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7F56760EDE809BE0/Documents/"/>
    </mc:Choice>
  </mc:AlternateContent>
  <xr:revisionPtr revIDLastSave="831" documentId="8_{0D4761A0-3498-4F35-88B4-6742C65B12E2}" xr6:coauthVersionLast="47" xr6:coauthVersionMax="47" xr10:uidLastSave="{3B3ED437-6A00-4835-9570-E8A14B03966F}"/>
  <bookViews>
    <workbookView minimized="1" xWindow="5760" yWindow="2676" windowWidth="17280" windowHeight="9960" activeTab="8" xr2:uid="{8CC555B5-3E06-43B6-9E5B-C0A1D3498DA4}"/>
  </bookViews>
  <sheets>
    <sheet name="Data" sheetId="9" r:id="rId1"/>
    <sheet name="Errors" sheetId="8" r:id="rId2"/>
    <sheet name="Logical Functions" sheetId="10" r:id="rId3"/>
    <sheet name="Math Functions" sheetId="11" r:id="rId4"/>
    <sheet name="Statistical Function " sheetId="12" r:id="rId5"/>
    <sheet name="Array Function" sheetId="13" r:id="rId6"/>
    <sheet name="Lookups" sheetId="17" r:id="rId7"/>
    <sheet name="TEXT" sheetId="19" r:id="rId8"/>
    <sheet name="Date &amp; Time" sheetId="20" r:id="rId9"/>
  </sheets>
  <externalReferences>
    <externalReference r:id="rId10"/>
  </externalReferences>
  <definedNames>
    <definedName name="_xlnm._FilterDatabase" localSheetId="3" hidden="1">'Math Functions'!$A$1:$C$3103</definedName>
    <definedName name="_xlnm._FilterDatabase" localSheetId="4" hidden="1">'Statistical Function '!$A$1:$A$3103</definedName>
    <definedName name="_xlchart.v2.0" hidden="1">'Math Functions'!$G$3:$J$3</definedName>
    <definedName name="_xlchart.v2.1" hidden="1">'Math Functions'!$G$4:$J$4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2" i="20" l="1"/>
  <c r="AB23" i="20"/>
  <c r="AB24" i="20"/>
  <c r="AB25" i="20"/>
  <c r="AB3" i="20"/>
  <c r="AB4" i="20"/>
  <c r="AB5" i="20"/>
  <c r="AB6" i="20"/>
  <c r="AB7" i="20"/>
  <c r="AB8" i="20"/>
  <c r="AB9" i="20"/>
  <c r="AB10" i="20"/>
  <c r="AB11" i="20"/>
  <c r="AB12" i="20"/>
  <c r="AB13" i="20"/>
  <c r="AB14" i="20"/>
  <c r="AB15" i="20"/>
  <c r="AB16" i="20"/>
  <c r="AB17" i="20"/>
  <c r="AB18" i="20"/>
  <c r="AB19" i="20"/>
  <c r="AB20" i="20"/>
  <c r="AB21" i="20"/>
  <c r="AB2" i="20"/>
  <c r="Z2" i="20" a="1"/>
  <c r="Z2" i="20" s="1"/>
  <c r="AA2" i="20" a="1"/>
  <c r="AA2" i="20" s="1"/>
  <c r="Y3" i="20"/>
  <c r="Y4" i="20"/>
  <c r="Y5" i="20"/>
  <c r="Y6" i="20"/>
  <c r="Y7" i="20"/>
  <c r="Y8" i="20"/>
  <c r="Y9" i="20"/>
  <c r="Y10" i="20"/>
  <c r="Y11" i="20"/>
  <c r="Y12" i="20"/>
  <c r="Y13" i="20"/>
  <c r="Y14" i="20"/>
  <c r="Y15" i="20"/>
  <c r="Y16" i="20"/>
  <c r="Y17" i="20"/>
  <c r="Y18" i="20"/>
  <c r="Y19" i="20"/>
  <c r="Y20" i="20"/>
  <c r="Y21" i="20"/>
  <c r="Y2" i="20"/>
  <c r="X3" i="20"/>
  <c r="X4" i="20"/>
  <c r="X5" i="20"/>
  <c r="X6" i="20"/>
  <c r="X7" i="20"/>
  <c r="X8" i="20"/>
  <c r="X9" i="20"/>
  <c r="X10" i="20"/>
  <c r="X11" i="20"/>
  <c r="X12" i="20"/>
  <c r="X13" i="20"/>
  <c r="X14" i="20"/>
  <c r="X15" i="20"/>
  <c r="X16" i="20"/>
  <c r="X17" i="20"/>
  <c r="X18" i="20"/>
  <c r="X19" i="20"/>
  <c r="X20" i="20"/>
  <c r="X21" i="20"/>
  <c r="X2" i="20"/>
  <c r="T3" i="20"/>
  <c r="U3" i="20"/>
  <c r="V3" i="20"/>
  <c r="T4" i="20"/>
  <c r="U4" i="20"/>
  <c r="V4" i="20"/>
  <c r="T5" i="20"/>
  <c r="U5" i="20"/>
  <c r="V5" i="20"/>
  <c r="T6" i="20"/>
  <c r="U6" i="20"/>
  <c r="V6" i="20"/>
  <c r="T7" i="20"/>
  <c r="U7" i="20"/>
  <c r="V7" i="20"/>
  <c r="T8" i="20"/>
  <c r="U8" i="20"/>
  <c r="V8" i="20"/>
  <c r="T9" i="20"/>
  <c r="U9" i="20"/>
  <c r="V9" i="20"/>
  <c r="T10" i="20"/>
  <c r="U10" i="20"/>
  <c r="V10" i="20"/>
  <c r="T11" i="20"/>
  <c r="U11" i="20"/>
  <c r="V11" i="20"/>
  <c r="T12" i="20"/>
  <c r="U12" i="20"/>
  <c r="V12" i="20"/>
  <c r="T13" i="20"/>
  <c r="U13" i="20"/>
  <c r="V13" i="20"/>
  <c r="T14" i="20"/>
  <c r="U14" i="20"/>
  <c r="V14" i="20"/>
  <c r="T15" i="20"/>
  <c r="U15" i="20"/>
  <c r="V15" i="20"/>
  <c r="T16" i="20"/>
  <c r="U16" i="20"/>
  <c r="V16" i="20"/>
  <c r="T17" i="20"/>
  <c r="U17" i="20"/>
  <c r="V17" i="20"/>
  <c r="T18" i="20"/>
  <c r="U18" i="20"/>
  <c r="V18" i="20"/>
  <c r="T19" i="20"/>
  <c r="U19" i="20"/>
  <c r="V19" i="20"/>
  <c r="T20" i="20"/>
  <c r="U20" i="20"/>
  <c r="V20" i="20"/>
  <c r="T21" i="20"/>
  <c r="U21" i="20"/>
  <c r="V21" i="20"/>
  <c r="V2" i="20"/>
  <c r="U2" i="20"/>
  <c r="T2" i="20"/>
  <c r="P2" i="20"/>
  <c r="R2" i="20" s="1"/>
  <c r="J3" i="20"/>
  <c r="K3" i="20"/>
  <c r="L3" i="20"/>
  <c r="N3" i="20" s="1"/>
  <c r="J4" i="20"/>
  <c r="K4" i="20"/>
  <c r="L4" i="20"/>
  <c r="N4" i="20"/>
  <c r="J5" i="20"/>
  <c r="K5" i="20"/>
  <c r="L5" i="20"/>
  <c r="N5" i="20"/>
  <c r="J6" i="20"/>
  <c r="K6" i="20"/>
  <c r="L6" i="20"/>
  <c r="N6" i="20" s="1"/>
  <c r="J7" i="20"/>
  <c r="K7" i="20"/>
  <c r="L7" i="20"/>
  <c r="N7" i="20"/>
  <c r="J8" i="20"/>
  <c r="K8" i="20"/>
  <c r="L8" i="20"/>
  <c r="N8" i="20"/>
  <c r="J9" i="20"/>
  <c r="K9" i="20"/>
  <c r="L9" i="20"/>
  <c r="N9" i="20" s="1"/>
  <c r="J10" i="20"/>
  <c r="K10" i="20"/>
  <c r="L10" i="20"/>
  <c r="N10" i="20"/>
  <c r="J11" i="20"/>
  <c r="K11" i="20"/>
  <c r="L11" i="20"/>
  <c r="N11" i="20"/>
  <c r="J12" i="20"/>
  <c r="K12" i="20"/>
  <c r="L12" i="20"/>
  <c r="N12" i="20" s="1"/>
  <c r="J13" i="20"/>
  <c r="K13" i="20"/>
  <c r="L13" i="20"/>
  <c r="N13" i="20"/>
  <c r="J14" i="20"/>
  <c r="K14" i="20"/>
  <c r="L14" i="20"/>
  <c r="N14" i="20"/>
  <c r="J15" i="20"/>
  <c r="K15" i="20"/>
  <c r="L15" i="20"/>
  <c r="N15" i="20" s="1"/>
  <c r="J16" i="20"/>
  <c r="K16" i="20"/>
  <c r="L16" i="20"/>
  <c r="N16" i="20"/>
  <c r="J17" i="20"/>
  <c r="K17" i="20"/>
  <c r="L17" i="20"/>
  <c r="N17" i="20"/>
  <c r="J18" i="20"/>
  <c r="K18" i="20"/>
  <c r="L18" i="20"/>
  <c r="N18" i="20" s="1"/>
  <c r="J19" i="20"/>
  <c r="K19" i="20"/>
  <c r="L19" i="20"/>
  <c r="N19" i="20"/>
  <c r="J20" i="20"/>
  <c r="N20" i="20" s="1"/>
  <c r="K20" i="20"/>
  <c r="L20" i="20"/>
  <c r="J21" i="20"/>
  <c r="K21" i="20"/>
  <c r="L21" i="20"/>
  <c r="N21" i="20" s="1"/>
  <c r="N2" i="20"/>
  <c r="L2" i="20"/>
  <c r="J2" i="20"/>
  <c r="K2" i="20"/>
  <c r="R14" i="20" l="1"/>
  <c r="R13" i="20"/>
  <c r="R12" i="20"/>
  <c r="R11" i="20"/>
  <c r="R10" i="20"/>
  <c r="R21" i="20"/>
  <c r="R9" i="20"/>
  <c r="R20" i="20"/>
  <c r="R8" i="20"/>
  <c r="R19" i="20"/>
  <c r="R7" i="20"/>
  <c r="R18" i="20"/>
  <c r="R6" i="20"/>
  <c r="R17" i="20"/>
  <c r="R5" i="20"/>
  <c r="R16" i="20"/>
  <c r="R4" i="20"/>
  <c r="R15" i="20"/>
  <c r="R3" i="20"/>
  <c r="Y10" i="19" l="1"/>
  <c r="Y11" i="19"/>
  <c r="Y12" i="19"/>
  <c r="Y13" i="19"/>
  <c r="Y14" i="19"/>
  <c r="Y15" i="19"/>
  <c r="Y16" i="19"/>
  <c r="Y17" i="19"/>
  <c r="Y18" i="19"/>
  <c r="Y19" i="19"/>
  <c r="Y20" i="19"/>
  <c r="Y21" i="19"/>
  <c r="Y22" i="19"/>
  <c r="Y23" i="19"/>
  <c r="Y24" i="19"/>
  <c r="Y25" i="19"/>
  <c r="Y9" i="19"/>
  <c r="X9" i="19" a="1"/>
  <c r="X9" i="19" s="1"/>
  <c r="X6" i="19" a="1"/>
  <c r="X6" i="19" s="1"/>
  <c r="X3" i="19"/>
  <c r="T21" i="19"/>
  <c r="Q21" i="19"/>
  <c r="O21" i="19"/>
  <c r="L21" i="19" a="1"/>
  <c r="L21" i="19" s="1"/>
  <c r="J21" i="19"/>
  <c r="U20" i="19"/>
  <c r="V20" i="19" s="1"/>
  <c r="T20" i="19"/>
  <c r="Q20" i="19"/>
  <c r="O20" i="19"/>
  <c r="L20" i="19" a="1"/>
  <c r="L20" i="19" s="1"/>
  <c r="J20" i="19"/>
  <c r="T19" i="19"/>
  <c r="U19" i="19" s="1"/>
  <c r="Q19" i="19"/>
  <c r="R19" i="19" s="1"/>
  <c r="S19" i="19" s="1"/>
  <c r="O19" i="19"/>
  <c r="L19" i="19" a="1"/>
  <c r="L19" i="19" s="1"/>
  <c r="J19" i="19"/>
  <c r="T18" i="19"/>
  <c r="U18" i="19" s="1"/>
  <c r="Q18" i="19"/>
  <c r="R18" i="19" s="1"/>
  <c r="O18" i="19"/>
  <c r="L18" i="19" a="1"/>
  <c r="L18" i="19" s="1"/>
  <c r="J18" i="19"/>
  <c r="T17" i="19"/>
  <c r="Q17" i="19"/>
  <c r="R17" i="19" s="1"/>
  <c r="O17" i="19"/>
  <c r="L17" i="19"/>
  <c r="L17" i="19" a="1"/>
  <c r="J17" i="19"/>
  <c r="T16" i="19"/>
  <c r="Q16" i="19"/>
  <c r="O16" i="19"/>
  <c r="L16" i="19" a="1"/>
  <c r="L16" i="19" s="1"/>
  <c r="J16" i="19"/>
  <c r="T15" i="19"/>
  <c r="Q15" i="19"/>
  <c r="R15" i="19" s="1"/>
  <c r="O15" i="19"/>
  <c r="L15" i="19" a="1"/>
  <c r="L15" i="19" s="1"/>
  <c r="J15" i="19"/>
  <c r="U14" i="19"/>
  <c r="V14" i="19" s="1"/>
  <c r="T14" i="19"/>
  <c r="Q14" i="19"/>
  <c r="O14" i="19"/>
  <c r="L14" i="19" a="1"/>
  <c r="L14" i="19" s="1"/>
  <c r="J14" i="19"/>
  <c r="T13" i="19"/>
  <c r="S13" i="19"/>
  <c r="R13" i="19"/>
  <c r="Q13" i="19"/>
  <c r="O13" i="19"/>
  <c r="L13" i="19" a="1"/>
  <c r="L13" i="19" s="1"/>
  <c r="J13" i="19"/>
  <c r="T12" i="19"/>
  <c r="Q12" i="19"/>
  <c r="R12" i="19" s="1"/>
  <c r="O12" i="19"/>
  <c r="L12" i="19" a="1"/>
  <c r="L12" i="19" s="1"/>
  <c r="J12" i="19"/>
  <c r="T11" i="19"/>
  <c r="Q11" i="19"/>
  <c r="O11" i="19"/>
  <c r="L11" i="19"/>
  <c r="L11" i="19" a="1"/>
  <c r="J11" i="19"/>
  <c r="T10" i="19"/>
  <c r="U10" i="19" s="1"/>
  <c r="Q10" i="19"/>
  <c r="O10" i="19"/>
  <c r="L10" i="19" a="1"/>
  <c r="L10" i="19" s="1"/>
  <c r="J10" i="19"/>
  <c r="T9" i="19"/>
  <c r="Q9" i="19"/>
  <c r="O9" i="19"/>
  <c r="L9" i="19" a="1"/>
  <c r="L9" i="19" s="1"/>
  <c r="J9" i="19"/>
  <c r="U8" i="19"/>
  <c r="V8" i="19" s="1"/>
  <c r="T8" i="19"/>
  <c r="Q8" i="19"/>
  <c r="O8" i="19"/>
  <c r="L8" i="19" a="1"/>
  <c r="L8" i="19" s="1"/>
  <c r="J8" i="19"/>
  <c r="T7" i="19"/>
  <c r="S7" i="19"/>
  <c r="R7" i="19"/>
  <c r="Q7" i="19"/>
  <c r="O7" i="19"/>
  <c r="L7" i="19" a="1"/>
  <c r="L7" i="19" s="1"/>
  <c r="J7" i="19"/>
  <c r="T6" i="19"/>
  <c r="Q6" i="19"/>
  <c r="O6" i="19"/>
  <c r="L6" i="19" a="1"/>
  <c r="L6" i="19" s="1"/>
  <c r="J6" i="19"/>
  <c r="T5" i="19"/>
  <c r="Q5" i="19"/>
  <c r="R5" i="19" s="1"/>
  <c r="O5" i="19"/>
  <c r="L5" i="19"/>
  <c r="L5" i="19" a="1"/>
  <c r="J5" i="19"/>
  <c r="T4" i="19"/>
  <c r="Q4" i="19"/>
  <c r="R4" i="19" s="1"/>
  <c r="O4" i="19"/>
  <c r="L4" i="19" a="1"/>
  <c r="L4" i="19" s="1"/>
  <c r="J4" i="19"/>
  <c r="T3" i="19"/>
  <c r="Q3" i="19"/>
  <c r="O3" i="19"/>
  <c r="L3" i="19" a="1"/>
  <c r="L3" i="19" s="1"/>
  <c r="J3" i="19"/>
  <c r="U2" i="19"/>
  <c r="V2" i="19" s="1"/>
  <c r="T2" i="19"/>
  <c r="Q2" i="19"/>
  <c r="O2" i="19"/>
  <c r="L2" i="19" a="1"/>
  <c r="L2" i="19" s="1"/>
  <c r="J2" i="19"/>
  <c r="V13" i="19" l="1"/>
  <c r="V9" i="19"/>
  <c r="S3" i="19"/>
  <c r="V7" i="19"/>
  <c r="S21" i="19"/>
  <c r="S2" i="19"/>
  <c r="S11" i="19"/>
  <c r="V15" i="19"/>
  <c r="S20" i="19"/>
  <c r="V5" i="19"/>
  <c r="V3" i="19"/>
  <c r="V12" i="19"/>
  <c r="S6" i="19"/>
  <c r="S8" i="19"/>
  <c r="V6" i="19"/>
  <c r="V21" i="19"/>
  <c r="R6" i="19"/>
  <c r="S12" i="19"/>
  <c r="U13" i="19"/>
  <c r="S18" i="19"/>
  <c r="R11" i="19"/>
  <c r="V19" i="19"/>
  <c r="S5" i="19"/>
  <c r="U6" i="19"/>
  <c r="S17" i="19"/>
  <c r="R16" i="19"/>
  <c r="S16" i="19" s="1"/>
  <c r="V18" i="19"/>
  <c r="S4" i="19"/>
  <c r="U5" i="19"/>
  <c r="U17" i="19"/>
  <c r="V17" i="19" s="1"/>
  <c r="R3" i="19"/>
  <c r="R9" i="19"/>
  <c r="S9" i="19" s="1"/>
  <c r="R21" i="19"/>
  <c r="U4" i="19"/>
  <c r="V4" i="19" s="1"/>
  <c r="S15" i="19"/>
  <c r="U16" i="19"/>
  <c r="V16" i="19" s="1"/>
  <c r="R2" i="19"/>
  <c r="R8" i="19"/>
  <c r="V10" i="19"/>
  <c r="R14" i="19"/>
  <c r="S14" i="19" s="1"/>
  <c r="R20" i="19"/>
  <c r="U3" i="19"/>
  <c r="U9" i="19"/>
  <c r="U15" i="19"/>
  <c r="U21" i="19"/>
  <c r="U7" i="19"/>
  <c r="U12" i="19"/>
  <c r="R10" i="19"/>
  <c r="S10" i="19" s="1"/>
  <c r="U11" i="19"/>
  <c r="V11" i="19" s="1"/>
  <c r="AB4" i="17"/>
  <c r="AB5" i="17"/>
  <c r="AB6" i="17"/>
  <c r="AB7" i="17"/>
  <c r="AB8" i="17"/>
  <c r="AB9" i="17"/>
  <c r="AB10" i="17"/>
  <c r="AB11" i="17"/>
  <c r="AB12" i="17"/>
  <c r="AB13" i="17"/>
  <c r="AB14" i="17"/>
  <c r="AB3" i="17"/>
  <c r="AB1" i="17"/>
  <c r="Y7" i="17" a="1"/>
  <c r="Y7" i="17" s="1"/>
  <c r="X7" i="17" a="1"/>
  <c r="X7" i="17" s="1"/>
  <c r="W7" i="17" a="1"/>
  <c r="W7" i="17" s="1"/>
  <c r="V7" i="17" a="1"/>
  <c r="V7" i="17" s="1"/>
  <c r="U7" i="17" a="1"/>
  <c r="U7" i="17" s="1"/>
  <c r="T7" i="17" a="1"/>
  <c r="T7" i="17" s="1"/>
  <c r="S7" i="17" a="1"/>
  <c r="S7" i="17" s="1"/>
  <c r="R7" i="17" a="1"/>
  <c r="R7" i="17" s="1"/>
  <c r="Q7" i="17" a="1"/>
  <c r="Q7" i="17" s="1"/>
  <c r="P7" i="17" a="1"/>
  <c r="P7" i="17" s="1"/>
  <c r="O7" i="17" a="1"/>
  <c r="O7" i="17" s="1"/>
  <c r="N7" i="17" a="1"/>
  <c r="N7" i="17" s="1"/>
  <c r="Y6" i="17"/>
  <c r="Y6" i="17" a="1"/>
  <c r="X6" i="17"/>
  <c r="X6" i="17" a="1"/>
  <c r="W6" i="17"/>
  <c r="W6" i="17" a="1"/>
  <c r="V6" i="17"/>
  <c r="V6" i="17" a="1"/>
  <c r="U6" i="17" a="1"/>
  <c r="U6" i="17" s="1"/>
  <c r="T6" i="17"/>
  <c r="T6" i="17" a="1"/>
  <c r="S6" i="17"/>
  <c r="S6" i="17" a="1"/>
  <c r="R6" i="17" a="1"/>
  <c r="R6" i="17" s="1"/>
  <c r="Q6" i="17"/>
  <c r="Q6" i="17" a="1"/>
  <c r="P6" i="17" a="1"/>
  <c r="P6" i="17" s="1"/>
  <c r="O6" i="17" a="1"/>
  <c r="O6" i="17" s="1"/>
  <c r="N6" i="17"/>
  <c r="N6" i="17" a="1"/>
  <c r="Y5" i="17" a="1"/>
  <c r="Y5" i="17" s="1"/>
  <c r="X5" i="17" a="1"/>
  <c r="X5" i="17" s="1"/>
  <c r="W5" i="17" a="1"/>
  <c r="W5" i="17" s="1"/>
  <c r="V5" i="17" a="1"/>
  <c r="V5" i="17" s="1"/>
  <c r="U5" i="17" a="1"/>
  <c r="U5" i="17" s="1"/>
  <c r="T5" i="17" a="1"/>
  <c r="T5" i="17" s="1"/>
  <c r="S5" i="17" a="1"/>
  <c r="S5" i="17" s="1"/>
  <c r="R5" i="17" a="1"/>
  <c r="R5" i="17" s="1"/>
  <c r="Q5" i="17" a="1"/>
  <c r="Q5" i="17" s="1"/>
  <c r="P5" i="17" a="1"/>
  <c r="P5" i="17" s="1"/>
  <c r="O5" i="17" a="1"/>
  <c r="O5" i="17" s="1"/>
  <c r="N5" i="17" a="1"/>
  <c r="N5" i="17" s="1"/>
  <c r="Y4" i="17"/>
  <c r="Y4" i="17" a="1"/>
  <c r="X4" i="17"/>
  <c r="X4" i="17" a="1"/>
  <c r="W4" i="17"/>
  <c r="W4" i="17" a="1"/>
  <c r="V4" i="17" a="1"/>
  <c r="V4" i="17" s="1"/>
  <c r="U4" i="17"/>
  <c r="U4" i="17" a="1"/>
  <c r="T4" i="17"/>
  <c r="T4" i="17" a="1"/>
  <c r="S4" i="17" a="1"/>
  <c r="S4" i="17" s="1"/>
  <c r="R4" i="17"/>
  <c r="R4" i="17" a="1"/>
  <c r="Q4" i="17" a="1"/>
  <c r="Q4" i="17" s="1"/>
  <c r="P4" i="17" a="1"/>
  <c r="P4" i="17" s="1"/>
  <c r="O4" i="17" a="1"/>
  <c r="O4" i="17" s="1"/>
  <c r="N4" i="17"/>
  <c r="N4" i="17" a="1"/>
  <c r="Y3" i="17" a="1"/>
  <c r="Y3" i="17" s="1"/>
  <c r="X3" i="17" a="1"/>
  <c r="X3" i="17" s="1"/>
  <c r="W3" i="17" a="1"/>
  <c r="W3" i="17" s="1"/>
  <c r="V3" i="17" a="1"/>
  <c r="V3" i="17" s="1"/>
  <c r="U3" i="17" a="1"/>
  <c r="U3" i="17" s="1"/>
  <c r="T3" i="17" a="1"/>
  <c r="T3" i="17" s="1"/>
  <c r="S3" i="17" a="1"/>
  <c r="S3" i="17" s="1"/>
  <c r="R3" i="17" a="1"/>
  <c r="R3" i="17" s="1"/>
  <c r="Q3" i="17" a="1"/>
  <c r="Q3" i="17" s="1"/>
  <c r="P3" i="17" a="1"/>
  <c r="P3" i="17" s="1"/>
  <c r="O3" i="17" a="1"/>
  <c r="O3" i="17" s="1"/>
  <c r="N3" i="17" a="1"/>
  <c r="N3" i="17" s="1"/>
  <c r="Y2" i="17" a="1"/>
  <c r="Y2" i="17" s="1"/>
  <c r="X2" i="17" a="1"/>
  <c r="X2" i="17" s="1"/>
  <c r="W2" i="17" a="1"/>
  <c r="W2" i="17" s="1"/>
  <c r="V2" i="17" a="1"/>
  <c r="V2" i="17" s="1"/>
  <c r="U2" i="17" a="1"/>
  <c r="U2" i="17" s="1"/>
  <c r="T2" i="17" a="1"/>
  <c r="T2" i="17" s="1"/>
  <c r="S2" i="17" a="1"/>
  <c r="S2" i="17" s="1"/>
  <c r="R2" i="17" a="1"/>
  <c r="R2" i="17" s="1"/>
  <c r="Q2" i="17" a="1"/>
  <c r="Q2" i="17" s="1"/>
  <c r="P2" i="17" a="1"/>
  <c r="P2" i="17" s="1"/>
  <c r="O2" i="17" a="1"/>
  <c r="O2" i="17" s="1"/>
  <c r="N2" i="17" a="1"/>
  <c r="N2" i="17" s="1"/>
  <c r="K7" i="17"/>
  <c r="K8" i="17"/>
  <c r="K6" i="17"/>
  <c r="J7" i="17"/>
  <c r="J8" i="17"/>
  <c r="J6" i="17"/>
  <c r="I7" i="17"/>
  <c r="I8" i="17"/>
  <c r="I6" i="17"/>
  <c r="H8" i="17"/>
  <c r="H7" i="17"/>
  <c r="H6" i="17"/>
  <c r="E3" i="17"/>
  <c r="E4" i="17"/>
  <c r="E5" i="17"/>
  <c r="E6" i="17"/>
  <c r="E7" i="17"/>
  <c r="E8" i="17"/>
  <c r="E9" i="17"/>
  <c r="E10" i="17"/>
  <c r="E11" i="17"/>
  <c r="E12" i="17"/>
  <c r="E13" i="17"/>
  <c r="E14" i="17"/>
  <c r="E15" i="17"/>
  <c r="E16" i="17"/>
  <c r="E17" i="17"/>
  <c r="E18" i="17"/>
  <c r="E19" i="17"/>
  <c r="E20" i="17"/>
  <c r="E21" i="17"/>
  <c r="E22" i="17"/>
  <c r="E23" i="17"/>
  <c r="E24" i="17"/>
  <c r="E25" i="17"/>
  <c r="E26" i="17"/>
  <c r="E27" i="17"/>
  <c r="E28" i="17"/>
  <c r="E29" i="17"/>
  <c r="E30" i="17"/>
  <c r="E31" i="17"/>
  <c r="E32" i="17"/>
  <c r="E33" i="17"/>
  <c r="E34" i="17"/>
  <c r="E35" i="17"/>
  <c r="E36" i="17"/>
  <c r="E37" i="17"/>
  <c r="E38" i="17"/>
  <c r="E39" i="17"/>
  <c r="E40" i="17"/>
  <c r="E41" i="17"/>
  <c r="E42" i="17"/>
  <c r="E43" i="17"/>
  <c r="E44" i="17"/>
  <c r="E45" i="17"/>
  <c r="E46" i="17"/>
  <c r="E47" i="17"/>
  <c r="E48" i="17"/>
  <c r="E49" i="17"/>
  <c r="E50" i="17"/>
  <c r="E51" i="17"/>
  <c r="E52" i="17"/>
  <c r="E53" i="17"/>
  <c r="E54" i="17"/>
  <c r="E55" i="17"/>
  <c r="E56" i="17"/>
  <c r="E57" i="17"/>
  <c r="E58" i="17"/>
  <c r="E59" i="17"/>
  <c r="E60" i="17"/>
  <c r="E61" i="17"/>
  <c r="E62" i="17"/>
  <c r="E63" i="17"/>
  <c r="E64" i="17"/>
  <c r="E65" i="17"/>
  <c r="E66" i="17"/>
  <c r="E67" i="17"/>
  <c r="E68" i="17"/>
  <c r="E69" i="17"/>
  <c r="E70" i="17"/>
  <c r="E71" i="17"/>
  <c r="E72" i="17"/>
  <c r="E73" i="17"/>
  <c r="E74" i="17"/>
  <c r="E75" i="17"/>
  <c r="E76" i="17"/>
  <c r="E77" i="17"/>
  <c r="E78" i="17"/>
  <c r="E79" i="17"/>
  <c r="E80" i="17"/>
  <c r="E81" i="17"/>
  <c r="E82" i="17"/>
  <c r="E83" i="17"/>
  <c r="E84" i="17"/>
  <c r="E85" i="17"/>
  <c r="E86" i="17"/>
  <c r="E87" i="17"/>
  <c r="E88" i="17"/>
  <c r="E89" i="17"/>
  <c r="E90" i="17"/>
  <c r="E91" i="17"/>
  <c r="E92" i="17"/>
  <c r="E93" i="17"/>
  <c r="E94" i="17"/>
  <c r="E95" i="17"/>
  <c r="E96" i="17"/>
  <c r="E97" i="17"/>
  <c r="E98" i="17"/>
  <c r="E99" i="17"/>
  <c r="E100" i="17"/>
  <c r="E101" i="17"/>
  <c r="E102" i="17"/>
  <c r="E103" i="17"/>
  <c r="E104" i="17"/>
  <c r="E105" i="17"/>
  <c r="E106" i="17"/>
  <c r="E107" i="17"/>
  <c r="E108" i="17"/>
  <c r="E109" i="17"/>
  <c r="E110" i="17"/>
  <c r="E111" i="17"/>
  <c r="E112" i="17"/>
  <c r="E113" i="17"/>
  <c r="E114" i="17"/>
  <c r="E115" i="17"/>
  <c r="E116" i="17"/>
  <c r="E117" i="17"/>
  <c r="E118" i="17"/>
  <c r="E119" i="17"/>
  <c r="E120" i="17"/>
  <c r="E121" i="17"/>
  <c r="E122" i="17"/>
  <c r="E123" i="17"/>
  <c r="E124" i="17"/>
  <c r="E125" i="17"/>
  <c r="E126" i="17"/>
  <c r="E127" i="17"/>
  <c r="E128" i="17"/>
  <c r="E129" i="17"/>
  <c r="E130" i="17"/>
  <c r="E131" i="17"/>
  <c r="E132" i="17"/>
  <c r="E133" i="17"/>
  <c r="E134" i="17"/>
  <c r="E135" i="17"/>
  <c r="E136" i="17"/>
  <c r="E137" i="17"/>
  <c r="E138" i="17"/>
  <c r="E139" i="17"/>
  <c r="E140" i="17"/>
  <c r="E141" i="17"/>
  <c r="E142" i="17"/>
  <c r="E143" i="17"/>
  <c r="E144" i="17"/>
  <c r="E145" i="17"/>
  <c r="E146" i="17"/>
  <c r="E147" i="17"/>
  <c r="E148" i="17"/>
  <c r="E149" i="17"/>
  <c r="E150" i="17"/>
  <c r="E151" i="17"/>
  <c r="E152" i="17"/>
  <c r="E153" i="17"/>
  <c r="E154" i="17"/>
  <c r="E155" i="17"/>
  <c r="E156" i="17"/>
  <c r="E157" i="17"/>
  <c r="E158" i="17"/>
  <c r="E159" i="17"/>
  <c r="E160" i="17"/>
  <c r="E161" i="17"/>
  <c r="E162" i="17"/>
  <c r="E163" i="17"/>
  <c r="E164" i="17"/>
  <c r="E165" i="17"/>
  <c r="E166" i="17"/>
  <c r="E167" i="17"/>
  <c r="E168" i="17"/>
  <c r="E169" i="17"/>
  <c r="E170" i="17"/>
  <c r="E171" i="17"/>
  <c r="E172" i="17"/>
  <c r="E173" i="17"/>
  <c r="E174" i="17"/>
  <c r="E175" i="17"/>
  <c r="E176" i="17"/>
  <c r="E177" i="17"/>
  <c r="E178" i="17"/>
  <c r="E179" i="17"/>
  <c r="E180" i="17"/>
  <c r="E181" i="17"/>
  <c r="E182" i="17"/>
  <c r="E183" i="17"/>
  <c r="E184" i="17"/>
  <c r="E185" i="17"/>
  <c r="E186" i="17"/>
  <c r="E187" i="17"/>
  <c r="E188" i="17"/>
  <c r="E189" i="17"/>
  <c r="E190" i="17"/>
  <c r="E191" i="17"/>
  <c r="E192" i="17"/>
  <c r="E193" i="17"/>
  <c r="E194" i="17"/>
  <c r="E195" i="17"/>
  <c r="E196" i="17"/>
  <c r="E197" i="17"/>
  <c r="E198" i="17"/>
  <c r="E199" i="17"/>
  <c r="E200" i="17"/>
  <c r="E201" i="17"/>
  <c r="E202" i="17"/>
  <c r="E203" i="17"/>
  <c r="E204" i="17"/>
  <c r="E205" i="17"/>
  <c r="E206" i="17"/>
  <c r="E207" i="17"/>
  <c r="E208" i="17"/>
  <c r="E209" i="17"/>
  <c r="E210" i="17"/>
  <c r="E211" i="17"/>
  <c r="E212" i="17"/>
  <c r="E213" i="17"/>
  <c r="E214" i="17"/>
  <c r="E215" i="17"/>
  <c r="E216" i="17"/>
  <c r="E217" i="17"/>
  <c r="E218" i="17"/>
  <c r="E219" i="17"/>
  <c r="E220" i="17"/>
  <c r="E221" i="17"/>
  <c r="E222" i="17"/>
  <c r="E223" i="17"/>
  <c r="E224" i="17"/>
  <c r="E225" i="17"/>
  <c r="E226" i="17"/>
  <c r="E227" i="17"/>
  <c r="E228" i="17"/>
  <c r="E229" i="17"/>
  <c r="E230" i="17"/>
  <c r="E231" i="17"/>
  <c r="E232" i="17"/>
  <c r="E233" i="17"/>
  <c r="E234" i="17"/>
  <c r="E235" i="17"/>
  <c r="E236" i="17"/>
  <c r="E237" i="17"/>
  <c r="E238" i="17"/>
  <c r="E239" i="17"/>
  <c r="E240" i="17"/>
  <c r="E241" i="17"/>
  <c r="E242" i="17"/>
  <c r="E243" i="17"/>
  <c r="E244" i="17"/>
  <c r="E245" i="17"/>
  <c r="E246" i="17"/>
  <c r="E247" i="17"/>
  <c r="E248" i="17"/>
  <c r="E249" i="17"/>
  <c r="E250" i="17"/>
  <c r="E251" i="17"/>
  <c r="E252" i="17"/>
  <c r="E253" i="17"/>
  <c r="E254" i="17"/>
  <c r="E255" i="17"/>
  <c r="E256" i="17"/>
  <c r="E257" i="17"/>
  <c r="E258" i="17"/>
  <c r="E259" i="17"/>
  <c r="E260" i="17"/>
  <c r="E261" i="17"/>
  <c r="E262" i="17"/>
  <c r="E263" i="17"/>
  <c r="E264" i="17"/>
  <c r="E265" i="17"/>
  <c r="E266" i="17"/>
  <c r="E267" i="17"/>
  <c r="E268" i="17"/>
  <c r="E269" i="17"/>
  <c r="E270" i="17"/>
  <c r="E271" i="17"/>
  <c r="E272" i="17"/>
  <c r="E273" i="17"/>
  <c r="E274" i="17"/>
  <c r="E275" i="17"/>
  <c r="E276" i="17"/>
  <c r="E277" i="17"/>
  <c r="E278" i="17"/>
  <c r="E279" i="17"/>
  <c r="E280" i="17"/>
  <c r="E281" i="17"/>
  <c r="E282" i="17"/>
  <c r="E283" i="17"/>
  <c r="E284" i="17"/>
  <c r="E285" i="17"/>
  <c r="E286" i="17"/>
  <c r="E287" i="17"/>
  <c r="E288" i="17"/>
  <c r="E289" i="17"/>
  <c r="E290" i="17"/>
  <c r="E291" i="17"/>
  <c r="E292" i="17"/>
  <c r="E293" i="17"/>
  <c r="E294" i="17"/>
  <c r="E295" i="17"/>
  <c r="E296" i="17"/>
  <c r="E297" i="17"/>
  <c r="E298" i="17"/>
  <c r="E299" i="17"/>
  <c r="E300" i="17"/>
  <c r="E301" i="17"/>
  <c r="E302" i="17"/>
  <c r="E303" i="17"/>
  <c r="E304" i="17"/>
  <c r="E305" i="17"/>
  <c r="E306" i="17"/>
  <c r="E307" i="17"/>
  <c r="E308" i="17"/>
  <c r="E309" i="17"/>
  <c r="E310" i="17"/>
  <c r="E311" i="17"/>
  <c r="E312" i="17"/>
  <c r="E313" i="17"/>
  <c r="E314" i="17"/>
  <c r="E315" i="17"/>
  <c r="E316" i="17"/>
  <c r="E317" i="17"/>
  <c r="E318" i="17"/>
  <c r="E319" i="17"/>
  <c r="E320" i="17"/>
  <c r="E321" i="17"/>
  <c r="E322" i="17"/>
  <c r="E323" i="17"/>
  <c r="E324" i="17"/>
  <c r="E325" i="17"/>
  <c r="E326" i="17"/>
  <c r="E327" i="17"/>
  <c r="E328" i="17"/>
  <c r="E329" i="17"/>
  <c r="E330" i="17"/>
  <c r="E331" i="17"/>
  <c r="E332" i="17"/>
  <c r="E333" i="17"/>
  <c r="E334" i="17"/>
  <c r="E335" i="17"/>
  <c r="E336" i="17"/>
  <c r="E337" i="17"/>
  <c r="E338" i="17"/>
  <c r="E339" i="17"/>
  <c r="E340" i="17"/>
  <c r="E341" i="17"/>
  <c r="E342" i="17"/>
  <c r="E343" i="17"/>
  <c r="E344" i="17"/>
  <c r="E345" i="17"/>
  <c r="E346" i="17"/>
  <c r="E347" i="17"/>
  <c r="E348" i="17"/>
  <c r="E349" i="17"/>
  <c r="E350" i="17"/>
  <c r="E351" i="17"/>
  <c r="E352" i="17"/>
  <c r="E353" i="17"/>
  <c r="E354" i="17"/>
  <c r="E355" i="17"/>
  <c r="E356" i="17"/>
  <c r="E357" i="17"/>
  <c r="E358" i="17"/>
  <c r="E359" i="17"/>
  <c r="E360" i="17"/>
  <c r="E361" i="17"/>
  <c r="E362" i="17"/>
  <c r="E363" i="17"/>
  <c r="E364" i="17"/>
  <c r="E365" i="17"/>
  <c r="E366" i="17"/>
  <c r="E367" i="17"/>
  <c r="E368" i="17"/>
  <c r="E369" i="17"/>
  <c r="E370" i="17"/>
  <c r="E371" i="17"/>
  <c r="E372" i="17"/>
  <c r="E373" i="17"/>
  <c r="E374" i="17"/>
  <c r="E375" i="17"/>
  <c r="E376" i="17"/>
  <c r="E377" i="17"/>
  <c r="E378" i="17"/>
  <c r="E379" i="17"/>
  <c r="E380" i="17"/>
  <c r="E381" i="17"/>
  <c r="E382" i="17"/>
  <c r="E383" i="17"/>
  <c r="E384" i="17"/>
  <c r="E385" i="17"/>
  <c r="E386" i="17"/>
  <c r="E387" i="17"/>
  <c r="E388" i="17"/>
  <c r="E389" i="17"/>
  <c r="E390" i="17"/>
  <c r="E391" i="17"/>
  <c r="E392" i="17"/>
  <c r="E393" i="17"/>
  <c r="E394" i="17"/>
  <c r="E395" i="17"/>
  <c r="E396" i="17"/>
  <c r="E397" i="17"/>
  <c r="E398" i="17"/>
  <c r="E399" i="17"/>
  <c r="E400" i="17"/>
  <c r="E401" i="17"/>
  <c r="E402" i="17"/>
  <c r="E403" i="17"/>
  <c r="E404" i="17"/>
  <c r="E405" i="17"/>
  <c r="E406" i="17"/>
  <c r="E407" i="17"/>
  <c r="E408" i="17"/>
  <c r="E409" i="17"/>
  <c r="E410" i="17"/>
  <c r="E411" i="17"/>
  <c r="E412" i="17"/>
  <c r="E413" i="17"/>
  <c r="E414" i="17"/>
  <c r="E415" i="17"/>
  <c r="E416" i="17"/>
  <c r="E417" i="17"/>
  <c r="E418" i="17"/>
  <c r="E419" i="17"/>
  <c r="E420" i="17"/>
  <c r="E421" i="17"/>
  <c r="E422" i="17"/>
  <c r="E423" i="17"/>
  <c r="E424" i="17"/>
  <c r="E425" i="17"/>
  <c r="E426" i="17"/>
  <c r="E427" i="17"/>
  <c r="E428" i="17"/>
  <c r="E429" i="17"/>
  <c r="E430" i="17"/>
  <c r="E431" i="17"/>
  <c r="E432" i="17"/>
  <c r="E433" i="17"/>
  <c r="E434" i="17"/>
  <c r="E435" i="17"/>
  <c r="E436" i="17"/>
  <c r="E437" i="17"/>
  <c r="E438" i="17"/>
  <c r="E439" i="17"/>
  <c r="E440" i="17"/>
  <c r="E441" i="17"/>
  <c r="E442" i="17"/>
  <c r="E443" i="17"/>
  <c r="E444" i="17"/>
  <c r="E445" i="17"/>
  <c r="E446" i="17"/>
  <c r="E447" i="17"/>
  <c r="E448" i="17"/>
  <c r="E449" i="17"/>
  <c r="E450" i="17"/>
  <c r="E451" i="17"/>
  <c r="E452" i="17"/>
  <c r="E453" i="17"/>
  <c r="E454" i="17"/>
  <c r="E455" i="17"/>
  <c r="E456" i="17"/>
  <c r="E457" i="17"/>
  <c r="E458" i="17"/>
  <c r="E459" i="17"/>
  <c r="E460" i="17"/>
  <c r="E461" i="17"/>
  <c r="E462" i="17"/>
  <c r="E463" i="17"/>
  <c r="E464" i="17"/>
  <c r="E465" i="17"/>
  <c r="E466" i="17"/>
  <c r="E467" i="17"/>
  <c r="E468" i="17"/>
  <c r="E469" i="17"/>
  <c r="E470" i="17"/>
  <c r="E471" i="17"/>
  <c r="E472" i="17"/>
  <c r="E473" i="17"/>
  <c r="E474" i="17"/>
  <c r="E475" i="17"/>
  <c r="E476" i="17"/>
  <c r="E477" i="17"/>
  <c r="E478" i="17"/>
  <c r="E479" i="17"/>
  <c r="E480" i="17"/>
  <c r="E481" i="17"/>
  <c r="E482" i="17"/>
  <c r="E483" i="17"/>
  <c r="E484" i="17"/>
  <c r="E485" i="17"/>
  <c r="E486" i="17"/>
  <c r="E487" i="17"/>
  <c r="E488" i="17"/>
  <c r="E489" i="17"/>
  <c r="E490" i="17"/>
  <c r="E491" i="17"/>
  <c r="E492" i="17"/>
  <c r="E493" i="17"/>
  <c r="E494" i="17"/>
  <c r="E495" i="17"/>
  <c r="E496" i="17"/>
  <c r="E497" i="17"/>
  <c r="E498" i="17"/>
  <c r="E499" i="17"/>
  <c r="E500" i="17"/>
  <c r="E501" i="17"/>
  <c r="E502" i="17"/>
  <c r="E503" i="17"/>
  <c r="E504" i="17"/>
  <c r="E505" i="17"/>
  <c r="E506" i="17"/>
  <c r="E507" i="17"/>
  <c r="E508" i="17"/>
  <c r="E509" i="17"/>
  <c r="E510" i="17"/>
  <c r="E511" i="17"/>
  <c r="E512" i="17"/>
  <c r="E513" i="17"/>
  <c r="E514" i="17"/>
  <c r="E515" i="17"/>
  <c r="E516" i="17"/>
  <c r="E517" i="17"/>
  <c r="E518" i="17"/>
  <c r="E519" i="17"/>
  <c r="E520" i="17"/>
  <c r="E521" i="17"/>
  <c r="E522" i="17"/>
  <c r="E523" i="17"/>
  <c r="E524" i="17"/>
  <c r="E525" i="17"/>
  <c r="E526" i="17"/>
  <c r="E527" i="17"/>
  <c r="E528" i="17"/>
  <c r="E529" i="17"/>
  <c r="E530" i="17"/>
  <c r="E531" i="17"/>
  <c r="E532" i="17"/>
  <c r="E533" i="17"/>
  <c r="E534" i="17"/>
  <c r="E535" i="17"/>
  <c r="E536" i="17"/>
  <c r="E537" i="17"/>
  <c r="E538" i="17"/>
  <c r="E539" i="17"/>
  <c r="E540" i="17"/>
  <c r="E541" i="17"/>
  <c r="E542" i="17"/>
  <c r="E543" i="17"/>
  <c r="E544" i="17"/>
  <c r="E545" i="17"/>
  <c r="E546" i="17"/>
  <c r="E547" i="17"/>
  <c r="E548" i="17"/>
  <c r="E549" i="17"/>
  <c r="E550" i="17"/>
  <c r="E551" i="17"/>
  <c r="E552" i="17"/>
  <c r="E553" i="17"/>
  <c r="E554" i="17"/>
  <c r="E555" i="17"/>
  <c r="E556" i="17"/>
  <c r="E557" i="17"/>
  <c r="E558" i="17"/>
  <c r="E559" i="17"/>
  <c r="E560" i="17"/>
  <c r="E561" i="17"/>
  <c r="E562" i="17"/>
  <c r="E563" i="17"/>
  <c r="E564" i="17"/>
  <c r="E565" i="17"/>
  <c r="E566" i="17"/>
  <c r="E567" i="17"/>
  <c r="E568" i="17"/>
  <c r="E569" i="17"/>
  <c r="E570" i="17"/>
  <c r="E571" i="17"/>
  <c r="E572" i="17"/>
  <c r="E573" i="17"/>
  <c r="E574" i="17"/>
  <c r="E575" i="17"/>
  <c r="E576" i="17"/>
  <c r="E577" i="17"/>
  <c r="E578" i="17"/>
  <c r="E579" i="17"/>
  <c r="E580" i="17"/>
  <c r="E581" i="17"/>
  <c r="E582" i="17"/>
  <c r="E583" i="17"/>
  <c r="E584" i="17"/>
  <c r="E585" i="17"/>
  <c r="E586" i="17"/>
  <c r="E587" i="17"/>
  <c r="E588" i="17"/>
  <c r="E589" i="17"/>
  <c r="E590" i="17"/>
  <c r="E591" i="17"/>
  <c r="E592" i="17"/>
  <c r="E593" i="17"/>
  <c r="E594" i="17"/>
  <c r="E595" i="17"/>
  <c r="E596" i="17"/>
  <c r="E597" i="17"/>
  <c r="E598" i="17"/>
  <c r="E599" i="17"/>
  <c r="E600" i="17"/>
  <c r="E601" i="17"/>
  <c r="E602" i="17"/>
  <c r="E603" i="17"/>
  <c r="E604" i="17"/>
  <c r="E605" i="17"/>
  <c r="E606" i="17"/>
  <c r="E607" i="17"/>
  <c r="E608" i="17"/>
  <c r="E609" i="17"/>
  <c r="E610" i="17"/>
  <c r="E611" i="17"/>
  <c r="E612" i="17"/>
  <c r="E613" i="17"/>
  <c r="E614" i="17"/>
  <c r="E615" i="17"/>
  <c r="E616" i="17"/>
  <c r="E617" i="17"/>
  <c r="E618" i="17"/>
  <c r="E619" i="17"/>
  <c r="E620" i="17"/>
  <c r="E621" i="17"/>
  <c r="E622" i="17"/>
  <c r="E623" i="17"/>
  <c r="E624" i="17"/>
  <c r="E625" i="17"/>
  <c r="E626" i="17"/>
  <c r="E627" i="17"/>
  <c r="E628" i="17"/>
  <c r="E629" i="17"/>
  <c r="E630" i="17"/>
  <c r="E631" i="17"/>
  <c r="E632" i="17"/>
  <c r="E633" i="17"/>
  <c r="E634" i="17"/>
  <c r="E635" i="17"/>
  <c r="E636" i="17"/>
  <c r="E637" i="17"/>
  <c r="E638" i="17"/>
  <c r="E639" i="17"/>
  <c r="E640" i="17"/>
  <c r="E641" i="17"/>
  <c r="E642" i="17"/>
  <c r="E643" i="17"/>
  <c r="E644" i="17"/>
  <c r="E645" i="17"/>
  <c r="E646" i="17"/>
  <c r="E647" i="17"/>
  <c r="E648" i="17"/>
  <c r="E649" i="17"/>
  <c r="E650" i="17"/>
  <c r="E651" i="17"/>
  <c r="E652" i="17"/>
  <c r="E653" i="17"/>
  <c r="E654" i="17"/>
  <c r="E655" i="17"/>
  <c r="E656" i="17"/>
  <c r="E657" i="17"/>
  <c r="E658" i="17"/>
  <c r="E659" i="17"/>
  <c r="E660" i="17"/>
  <c r="E661" i="17"/>
  <c r="E662" i="17"/>
  <c r="E663" i="17"/>
  <c r="E664" i="17"/>
  <c r="E665" i="17"/>
  <c r="E666" i="17"/>
  <c r="E667" i="17"/>
  <c r="E668" i="17"/>
  <c r="E669" i="17"/>
  <c r="E670" i="17"/>
  <c r="E671" i="17"/>
  <c r="E672" i="17"/>
  <c r="E673" i="17"/>
  <c r="E674" i="17"/>
  <c r="E675" i="17"/>
  <c r="E676" i="17"/>
  <c r="E677" i="17"/>
  <c r="E678" i="17"/>
  <c r="E679" i="17"/>
  <c r="E680" i="17"/>
  <c r="E681" i="17"/>
  <c r="E682" i="17"/>
  <c r="E683" i="17"/>
  <c r="E684" i="17"/>
  <c r="E685" i="17"/>
  <c r="E686" i="17"/>
  <c r="E687" i="17"/>
  <c r="E688" i="17"/>
  <c r="E689" i="17"/>
  <c r="E690" i="17"/>
  <c r="E691" i="17"/>
  <c r="E692" i="17"/>
  <c r="E693" i="17"/>
  <c r="E694" i="17"/>
  <c r="E695" i="17"/>
  <c r="E696" i="17"/>
  <c r="E697" i="17"/>
  <c r="E698" i="17"/>
  <c r="E699" i="17"/>
  <c r="E700" i="17"/>
  <c r="E701" i="17"/>
  <c r="E702" i="17"/>
  <c r="E703" i="17"/>
  <c r="E704" i="17"/>
  <c r="E705" i="17"/>
  <c r="E706" i="17"/>
  <c r="E707" i="17"/>
  <c r="E708" i="17"/>
  <c r="E709" i="17"/>
  <c r="E710" i="17"/>
  <c r="E711" i="17"/>
  <c r="E712" i="17"/>
  <c r="E713" i="17"/>
  <c r="E714" i="17"/>
  <c r="E715" i="17"/>
  <c r="E716" i="17"/>
  <c r="E717" i="17"/>
  <c r="E718" i="17"/>
  <c r="E719" i="17"/>
  <c r="E720" i="17"/>
  <c r="E721" i="17"/>
  <c r="E722" i="17"/>
  <c r="E723" i="17"/>
  <c r="E724" i="17"/>
  <c r="E725" i="17"/>
  <c r="E726" i="17"/>
  <c r="E727" i="17"/>
  <c r="E728" i="17"/>
  <c r="E729" i="17"/>
  <c r="E730" i="17"/>
  <c r="E731" i="17"/>
  <c r="E732" i="17"/>
  <c r="E733" i="17"/>
  <c r="E734" i="17"/>
  <c r="E735" i="17"/>
  <c r="E736" i="17"/>
  <c r="E737" i="17"/>
  <c r="E738" i="17"/>
  <c r="E739" i="17"/>
  <c r="E740" i="17"/>
  <c r="E741" i="17"/>
  <c r="E742" i="17"/>
  <c r="E743" i="17"/>
  <c r="E744" i="17"/>
  <c r="E745" i="17"/>
  <c r="E746" i="17"/>
  <c r="E747" i="17"/>
  <c r="E748" i="17"/>
  <c r="E749" i="17"/>
  <c r="E750" i="17"/>
  <c r="E751" i="17"/>
  <c r="E752" i="17"/>
  <c r="E753" i="17"/>
  <c r="E754" i="17"/>
  <c r="E755" i="17"/>
  <c r="E756" i="17"/>
  <c r="E757" i="17"/>
  <c r="E758" i="17"/>
  <c r="E759" i="17"/>
  <c r="E760" i="17"/>
  <c r="E761" i="17"/>
  <c r="E762" i="17"/>
  <c r="E763" i="17"/>
  <c r="E764" i="17"/>
  <c r="E765" i="17"/>
  <c r="E766" i="17"/>
  <c r="E767" i="17"/>
  <c r="E768" i="17"/>
  <c r="E769" i="17"/>
  <c r="E770" i="17"/>
  <c r="E771" i="17"/>
  <c r="E772" i="17"/>
  <c r="E773" i="17"/>
  <c r="E774" i="17"/>
  <c r="E775" i="17"/>
  <c r="E776" i="17"/>
  <c r="E777" i="17"/>
  <c r="E778" i="17"/>
  <c r="E779" i="17"/>
  <c r="E780" i="17"/>
  <c r="E781" i="17"/>
  <c r="E782" i="17"/>
  <c r="E783" i="17"/>
  <c r="E784" i="17"/>
  <c r="E785" i="17"/>
  <c r="E786" i="17"/>
  <c r="E787" i="17"/>
  <c r="E788" i="17"/>
  <c r="E789" i="17"/>
  <c r="E790" i="17"/>
  <c r="E791" i="17"/>
  <c r="E792" i="17"/>
  <c r="E793" i="17"/>
  <c r="E794" i="17"/>
  <c r="E795" i="17"/>
  <c r="E796" i="17"/>
  <c r="E797" i="17"/>
  <c r="E798" i="17"/>
  <c r="E799" i="17"/>
  <c r="E800" i="17"/>
  <c r="E801" i="17"/>
  <c r="E802" i="17"/>
  <c r="E803" i="17"/>
  <c r="E804" i="17"/>
  <c r="E805" i="17"/>
  <c r="E806" i="17"/>
  <c r="E807" i="17"/>
  <c r="E808" i="17"/>
  <c r="E809" i="17"/>
  <c r="E810" i="17"/>
  <c r="E811" i="17"/>
  <c r="E812" i="17"/>
  <c r="E813" i="17"/>
  <c r="E814" i="17"/>
  <c r="E815" i="17"/>
  <c r="E816" i="17"/>
  <c r="E817" i="17"/>
  <c r="E818" i="17"/>
  <c r="E819" i="17"/>
  <c r="E820" i="17"/>
  <c r="E821" i="17"/>
  <c r="E822" i="17"/>
  <c r="E823" i="17"/>
  <c r="E824" i="17"/>
  <c r="E825" i="17"/>
  <c r="E826" i="17"/>
  <c r="E827" i="17"/>
  <c r="E828" i="17"/>
  <c r="E829" i="17"/>
  <c r="E830" i="17"/>
  <c r="E831" i="17"/>
  <c r="E832" i="17"/>
  <c r="E833" i="17"/>
  <c r="E834" i="17"/>
  <c r="E835" i="17"/>
  <c r="E836" i="17"/>
  <c r="E837" i="17"/>
  <c r="E838" i="17"/>
  <c r="E839" i="17"/>
  <c r="E840" i="17"/>
  <c r="E841" i="17"/>
  <c r="E842" i="17"/>
  <c r="E843" i="17"/>
  <c r="E844" i="17"/>
  <c r="E845" i="17"/>
  <c r="E846" i="17"/>
  <c r="E847" i="17"/>
  <c r="E848" i="17"/>
  <c r="E849" i="17"/>
  <c r="E850" i="17"/>
  <c r="E851" i="17"/>
  <c r="E852" i="17"/>
  <c r="E853" i="17"/>
  <c r="E854" i="17"/>
  <c r="E855" i="17"/>
  <c r="E856" i="17"/>
  <c r="E857" i="17"/>
  <c r="E858" i="17"/>
  <c r="E859" i="17"/>
  <c r="E860" i="17"/>
  <c r="E861" i="17"/>
  <c r="E862" i="17"/>
  <c r="E863" i="17"/>
  <c r="E864" i="17"/>
  <c r="E865" i="17"/>
  <c r="E866" i="17"/>
  <c r="E867" i="17"/>
  <c r="E868" i="17"/>
  <c r="E869" i="17"/>
  <c r="E870" i="17"/>
  <c r="E871" i="17"/>
  <c r="E872" i="17"/>
  <c r="E873" i="17"/>
  <c r="E874" i="17"/>
  <c r="E875" i="17"/>
  <c r="E876" i="17"/>
  <c r="E877" i="17"/>
  <c r="E878" i="17"/>
  <c r="E879" i="17"/>
  <c r="E880" i="17"/>
  <c r="E881" i="17"/>
  <c r="E882" i="17"/>
  <c r="E883" i="17"/>
  <c r="E884" i="17"/>
  <c r="E885" i="17"/>
  <c r="E886" i="17"/>
  <c r="E887" i="17"/>
  <c r="E888" i="17"/>
  <c r="E889" i="17"/>
  <c r="E890" i="17"/>
  <c r="E891" i="17"/>
  <c r="E892" i="17"/>
  <c r="E893" i="17"/>
  <c r="E894" i="17"/>
  <c r="E895" i="17"/>
  <c r="E896" i="17"/>
  <c r="E897" i="17"/>
  <c r="E898" i="17"/>
  <c r="E899" i="17"/>
  <c r="E900" i="17"/>
  <c r="E901" i="17"/>
  <c r="E902" i="17"/>
  <c r="E903" i="17"/>
  <c r="E904" i="17"/>
  <c r="E905" i="17"/>
  <c r="E906" i="17"/>
  <c r="E907" i="17"/>
  <c r="E908" i="17"/>
  <c r="E909" i="17"/>
  <c r="E910" i="17"/>
  <c r="E911" i="17"/>
  <c r="E912" i="17"/>
  <c r="E913" i="17"/>
  <c r="E914" i="17"/>
  <c r="E915" i="17"/>
  <c r="E916" i="17"/>
  <c r="E917" i="17"/>
  <c r="E918" i="17"/>
  <c r="E919" i="17"/>
  <c r="E920" i="17"/>
  <c r="E921" i="17"/>
  <c r="E922" i="17"/>
  <c r="E923" i="17"/>
  <c r="E924" i="17"/>
  <c r="E925" i="17"/>
  <c r="E926" i="17"/>
  <c r="E927" i="17"/>
  <c r="E928" i="17"/>
  <c r="E929" i="17"/>
  <c r="E930" i="17"/>
  <c r="E931" i="17"/>
  <c r="E932" i="17"/>
  <c r="E933" i="17"/>
  <c r="E934" i="17"/>
  <c r="E935" i="17"/>
  <c r="E936" i="17"/>
  <c r="E937" i="17"/>
  <c r="E938" i="17"/>
  <c r="E939" i="17"/>
  <c r="E940" i="17"/>
  <c r="E941" i="17"/>
  <c r="E942" i="17"/>
  <c r="E943" i="17"/>
  <c r="E944" i="17"/>
  <c r="E945" i="17"/>
  <c r="E946" i="17"/>
  <c r="E947" i="17"/>
  <c r="E948" i="17"/>
  <c r="E949" i="17"/>
  <c r="E950" i="17"/>
  <c r="E951" i="17"/>
  <c r="E952" i="17"/>
  <c r="E953" i="17"/>
  <c r="E954" i="17"/>
  <c r="E955" i="17"/>
  <c r="E956" i="17"/>
  <c r="E957" i="17"/>
  <c r="E958" i="17"/>
  <c r="E959" i="17"/>
  <c r="E960" i="17"/>
  <c r="E961" i="17"/>
  <c r="E962" i="17"/>
  <c r="E963" i="17"/>
  <c r="E964" i="17"/>
  <c r="E965" i="17"/>
  <c r="E966" i="17"/>
  <c r="E967" i="17"/>
  <c r="E968" i="17"/>
  <c r="E969" i="17"/>
  <c r="E970" i="17"/>
  <c r="E971" i="17"/>
  <c r="E972" i="17"/>
  <c r="E973" i="17"/>
  <c r="E974" i="17"/>
  <c r="E975" i="17"/>
  <c r="E976" i="17"/>
  <c r="E977" i="17"/>
  <c r="E978" i="17"/>
  <c r="E979" i="17"/>
  <c r="E980" i="17"/>
  <c r="E981" i="17"/>
  <c r="E982" i="17"/>
  <c r="E983" i="17"/>
  <c r="E984" i="17"/>
  <c r="E985" i="17"/>
  <c r="E986" i="17"/>
  <c r="E987" i="17"/>
  <c r="E988" i="17"/>
  <c r="E989" i="17"/>
  <c r="E990" i="17"/>
  <c r="E991" i="17"/>
  <c r="E992" i="17"/>
  <c r="E993" i="17"/>
  <c r="E994" i="17"/>
  <c r="E995" i="17"/>
  <c r="E996" i="17"/>
  <c r="E997" i="17"/>
  <c r="E998" i="17"/>
  <c r="E999" i="17"/>
  <c r="E1000" i="17"/>
  <c r="E1001" i="17"/>
  <c r="E1002" i="17"/>
  <c r="E1003" i="17"/>
  <c r="E1004" i="17"/>
  <c r="E1005" i="17"/>
  <c r="E1006" i="17"/>
  <c r="E1007" i="17"/>
  <c r="E1008" i="17"/>
  <c r="E1009" i="17"/>
  <c r="E1010" i="17"/>
  <c r="E1011" i="17"/>
  <c r="E1012" i="17"/>
  <c r="E1013" i="17"/>
  <c r="E1014" i="17"/>
  <c r="E1015" i="17"/>
  <c r="E1016" i="17"/>
  <c r="E1017" i="17"/>
  <c r="E1018" i="17"/>
  <c r="E1019" i="17"/>
  <c r="E1020" i="17"/>
  <c r="E1021" i="17"/>
  <c r="E1022" i="17"/>
  <c r="E1023" i="17"/>
  <c r="E1024" i="17"/>
  <c r="E1025" i="17"/>
  <c r="E1026" i="17"/>
  <c r="E1027" i="17"/>
  <c r="E1028" i="17"/>
  <c r="E1029" i="17"/>
  <c r="E1030" i="17"/>
  <c r="E1031" i="17"/>
  <c r="E1032" i="17"/>
  <c r="E1033" i="17"/>
  <c r="E1034" i="17"/>
  <c r="E1035" i="17"/>
  <c r="E1036" i="17"/>
  <c r="E1037" i="17"/>
  <c r="E1038" i="17"/>
  <c r="E1039" i="17"/>
  <c r="E1040" i="17"/>
  <c r="E1041" i="17"/>
  <c r="E1042" i="17"/>
  <c r="E1043" i="17"/>
  <c r="E1044" i="17"/>
  <c r="E1045" i="17"/>
  <c r="E1046" i="17"/>
  <c r="E1047" i="17"/>
  <c r="E1048" i="17"/>
  <c r="E1049" i="17"/>
  <c r="E1050" i="17"/>
  <c r="E1051" i="17"/>
  <c r="E1052" i="17"/>
  <c r="E1053" i="17"/>
  <c r="E1054" i="17"/>
  <c r="E1055" i="17"/>
  <c r="E1056" i="17"/>
  <c r="E1057" i="17"/>
  <c r="E1058" i="17"/>
  <c r="E1059" i="17"/>
  <c r="E1060" i="17"/>
  <c r="E1061" i="17"/>
  <c r="E1062" i="17"/>
  <c r="E1063" i="17"/>
  <c r="E1064" i="17"/>
  <c r="E1065" i="17"/>
  <c r="E1066" i="17"/>
  <c r="E1067" i="17"/>
  <c r="E1068" i="17"/>
  <c r="E1069" i="17"/>
  <c r="E1070" i="17"/>
  <c r="E1071" i="17"/>
  <c r="E1072" i="17"/>
  <c r="E1073" i="17"/>
  <c r="E1074" i="17"/>
  <c r="E1075" i="17"/>
  <c r="E1076" i="17"/>
  <c r="E1077" i="17"/>
  <c r="E1078" i="17"/>
  <c r="E1079" i="17"/>
  <c r="E1080" i="17"/>
  <c r="E1081" i="17"/>
  <c r="E1082" i="17"/>
  <c r="E1083" i="17"/>
  <c r="E1084" i="17"/>
  <c r="E1085" i="17"/>
  <c r="E1086" i="17"/>
  <c r="E1087" i="17"/>
  <c r="E1088" i="17"/>
  <c r="E1089" i="17"/>
  <c r="E1090" i="17"/>
  <c r="E1091" i="17"/>
  <c r="E1092" i="17"/>
  <c r="E1093" i="17"/>
  <c r="E1094" i="17"/>
  <c r="E1095" i="17"/>
  <c r="E1096" i="17"/>
  <c r="E1097" i="17"/>
  <c r="E1098" i="17"/>
  <c r="E1099" i="17"/>
  <c r="E1100" i="17"/>
  <c r="E1101" i="17"/>
  <c r="E1102" i="17"/>
  <c r="E1103" i="17"/>
  <c r="E1104" i="17"/>
  <c r="E1105" i="17"/>
  <c r="E1106" i="17"/>
  <c r="E1107" i="17"/>
  <c r="E1108" i="17"/>
  <c r="E1109" i="17"/>
  <c r="E1110" i="17"/>
  <c r="E1111" i="17"/>
  <c r="E1112" i="17"/>
  <c r="E1113" i="17"/>
  <c r="E1114" i="17"/>
  <c r="E1115" i="17"/>
  <c r="E1116" i="17"/>
  <c r="E1117" i="17"/>
  <c r="E1118" i="17"/>
  <c r="E1119" i="17"/>
  <c r="E1120" i="17"/>
  <c r="E1121" i="17"/>
  <c r="E1122" i="17"/>
  <c r="E1123" i="17"/>
  <c r="E1124" i="17"/>
  <c r="E1125" i="17"/>
  <c r="E1126" i="17"/>
  <c r="E1127" i="17"/>
  <c r="E1128" i="17"/>
  <c r="E1129" i="17"/>
  <c r="E1130" i="17"/>
  <c r="E1131" i="17"/>
  <c r="E1132" i="17"/>
  <c r="E1133" i="17"/>
  <c r="E1134" i="17"/>
  <c r="E1135" i="17"/>
  <c r="E1136" i="17"/>
  <c r="E1137" i="17"/>
  <c r="E1138" i="17"/>
  <c r="E1139" i="17"/>
  <c r="E1140" i="17"/>
  <c r="E1141" i="17"/>
  <c r="E1142" i="17"/>
  <c r="E1143" i="17"/>
  <c r="E1144" i="17"/>
  <c r="E1145" i="17"/>
  <c r="E1146" i="17"/>
  <c r="E1147" i="17"/>
  <c r="E1148" i="17"/>
  <c r="E1149" i="17"/>
  <c r="E1150" i="17"/>
  <c r="E1151" i="17"/>
  <c r="E1152" i="17"/>
  <c r="E1153" i="17"/>
  <c r="E1154" i="17"/>
  <c r="E1155" i="17"/>
  <c r="E1156" i="17"/>
  <c r="E1157" i="17"/>
  <c r="E1158" i="17"/>
  <c r="E1159" i="17"/>
  <c r="E1160" i="17"/>
  <c r="E1161" i="17"/>
  <c r="E1162" i="17"/>
  <c r="E1163" i="17"/>
  <c r="E1164" i="17"/>
  <c r="E1165" i="17"/>
  <c r="E1166" i="17"/>
  <c r="E1167" i="17"/>
  <c r="E1168" i="17"/>
  <c r="E1169" i="17"/>
  <c r="E1170" i="17"/>
  <c r="E1171" i="17"/>
  <c r="E1172" i="17"/>
  <c r="E1173" i="17"/>
  <c r="E1174" i="17"/>
  <c r="E1175" i="17"/>
  <c r="E1176" i="17"/>
  <c r="E1177" i="17"/>
  <c r="E1178" i="17"/>
  <c r="E1179" i="17"/>
  <c r="E1180" i="17"/>
  <c r="E1181" i="17"/>
  <c r="E1182" i="17"/>
  <c r="E1183" i="17"/>
  <c r="E1184" i="17"/>
  <c r="E1185" i="17"/>
  <c r="E1186" i="17"/>
  <c r="E1187" i="17"/>
  <c r="E1188" i="17"/>
  <c r="E1189" i="17"/>
  <c r="E1190" i="17"/>
  <c r="E1191" i="17"/>
  <c r="E1192" i="17"/>
  <c r="E1193" i="17"/>
  <c r="E1194" i="17"/>
  <c r="E1195" i="17"/>
  <c r="E1196" i="17"/>
  <c r="E1197" i="17"/>
  <c r="E1198" i="17"/>
  <c r="E1199" i="17"/>
  <c r="E1200" i="17"/>
  <c r="E1201" i="17"/>
  <c r="E1202" i="17"/>
  <c r="E1203" i="17"/>
  <c r="E1204" i="17"/>
  <c r="E1205" i="17"/>
  <c r="E1206" i="17"/>
  <c r="E1207" i="17"/>
  <c r="E1208" i="17"/>
  <c r="E1209" i="17"/>
  <c r="E1210" i="17"/>
  <c r="E1211" i="17"/>
  <c r="E1212" i="17"/>
  <c r="E1213" i="17"/>
  <c r="E1214" i="17"/>
  <c r="E1215" i="17"/>
  <c r="E1216" i="17"/>
  <c r="E1217" i="17"/>
  <c r="E1218" i="17"/>
  <c r="E1219" i="17"/>
  <c r="E1220" i="17"/>
  <c r="E1221" i="17"/>
  <c r="E1222" i="17"/>
  <c r="E1223" i="17"/>
  <c r="E1224" i="17"/>
  <c r="E1225" i="17"/>
  <c r="E1226" i="17"/>
  <c r="E1227" i="17"/>
  <c r="E1228" i="17"/>
  <c r="E1229" i="17"/>
  <c r="E1230" i="17"/>
  <c r="E1231" i="17"/>
  <c r="E1232" i="17"/>
  <c r="E1233" i="17"/>
  <c r="E1234" i="17"/>
  <c r="E1235" i="17"/>
  <c r="E1236" i="17"/>
  <c r="E1237" i="17"/>
  <c r="E1238" i="17"/>
  <c r="E1239" i="17"/>
  <c r="E1240" i="17"/>
  <c r="E1241" i="17"/>
  <c r="E1242" i="17"/>
  <c r="E1243" i="17"/>
  <c r="E1244" i="17"/>
  <c r="E1245" i="17"/>
  <c r="E1246" i="17"/>
  <c r="E1247" i="17"/>
  <c r="E1248" i="17"/>
  <c r="E1249" i="17"/>
  <c r="E1250" i="17"/>
  <c r="E1251" i="17"/>
  <c r="E1252" i="17"/>
  <c r="E1253" i="17"/>
  <c r="E1254" i="17"/>
  <c r="E1255" i="17"/>
  <c r="E1256" i="17"/>
  <c r="E1257" i="17"/>
  <c r="E1258" i="17"/>
  <c r="E1259" i="17"/>
  <c r="E1260" i="17"/>
  <c r="E1261" i="17"/>
  <c r="E1262" i="17"/>
  <c r="E1263" i="17"/>
  <c r="E1264" i="17"/>
  <c r="E1265" i="17"/>
  <c r="E1266" i="17"/>
  <c r="E1267" i="17"/>
  <c r="E1268" i="17"/>
  <c r="E1269" i="17"/>
  <c r="E1270" i="17"/>
  <c r="E1271" i="17"/>
  <c r="E1272" i="17"/>
  <c r="E1273" i="17"/>
  <c r="E1274" i="17"/>
  <c r="E1275" i="17"/>
  <c r="E1276" i="17"/>
  <c r="E1277" i="17"/>
  <c r="E1278" i="17"/>
  <c r="E1279" i="17"/>
  <c r="E1280" i="17"/>
  <c r="E1281" i="17"/>
  <c r="E1282" i="17"/>
  <c r="E1283" i="17"/>
  <c r="E1284" i="17"/>
  <c r="E1285" i="17"/>
  <c r="E1286" i="17"/>
  <c r="E1287" i="17"/>
  <c r="E1288" i="17"/>
  <c r="E1289" i="17"/>
  <c r="E1290" i="17"/>
  <c r="E1291" i="17"/>
  <c r="E1292" i="17"/>
  <c r="E1293" i="17"/>
  <c r="E1294" i="17"/>
  <c r="E1295" i="17"/>
  <c r="E1296" i="17"/>
  <c r="E1297" i="17"/>
  <c r="E1298" i="17"/>
  <c r="E1299" i="17"/>
  <c r="E1300" i="17"/>
  <c r="E1301" i="17"/>
  <c r="E1302" i="17"/>
  <c r="E1303" i="17"/>
  <c r="E1304" i="17"/>
  <c r="E1305" i="17"/>
  <c r="E1306" i="17"/>
  <c r="E1307" i="17"/>
  <c r="E1308" i="17"/>
  <c r="E1309" i="17"/>
  <c r="E1310" i="17"/>
  <c r="E1311" i="17"/>
  <c r="E1312" i="17"/>
  <c r="E1313" i="17"/>
  <c r="E1314" i="17"/>
  <c r="E1315" i="17"/>
  <c r="E1316" i="17"/>
  <c r="E1317" i="17"/>
  <c r="E1318" i="17"/>
  <c r="E1319" i="17"/>
  <c r="E1320" i="17"/>
  <c r="E1321" i="17"/>
  <c r="E1322" i="17"/>
  <c r="E1323" i="17"/>
  <c r="E1324" i="17"/>
  <c r="E1325" i="17"/>
  <c r="E1326" i="17"/>
  <c r="E1327" i="17"/>
  <c r="E1328" i="17"/>
  <c r="E1329" i="17"/>
  <c r="E1330" i="17"/>
  <c r="E1331" i="17"/>
  <c r="E1332" i="17"/>
  <c r="E1333" i="17"/>
  <c r="E1334" i="17"/>
  <c r="E1335" i="17"/>
  <c r="E1336" i="17"/>
  <c r="E1337" i="17"/>
  <c r="E1338" i="17"/>
  <c r="E1339" i="17"/>
  <c r="E1340" i="17"/>
  <c r="E1341" i="17"/>
  <c r="E1342" i="17"/>
  <c r="E1343" i="17"/>
  <c r="E1344" i="17"/>
  <c r="E1345" i="17"/>
  <c r="E1346" i="17"/>
  <c r="E1347" i="17"/>
  <c r="E1348" i="17"/>
  <c r="E1349" i="17"/>
  <c r="E1350" i="17"/>
  <c r="E1351" i="17"/>
  <c r="E1352" i="17"/>
  <c r="E1353" i="17"/>
  <c r="E1354" i="17"/>
  <c r="E1355" i="17"/>
  <c r="E1356" i="17"/>
  <c r="E1357" i="17"/>
  <c r="E1358" i="17"/>
  <c r="E1359" i="17"/>
  <c r="E1360" i="17"/>
  <c r="E1361" i="17"/>
  <c r="E1362" i="17"/>
  <c r="E1363" i="17"/>
  <c r="E1364" i="17"/>
  <c r="E1365" i="17"/>
  <c r="E1366" i="17"/>
  <c r="E1367" i="17"/>
  <c r="E1368" i="17"/>
  <c r="E1369" i="17"/>
  <c r="E1370" i="17"/>
  <c r="E1371" i="17"/>
  <c r="E1372" i="17"/>
  <c r="E1373" i="17"/>
  <c r="E1374" i="17"/>
  <c r="E1375" i="17"/>
  <c r="E1376" i="17"/>
  <c r="E1377" i="17"/>
  <c r="E1378" i="17"/>
  <c r="E1379" i="17"/>
  <c r="E1380" i="17"/>
  <c r="E1381" i="17"/>
  <c r="E1382" i="17"/>
  <c r="E1383" i="17"/>
  <c r="E1384" i="17"/>
  <c r="E1385" i="17"/>
  <c r="E1386" i="17"/>
  <c r="E1387" i="17"/>
  <c r="E1388" i="17"/>
  <c r="E1389" i="17"/>
  <c r="E1390" i="17"/>
  <c r="E1391" i="17"/>
  <c r="E1392" i="17"/>
  <c r="E1393" i="17"/>
  <c r="E1394" i="17"/>
  <c r="E1395" i="17"/>
  <c r="E1396" i="17"/>
  <c r="E1397" i="17"/>
  <c r="E1398" i="17"/>
  <c r="E1399" i="17"/>
  <c r="E1400" i="17"/>
  <c r="E1401" i="17"/>
  <c r="E1402" i="17"/>
  <c r="E1403" i="17"/>
  <c r="E1404" i="17"/>
  <c r="E1405" i="17"/>
  <c r="E1406" i="17"/>
  <c r="E1407" i="17"/>
  <c r="E1408" i="17"/>
  <c r="E1409" i="17"/>
  <c r="E1410" i="17"/>
  <c r="E1411" i="17"/>
  <c r="E1412" i="17"/>
  <c r="E1413" i="17"/>
  <c r="E1414" i="17"/>
  <c r="E1415" i="17"/>
  <c r="E1416" i="17"/>
  <c r="E1417" i="17"/>
  <c r="E1418" i="17"/>
  <c r="E1419" i="17"/>
  <c r="E1420" i="17"/>
  <c r="E1421" i="17"/>
  <c r="E1422" i="17"/>
  <c r="E1423" i="17"/>
  <c r="E1424" i="17"/>
  <c r="E1425" i="17"/>
  <c r="E1426" i="17"/>
  <c r="E1427" i="17"/>
  <c r="E1428" i="17"/>
  <c r="E1429" i="17"/>
  <c r="E1430" i="17"/>
  <c r="E1431" i="17"/>
  <c r="E1432" i="17"/>
  <c r="E1433" i="17"/>
  <c r="E1434" i="17"/>
  <c r="E1435" i="17"/>
  <c r="E1436" i="17"/>
  <c r="E1437" i="17"/>
  <c r="E1438" i="17"/>
  <c r="E1439" i="17"/>
  <c r="E1440" i="17"/>
  <c r="E1441" i="17"/>
  <c r="E1442" i="17"/>
  <c r="E1443" i="17"/>
  <c r="E1444" i="17"/>
  <c r="E1445" i="17"/>
  <c r="E1446" i="17"/>
  <c r="E1447" i="17"/>
  <c r="E1448" i="17"/>
  <c r="E1449" i="17"/>
  <c r="E1450" i="17"/>
  <c r="E1451" i="17"/>
  <c r="E1452" i="17"/>
  <c r="E1453" i="17"/>
  <c r="E1454" i="17"/>
  <c r="E1455" i="17"/>
  <c r="E1456" i="17"/>
  <c r="E1457" i="17"/>
  <c r="E1458" i="17"/>
  <c r="E1459" i="17"/>
  <c r="E1460" i="17"/>
  <c r="E1461" i="17"/>
  <c r="E1462" i="17"/>
  <c r="E1463" i="17"/>
  <c r="E1464" i="17"/>
  <c r="E1465" i="17"/>
  <c r="E1466" i="17"/>
  <c r="E1467" i="17"/>
  <c r="E1468" i="17"/>
  <c r="E1469" i="17"/>
  <c r="E1470" i="17"/>
  <c r="E1471" i="17"/>
  <c r="E1472" i="17"/>
  <c r="E1473" i="17"/>
  <c r="E1474" i="17"/>
  <c r="E1475" i="17"/>
  <c r="E1476" i="17"/>
  <c r="E1477" i="17"/>
  <c r="E1478" i="17"/>
  <c r="E1479" i="17"/>
  <c r="E1480" i="17"/>
  <c r="E1481" i="17"/>
  <c r="E1482" i="17"/>
  <c r="E1483" i="17"/>
  <c r="E1484" i="17"/>
  <c r="E1485" i="17"/>
  <c r="E1486" i="17"/>
  <c r="E1487" i="17"/>
  <c r="E1488" i="17"/>
  <c r="E1489" i="17"/>
  <c r="E1490" i="17"/>
  <c r="E1491" i="17"/>
  <c r="E1492" i="17"/>
  <c r="E1493" i="17"/>
  <c r="E1494" i="17"/>
  <c r="E1495" i="17"/>
  <c r="E1496" i="17"/>
  <c r="E1497" i="17"/>
  <c r="E1498" i="17"/>
  <c r="E1499" i="17"/>
  <c r="E1500" i="17"/>
  <c r="E1501" i="17"/>
  <c r="E1502" i="17"/>
  <c r="E1503" i="17"/>
  <c r="E1504" i="17"/>
  <c r="E1505" i="17"/>
  <c r="E1506" i="17"/>
  <c r="E1507" i="17"/>
  <c r="E1508" i="17"/>
  <c r="E1509" i="17"/>
  <c r="E1510" i="17"/>
  <c r="E1511" i="17"/>
  <c r="E1512" i="17"/>
  <c r="E1513" i="17"/>
  <c r="E1514" i="17"/>
  <c r="E1515" i="17"/>
  <c r="E1516" i="17"/>
  <c r="E1517" i="17"/>
  <c r="E1518" i="17"/>
  <c r="E1519" i="17"/>
  <c r="E1520" i="17"/>
  <c r="E1521" i="17"/>
  <c r="E1522" i="17"/>
  <c r="E1523" i="17"/>
  <c r="E1524" i="17"/>
  <c r="E1525" i="17"/>
  <c r="E1526" i="17"/>
  <c r="E1527" i="17"/>
  <c r="E1528" i="17"/>
  <c r="E1529" i="17"/>
  <c r="E1530" i="17"/>
  <c r="E1531" i="17"/>
  <c r="E1532" i="17"/>
  <c r="E1533" i="17"/>
  <c r="E1534" i="17"/>
  <c r="E1535" i="17"/>
  <c r="E1536" i="17"/>
  <c r="E1537" i="17"/>
  <c r="E1538" i="17"/>
  <c r="E1539" i="17"/>
  <c r="E1540" i="17"/>
  <c r="E1541" i="17"/>
  <c r="E1542" i="17"/>
  <c r="E1543" i="17"/>
  <c r="E1544" i="17"/>
  <c r="E1545" i="17"/>
  <c r="E1546" i="17"/>
  <c r="E1547" i="17"/>
  <c r="E1548" i="17"/>
  <c r="E1549" i="17"/>
  <c r="E1550" i="17"/>
  <c r="E1551" i="17"/>
  <c r="E1552" i="17"/>
  <c r="E1553" i="17"/>
  <c r="E1554" i="17"/>
  <c r="E1555" i="17"/>
  <c r="E1556" i="17"/>
  <c r="E1557" i="17"/>
  <c r="E1558" i="17"/>
  <c r="E1559" i="17"/>
  <c r="E1560" i="17"/>
  <c r="E1561" i="17"/>
  <c r="E1562" i="17"/>
  <c r="E1563" i="17"/>
  <c r="E1564" i="17"/>
  <c r="E1565" i="17"/>
  <c r="E1566" i="17"/>
  <c r="E1567" i="17"/>
  <c r="E1568" i="17"/>
  <c r="E1569" i="17"/>
  <c r="E1570" i="17"/>
  <c r="E1571" i="17"/>
  <c r="E1572" i="17"/>
  <c r="E1573" i="17"/>
  <c r="E1574" i="17"/>
  <c r="E1575" i="17"/>
  <c r="E1576" i="17"/>
  <c r="E1577" i="17"/>
  <c r="E1578" i="17"/>
  <c r="E1579" i="17"/>
  <c r="E1580" i="17"/>
  <c r="E1581" i="17"/>
  <c r="E1582" i="17"/>
  <c r="E1583" i="17"/>
  <c r="E1584" i="17"/>
  <c r="E1585" i="17"/>
  <c r="E1586" i="17"/>
  <c r="E1587" i="17"/>
  <c r="E1588" i="17"/>
  <c r="E1589" i="17"/>
  <c r="E1590" i="17"/>
  <c r="E1591" i="17"/>
  <c r="E1592" i="17"/>
  <c r="E1593" i="17"/>
  <c r="E1594" i="17"/>
  <c r="E1595" i="17"/>
  <c r="E1596" i="17"/>
  <c r="E1597" i="17"/>
  <c r="E1598" i="17"/>
  <c r="E1599" i="17"/>
  <c r="E1600" i="17"/>
  <c r="E1601" i="17"/>
  <c r="E1602" i="17"/>
  <c r="E1603" i="17"/>
  <c r="E1604" i="17"/>
  <c r="E1605" i="17"/>
  <c r="E1606" i="17"/>
  <c r="E1607" i="17"/>
  <c r="E1608" i="17"/>
  <c r="E1609" i="17"/>
  <c r="E1610" i="17"/>
  <c r="E1611" i="17"/>
  <c r="E1612" i="17"/>
  <c r="E1613" i="17"/>
  <c r="E1614" i="17"/>
  <c r="E1615" i="17"/>
  <c r="E1616" i="17"/>
  <c r="E1617" i="17"/>
  <c r="E1618" i="17"/>
  <c r="E1619" i="17"/>
  <c r="E1620" i="17"/>
  <c r="E1621" i="17"/>
  <c r="E1622" i="17"/>
  <c r="E1623" i="17"/>
  <c r="E1624" i="17"/>
  <c r="E1625" i="17"/>
  <c r="E1626" i="17"/>
  <c r="E1627" i="17"/>
  <c r="E1628" i="17"/>
  <c r="E1629" i="17"/>
  <c r="E1630" i="17"/>
  <c r="E1631" i="17"/>
  <c r="E1632" i="17"/>
  <c r="E1633" i="17"/>
  <c r="E1634" i="17"/>
  <c r="E1635" i="17"/>
  <c r="E1636" i="17"/>
  <c r="E1637" i="17"/>
  <c r="E1638" i="17"/>
  <c r="E1639" i="17"/>
  <c r="E1640" i="17"/>
  <c r="E1641" i="17"/>
  <c r="E1642" i="17"/>
  <c r="E1643" i="17"/>
  <c r="E1644" i="17"/>
  <c r="E1645" i="17"/>
  <c r="E1646" i="17"/>
  <c r="E1647" i="17"/>
  <c r="E1648" i="17"/>
  <c r="E1649" i="17"/>
  <c r="E1650" i="17"/>
  <c r="E1651" i="17"/>
  <c r="E1652" i="17"/>
  <c r="E1653" i="17"/>
  <c r="E1654" i="17"/>
  <c r="E1655" i="17"/>
  <c r="E1656" i="17"/>
  <c r="E1657" i="17"/>
  <c r="E1658" i="17"/>
  <c r="E1659" i="17"/>
  <c r="E1660" i="17"/>
  <c r="E1661" i="17"/>
  <c r="E1662" i="17"/>
  <c r="E1663" i="17"/>
  <c r="E1664" i="17"/>
  <c r="E1665" i="17"/>
  <c r="E1666" i="17"/>
  <c r="E1667" i="17"/>
  <c r="E1668" i="17"/>
  <c r="E1669" i="17"/>
  <c r="E1670" i="17"/>
  <c r="E1671" i="17"/>
  <c r="E1672" i="17"/>
  <c r="E1673" i="17"/>
  <c r="E1674" i="17"/>
  <c r="E1675" i="17"/>
  <c r="E1676" i="17"/>
  <c r="E1677" i="17"/>
  <c r="E1678" i="17"/>
  <c r="E1679" i="17"/>
  <c r="E1680" i="17"/>
  <c r="E1681" i="17"/>
  <c r="E1682" i="17"/>
  <c r="E1683" i="17"/>
  <c r="E1684" i="17"/>
  <c r="E1685" i="17"/>
  <c r="E1686" i="17"/>
  <c r="E1687" i="17"/>
  <c r="E1688" i="17"/>
  <c r="E1689" i="17"/>
  <c r="E1690" i="17"/>
  <c r="E1691" i="17"/>
  <c r="E1692" i="17"/>
  <c r="E1693" i="17"/>
  <c r="E1694" i="17"/>
  <c r="E1695" i="17"/>
  <c r="E1696" i="17"/>
  <c r="E1697" i="17"/>
  <c r="E1698" i="17"/>
  <c r="E1699" i="17"/>
  <c r="E1700" i="17"/>
  <c r="E1701" i="17"/>
  <c r="E1702" i="17"/>
  <c r="E1703" i="17"/>
  <c r="E1704" i="17"/>
  <c r="E1705" i="17"/>
  <c r="E1706" i="17"/>
  <c r="E1707" i="17"/>
  <c r="E1708" i="17"/>
  <c r="E1709" i="17"/>
  <c r="E1710" i="17"/>
  <c r="E1711" i="17"/>
  <c r="E1712" i="17"/>
  <c r="E1713" i="17"/>
  <c r="E1714" i="17"/>
  <c r="E1715" i="17"/>
  <c r="E1716" i="17"/>
  <c r="E1717" i="17"/>
  <c r="E1718" i="17"/>
  <c r="E1719" i="17"/>
  <c r="E1720" i="17"/>
  <c r="E1721" i="17"/>
  <c r="E1722" i="17"/>
  <c r="E1723" i="17"/>
  <c r="E1724" i="17"/>
  <c r="E1725" i="17"/>
  <c r="E1726" i="17"/>
  <c r="E1727" i="17"/>
  <c r="E1728" i="17"/>
  <c r="E1729" i="17"/>
  <c r="E1730" i="17"/>
  <c r="E1731" i="17"/>
  <c r="E1732" i="17"/>
  <c r="E1733" i="17"/>
  <c r="E1734" i="17"/>
  <c r="E1735" i="17"/>
  <c r="E1736" i="17"/>
  <c r="E1737" i="17"/>
  <c r="E1738" i="17"/>
  <c r="E1739" i="17"/>
  <c r="E1740" i="17"/>
  <c r="E1741" i="17"/>
  <c r="E1742" i="17"/>
  <c r="E1743" i="17"/>
  <c r="E1744" i="17"/>
  <c r="E1745" i="17"/>
  <c r="E1746" i="17"/>
  <c r="E1747" i="17"/>
  <c r="E1748" i="17"/>
  <c r="E1749" i="17"/>
  <c r="E1750" i="17"/>
  <c r="E1751" i="17"/>
  <c r="E1752" i="17"/>
  <c r="E1753" i="17"/>
  <c r="E1754" i="17"/>
  <c r="E1755" i="17"/>
  <c r="E1756" i="17"/>
  <c r="E1757" i="17"/>
  <c r="E1758" i="17"/>
  <c r="E1759" i="17"/>
  <c r="E1760" i="17"/>
  <c r="E1761" i="17"/>
  <c r="E1762" i="17"/>
  <c r="E1763" i="17"/>
  <c r="E1764" i="17"/>
  <c r="E1765" i="17"/>
  <c r="E1766" i="17"/>
  <c r="E1767" i="17"/>
  <c r="E1768" i="17"/>
  <c r="E1769" i="17"/>
  <c r="E1770" i="17"/>
  <c r="E1771" i="17"/>
  <c r="E1772" i="17"/>
  <c r="E1773" i="17"/>
  <c r="E1774" i="17"/>
  <c r="E1775" i="17"/>
  <c r="E1776" i="17"/>
  <c r="E1777" i="17"/>
  <c r="E1778" i="17"/>
  <c r="E1779" i="17"/>
  <c r="E1780" i="17"/>
  <c r="E1781" i="17"/>
  <c r="E1782" i="17"/>
  <c r="E1783" i="17"/>
  <c r="E1784" i="17"/>
  <c r="E1785" i="17"/>
  <c r="E1786" i="17"/>
  <c r="E1787" i="17"/>
  <c r="E1788" i="17"/>
  <c r="E1789" i="17"/>
  <c r="E1790" i="17"/>
  <c r="E1791" i="17"/>
  <c r="E1792" i="17"/>
  <c r="E1793" i="17"/>
  <c r="E1794" i="17"/>
  <c r="E1795" i="17"/>
  <c r="E1796" i="17"/>
  <c r="E1797" i="17"/>
  <c r="E1798" i="17"/>
  <c r="E1799" i="17"/>
  <c r="E1800" i="17"/>
  <c r="E1801" i="17"/>
  <c r="E1802" i="17"/>
  <c r="E1803" i="17"/>
  <c r="E1804" i="17"/>
  <c r="E1805" i="17"/>
  <c r="E1806" i="17"/>
  <c r="E1807" i="17"/>
  <c r="E1808" i="17"/>
  <c r="E1809" i="17"/>
  <c r="E1810" i="17"/>
  <c r="E1811" i="17"/>
  <c r="E1812" i="17"/>
  <c r="E1813" i="17"/>
  <c r="E1814" i="17"/>
  <c r="E1815" i="17"/>
  <c r="E1816" i="17"/>
  <c r="E1817" i="17"/>
  <c r="E1818" i="17"/>
  <c r="E1819" i="17"/>
  <c r="E1820" i="17"/>
  <c r="E1821" i="17"/>
  <c r="E1822" i="17"/>
  <c r="E1823" i="17"/>
  <c r="E1824" i="17"/>
  <c r="E1825" i="17"/>
  <c r="E1826" i="17"/>
  <c r="E1827" i="17"/>
  <c r="E1828" i="17"/>
  <c r="E1829" i="17"/>
  <c r="E1830" i="17"/>
  <c r="E1831" i="17"/>
  <c r="E1832" i="17"/>
  <c r="E1833" i="17"/>
  <c r="E1834" i="17"/>
  <c r="E1835" i="17"/>
  <c r="E1836" i="17"/>
  <c r="E1837" i="17"/>
  <c r="E1838" i="17"/>
  <c r="E1839" i="17"/>
  <c r="E1840" i="17"/>
  <c r="E1841" i="17"/>
  <c r="E1842" i="17"/>
  <c r="E1843" i="17"/>
  <c r="E1844" i="17"/>
  <c r="E1845" i="17"/>
  <c r="E1846" i="17"/>
  <c r="E1847" i="17"/>
  <c r="E1848" i="17"/>
  <c r="E1849" i="17"/>
  <c r="E1850" i="17"/>
  <c r="E1851" i="17"/>
  <c r="E1852" i="17"/>
  <c r="E1853" i="17"/>
  <c r="E1854" i="17"/>
  <c r="E1855" i="17"/>
  <c r="E1856" i="17"/>
  <c r="E1857" i="17"/>
  <c r="E1858" i="17"/>
  <c r="E1859" i="17"/>
  <c r="E1860" i="17"/>
  <c r="E1861" i="17"/>
  <c r="E1862" i="17"/>
  <c r="E1863" i="17"/>
  <c r="E1864" i="17"/>
  <c r="E1865" i="17"/>
  <c r="E1866" i="17"/>
  <c r="E1867" i="17"/>
  <c r="E1868" i="17"/>
  <c r="E1869" i="17"/>
  <c r="E1870" i="17"/>
  <c r="E1871" i="17"/>
  <c r="E1872" i="17"/>
  <c r="E1873" i="17"/>
  <c r="E1874" i="17"/>
  <c r="E1875" i="17"/>
  <c r="E1876" i="17"/>
  <c r="E1877" i="17"/>
  <c r="E1878" i="17"/>
  <c r="E1879" i="17"/>
  <c r="E1880" i="17"/>
  <c r="E1881" i="17"/>
  <c r="E1882" i="17"/>
  <c r="E1883" i="17"/>
  <c r="E1884" i="17"/>
  <c r="E1885" i="17"/>
  <c r="E1886" i="17"/>
  <c r="E1887" i="17"/>
  <c r="E1888" i="17"/>
  <c r="E1889" i="17"/>
  <c r="E1890" i="17"/>
  <c r="E1891" i="17"/>
  <c r="E1892" i="17"/>
  <c r="E1893" i="17"/>
  <c r="E1894" i="17"/>
  <c r="E1895" i="17"/>
  <c r="E1896" i="17"/>
  <c r="E1897" i="17"/>
  <c r="E1898" i="17"/>
  <c r="E1899" i="17"/>
  <c r="E1900" i="17"/>
  <c r="E1901" i="17"/>
  <c r="E1902" i="17"/>
  <c r="E1903" i="17"/>
  <c r="E1904" i="17"/>
  <c r="E1905" i="17"/>
  <c r="E1906" i="17"/>
  <c r="E1907" i="17"/>
  <c r="E1908" i="17"/>
  <c r="E1909" i="17"/>
  <c r="E1910" i="17"/>
  <c r="E1911" i="17"/>
  <c r="E1912" i="17"/>
  <c r="E1913" i="17"/>
  <c r="E1914" i="17"/>
  <c r="E1915" i="17"/>
  <c r="E1916" i="17"/>
  <c r="E1917" i="17"/>
  <c r="E1918" i="17"/>
  <c r="E1919" i="17"/>
  <c r="E1920" i="17"/>
  <c r="E1921" i="17"/>
  <c r="E1922" i="17"/>
  <c r="E1923" i="17"/>
  <c r="E1924" i="17"/>
  <c r="E1925" i="17"/>
  <c r="E1926" i="17"/>
  <c r="E1927" i="17"/>
  <c r="E1928" i="17"/>
  <c r="E1929" i="17"/>
  <c r="E1930" i="17"/>
  <c r="E1931" i="17"/>
  <c r="E1932" i="17"/>
  <c r="E1933" i="17"/>
  <c r="E1934" i="17"/>
  <c r="E1935" i="17"/>
  <c r="E1936" i="17"/>
  <c r="E1937" i="17"/>
  <c r="E1938" i="17"/>
  <c r="E1939" i="17"/>
  <c r="E1940" i="17"/>
  <c r="E1941" i="17"/>
  <c r="E1942" i="17"/>
  <c r="E1943" i="17"/>
  <c r="E1944" i="17"/>
  <c r="E1945" i="17"/>
  <c r="E1946" i="17"/>
  <c r="E1947" i="17"/>
  <c r="E1948" i="17"/>
  <c r="E1949" i="17"/>
  <c r="E1950" i="17"/>
  <c r="E1951" i="17"/>
  <c r="E1952" i="17"/>
  <c r="E1953" i="17"/>
  <c r="E1954" i="17"/>
  <c r="E1955" i="17"/>
  <c r="E1956" i="17"/>
  <c r="E1957" i="17"/>
  <c r="E1958" i="17"/>
  <c r="E1959" i="17"/>
  <c r="E1960" i="17"/>
  <c r="E1961" i="17"/>
  <c r="E1962" i="17"/>
  <c r="E1963" i="17"/>
  <c r="E1964" i="17"/>
  <c r="E1965" i="17"/>
  <c r="E1966" i="17"/>
  <c r="E1967" i="17"/>
  <c r="E1968" i="17"/>
  <c r="E1969" i="17"/>
  <c r="E1970" i="17"/>
  <c r="E1971" i="17"/>
  <c r="E1972" i="17"/>
  <c r="E1973" i="17"/>
  <c r="E1974" i="17"/>
  <c r="E1975" i="17"/>
  <c r="E1976" i="17"/>
  <c r="E1977" i="17"/>
  <c r="E1978" i="17"/>
  <c r="E1979" i="17"/>
  <c r="E1980" i="17"/>
  <c r="E1981" i="17"/>
  <c r="E1982" i="17"/>
  <c r="E1983" i="17"/>
  <c r="E1984" i="17"/>
  <c r="E1985" i="17"/>
  <c r="E1986" i="17"/>
  <c r="E1987" i="17"/>
  <c r="E1988" i="17"/>
  <c r="E1989" i="17"/>
  <c r="E1990" i="17"/>
  <c r="E1991" i="17"/>
  <c r="E1992" i="17"/>
  <c r="E1993" i="17"/>
  <c r="E1994" i="17"/>
  <c r="E1995" i="17"/>
  <c r="E1996" i="17"/>
  <c r="E1997" i="17"/>
  <c r="E1998" i="17"/>
  <c r="E1999" i="17"/>
  <c r="E2000" i="17"/>
  <c r="E2001" i="17"/>
  <c r="E2002" i="17"/>
  <c r="E2003" i="17"/>
  <c r="E2004" i="17"/>
  <c r="E2005" i="17"/>
  <c r="E2006" i="17"/>
  <c r="E2007" i="17"/>
  <c r="E2008" i="17"/>
  <c r="E2009" i="17"/>
  <c r="E2010" i="17"/>
  <c r="E2011" i="17"/>
  <c r="E2012" i="17"/>
  <c r="E2013" i="17"/>
  <c r="E2014" i="17"/>
  <c r="E2015" i="17"/>
  <c r="E2016" i="17"/>
  <c r="E2017" i="17"/>
  <c r="E2018" i="17"/>
  <c r="E2019" i="17"/>
  <c r="E2020" i="17"/>
  <c r="E2021" i="17"/>
  <c r="E2022" i="17"/>
  <c r="E2023" i="17"/>
  <c r="E2024" i="17"/>
  <c r="E2025" i="17"/>
  <c r="E2026" i="17"/>
  <c r="E2027" i="17"/>
  <c r="E2028" i="17"/>
  <c r="E2029" i="17"/>
  <c r="E2030" i="17"/>
  <c r="E2031" i="17"/>
  <c r="E2032" i="17"/>
  <c r="E2033" i="17"/>
  <c r="E2034" i="17"/>
  <c r="E2035" i="17"/>
  <c r="E2036" i="17"/>
  <c r="E2037" i="17"/>
  <c r="E2038" i="17"/>
  <c r="E2039" i="17"/>
  <c r="E2040" i="17"/>
  <c r="E2041" i="17"/>
  <c r="E2042" i="17"/>
  <c r="E2043" i="17"/>
  <c r="E2044" i="17"/>
  <c r="E2045" i="17"/>
  <c r="E2046" i="17"/>
  <c r="E2047" i="17"/>
  <c r="E2048" i="17"/>
  <c r="E2049" i="17"/>
  <c r="E2050" i="17"/>
  <c r="E2051" i="17"/>
  <c r="E2052" i="17"/>
  <c r="E2053" i="17"/>
  <c r="E2054" i="17"/>
  <c r="E2055" i="17"/>
  <c r="E2056" i="17"/>
  <c r="E2057" i="17"/>
  <c r="E2058" i="17"/>
  <c r="E2059" i="17"/>
  <c r="E2060" i="17"/>
  <c r="E2061" i="17"/>
  <c r="E2062" i="17"/>
  <c r="E2063" i="17"/>
  <c r="E2064" i="17"/>
  <c r="E2065" i="17"/>
  <c r="E2066" i="17"/>
  <c r="E2067" i="17"/>
  <c r="E2068" i="17"/>
  <c r="E2069" i="17"/>
  <c r="E2070" i="17"/>
  <c r="E2071" i="17"/>
  <c r="E2072" i="17"/>
  <c r="E2073" i="17"/>
  <c r="E2074" i="17"/>
  <c r="E2075" i="17"/>
  <c r="E2076" i="17"/>
  <c r="E2077" i="17"/>
  <c r="E2078" i="17"/>
  <c r="E2079" i="17"/>
  <c r="E2080" i="17"/>
  <c r="E2081" i="17"/>
  <c r="E2082" i="17"/>
  <c r="E2083" i="17"/>
  <c r="E2084" i="17"/>
  <c r="E2085" i="17"/>
  <c r="E2086" i="17"/>
  <c r="E2087" i="17"/>
  <c r="E2088" i="17"/>
  <c r="E2089" i="17"/>
  <c r="E2090" i="17"/>
  <c r="E2091" i="17"/>
  <c r="E2092" i="17"/>
  <c r="E2093" i="17"/>
  <c r="E2094" i="17"/>
  <c r="E2095" i="17"/>
  <c r="E2096" i="17"/>
  <c r="E2097" i="17"/>
  <c r="E2098" i="17"/>
  <c r="E2099" i="17"/>
  <c r="E2100" i="17"/>
  <c r="E2101" i="17"/>
  <c r="E2102" i="17"/>
  <c r="E2103" i="17"/>
  <c r="E2104" i="17"/>
  <c r="E2105" i="17"/>
  <c r="E2106" i="17"/>
  <c r="E2107" i="17"/>
  <c r="E2108" i="17"/>
  <c r="E2109" i="17"/>
  <c r="E2110" i="17"/>
  <c r="E2111" i="17"/>
  <c r="E2112" i="17"/>
  <c r="E2113" i="17"/>
  <c r="E2114" i="17"/>
  <c r="E2115" i="17"/>
  <c r="E2116" i="17"/>
  <c r="E2117" i="17"/>
  <c r="E2118" i="17"/>
  <c r="E2119" i="17"/>
  <c r="E2120" i="17"/>
  <c r="E2121" i="17"/>
  <c r="E2122" i="17"/>
  <c r="E2123" i="17"/>
  <c r="E2124" i="17"/>
  <c r="E2125" i="17"/>
  <c r="E2126" i="17"/>
  <c r="E2127" i="17"/>
  <c r="E2128" i="17"/>
  <c r="E2129" i="17"/>
  <c r="E2130" i="17"/>
  <c r="E2131" i="17"/>
  <c r="E2132" i="17"/>
  <c r="E2133" i="17"/>
  <c r="E2134" i="17"/>
  <c r="E2135" i="17"/>
  <c r="E2136" i="17"/>
  <c r="E2137" i="17"/>
  <c r="E2138" i="17"/>
  <c r="E2139" i="17"/>
  <c r="E2140" i="17"/>
  <c r="E2141" i="17"/>
  <c r="E2142" i="17"/>
  <c r="E2143" i="17"/>
  <c r="E2144" i="17"/>
  <c r="E2145" i="17"/>
  <c r="E2146" i="17"/>
  <c r="E2147" i="17"/>
  <c r="E2148" i="17"/>
  <c r="E2149" i="17"/>
  <c r="E2150" i="17"/>
  <c r="E2151" i="17"/>
  <c r="E2152" i="17"/>
  <c r="E2153" i="17"/>
  <c r="E2154" i="17"/>
  <c r="E2155" i="17"/>
  <c r="E2156" i="17"/>
  <c r="E2157" i="17"/>
  <c r="E2158" i="17"/>
  <c r="E2159" i="17"/>
  <c r="E2160" i="17"/>
  <c r="E2161" i="17"/>
  <c r="E2162" i="17"/>
  <c r="E2163" i="17"/>
  <c r="E2164" i="17"/>
  <c r="E2165" i="17"/>
  <c r="E2166" i="17"/>
  <c r="E2167" i="17"/>
  <c r="E2168" i="17"/>
  <c r="E2169" i="17"/>
  <c r="E2170" i="17"/>
  <c r="E2171" i="17"/>
  <c r="E2172" i="17"/>
  <c r="E2173" i="17"/>
  <c r="E2174" i="17"/>
  <c r="E2175" i="17"/>
  <c r="E2176" i="17"/>
  <c r="E2177" i="17"/>
  <c r="E2178" i="17"/>
  <c r="E2179" i="17"/>
  <c r="E2180" i="17"/>
  <c r="E2181" i="17"/>
  <c r="E2182" i="17"/>
  <c r="E2183" i="17"/>
  <c r="E2184" i="17"/>
  <c r="E2185" i="17"/>
  <c r="E2186" i="17"/>
  <c r="E2187" i="17"/>
  <c r="E2188" i="17"/>
  <c r="E2189" i="17"/>
  <c r="E2190" i="17"/>
  <c r="E2191" i="17"/>
  <c r="E2192" i="17"/>
  <c r="E2193" i="17"/>
  <c r="E2194" i="17"/>
  <c r="E2195" i="17"/>
  <c r="E2196" i="17"/>
  <c r="E2197" i="17"/>
  <c r="E2198" i="17"/>
  <c r="E2199" i="17"/>
  <c r="E2200" i="17"/>
  <c r="E2201" i="17"/>
  <c r="E2202" i="17"/>
  <c r="E2203" i="17"/>
  <c r="E2204" i="17"/>
  <c r="E2205" i="17"/>
  <c r="E2206" i="17"/>
  <c r="E2207" i="17"/>
  <c r="E2208" i="17"/>
  <c r="E2209" i="17"/>
  <c r="E2210" i="17"/>
  <c r="E2211" i="17"/>
  <c r="E2212" i="17"/>
  <c r="E2213" i="17"/>
  <c r="E2214" i="17"/>
  <c r="E2215" i="17"/>
  <c r="E2216" i="17"/>
  <c r="E2217" i="17"/>
  <c r="E2218" i="17"/>
  <c r="E2219" i="17"/>
  <c r="E2220" i="17"/>
  <c r="E2221" i="17"/>
  <c r="E2222" i="17"/>
  <c r="E2223" i="17"/>
  <c r="E2224" i="17"/>
  <c r="E2225" i="17"/>
  <c r="E2226" i="17"/>
  <c r="E2227" i="17"/>
  <c r="E2228" i="17"/>
  <c r="E2229" i="17"/>
  <c r="E2230" i="17"/>
  <c r="E2231" i="17"/>
  <c r="E2232" i="17"/>
  <c r="E2233" i="17"/>
  <c r="E2234" i="17"/>
  <c r="E2235" i="17"/>
  <c r="E2236" i="17"/>
  <c r="E2237" i="17"/>
  <c r="E2238" i="17"/>
  <c r="E2239" i="17"/>
  <c r="E2240" i="17"/>
  <c r="E2241" i="17"/>
  <c r="E2242" i="17"/>
  <c r="E2243" i="17"/>
  <c r="E2244" i="17"/>
  <c r="E2245" i="17"/>
  <c r="E2246" i="17"/>
  <c r="E2247" i="17"/>
  <c r="E2248" i="17"/>
  <c r="E2249" i="17"/>
  <c r="E2250" i="17"/>
  <c r="E2251" i="17"/>
  <c r="E2252" i="17"/>
  <c r="E2253" i="17"/>
  <c r="E2254" i="17"/>
  <c r="E2255" i="17"/>
  <c r="E2256" i="17"/>
  <c r="E2257" i="17"/>
  <c r="E2258" i="17"/>
  <c r="E2259" i="17"/>
  <c r="E2260" i="17"/>
  <c r="E2261" i="17"/>
  <c r="E2262" i="17"/>
  <c r="E2263" i="17"/>
  <c r="E2264" i="17"/>
  <c r="E2265" i="17"/>
  <c r="E2266" i="17"/>
  <c r="E2267" i="17"/>
  <c r="E2268" i="17"/>
  <c r="E2269" i="17"/>
  <c r="E2270" i="17"/>
  <c r="E2271" i="17"/>
  <c r="E2272" i="17"/>
  <c r="E2273" i="17"/>
  <c r="E2274" i="17"/>
  <c r="E2275" i="17"/>
  <c r="E2276" i="17"/>
  <c r="E2277" i="17"/>
  <c r="E2278" i="17"/>
  <c r="E2279" i="17"/>
  <c r="E2280" i="17"/>
  <c r="E2281" i="17"/>
  <c r="E2282" i="17"/>
  <c r="E2283" i="17"/>
  <c r="E2284" i="17"/>
  <c r="E2285" i="17"/>
  <c r="E2286" i="17"/>
  <c r="E2287" i="17"/>
  <c r="E2288" i="17"/>
  <c r="E2289" i="17"/>
  <c r="E2290" i="17"/>
  <c r="E2291" i="17"/>
  <c r="E2292" i="17"/>
  <c r="E2293" i="17"/>
  <c r="E2294" i="17"/>
  <c r="E2295" i="17"/>
  <c r="E2296" i="17"/>
  <c r="E2297" i="17"/>
  <c r="E2298" i="17"/>
  <c r="E2299" i="17"/>
  <c r="E2300" i="17"/>
  <c r="E2301" i="17"/>
  <c r="E2302" i="17"/>
  <c r="E2303" i="17"/>
  <c r="E2304" i="17"/>
  <c r="E2305" i="17"/>
  <c r="E2306" i="17"/>
  <c r="E2307" i="17"/>
  <c r="E2308" i="17"/>
  <c r="E2309" i="17"/>
  <c r="E2310" i="17"/>
  <c r="E2311" i="17"/>
  <c r="E2312" i="17"/>
  <c r="E2313" i="17"/>
  <c r="E2314" i="17"/>
  <c r="E2315" i="17"/>
  <c r="E2316" i="17"/>
  <c r="E2317" i="17"/>
  <c r="E2318" i="17"/>
  <c r="E2319" i="17"/>
  <c r="E2320" i="17"/>
  <c r="E2321" i="17"/>
  <c r="E2322" i="17"/>
  <c r="E2323" i="17"/>
  <c r="E2324" i="17"/>
  <c r="E2325" i="17"/>
  <c r="E2326" i="17"/>
  <c r="E2327" i="17"/>
  <c r="E2328" i="17"/>
  <c r="E2329" i="17"/>
  <c r="E2330" i="17"/>
  <c r="E2331" i="17"/>
  <c r="E2332" i="17"/>
  <c r="E2333" i="17"/>
  <c r="E2334" i="17"/>
  <c r="E2335" i="17"/>
  <c r="E2336" i="17"/>
  <c r="E2337" i="17"/>
  <c r="E2338" i="17"/>
  <c r="E2339" i="17"/>
  <c r="E2340" i="17"/>
  <c r="E2341" i="17"/>
  <c r="E2342" i="17"/>
  <c r="E2343" i="17"/>
  <c r="E2344" i="17"/>
  <c r="E2345" i="17"/>
  <c r="E2346" i="17"/>
  <c r="E2347" i="17"/>
  <c r="E2348" i="17"/>
  <c r="E2349" i="17"/>
  <c r="E2350" i="17"/>
  <c r="E2351" i="17"/>
  <c r="E2352" i="17"/>
  <c r="E2353" i="17"/>
  <c r="E2354" i="17"/>
  <c r="E2355" i="17"/>
  <c r="E2356" i="17"/>
  <c r="E2357" i="17"/>
  <c r="E2358" i="17"/>
  <c r="E2359" i="17"/>
  <c r="E2360" i="17"/>
  <c r="E2361" i="17"/>
  <c r="E2362" i="17"/>
  <c r="E2363" i="17"/>
  <c r="E2364" i="17"/>
  <c r="E2365" i="17"/>
  <c r="E2366" i="17"/>
  <c r="E2367" i="17"/>
  <c r="E2368" i="17"/>
  <c r="E2369" i="17"/>
  <c r="E2370" i="17"/>
  <c r="E2371" i="17"/>
  <c r="E2372" i="17"/>
  <c r="E2373" i="17"/>
  <c r="E2374" i="17"/>
  <c r="E2375" i="17"/>
  <c r="E2376" i="17"/>
  <c r="E2377" i="17"/>
  <c r="E2378" i="17"/>
  <c r="E2379" i="17"/>
  <c r="E2380" i="17"/>
  <c r="E2381" i="17"/>
  <c r="E2382" i="17"/>
  <c r="E2383" i="17"/>
  <c r="E2384" i="17"/>
  <c r="E2385" i="17"/>
  <c r="E2386" i="17"/>
  <c r="E2387" i="17"/>
  <c r="E2388" i="17"/>
  <c r="E2389" i="17"/>
  <c r="E2390" i="17"/>
  <c r="E2391" i="17"/>
  <c r="E2392" i="17"/>
  <c r="E2393" i="17"/>
  <c r="E2394" i="17"/>
  <c r="E2395" i="17"/>
  <c r="E2396" i="17"/>
  <c r="E2397" i="17"/>
  <c r="E2398" i="17"/>
  <c r="E2399" i="17"/>
  <c r="E2400" i="17"/>
  <c r="E2401" i="17"/>
  <c r="E2402" i="17"/>
  <c r="E2403" i="17"/>
  <c r="E2404" i="17"/>
  <c r="E2405" i="17"/>
  <c r="E2406" i="17"/>
  <c r="E2407" i="17"/>
  <c r="E2408" i="17"/>
  <c r="E2409" i="17"/>
  <c r="E2410" i="17"/>
  <c r="E2411" i="17"/>
  <c r="E2412" i="17"/>
  <c r="E2413" i="17"/>
  <c r="E2414" i="17"/>
  <c r="E2415" i="17"/>
  <c r="E2416" i="17"/>
  <c r="E2417" i="17"/>
  <c r="E2418" i="17"/>
  <c r="E2419" i="17"/>
  <c r="E2420" i="17"/>
  <c r="E2421" i="17"/>
  <c r="E2422" i="17"/>
  <c r="E2423" i="17"/>
  <c r="E2424" i="17"/>
  <c r="E2425" i="17"/>
  <c r="E2426" i="17"/>
  <c r="E2427" i="17"/>
  <c r="E2428" i="17"/>
  <c r="E2429" i="17"/>
  <c r="E2430" i="17"/>
  <c r="E2431" i="17"/>
  <c r="E2432" i="17"/>
  <c r="E2433" i="17"/>
  <c r="E2434" i="17"/>
  <c r="E2435" i="17"/>
  <c r="E2436" i="17"/>
  <c r="E2437" i="17"/>
  <c r="E2438" i="17"/>
  <c r="E2439" i="17"/>
  <c r="E2440" i="17"/>
  <c r="E2441" i="17"/>
  <c r="E2442" i="17"/>
  <c r="E2443" i="17"/>
  <c r="E2444" i="17"/>
  <c r="E2445" i="17"/>
  <c r="E2446" i="17"/>
  <c r="E2447" i="17"/>
  <c r="E2448" i="17"/>
  <c r="E2449" i="17"/>
  <c r="E2450" i="17"/>
  <c r="E2451" i="17"/>
  <c r="E2452" i="17"/>
  <c r="E2453" i="17"/>
  <c r="E2454" i="17"/>
  <c r="E2455" i="17"/>
  <c r="E2456" i="17"/>
  <c r="E2457" i="17"/>
  <c r="E2458" i="17"/>
  <c r="E2459" i="17"/>
  <c r="E2460" i="17"/>
  <c r="E2461" i="17"/>
  <c r="E2462" i="17"/>
  <c r="E2463" i="17"/>
  <c r="E2464" i="17"/>
  <c r="E2465" i="17"/>
  <c r="E2466" i="17"/>
  <c r="E2467" i="17"/>
  <c r="E2468" i="17"/>
  <c r="E2469" i="17"/>
  <c r="E2470" i="17"/>
  <c r="E2471" i="17"/>
  <c r="E2472" i="17"/>
  <c r="E2473" i="17"/>
  <c r="E2474" i="17"/>
  <c r="E2475" i="17"/>
  <c r="E2476" i="17"/>
  <c r="E2477" i="17"/>
  <c r="E2478" i="17"/>
  <c r="E2479" i="17"/>
  <c r="E2480" i="17"/>
  <c r="E2481" i="17"/>
  <c r="E2482" i="17"/>
  <c r="E2483" i="17"/>
  <c r="E2484" i="17"/>
  <c r="E2485" i="17"/>
  <c r="E2486" i="17"/>
  <c r="E2487" i="17"/>
  <c r="E2488" i="17"/>
  <c r="E2489" i="17"/>
  <c r="E2490" i="17"/>
  <c r="E2491" i="17"/>
  <c r="E2492" i="17"/>
  <c r="E2493" i="17"/>
  <c r="E2494" i="17"/>
  <c r="E2495" i="17"/>
  <c r="E2496" i="17"/>
  <c r="E2497" i="17"/>
  <c r="E2498" i="17"/>
  <c r="E2499" i="17"/>
  <c r="E2500" i="17"/>
  <c r="E2501" i="17"/>
  <c r="E2502" i="17"/>
  <c r="E2503" i="17"/>
  <c r="E2504" i="17"/>
  <c r="E2505" i="17"/>
  <c r="E2506" i="17"/>
  <c r="E2507" i="17"/>
  <c r="E2508" i="17"/>
  <c r="E2509" i="17"/>
  <c r="E2510" i="17"/>
  <c r="E2511" i="17"/>
  <c r="E2512" i="17"/>
  <c r="E2513" i="17"/>
  <c r="E2514" i="17"/>
  <c r="E2515" i="17"/>
  <c r="E2516" i="17"/>
  <c r="E2517" i="17"/>
  <c r="E2518" i="17"/>
  <c r="E2519" i="17"/>
  <c r="E2520" i="17"/>
  <c r="E2521" i="17"/>
  <c r="E2522" i="17"/>
  <c r="E2523" i="17"/>
  <c r="E2524" i="17"/>
  <c r="E2525" i="17"/>
  <c r="E2526" i="17"/>
  <c r="E2527" i="17"/>
  <c r="E2528" i="17"/>
  <c r="E2529" i="17"/>
  <c r="E2530" i="17"/>
  <c r="E2531" i="17"/>
  <c r="E2532" i="17"/>
  <c r="E2533" i="17"/>
  <c r="E2534" i="17"/>
  <c r="E2535" i="17"/>
  <c r="E2536" i="17"/>
  <c r="E2537" i="17"/>
  <c r="E2538" i="17"/>
  <c r="E2539" i="17"/>
  <c r="E2540" i="17"/>
  <c r="E2541" i="17"/>
  <c r="E2542" i="17"/>
  <c r="E2543" i="17"/>
  <c r="E2544" i="17"/>
  <c r="E2545" i="17"/>
  <c r="E2546" i="17"/>
  <c r="E2547" i="17"/>
  <c r="E2548" i="17"/>
  <c r="E2549" i="17"/>
  <c r="E2550" i="17"/>
  <c r="E2551" i="17"/>
  <c r="E2552" i="17"/>
  <c r="E2553" i="17"/>
  <c r="E2554" i="17"/>
  <c r="E2555" i="17"/>
  <c r="E2556" i="17"/>
  <c r="E2557" i="17"/>
  <c r="E2558" i="17"/>
  <c r="E2559" i="17"/>
  <c r="E2560" i="17"/>
  <c r="E2561" i="17"/>
  <c r="E2562" i="17"/>
  <c r="E2563" i="17"/>
  <c r="E2564" i="17"/>
  <c r="E2565" i="17"/>
  <c r="E2566" i="17"/>
  <c r="E2567" i="17"/>
  <c r="E2568" i="17"/>
  <c r="E2569" i="17"/>
  <c r="E2570" i="17"/>
  <c r="E2571" i="17"/>
  <c r="E2572" i="17"/>
  <c r="E2573" i="17"/>
  <c r="E2574" i="17"/>
  <c r="E2575" i="17"/>
  <c r="E2576" i="17"/>
  <c r="E2577" i="17"/>
  <c r="E2578" i="17"/>
  <c r="E2579" i="17"/>
  <c r="E2580" i="17"/>
  <c r="E2581" i="17"/>
  <c r="E2582" i="17"/>
  <c r="E2583" i="17"/>
  <c r="E2584" i="17"/>
  <c r="E2585" i="17"/>
  <c r="E2586" i="17"/>
  <c r="E2587" i="17"/>
  <c r="E2588" i="17"/>
  <c r="E2589" i="17"/>
  <c r="E2590" i="17"/>
  <c r="E2591" i="17"/>
  <c r="E2592" i="17"/>
  <c r="E2593" i="17"/>
  <c r="E2594" i="17"/>
  <c r="E2595" i="17"/>
  <c r="E2596" i="17"/>
  <c r="E2597" i="17"/>
  <c r="E2598" i="17"/>
  <c r="E2599" i="17"/>
  <c r="E2600" i="17"/>
  <c r="E2601" i="17"/>
  <c r="E2602" i="17"/>
  <c r="E2603" i="17"/>
  <c r="E2604" i="17"/>
  <c r="E2605" i="17"/>
  <c r="E2606" i="17"/>
  <c r="E2607" i="17"/>
  <c r="E2608" i="17"/>
  <c r="E2609" i="17"/>
  <c r="E2610" i="17"/>
  <c r="E2611" i="17"/>
  <c r="E2612" i="17"/>
  <c r="E2613" i="17"/>
  <c r="E2614" i="17"/>
  <c r="E2615" i="17"/>
  <c r="E2616" i="17"/>
  <c r="E2617" i="17"/>
  <c r="E2618" i="17"/>
  <c r="E2619" i="17"/>
  <c r="E2620" i="17"/>
  <c r="E2621" i="17"/>
  <c r="E2622" i="17"/>
  <c r="E2623" i="17"/>
  <c r="E2624" i="17"/>
  <c r="E2625" i="17"/>
  <c r="E2626" i="17"/>
  <c r="E2627" i="17"/>
  <c r="E2628" i="17"/>
  <c r="E2629" i="17"/>
  <c r="E2630" i="17"/>
  <c r="E2631" i="17"/>
  <c r="E2632" i="17"/>
  <c r="E2633" i="17"/>
  <c r="E2634" i="17"/>
  <c r="E2635" i="17"/>
  <c r="E2636" i="17"/>
  <c r="E2637" i="17"/>
  <c r="E2638" i="17"/>
  <c r="E2639" i="17"/>
  <c r="E2640" i="17"/>
  <c r="E2641" i="17"/>
  <c r="E2642" i="17"/>
  <c r="E2643" i="17"/>
  <c r="E2644" i="17"/>
  <c r="E2645" i="17"/>
  <c r="E2646" i="17"/>
  <c r="E2647" i="17"/>
  <c r="E2648" i="17"/>
  <c r="E2649" i="17"/>
  <c r="E2650" i="17"/>
  <c r="E2651" i="17"/>
  <c r="E2652" i="17"/>
  <c r="E2653" i="17"/>
  <c r="E2654" i="17"/>
  <c r="E2655" i="17"/>
  <c r="E2656" i="17"/>
  <c r="E2657" i="17"/>
  <c r="E2658" i="17"/>
  <c r="E2659" i="17"/>
  <c r="E2660" i="17"/>
  <c r="E2661" i="17"/>
  <c r="E2662" i="17"/>
  <c r="E2663" i="17"/>
  <c r="E2664" i="17"/>
  <c r="E2665" i="17"/>
  <c r="E2666" i="17"/>
  <c r="E2667" i="17"/>
  <c r="E2668" i="17"/>
  <c r="E2669" i="17"/>
  <c r="E2670" i="17"/>
  <c r="E2671" i="17"/>
  <c r="E2672" i="17"/>
  <c r="E2673" i="17"/>
  <c r="E2674" i="17"/>
  <c r="E2675" i="17"/>
  <c r="E2676" i="17"/>
  <c r="E2677" i="17"/>
  <c r="E2678" i="17"/>
  <c r="E2679" i="17"/>
  <c r="E2680" i="17"/>
  <c r="E2681" i="17"/>
  <c r="E2682" i="17"/>
  <c r="E2683" i="17"/>
  <c r="E2684" i="17"/>
  <c r="E2685" i="17"/>
  <c r="E2686" i="17"/>
  <c r="E2687" i="17"/>
  <c r="E2688" i="17"/>
  <c r="E2689" i="17"/>
  <c r="E2690" i="17"/>
  <c r="E2691" i="17"/>
  <c r="E2692" i="17"/>
  <c r="E2693" i="17"/>
  <c r="E2694" i="17"/>
  <c r="E2695" i="17"/>
  <c r="E2696" i="17"/>
  <c r="E2697" i="17"/>
  <c r="E2698" i="17"/>
  <c r="E2699" i="17"/>
  <c r="E2700" i="17"/>
  <c r="E2701" i="17"/>
  <c r="E2702" i="17"/>
  <c r="E2703" i="17"/>
  <c r="E2704" i="17"/>
  <c r="E2705" i="17"/>
  <c r="E2706" i="17"/>
  <c r="E2707" i="17"/>
  <c r="E2708" i="17"/>
  <c r="E2709" i="17"/>
  <c r="E2710" i="17"/>
  <c r="E2711" i="17"/>
  <c r="E2712" i="17"/>
  <c r="E2713" i="17"/>
  <c r="E2714" i="17"/>
  <c r="E2715" i="17"/>
  <c r="E2716" i="17"/>
  <c r="E2717" i="17"/>
  <c r="E2718" i="17"/>
  <c r="E2719" i="17"/>
  <c r="E2720" i="17"/>
  <c r="E2721" i="17"/>
  <c r="E2722" i="17"/>
  <c r="E2723" i="17"/>
  <c r="E2724" i="17"/>
  <c r="E2725" i="17"/>
  <c r="E2726" i="17"/>
  <c r="E2727" i="17"/>
  <c r="E2728" i="17"/>
  <c r="E2729" i="17"/>
  <c r="E2730" i="17"/>
  <c r="E2731" i="17"/>
  <c r="E2732" i="17"/>
  <c r="E2733" i="17"/>
  <c r="E2734" i="17"/>
  <c r="E2735" i="17"/>
  <c r="E2736" i="17"/>
  <c r="E2737" i="17"/>
  <c r="E2738" i="17"/>
  <c r="E2739" i="17"/>
  <c r="E2740" i="17"/>
  <c r="E2741" i="17"/>
  <c r="E2742" i="17"/>
  <c r="E2743" i="17"/>
  <c r="E2744" i="17"/>
  <c r="E2745" i="17"/>
  <c r="E2746" i="17"/>
  <c r="E2747" i="17"/>
  <c r="E2748" i="17"/>
  <c r="E2749" i="17"/>
  <c r="E2750" i="17"/>
  <c r="E2751" i="17"/>
  <c r="E2752" i="17"/>
  <c r="E2753" i="17"/>
  <c r="E2754" i="17"/>
  <c r="E2755" i="17"/>
  <c r="E2756" i="17"/>
  <c r="E2757" i="17"/>
  <c r="E2758" i="17"/>
  <c r="E2759" i="17"/>
  <c r="E2760" i="17"/>
  <c r="E2761" i="17"/>
  <c r="E2762" i="17"/>
  <c r="E2763" i="17"/>
  <c r="E2764" i="17"/>
  <c r="E2765" i="17"/>
  <c r="E2766" i="17"/>
  <c r="E2767" i="17"/>
  <c r="E2768" i="17"/>
  <c r="E2769" i="17"/>
  <c r="E2770" i="17"/>
  <c r="E2771" i="17"/>
  <c r="E2772" i="17"/>
  <c r="E2773" i="17"/>
  <c r="E2774" i="17"/>
  <c r="E2775" i="17"/>
  <c r="E2776" i="17"/>
  <c r="E2777" i="17"/>
  <c r="E2778" i="17"/>
  <c r="E2779" i="17"/>
  <c r="E2780" i="17"/>
  <c r="E2781" i="17"/>
  <c r="E2782" i="17"/>
  <c r="E2783" i="17"/>
  <c r="E2784" i="17"/>
  <c r="E2785" i="17"/>
  <c r="E2786" i="17"/>
  <c r="E2787" i="17"/>
  <c r="E2788" i="17"/>
  <c r="E2789" i="17"/>
  <c r="E2790" i="17"/>
  <c r="E2791" i="17"/>
  <c r="E2792" i="17"/>
  <c r="E2793" i="17"/>
  <c r="E2794" i="17"/>
  <c r="E2795" i="17"/>
  <c r="E2796" i="17"/>
  <c r="E2797" i="17"/>
  <c r="E2798" i="17"/>
  <c r="E2799" i="17"/>
  <c r="E2800" i="17"/>
  <c r="E2801" i="17"/>
  <c r="E2802" i="17"/>
  <c r="E2803" i="17"/>
  <c r="E2804" i="17"/>
  <c r="E2805" i="17"/>
  <c r="E2806" i="17"/>
  <c r="E2807" i="17"/>
  <c r="E2808" i="17"/>
  <c r="E2809" i="17"/>
  <c r="E2810" i="17"/>
  <c r="E2811" i="17"/>
  <c r="E2812" i="17"/>
  <c r="E2813" i="17"/>
  <c r="E2814" i="17"/>
  <c r="E2815" i="17"/>
  <c r="E2816" i="17"/>
  <c r="E2817" i="17"/>
  <c r="E2818" i="17"/>
  <c r="E2819" i="17"/>
  <c r="E2820" i="17"/>
  <c r="E2821" i="17"/>
  <c r="E2822" i="17"/>
  <c r="E2823" i="17"/>
  <c r="E2824" i="17"/>
  <c r="E2825" i="17"/>
  <c r="E2826" i="17"/>
  <c r="E2827" i="17"/>
  <c r="E2828" i="17"/>
  <c r="E2829" i="17"/>
  <c r="E2830" i="17"/>
  <c r="E2831" i="17"/>
  <c r="E2832" i="17"/>
  <c r="E2833" i="17"/>
  <c r="E2834" i="17"/>
  <c r="E2835" i="17"/>
  <c r="E2836" i="17"/>
  <c r="E2837" i="17"/>
  <c r="E2838" i="17"/>
  <c r="E2839" i="17"/>
  <c r="E2840" i="17"/>
  <c r="E2841" i="17"/>
  <c r="E2842" i="17"/>
  <c r="E2843" i="17"/>
  <c r="E2844" i="17"/>
  <c r="E2845" i="17"/>
  <c r="E2846" i="17"/>
  <c r="E2847" i="17"/>
  <c r="E2848" i="17"/>
  <c r="E2849" i="17"/>
  <c r="E2850" i="17"/>
  <c r="E2851" i="17"/>
  <c r="E2852" i="17"/>
  <c r="E2853" i="17"/>
  <c r="E2854" i="17"/>
  <c r="E2855" i="17"/>
  <c r="E2856" i="17"/>
  <c r="E2857" i="17"/>
  <c r="E2858" i="17"/>
  <c r="E2859" i="17"/>
  <c r="E2860" i="17"/>
  <c r="E2861" i="17"/>
  <c r="E2862" i="17"/>
  <c r="E2863" i="17"/>
  <c r="E2864" i="17"/>
  <c r="E2865" i="17"/>
  <c r="E2866" i="17"/>
  <c r="E2867" i="17"/>
  <c r="E2868" i="17"/>
  <c r="E2869" i="17"/>
  <c r="E2870" i="17"/>
  <c r="E2871" i="17"/>
  <c r="E2872" i="17"/>
  <c r="E2873" i="17"/>
  <c r="E2874" i="17"/>
  <c r="E2875" i="17"/>
  <c r="E2876" i="17"/>
  <c r="E2877" i="17"/>
  <c r="E2878" i="17"/>
  <c r="E2879" i="17"/>
  <c r="E2880" i="17"/>
  <c r="E2881" i="17"/>
  <c r="E2882" i="17"/>
  <c r="E2883" i="17"/>
  <c r="E2884" i="17"/>
  <c r="E2885" i="17"/>
  <c r="E2886" i="17"/>
  <c r="E2887" i="17"/>
  <c r="E2888" i="17"/>
  <c r="E2889" i="17"/>
  <c r="E2890" i="17"/>
  <c r="E2891" i="17"/>
  <c r="E2892" i="17"/>
  <c r="E2893" i="17"/>
  <c r="E2894" i="17"/>
  <c r="E2895" i="17"/>
  <c r="E2896" i="17"/>
  <c r="E2897" i="17"/>
  <c r="E2898" i="17"/>
  <c r="E2899" i="17"/>
  <c r="E2900" i="17"/>
  <c r="E2901" i="17"/>
  <c r="E2902" i="17"/>
  <c r="E2903" i="17"/>
  <c r="E2904" i="17"/>
  <c r="E2905" i="17"/>
  <c r="E2906" i="17"/>
  <c r="E2907" i="17"/>
  <c r="E2908" i="17"/>
  <c r="E2909" i="17"/>
  <c r="E2910" i="17"/>
  <c r="E2911" i="17"/>
  <c r="E2912" i="17"/>
  <c r="E2913" i="17"/>
  <c r="E2914" i="17"/>
  <c r="E2915" i="17"/>
  <c r="E2916" i="17"/>
  <c r="E2917" i="17"/>
  <c r="E2918" i="17"/>
  <c r="E2919" i="17"/>
  <c r="E2920" i="17"/>
  <c r="E2921" i="17"/>
  <c r="E2922" i="17"/>
  <c r="E2923" i="17"/>
  <c r="E2924" i="17"/>
  <c r="E2925" i="17"/>
  <c r="E2926" i="17"/>
  <c r="E2927" i="17"/>
  <c r="E2928" i="17"/>
  <c r="E2929" i="17"/>
  <c r="E2930" i="17"/>
  <c r="E2931" i="17"/>
  <c r="E2932" i="17"/>
  <c r="E2933" i="17"/>
  <c r="E2934" i="17"/>
  <c r="E2935" i="17"/>
  <c r="E2936" i="17"/>
  <c r="E2937" i="17"/>
  <c r="E2938" i="17"/>
  <c r="E2939" i="17"/>
  <c r="E2940" i="17"/>
  <c r="E2941" i="17"/>
  <c r="E2942" i="17"/>
  <c r="E2943" i="17"/>
  <c r="E2944" i="17"/>
  <c r="E2945" i="17"/>
  <c r="E2946" i="17"/>
  <c r="E2947" i="17"/>
  <c r="E2948" i="17"/>
  <c r="E2949" i="17"/>
  <c r="E2950" i="17"/>
  <c r="E2951" i="17"/>
  <c r="E2952" i="17"/>
  <c r="E2953" i="17"/>
  <c r="E2954" i="17"/>
  <c r="E2955" i="17"/>
  <c r="E2956" i="17"/>
  <c r="E2957" i="17"/>
  <c r="E2958" i="17"/>
  <c r="E2959" i="17"/>
  <c r="E2960" i="17"/>
  <c r="E2961" i="17"/>
  <c r="E2962" i="17"/>
  <c r="E2963" i="17"/>
  <c r="E2964" i="17"/>
  <c r="E2965" i="17"/>
  <c r="E2966" i="17"/>
  <c r="E2967" i="17"/>
  <c r="E2968" i="17"/>
  <c r="E2969" i="17"/>
  <c r="E2970" i="17"/>
  <c r="E2971" i="17"/>
  <c r="E2972" i="17"/>
  <c r="E2973" i="17"/>
  <c r="E2974" i="17"/>
  <c r="E2975" i="17"/>
  <c r="E2976" i="17"/>
  <c r="E2977" i="17"/>
  <c r="E2978" i="17"/>
  <c r="E2979" i="17"/>
  <c r="E2980" i="17"/>
  <c r="E2981" i="17"/>
  <c r="E2982" i="17"/>
  <c r="E2983" i="17"/>
  <c r="E2984" i="17"/>
  <c r="E2985" i="17"/>
  <c r="E2986" i="17"/>
  <c r="E2987" i="17"/>
  <c r="E2988" i="17"/>
  <c r="E2989" i="17"/>
  <c r="E2990" i="17"/>
  <c r="E2991" i="17"/>
  <c r="E2992" i="17"/>
  <c r="E2993" i="17"/>
  <c r="E2994" i="17"/>
  <c r="E2995" i="17"/>
  <c r="E2996" i="17"/>
  <c r="E2997" i="17"/>
  <c r="E2998" i="17"/>
  <c r="E2999" i="17"/>
  <c r="E3000" i="17"/>
  <c r="E3001" i="17"/>
  <c r="E3002" i="17"/>
  <c r="E3003" i="17"/>
  <c r="E3004" i="17"/>
  <c r="E3005" i="17"/>
  <c r="E3006" i="17"/>
  <c r="E3007" i="17"/>
  <c r="E3008" i="17"/>
  <c r="E3009" i="17"/>
  <c r="E3010" i="17"/>
  <c r="E3011" i="17"/>
  <c r="E3012" i="17"/>
  <c r="E3013" i="17"/>
  <c r="E3014" i="17"/>
  <c r="E3015" i="17"/>
  <c r="E3016" i="17"/>
  <c r="E3017" i="17"/>
  <c r="E3018" i="17"/>
  <c r="E3019" i="17"/>
  <c r="E3020" i="17"/>
  <c r="E3021" i="17"/>
  <c r="E3022" i="17"/>
  <c r="E3023" i="17"/>
  <c r="E3024" i="17"/>
  <c r="E3025" i="17"/>
  <c r="E3026" i="17"/>
  <c r="E3027" i="17"/>
  <c r="E3028" i="17"/>
  <c r="E3029" i="17"/>
  <c r="E3030" i="17"/>
  <c r="E3031" i="17"/>
  <c r="E3032" i="17"/>
  <c r="E3033" i="17"/>
  <c r="E3034" i="17"/>
  <c r="E3035" i="17"/>
  <c r="E3036" i="17"/>
  <c r="E3037" i="17"/>
  <c r="E3038" i="17"/>
  <c r="E3039" i="17"/>
  <c r="E3040" i="17"/>
  <c r="E3041" i="17"/>
  <c r="E3042" i="17"/>
  <c r="E3043" i="17"/>
  <c r="E3044" i="17"/>
  <c r="E3045" i="17"/>
  <c r="E3046" i="17"/>
  <c r="E3047" i="17"/>
  <c r="E3048" i="17"/>
  <c r="E3049" i="17"/>
  <c r="E3050" i="17"/>
  <c r="E3051" i="17"/>
  <c r="E3052" i="17"/>
  <c r="E3053" i="17"/>
  <c r="E3054" i="17"/>
  <c r="E3055" i="17"/>
  <c r="E3056" i="17"/>
  <c r="E3057" i="17"/>
  <c r="E3058" i="17"/>
  <c r="E3059" i="17"/>
  <c r="E3060" i="17"/>
  <c r="E3061" i="17"/>
  <c r="E3062" i="17"/>
  <c r="E3063" i="17"/>
  <c r="E3064" i="17"/>
  <c r="E3065" i="17"/>
  <c r="E3066" i="17"/>
  <c r="E3067" i="17"/>
  <c r="E3068" i="17"/>
  <c r="E3069" i="17"/>
  <c r="E3070" i="17"/>
  <c r="E3071" i="17"/>
  <c r="E3072" i="17"/>
  <c r="E3073" i="17"/>
  <c r="E3074" i="17"/>
  <c r="E3075" i="17"/>
  <c r="E3076" i="17"/>
  <c r="E3077" i="17"/>
  <c r="E3078" i="17"/>
  <c r="E3079" i="17"/>
  <c r="E3080" i="17"/>
  <c r="E3081" i="17"/>
  <c r="E3082" i="17"/>
  <c r="E3083" i="17"/>
  <c r="E3084" i="17"/>
  <c r="E3085" i="17"/>
  <c r="E3086" i="17"/>
  <c r="E3087" i="17"/>
  <c r="E3088" i="17"/>
  <c r="E3089" i="17"/>
  <c r="E3090" i="17"/>
  <c r="E3091" i="17"/>
  <c r="E3092" i="17"/>
  <c r="E3093" i="17"/>
  <c r="E3094" i="17"/>
  <c r="E3095" i="17"/>
  <c r="E3096" i="17"/>
  <c r="E3097" i="17"/>
  <c r="E3098" i="17"/>
  <c r="E3099" i="17"/>
  <c r="E3100" i="17"/>
  <c r="E3101" i="17"/>
  <c r="E3102" i="17"/>
  <c r="E3103" i="17"/>
  <c r="E3104" i="17"/>
  <c r="E3105" i="17"/>
  <c r="E3106" i="17"/>
  <c r="E3107" i="17"/>
  <c r="E3108" i="17"/>
  <c r="E3109" i="17"/>
  <c r="E3110" i="17"/>
  <c r="E3111" i="17"/>
  <c r="E3112" i="17"/>
  <c r="E3113" i="17"/>
  <c r="E3114" i="17"/>
  <c r="E3115" i="17"/>
  <c r="E3116" i="17"/>
  <c r="E3117" i="17"/>
  <c r="E3118" i="17"/>
  <c r="E3119" i="17"/>
  <c r="E3120" i="17"/>
  <c r="E3121" i="17"/>
  <c r="E3122" i="17"/>
  <c r="E3123" i="17"/>
  <c r="E3124" i="17"/>
  <c r="E3125" i="17"/>
  <c r="E3126" i="17"/>
  <c r="E3127" i="17"/>
  <c r="E3128" i="17"/>
  <c r="E3129" i="17"/>
  <c r="E3130" i="17"/>
  <c r="E3131" i="17"/>
  <c r="E3132" i="17"/>
  <c r="E3133" i="17"/>
  <c r="E3134" i="17"/>
  <c r="E3135" i="17"/>
  <c r="E3136" i="17"/>
  <c r="E3137" i="17"/>
  <c r="E3138" i="17"/>
  <c r="E3139" i="17"/>
  <c r="E3140" i="17"/>
  <c r="E3141" i="17"/>
  <c r="E3142" i="17"/>
  <c r="E3143" i="17"/>
  <c r="E3144" i="17"/>
  <c r="E3145" i="17"/>
  <c r="E3146" i="17"/>
  <c r="E3147" i="17"/>
  <c r="E3148" i="17"/>
  <c r="E3149" i="17"/>
  <c r="E3150" i="17"/>
  <c r="E3151" i="17"/>
  <c r="E3152" i="17"/>
  <c r="E3153" i="17"/>
  <c r="E3154" i="17"/>
  <c r="E3155" i="17"/>
  <c r="E3156" i="17"/>
  <c r="E3157" i="17"/>
  <c r="E3158" i="17"/>
  <c r="E3159" i="17"/>
  <c r="E3160" i="17"/>
  <c r="E3161" i="17"/>
  <c r="E3162" i="17"/>
  <c r="E3163" i="17"/>
  <c r="E3164" i="17"/>
  <c r="E3165" i="17"/>
  <c r="E3166" i="17"/>
  <c r="E3167" i="17"/>
  <c r="E3168" i="17"/>
  <c r="E3169" i="17"/>
  <c r="E3170" i="17"/>
  <c r="E3171" i="17"/>
  <c r="E3172" i="17"/>
  <c r="E3173" i="17"/>
  <c r="E3174" i="17"/>
  <c r="E3175" i="17"/>
  <c r="E3176" i="17"/>
  <c r="E3177" i="17"/>
  <c r="E3178" i="17"/>
  <c r="E3179" i="17"/>
  <c r="E3180" i="17"/>
  <c r="E3181" i="17"/>
  <c r="E3182" i="17"/>
  <c r="E3183" i="17"/>
  <c r="E3184" i="17"/>
  <c r="E3185" i="17"/>
  <c r="E3186" i="17"/>
  <c r="E3187" i="17"/>
  <c r="E3188" i="17"/>
  <c r="E3189" i="17"/>
  <c r="E3190" i="17"/>
  <c r="E3191" i="17"/>
  <c r="E3192" i="17"/>
  <c r="E3193" i="17"/>
  <c r="E3194" i="17"/>
  <c r="E3195" i="17"/>
  <c r="E3196" i="17"/>
  <c r="E3197" i="17"/>
  <c r="E3198" i="17"/>
  <c r="E3199" i="17"/>
  <c r="E3200" i="17"/>
  <c r="E3201" i="17"/>
  <c r="E3202" i="17"/>
  <c r="E3203" i="17"/>
  <c r="E3204" i="17"/>
  <c r="E3205" i="17"/>
  <c r="E3206" i="17"/>
  <c r="E3207" i="17"/>
  <c r="E3208" i="17"/>
  <c r="E3209" i="17"/>
  <c r="E3210" i="17"/>
  <c r="E3211" i="17"/>
  <c r="E3212" i="17"/>
  <c r="E3213" i="17"/>
  <c r="E3214" i="17"/>
  <c r="E3215" i="17"/>
  <c r="E3216" i="17"/>
  <c r="E3217" i="17"/>
  <c r="E3218" i="17"/>
  <c r="E3219" i="17"/>
  <c r="E3220" i="17"/>
  <c r="E3221" i="17"/>
  <c r="E3222" i="17"/>
  <c r="E3223" i="17"/>
  <c r="E3224" i="17"/>
  <c r="E3225" i="17"/>
  <c r="E3226" i="17"/>
  <c r="E3227" i="17"/>
  <c r="E3228" i="17"/>
  <c r="E3229" i="17"/>
  <c r="E3230" i="17"/>
  <c r="E3231" i="17"/>
  <c r="E3232" i="17"/>
  <c r="E3233" i="17"/>
  <c r="E3234" i="17"/>
  <c r="E3235" i="17"/>
  <c r="E3236" i="17"/>
  <c r="E3237" i="17"/>
  <c r="E3238" i="17"/>
  <c r="E3239" i="17"/>
  <c r="E3240" i="17"/>
  <c r="E3241" i="17"/>
  <c r="E3242" i="17"/>
  <c r="E3243" i="17"/>
  <c r="E3244" i="17"/>
  <c r="E3245" i="17"/>
  <c r="E3246" i="17"/>
  <c r="E3247" i="17"/>
  <c r="E3248" i="17"/>
  <c r="E3249" i="17"/>
  <c r="E3250" i="17"/>
  <c r="E3251" i="17"/>
  <c r="E3252" i="17"/>
  <c r="E3253" i="17"/>
  <c r="E3254" i="17"/>
  <c r="E3255" i="17"/>
  <c r="E3256" i="17"/>
  <c r="E3257" i="17"/>
  <c r="E3258" i="17"/>
  <c r="E3259" i="17"/>
  <c r="E3260" i="17"/>
  <c r="E3261" i="17"/>
  <c r="E3262" i="17"/>
  <c r="E3263" i="17"/>
  <c r="E3264" i="17"/>
  <c r="E3265" i="17"/>
  <c r="E3266" i="17"/>
  <c r="E3267" i="17"/>
  <c r="E3268" i="17"/>
  <c r="E3269" i="17"/>
  <c r="E3270" i="17"/>
  <c r="E3271" i="17"/>
  <c r="E3272" i="17"/>
  <c r="E3273" i="17"/>
  <c r="E3274" i="17"/>
  <c r="E3275" i="17"/>
  <c r="E3276" i="17"/>
  <c r="E3277" i="17"/>
  <c r="E3278" i="17"/>
  <c r="E3279" i="17"/>
  <c r="E3280" i="17"/>
  <c r="E3281" i="17"/>
  <c r="E3282" i="17"/>
  <c r="E3283" i="17"/>
  <c r="E3284" i="17"/>
  <c r="E3285" i="17"/>
  <c r="E3286" i="17"/>
  <c r="E3287" i="17"/>
  <c r="E3288" i="17"/>
  <c r="E3289" i="17"/>
  <c r="E3290" i="17"/>
  <c r="E3291" i="17"/>
  <c r="E3292" i="17"/>
  <c r="E3293" i="17"/>
  <c r="E3294" i="17"/>
  <c r="E3295" i="17"/>
  <c r="E3296" i="17"/>
  <c r="E3297" i="17"/>
  <c r="E3298" i="17"/>
  <c r="E3299" i="17"/>
  <c r="E3300" i="17"/>
  <c r="E3301" i="17"/>
  <c r="E3302" i="17"/>
  <c r="E3303" i="17"/>
  <c r="E3304" i="17"/>
  <c r="E3305" i="17"/>
  <c r="E3306" i="17"/>
  <c r="E3307" i="17"/>
  <c r="E3308" i="17"/>
  <c r="E3309" i="17"/>
  <c r="E3310" i="17"/>
  <c r="E3311" i="17"/>
  <c r="E3312" i="17"/>
  <c r="E3313" i="17"/>
  <c r="E3314" i="17"/>
  <c r="E3315" i="17"/>
  <c r="E3316" i="17"/>
  <c r="E3317" i="17"/>
  <c r="E3318" i="17"/>
  <c r="E3319" i="17"/>
  <c r="E3320" i="17"/>
  <c r="E3321" i="17"/>
  <c r="E3322" i="17"/>
  <c r="E3323" i="17"/>
  <c r="E3324" i="17"/>
  <c r="E3325" i="17"/>
  <c r="E3326" i="17"/>
  <c r="E3327" i="17"/>
  <c r="E3328" i="17"/>
  <c r="E3329" i="17"/>
  <c r="E3330" i="17"/>
  <c r="E3331" i="17"/>
  <c r="E3332" i="17"/>
  <c r="E3333" i="17"/>
  <c r="E3334" i="17"/>
  <c r="E3335" i="17"/>
  <c r="E3336" i="17"/>
  <c r="E3337" i="17"/>
  <c r="E3338" i="17"/>
  <c r="E3339" i="17"/>
  <c r="E3340" i="17"/>
  <c r="E3341" i="17"/>
  <c r="E3342" i="17"/>
  <c r="E3343" i="17"/>
  <c r="E3344" i="17"/>
  <c r="E3345" i="17"/>
  <c r="E3346" i="17"/>
  <c r="E3347" i="17"/>
  <c r="E3348" i="17"/>
  <c r="E3349" i="17"/>
  <c r="E3350" i="17"/>
  <c r="E3351" i="17"/>
  <c r="E3352" i="17"/>
  <c r="E3353" i="17"/>
  <c r="E3354" i="17"/>
  <c r="E3355" i="17"/>
  <c r="E3356" i="17"/>
  <c r="E3357" i="17"/>
  <c r="E3358" i="17"/>
  <c r="E3359" i="17"/>
  <c r="E3360" i="17"/>
  <c r="E3361" i="17"/>
  <c r="E3362" i="17"/>
  <c r="E3363" i="17"/>
  <c r="E3364" i="17"/>
  <c r="E3365" i="17"/>
  <c r="E3366" i="17"/>
  <c r="E3367" i="17"/>
  <c r="E3368" i="17"/>
  <c r="E3369" i="17"/>
  <c r="E3370" i="17"/>
  <c r="E3371" i="17"/>
  <c r="E3372" i="17"/>
  <c r="E3373" i="17"/>
  <c r="E3374" i="17"/>
  <c r="E3375" i="17"/>
  <c r="E3376" i="17"/>
  <c r="E3377" i="17"/>
  <c r="E3378" i="17"/>
  <c r="E3379" i="17"/>
  <c r="E3380" i="17"/>
  <c r="E3381" i="17"/>
  <c r="E3382" i="17"/>
  <c r="E3383" i="17"/>
  <c r="E3384" i="17"/>
  <c r="E3385" i="17"/>
  <c r="E3386" i="17"/>
  <c r="E3387" i="17"/>
  <c r="E3388" i="17"/>
  <c r="E3389" i="17"/>
  <c r="E3390" i="17"/>
  <c r="E3391" i="17"/>
  <c r="E3392" i="17"/>
  <c r="E3393" i="17"/>
  <c r="E3394" i="17"/>
  <c r="E3395" i="17"/>
  <c r="E3396" i="17"/>
  <c r="E3397" i="17"/>
  <c r="E3398" i="17"/>
  <c r="E3399" i="17"/>
  <c r="E3400" i="17"/>
  <c r="E3401" i="17"/>
  <c r="E3402" i="17"/>
  <c r="E3403" i="17"/>
  <c r="E3404" i="17"/>
  <c r="E3405" i="17"/>
  <c r="E3406" i="17"/>
  <c r="E3407" i="17"/>
  <c r="E3408" i="17"/>
  <c r="E3409" i="17"/>
  <c r="E3410" i="17"/>
  <c r="E3411" i="17"/>
  <c r="E3412" i="17"/>
  <c r="E3413" i="17"/>
  <c r="E3414" i="17"/>
  <c r="E3415" i="17"/>
  <c r="E3416" i="17"/>
  <c r="E3417" i="17"/>
  <c r="E3418" i="17"/>
  <c r="E3419" i="17"/>
  <c r="E3420" i="17"/>
  <c r="E3421" i="17"/>
  <c r="E3422" i="17"/>
  <c r="E3423" i="17"/>
  <c r="E3424" i="17"/>
  <c r="E3425" i="17"/>
  <c r="E3426" i="17"/>
  <c r="E3427" i="17"/>
  <c r="E3428" i="17"/>
  <c r="E3429" i="17"/>
  <c r="E3430" i="17"/>
  <c r="E3431" i="17"/>
  <c r="E3432" i="17"/>
  <c r="E3433" i="17"/>
  <c r="E3434" i="17"/>
  <c r="E3435" i="17"/>
  <c r="E3436" i="17"/>
  <c r="E3437" i="17"/>
  <c r="E3438" i="17"/>
  <c r="E3439" i="17"/>
  <c r="E3440" i="17"/>
  <c r="E3441" i="17"/>
  <c r="E3442" i="17"/>
  <c r="E3443" i="17"/>
  <c r="E3444" i="17"/>
  <c r="E3445" i="17"/>
  <c r="E3446" i="17"/>
  <c r="E3447" i="17"/>
  <c r="E3448" i="17"/>
  <c r="E3449" i="17"/>
  <c r="E3450" i="17"/>
  <c r="E3451" i="17"/>
  <c r="E3452" i="17"/>
  <c r="E3453" i="17"/>
  <c r="E3454" i="17"/>
  <c r="E3455" i="17"/>
  <c r="E3456" i="17"/>
  <c r="E3457" i="17"/>
  <c r="E3458" i="17"/>
  <c r="E3459" i="17"/>
  <c r="E3460" i="17"/>
  <c r="E3461" i="17"/>
  <c r="E3462" i="17"/>
  <c r="E3463" i="17"/>
  <c r="E3464" i="17"/>
  <c r="E3465" i="17"/>
  <c r="E3466" i="17"/>
  <c r="E3467" i="17"/>
  <c r="E3468" i="17"/>
  <c r="E3469" i="17"/>
  <c r="E3470" i="17"/>
  <c r="E3471" i="17"/>
  <c r="E3472" i="17"/>
  <c r="E3473" i="17"/>
  <c r="E3474" i="17"/>
  <c r="E3475" i="17"/>
  <c r="E3476" i="17"/>
  <c r="E3477" i="17"/>
  <c r="E3478" i="17"/>
  <c r="E3479" i="17"/>
  <c r="E3480" i="17"/>
  <c r="E3481" i="17"/>
  <c r="E3482" i="17"/>
  <c r="E3483" i="17"/>
  <c r="E3484" i="17"/>
  <c r="E3485" i="17"/>
  <c r="E3486" i="17"/>
  <c r="E3487" i="17"/>
  <c r="E3488" i="17"/>
  <c r="E3489" i="17"/>
  <c r="E3490" i="17"/>
  <c r="E3491" i="17"/>
  <c r="E3492" i="17"/>
  <c r="E3493" i="17"/>
  <c r="E3494" i="17"/>
  <c r="E3495" i="17"/>
  <c r="E3496" i="17"/>
  <c r="E3497" i="17"/>
  <c r="E3498" i="17"/>
  <c r="E3499" i="17"/>
  <c r="E3500" i="17"/>
  <c r="E3501" i="17"/>
  <c r="E3502" i="17"/>
  <c r="E3503" i="17"/>
  <c r="E3504" i="17"/>
  <c r="E3505" i="17"/>
  <c r="E3506" i="17"/>
  <c r="E3507" i="17"/>
  <c r="E3508" i="17"/>
  <c r="E3509" i="17"/>
  <c r="E3510" i="17"/>
  <c r="E3511" i="17"/>
  <c r="E3512" i="17"/>
  <c r="E3513" i="17"/>
  <c r="E3514" i="17"/>
  <c r="E3515" i="17"/>
  <c r="E3516" i="17"/>
  <c r="E3517" i="17"/>
  <c r="E3518" i="17"/>
  <c r="E3519" i="17"/>
  <c r="E3520" i="17"/>
  <c r="E3521" i="17"/>
  <c r="E3522" i="17"/>
  <c r="E3523" i="17"/>
  <c r="E3524" i="17"/>
  <c r="E3525" i="17"/>
  <c r="E3526" i="17"/>
  <c r="E3527" i="17"/>
  <c r="E3528" i="17"/>
  <c r="E3529" i="17"/>
  <c r="E3530" i="17"/>
  <c r="E3531" i="17"/>
  <c r="E3532" i="17"/>
  <c r="E3533" i="17"/>
  <c r="E3534" i="17"/>
  <c r="E3535" i="17"/>
  <c r="E3536" i="17"/>
  <c r="E3537" i="17"/>
  <c r="E3538" i="17"/>
  <c r="E3539" i="17"/>
  <c r="E3540" i="17"/>
  <c r="E3541" i="17"/>
  <c r="E3542" i="17"/>
  <c r="E3543" i="17"/>
  <c r="E3544" i="17"/>
  <c r="E3545" i="17"/>
  <c r="E3546" i="17"/>
  <c r="E3547" i="17"/>
  <c r="E3548" i="17"/>
  <c r="E3549" i="17"/>
  <c r="E3550" i="17"/>
  <c r="E3551" i="17"/>
  <c r="E3552" i="17"/>
  <c r="E3553" i="17"/>
  <c r="E3554" i="17"/>
  <c r="E3555" i="17"/>
  <c r="E3556" i="17"/>
  <c r="E3557" i="17"/>
  <c r="E3558" i="17"/>
  <c r="E3559" i="17"/>
  <c r="E3560" i="17"/>
  <c r="E3561" i="17"/>
  <c r="E3562" i="17"/>
  <c r="E3563" i="17"/>
  <c r="E3564" i="17"/>
  <c r="E3565" i="17"/>
  <c r="E3566" i="17"/>
  <c r="E3567" i="17"/>
  <c r="E3568" i="17"/>
  <c r="E3569" i="17"/>
  <c r="E3570" i="17"/>
  <c r="E3571" i="17"/>
  <c r="E3572" i="17"/>
  <c r="E3573" i="17"/>
  <c r="E3574" i="17"/>
  <c r="E3575" i="17"/>
  <c r="E3576" i="17"/>
  <c r="E3577" i="17"/>
  <c r="E3578" i="17"/>
  <c r="E3579" i="17"/>
  <c r="E3580" i="17"/>
  <c r="E3581" i="17"/>
  <c r="E3582" i="17"/>
  <c r="E3583" i="17"/>
  <c r="E3584" i="17"/>
  <c r="E3585" i="17"/>
  <c r="E3586" i="17"/>
  <c r="E3587" i="17"/>
  <c r="E3588" i="17"/>
  <c r="E3589" i="17"/>
  <c r="E3590" i="17"/>
  <c r="E3591" i="17"/>
  <c r="E3592" i="17"/>
  <c r="E3593" i="17"/>
  <c r="E3594" i="17"/>
  <c r="E3595" i="17"/>
  <c r="E3596" i="17"/>
  <c r="E3597" i="17"/>
  <c r="E3598" i="17"/>
  <c r="E3599" i="17"/>
  <c r="E3600" i="17"/>
  <c r="E3601" i="17"/>
  <c r="E3602" i="17"/>
  <c r="E3603" i="17"/>
  <c r="E3604" i="17"/>
  <c r="E3605" i="17"/>
  <c r="E3606" i="17"/>
  <c r="E3607" i="17"/>
  <c r="E3608" i="17"/>
  <c r="E3609" i="17"/>
  <c r="E3610" i="17"/>
  <c r="E3611" i="17"/>
  <c r="E3612" i="17"/>
  <c r="E3613" i="17"/>
  <c r="E3614" i="17"/>
  <c r="E3615" i="17"/>
  <c r="E3616" i="17"/>
  <c r="E3617" i="17"/>
  <c r="E3618" i="17"/>
  <c r="E3619" i="17"/>
  <c r="E3620" i="17"/>
  <c r="E3621" i="17"/>
  <c r="E3622" i="17"/>
  <c r="E3623" i="17"/>
  <c r="E3624" i="17"/>
  <c r="E3625" i="17"/>
  <c r="E3626" i="17"/>
  <c r="E3627" i="17"/>
  <c r="E3628" i="17"/>
  <c r="E3629" i="17"/>
  <c r="E3630" i="17"/>
  <c r="E3631" i="17"/>
  <c r="E3632" i="17"/>
  <c r="E3633" i="17"/>
  <c r="E3634" i="17"/>
  <c r="E3635" i="17"/>
  <c r="E3636" i="17"/>
  <c r="E3637" i="17"/>
  <c r="E3638" i="17"/>
  <c r="E3639" i="17"/>
  <c r="E3640" i="17"/>
  <c r="E3641" i="17"/>
  <c r="E3642" i="17"/>
  <c r="E3643" i="17"/>
  <c r="E3644" i="17"/>
  <c r="E3645" i="17"/>
  <c r="E3646" i="17"/>
  <c r="E3647" i="17"/>
  <c r="E3648" i="17"/>
  <c r="E3649" i="17"/>
  <c r="E3650" i="17"/>
  <c r="E3651" i="17"/>
  <c r="E3652" i="17"/>
  <c r="E3653" i="17"/>
  <c r="E3654" i="17"/>
  <c r="E3655" i="17"/>
  <c r="E3656" i="17"/>
  <c r="E3657" i="17"/>
  <c r="E3658" i="17"/>
  <c r="E3659" i="17"/>
  <c r="E3660" i="17"/>
  <c r="E3661" i="17"/>
  <c r="E3662" i="17"/>
  <c r="E3663" i="17"/>
  <c r="E3664" i="17"/>
  <c r="E3665" i="17"/>
  <c r="E3666" i="17"/>
  <c r="E3667" i="17"/>
  <c r="E3668" i="17"/>
  <c r="E3669" i="17"/>
  <c r="E3670" i="17"/>
  <c r="E3671" i="17"/>
  <c r="E3672" i="17"/>
  <c r="E3673" i="17"/>
  <c r="E3674" i="17"/>
  <c r="E3675" i="17"/>
  <c r="E3676" i="17"/>
  <c r="E3677" i="17"/>
  <c r="E3678" i="17"/>
  <c r="E3679" i="17"/>
  <c r="E3680" i="17"/>
  <c r="E3681" i="17"/>
  <c r="E3682" i="17"/>
  <c r="E3683" i="17"/>
  <c r="E3684" i="17"/>
  <c r="E3685" i="17"/>
  <c r="E3686" i="17"/>
  <c r="E3687" i="17"/>
  <c r="E3688" i="17"/>
  <c r="E3689" i="17"/>
  <c r="E3690" i="17"/>
  <c r="E3691" i="17"/>
  <c r="E3692" i="17"/>
  <c r="E3693" i="17"/>
  <c r="E3694" i="17"/>
  <c r="E3695" i="17"/>
  <c r="E3696" i="17"/>
  <c r="E3697" i="17"/>
  <c r="E3698" i="17"/>
  <c r="E3699" i="17"/>
  <c r="E3700" i="17"/>
  <c r="E3701" i="17"/>
  <c r="E3702" i="17"/>
  <c r="E3703" i="17"/>
  <c r="E3704" i="17"/>
  <c r="E3705" i="17"/>
  <c r="E3706" i="17"/>
  <c r="E3707" i="17"/>
  <c r="E3708" i="17"/>
  <c r="E3709" i="17"/>
  <c r="E3710" i="17"/>
  <c r="E3711" i="17"/>
  <c r="E3712" i="17"/>
  <c r="E3713" i="17"/>
  <c r="E3714" i="17"/>
  <c r="E3715" i="17"/>
  <c r="E3716" i="17"/>
  <c r="E3717" i="17"/>
  <c r="E3718" i="17"/>
  <c r="E3719" i="17"/>
  <c r="E3720" i="17"/>
  <c r="E3721" i="17"/>
  <c r="E3722" i="17"/>
  <c r="E3723" i="17"/>
  <c r="E3724" i="17"/>
  <c r="E3725" i="17"/>
  <c r="E3726" i="17"/>
  <c r="E3727" i="17"/>
  <c r="E3728" i="17"/>
  <c r="E3729" i="17"/>
  <c r="E3730" i="17"/>
  <c r="E3731" i="17"/>
  <c r="E3732" i="17"/>
  <c r="E3733" i="17"/>
  <c r="E3734" i="17"/>
  <c r="E3735" i="17"/>
  <c r="E3736" i="17"/>
  <c r="E3737" i="17"/>
  <c r="E3738" i="17"/>
  <c r="E3739" i="17"/>
  <c r="E3740" i="17"/>
  <c r="E3741" i="17"/>
  <c r="E3742" i="17"/>
  <c r="E3743" i="17"/>
  <c r="E3744" i="17"/>
  <c r="E3745" i="17"/>
  <c r="E3746" i="17"/>
  <c r="E3747" i="17"/>
  <c r="E3748" i="17"/>
  <c r="E3749" i="17"/>
  <c r="E3750" i="17"/>
  <c r="E3751" i="17"/>
  <c r="E3752" i="17"/>
  <c r="E3753" i="17"/>
  <c r="E3754" i="17"/>
  <c r="E3755" i="17"/>
  <c r="E3756" i="17"/>
  <c r="E3757" i="17"/>
  <c r="E3758" i="17"/>
  <c r="E3759" i="17"/>
  <c r="E3760" i="17"/>
  <c r="E3761" i="17"/>
  <c r="E3762" i="17"/>
  <c r="E3763" i="17"/>
  <c r="E3764" i="17"/>
  <c r="E3765" i="17"/>
  <c r="E3766" i="17"/>
  <c r="E3767" i="17"/>
  <c r="E3768" i="17"/>
  <c r="E3769" i="17"/>
  <c r="E3770" i="17"/>
  <c r="E3771" i="17"/>
  <c r="E3772" i="17"/>
  <c r="E3773" i="17"/>
  <c r="E3774" i="17"/>
  <c r="E3775" i="17"/>
  <c r="E3776" i="17"/>
  <c r="E3777" i="17"/>
  <c r="E3778" i="17"/>
  <c r="E3779" i="17"/>
  <c r="E3780" i="17"/>
  <c r="E3781" i="17"/>
  <c r="E3782" i="17"/>
  <c r="E3783" i="17"/>
  <c r="E3784" i="17"/>
  <c r="E3785" i="17"/>
  <c r="E3786" i="17"/>
  <c r="E3787" i="17"/>
  <c r="E3788" i="17"/>
  <c r="E3789" i="17"/>
  <c r="E3790" i="17"/>
  <c r="E3791" i="17"/>
  <c r="E3792" i="17"/>
  <c r="E3793" i="17"/>
  <c r="E3794" i="17"/>
  <c r="E3795" i="17"/>
  <c r="E3796" i="17"/>
  <c r="E3797" i="17"/>
  <c r="E3798" i="17"/>
  <c r="E3799" i="17"/>
  <c r="E3800" i="17"/>
  <c r="E3801" i="17"/>
  <c r="E3802" i="17"/>
  <c r="E3803" i="17"/>
  <c r="E3804" i="17"/>
  <c r="E3805" i="17"/>
  <c r="E3806" i="17"/>
  <c r="E3807" i="17"/>
  <c r="E3808" i="17"/>
  <c r="E3809" i="17"/>
  <c r="E3810" i="17"/>
  <c r="E3811" i="17"/>
  <c r="E3812" i="17"/>
  <c r="E3813" i="17"/>
  <c r="E3814" i="17"/>
  <c r="E3815" i="17"/>
  <c r="E3816" i="17"/>
  <c r="E3817" i="17"/>
  <c r="E3818" i="17"/>
  <c r="E3819" i="17"/>
  <c r="E3820" i="17"/>
  <c r="E3821" i="17"/>
  <c r="E3822" i="17"/>
  <c r="E3823" i="17"/>
  <c r="E3824" i="17"/>
  <c r="E3825" i="17"/>
  <c r="E3826" i="17"/>
  <c r="E3827" i="17"/>
  <c r="E3828" i="17"/>
  <c r="E3829" i="17"/>
  <c r="E3830" i="17"/>
  <c r="E3831" i="17"/>
  <c r="E3832" i="17"/>
  <c r="E3833" i="17"/>
  <c r="E3834" i="17"/>
  <c r="E3835" i="17"/>
  <c r="E3836" i="17"/>
  <c r="E3837" i="17"/>
  <c r="E3838" i="17"/>
  <c r="E3839" i="17"/>
  <c r="E3840" i="17"/>
  <c r="E3841" i="17"/>
  <c r="E3842" i="17"/>
  <c r="E3843" i="17"/>
  <c r="E3844" i="17"/>
  <c r="E3845" i="17"/>
  <c r="E3846" i="17"/>
  <c r="E3847" i="17"/>
  <c r="E3848" i="17"/>
  <c r="E3849" i="17"/>
  <c r="E3850" i="17"/>
  <c r="E3851" i="17"/>
  <c r="E3852" i="17"/>
  <c r="E3853" i="17"/>
  <c r="E3854" i="17"/>
  <c r="E3855" i="17"/>
  <c r="E3856" i="17"/>
  <c r="E3857" i="17"/>
  <c r="E3858" i="17"/>
  <c r="E3859" i="17"/>
  <c r="E3860" i="17"/>
  <c r="E3861" i="17"/>
  <c r="E3862" i="17"/>
  <c r="E3863" i="17"/>
  <c r="E3864" i="17"/>
  <c r="E3865" i="17"/>
  <c r="E3866" i="17"/>
  <c r="E3867" i="17"/>
  <c r="E3868" i="17"/>
  <c r="E3869" i="17"/>
  <c r="E3870" i="17"/>
  <c r="E3871" i="17"/>
  <c r="E3872" i="17"/>
  <c r="E3873" i="17"/>
  <c r="E3874" i="17"/>
  <c r="E3875" i="17"/>
  <c r="E3876" i="17"/>
  <c r="E3877" i="17"/>
  <c r="E3878" i="17"/>
  <c r="E3879" i="17"/>
  <c r="E3880" i="17"/>
  <c r="E3881" i="17"/>
  <c r="E3882" i="17"/>
  <c r="E3883" i="17"/>
  <c r="E3884" i="17"/>
  <c r="E3885" i="17"/>
  <c r="E3886" i="17"/>
  <c r="E3887" i="17"/>
  <c r="E3888" i="17"/>
  <c r="E3889" i="17"/>
  <c r="E3890" i="17"/>
  <c r="E3891" i="17"/>
  <c r="E3892" i="17"/>
  <c r="E3893" i="17"/>
  <c r="E3894" i="17"/>
  <c r="E3895" i="17"/>
  <c r="E3896" i="17"/>
  <c r="E3897" i="17"/>
  <c r="E3898" i="17"/>
  <c r="E3899" i="17"/>
  <c r="E3900" i="17"/>
  <c r="E3901" i="17"/>
  <c r="E3902" i="17"/>
  <c r="E3903" i="17"/>
  <c r="E3904" i="17"/>
  <c r="E3905" i="17"/>
  <c r="E3906" i="17"/>
  <c r="E3907" i="17"/>
  <c r="E3908" i="17"/>
  <c r="E3909" i="17"/>
  <c r="E3910" i="17"/>
  <c r="E3911" i="17"/>
  <c r="E3912" i="17"/>
  <c r="E3913" i="17"/>
  <c r="E3914" i="17"/>
  <c r="E3915" i="17"/>
  <c r="E3916" i="17"/>
  <c r="E3917" i="17"/>
  <c r="E3918" i="17"/>
  <c r="E3919" i="17"/>
  <c r="E3920" i="17"/>
  <c r="E3921" i="17"/>
  <c r="E3922" i="17"/>
  <c r="E3923" i="17"/>
  <c r="E3924" i="17"/>
  <c r="E3925" i="17"/>
  <c r="E3926" i="17"/>
  <c r="E3927" i="17"/>
  <c r="E3928" i="17"/>
  <c r="E3929" i="17"/>
  <c r="E3930" i="17"/>
  <c r="E3931" i="17"/>
  <c r="E3932" i="17"/>
  <c r="E3933" i="17"/>
  <c r="E3934" i="17"/>
  <c r="E3935" i="17"/>
  <c r="E3936" i="17"/>
  <c r="E3937" i="17"/>
  <c r="E3938" i="17"/>
  <c r="E3939" i="17"/>
  <c r="E3940" i="17"/>
  <c r="E3941" i="17"/>
  <c r="E3942" i="17"/>
  <c r="E3943" i="17"/>
  <c r="E3944" i="17"/>
  <c r="E3945" i="17"/>
  <c r="E3946" i="17"/>
  <c r="E3947" i="17"/>
  <c r="E3948" i="17"/>
  <c r="E3949" i="17"/>
  <c r="E3950" i="17"/>
  <c r="E3951" i="17"/>
  <c r="E3952" i="17"/>
  <c r="E3953" i="17"/>
  <c r="E3954" i="17"/>
  <c r="E3955" i="17"/>
  <c r="E3956" i="17"/>
  <c r="E3957" i="17"/>
  <c r="E3958" i="17"/>
  <c r="E3959" i="17"/>
  <c r="E3960" i="17"/>
  <c r="E3961" i="17"/>
  <c r="E3962" i="17"/>
  <c r="E3963" i="17"/>
  <c r="E3964" i="17"/>
  <c r="E3965" i="17"/>
  <c r="E3966" i="17"/>
  <c r="E3967" i="17"/>
  <c r="E3968" i="17"/>
  <c r="E3969" i="17"/>
  <c r="E3970" i="17"/>
  <c r="E3971" i="17"/>
  <c r="E3972" i="17"/>
  <c r="E3973" i="17"/>
  <c r="E3974" i="17"/>
  <c r="E3975" i="17"/>
  <c r="E3976" i="17"/>
  <c r="E3977" i="17"/>
  <c r="E3978" i="17"/>
  <c r="E3979" i="17"/>
  <c r="E3980" i="17"/>
  <c r="E3981" i="17"/>
  <c r="E3982" i="17"/>
  <c r="E3983" i="17"/>
  <c r="E3984" i="17"/>
  <c r="E3985" i="17"/>
  <c r="E3986" i="17"/>
  <c r="E3987" i="17"/>
  <c r="E3988" i="17"/>
  <c r="E3989" i="17"/>
  <c r="E3990" i="17"/>
  <c r="E3991" i="17"/>
  <c r="E3992" i="17"/>
  <c r="E3993" i="17"/>
  <c r="E3994" i="17"/>
  <c r="E3995" i="17"/>
  <c r="E3996" i="17"/>
  <c r="E3997" i="17"/>
  <c r="E3998" i="17"/>
  <c r="E3999" i="17"/>
  <c r="E4000" i="17"/>
  <c r="E4001" i="17"/>
  <c r="E4002" i="17"/>
  <c r="E4003" i="17"/>
  <c r="E4004" i="17"/>
  <c r="E4005" i="17"/>
  <c r="E4006" i="17"/>
  <c r="E4007" i="17"/>
  <c r="E4008" i="17"/>
  <c r="E4009" i="17"/>
  <c r="E4010" i="17"/>
  <c r="E4011" i="17"/>
  <c r="E4012" i="17"/>
  <c r="E4013" i="17"/>
  <c r="E4014" i="17"/>
  <c r="E4015" i="17"/>
  <c r="E4016" i="17"/>
  <c r="E4017" i="17"/>
  <c r="E4018" i="17"/>
  <c r="E4019" i="17"/>
  <c r="E4020" i="17"/>
  <c r="E4021" i="17"/>
  <c r="E4022" i="17"/>
  <c r="E4023" i="17"/>
  <c r="E4024" i="17"/>
  <c r="E4025" i="17"/>
  <c r="E4026" i="17"/>
  <c r="E4027" i="17"/>
  <c r="E4028" i="17"/>
  <c r="E4029" i="17"/>
  <c r="E4030" i="17"/>
  <c r="E4031" i="17"/>
  <c r="E4032" i="17"/>
  <c r="E4033" i="17"/>
  <c r="E4034" i="17"/>
  <c r="E4035" i="17"/>
  <c r="E4036" i="17"/>
  <c r="E4037" i="17"/>
  <c r="E4038" i="17"/>
  <c r="E4039" i="17"/>
  <c r="E4040" i="17"/>
  <c r="E4041" i="17"/>
  <c r="E4042" i="17"/>
  <c r="E4043" i="17"/>
  <c r="E4044" i="17"/>
  <c r="E4045" i="17"/>
  <c r="E4046" i="17"/>
  <c r="E4047" i="17"/>
  <c r="E4048" i="17"/>
  <c r="E4049" i="17"/>
  <c r="E4050" i="17"/>
  <c r="E4051" i="17"/>
  <c r="E4052" i="17"/>
  <c r="E4053" i="17"/>
  <c r="E4054" i="17"/>
  <c r="E4055" i="17"/>
  <c r="E4056" i="17"/>
  <c r="E4057" i="17"/>
  <c r="E4058" i="17"/>
  <c r="E4059" i="17"/>
  <c r="E4060" i="17"/>
  <c r="E4061" i="17"/>
  <c r="E4062" i="17"/>
  <c r="E4063" i="17"/>
  <c r="E4064" i="17"/>
  <c r="E4065" i="17"/>
  <c r="E4066" i="17"/>
  <c r="E4067" i="17"/>
  <c r="E4068" i="17"/>
  <c r="E4069" i="17"/>
  <c r="E4070" i="17"/>
  <c r="E4071" i="17"/>
  <c r="E4072" i="17"/>
  <c r="E4073" i="17"/>
  <c r="E4074" i="17"/>
  <c r="E4075" i="17"/>
  <c r="E4076" i="17"/>
  <c r="E4077" i="17"/>
  <c r="E4078" i="17"/>
  <c r="E4079" i="17"/>
  <c r="E4080" i="17"/>
  <c r="E4081" i="17"/>
  <c r="E4082" i="17"/>
  <c r="E4083" i="17"/>
  <c r="E4084" i="17"/>
  <c r="E4085" i="17"/>
  <c r="E4086" i="17"/>
  <c r="E4087" i="17"/>
  <c r="E4088" i="17"/>
  <c r="E4089" i="17"/>
  <c r="E4090" i="17"/>
  <c r="E4091" i="17"/>
  <c r="E4092" i="17"/>
  <c r="E4093" i="17"/>
  <c r="E4094" i="17"/>
  <c r="E4095" i="17"/>
  <c r="E4096" i="17"/>
  <c r="E4097" i="17"/>
  <c r="E4098" i="17"/>
  <c r="E4099" i="17"/>
  <c r="E4100" i="17"/>
  <c r="E4101" i="17"/>
  <c r="E4102" i="17"/>
  <c r="E4103" i="17"/>
  <c r="E4104" i="17"/>
  <c r="E4105" i="17"/>
  <c r="E4106" i="17"/>
  <c r="E4107" i="17"/>
  <c r="E4108" i="17"/>
  <c r="E4109" i="17"/>
  <c r="E4110" i="17"/>
  <c r="E4111" i="17"/>
  <c r="E4112" i="17"/>
  <c r="E4113" i="17"/>
  <c r="E4114" i="17"/>
  <c r="E4115" i="17"/>
  <c r="E4116" i="17"/>
  <c r="E4117" i="17"/>
  <c r="E4118" i="17"/>
  <c r="E4119" i="17"/>
  <c r="E4120" i="17"/>
  <c r="E4121" i="17"/>
  <c r="E4122" i="17"/>
  <c r="E4123" i="17"/>
  <c r="E4124" i="17"/>
  <c r="E4125" i="17"/>
  <c r="E4126" i="17"/>
  <c r="E4127" i="17"/>
  <c r="E4128" i="17"/>
  <c r="E4129" i="17"/>
  <c r="E4130" i="17"/>
  <c r="E4131" i="17"/>
  <c r="E4132" i="17"/>
  <c r="E4133" i="17"/>
  <c r="E4134" i="17"/>
  <c r="E4135" i="17"/>
  <c r="E4136" i="17"/>
  <c r="E4137" i="17"/>
  <c r="E4138" i="17"/>
  <c r="E4139" i="17"/>
  <c r="E4140" i="17"/>
  <c r="E4141" i="17"/>
  <c r="E4142" i="17"/>
  <c r="E4143" i="17"/>
  <c r="E4144" i="17"/>
  <c r="E4145" i="17"/>
  <c r="E4146" i="17"/>
  <c r="E4147" i="17"/>
  <c r="E4148" i="17"/>
  <c r="E4149" i="17"/>
  <c r="E4150" i="17"/>
  <c r="E4151" i="17"/>
  <c r="E4152" i="17"/>
  <c r="E4153" i="17"/>
  <c r="E4154" i="17"/>
  <c r="E4155" i="17"/>
  <c r="E4156" i="17"/>
  <c r="E4157" i="17"/>
  <c r="E4158" i="17"/>
  <c r="E4159" i="17"/>
  <c r="E4160" i="17"/>
  <c r="E4161" i="17"/>
  <c r="E4162" i="17"/>
  <c r="E4163" i="17"/>
  <c r="E4164" i="17"/>
  <c r="E4165" i="17"/>
  <c r="E4166" i="17"/>
  <c r="E4167" i="17"/>
  <c r="E4168" i="17"/>
  <c r="E4169" i="17"/>
  <c r="E4170" i="17"/>
  <c r="E4171" i="17"/>
  <c r="E4172" i="17"/>
  <c r="E4173" i="17"/>
  <c r="E4174" i="17"/>
  <c r="E4175" i="17"/>
  <c r="E4176" i="17"/>
  <c r="E4177" i="17"/>
  <c r="E4178" i="17"/>
  <c r="E4179" i="17"/>
  <c r="E4180" i="17"/>
  <c r="E4181" i="17"/>
  <c r="E4182" i="17"/>
  <c r="E4183" i="17"/>
  <c r="E4184" i="17"/>
  <c r="E4185" i="17"/>
  <c r="E4186" i="17"/>
  <c r="E4187" i="17"/>
  <c r="E4188" i="17"/>
  <c r="E4189" i="17"/>
  <c r="E4190" i="17"/>
  <c r="E4191" i="17"/>
  <c r="E4192" i="17"/>
  <c r="E4193" i="17"/>
  <c r="E4194" i="17"/>
  <c r="E4195" i="17"/>
  <c r="E4196" i="17"/>
  <c r="E4197" i="17"/>
  <c r="E4198" i="17"/>
  <c r="E4199" i="17"/>
  <c r="E4200" i="17"/>
  <c r="E4201" i="17"/>
  <c r="E4202" i="17"/>
  <c r="E4203" i="17"/>
  <c r="E4204" i="17"/>
  <c r="E4205" i="17"/>
  <c r="E4206" i="17"/>
  <c r="E4207" i="17"/>
  <c r="E4208" i="17"/>
  <c r="E4209" i="17"/>
  <c r="E4210" i="17"/>
  <c r="E4211" i="17"/>
  <c r="E4212" i="17"/>
  <c r="E4213" i="17"/>
  <c r="E4214" i="17"/>
  <c r="E4215" i="17"/>
  <c r="E4216" i="17"/>
  <c r="E4217" i="17"/>
  <c r="E4218" i="17"/>
  <c r="E4219" i="17"/>
  <c r="E4220" i="17"/>
  <c r="E4221" i="17"/>
  <c r="E4222" i="17"/>
  <c r="E4223" i="17"/>
  <c r="E4224" i="17"/>
  <c r="E4225" i="17"/>
  <c r="E4226" i="17"/>
  <c r="E4227" i="17"/>
  <c r="E4228" i="17"/>
  <c r="E4229" i="17"/>
  <c r="E4230" i="17"/>
  <c r="E4231" i="17"/>
  <c r="E4232" i="17"/>
  <c r="E4233" i="17"/>
  <c r="E4234" i="17"/>
  <c r="E4235" i="17"/>
  <c r="E4236" i="17"/>
  <c r="E4237" i="17"/>
  <c r="E4238" i="17"/>
  <c r="E4239" i="17"/>
  <c r="E4240" i="17"/>
  <c r="E4241" i="17"/>
  <c r="E4242" i="17"/>
  <c r="E4243" i="17"/>
  <c r="E4244" i="17"/>
  <c r="E4245" i="17"/>
  <c r="E4246" i="17"/>
  <c r="E4247" i="17"/>
  <c r="E4248" i="17"/>
  <c r="E4249" i="17"/>
  <c r="E4250" i="17"/>
  <c r="E4251" i="17"/>
  <c r="E4252" i="17"/>
  <c r="E4253" i="17"/>
  <c r="E4254" i="17"/>
  <c r="E4255" i="17"/>
  <c r="E4256" i="17"/>
  <c r="E4257" i="17"/>
  <c r="E4258" i="17"/>
  <c r="E4259" i="17"/>
  <c r="E4260" i="17"/>
  <c r="E4261" i="17"/>
  <c r="E4262" i="17"/>
  <c r="E4263" i="17"/>
  <c r="E4264" i="17"/>
  <c r="E4265" i="17"/>
  <c r="E4266" i="17"/>
  <c r="E4267" i="17"/>
  <c r="E4268" i="17"/>
  <c r="E4269" i="17"/>
  <c r="E4270" i="17"/>
  <c r="E4271" i="17"/>
  <c r="E4272" i="17"/>
  <c r="E4273" i="17"/>
  <c r="E4274" i="17"/>
  <c r="E4275" i="17"/>
  <c r="E4276" i="17"/>
  <c r="E4277" i="17"/>
  <c r="E4278" i="17"/>
  <c r="E4279" i="17"/>
  <c r="E4280" i="17"/>
  <c r="E4281" i="17"/>
  <c r="E4282" i="17"/>
  <c r="E4283" i="17"/>
  <c r="E4284" i="17"/>
  <c r="E4285" i="17"/>
  <c r="E4286" i="17"/>
  <c r="E4287" i="17"/>
  <c r="E4288" i="17"/>
  <c r="E4289" i="17"/>
  <c r="E4290" i="17"/>
  <c r="E4291" i="17"/>
  <c r="E4292" i="17"/>
  <c r="E4293" i="17"/>
  <c r="E4294" i="17"/>
  <c r="E4295" i="17"/>
  <c r="E4296" i="17"/>
  <c r="E4297" i="17"/>
  <c r="E4298" i="17"/>
  <c r="E4299" i="17"/>
  <c r="E4300" i="17"/>
  <c r="E4301" i="17"/>
  <c r="E4302" i="17"/>
  <c r="E4303" i="17"/>
  <c r="E4304" i="17"/>
  <c r="E4305" i="17"/>
  <c r="E4306" i="17"/>
  <c r="E4307" i="17"/>
  <c r="E4308" i="17"/>
  <c r="E4309" i="17"/>
  <c r="E4310" i="17"/>
  <c r="E4311" i="17"/>
  <c r="E4312" i="17"/>
  <c r="E4313" i="17"/>
  <c r="E4314" i="17"/>
  <c r="E4315" i="17"/>
  <c r="E4316" i="17"/>
  <c r="E4317" i="17"/>
  <c r="E4318" i="17"/>
  <c r="E4319" i="17"/>
  <c r="E4320" i="17"/>
  <c r="E4321" i="17"/>
  <c r="E4322" i="17"/>
  <c r="E4323" i="17"/>
  <c r="E4324" i="17"/>
  <c r="E4325" i="17"/>
  <c r="E4326" i="17"/>
  <c r="E4327" i="17"/>
  <c r="E4328" i="17"/>
  <c r="E4329" i="17"/>
  <c r="E4330" i="17"/>
  <c r="E4331" i="17"/>
  <c r="E4332" i="17"/>
  <c r="E4333" i="17"/>
  <c r="E4334" i="17"/>
  <c r="E4335" i="17"/>
  <c r="E4336" i="17"/>
  <c r="E4337" i="17"/>
  <c r="E4338" i="17"/>
  <c r="E4339" i="17"/>
  <c r="E4340" i="17"/>
  <c r="E4341" i="17"/>
  <c r="E4342" i="17"/>
  <c r="E4343" i="17"/>
  <c r="E4344" i="17"/>
  <c r="E4345" i="17"/>
  <c r="E4346" i="17"/>
  <c r="E4347" i="17"/>
  <c r="E4348" i="17"/>
  <c r="E4349" i="17"/>
  <c r="E4350" i="17"/>
  <c r="E4351" i="17"/>
  <c r="E4352" i="17"/>
  <c r="E4353" i="17"/>
  <c r="E4354" i="17"/>
  <c r="E4355" i="17"/>
  <c r="E4356" i="17"/>
  <c r="E4357" i="17"/>
  <c r="E4358" i="17"/>
  <c r="E4359" i="17"/>
  <c r="E4360" i="17"/>
  <c r="E4361" i="17"/>
  <c r="E4362" i="17"/>
  <c r="E4363" i="17"/>
  <c r="E4364" i="17"/>
  <c r="E4365" i="17"/>
  <c r="E4366" i="17"/>
  <c r="E4367" i="17"/>
  <c r="E4368" i="17"/>
  <c r="E4369" i="17"/>
  <c r="E4370" i="17"/>
  <c r="E4371" i="17"/>
  <c r="E4372" i="17"/>
  <c r="E4373" i="17"/>
  <c r="E4374" i="17"/>
  <c r="E4375" i="17"/>
  <c r="E4376" i="17"/>
  <c r="E4377" i="17"/>
  <c r="E4378" i="17"/>
  <c r="E4379" i="17"/>
  <c r="E4380" i="17"/>
  <c r="E4381" i="17"/>
  <c r="E4382" i="17"/>
  <c r="E4383" i="17"/>
  <c r="E4384" i="17"/>
  <c r="E4385" i="17"/>
  <c r="E4386" i="17"/>
  <c r="E4387" i="17"/>
  <c r="E4388" i="17"/>
  <c r="E4389" i="17"/>
  <c r="E4390" i="17"/>
  <c r="E4391" i="17"/>
  <c r="E4392" i="17"/>
  <c r="E4393" i="17"/>
  <c r="E4394" i="17"/>
  <c r="E4395" i="17"/>
  <c r="E4396" i="17"/>
  <c r="E4397" i="17"/>
  <c r="E4398" i="17"/>
  <c r="E4399" i="17"/>
  <c r="E4400" i="17"/>
  <c r="E4401" i="17"/>
  <c r="E4402" i="17"/>
  <c r="E4403" i="17"/>
  <c r="E4404" i="17"/>
  <c r="E4405" i="17"/>
  <c r="E4406" i="17"/>
  <c r="E4407" i="17"/>
  <c r="E4408" i="17"/>
  <c r="E4409" i="17"/>
  <c r="E4410" i="17"/>
  <c r="E4411" i="17"/>
  <c r="E4412" i="17"/>
  <c r="E4413" i="17"/>
  <c r="E4414" i="17"/>
  <c r="E4415" i="17"/>
  <c r="E4416" i="17"/>
  <c r="E4417" i="17"/>
  <c r="E4418" i="17"/>
  <c r="E4419" i="17"/>
  <c r="E4420" i="17"/>
  <c r="E4421" i="17"/>
  <c r="E4422" i="17"/>
  <c r="E4423" i="17"/>
  <c r="E4424" i="17"/>
  <c r="E4425" i="17"/>
  <c r="E4426" i="17"/>
  <c r="E4427" i="17"/>
  <c r="E4428" i="17"/>
  <c r="E4429" i="17"/>
  <c r="E4430" i="17"/>
  <c r="E4431" i="17"/>
  <c r="E4432" i="17"/>
  <c r="E4433" i="17"/>
  <c r="E4434" i="17"/>
  <c r="E4435" i="17"/>
  <c r="E4436" i="17"/>
  <c r="E4437" i="17"/>
  <c r="E4438" i="17"/>
  <c r="E4439" i="17"/>
  <c r="E4440" i="17"/>
  <c r="E4441" i="17"/>
  <c r="E4442" i="17"/>
  <c r="E4443" i="17"/>
  <c r="E4444" i="17"/>
  <c r="E4445" i="17"/>
  <c r="E4446" i="17"/>
  <c r="E4447" i="17"/>
  <c r="E4448" i="17"/>
  <c r="E4449" i="17"/>
  <c r="E4450" i="17"/>
  <c r="E4451" i="17"/>
  <c r="E4452" i="17"/>
  <c r="E4453" i="17"/>
  <c r="E4454" i="17"/>
  <c r="E4455" i="17"/>
  <c r="E4456" i="17"/>
  <c r="E4457" i="17"/>
  <c r="E4458" i="17"/>
  <c r="E4459" i="17"/>
  <c r="E4460" i="17"/>
  <c r="E4461" i="17"/>
  <c r="E4462" i="17"/>
  <c r="E4463" i="17"/>
  <c r="E4464" i="17"/>
  <c r="E4465" i="17"/>
  <c r="E4466" i="17"/>
  <c r="E4467" i="17"/>
  <c r="E4468" i="17"/>
  <c r="E4469" i="17"/>
  <c r="E4470" i="17"/>
  <c r="E4471" i="17"/>
  <c r="E4472" i="17"/>
  <c r="E4473" i="17"/>
  <c r="E4474" i="17"/>
  <c r="E4475" i="17"/>
  <c r="E4476" i="17"/>
  <c r="E4477" i="17"/>
  <c r="E4478" i="17"/>
  <c r="E4479" i="17"/>
  <c r="E4480" i="17"/>
  <c r="E4481" i="17"/>
  <c r="E4482" i="17"/>
  <c r="E4483" i="17"/>
  <c r="E4484" i="17"/>
  <c r="E4485" i="17"/>
  <c r="E4486" i="17"/>
  <c r="E4487" i="17"/>
  <c r="E4488" i="17"/>
  <c r="E4489" i="17"/>
  <c r="E4490" i="17"/>
  <c r="E4491" i="17"/>
  <c r="E4492" i="17"/>
  <c r="E4493" i="17"/>
  <c r="E4494" i="17"/>
  <c r="E4495" i="17"/>
  <c r="E4496" i="17"/>
  <c r="E4497" i="17"/>
  <c r="E4498" i="17"/>
  <c r="E4499" i="17"/>
  <c r="E4500" i="17"/>
  <c r="E4501" i="17"/>
  <c r="E4502" i="17"/>
  <c r="E4503" i="17"/>
  <c r="E4504" i="17"/>
  <c r="E4505" i="17"/>
  <c r="E4506" i="17"/>
  <c r="E4507" i="17"/>
  <c r="E4508" i="17"/>
  <c r="E4509" i="17"/>
  <c r="E4510" i="17"/>
  <c r="E4511" i="17"/>
  <c r="E4512" i="17"/>
  <c r="E4513" i="17"/>
  <c r="E4514" i="17"/>
  <c r="E4515" i="17"/>
  <c r="E4516" i="17"/>
  <c r="E4517" i="17"/>
  <c r="E4518" i="17"/>
  <c r="E4519" i="17"/>
  <c r="E4520" i="17"/>
  <c r="E4521" i="17"/>
  <c r="E4522" i="17"/>
  <c r="E4523" i="17"/>
  <c r="E4524" i="17"/>
  <c r="E4525" i="17"/>
  <c r="E4526" i="17"/>
  <c r="E4527" i="17"/>
  <c r="E4528" i="17"/>
  <c r="E4529" i="17"/>
  <c r="E4530" i="17"/>
  <c r="E4531" i="17"/>
  <c r="E4532" i="17"/>
  <c r="E4533" i="17"/>
  <c r="E4534" i="17"/>
  <c r="E4535" i="17"/>
  <c r="E4536" i="17"/>
  <c r="E4537" i="17"/>
  <c r="E4538" i="17"/>
  <c r="E4539" i="17"/>
  <c r="E4540" i="17"/>
  <c r="E4541" i="17"/>
  <c r="E4542" i="17"/>
  <c r="E4543" i="17"/>
  <c r="E4544" i="17"/>
  <c r="E4545" i="17"/>
  <c r="E4546" i="17"/>
  <c r="E4547" i="17"/>
  <c r="E4548" i="17"/>
  <c r="E4549" i="17"/>
  <c r="E4550" i="17"/>
  <c r="E4551" i="17"/>
  <c r="E4552" i="17"/>
  <c r="E4553" i="17"/>
  <c r="E4554" i="17"/>
  <c r="E4555" i="17"/>
  <c r="E4556" i="17"/>
  <c r="E4557" i="17"/>
  <c r="E4558" i="17"/>
  <c r="E4559" i="17"/>
  <c r="E4560" i="17"/>
  <c r="E4561" i="17"/>
  <c r="E4562" i="17"/>
  <c r="E4563" i="17"/>
  <c r="E4564" i="17"/>
  <c r="E4565" i="17"/>
  <c r="E4566" i="17"/>
  <c r="E4567" i="17"/>
  <c r="E4568" i="17"/>
  <c r="E4569" i="17"/>
  <c r="E4570" i="17"/>
  <c r="E4571" i="17"/>
  <c r="E4572" i="17"/>
  <c r="E4573" i="17"/>
  <c r="E4574" i="17"/>
  <c r="E4575" i="17"/>
  <c r="E4576" i="17"/>
  <c r="E4577" i="17"/>
  <c r="E4578" i="17"/>
  <c r="E4579" i="17"/>
  <c r="E4580" i="17"/>
  <c r="E4581" i="17"/>
  <c r="E4582" i="17"/>
  <c r="E4583" i="17"/>
  <c r="E4584" i="17"/>
  <c r="E4585" i="17"/>
  <c r="E4586" i="17"/>
  <c r="E4587" i="17"/>
  <c r="E4588" i="17"/>
  <c r="E4589" i="17"/>
  <c r="E4590" i="17"/>
  <c r="E4591" i="17"/>
  <c r="E4592" i="17"/>
  <c r="E4593" i="17"/>
  <c r="E4594" i="17"/>
  <c r="E4595" i="17"/>
  <c r="E4596" i="17"/>
  <c r="E4597" i="17"/>
  <c r="E4598" i="17"/>
  <c r="E4599" i="17"/>
  <c r="E4600" i="17"/>
  <c r="E4601" i="17"/>
  <c r="E4602" i="17"/>
  <c r="E4603" i="17"/>
  <c r="E4604" i="17"/>
  <c r="E4605" i="17"/>
  <c r="E4606" i="17"/>
  <c r="E4607" i="17"/>
  <c r="E4608" i="17"/>
  <c r="E4609" i="17"/>
  <c r="E4610" i="17"/>
  <c r="E4611" i="17"/>
  <c r="E4612" i="17"/>
  <c r="E4613" i="17"/>
  <c r="E4614" i="17"/>
  <c r="E4615" i="17"/>
  <c r="E4616" i="17"/>
  <c r="E4617" i="17"/>
  <c r="E4618" i="17"/>
  <c r="E4619" i="17"/>
  <c r="E4620" i="17"/>
  <c r="E4621" i="17"/>
  <c r="E4622" i="17"/>
  <c r="E4623" i="17"/>
  <c r="E4624" i="17"/>
  <c r="E4625" i="17"/>
  <c r="E4626" i="17"/>
  <c r="E4627" i="17"/>
  <c r="E4628" i="17"/>
  <c r="E4629" i="17"/>
  <c r="E4630" i="17"/>
  <c r="E4631" i="17"/>
  <c r="E4632" i="17"/>
  <c r="E4633" i="17"/>
  <c r="E4634" i="17"/>
  <c r="E4635" i="17"/>
  <c r="E4636" i="17"/>
  <c r="E4637" i="17"/>
  <c r="E4638" i="17"/>
  <c r="E4639" i="17"/>
  <c r="E4640" i="17"/>
  <c r="E4641" i="17"/>
  <c r="E4642" i="17"/>
  <c r="E4643" i="17"/>
  <c r="E4644" i="17"/>
  <c r="E4645" i="17"/>
  <c r="E4646" i="17"/>
  <c r="E4647" i="17"/>
  <c r="E4648" i="17"/>
  <c r="E4649" i="17"/>
  <c r="E4650" i="17"/>
  <c r="E4651" i="17"/>
  <c r="E4652" i="17"/>
  <c r="E4653" i="17"/>
  <c r="E4654" i="17"/>
  <c r="E4655" i="17"/>
  <c r="E4656" i="17"/>
  <c r="E4657" i="17"/>
  <c r="E4658" i="17"/>
  <c r="E4659" i="17"/>
  <c r="E4660" i="17"/>
  <c r="E4661" i="17"/>
  <c r="E4662" i="17"/>
  <c r="E4663" i="17"/>
  <c r="E4664" i="17"/>
  <c r="E4665" i="17"/>
  <c r="E4666" i="17"/>
  <c r="E4667" i="17"/>
  <c r="E4668" i="17"/>
  <c r="E4669" i="17"/>
  <c r="E4670" i="17"/>
  <c r="E4671" i="17"/>
  <c r="E4672" i="17"/>
  <c r="E4673" i="17"/>
  <c r="E4674" i="17"/>
  <c r="E4675" i="17"/>
  <c r="E4676" i="17"/>
  <c r="E4677" i="17"/>
  <c r="E4678" i="17"/>
  <c r="E4679" i="17"/>
  <c r="E4680" i="17"/>
  <c r="E4681" i="17"/>
  <c r="E4682" i="17"/>
  <c r="E4683" i="17"/>
  <c r="E4684" i="17"/>
  <c r="E4685" i="17"/>
  <c r="E4686" i="17"/>
  <c r="E4687" i="17"/>
  <c r="E4688" i="17"/>
  <c r="E4689" i="17"/>
  <c r="E4690" i="17"/>
  <c r="E4691" i="17"/>
  <c r="E4692" i="17"/>
  <c r="E4693" i="17"/>
  <c r="E4694" i="17"/>
  <c r="E4695" i="17"/>
  <c r="E4696" i="17"/>
  <c r="E4697" i="17"/>
  <c r="E4698" i="17"/>
  <c r="E4699" i="17"/>
  <c r="E4700" i="17"/>
  <c r="E4701" i="17"/>
  <c r="E4702" i="17"/>
  <c r="E4703" i="17"/>
  <c r="E4704" i="17"/>
  <c r="E4705" i="17"/>
  <c r="E4706" i="17"/>
  <c r="E4707" i="17"/>
  <c r="E4708" i="17"/>
  <c r="E4709" i="17"/>
  <c r="E4710" i="17"/>
  <c r="E4711" i="17"/>
  <c r="E4712" i="17"/>
  <c r="E4713" i="17"/>
  <c r="E4714" i="17"/>
  <c r="E4715" i="17"/>
  <c r="E4716" i="17"/>
  <c r="E4717" i="17"/>
  <c r="E4718" i="17"/>
  <c r="E4719" i="17"/>
  <c r="E4720" i="17"/>
  <c r="E4721" i="17"/>
  <c r="E4722" i="17"/>
  <c r="E4723" i="17"/>
  <c r="E4724" i="17"/>
  <c r="E4725" i="17"/>
  <c r="E4726" i="17"/>
  <c r="E4727" i="17"/>
  <c r="E4728" i="17"/>
  <c r="E4729" i="17"/>
  <c r="E4730" i="17"/>
  <c r="E4731" i="17"/>
  <c r="E4732" i="17"/>
  <c r="E4733" i="17"/>
  <c r="E4734" i="17"/>
  <c r="E4735" i="17"/>
  <c r="E4736" i="17"/>
  <c r="E4737" i="17"/>
  <c r="E4738" i="17"/>
  <c r="E4739" i="17"/>
  <c r="E4740" i="17"/>
  <c r="E4741" i="17"/>
  <c r="E4742" i="17"/>
  <c r="E4743" i="17"/>
  <c r="E4744" i="17"/>
  <c r="E4745" i="17"/>
  <c r="E4746" i="17"/>
  <c r="E4747" i="17"/>
  <c r="E4748" i="17"/>
  <c r="E4749" i="17"/>
  <c r="E4750" i="17"/>
  <c r="E4751" i="17"/>
  <c r="E4752" i="17"/>
  <c r="E4753" i="17"/>
  <c r="E4754" i="17"/>
  <c r="E4755" i="17"/>
  <c r="E4756" i="17"/>
  <c r="E4757" i="17"/>
  <c r="E4758" i="17"/>
  <c r="E4759" i="17"/>
  <c r="E4760" i="17"/>
  <c r="E4761" i="17"/>
  <c r="E4762" i="17"/>
  <c r="E4763" i="17"/>
  <c r="E4764" i="17"/>
  <c r="E4765" i="17"/>
  <c r="E4766" i="17"/>
  <c r="E4767" i="17"/>
  <c r="E4768" i="17"/>
  <c r="E4769" i="17"/>
  <c r="E4770" i="17"/>
  <c r="E4771" i="17"/>
  <c r="E4772" i="17"/>
  <c r="E4773" i="17"/>
  <c r="E4774" i="17"/>
  <c r="E4775" i="17"/>
  <c r="E4776" i="17"/>
  <c r="E4777" i="17"/>
  <c r="E4778" i="17"/>
  <c r="E4779" i="17"/>
  <c r="E4780" i="17"/>
  <c r="E4781" i="17"/>
  <c r="E4782" i="17"/>
  <c r="E4783" i="17"/>
  <c r="E4784" i="17"/>
  <c r="E4785" i="17"/>
  <c r="E4786" i="17"/>
  <c r="E4787" i="17"/>
  <c r="E4788" i="17"/>
  <c r="E4789" i="17"/>
  <c r="E4790" i="17"/>
  <c r="E4791" i="17"/>
  <c r="E4792" i="17"/>
  <c r="E4793" i="17"/>
  <c r="E4794" i="17"/>
  <c r="E4795" i="17"/>
  <c r="E4796" i="17"/>
  <c r="E4797" i="17"/>
  <c r="E4798" i="17"/>
  <c r="E4799" i="17"/>
  <c r="E4800" i="17"/>
  <c r="E4801" i="17"/>
  <c r="E4802" i="17"/>
  <c r="E4803" i="17"/>
  <c r="E4804" i="17"/>
  <c r="E4805" i="17"/>
  <c r="E4806" i="17"/>
  <c r="E4807" i="17"/>
  <c r="E4808" i="17"/>
  <c r="E4809" i="17"/>
  <c r="E4810" i="17"/>
  <c r="E4811" i="17"/>
  <c r="E4812" i="17"/>
  <c r="E4813" i="17"/>
  <c r="E4814" i="17"/>
  <c r="E4815" i="17"/>
  <c r="E4816" i="17"/>
  <c r="E4817" i="17"/>
  <c r="E4818" i="17"/>
  <c r="E4819" i="17"/>
  <c r="E4820" i="17"/>
  <c r="E4821" i="17"/>
  <c r="E4822" i="17"/>
  <c r="E4823" i="17"/>
  <c r="E4824" i="17"/>
  <c r="E4825" i="17"/>
  <c r="E4826" i="17"/>
  <c r="E4827" i="17"/>
  <c r="E4828" i="17"/>
  <c r="E4829" i="17"/>
  <c r="E4830" i="17"/>
  <c r="E4831" i="17"/>
  <c r="E4832" i="17"/>
  <c r="E4833" i="17"/>
  <c r="E4834" i="17"/>
  <c r="E4835" i="17"/>
  <c r="E4836" i="17"/>
  <c r="E4837" i="17"/>
  <c r="E4838" i="17"/>
  <c r="E4839" i="17"/>
  <c r="E4840" i="17"/>
  <c r="E4841" i="17"/>
  <c r="E4842" i="17"/>
  <c r="E4843" i="17"/>
  <c r="E4844" i="17"/>
  <c r="E4845" i="17"/>
  <c r="E4846" i="17"/>
  <c r="E4847" i="17"/>
  <c r="E4848" i="17"/>
  <c r="E4849" i="17"/>
  <c r="E4850" i="17"/>
  <c r="E4851" i="17"/>
  <c r="E4852" i="17"/>
  <c r="E4853" i="17"/>
  <c r="E4854" i="17"/>
  <c r="E4855" i="17"/>
  <c r="E4856" i="17"/>
  <c r="E4857" i="17"/>
  <c r="E4858" i="17"/>
  <c r="E4859" i="17"/>
  <c r="E4860" i="17"/>
  <c r="E4861" i="17"/>
  <c r="E4862" i="17"/>
  <c r="E4863" i="17"/>
  <c r="E4864" i="17"/>
  <c r="E4865" i="17"/>
  <c r="E4866" i="17"/>
  <c r="E4867" i="17"/>
  <c r="E4868" i="17"/>
  <c r="E4869" i="17"/>
  <c r="E4870" i="17"/>
  <c r="E4871" i="17"/>
  <c r="E4872" i="17"/>
  <c r="E4873" i="17"/>
  <c r="E4874" i="17"/>
  <c r="E4875" i="17"/>
  <c r="E4876" i="17"/>
  <c r="E4877" i="17"/>
  <c r="E4878" i="17"/>
  <c r="E4879" i="17"/>
  <c r="E4880" i="17"/>
  <c r="E4881" i="17"/>
  <c r="E4882" i="17"/>
  <c r="E4883" i="17"/>
  <c r="E4884" i="17"/>
  <c r="E4885" i="17"/>
  <c r="E4886" i="17"/>
  <c r="E4887" i="17"/>
  <c r="E4888" i="17"/>
  <c r="E4889" i="17"/>
  <c r="E4890" i="17"/>
  <c r="E4891" i="17"/>
  <c r="E4892" i="17"/>
  <c r="E4893" i="17"/>
  <c r="E4894" i="17"/>
  <c r="E4895" i="17"/>
  <c r="E4896" i="17"/>
  <c r="E4897" i="17"/>
  <c r="E4898" i="17"/>
  <c r="E4899" i="17"/>
  <c r="E4900" i="17"/>
  <c r="E4901" i="17"/>
  <c r="E4902" i="17"/>
  <c r="E4903" i="17"/>
  <c r="E4904" i="17"/>
  <c r="E4905" i="17"/>
  <c r="E4906" i="17"/>
  <c r="E4907" i="17"/>
  <c r="E4908" i="17"/>
  <c r="E4909" i="17"/>
  <c r="E4910" i="17"/>
  <c r="E4911" i="17"/>
  <c r="E4912" i="17"/>
  <c r="E4913" i="17"/>
  <c r="E4914" i="17"/>
  <c r="E4915" i="17"/>
  <c r="E4916" i="17"/>
  <c r="E4917" i="17"/>
  <c r="E4918" i="17"/>
  <c r="E4919" i="17"/>
  <c r="E4920" i="17"/>
  <c r="E4921" i="17"/>
  <c r="E4922" i="17"/>
  <c r="E4923" i="17"/>
  <c r="E4924" i="17"/>
  <c r="E4925" i="17"/>
  <c r="E4926" i="17"/>
  <c r="E4927" i="17"/>
  <c r="E4928" i="17"/>
  <c r="E4929" i="17"/>
  <c r="E4930" i="17"/>
  <c r="E4931" i="17"/>
  <c r="E4932" i="17"/>
  <c r="E4933" i="17"/>
  <c r="E4934" i="17"/>
  <c r="E4935" i="17"/>
  <c r="E4936" i="17"/>
  <c r="E4937" i="17"/>
  <c r="E4938" i="17"/>
  <c r="E4939" i="17"/>
  <c r="E4940" i="17"/>
  <c r="E4941" i="17"/>
  <c r="E4942" i="17"/>
  <c r="E4943" i="17"/>
  <c r="E4944" i="17"/>
  <c r="E4945" i="17"/>
  <c r="E4946" i="17"/>
  <c r="E4947" i="17"/>
  <c r="E4948" i="17"/>
  <c r="E4949" i="17"/>
  <c r="E4950" i="17"/>
  <c r="E4951" i="17"/>
  <c r="E4952" i="17"/>
  <c r="E4953" i="17"/>
  <c r="E4954" i="17"/>
  <c r="E4955" i="17"/>
  <c r="E4956" i="17"/>
  <c r="E4957" i="17"/>
  <c r="E4958" i="17"/>
  <c r="E4959" i="17"/>
  <c r="E4960" i="17"/>
  <c r="E4961" i="17"/>
  <c r="E4962" i="17"/>
  <c r="E4963" i="17"/>
  <c r="E4964" i="17"/>
  <c r="E4965" i="17"/>
  <c r="E4966" i="17"/>
  <c r="E4967" i="17"/>
  <c r="E4968" i="17"/>
  <c r="E4969" i="17"/>
  <c r="E4970" i="17"/>
  <c r="E4971" i="17"/>
  <c r="E4972" i="17"/>
  <c r="E4973" i="17"/>
  <c r="E4974" i="17"/>
  <c r="E4975" i="17"/>
  <c r="E4976" i="17"/>
  <c r="E4977" i="17"/>
  <c r="E4978" i="17"/>
  <c r="E4979" i="17"/>
  <c r="E4980" i="17"/>
  <c r="E4981" i="17"/>
  <c r="E4982" i="17"/>
  <c r="E4983" i="17"/>
  <c r="E4984" i="17"/>
  <c r="E4985" i="17"/>
  <c r="E4986" i="17"/>
  <c r="E4987" i="17"/>
  <c r="E4988" i="17"/>
  <c r="E4989" i="17"/>
  <c r="E4990" i="17"/>
  <c r="E4991" i="17"/>
  <c r="E4992" i="17"/>
  <c r="E4993" i="17"/>
  <c r="E4994" i="17"/>
  <c r="E4995" i="17"/>
  <c r="E4996" i="17"/>
  <c r="E4997" i="17"/>
  <c r="E4998" i="17"/>
  <c r="E4999" i="17"/>
  <c r="E5000" i="17"/>
  <c r="E5001" i="17"/>
  <c r="E5002" i="17"/>
  <c r="E5003" i="17"/>
  <c r="E5004" i="17"/>
  <c r="E5005" i="17"/>
  <c r="E5006" i="17"/>
  <c r="E5007" i="17"/>
  <c r="E5008" i="17"/>
  <c r="E5009" i="17"/>
  <c r="E5010" i="17"/>
  <c r="E5011" i="17"/>
  <c r="E5012" i="17"/>
  <c r="E5013" i="17"/>
  <c r="E5014" i="17"/>
  <c r="E5015" i="17"/>
  <c r="E5016" i="17"/>
  <c r="E5017" i="17"/>
  <c r="E5018" i="17"/>
  <c r="E5019" i="17"/>
  <c r="E5020" i="17"/>
  <c r="E5021" i="17"/>
  <c r="E5022" i="17"/>
  <c r="E5023" i="17"/>
  <c r="E5024" i="17"/>
  <c r="E5025" i="17"/>
  <c r="E5026" i="17"/>
  <c r="E5027" i="17"/>
  <c r="E5028" i="17"/>
  <c r="E5029" i="17"/>
  <c r="E5030" i="17"/>
  <c r="E5031" i="17"/>
  <c r="E5032" i="17"/>
  <c r="E5033" i="17"/>
  <c r="E5034" i="17"/>
  <c r="E5035" i="17"/>
  <c r="E5036" i="17"/>
  <c r="E5037" i="17"/>
  <c r="E5038" i="17"/>
  <c r="E5039" i="17"/>
  <c r="E5040" i="17"/>
  <c r="E5041" i="17"/>
  <c r="E5042" i="17"/>
  <c r="E5043" i="17"/>
  <c r="E5044" i="17"/>
  <c r="E5045" i="17"/>
  <c r="E5046" i="17"/>
  <c r="E5047" i="17"/>
  <c r="E5048" i="17"/>
  <c r="E5049" i="17"/>
  <c r="E5050" i="17"/>
  <c r="E5051" i="17"/>
  <c r="E5052" i="17"/>
  <c r="E5053" i="17"/>
  <c r="E5054" i="17"/>
  <c r="E5055" i="17"/>
  <c r="E5056" i="17"/>
  <c r="E5057" i="17"/>
  <c r="E5058" i="17"/>
  <c r="E5059" i="17"/>
  <c r="E5060" i="17"/>
  <c r="E5061" i="17"/>
  <c r="E5062" i="17"/>
  <c r="E5063" i="17"/>
  <c r="E5064" i="17"/>
  <c r="E5065" i="17"/>
  <c r="E5066" i="17"/>
  <c r="E5067" i="17"/>
  <c r="E5068" i="17"/>
  <c r="E5069" i="17"/>
  <c r="E5070" i="17"/>
  <c r="E5071" i="17"/>
  <c r="E5072" i="17"/>
  <c r="E5073" i="17"/>
  <c r="E5074" i="17"/>
  <c r="E5075" i="17"/>
  <c r="E5076" i="17"/>
  <c r="E5077" i="17"/>
  <c r="E5078" i="17"/>
  <c r="E5079" i="17"/>
  <c r="E5080" i="17"/>
  <c r="E5081" i="17"/>
  <c r="E5082" i="17"/>
  <c r="E5083" i="17"/>
  <c r="E5084" i="17"/>
  <c r="E5085" i="17"/>
  <c r="E5086" i="17"/>
  <c r="E5087" i="17"/>
  <c r="E5088" i="17"/>
  <c r="E5089" i="17"/>
  <c r="E5090" i="17"/>
  <c r="E5091" i="17"/>
  <c r="E5092" i="17"/>
  <c r="E5093" i="17"/>
  <c r="E5094" i="17"/>
  <c r="E5095" i="17"/>
  <c r="E5096" i="17"/>
  <c r="E5097" i="17"/>
  <c r="E5098" i="17"/>
  <c r="E5099" i="17"/>
  <c r="E5100" i="17"/>
  <c r="E5101" i="17"/>
  <c r="E5102" i="17"/>
  <c r="E5103" i="17"/>
  <c r="E5104" i="17"/>
  <c r="E5105" i="17"/>
  <c r="E5106" i="17"/>
  <c r="E5107" i="17"/>
  <c r="E5108" i="17"/>
  <c r="E5109" i="17"/>
  <c r="E5110" i="17"/>
  <c r="E5111" i="17"/>
  <c r="E5112" i="17"/>
  <c r="E5113" i="17"/>
  <c r="E5114" i="17"/>
  <c r="E5115" i="17"/>
  <c r="E5116" i="17"/>
  <c r="E5117" i="17"/>
  <c r="E5118" i="17"/>
  <c r="E5119" i="17"/>
  <c r="E5120" i="17"/>
  <c r="E5121" i="17"/>
  <c r="E5122" i="17"/>
  <c r="E5123" i="17"/>
  <c r="E5124" i="17"/>
  <c r="E5125" i="17"/>
  <c r="E5126" i="17"/>
  <c r="E5127" i="17"/>
  <c r="E5128" i="17"/>
  <c r="E5129" i="17"/>
  <c r="E5130" i="17"/>
  <c r="E5131" i="17"/>
  <c r="E5132" i="17"/>
  <c r="E5133" i="17"/>
  <c r="E5134" i="17"/>
  <c r="E5135" i="17"/>
  <c r="E5136" i="17"/>
  <c r="E5137" i="17"/>
  <c r="E5138" i="17"/>
  <c r="E5139" i="17"/>
  <c r="E5140" i="17"/>
  <c r="E5141" i="17"/>
  <c r="E5142" i="17"/>
  <c r="E5143" i="17"/>
  <c r="E5144" i="17"/>
  <c r="E5145" i="17"/>
  <c r="E5146" i="17"/>
  <c r="E5147" i="17"/>
  <c r="E5148" i="17"/>
  <c r="E5149" i="17"/>
  <c r="E5150" i="17"/>
  <c r="E5151" i="17"/>
  <c r="E5152" i="17"/>
  <c r="E5153" i="17"/>
  <c r="E5154" i="17"/>
  <c r="E5155" i="17"/>
  <c r="E5156" i="17"/>
  <c r="E5157" i="17"/>
  <c r="E5158" i="17"/>
  <c r="E5159" i="17"/>
  <c r="E5160" i="17"/>
  <c r="E5161" i="17"/>
  <c r="E5162" i="17"/>
  <c r="E5163" i="17"/>
  <c r="E5164" i="17"/>
  <c r="E5165" i="17"/>
  <c r="E5166" i="17"/>
  <c r="E5167" i="17"/>
  <c r="E5168" i="17"/>
  <c r="E5169" i="17"/>
  <c r="E5170" i="17"/>
  <c r="E5171" i="17"/>
  <c r="E5172" i="17"/>
  <c r="E5173" i="17"/>
  <c r="E5174" i="17"/>
  <c r="E5175" i="17"/>
  <c r="E5176" i="17"/>
  <c r="E5177" i="17"/>
  <c r="E5178" i="17"/>
  <c r="E5179" i="17"/>
  <c r="E5180" i="17"/>
  <c r="E5181" i="17"/>
  <c r="E5182" i="17"/>
  <c r="E5183" i="17"/>
  <c r="E5184" i="17"/>
  <c r="E5185" i="17"/>
  <c r="E5186" i="17"/>
  <c r="E5187" i="17"/>
  <c r="E5188" i="17"/>
  <c r="E5189" i="17"/>
  <c r="E5190" i="17"/>
  <c r="E5191" i="17"/>
  <c r="E5192" i="17"/>
  <c r="E5193" i="17"/>
  <c r="E5194" i="17"/>
  <c r="E5195" i="17"/>
  <c r="E5196" i="17"/>
  <c r="E5197" i="17"/>
  <c r="E5198" i="17"/>
  <c r="E5199" i="17"/>
  <c r="E5200" i="17"/>
  <c r="E5201" i="17"/>
  <c r="E5202" i="17"/>
  <c r="E5203" i="17"/>
  <c r="E5204" i="17"/>
  <c r="E5205" i="17"/>
  <c r="E5206" i="17"/>
  <c r="E5207" i="17"/>
  <c r="E5208" i="17"/>
  <c r="E5209" i="17"/>
  <c r="E5210" i="17"/>
  <c r="E5211" i="17"/>
  <c r="E5212" i="17"/>
  <c r="E5213" i="17"/>
  <c r="E5214" i="17"/>
  <c r="E5215" i="17"/>
  <c r="E5216" i="17"/>
  <c r="E5217" i="17"/>
  <c r="E5218" i="17"/>
  <c r="E5219" i="17"/>
  <c r="E5220" i="17"/>
  <c r="E5221" i="17"/>
  <c r="E5222" i="17"/>
  <c r="E5223" i="17"/>
  <c r="E5224" i="17"/>
  <c r="E5225" i="17"/>
  <c r="E5226" i="17"/>
  <c r="E5227" i="17"/>
  <c r="E5228" i="17"/>
  <c r="E5229" i="17"/>
  <c r="E5230" i="17"/>
  <c r="E5231" i="17"/>
  <c r="E5232" i="17"/>
  <c r="E5233" i="17"/>
  <c r="E5234" i="17"/>
  <c r="E5235" i="17"/>
  <c r="E5236" i="17"/>
  <c r="E5237" i="17"/>
  <c r="E5238" i="17"/>
  <c r="E5239" i="17"/>
  <c r="E5240" i="17"/>
  <c r="E5241" i="17"/>
  <c r="E5242" i="17"/>
  <c r="E5243" i="17"/>
  <c r="E5244" i="17"/>
  <c r="E5245" i="17"/>
  <c r="E5246" i="17"/>
  <c r="E5247" i="17"/>
  <c r="E5248" i="17"/>
  <c r="E5249" i="17"/>
  <c r="E5250" i="17"/>
  <c r="E5251" i="17"/>
  <c r="E5252" i="17"/>
  <c r="E5253" i="17"/>
  <c r="E5254" i="17"/>
  <c r="E5255" i="17"/>
  <c r="E5256" i="17"/>
  <c r="E5257" i="17"/>
  <c r="E5258" i="17"/>
  <c r="E5259" i="17"/>
  <c r="E5260" i="17"/>
  <c r="E5261" i="17"/>
  <c r="E5262" i="17"/>
  <c r="E5263" i="17"/>
  <c r="E5264" i="17"/>
  <c r="E5265" i="17"/>
  <c r="E5266" i="17"/>
  <c r="E5267" i="17"/>
  <c r="E5268" i="17"/>
  <c r="E5269" i="17"/>
  <c r="E5270" i="17"/>
  <c r="E5271" i="17"/>
  <c r="E5272" i="17"/>
  <c r="E5273" i="17"/>
  <c r="E5274" i="17"/>
  <c r="E5275" i="17"/>
  <c r="E5276" i="17"/>
  <c r="E5277" i="17"/>
  <c r="E5278" i="17"/>
  <c r="E5279" i="17"/>
  <c r="E5280" i="17"/>
  <c r="E5281" i="17"/>
  <c r="E5282" i="17"/>
  <c r="E5283" i="17"/>
  <c r="E5284" i="17"/>
  <c r="E5285" i="17"/>
  <c r="E5286" i="17"/>
  <c r="E5287" i="17"/>
  <c r="E5288" i="17"/>
  <c r="E5289" i="17"/>
  <c r="E5290" i="17"/>
  <c r="E5291" i="17"/>
  <c r="E5292" i="17"/>
  <c r="E5293" i="17"/>
  <c r="E5294" i="17"/>
  <c r="E5295" i="17"/>
  <c r="E5296" i="17"/>
  <c r="E5297" i="17"/>
  <c r="E5298" i="17"/>
  <c r="E5299" i="17"/>
  <c r="E5300" i="17"/>
  <c r="E5301" i="17"/>
  <c r="E5302" i="17"/>
  <c r="E5303" i="17"/>
  <c r="E5304" i="17"/>
  <c r="E5305" i="17"/>
  <c r="E5306" i="17"/>
  <c r="E5307" i="17"/>
  <c r="E5308" i="17"/>
  <c r="E5309" i="17"/>
  <c r="E5310" i="17"/>
  <c r="E5311" i="17"/>
  <c r="E5312" i="17"/>
  <c r="E5313" i="17"/>
  <c r="E5314" i="17"/>
  <c r="E5315" i="17"/>
  <c r="E5316" i="17"/>
  <c r="E5317" i="17"/>
  <c r="E5318" i="17"/>
  <c r="E5319" i="17"/>
  <c r="E5320" i="17"/>
  <c r="E5321" i="17"/>
  <c r="E5322" i="17"/>
  <c r="E5323" i="17"/>
  <c r="E5324" i="17"/>
  <c r="E5325" i="17"/>
  <c r="E5326" i="17"/>
  <c r="E5327" i="17"/>
  <c r="E5328" i="17"/>
  <c r="E5329" i="17"/>
  <c r="E5330" i="17"/>
  <c r="E5331" i="17"/>
  <c r="E5332" i="17"/>
  <c r="E5333" i="17"/>
  <c r="E5334" i="17"/>
  <c r="E5335" i="17"/>
  <c r="E5336" i="17"/>
  <c r="E5337" i="17"/>
  <c r="E5338" i="17"/>
  <c r="E5339" i="17"/>
  <c r="E5340" i="17"/>
  <c r="E5341" i="17"/>
  <c r="E5342" i="17"/>
  <c r="E5343" i="17"/>
  <c r="E5344" i="17"/>
  <c r="E5345" i="17"/>
  <c r="E5346" i="17"/>
  <c r="E5347" i="17"/>
  <c r="E5348" i="17"/>
  <c r="E5349" i="17"/>
  <c r="E5350" i="17"/>
  <c r="E5351" i="17"/>
  <c r="E5352" i="17"/>
  <c r="E5353" i="17"/>
  <c r="E5354" i="17"/>
  <c r="E5355" i="17"/>
  <c r="E5356" i="17"/>
  <c r="E5357" i="17"/>
  <c r="E5358" i="17"/>
  <c r="E5359" i="17"/>
  <c r="E5360" i="17"/>
  <c r="E5361" i="17"/>
  <c r="E5362" i="17"/>
  <c r="E5363" i="17"/>
  <c r="E5364" i="17"/>
  <c r="E5365" i="17"/>
  <c r="E5366" i="17"/>
  <c r="E5367" i="17"/>
  <c r="E5368" i="17"/>
  <c r="E5369" i="17"/>
  <c r="E5370" i="17"/>
  <c r="E5371" i="17"/>
  <c r="E5372" i="17"/>
  <c r="E5373" i="17"/>
  <c r="E5374" i="17"/>
  <c r="E5375" i="17"/>
  <c r="E5376" i="17"/>
  <c r="E5377" i="17"/>
  <c r="E5378" i="17"/>
  <c r="E5379" i="17"/>
  <c r="E5380" i="17"/>
  <c r="E5381" i="17"/>
  <c r="E5382" i="17"/>
  <c r="E5383" i="17"/>
  <c r="E5384" i="17"/>
  <c r="E5385" i="17"/>
  <c r="E5386" i="17"/>
  <c r="E5387" i="17"/>
  <c r="E5388" i="17"/>
  <c r="E5389" i="17"/>
  <c r="E5390" i="17"/>
  <c r="E5391" i="17"/>
  <c r="E5392" i="17"/>
  <c r="E5393" i="17"/>
  <c r="E5394" i="17"/>
  <c r="E5395" i="17"/>
  <c r="E5396" i="17"/>
  <c r="E5397" i="17"/>
  <c r="E5398" i="17"/>
  <c r="E5399" i="17"/>
  <c r="E5400" i="17"/>
  <c r="E5401" i="17"/>
  <c r="E5402" i="17"/>
  <c r="E5403" i="17"/>
  <c r="E5404" i="17"/>
  <c r="E5405" i="17"/>
  <c r="E5406" i="17"/>
  <c r="E5407" i="17"/>
  <c r="E5408" i="17"/>
  <c r="E5409" i="17"/>
  <c r="E5410" i="17"/>
  <c r="E5411" i="17"/>
  <c r="E5412" i="17"/>
  <c r="E5413" i="17"/>
  <c r="E5414" i="17"/>
  <c r="E5415" i="17"/>
  <c r="E5416" i="17"/>
  <c r="E5417" i="17"/>
  <c r="E5418" i="17"/>
  <c r="E5419" i="17"/>
  <c r="E5420" i="17"/>
  <c r="E5421" i="17"/>
  <c r="E5422" i="17"/>
  <c r="E5423" i="17"/>
  <c r="E5424" i="17"/>
  <c r="E5425" i="17"/>
  <c r="E5426" i="17"/>
  <c r="E5427" i="17"/>
  <c r="E5428" i="17"/>
  <c r="E5429" i="17"/>
  <c r="E5430" i="17"/>
  <c r="E5431" i="17"/>
  <c r="E5432" i="17"/>
  <c r="E5433" i="17"/>
  <c r="E5434" i="17"/>
  <c r="E5435" i="17"/>
  <c r="E5436" i="17"/>
  <c r="E5437" i="17"/>
  <c r="E5438" i="17"/>
  <c r="E5439" i="17"/>
  <c r="E5440" i="17"/>
  <c r="E5441" i="17"/>
  <c r="E5442" i="17"/>
  <c r="E5443" i="17"/>
  <c r="E5444" i="17"/>
  <c r="E5445" i="17"/>
  <c r="E5446" i="17"/>
  <c r="E5447" i="17"/>
  <c r="E5448" i="17"/>
  <c r="E5449" i="17"/>
  <c r="E5450" i="17"/>
  <c r="E5451" i="17"/>
  <c r="E5452" i="17"/>
  <c r="E5453" i="17"/>
  <c r="E5454" i="17"/>
  <c r="E5455" i="17"/>
  <c r="E5456" i="17"/>
  <c r="E5457" i="17"/>
  <c r="E5458" i="17"/>
  <c r="E5459" i="17"/>
  <c r="E5460" i="17"/>
  <c r="E5461" i="17"/>
  <c r="E5462" i="17"/>
  <c r="E5463" i="17"/>
  <c r="E5464" i="17"/>
  <c r="E5465" i="17"/>
  <c r="E5466" i="17"/>
  <c r="E5467" i="17"/>
  <c r="E5468" i="17"/>
  <c r="E5469" i="17"/>
  <c r="E5470" i="17"/>
  <c r="E5471" i="17"/>
  <c r="E5472" i="17"/>
  <c r="E5473" i="17"/>
  <c r="E5474" i="17"/>
  <c r="E5475" i="17"/>
  <c r="E5476" i="17"/>
  <c r="E5477" i="17"/>
  <c r="E5478" i="17"/>
  <c r="E5479" i="17"/>
  <c r="E5480" i="17"/>
  <c r="E5481" i="17"/>
  <c r="E5482" i="17"/>
  <c r="E5483" i="17"/>
  <c r="E5484" i="17"/>
  <c r="E5485" i="17"/>
  <c r="E5486" i="17"/>
  <c r="E5487" i="17"/>
  <c r="E5488" i="17"/>
  <c r="E5489" i="17"/>
  <c r="E5490" i="17"/>
  <c r="E5491" i="17"/>
  <c r="E5492" i="17"/>
  <c r="E5493" i="17"/>
  <c r="E5494" i="17"/>
  <c r="E5495" i="17"/>
  <c r="E5496" i="17"/>
  <c r="E5497" i="17"/>
  <c r="E5498" i="17"/>
  <c r="E5499" i="17"/>
  <c r="E5500" i="17"/>
  <c r="E5501" i="17"/>
  <c r="E5502" i="17"/>
  <c r="E5503" i="17"/>
  <c r="E5504" i="17"/>
  <c r="E5505" i="17"/>
  <c r="E5506" i="17"/>
  <c r="E5507" i="17"/>
  <c r="E5508" i="17"/>
  <c r="E5509" i="17"/>
  <c r="E5510" i="17"/>
  <c r="E5511" i="17"/>
  <c r="E5512" i="17"/>
  <c r="E5513" i="17"/>
  <c r="E5514" i="17"/>
  <c r="E5515" i="17"/>
  <c r="E5516" i="17"/>
  <c r="E5517" i="17"/>
  <c r="E5518" i="17"/>
  <c r="E5519" i="17"/>
  <c r="E5520" i="17"/>
  <c r="E5521" i="17"/>
  <c r="E5522" i="17"/>
  <c r="E5523" i="17"/>
  <c r="E5524" i="17"/>
  <c r="E5525" i="17"/>
  <c r="E5526" i="17"/>
  <c r="E5527" i="17"/>
  <c r="E5528" i="17"/>
  <c r="E5529" i="17"/>
  <c r="E5530" i="17"/>
  <c r="E5531" i="17"/>
  <c r="E5532" i="17"/>
  <c r="E5533" i="17"/>
  <c r="E5534" i="17"/>
  <c r="E5535" i="17"/>
  <c r="E5536" i="17"/>
  <c r="E5537" i="17"/>
  <c r="E5538" i="17"/>
  <c r="E5539" i="17"/>
  <c r="E5540" i="17"/>
  <c r="E5541" i="17"/>
  <c r="E5542" i="17"/>
  <c r="E5543" i="17"/>
  <c r="E5544" i="17"/>
  <c r="E5545" i="17"/>
  <c r="E5546" i="17"/>
  <c r="E5547" i="17"/>
  <c r="E5548" i="17"/>
  <c r="E5549" i="17"/>
  <c r="E5550" i="17"/>
  <c r="E5551" i="17"/>
  <c r="E5552" i="17"/>
  <c r="E5553" i="17"/>
  <c r="E5554" i="17"/>
  <c r="E5555" i="17"/>
  <c r="E5556" i="17"/>
  <c r="E5557" i="17"/>
  <c r="E5558" i="17"/>
  <c r="E5559" i="17"/>
  <c r="E5560" i="17"/>
  <c r="E5561" i="17"/>
  <c r="E5562" i="17"/>
  <c r="E5563" i="17"/>
  <c r="E5564" i="17"/>
  <c r="E5565" i="17"/>
  <c r="E5566" i="17"/>
  <c r="E5567" i="17"/>
  <c r="E5568" i="17"/>
  <c r="E5569" i="17"/>
  <c r="E5570" i="17"/>
  <c r="E5571" i="17"/>
  <c r="E5572" i="17"/>
  <c r="E5573" i="17"/>
  <c r="E5574" i="17"/>
  <c r="E5575" i="17"/>
  <c r="E5576" i="17"/>
  <c r="E5577" i="17"/>
  <c r="E5578" i="17"/>
  <c r="E5579" i="17"/>
  <c r="E5580" i="17"/>
  <c r="E5581" i="17"/>
  <c r="E5582" i="17"/>
  <c r="E5583" i="17"/>
  <c r="E5584" i="17"/>
  <c r="E5585" i="17"/>
  <c r="E5586" i="17"/>
  <c r="E5587" i="17"/>
  <c r="E5588" i="17"/>
  <c r="E5589" i="17"/>
  <c r="E5590" i="17"/>
  <c r="E5591" i="17"/>
  <c r="E5592" i="17"/>
  <c r="E5593" i="17"/>
  <c r="E5594" i="17"/>
  <c r="E5595" i="17"/>
  <c r="E5596" i="17"/>
  <c r="E5597" i="17"/>
  <c r="E5598" i="17"/>
  <c r="E5599" i="17"/>
  <c r="E5600" i="17"/>
  <c r="E5601" i="17"/>
  <c r="E5602" i="17"/>
  <c r="E5603" i="17"/>
  <c r="E5604" i="17"/>
  <c r="E5605" i="17"/>
  <c r="E5606" i="17"/>
  <c r="E5607" i="17"/>
  <c r="E5608" i="17"/>
  <c r="E5609" i="17"/>
  <c r="E5610" i="17"/>
  <c r="E5611" i="17"/>
  <c r="E5612" i="17"/>
  <c r="E5613" i="17"/>
  <c r="E5614" i="17"/>
  <c r="E5615" i="17"/>
  <c r="E5616" i="17"/>
  <c r="E5617" i="17"/>
  <c r="E5618" i="17"/>
  <c r="E5619" i="17"/>
  <c r="E5620" i="17"/>
  <c r="E5621" i="17"/>
  <c r="E5622" i="17"/>
  <c r="E5623" i="17"/>
  <c r="E5624" i="17"/>
  <c r="E5625" i="17"/>
  <c r="E5626" i="17"/>
  <c r="E5627" i="17"/>
  <c r="E5628" i="17"/>
  <c r="E5629" i="17"/>
  <c r="E5630" i="17"/>
  <c r="E5631" i="17"/>
  <c r="E5632" i="17"/>
  <c r="E5633" i="17"/>
  <c r="E5634" i="17"/>
  <c r="E5635" i="17"/>
  <c r="E5636" i="17"/>
  <c r="E5637" i="17"/>
  <c r="E5638" i="17"/>
  <c r="E5639" i="17"/>
  <c r="E5640" i="17"/>
  <c r="E5641" i="17"/>
  <c r="E5642" i="17"/>
  <c r="E5643" i="17"/>
  <c r="E5644" i="17"/>
  <c r="E5645" i="17"/>
  <c r="E5646" i="17"/>
  <c r="E5647" i="17"/>
  <c r="E5648" i="17"/>
  <c r="E5649" i="17"/>
  <c r="E5650" i="17"/>
  <c r="E5651" i="17"/>
  <c r="E5652" i="17"/>
  <c r="E5653" i="17"/>
  <c r="E5654" i="17"/>
  <c r="E5655" i="17"/>
  <c r="E5656" i="17"/>
  <c r="E5657" i="17"/>
  <c r="E5658" i="17"/>
  <c r="E5659" i="17"/>
  <c r="E5660" i="17"/>
  <c r="E5661" i="17"/>
  <c r="E5662" i="17"/>
  <c r="E5663" i="17"/>
  <c r="E5664" i="17"/>
  <c r="E5665" i="17"/>
  <c r="E5666" i="17"/>
  <c r="E5667" i="17"/>
  <c r="E5668" i="17"/>
  <c r="E5669" i="17"/>
  <c r="E5670" i="17"/>
  <c r="E5671" i="17"/>
  <c r="E5672" i="17"/>
  <c r="E5673" i="17"/>
  <c r="E5674" i="17"/>
  <c r="E5675" i="17"/>
  <c r="E5676" i="17"/>
  <c r="E5677" i="17"/>
  <c r="E5678" i="17"/>
  <c r="E5679" i="17"/>
  <c r="E5680" i="17"/>
  <c r="E5681" i="17"/>
  <c r="E5682" i="17"/>
  <c r="E5683" i="17"/>
  <c r="E5684" i="17"/>
  <c r="E5685" i="17"/>
  <c r="E5686" i="17"/>
  <c r="E5687" i="17"/>
  <c r="E5688" i="17"/>
  <c r="E5689" i="17"/>
  <c r="E5690" i="17"/>
  <c r="E5691" i="17"/>
  <c r="E5692" i="17"/>
  <c r="E5693" i="17"/>
  <c r="E5694" i="17"/>
  <c r="E5695" i="17"/>
  <c r="E5696" i="17"/>
  <c r="E5697" i="17"/>
  <c r="E5698" i="17"/>
  <c r="E5699" i="17"/>
  <c r="E5700" i="17"/>
  <c r="E5701" i="17"/>
  <c r="E5702" i="17"/>
  <c r="E5703" i="17"/>
  <c r="E5704" i="17"/>
  <c r="E5705" i="17"/>
  <c r="E5706" i="17"/>
  <c r="E5707" i="17"/>
  <c r="E5708" i="17"/>
  <c r="E5709" i="17"/>
  <c r="E5710" i="17"/>
  <c r="E5711" i="17"/>
  <c r="E5712" i="17"/>
  <c r="E5713" i="17"/>
  <c r="E5714" i="17"/>
  <c r="E5715" i="17"/>
  <c r="E5716" i="17"/>
  <c r="E5717" i="17"/>
  <c r="E5718" i="17"/>
  <c r="E5719" i="17"/>
  <c r="E5720" i="17"/>
  <c r="E5721" i="17"/>
  <c r="E5722" i="17"/>
  <c r="E5723" i="17"/>
  <c r="E5724" i="17"/>
  <c r="E5725" i="17"/>
  <c r="E5726" i="17"/>
  <c r="E5727" i="17"/>
  <c r="E5728" i="17"/>
  <c r="E5729" i="17"/>
  <c r="E5730" i="17"/>
  <c r="E5731" i="17"/>
  <c r="E5732" i="17"/>
  <c r="E5733" i="17"/>
  <c r="E5734" i="17"/>
  <c r="E5735" i="17"/>
  <c r="E5736" i="17"/>
  <c r="E5737" i="17"/>
  <c r="E5738" i="17"/>
  <c r="E5739" i="17"/>
  <c r="E5740" i="17"/>
  <c r="E5741" i="17"/>
  <c r="E5742" i="17"/>
  <c r="E5743" i="17"/>
  <c r="E5744" i="17"/>
  <c r="E5745" i="17"/>
  <c r="E5746" i="17"/>
  <c r="E5747" i="17"/>
  <c r="E5748" i="17"/>
  <c r="E5749" i="17"/>
  <c r="E5750" i="17"/>
  <c r="E5751" i="17"/>
  <c r="E5752" i="17"/>
  <c r="E5753" i="17"/>
  <c r="E5754" i="17"/>
  <c r="E5755" i="17"/>
  <c r="E5756" i="17"/>
  <c r="E5757" i="17"/>
  <c r="E5758" i="17"/>
  <c r="E5759" i="17"/>
  <c r="E5760" i="17"/>
  <c r="E5761" i="17"/>
  <c r="E5762" i="17"/>
  <c r="E5763" i="17"/>
  <c r="E5764" i="17"/>
  <c r="E5765" i="17"/>
  <c r="E5766" i="17"/>
  <c r="E5767" i="17"/>
  <c r="E5768" i="17"/>
  <c r="E5769" i="17"/>
  <c r="E5770" i="17"/>
  <c r="E5771" i="17"/>
  <c r="E5772" i="17"/>
  <c r="E5773" i="17"/>
  <c r="E5774" i="17"/>
  <c r="E5775" i="17"/>
  <c r="E5776" i="17"/>
  <c r="E5777" i="17"/>
  <c r="E5778" i="17"/>
  <c r="E5779" i="17"/>
  <c r="E5780" i="17"/>
  <c r="E5781" i="17"/>
  <c r="E5782" i="17"/>
  <c r="E5783" i="17"/>
  <c r="E5784" i="17"/>
  <c r="E5785" i="17"/>
  <c r="E5786" i="17"/>
  <c r="E5787" i="17"/>
  <c r="E5788" i="17"/>
  <c r="E5789" i="17"/>
  <c r="E5790" i="17"/>
  <c r="E5791" i="17"/>
  <c r="E5792" i="17"/>
  <c r="E5793" i="17"/>
  <c r="E5794" i="17"/>
  <c r="E5795" i="17"/>
  <c r="E5796" i="17"/>
  <c r="E5797" i="17"/>
  <c r="E5798" i="17"/>
  <c r="E5799" i="17"/>
  <c r="E5800" i="17"/>
  <c r="E5801" i="17"/>
  <c r="E5802" i="17"/>
  <c r="E5803" i="17"/>
  <c r="E5804" i="17"/>
  <c r="E5805" i="17"/>
  <c r="E5806" i="17"/>
  <c r="E5807" i="17"/>
  <c r="E5808" i="17"/>
  <c r="E5809" i="17"/>
  <c r="E5810" i="17"/>
  <c r="E5811" i="17"/>
  <c r="E5812" i="17"/>
  <c r="E5813" i="17"/>
  <c r="E5814" i="17"/>
  <c r="E5815" i="17"/>
  <c r="E5816" i="17"/>
  <c r="E5817" i="17"/>
  <c r="E5818" i="17"/>
  <c r="E5819" i="17"/>
  <c r="E5820" i="17"/>
  <c r="E5821" i="17"/>
  <c r="E5822" i="17"/>
  <c r="E5823" i="17"/>
  <c r="E5824" i="17"/>
  <c r="E5825" i="17"/>
  <c r="E5826" i="17"/>
  <c r="E5827" i="17"/>
  <c r="E5828" i="17"/>
  <c r="E5829" i="17"/>
  <c r="E5830" i="17"/>
  <c r="E5831" i="17"/>
  <c r="E5832" i="17"/>
  <c r="E5833" i="17"/>
  <c r="E5834" i="17"/>
  <c r="E5835" i="17"/>
  <c r="E5836" i="17"/>
  <c r="E5837" i="17"/>
  <c r="E5838" i="17"/>
  <c r="E5839" i="17"/>
  <c r="E5840" i="17"/>
  <c r="E5841" i="17"/>
  <c r="E5842" i="17"/>
  <c r="E5843" i="17"/>
  <c r="E5844" i="17"/>
  <c r="E5845" i="17"/>
  <c r="E5846" i="17"/>
  <c r="E5847" i="17"/>
  <c r="E5848" i="17"/>
  <c r="E5849" i="17"/>
  <c r="E5850" i="17"/>
  <c r="E5851" i="17"/>
  <c r="E5852" i="17"/>
  <c r="E5853" i="17"/>
  <c r="E5854" i="17"/>
  <c r="E5855" i="17"/>
  <c r="E5856" i="17"/>
  <c r="E5857" i="17"/>
  <c r="E5858" i="17"/>
  <c r="E5859" i="17"/>
  <c r="E5860" i="17"/>
  <c r="E5861" i="17"/>
  <c r="E5862" i="17"/>
  <c r="E5863" i="17"/>
  <c r="E5864" i="17"/>
  <c r="E5865" i="17"/>
  <c r="E5866" i="17"/>
  <c r="E5867" i="17"/>
  <c r="E5868" i="17"/>
  <c r="E5869" i="17"/>
  <c r="E5870" i="17"/>
  <c r="E5871" i="17"/>
  <c r="E5872" i="17"/>
  <c r="E5873" i="17"/>
  <c r="E5874" i="17"/>
  <c r="E5875" i="17"/>
  <c r="E5876" i="17"/>
  <c r="E5877" i="17"/>
  <c r="E5878" i="17"/>
  <c r="E5879" i="17"/>
  <c r="E5880" i="17"/>
  <c r="E5881" i="17"/>
  <c r="E5882" i="17"/>
  <c r="E5883" i="17"/>
  <c r="E5884" i="17"/>
  <c r="E5885" i="17"/>
  <c r="E5886" i="17"/>
  <c r="E5887" i="17"/>
  <c r="E5888" i="17"/>
  <c r="E5889" i="17"/>
  <c r="E5890" i="17"/>
  <c r="E5891" i="17"/>
  <c r="E5892" i="17"/>
  <c r="E5893" i="17"/>
  <c r="E5894" i="17"/>
  <c r="E5895" i="17"/>
  <c r="E5896" i="17"/>
  <c r="E5897" i="17"/>
  <c r="E5898" i="17"/>
  <c r="E5899" i="17"/>
  <c r="E5900" i="17"/>
  <c r="E5901" i="17"/>
  <c r="E5902" i="17"/>
  <c r="E5903" i="17"/>
  <c r="E5904" i="17"/>
  <c r="E5905" i="17"/>
  <c r="E5906" i="17"/>
  <c r="E5907" i="17"/>
  <c r="E5908" i="17"/>
  <c r="E5909" i="17"/>
  <c r="E5910" i="17"/>
  <c r="E5911" i="17"/>
  <c r="E5912" i="17"/>
  <c r="E5913" i="17"/>
  <c r="E5914" i="17"/>
  <c r="E5915" i="17"/>
  <c r="E5916" i="17"/>
  <c r="E5917" i="17"/>
  <c r="E5918" i="17"/>
  <c r="E5919" i="17"/>
  <c r="E5920" i="17"/>
  <c r="E5921" i="17"/>
  <c r="E5922" i="17"/>
  <c r="E5923" i="17"/>
  <c r="E5924" i="17"/>
  <c r="E5925" i="17"/>
  <c r="E5926" i="17"/>
  <c r="E5927" i="17"/>
  <c r="E5928" i="17"/>
  <c r="E5929" i="17"/>
  <c r="E5930" i="17"/>
  <c r="E5931" i="17"/>
  <c r="E5932" i="17"/>
  <c r="E5933" i="17"/>
  <c r="E5934" i="17"/>
  <c r="E5935" i="17"/>
  <c r="E5936" i="17"/>
  <c r="E5937" i="17"/>
  <c r="E5938" i="17"/>
  <c r="E5939" i="17"/>
  <c r="E5940" i="17"/>
  <c r="E5941" i="17"/>
  <c r="E5942" i="17"/>
  <c r="E5943" i="17"/>
  <c r="E5944" i="17"/>
  <c r="E5945" i="17"/>
  <c r="E5946" i="17"/>
  <c r="E5947" i="17"/>
  <c r="E5948" i="17"/>
  <c r="E5949" i="17"/>
  <c r="E5950" i="17"/>
  <c r="E5951" i="17"/>
  <c r="E5952" i="17"/>
  <c r="E5953" i="17"/>
  <c r="E5954" i="17"/>
  <c r="E5955" i="17"/>
  <c r="E5956" i="17"/>
  <c r="E5957" i="17"/>
  <c r="E5958" i="17"/>
  <c r="E5959" i="17"/>
  <c r="E5960" i="17"/>
  <c r="E5961" i="17"/>
  <c r="E5962" i="17"/>
  <c r="E5963" i="17"/>
  <c r="E5964" i="17"/>
  <c r="E5965" i="17"/>
  <c r="E5966" i="17"/>
  <c r="E5967" i="17"/>
  <c r="E5968" i="17"/>
  <c r="E5969" i="17"/>
  <c r="E5970" i="17"/>
  <c r="E5971" i="17"/>
  <c r="E5972" i="17"/>
  <c r="E5973" i="17"/>
  <c r="E5974" i="17"/>
  <c r="E5975" i="17"/>
  <c r="E5976" i="17"/>
  <c r="E5977" i="17"/>
  <c r="E5978" i="17"/>
  <c r="E5979" i="17"/>
  <c r="E5980" i="17"/>
  <c r="E5981" i="17"/>
  <c r="E5982" i="17"/>
  <c r="E5983" i="17"/>
  <c r="E5984" i="17"/>
  <c r="E5985" i="17"/>
  <c r="E5986" i="17"/>
  <c r="E5987" i="17"/>
  <c r="E5988" i="17"/>
  <c r="E5989" i="17"/>
  <c r="E5990" i="17"/>
  <c r="E5991" i="17"/>
  <c r="E5992" i="17"/>
  <c r="E5993" i="17"/>
  <c r="E5994" i="17"/>
  <c r="E5995" i="17"/>
  <c r="E5996" i="17"/>
  <c r="E5997" i="17"/>
  <c r="E5998" i="17"/>
  <c r="E5999" i="17"/>
  <c r="E6000" i="17"/>
  <c r="E6001" i="17"/>
  <c r="E6002" i="17"/>
  <c r="E6003" i="17"/>
  <c r="E6004" i="17"/>
  <c r="E6005" i="17"/>
  <c r="E6006" i="17"/>
  <c r="E6007" i="17"/>
  <c r="E6008" i="17"/>
  <c r="E6009" i="17"/>
  <c r="E6010" i="17"/>
  <c r="E6011" i="17"/>
  <c r="E6012" i="17"/>
  <c r="E6013" i="17"/>
  <c r="E6014" i="17"/>
  <c r="E6015" i="17"/>
  <c r="E6016" i="17"/>
  <c r="E6017" i="17"/>
  <c r="E6018" i="17"/>
  <c r="E6019" i="17"/>
  <c r="E6020" i="17"/>
  <c r="E6021" i="17"/>
  <c r="E6022" i="17"/>
  <c r="E6023" i="17"/>
  <c r="E6024" i="17"/>
  <c r="E6025" i="17"/>
  <c r="E6026" i="17"/>
  <c r="E6027" i="17"/>
  <c r="E6028" i="17"/>
  <c r="E6029" i="17"/>
  <c r="E6030" i="17"/>
  <c r="E6031" i="17"/>
  <c r="E6032" i="17"/>
  <c r="E6033" i="17"/>
  <c r="E6034" i="17"/>
  <c r="E6035" i="17"/>
  <c r="E6036" i="17"/>
  <c r="E6037" i="17"/>
  <c r="E6038" i="17"/>
  <c r="E6039" i="17"/>
  <c r="E6040" i="17"/>
  <c r="E6041" i="17"/>
  <c r="E6042" i="17"/>
  <c r="E6043" i="17"/>
  <c r="E6044" i="17"/>
  <c r="E6045" i="17"/>
  <c r="E6046" i="17"/>
  <c r="E6047" i="17"/>
  <c r="E6048" i="17"/>
  <c r="E6049" i="17"/>
  <c r="E6050" i="17"/>
  <c r="E6051" i="17"/>
  <c r="E6052" i="17"/>
  <c r="E6053" i="17"/>
  <c r="E6054" i="17"/>
  <c r="E6055" i="17"/>
  <c r="E6056" i="17"/>
  <c r="E6057" i="17"/>
  <c r="E6058" i="17"/>
  <c r="E6059" i="17"/>
  <c r="E6060" i="17"/>
  <c r="E6061" i="17"/>
  <c r="E6062" i="17"/>
  <c r="E6063" i="17"/>
  <c r="E6064" i="17"/>
  <c r="E6065" i="17"/>
  <c r="E6066" i="17"/>
  <c r="E6067" i="17"/>
  <c r="E6068" i="17"/>
  <c r="E6069" i="17"/>
  <c r="E6070" i="17"/>
  <c r="E6071" i="17"/>
  <c r="E6072" i="17"/>
  <c r="E6073" i="17"/>
  <c r="E6074" i="17"/>
  <c r="E6075" i="17"/>
  <c r="E6076" i="17"/>
  <c r="E6077" i="17"/>
  <c r="E6078" i="17"/>
  <c r="E6079" i="17"/>
  <c r="E6080" i="17"/>
  <c r="E6081" i="17"/>
  <c r="E6082" i="17"/>
  <c r="E6083" i="17"/>
  <c r="E6084" i="17"/>
  <c r="E6085" i="17"/>
  <c r="E6086" i="17"/>
  <c r="E6087" i="17"/>
  <c r="E6088" i="17"/>
  <c r="E6089" i="17"/>
  <c r="E6090" i="17"/>
  <c r="E6091" i="17"/>
  <c r="E6092" i="17"/>
  <c r="E6093" i="17"/>
  <c r="E6094" i="17"/>
  <c r="E6095" i="17"/>
  <c r="E6096" i="17"/>
  <c r="E6097" i="17"/>
  <c r="E6098" i="17"/>
  <c r="E6099" i="17"/>
  <c r="E6100" i="17"/>
  <c r="E6101" i="17"/>
  <c r="E6102" i="17"/>
  <c r="E6103" i="17"/>
  <c r="E6104" i="17"/>
  <c r="E6105" i="17"/>
  <c r="E6106" i="17"/>
  <c r="E6107" i="17"/>
  <c r="E6108" i="17"/>
  <c r="E6109" i="17"/>
  <c r="E6110" i="17"/>
  <c r="E6111" i="17"/>
  <c r="E6112" i="17"/>
  <c r="E6113" i="17"/>
  <c r="E6114" i="17"/>
  <c r="E6115" i="17"/>
  <c r="E6116" i="17"/>
  <c r="E6117" i="17"/>
  <c r="E6118" i="17"/>
  <c r="E6119" i="17"/>
  <c r="E6120" i="17"/>
  <c r="E6121" i="17"/>
  <c r="E6122" i="17"/>
  <c r="E6123" i="17"/>
  <c r="E6124" i="17"/>
  <c r="E6125" i="17"/>
  <c r="E6126" i="17"/>
  <c r="E6127" i="17"/>
  <c r="E6128" i="17"/>
  <c r="E6129" i="17"/>
  <c r="E6130" i="17"/>
  <c r="E6131" i="17"/>
  <c r="E6132" i="17"/>
  <c r="E6133" i="17"/>
  <c r="E6134" i="17"/>
  <c r="E6135" i="17"/>
  <c r="E6136" i="17"/>
  <c r="E6137" i="17"/>
  <c r="E6138" i="17"/>
  <c r="E6139" i="17"/>
  <c r="E6140" i="17"/>
  <c r="E6141" i="17"/>
  <c r="E6142" i="17"/>
  <c r="E6143" i="17"/>
  <c r="E6144" i="17"/>
  <c r="E6145" i="17"/>
  <c r="E6146" i="17"/>
  <c r="E6147" i="17"/>
  <c r="E6148" i="17"/>
  <c r="E6149" i="17"/>
  <c r="E6150" i="17"/>
  <c r="E6151" i="17"/>
  <c r="E6152" i="17"/>
  <c r="E6153" i="17"/>
  <c r="E6154" i="17"/>
  <c r="E6155" i="17"/>
  <c r="E6156" i="17"/>
  <c r="E6157" i="17"/>
  <c r="E6158" i="17"/>
  <c r="E6159" i="17"/>
  <c r="E6160" i="17"/>
  <c r="E6161" i="17"/>
  <c r="E6162" i="17"/>
  <c r="E6163" i="17"/>
  <c r="E6164" i="17"/>
  <c r="E6165" i="17"/>
  <c r="E6166" i="17"/>
  <c r="E6167" i="17"/>
  <c r="E6168" i="17"/>
  <c r="E6169" i="17"/>
  <c r="E6170" i="17"/>
  <c r="E6171" i="17"/>
  <c r="E6172" i="17"/>
  <c r="E6173" i="17"/>
  <c r="E6174" i="17"/>
  <c r="E6175" i="17"/>
  <c r="E6176" i="17"/>
  <c r="E6177" i="17"/>
  <c r="E6178" i="17"/>
  <c r="E6179" i="17"/>
  <c r="E6180" i="17"/>
  <c r="E6181" i="17"/>
  <c r="E6182" i="17"/>
  <c r="E6183" i="17"/>
  <c r="E6184" i="17"/>
  <c r="E6185" i="17"/>
  <c r="E6186" i="17"/>
  <c r="E6187" i="17"/>
  <c r="E6188" i="17"/>
  <c r="E6189" i="17"/>
  <c r="E6190" i="17"/>
  <c r="E6191" i="17"/>
  <c r="E6192" i="17"/>
  <c r="E6193" i="17"/>
  <c r="E6194" i="17"/>
  <c r="E6195" i="17"/>
  <c r="E6196" i="17"/>
  <c r="E6197" i="17"/>
  <c r="E6198" i="17"/>
  <c r="E6199" i="17"/>
  <c r="E6200" i="17"/>
  <c r="E6201" i="17"/>
  <c r="E6202" i="17"/>
  <c r="E6203" i="17"/>
  <c r="E6204" i="17"/>
  <c r="E6205" i="17"/>
  <c r="E6206" i="17"/>
  <c r="E6207" i="17"/>
  <c r="E6208" i="17"/>
  <c r="E6209" i="17"/>
  <c r="E6210" i="17"/>
  <c r="E6211" i="17"/>
  <c r="E6212" i="17"/>
  <c r="E6213" i="17"/>
  <c r="E6214" i="17"/>
  <c r="E6215" i="17"/>
  <c r="E6216" i="17"/>
  <c r="E6217" i="17"/>
  <c r="E6218" i="17"/>
  <c r="E6219" i="17"/>
  <c r="E6220" i="17"/>
  <c r="E6221" i="17"/>
  <c r="E6222" i="17"/>
  <c r="E6223" i="17"/>
  <c r="E6224" i="17"/>
  <c r="E6225" i="17"/>
  <c r="E6226" i="17"/>
  <c r="E6227" i="17"/>
  <c r="E6228" i="17"/>
  <c r="E6229" i="17"/>
  <c r="E6230" i="17"/>
  <c r="E6231" i="17"/>
  <c r="E6232" i="17"/>
  <c r="E6233" i="17"/>
  <c r="E6234" i="17"/>
  <c r="E6235" i="17"/>
  <c r="E6236" i="17"/>
  <c r="E6237" i="17"/>
  <c r="E6238" i="17"/>
  <c r="E6239" i="17"/>
  <c r="E6240" i="17"/>
  <c r="E6241" i="17"/>
  <c r="E6242" i="17"/>
  <c r="E6243" i="17"/>
  <c r="E6244" i="17"/>
  <c r="E6245" i="17"/>
  <c r="E6246" i="17"/>
  <c r="E6247" i="17"/>
  <c r="E6248" i="17"/>
  <c r="E6249" i="17"/>
  <c r="E6250" i="17"/>
  <c r="E6251" i="17"/>
  <c r="E6252" i="17"/>
  <c r="E6253" i="17"/>
  <c r="E6254" i="17"/>
  <c r="E6255" i="17"/>
  <c r="E6256" i="17"/>
  <c r="E6257" i="17"/>
  <c r="E6258" i="17"/>
  <c r="E6259" i="17"/>
  <c r="E6260" i="17"/>
  <c r="E6261" i="17"/>
  <c r="E6262" i="17"/>
  <c r="E6263" i="17"/>
  <c r="E6264" i="17"/>
  <c r="E6265" i="17"/>
  <c r="E6266" i="17"/>
  <c r="E6267" i="17"/>
  <c r="E6268" i="17"/>
  <c r="E6269" i="17"/>
  <c r="E6270" i="17"/>
  <c r="E6271" i="17"/>
  <c r="E6272" i="17"/>
  <c r="E6273" i="17"/>
  <c r="E6274" i="17"/>
  <c r="E6275" i="17"/>
  <c r="E6276" i="17"/>
  <c r="E6277" i="17"/>
  <c r="E6278" i="17"/>
  <c r="E6279" i="17"/>
  <c r="E6280" i="17"/>
  <c r="E6281" i="17"/>
  <c r="E6282" i="17"/>
  <c r="E6283" i="17"/>
  <c r="E6284" i="17"/>
  <c r="E6285" i="17"/>
  <c r="E6286" i="17"/>
  <c r="E6287" i="17"/>
  <c r="E6288" i="17"/>
  <c r="E6289" i="17"/>
  <c r="E6290" i="17"/>
  <c r="E6291" i="17"/>
  <c r="E6292" i="17"/>
  <c r="E6293" i="17"/>
  <c r="E6294" i="17"/>
  <c r="E6295" i="17"/>
  <c r="E6296" i="17"/>
  <c r="E6297" i="17"/>
  <c r="E6298" i="17"/>
  <c r="E6299" i="17"/>
  <c r="E6300" i="17"/>
  <c r="E6301" i="17"/>
  <c r="E6302" i="17"/>
  <c r="E6303" i="17"/>
  <c r="E6304" i="17"/>
  <c r="E6305" i="17"/>
  <c r="E6306" i="17"/>
  <c r="E6307" i="17"/>
  <c r="E6308" i="17"/>
  <c r="E6309" i="17"/>
  <c r="E6310" i="17"/>
  <c r="E6311" i="17"/>
  <c r="E6312" i="17"/>
  <c r="E6313" i="17"/>
  <c r="E6314" i="17"/>
  <c r="E6315" i="17"/>
  <c r="E6316" i="17"/>
  <c r="E6317" i="17"/>
  <c r="E6318" i="17"/>
  <c r="E6319" i="17"/>
  <c r="E6320" i="17"/>
  <c r="E6321" i="17"/>
  <c r="E6322" i="17"/>
  <c r="E6323" i="17"/>
  <c r="E6324" i="17"/>
  <c r="E6325" i="17"/>
  <c r="E6326" i="17"/>
  <c r="E6327" i="17"/>
  <c r="E6328" i="17"/>
  <c r="E6329" i="17"/>
  <c r="E6330" i="17"/>
  <c r="E6331" i="17"/>
  <c r="E6332" i="17"/>
  <c r="E6333" i="17"/>
  <c r="E6334" i="17"/>
  <c r="E6335" i="17"/>
  <c r="E6336" i="17"/>
  <c r="E6337" i="17"/>
  <c r="E6338" i="17"/>
  <c r="E6339" i="17"/>
  <c r="E6340" i="17"/>
  <c r="E6341" i="17"/>
  <c r="E6342" i="17"/>
  <c r="E6343" i="17"/>
  <c r="E6344" i="17"/>
  <c r="E6345" i="17"/>
  <c r="E6346" i="17"/>
  <c r="E6347" i="17"/>
  <c r="E6348" i="17"/>
  <c r="E6349" i="17"/>
  <c r="E6350" i="17"/>
  <c r="E6351" i="17"/>
  <c r="E6352" i="17"/>
  <c r="E6353" i="17"/>
  <c r="E6354" i="17"/>
  <c r="E6355" i="17"/>
  <c r="E6356" i="17"/>
  <c r="E6357" i="17"/>
  <c r="E6358" i="17"/>
  <c r="E6359" i="17"/>
  <c r="E6360" i="17"/>
  <c r="E6361" i="17"/>
  <c r="E6362" i="17"/>
  <c r="E6363" i="17"/>
  <c r="E6364" i="17"/>
  <c r="E6365" i="17"/>
  <c r="E6366" i="17"/>
  <c r="E6367" i="17"/>
  <c r="E6368" i="17"/>
  <c r="E6369" i="17"/>
  <c r="E6370" i="17"/>
  <c r="E6371" i="17"/>
  <c r="E6372" i="17"/>
  <c r="E6373" i="17"/>
  <c r="E6374" i="17"/>
  <c r="E6375" i="17"/>
  <c r="E6376" i="17"/>
  <c r="E6377" i="17"/>
  <c r="E6378" i="17"/>
  <c r="E6379" i="17"/>
  <c r="E6380" i="17"/>
  <c r="E6381" i="17"/>
  <c r="E6382" i="17"/>
  <c r="E6383" i="17"/>
  <c r="E6384" i="17"/>
  <c r="E6385" i="17"/>
  <c r="E6386" i="17"/>
  <c r="E6387" i="17"/>
  <c r="E6388" i="17"/>
  <c r="E6389" i="17"/>
  <c r="E6390" i="17"/>
  <c r="E6391" i="17"/>
  <c r="E6392" i="17"/>
  <c r="E6393" i="17"/>
  <c r="E6394" i="17"/>
  <c r="E6395" i="17"/>
  <c r="E6396" i="17"/>
  <c r="E6397" i="17"/>
  <c r="E6398" i="17"/>
  <c r="E6399" i="17"/>
  <c r="E6400" i="17"/>
  <c r="E6401" i="17"/>
  <c r="E6402" i="17"/>
  <c r="E6403" i="17"/>
  <c r="E6404" i="17"/>
  <c r="E6405" i="17"/>
  <c r="E6406" i="17"/>
  <c r="E6407" i="17"/>
  <c r="E6408" i="17"/>
  <c r="E6409" i="17"/>
  <c r="E6410" i="17"/>
  <c r="E6411" i="17"/>
  <c r="E6412" i="17"/>
  <c r="E6413" i="17"/>
  <c r="E6414" i="17"/>
  <c r="E6415" i="17"/>
  <c r="E6416" i="17"/>
  <c r="E6417" i="17"/>
  <c r="E6418" i="17"/>
  <c r="E6419" i="17"/>
  <c r="E6420" i="17"/>
  <c r="E6421" i="17"/>
  <c r="E6422" i="17"/>
  <c r="E6423" i="17"/>
  <c r="E6424" i="17"/>
  <c r="E6425" i="17"/>
  <c r="E6426" i="17"/>
  <c r="E6427" i="17"/>
  <c r="E6428" i="17"/>
  <c r="E6429" i="17"/>
  <c r="E6430" i="17"/>
  <c r="E6431" i="17"/>
  <c r="E6432" i="17"/>
  <c r="E6433" i="17"/>
  <c r="E6434" i="17"/>
  <c r="E6435" i="17"/>
  <c r="E6436" i="17"/>
  <c r="E6437" i="17"/>
  <c r="E6438" i="17"/>
  <c r="E6439" i="17"/>
  <c r="E6440" i="17"/>
  <c r="E6441" i="17"/>
  <c r="E6442" i="17"/>
  <c r="E6443" i="17"/>
  <c r="E6444" i="17"/>
  <c r="E6445" i="17"/>
  <c r="E6446" i="17"/>
  <c r="E6447" i="17"/>
  <c r="E6448" i="17"/>
  <c r="E6449" i="17"/>
  <c r="E6450" i="17"/>
  <c r="E6451" i="17"/>
  <c r="E6452" i="17"/>
  <c r="E6453" i="17"/>
  <c r="E6454" i="17"/>
  <c r="E6455" i="17"/>
  <c r="E6456" i="17"/>
  <c r="E6457" i="17"/>
  <c r="E6458" i="17"/>
  <c r="E6459" i="17"/>
  <c r="E6460" i="17"/>
  <c r="E6461" i="17"/>
  <c r="E6462" i="17"/>
  <c r="E6463" i="17"/>
  <c r="E6464" i="17"/>
  <c r="E6465" i="17"/>
  <c r="E6466" i="17"/>
  <c r="E6467" i="17"/>
  <c r="E6468" i="17"/>
  <c r="E6469" i="17"/>
  <c r="E6470" i="17"/>
  <c r="E6471" i="17"/>
  <c r="E6472" i="17"/>
  <c r="E6473" i="17"/>
  <c r="E6474" i="17"/>
  <c r="E6475" i="17"/>
  <c r="E6476" i="17"/>
  <c r="E6477" i="17"/>
  <c r="E6478" i="17"/>
  <c r="E6479" i="17"/>
  <c r="E6480" i="17"/>
  <c r="E6481" i="17"/>
  <c r="E6482" i="17"/>
  <c r="E6483" i="17"/>
  <c r="E6484" i="17"/>
  <c r="E6485" i="17"/>
  <c r="E6486" i="17"/>
  <c r="E6487" i="17"/>
  <c r="E6488" i="17"/>
  <c r="E6489" i="17"/>
  <c r="E6490" i="17"/>
  <c r="E6491" i="17"/>
  <c r="E6492" i="17"/>
  <c r="E6493" i="17"/>
  <c r="E6494" i="17"/>
  <c r="E6495" i="17"/>
  <c r="E6496" i="17"/>
  <c r="E6497" i="17"/>
  <c r="E6498" i="17"/>
  <c r="E6499" i="17"/>
  <c r="E6500" i="17"/>
  <c r="E6501" i="17"/>
  <c r="E6502" i="17"/>
  <c r="E6503" i="17"/>
  <c r="E6504" i="17"/>
  <c r="E6505" i="17"/>
  <c r="E6506" i="17"/>
  <c r="E6507" i="17"/>
  <c r="E6508" i="17"/>
  <c r="E6509" i="17"/>
  <c r="E6510" i="17"/>
  <c r="E6511" i="17"/>
  <c r="E6512" i="17"/>
  <c r="E6513" i="17"/>
  <c r="E6514" i="17"/>
  <c r="E6515" i="17"/>
  <c r="E6516" i="17"/>
  <c r="E6517" i="17"/>
  <c r="E6518" i="17"/>
  <c r="E6519" i="17"/>
  <c r="E6520" i="17"/>
  <c r="E6521" i="17"/>
  <c r="E6522" i="17"/>
  <c r="E6523" i="17"/>
  <c r="E6524" i="17"/>
  <c r="E6525" i="17"/>
  <c r="E6526" i="17"/>
  <c r="E6527" i="17"/>
  <c r="E6528" i="17"/>
  <c r="E6529" i="17"/>
  <c r="E6530" i="17"/>
  <c r="E6531" i="17"/>
  <c r="E6532" i="17"/>
  <c r="E6533" i="17"/>
  <c r="E6534" i="17"/>
  <c r="E6535" i="17"/>
  <c r="E6536" i="17"/>
  <c r="E6537" i="17"/>
  <c r="E6538" i="17"/>
  <c r="E6539" i="17"/>
  <c r="E6540" i="17"/>
  <c r="E6541" i="17"/>
  <c r="E6542" i="17"/>
  <c r="E6543" i="17"/>
  <c r="E6544" i="17"/>
  <c r="E6545" i="17"/>
  <c r="E6546" i="17"/>
  <c r="E6547" i="17"/>
  <c r="E6548" i="17"/>
  <c r="E6549" i="17"/>
  <c r="E6550" i="17"/>
  <c r="E6551" i="17"/>
  <c r="E6552" i="17"/>
  <c r="E6553" i="17"/>
  <c r="E6554" i="17"/>
  <c r="E6555" i="17"/>
  <c r="E6556" i="17"/>
  <c r="E6557" i="17"/>
  <c r="E6558" i="17"/>
  <c r="E6559" i="17"/>
  <c r="E6560" i="17"/>
  <c r="E6561" i="17"/>
  <c r="E6562" i="17"/>
  <c r="E6563" i="17"/>
  <c r="E6564" i="17"/>
  <c r="E6565" i="17"/>
  <c r="E6566" i="17"/>
  <c r="E6567" i="17"/>
  <c r="E6568" i="17"/>
  <c r="E6569" i="17"/>
  <c r="E6570" i="17"/>
  <c r="E6571" i="17"/>
  <c r="E6572" i="17"/>
  <c r="E6573" i="17"/>
  <c r="E6574" i="17"/>
  <c r="E6575" i="17"/>
  <c r="E6576" i="17"/>
  <c r="E6577" i="17"/>
  <c r="E6578" i="17"/>
  <c r="E6579" i="17"/>
  <c r="E6580" i="17"/>
  <c r="E6581" i="17"/>
  <c r="E6582" i="17"/>
  <c r="E6583" i="17"/>
  <c r="E6584" i="17"/>
  <c r="E6585" i="17"/>
  <c r="E6586" i="17"/>
  <c r="E6587" i="17"/>
  <c r="E6588" i="17"/>
  <c r="E6589" i="17"/>
  <c r="E6590" i="17"/>
  <c r="E6591" i="17"/>
  <c r="E6592" i="17"/>
  <c r="E6593" i="17"/>
  <c r="E6594" i="17"/>
  <c r="E6595" i="17"/>
  <c r="E6596" i="17"/>
  <c r="E6597" i="17"/>
  <c r="E6598" i="17"/>
  <c r="E6599" i="17"/>
  <c r="E6600" i="17"/>
  <c r="E6601" i="17"/>
  <c r="E6602" i="17"/>
  <c r="E6603" i="17"/>
  <c r="E6604" i="17"/>
  <c r="E6605" i="17"/>
  <c r="E6606" i="17"/>
  <c r="E6607" i="17"/>
  <c r="E6608" i="17"/>
  <c r="E6609" i="17"/>
  <c r="E6610" i="17"/>
  <c r="E6611" i="17"/>
  <c r="E6612" i="17"/>
  <c r="E6613" i="17"/>
  <c r="E6614" i="17"/>
  <c r="E6615" i="17"/>
  <c r="E6616" i="17"/>
  <c r="E6617" i="17"/>
  <c r="E6618" i="17"/>
  <c r="E6619" i="17"/>
  <c r="E6620" i="17"/>
  <c r="E6621" i="17"/>
  <c r="E6622" i="17"/>
  <c r="E6623" i="17"/>
  <c r="E6624" i="17"/>
  <c r="E6625" i="17"/>
  <c r="E6626" i="17"/>
  <c r="E6627" i="17"/>
  <c r="E6628" i="17"/>
  <c r="E6629" i="17"/>
  <c r="E6630" i="17"/>
  <c r="E6631" i="17"/>
  <c r="E6632" i="17"/>
  <c r="E6633" i="17"/>
  <c r="E6634" i="17"/>
  <c r="E6635" i="17"/>
  <c r="E6636" i="17"/>
  <c r="E6637" i="17"/>
  <c r="E6638" i="17"/>
  <c r="E6639" i="17"/>
  <c r="E6640" i="17"/>
  <c r="E6641" i="17"/>
  <c r="E6642" i="17"/>
  <c r="E6643" i="17"/>
  <c r="E6644" i="17"/>
  <c r="E6645" i="17"/>
  <c r="E6646" i="17"/>
  <c r="E6647" i="17"/>
  <c r="E6648" i="17"/>
  <c r="E6649" i="17"/>
  <c r="E6650" i="17"/>
  <c r="E6651" i="17"/>
  <c r="E6652" i="17"/>
  <c r="E6653" i="17"/>
  <c r="E6654" i="17"/>
  <c r="E6655" i="17"/>
  <c r="E6656" i="17"/>
  <c r="E6657" i="17"/>
  <c r="E6658" i="17"/>
  <c r="E6659" i="17"/>
  <c r="E6660" i="17"/>
  <c r="E6661" i="17"/>
  <c r="E6662" i="17"/>
  <c r="E6663" i="17"/>
  <c r="E6664" i="17"/>
  <c r="E6665" i="17"/>
  <c r="E6666" i="17"/>
  <c r="E6667" i="17"/>
  <c r="E6668" i="17"/>
  <c r="E6669" i="17"/>
  <c r="E6670" i="17"/>
  <c r="E6671" i="17"/>
  <c r="E6672" i="17"/>
  <c r="E6673" i="17"/>
  <c r="E6674" i="17"/>
  <c r="E6675" i="17"/>
  <c r="E6676" i="17"/>
  <c r="E6677" i="17"/>
  <c r="E6678" i="17"/>
  <c r="E6679" i="17"/>
  <c r="E6680" i="17"/>
  <c r="E6681" i="17"/>
  <c r="E6682" i="17"/>
  <c r="E6683" i="17"/>
  <c r="E6684" i="17"/>
  <c r="E6685" i="17"/>
  <c r="E6686" i="17"/>
  <c r="E6687" i="17"/>
  <c r="E6688" i="17"/>
  <c r="E6689" i="17"/>
  <c r="E6690" i="17"/>
  <c r="E6691" i="17"/>
  <c r="E6692" i="17"/>
  <c r="E6693" i="17"/>
  <c r="E6694" i="17"/>
  <c r="E6695" i="17"/>
  <c r="E6696" i="17"/>
  <c r="E6697" i="17"/>
  <c r="E6698" i="17"/>
  <c r="E6699" i="17"/>
  <c r="E6700" i="17"/>
  <c r="E6701" i="17"/>
  <c r="E6702" i="17"/>
  <c r="E6703" i="17"/>
  <c r="E6704" i="17"/>
  <c r="E6705" i="17"/>
  <c r="E6706" i="17"/>
  <c r="E6707" i="17"/>
  <c r="E6708" i="17"/>
  <c r="E6709" i="17"/>
  <c r="E6710" i="17"/>
  <c r="E6711" i="17"/>
  <c r="E6712" i="17"/>
  <c r="E6713" i="17"/>
  <c r="E6714" i="17"/>
  <c r="E6715" i="17"/>
  <c r="E6716" i="17"/>
  <c r="E6717" i="17"/>
  <c r="E6718" i="17"/>
  <c r="E6719" i="17"/>
  <c r="E6720" i="17"/>
  <c r="E6721" i="17"/>
  <c r="E6722" i="17"/>
  <c r="E6723" i="17"/>
  <c r="E6724" i="17"/>
  <c r="E6725" i="17"/>
  <c r="E6726" i="17"/>
  <c r="E6727" i="17"/>
  <c r="E6728" i="17"/>
  <c r="E6729" i="17"/>
  <c r="E6730" i="17"/>
  <c r="E6731" i="17"/>
  <c r="E6732" i="17"/>
  <c r="E6733" i="17"/>
  <c r="E6734" i="17"/>
  <c r="E6735" i="17"/>
  <c r="E6736" i="17"/>
  <c r="E6737" i="17"/>
  <c r="E6738" i="17"/>
  <c r="E6739" i="17"/>
  <c r="E6740" i="17"/>
  <c r="E6741" i="17"/>
  <c r="E6742" i="17"/>
  <c r="E6743" i="17"/>
  <c r="E6744" i="17"/>
  <c r="E6745" i="17"/>
  <c r="E6746" i="17"/>
  <c r="E6747" i="17"/>
  <c r="E6748" i="17"/>
  <c r="E6749" i="17"/>
  <c r="E6750" i="17"/>
  <c r="E6751" i="17"/>
  <c r="E6752" i="17"/>
  <c r="E6753" i="17"/>
  <c r="E6754" i="17"/>
  <c r="E6755" i="17"/>
  <c r="E6756" i="17"/>
  <c r="E6757" i="17"/>
  <c r="E6758" i="17"/>
  <c r="E6759" i="17"/>
  <c r="E6760" i="17"/>
  <c r="E6761" i="17"/>
  <c r="E6762" i="17"/>
  <c r="E6763" i="17"/>
  <c r="E6764" i="17"/>
  <c r="E6765" i="17"/>
  <c r="E6766" i="17"/>
  <c r="E6767" i="17"/>
  <c r="E6768" i="17"/>
  <c r="E6769" i="17"/>
  <c r="E6770" i="17"/>
  <c r="E6771" i="17"/>
  <c r="E6772" i="17"/>
  <c r="E6773" i="17"/>
  <c r="E6774" i="17"/>
  <c r="E6775" i="17"/>
  <c r="E6776" i="17"/>
  <c r="E6777" i="17"/>
  <c r="E6778" i="17"/>
  <c r="E6779" i="17"/>
  <c r="E6780" i="17"/>
  <c r="E6781" i="17"/>
  <c r="E6782" i="17"/>
  <c r="E6783" i="17"/>
  <c r="E6784" i="17"/>
  <c r="E6785" i="17"/>
  <c r="E6786" i="17"/>
  <c r="E6787" i="17"/>
  <c r="E6788" i="17"/>
  <c r="E6789" i="17"/>
  <c r="E6790" i="17"/>
  <c r="E6791" i="17"/>
  <c r="E6792" i="17"/>
  <c r="E6793" i="17"/>
  <c r="E6794" i="17"/>
  <c r="E6795" i="17"/>
  <c r="E6796" i="17"/>
  <c r="E6797" i="17"/>
  <c r="E6798" i="17"/>
  <c r="E6799" i="17"/>
  <c r="E6800" i="17"/>
  <c r="E6801" i="17"/>
  <c r="E6802" i="17"/>
  <c r="E6803" i="17"/>
  <c r="E6804" i="17"/>
  <c r="E6805" i="17"/>
  <c r="E6806" i="17"/>
  <c r="E6807" i="17"/>
  <c r="E6808" i="17"/>
  <c r="E6809" i="17"/>
  <c r="E6810" i="17"/>
  <c r="E6811" i="17"/>
  <c r="E6812" i="17"/>
  <c r="E6813" i="17"/>
  <c r="E6814" i="17"/>
  <c r="E6815" i="17"/>
  <c r="E6816" i="17"/>
  <c r="E6817" i="17"/>
  <c r="E6818" i="17"/>
  <c r="E6819" i="17"/>
  <c r="E6820" i="17"/>
  <c r="E6821" i="17"/>
  <c r="E6822" i="17"/>
  <c r="E6823" i="17"/>
  <c r="E6824" i="17"/>
  <c r="E6825" i="17"/>
  <c r="E6826" i="17"/>
  <c r="E6827" i="17"/>
  <c r="E6828" i="17"/>
  <c r="E6829" i="17"/>
  <c r="E6830" i="17"/>
  <c r="E6831" i="17"/>
  <c r="E6832" i="17"/>
  <c r="E6833" i="17"/>
  <c r="E6834" i="17"/>
  <c r="E6835" i="17"/>
  <c r="E6836" i="17"/>
  <c r="E6837" i="17"/>
  <c r="E6838" i="17"/>
  <c r="E6839" i="17"/>
  <c r="E6840" i="17"/>
  <c r="E6841" i="17"/>
  <c r="E6842" i="17"/>
  <c r="E6843" i="17"/>
  <c r="E6844" i="17"/>
  <c r="E6845" i="17"/>
  <c r="E6846" i="17"/>
  <c r="E6847" i="17"/>
  <c r="E6848" i="17"/>
  <c r="E6849" i="17"/>
  <c r="E6850" i="17"/>
  <c r="E6851" i="17"/>
  <c r="E6852" i="17"/>
  <c r="E6853" i="17"/>
  <c r="E6854" i="17"/>
  <c r="E6855" i="17"/>
  <c r="E6856" i="17"/>
  <c r="E6857" i="17"/>
  <c r="E6858" i="17"/>
  <c r="E6859" i="17"/>
  <c r="E6860" i="17"/>
  <c r="E6861" i="17"/>
  <c r="E6862" i="17"/>
  <c r="E6863" i="17"/>
  <c r="E6864" i="17"/>
  <c r="E6865" i="17"/>
  <c r="E6866" i="17"/>
  <c r="E6867" i="17"/>
  <c r="E6868" i="17"/>
  <c r="E6869" i="17"/>
  <c r="E6870" i="17"/>
  <c r="E6871" i="17"/>
  <c r="E6872" i="17"/>
  <c r="E6873" i="17"/>
  <c r="E6874" i="17"/>
  <c r="E6875" i="17"/>
  <c r="E6876" i="17"/>
  <c r="E6877" i="17"/>
  <c r="E6878" i="17"/>
  <c r="E6879" i="17"/>
  <c r="E6880" i="17"/>
  <c r="E6881" i="17"/>
  <c r="E6882" i="17"/>
  <c r="E6883" i="17"/>
  <c r="E6884" i="17"/>
  <c r="E6885" i="17"/>
  <c r="E6886" i="17"/>
  <c r="E6887" i="17"/>
  <c r="E6888" i="17"/>
  <c r="E6889" i="17"/>
  <c r="E6890" i="17"/>
  <c r="E6891" i="17"/>
  <c r="E6892" i="17"/>
  <c r="E6893" i="17"/>
  <c r="E6894" i="17"/>
  <c r="E6895" i="17"/>
  <c r="E6896" i="17"/>
  <c r="E6897" i="17"/>
  <c r="E6898" i="17"/>
  <c r="E6899" i="17"/>
  <c r="E6900" i="17"/>
  <c r="E6901" i="17"/>
  <c r="E6902" i="17"/>
  <c r="E6903" i="17"/>
  <c r="E6904" i="17"/>
  <c r="E6905" i="17"/>
  <c r="E6906" i="17"/>
  <c r="E6907" i="17"/>
  <c r="E6908" i="17"/>
  <c r="E6909" i="17"/>
  <c r="E6910" i="17"/>
  <c r="E6911" i="17"/>
  <c r="E6912" i="17"/>
  <c r="E6913" i="17"/>
  <c r="E6914" i="17"/>
  <c r="E6915" i="17"/>
  <c r="E6916" i="17"/>
  <c r="E6917" i="17"/>
  <c r="E6918" i="17"/>
  <c r="E6919" i="17"/>
  <c r="E6920" i="17"/>
  <c r="E6921" i="17"/>
  <c r="E6922" i="17"/>
  <c r="E6923" i="17"/>
  <c r="E6924" i="17"/>
  <c r="E6925" i="17"/>
  <c r="E6926" i="17"/>
  <c r="E6927" i="17"/>
  <c r="E6928" i="17"/>
  <c r="E6929" i="17"/>
  <c r="E6930" i="17"/>
  <c r="E6931" i="17"/>
  <c r="E6932" i="17"/>
  <c r="E6933" i="17"/>
  <c r="E6934" i="17"/>
  <c r="E6935" i="17"/>
  <c r="E6936" i="17"/>
  <c r="E6937" i="17"/>
  <c r="E6938" i="17"/>
  <c r="E6939" i="17"/>
  <c r="E6940" i="17"/>
  <c r="E6941" i="17"/>
  <c r="E6942" i="17"/>
  <c r="E6943" i="17"/>
  <c r="E6944" i="17"/>
  <c r="E6945" i="17"/>
  <c r="E6946" i="17"/>
  <c r="E6947" i="17"/>
  <c r="E6948" i="17"/>
  <c r="E6949" i="17"/>
  <c r="E6950" i="17"/>
  <c r="E6951" i="17"/>
  <c r="E6952" i="17"/>
  <c r="E6953" i="17"/>
  <c r="E6954" i="17"/>
  <c r="E6955" i="17"/>
  <c r="E6956" i="17"/>
  <c r="E6957" i="17"/>
  <c r="E6958" i="17"/>
  <c r="E6959" i="17"/>
  <c r="E6960" i="17"/>
  <c r="E6961" i="17"/>
  <c r="E6962" i="17"/>
  <c r="E6963" i="17"/>
  <c r="E6964" i="17"/>
  <c r="E6965" i="17"/>
  <c r="E6966" i="17"/>
  <c r="E6967" i="17"/>
  <c r="E6968" i="17"/>
  <c r="E6969" i="17"/>
  <c r="E6970" i="17"/>
  <c r="E6971" i="17"/>
  <c r="E6972" i="17"/>
  <c r="E6973" i="17"/>
  <c r="E6974" i="17"/>
  <c r="E6975" i="17"/>
  <c r="E6976" i="17"/>
  <c r="E6977" i="17"/>
  <c r="E6978" i="17"/>
  <c r="E6979" i="17"/>
  <c r="E6980" i="17"/>
  <c r="E6981" i="17"/>
  <c r="E6982" i="17"/>
  <c r="E6983" i="17"/>
  <c r="E6984" i="17"/>
  <c r="E6985" i="17"/>
  <c r="E6986" i="17"/>
  <c r="E6987" i="17"/>
  <c r="E6988" i="17"/>
  <c r="E6989" i="17"/>
  <c r="E6990" i="17"/>
  <c r="E6991" i="17"/>
  <c r="E6992" i="17"/>
  <c r="E6993" i="17"/>
  <c r="E6994" i="17"/>
  <c r="E6995" i="17"/>
  <c r="E6996" i="17"/>
  <c r="E6997" i="17"/>
  <c r="E6998" i="17"/>
  <c r="E6999" i="17"/>
  <c r="E7000" i="17"/>
  <c r="E7001" i="17"/>
  <c r="E7002" i="17"/>
  <c r="E7003" i="17"/>
  <c r="E7004" i="17"/>
  <c r="E7005" i="17"/>
  <c r="E7006" i="17"/>
  <c r="E7007" i="17"/>
  <c r="E7008" i="17"/>
  <c r="E7009" i="17"/>
  <c r="E7010" i="17"/>
  <c r="E7011" i="17"/>
  <c r="E7012" i="17"/>
  <c r="E7013" i="17"/>
  <c r="E7014" i="17"/>
  <c r="E7015" i="17"/>
  <c r="E7016" i="17"/>
  <c r="E7017" i="17"/>
  <c r="E7018" i="17"/>
  <c r="E7019" i="17"/>
  <c r="E7020" i="17"/>
  <c r="E7021" i="17"/>
  <c r="E7022" i="17"/>
  <c r="E7023" i="17"/>
  <c r="E7024" i="17"/>
  <c r="E7025" i="17"/>
  <c r="E7026" i="17"/>
  <c r="E7027" i="17"/>
  <c r="E7028" i="17"/>
  <c r="E7029" i="17"/>
  <c r="E7030" i="17"/>
  <c r="E7031" i="17"/>
  <c r="E7032" i="17"/>
  <c r="E7033" i="17"/>
  <c r="E7034" i="17"/>
  <c r="E7035" i="17"/>
  <c r="E7036" i="17"/>
  <c r="E7037" i="17"/>
  <c r="E7038" i="17"/>
  <c r="E7039" i="17"/>
  <c r="E7040" i="17"/>
  <c r="E7041" i="17"/>
  <c r="E7042" i="17"/>
  <c r="E7043" i="17"/>
  <c r="E7044" i="17"/>
  <c r="E7045" i="17"/>
  <c r="E7046" i="17"/>
  <c r="E7047" i="17"/>
  <c r="E7048" i="17"/>
  <c r="E7049" i="17"/>
  <c r="E7050" i="17"/>
  <c r="E7051" i="17"/>
  <c r="E7052" i="17"/>
  <c r="E7053" i="17"/>
  <c r="E7054" i="17"/>
  <c r="E7055" i="17"/>
  <c r="E7056" i="17"/>
  <c r="E7057" i="17"/>
  <c r="E7058" i="17"/>
  <c r="E7059" i="17"/>
  <c r="E7060" i="17"/>
  <c r="E7061" i="17"/>
  <c r="E7062" i="17"/>
  <c r="E7063" i="17"/>
  <c r="E7064" i="17"/>
  <c r="E7065" i="17"/>
  <c r="E7066" i="17"/>
  <c r="E7067" i="17"/>
  <c r="E7068" i="17"/>
  <c r="E7069" i="17"/>
  <c r="E7070" i="17"/>
  <c r="E7071" i="17"/>
  <c r="E7072" i="17"/>
  <c r="E7073" i="17"/>
  <c r="E7074" i="17"/>
  <c r="E7075" i="17"/>
  <c r="E7076" i="17"/>
  <c r="E7077" i="17"/>
  <c r="E7078" i="17"/>
  <c r="E7079" i="17"/>
  <c r="E7080" i="17"/>
  <c r="E7081" i="17"/>
  <c r="E7082" i="17"/>
  <c r="E7083" i="17"/>
  <c r="E7084" i="17"/>
  <c r="E7085" i="17"/>
  <c r="E7086" i="17"/>
  <c r="E7087" i="17"/>
  <c r="E7088" i="17"/>
  <c r="E7089" i="17"/>
  <c r="E7090" i="17"/>
  <c r="E7091" i="17"/>
  <c r="E7092" i="17"/>
  <c r="E7093" i="17"/>
  <c r="E7094" i="17"/>
  <c r="E7095" i="17"/>
  <c r="E7096" i="17"/>
  <c r="E7097" i="17"/>
  <c r="E7098" i="17"/>
  <c r="E7099" i="17"/>
  <c r="E7100" i="17"/>
  <c r="E7101" i="17"/>
  <c r="E7102" i="17"/>
  <c r="E7103" i="17"/>
  <c r="E7104" i="17"/>
  <c r="E7105" i="17"/>
  <c r="E7106" i="17"/>
  <c r="E7107" i="17"/>
  <c r="E7108" i="17"/>
  <c r="E7109" i="17"/>
  <c r="E7110" i="17"/>
  <c r="E7111" i="17"/>
  <c r="E7112" i="17"/>
  <c r="E7113" i="17"/>
  <c r="E7114" i="17"/>
  <c r="E7115" i="17"/>
  <c r="E7116" i="17"/>
  <c r="E7117" i="17"/>
  <c r="E7118" i="17"/>
  <c r="E7119" i="17"/>
  <c r="E7120" i="17"/>
  <c r="E7121" i="17"/>
  <c r="E7122" i="17"/>
  <c r="E7123" i="17"/>
  <c r="E7124" i="17"/>
  <c r="E7125" i="17"/>
  <c r="E7126" i="17"/>
  <c r="E7127" i="17"/>
  <c r="E7128" i="17"/>
  <c r="E7129" i="17"/>
  <c r="E7130" i="17"/>
  <c r="E7131" i="17"/>
  <c r="E7132" i="17"/>
  <c r="E7133" i="17"/>
  <c r="E7134" i="17"/>
  <c r="E7135" i="17"/>
  <c r="E7136" i="17"/>
  <c r="E7137" i="17"/>
  <c r="E7138" i="17"/>
  <c r="E7139" i="17"/>
  <c r="E7140" i="17"/>
  <c r="E7141" i="17"/>
  <c r="E7142" i="17"/>
  <c r="E7143" i="17"/>
  <c r="E7144" i="17"/>
  <c r="E7145" i="17"/>
  <c r="E7146" i="17"/>
  <c r="E7147" i="17"/>
  <c r="E7148" i="17"/>
  <c r="E7149" i="17"/>
  <c r="E7150" i="17"/>
  <c r="E7151" i="17"/>
  <c r="E7152" i="17"/>
  <c r="E7153" i="17"/>
  <c r="E7154" i="17"/>
  <c r="E7155" i="17"/>
  <c r="E7156" i="17"/>
  <c r="E7157" i="17"/>
  <c r="E7158" i="17"/>
  <c r="E7159" i="17"/>
  <c r="E7160" i="17"/>
  <c r="E7161" i="17"/>
  <c r="E7162" i="17"/>
  <c r="E7163" i="17"/>
  <c r="E7164" i="17"/>
  <c r="E7165" i="17"/>
  <c r="E7166" i="17"/>
  <c r="E7167" i="17"/>
  <c r="E7168" i="17"/>
  <c r="E7169" i="17"/>
  <c r="E7170" i="17"/>
  <c r="E7171" i="17"/>
  <c r="E7172" i="17"/>
  <c r="E7173" i="17"/>
  <c r="E7174" i="17"/>
  <c r="E7175" i="17"/>
  <c r="E7176" i="17"/>
  <c r="E7177" i="17"/>
  <c r="E7178" i="17"/>
  <c r="E7179" i="17"/>
  <c r="E7180" i="17"/>
  <c r="E7181" i="17"/>
  <c r="E7182" i="17"/>
  <c r="E7183" i="17"/>
  <c r="E7184" i="17"/>
  <c r="E7185" i="17"/>
  <c r="E7186" i="17"/>
  <c r="E7187" i="17"/>
  <c r="E7188" i="17"/>
  <c r="E7189" i="17"/>
  <c r="E7190" i="17"/>
  <c r="E7191" i="17"/>
  <c r="E7192" i="17"/>
  <c r="E7193" i="17"/>
  <c r="E7194" i="17"/>
  <c r="E7195" i="17"/>
  <c r="E7196" i="17"/>
  <c r="E7197" i="17"/>
  <c r="E7198" i="17"/>
  <c r="E7199" i="17"/>
  <c r="E7200" i="17"/>
  <c r="E7201" i="17"/>
  <c r="E7202" i="17"/>
  <c r="E7203" i="17"/>
  <c r="E7204" i="17"/>
  <c r="E7205" i="17"/>
  <c r="E7206" i="17"/>
  <c r="E7207" i="17"/>
  <c r="E7208" i="17"/>
  <c r="E7209" i="17"/>
  <c r="E7210" i="17"/>
  <c r="E7211" i="17"/>
  <c r="E7212" i="17"/>
  <c r="E7213" i="17"/>
  <c r="E7214" i="17"/>
  <c r="E7215" i="17"/>
  <c r="E7216" i="17"/>
  <c r="E7217" i="17"/>
  <c r="E7218" i="17"/>
  <c r="E7219" i="17"/>
  <c r="E7220" i="17"/>
  <c r="E7221" i="17"/>
  <c r="E7222" i="17"/>
  <c r="E7223" i="17"/>
  <c r="E7224" i="17"/>
  <c r="E7225" i="17"/>
  <c r="E7226" i="17"/>
  <c r="E7227" i="17"/>
  <c r="E7228" i="17"/>
  <c r="E7229" i="17"/>
  <c r="E7230" i="17"/>
  <c r="E7231" i="17"/>
  <c r="E7232" i="17"/>
  <c r="E7233" i="17"/>
  <c r="E7234" i="17"/>
  <c r="E7235" i="17"/>
  <c r="E7236" i="17"/>
  <c r="E7237" i="17"/>
  <c r="E7238" i="17"/>
  <c r="E7239" i="17"/>
  <c r="E7240" i="17"/>
  <c r="E7241" i="17"/>
  <c r="E7242" i="17"/>
  <c r="E7243" i="17"/>
  <c r="E7244" i="17"/>
  <c r="E7245" i="17"/>
  <c r="E7246" i="17"/>
  <c r="E7247" i="17"/>
  <c r="E7248" i="17"/>
  <c r="E7249" i="17"/>
  <c r="E7250" i="17"/>
  <c r="E7251" i="17"/>
  <c r="E7252" i="17"/>
  <c r="E7253" i="17"/>
  <c r="E7254" i="17"/>
  <c r="E7255" i="17"/>
  <c r="E7256" i="17"/>
  <c r="E7257" i="17"/>
  <c r="E7258" i="17"/>
  <c r="E7259" i="17"/>
  <c r="E7260" i="17"/>
  <c r="E7261" i="17"/>
  <c r="E7262" i="17"/>
  <c r="E7263" i="17"/>
  <c r="E7264" i="17"/>
  <c r="E7265" i="17"/>
  <c r="E7266" i="17"/>
  <c r="E7267" i="17"/>
  <c r="E7268" i="17"/>
  <c r="E7269" i="17"/>
  <c r="E7270" i="17"/>
  <c r="E7271" i="17"/>
  <c r="E7272" i="17"/>
  <c r="E7273" i="17"/>
  <c r="E7274" i="17"/>
  <c r="E7275" i="17"/>
  <c r="E7276" i="17"/>
  <c r="E7277" i="17"/>
  <c r="E7278" i="17"/>
  <c r="E7279" i="17"/>
  <c r="E7280" i="17"/>
  <c r="E7281" i="17"/>
  <c r="E7282" i="17"/>
  <c r="E7283" i="17"/>
  <c r="E7284" i="17"/>
  <c r="E7285" i="17"/>
  <c r="E7286" i="17"/>
  <c r="E7287" i="17"/>
  <c r="E7288" i="17"/>
  <c r="E7289" i="17"/>
  <c r="E7290" i="17"/>
  <c r="E7291" i="17"/>
  <c r="E7292" i="17"/>
  <c r="E7293" i="17"/>
  <c r="E7294" i="17"/>
  <c r="E7295" i="17"/>
  <c r="E7296" i="17"/>
  <c r="E7297" i="17"/>
  <c r="E7298" i="17"/>
  <c r="E7299" i="17"/>
  <c r="E7300" i="17"/>
  <c r="E7301" i="17"/>
  <c r="E7302" i="17"/>
  <c r="E7303" i="17"/>
  <c r="E7304" i="17"/>
  <c r="E7305" i="17"/>
  <c r="E7306" i="17"/>
  <c r="E7307" i="17"/>
  <c r="E7308" i="17"/>
  <c r="E7309" i="17"/>
  <c r="E7310" i="17"/>
  <c r="E7311" i="17"/>
  <c r="E7312" i="17"/>
  <c r="E7313" i="17"/>
  <c r="E7314" i="17"/>
  <c r="E7315" i="17"/>
  <c r="E7316" i="17"/>
  <c r="E7317" i="17"/>
  <c r="E7318" i="17"/>
  <c r="E7319" i="17"/>
  <c r="E7320" i="17"/>
  <c r="E7321" i="17"/>
  <c r="E7322" i="17"/>
  <c r="E7323" i="17"/>
  <c r="E7324" i="17"/>
  <c r="E7325" i="17"/>
  <c r="E7326" i="17"/>
  <c r="E7327" i="17"/>
  <c r="E7328" i="17"/>
  <c r="E7329" i="17"/>
  <c r="E7330" i="17"/>
  <c r="E7331" i="17"/>
  <c r="E7332" i="17"/>
  <c r="E7333" i="17"/>
  <c r="E7334" i="17"/>
  <c r="E7335" i="17"/>
  <c r="E7336" i="17"/>
  <c r="E7337" i="17"/>
  <c r="E7338" i="17"/>
  <c r="E7339" i="17"/>
  <c r="E7340" i="17"/>
  <c r="E7341" i="17"/>
  <c r="E7342" i="17"/>
  <c r="E7343" i="17"/>
  <c r="E7344" i="17"/>
  <c r="E7345" i="17"/>
  <c r="E7346" i="17"/>
  <c r="E7347" i="17"/>
  <c r="E7348" i="17"/>
  <c r="E7349" i="17"/>
  <c r="E7350" i="17"/>
  <c r="E7351" i="17"/>
  <c r="E7352" i="17"/>
  <c r="E7353" i="17"/>
  <c r="E7354" i="17"/>
  <c r="E7355" i="17"/>
  <c r="E7356" i="17"/>
  <c r="E7357" i="17"/>
  <c r="E7358" i="17"/>
  <c r="E7359" i="17"/>
  <c r="E7360" i="17"/>
  <c r="E7361" i="17"/>
  <c r="E7362" i="17"/>
  <c r="E7363" i="17"/>
  <c r="E7364" i="17"/>
  <c r="E7365" i="17"/>
  <c r="E7366" i="17"/>
  <c r="E7367" i="17"/>
  <c r="E7368" i="17"/>
  <c r="E7369" i="17"/>
  <c r="E7370" i="17"/>
  <c r="E7371" i="17"/>
  <c r="E7372" i="17"/>
  <c r="E7373" i="17"/>
  <c r="E7374" i="17"/>
  <c r="E7375" i="17"/>
  <c r="E7376" i="17"/>
  <c r="E7377" i="17"/>
  <c r="E7378" i="17"/>
  <c r="E7379" i="17"/>
  <c r="E7380" i="17"/>
  <c r="E7381" i="17"/>
  <c r="E7382" i="17"/>
  <c r="E7383" i="17"/>
  <c r="E7384" i="17"/>
  <c r="E7385" i="17"/>
  <c r="E7386" i="17"/>
  <c r="E7387" i="17"/>
  <c r="E7388" i="17"/>
  <c r="E7389" i="17"/>
  <c r="E7390" i="17"/>
  <c r="E7391" i="17"/>
  <c r="E7392" i="17"/>
  <c r="E7393" i="17"/>
  <c r="E7394" i="17"/>
  <c r="E7395" i="17"/>
  <c r="E7396" i="17"/>
  <c r="E7397" i="17"/>
  <c r="E7398" i="17"/>
  <c r="E7399" i="17"/>
  <c r="E7400" i="17"/>
  <c r="E7401" i="17"/>
  <c r="E7402" i="17"/>
  <c r="E7403" i="17"/>
  <c r="E7404" i="17"/>
  <c r="E7405" i="17"/>
  <c r="E7406" i="17"/>
  <c r="E7407" i="17"/>
  <c r="E7408" i="17"/>
  <c r="E7409" i="17"/>
  <c r="E7410" i="17"/>
  <c r="E7411" i="17"/>
  <c r="E7412" i="17"/>
  <c r="E7413" i="17"/>
  <c r="E7414" i="17"/>
  <c r="E7415" i="17"/>
  <c r="E7416" i="17"/>
  <c r="E7417" i="17"/>
  <c r="E7418" i="17"/>
  <c r="E7419" i="17"/>
  <c r="E7420" i="17"/>
  <c r="E7421" i="17"/>
  <c r="E7422" i="17"/>
  <c r="E7423" i="17"/>
  <c r="E7424" i="17"/>
  <c r="E7425" i="17"/>
  <c r="E7426" i="17"/>
  <c r="E7427" i="17"/>
  <c r="E7428" i="17"/>
  <c r="E7429" i="17"/>
  <c r="E7430" i="17"/>
  <c r="E7431" i="17"/>
  <c r="E7432" i="17"/>
  <c r="E7433" i="17"/>
  <c r="E7434" i="17"/>
  <c r="E7435" i="17"/>
  <c r="E7436" i="17"/>
  <c r="E7437" i="17"/>
  <c r="E7438" i="17"/>
  <c r="E7439" i="17"/>
  <c r="E7440" i="17"/>
  <c r="E7441" i="17"/>
  <c r="E7442" i="17"/>
  <c r="E7443" i="17"/>
  <c r="E7444" i="17"/>
  <c r="E7445" i="17"/>
  <c r="E7446" i="17"/>
  <c r="E7447" i="17"/>
  <c r="E7448" i="17"/>
  <c r="E7449" i="17"/>
  <c r="E7450" i="17"/>
  <c r="E7451" i="17"/>
  <c r="E7452" i="17"/>
  <c r="E7453" i="17"/>
  <c r="E7454" i="17"/>
  <c r="E7455" i="17"/>
  <c r="E7456" i="17"/>
  <c r="E7457" i="17"/>
  <c r="E7458" i="17"/>
  <c r="E7459" i="17"/>
  <c r="E7460" i="17"/>
  <c r="E7461" i="17"/>
  <c r="E7462" i="17"/>
  <c r="E7463" i="17"/>
  <c r="E7464" i="17"/>
  <c r="E7465" i="17"/>
  <c r="E7466" i="17"/>
  <c r="E7467" i="17"/>
  <c r="E7468" i="17"/>
  <c r="E7469" i="17"/>
  <c r="E7470" i="17"/>
  <c r="E7471" i="17"/>
  <c r="E7472" i="17"/>
  <c r="E7473" i="17"/>
  <c r="E7474" i="17"/>
  <c r="E7475" i="17"/>
  <c r="E7476" i="17"/>
  <c r="E7477" i="17"/>
  <c r="E7478" i="17"/>
  <c r="E7479" i="17"/>
  <c r="E7480" i="17"/>
  <c r="E7481" i="17"/>
  <c r="E7482" i="17"/>
  <c r="E7483" i="17"/>
  <c r="E7484" i="17"/>
  <c r="E7485" i="17"/>
  <c r="E7486" i="17"/>
  <c r="E7487" i="17"/>
  <c r="E7488" i="17"/>
  <c r="E7489" i="17"/>
  <c r="E7490" i="17"/>
  <c r="E7491" i="17"/>
  <c r="E7492" i="17"/>
  <c r="E7493" i="17"/>
  <c r="E7494" i="17"/>
  <c r="E7495" i="17"/>
  <c r="E7496" i="17"/>
  <c r="E7497" i="17"/>
  <c r="E7498" i="17"/>
  <c r="E7499" i="17"/>
  <c r="E7500" i="17"/>
  <c r="E7501" i="17"/>
  <c r="E7502" i="17"/>
  <c r="E7503" i="17"/>
  <c r="E7504" i="17"/>
  <c r="E7505" i="17"/>
  <c r="E7506" i="17"/>
  <c r="E7507" i="17"/>
  <c r="E7508" i="17"/>
  <c r="E7509" i="17"/>
  <c r="E7510" i="17"/>
  <c r="E7511" i="17"/>
  <c r="E7512" i="17"/>
  <c r="E7513" i="17"/>
  <c r="E7514" i="17"/>
  <c r="E7515" i="17"/>
  <c r="E7516" i="17"/>
  <c r="E7517" i="17"/>
  <c r="E7518" i="17"/>
  <c r="E7519" i="17"/>
  <c r="E7520" i="17"/>
  <c r="E7521" i="17"/>
  <c r="E7522" i="17"/>
  <c r="E7523" i="17"/>
  <c r="E7524" i="17"/>
  <c r="E7525" i="17"/>
  <c r="E7526" i="17"/>
  <c r="E7527" i="17"/>
  <c r="E7528" i="17"/>
  <c r="E7529" i="17"/>
  <c r="E7530" i="17"/>
  <c r="E7531" i="17"/>
  <c r="E7532" i="17"/>
  <c r="E7533" i="17"/>
  <c r="E7534" i="17"/>
  <c r="E7535" i="17"/>
  <c r="E7536" i="17"/>
  <c r="E7537" i="17"/>
  <c r="E7538" i="17"/>
  <c r="E7539" i="17"/>
  <c r="E7540" i="17"/>
  <c r="E7541" i="17"/>
  <c r="E7542" i="17"/>
  <c r="E7543" i="17"/>
  <c r="E7544" i="17"/>
  <c r="E7545" i="17"/>
  <c r="E7546" i="17"/>
  <c r="E7547" i="17"/>
  <c r="E7548" i="17"/>
  <c r="E7549" i="17"/>
  <c r="E7550" i="17"/>
  <c r="E7551" i="17"/>
  <c r="E7552" i="17"/>
  <c r="E7553" i="17"/>
  <c r="E7554" i="17"/>
  <c r="E7555" i="17"/>
  <c r="E7556" i="17"/>
  <c r="E7557" i="17"/>
  <c r="E7558" i="17"/>
  <c r="E7559" i="17"/>
  <c r="E7560" i="17"/>
  <c r="E7561" i="17"/>
  <c r="E7562" i="17"/>
  <c r="E7563" i="17"/>
  <c r="E7564" i="17"/>
  <c r="E7565" i="17"/>
  <c r="E7566" i="17"/>
  <c r="E7567" i="17"/>
  <c r="E7568" i="17"/>
  <c r="E7569" i="17"/>
  <c r="E7570" i="17"/>
  <c r="E7571" i="17"/>
  <c r="E7572" i="17"/>
  <c r="E7573" i="17"/>
  <c r="E7574" i="17"/>
  <c r="E7575" i="17"/>
  <c r="E7576" i="17"/>
  <c r="E7577" i="17"/>
  <c r="E7578" i="17"/>
  <c r="E7579" i="17"/>
  <c r="E7580" i="17"/>
  <c r="E7581" i="17"/>
  <c r="E7582" i="17"/>
  <c r="E7583" i="17"/>
  <c r="E7584" i="17"/>
  <c r="E7585" i="17"/>
  <c r="E7586" i="17"/>
  <c r="E7587" i="17"/>
  <c r="E7588" i="17"/>
  <c r="E7589" i="17"/>
  <c r="E7590" i="17"/>
  <c r="E7591" i="17"/>
  <c r="E7592" i="17"/>
  <c r="E7593" i="17"/>
  <c r="E7594" i="17"/>
  <c r="E7595" i="17"/>
  <c r="E7596" i="17"/>
  <c r="E7597" i="17"/>
  <c r="E7598" i="17"/>
  <c r="E7599" i="17"/>
  <c r="E7600" i="17"/>
  <c r="E7601" i="17"/>
  <c r="E7602" i="17"/>
  <c r="E7603" i="17"/>
  <c r="E7604" i="17"/>
  <c r="E7605" i="17"/>
  <c r="E7606" i="17"/>
  <c r="E7607" i="17"/>
  <c r="E7608" i="17"/>
  <c r="E7609" i="17"/>
  <c r="E7610" i="17"/>
  <c r="E7611" i="17"/>
  <c r="E7612" i="17"/>
  <c r="E7613" i="17"/>
  <c r="E7614" i="17"/>
  <c r="E7615" i="17"/>
  <c r="E7616" i="17"/>
  <c r="E7617" i="17"/>
  <c r="E7618" i="17"/>
  <c r="E7619" i="17"/>
  <c r="E7620" i="17"/>
  <c r="E7621" i="17"/>
  <c r="E7622" i="17"/>
  <c r="E7623" i="17"/>
  <c r="E7624" i="17"/>
  <c r="E7625" i="17"/>
  <c r="E7626" i="17"/>
  <c r="E7627" i="17"/>
  <c r="E7628" i="17"/>
  <c r="E7629" i="17"/>
  <c r="E7630" i="17"/>
  <c r="E7631" i="17"/>
  <c r="E7632" i="17"/>
  <c r="E7633" i="17"/>
  <c r="E7634" i="17"/>
  <c r="E7635" i="17"/>
  <c r="E7636" i="17"/>
  <c r="E7637" i="17"/>
  <c r="E7638" i="17"/>
  <c r="E7639" i="17"/>
  <c r="E7640" i="17"/>
  <c r="E7641" i="17"/>
  <c r="E7642" i="17"/>
  <c r="E7643" i="17"/>
  <c r="E7644" i="17"/>
  <c r="E7645" i="17"/>
  <c r="E7646" i="17"/>
  <c r="E7647" i="17"/>
  <c r="E7648" i="17"/>
  <c r="E7649" i="17"/>
  <c r="E7650" i="17"/>
  <c r="E7651" i="17"/>
  <c r="E7652" i="17"/>
  <c r="E7653" i="17"/>
  <c r="E7654" i="17"/>
  <c r="E7655" i="17"/>
  <c r="E7656" i="17"/>
  <c r="E7657" i="17"/>
  <c r="E7658" i="17"/>
  <c r="E7659" i="17"/>
  <c r="E7660" i="17"/>
  <c r="E7661" i="17"/>
  <c r="E7662" i="17"/>
  <c r="E7663" i="17"/>
  <c r="E7664" i="17"/>
  <c r="E7665" i="17"/>
  <c r="E7666" i="17"/>
  <c r="E7667" i="17"/>
  <c r="E7668" i="17"/>
  <c r="E7669" i="17"/>
  <c r="E7670" i="17"/>
  <c r="E7671" i="17"/>
  <c r="E7672" i="17"/>
  <c r="E7673" i="17"/>
  <c r="E7674" i="17"/>
  <c r="E7675" i="17"/>
  <c r="E7676" i="17"/>
  <c r="E7677" i="17"/>
  <c r="E7678" i="17"/>
  <c r="E7679" i="17"/>
  <c r="E7680" i="17"/>
  <c r="E7681" i="17"/>
  <c r="E7682" i="17"/>
  <c r="E7683" i="17"/>
  <c r="E7684" i="17"/>
  <c r="E7685" i="17"/>
  <c r="E7686" i="17"/>
  <c r="E7687" i="17"/>
  <c r="E7688" i="17"/>
  <c r="E7689" i="17"/>
  <c r="E7690" i="17"/>
  <c r="E7691" i="17"/>
  <c r="E7692" i="17"/>
  <c r="E7693" i="17"/>
  <c r="E7694" i="17"/>
  <c r="E7695" i="17"/>
  <c r="E7696" i="17"/>
  <c r="E7697" i="17"/>
  <c r="E7698" i="17"/>
  <c r="E7699" i="17"/>
  <c r="E7700" i="17"/>
  <c r="E7701" i="17"/>
  <c r="E7702" i="17"/>
  <c r="E7703" i="17"/>
  <c r="E7704" i="17"/>
  <c r="E7705" i="17"/>
  <c r="E7706" i="17"/>
  <c r="E7707" i="17"/>
  <c r="E7708" i="17"/>
  <c r="E7709" i="17"/>
  <c r="E7710" i="17"/>
  <c r="E7711" i="17"/>
  <c r="E7712" i="17"/>
  <c r="E7713" i="17"/>
  <c r="E7714" i="17"/>
  <c r="E7715" i="17"/>
  <c r="E7716" i="17"/>
  <c r="E7717" i="17"/>
  <c r="E7718" i="17"/>
  <c r="E7719" i="17"/>
  <c r="E7720" i="17"/>
  <c r="E7721" i="17"/>
  <c r="E7722" i="17"/>
  <c r="E7723" i="17"/>
  <c r="E7724" i="17"/>
  <c r="E7725" i="17"/>
  <c r="E7726" i="17"/>
  <c r="E7727" i="17"/>
  <c r="E7728" i="17"/>
  <c r="E7729" i="17"/>
  <c r="E7730" i="17"/>
  <c r="E7731" i="17"/>
  <c r="E7732" i="17"/>
  <c r="E7733" i="17"/>
  <c r="E7734" i="17"/>
  <c r="E7735" i="17"/>
  <c r="E7736" i="17"/>
  <c r="E7737" i="17"/>
  <c r="E7738" i="17"/>
  <c r="E7739" i="17"/>
  <c r="E7740" i="17"/>
  <c r="E7741" i="17"/>
  <c r="E7742" i="17"/>
  <c r="E7743" i="17"/>
  <c r="E7744" i="17"/>
  <c r="E7745" i="17"/>
  <c r="E7746" i="17"/>
  <c r="E7747" i="17"/>
  <c r="E7748" i="17"/>
  <c r="E7749" i="17"/>
  <c r="E7750" i="17"/>
  <c r="E7751" i="17"/>
  <c r="E7752" i="17"/>
  <c r="E7753" i="17"/>
  <c r="E7754" i="17"/>
  <c r="E7755" i="17"/>
  <c r="E7756" i="17"/>
  <c r="E7757" i="17"/>
  <c r="E7758" i="17"/>
  <c r="E7759" i="17"/>
  <c r="E7760" i="17"/>
  <c r="E7761" i="17"/>
  <c r="E7762" i="17"/>
  <c r="E7763" i="17"/>
  <c r="E7764" i="17"/>
  <c r="E7765" i="17"/>
  <c r="E7766" i="17"/>
  <c r="E7767" i="17"/>
  <c r="E7768" i="17"/>
  <c r="E7769" i="17"/>
  <c r="E7770" i="17"/>
  <c r="E7771" i="17"/>
  <c r="E7772" i="17"/>
  <c r="E7773" i="17"/>
  <c r="E7774" i="17"/>
  <c r="E7775" i="17"/>
  <c r="E7776" i="17"/>
  <c r="E7777" i="17"/>
  <c r="E7778" i="17"/>
  <c r="E7779" i="17"/>
  <c r="E7780" i="17"/>
  <c r="E7781" i="17"/>
  <c r="E7782" i="17"/>
  <c r="E7783" i="17"/>
  <c r="E7784" i="17"/>
  <c r="E7785" i="17"/>
  <c r="E7786" i="17"/>
  <c r="E7787" i="17"/>
  <c r="E7788" i="17"/>
  <c r="E7789" i="17"/>
  <c r="E7790" i="17"/>
  <c r="E7791" i="17"/>
  <c r="E7792" i="17"/>
  <c r="E7793" i="17"/>
  <c r="E7794" i="17"/>
  <c r="E7795" i="17"/>
  <c r="E7796" i="17"/>
  <c r="E7797" i="17"/>
  <c r="E7798" i="17"/>
  <c r="E7799" i="17"/>
  <c r="E7800" i="17"/>
  <c r="E7801" i="17"/>
  <c r="E7802" i="17"/>
  <c r="E7803" i="17"/>
  <c r="E7804" i="17"/>
  <c r="E7805" i="17"/>
  <c r="E7806" i="17"/>
  <c r="E7807" i="17"/>
  <c r="E7808" i="17"/>
  <c r="E7809" i="17"/>
  <c r="E7810" i="17"/>
  <c r="E7811" i="17"/>
  <c r="E7812" i="17"/>
  <c r="E7813" i="17"/>
  <c r="E7814" i="17"/>
  <c r="E7815" i="17"/>
  <c r="E7816" i="17"/>
  <c r="E7817" i="17"/>
  <c r="E7818" i="17"/>
  <c r="E7819" i="17"/>
  <c r="E7820" i="17"/>
  <c r="E7821" i="17"/>
  <c r="E7822" i="17"/>
  <c r="E7823" i="17"/>
  <c r="E7824" i="17"/>
  <c r="E7825" i="17"/>
  <c r="E7826" i="17"/>
  <c r="E7827" i="17"/>
  <c r="E7828" i="17"/>
  <c r="E7829" i="17"/>
  <c r="E7830" i="17"/>
  <c r="E7831" i="17"/>
  <c r="E7832" i="17"/>
  <c r="E7833" i="17"/>
  <c r="E7834" i="17"/>
  <c r="E7835" i="17"/>
  <c r="E7836" i="17"/>
  <c r="E7837" i="17"/>
  <c r="E7838" i="17"/>
  <c r="E7839" i="17"/>
  <c r="E7840" i="17"/>
  <c r="E7841" i="17"/>
  <c r="E7842" i="17"/>
  <c r="E7843" i="17"/>
  <c r="E7844" i="17"/>
  <c r="E7845" i="17"/>
  <c r="E7846" i="17"/>
  <c r="E7847" i="17"/>
  <c r="E7848" i="17"/>
  <c r="E7849" i="17"/>
  <c r="E7850" i="17"/>
  <c r="E7851" i="17"/>
  <c r="E7852" i="17"/>
  <c r="E7853" i="17"/>
  <c r="E7854" i="17"/>
  <c r="E7855" i="17"/>
  <c r="E7856" i="17"/>
  <c r="E7857" i="17"/>
  <c r="E7858" i="17"/>
  <c r="E7859" i="17"/>
  <c r="E7860" i="17"/>
  <c r="E7861" i="17"/>
  <c r="E7862" i="17"/>
  <c r="E7863" i="17"/>
  <c r="E7864" i="17"/>
  <c r="E7865" i="17"/>
  <c r="E7866" i="17"/>
  <c r="E7867" i="17"/>
  <c r="E7868" i="17"/>
  <c r="E7869" i="17"/>
  <c r="E7870" i="17"/>
  <c r="E7871" i="17"/>
  <c r="E7872" i="17"/>
  <c r="E7873" i="17"/>
  <c r="E7874" i="17"/>
  <c r="E7875" i="17"/>
  <c r="E7876" i="17"/>
  <c r="E7877" i="17"/>
  <c r="E7878" i="17"/>
  <c r="E7879" i="17"/>
  <c r="E7880" i="17"/>
  <c r="E7881" i="17"/>
  <c r="E7882" i="17"/>
  <c r="E7883" i="17"/>
  <c r="E7884" i="17"/>
  <c r="E7885" i="17"/>
  <c r="E7886" i="17"/>
  <c r="E7887" i="17"/>
  <c r="E7888" i="17"/>
  <c r="E7889" i="17"/>
  <c r="E7890" i="17"/>
  <c r="E7891" i="17"/>
  <c r="E7892" i="17"/>
  <c r="E7893" i="17"/>
  <c r="E7894" i="17"/>
  <c r="E7895" i="17"/>
  <c r="E7896" i="17"/>
  <c r="E7897" i="17"/>
  <c r="E7898" i="17"/>
  <c r="E7899" i="17"/>
  <c r="E7900" i="17"/>
  <c r="E7901" i="17"/>
  <c r="E7902" i="17"/>
  <c r="E7903" i="17"/>
  <c r="E7904" i="17"/>
  <c r="E7905" i="17"/>
  <c r="E7906" i="17"/>
  <c r="E7907" i="17"/>
  <c r="E7908" i="17"/>
  <c r="E7909" i="17"/>
  <c r="E7910" i="17"/>
  <c r="E7911" i="17"/>
  <c r="E7912" i="17"/>
  <c r="E7913" i="17"/>
  <c r="E7914" i="17"/>
  <c r="E7915" i="17"/>
  <c r="E7916" i="17"/>
  <c r="E7917" i="17"/>
  <c r="E7918" i="17"/>
  <c r="E7919" i="17"/>
  <c r="E7920" i="17"/>
  <c r="E7921" i="17"/>
  <c r="E7922" i="17"/>
  <c r="E7923" i="17"/>
  <c r="E7924" i="17"/>
  <c r="E7925" i="17"/>
  <c r="E7926" i="17"/>
  <c r="E7927" i="17"/>
  <c r="E7928" i="17"/>
  <c r="E7929" i="17"/>
  <c r="E7930" i="17"/>
  <c r="E7931" i="17"/>
  <c r="E7932" i="17"/>
  <c r="E7933" i="17"/>
  <c r="E7934" i="17"/>
  <c r="E7935" i="17"/>
  <c r="E7936" i="17"/>
  <c r="E7937" i="17"/>
  <c r="E7938" i="17"/>
  <c r="E7939" i="17"/>
  <c r="E7940" i="17"/>
  <c r="E7941" i="17"/>
  <c r="E7942" i="17"/>
  <c r="E7943" i="17"/>
  <c r="E7944" i="17"/>
  <c r="E7945" i="17"/>
  <c r="E7946" i="17"/>
  <c r="E7947" i="17"/>
  <c r="E7948" i="17"/>
  <c r="E7949" i="17"/>
  <c r="E7950" i="17"/>
  <c r="E7951" i="17"/>
  <c r="E7952" i="17"/>
  <c r="E7953" i="17"/>
  <c r="E7954" i="17"/>
  <c r="E7955" i="17"/>
  <c r="E7956" i="17"/>
  <c r="E7957" i="17"/>
  <c r="E7958" i="17"/>
  <c r="E7959" i="17"/>
  <c r="E7960" i="17"/>
  <c r="E7961" i="17"/>
  <c r="E7962" i="17"/>
  <c r="E7963" i="17"/>
  <c r="E7964" i="17"/>
  <c r="E7965" i="17"/>
  <c r="E7966" i="17"/>
  <c r="E7967" i="17"/>
  <c r="E7968" i="17"/>
  <c r="E7969" i="17"/>
  <c r="E7970" i="17"/>
  <c r="E7971" i="17"/>
  <c r="E7972" i="17"/>
  <c r="E7973" i="17"/>
  <c r="E7974" i="17"/>
  <c r="E7975" i="17"/>
  <c r="E7976" i="17"/>
  <c r="E7977" i="17"/>
  <c r="E7978" i="17"/>
  <c r="E7979" i="17"/>
  <c r="E7980" i="17"/>
  <c r="E7981" i="17"/>
  <c r="E7982" i="17"/>
  <c r="E7983" i="17"/>
  <c r="E7984" i="17"/>
  <c r="E7985" i="17"/>
  <c r="E7986" i="17"/>
  <c r="E7987" i="17"/>
  <c r="E7988" i="17"/>
  <c r="E7989" i="17"/>
  <c r="E7990" i="17"/>
  <c r="E7991" i="17"/>
  <c r="E7992" i="17"/>
  <c r="E7993" i="17"/>
  <c r="E7994" i="17"/>
  <c r="E7995" i="17"/>
  <c r="E7996" i="17"/>
  <c r="E7997" i="17"/>
  <c r="E7998" i="17"/>
  <c r="E7999" i="17"/>
  <c r="E8000" i="17"/>
  <c r="E8001" i="17"/>
  <c r="E8002" i="17"/>
  <c r="E8003" i="17"/>
  <c r="E8004" i="17"/>
  <c r="E8005" i="17"/>
  <c r="E8006" i="17"/>
  <c r="E8007" i="17"/>
  <c r="E8008" i="17"/>
  <c r="E8009" i="17"/>
  <c r="E8010" i="17"/>
  <c r="E8011" i="17"/>
  <c r="E8012" i="17"/>
  <c r="E8013" i="17"/>
  <c r="E8014" i="17"/>
  <c r="E8015" i="17"/>
  <c r="E8016" i="17"/>
  <c r="E8017" i="17"/>
  <c r="E8018" i="17"/>
  <c r="E8019" i="17"/>
  <c r="E8020" i="17"/>
  <c r="E8021" i="17"/>
  <c r="E8022" i="17"/>
  <c r="E8023" i="17"/>
  <c r="E8024" i="17"/>
  <c r="E8025" i="17"/>
  <c r="E8026" i="17"/>
  <c r="E8027" i="17"/>
  <c r="E8028" i="17"/>
  <c r="E8029" i="17"/>
  <c r="E8030" i="17"/>
  <c r="E8031" i="17"/>
  <c r="E8032" i="17"/>
  <c r="E8033" i="17"/>
  <c r="E8034" i="17"/>
  <c r="E8035" i="17"/>
  <c r="E8036" i="17"/>
  <c r="E8037" i="17"/>
  <c r="E8038" i="17"/>
  <c r="E8039" i="17"/>
  <c r="E8040" i="17"/>
  <c r="E8041" i="17"/>
  <c r="E8042" i="17"/>
  <c r="E8043" i="17"/>
  <c r="E8044" i="17"/>
  <c r="E8045" i="17"/>
  <c r="E8046" i="17"/>
  <c r="E8047" i="17"/>
  <c r="E8048" i="17"/>
  <c r="E8049" i="17"/>
  <c r="E8050" i="17"/>
  <c r="E8051" i="17"/>
  <c r="E8052" i="17"/>
  <c r="E8053" i="17"/>
  <c r="E8054" i="17"/>
  <c r="E8055" i="17"/>
  <c r="E8056" i="17"/>
  <c r="E8057" i="17"/>
  <c r="E8058" i="17"/>
  <c r="E8059" i="17"/>
  <c r="E8060" i="17"/>
  <c r="E8061" i="17"/>
  <c r="E8062" i="17"/>
  <c r="E8063" i="17"/>
  <c r="E8064" i="17"/>
  <c r="E8065" i="17"/>
  <c r="E8066" i="17"/>
  <c r="E8067" i="17"/>
  <c r="E8068" i="17"/>
  <c r="E8069" i="17"/>
  <c r="E8070" i="17"/>
  <c r="E8071" i="17"/>
  <c r="E8072" i="17"/>
  <c r="E8073" i="17"/>
  <c r="E8074" i="17"/>
  <c r="E8075" i="17"/>
  <c r="E8076" i="17"/>
  <c r="E8077" i="17"/>
  <c r="E8078" i="17"/>
  <c r="E8079" i="17"/>
  <c r="E8080" i="17"/>
  <c r="E8081" i="17"/>
  <c r="E8082" i="17"/>
  <c r="E8083" i="17"/>
  <c r="E8084" i="17"/>
  <c r="E8085" i="17"/>
  <c r="E8086" i="17"/>
  <c r="E8087" i="17"/>
  <c r="E8088" i="17"/>
  <c r="E8089" i="17"/>
  <c r="E8090" i="17"/>
  <c r="E8091" i="17"/>
  <c r="E8092" i="17"/>
  <c r="E8093" i="17"/>
  <c r="E8094" i="17"/>
  <c r="E8095" i="17"/>
  <c r="E8096" i="17"/>
  <c r="E8097" i="17"/>
  <c r="E8098" i="17"/>
  <c r="E8099" i="17"/>
  <c r="E8100" i="17"/>
  <c r="E8101" i="17"/>
  <c r="E8102" i="17"/>
  <c r="E8103" i="17"/>
  <c r="E8104" i="17"/>
  <c r="E8105" i="17"/>
  <c r="E8106" i="17"/>
  <c r="E8107" i="17"/>
  <c r="E8108" i="17"/>
  <c r="E8109" i="17"/>
  <c r="E8110" i="17"/>
  <c r="E8111" i="17"/>
  <c r="E8112" i="17"/>
  <c r="E8113" i="17"/>
  <c r="E8114" i="17"/>
  <c r="E8115" i="17"/>
  <c r="E8116" i="17"/>
  <c r="E8117" i="17"/>
  <c r="E8118" i="17"/>
  <c r="E8119" i="17"/>
  <c r="E8120" i="17"/>
  <c r="E8121" i="17"/>
  <c r="E8122" i="17"/>
  <c r="E8123" i="17"/>
  <c r="E8124" i="17"/>
  <c r="E8125" i="17"/>
  <c r="E8126" i="17"/>
  <c r="E8127" i="17"/>
  <c r="E8128" i="17"/>
  <c r="E8129" i="17"/>
  <c r="E8130" i="17"/>
  <c r="E8131" i="17"/>
  <c r="E8132" i="17"/>
  <c r="E8133" i="17"/>
  <c r="E8134" i="17"/>
  <c r="E8135" i="17"/>
  <c r="E8136" i="17"/>
  <c r="E8137" i="17"/>
  <c r="E8138" i="17"/>
  <c r="E8139" i="17"/>
  <c r="E8140" i="17"/>
  <c r="E8141" i="17"/>
  <c r="E8142" i="17"/>
  <c r="E8143" i="17"/>
  <c r="E8144" i="17"/>
  <c r="E8145" i="17"/>
  <c r="E8146" i="17"/>
  <c r="E8147" i="17"/>
  <c r="E8148" i="17"/>
  <c r="E8149" i="17"/>
  <c r="E8150" i="17"/>
  <c r="E8151" i="17"/>
  <c r="E8152" i="17"/>
  <c r="E8153" i="17"/>
  <c r="E8154" i="17"/>
  <c r="E8155" i="17"/>
  <c r="E8156" i="17"/>
  <c r="E8157" i="17"/>
  <c r="E8158" i="17"/>
  <c r="E8159" i="17"/>
  <c r="E8160" i="17"/>
  <c r="E8161" i="17"/>
  <c r="E8162" i="17"/>
  <c r="E8163" i="17"/>
  <c r="E8164" i="17"/>
  <c r="E8165" i="17"/>
  <c r="E8166" i="17"/>
  <c r="E8167" i="17"/>
  <c r="E8168" i="17"/>
  <c r="E8169" i="17"/>
  <c r="E8170" i="17"/>
  <c r="E8171" i="17"/>
  <c r="E8172" i="17"/>
  <c r="E8173" i="17"/>
  <c r="E8174" i="17"/>
  <c r="E8175" i="17"/>
  <c r="E8176" i="17"/>
  <c r="E8177" i="17"/>
  <c r="E8178" i="17"/>
  <c r="E8179" i="17"/>
  <c r="E8180" i="17"/>
  <c r="E8181" i="17"/>
  <c r="E8182" i="17"/>
  <c r="E8183" i="17"/>
  <c r="E8184" i="17"/>
  <c r="E8185" i="17"/>
  <c r="E8186" i="17"/>
  <c r="E8187" i="17"/>
  <c r="E8188" i="17"/>
  <c r="E8189" i="17"/>
  <c r="E8190" i="17"/>
  <c r="E8191" i="17"/>
  <c r="E8192" i="17"/>
  <c r="E8193" i="17"/>
  <c r="E8194" i="17"/>
  <c r="E8195" i="17"/>
  <c r="E8196" i="17"/>
  <c r="E8197" i="17"/>
  <c r="E8198" i="17"/>
  <c r="E8199" i="17"/>
  <c r="E8200" i="17"/>
  <c r="E8201" i="17"/>
  <c r="E8202" i="17"/>
  <c r="E8203" i="17"/>
  <c r="E8204" i="17"/>
  <c r="E8205" i="17"/>
  <c r="E8206" i="17"/>
  <c r="E8207" i="17"/>
  <c r="E8208" i="17"/>
  <c r="E8209" i="17"/>
  <c r="E8210" i="17"/>
  <c r="E8211" i="17"/>
  <c r="E8212" i="17"/>
  <c r="E8213" i="17"/>
  <c r="E8214" i="17"/>
  <c r="E8215" i="17"/>
  <c r="E8216" i="17"/>
  <c r="E8217" i="17"/>
  <c r="E8218" i="17"/>
  <c r="E8219" i="17"/>
  <c r="E8220" i="17"/>
  <c r="E8221" i="17"/>
  <c r="E8222" i="17"/>
  <c r="E8223" i="17"/>
  <c r="E8224" i="17"/>
  <c r="E8225" i="17"/>
  <c r="E8226" i="17"/>
  <c r="E8227" i="17"/>
  <c r="E8228" i="17"/>
  <c r="E8229" i="17"/>
  <c r="E8230" i="17"/>
  <c r="E8231" i="17"/>
  <c r="E8232" i="17"/>
  <c r="E8233" i="17"/>
  <c r="E8234" i="17"/>
  <c r="E8235" i="17"/>
  <c r="E8236" i="17"/>
  <c r="E8237" i="17"/>
  <c r="E8238" i="17"/>
  <c r="E8239" i="17"/>
  <c r="E8240" i="17"/>
  <c r="E8241" i="17"/>
  <c r="E8242" i="17"/>
  <c r="E8243" i="17"/>
  <c r="E8244" i="17"/>
  <c r="E8245" i="17"/>
  <c r="E8246" i="17"/>
  <c r="E8247" i="17"/>
  <c r="E8248" i="17"/>
  <c r="E8249" i="17"/>
  <c r="E8250" i="17"/>
  <c r="E8251" i="17"/>
  <c r="E8252" i="17"/>
  <c r="E8253" i="17"/>
  <c r="E8254" i="17"/>
  <c r="E8255" i="17"/>
  <c r="E8256" i="17"/>
  <c r="E8257" i="17"/>
  <c r="E8258" i="17"/>
  <c r="E8259" i="17"/>
  <c r="E8260" i="17"/>
  <c r="E8261" i="17"/>
  <c r="E8262" i="17"/>
  <c r="E8263" i="17"/>
  <c r="E8264" i="17"/>
  <c r="E8265" i="17"/>
  <c r="E8266" i="17"/>
  <c r="E8267" i="17"/>
  <c r="E8268" i="17"/>
  <c r="E8269" i="17"/>
  <c r="E8270" i="17"/>
  <c r="E8271" i="17"/>
  <c r="E8272" i="17"/>
  <c r="E8273" i="17"/>
  <c r="E8274" i="17"/>
  <c r="E8275" i="17"/>
  <c r="E8276" i="17"/>
  <c r="E8277" i="17"/>
  <c r="E8278" i="17"/>
  <c r="E8279" i="17"/>
  <c r="E8280" i="17"/>
  <c r="E8281" i="17"/>
  <c r="E8282" i="17"/>
  <c r="E8283" i="17"/>
  <c r="E8284" i="17"/>
  <c r="E8285" i="17"/>
  <c r="E8286" i="17"/>
  <c r="E8287" i="17"/>
  <c r="E8288" i="17"/>
  <c r="E8289" i="17"/>
  <c r="E8290" i="17"/>
  <c r="E8291" i="17"/>
  <c r="E8292" i="17"/>
  <c r="E8293" i="17"/>
  <c r="E8294" i="17"/>
  <c r="E8295" i="17"/>
  <c r="E8296" i="17"/>
  <c r="E8297" i="17"/>
  <c r="E8298" i="17"/>
  <c r="E8299" i="17"/>
  <c r="E8300" i="17"/>
  <c r="E8301" i="17"/>
  <c r="E8302" i="17"/>
  <c r="E8303" i="17"/>
  <c r="E8304" i="17"/>
  <c r="E8305" i="17"/>
  <c r="E8306" i="17"/>
  <c r="E8307" i="17"/>
  <c r="E8308" i="17"/>
  <c r="E8309" i="17"/>
  <c r="E8310" i="17"/>
  <c r="E8311" i="17"/>
  <c r="E8312" i="17"/>
  <c r="E8313" i="17"/>
  <c r="E8314" i="17"/>
  <c r="E8315" i="17"/>
  <c r="E8316" i="17"/>
  <c r="E8317" i="17"/>
  <c r="E8318" i="17"/>
  <c r="E8319" i="17"/>
  <c r="E8320" i="17"/>
  <c r="E8321" i="17"/>
  <c r="E8322" i="17"/>
  <c r="E8323" i="17"/>
  <c r="E8324" i="17"/>
  <c r="E8325" i="17"/>
  <c r="E8326" i="17"/>
  <c r="E8327" i="17"/>
  <c r="E8328" i="17"/>
  <c r="E8329" i="17"/>
  <c r="E8330" i="17"/>
  <c r="E8331" i="17"/>
  <c r="E8332" i="17"/>
  <c r="E8333" i="17"/>
  <c r="E8334" i="17"/>
  <c r="E8335" i="17"/>
  <c r="E8336" i="17"/>
  <c r="E8337" i="17"/>
  <c r="E8338" i="17"/>
  <c r="E8339" i="17"/>
  <c r="E8340" i="17"/>
  <c r="E8341" i="17"/>
  <c r="E8342" i="17"/>
  <c r="E8343" i="17"/>
  <c r="E8344" i="17"/>
  <c r="E8345" i="17"/>
  <c r="E8346" i="17"/>
  <c r="E8347" i="17"/>
  <c r="E8348" i="17"/>
  <c r="E8349" i="17"/>
  <c r="E8350" i="17"/>
  <c r="E8351" i="17"/>
  <c r="E8352" i="17"/>
  <c r="E8353" i="17"/>
  <c r="E8354" i="17"/>
  <c r="E8355" i="17"/>
  <c r="E8356" i="17"/>
  <c r="E8357" i="17"/>
  <c r="E8358" i="17"/>
  <c r="E8359" i="17"/>
  <c r="E8360" i="17"/>
  <c r="E8361" i="17"/>
  <c r="E8362" i="17"/>
  <c r="E8363" i="17"/>
  <c r="E8364" i="17"/>
  <c r="E8365" i="17"/>
  <c r="E8366" i="17"/>
  <c r="E8367" i="17"/>
  <c r="E8368" i="17"/>
  <c r="E8369" i="17"/>
  <c r="E8370" i="17"/>
  <c r="E8371" i="17"/>
  <c r="E8372" i="17"/>
  <c r="E8373" i="17"/>
  <c r="E8374" i="17"/>
  <c r="E8375" i="17"/>
  <c r="E8376" i="17"/>
  <c r="E8377" i="17"/>
  <c r="E8378" i="17"/>
  <c r="E8379" i="17"/>
  <c r="E8380" i="17"/>
  <c r="E8381" i="17"/>
  <c r="E8382" i="17"/>
  <c r="E8383" i="17"/>
  <c r="E8384" i="17"/>
  <c r="E8385" i="17"/>
  <c r="E8386" i="17"/>
  <c r="E8387" i="17"/>
  <c r="E8388" i="17"/>
  <c r="E8389" i="17"/>
  <c r="E8390" i="17"/>
  <c r="E8391" i="17"/>
  <c r="E8392" i="17"/>
  <c r="E8393" i="17"/>
  <c r="E8394" i="17"/>
  <c r="E8395" i="17"/>
  <c r="E8396" i="17"/>
  <c r="E8397" i="17"/>
  <c r="E8398" i="17"/>
  <c r="E8399" i="17"/>
  <c r="E8400" i="17"/>
  <c r="E8401" i="17"/>
  <c r="E8402" i="17"/>
  <c r="E8403" i="17"/>
  <c r="E8404" i="17"/>
  <c r="E8405" i="17"/>
  <c r="E8406" i="17"/>
  <c r="E8407" i="17"/>
  <c r="E8408" i="17"/>
  <c r="E8409" i="17"/>
  <c r="E8410" i="17"/>
  <c r="E8411" i="17"/>
  <c r="E8412" i="17"/>
  <c r="E8413" i="17"/>
  <c r="E8414" i="17"/>
  <c r="E8415" i="17"/>
  <c r="E8416" i="17"/>
  <c r="E8417" i="17"/>
  <c r="E8418" i="17"/>
  <c r="E8419" i="17"/>
  <c r="E8420" i="17"/>
  <c r="E8421" i="17"/>
  <c r="E8422" i="17"/>
  <c r="E8423" i="17"/>
  <c r="E8424" i="17"/>
  <c r="E8425" i="17"/>
  <c r="E8426" i="17"/>
  <c r="E8427" i="17"/>
  <c r="E8428" i="17"/>
  <c r="E8429" i="17"/>
  <c r="E8430" i="17"/>
  <c r="E8431" i="17"/>
  <c r="E8432" i="17"/>
  <c r="E8433" i="17"/>
  <c r="E8434" i="17"/>
  <c r="E8435" i="17"/>
  <c r="E8436" i="17"/>
  <c r="E8437" i="17"/>
  <c r="E8438" i="17"/>
  <c r="E8439" i="17"/>
  <c r="E8440" i="17"/>
  <c r="E8441" i="17"/>
  <c r="E8442" i="17"/>
  <c r="E8443" i="17"/>
  <c r="E8444" i="17"/>
  <c r="E8445" i="17"/>
  <c r="E8446" i="17"/>
  <c r="E8447" i="17"/>
  <c r="E8448" i="17"/>
  <c r="E8449" i="17"/>
  <c r="E8450" i="17"/>
  <c r="E8451" i="17"/>
  <c r="E8452" i="17"/>
  <c r="E8453" i="17"/>
  <c r="E8454" i="17"/>
  <c r="E8455" i="17"/>
  <c r="E8456" i="17"/>
  <c r="E8457" i="17"/>
  <c r="E8458" i="17"/>
  <c r="E8459" i="17"/>
  <c r="E8460" i="17"/>
  <c r="E8461" i="17"/>
  <c r="E8462" i="17"/>
  <c r="E8463" i="17"/>
  <c r="E8464" i="17"/>
  <c r="E8465" i="17"/>
  <c r="E8466" i="17"/>
  <c r="E8467" i="17"/>
  <c r="E8468" i="17"/>
  <c r="E8469" i="17"/>
  <c r="E8470" i="17"/>
  <c r="E8471" i="17"/>
  <c r="E8472" i="17"/>
  <c r="E8473" i="17"/>
  <c r="E8474" i="17"/>
  <c r="E8475" i="17"/>
  <c r="E8476" i="17"/>
  <c r="E8477" i="17"/>
  <c r="E8478" i="17"/>
  <c r="E8479" i="17"/>
  <c r="E8480" i="17"/>
  <c r="E8481" i="17"/>
  <c r="E8482" i="17"/>
  <c r="E8483" i="17"/>
  <c r="E8484" i="17"/>
  <c r="E8485" i="17"/>
  <c r="E8486" i="17"/>
  <c r="E8487" i="17"/>
  <c r="E8488" i="17"/>
  <c r="E8489" i="17"/>
  <c r="E8490" i="17"/>
  <c r="E8491" i="17"/>
  <c r="E8492" i="17"/>
  <c r="E8493" i="17"/>
  <c r="E8494" i="17"/>
  <c r="E8495" i="17"/>
  <c r="E8496" i="17"/>
  <c r="E8497" i="17"/>
  <c r="E8498" i="17"/>
  <c r="E8499" i="17"/>
  <c r="E8500" i="17"/>
  <c r="E8501" i="17"/>
  <c r="E8502" i="17"/>
  <c r="E8503" i="17"/>
  <c r="E8504" i="17"/>
  <c r="E8505" i="17"/>
  <c r="E8506" i="17"/>
  <c r="E8507" i="17"/>
  <c r="E8508" i="17"/>
  <c r="E8509" i="17"/>
  <c r="E8510" i="17"/>
  <c r="E8511" i="17"/>
  <c r="E8512" i="17"/>
  <c r="E8513" i="17"/>
  <c r="E8514" i="17"/>
  <c r="E8515" i="17"/>
  <c r="E8516" i="17"/>
  <c r="E8517" i="17"/>
  <c r="E8518" i="17"/>
  <c r="E8519" i="17"/>
  <c r="E8520" i="17"/>
  <c r="E8521" i="17"/>
  <c r="E8522" i="17"/>
  <c r="E8523" i="17"/>
  <c r="E8524" i="17"/>
  <c r="E8525" i="17"/>
  <c r="E8526" i="17"/>
  <c r="E8527" i="17"/>
  <c r="E8528" i="17"/>
  <c r="E8529" i="17"/>
  <c r="E8530" i="17"/>
  <c r="E8531" i="17"/>
  <c r="E8532" i="17"/>
  <c r="E8533" i="17"/>
  <c r="E8534" i="17"/>
  <c r="E8535" i="17"/>
  <c r="E8536" i="17"/>
  <c r="E8537" i="17"/>
  <c r="E8538" i="17"/>
  <c r="E8539" i="17"/>
  <c r="E8540" i="17"/>
  <c r="E8541" i="17"/>
  <c r="E8542" i="17"/>
  <c r="E8543" i="17"/>
  <c r="E8544" i="17"/>
  <c r="E8545" i="17"/>
  <c r="E8546" i="17"/>
  <c r="E8547" i="17"/>
  <c r="E8548" i="17"/>
  <c r="E8549" i="17"/>
  <c r="E8550" i="17"/>
  <c r="E8551" i="17"/>
  <c r="E8552" i="17"/>
  <c r="E8553" i="17"/>
  <c r="E8554" i="17"/>
  <c r="E8555" i="17"/>
  <c r="E8556" i="17"/>
  <c r="E8557" i="17"/>
  <c r="E8558" i="17"/>
  <c r="E8559" i="17"/>
  <c r="E8560" i="17"/>
  <c r="E8561" i="17"/>
  <c r="E8562" i="17"/>
  <c r="E8563" i="17"/>
  <c r="E8564" i="17"/>
  <c r="E8565" i="17"/>
  <c r="E8566" i="17"/>
  <c r="E8567" i="17"/>
  <c r="E8568" i="17"/>
  <c r="E8569" i="17"/>
  <c r="E8570" i="17"/>
  <c r="E8571" i="17"/>
  <c r="E8572" i="17"/>
  <c r="E8573" i="17"/>
  <c r="E8574" i="17"/>
  <c r="E8575" i="17"/>
  <c r="E8576" i="17"/>
  <c r="E8577" i="17"/>
  <c r="E8578" i="17"/>
  <c r="E8579" i="17"/>
  <c r="E8580" i="17"/>
  <c r="E8581" i="17"/>
  <c r="E8582" i="17"/>
  <c r="E8583" i="17"/>
  <c r="E8584" i="17"/>
  <c r="E8585" i="17"/>
  <c r="E8586" i="17"/>
  <c r="E8587" i="17"/>
  <c r="E8588" i="17"/>
  <c r="E8589" i="17"/>
  <c r="E8590" i="17"/>
  <c r="E8591" i="17"/>
  <c r="E8592" i="17"/>
  <c r="E8593" i="17"/>
  <c r="E8594" i="17"/>
  <c r="E8595" i="17"/>
  <c r="E8596" i="17"/>
  <c r="E8597" i="17"/>
  <c r="E8598" i="17"/>
  <c r="E8599" i="17"/>
  <c r="E8600" i="17"/>
  <c r="E8601" i="17"/>
  <c r="E8602" i="17"/>
  <c r="E8603" i="17"/>
  <c r="E8604" i="17"/>
  <c r="E8605" i="17"/>
  <c r="E8606" i="17"/>
  <c r="E8607" i="17"/>
  <c r="E8608" i="17"/>
  <c r="E8609" i="17"/>
  <c r="E8610" i="17"/>
  <c r="E8611" i="17"/>
  <c r="E8612" i="17"/>
  <c r="E8613" i="17"/>
  <c r="E8614" i="17"/>
  <c r="E8615" i="17"/>
  <c r="E8616" i="17"/>
  <c r="E8617" i="17"/>
  <c r="E8618" i="17"/>
  <c r="E8619" i="17"/>
  <c r="E8620" i="17"/>
  <c r="E8621" i="17"/>
  <c r="E8622" i="17"/>
  <c r="E8623" i="17"/>
  <c r="E8624" i="17"/>
  <c r="E8625" i="17"/>
  <c r="E8626" i="17"/>
  <c r="E8627" i="17"/>
  <c r="E8628" i="17"/>
  <c r="E8629" i="17"/>
  <c r="E8630" i="17"/>
  <c r="E8631" i="17"/>
  <c r="E8632" i="17"/>
  <c r="E8633" i="17"/>
  <c r="E8634" i="17"/>
  <c r="E8635" i="17"/>
  <c r="E8636" i="17"/>
  <c r="E8637" i="17"/>
  <c r="E8638" i="17"/>
  <c r="E8639" i="17"/>
  <c r="E8640" i="17"/>
  <c r="E8641" i="17"/>
  <c r="E8642" i="17"/>
  <c r="E8643" i="17"/>
  <c r="E8644" i="17"/>
  <c r="E8645" i="17"/>
  <c r="E8646" i="17"/>
  <c r="E8647" i="17"/>
  <c r="E8648" i="17"/>
  <c r="E8649" i="17"/>
  <c r="E8650" i="17"/>
  <c r="E8651" i="17"/>
  <c r="E8652" i="17"/>
  <c r="E8653" i="17"/>
  <c r="E8654" i="17"/>
  <c r="E8655" i="17"/>
  <c r="E8656" i="17"/>
  <c r="E8657" i="17"/>
  <c r="E8658" i="17"/>
  <c r="E8659" i="17"/>
  <c r="E8660" i="17"/>
  <c r="E8661" i="17"/>
  <c r="E8662" i="17"/>
  <c r="E8663" i="17"/>
  <c r="E8664" i="17"/>
  <c r="E8665" i="17"/>
  <c r="E8666" i="17"/>
  <c r="E8667" i="17"/>
  <c r="E8668" i="17"/>
  <c r="E8669" i="17"/>
  <c r="E8670" i="17"/>
  <c r="E8671" i="17"/>
  <c r="E8672" i="17"/>
  <c r="E8673" i="17"/>
  <c r="E8674" i="17"/>
  <c r="E8675" i="17"/>
  <c r="E8676" i="17"/>
  <c r="E8677" i="17"/>
  <c r="E8678" i="17"/>
  <c r="E8679" i="17"/>
  <c r="E8680" i="17"/>
  <c r="E8681" i="17"/>
  <c r="E8682" i="17"/>
  <c r="E8683" i="17"/>
  <c r="E8684" i="17"/>
  <c r="E8685" i="17"/>
  <c r="E8686" i="17"/>
  <c r="E8687" i="17"/>
  <c r="E8688" i="17"/>
  <c r="E8689" i="17"/>
  <c r="E8690" i="17"/>
  <c r="E8691" i="17"/>
  <c r="E8692" i="17"/>
  <c r="E8693" i="17"/>
  <c r="E8694" i="17"/>
  <c r="E8695" i="17"/>
  <c r="E8696" i="17"/>
  <c r="E8697" i="17"/>
  <c r="E8698" i="17"/>
  <c r="E8699" i="17"/>
  <c r="E8700" i="17"/>
  <c r="E8701" i="17"/>
  <c r="E8702" i="17"/>
  <c r="E8703" i="17"/>
  <c r="E8704" i="17"/>
  <c r="E8705" i="17"/>
  <c r="E8706" i="17"/>
  <c r="E8707" i="17"/>
  <c r="E8708" i="17"/>
  <c r="E8709" i="17"/>
  <c r="E8710" i="17"/>
  <c r="E8711" i="17"/>
  <c r="E8712" i="17"/>
  <c r="E8713" i="17"/>
  <c r="E8714" i="17"/>
  <c r="E8715" i="17"/>
  <c r="E8716" i="17"/>
  <c r="E8717" i="17"/>
  <c r="E8718" i="17"/>
  <c r="E8719" i="17"/>
  <c r="E8720" i="17"/>
  <c r="E8721" i="17"/>
  <c r="E8722" i="17"/>
  <c r="E8723" i="17"/>
  <c r="E8724" i="17"/>
  <c r="E8725" i="17"/>
  <c r="E8726" i="17"/>
  <c r="E8727" i="17"/>
  <c r="E8728" i="17"/>
  <c r="E8729" i="17"/>
  <c r="E8730" i="17"/>
  <c r="E8731" i="17"/>
  <c r="E8732" i="17"/>
  <c r="E8733" i="17"/>
  <c r="E8734" i="17"/>
  <c r="E8735" i="17"/>
  <c r="E8736" i="17"/>
  <c r="E8737" i="17"/>
  <c r="E8738" i="17"/>
  <c r="E8739" i="17"/>
  <c r="E8740" i="17"/>
  <c r="E8741" i="17"/>
  <c r="E8742" i="17"/>
  <c r="E8743" i="17"/>
  <c r="E8744" i="17"/>
  <c r="E8745" i="17"/>
  <c r="E8746" i="17"/>
  <c r="E8747" i="17"/>
  <c r="E8748" i="17"/>
  <c r="E8749" i="17"/>
  <c r="E8750" i="17"/>
  <c r="E8751" i="17"/>
  <c r="E8752" i="17"/>
  <c r="E8753" i="17"/>
  <c r="E8754" i="17"/>
  <c r="E8755" i="17"/>
  <c r="E8756" i="17"/>
  <c r="E8757" i="17"/>
  <c r="E8758" i="17"/>
  <c r="E8759" i="17"/>
  <c r="E8760" i="17"/>
  <c r="E8761" i="17"/>
  <c r="E8762" i="17"/>
  <c r="E8763" i="17"/>
  <c r="E8764" i="17"/>
  <c r="E8765" i="17"/>
  <c r="E8766" i="17"/>
  <c r="E8767" i="17"/>
  <c r="E8768" i="17"/>
  <c r="E8769" i="17"/>
  <c r="E8770" i="17"/>
  <c r="E8771" i="17"/>
  <c r="E8772" i="17"/>
  <c r="E8773" i="17"/>
  <c r="E8774" i="17"/>
  <c r="E8775" i="17"/>
  <c r="E8776" i="17"/>
  <c r="E8777" i="17"/>
  <c r="E8778" i="17"/>
  <c r="E8779" i="17"/>
  <c r="E8780" i="17"/>
  <c r="E8781" i="17"/>
  <c r="E8782" i="17"/>
  <c r="E8783" i="17"/>
  <c r="E8784" i="17"/>
  <c r="E8785" i="17"/>
  <c r="E8786" i="17"/>
  <c r="E8787" i="17"/>
  <c r="E8788" i="17"/>
  <c r="E8789" i="17"/>
  <c r="E8790" i="17"/>
  <c r="E8791" i="17"/>
  <c r="E8792" i="17"/>
  <c r="E8793" i="17"/>
  <c r="E8794" i="17"/>
  <c r="E8795" i="17"/>
  <c r="E8796" i="17"/>
  <c r="E8797" i="17"/>
  <c r="E8798" i="17"/>
  <c r="E8799" i="17"/>
  <c r="E8800" i="17"/>
  <c r="E8801" i="17"/>
  <c r="E8802" i="17"/>
  <c r="E8803" i="17"/>
  <c r="E8804" i="17"/>
  <c r="E8805" i="17"/>
  <c r="E8806" i="17"/>
  <c r="E8807" i="17"/>
  <c r="E8808" i="17"/>
  <c r="E8809" i="17"/>
  <c r="E8810" i="17"/>
  <c r="E8811" i="17"/>
  <c r="E8812" i="17"/>
  <c r="E8813" i="17"/>
  <c r="E8814" i="17"/>
  <c r="E8815" i="17"/>
  <c r="E8816" i="17"/>
  <c r="E8817" i="17"/>
  <c r="E8818" i="17"/>
  <c r="E8819" i="17"/>
  <c r="E8820" i="17"/>
  <c r="E8821" i="17"/>
  <c r="E8822" i="17"/>
  <c r="E8823" i="17"/>
  <c r="E8824" i="17"/>
  <c r="E8825" i="17"/>
  <c r="E8826" i="17"/>
  <c r="E8827" i="17"/>
  <c r="E8828" i="17"/>
  <c r="E8829" i="17"/>
  <c r="E8830" i="17"/>
  <c r="E8831" i="17"/>
  <c r="E8832" i="17"/>
  <c r="E8833" i="17"/>
  <c r="E8834" i="17"/>
  <c r="E8835" i="17"/>
  <c r="E8836" i="17"/>
  <c r="E8837" i="17"/>
  <c r="E8838" i="17"/>
  <c r="E8839" i="17"/>
  <c r="E8840" i="17"/>
  <c r="E8841" i="17"/>
  <c r="E8842" i="17"/>
  <c r="E8843" i="17"/>
  <c r="E8844" i="17"/>
  <c r="E8845" i="17"/>
  <c r="E8846" i="17"/>
  <c r="E8847" i="17"/>
  <c r="E8848" i="17"/>
  <c r="E8849" i="17"/>
  <c r="E8850" i="17"/>
  <c r="E8851" i="17"/>
  <c r="E8852" i="17"/>
  <c r="E8853" i="17"/>
  <c r="E8854" i="17"/>
  <c r="E8855" i="17"/>
  <c r="E8856" i="17"/>
  <c r="E8857" i="17"/>
  <c r="E8858" i="17"/>
  <c r="E8859" i="17"/>
  <c r="E8860" i="17"/>
  <c r="E8861" i="17"/>
  <c r="E8862" i="17"/>
  <c r="E8863" i="17"/>
  <c r="E8864" i="17"/>
  <c r="E8865" i="17"/>
  <c r="E8866" i="17"/>
  <c r="E8867" i="17"/>
  <c r="E8868" i="17"/>
  <c r="E8869" i="17"/>
  <c r="E8870" i="17"/>
  <c r="E8871" i="17"/>
  <c r="E8872" i="17"/>
  <c r="E8873" i="17"/>
  <c r="E8874" i="17"/>
  <c r="E8875" i="17"/>
  <c r="E8876" i="17"/>
  <c r="E8877" i="17"/>
  <c r="E8878" i="17"/>
  <c r="E8879" i="17"/>
  <c r="E8880" i="17"/>
  <c r="E8881" i="17"/>
  <c r="E8882" i="17"/>
  <c r="E8883" i="17"/>
  <c r="E8884" i="17"/>
  <c r="E8885" i="17"/>
  <c r="E8886" i="17"/>
  <c r="E8887" i="17"/>
  <c r="E8888" i="17"/>
  <c r="E8889" i="17"/>
  <c r="E8890" i="17"/>
  <c r="E8891" i="17"/>
  <c r="E8892" i="17"/>
  <c r="E8893" i="17"/>
  <c r="E8894" i="17"/>
  <c r="E8895" i="17"/>
  <c r="E8896" i="17"/>
  <c r="E8897" i="17"/>
  <c r="E8898" i="17"/>
  <c r="E8899" i="17"/>
  <c r="E8900" i="17"/>
  <c r="E8901" i="17"/>
  <c r="E8902" i="17"/>
  <c r="E8903" i="17"/>
  <c r="E8904" i="17"/>
  <c r="E8905" i="17"/>
  <c r="E8906" i="17"/>
  <c r="E8907" i="17"/>
  <c r="E8908" i="17"/>
  <c r="E8909" i="17"/>
  <c r="E8910" i="17"/>
  <c r="E8911" i="17"/>
  <c r="E8912" i="17"/>
  <c r="E8913" i="17"/>
  <c r="E8914" i="17"/>
  <c r="E8915" i="17"/>
  <c r="E8916" i="17"/>
  <c r="E8917" i="17"/>
  <c r="E8918" i="17"/>
  <c r="E8919" i="17"/>
  <c r="E8920" i="17"/>
  <c r="E8921" i="17"/>
  <c r="E8922" i="17"/>
  <c r="E8923" i="17"/>
  <c r="E8924" i="17"/>
  <c r="E8925" i="17"/>
  <c r="E8926" i="17"/>
  <c r="E8927" i="17"/>
  <c r="E8928" i="17"/>
  <c r="E8929" i="17"/>
  <c r="E8930" i="17"/>
  <c r="E8931" i="17"/>
  <c r="E8932" i="17"/>
  <c r="E8933" i="17"/>
  <c r="E8934" i="17"/>
  <c r="E8935" i="17"/>
  <c r="E8936" i="17"/>
  <c r="E8937" i="17"/>
  <c r="E8938" i="17"/>
  <c r="E8939" i="17"/>
  <c r="E8940" i="17"/>
  <c r="E8941" i="17"/>
  <c r="E8942" i="17"/>
  <c r="E8943" i="17"/>
  <c r="E8944" i="17"/>
  <c r="E8945" i="17"/>
  <c r="E8946" i="17"/>
  <c r="E8947" i="17"/>
  <c r="E8948" i="17"/>
  <c r="E8949" i="17"/>
  <c r="E8950" i="17"/>
  <c r="E8951" i="17"/>
  <c r="E8952" i="17"/>
  <c r="E8953" i="17"/>
  <c r="E8954" i="17"/>
  <c r="E8955" i="17"/>
  <c r="E8956" i="17"/>
  <c r="E8957" i="17"/>
  <c r="E8958" i="17"/>
  <c r="E8959" i="17"/>
  <c r="E8960" i="17"/>
  <c r="E8961" i="17"/>
  <c r="E8962" i="17"/>
  <c r="E8963" i="17"/>
  <c r="E8964" i="17"/>
  <c r="E8965" i="17"/>
  <c r="E8966" i="17"/>
  <c r="E8967" i="17"/>
  <c r="E8968" i="17"/>
  <c r="E8969" i="17"/>
  <c r="E8970" i="17"/>
  <c r="E8971" i="17"/>
  <c r="E8972" i="17"/>
  <c r="E8973" i="17"/>
  <c r="E8974" i="17"/>
  <c r="E8975" i="17"/>
  <c r="E8976" i="17"/>
  <c r="E8977" i="17"/>
  <c r="E8978" i="17"/>
  <c r="E8979" i="17"/>
  <c r="E8980" i="17"/>
  <c r="E8981" i="17"/>
  <c r="E8982" i="17"/>
  <c r="E8983" i="17"/>
  <c r="E8984" i="17"/>
  <c r="E8985" i="17"/>
  <c r="E8986" i="17"/>
  <c r="E8987" i="17"/>
  <c r="E8988" i="17"/>
  <c r="E8989" i="17"/>
  <c r="E8990" i="17"/>
  <c r="E8991" i="17"/>
  <c r="E8992" i="17"/>
  <c r="E8993" i="17"/>
  <c r="E8994" i="17"/>
  <c r="E8995" i="17"/>
  <c r="E8996" i="17"/>
  <c r="E8997" i="17"/>
  <c r="E8998" i="17"/>
  <c r="E8999" i="17"/>
  <c r="E9000" i="17"/>
  <c r="E9001" i="17"/>
  <c r="E9002" i="17"/>
  <c r="E9003" i="17"/>
  <c r="E9004" i="17"/>
  <c r="E9005" i="17"/>
  <c r="E9006" i="17"/>
  <c r="E9007" i="17"/>
  <c r="E9008" i="17"/>
  <c r="E9009" i="17"/>
  <c r="E9010" i="17"/>
  <c r="E9011" i="17"/>
  <c r="E9012" i="17"/>
  <c r="E9013" i="17"/>
  <c r="E9014" i="17"/>
  <c r="E9015" i="17"/>
  <c r="E9016" i="17"/>
  <c r="E9017" i="17"/>
  <c r="E9018" i="17"/>
  <c r="E9019" i="17"/>
  <c r="E9020" i="17"/>
  <c r="E9021" i="17"/>
  <c r="E9022" i="17"/>
  <c r="E9023" i="17"/>
  <c r="E9024" i="17"/>
  <c r="E9025" i="17"/>
  <c r="E9026" i="17"/>
  <c r="E9027" i="17"/>
  <c r="E9028" i="17"/>
  <c r="E9029" i="17"/>
  <c r="E9030" i="17"/>
  <c r="E9031" i="17"/>
  <c r="E9032" i="17"/>
  <c r="E9033" i="17"/>
  <c r="E9034" i="17"/>
  <c r="E9035" i="17"/>
  <c r="E9036" i="17"/>
  <c r="E9037" i="17"/>
  <c r="E9038" i="17"/>
  <c r="E9039" i="17"/>
  <c r="E9040" i="17"/>
  <c r="E9041" i="17"/>
  <c r="E9042" i="17"/>
  <c r="E9043" i="17"/>
  <c r="E9044" i="17"/>
  <c r="E9045" i="17"/>
  <c r="E9046" i="17"/>
  <c r="E9047" i="17"/>
  <c r="E9048" i="17"/>
  <c r="E9049" i="17"/>
  <c r="E9050" i="17"/>
  <c r="E9051" i="17"/>
  <c r="E9052" i="17"/>
  <c r="E9053" i="17"/>
  <c r="E9054" i="17"/>
  <c r="E9055" i="17"/>
  <c r="E9056" i="17"/>
  <c r="E9057" i="17"/>
  <c r="E9058" i="17"/>
  <c r="E9059" i="17"/>
  <c r="E9060" i="17"/>
  <c r="E9061" i="17"/>
  <c r="E9062" i="17"/>
  <c r="E9063" i="17"/>
  <c r="E9064" i="17"/>
  <c r="E9065" i="17"/>
  <c r="E9066" i="17"/>
  <c r="E9067" i="17"/>
  <c r="E9068" i="17"/>
  <c r="E9069" i="17"/>
  <c r="E9070" i="17"/>
  <c r="E9071" i="17"/>
  <c r="E9072" i="17"/>
  <c r="E9073" i="17"/>
  <c r="E9074" i="17"/>
  <c r="E9075" i="17"/>
  <c r="E9076" i="17"/>
  <c r="E9077" i="17"/>
  <c r="E9078" i="17"/>
  <c r="E9079" i="17"/>
  <c r="E9080" i="17"/>
  <c r="E9081" i="17"/>
  <c r="E9082" i="17"/>
  <c r="E9083" i="17"/>
  <c r="E9084" i="17"/>
  <c r="E9085" i="17"/>
  <c r="E9086" i="17"/>
  <c r="E9087" i="17"/>
  <c r="E9088" i="17"/>
  <c r="E9089" i="17"/>
  <c r="E9090" i="17"/>
  <c r="E9091" i="17"/>
  <c r="E9092" i="17"/>
  <c r="E9093" i="17"/>
  <c r="E9094" i="17"/>
  <c r="E9095" i="17"/>
  <c r="E9096" i="17"/>
  <c r="E9097" i="17"/>
  <c r="E9098" i="17"/>
  <c r="E9099" i="17"/>
  <c r="E9100" i="17"/>
  <c r="E9101" i="17"/>
  <c r="E9102" i="17"/>
  <c r="E9103" i="17"/>
  <c r="E9104" i="17"/>
  <c r="E9105" i="17"/>
  <c r="E9106" i="17"/>
  <c r="E9107" i="17"/>
  <c r="E9108" i="17"/>
  <c r="E9109" i="17"/>
  <c r="E9110" i="17"/>
  <c r="E9111" i="17"/>
  <c r="E9112" i="17"/>
  <c r="E9113" i="17"/>
  <c r="E9114" i="17"/>
  <c r="E9115" i="17"/>
  <c r="E9116" i="17"/>
  <c r="E9117" i="17"/>
  <c r="E9118" i="17"/>
  <c r="E9119" i="17"/>
  <c r="E9120" i="17"/>
  <c r="E9121" i="17"/>
  <c r="E9122" i="17"/>
  <c r="E9123" i="17"/>
  <c r="E9124" i="17"/>
  <c r="E9125" i="17"/>
  <c r="E9126" i="17"/>
  <c r="E9127" i="17"/>
  <c r="E9128" i="17"/>
  <c r="E9129" i="17"/>
  <c r="E9130" i="17"/>
  <c r="E9131" i="17"/>
  <c r="E9132" i="17"/>
  <c r="E9133" i="17"/>
  <c r="E9134" i="17"/>
  <c r="E9135" i="17"/>
  <c r="E9136" i="17"/>
  <c r="E9137" i="17"/>
  <c r="E9138" i="17"/>
  <c r="E9139" i="17"/>
  <c r="E9140" i="17"/>
  <c r="E9141" i="17"/>
  <c r="E9142" i="17"/>
  <c r="E9143" i="17"/>
  <c r="E9144" i="17"/>
  <c r="E9145" i="17"/>
  <c r="E9146" i="17"/>
  <c r="E9147" i="17"/>
  <c r="E9148" i="17"/>
  <c r="E9149" i="17"/>
  <c r="E9150" i="17"/>
  <c r="E9151" i="17"/>
  <c r="E9152" i="17"/>
  <c r="E9153" i="17"/>
  <c r="E9154" i="17"/>
  <c r="E9155" i="17"/>
  <c r="E9156" i="17"/>
  <c r="E9157" i="17"/>
  <c r="E9158" i="17"/>
  <c r="E9159" i="17"/>
  <c r="E9160" i="17"/>
  <c r="E9161" i="17"/>
  <c r="E9162" i="17"/>
  <c r="E9163" i="17"/>
  <c r="E9164" i="17"/>
  <c r="E9165" i="17"/>
  <c r="E9166" i="17"/>
  <c r="E9167" i="17"/>
  <c r="E9168" i="17"/>
  <c r="E9169" i="17"/>
  <c r="E9170" i="17"/>
  <c r="E9171" i="17"/>
  <c r="E9172" i="17"/>
  <c r="E9173" i="17"/>
  <c r="E9174" i="17"/>
  <c r="E9175" i="17"/>
  <c r="E9176" i="17"/>
  <c r="E9177" i="17"/>
  <c r="E9178" i="17"/>
  <c r="E9179" i="17"/>
  <c r="E9180" i="17"/>
  <c r="E9181" i="17"/>
  <c r="E9182" i="17"/>
  <c r="E9183" i="17"/>
  <c r="E9184" i="17"/>
  <c r="E9185" i="17"/>
  <c r="E9186" i="17"/>
  <c r="E9187" i="17"/>
  <c r="E9188" i="17"/>
  <c r="E9189" i="17"/>
  <c r="E9190" i="17"/>
  <c r="E9191" i="17"/>
  <c r="E9192" i="17"/>
  <c r="E9193" i="17"/>
  <c r="E9194" i="17"/>
  <c r="E9195" i="17"/>
  <c r="E9196" i="17"/>
  <c r="E9197" i="17"/>
  <c r="E9198" i="17"/>
  <c r="E9199" i="17"/>
  <c r="E9200" i="17"/>
  <c r="E9201" i="17"/>
  <c r="E9202" i="17"/>
  <c r="E9203" i="17"/>
  <c r="E9204" i="17"/>
  <c r="E9205" i="17"/>
  <c r="E9206" i="17"/>
  <c r="E9207" i="17"/>
  <c r="E9208" i="17"/>
  <c r="E9209" i="17"/>
  <c r="E9210" i="17"/>
  <c r="E9211" i="17"/>
  <c r="E9212" i="17"/>
  <c r="E9213" i="17"/>
  <c r="E9214" i="17"/>
  <c r="E9215" i="17"/>
  <c r="E9216" i="17"/>
  <c r="E9217" i="17"/>
  <c r="E9218" i="17"/>
  <c r="E9219" i="17"/>
  <c r="E9220" i="17"/>
  <c r="E9221" i="17"/>
  <c r="E9222" i="17"/>
  <c r="E9223" i="17"/>
  <c r="E9224" i="17"/>
  <c r="E9225" i="17"/>
  <c r="E9226" i="17"/>
  <c r="E9227" i="17"/>
  <c r="E9228" i="17"/>
  <c r="E9229" i="17"/>
  <c r="E9230" i="17"/>
  <c r="E9231" i="17"/>
  <c r="E9232" i="17"/>
  <c r="E9233" i="17"/>
  <c r="E9234" i="17"/>
  <c r="E9235" i="17"/>
  <c r="E9236" i="17"/>
  <c r="E9237" i="17"/>
  <c r="E9238" i="17"/>
  <c r="E9239" i="17"/>
  <c r="E9240" i="17"/>
  <c r="E9241" i="17"/>
  <c r="E9242" i="17"/>
  <c r="E9243" i="17"/>
  <c r="E9244" i="17"/>
  <c r="E9245" i="17"/>
  <c r="E9246" i="17"/>
  <c r="E9247" i="17"/>
  <c r="E9248" i="17"/>
  <c r="E9249" i="17"/>
  <c r="E9250" i="17"/>
  <c r="E9251" i="17"/>
  <c r="E9252" i="17"/>
  <c r="E9253" i="17"/>
  <c r="E9254" i="17"/>
  <c r="E9255" i="17"/>
  <c r="E9256" i="17"/>
  <c r="E9257" i="17"/>
  <c r="E9258" i="17"/>
  <c r="E9259" i="17"/>
  <c r="E9260" i="17"/>
  <c r="E9261" i="17"/>
  <c r="E9262" i="17"/>
  <c r="E9263" i="17"/>
  <c r="E9264" i="17"/>
  <c r="E9265" i="17"/>
  <c r="E9266" i="17"/>
  <c r="E9267" i="17"/>
  <c r="E9268" i="17"/>
  <c r="E9269" i="17"/>
  <c r="E9270" i="17"/>
  <c r="E9271" i="17"/>
  <c r="E9272" i="17"/>
  <c r="E9273" i="17"/>
  <c r="E9274" i="17"/>
  <c r="E9275" i="17"/>
  <c r="E9276" i="17"/>
  <c r="E9277" i="17"/>
  <c r="E9278" i="17"/>
  <c r="E9279" i="17"/>
  <c r="E9280" i="17"/>
  <c r="E9281" i="17"/>
  <c r="E9282" i="17"/>
  <c r="E9283" i="17"/>
  <c r="E9284" i="17"/>
  <c r="E9285" i="17"/>
  <c r="E9286" i="17"/>
  <c r="E9287" i="17"/>
  <c r="E9288" i="17"/>
  <c r="E9289" i="17"/>
  <c r="E9290" i="17"/>
  <c r="E9291" i="17"/>
  <c r="E9292" i="17"/>
  <c r="E9293" i="17"/>
  <c r="E9294" i="17"/>
  <c r="E9295" i="17"/>
  <c r="E9296" i="17"/>
  <c r="E9297" i="17"/>
  <c r="E9298" i="17"/>
  <c r="E9299" i="17"/>
  <c r="E9300" i="17"/>
  <c r="E9301" i="17"/>
  <c r="E9302" i="17"/>
  <c r="E9303" i="17"/>
  <c r="E9304" i="17"/>
  <c r="E9305" i="17"/>
  <c r="E9306" i="17"/>
  <c r="E9307" i="17"/>
  <c r="E9308" i="17"/>
  <c r="E9309" i="17"/>
  <c r="E9310" i="17"/>
  <c r="E9311" i="17"/>
  <c r="E9312" i="17"/>
  <c r="E9313" i="17"/>
  <c r="E9314" i="17"/>
  <c r="E9315" i="17"/>
  <c r="E9316" i="17"/>
  <c r="E9317" i="17"/>
  <c r="E9318" i="17"/>
  <c r="E9319" i="17"/>
  <c r="E9320" i="17"/>
  <c r="E9321" i="17"/>
  <c r="E9322" i="17"/>
  <c r="E9323" i="17"/>
  <c r="E9324" i="17"/>
  <c r="E9325" i="17"/>
  <c r="E9326" i="17"/>
  <c r="E9327" i="17"/>
  <c r="E9328" i="17"/>
  <c r="E9329" i="17"/>
  <c r="E9330" i="17"/>
  <c r="E9331" i="17"/>
  <c r="E9332" i="17"/>
  <c r="E9333" i="17"/>
  <c r="E9334" i="17"/>
  <c r="E9335" i="17"/>
  <c r="E9336" i="17"/>
  <c r="E9337" i="17"/>
  <c r="E9338" i="17"/>
  <c r="E9339" i="17"/>
  <c r="E9340" i="17"/>
  <c r="E9341" i="17"/>
  <c r="E9342" i="17"/>
  <c r="E9343" i="17"/>
  <c r="E9344" i="17"/>
  <c r="E9345" i="17"/>
  <c r="E9346" i="17"/>
  <c r="E9347" i="17"/>
  <c r="E9348" i="17"/>
  <c r="E9349" i="17"/>
  <c r="E9350" i="17"/>
  <c r="E9351" i="17"/>
  <c r="E9352" i="17"/>
  <c r="E9353" i="17"/>
  <c r="E9354" i="17"/>
  <c r="E9355" i="17"/>
  <c r="E9356" i="17"/>
  <c r="E9357" i="17"/>
  <c r="E9358" i="17"/>
  <c r="E9359" i="17"/>
  <c r="E9360" i="17"/>
  <c r="E9361" i="17"/>
  <c r="E9362" i="17"/>
  <c r="E9363" i="17"/>
  <c r="E9364" i="17"/>
  <c r="E9365" i="17"/>
  <c r="E9366" i="17"/>
  <c r="E9367" i="17"/>
  <c r="E9368" i="17"/>
  <c r="E9369" i="17"/>
  <c r="E9370" i="17"/>
  <c r="E9371" i="17"/>
  <c r="E9372" i="17"/>
  <c r="E9373" i="17"/>
  <c r="E9374" i="17"/>
  <c r="E9375" i="17"/>
  <c r="E9376" i="17"/>
  <c r="E9377" i="17"/>
  <c r="E9378" i="17"/>
  <c r="E9379" i="17"/>
  <c r="E9380" i="17"/>
  <c r="E9381" i="17"/>
  <c r="E9382" i="17"/>
  <c r="E9383" i="17"/>
  <c r="E9384" i="17"/>
  <c r="E9385" i="17"/>
  <c r="E9386" i="17"/>
  <c r="E9387" i="17"/>
  <c r="E9388" i="17"/>
  <c r="E9389" i="17"/>
  <c r="E9390" i="17"/>
  <c r="E9391" i="17"/>
  <c r="E9392" i="17"/>
  <c r="E9393" i="17"/>
  <c r="E9394" i="17"/>
  <c r="E9395" i="17"/>
  <c r="E9396" i="17"/>
  <c r="E9397" i="17"/>
  <c r="E9398" i="17"/>
  <c r="E9399" i="17"/>
  <c r="E9400" i="17"/>
  <c r="E9401" i="17"/>
  <c r="E9402" i="17"/>
  <c r="E9403" i="17"/>
  <c r="E9404" i="17"/>
  <c r="E9405" i="17"/>
  <c r="E9406" i="17"/>
  <c r="E9407" i="17"/>
  <c r="E9408" i="17"/>
  <c r="E9409" i="17"/>
  <c r="E9410" i="17"/>
  <c r="E9411" i="17"/>
  <c r="E9412" i="17"/>
  <c r="E9413" i="17"/>
  <c r="E9414" i="17"/>
  <c r="E9415" i="17"/>
  <c r="E9416" i="17"/>
  <c r="E9417" i="17"/>
  <c r="E9418" i="17"/>
  <c r="E9419" i="17"/>
  <c r="E9420" i="17"/>
  <c r="E9421" i="17"/>
  <c r="E9422" i="17"/>
  <c r="E9423" i="17"/>
  <c r="E9424" i="17"/>
  <c r="E9425" i="17"/>
  <c r="E9426" i="17"/>
  <c r="E9427" i="17"/>
  <c r="E9428" i="17"/>
  <c r="E9429" i="17"/>
  <c r="E9430" i="17"/>
  <c r="E9431" i="17"/>
  <c r="E9432" i="17"/>
  <c r="E9433" i="17"/>
  <c r="E9434" i="17"/>
  <c r="E9435" i="17"/>
  <c r="E9436" i="17"/>
  <c r="E9437" i="17"/>
  <c r="E9438" i="17"/>
  <c r="E9439" i="17"/>
  <c r="E9440" i="17"/>
  <c r="E9441" i="17"/>
  <c r="E9442" i="17"/>
  <c r="E9443" i="17"/>
  <c r="E9444" i="17"/>
  <c r="E9445" i="17"/>
  <c r="E9446" i="17"/>
  <c r="E9447" i="17"/>
  <c r="E9448" i="17"/>
  <c r="E9449" i="17"/>
  <c r="E9450" i="17"/>
  <c r="E9451" i="17"/>
  <c r="E9452" i="17"/>
  <c r="E9453" i="17"/>
  <c r="E9454" i="17"/>
  <c r="E9455" i="17"/>
  <c r="E9456" i="17"/>
  <c r="E9457" i="17"/>
  <c r="E9458" i="17"/>
  <c r="E9459" i="17"/>
  <c r="E9460" i="17"/>
  <c r="E9461" i="17"/>
  <c r="E9462" i="17"/>
  <c r="E9463" i="17"/>
  <c r="E9464" i="17"/>
  <c r="E9465" i="17"/>
  <c r="E9466" i="17"/>
  <c r="E9467" i="17"/>
  <c r="E9468" i="17"/>
  <c r="E9469" i="17"/>
  <c r="E9470" i="17"/>
  <c r="E9471" i="17"/>
  <c r="E9472" i="17"/>
  <c r="E9473" i="17"/>
  <c r="E9474" i="17"/>
  <c r="E9475" i="17"/>
  <c r="E9476" i="17"/>
  <c r="E9477" i="17"/>
  <c r="E9478" i="17"/>
  <c r="E9479" i="17"/>
  <c r="E9480" i="17"/>
  <c r="E9481" i="17"/>
  <c r="E9482" i="17"/>
  <c r="E9483" i="17"/>
  <c r="E9484" i="17"/>
  <c r="E9485" i="17"/>
  <c r="E9486" i="17"/>
  <c r="E9487" i="17"/>
  <c r="E9488" i="17"/>
  <c r="E9489" i="17"/>
  <c r="E9490" i="17"/>
  <c r="E9491" i="17"/>
  <c r="E9492" i="17"/>
  <c r="E9493" i="17"/>
  <c r="E9494" i="17"/>
  <c r="E9495" i="17"/>
  <c r="E9496" i="17"/>
  <c r="E9497" i="17"/>
  <c r="E9498" i="17"/>
  <c r="E9499" i="17"/>
  <c r="E9500" i="17"/>
  <c r="E9501" i="17"/>
  <c r="E9502" i="17"/>
  <c r="E9503" i="17"/>
  <c r="E9504" i="17"/>
  <c r="E9505" i="17"/>
  <c r="E9506" i="17"/>
  <c r="E9507" i="17"/>
  <c r="E9508" i="17"/>
  <c r="E9509" i="17"/>
  <c r="E9510" i="17"/>
  <c r="E9511" i="17"/>
  <c r="E9512" i="17"/>
  <c r="E9513" i="17"/>
  <c r="E9514" i="17"/>
  <c r="E9515" i="17"/>
  <c r="E9516" i="17"/>
  <c r="E9517" i="17"/>
  <c r="E9518" i="17"/>
  <c r="E9519" i="17"/>
  <c r="E9520" i="17"/>
  <c r="E9521" i="17"/>
  <c r="E9522" i="17"/>
  <c r="E9523" i="17"/>
  <c r="E9524" i="17"/>
  <c r="E9525" i="17"/>
  <c r="E9526" i="17"/>
  <c r="E9527" i="17"/>
  <c r="E9528" i="17"/>
  <c r="E9529" i="17"/>
  <c r="E9530" i="17"/>
  <c r="E9531" i="17"/>
  <c r="E9532" i="17"/>
  <c r="E9533" i="17"/>
  <c r="E9534" i="17"/>
  <c r="E9535" i="17"/>
  <c r="E9536" i="17"/>
  <c r="E9537" i="17"/>
  <c r="E9538" i="17"/>
  <c r="E9539" i="17"/>
  <c r="E9540" i="17"/>
  <c r="E9541" i="17"/>
  <c r="E9542" i="17"/>
  <c r="E9543" i="17"/>
  <c r="E9544" i="17"/>
  <c r="E9545" i="17"/>
  <c r="E9546" i="17"/>
  <c r="E9547" i="17"/>
  <c r="E9548" i="17"/>
  <c r="E9549" i="17"/>
  <c r="E9550" i="17"/>
  <c r="E9551" i="17"/>
  <c r="E9552" i="17"/>
  <c r="E9553" i="17"/>
  <c r="E9554" i="17"/>
  <c r="E9555" i="17"/>
  <c r="E9556" i="17"/>
  <c r="E9557" i="17"/>
  <c r="E9558" i="17"/>
  <c r="E9559" i="17"/>
  <c r="E9560" i="17"/>
  <c r="E9561" i="17"/>
  <c r="E9562" i="17"/>
  <c r="E9563" i="17"/>
  <c r="E9564" i="17"/>
  <c r="E9565" i="17"/>
  <c r="E9566" i="17"/>
  <c r="E9567" i="17"/>
  <c r="E9568" i="17"/>
  <c r="E9569" i="17"/>
  <c r="E9570" i="17"/>
  <c r="E9571" i="17"/>
  <c r="E9572" i="17"/>
  <c r="E9573" i="17"/>
  <c r="E9574" i="17"/>
  <c r="E9575" i="17"/>
  <c r="E9576" i="17"/>
  <c r="E9577" i="17"/>
  <c r="E9578" i="17"/>
  <c r="E9579" i="17"/>
  <c r="E9580" i="17"/>
  <c r="E9581" i="17"/>
  <c r="E9582" i="17"/>
  <c r="E9583" i="17"/>
  <c r="E9584" i="17"/>
  <c r="E9585" i="17"/>
  <c r="E9586" i="17"/>
  <c r="E9587" i="17"/>
  <c r="E9588" i="17"/>
  <c r="E9589" i="17"/>
  <c r="E9590" i="17"/>
  <c r="E9591" i="17"/>
  <c r="E9592" i="17"/>
  <c r="E9593" i="17"/>
  <c r="E9594" i="17"/>
  <c r="E9595" i="17"/>
  <c r="E9596" i="17"/>
  <c r="E9597" i="17"/>
  <c r="E9598" i="17"/>
  <c r="E9599" i="17"/>
  <c r="E9600" i="17"/>
  <c r="E9601" i="17"/>
  <c r="E9602" i="17"/>
  <c r="E9603" i="17"/>
  <c r="E9604" i="17"/>
  <c r="E9605" i="17"/>
  <c r="E9606" i="17"/>
  <c r="E9607" i="17"/>
  <c r="E9608" i="17"/>
  <c r="E9609" i="17"/>
  <c r="E9610" i="17"/>
  <c r="E9611" i="17"/>
  <c r="E9612" i="17"/>
  <c r="E9613" i="17"/>
  <c r="E9614" i="17"/>
  <c r="E9615" i="17"/>
  <c r="E9616" i="17"/>
  <c r="E9617" i="17"/>
  <c r="E9618" i="17"/>
  <c r="E9619" i="17"/>
  <c r="E9620" i="17"/>
  <c r="E9621" i="17"/>
  <c r="E9622" i="17"/>
  <c r="E9623" i="17"/>
  <c r="E9624" i="17"/>
  <c r="E9625" i="17"/>
  <c r="E9626" i="17"/>
  <c r="E9627" i="17"/>
  <c r="E9628" i="17"/>
  <c r="E9629" i="17"/>
  <c r="E9630" i="17"/>
  <c r="E9631" i="17"/>
  <c r="E9632" i="17"/>
  <c r="E9633" i="17"/>
  <c r="E9634" i="17"/>
  <c r="E9635" i="17"/>
  <c r="E9636" i="17"/>
  <c r="E9637" i="17"/>
  <c r="E9638" i="17"/>
  <c r="E9639" i="17"/>
  <c r="E9640" i="17"/>
  <c r="E9641" i="17"/>
  <c r="E9642" i="17"/>
  <c r="E9643" i="17"/>
  <c r="E9644" i="17"/>
  <c r="E9645" i="17"/>
  <c r="E9646" i="17"/>
  <c r="E9647" i="17"/>
  <c r="E9648" i="17"/>
  <c r="E9649" i="17"/>
  <c r="E9650" i="17"/>
  <c r="E9651" i="17"/>
  <c r="E9652" i="17"/>
  <c r="E9653" i="17"/>
  <c r="E9654" i="17"/>
  <c r="E9655" i="17"/>
  <c r="E9656" i="17"/>
  <c r="E9657" i="17"/>
  <c r="E9658" i="17"/>
  <c r="E9659" i="17"/>
  <c r="E9660" i="17"/>
  <c r="E9661" i="17"/>
  <c r="E9662" i="17"/>
  <c r="E9663" i="17"/>
  <c r="E9664" i="17"/>
  <c r="E9665" i="17"/>
  <c r="E9666" i="17"/>
  <c r="E9667" i="17"/>
  <c r="E9668" i="17"/>
  <c r="E9669" i="17"/>
  <c r="E9670" i="17"/>
  <c r="E9671" i="17"/>
  <c r="E9672" i="17"/>
  <c r="E9673" i="17"/>
  <c r="E9674" i="17"/>
  <c r="E9675" i="17"/>
  <c r="E9676" i="17"/>
  <c r="E9677" i="17"/>
  <c r="E9678" i="17"/>
  <c r="E9679" i="17"/>
  <c r="E9680" i="17"/>
  <c r="E9681" i="17"/>
  <c r="E9682" i="17"/>
  <c r="E9683" i="17"/>
  <c r="E9684" i="17"/>
  <c r="E9685" i="17"/>
  <c r="E9686" i="17"/>
  <c r="E9687" i="17"/>
  <c r="E9688" i="17"/>
  <c r="E9689" i="17"/>
  <c r="E9690" i="17"/>
  <c r="E9691" i="17"/>
  <c r="E9692" i="17"/>
  <c r="E9693" i="17"/>
  <c r="E9694" i="17"/>
  <c r="E9695" i="17"/>
  <c r="E9696" i="17"/>
  <c r="E9697" i="17"/>
  <c r="E9698" i="17"/>
  <c r="E9699" i="17"/>
  <c r="E9700" i="17"/>
  <c r="E9701" i="17"/>
  <c r="E9702" i="17"/>
  <c r="E9703" i="17"/>
  <c r="E9704" i="17"/>
  <c r="E9705" i="17"/>
  <c r="E9706" i="17"/>
  <c r="E9707" i="17"/>
  <c r="E9708" i="17"/>
  <c r="E9709" i="17"/>
  <c r="E9710" i="17"/>
  <c r="E9711" i="17"/>
  <c r="E9712" i="17"/>
  <c r="E9713" i="17"/>
  <c r="E9714" i="17"/>
  <c r="E9715" i="17"/>
  <c r="E9716" i="17"/>
  <c r="E9717" i="17"/>
  <c r="E9718" i="17"/>
  <c r="E9719" i="17"/>
  <c r="E9720" i="17"/>
  <c r="E9721" i="17"/>
  <c r="E9722" i="17"/>
  <c r="E9723" i="17"/>
  <c r="E9724" i="17"/>
  <c r="E9725" i="17"/>
  <c r="E9726" i="17"/>
  <c r="E9727" i="17"/>
  <c r="E9728" i="17"/>
  <c r="E9729" i="17"/>
  <c r="E9730" i="17"/>
  <c r="E9731" i="17"/>
  <c r="E9732" i="17"/>
  <c r="E9733" i="17"/>
  <c r="E9734" i="17"/>
  <c r="E9735" i="17"/>
  <c r="E9736" i="17"/>
  <c r="E9737" i="17"/>
  <c r="E9738" i="17"/>
  <c r="E9739" i="17"/>
  <c r="E9740" i="17"/>
  <c r="E9741" i="17"/>
  <c r="E9742" i="17"/>
  <c r="E9743" i="17"/>
  <c r="E9744" i="17"/>
  <c r="E9745" i="17"/>
  <c r="E9746" i="17"/>
  <c r="E9747" i="17"/>
  <c r="E9748" i="17"/>
  <c r="E9749" i="17"/>
  <c r="E9750" i="17"/>
  <c r="E9751" i="17"/>
  <c r="E9752" i="17"/>
  <c r="E9753" i="17"/>
  <c r="E9754" i="17"/>
  <c r="E9755" i="17"/>
  <c r="E9756" i="17"/>
  <c r="E9757" i="17"/>
  <c r="E9758" i="17"/>
  <c r="E9759" i="17"/>
  <c r="E9760" i="17"/>
  <c r="E9761" i="17"/>
  <c r="E9762" i="17"/>
  <c r="E9763" i="17"/>
  <c r="E9764" i="17"/>
  <c r="E9765" i="17"/>
  <c r="E9766" i="17"/>
  <c r="E9767" i="17"/>
  <c r="E9768" i="17"/>
  <c r="E9769" i="17"/>
  <c r="E9770" i="17"/>
  <c r="E9771" i="17"/>
  <c r="E9772" i="17"/>
  <c r="E9773" i="17"/>
  <c r="E9774" i="17"/>
  <c r="E9775" i="17"/>
  <c r="E9776" i="17"/>
  <c r="E9777" i="17"/>
  <c r="E9778" i="17"/>
  <c r="E9779" i="17"/>
  <c r="E9780" i="17"/>
  <c r="E9781" i="17"/>
  <c r="E9782" i="17"/>
  <c r="E9783" i="17"/>
  <c r="E9784" i="17"/>
  <c r="E9785" i="17"/>
  <c r="E9786" i="17"/>
  <c r="E9787" i="17"/>
  <c r="E9788" i="17"/>
  <c r="E9789" i="17"/>
  <c r="E9790" i="17"/>
  <c r="E9791" i="17"/>
  <c r="E9792" i="17"/>
  <c r="E9793" i="17"/>
  <c r="E9794" i="17"/>
  <c r="E9795" i="17"/>
  <c r="E9796" i="17"/>
  <c r="E9797" i="17"/>
  <c r="E9798" i="17"/>
  <c r="E9799" i="17"/>
  <c r="E9800" i="17"/>
  <c r="E9801" i="17"/>
  <c r="E9802" i="17"/>
  <c r="E9803" i="17"/>
  <c r="E9804" i="17"/>
  <c r="E9805" i="17"/>
  <c r="E9806" i="17"/>
  <c r="E9807" i="17"/>
  <c r="E9808" i="17"/>
  <c r="E9809" i="17"/>
  <c r="E9810" i="17"/>
  <c r="E9811" i="17"/>
  <c r="E9812" i="17"/>
  <c r="E9813" i="17"/>
  <c r="E9814" i="17"/>
  <c r="E9815" i="17"/>
  <c r="E9816" i="17"/>
  <c r="E9817" i="17"/>
  <c r="E9818" i="17"/>
  <c r="E9819" i="17"/>
  <c r="E9820" i="17"/>
  <c r="E9821" i="17"/>
  <c r="E9822" i="17"/>
  <c r="E9823" i="17"/>
  <c r="E9824" i="17"/>
  <c r="E9825" i="17"/>
  <c r="E9826" i="17"/>
  <c r="E9827" i="17"/>
  <c r="E9828" i="17"/>
  <c r="E9829" i="17"/>
  <c r="E9830" i="17"/>
  <c r="E9831" i="17"/>
  <c r="E9832" i="17"/>
  <c r="E9833" i="17"/>
  <c r="E9834" i="17"/>
  <c r="E9835" i="17"/>
  <c r="E9836" i="17"/>
  <c r="E9837" i="17"/>
  <c r="E9838" i="17"/>
  <c r="E9839" i="17"/>
  <c r="E9840" i="17"/>
  <c r="E9841" i="17"/>
  <c r="E9842" i="17"/>
  <c r="E9843" i="17"/>
  <c r="E9844" i="17"/>
  <c r="E9845" i="17"/>
  <c r="E9846" i="17"/>
  <c r="E9847" i="17"/>
  <c r="E9848" i="17"/>
  <c r="E9849" i="17"/>
  <c r="E9850" i="17"/>
  <c r="E9851" i="17"/>
  <c r="E9852" i="17"/>
  <c r="E9853" i="17"/>
  <c r="E9854" i="17"/>
  <c r="E9855" i="17"/>
  <c r="E9856" i="17"/>
  <c r="E9857" i="17"/>
  <c r="E9858" i="17"/>
  <c r="E9859" i="17"/>
  <c r="E9860" i="17"/>
  <c r="E9861" i="17"/>
  <c r="E9862" i="17"/>
  <c r="E9863" i="17"/>
  <c r="E9864" i="17"/>
  <c r="E9865" i="17"/>
  <c r="E9866" i="17"/>
  <c r="E9867" i="17"/>
  <c r="E9868" i="17"/>
  <c r="E9869" i="17"/>
  <c r="E9870" i="17"/>
  <c r="E9871" i="17"/>
  <c r="E9872" i="17"/>
  <c r="E9873" i="17"/>
  <c r="E9874" i="17"/>
  <c r="E9875" i="17"/>
  <c r="E9876" i="17"/>
  <c r="E9877" i="17"/>
  <c r="E9878" i="17"/>
  <c r="E9879" i="17"/>
  <c r="E9880" i="17"/>
  <c r="E9881" i="17"/>
  <c r="E9882" i="17"/>
  <c r="E9883" i="17"/>
  <c r="E9884" i="17"/>
  <c r="E9885" i="17"/>
  <c r="E9886" i="17"/>
  <c r="E9887" i="17"/>
  <c r="E9888" i="17"/>
  <c r="E9889" i="17"/>
  <c r="E9890" i="17"/>
  <c r="E9891" i="17"/>
  <c r="E9892" i="17"/>
  <c r="E9893" i="17"/>
  <c r="E9894" i="17"/>
  <c r="E9895" i="17"/>
  <c r="E9896" i="17"/>
  <c r="E9897" i="17"/>
  <c r="E9898" i="17"/>
  <c r="E9899" i="17"/>
  <c r="E9900" i="17"/>
  <c r="E9901" i="17"/>
  <c r="E9902" i="17"/>
  <c r="E9903" i="17"/>
  <c r="E9904" i="17"/>
  <c r="E9905" i="17"/>
  <c r="E9906" i="17"/>
  <c r="E9907" i="17"/>
  <c r="E9908" i="17"/>
  <c r="E9909" i="17"/>
  <c r="E9910" i="17"/>
  <c r="E9911" i="17"/>
  <c r="E9912" i="17"/>
  <c r="E9913" i="17"/>
  <c r="E9914" i="17"/>
  <c r="E9915" i="17"/>
  <c r="E9916" i="17"/>
  <c r="E9917" i="17"/>
  <c r="E9918" i="17"/>
  <c r="E9919" i="17"/>
  <c r="E9920" i="17"/>
  <c r="E9921" i="17"/>
  <c r="E9922" i="17"/>
  <c r="E9923" i="17"/>
  <c r="E9924" i="17"/>
  <c r="E9925" i="17"/>
  <c r="E9926" i="17"/>
  <c r="E9927" i="17"/>
  <c r="E9928" i="17"/>
  <c r="E9929" i="17"/>
  <c r="E9930" i="17"/>
  <c r="E9931" i="17"/>
  <c r="E9932" i="17"/>
  <c r="E9933" i="17"/>
  <c r="E9934" i="17"/>
  <c r="E9935" i="17"/>
  <c r="E9936" i="17"/>
  <c r="E9937" i="17"/>
  <c r="E9938" i="17"/>
  <c r="E9939" i="17"/>
  <c r="E9940" i="17"/>
  <c r="E9941" i="17"/>
  <c r="E9942" i="17"/>
  <c r="E9943" i="17"/>
  <c r="E9944" i="17"/>
  <c r="E9945" i="17"/>
  <c r="E9946" i="17"/>
  <c r="E9947" i="17"/>
  <c r="E9948" i="17"/>
  <c r="E9949" i="17"/>
  <c r="E9950" i="17"/>
  <c r="E9951" i="17"/>
  <c r="E9952" i="17"/>
  <c r="E9953" i="17"/>
  <c r="E9954" i="17"/>
  <c r="E9955" i="17"/>
  <c r="E9956" i="17"/>
  <c r="E9957" i="17"/>
  <c r="E9958" i="17"/>
  <c r="E9959" i="17"/>
  <c r="E9960" i="17"/>
  <c r="E9961" i="17"/>
  <c r="E9962" i="17"/>
  <c r="E9963" i="17"/>
  <c r="E9964" i="17"/>
  <c r="E9965" i="17"/>
  <c r="E9966" i="17"/>
  <c r="E9967" i="17"/>
  <c r="E9968" i="17"/>
  <c r="E9969" i="17"/>
  <c r="E9970" i="17"/>
  <c r="E9971" i="17"/>
  <c r="E9972" i="17"/>
  <c r="E9973" i="17"/>
  <c r="E9974" i="17"/>
  <c r="E9975" i="17"/>
  <c r="E9976" i="17"/>
  <c r="E9977" i="17"/>
  <c r="E9978" i="17"/>
  <c r="E9979" i="17"/>
  <c r="E9980" i="17"/>
  <c r="E9981" i="17"/>
  <c r="E9982" i="17"/>
  <c r="E9983" i="17"/>
  <c r="E9984" i="17"/>
  <c r="E9985" i="17"/>
  <c r="E9986" i="17"/>
  <c r="E9987" i="17"/>
  <c r="E9988" i="17"/>
  <c r="E9989" i="17"/>
  <c r="E9990" i="17"/>
  <c r="E9991" i="17"/>
  <c r="E9992" i="17"/>
  <c r="E9993" i="17"/>
  <c r="E9994" i="17"/>
  <c r="E9995" i="17"/>
  <c r="E9996" i="17"/>
  <c r="E9997" i="17"/>
  <c r="E9998" i="17"/>
  <c r="E9999" i="17"/>
  <c r="E10000" i="17"/>
  <c r="E10001" i="17"/>
  <c r="E10002" i="17"/>
  <c r="E10003" i="17"/>
  <c r="E10004" i="17"/>
  <c r="E10005" i="17"/>
  <c r="E10006" i="17"/>
  <c r="E10007" i="17"/>
  <c r="E10008" i="17"/>
  <c r="E10009" i="17"/>
  <c r="E10010" i="17"/>
  <c r="E10011" i="17"/>
  <c r="E10012" i="17"/>
  <c r="E10013" i="17"/>
  <c r="E10014" i="17"/>
  <c r="E10015" i="17"/>
  <c r="E10016" i="17"/>
  <c r="E10017" i="17"/>
  <c r="E10018" i="17"/>
  <c r="E10019" i="17"/>
  <c r="E10020" i="17"/>
  <c r="E10021" i="17"/>
  <c r="E10022" i="17"/>
  <c r="E10023" i="17"/>
  <c r="E10024" i="17"/>
  <c r="E10025" i="17"/>
  <c r="E10026" i="17"/>
  <c r="E10027" i="17"/>
  <c r="E10028" i="17"/>
  <c r="E10029" i="17"/>
  <c r="E10030" i="17"/>
  <c r="E10031" i="17"/>
  <c r="E10032" i="17"/>
  <c r="E10033" i="17"/>
  <c r="E10034" i="17"/>
  <c r="E10035" i="17"/>
  <c r="E10036" i="17"/>
  <c r="E10037" i="17"/>
  <c r="E10038" i="17"/>
  <c r="E10039" i="17"/>
  <c r="E10040" i="17"/>
  <c r="E10041" i="17"/>
  <c r="E10042" i="17"/>
  <c r="E10043" i="17"/>
  <c r="E10044" i="17"/>
  <c r="E10045" i="17"/>
  <c r="E10046" i="17"/>
  <c r="E10047" i="17"/>
  <c r="E10048" i="17"/>
  <c r="E10049" i="17"/>
  <c r="E10050" i="17"/>
  <c r="E10051" i="17"/>
  <c r="E10052" i="17"/>
  <c r="E10053" i="17"/>
  <c r="E10054" i="17"/>
  <c r="E10055" i="17"/>
  <c r="E10056" i="17"/>
  <c r="E10057" i="17"/>
  <c r="E10058" i="17"/>
  <c r="E10059" i="17"/>
  <c r="E10060" i="17"/>
  <c r="E10061" i="17"/>
  <c r="E10062" i="17"/>
  <c r="E10063" i="17"/>
  <c r="E10064" i="17"/>
  <c r="E10065" i="17"/>
  <c r="E10066" i="17"/>
  <c r="E10067" i="17"/>
  <c r="E10068" i="17"/>
  <c r="E10069" i="17"/>
  <c r="E10070" i="17"/>
  <c r="E10071" i="17"/>
  <c r="E10072" i="17"/>
  <c r="E10073" i="17"/>
  <c r="E10074" i="17"/>
  <c r="E10075" i="17"/>
  <c r="E10076" i="17"/>
  <c r="E10077" i="17"/>
  <c r="E10078" i="17"/>
  <c r="E10079" i="17"/>
  <c r="E10080" i="17"/>
  <c r="E10081" i="17"/>
  <c r="E10082" i="17"/>
  <c r="E10083" i="17"/>
  <c r="E10084" i="17"/>
  <c r="E10085" i="17"/>
  <c r="E10086" i="17"/>
  <c r="E10087" i="17"/>
  <c r="E10088" i="17"/>
  <c r="E10089" i="17"/>
  <c r="E10090" i="17"/>
  <c r="E10091" i="17"/>
  <c r="E10092" i="17"/>
  <c r="E10093" i="17"/>
  <c r="E10094" i="17"/>
  <c r="E10095" i="17"/>
  <c r="E10096" i="17"/>
  <c r="E10097" i="17"/>
  <c r="E10098" i="17"/>
  <c r="E10099" i="17"/>
  <c r="E10100" i="17"/>
  <c r="E10101" i="17"/>
  <c r="E10102" i="17"/>
  <c r="E10103" i="17"/>
  <c r="E10104" i="17"/>
  <c r="E10105" i="17"/>
  <c r="E10106" i="17"/>
  <c r="E10107" i="17"/>
  <c r="E10108" i="17"/>
  <c r="E10109" i="17"/>
  <c r="E10110" i="17"/>
  <c r="E10111" i="17"/>
  <c r="E10112" i="17"/>
  <c r="E10113" i="17"/>
  <c r="E10114" i="17"/>
  <c r="E10115" i="17"/>
  <c r="E10116" i="17"/>
  <c r="E10117" i="17"/>
  <c r="E10118" i="17"/>
  <c r="E10119" i="17"/>
  <c r="E10120" i="17"/>
  <c r="E10121" i="17"/>
  <c r="E10122" i="17"/>
  <c r="E10123" i="17"/>
  <c r="E10124" i="17"/>
  <c r="E10125" i="17"/>
  <c r="E10126" i="17"/>
  <c r="E10127" i="17"/>
  <c r="E10128" i="17"/>
  <c r="E10129" i="17"/>
  <c r="E10130" i="17"/>
  <c r="E10131" i="17"/>
  <c r="E10132" i="17"/>
  <c r="E10133" i="17"/>
  <c r="E10134" i="17"/>
  <c r="E10135" i="17"/>
  <c r="E10136" i="17"/>
  <c r="E10137" i="17"/>
  <c r="E10138" i="17"/>
  <c r="E10139" i="17"/>
  <c r="E10140" i="17"/>
  <c r="E10141" i="17"/>
  <c r="E10142" i="17"/>
  <c r="E10143" i="17"/>
  <c r="E10144" i="17"/>
  <c r="E10145" i="17"/>
  <c r="E10146" i="17"/>
  <c r="E10147" i="17"/>
  <c r="E10148" i="17"/>
  <c r="E10149" i="17"/>
  <c r="E10150" i="17"/>
  <c r="E10151" i="17"/>
  <c r="E10152" i="17"/>
  <c r="E10153" i="17"/>
  <c r="E10154" i="17"/>
  <c r="E10155" i="17"/>
  <c r="E10156" i="17"/>
  <c r="E10157" i="17"/>
  <c r="E10158" i="17"/>
  <c r="E10159" i="17"/>
  <c r="E10160" i="17"/>
  <c r="E10161" i="17"/>
  <c r="E10162" i="17"/>
  <c r="E10163" i="17"/>
  <c r="E10164" i="17"/>
  <c r="E10165" i="17"/>
  <c r="E10166" i="17"/>
  <c r="E10167" i="17"/>
  <c r="E10168" i="17"/>
  <c r="E10169" i="17"/>
  <c r="E10170" i="17"/>
  <c r="E10171" i="17"/>
  <c r="E10172" i="17"/>
  <c r="E10173" i="17"/>
  <c r="E10174" i="17"/>
  <c r="E10175" i="17"/>
  <c r="E10176" i="17"/>
  <c r="E10177" i="17"/>
  <c r="E10178" i="17"/>
  <c r="E10179" i="17"/>
  <c r="E10180" i="17"/>
  <c r="E10181" i="17"/>
  <c r="E10182" i="17"/>
  <c r="E10183" i="17"/>
  <c r="E10184" i="17"/>
  <c r="E10185" i="17"/>
  <c r="E10186" i="17"/>
  <c r="E10187" i="17"/>
  <c r="E10188" i="17"/>
  <c r="E10189" i="17"/>
  <c r="E10190" i="17"/>
  <c r="E10191" i="17"/>
  <c r="E10192" i="17"/>
  <c r="E10193" i="17"/>
  <c r="E10194" i="17"/>
  <c r="E10195" i="17"/>
  <c r="E10196" i="17"/>
  <c r="E10197" i="17"/>
  <c r="E10198" i="17"/>
  <c r="E10199" i="17"/>
  <c r="E10200" i="17"/>
  <c r="E10201" i="17"/>
  <c r="E10202" i="17"/>
  <c r="E10203" i="17"/>
  <c r="E10204" i="17"/>
  <c r="E10205" i="17"/>
  <c r="E10206" i="17"/>
  <c r="E10207" i="17"/>
  <c r="E10208" i="17"/>
  <c r="E10209" i="17"/>
  <c r="E10210" i="17"/>
  <c r="E10211" i="17"/>
  <c r="E10212" i="17"/>
  <c r="E10213" i="17"/>
  <c r="E10214" i="17"/>
  <c r="E10215" i="17"/>
  <c r="E10216" i="17"/>
  <c r="E10217" i="17"/>
  <c r="E10218" i="17"/>
  <c r="E10219" i="17"/>
  <c r="E10220" i="17"/>
  <c r="E10221" i="17"/>
  <c r="E10222" i="17"/>
  <c r="E10223" i="17"/>
  <c r="E10224" i="17"/>
  <c r="E10225" i="17"/>
  <c r="E10226" i="17"/>
  <c r="E10227" i="17"/>
  <c r="E10228" i="17"/>
  <c r="E10229" i="17"/>
  <c r="E10230" i="17"/>
  <c r="E10231" i="17"/>
  <c r="E10232" i="17"/>
  <c r="E10233" i="17"/>
  <c r="E10234" i="17"/>
  <c r="E10235" i="17"/>
  <c r="E10236" i="17"/>
  <c r="E10237" i="17"/>
  <c r="E10238" i="17"/>
  <c r="E10239" i="17"/>
  <c r="E10240" i="17"/>
  <c r="E10241" i="17"/>
  <c r="E10242" i="17"/>
  <c r="E10243" i="17"/>
  <c r="E10244" i="17"/>
  <c r="E10245" i="17"/>
  <c r="E10246" i="17"/>
  <c r="E10247" i="17"/>
  <c r="E10248" i="17"/>
  <c r="E10249" i="17"/>
  <c r="E10250" i="17"/>
  <c r="E10251" i="17"/>
  <c r="E10252" i="17"/>
  <c r="E10253" i="17"/>
  <c r="E10254" i="17"/>
  <c r="E10255" i="17"/>
  <c r="E10256" i="17"/>
  <c r="E10257" i="17"/>
  <c r="E10258" i="17"/>
  <c r="E10259" i="17"/>
  <c r="E10260" i="17"/>
  <c r="E10261" i="17"/>
  <c r="E10262" i="17"/>
  <c r="E10263" i="17"/>
  <c r="E10264" i="17"/>
  <c r="E10265" i="17"/>
  <c r="E10266" i="17"/>
  <c r="E10267" i="17"/>
  <c r="E10268" i="17"/>
  <c r="E10269" i="17"/>
  <c r="E10270" i="17"/>
  <c r="E10271" i="17"/>
  <c r="E10272" i="17"/>
  <c r="E10273" i="17"/>
  <c r="E10274" i="17"/>
  <c r="E10275" i="17"/>
  <c r="E10276" i="17"/>
  <c r="E10277" i="17"/>
  <c r="E10278" i="17"/>
  <c r="E10279" i="17"/>
  <c r="E10280" i="17"/>
  <c r="E10281" i="17"/>
  <c r="E10282" i="17"/>
  <c r="E10283" i="17"/>
  <c r="E10284" i="17"/>
  <c r="E10285" i="17"/>
  <c r="E10286" i="17"/>
  <c r="E10287" i="17"/>
  <c r="E10288" i="17"/>
  <c r="E10289" i="17"/>
  <c r="E10290" i="17"/>
  <c r="E10291" i="17"/>
  <c r="E10292" i="17"/>
  <c r="E10293" i="17"/>
  <c r="E10294" i="17"/>
  <c r="E10295" i="17"/>
  <c r="E10296" i="17"/>
  <c r="E10297" i="17"/>
  <c r="E10298" i="17"/>
  <c r="E10299" i="17"/>
  <c r="E10300" i="17"/>
  <c r="E10301" i="17"/>
  <c r="E10302" i="17"/>
  <c r="E10303" i="17"/>
  <c r="E10304" i="17"/>
  <c r="E10305" i="17"/>
  <c r="E10306" i="17"/>
  <c r="E10307" i="17"/>
  <c r="E10308" i="17"/>
  <c r="E10309" i="17"/>
  <c r="E10310" i="17"/>
  <c r="E10311" i="17"/>
  <c r="E10312" i="17"/>
  <c r="E10313" i="17"/>
  <c r="E10314" i="17"/>
  <c r="E10315" i="17"/>
  <c r="E10316" i="17"/>
  <c r="E10317" i="17"/>
  <c r="E10318" i="17"/>
  <c r="E10319" i="17"/>
  <c r="E10320" i="17"/>
  <c r="E10321" i="17"/>
  <c r="E10322" i="17"/>
  <c r="E10323" i="17"/>
  <c r="E10324" i="17"/>
  <c r="E10325" i="17"/>
  <c r="E10326" i="17"/>
  <c r="E10327" i="17"/>
  <c r="E10328" i="17"/>
  <c r="E10329" i="17"/>
  <c r="E10330" i="17"/>
  <c r="E10331" i="17"/>
  <c r="E10332" i="17"/>
  <c r="E10333" i="17"/>
  <c r="E10334" i="17"/>
  <c r="E10335" i="17"/>
  <c r="E10336" i="17"/>
  <c r="E10337" i="17"/>
  <c r="E10338" i="17"/>
  <c r="E10339" i="17"/>
  <c r="E10340" i="17"/>
  <c r="E10341" i="17"/>
  <c r="E10342" i="17"/>
  <c r="E10343" i="17"/>
  <c r="E10344" i="17"/>
  <c r="E10345" i="17"/>
  <c r="E10346" i="17"/>
  <c r="E10347" i="17"/>
  <c r="E10348" i="17"/>
  <c r="E10349" i="17"/>
  <c r="E10350" i="17"/>
  <c r="E10351" i="17"/>
  <c r="E10352" i="17"/>
  <c r="E10353" i="17"/>
  <c r="E10354" i="17"/>
  <c r="E10355" i="17"/>
  <c r="E10356" i="17"/>
  <c r="E10357" i="17"/>
  <c r="E10358" i="17"/>
  <c r="E10359" i="17"/>
  <c r="E10360" i="17"/>
  <c r="E10361" i="17"/>
  <c r="E10362" i="17"/>
  <c r="E10363" i="17"/>
  <c r="E10364" i="17"/>
  <c r="E10365" i="17"/>
  <c r="E10366" i="17"/>
  <c r="E10367" i="17"/>
  <c r="E10368" i="17"/>
  <c r="E10369" i="17"/>
  <c r="E10370" i="17"/>
  <c r="E10371" i="17"/>
  <c r="E10372" i="17"/>
  <c r="E10373" i="17"/>
  <c r="E10374" i="17"/>
  <c r="E10375" i="17"/>
  <c r="E10376" i="17"/>
  <c r="E10377" i="17"/>
  <c r="E10378" i="17"/>
  <c r="E10379" i="17"/>
  <c r="E10380" i="17"/>
  <c r="E10381" i="17"/>
  <c r="E10382" i="17"/>
  <c r="E10383" i="17"/>
  <c r="E10384" i="17"/>
  <c r="E10385" i="17"/>
  <c r="E10386" i="17"/>
  <c r="E10387" i="17"/>
  <c r="E10388" i="17"/>
  <c r="E10389" i="17"/>
  <c r="E10390" i="17"/>
  <c r="E10391" i="17"/>
  <c r="E10392" i="17"/>
  <c r="E10393" i="17"/>
  <c r="E10394" i="17"/>
  <c r="E10395" i="17"/>
  <c r="E10396" i="17"/>
  <c r="E10397" i="17"/>
  <c r="E10398" i="17"/>
  <c r="E10399" i="17"/>
  <c r="E10400" i="17"/>
  <c r="E10401" i="17"/>
  <c r="E10402" i="17"/>
  <c r="E10403" i="17"/>
  <c r="E10404" i="17"/>
  <c r="E10405" i="17"/>
  <c r="E10406" i="17"/>
  <c r="E10407" i="17"/>
  <c r="E10408" i="17"/>
  <c r="E10409" i="17"/>
  <c r="E10410" i="17"/>
  <c r="E10411" i="17"/>
  <c r="E10412" i="17"/>
  <c r="E10413" i="17"/>
  <c r="E10414" i="17"/>
  <c r="E10415" i="17"/>
  <c r="E10416" i="17"/>
  <c r="E10417" i="17"/>
  <c r="E10418" i="17"/>
  <c r="E10419" i="17"/>
  <c r="E10420" i="17"/>
  <c r="E10421" i="17"/>
  <c r="E10422" i="17"/>
  <c r="E10423" i="17"/>
  <c r="E10424" i="17"/>
  <c r="E10425" i="17"/>
  <c r="E10426" i="17"/>
  <c r="E10427" i="17"/>
  <c r="E10428" i="17"/>
  <c r="E10429" i="17"/>
  <c r="E10430" i="17"/>
  <c r="E10431" i="17"/>
  <c r="E10432" i="17"/>
  <c r="E10433" i="17"/>
  <c r="E10434" i="17"/>
  <c r="E10435" i="17"/>
  <c r="E10436" i="17"/>
  <c r="E10437" i="17"/>
  <c r="E10438" i="17"/>
  <c r="E10439" i="17"/>
  <c r="E10440" i="17"/>
  <c r="E10441" i="17"/>
  <c r="E10442" i="17"/>
  <c r="E10443" i="17"/>
  <c r="E10444" i="17"/>
  <c r="E10445" i="17"/>
  <c r="E10446" i="17"/>
  <c r="E10447" i="17"/>
  <c r="E10448" i="17"/>
  <c r="E10449" i="17"/>
  <c r="E10450" i="17"/>
  <c r="E10451" i="17"/>
  <c r="E10452" i="17"/>
  <c r="E10453" i="17"/>
  <c r="E10454" i="17"/>
  <c r="E10455" i="17"/>
  <c r="E10456" i="17"/>
  <c r="E10457" i="17"/>
  <c r="E10458" i="17"/>
  <c r="E10459" i="17"/>
  <c r="E10460" i="17"/>
  <c r="E10461" i="17"/>
  <c r="E10462" i="17"/>
  <c r="E10463" i="17"/>
  <c r="E10464" i="17"/>
  <c r="E10465" i="17"/>
  <c r="E10466" i="17"/>
  <c r="E10467" i="17"/>
  <c r="E10468" i="17"/>
  <c r="E10469" i="17"/>
  <c r="E10470" i="17"/>
  <c r="E10471" i="17"/>
  <c r="E10472" i="17"/>
  <c r="E10473" i="17"/>
  <c r="E10474" i="17"/>
  <c r="E10475" i="17"/>
  <c r="E10476" i="17"/>
  <c r="E10477" i="17"/>
  <c r="E10478" i="17"/>
  <c r="E10479" i="17"/>
  <c r="E10480" i="17"/>
  <c r="E10481" i="17"/>
  <c r="E10482" i="17"/>
  <c r="E10483" i="17"/>
  <c r="E10484" i="17"/>
  <c r="E10485" i="17"/>
  <c r="E10486" i="17"/>
  <c r="E10487" i="17"/>
  <c r="E10488" i="17"/>
  <c r="E10489" i="17"/>
  <c r="E10490" i="17"/>
  <c r="E10491" i="17"/>
  <c r="E10492" i="17"/>
  <c r="E10493" i="17"/>
  <c r="E10494" i="17"/>
  <c r="E10495" i="17"/>
  <c r="E10496" i="17"/>
  <c r="E10497" i="17"/>
  <c r="E10498" i="17"/>
  <c r="E10499" i="17"/>
  <c r="E10500" i="17"/>
  <c r="E10501" i="17"/>
  <c r="E10502" i="17"/>
  <c r="E10503" i="17"/>
  <c r="E10504" i="17"/>
  <c r="E10505" i="17"/>
  <c r="E10506" i="17"/>
  <c r="E10507" i="17"/>
  <c r="E10508" i="17"/>
  <c r="E10509" i="17"/>
  <c r="E10510" i="17"/>
  <c r="E10511" i="17"/>
  <c r="E10512" i="17"/>
  <c r="E10513" i="17"/>
  <c r="E10514" i="17"/>
  <c r="E10515" i="17"/>
  <c r="E10516" i="17"/>
  <c r="E10517" i="17"/>
  <c r="E10518" i="17"/>
  <c r="E10519" i="17"/>
  <c r="E10520" i="17"/>
  <c r="E10521" i="17"/>
  <c r="E10522" i="17"/>
  <c r="E10523" i="17"/>
  <c r="E10524" i="17"/>
  <c r="E10525" i="17"/>
  <c r="E10526" i="17"/>
  <c r="E10527" i="17"/>
  <c r="E10528" i="17"/>
  <c r="E10529" i="17"/>
  <c r="E10530" i="17"/>
  <c r="E10531" i="17"/>
  <c r="E10532" i="17"/>
  <c r="E10533" i="17"/>
  <c r="E10534" i="17"/>
  <c r="E10535" i="17"/>
  <c r="E10536" i="17"/>
  <c r="E10537" i="17"/>
  <c r="E10538" i="17"/>
  <c r="E10539" i="17"/>
  <c r="E10540" i="17"/>
  <c r="E10541" i="17"/>
  <c r="E10542" i="17"/>
  <c r="E10543" i="17"/>
  <c r="E10544" i="17"/>
  <c r="E10545" i="17"/>
  <c r="E10546" i="17"/>
  <c r="E10547" i="17"/>
  <c r="E10548" i="17"/>
  <c r="E10549" i="17"/>
  <c r="E10550" i="17"/>
  <c r="E10551" i="17"/>
  <c r="E10552" i="17"/>
  <c r="E10553" i="17"/>
  <c r="E10554" i="17"/>
  <c r="E10555" i="17"/>
  <c r="E10556" i="17"/>
  <c r="E10557" i="17"/>
  <c r="E10558" i="17"/>
  <c r="E10559" i="17"/>
  <c r="E10560" i="17"/>
  <c r="E10561" i="17"/>
  <c r="E10562" i="17"/>
  <c r="E10563" i="17"/>
  <c r="E10564" i="17"/>
  <c r="E10565" i="17"/>
  <c r="E10566" i="17"/>
  <c r="E10567" i="17"/>
  <c r="E10568" i="17"/>
  <c r="E10569" i="17"/>
  <c r="E10570" i="17"/>
  <c r="E10571" i="17"/>
  <c r="E10572" i="17"/>
  <c r="E10573" i="17"/>
  <c r="E10574" i="17"/>
  <c r="E10575" i="17"/>
  <c r="E10576" i="17"/>
  <c r="E10577" i="17"/>
  <c r="E10578" i="17"/>
  <c r="E10579" i="17"/>
  <c r="E10580" i="17"/>
  <c r="E10581" i="17"/>
  <c r="E10582" i="17"/>
  <c r="E10583" i="17"/>
  <c r="E10584" i="17"/>
  <c r="E10585" i="17"/>
  <c r="E10586" i="17"/>
  <c r="E10587" i="17"/>
  <c r="E10588" i="17"/>
  <c r="E10589" i="17"/>
  <c r="E10590" i="17"/>
  <c r="E10591" i="17"/>
  <c r="E10592" i="17"/>
  <c r="E10593" i="17"/>
  <c r="E10594" i="17"/>
  <c r="E10595" i="17"/>
  <c r="E10596" i="17"/>
  <c r="E10597" i="17"/>
  <c r="E10598" i="17"/>
  <c r="E10599" i="17"/>
  <c r="E10600" i="17"/>
  <c r="E10601" i="17"/>
  <c r="E10602" i="17"/>
  <c r="E10603" i="17"/>
  <c r="E10604" i="17"/>
  <c r="E10605" i="17"/>
  <c r="E10606" i="17"/>
  <c r="E10607" i="17"/>
  <c r="E10608" i="17"/>
  <c r="E10609" i="17"/>
  <c r="E10610" i="17"/>
  <c r="E10611" i="17"/>
  <c r="E10612" i="17"/>
  <c r="E10613" i="17"/>
  <c r="E10614" i="17"/>
  <c r="E10615" i="17"/>
  <c r="E10616" i="17"/>
  <c r="E10617" i="17"/>
  <c r="E10618" i="17"/>
  <c r="E10619" i="17"/>
  <c r="E10620" i="17"/>
  <c r="E10621" i="17"/>
  <c r="E10622" i="17"/>
  <c r="E10623" i="17"/>
  <c r="E10624" i="17"/>
  <c r="E10625" i="17"/>
  <c r="E10626" i="17"/>
  <c r="E10627" i="17"/>
  <c r="E10628" i="17"/>
  <c r="E10629" i="17"/>
  <c r="E10630" i="17"/>
  <c r="E10631" i="17"/>
  <c r="E10632" i="17"/>
  <c r="E10633" i="17"/>
  <c r="E10634" i="17"/>
  <c r="E10635" i="17"/>
  <c r="E10636" i="17"/>
  <c r="E10637" i="17"/>
  <c r="E10638" i="17"/>
  <c r="E10639" i="17"/>
  <c r="E10640" i="17"/>
  <c r="E10641" i="17"/>
  <c r="E10642" i="17"/>
  <c r="E10643" i="17"/>
  <c r="E10644" i="17"/>
  <c r="E10645" i="17"/>
  <c r="E10646" i="17"/>
  <c r="E10647" i="17"/>
  <c r="E10648" i="17"/>
  <c r="E10649" i="17"/>
  <c r="E10650" i="17"/>
  <c r="E10651" i="17"/>
  <c r="E10652" i="17"/>
  <c r="E10653" i="17"/>
  <c r="E10654" i="17"/>
  <c r="E10655" i="17"/>
  <c r="E10656" i="17"/>
  <c r="E10657" i="17"/>
  <c r="E10658" i="17"/>
  <c r="E10659" i="17"/>
  <c r="E10660" i="17"/>
  <c r="E10661" i="17"/>
  <c r="E10662" i="17"/>
  <c r="E10663" i="17"/>
  <c r="E10664" i="17"/>
  <c r="E10665" i="17"/>
  <c r="E10666" i="17"/>
  <c r="E10667" i="17"/>
  <c r="E10668" i="17"/>
  <c r="E10669" i="17"/>
  <c r="E10670" i="17"/>
  <c r="E10671" i="17"/>
  <c r="E10672" i="17"/>
  <c r="E10673" i="17"/>
  <c r="E10674" i="17"/>
  <c r="E10675" i="17"/>
  <c r="E10676" i="17"/>
  <c r="E10677" i="17"/>
  <c r="E10678" i="17"/>
  <c r="E10679" i="17"/>
  <c r="E10680" i="17"/>
  <c r="E10681" i="17"/>
  <c r="E10682" i="17"/>
  <c r="E10683" i="17"/>
  <c r="E10684" i="17"/>
  <c r="E10685" i="17"/>
  <c r="E10686" i="17"/>
  <c r="E10687" i="17"/>
  <c r="E10688" i="17"/>
  <c r="E10689" i="17"/>
  <c r="E10690" i="17"/>
  <c r="E10691" i="17"/>
  <c r="E10692" i="17"/>
  <c r="E10693" i="17"/>
  <c r="E10694" i="17"/>
  <c r="E10695" i="17"/>
  <c r="E10696" i="17"/>
  <c r="E10697" i="17"/>
  <c r="E10698" i="17"/>
  <c r="E10699" i="17"/>
  <c r="E10700" i="17"/>
  <c r="E10701" i="17"/>
  <c r="E10702" i="17"/>
  <c r="E10703" i="17"/>
  <c r="E10704" i="17"/>
  <c r="E10705" i="17"/>
  <c r="E10706" i="17"/>
  <c r="E10707" i="17"/>
  <c r="E10708" i="17"/>
  <c r="E10709" i="17"/>
  <c r="E10710" i="17"/>
  <c r="E10711" i="17"/>
  <c r="E10712" i="17"/>
  <c r="E10713" i="17"/>
  <c r="E10714" i="17"/>
  <c r="E10715" i="17"/>
  <c r="E10716" i="17"/>
  <c r="E10717" i="17"/>
  <c r="E10718" i="17"/>
  <c r="E10719" i="17"/>
  <c r="E10720" i="17"/>
  <c r="E10721" i="17"/>
  <c r="E10722" i="17"/>
  <c r="E10723" i="17"/>
  <c r="E10724" i="17"/>
  <c r="E10725" i="17"/>
  <c r="E10726" i="17"/>
  <c r="E10727" i="17"/>
  <c r="E10728" i="17"/>
  <c r="E10729" i="17"/>
  <c r="E10730" i="17"/>
  <c r="E10731" i="17"/>
  <c r="E10732" i="17"/>
  <c r="E10733" i="17"/>
  <c r="E10734" i="17"/>
  <c r="E10735" i="17"/>
  <c r="E10736" i="17"/>
  <c r="E10737" i="17"/>
  <c r="E10738" i="17"/>
  <c r="E10739" i="17"/>
  <c r="E10740" i="17"/>
  <c r="E10741" i="17"/>
  <c r="E10742" i="17"/>
  <c r="E10743" i="17"/>
  <c r="E10744" i="17"/>
  <c r="E10745" i="17"/>
  <c r="E10746" i="17"/>
  <c r="E10747" i="17"/>
  <c r="E10748" i="17"/>
  <c r="E10749" i="17"/>
  <c r="E10750" i="17"/>
  <c r="E10751" i="17"/>
  <c r="E10752" i="17"/>
  <c r="E10753" i="17"/>
  <c r="E10754" i="17"/>
  <c r="E10755" i="17"/>
  <c r="E10756" i="17"/>
  <c r="E10757" i="17"/>
  <c r="E10758" i="17"/>
  <c r="E10759" i="17"/>
  <c r="E10760" i="17"/>
  <c r="E10761" i="17"/>
  <c r="E10762" i="17"/>
  <c r="E10763" i="17"/>
  <c r="E10764" i="17"/>
  <c r="E10765" i="17"/>
  <c r="E10766" i="17"/>
  <c r="E10767" i="17"/>
  <c r="E10768" i="17"/>
  <c r="E10769" i="17"/>
  <c r="E10770" i="17"/>
  <c r="E10771" i="17"/>
  <c r="E10772" i="17"/>
  <c r="E10773" i="17"/>
  <c r="E10774" i="17"/>
  <c r="E10775" i="17"/>
  <c r="E10776" i="17"/>
  <c r="E10777" i="17"/>
  <c r="E10778" i="17"/>
  <c r="E10779" i="17"/>
  <c r="E10780" i="17"/>
  <c r="E10781" i="17"/>
  <c r="E10782" i="17"/>
  <c r="E10783" i="17"/>
  <c r="E10784" i="17"/>
  <c r="E10785" i="17"/>
  <c r="E10786" i="17"/>
  <c r="E10787" i="17"/>
  <c r="E10788" i="17"/>
  <c r="E10789" i="17"/>
  <c r="E10790" i="17"/>
  <c r="E10791" i="17"/>
  <c r="E10792" i="17"/>
  <c r="E10793" i="17"/>
  <c r="E10794" i="17"/>
  <c r="E10795" i="17"/>
  <c r="E10796" i="17"/>
  <c r="E10797" i="17"/>
  <c r="E10798" i="17"/>
  <c r="E10799" i="17"/>
  <c r="E10800" i="17"/>
  <c r="E10801" i="17"/>
  <c r="E10802" i="17"/>
  <c r="E10803" i="17"/>
  <c r="E10804" i="17"/>
  <c r="E10805" i="17"/>
  <c r="E10806" i="17"/>
  <c r="E10807" i="17"/>
  <c r="E10808" i="17"/>
  <c r="E10809" i="17"/>
  <c r="E10810" i="17"/>
  <c r="E10811" i="17"/>
  <c r="E10812" i="17"/>
  <c r="E10813" i="17"/>
  <c r="E10814" i="17"/>
  <c r="E10815" i="17"/>
  <c r="E10816" i="17"/>
  <c r="E10817" i="17"/>
  <c r="E10818" i="17"/>
  <c r="E10819" i="17"/>
  <c r="E10820" i="17"/>
  <c r="E10821" i="17"/>
  <c r="E10822" i="17"/>
  <c r="E10823" i="17"/>
  <c r="E10824" i="17"/>
  <c r="E10825" i="17"/>
  <c r="E10826" i="17"/>
  <c r="E10827" i="17"/>
  <c r="E10828" i="17"/>
  <c r="E10829" i="17"/>
  <c r="E10830" i="17"/>
  <c r="E10831" i="17"/>
  <c r="E10832" i="17"/>
  <c r="E10833" i="17"/>
  <c r="E10834" i="17"/>
  <c r="E10835" i="17"/>
  <c r="E10836" i="17"/>
  <c r="E10837" i="17"/>
  <c r="E10838" i="17"/>
  <c r="E10839" i="17"/>
  <c r="E10840" i="17"/>
  <c r="E10841" i="17"/>
  <c r="E10842" i="17"/>
  <c r="E10843" i="17"/>
  <c r="E10844" i="17"/>
  <c r="E10845" i="17"/>
  <c r="E10846" i="17"/>
  <c r="E10847" i="17"/>
  <c r="E10848" i="17"/>
  <c r="E10849" i="17"/>
  <c r="E10850" i="17"/>
  <c r="E10851" i="17"/>
  <c r="E10852" i="17"/>
  <c r="E10853" i="17"/>
  <c r="E10854" i="17"/>
  <c r="E10855" i="17"/>
  <c r="E10856" i="17"/>
  <c r="E10857" i="17"/>
  <c r="E10858" i="17"/>
  <c r="E10859" i="17"/>
  <c r="E10860" i="17"/>
  <c r="E10861" i="17"/>
  <c r="E10862" i="17"/>
  <c r="E10863" i="17"/>
  <c r="E10864" i="17"/>
  <c r="E10865" i="17"/>
  <c r="E10866" i="17"/>
  <c r="E10867" i="17"/>
  <c r="E10868" i="17"/>
  <c r="E10869" i="17"/>
  <c r="E10870" i="17"/>
  <c r="E10871" i="17"/>
  <c r="E10872" i="17"/>
  <c r="E10873" i="17"/>
  <c r="E10874" i="17"/>
  <c r="E10875" i="17"/>
  <c r="E10876" i="17"/>
  <c r="E10877" i="17"/>
  <c r="E10878" i="17"/>
  <c r="E10879" i="17"/>
  <c r="E10880" i="17"/>
  <c r="E10881" i="17"/>
  <c r="E10882" i="17"/>
  <c r="E10883" i="17"/>
  <c r="E10884" i="17"/>
  <c r="E10885" i="17"/>
  <c r="E10886" i="17"/>
  <c r="E10887" i="17"/>
  <c r="E10888" i="17"/>
  <c r="E10889" i="17"/>
  <c r="E10890" i="17"/>
  <c r="E10891" i="17"/>
  <c r="E10892" i="17"/>
  <c r="E10893" i="17"/>
  <c r="E10894" i="17"/>
  <c r="E10895" i="17"/>
  <c r="E10896" i="17"/>
  <c r="E10897" i="17"/>
  <c r="E10898" i="17"/>
  <c r="E10899" i="17"/>
  <c r="E10900" i="17"/>
  <c r="E10901" i="17"/>
  <c r="E10902" i="17"/>
  <c r="E10903" i="17"/>
  <c r="E10904" i="17"/>
  <c r="E10905" i="17"/>
  <c r="E10906" i="17"/>
  <c r="E10907" i="17"/>
  <c r="E10908" i="17"/>
  <c r="E10909" i="17"/>
  <c r="E10910" i="17"/>
  <c r="E10911" i="17"/>
  <c r="E10912" i="17"/>
  <c r="E10913" i="17"/>
  <c r="E10914" i="17"/>
  <c r="E10915" i="17"/>
  <c r="E10916" i="17"/>
  <c r="E10917" i="17"/>
  <c r="E10918" i="17"/>
  <c r="E10919" i="17"/>
  <c r="E10920" i="17"/>
  <c r="E10921" i="17"/>
  <c r="E10922" i="17"/>
  <c r="E10923" i="17"/>
  <c r="E10924" i="17"/>
  <c r="E10925" i="17"/>
  <c r="E10926" i="17"/>
  <c r="E10927" i="17"/>
  <c r="E10928" i="17"/>
  <c r="E10929" i="17"/>
  <c r="E10930" i="17"/>
  <c r="E10931" i="17"/>
  <c r="E10932" i="17"/>
  <c r="E10933" i="17"/>
  <c r="E10934" i="17"/>
  <c r="E10935" i="17"/>
  <c r="E10936" i="17"/>
  <c r="E10937" i="17"/>
  <c r="E10938" i="17"/>
  <c r="E10939" i="17"/>
  <c r="E10940" i="17"/>
  <c r="E10941" i="17"/>
  <c r="E10942" i="17"/>
  <c r="E10943" i="17"/>
  <c r="E10944" i="17"/>
  <c r="E10945" i="17"/>
  <c r="E10946" i="17"/>
  <c r="E10947" i="17"/>
  <c r="E10948" i="17"/>
  <c r="E10949" i="17"/>
  <c r="E10950" i="17"/>
  <c r="E10951" i="17"/>
  <c r="E10952" i="17"/>
  <c r="E10953" i="17"/>
  <c r="E10954" i="17"/>
  <c r="E10955" i="17"/>
  <c r="E10956" i="17"/>
  <c r="E10957" i="17"/>
  <c r="E10958" i="17"/>
  <c r="E10959" i="17"/>
  <c r="E10960" i="17"/>
  <c r="E10961" i="17"/>
  <c r="E10962" i="17"/>
  <c r="E10963" i="17"/>
  <c r="E10964" i="17"/>
  <c r="E10965" i="17"/>
  <c r="E10966" i="17"/>
  <c r="E10967" i="17"/>
  <c r="E10968" i="17"/>
  <c r="E10969" i="17"/>
  <c r="E10970" i="17"/>
  <c r="E10971" i="17"/>
  <c r="E10972" i="17"/>
  <c r="E10973" i="17"/>
  <c r="E10974" i="17"/>
  <c r="E10975" i="17"/>
  <c r="E10976" i="17"/>
  <c r="E10977" i="17"/>
  <c r="E10978" i="17"/>
  <c r="E10979" i="17"/>
  <c r="E10980" i="17"/>
  <c r="E10981" i="17"/>
  <c r="E10982" i="17"/>
  <c r="E10983" i="17"/>
  <c r="E10984" i="17"/>
  <c r="E10985" i="17"/>
  <c r="E10986" i="17"/>
  <c r="E10987" i="17"/>
  <c r="E10988" i="17"/>
  <c r="E10989" i="17"/>
  <c r="E10990" i="17"/>
  <c r="E10991" i="17"/>
  <c r="E10992" i="17"/>
  <c r="E10993" i="17"/>
  <c r="E10994" i="17"/>
  <c r="E10995" i="17"/>
  <c r="E10996" i="17"/>
  <c r="E10997" i="17"/>
  <c r="E10998" i="17"/>
  <c r="E10999" i="17"/>
  <c r="E11000" i="17"/>
  <c r="E11001" i="17"/>
  <c r="E11002" i="17"/>
  <c r="E11003" i="17"/>
  <c r="E11004" i="17"/>
  <c r="E11005" i="17"/>
  <c r="E11006" i="17"/>
  <c r="E11007" i="17"/>
  <c r="E11008" i="17"/>
  <c r="E11009" i="17"/>
  <c r="E11010" i="17"/>
  <c r="E11011" i="17"/>
  <c r="E11012" i="17"/>
  <c r="E11013" i="17"/>
  <c r="E11014" i="17"/>
  <c r="E11015" i="17"/>
  <c r="E11016" i="17"/>
  <c r="E11017" i="17"/>
  <c r="E11018" i="17"/>
  <c r="E11019" i="17"/>
  <c r="E11020" i="17"/>
  <c r="E11021" i="17"/>
  <c r="E11022" i="17"/>
  <c r="E11023" i="17"/>
  <c r="E11024" i="17"/>
  <c r="E11025" i="17"/>
  <c r="E11026" i="17"/>
  <c r="E11027" i="17"/>
  <c r="E11028" i="17"/>
  <c r="E11029" i="17"/>
  <c r="E11030" i="17"/>
  <c r="E11031" i="17"/>
  <c r="E11032" i="17"/>
  <c r="E11033" i="17"/>
  <c r="E11034" i="17"/>
  <c r="E11035" i="17"/>
  <c r="E11036" i="17"/>
  <c r="E11037" i="17"/>
  <c r="E11038" i="17"/>
  <c r="E11039" i="17"/>
  <c r="E11040" i="17"/>
  <c r="E11041" i="17"/>
  <c r="E11042" i="17"/>
  <c r="E11043" i="17"/>
  <c r="E11044" i="17"/>
  <c r="E11045" i="17"/>
  <c r="E11046" i="17"/>
  <c r="E11047" i="17"/>
  <c r="E11048" i="17"/>
  <c r="E11049" i="17"/>
  <c r="E11050" i="17"/>
  <c r="E11051" i="17"/>
  <c r="E11052" i="17"/>
  <c r="E11053" i="17"/>
  <c r="E11054" i="17"/>
  <c r="E11055" i="17"/>
  <c r="E11056" i="17"/>
  <c r="E11057" i="17"/>
  <c r="E11058" i="17"/>
  <c r="E11059" i="17"/>
  <c r="E11060" i="17"/>
  <c r="E11061" i="17"/>
  <c r="E11062" i="17"/>
  <c r="E11063" i="17"/>
  <c r="E11064" i="17"/>
  <c r="E11065" i="17"/>
  <c r="E11066" i="17"/>
  <c r="E11067" i="17"/>
  <c r="E11068" i="17"/>
  <c r="E11069" i="17"/>
  <c r="E11070" i="17"/>
  <c r="E11071" i="17"/>
  <c r="E11072" i="17"/>
  <c r="E11073" i="17"/>
  <c r="E11074" i="17"/>
  <c r="E11075" i="17"/>
  <c r="E11076" i="17"/>
  <c r="E11077" i="17"/>
  <c r="E11078" i="17"/>
  <c r="E11079" i="17"/>
  <c r="E11080" i="17"/>
  <c r="E11081" i="17"/>
  <c r="E11082" i="17"/>
  <c r="E11083" i="17"/>
  <c r="E11084" i="17"/>
  <c r="E11085" i="17"/>
  <c r="E11086" i="17"/>
  <c r="E11087" i="17"/>
  <c r="E11088" i="17"/>
  <c r="E11089" i="17"/>
  <c r="E11090" i="17"/>
  <c r="E11091" i="17"/>
  <c r="E11092" i="17"/>
  <c r="E11093" i="17"/>
  <c r="E11094" i="17"/>
  <c r="E11095" i="17"/>
  <c r="E11096" i="17"/>
  <c r="E11097" i="17"/>
  <c r="E11098" i="17"/>
  <c r="E11099" i="17"/>
  <c r="E11100" i="17"/>
  <c r="E11101" i="17"/>
  <c r="E11102" i="17"/>
  <c r="E11103" i="17"/>
  <c r="E11104" i="17"/>
  <c r="E11105" i="17"/>
  <c r="E11106" i="17"/>
  <c r="E11107" i="17"/>
  <c r="E11108" i="17"/>
  <c r="E11109" i="17"/>
  <c r="E11110" i="17"/>
  <c r="E11111" i="17"/>
  <c r="E11112" i="17"/>
  <c r="E11113" i="17"/>
  <c r="E11114" i="17"/>
  <c r="E11115" i="17"/>
  <c r="E11116" i="17"/>
  <c r="E11117" i="17"/>
  <c r="E11118" i="17"/>
  <c r="E11119" i="17"/>
  <c r="E11120" i="17"/>
  <c r="E11121" i="17"/>
  <c r="E11122" i="17"/>
  <c r="E11123" i="17"/>
  <c r="E11124" i="17"/>
  <c r="E11125" i="17"/>
  <c r="E11126" i="17"/>
  <c r="E11127" i="17"/>
  <c r="E11128" i="17"/>
  <c r="E11129" i="17"/>
  <c r="E11130" i="17"/>
  <c r="E11131" i="17"/>
  <c r="E11132" i="17"/>
  <c r="E11133" i="17"/>
  <c r="E11134" i="17"/>
  <c r="E11135" i="17"/>
  <c r="E11136" i="17"/>
  <c r="E11137" i="17"/>
  <c r="E11138" i="17"/>
  <c r="E11139" i="17"/>
  <c r="E11140" i="17"/>
  <c r="E11141" i="17"/>
  <c r="E11142" i="17"/>
  <c r="E11143" i="17"/>
  <c r="E11144" i="17"/>
  <c r="E11145" i="17"/>
  <c r="E11146" i="17"/>
  <c r="E11147" i="17"/>
  <c r="E11148" i="17"/>
  <c r="E11149" i="17"/>
  <c r="E11150" i="17"/>
  <c r="E11151" i="17"/>
  <c r="E11152" i="17"/>
  <c r="E11153" i="17"/>
  <c r="E11154" i="17"/>
  <c r="E11155" i="17"/>
  <c r="E11156" i="17"/>
  <c r="E11157" i="17"/>
  <c r="E11158" i="17"/>
  <c r="E11159" i="17"/>
  <c r="E11160" i="17"/>
  <c r="E11161" i="17"/>
  <c r="E11162" i="17"/>
  <c r="E11163" i="17"/>
  <c r="E11164" i="17"/>
  <c r="E11165" i="17"/>
  <c r="E11166" i="17"/>
  <c r="E11167" i="17"/>
  <c r="E11168" i="17"/>
  <c r="E11169" i="17"/>
  <c r="E11170" i="17"/>
  <c r="E11171" i="17"/>
  <c r="E11172" i="17"/>
  <c r="E11173" i="17"/>
  <c r="E11174" i="17"/>
  <c r="E11175" i="17"/>
  <c r="E11176" i="17"/>
  <c r="E11177" i="17"/>
  <c r="E11178" i="17"/>
  <c r="E11179" i="17"/>
  <c r="E11180" i="17"/>
  <c r="E11181" i="17"/>
  <c r="E11182" i="17"/>
  <c r="E11183" i="17"/>
  <c r="E11184" i="17"/>
  <c r="E11185" i="17"/>
  <c r="E11186" i="17"/>
  <c r="E11187" i="17"/>
  <c r="E11188" i="17"/>
  <c r="E11189" i="17"/>
  <c r="E11190" i="17"/>
  <c r="E11191" i="17"/>
  <c r="E11192" i="17"/>
  <c r="E11193" i="17"/>
  <c r="E11194" i="17"/>
  <c r="E11195" i="17"/>
  <c r="E11196" i="17"/>
  <c r="E11197" i="17"/>
  <c r="E11198" i="17"/>
  <c r="E11199" i="17"/>
  <c r="E11200" i="17"/>
  <c r="E11201" i="17"/>
  <c r="E11202" i="17"/>
  <c r="E11203" i="17"/>
  <c r="E11204" i="17"/>
  <c r="E11205" i="17"/>
  <c r="E11206" i="17"/>
  <c r="E11207" i="17"/>
  <c r="E11208" i="17"/>
  <c r="E11209" i="17"/>
  <c r="E11210" i="17"/>
  <c r="E11211" i="17"/>
  <c r="E11212" i="17"/>
  <c r="E11213" i="17"/>
  <c r="E11214" i="17"/>
  <c r="E11215" i="17"/>
  <c r="E11216" i="17"/>
  <c r="E11217" i="17"/>
  <c r="E11218" i="17"/>
  <c r="E11219" i="17"/>
  <c r="E11220" i="17"/>
  <c r="E11221" i="17"/>
  <c r="E11222" i="17"/>
  <c r="E11223" i="17"/>
  <c r="E11224" i="17"/>
  <c r="E11225" i="17"/>
  <c r="E11226" i="17"/>
  <c r="E11227" i="17"/>
  <c r="E11228" i="17"/>
  <c r="E11229" i="17"/>
  <c r="E11230" i="17"/>
  <c r="E11231" i="17"/>
  <c r="E11232" i="17"/>
  <c r="E11233" i="17"/>
  <c r="E11234" i="17"/>
  <c r="E11235" i="17"/>
  <c r="E11236" i="17"/>
  <c r="E11237" i="17"/>
  <c r="E11238" i="17"/>
  <c r="E11239" i="17"/>
  <c r="E11240" i="17"/>
  <c r="E11241" i="17"/>
  <c r="E11242" i="17"/>
  <c r="E11243" i="17"/>
  <c r="E11244" i="17"/>
  <c r="E11245" i="17"/>
  <c r="E11246" i="17"/>
  <c r="E11247" i="17"/>
  <c r="E11248" i="17"/>
  <c r="E11249" i="17"/>
  <c r="E11250" i="17"/>
  <c r="E11251" i="17"/>
  <c r="E11252" i="17"/>
  <c r="E11253" i="17"/>
  <c r="E11254" i="17"/>
  <c r="E11255" i="17"/>
  <c r="E11256" i="17"/>
  <c r="E11257" i="17"/>
  <c r="E11258" i="17"/>
  <c r="E11259" i="17"/>
  <c r="E11260" i="17"/>
  <c r="E11261" i="17"/>
  <c r="E11262" i="17"/>
  <c r="E11263" i="17"/>
  <c r="E11264" i="17"/>
  <c r="E11265" i="17"/>
  <c r="E11266" i="17"/>
  <c r="E11267" i="17"/>
  <c r="E11268" i="17"/>
  <c r="E11269" i="17"/>
  <c r="E11270" i="17"/>
  <c r="E11271" i="17"/>
  <c r="E11272" i="17"/>
  <c r="E11273" i="17"/>
  <c r="E11274" i="17"/>
  <c r="E11275" i="17"/>
  <c r="E11276" i="17"/>
  <c r="E11277" i="17"/>
  <c r="E11278" i="17"/>
  <c r="E11279" i="17"/>
  <c r="E11280" i="17"/>
  <c r="E11281" i="17"/>
  <c r="E11282" i="17"/>
  <c r="E11283" i="17"/>
  <c r="E11284" i="17"/>
  <c r="E11285" i="17"/>
  <c r="E11286" i="17"/>
  <c r="E11287" i="17"/>
  <c r="E11288" i="17"/>
  <c r="E11289" i="17"/>
  <c r="E11290" i="17"/>
  <c r="E11291" i="17"/>
  <c r="E11292" i="17"/>
  <c r="E11293" i="17"/>
  <c r="E11294" i="17"/>
  <c r="E11295" i="17"/>
  <c r="E11296" i="17"/>
  <c r="E11297" i="17"/>
  <c r="E11298" i="17"/>
  <c r="E11299" i="17"/>
  <c r="E11300" i="17"/>
  <c r="E11301" i="17"/>
  <c r="E11302" i="17"/>
  <c r="E11303" i="17"/>
  <c r="E11304" i="17"/>
  <c r="E11305" i="17"/>
  <c r="E11306" i="17"/>
  <c r="E11307" i="17"/>
  <c r="E11308" i="17"/>
  <c r="E11309" i="17"/>
  <c r="E11310" i="17"/>
  <c r="E11311" i="17"/>
  <c r="E11312" i="17"/>
  <c r="E11313" i="17"/>
  <c r="E11314" i="17"/>
  <c r="E11315" i="17"/>
  <c r="E11316" i="17"/>
  <c r="E11317" i="17"/>
  <c r="E11318" i="17"/>
  <c r="E11319" i="17"/>
  <c r="E11320" i="17"/>
  <c r="E11321" i="17"/>
  <c r="E11322" i="17"/>
  <c r="E11323" i="17"/>
  <c r="E11324" i="17"/>
  <c r="E11325" i="17"/>
  <c r="E11326" i="17"/>
  <c r="E11327" i="17"/>
  <c r="E11328" i="17"/>
  <c r="E11329" i="17"/>
  <c r="E11330" i="17"/>
  <c r="E11331" i="17"/>
  <c r="E11332" i="17"/>
  <c r="E11333" i="17"/>
  <c r="E11334" i="17"/>
  <c r="E11335" i="17"/>
  <c r="E11336" i="17"/>
  <c r="E11337" i="17"/>
  <c r="E11338" i="17"/>
  <c r="E11339" i="17"/>
  <c r="E11340" i="17"/>
  <c r="E11341" i="17"/>
  <c r="E11342" i="17"/>
  <c r="E11343" i="17"/>
  <c r="E11344" i="17"/>
  <c r="E11345" i="17"/>
  <c r="E11346" i="17"/>
  <c r="E11347" i="17"/>
  <c r="E11348" i="17"/>
  <c r="E11349" i="17"/>
  <c r="E11350" i="17"/>
  <c r="E11351" i="17"/>
  <c r="E11352" i="17"/>
  <c r="E11353" i="17"/>
  <c r="E11354" i="17"/>
  <c r="E11355" i="17"/>
  <c r="E11356" i="17"/>
  <c r="E11357" i="17"/>
  <c r="E11358" i="17"/>
  <c r="E11359" i="17"/>
  <c r="E11360" i="17"/>
  <c r="E11361" i="17"/>
  <c r="E11362" i="17"/>
  <c r="E11363" i="17"/>
  <c r="E11364" i="17"/>
  <c r="E11365" i="17"/>
  <c r="E11366" i="17"/>
  <c r="E11367" i="17"/>
  <c r="E11368" i="17"/>
  <c r="E11369" i="17"/>
  <c r="E11370" i="17"/>
  <c r="E11371" i="17"/>
  <c r="E11372" i="17"/>
  <c r="E11373" i="17"/>
  <c r="E11374" i="17"/>
  <c r="E11375" i="17"/>
  <c r="E11376" i="17"/>
  <c r="E11377" i="17"/>
  <c r="E11378" i="17"/>
  <c r="E11379" i="17"/>
  <c r="E11380" i="17"/>
  <c r="E11381" i="17"/>
  <c r="E11382" i="17"/>
  <c r="E11383" i="17"/>
  <c r="E11384" i="17"/>
  <c r="E11385" i="17"/>
  <c r="E11386" i="17"/>
  <c r="E11387" i="17"/>
  <c r="E11388" i="17"/>
  <c r="E11389" i="17"/>
  <c r="E11390" i="17"/>
  <c r="E11391" i="17"/>
  <c r="E11392" i="17"/>
  <c r="E11393" i="17"/>
  <c r="E11394" i="17"/>
  <c r="E11395" i="17"/>
  <c r="E11396" i="17"/>
  <c r="E11397" i="17"/>
  <c r="E11398" i="17"/>
  <c r="E11399" i="17"/>
  <c r="E11400" i="17"/>
  <c r="E11401" i="17"/>
  <c r="E11402" i="17"/>
  <c r="E11403" i="17"/>
  <c r="E11404" i="17"/>
  <c r="E11405" i="17"/>
  <c r="E11406" i="17"/>
  <c r="E11407" i="17"/>
  <c r="E11408" i="17"/>
  <c r="E11409" i="17"/>
  <c r="E11410" i="17"/>
  <c r="E11411" i="17"/>
  <c r="E11412" i="17"/>
  <c r="E11413" i="17"/>
  <c r="E11414" i="17"/>
  <c r="E11415" i="17"/>
  <c r="E11416" i="17"/>
  <c r="E11417" i="17"/>
  <c r="E11418" i="17"/>
  <c r="E11419" i="17"/>
  <c r="E11420" i="17"/>
  <c r="E11421" i="17"/>
  <c r="E11422" i="17"/>
  <c r="E11423" i="17"/>
  <c r="E11424" i="17"/>
  <c r="E11425" i="17"/>
  <c r="E11426" i="17"/>
  <c r="E11427" i="17"/>
  <c r="E11428" i="17"/>
  <c r="E11429" i="17"/>
  <c r="E11430" i="17"/>
  <c r="E11431" i="17"/>
  <c r="E11432" i="17"/>
  <c r="E11433" i="17"/>
  <c r="E11434" i="17"/>
  <c r="E11435" i="17"/>
  <c r="E11436" i="17"/>
  <c r="E11437" i="17"/>
  <c r="E11438" i="17"/>
  <c r="E11439" i="17"/>
  <c r="E11440" i="17"/>
  <c r="E11441" i="17"/>
  <c r="E11442" i="17"/>
  <c r="E11443" i="17"/>
  <c r="E11444" i="17"/>
  <c r="E11445" i="17"/>
  <c r="E11446" i="17"/>
  <c r="E11447" i="17"/>
  <c r="E11448" i="17"/>
  <c r="E11449" i="17"/>
  <c r="E11450" i="17"/>
  <c r="E11451" i="17"/>
  <c r="E11452" i="17"/>
  <c r="E11453" i="17"/>
  <c r="E11454" i="17"/>
  <c r="E11455" i="17"/>
  <c r="E11456" i="17"/>
  <c r="E11457" i="17"/>
  <c r="E11458" i="17"/>
  <c r="E11459" i="17"/>
  <c r="E11460" i="17"/>
  <c r="E11461" i="17"/>
  <c r="E11462" i="17"/>
  <c r="E11463" i="17"/>
  <c r="E11464" i="17"/>
  <c r="E11465" i="17"/>
  <c r="E11466" i="17"/>
  <c r="E11467" i="17"/>
  <c r="E11468" i="17"/>
  <c r="E11469" i="17"/>
  <c r="E11470" i="17"/>
  <c r="E11471" i="17"/>
  <c r="E11472" i="17"/>
  <c r="E11473" i="17"/>
  <c r="E11474" i="17"/>
  <c r="E11475" i="17"/>
  <c r="E11476" i="17"/>
  <c r="E11477" i="17"/>
  <c r="E11478" i="17"/>
  <c r="E11479" i="17"/>
  <c r="E11480" i="17"/>
  <c r="E11481" i="17"/>
  <c r="E11482" i="17"/>
  <c r="E11483" i="17"/>
  <c r="E11484" i="17"/>
  <c r="E11485" i="17"/>
  <c r="E11486" i="17"/>
  <c r="E11487" i="17"/>
  <c r="E11488" i="17"/>
  <c r="E11489" i="17"/>
  <c r="E11490" i="17"/>
  <c r="E11491" i="17"/>
  <c r="E11492" i="17"/>
  <c r="E11493" i="17"/>
  <c r="E11494" i="17"/>
  <c r="E11495" i="17"/>
  <c r="E11496" i="17"/>
  <c r="E11497" i="17"/>
  <c r="E11498" i="17"/>
  <c r="E11499" i="17"/>
  <c r="E11500" i="17"/>
  <c r="E11501" i="17"/>
  <c r="E11502" i="17"/>
  <c r="E11503" i="17"/>
  <c r="E11504" i="17"/>
  <c r="E11505" i="17"/>
  <c r="E11506" i="17"/>
  <c r="E11507" i="17"/>
  <c r="E11508" i="17"/>
  <c r="E11509" i="17"/>
  <c r="E11510" i="17"/>
  <c r="E11511" i="17"/>
  <c r="E11512" i="17"/>
  <c r="E11513" i="17"/>
  <c r="E11514" i="17"/>
  <c r="E11515" i="17"/>
  <c r="E11516" i="17"/>
  <c r="E11517" i="17"/>
  <c r="E11518" i="17"/>
  <c r="E11519" i="17"/>
  <c r="E11520" i="17"/>
  <c r="E11521" i="17"/>
  <c r="E11522" i="17"/>
  <c r="E11523" i="17"/>
  <c r="E11524" i="17"/>
  <c r="E11525" i="17"/>
  <c r="E11526" i="17"/>
  <c r="E11527" i="17"/>
  <c r="E11528" i="17"/>
  <c r="E11529" i="17"/>
  <c r="E11530" i="17"/>
  <c r="E11531" i="17"/>
  <c r="E11532" i="17"/>
  <c r="E11533" i="17"/>
  <c r="E11534" i="17"/>
  <c r="E11535" i="17"/>
  <c r="E11536" i="17"/>
  <c r="E11537" i="17"/>
  <c r="E11538" i="17"/>
  <c r="E11539" i="17"/>
  <c r="E11540" i="17"/>
  <c r="E11541" i="17"/>
  <c r="E11542" i="17"/>
  <c r="E11543" i="17"/>
  <c r="E11544" i="17"/>
  <c r="E11545" i="17"/>
  <c r="E11546" i="17"/>
  <c r="E11547" i="17"/>
  <c r="E11548" i="17"/>
  <c r="E11549" i="17"/>
  <c r="E11550" i="17"/>
  <c r="E11551" i="17"/>
  <c r="E11552" i="17"/>
  <c r="E11553" i="17"/>
  <c r="E11554" i="17"/>
  <c r="E11555" i="17"/>
  <c r="E11556" i="17"/>
  <c r="E11557" i="17"/>
  <c r="E11558" i="17"/>
  <c r="E11559" i="17"/>
  <c r="E11560" i="17"/>
  <c r="E11561" i="17"/>
  <c r="E11562" i="17"/>
  <c r="E11563" i="17"/>
  <c r="E11564" i="17"/>
  <c r="E11565" i="17"/>
  <c r="E11566" i="17"/>
  <c r="E11567" i="17"/>
  <c r="E11568" i="17"/>
  <c r="E11569" i="17"/>
  <c r="E11570" i="17"/>
  <c r="E11571" i="17"/>
  <c r="E11572" i="17"/>
  <c r="E11573" i="17"/>
  <c r="E11574" i="17"/>
  <c r="E11575" i="17"/>
  <c r="E11576" i="17"/>
  <c r="E11577" i="17"/>
  <c r="E11578" i="17"/>
  <c r="E11579" i="17"/>
  <c r="E11580" i="17"/>
  <c r="E11581" i="17"/>
  <c r="E11582" i="17"/>
  <c r="E11583" i="17"/>
  <c r="E11584" i="17"/>
  <c r="E11585" i="17"/>
  <c r="E11586" i="17"/>
  <c r="E11587" i="17"/>
  <c r="E11588" i="17"/>
  <c r="E11589" i="17"/>
  <c r="E11590" i="17"/>
  <c r="E11591" i="17"/>
  <c r="E11592" i="17"/>
  <c r="E11593" i="17"/>
  <c r="E11594" i="17"/>
  <c r="E11595" i="17"/>
  <c r="E11596" i="17"/>
  <c r="E11597" i="17"/>
  <c r="E11598" i="17"/>
  <c r="E11599" i="17"/>
  <c r="E11600" i="17"/>
  <c r="E11601" i="17"/>
  <c r="E11602" i="17"/>
  <c r="E11603" i="17"/>
  <c r="E11604" i="17"/>
  <c r="E11605" i="17"/>
  <c r="E11606" i="17"/>
  <c r="E11607" i="17"/>
  <c r="E11608" i="17"/>
  <c r="E11609" i="17"/>
  <c r="E11610" i="17"/>
  <c r="E11611" i="17"/>
  <c r="E11612" i="17"/>
  <c r="E11613" i="17"/>
  <c r="E11614" i="17"/>
  <c r="E11615" i="17"/>
  <c r="E11616" i="17"/>
  <c r="E11617" i="17"/>
  <c r="E11618" i="17"/>
  <c r="E11619" i="17"/>
  <c r="E11620" i="17"/>
  <c r="E11621" i="17"/>
  <c r="E11622" i="17"/>
  <c r="E11623" i="17"/>
  <c r="E11624" i="17"/>
  <c r="E11625" i="17"/>
  <c r="E11626" i="17"/>
  <c r="E11627" i="17"/>
  <c r="E11628" i="17"/>
  <c r="E11629" i="17"/>
  <c r="E11630" i="17"/>
  <c r="E11631" i="17"/>
  <c r="E11632" i="17"/>
  <c r="E11633" i="17"/>
  <c r="E11634" i="17"/>
  <c r="E11635" i="17"/>
  <c r="E11636" i="17"/>
  <c r="E11637" i="17"/>
  <c r="E11638" i="17"/>
  <c r="E11639" i="17"/>
  <c r="E11640" i="17"/>
  <c r="E11641" i="17"/>
  <c r="E11642" i="17"/>
  <c r="E11643" i="17"/>
  <c r="E11644" i="17"/>
  <c r="E11645" i="17"/>
  <c r="E11646" i="17"/>
  <c r="E11647" i="17"/>
  <c r="E11648" i="17"/>
  <c r="E11649" i="17"/>
  <c r="E11650" i="17"/>
  <c r="E11651" i="17"/>
  <c r="E11652" i="17"/>
  <c r="E11653" i="17"/>
  <c r="E11654" i="17"/>
  <c r="E11655" i="17"/>
  <c r="E11656" i="17"/>
  <c r="E11657" i="17"/>
  <c r="E11658" i="17"/>
  <c r="E11659" i="17"/>
  <c r="E11660" i="17"/>
  <c r="E11661" i="17"/>
  <c r="E11662" i="17"/>
  <c r="E11663" i="17"/>
  <c r="E11664" i="17"/>
  <c r="E11665" i="17"/>
  <c r="E11666" i="17"/>
  <c r="E11667" i="17"/>
  <c r="E11668" i="17"/>
  <c r="E11669" i="17"/>
  <c r="E11670" i="17"/>
  <c r="E11671" i="17"/>
  <c r="E11672" i="17"/>
  <c r="E11673" i="17"/>
  <c r="E11674" i="17"/>
  <c r="E11675" i="17"/>
  <c r="E11676" i="17"/>
  <c r="E11677" i="17"/>
  <c r="E11678" i="17"/>
  <c r="E11679" i="17"/>
  <c r="E11680" i="17"/>
  <c r="E11681" i="17"/>
  <c r="E11682" i="17"/>
  <c r="E11683" i="17"/>
  <c r="E11684" i="17"/>
  <c r="E11685" i="17"/>
  <c r="E11686" i="17"/>
  <c r="E11687" i="17"/>
  <c r="E11688" i="17"/>
  <c r="E11689" i="17"/>
  <c r="E11690" i="17"/>
  <c r="E11691" i="17"/>
  <c r="E11692" i="17"/>
  <c r="E11693" i="17"/>
  <c r="E11694" i="17"/>
  <c r="E11695" i="17"/>
  <c r="E11696" i="17"/>
  <c r="E11697" i="17"/>
  <c r="E11698" i="17"/>
  <c r="E11699" i="17"/>
  <c r="E11700" i="17"/>
  <c r="E11701" i="17"/>
  <c r="E11702" i="17"/>
  <c r="E11703" i="17"/>
  <c r="E11704" i="17"/>
  <c r="E11705" i="17"/>
  <c r="E11706" i="17"/>
  <c r="E11707" i="17"/>
  <c r="E11708" i="17"/>
  <c r="E11709" i="17"/>
  <c r="E11710" i="17"/>
  <c r="E11711" i="17"/>
  <c r="E11712" i="17"/>
  <c r="E11713" i="17"/>
  <c r="E11714" i="17"/>
  <c r="E11715" i="17"/>
  <c r="E11716" i="17"/>
  <c r="E11717" i="17"/>
  <c r="E11718" i="17"/>
  <c r="E11719" i="17"/>
  <c r="E11720" i="17"/>
  <c r="E11721" i="17"/>
  <c r="E11722" i="17"/>
  <c r="E11723" i="17"/>
  <c r="E11724" i="17"/>
  <c r="E11725" i="17"/>
  <c r="E11726" i="17"/>
  <c r="E11727" i="17"/>
  <c r="E11728" i="17"/>
  <c r="E11729" i="17"/>
  <c r="E11730" i="17"/>
  <c r="E11731" i="17"/>
  <c r="E11732" i="17"/>
  <c r="E11733" i="17"/>
  <c r="E11734" i="17"/>
  <c r="E11735" i="17"/>
  <c r="E11736" i="17"/>
  <c r="E11737" i="17"/>
  <c r="E11738" i="17"/>
  <c r="E11739" i="17"/>
  <c r="E11740" i="17"/>
  <c r="E11741" i="17"/>
  <c r="E11742" i="17"/>
  <c r="E11743" i="17"/>
  <c r="E11744" i="17"/>
  <c r="E11745" i="17"/>
  <c r="E11746" i="17"/>
  <c r="E11747" i="17"/>
  <c r="E11748" i="17"/>
  <c r="E11749" i="17"/>
  <c r="E11750" i="17"/>
  <c r="E11751" i="17"/>
  <c r="E11752" i="17"/>
  <c r="E11753" i="17"/>
  <c r="E11754" i="17"/>
  <c r="E11755" i="17"/>
  <c r="E11756" i="17"/>
  <c r="E11757" i="17"/>
  <c r="E11758" i="17"/>
  <c r="E11759" i="17"/>
  <c r="E11760" i="17"/>
  <c r="E11761" i="17"/>
  <c r="E11762" i="17"/>
  <c r="E11763" i="17"/>
  <c r="E11764" i="17"/>
  <c r="E11765" i="17"/>
  <c r="E11766" i="17"/>
  <c r="E11767" i="17"/>
  <c r="E11768" i="17"/>
  <c r="E11769" i="17"/>
  <c r="E11770" i="17"/>
  <c r="E11771" i="17"/>
  <c r="E11772" i="17"/>
  <c r="E11773" i="17"/>
  <c r="E11774" i="17"/>
  <c r="E11775" i="17"/>
  <c r="E11776" i="17"/>
  <c r="E11777" i="17"/>
  <c r="E11778" i="17"/>
  <c r="E11779" i="17"/>
  <c r="E11780" i="17"/>
  <c r="E11781" i="17"/>
  <c r="E11782" i="17"/>
  <c r="E11783" i="17"/>
  <c r="E11784" i="17"/>
  <c r="E11785" i="17"/>
  <c r="E11786" i="17"/>
  <c r="E11787" i="17"/>
  <c r="E11788" i="17"/>
  <c r="E11789" i="17"/>
  <c r="E11790" i="17"/>
  <c r="E11791" i="17"/>
  <c r="E11792" i="17"/>
  <c r="E11793" i="17"/>
  <c r="E11794" i="17"/>
  <c r="E11795" i="17"/>
  <c r="E11796" i="17"/>
  <c r="E11797" i="17"/>
  <c r="E11798" i="17"/>
  <c r="E11799" i="17"/>
  <c r="E11800" i="17"/>
  <c r="E11801" i="17"/>
  <c r="E11802" i="17"/>
  <c r="E11803" i="17"/>
  <c r="E11804" i="17"/>
  <c r="E11805" i="17"/>
  <c r="E11806" i="17"/>
  <c r="E11807" i="17"/>
  <c r="E11808" i="17"/>
  <c r="E11809" i="17"/>
  <c r="E11810" i="17"/>
  <c r="E11811" i="17"/>
  <c r="E11812" i="17"/>
  <c r="E11813" i="17"/>
  <c r="E11814" i="17"/>
  <c r="E11815" i="17"/>
  <c r="E11816" i="17"/>
  <c r="E11817" i="17"/>
  <c r="E11818" i="17"/>
  <c r="E11819" i="17"/>
  <c r="E11820" i="17"/>
  <c r="E11821" i="17"/>
  <c r="E11822" i="17"/>
  <c r="E11823" i="17"/>
  <c r="E11824" i="17"/>
  <c r="E11825" i="17"/>
  <c r="E11826" i="17"/>
  <c r="E11827" i="17"/>
  <c r="E11828" i="17"/>
  <c r="E11829" i="17"/>
  <c r="E11830" i="17"/>
  <c r="E11831" i="17"/>
  <c r="E11832" i="17"/>
  <c r="E11833" i="17"/>
  <c r="E11834" i="17"/>
  <c r="E11835" i="17"/>
  <c r="E11836" i="17"/>
  <c r="E11837" i="17"/>
  <c r="E11838" i="17"/>
  <c r="E11839" i="17"/>
  <c r="E11840" i="17"/>
  <c r="E11841" i="17"/>
  <c r="E11842" i="17"/>
  <c r="E11843" i="17"/>
  <c r="E11844" i="17"/>
  <c r="E11845" i="17"/>
  <c r="E11846" i="17"/>
  <c r="E11847" i="17"/>
  <c r="E11848" i="17"/>
  <c r="E11849" i="17"/>
  <c r="E11850" i="17"/>
  <c r="E11851" i="17"/>
  <c r="E11852" i="17"/>
  <c r="E11853" i="17"/>
  <c r="E11854" i="17"/>
  <c r="E11855" i="17"/>
  <c r="E11856" i="17"/>
  <c r="E11857" i="17"/>
  <c r="E11858" i="17"/>
  <c r="E11859" i="17"/>
  <c r="E11860" i="17"/>
  <c r="E11861" i="17"/>
  <c r="E11862" i="17"/>
  <c r="E11863" i="17"/>
  <c r="E11864" i="17"/>
  <c r="E11865" i="17"/>
  <c r="E11866" i="17"/>
  <c r="E11867" i="17"/>
  <c r="E11868" i="17"/>
  <c r="E11869" i="17"/>
  <c r="E11870" i="17"/>
  <c r="E11871" i="17"/>
  <c r="E11872" i="17"/>
  <c r="E11873" i="17"/>
  <c r="E11874" i="17"/>
  <c r="E11875" i="17"/>
  <c r="E11876" i="17"/>
  <c r="E11877" i="17"/>
  <c r="E11878" i="17"/>
  <c r="E11879" i="17"/>
  <c r="E11880" i="17"/>
  <c r="E11881" i="17"/>
  <c r="E11882" i="17"/>
  <c r="E11883" i="17"/>
  <c r="E11884" i="17"/>
  <c r="E11885" i="17"/>
  <c r="E11886" i="17"/>
  <c r="E11887" i="17"/>
  <c r="E11888" i="17"/>
  <c r="E11889" i="17"/>
  <c r="E11890" i="17"/>
  <c r="E11891" i="17"/>
  <c r="E11892" i="17"/>
  <c r="E11893" i="17"/>
  <c r="E11894" i="17"/>
  <c r="E11895" i="17"/>
  <c r="E11896" i="17"/>
  <c r="E11897" i="17"/>
  <c r="E11898" i="17"/>
  <c r="E11899" i="17"/>
  <c r="E11900" i="17"/>
  <c r="E11901" i="17"/>
  <c r="E11902" i="17"/>
  <c r="E11903" i="17"/>
  <c r="E11904" i="17"/>
  <c r="E11905" i="17"/>
  <c r="E11906" i="17"/>
  <c r="E11907" i="17"/>
  <c r="E11908" i="17"/>
  <c r="E11909" i="17"/>
  <c r="E11910" i="17"/>
  <c r="E11911" i="17"/>
  <c r="E11912" i="17"/>
  <c r="E11913" i="17"/>
  <c r="E11914" i="17"/>
  <c r="E11915" i="17"/>
  <c r="E11916" i="17"/>
  <c r="E11917" i="17"/>
  <c r="E11918" i="17"/>
  <c r="E11919" i="17"/>
  <c r="E11920" i="17"/>
  <c r="E11921" i="17"/>
  <c r="E11922" i="17"/>
  <c r="E11923" i="17"/>
  <c r="E11924" i="17"/>
  <c r="E11925" i="17"/>
  <c r="E11926" i="17"/>
  <c r="E11927" i="17"/>
  <c r="E11928" i="17"/>
  <c r="E11929" i="17"/>
  <c r="E11930" i="17"/>
  <c r="E11931" i="17"/>
  <c r="E11932" i="17"/>
  <c r="E11933" i="17"/>
  <c r="E11934" i="17"/>
  <c r="E11935" i="17"/>
  <c r="E11936" i="17"/>
  <c r="E11937" i="17"/>
  <c r="E11938" i="17"/>
  <c r="E11939" i="17"/>
  <c r="E11940" i="17"/>
  <c r="E11941" i="17"/>
  <c r="E11942" i="17"/>
  <c r="E11943" i="17"/>
  <c r="E11944" i="17"/>
  <c r="E11945" i="17"/>
  <c r="E11946" i="17"/>
  <c r="E11947" i="17"/>
  <c r="E11948" i="17"/>
  <c r="E11949" i="17"/>
  <c r="E11950" i="17"/>
  <c r="E11951" i="17"/>
  <c r="E11952" i="17"/>
  <c r="E11953" i="17"/>
  <c r="E11954" i="17"/>
  <c r="E11955" i="17"/>
  <c r="E11956" i="17"/>
  <c r="E11957" i="17"/>
  <c r="E11958" i="17"/>
  <c r="E11959" i="17"/>
  <c r="E11960" i="17"/>
  <c r="E11961" i="17"/>
  <c r="E11962" i="17"/>
  <c r="E11963" i="17"/>
  <c r="E11964" i="17"/>
  <c r="E11965" i="17"/>
  <c r="E11966" i="17"/>
  <c r="E11967" i="17"/>
  <c r="E11968" i="17"/>
  <c r="E11969" i="17"/>
  <c r="E11970" i="17"/>
  <c r="E11971" i="17"/>
  <c r="E11972" i="17"/>
  <c r="E11973" i="17"/>
  <c r="E11974" i="17"/>
  <c r="E11975" i="17"/>
  <c r="E11976" i="17"/>
  <c r="E11977" i="17"/>
  <c r="E11978" i="17"/>
  <c r="E11979" i="17"/>
  <c r="E11980" i="17"/>
  <c r="E11981" i="17"/>
  <c r="E11982" i="17"/>
  <c r="E11983" i="17"/>
  <c r="E11984" i="17"/>
  <c r="E11985" i="17"/>
  <c r="E11986" i="17"/>
  <c r="E11987" i="17"/>
  <c r="E11988" i="17"/>
  <c r="E11989" i="17"/>
  <c r="E11990" i="17"/>
  <c r="E11991" i="17"/>
  <c r="E11992" i="17"/>
  <c r="E11993" i="17"/>
  <c r="E11994" i="17"/>
  <c r="E11995" i="17"/>
  <c r="E11996" i="17"/>
  <c r="E11997" i="17"/>
  <c r="E11998" i="17"/>
  <c r="E11999" i="17"/>
  <c r="E12000" i="17"/>
  <c r="E12001" i="17"/>
  <c r="E12002" i="17"/>
  <c r="E12003" i="17"/>
  <c r="E12004" i="17"/>
  <c r="E12005" i="17"/>
  <c r="E12006" i="17"/>
  <c r="E12007" i="17"/>
  <c r="E12008" i="17"/>
  <c r="E12009" i="17"/>
  <c r="E12010" i="17"/>
  <c r="E12011" i="17"/>
  <c r="E12012" i="17"/>
  <c r="E12013" i="17"/>
  <c r="E12014" i="17"/>
  <c r="E12015" i="17"/>
  <c r="E12016" i="17"/>
  <c r="E12017" i="17"/>
  <c r="E12018" i="17"/>
  <c r="E12019" i="17"/>
  <c r="E12020" i="17"/>
  <c r="E12021" i="17"/>
  <c r="E12022" i="17"/>
  <c r="E12023" i="17"/>
  <c r="E12024" i="17"/>
  <c r="E12025" i="17"/>
  <c r="E12026" i="17"/>
  <c r="E12027" i="17"/>
  <c r="E12028" i="17"/>
  <c r="E12029" i="17"/>
  <c r="E12030" i="17"/>
  <c r="E12031" i="17"/>
  <c r="E12032" i="17"/>
  <c r="E12033" i="17"/>
  <c r="E12034" i="17"/>
  <c r="E12035" i="17"/>
  <c r="E12036" i="17"/>
  <c r="E12037" i="17"/>
  <c r="E12038" i="17"/>
  <c r="E12039" i="17"/>
  <c r="E12040" i="17"/>
  <c r="E12041" i="17"/>
  <c r="E12042" i="17"/>
  <c r="E12043" i="17"/>
  <c r="E12044" i="17"/>
  <c r="E12045" i="17"/>
  <c r="E12046" i="17"/>
  <c r="E12047" i="17"/>
  <c r="E12048" i="17"/>
  <c r="E12049" i="17"/>
  <c r="E12050" i="17"/>
  <c r="E12051" i="17"/>
  <c r="E12052" i="17"/>
  <c r="E12053" i="17"/>
  <c r="E12054" i="17"/>
  <c r="E12055" i="17"/>
  <c r="E12056" i="17"/>
  <c r="E12057" i="17"/>
  <c r="E12058" i="17"/>
  <c r="E12059" i="17"/>
  <c r="E12060" i="17"/>
  <c r="E12061" i="17"/>
  <c r="E12062" i="17"/>
  <c r="E12063" i="17"/>
  <c r="E12064" i="17"/>
  <c r="E12065" i="17"/>
  <c r="E12066" i="17"/>
  <c r="E12067" i="17"/>
  <c r="E12068" i="17"/>
  <c r="E12069" i="17"/>
  <c r="E12070" i="17"/>
  <c r="E12071" i="17"/>
  <c r="E12072" i="17"/>
  <c r="E12073" i="17"/>
  <c r="E12074" i="17"/>
  <c r="E12075" i="17"/>
  <c r="E12076" i="17"/>
  <c r="E12077" i="17"/>
  <c r="E12078" i="17"/>
  <c r="E12079" i="17"/>
  <c r="E12080" i="17"/>
  <c r="E12081" i="17"/>
  <c r="E12082" i="17"/>
  <c r="E12083" i="17"/>
  <c r="E12084" i="17"/>
  <c r="E12085" i="17"/>
  <c r="E12086" i="17"/>
  <c r="E12087" i="17"/>
  <c r="E12088" i="17"/>
  <c r="E12089" i="17"/>
  <c r="E12090" i="17"/>
  <c r="E12091" i="17"/>
  <c r="E12092" i="17"/>
  <c r="E12093" i="17"/>
  <c r="E12094" i="17"/>
  <c r="E12095" i="17"/>
  <c r="E12096" i="17"/>
  <c r="E12097" i="17"/>
  <c r="E12098" i="17"/>
  <c r="E12099" i="17"/>
  <c r="E12100" i="17"/>
  <c r="E12101" i="17"/>
  <c r="E12102" i="17"/>
  <c r="E12103" i="17"/>
  <c r="E12104" i="17"/>
  <c r="E12105" i="17"/>
  <c r="E12106" i="17"/>
  <c r="E12107" i="17"/>
  <c r="E12108" i="17"/>
  <c r="E12109" i="17"/>
  <c r="E12110" i="17"/>
  <c r="E12111" i="17"/>
  <c r="E12112" i="17"/>
  <c r="E12113" i="17"/>
  <c r="E12114" i="17"/>
  <c r="E12115" i="17"/>
  <c r="E12116" i="17"/>
  <c r="E12117" i="17"/>
  <c r="E12118" i="17"/>
  <c r="E12119" i="17"/>
  <c r="E12120" i="17"/>
  <c r="E12121" i="17"/>
  <c r="E12122" i="17"/>
  <c r="E12123" i="17"/>
  <c r="E12124" i="17"/>
  <c r="E12125" i="17"/>
  <c r="E12126" i="17"/>
  <c r="E12127" i="17"/>
  <c r="E12128" i="17"/>
  <c r="E12129" i="17"/>
  <c r="E12130" i="17"/>
  <c r="E12131" i="17"/>
  <c r="E12132" i="17"/>
  <c r="E12133" i="17"/>
  <c r="E12134" i="17"/>
  <c r="E12135" i="17"/>
  <c r="E12136" i="17"/>
  <c r="E12137" i="17"/>
  <c r="E12138" i="17"/>
  <c r="E12139" i="17"/>
  <c r="E12140" i="17"/>
  <c r="E12141" i="17"/>
  <c r="E12142" i="17"/>
  <c r="E12143" i="17"/>
  <c r="E12144" i="17"/>
  <c r="E12145" i="17"/>
  <c r="E12146" i="17"/>
  <c r="E12147" i="17"/>
  <c r="E12148" i="17"/>
  <c r="E12149" i="17"/>
  <c r="E12150" i="17"/>
  <c r="E12151" i="17"/>
  <c r="E12152" i="17"/>
  <c r="E12153" i="17"/>
  <c r="E12154" i="17"/>
  <c r="E12155" i="17"/>
  <c r="E12156" i="17"/>
  <c r="E12157" i="17"/>
  <c r="E12158" i="17"/>
  <c r="E12159" i="17"/>
  <c r="E12160" i="17"/>
  <c r="E12161" i="17"/>
  <c r="E12162" i="17"/>
  <c r="E12163" i="17"/>
  <c r="E12164" i="17"/>
  <c r="E12165" i="17"/>
  <c r="E12166" i="17"/>
  <c r="E12167" i="17"/>
  <c r="E12168" i="17"/>
  <c r="E12169" i="17"/>
  <c r="E12170" i="17"/>
  <c r="E12171" i="17"/>
  <c r="E12172" i="17"/>
  <c r="E12173" i="17"/>
  <c r="E12174" i="17"/>
  <c r="E12175" i="17"/>
  <c r="E12176" i="17"/>
  <c r="E12177" i="17"/>
  <c r="E12178" i="17"/>
  <c r="E12179" i="17"/>
  <c r="E12180" i="17"/>
  <c r="E12181" i="17"/>
  <c r="E12182" i="17"/>
  <c r="E12183" i="17"/>
  <c r="E12184" i="17"/>
  <c r="E12185" i="17"/>
  <c r="E12186" i="17"/>
  <c r="E12187" i="17"/>
  <c r="E12188" i="17"/>
  <c r="E12189" i="17"/>
  <c r="E12190" i="17"/>
  <c r="E12191" i="17"/>
  <c r="E12192" i="17"/>
  <c r="E12193" i="17"/>
  <c r="E12194" i="17"/>
  <c r="E12195" i="17"/>
  <c r="E12196" i="17"/>
  <c r="E12197" i="17"/>
  <c r="E12198" i="17"/>
  <c r="E12199" i="17"/>
  <c r="E12200" i="17"/>
  <c r="E12201" i="17"/>
  <c r="E12202" i="17"/>
  <c r="E12203" i="17"/>
  <c r="E12204" i="17"/>
  <c r="E12205" i="17"/>
  <c r="E12206" i="17"/>
  <c r="E12207" i="17"/>
  <c r="E12208" i="17"/>
  <c r="E12209" i="17"/>
  <c r="E12210" i="17"/>
  <c r="E12211" i="17"/>
  <c r="E12212" i="17"/>
  <c r="E12213" i="17"/>
  <c r="E12214" i="17"/>
  <c r="E12215" i="17"/>
  <c r="E12216" i="17"/>
  <c r="E12217" i="17"/>
  <c r="E12218" i="17"/>
  <c r="E12219" i="17"/>
  <c r="E12220" i="17"/>
  <c r="E12221" i="17"/>
  <c r="E12222" i="17"/>
  <c r="E12223" i="17"/>
  <c r="E12224" i="17"/>
  <c r="E12225" i="17"/>
  <c r="E12226" i="17"/>
  <c r="E12227" i="17"/>
  <c r="E12228" i="17"/>
  <c r="E12229" i="17"/>
  <c r="E12230" i="17"/>
  <c r="E12231" i="17"/>
  <c r="E12232" i="17"/>
  <c r="E12233" i="17"/>
  <c r="E12234" i="17"/>
  <c r="E12235" i="17"/>
  <c r="E12236" i="17"/>
  <c r="E12237" i="17"/>
  <c r="E12238" i="17"/>
  <c r="E12239" i="17"/>
  <c r="E12240" i="17"/>
  <c r="E12241" i="17"/>
  <c r="E12242" i="17"/>
  <c r="E12243" i="17"/>
  <c r="E12244" i="17"/>
  <c r="E12245" i="17"/>
  <c r="E12246" i="17"/>
  <c r="E12247" i="17"/>
  <c r="E12248" i="17"/>
  <c r="E12249" i="17"/>
  <c r="E12250" i="17"/>
  <c r="E12251" i="17"/>
  <c r="E12252" i="17"/>
  <c r="E12253" i="17"/>
  <c r="E12254" i="17"/>
  <c r="E12255" i="17"/>
  <c r="E12256" i="17"/>
  <c r="E12257" i="17"/>
  <c r="E12258" i="17"/>
  <c r="E12259" i="17"/>
  <c r="E12260" i="17"/>
  <c r="E12261" i="17"/>
  <c r="E12262" i="17"/>
  <c r="E12263" i="17"/>
  <c r="E12264" i="17"/>
  <c r="E12265" i="17"/>
  <c r="E12266" i="17"/>
  <c r="E12267" i="17"/>
  <c r="E12268" i="17"/>
  <c r="E12269" i="17"/>
  <c r="E12270" i="17"/>
  <c r="E12271" i="17"/>
  <c r="E12272" i="17"/>
  <c r="E12273" i="17"/>
  <c r="E12274" i="17"/>
  <c r="E12275" i="17"/>
  <c r="E12276" i="17"/>
  <c r="E12277" i="17"/>
  <c r="E12278" i="17"/>
  <c r="E12279" i="17"/>
  <c r="E12280" i="17"/>
  <c r="E12281" i="17"/>
  <c r="E12282" i="17"/>
  <c r="E12283" i="17"/>
  <c r="E12284" i="17"/>
  <c r="E12285" i="17"/>
  <c r="E12286" i="17"/>
  <c r="E12287" i="17"/>
  <c r="E12288" i="17"/>
  <c r="E12289" i="17"/>
  <c r="E12290" i="17"/>
  <c r="E12291" i="17"/>
  <c r="E12292" i="17"/>
  <c r="E12293" i="17"/>
  <c r="E12294" i="17"/>
  <c r="E12295" i="17"/>
  <c r="E12296" i="17"/>
  <c r="E12297" i="17"/>
  <c r="E12298" i="17"/>
  <c r="E12299" i="17"/>
  <c r="E12300" i="17"/>
  <c r="E12301" i="17"/>
  <c r="E12302" i="17"/>
  <c r="E12303" i="17"/>
  <c r="E12304" i="17"/>
  <c r="E12305" i="17"/>
  <c r="E12306" i="17"/>
  <c r="E12307" i="17"/>
  <c r="E12308" i="17"/>
  <c r="E12309" i="17"/>
  <c r="E12310" i="17"/>
  <c r="E12311" i="17"/>
  <c r="E12312" i="17"/>
  <c r="E12313" i="17"/>
  <c r="E12314" i="17"/>
  <c r="E12315" i="17"/>
  <c r="E12316" i="17"/>
  <c r="E12317" i="17"/>
  <c r="E12318" i="17"/>
  <c r="E12319" i="17"/>
  <c r="E12320" i="17"/>
  <c r="E12321" i="17"/>
  <c r="E12322" i="17"/>
  <c r="E12323" i="17"/>
  <c r="E12324" i="17"/>
  <c r="E12325" i="17"/>
  <c r="E12326" i="17"/>
  <c r="E12327" i="17"/>
  <c r="E12328" i="17"/>
  <c r="E12329" i="17"/>
  <c r="E12330" i="17"/>
  <c r="E12331" i="17"/>
  <c r="E12332" i="17"/>
  <c r="E12333" i="17"/>
  <c r="E12334" i="17"/>
  <c r="E12335" i="17"/>
  <c r="E12336" i="17"/>
  <c r="E12337" i="17"/>
  <c r="E12338" i="17"/>
  <c r="E12339" i="17"/>
  <c r="E12340" i="17"/>
  <c r="E12341" i="17"/>
  <c r="E12342" i="17"/>
  <c r="E12343" i="17"/>
  <c r="E12344" i="17"/>
  <c r="E12345" i="17"/>
  <c r="E12346" i="17"/>
  <c r="E12347" i="17"/>
  <c r="E12348" i="17"/>
  <c r="E12349" i="17"/>
  <c r="E12350" i="17"/>
  <c r="E12351" i="17"/>
  <c r="E12352" i="17"/>
  <c r="E12353" i="17"/>
  <c r="E12354" i="17"/>
  <c r="E12355" i="17"/>
  <c r="E12356" i="17"/>
  <c r="E12357" i="17"/>
  <c r="E12358" i="17"/>
  <c r="E12359" i="17"/>
  <c r="E12360" i="17"/>
  <c r="E12361" i="17"/>
  <c r="E12362" i="17"/>
  <c r="E12363" i="17"/>
  <c r="E12364" i="17"/>
  <c r="E12365" i="17"/>
  <c r="E12366" i="17"/>
  <c r="E12367" i="17"/>
  <c r="E12368" i="17"/>
  <c r="E12369" i="17"/>
  <c r="E12370" i="17"/>
  <c r="E12371" i="17"/>
  <c r="E12372" i="17"/>
  <c r="E12373" i="17"/>
  <c r="E12374" i="17"/>
  <c r="E12375" i="17"/>
  <c r="E12376" i="17"/>
  <c r="E12377" i="17"/>
  <c r="E12378" i="17"/>
  <c r="E12379" i="17"/>
  <c r="E12380" i="17"/>
  <c r="E12381" i="17"/>
  <c r="E12382" i="17"/>
  <c r="E12383" i="17"/>
  <c r="E12384" i="17"/>
  <c r="E12385" i="17"/>
  <c r="E12386" i="17"/>
  <c r="E12387" i="17"/>
  <c r="E12388" i="17"/>
  <c r="E12389" i="17"/>
  <c r="E12390" i="17"/>
  <c r="E12391" i="17"/>
  <c r="E12392" i="17"/>
  <c r="E12393" i="17"/>
  <c r="E12394" i="17"/>
  <c r="E12395" i="17"/>
  <c r="E12396" i="17"/>
  <c r="E12397" i="17"/>
  <c r="E12398" i="17"/>
  <c r="E12399" i="17"/>
  <c r="E12400" i="17"/>
  <c r="E12401" i="17"/>
  <c r="E12402" i="17"/>
  <c r="E12403" i="17"/>
  <c r="E12404" i="17"/>
  <c r="E12405" i="17"/>
  <c r="E12406" i="17"/>
  <c r="E12407" i="17"/>
  <c r="E12408" i="17"/>
  <c r="E12409" i="17"/>
  <c r="E12410" i="17"/>
  <c r="E12411" i="17"/>
  <c r="E12412" i="17"/>
  <c r="E12413" i="17"/>
  <c r="E12414" i="17"/>
  <c r="E12415" i="17"/>
  <c r="E12416" i="17"/>
  <c r="E12417" i="17"/>
  <c r="E12418" i="17"/>
  <c r="E12419" i="17"/>
  <c r="E12420" i="17"/>
  <c r="E12421" i="17"/>
  <c r="E12422" i="17"/>
  <c r="E12423" i="17"/>
  <c r="E12424" i="17"/>
  <c r="E12425" i="17"/>
  <c r="E12426" i="17"/>
  <c r="E12427" i="17"/>
  <c r="E12428" i="17"/>
  <c r="E12429" i="17"/>
  <c r="E12430" i="17"/>
  <c r="E12431" i="17"/>
  <c r="E12432" i="17"/>
  <c r="E12433" i="17"/>
  <c r="E12434" i="17"/>
  <c r="E12435" i="17"/>
  <c r="E12436" i="17"/>
  <c r="E12437" i="17"/>
  <c r="E12438" i="17"/>
  <c r="E12439" i="17"/>
  <c r="E12440" i="17"/>
  <c r="E12441" i="17"/>
  <c r="E12442" i="17"/>
  <c r="E12443" i="17"/>
  <c r="E12444" i="17"/>
  <c r="E12445" i="17"/>
  <c r="E12446" i="17"/>
  <c r="E12447" i="17"/>
  <c r="E12448" i="17"/>
  <c r="E12449" i="17"/>
  <c r="E12450" i="17"/>
  <c r="E12451" i="17"/>
  <c r="E12452" i="17"/>
  <c r="E12453" i="17"/>
  <c r="E12454" i="17"/>
  <c r="E12455" i="17"/>
  <c r="E12456" i="17"/>
  <c r="E12457" i="17"/>
  <c r="E12458" i="17"/>
  <c r="E12459" i="17"/>
  <c r="E12460" i="17"/>
  <c r="E12461" i="17"/>
  <c r="E12462" i="17"/>
  <c r="E12463" i="17"/>
  <c r="E12464" i="17"/>
  <c r="E12465" i="17"/>
  <c r="E12466" i="17"/>
  <c r="E12467" i="17"/>
  <c r="E12468" i="17"/>
  <c r="E12469" i="17"/>
  <c r="E12470" i="17"/>
  <c r="E12471" i="17"/>
  <c r="E12472" i="17"/>
  <c r="E12473" i="17"/>
  <c r="E12474" i="17"/>
  <c r="E12475" i="17"/>
  <c r="E12476" i="17"/>
  <c r="E12477" i="17"/>
  <c r="E12478" i="17"/>
  <c r="E12479" i="17"/>
  <c r="E12480" i="17"/>
  <c r="E12481" i="17"/>
  <c r="E12482" i="17"/>
  <c r="E12483" i="17"/>
  <c r="E12484" i="17"/>
  <c r="E12485" i="17"/>
  <c r="E12486" i="17"/>
  <c r="E12487" i="17"/>
  <c r="E12488" i="17"/>
  <c r="E12489" i="17"/>
  <c r="E12490" i="17"/>
  <c r="E12491" i="17"/>
  <c r="E12492" i="17"/>
  <c r="E12493" i="17"/>
  <c r="E12494" i="17"/>
  <c r="E12495" i="17"/>
  <c r="E12496" i="17"/>
  <c r="E12497" i="17"/>
  <c r="E12498" i="17"/>
  <c r="E12499" i="17"/>
  <c r="E12500" i="17"/>
  <c r="E12501" i="17"/>
  <c r="E12502" i="17"/>
  <c r="E12503" i="17"/>
  <c r="E12504" i="17"/>
  <c r="E12505" i="17"/>
  <c r="E12506" i="17"/>
  <c r="E12507" i="17"/>
  <c r="E12508" i="17"/>
  <c r="E12509" i="17"/>
  <c r="E12510" i="17"/>
  <c r="E12511" i="17"/>
  <c r="E12512" i="17"/>
  <c r="E12513" i="17"/>
  <c r="E12514" i="17"/>
  <c r="E12515" i="17"/>
  <c r="E12516" i="17"/>
  <c r="E12517" i="17"/>
  <c r="E12518" i="17"/>
  <c r="E12519" i="17"/>
  <c r="E12520" i="17"/>
  <c r="E12521" i="17"/>
  <c r="E12522" i="17"/>
  <c r="E12523" i="17"/>
  <c r="E12524" i="17"/>
  <c r="E12525" i="17"/>
  <c r="E12526" i="17"/>
  <c r="E12527" i="17"/>
  <c r="E12528" i="17"/>
  <c r="E12529" i="17"/>
  <c r="E12530" i="17"/>
  <c r="E12531" i="17"/>
  <c r="E12532" i="17"/>
  <c r="E12533" i="17"/>
  <c r="E12534" i="17"/>
  <c r="E12535" i="17"/>
  <c r="E12536" i="17"/>
  <c r="E12537" i="17"/>
  <c r="E12538" i="17"/>
  <c r="E12539" i="17"/>
  <c r="E12540" i="17"/>
  <c r="E12541" i="17"/>
  <c r="E12542" i="17"/>
  <c r="E12543" i="17"/>
  <c r="E12544" i="17"/>
  <c r="E12545" i="17"/>
  <c r="E12546" i="17"/>
  <c r="E12547" i="17"/>
  <c r="E12548" i="17"/>
  <c r="E12549" i="17"/>
  <c r="E12550" i="17"/>
  <c r="E12551" i="17"/>
  <c r="E12552" i="17"/>
  <c r="E12553" i="17"/>
  <c r="E12554" i="17"/>
  <c r="E12555" i="17"/>
  <c r="E12556" i="17"/>
  <c r="E12557" i="17"/>
  <c r="E12558" i="17"/>
  <c r="E12559" i="17"/>
  <c r="E12560" i="17"/>
  <c r="E12561" i="17"/>
  <c r="E12562" i="17"/>
  <c r="E12563" i="17"/>
  <c r="E12564" i="17"/>
  <c r="E12565" i="17"/>
  <c r="E12566" i="17"/>
  <c r="E12567" i="17"/>
  <c r="E12568" i="17"/>
  <c r="E12569" i="17"/>
  <c r="E12570" i="17"/>
  <c r="E12571" i="17"/>
  <c r="E12572" i="17"/>
  <c r="E12573" i="17"/>
  <c r="E12574" i="17"/>
  <c r="E12575" i="17"/>
  <c r="E12576" i="17"/>
  <c r="E12577" i="17"/>
  <c r="E12578" i="17"/>
  <c r="E12579" i="17"/>
  <c r="E12580" i="17"/>
  <c r="E12581" i="17"/>
  <c r="E12582" i="17"/>
  <c r="E12583" i="17"/>
  <c r="E12584" i="17"/>
  <c r="E12585" i="17"/>
  <c r="E12586" i="17"/>
  <c r="E12587" i="17"/>
  <c r="E12588" i="17"/>
  <c r="E12589" i="17"/>
  <c r="E12590" i="17"/>
  <c r="E12591" i="17"/>
  <c r="E12592" i="17"/>
  <c r="E12593" i="17"/>
  <c r="E12594" i="17"/>
  <c r="E12595" i="17"/>
  <c r="E12596" i="17"/>
  <c r="E12597" i="17"/>
  <c r="E12598" i="17"/>
  <c r="E12599" i="17"/>
  <c r="E12600" i="17"/>
  <c r="E12601" i="17"/>
  <c r="E12602" i="17"/>
  <c r="E12603" i="17"/>
  <c r="E12604" i="17"/>
  <c r="E12605" i="17"/>
  <c r="E12606" i="17"/>
  <c r="E12607" i="17"/>
  <c r="E12608" i="17"/>
  <c r="E12609" i="17"/>
  <c r="E12610" i="17"/>
  <c r="E12611" i="17"/>
  <c r="E12612" i="17"/>
  <c r="E12613" i="17"/>
  <c r="E12614" i="17"/>
  <c r="E12615" i="17"/>
  <c r="E12616" i="17"/>
  <c r="E12617" i="17"/>
  <c r="E12618" i="17"/>
  <c r="E12619" i="17"/>
  <c r="E12620" i="17"/>
  <c r="E12621" i="17"/>
  <c r="E12622" i="17"/>
  <c r="E12623" i="17"/>
  <c r="E12624" i="17"/>
  <c r="E12625" i="17"/>
  <c r="E12626" i="17"/>
  <c r="E12627" i="17"/>
  <c r="E12628" i="17"/>
  <c r="E12629" i="17"/>
  <c r="E12630" i="17"/>
  <c r="E12631" i="17"/>
  <c r="E12632" i="17"/>
  <c r="E12633" i="17"/>
  <c r="E12634" i="17"/>
  <c r="E12635" i="17"/>
  <c r="E12636" i="17"/>
  <c r="E12637" i="17"/>
  <c r="E12638" i="17"/>
  <c r="E12639" i="17"/>
  <c r="E12640" i="17"/>
  <c r="E12641" i="17"/>
  <c r="E12642" i="17"/>
  <c r="E12643" i="17"/>
  <c r="E12644" i="17"/>
  <c r="E12645" i="17"/>
  <c r="E12646" i="17"/>
  <c r="E12647" i="17"/>
  <c r="E12648" i="17"/>
  <c r="E12649" i="17"/>
  <c r="E12650" i="17"/>
  <c r="E12651" i="17"/>
  <c r="E12652" i="17"/>
  <c r="E12653" i="17"/>
  <c r="E12654" i="17"/>
  <c r="E12655" i="17"/>
  <c r="E12656" i="17"/>
  <c r="E12657" i="17"/>
  <c r="E12658" i="17"/>
  <c r="E12659" i="17"/>
  <c r="E12660" i="17"/>
  <c r="E12661" i="17"/>
  <c r="E12662" i="17"/>
  <c r="E12663" i="17"/>
  <c r="E12664" i="17"/>
  <c r="E12665" i="17"/>
  <c r="E12666" i="17"/>
  <c r="E12667" i="17"/>
  <c r="E12668" i="17"/>
  <c r="E12669" i="17"/>
  <c r="E12670" i="17"/>
  <c r="E12671" i="17"/>
  <c r="E12672" i="17"/>
  <c r="E12673" i="17"/>
  <c r="E12674" i="17"/>
  <c r="E12675" i="17"/>
  <c r="E12676" i="17"/>
  <c r="E12677" i="17"/>
  <c r="E12678" i="17"/>
  <c r="E12679" i="17"/>
  <c r="E12680" i="17"/>
  <c r="E12681" i="17"/>
  <c r="E12682" i="17"/>
  <c r="E12683" i="17"/>
  <c r="E12684" i="17"/>
  <c r="E12685" i="17"/>
  <c r="E12686" i="17"/>
  <c r="E12687" i="17"/>
  <c r="E12688" i="17"/>
  <c r="E12689" i="17"/>
  <c r="E12690" i="17"/>
  <c r="E12691" i="17"/>
  <c r="E12692" i="17"/>
  <c r="E12693" i="17"/>
  <c r="E12694" i="17"/>
  <c r="E12695" i="17"/>
  <c r="E12696" i="17"/>
  <c r="E12697" i="17"/>
  <c r="E12698" i="17"/>
  <c r="E12699" i="17"/>
  <c r="E12700" i="17"/>
  <c r="E12701" i="17"/>
  <c r="E12702" i="17"/>
  <c r="E12703" i="17"/>
  <c r="E12704" i="17"/>
  <c r="E12705" i="17"/>
  <c r="E12706" i="17"/>
  <c r="E12707" i="17"/>
  <c r="E12708" i="17"/>
  <c r="E12709" i="17"/>
  <c r="E12710" i="17"/>
  <c r="E12711" i="17"/>
  <c r="E12712" i="17"/>
  <c r="E12713" i="17"/>
  <c r="E12714" i="17"/>
  <c r="E12715" i="17"/>
  <c r="E12716" i="17"/>
  <c r="E12717" i="17"/>
  <c r="E12718" i="17"/>
  <c r="E12719" i="17"/>
  <c r="E12720" i="17"/>
  <c r="E12721" i="17"/>
  <c r="E12722" i="17"/>
  <c r="E12723" i="17"/>
  <c r="E12724" i="17"/>
  <c r="E12725" i="17"/>
  <c r="E12726" i="17"/>
  <c r="E12727" i="17"/>
  <c r="E12728" i="17"/>
  <c r="E12729" i="17"/>
  <c r="E12730" i="17"/>
  <c r="E12731" i="17"/>
  <c r="E12732" i="17"/>
  <c r="E12733" i="17"/>
  <c r="E12734" i="17"/>
  <c r="E12735" i="17"/>
  <c r="E12736" i="17"/>
  <c r="E12737" i="17"/>
  <c r="E12738" i="17"/>
  <c r="E12739" i="17"/>
  <c r="E12740" i="17"/>
  <c r="E12741" i="17"/>
  <c r="E12742" i="17"/>
  <c r="E12743" i="17"/>
  <c r="E12744" i="17"/>
  <c r="E12745" i="17"/>
  <c r="E12746" i="17"/>
  <c r="E12747" i="17"/>
  <c r="E12748" i="17"/>
  <c r="E12749" i="17"/>
  <c r="E12750" i="17"/>
  <c r="E12751" i="17"/>
  <c r="E12752" i="17"/>
  <c r="E12753" i="17"/>
  <c r="E12754" i="17"/>
  <c r="E12755" i="17"/>
  <c r="E12756" i="17"/>
  <c r="E12757" i="17"/>
  <c r="E12758" i="17"/>
  <c r="E12759" i="17"/>
  <c r="E12760" i="17"/>
  <c r="E12761" i="17"/>
  <c r="E12762" i="17"/>
  <c r="E12763" i="17"/>
  <c r="E12764" i="17"/>
  <c r="E12765" i="17"/>
  <c r="E12766" i="17"/>
  <c r="E12767" i="17"/>
  <c r="E12768" i="17"/>
  <c r="E12769" i="17"/>
  <c r="E12770" i="17"/>
  <c r="E12771" i="17"/>
  <c r="E12772" i="17"/>
  <c r="E12773" i="17"/>
  <c r="E12774" i="17"/>
  <c r="E12775" i="17"/>
  <c r="E12776" i="17"/>
  <c r="E12777" i="17"/>
  <c r="E12778" i="17"/>
  <c r="E12779" i="17"/>
  <c r="E12780" i="17"/>
  <c r="E12781" i="17"/>
  <c r="E12782" i="17"/>
  <c r="E12783" i="17"/>
  <c r="E12784" i="17"/>
  <c r="E12785" i="17"/>
  <c r="E12786" i="17"/>
  <c r="E12787" i="17"/>
  <c r="E12788" i="17"/>
  <c r="E12789" i="17"/>
  <c r="E12790" i="17"/>
  <c r="E12791" i="17"/>
  <c r="E12792" i="17"/>
  <c r="E12793" i="17"/>
  <c r="E12794" i="17"/>
  <c r="E12795" i="17"/>
  <c r="E12796" i="17"/>
  <c r="E12797" i="17"/>
  <c r="E12798" i="17"/>
  <c r="E12799" i="17"/>
  <c r="E12800" i="17"/>
  <c r="E12801" i="17"/>
  <c r="E12802" i="17"/>
  <c r="E12803" i="17"/>
  <c r="E12804" i="17"/>
  <c r="E12805" i="17"/>
  <c r="E12806" i="17"/>
  <c r="E12807" i="17"/>
  <c r="E12808" i="17"/>
  <c r="E12809" i="17"/>
  <c r="E12810" i="17"/>
  <c r="E12811" i="17"/>
  <c r="E12812" i="17"/>
  <c r="E12813" i="17"/>
  <c r="E12814" i="17"/>
  <c r="E12815" i="17"/>
  <c r="E12816" i="17"/>
  <c r="E12817" i="17"/>
  <c r="E12818" i="17"/>
  <c r="E12819" i="17"/>
  <c r="E12820" i="17"/>
  <c r="E12821" i="17"/>
  <c r="E12822" i="17"/>
  <c r="E12823" i="17"/>
  <c r="E12824" i="17"/>
  <c r="E12825" i="17"/>
  <c r="E12826" i="17"/>
  <c r="E12827" i="17"/>
  <c r="E12828" i="17"/>
  <c r="E12829" i="17"/>
  <c r="E12830" i="17"/>
  <c r="E12831" i="17"/>
  <c r="E12832" i="17"/>
  <c r="E12833" i="17"/>
  <c r="E12834" i="17"/>
  <c r="E12835" i="17"/>
  <c r="E12836" i="17"/>
  <c r="E12837" i="17"/>
  <c r="E12838" i="17"/>
  <c r="E12839" i="17"/>
  <c r="E12840" i="17"/>
  <c r="E12841" i="17"/>
  <c r="E12842" i="17"/>
  <c r="E12843" i="17"/>
  <c r="E12844" i="17"/>
  <c r="E12845" i="17"/>
  <c r="E12846" i="17"/>
  <c r="E12847" i="17"/>
  <c r="E12848" i="17"/>
  <c r="E12849" i="17"/>
  <c r="E12850" i="17"/>
  <c r="E12851" i="17"/>
  <c r="E12852" i="17"/>
  <c r="E12853" i="17"/>
  <c r="E12854" i="17"/>
  <c r="E12855" i="17"/>
  <c r="E12856" i="17"/>
  <c r="E12857" i="17"/>
  <c r="E12858" i="17"/>
  <c r="E12859" i="17"/>
  <c r="E12860" i="17"/>
  <c r="E12861" i="17"/>
  <c r="E12862" i="17"/>
  <c r="E12863" i="17"/>
  <c r="E12864" i="17"/>
  <c r="E12865" i="17"/>
  <c r="E12866" i="17"/>
  <c r="E12867" i="17"/>
  <c r="E12868" i="17"/>
  <c r="E12869" i="17"/>
  <c r="E12870" i="17"/>
  <c r="E12871" i="17"/>
  <c r="E12872" i="17"/>
  <c r="E12873" i="17"/>
  <c r="E12874" i="17"/>
  <c r="E12875" i="17"/>
  <c r="E12876" i="17"/>
  <c r="E12877" i="17"/>
  <c r="E12878" i="17"/>
  <c r="E12879" i="17"/>
  <c r="E12880" i="17"/>
  <c r="E12881" i="17"/>
  <c r="E12882" i="17"/>
  <c r="E12883" i="17"/>
  <c r="E12884" i="17"/>
  <c r="E12885" i="17"/>
  <c r="E12886" i="17"/>
  <c r="E12887" i="17"/>
  <c r="E12888" i="17"/>
  <c r="E12889" i="17"/>
  <c r="E12890" i="17"/>
  <c r="E12891" i="17"/>
  <c r="E12892" i="17"/>
  <c r="E12893" i="17"/>
  <c r="E12894" i="17"/>
  <c r="E12895" i="17"/>
  <c r="E12896" i="17"/>
  <c r="E12897" i="17"/>
  <c r="E12898" i="17"/>
  <c r="E12899" i="17"/>
  <c r="E12900" i="17"/>
  <c r="E12901" i="17"/>
  <c r="E12902" i="17"/>
  <c r="E12903" i="17"/>
  <c r="E12904" i="17"/>
  <c r="E12905" i="17"/>
  <c r="E12906" i="17"/>
  <c r="E12907" i="17"/>
  <c r="E12908" i="17"/>
  <c r="E12909" i="17"/>
  <c r="E12910" i="17"/>
  <c r="E12911" i="17"/>
  <c r="E12912" i="17"/>
  <c r="E12913" i="17"/>
  <c r="E12914" i="17"/>
  <c r="E12915" i="17"/>
  <c r="E12916" i="17"/>
  <c r="E12917" i="17"/>
  <c r="E12918" i="17"/>
  <c r="E12919" i="17"/>
  <c r="E12920" i="17"/>
  <c r="E12921" i="17"/>
  <c r="E12922" i="17"/>
  <c r="E12923" i="17"/>
  <c r="E12924" i="17"/>
  <c r="E12925" i="17"/>
  <c r="E12926" i="17"/>
  <c r="E12927" i="17"/>
  <c r="E12928" i="17"/>
  <c r="E12929" i="17"/>
  <c r="E12930" i="17"/>
  <c r="E12931" i="17"/>
  <c r="E12932" i="17"/>
  <c r="E12933" i="17"/>
  <c r="E12934" i="17"/>
  <c r="E12935" i="17"/>
  <c r="E12936" i="17"/>
  <c r="E12937" i="17"/>
  <c r="E12938" i="17"/>
  <c r="E12939" i="17"/>
  <c r="E12940" i="17"/>
  <c r="E12941" i="17"/>
  <c r="E12942" i="17"/>
  <c r="E12943" i="17"/>
  <c r="E12944" i="17"/>
  <c r="E12945" i="17"/>
  <c r="E12946" i="17"/>
  <c r="E12947" i="17"/>
  <c r="E12948" i="17"/>
  <c r="E12949" i="17"/>
  <c r="E12950" i="17"/>
  <c r="E12951" i="17"/>
  <c r="E12952" i="17"/>
  <c r="E12953" i="17"/>
  <c r="E12954" i="17"/>
  <c r="E12955" i="17"/>
  <c r="E12956" i="17"/>
  <c r="E12957" i="17"/>
  <c r="E12958" i="17"/>
  <c r="E12959" i="17"/>
  <c r="E12960" i="17"/>
  <c r="E12961" i="17"/>
  <c r="E12962" i="17"/>
  <c r="E12963" i="17"/>
  <c r="E12964" i="17"/>
  <c r="E12965" i="17"/>
  <c r="E12966" i="17"/>
  <c r="E12967" i="17"/>
  <c r="E12968" i="17"/>
  <c r="E12969" i="17"/>
  <c r="E12970" i="17"/>
  <c r="E12971" i="17"/>
  <c r="E12972" i="17"/>
  <c r="E12973" i="17"/>
  <c r="E12974" i="17"/>
  <c r="E12975" i="17"/>
  <c r="E12976" i="17"/>
  <c r="E12977" i="17"/>
  <c r="E12978" i="17"/>
  <c r="E12979" i="17"/>
  <c r="E12980" i="17"/>
  <c r="E12981" i="17"/>
  <c r="E12982" i="17"/>
  <c r="E12983" i="17"/>
  <c r="E12984" i="17"/>
  <c r="E12985" i="17"/>
  <c r="E12986" i="17"/>
  <c r="E12987" i="17"/>
  <c r="E12988" i="17"/>
  <c r="E12989" i="17"/>
  <c r="E12990" i="17"/>
  <c r="E12991" i="17"/>
  <c r="E12992" i="17"/>
  <c r="E12993" i="17"/>
  <c r="E12994" i="17"/>
  <c r="E12995" i="17"/>
  <c r="E12996" i="17"/>
  <c r="E12997" i="17"/>
  <c r="E12998" i="17"/>
  <c r="E12999" i="17"/>
  <c r="E13000" i="17"/>
  <c r="E13001" i="17"/>
  <c r="E13002" i="17"/>
  <c r="E13003" i="17"/>
  <c r="E13004" i="17"/>
  <c r="E13005" i="17"/>
  <c r="E13006" i="17"/>
  <c r="E13007" i="17"/>
  <c r="E13008" i="17"/>
  <c r="E13009" i="17"/>
  <c r="E13010" i="17"/>
  <c r="E13011" i="17"/>
  <c r="E13012" i="17"/>
  <c r="E13013" i="17"/>
  <c r="E13014" i="17"/>
  <c r="E13015" i="17"/>
  <c r="E13016" i="17"/>
  <c r="E13017" i="17"/>
  <c r="E13018" i="17"/>
  <c r="E13019" i="17"/>
  <c r="E13020" i="17"/>
  <c r="E13021" i="17"/>
  <c r="E13022" i="17"/>
  <c r="E13023" i="17"/>
  <c r="E13024" i="17"/>
  <c r="E13025" i="17"/>
  <c r="E13026" i="17"/>
  <c r="E13027" i="17"/>
  <c r="E13028" i="17"/>
  <c r="E13029" i="17"/>
  <c r="E13030" i="17"/>
  <c r="E13031" i="17"/>
  <c r="E13032" i="17"/>
  <c r="E13033" i="17"/>
  <c r="E13034" i="17"/>
  <c r="E13035" i="17"/>
  <c r="E13036" i="17"/>
  <c r="E13037" i="17"/>
  <c r="E13038" i="17"/>
  <c r="E13039" i="17"/>
  <c r="E13040" i="17"/>
  <c r="E13041" i="17"/>
  <c r="E13042" i="17"/>
  <c r="E13043" i="17"/>
  <c r="E13044" i="17"/>
  <c r="E13045" i="17"/>
  <c r="E13046" i="17"/>
  <c r="E13047" i="17"/>
  <c r="E13048" i="17"/>
  <c r="E13049" i="17"/>
  <c r="E13050" i="17"/>
  <c r="E13051" i="17"/>
  <c r="E13052" i="17"/>
  <c r="E13053" i="17"/>
  <c r="E13054" i="17"/>
  <c r="E13055" i="17"/>
  <c r="E13056" i="17"/>
  <c r="E13057" i="17"/>
  <c r="E13058" i="17"/>
  <c r="E13059" i="17"/>
  <c r="E13060" i="17"/>
  <c r="E13061" i="17"/>
  <c r="E13062" i="17"/>
  <c r="E13063" i="17"/>
  <c r="E13064" i="17"/>
  <c r="E13065" i="17"/>
  <c r="E13066" i="17"/>
  <c r="E13067" i="17"/>
  <c r="E13068" i="17"/>
  <c r="E13069" i="17"/>
  <c r="E13070" i="17"/>
  <c r="E13071" i="17"/>
  <c r="E13072" i="17"/>
  <c r="E13073" i="17"/>
  <c r="E13074" i="17"/>
  <c r="E13075" i="17"/>
  <c r="E13076" i="17"/>
  <c r="E13077" i="17"/>
  <c r="E13078" i="17"/>
  <c r="E13079" i="17"/>
  <c r="E13080" i="17"/>
  <c r="E13081" i="17"/>
  <c r="E13082" i="17"/>
  <c r="E13083" i="17"/>
  <c r="E13084" i="17"/>
  <c r="E13085" i="17"/>
  <c r="E13086" i="17"/>
  <c r="E13087" i="17"/>
  <c r="E13088" i="17"/>
  <c r="E13089" i="17"/>
  <c r="E13090" i="17"/>
  <c r="E13091" i="17"/>
  <c r="E13092" i="17"/>
  <c r="E13093" i="17"/>
  <c r="E13094" i="17"/>
  <c r="E13095" i="17"/>
  <c r="E13096" i="17"/>
  <c r="E13097" i="17"/>
  <c r="E13098" i="17"/>
  <c r="E13099" i="17"/>
  <c r="E13100" i="17"/>
  <c r="E13101" i="17"/>
  <c r="E13102" i="17"/>
  <c r="E13103" i="17"/>
  <c r="E13104" i="17"/>
  <c r="E13105" i="17"/>
  <c r="E13106" i="17"/>
  <c r="E13107" i="17"/>
  <c r="E13108" i="17"/>
  <c r="E13109" i="17"/>
  <c r="E13110" i="17"/>
  <c r="E13111" i="17"/>
  <c r="E13112" i="17"/>
  <c r="E13113" i="17"/>
  <c r="E13114" i="17"/>
  <c r="E13115" i="17"/>
  <c r="E13116" i="17"/>
  <c r="E13117" i="17"/>
  <c r="E13118" i="17"/>
  <c r="E13119" i="17"/>
  <c r="E13120" i="17"/>
  <c r="E13121" i="17"/>
  <c r="E13122" i="17"/>
  <c r="E13123" i="17"/>
  <c r="E13124" i="17"/>
  <c r="E13125" i="17"/>
  <c r="E13126" i="17"/>
  <c r="E13127" i="17"/>
  <c r="E13128" i="17"/>
  <c r="E13129" i="17"/>
  <c r="E13130" i="17"/>
  <c r="E13131" i="17"/>
  <c r="E13132" i="17"/>
  <c r="E13133" i="17"/>
  <c r="E13134" i="17"/>
  <c r="E13135" i="17"/>
  <c r="E13136" i="17"/>
  <c r="E13137" i="17"/>
  <c r="E13138" i="17"/>
  <c r="E13139" i="17"/>
  <c r="E13140" i="17"/>
  <c r="E13141" i="17"/>
  <c r="E13142" i="17"/>
  <c r="E13143" i="17"/>
  <c r="E13144" i="17"/>
  <c r="E13145" i="17"/>
  <c r="E13146" i="17"/>
  <c r="E13147" i="17"/>
  <c r="E13148" i="17"/>
  <c r="E13149" i="17"/>
  <c r="E13150" i="17"/>
  <c r="E13151" i="17"/>
  <c r="E13152" i="17"/>
  <c r="E13153" i="17"/>
  <c r="E13154" i="17"/>
  <c r="E13155" i="17"/>
  <c r="E13156" i="17"/>
  <c r="E13157" i="17"/>
  <c r="E13158" i="17"/>
  <c r="E13159" i="17"/>
  <c r="E13160" i="17"/>
  <c r="E13161" i="17"/>
  <c r="E13162" i="17"/>
  <c r="E13163" i="17"/>
  <c r="E13164" i="17"/>
  <c r="E13165" i="17"/>
  <c r="E13166" i="17"/>
  <c r="E13167" i="17"/>
  <c r="E13168" i="17"/>
  <c r="E13169" i="17"/>
  <c r="E13170" i="17"/>
  <c r="E13171" i="17"/>
  <c r="E13172" i="17"/>
  <c r="E13173" i="17"/>
  <c r="E13174" i="17"/>
  <c r="E13175" i="17"/>
  <c r="E13176" i="17"/>
  <c r="E13177" i="17"/>
  <c r="E13178" i="17"/>
  <c r="E13179" i="17"/>
  <c r="E13180" i="17"/>
  <c r="E13181" i="17"/>
  <c r="E13182" i="17"/>
  <c r="E13183" i="17"/>
  <c r="E13184" i="17"/>
  <c r="E13185" i="17"/>
  <c r="E13186" i="17"/>
  <c r="E13187" i="17"/>
  <c r="E13188" i="17"/>
  <c r="E13189" i="17"/>
  <c r="E13190" i="17"/>
  <c r="E13191" i="17"/>
  <c r="E13192" i="17"/>
  <c r="E13193" i="17"/>
  <c r="E13194" i="17"/>
  <c r="E13195" i="17"/>
  <c r="E13196" i="17"/>
  <c r="E13197" i="17"/>
  <c r="E13198" i="17"/>
  <c r="E13199" i="17"/>
  <c r="E13200" i="17"/>
  <c r="E13201" i="17"/>
  <c r="E13202" i="17"/>
  <c r="E13203" i="17"/>
  <c r="E13204" i="17"/>
  <c r="E13205" i="17"/>
  <c r="E13206" i="17"/>
  <c r="E13207" i="17"/>
  <c r="E13208" i="17"/>
  <c r="E13209" i="17"/>
  <c r="E13210" i="17"/>
  <c r="E13211" i="17"/>
  <c r="E13212" i="17"/>
  <c r="E13213" i="17"/>
  <c r="E13214" i="17"/>
  <c r="E13215" i="17"/>
  <c r="E13216" i="17"/>
  <c r="E13217" i="17"/>
  <c r="E13218" i="17"/>
  <c r="E13219" i="17"/>
  <c r="E13220" i="17"/>
  <c r="E13221" i="17"/>
  <c r="E13222" i="17"/>
  <c r="E13223" i="17"/>
  <c r="E13224" i="17"/>
  <c r="E13225" i="17"/>
  <c r="E13226" i="17"/>
  <c r="E13227" i="17"/>
  <c r="E13228" i="17"/>
  <c r="E13229" i="17"/>
  <c r="E13230" i="17"/>
  <c r="E13231" i="17"/>
  <c r="E13232" i="17"/>
  <c r="E13233" i="17"/>
  <c r="E13234" i="17"/>
  <c r="E13235" i="17"/>
  <c r="E13236" i="17"/>
  <c r="E13237" i="17"/>
  <c r="E13238" i="17"/>
  <c r="E13239" i="17"/>
  <c r="E13240" i="17"/>
  <c r="E13241" i="17"/>
  <c r="E13242" i="17"/>
  <c r="E13243" i="17"/>
  <c r="E13244" i="17"/>
  <c r="E13245" i="17"/>
  <c r="E13246" i="17"/>
  <c r="E13247" i="17"/>
  <c r="E13248" i="17"/>
  <c r="E13249" i="17"/>
  <c r="E13250" i="17"/>
  <c r="E13251" i="17"/>
  <c r="E13252" i="17"/>
  <c r="E13253" i="17"/>
  <c r="E13254" i="17"/>
  <c r="E13255" i="17"/>
  <c r="E13256" i="17"/>
  <c r="E13257" i="17"/>
  <c r="E13258" i="17"/>
  <c r="E13259" i="17"/>
  <c r="E13260" i="17"/>
  <c r="E13261" i="17"/>
  <c r="E13262" i="17"/>
  <c r="E13263" i="17"/>
  <c r="E13264" i="17"/>
  <c r="E13265" i="17"/>
  <c r="E13266" i="17"/>
  <c r="E13267" i="17"/>
  <c r="E13268" i="17"/>
  <c r="E13269" i="17"/>
  <c r="E13270" i="17"/>
  <c r="E13271" i="17"/>
  <c r="E13272" i="17"/>
  <c r="E13273" i="17"/>
  <c r="E13274" i="17"/>
  <c r="E13275" i="17"/>
  <c r="E13276" i="17"/>
  <c r="E13277" i="17"/>
  <c r="E13278" i="17"/>
  <c r="E13279" i="17"/>
  <c r="E13280" i="17"/>
  <c r="E13281" i="17"/>
  <c r="E13282" i="17"/>
  <c r="E13283" i="17"/>
  <c r="E13284" i="17"/>
  <c r="E13285" i="17"/>
  <c r="E13286" i="17"/>
  <c r="E13287" i="17"/>
  <c r="E13288" i="17"/>
  <c r="E13289" i="17"/>
  <c r="E13290" i="17"/>
  <c r="E13291" i="17"/>
  <c r="E13292" i="17"/>
  <c r="E13293" i="17"/>
  <c r="E13294" i="17"/>
  <c r="E13295" i="17"/>
  <c r="E13296" i="17"/>
  <c r="E13297" i="17"/>
  <c r="E13298" i="17"/>
  <c r="E13299" i="17"/>
  <c r="E13300" i="17"/>
  <c r="E13301" i="17"/>
  <c r="E13302" i="17"/>
  <c r="E13303" i="17"/>
  <c r="E13304" i="17"/>
  <c r="E13305" i="17"/>
  <c r="E13306" i="17"/>
  <c r="E13307" i="17"/>
  <c r="E13308" i="17"/>
  <c r="E13309" i="17"/>
  <c r="E13310" i="17"/>
  <c r="E13311" i="17"/>
  <c r="E13312" i="17"/>
  <c r="E13313" i="17"/>
  <c r="E13314" i="17"/>
  <c r="E13315" i="17"/>
  <c r="E13316" i="17"/>
  <c r="E13317" i="17"/>
  <c r="E13318" i="17"/>
  <c r="E13319" i="17"/>
  <c r="E13320" i="17"/>
  <c r="E13321" i="17"/>
  <c r="E13322" i="17"/>
  <c r="E13323" i="17"/>
  <c r="E13324" i="17"/>
  <c r="E13325" i="17"/>
  <c r="E13326" i="17"/>
  <c r="E13327" i="17"/>
  <c r="E13328" i="17"/>
  <c r="E13329" i="17"/>
  <c r="E13330" i="17"/>
  <c r="E13331" i="17"/>
  <c r="E13332" i="17"/>
  <c r="E13333" i="17"/>
  <c r="E13334" i="17"/>
  <c r="E13335" i="17"/>
  <c r="E13336" i="17"/>
  <c r="E13337" i="17"/>
  <c r="E13338" i="17"/>
  <c r="E13339" i="17"/>
  <c r="E13340" i="17"/>
  <c r="E13341" i="17"/>
  <c r="E13342" i="17"/>
  <c r="E13343" i="17"/>
  <c r="E13344" i="17"/>
  <c r="E13345" i="17"/>
  <c r="E13346" i="17"/>
  <c r="E13347" i="17"/>
  <c r="E13348" i="17"/>
  <c r="E13349" i="17"/>
  <c r="E13350" i="17"/>
  <c r="E13351" i="17"/>
  <c r="E13352" i="17"/>
  <c r="E13353" i="17"/>
  <c r="E13354" i="17"/>
  <c r="E13355" i="17"/>
  <c r="E13356" i="17"/>
  <c r="E13357" i="17"/>
  <c r="E13358" i="17"/>
  <c r="E13359" i="17"/>
  <c r="E13360" i="17"/>
  <c r="E13361" i="17"/>
  <c r="E13362" i="17"/>
  <c r="E13363" i="17"/>
  <c r="E13364" i="17"/>
  <c r="E13365" i="17"/>
  <c r="E13366" i="17"/>
  <c r="E13367" i="17"/>
  <c r="E13368" i="17"/>
  <c r="E13369" i="17"/>
  <c r="E13370" i="17"/>
  <c r="E13371" i="17"/>
  <c r="E13372" i="17"/>
  <c r="E13373" i="17"/>
  <c r="E13374" i="17"/>
  <c r="E13375" i="17"/>
  <c r="E13376" i="17"/>
  <c r="E13377" i="17"/>
  <c r="E13378" i="17"/>
  <c r="E13379" i="17"/>
  <c r="E13380" i="17"/>
  <c r="E13381" i="17"/>
  <c r="E13382" i="17"/>
  <c r="E13383" i="17"/>
  <c r="E13384" i="17"/>
  <c r="E13385" i="17"/>
  <c r="E13386" i="17"/>
  <c r="E13387" i="17"/>
  <c r="E13388" i="17"/>
  <c r="E13389" i="17"/>
  <c r="E13390" i="17"/>
  <c r="E13391" i="17"/>
  <c r="E13392" i="17"/>
  <c r="E13393" i="17"/>
  <c r="E13394" i="17"/>
  <c r="E13395" i="17"/>
  <c r="E13396" i="17"/>
  <c r="E13397" i="17"/>
  <c r="E13398" i="17"/>
  <c r="E13399" i="17"/>
  <c r="E13400" i="17"/>
  <c r="E13401" i="17"/>
  <c r="E13402" i="17"/>
  <c r="E13403" i="17"/>
  <c r="E13404" i="17"/>
  <c r="E13405" i="17"/>
  <c r="E13406" i="17"/>
  <c r="E13407" i="17"/>
  <c r="E13408" i="17"/>
  <c r="E13409" i="17"/>
  <c r="E13410" i="17"/>
  <c r="E13411" i="17"/>
  <c r="E13412" i="17"/>
  <c r="E13413" i="17"/>
  <c r="E13414" i="17"/>
  <c r="E13415" i="17"/>
  <c r="E13416" i="17"/>
  <c r="E13417" i="17"/>
  <c r="E13418" i="17"/>
  <c r="E13419" i="17"/>
  <c r="E13420" i="17"/>
  <c r="E13421" i="17"/>
  <c r="E13422" i="17"/>
  <c r="E13423" i="17"/>
  <c r="E13424" i="17"/>
  <c r="E13425" i="17"/>
  <c r="E13426" i="17"/>
  <c r="E13427" i="17"/>
  <c r="E13428" i="17"/>
  <c r="E13429" i="17"/>
  <c r="E13430" i="17"/>
  <c r="E13431" i="17"/>
  <c r="E13432" i="17"/>
  <c r="E13433" i="17"/>
  <c r="E13434" i="17"/>
  <c r="E13435" i="17"/>
  <c r="E13436" i="17"/>
  <c r="E13437" i="17"/>
  <c r="E13438" i="17"/>
  <c r="E13439" i="17"/>
  <c r="E13440" i="17"/>
  <c r="E13441" i="17"/>
  <c r="E13442" i="17"/>
  <c r="E13443" i="17"/>
  <c r="E13444" i="17"/>
  <c r="E13445" i="17"/>
  <c r="E13446" i="17"/>
  <c r="E13447" i="17"/>
  <c r="E13448" i="17"/>
  <c r="E13449" i="17"/>
  <c r="E13450" i="17"/>
  <c r="E13451" i="17"/>
  <c r="E13452" i="17"/>
  <c r="E13453" i="17"/>
  <c r="E13454" i="17"/>
  <c r="E13455" i="17"/>
  <c r="E13456" i="17"/>
  <c r="E13457" i="17"/>
  <c r="E13458" i="17"/>
  <c r="E13459" i="17"/>
  <c r="E13460" i="17"/>
  <c r="E13461" i="17"/>
  <c r="E13462" i="17"/>
  <c r="E13463" i="17"/>
  <c r="E13464" i="17"/>
  <c r="E13465" i="17"/>
  <c r="E13466" i="17"/>
  <c r="E13467" i="17"/>
  <c r="E13468" i="17"/>
  <c r="E13469" i="17"/>
  <c r="E13470" i="17"/>
  <c r="E13471" i="17"/>
  <c r="E13472" i="17"/>
  <c r="E13473" i="17"/>
  <c r="E13474" i="17"/>
  <c r="E13475" i="17"/>
  <c r="E13476" i="17"/>
  <c r="E13477" i="17"/>
  <c r="E13478" i="17"/>
  <c r="E13479" i="17"/>
  <c r="E13480" i="17"/>
  <c r="E13481" i="17"/>
  <c r="E13482" i="17"/>
  <c r="E13483" i="17"/>
  <c r="E13484" i="17"/>
  <c r="E13485" i="17"/>
  <c r="E13486" i="17"/>
  <c r="E13487" i="17"/>
  <c r="E13488" i="17"/>
  <c r="E13489" i="17"/>
  <c r="E13490" i="17"/>
  <c r="E13491" i="17"/>
  <c r="E13492" i="17"/>
  <c r="E13493" i="17"/>
  <c r="E13494" i="17"/>
  <c r="E13495" i="17"/>
  <c r="E13496" i="17"/>
  <c r="E13497" i="17"/>
  <c r="E13498" i="17"/>
  <c r="E13499" i="17"/>
  <c r="E13500" i="17"/>
  <c r="E13501" i="17"/>
  <c r="E13502" i="17"/>
  <c r="E13503" i="17"/>
  <c r="E13504" i="17"/>
  <c r="E13505" i="17"/>
  <c r="E13506" i="17"/>
  <c r="E13507" i="17"/>
  <c r="E13508" i="17"/>
  <c r="E13509" i="17"/>
  <c r="E13510" i="17"/>
  <c r="E13511" i="17"/>
  <c r="E13512" i="17"/>
  <c r="E13513" i="17"/>
  <c r="E13514" i="17"/>
  <c r="E13515" i="17"/>
  <c r="E13516" i="17"/>
  <c r="E13517" i="17"/>
  <c r="E13518" i="17"/>
  <c r="E13519" i="17"/>
  <c r="E13520" i="17"/>
  <c r="E13521" i="17"/>
  <c r="E13522" i="17"/>
  <c r="E13523" i="17"/>
  <c r="E13524" i="17"/>
  <c r="E13525" i="17"/>
  <c r="E13526" i="17"/>
  <c r="E13527" i="17"/>
  <c r="E13528" i="17"/>
  <c r="E13529" i="17"/>
  <c r="E13530" i="17"/>
  <c r="E13531" i="17"/>
  <c r="E13532" i="17"/>
  <c r="E13533" i="17"/>
  <c r="E13534" i="17"/>
  <c r="E13535" i="17"/>
  <c r="E13536" i="17"/>
  <c r="E13537" i="17"/>
  <c r="E13538" i="17"/>
  <c r="E13539" i="17"/>
  <c r="E13540" i="17"/>
  <c r="E13541" i="17"/>
  <c r="E13542" i="17"/>
  <c r="E13543" i="17"/>
  <c r="E13544" i="17"/>
  <c r="E13545" i="17"/>
  <c r="E13546" i="17"/>
  <c r="E13547" i="17"/>
  <c r="E13548" i="17"/>
  <c r="E13549" i="17"/>
  <c r="E13550" i="17"/>
  <c r="E13551" i="17"/>
  <c r="E13552" i="17"/>
  <c r="E13553" i="17"/>
  <c r="E13554" i="17"/>
  <c r="E13555" i="17"/>
  <c r="E13556" i="17"/>
  <c r="E13557" i="17"/>
  <c r="E13558" i="17"/>
  <c r="E13559" i="17"/>
  <c r="E13560" i="17"/>
  <c r="E13561" i="17"/>
  <c r="E13562" i="17"/>
  <c r="E13563" i="17"/>
  <c r="E13564" i="17"/>
  <c r="E13565" i="17"/>
  <c r="E13566" i="17"/>
  <c r="E13567" i="17"/>
  <c r="E13568" i="17"/>
  <c r="E13569" i="17"/>
  <c r="E13570" i="17"/>
  <c r="E13571" i="17"/>
  <c r="E13572" i="17"/>
  <c r="E13573" i="17"/>
  <c r="E13574" i="17"/>
  <c r="E13575" i="17"/>
  <c r="E13576" i="17"/>
  <c r="E13577" i="17"/>
  <c r="E13578" i="17"/>
  <c r="E13579" i="17"/>
  <c r="E13580" i="17"/>
  <c r="E13581" i="17"/>
  <c r="E13582" i="17"/>
  <c r="E13583" i="17"/>
  <c r="E13584" i="17"/>
  <c r="E13585" i="17"/>
  <c r="E13586" i="17"/>
  <c r="E13587" i="17"/>
  <c r="E13588" i="17"/>
  <c r="E13589" i="17"/>
  <c r="E13590" i="17"/>
  <c r="E13591" i="17"/>
  <c r="E13592" i="17"/>
  <c r="E13593" i="17"/>
  <c r="E13594" i="17"/>
  <c r="E13595" i="17"/>
  <c r="E13596" i="17"/>
  <c r="E13597" i="17"/>
  <c r="E13598" i="17"/>
  <c r="E13599" i="17"/>
  <c r="E13600" i="17"/>
  <c r="E13601" i="17"/>
  <c r="E13602" i="17"/>
  <c r="E13603" i="17"/>
  <c r="E13604" i="17"/>
  <c r="E13605" i="17"/>
  <c r="E13606" i="17"/>
  <c r="E13607" i="17"/>
  <c r="E13608" i="17"/>
  <c r="E13609" i="17"/>
  <c r="E13610" i="17"/>
  <c r="E13611" i="17"/>
  <c r="E13612" i="17"/>
  <c r="E13613" i="17"/>
  <c r="E13614" i="17"/>
  <c r="E13615" i="17"/>
  <c r="E13616" i="17"/>
  <c r="E13617" i="17"/>
  <c r="E13618" i="17"/>
  <c r="E13619" i="17"/>
  <c r="E13620" i="17"/>
  <c r="E13621" i="17"/>
  <c r="E13622" i="17"/>
  <c r="E13623" i="17"/>
  <c r="E13624" i="17"/>
  <c r="E13625" i="17"/>
  <c r="E13626" i="17"/>
  <c r="E13627" i="17"/>
  <c r="E13628" i="17"/>
  <c r="E13629" i="17"/>
  <c r="E13630" i="17"/>
  <c r="E13631" i="17"/>
  <c r="E13632" i="17"/>
  <c r="E13633" i="17"/>
  <c r="E13634" i="17"/>
  <c r="E13635" i="17"/>
  <c r="E13636" i="17"/>
  <c r="E13637" i="17"/>
  <c r="E13638" i="17"/>
  <c r="E13639" i="17"/>
  <c r="E13640" i="17"/>
  <c r="E13641" i="17"/>
  <c r="E13642" i="17"/>
  <c r="E13643" i="17"/>
  <c r="E13644" i="17"/>
  <c r="E13645" i="17"/>
  <c r="E13646" i="17"/>
  <c r="E13647" i="17"/>
  <c r="E13648" i="17"/>
  <c r="E13649" i="17"/>
  <c r="E13650" i="17"/>
  <c r="E13651" i="17"/>
  <c r="E13652" i="17"/>
  <c r="E13653" i="17"/>
  <c r="E13654" i="17"/>
  <c r="E13655" i="17"/>
  <c r="E13656" i="17"/>
  <c r="E13657" i="17"/>
  <c r="E13658" i="17"/>
  <c r="E13659" i="17"/>
  <c r="E13660" i="17"/>
  <c r="E13661" i="17"/>
  <c r="E13662" i="17"/>
  <c r="E13663" i="17"/>
  <c r="E13664" i="17"/>
  <c r="E13665" i="17"/>
  <c r="E13666" i="17"/>
  <c r="E13667" i="17"/>
  <c r="E13668" i="17"/>
  <c r="E13669" i="17"/>
  <c r="E13670" i="17"/>
  <c r="E13671" i="17"/>
  <c r="E13672" i="17"/>
  <c r="E13673" i="17"/>
  <c r="E13674" i="17"/>
  <c r="E13675" i="17"/>
  <c r="E13676" i="17"/>
  <c r="E13677" i="17"/>
  <c r="E13678" i="17"/>
  <c r="E13679" i="17"/>
  <c r="E13680" i="17"/>
  <c r="E13681" i="17"/>
  <c r="E13682" i="17"/>
  <c r="E13683" i="17"/>
  <c r="E13684" i="17"/>
  <c r="E13685" i="17"/>
  <c r="E13686" i="17"/>
  <c r="E13687" i="17"/>
  <c r="E13688" i="17"/>
  <c r="E13689" i="17"/>
  <c r="E13690" i="17"/>
  <c r="E13691" i="17"/>
  <c r="E13692" i="17"/>
  <c r="E13693" i="17"/>
  <c r="E13694" i="17"/>
  <c r="E13695" i="17"/>
  <c r="E13696" i="17"/>
  <c r="E13697" i="17"/>
  <c r="E13698" i="17"/>
  <c r="E13699" i="17"/>
  <c r="E13700" i="17"/>
  <c r="E13701" i="17"/>
  <c r="E13702" i="17"/>
  <c r="E13703" i="17"/>
  <c r="E13704" i="17"/>
  <c r="E13705" i="17"/>
  <c r="E13706" i="17"/>
  <c r="E13707" i="17"/>
  <c r="E13708" i="17"/>
  <c r="E13709" i="17"/>
  <c r="E13710" i="17"/>
  <c r="E13711" i="17"/>
  <c r="E13712" i="17"/>
  <c r="E13713" i="17"/>
  <c r="E13714" i="17"/>
  <c r="E13715" i="17"/>
  <c r="E13716" i="17"/>
  <c r="E13717" i="17"/>
  <c r="E13718" i="17"/>
  <c r="E13719" i="17"/>
  <c r="E13720" i="17"/>
  <c r="E13721" i="17"/>
  <c r="E13722" i="17"/>
  <c r="E13723" i="17"/>
  <c r="E13724" i="17"/>
  <c r="E13725" i="17"/>
  <c r="E13726" i="17"/>
  <c r="E13727" i="17"/>
  <c r="E13728" i="17"/>
  <c r="E13729" i="17"/>
  <c r="E13730" i="17"/>
  <c r="E13731" i="17"/>
  <c r="E13732" i="17"/>
  <c r="E13733" i="17"/>
  <c r="E13734" i="17"/>
  <c r="E13735" i="17"/>
  <c r="E13736" i="17"/>
  <c r="E13737" i="17"/>
  <c r="E13738" i="17"/>
  <c r="E13739" i="17"/>
  <c r="E13740" i="17"/>
  <c r="E13741" i="17"/>
  <c r="E13742" i="17"/>
  <c r="E13743" i="17"/>
  <c r="E13744" i="17"/>
  <c r="E13745" i="17"/>
  <c r="E13746" i="17"/>
  <c r="E13747" i="17"/>
  <c r="E13748" i="17"/>
  <c r="E13749" i="17"/>
  <c r="E13750" i="17"/>
  <c r="E13751" i="17"/>
  <c r="E13752" i="17"/>
  <c r="E13753" i="17"/>
  <c r="E13754" i="17"/>
  <c r="E13755" i="17"/>
  <c r="E13756" i="17"/>
  <c r="E13757" i="17"/>
  <c r="E13758" i="17"/>
  <c r="E13759" i="17"/>
  <c r="E13760" i="17"/>
  <c r="E13761" i="17"/>
  <c r="E13762" i="17"/>
  <c r="E13763" i="17"/>
  <c r="E13764" i="17"/>
  <c r="E13765" i="17"/>
  <c r="E13766" i="17"/>
  <c r="E13767" i="17"/>
  <c r="E13768" i="17"/>
  <c r="E13769" i="17"/>
  <c r="E13770" i="17"/>
  <c r="E13771" i="17"/>
  <c r="E13772" i="17"/>
  <c r="E13773" i="17"/>
  <c r="E13774" i="17"/>
  <c r="E13775" i="17"/>
  <c r="E13776" i="17"/>
  <c r="E13777" i="17"/>
  <c r="E13778" i="17"/>
  <c r="E13779" i="17"/>
  <c r="E13780" i="17"/>
  <c r="E13781" i="17"/>
  <c r="E13782" i="17"/>
  <c r="E13783" i="17"/>
  <c r="E13784" i="17"/>
  <c r="E13785" i="17"/>
  <c r="E13786" i="17"/>
  <c r="E13787" i="17"/>
  <c r="E13788" i="17"/>
  <c r="E13789" i="17"/>
  <c r="E13790" i="17"/>
  <c r="E13791" i="17"/>
  <c r="E13792" i="17"/>
  <c r="E13793" i="17"/>
  <c r="E13794" i="17"/>
  <c r="E13795" i="17"/>
  <c r="E13796" i="17"/>
  <c r="E13797" i="17"/>
  <c r="E13798" i="17"/>
  <c r="E13799" i="17"/>
  <c r="E13800" i="17"/>
  <c r="E13801" i="17"/>
  <c r="E13802" i="17"/>
  <c r="E13803" i="17"/>
  <c r="E13804" i="17"/>
  <c r="E13805" i="17"/>
  <c r="E13806" i="17"/>
  <c r="E13807" i="17"/>
  <c r="E13808" i="17"/>
  <c r="E13809" i="17"/>
  <c r="E13810" i="17"/>
  <c r="E13811" i="17"/>
  <c r="E13812" i="17"/>
  <c r="E13813" i="17"/>
  <c r="E13814" i="17"/>
  <c r="E13815" i="17"/>
  <c r="E13816" i="17"/>
  <c r="E13817" i="17"/>
  <c r="E13818" i="17"/>
  <c r="E13819" i="17"/>
  <c r="E13820" i="17"/>
  <c r="E13821" i="17"/>
  <c r="E13822" i="17"/>
  <c r="E13823" i="17"/>
  <c r="E13824" i="17"/>
  <c r="E13825" i="17"/>
  <c r="E13826" i="17"/>
  <c r="E13827" i="17"/>
  <c r="E13828" i="17"/>
  <c r="E13829" i="17"/>
  <c r="E13830" i="17"/>
  <c r="E13831" i="17"/>
  <c r="E13832" i="17"/>
  <c r="E13833" i="17"/>
  <c r="E13834" i="17"/>
  <c r="E13835" i="17"/>
  <c r="E13836" i="17"/>
  <c r="E13837" i="17"/>
  <c r="E13838" i="17"/>
  <c r="E13839" i="17"/>
  <c r="E13840" i="17"/>
  <c r="E13841" i="17"/>
  <c r="E13842" i="17"/>
  <c r="E13843" i="17"/>
  <c r="E13844" i="17"/>
  <c r="E13845" i="17"/>
  <c r="E13846" i="17"/>
  <c r="E13847" i="17"/>
  <c r="E13848" i="17"/>
  <c r="E13849" i="17"/>
  <c r="E13850" i="17"/>
  <c r="E13851" i="17"/>
  <c r="E13852" i="17"/>
  <c r="E13853" i="17"/>
  <c r="E13854" i="17"/>
  <c r="E13855" i="17"/>
  <c r="E13856" i="17"/>
  <c r="E13857" i="17"/>
  <c r="E13858" i="17"/>
  <c r="E13859" i="17"/>
  <c r="E13860" i="17"/>
  <c r="E13861" i="17"/>
  <c r="E13862" i="17"/>
  <c r="E13863" i="17"/>
  <c r="E13864" i="17"/>
  <c r="E13865" i="17"/>
  <c r="E13866" i="17"/>
  <c r="E13867" i="17"/>
  <c r="E13868" i="17"/>
  <c r="E13869" i="17"/>
  <c r="E13870" i="17"/>
  <c r="E13871" i="17"/>
  <c r="E13872" i="17"/>
  <c r="E13873" i="17"/>
  <c r="E13874" i="17"/>
  <c r="E13875" i="17"/>
  <c r="E13876" i="17"/>
  <c r="E13877" i="17"/>
  <c r="E13878" i="17"/>
  <c r="E13879" i="17"/>
  <c r="E13880" i="17"/>
  <c r="E13881" i="17"/>
  <c r="E13882" i="17"/>
  <c r="E13883" i="17"/>
  <c r="E13884" i="17"/>
  <c r="E13885" i="17"/>
  <c r="E13886" i="17"/>
  <c r="E13887" i="17"/>
  <c r="E13888" i="17"/>
  <c r="E13889" i="17"/>
  <c r="E13890" i="17"/>
  <c r="E13891" i="17"/>
  <c r="E13892" i="17"/>
  <c r="E13893" i="17"/>
  <c r="E13894" i="17"/>
  <c r="E13895" i="17"/>
  <c r="E13896" i="17"/>
  <c r="E13897" i="17"/>
  <c r="E13898" i="17"/>
  <c r="E13899" i="17"/>
  <c r="E13900" i="17"/>
  <c r="E13901" i="17"/>
  <c r="E13902" i="17"/>
  <c r="E13903" i="17"/>
  <c r="E13904" i="17"/>
  <c r="E13905" i="17"/>
  <c r="E13906" i="17"/>
  <c r="E13907" i="17"/>
  <c r="E13908" i="17"/>
  <c r="E13909" i="17"/>
  <c r="E13910" i="17"/>
  <c r="E13911" i="17"/>
  <c r="E13912" i="17"/>
  <c r="E13913" i="17"/>
  <c r="E13914" i="17"/>
  <c r="E13915" i="17"/>
  <c r="E13916" i="17"/>
  <c r="E13917" i="17"/>
  <c r="E13918" i="17"/>
  <c r="E13919" i="17"/>
  <c r="E13920" i="17"/>
  <c r="E13921" i="17"/>
  <c r="E13922" i="17"/>
  <c r="E13923" i="17"/>
  <c r="E13924" i="17"/>
  <c r="E13925" i="17"/>
  <c r="E13926" i="17"/>
  <c r="E13927" i="17"/>
  <c r="E13928" i="17"/>
  <c r="E13929" i="17"/>
  <c r="E13930" i="17"/>
  <c r="E13931" i="17"/>
  <c r="E13932" i="17"/>
  <c r="E13933" i="17"/>
  <c r="E13934" i="17"/>
  <c r="E13935" i="17"/>
  <c r="E13936" i="17"/>
  <c r="E13937" i="17"/>
  <c r="E13938" i="17"/>
  <c r="E13939" i="17"/>
  <c r="E13940" i="17"/>
  <c r="E13941" i="17"/>
  <c r="E13942" i="17"/>
  <c r="E13943" i="17"/>
  <c r="E13944" i="17"/>
  <c r="E13945" i="17"/>
  <c r="E13946" i="17"/>
  <c r="E13947" i="17"/>
  <c r="E13948" i="17"/>
  <c r="E13949" i="17"/>
  <c r="E13950" i="17"/>
  <c r="E13951" i="17"/>
  <c r="E13952" i="17"/>
  <c r="E13953" i="17"/>
  <c r="E13954" i="17"/>
  <c r="E13955" i="17"/>
  <c r="E13956" i="17"/>
  <c r="E13957" i="17"/>
  <c r="E13958" i="17"/>
  <c r="E13959" i="17"/>
  <c r="E13960" i="17"/>
  <c r="E13961" i="17"/>
  <c r="E13962" i="17"/>
  <c r="E13963" i="17"/>
  <c r="E13964" i="17"/>
  <c r="E13965" i="17"/>
  <c r="E13966" i="17"/>
  <c r="E13967" i="17"/>
  <c r="E13968" i="17"/>
  <c r="E13969" i="17"/>
  <c r="E13970" i="17"/>
  <c r="E13971" i="17"/>
  <c r="E13972" i="17"/>
  <c r="E13973" i="17"/>
  <c r="E13974" i="17"/>
  <c r="E13975" i="17"/>
  <c r="E13976" i="17"/>
  <c r="E13977" i="17"/>
  <c r="E13978" i="17"/>
  <c r="E13979" i="17"/>
  <c r="E13980" i="17"/>
  <c r="E13981" i="17"/>
  <c r="E13982" i="17"/>
  <c r="E13983" i="17"/>
  <c r="E13984" i="17"/>
  <c r="E13985" i="17"/>
  <c r="E13986" i="17"/>
  <c r="E13987" i="17"/>
  <c r="E13988" i="17"/>
  <c r="E13989" i="17"/>
  <c r="E13990" i="17"/>
  <c r="E13991" i="17"/>
  <c r="E13992" i="17"/>
  <c r="E13993" i="17"/>
  <c r="E13994" i="17"/>
  <c r="E13995" i="17"/>
  <c r="E13996" i="17"/>
  <c r="E13997" i="17"/>
  <c r="E13998" i="17"/>
  <c r="E13999" i="17"/>
  <c r="E14000" i="17"/>
  <c r="E14001" i="17"/>
  <c r="E14002" i="17"/>
  <c r="E14003" i="17"/>
  <c r="E14004" i="17"/>
  <c r="E14005" i="17"/>
  <c r="E14006" i="17"/>
  <c r="E14007" i="17"/>
  <c r="E14008" i="17"/>
  <c r="E14009" i="17"/>
  <c r="E14010" i="17"/>
  <c r="E14011" i="17"/>
  <c r="E14012" i="17"/>
  <c r="E14013" i="17"/>
  <c r="E14014" i="17"/>
  <c r="E14015" i="17"/>
  <c r="E14016" i="17"/>
  <c r="E14017" i="17"/>
  <c r="E14018" i="17"/>
  <c r="E14019" i="17"/>
  <c r="E14020" i="17"/>
  <c r="E14021" i="17"/>
  <c r="E14022" i="17"/>
  <c r="E14023" i="17"/>
  <c r="E14024" i="17"/>
  <c r="E14025" i="17"/>
  <c r="E14026" i="17"/>
  <c r="E14027" i="17"/>
  <c r="E14028" i="17"/>
  <c r="E14029" i="17"/>
  <c r="E14030" i="17"/>
  <c r="E14031" i="17"/>
  <c r="E14032" i="17"/>
  <c r="E14033" i="17"/>
  <c r="E14034" i="17"/>
  <c r="E14035" i="17"/>
  <c r="E14036" i="17"/>
  <c r="E14037" i="17"/>
  <c r="E14038" i="17"/>
  <c r="E14039" i="17"/>
  <c r="E14040" i="17"/>
  <c r="E14041" i="17"/>
  <c r="E14042" i="17"/>
  <c r="E14043" i="17"/>
  <c r="E14044" i="17"/>
  <c r="E14045" i="17"/>
  <c r="E14046" i="17"/>
  <c r="E14047" i="17"/>
  <c r="E14048" i="17"/>
  <c r="E14049" i="17"/>
  <c r="E14050" i="17"/>
  <c r="E14051" i="17"/>
  <c r="E14052" i="17"/>
  <c r="E14053" i="17"/>
  <c r="E14054" i="17"/>
  <c r="E14055" i="17"/>
  <c r="E14056" i="17"/>
  <c r="E14057" i="17"/>
  <c r="E14058" i="17"/>
  <c r="E14059" i="17"/>
  <c r="E14060" i="17"/>
  <c r="E14061" i="17"/>
  <c r="E14062" i="17"/>
  <c r="E14063" i="17"/>
  <c r="E14064" i="17"/>
  <c r="E14065" i="17"/>
  <c r="E14066" i="17"/>
  <c r="E14067" i="17"/>
  <c r="E14068" i="17"/>
  <c r="E14069" i="17"/>
  <c r="E14070" i="17"/>
  <c r="E14071" i="17"/>
  <c r="E14072" i="17"/>
  <c r="E14073" i="17"/>
  <c r="E14074" i="17"/>
  <c r="E14075" i="17"/>
  <c r="E14076" i="17"/>
  <c r="E14077" i="17"/>
  <c r="E14078" i="17"/>
  <c r="E14079" i="17"/>
  <c r="E14080" i="17"/>
  <c r="E14081" i="17"/>
  <c r="E14082" i="17"/>
  <c r="E14083" i="17"/>
  <c r="E14084" i="17"/>
  <c r="E14085" i="17"/>
  <c r="E14086" i="17"/>
  <c r="E14087" i="17"/>
  <c r="E14088" i="17"/>
  <c r="E14089" i="17"/>
  <c r="E14090" i="17"/>
  <c r="E14091" i="17"/>
  <c r="E14092" i="17"/>
  <c r="E14093" i="17"/>
  <c r="E14094" i="17"/>
  <c r="E14095" i="17"/>
  <c r="E14096" i="17"/>
  <c r="E14097" i="17"/>
  <c r="E14098" i="17"/>
  <c r="E14099" i="17"/>
  <c r="E14100" i="17"/>
  <c r="E14101" i="17"/>
  <c r="E14102" i="17"/>
  <c r="E14103" i="17"/>
  <c r="E14104" i="17"/>
  <c r="E14105" i="17"/>
  <c r="E14106" i="17"/>
  <c r="E14107" i="17"/>
  <c r="E14108" i="17"/>
  <c r="E14109" i="17"/>
  <c r="E14110" i="17"/>
  <c r="E14111" i="17"/>
  <c r="E14112" i="17"/>
  <c r="E14113" i="17"/>
  <c r="E14114" i="17"/>
  <c r="E14115" i="17"/>
  <c r="E14116" i="17"/>
  <c r="E14117" i="17"/>
  <c r="E14118" i="17"/>
  <c r="E14119" i="17"/>
  <c r="E14120" i="17"/>
  <c r="E14121" i="17"/>
  <c r="E14122" i="17"/>
  <c r="E14123" i="17"/>
  <c r="E14124" i="17"/>
  <c r="E14125" i="17"/>
  <c r="E14126" i="17"/>
  <c r="E14127" i="17"/>
  <c r="E14128" i="17"/>
  <c r="E14129" i="17"/>
  <c r="E14130" i="17"/>
  <c r="E14131" i="17"/>
  <c r="E14132" i="17"/>
  <c r="E14133" i="17"/>
  <c r="E14134" i="17"/>
  <c r="E14135" i="17"/>
  <c r="E14136" i="17"/>
  <c r="E14137" i="17"/>
  <c r="E14138" i="17"/>
  <c r="E14139" i="17"/>
  <c r="E14140" i="17"/>
  <c r="E14141" i="17"/>
  <c r="E14142" i="17"/>
  <c r="E14143" i="17"/>
  <c r="E14144" i="17"/>
  <c r="E14145" i="17"/>
  <c r="E14146" i="17"/>
  <c r="E14147" i="17"/>
  <c r="E14148" i="17"/>
  <c r="E14149" i="17"/>
  <c r="E14150" i="17"/>
  <c r="E14151" i="17"/>
  <c r="E14152" i="17"/>
  <c r="E14153" i="17"/>
  <c r="E14154" i="17"/>
  <c r="E14155" i="17"/>
  <c r="E14156" i="17"/>
  <c r="E14157" i="17"/>
  <c r="E14158" i="17"/>
  <c r="E14159" i="17"/>
  <c r="E14160" i="17"/>
  <c r="E14161" i="17"/>
  <c r="E14162" i="17"/>
  <c r="E14163" i="17"/>
  <c r="E14164" i="17"/>
  <c r="E14165" i="17"/>
  <c r="E14166" i="17"/>
  <c r="E14167" i="17"/>
  <c r="E14168" i="17"/>
  <c r="E14169" i="17"/>
  <c r="E14170" i="17"/>
  <c r="E14171" i="17"/>
  <c r="E14172" i="17"/>
  <c r="E14173" i="17"/>
  <c r="E14174" i="17"/>
  <c r="E14175" i="17"/>
  <c r="E14176" i="17"/>
  <c r="E14177" i="17"/>
  <c r="E14178" i="17"/>
  <c r="E14179" i="17"/>
  <c r="E14180" i="17"/>
  <c r="E14181" i="17"/>
  <c r="E14182" i="17"/>
  <c r="E14183" i="17"/>
  <c r="E14184" i="17"/>
  <c r="E14185" i="17"/>
  <c r="E14186" i="17"/>
  <c r="E14187" i="17"/>
  <c r="E14188" i="17"/>
  <c r="E14189" i="17"/>
  <c r="E14190" i="17"/>
  <c r="E14191" i="17"/>
  <c r="E14192" i="17"/>
  <c r="E14193" i="17"/>
  <c r="E14194" i="17"/>
  <c r="E14195" i="17"/>
  <c r="E14196" i="17"/>
  <c r="E14197" i="17"/>
  <c r="E14198" i="17"/>
  <c r="E14199" i="17"/>
  <c r="E14200" i="17"/>
  <c r="E14201" i="17"/>
  <c r="E14202" i="17"/>
  <c r="E14203" i="17"/>
  <c r="E14204" i="17"/>
  <c r="E14205" i="17"/>
  <c r="E14206" i="17"/>
  <c r="E14207" i="17"/>
  <c r="E14208" i="17"/>
  <c r="E14209" i="17"/>
  <c r="E14210" i="17"/>
  <c r="E14211" i="17"/>
  <c r="E14212" i="17"/>
  <c r="E14213" i="17"/>
  <c r="E14214" i="17"/>
  <c r="E14215" i="17"/>
  <c r="E14216" i="17"/>
  <c r="E14217" i="17"/>
  <c r="E14218" i="17"/>
  <c r="E14219" i="17"/>
  <c r="E14220" i="17"/>
  <c r="E14221" i="17"/>
  <c r="E14222" i="17"/>
  <c r="E14223" i="17"/>
  <c r="E14224" i="17"/>
  <c r="E14225" i="17"/>
  <c r="E14226" i="17"/>
  <c r="E14227" i="17"/>
  <c r="E14228" i="17"/>
  <c r="E14229" i="17"/>
  <c r="E14230" i="17"/>
  <c r="E14231" i="17"/>
  <c r="E14232" i="17"/>
  <c r="E14233" i="17"/>
  <c r="E14234" i="17"/>
  <c r="E14235" i="17"/>
  <c r="E14236" i="17"/>
  <c r="E14237" i="17"/>
  <c r="E14238" i="17"/>
  <c r="E14239" i="17"/>
  <c r="E14240" i="17"/>
  <c r="E14241" i="17"/>
  <c r="E14242" i="17"/>
  <c r="E14243" i="17"/>
  <c r="E14244" i="17"/>
  <c r="E14245" i="17"/>
  <c r="E14246" i="17"/>
  <c r="E14247" i="17"/>
  <c r="E14248" i="17"/>
  <c r="E14249" i="17"/>
  <c r="E14250" i="17"/>
  <c r="E14251" i="17"/>
  <c r="E14252" i="17"/>
  <c r="E14253" i="17"/>
  <c r="E14254" i="17"/>
  <c r="E14255" i="17"/>
  <c r="E14256" i="17"/>
  <c r="E14257" i="17"/>
  <c r="E14258" i="17"/>
  <c r="E14259" i="17"/>
  <c r="E14260" i="17"/>
  <c r="E14261" i="17"/>
  <c r="E14262" i="17"/>
  <c r="E14263" i="17"/>
  <c r="E14264" i="17"/>
  <c r="E14265" i="17"/>
  <c r="E14266" i="17"/>
  <c r="E14267" i="17"/>
  <c r="E14268" i="17"/>
  <c r="E14269" i="17"/>
  <c r="E14270" i="17"/>
  <c r="E14271" i="17"/>
  <c r="E14272" i="17"/>
  <c r="E14273" i="17"/>
  <c r="E14274" i="17"/>
  <c r="E14275" i="17"/>
  <c r="E14276" i="17"/>
  <c r="E14277" i="17"/>
  <c r="E14278" i="17"/>
  <c r="E14279" i="17"/>
  <c r="E14280" i="17"/>
  <c r="E14281" i="17"/>
  <c r="E14282" i="17"/>
  <c r="E14283" i="17"/>
  <c r="E14284" i="17"/>
  <c r="E14285" i="17"/>
  <c r="E14286" i="17"/>
  <c r="E14287" i="17"/>
  <c r="E14288" i="17"/>
  <c r="E14289" i="17"/>
  <c r="E14290" i="17"/>
  <c r="E14291" i="17"/>
  <c r="E14292" i="17"/>
  <c r="E14293" i="17"/>
  <c r="E14294" i="17"/>
  <c r="E14295" i="17"/>
  <c r="E14296" i="17"/>
  <c r="E14297" i="17"/>
  <c r="E14298" i="17"/>
  <c r="E14299" i="17"/>
  <c r="E14300" i="17"/>
  <c r="E14301" i="17"/>
  <c r="E14302" i="17"/>
  <c r="E14303" i="17"/>
  <c r="E14304" i="17"/>
  <c r="E14305" i="17"/>
  <c r="E14306" i="17"/>
  <c r="E14307" i="17"/>
  <c r="E14308" i="17"/>
  <c r="E14309" i="17"/>
  <c r="E14310" i="17"/>
  <c r="E14311" i="17"/>
  <c r="E14312" i="17"/>
  <c r="E14313" i="17"/>
  <c r="E14314" i="17"/>
  <c r="E14315" i="17"/>
  <c r="E14316" i="17"/>
  <c r="E14317" i="17"/>
  <c r="E14318" i="17"/>
  <c r="E14319" i="17"/>
  <c r="E14320" i="17"/>
  <c r="E14321" i="17"/>
  <c r="E14322" i="17"/>
  <c r="E14323" i="17"/>
  <c r="E14324" i="17"/>
  <c r="E14325" i="17"/>
  <c r="E14326" i="17"/>
  <c r="E14327" i="17"/>
  <c r="E14328" i="17"/>
  <c r="E14329" i="17"/>
  <c r="E14330" i="17"/>
  <c r="E14331" i="17"/>
  <c r="E14332" i="17"/>
  <c r="E14333" i="17"/>
  <c r="E14334" i="17"/>
  <c r="E14335" i="17"/>
  <c r="E14336" i="17"/>
  <c r="E14337" i="17"/>
  <c r="E14338" i="17"/>
  <c r="E14339" i="17"/>
  <c r="E14340" i="17"/>
  <c r="E14341" i="17"/>
  <c r="E14342" i="17"/>
  <c r="E14343" i="17"/>
  <c r="E14344" i="17"/>
  <c r="E14345" i="17"/>
  <c r="E14346" i="17"/>
  <c r="E14347" i="17"/>
  <c r="E14348" i="17"/>
  <c r="E14349" i="17"/>
  <c r="E14350" i="17"/>
  <c r="E14351" i="17"/>
  <c r="E14352" i="17"/>
  <c r="E14353" i="17"/>
  <c r="E14354" i="17"/>
  <c r="E14355" i="17"/>
  <c r="E14356" i="17"/>
  <c r="E14357" i="17"/>
  <c r="E14358" i="17"/>
  <c r="E14359" i="17"/>
  <c r="E14360" i="17"/>
  <c r="E14361" i="17"/>
  <c r="E14362" i="17"/>
  <c r="E14363" i="17"/>
  <c r="E14364" i="17"/>
  <c r="E14365" i="17"/>
  <c r="E14366" i="17"/>
  <c r="E14367" i="17"/>
  <c r="E14368" i="17"/>
  <c r="E14369" i="17"/>
  <c r="E14370" i="17"/>
  <c r="E14371" i="17"/>
  <c r="E14372" i="17"/>
  <c r="E14373" i="17"/>
  <c r="E14374" i="17"/>
  <c r="E14375" i="17"/>
  <c r="E14376" i="17"/>
  <c r="E14377" i="17"/>
  <c r="E14378" i="17"/>
  <c r="E14379" i="17"/>
  <c r="E14380" i="17"/>
  <c r="E14381" i="17"/>
  <c r="E14382" i="17"/>
  <c r="E14383" i="17"/>
  <c r="E14384" i="17"/>
  <c r="E14385" i="17"/>
  <c r="E14386" i="17"/>
  <c r="E14387" i="17"/>
  <c r="E14388" i="17"/>
  <c r="E14389" i="17"/>
  <c r="E14390" i="17"/>
  <c r="E14391" i="17"/>
  <c r="E14392" i="17"/>
  <c r="E14393" i="17"/>
  <c r="E14394" i="17"/>
  <c r="E14395" i="17"/>
  <c r="E14396" i="17"/>
  <c r="E14397" i="17"/>
  <c r="E14398" i="17"/>
  <c r="E14399" i="17"/>
  <c r="E14400" i="17"/>
  <c r="E14401" i="17"/>
  <c r="E14402" i="17"/>
  <c r="E14403" i="17"/>
  <c r="E14404" i="17"/>
  <c r="E14405" i="17"/>
  <c r="E14406" i="17"/>
  <c r="E14407" i="17"/>
  <c r="E14408" i="17"/>
  <c r="E14409" i="17"/>
  <c r="E14410" i="17"/>
  <c r="E14411" i="17"/>
  <c r="E14412" i="17"/>
  <c r="E14413" i="17"/>
  <c r="E14414" i="17"/>
  <c r="E14415" i="17"/>
  <c r="E14416" i="17"/>
  <c r="E14417" i="17"/>
  <c r="E14418" i="17"/>
  <c r="E14419" i="17"/>
  <c r="E14420" i="17"/>
  <c r="E14421" i="17"/>
  <c r="E14422" i="17"/>
  <c r="E14423" i="17"/>
  <c r="E14424" i="17"/>
  <c r="E14425" i="17"/>
  <c r="E14426" i="17"/>
  <c r="E14427" i="17"/>
  <c r="E14428" i="17"/>
  <c r="E14429" i="17"/>
  <c r="E14430" i="17"/>
  <c r="E14431" i="17"/>
  <c r="E14432" i="17"/>
  <c r="E14433" i="17"/>
  <c r="E14434" i="17"/>
  <c r="E14435" i="17"/>
  <c r="E14436" i="17"/>
  <c r="E14437" i="17"/>
  <c r="E14438" i="17"/>
  <c r="E14439" i="17"/>
  <c r="E14440" i="17"/>
  <c r="E14441" i="17"/>
  <c r="E14442" i="17"/>
  <c r="E14443" i="17"/>
  <c r="E14444" i="17"/>
  <c r="E14445" i="17"/>
  <c r="E14446" i="17"/>
  <c r="E14447" i="17"/>
  <c r="E14448" i="17"/>
  <c r="E14449" i="17"/>
  <c r="E14450" i="17"/>
  <c r="E14451" i="17"/>
  <c r="E14452" i="17"/>
  <c r="E14453" i="17"/>
  <c r="E14454" i="17"/>
  <c r="E14455" i="17"/>
  <c r="E14456" i="17"/>
  <c r="E14457" i="17"/>
  <c r="E14458" i="17"/>
  <c r="E14459" i="17"/>
  <c r="E14460" i="17"/>
  <c r="E14461" i="17"/>
  <c r="E14462" i="17"/>
  <c r="E14463" i="17"/>
  <c r="E14464" i="17"/>
  <c r="E14465" i="17"/>
  <c r="E14466" i="17"/>
  <c r="E14467" i="17"/>
  <c r="E14468" i="17"/>
  <c r="E14469" i="17"/>
  <c r="E14470" i="17"/>
  <c r="E14471" i="17"/>
  <c r="E14472" i="17"/>
  <c r="E14473" i="17"/>
  <c r="E14474" i="17"/>
  <c r="E14475" i="17"/>
  <c r="E14476" i="17"/>
  <c r="E14477" i="17"/>
  <c r="E14478" i="17"/>
  <c r="E14479" i="17"/>
  <c r="E14480" i="17"/>
  <c r="E14481" i="17"/>
  <c r="E14482" i="17"/>
  <c r="E14483" i="17"/>
  <c r="E14484" i="17"/>
  <c r="E14485" i="17"/>
  <c r="E14486" i="17"/>
  <c r="E14487" i="17"/>
  <c r="E14488" i="17"/>
  <c r="E14489" i="17"/>
  <c r="E14490" i="17"/>
  <c r="E14491" i="17"/>
  <c r="E14492" i="17"/>
  <c r="E14493" i="17"/>
  <c r="E14494" i="17"/>
  <c r="E14495" i="17"/>
  <c r="E14496" i="17"/>
  <c r="E14497" i="17"/>
  <c r="E14498" i="17"/>
  <c r="E14499" i="17"/>
  <c r="E14500" i="17"/>
  <c r="E14501" i="17"/>
  <c r="E14502" i="17"/>
  <c r="E14503" i="17"/>
  <c r="E14504" i="17"/>
  <c r="E14505" i="17"/>
  <c r="E14506" i="17"/>
  <c r="E14507" i="17"/>
  <c r="E14508" i="17"/>
  <c r="E14509" i="17"/>
  <c r="E14510" i="17"/>
  <c r="E14511" i="17"/>
  <c r="E14512" i="17"/>
  <c r="E14513" i="17"/>
  <c r="E14514" i="17"/>
  <c r="E14515" i="17"/>
  <c r="E14516" i="17"/>
  <c r="E14517" i="17"/>
  <c r="E14518" i="17"/>
  <c r="E14519" i="17"/>
  <c r="E14520" i="17"/>
  <c r="E14521" i="17"/>
  <c r="E14522" i="17"/>
  <c r="E14523" i="17"/>
  <c r="E14524" i="17"/>
  <c r="E14525" i="17"/>
  <c r="E14526" i="17"/>
  <c r="E14527" i="17"/>
  <c r="E14528" i="17"/>
  <c r="E14529" i="17"/>
  <c r="E14530" i="17"/>
  <c r="E14531" i="17"/>
  <c r="E14532" i="17"/>
  <c r="E14533" i="17"/>
  <c r="E14534" i="17"/>
  <c r="E14535" i="17"/>
  <c r="E14536" i="17"/>
  <c r="E14537" i="17"/>
  <c r="E14538" i="17"/>
  <c r="E14539" i="17"/>
  <c r="E14540" i="17"/>
  <c r="E14541" i="17"/>
  <c r="E14542" i="17"/>
  <c r="E14543" i="17"/>
  <c r="E14544" i="17"/>
  <c r="E14545" i="17"/>
  <c r="E14546" i="17"/>
  <c r="E14547" i="17"/>
  <c r="E14548" i="17"/>
  <c r="E14549" i="17"/>
  <c r="E14550" i="17"/>
  <c r="E14551" i="17"/>
  <c r="E14552" i="17"/>
  <c r="E14553" i="17"/>
  <c r="E14554" i="17"/>
  <c r="E14555" i="17"/>
  <c r="E14556" i="17"/>
  <c r="E14557" i="17"/>
  <c r="E14558" i="17"/>
  <c r="E14559" i="17"/>
  <c r="E14560" i="17"/>
  <c r="E14561" i="17"/>
  <c r="E14562" i="17"/>
  <c r="E14563" i="17"/>
  <c r="E14564" i="17"/>
  <c r="E14565" i="17"/>
  <c r="E14566" i="17"/>
  <c r="E14567" i="17"/>
  <c r="E14568" i="17"/>
  <c r="E14569" i="17"/>
  <c r="E14570" i="17"/>
  <c r="E14571" i="17"/>
  <c r="E14572" i="17"/>
  <c r="E14573" i="17"/>
  <c r="E14574" i="17"/>
  <c r="E14575" i="17"/>
  <c r="E14576" i="17"/>
  <c r="E14577" i="17"/>
  <c r="E14578" i="17"/>
  <c r="E14579" i="17"/>
  <c r="E14580" i="17"/>
  <c r="E14581" i="17"/>
  <c r="E14582" i="17"/>
  <c r="E14583" i="17"/>
  <c r="E14584" i="17"/>
  <c r="E14585" i="17"/>
  <c r="E14586" i="17"/>
  <c r="E14587" i="17"/>
  <c r="E14588" i="17"/>
  <c r="E14589" i="17"/>
  <c r="E14590" i="17"/>
  <c r="E14591" i="17"/>
  <c r="E14592" i="17"/>
  <c r="E14593" i="17"/>
  <c r="E14594" i="17"/>
  <c r="E14595" i="17"/>
  <c r="E14596" i="17"/>
  <c r="E14597" i="17"/>
  <c r="E14598" i="17"/>
  <c r="E14599" i="17"/>
  <c r="E14600" i="17"/>
  <c r="E14601" i="17"/>
  <c r="E14602" i="17"/>
  <c r="E14603" i="17"/>
  <c r="E14604" i="17"/>
  <c r="E14605" i="17"/>
  <c r="E14606" i="17"/>
  <c r="E14607" i="17"/>
  <c r="E14608" i="17"/>
  <c r="E14609" i="17"/>
  <c r="E14610" i="17"/>
  <c r="E14611" i="17"/>
  <c r="E14612" i="17"/>
  <c r="E14613" i="17"/>
  <c r="E14614" i="17"/>
  <c r="E14615" i="17"/>
  <c r="E14616" i="17"/>
  <c r="E14617" i="17"/>
  <c r="E14618" i="17"/>
  <c r="E14619" i="17"/>
  <c r="E14620" i="17"/>
  <c r="E14621" i="17"/>
  <c r="E14622" i="17"/>
  <c r="E14623" i="17"/>
  <c r="E14624" i="17"/>
  <c r="E14625" i="17"/>
  <c r="E14626" i="17"/>
  <c r="E14627" i="17"/>
  <c r="E14628" i="17"/>
  <c r="E14629" i="17"/>
  <c r="E14630" i="17"/>
  <c r="E14631" i="17"/>
  <c r="E14632" i="17"/>
  <c r="E14633" i="17"/>
  <c r="E14634" i="17"/>
  <c r="E14635" i="17"/>
  <c r="E14636" i="17"/>
  <c r="E14637" i="17"/>
  <c r="E14638" i="17"/>
  <c r="E14639" i="17"/>
  <c r="E14640" i="17"/>
  <c r="E14641" i="17"/>
  <c r="E14642" i="17"/>
  <c r="E14643" i="17"/>
  <c r="E14644" i="17"/>
  <c r="E14645" i="17"/>
  <c r="E14646" i="17"/>
  <c r="E14647" i="17"/>
  <c r="E14648" i="17"/>
  <c r="E14649" i="17"/>
  <c r="E14650" i="17"/>
  <c r="E14651" i="17"/>
  <c r="E14652" i="17"/>
  <c r="E14653" i="17"/>
  <c r="E14654" i="17"/>
  <c r="E14655" i="17"/>
  <c r="E14656" i="17"/>
  <c r="E14657" i="17"/>
  <c r="E14658" i="17"/>
  <c r="E14659" i="17"/>
  <c r="E14660" i="17"/>
  <c r="E14661" i="17"/>
  <c r="E14662" i="17"/>
  <c r="E14663" i="17"/>
  <c r="E14664" i="17"/>
  <c r="E14665" i="17"/>
  <c r="E14666" i="17"/>
  <c r="E14667" i="17"/>
  <c r="E14668" i="17"/>
  <c r="E14669" i="17"/>
  <c r="E14670" i="17"/>
  <c r="E14671" i="17"/>
  <c r="E14672" i="17"/>
  <c r="E14673" i="17"/>
  <c r="E14674" i="17"/>
  <c r="E14675" i="17"/>
  <c r="E14676" i="17"/>
  <c r="E14677" i="17"/>
  <c r="E14678" i="17"/>
  <c r="E14679" i="17"/>
  <c r="E14680" i="17"/>
  <c r="E14681" i="17"/>
  <c r="E14682" i="17"/>
  <c r="E14683" i="17"/>
  <c r="E14684" i="17"/>
  <c r="E14685" i="17"/>
  <c r="E14686" i="17"/>
  <c r="E14687" i="17"/>
  <c r="E14688" i="17"/>
  <c r="E14689" i="17"/>
  <c r="E14690" i="17"/>
  <c r="E14691" i="17"/>
  <c r="E14692" i="17"/>
  <c r="E14693" i="17"/>
  <c r="E14694" i="17"/>
  <c r="E14695" i="17"/>
  <c r="E14696" i="17"/>
  <c r="E14697" i="17"/>
  <c r="E14698" i="17"/>
  <c r="E14699" i="17"/>
  <c r="E14700" i="17"/>
  <c r="E14701" i="17"/>
  <c r="E14702" i="17"/>
  <c r="E14703" i="17"/>
  <c r="E14704" i="17"/>
  <c r="E14705" i="17"/>
  <c r="E14706" i="17"/>
  <c r="E14707" i="17"/>
  <c r="E14708" i="17"/>
  <c r="E14709" i="17"/>
  <c r="E14710" i="17"/>
  <c r="E14711" i="17"/>
  <c r="E14712" i="17"/>
  <c r="E14713" i="17"/>
  <c r="E14714" i="17"/>
  <c r="E14715" i="17"/>
  <c r="E14716" i="17"/>
  <c r="E14717" i="17"/>
  <c r="E14718" i="17"/>
  <c r="E14719" i="17"/>
  <c r="E14720" i="17"/>
  <c r="E14721" i="17"/>
  <c r="E14722" i="17"/>
  <c r="E14723" i="17"/>
  <c r="E14724" i="17"/>
  <c r="E14725" i="17"/>
  <c r="E14726" i="17"/>
  <c r="E14727" i="17"/>
  <c r="E14728" i="17"/>
  <c r="E14729" i="17"/>
  <c r="E14730" i="17"/>
  <c r="E14731" i="17"/>
  <c r="E14732" i="17"/>
  <c r="E14733" i="17"/>
  <c r="E14734" i="17"/>
  <c r="E14735" i="17"/>
  <c r="E14736" i="17"/>
  <c r="E14737" i="17"/>
  <c r="E14738" i="17"/>
  <c r="E14739" i="17"/>
  <c r="E14740" i="17"/>
  <c r="E14741" i="17"/>
  <c r="E14742" i="17"/>
  <c r="E14743" i="17"/>
  <c r="E14744" i="17"/>
  <c r="E14745" i="17"/>
  <c r="E14746" i="17"/>
  <c r="E14747" i="17"/>
  <c r="E14748" i="17"/>
  <c r="E14749" i="17"/>
  <c r="E14750" i="17"/>
  <c r="E14751" i="17"/>
  <c r="E14752" i="17"/>
  <c r="E14753" i="17"/>
  <c r="E14754" i="17"/>
  <c r="E14755" i="17"/>
  <c r="E14756" i="17"/>
  <c r="E14757" i="17"/>
  <c r="E14758" i="17"/>
  <c r="E14759" i="17"/>
  <c r="E14760" i="17"/>
  <c r="E14761" i="17"/>
  <c r="E14762" i="17"/>
  <c r="E14763" i="17"/>
  <c r="E14764" i="17"/>
  <c r="E14765" i="17"/>
  <c r="E14766" i="17"/>
  <c r="E14767" i="17"/>
  <c r="E14768" i="17"/>
  <c r="E14769" i="17"/>
  <c r="E14770" i="17"/>
  <c r="E14771" i="17"/>
  <c r="E14772" i="17"/>
  <c r="E14773" i="17"/>
  <c r="E14774" i="17"/>
  <c r="E14775" i="17"/>
  <c r="E14776" i="17"/>
  <c r="E14777" i="17"/>
  <c r="E14778" i="17"/>
  <c r="E14779" i="17"/>
  <c r="E14780" i="17"/>
  <c r="E14781" i="17"/>
  <c r="E14782" i="17"/>
  <c r="E14783" i="17"/>
  <c r="E14784" i="17"/>
  <c r="E14785" i="17"/>
  <c r="E14786" i="17"/>
  <c r="E14787" i="17"/>
  <c r="E14788" i="17"/>
  <c r="E14789" i="17"/>
  <c r="E14790" i="17"/>
  <c r="E14791" i="17"/>
  <c r="E14792" i="17"/>
  <c r="E14793" i="17"/>
  <c r="E14794" i="17"/>
  <c r="E14795" i="17"/>
  <c r="E14796" i="17"/>
  <c r="E14797" i="17"/>
  <c r="E14798" i="17"/>
  <c r="E14799" i="17"/>
  <c r="E14800" i="17"/>
  <c r="E14801" i="17"/>
  <c r="E14802" i="17"/>
  <c r="E14803" i="17"/>
  <c r="E14804" i="17"/>
  <c r="E14805" i="17"/>
  <c r="E14806" i="17"/>
  <c r="E14807" i="17"/>
  <c r="E14808" i="17"/>
  <c r="E14809" i="17"/>
  <c r="E14810" i="17"/>
  <c r="E14811" i="17"/>
  <c r="E14812" i="17"/>
  <c r="E14813" i="17"/>
  <c r="E14814" i="17"/>
  <c r="E14815" i="17"/>
  <c r="E14816" i="17"/>
  <c r="E14817" i="17"/>
  <c r="E14818" i="17"/>
  <c r="E14819" i="17"/>
  <c r="E14820" i="17"/>
  <c r="E14821" i="17"/>
  <c r="E14822" i="17"/>
  <c r="E14823" i="17"/>
  <c r="E14824" i="17"/>
  <c r="E14825" i="17"/>
  <c r="E14826" i="17"/>
  <c r="E14827" i="17"/>
  <c r="E14828" i="17"/>
  <c r="E14829" i="17"/>
  <c r="E14830" i="17"/>
  <c r="E14831" i="17"/>
  <c r="E14832" i="17"/>
  <c r="E14833" i="17"/>
  <c r="E14834" i="17"/>
  <c r="E14835" i="17"/>
  <c r="E14836" i="17"/>
  <c r="E14837" i="17"/>
  <c r="E14838" i="17"/>
  <c r="E14839" i="17"/>
  <c r="E14840" i="17"/>
  <c r="E14841" i="17"/>
  <c r="E14842" i="17"/>
  <c r="E14843" i="17"/>
  <c r="E14844" i="17"/>
  <c r="E14845" i="17"/>
  <c r="E14846" i="17"/>
  <c r="E14847" i="17"/>
  <c r="E14848" i="17"/>
  <c r="E14849" i="17"/>
  <c r="E14850" i="17"/>
  <c r="E14851" i="17"/>
  <c r="E14852" i="17"/>
  <c r="E14853" i="17"/>
  <c r="E14854" i="17"/>
  <c r="E14855" i="17"/>
  <c r="E14856" i="17"/>
  <c r="E14857" i="17"/>
  <c r="E14858" i="17"/>
  <c r="E14859" i="17"/>
  <c r="E14860" i="17"/>
  <c r="E14861" i="17"/>
  <c r="E14862" i="17"/>
  <c r="E14863" i="17"/>
  <c r="E14864" i="17"/>
  <c r="E14865" i="17"/>
  <c r="E14866" i="17"/>
  <c r="E14867" i="17"/>
  <c r="E14868" i="17"/>
  <c r="E14869" i="17"/>
  <c r="E14870" i="17"/>
  <c r="E14871" i="17"/>
  <c r="E14872" i="17"/>
  <c r="E14873" i="17"/>
  <c r="E14874" i="17"/>
  <c r="E14875" i="17"/>
  <c r="E14876" i="17"/>
  <c r="E14877" i="17"/>
  <c r="E14878" i="17"/>
  <c r="E14879" i="17"/>
  <c r="E14880" i="17"/>
  <c r="E14881" i="17"/>
  <c r="E14882" i="17"/>
  <c r="E14883" i="17"/>
  <c r="E14884" i="17"/>
  <c r="E14885" i="17"/>
  <c r="E14886" i="17"/>
  <c r="E14887" i="17"/>
  <c r="E14888" i="17"/>
  <c r="E14889" i="17"/>
  <c r="E14890" i="17"/>
  <c r="E14891" i="17"/>
  <c r="E14892" i="17"/>
  <c r="E14893" i="17"/>
  <c r="E14894" i="17"/>
  <c r="E14895" i="17"/>
  <c r="E14896" i="17"/>
  <c r="E14897" i="17"/>
  <c r="E14898" i="17"/>
  <c r="E14899" i="17"/>
  <c r="E14900" i="17"/>
  <c r="E14901" i="17"/>
  <c r="E14902" i="17"/>
  <c r="E14903" i="17"/>
  <c r="E14904" i="17"/>
  <c r="E14905" i="17"/>
  <c r="E14906" i="17"/>
  <c r="E14907" i="17"/>
  <c r="E14908" i="17"/>
  <c r="E14909" i="17"/>
  <c r="E14910" i="17"/>
  <c r="E14911" i="17"/>
  <c r="E14912" i="17"/>
  <c r="E14913" i="17"/>
  <c r="E14914" i="17"/>
  <c r="E14915" i="17"/>
  <c r="E14916" i="17"/>
  <c r="E14917" i="17"/>
  <c r="E14918" i="17"/>
  <c r="E14919" i="17"/>
  <c r="E14920" i="17"/>
  <c r="E14921" i="17"/>
  <c r="E14922" i="17"/>
  <c r="E14923" i="17"/>
  <c r="E14924" i="17"/>
  <c r="E14925" i="17"/>
  <c r="E14926" i="17"/>
  <c r="E14927" i="17"/>
  <c r="E14928" i="17"/>
  <c r="E14929" i="17"/>
  <c r="E14930" i="17"/>
  <c r="E14931" i="17"/>
  <c r="E14932" i="17"/>
  <c r="E14933" i="17"/>
  <c r="E14934" i="17"/>
  <c r="E14935" i="17"/>
  <c r="E14936" i="17"/>
  <c r="E14937" i="17"/>
  <c r="E14938" i="17"/>
  <c r="E14939" i="17"/>
  <c r="E14940" i="17"/>
  <c r="E14941" i="17"/>
  <c r="E14942" i="17"/>
  <c r="E14943" i="17"/>
  <c r="E14944" i="17"/>
  <c r="E14945" i="17"/>
  <c r="E14946" i="17"/>
  <c r="E14947" i="17"/>
  <c r="E14948" i="17"/>
  <c r="E14949" i="17"/>
  <c r="E14950" i="17"/>
  <c r="E14951" i="17"/>
  <c r="E14952" i="17"/>
  <c r="E14953" i="17"/>
  <c r="E14954" i="17"/>
  <c r="E14955" i="17"/>
  <c r="E14956" i="17"/>
  <c r="E14957" i="17"/>
  <c r="E14958" i="17"/>
  <c r="E14959" i="17"/>
  <c r="E14960" i="17"/>
  <c r="E14961" i="17"/>
  <c r="E14962" i="17"/>
  <c r="E14963" i="17"/>
  <c r="E14964" i="17"/>
  <c r="E14965" i="17"/>
  <c r="E14966" i="17"/>
  <c r="E14967" i="17"/>
  <c r="E14968" i="17"/>
  <c r="E14969" i="17"/>
  <c r="E14970" i="17"/>
  <c r="E14971" i="17"/>
  <c r="E14972" i="17"/>
  <c r="E14973" i="17"/>
  <c r="E14974" i="17"/>
  <c r="E14975" i="17"/>
  <c r="E14976" i="17"/>
  <c r="E14977" i="17"/>
  <c r="E14978" i="17"/>
  <c r="E14979" i="17"/>
  <c r="E14980" i="17"/>
  <c r="E14981" i="17"/>
  <c r="E14982" i="17"/>
  <c r="E14983" i="17"/>
  <c r="E14984" i="17"/>
  <c r="E14985" i="17"/>
  <c r="E14986" i="17"/>
  <c r="E14987" i="17"/>
  <c r="E14988" i="17"/>
  <c r="E14989" i="17"/>
  <c r="E14990" i="17"/>
  <c r="E14991" i="17"/>
  <c r="E14992" i="17"/>
  <c r="E14993" i="17"/>
  <c r="E14994" i="17"/>
  <c r="E14995" i="17"/>
  <c r="E14996" i="17"/>
  <c r="E14997" i="17"/>
  <c r="E14998" i="17"/>
  <c r="E14999" i="17"/>
  <c r="E15000" i="17"/>
  <c r="E15001" i="17"/>
  <c r="E15002" i="17"/>
  <c r="E15003" i="17"/>
  <c r="E15004" i="17"/>
  <c r="E15005" i="17"/>
  <c r="E15006" i="17"/>
  <c r="E15007" i="17"/>
  <c r="E15008" i="17"/>
  <c r="E15009" i="17"/>
  <c r="E15010" i="17"/>
  <c r="E15011" i="17"/>
  <c r="E15012" i="17"/>
  <c r="E15013" i="17"/>
  <c r="E15014" i="17"/>
  <c r="E15015" i="17"/>
  <c r="E15016" i="17"/>
  <c r="E15017" i="17"/>
  <c r="E15018" i="17"/>
  <c r="E15019" i="17"/>
  <c r="E15020" i="17"/>
  <c r="E15021" i="17"/>
  <c r="E15022" i="17"/>
  <c r="E15023" i="17"/>
  <c r="E15024" i="17"/>
  <c r="E15025" i="17"/>
  <c r="E15026" i="17"/>
  <c r="E15027" i="17"/>
  <c r="E15028" i="17"/>
  <c r="E15029" i="17"/>
  <c r="E15030" i="17"/>
  <c r="E15031" i="17"/>
  <c r="E15032" i="17"/>
  <c r="E15033" i="17"/>
  <c r="E15034" i="17"/>
  <c r="E15035" i="17"/>
  <c r="E15036" i="17"/>
  <c r="E15037" i="17"/>
  <c r="E15038" i="17"/>
  <c r="E15039" i="17"/>
  <c r="E15040" i="17"/>
  <c r="E15041" i="17"/>
  <c r="E15042" i="17"/>
  <c r="E15043" i="17"/>
  <c r="E15044" i="17"/>
  <c r="E15045" i="17"/>
  <c r="E15046" i="17"/>
  <c r="E15047" i="17"/>
  <c r="E15048" i="17"/>
  <c r="E15049" i="17"/>
  <c r="E15050" i="17"/>
  <c r="E15051" i="17"/>
  <c r="E15052" i="17"/>
  <c r="E15053" i="17"/>
  <c r="E15054" i="17"/>
  <c r="E15055" i="17"/>
  <c r="E15056" i="17"/>
  <c r="E15057" i="17"/>
  <c r="E15058" i="17"/>
  <c r="E15059" i="17"/>
  <c r="E15060" i="17"/>
  <c r="E15061" i="17"/>
  <c r="E15062" i="17"/>
  <c r="E15063" i="17"/>
  <c r="E15064" i="17"/>
  <c r="E15065" i="17"/>
  <c r="E15066" i="17"/>
  <c r="E15067" i="17"/>
  <c r="E15068" i="17"/>
  <c r="E15069" i="17"/>
  <c r="E15070" i="17"/>
  <c r="E15071" i="17"/>
  <c r="E15072" i="17"/>
  <c r="E15073" i="17"/>
  <c r="E15074" i="17"/>
  <c r="E15075" i="17"/>
  <c r="E15076" i="17"/>
  <c r="E15077" i="17"/>
  <c r="E15078" i="17"/>
  <c r="E15079" i="17"/>
  <c r="E15080" i="17"/>
  <c r="E15081" i="17"/>
  <c r="E15082" i="17"/>
  <c r="E15083" i="17"/>
  <c r="E15084" i="17"/>
  <c r="E15085" i="17"/>
  <c r="E15086" i="17"/>
  <c r="E15087" i="17"/>
  <c r="E15088" i="17"/>
  <c r="E15089" i="17"/>
  <c r="E15090" i="17"/>
  <c r="E15091" i="17"/>
  <c r="E15092" i="17"/>
  <c r="E15093" i="17"/>
  <c r="E15094" i="17"/>
  <c r="E15095" i="17"/>
  <c r="E15096" i="17"/>
  <c r="E15097" i="17"/>
  <c r="E15098" i="17"/>
  <c r="E15099" i="17"/>
  <c r="E15100" i="17"/>
  <c r="E15101" i="17"/>
  <c r="E15102" i="17"/>
  <c r="E15103" i="17"/>
  <c r="E15104" i="17"/>
  <c r="E15105" i="17"/>
  <c r="E15106" i="17"/>
  <c r="E15107" i="17"/>
  <c r="E15108" i="17"/>
  <c r="E15109" i="17"/>
  <c r="E15110" i="17"/>
  <c r="E15111" i="17"/>
  <c r="E15112" i="17"/>
  <c r="E15113" i="17"/>
  <c r="E15114" i="17"/>
  <c r="E15115" i="17"/>
  <c r="E15116" i="17"/>
  <c r="E15117" i="17"/>
  <c r="E15118" i="17"/>
  <c r="E15119" i="17"/>
  <c r="E15120" i="17"/>
  <c r="E15121" i="17"/>
  <c r="E15122" i="17"/>
  <c r="E15123" i="17"/>
  <c r="E15124" i="17"/>
  <c r="E15125" i="17"/>
  <c r="E15126" i="17"/>
  <c r="E15127" i="17"/>
  <c r="E15128" i="17"/>
  <c r="E15129" i="17"/>
  <c r="E15130" i="17"/>
  <c r="E15131" i="17"/>
  <c r="E15132" i="17"/>
  <c r="E15133" i="17"/>
  <c r="E15134" i="17"/>
  <c r="E15135" i="17"/>
  <c r="E15136" i="17"/>
  <c r="E15137" i="17"/>
  <c r="E15138" i="17"/>
  <c r="E15139" i="17"/>
  <c r="E15140" i="17"/>
  <c r="E15141" i="17"/>
  <c r="E15142" i="17"/>
  <c r="E15143" i="17"/>
  <c r="E15144" i="17"/>
  <c r="E15145" i="17"/>
  <c r="E15146" i="17"/>
  <c r="E15147" i="17"/>
  <c r="E15148" i="17"/>
  <c r="E15149" i="17"/>
  <c r="E15150" i="17"/>
  <c r="E15151" i="17"/>
  <c r="E15152" i="17"/>
  <c r="E15153" i="17"/>
  <c r="E15154" i="17"/>
  <c r="E15155" i="17"/>
  <c r="E15156" i="17"/>
  <c r="E15157" i="17"/>
  <c r="E15158" i="17"/>
  <c r="E15159" i="17"/>
  <c r="E15160" i="17"/>
  <c r="E15161" i="17"/>
  <c r="E15162" i="17"/>
  <c r="E15163" i="17"/>
  <c r="E15164" i="17"/>
  <c r="E15165" i="17"/>
  <c r="E15166" i="17"/>
  <c r="E15167" i="17"/>
  <c r="E15168" i="17"/>
  <c r="E15169" i="17"/>
  <c r="E15170" i="17"/>
  <c r="E15171" i="17"/>
  <c r="E15172" i="17"/>
  <c r="E15173" i="17"/>
  <c r="E15174" i="17"/>
  <c r="E15175" i="17"/>
  <c r="E15176" i="17"/>
  <c r="E15177" i="17"/>
  <c r="E15178" i="17"/>
  <c r="E15179" i="17"/>
  <c r="E15180" i="17"/>
  <c r="E15181" i="17"/>
  <c r="E15182" i="17"/>
  <c r="E15183" i="17"/>
  <c r="E15184" i="17"/>
  <c r="E15185" i="17"/>
  <c r="E15186" i="17"/>
  <c r="E15187" i="17"/>
  <c r="E15188" i="17"/>
  <c r="E15189" i="17"/>
  <c r="E15190" i="17"/>
  <c r="E15191" i="17"/>
  <c r="E15192" i="17"/>
  <c r="E15193" i="17"/>
  <c r="E15194" i="17"/>
  <c r="E15195" i="17"/>
  <c r="E15196" i="17"/>
  <c r="E15197" i="17"/>
  <c r="E15198" i="17"/>
  <c r="E15199" i="17"/>
  <c r="E15200" i="17"/>
  <c r="E15201" i="17"/>
  <c r="E15202" i="17"/>
  <c r="E15203" i="17"/>
  <c r="E15204" i="17"/>
  <c r="E15205" i="17"/>
  <c r="E15206" i="17"/>
  <c r="E15207" i="17"/>
  <c r="E15208" i="17"/>
  <c r="E15209" i="17"/>
  <c r="E15210" i="17"/>
  <c r="E15211" i="17"/>
  <c r="E15212" i="17"/>
  <c r="E15213" i="17"/>
  <c r="E15214" i="17"/>
  <c r="E15215" i="17"/>
  <c r="E15216" i="17"/>
  <c r="E15217" i="17"/>
  <c r="E15218" i="17"/>
  <c r="E15219" i="17"/>
  <c r="E15220" i="17"/>
  <c r="E15221" i="17"/>
  <c r="E15222" i="17"/>
  <c r="E15223" i="17"/>
  <c r="E15224" i="17"/>
  <c r="E15225" i="17"/>
  <c r="E15226" i="17"/>
  <c r="E15227" i="17"/>
  <c r="E15228" i="17"/>
  <c r="E15229" i="17"/>
  <c r="E15230" i="17"/>
  <c r="E15231" i="17"/>
  <c r="E15232" i="17"/>
  <c r="E15233" i="17"/>
  <c r="E15234" i="17"/>
  <c r="E15235" i="17"/>
  <c r="E15236" i="17"/>
  <c r="E15237" i="17"/>
  <c r="E15238" i="17"/>
  <c r="E15239" i="17"/>
  <c r="E15240" i="17"/>
  <c r="E15241" i="17"/>
  <c r="E15242" i="17"/>
  <c r="E15243" i="17"/>
  <c r="E15244" i="17"/>
  <c r="E15245" i="17"/>
  <c r="E15246" i="17"/>
  <c r="E15247" i="17"/>
  <c r="E15248" i="17"/>
  <c r="E15249" i="17"/>
  <c r="E15250" i="17"/>
  <c r="E15251" i="17"/>
  <c r="E15252" i="17"/>
  <c r="E15253" i="17"/>
  <c r="E15254" i="17"/>
  <c r="E15255" i="17"/>
  <c r="E15256" i="17"/>
  <c r="E15257" i="17"/>
  <c r="E15258" i="17"/>
  <c r="E15259" i="17"/>
  <c r="E15260" i="17"/>
  <c r="E15261" i="17"/>
  <c r="E15262" i="17"/>
  <c r="E15263" i="17"/>
  <c r="E15264" i="17"/>
  <c r="E15265" i="17"/>
  <c r="E15266" i="17"/>
  <c r="E15267" i="17"/>
  <c r="E15268" i="17"/>
  <c r="E15269" i="17"/>
  <c r="E15270" i="17"/>
  <c r="E15271" i="17"/>
  <c r="E15272" i="17"/>
  <c r="E15273" i="17"/>
  <c r="E15274" i="17"/>
  <c r="E15275" i="17"/>
  <c r="E15276" i="17"/>
  <c r="E15277" i="17"/>
  <c r="E15278" i="17"/>
  <c r="E15279" i="17"/>
  <c r="E15280" i="17"/>
  <c r="E15281" i="17"/>
  <c r="E15282" i="17"/>
  <c r="E15283" i="17"/>
  <c r="E15284" i="17"/>
  <c r="E15285" i="17"/>
  <c r="E15286" i="17"/>
  <c r="E15287" i="17"/>
  <c r="E15288" i="17"/>
  <c r="E15289" i="17"/>
  <c r="E15290" i="17"/>
  <c r="E15291" i="17"/>
  <c r="E15292" i="17"/>
  <c r="E15293" i="17"/>
  <c r="E15294" i="17"/>
  <c r="E15295" i="17"/>
  <c r="E15296" i="17"/>
  <c r="E15297" i="17"/>
  <c r="E15298" i="17"/>
  <c r="E15299" i="17"/>
  <c r="E15300" i="17"/>
  <c r="E15301" i="17"/>
  <c r="E15302" i="17"/>
  <c r="E15303" i="17"/>
  <c r="E15304" i="17"/>
  <c r="E15305" i="17"/>
  <c r="E15306" i="17"/>
  <c r="E15307" i="17"/>
  <c r="E15308" i="17"/>
  <c r="E15309" i="17"/>
  <c r="E15310" i="17"/>
  <c r="E15311" i="17"/>
  <c r="E15312" i="17"/>
  <c r="E15313" i="17"/>
  <c r="E15314" i="17"/>
  <c r="E15315" i="17"/>
  <c r="E15316" i="17"/>
  <c r="E15317" i="17"/>
  <c r="E15318" i="17"/>
  <c r="E15319" i="17"/>
  <c r="E15320" i="17"/>
  <c r="E15321" i="17"/>
  <c r="E15322" i="17"/>
  <c r="E15323" i="17"/>
  <c r="E15324" i="17"/>
  <c r="E15325" i="17"/>
  <c r="E15326" i="17"/>
  <c r="E15327" i="17"/>
  <c r="E15328" i="17"/>
  <c r="E15329" i="17"/>
  <c r="E15330" i="17"/>
  <c r="E15331" i="17"/>
  <c r="E15332" i="17"/>
  <c r="E15333" i="17"/>
  <c r="E15334" i="17"/>
  <c r="E15335" i="17"/>
  <c r="E15336" i="17"/>
  <c r="E15337" i="17"/>
  <c r="E15338" i="17"/>
  <c r="E15339" i="17"/>
  <c r="E15340" i="17"/>
  <c r="E15341" i="17"/>
  <c r="E15342" i="17"/>
  <c r="E15343" i="17"/>
  <c r="E15344" i="17"/>
  <c r="E15345" i="17"/>
  <c r="E15346" i="17"/>
  <c r="E15347" i="17"/>
  <c r="E15348" i="17"/>
  <c r="E15349" i="17"/>
  <c r="E15350" i="17"/>
  <c r="E15351" i="17"/>
  <c r="E15352" i="17"/>
  <c r="E15353" i="17"/>
  <c r="E15354" i="17"/>
  <c r="E15355" i="17"/>
  <c r="E15356" i="17"/>
  <c r="E15357" i="17"/>
  <c r="E15358" i="17"/>
  <c r="E15359" i="17"/>
  <c r="E15360" i="17"/>
  <c r="E15361" i="17"/>
  <c r="E15362" i="17"/>
  <c r="E15363" i="17"/>
  <c r="E15364" i="17"/>
  <c r="E15365" i="17"/>
  <c r="E15366" i="17"/>
  <c r="E15367" i="17"/>
  <c r="E15368" i="17"/>
  <c r="E15369" i="17"/>
  <c r="E15370" i="17"/>
  <c r="E15371" i="17"/>
  <c r="E15372" i="17"/>
  <c r="E15373" i="17"/>
  <c r="E15374" i="17"/>
  <c r="E15375" i="17"/>
  <c r="E15376" i="17"/>
  <c r="E15377" i="17"/>
  <c r="E15378" i="17"/>
  <c r="E15379" i="17"/>
  <c r="E15380" i="17"/>
  <c r="E15381" i="17"/>
  <c r="E15382" i="17"/>
  <c r="E15383" i="17"/>
  <c r="E15384" i="17"/>
  <c r="E15385" i="17"/>
  <c r="E15386" i="17"/>
  <c r="E15387" i="17"/>
  <c r="E15388" i="17"/>
  <c r="E15389" i="17"/>
  <c r="E15390" i="17"/>
  <c r="E15391" i="17"/>
  <c r="E15392" i="17"/>
  <c r="E15393" i="17"/>
  <c r="E15394" i="17"/>
  <c r="E15395" i="17"/>
  <c r="E15396" i="17"/>
  <c r="E15397" i="17"/>
  <c r="E15398" i="17"/>
  <c r="E15399" i="17"/>
  <c r="E15400" i="17"/>
  <c r="E15401" i="17"/>
  <c r="E15402" i="17"/>
  <c r="E15403" i="17"/>
  <c r="E15404" i="17"/>
  <c r="E15405" i="17"/>
  <c r="E15406" i="17"/>
  <c r="E15407" i="17"/>
  <c r="E15408" i="17"/>
  <c r="E15409" i="17"/>
  <c r="E15410" i="17"/>
  <c r="E15411" i="17"/>
  <c r="E15412" i="17"/>
  <c r="E15413" i="17"/>
  <c r="E15414" i="17"/>
  <c r="E15415" i="17"/>
  <c r="E15416" i="17"/>
  <c r="E15417" i="17"/>
  <c r="E15418" i="17"/>
  <c r="E15419" i="17"/>
  <c r="E15420" i="17"/>
  <c r="E15421" i="17"/>
  <c r="E15422" i="17"/>
  <c r="E15423" i="17"/>
  <c r="E15424" i="17"/>
  <c r="E15425" i="17"/>
  <c r="E15426" i="17"/>
  <c r="E15427" i="17"/>
  <c r="E15428" i="17"/>
  <c r="E15429" i="17"/>
  <c r="E15430" i="17"/>
  <c r="E15431" i="17"/>
  <c r="E15432" i="17"/>
  <c r="E15433" i="17"/>
  <c r="E15434" i="17"/>
  <c r="E15435" i="17"/>
  <c r="E15436" i="17"/>
  <c r="E15437" i="17"/>
  <c r="E15438" i="17"/>
  <c r="E15439" i="17"/>
  <c r="E15440" i="17"/>
  <c r="E15441" i="17"/>
  <c r="E15442" i="17"/>
  <c r="E15443" i="17"/>
  <c r="E15444" i="17"/>
  <c r="E15445" i="17"/>
  <c r="E15446" i="17"/>
  <c r="E15447" i="17"/>
  <c r="E15448" i="17"/>
  <c r="E15449" i="17"/>
  <c r="E15450" i="17"/>
  <c r="E15451" i="17"/>
  <c r="E15452" i="17"/>
  <c r="E15453" i="17"/>
  <c r="E15454" i="17"/>
  <c r="E15455" i="17"/>
  <c r="E15456" i="17"/>
  <c r="E15457" i="17"/>
  <c r="E15458" i="17"/>
  <c r="E15459" i="17"/>
  <c r="E15460" i="17"/>
  <c r="E15461" i="17"/>
  <c r="E15462" i="17"/>
  <c r="E15463" i="17"/>
  <c r="E15464" i="17"/>
  <c r="E15465" i="17"/>
  <c r="E15466" i="17"/>
  <c r="E15467" i="17"/>
  <c r="E15468" i="17"/>
  <c r="E15469" i="17"/>
  <c r="E15470" i="17"/>
  <c r="E15471" i="17"/>
  <c r="E15472" i="17"/>
  <c r="E15473" i="17"/>
  <c r="E15474" i="17"/>
  <c r="E15475" i="17"/>
  <c r="E15476" i="17"/>
  <c r="E15477" i="17"/>
  <c r="E15478" i="17"/>
  <c r="E15479" i="17"/>
  <c r="E15480" i="17"/>
  <c r="E15481" i="17"/>
  <c r="E15482" i="17"/>
  <c r="E15483" i="17"/>
  <c r="E15484" i="17"/>
  <c r="E15485" i="17"/>
  <c r="E15486" i="17"/>
  <c r="E15487" i="17"/>
  <c r="E15488" i="17"/>
  <c r="E15489" i="17"/>
  <c r="E15490" i="17"/>
  <c r="E15491" i="17"/>
  <c r="E15492" i="17"/>
  <c r="E15493" i="17"/>
  <c r="E15494" i="17"/>
  <c r="E15495" i="17"/>
  <c r="E15496" i="17"/>
  <c r="E15497" i="17"/>
  <c r="E15498" i="17"/>
  <c r="E15499" i="17"/>
  <c r="E15500" i="17"/>
  <c r="E15501" i="17"/>
  <c r="E15502" i="17"/>
  <c r="E15503" i="17"/>
  <c r="E15504" i="17"/>
  <c r="E15505" i="17"/>
  <c r="E15506" i="17"/>
  <c r="E15507" i="17"/>
  <c r="E15508" i="17"/>
  <c r="E15509" i="17"/>
  <c r="E15510" i="17"/>
  <c r="E15511" i="17"/>
  <c r="E15512" i="17"/>
  <c r="E15513" i="17"/>
  <c r="E15514" i="17"/>
  <c r="E15515" i="17"/>
  <c r="E15516" i="17"/>
  <c r="E15517" i="17"/>
  <c r="E15518" i="17"/>
  <c r="E15519" i="17"/>
  <c r="E15520" i="17"/>
  <c r="E15521" i="17"/>
  <c r="E15522" i="17"/>
  <c r="E15523" i="17"/>
  <c r="E15524" i="17"/>
  <c r="E15525" i="17"/>
  <c r="E15526" i="17"/>
  <c r="E15527" i="17"/>
  <c r="E15528" i="17"/>
  <c r="E15529" i="17"/>
  <c r="E15530" i="17"/>
  <c r="E15531" i="17"/>
  <c r="E15532" i="17"/>
  <c r="E15533" i="17"/>
  <c r="E15534" i="17"/>
  <c r="E15535" i="17"/>
  <c r="E15536" i="17"/>
  <c r="E15537" i="17"/>
  <c r="E15538" i="17"/>
  <c r="E15539" i="17"/>
  <c r="E15540" i="17"/>
  <c r="E15541" i="17"/>
  <c r="E15542" i="17"/>
  <c r="E15543" i="17"/>
  <c r="E15544" i="17"/>
  <c r="E15545" i="17"/>
  <c r="E15546" i="17"/>
  <c r="E15547" i="17"/>
  <c r="E15548" i="17"/>
  <c r="E15549" i="17"/>
  <c r="E15550" i="17"/>
  <c r="E15551" i="17"/>
  <c r="E15552" i="17"/>
  <c r="E15553" i="17"/>
  <c r="E15554" i="17"/>
  <c r="E15555" i="17"/>
  <c r="E15556" i="17"/>
  <c r="E15557" i="17"/>
  <c r="E15558" i="17"/>
  <c r="E15559" i="17"/>
  <c r="E15560" i="17"/>
  <c r="E15561" i="17"/>
  <c r="E15562" i="17"/>
  <c r="E15563" i="17"/>
  <c r="E15564" i="17"/>
  <c r="E15565" i="17"/>
  <c r="E15566" i="17"/>
  <c r="E15567" i="17"/>
  <c r="E15568" i="17"/>
  <c r="E15569" i="17"/>
  <c r="E15570" i="17"/>
  <c r="E15571" i="17"/>
  <c r="E15572" i="17"/>
  <c r="E15573" i="17"/>
  <c r="E15574" i="17"/>
  <c r="E15575" i="17"/>
  <c r="E15576" i="17"/>
  <c r="E15577" i="17"/>
  <c r="E15578" i="17"/>
  <c r="E15579" i="17"/>
  <c r="E15580" i="17"/>
  <c r="E15581" i="17"/>
  <c r="E15582" i="17"/>
  <c r="E15583" i="17"/>
  <c r="E15584" i="17"/>
  <c r="E15585" i="17"/>
  <c r="E15586" i="17"/>
  <c r="E15587" i="17"/>
  <c r="E15588" i="17"/>
  <c r="E15589" i="17"/>
  <c r="E15590" i="17"/>
  <c r="E15591" i="17"/>
  <c r="E15592" i="17"/>
  <c r="E15593" i="17"/>
  <c r="E15594" i="17"/>
  <c r="E15595" i="17"/>
  <c r="E15596" i="17"/>
  <c r="E15597" i="17"/>
  <c r="E15598" i="17"/>
  <c r="E15599" i="17"/>
  <c r="E15600" i="17"/>
  <c r="E15601" i="17"/>
  <c r="E15602" i="17"/>
  <c r="E15603" i="17"/>
  <c r="E15604" i="17"/>
  <c r="E15605" i="17"/>
  <c r="E15606" i="17"/>
  <c r="E15607" i="17"/>
  <c r="E15608" i="17"/>
  <c r="E15609" i="17"/>
  <c r="E15610" i="17"/>
  <c r="E15611" i="17"/>
  <c r="E15612" i="17"/>
  <c r="E15613" i="17"/>
  <c r="E15614" i="17"/>
  <c r="E15615" i="17"/>
  <c r="E15616" i="17"/>
  <c r="E15617" i="17"/>
  <c r="E15618" i="17"/>
  <c r="E15619" i="17"/>
  <c r="E15620" i="17"/>
  <c r="E15621" i="17"/>
  <c r="E15622" i="17"/>
  <c r="E15623" i="17"/>
  <c r="E15624" i="17"/>
  <c r="E15625" i="17"/>
  <c r="E15626" i="17"/>
  <c r="E15627" i="17"/>
  <c r="E15628" i="17"/>
  <c r="E15629" i="17"/>
  <c r="E15630" i="17"/>
  <c r="E15631" i="17"/>
  <c r="E15632" i="17"/>
  <c r="E15633" i="17"/>
  <c r="E15634" i="17"/>
  <c r="E15635" i="17"/>
  <c r="E15636" i="17"/>
  <c r="E15637" i="17"/>
  <c r="E15638" i="17"/>
  <c r="E15639" i="17"/>
  <c r="E15640" i="17"/>
  <c r="E15641" i="17"/>
  <c r="E15642" i="17"/>
  <c r="E15643" i="17"/>
  <c r="E15644" i="17"/>
  <c r="E15645" i="17"/>
  <c r="E15646" i="17"/>
  <c r="E15647" i="17"/>
  <c r="E15648" i="17"/>
  <c r="E15649" i="17"/>
  <c r="E15650" i="17"/>
  <c r="E15651" i="17"/>
  <c r="E15652" i="17"/>
  <c r="E15653" i="17"/>
  <c r="E15654" i="17"/>
  <c r="E15655" i="17"/>
  <c r="E15656" i="17"/>
  <c r="E15657" i="17"/>
  <c r="E15658" i="17"/>
  <c r="E15659" i="17"/>
  <c r="E15660" i="17"/>
  <c r="E15661" i="17"/>
  <c r="E15662" i="17"/>
  <c r="E15663" i="17"/>
  <c r="E15664" i="17"/>
  <c r="E15665" i="17"/>
  <c r="E15666" i="17"/>
  <c r="E15667" i="17"/>
  <c r="E15668" i="17"/>
  <c r="E15669" i="17"/>
  <c r="E15670" i="17"/>
  <c r="E15671" i="17"/>
  <c r="E15672" i="17"/>
  <c r="E15673" i="17"/>
  <c r="E15674" i="17"/>
  <c r="E15675" i="17"/>
  <c r="E15676" i="17"/>
  <c r="E15677" i="17"/>
  <c r="E15678" i="17"/>
  <c r="E15679" i="17"/>
  <c r="E15680" i="17"/>
  <c r="E15681" i="17"/>
  <c r="E15682" i="17"/>
  <c r="E15683" i="17"/>
  <c r="E15684" i="17"/>
  <c r="E15685" i="17"/>
  <c r="E15686" i="17"/>
  <c r="E15687" i="17"/>
  <c r="E15688" i="17"/>
  <c r="E15689" i="17"/>
  <c r="E15690" i="17"/>
  <c r="E15691" i="17"/>
  <c r="E15692" i="17"/>
  <c r="E15693" i="17"/>
  <c r="E15694" i="17"/>
  <c r="E15695" i="17"/>
  <c r="E15696" i="17"/>
  <c r="E15697" i="17"/>
  <c r="E15698" i="17"/>
  <c r="E15699" i="17"/>
  <c r="E15700" i="17"/>
  <c r="E15701" i="17"/>
  <c r="E15702" i="17"/>
  <c r="E15703" i="17"/>
  <c r="E15704" i="17"/>
  <c r="E15705" i="17"/>
  <c r="E15706" i="17"/>
  <c r="E15707" i="17"/>
  <c r="E15708" i="17"/>
  <c r="E15709" i="17"/>
  <c r="E15710" i="17"/>
  <c r="E15711" i="17"/>
  <c r="E15712" i="17"/>
  <c r="E15713" i="17"/>
  <c r="E15714" i="17"/>
  <c r="E15715" i="17"/>
  <c r="E15716" i="17"/>
  <c r="E15717" i="17"/>
  <c r="E15718" i="17"/>
  <c r="E15719" i="17"/>
  <c r="E15720" i="17"/>
  <c r="E15721" i="17"/>
  <c r="E15722" i="17"/>
  <c r="E15723" i="17"/>
  <c r="E15724" i="17"/>
  <c r="E15725" i="17"/>
  <c r="E15726" i="17"/>
  <c r="E15727" i="17"/>
  <c r="E15728" i="17"/>
  <c r="E15729" i="17"/>
  <c r="E15730" i="17"/>
  <c r="E15731" i="17"/>
  <c r="E15732" i="17"/>
  <c r="E15733" i="17"/>
  <c r="E15734" i="17"/>
  <c r="E15735" i="17"/>
  <c r="E15736" i="17"/>
  <c r="E15737" i="17"/>
  <c r="E15738" i="17"/>
  <c r="E15739" i="17"/>
  <c r="E15740" i="17"/>
  <c r="E15741" i="17"/>
  <c r="E15742" i="17"/>
  <c r="E15743" i="17"/>
  <c r="E15744" i="17"/>
  <c r="E15745" i="17"/>
  <c r="E15746" i="17"/>
  <c r="E15747" i="17"/>
  <c r="E15748" i="17"/>
  <c r="E15749" i="17"/>
  <c r="E15750" i="17"/>
  <c r="E15751" i="17"/>
  <c r="E15752" i="17"/>
  <c r="E15753" i="17"/>
  <c r="E15754" i="17"/>
  <c r="E15755" i="17"/>
  <c r="E15756" i="17"/>
  <c r="E15757" i="17"/>
  <c r="E15758" i="17"/>
  <c r="E15759" i="17"/>
  <c r="E15760" i="17"/>
  <c r="E15761" i="17"/>
  <c r="E15762" i="17"/>
  <c r="E15763" i="17"/>
  <c r="E15764" i="17"/>
  <c r="E15765" i="17"/>
  <c r="E15766" i="17"/>
  <c r="E15767" i="17"/>
  <c r="E15768" i="17"/>
  <c r="E15769" i="17"/>
  <c r="E15770" i="17"/>
  <c r="E15771" i="17"/>
  <c r="E15772" i="17"/>
  <c r="E15773" i="17"/>
  <c r="E15774" i="17"/>
  <c r="E15775" i="17"/>
  <c r="E15776" i="17"/>
  <c r="E15777" i="17"/>
  <c r="E15778" i="17"/>
  <c r="E15779" i="17"/>
  <c r="E15780" i="17"/>
  <c r="E15781" i="17"/>
  <c r="E15782" i="17"/>
  <c r="E15783" i="17"/>
  <c r="E15784" i="17"/>
  <c r="E15785" i="17"/>
  <c r="E15786" i="17"/>
  <c r="E15787" i="17"/>
  <c r="E15788" i="17"/>
  <c r="E15789" i="17"/>
  <c r="E15790" i="17"/>
  <c r="E15791" i="17"/>
  <c r="E15792" i="17"/>
  <c r="E15793" i="17"/>
  <c r="E15794" i="17"/>
  <c r="E15795" i="17"/>
  <c r="E15796" i="17"/>
  <c r="E15797" i="17"/>
  <c r="E15798" i="17"/>
  <c r="E15799" i="17"/>
  <c r="E15800" i="17"/>
  <c r="E15801" i="17"/>
  <c r="E15802" i="17"/>
  <c r="E15803" i="17"/>
  <c r="E15804" i="17"/>
  <c r="E15805" i="17"/>
  <c r="E15806" i="17"/>
  <c r="E15807" i="17"/>
  <c r="E15808" i="17"/>
  <c r="E15809" i="17"/>
  <c r="E15810" i="17"/>
  <c r="E15811" i="17"/>
  <c r="E15812" i="17"/>
  <c r="E15813" i="17"/>
  <c r="E15814" i="17"/>
  <c r="E15815" i="17"/>
  <c r="E15816" i="17"/>
  <c r="E15817" i="17"/>
  <c r="E15818" i="17"/>
  <c r="E15819" i="17"/>
  <c r="E15820" i="17"/>
  <c r="E15821" i="17"/>
  <c r="E15822" i="17"/>
  <c r="E15823" i="17"/>
  <c r="E15824" i="17"/>
  <c r="E15825" i="17"/>
  <c r="E15826" i="17"/>
  <c r="E15827" i="17"/>
  <c r="E15828" i="17"/>
  <c r="E15829" i="17"/>
  <c r="E15830" i="17"/>
  <c r="E15831" i="17"/>
  <c r="E15832" i="17"/>
  <c r="E15833" i="17"/>
  <c r="E15834" i="17"/>
  <c r="E15835" i="17"/>
  <c r="E15836" i="17"/>
  <c r="E15837" i="17"/>
  <c r="E15838" i="17"/>
  <c r="E15839" i="17"/>
  <c r="E15840" i="17"/>
  <c r="E15841" i="17"/>
  <c r="E15842" i="17"/>
  <c r="E15843" i="17"/>
  <c r="E15844" i="17"/>
  <c r="E15845" i="17"/>
  <c r="E15846" i="17"/>
  <c r="E15847" i="17"/>
  <c r="E15848" i="17"/>
  <c r="E15849" i="17"/>
  <c r="E15850" i="17"/>
  <c r="E15851" i="17"/>
  <c r="E15852" i="17"/>
  <c r="E15853" i="17"/>
  <c r="E15854" i="17"/>
  <c r="E15855" i="17"/>
  <c r="E15856" i="17"/>
  <c r="E15857" i="17"/>
  <c r="E15858" i="17"/>
  <c r="E15859" i="17"/>
  <c r="E15860" i="17"/>
  <c r="E15861" i="17"/>
  <c r="E15862" i="17"/>
  <c r="E15863" i="17"/>
  <c r="E15864" i="17"/>
  <c r="E15865" i="17"/>
  <c r="E15866" i="17"/>
  <c r="E15867" i="17"/>
  <c r="E15868" i="17"/>
  <c r="E15869" i="17"/>
  <c r="E15870" i="17"/>
  <c r="E15871" i="17"/>
  <c r="E15872" i="17"/>
  <c r="E15873" i="17"/>
  <c r="E15874" i="17"/>
  <c r="E15875" i="17"/>
  <c r="E15876" i="17"/>
  <c r="E15877" i="17"/>
  <c r="E15878" i="17"/>
  <c r="E15879" i="17"/>
  <c r="E15880" i="17"/>
  <c r="E15881" i="17"/>
  <c r="E15882" i="17"/>
  <c r="E15883" i="17"/>
  <c r="E15884" i="17"/>
  <c r="E15885" i="17"/>
  <c r="E15886" i="17"/>
  <c r="E15887" i="17"/>
  <c r="E15888" i="17"/>
  <c r="E15889" i="17"/>
  <c r="E15890" i="17"/>
  <c r="E15891" i="17"/>
  <c r="E15892" i="17"/>
  <c r="E15893" i="17"/>
  <c r="E15894" i="17"/>
  <c r="E15895" i="17"/>
  <c r="E15896" i="17"/>
  <c r="E15897" i="17"/>
  <c r="E15898" i="17"/>
  <c r="E15899" i="17"/>
  <c r="E15900" i="17"/>
  <c r="E15901" i="17"/>
  <c r="E15902" i="17"/>
  <c r="E15903" i="17"/>
  <c r="E15904" i="17"/>
  <c r="E15905" i="17"/>
  <c r="E15906" i="17"/>
  <c r="E15907" i="17"/>
  <c r="E15908" i="17"/>
  <c r="E15909" i="17"/>
  <c r="E15910" i="17"/>
  <c r="E15911" i="17"/>
  <c r="E15912" i="17"/>
  <c r="E15913" i="17"/>
  <c r="E15914" i="17"/>
  <c r="E15915" i="17"/>
  <c r="E15916" i="17"/>
  <c r="E15917" i="17"/>
  <c r="E15918" i="17"/>
  <c r="E15919" i="17"/>
  <c r="E15920" i="17"/>
  <c r="E15921" i="17"/>
  <c r="E15922" i="17"/>
  <c r="E15923" i="17"/>
  <c r="E15924" i="17"/>
  <c r="E15925" i="17"/>
  <c r="E15926" i="17"/>
  <c r="E15927" i="17"/>
  <c r="E15928" i="17"/>
  <c r="E15929" i="17"/>
  <c r="E15930" i="17"/>
  <c r="E15931" i="17"/>
  <c r="E15932" i="17"/>
  <c r="E15933" i="17"/>
  <c r="E15934" i="17"/>
  <c r="E15935" i="17"/>
  <c r="E15936" i="17"/>
  <c r="E15937" i="17"/>
  <c r="E15938" i="17"/>
  <c r="E15939" i="17"/>
  <c r="E15940" i="17"/>
  <c r="E15941" i="17"/>
  <c r="E15942" i="17"/>
  <c r="E15943" i="17"/>
  <c r="E15944" i="17"/>
  <c r="E15945" i="17"/>
  <c r="E15946" i="17"/>
  <c r="E15947" i="17"/>
  <c r="E15948" i="17"/>
  <c r="E15949" i="17"/>
  <c r="E15950" i="17"/>
  <c r="E15951" i="17"/>
  <c r="E15952" i="17"/>
  <c r="E15953" i="17"/>
  <c r="E15954" i="17"/>
  <c r="E15955" i="17"/>
  <c r="E15956" i="17"/>
  <c r="E15957" i="17"/>
  <c r="E15958" i="17"/>
  <c r="E15959" i="17"/>
  <c r="E15960" i="17"/>
  <c r="E15961" i="17"/>
  <c r="E15962" i="17"/>
  <c r="E15963" i="17"/>
  <c r="E15964" i="17"/>
  <c r="E15965" i="17"/>
  <c r="E15966" i="17"/>
  <c r="E15967" i="17"/>
  <c r="E15968" i="17"/>
  <c r="E15969" i="17"/>
  <c r="E15970" i="17"/>
  <c r="E15971" i="17"/>
  <c r="E15972" i="17"/>
  <c r="E15973" i="17"/>
  <c r="E15974" i="17"/>
  <c r="E15975" i="17"/>
  <c r="E15976" i="17"/>
  <c r="E15977" i="17"/>
  <c r="E15978" i="17"/>
  <c r="E15979" i="17"/>
  <c r="E15980" i="17"/>
  <c r="E15981" i="17"/>
  <c r="E15982" i="17"/>
  <c r="E15983" i="17"/>
  <c r="E15984" i="17"/>
  <c r="E15985" i="17"/>
  <c r="E15986" i="17"/>
  <c r="E15987" i="17"/>
  <c r="E15988" i="17"/>
  <c r="E15989" i="17"/>
  <c r="E15990" i="17"/>
  <c r="E15991" i="17"/>
  <c r="E15992" i="17"/>
  <c r="E15993" i="17"/>
  <c r="E15994" i="17"/>
  <c r="E15995" i="17"/>
  <c r="E15996" i="17"/>
  <c r="E15997" i="17"/>
  <c r="E15998" i="17"/>
  <c r="E15999" i="17"/>
  <c r="E16000" i="17"/>
  <c r="E16001" i="17"/>
  <c r="E16002" i="17"/>
  <c r="E16003" i="17"/>
  <c r="E16004" i="17"/>
  <c r="E16005" i="17"/>
  <c r="E16006" i="17"/>
  <c r="E16007" i="17"/>
  <c r="E16008" i="17"/>
  <c r="E16009" i="17"/>
  <c r="E16010" i="17"/>
  <c r="E16011" i="17"/>
  <c r="E16012" i="17"/>
  <c r="E16013" i="17"/>
  <c r="E16014" i="17"/>
  <c r="E16015" i="17"/>
  <c r="E16016" i="17"/>
  <c r="E16017" i="17"/>
  <c r="E16018" i="17"/>
  <c r="E16019" i="17"/>
  <c r="E16020" i="17"/>
  <c r="E16021" i="17"/>
  <c r="E16022" i="17"/>
  <c r="E16023" i="17"/>
  <c r="E16024" i="17"/>
  <c r="E16025" i="17"/>
  <c r="E16026" i="17"/>
  <c r="E16027" i="17"/>
  <c r="E16028" i="17"/>
  <c r="E16029" i="17"/>
  <c r="E16030" i="17"/>
  <c r="E16031" i="17"/>
  <c r="E16032" i="17"/>
  <c r="E16033" i="17"/>
  <c r="E16034" i="17"/>
  <c r="E16035" i="17"/>
  <c r="E16036" i="17"/>
  <c r="E16037" i="17"/>
  <c r="E16038" i="17"/>
  <c r="E16039" i="17"/>
  <c r="E16040" i="17"/>
  <c r="E16041" i="17"/>
  <c r="E16042" i="17"/>
  <c r="E16043" i="17"/>
  <c r="E16044" i="17"/>
  <c r="E16045" i="17"/>
  <c r="E16046" i="17"/>
  <c r="E16047" i="17"/>
  <c r="E16048" i="17"/>
  <c r="E16049" i="17"/>
  <c r="E16050" i="17"/>
  <c r="E16051" i="17"/>
  <c r="E16052" i="17"/>
  <c r="E16053" i="17"/>
  <c r="E16054" i="17"/>
  <c r="E16055" i="17"/>
  <c r="E16056" i="17"/>
  <c r="E16057" i="17"/>
  <c r="E16058" i="17"/>
  <c r="E16059" i="17"/>
  <c r="E16060" i="17"/>
  <c r="E16061" i="17"/>
  <c r="E16062" i="17"/>
  <c r="E16063" i="17"/>
  <c r="E16064" i="17"/>
  <c r="E16065" i="17"/>
  <c r="E16066" i="17"/>
  <c r="E16067" i="17"/>
  <c r="E16068" i="17"/>
  <c r="E16069" i="17"/>
  <c r="E16070" i="17"/>
  <c r="E16071" i="17"/>
  <c r="E16072" i="17"/>
  <c r="E16073" i="17"/>
  <c r="E16074" i="17"/>
  <c r="E16075" i="17"/>
  <c r="E16076" i="17"/>
  <c r="E16077" i="17"/>
  <c r="E16078" i="17"/>
  <c r="E16079" i="17"/>
  <c r="E16080" i="17"/>
  <c r="E16081" i="17"/>
  <c r="E16082" i="17"/>
  <c r="E16083" i="17"/>
  <c r="E16084" i="17"/>
  <c r="E16085" i="17"/>
  <c r="E16086" i="17"/>
  <c r="E16087" i="17"/>
  <c r="E16088" i="17"/>
  <c r="E16089" i="17"/>
  <c r="E16090" i="17"/>
  <c r="E16091" i="17"/>
  <c r="E16092" i="17"/>
  <c r="E16093" i="17"/>
  <c r="E16094" i="17"/>
  <c r="E16095" i="17"/>
  <c r="E16096" i="17"/>
  <c r="E16097" i="17"/>
  <c r="E16098" i="17"/>
  <c r="E16099" i="17"/>
  <c r="E16100" i="17"/>
  <c r="E16101" i="17"/>
  <c r="E16102" i="17"/>
  <c r="E16103" i="17"/>
  <c r="E16104" i="17"/>
  <c r="E16105" i="17"/>
  <c r="E16106" i="17"/>
  <c r="E16107" i="17"/>
  <c r="E16108" i="17"/>
  <c r="E16109" i="17"/>
  <c r="E16110" i="17"/>
  <c r="E16111" i="17"/>
  <c r="E16112" i="17"/>
  <c r="E16113" i="17"/>
  <c r="E16114" i="17"/>
  <c r="E16115" i="17"/>
  <c r="E16116" i="17"/>
  <c r="E16117" i="17"/>
  <c r="E16118" i="17"/>
  <c r="E16119" i="17"/>
  <c r="E16120" i="17"/>
  <c r="E16121" i="17"/>
  <c r="E16122" i="17"/>
  <c r="E16123" i="17"/>
  <c r="E16124" i="17"/>
  <c r="E16125" i="17"/>
  <c r="E16126" i="17"/>
  <c r="E16127" i="17"/>
  <c r="E16128" i="17"/>
  <c r="E16129" i="17"/>
  <c r="E16130" i="17"/>
  <c r="E16131" i="17"/>
  <c r="E16132" i="17"/>
  <c r="E16133" i="17"/>
  <c r="E16134" i="17"/>
  <c r="E16135" i="17"/>
  <c r="E16136" i="17"/>
  <c r="E16137" i="17"/>
  <c r="E16138" i="17"/>
  <c r="E16139" i="17"/>
  <c r="E16140" i="17"/>
  <c r="E16141" i="17"/>
  <c r="E16142" i="17"/>
  <c r="E16143" i="17"/>
  <c r="E16144" i="17"/>
  <c r="E16145" i="17"/>
  <c r="E16146" i="17"/>
  <c r="E16147" i="17"/>
  <c r="E16148" i="17"/>
  <c r="E16149" i="17"/>
  <c r="E16150" i="17"/>
  <c r="E16151" i="17"/>
  <c r="E16152" i="17"/>
  <c r="E16153" i="17"/>
  <c r="E16154" i="17"/>
  <c r="E16155" i="17"/>
  <c r="E16156" i="17"/>
  <c r="E16157" i="17"/>
  <c r="E16158" i="17"/>
  <c r="E16159" i="17"/>
  <c r="E16160" i="17"/>
  <c r="E16161" i="17"/>
  <c r="E16162" i="17"/>
  <c r="E16163" i="17"/>
  <c r="E16164" i="17"/>
  <c r="E16165" i="17"/>
  <c r="E16166" i="17"/>
  <c r="E16167" i="17"/>
  <c r="E16168" i="17"/>
  <c r="E16169" i="17"/>
  <c r="E16170" i="17"/>
  <c r="E16171" i="17"/>
  <c r="E16172" i="17"/>
  <c r="E16173" i="17"/>
  <c r="E16174" i="17"/>
  <c r="E16175" i="17"/>
  <c r="E16176" i="17"/>
  <c r="E16177" i="17"/>
  <c r="E16178" i="17"/>
  <c r="E16179" i="17"/>
  <c r="E16180" i="17"/>
  <c r="E16181" i="17"/>
  <c r="E16182" i="17"/>
  <c r="E16183" i="17"/>
  <c r="E16184" i="17"/>
  <c r="E16185" i="17"/>
  <c r="E16186" i="17"/>
  <c r="E16187" i="17"/>
  <c r="E16188" i="17"/>
  <c r="E16189" i="17"/>
  <c r="E16190" i="17"/>
  <c r="E16191" i="17"/>
  <c r="E16192" i="17"/>
  <c r="E16193" i="17"/>
  <c r="E16194" i="17"/>
  <c r="E16195" i="17"/>
  <c r="E16196" i="17"/>
  <c r="E16197" i="17"/>
  <c r="E16198" i="17"/>
  <c r="E16199" i="17"/>
  <c r="E16200" i="17"/>
  <c r="E16201" i="17"/>
  <c r="E16202" i="17"/>
  <c r="E16203" i="17"/>
  <c r="E16204" i="17"/>
  <c r="E16205" i="17"/>
  <c r="E16206" i="17"/>
  <c r="E16207" i="17"/>
  <c r="E16208" i="17"/>
  <c r="E16209" i="17"/>
  <c r="E16210" i="17"/>
  <c r="E16211" i="17"/>
  <c r="E16212" i="17"/>
  <c r="E16213" i="17"/>
  <c r="E16214" i="17"/>
  <c r="E16215" i="17"/>
  <c r="E16216" i="17"/>
  <c r="E16217" i="17"/>
  <c r="E16218" i="17"/>
  <c r="E16219" i="17"/>
  <c r="E16220" i="17"/>
  <c r="E16221" i="17"/>
  <c r="E16222" i="17"/>
  <c r="E16223" i="17"/>
  <c r="E16224" i="17"/>
  <c r="E16225" i="17"/>
  <c r="E16226" i="17"/>
  <c r="E16227" i="17"/>
  <c r="E16228" i="17"/>
  <c r="E16229" i="17"/>
  <c r="E16230" i="17"/>
  <c r="E16231" i="17"/>
  <c r="E16232" i="17"/>
  <c r="E16233" i="17"/>
  <c r="E16234" i="17"/>
  <c r="E16235" i="17"/>
  <c r="E16236" i="17"/>
  <c r="E16237" i="17"/>
  <c r="E16238" i="17"/>
  <c r="E16239" i="17"/>
  <c r="E16240" i="17"/>
  <c r="E16241" i="17"/>
  <c r="E16242" i="17"/>
  <c r="E16243" i="17"/>
  <c r="E16244" i="17"/>
  <c r="E16245" i="17"/>
  <c r="E16246" i="17"/>
  <c r="E16247" i="17"/>
  <c r="E16248" i="17"/>
  <c r="E16249" i="17"/>
  <c r="E16250" i="17"/>
  <c r="E16251" i="17"/>
  <c r="E16252" i="17"/>
  <c r="E16253" i="17"/>
  <c r="E16254" i="17"/>
  <c r="E16255" i="17"/>
  <c r="E16256" i="17"/>
  <c r="E16257" i="17"/>
  <c r="E16258" i="17"/>
  <c r="E16259" i="17"/>
  <c r="E16260" i="17"/>
  <c r="E16261" i="17"/>
  <c r="E16262" i="17"/>
  <c r="E16263" i="17"/>
  <c r="E16264" i="17"/>
  <c r="E16265" i="17"/>
  <c r="E16266" i="17"/>
  <c r="E16267" i="17"/>
  <c r="E16268" i="17"/>
  <c r="E16269" i="17"/>
  <c r="E16270" i="17"/>
  <c r="E16271" i="17"/>
  <c r="E16272" i="17"/>
  <c r="E16273" i="17"/>
  <c r="E16274" i="17"/>
  <c r="E16275" i="17"/>
  <c r="E16276" i="17"/>
  <c r="E16277" i="17"/>
  <c r="E16278" i="17"/>
  <c r="E16279" i="17"/>
  <c r="E16280" i="17"/>
  <c r="E16281" i="17"/>
  <c r="E16282" i="17"/>
  <c r="E16283" i="17"/>
  <c r="E16284" i="17"/>
  <c r="E16285" i="17"/>
  <c r="E16286" i="17"/>
  <c r="E16287" i="17"/>
  <c r="E16288" i="17"/>
  <c r="E16289" i="17"/>
  <c r="E16290" i="17"/>
  <c r="E16291" i="17"/>
  <c r="E16292" i="17"/>
  <c r="E16293" i="17"/>
  <c r="E16294" i="17"/>
  <c r="E16295" i="17"/>
  <c r="E16296" i="17"/>
  <c r="E16297" i="17"/>
  <c r="E16298" i="17"/>
  <c r="E16299" i="17"/>
  <c r="E16300" i="17"/>
  <c r="E16301" i="17"/>
  <c r="E16302" i="17"/>
  <c r="E16303" i="17"/>
  <c r="E16304" i="17"/>
  <c r="E16305" i="17"/>
  <c r="E16306" i="17"/>
  <c r="E16307" i="17"/>
  <c r="E16308" i="17"/>
  <c r="E16309" i="17"/>
  <c r="E16310" i="17"/>
  <c r="E16311" i="17"/>
  <c r="E16312" i="17"/>
  <c r="E16313" i="17"/>
  <c r="E16314" i="17"/>
  <c r="E16315" i="17"/>
  <c r="E16316" i="17"/>
  <c r="E16317" i="17"/>
  <c r="E16318" i="17"/>
  <c r="E16319" i="17"/>
  <c r="E16320" i="17"/>
  <c r="E16321" i="17"/>
  <c r="E16322" i="17"/>
  <c r="E16323" i="17"/>
  <c r="E16324" i="17"/>
  <c r="E16325" i="17"/>
  <c r="E16326" i="17"/>
  <c r="E16327" i="17"/>
  <c r="E16328" i="17"/>
  <c r="E16329" i="17"/>
  <c r="E16330" i="17"/>
  <c r="E16331" i="17"/>
  <c r="E16332" i="17"/>
  <c r="E16333" i="17"/>
  <c r="E16334" i="17"/>
  <c r="E16335" i="17"/>
  <c r="E16336" i="17"/>
  <c r="E16337" i="17"/>
  <c r="E16338" i="17"/>
  <c r="E16339" i="17"/>
  <c r="E16340" i="17"/>
  <c r="E16341" i="17"/>
  <c r="E16342" i="17"/>
  <c r="E16343" i="17"/>
  <c r="E16344" i="17"/>
  <c r="E16345" i="17"/>
  <c r="E16346" i="17"/>
  <c r="E16347" i="17"/>
  <c r="E16348" i="17"/>
  <c r="E16349" i="17"/>
  <c r="E16350" i="17"/>
  <c r="E16351" i="17"/>
  <c r="E16352" i="17"/>
  <c r="E16353" i="17"/>
  <c r="E16354" i="17"/>
  <c r="E16355" i="17"/>
  <c r="E16356" i="17"/>
  <c r="E16357" i="17"/>
  <c r="E16358" i="17"/>
  <c r="E16359" i="17"/>
  <c r="E16360" i="17"/>
  <c r="E16361" i="17"/>
  <c r="E16362" i="17"/>
  <c r="E16363" i="17"/>
  <c r="E16364" i="17"/>
  <c r="E16365" i="17"/>
  <c r="E16366" i="17"/>
  <c r="E16367" i="17"/>
  <c r="E16368" i="17"/>
  <c r="E16369" i="17"/>
  <c r="E16370" i="17"/>
  <c r="E16371" i="17"/>
  <c r="E16372" i="17"/>
  <c r="E16373" i="17"/>
  <c r="E16374" i="17"/>
  <c r="E16375" i="17"/>
  <c r="E16376" i="17"/>
  <c r="E16377" i="17"/>
  <c r="E16378" i="17"/>
  <c r="E16379" i="17"/>
  <c r="E16380" i="17"/>
  <c r="E16381" i="17"/>
  <c r="E16382" i="17"/>
  <c r="E16383" i="17"/>
  <c r="E16384" i="17"/>
  <c r="E16385" i="17"/>
  <c r="E16386" i="17"/>
  <c r="E16387" i="17"/>
  <c r="E16388" i="17"/>
  <c r="E16389" i="17"/>
  <c r="E16390" i="17"/>
  <c r="E16391" i="17"/>
  <c r="E16392" i="17"/>
  <c r="E16393" i="17"/>
  <c r="E16394" i="17"/>
  <c r="E16395" i="17"/>
  <c r="E16396" i="17"/>
  <c r="E16397" i="17"/>
  <c r="E16398" i="17"/>
  <c r="E16399" i="17"/>
  <c r="E16400" i="17"/>
  <c r="E16401" i="17"/>
  <c r="E16402" i="17"/>
  <c r="E16403" i="17"/>
  <c r="E16404" i="17"/>
  <c r="E16405" i="17"/>
  <c r="E16406" i="17"/>
  <c r="E16407" i="17"/>
  <c r="E16408" i="17"/>
  <c r="E16409" i="17"/>
  <c r="E16410" i="17"/>
  <c r="E16411" i="17"/>
  <c r="E16412" i="17"/>
  <c r="E16413" i="17"/>
  <c r="E16414" i="17"/>
  <c r="E16415" i="17"/>
  <c r="E16416" i="17"/>
  <c r="E16417" i="17"/>
  <c r="E16418" i="17"/>
  <c r="E16419" i="17"/>
  <c r="E16420" i="17"/>
  <c r="E16421" i="17"/>
  <c r="E16422" i="17"/>
  <c r="E16423" i="17"/>
  <c r="E16424" i="17"/>
  <c r="E16425" i="17"/>
  <c r="E16426" i="17"/>
  <c r="E16427" i="17"/>
  <c r="E16428" i="17"/>
  <c r="E16429" i="17"/>
  <c r="E16430" i="17"/>
  <c r="E16431" i="17"/>
  <c r="E16432" i="17"/>
  <c r="E16433" i="17"/>
  <c r="E16434" i="17"/>
  <c r="E16435" i="17"/>
  <c r="E16436" i="17"/>
  <c r="E16437" i="17"/>
  <c r="E16438" i="17"/>
  <c r="E16439" i="17"/>
  <c r="E16440" i="17"/>
  <c r="E16441" i="17"/>
  <c r="E16442" i="17"/>
  <c r="E16443" i="17"/>
  <c r="E16444" i="17"/>
  <c r="E16445" i="17"/>
  <c r="E16446" i="17"/>
  <c r="E16447" i="17"/>
  <c r="E16448" i="17"/>
  <c r="E16449" i="17"/>
  <c r="E16450" i="17"/>
  <c r="E16451" i="17"/>
  <c r="E16452" i="17"/>
  <c r="E16453" i="17"/>
  <c r="E16454" i="17"/>
  <c r="E16455" i="17"/>
  <c r="E16456" i="17"/>
  <c r="E16457" i="17"/>
  <c r="E16458" i="17"/>
  <c r="E16459" i="17"/>
  <c r="E16460" i="17"/>
  <c r="E16461" i="17"/>
  <c r="E16462" i="17"/>
  <c r="E16463" i="17"/>
  <c r="E16464" i="17"/>
  <c r="E16465" i="17"/>
  <c r="E16466" i="17"/>
  <c r="E16467" i="17"/>
  <c r="E16468" i="17"/>
  <c r="E16469" i="17"/>
  <c r="E16470" i="17"/>
  <c r="E16471" i="17"/>
  <c r="E16472" i="17"/>
  <c r="E16473" i="17"/>
  <c r="E16474" i="17"/>
  <c r="E16475" i="17"/>
  <c r="E16476" i="17"/>
  <c r="E16477" i="17"/>
  <c r="E16478" i="17"/>
  <c r="E16479" i="17"/>
  <c r="E16480" i="17"/>
  <c r="E16481" i="17"/>
  <c r="E16482" i="17"/>
  <c r="E16483" i="17"/>
  <c r="E16484" i="17"/>
  <c r="E16485" i="17"/>
  <c r="E16486" i="17"/>
  <c r="E16487" i="17"/>
  <c r="E16488" i="17"/>
  <c r="E16489" i="17"/>
  <c r="E16490" i="17"/>
  <c r="E16491" i="17"/>
  <c r="E16492" i="17"/>
  <c r="E16493" i="17"/>
  <c r="E16494" i="17"/>
  <c r="E16495" i="17"/>
  <c r="E16496" i="17"/>
  <c r="E16497" i="17"/>
  <c r="E16498" i="17"/>
  <c r="E16499" i="17"/>
  <c r="E16500" i="17"/>
  <c r="E16501" i="17"/>
  <c r="E16502" i="17"/>
  <c r="E16503" i="17"/>
  <c r="E16504" i="17"/>
  <c r="E16505" i="17"/>
  <c r="E16506" i="17"/>
  <c r="E16507" i="17"/>
  <c r="E16508" i="17"/>
  <c r="E16509" i="17"/>
  <c r="E16510" i="17"/>
  <c r="E16511" i="17"/>
  <c r="E16512" i="17"/>
  <c r="E16513" i="17"/>
  <c r="E16514" i="17"/>
  <c r="E16515" i="17"/>
  <c r="E16516" i="17"/>
  <c r="E16517" i="17"/>
  <c r="E16518" i="17"/>
  <c r="E16519" i="17"/>
  <c r="E16520" i="17"/>
  <c r="E16521" i="17"/>
  <c r="E16522" i="17"/>
  <c r="E16523" i="17"/>
  <c r="E16524" i="17"/>
  <c r="E16525" i="17"/>
  <c r="E16526" i="17"/>
  <c r="E16527" i="17"/>
  <c r="E16528" i="17"/>
  <c r="E16529" i="17"/>
  <c r="E16530" i="17"/>
  <c r="E16531" i="17"/>
  <c r="E16532" i="17"/>
  <c r="E16533" i="17"/>
  <c r="E16534" i="17"/>
  <c r="E16535" i="17"/>
  <c r="E16536" i="17"/>
  <c r="E16537" i="17"/>
  <c r="E16538" i="17"/>
  <c r="E16539" i="17"/>
  <c r="E16540" i="17"/>
  <c r="E16541" i="17"/>
  <c r="E16542" i="17"/>
  <c r="E16543" i="17"/>
  <c r="E16544" i="17"/>
  <c r="E16545" i="17"/>
  <c r="E16546" i="17"/>
  <c r="E16547" i="17"/>
  <c r="E16548" i="17"/>
  <c r="E16549" i="17"/>
  <c r="E16550" i="17"/>
  <c r="E16551" i="17"/>
  <c r="E16552" i="17"/>
  <c r="E16553" i="17"/>
  <c r="E16554" i="17"/>
  <c r="E16555" i="17"/>
  <c r="E16556" i="17"/>
  <c r="E16557" i="17"/>
  <c r="E16558" i="17"/>
  <c r="E16559" i="17"/>
  <c r="E16560" i="17"/>
  <c r="E16561" i="17"/>
  <c r="E16562" i="17"/>
  <c r="E16563" i="17"/>
  <c r="E16564" i="17"/>
  <c r="E16565" i="17"/>
  <c r="E16566" i="17"/>
  <c r="E16567" i="17"/>
  <c r="E16568" i="17"/>
  <c r="E16569" i="17"/>
  <c r="E16570" i="17"/>
  <c r="E16571" i="17"/>
  <c r="E16572" i="17"/>
  <c r="E16573" i="17"/>
  <c r="E16574" i="17"/>
  <c r="E16575" i="17"/>
  <c r="E16576" i="17"/>
  <c r="E16577" i="17"/>
  <c r="E16578" i="17"/>
  <c r="E16579" i="17"/>
  <c r="E16580" i="17"/>
  <c r="E16581" i="17"/>
  <c r="E16582" i="17"/>
  <c r="E16583" i="17"/>
  <c r="E16584" i="17"/>
  <c r="E16585" i="17"/>
  <c r="E16586" i="17"/>
  <c r="E16587" i="17"/>
  <c r="E16588" i="17"/>
  <c r="E16589" i="17"/>
  <c r="E16590" i="17"/>
  <c r="E16591" i="17"/>
  <c r="E16592" i="17"/>
  <c r="E16593" i="17"/>
  <c r="E16594" i="17"/>
  <c r="E16595" i="17"/>
  <c r="E16596" i="17"/>
  <c r="E16597" i="17"/>
  <c r="E16598" i="17"/>
  <c r="E16599" i="17"/>
  <c r="E16600" i="17"/>
  <c r="E16601" i="17"/>
  <c r="E16602" i="17"/>
  <c r="E16603" i="17"/>
  <c r="E16604" i="17"/>
  <c r="E16605" i="17"/>
  <c r="E16606" i="17"/>
  <c r="E16607" i="17"/>
  <c r="E16608" i="17"/>
  <c r="E16609" i="17"/>
  <c r="E16610" i="17"/>
  <c r="E16611" i="17"/>
  <c r="E16612" i="17"/>
  <c r="E16613" i="17"/>
  <c r="E16614" i="17"/>
  <c r="E16615" i="17"/>
  <c r="E16616" i="17"/>
  <c r="E16617" i="17"/>
  <c r="E16618" i="17"/>
  <c r="E16619" i="17"/>
  <c r="E16620" i="17"/>
  <c r="E16621" i="17"/>
  <c r="E16622" i="17"/>
  <c r="E16623" i="17"/>
  <c r="E16624" i="17"/>
  <c r="E16625" i="17"/>
  <c r="E16626" i="17"/>
  <c r="E16627" i="17"/>
  <c r="E16628" i="17"/>
  <c r="E16629" i="17"/>
  <c r="E16630" i="17"/>
  <c r="E16631" i="17"/>
  <c r="E16632" i="17"/>
  <c r="E16633" i="17"/>
  <c r="E16634" i="17"/>
  <c r="E16635" i="17"/>
  <c r="E16636" i="17"/>
  <c r="E16637" i="17"/>
  <c r="E16638" i="17"/>
  <c r="E16639" i="17"/>
  <c r="E16640" i="17"/>
  <c r="E16641" i="17"/>
  <c r="E16642" i="17"/>
  <c r="E16643" i="17"/>
  <c r="E16644" i="17"/>
  <c r="E16645" i="17"/>
  <c r="E16646" i="17"/>
  <c r="E16647" i="17"/>
  <c r="E16648" i="17"/>
  <c r="E16649" i="17"/>
  <c r="E16650" i="17"/>
  <c r="E16651" i="17"/>
  <c r="E16652" i="17"/>
  <c r="E16653" i="17"/>
  <c r="E16654" i="17"/>
  <c r="E16655" i="17"/>
  <c r="E16656" i="17"/>
  <c r="E16657" i="17"/>
  <c r="E16658" i="17"/>
  <c r="E16659" i="17"/>
  <c r="E16660" i="17"/>
  <c r="E16661" i="17"/>
  <c r="E16662" i="17"/>
  <c r="E16663" i="17"/>
  <c r="E16664" i="17"/>
  <c r="E16665" i="17"/>
  <c r="E16666" i="17"/>
  <c r="E16667" i="17"/>
  <c r="E16668" i="17"/>
  <c r="E16669" i="17"/>
  <c r="E16670" i="17"/>
  <c r="E16671" i="17"/>
  <c r="E16672" i="17"/>
  <c r="E16673" i="17"/>
  <c r="E16674" i="17"/>
  <c r="E16675" i="17"/>
  <c r="E16676" i="17"/>
  <c r="E16677" i="17"/>
  <c r="E16678" i="17"/>
  <c r="E16679" i="17"/>
  <c r="E16680" i="17"/>
  <c r="E16681" i="17"/>
  <c r="E16682" i="17"/>
  <c r="E16683" i="17"/>
  <c r="E16684" i="17"/>
  <c r="E16685" i="17"/>
  <c r="E16686" i="17"/>
  <c r="E16687" i="17"/>
  <c r="E16688" i="17"/>
  <c r="E16689" i="17"/>
  <c r="E16690" i="17"/>
  <c r="E16691" i="17"/>
  <c r="E16692" i="17"/>
  <c r="E16693" i="17"/>
  <c r="E16694" i="17"/>
  <c r="E16695" i="17"/>
  <c r="E16696" i="17"/>
  <c r="E16697" i="17"/>
  <c r="E16698" i="17"/>
  <c r="E16699" i="17"/>
  <c r="E16700" i="17"/>
  <c r="E16701" i="17"/>
  <c r="E16702" i="17"/>
  <c r="E16703" i="17"/>
  <c r="E16704" i="17"/>
  <c r="E16705" i="17"/>
  <c r="E16706" i="17"/>
  <c r="E16707" i="17"/>
  <c r="E16708" i="17"/>
  <c r="E16709" i="17"/>
  <c r="E16710" i="17"/>
  <c r="E16711" i="17"/>
  <c r="E16712" i="17"/>
  <c r="E16713" i="17"/>
  <c r="E16714" i="17"/>
  <c r="E16715" i="17"/>
  <c r="E16716" i="17"/>
  <c r="E16717" i="17"/>
  <c r="E16718" i="17"/>
  <c r="E16719" i="17"/>
  <c r="E16720" i="17"/>
  <c r="E16721" i="17"/>
  <c r="E16722" i="17"/>
  <c r="E16723" i="17"/>
  <c r="E16724" i="17"/>
  <c r="E16725" i="17"/>
  <c r="E16726" i="17"/>
  <c r="E16727" i="17"/>
  <c r="E16728" i="17"/>
  <c r="E16729" i="17"/>
  <c r="E16730" i="17"/>
  <c r="E16731" i="17"/>
  <c r="E16732" i="17"/>
  <c r="E16733" i="17"/>
  <c r="E16734" i="17"/>
  <c r="E16735" i="17"/>
  <c r="E16736" i="17"/>
  <c r="E16737" i="17"/>
  <c r="E16738" i="17"/>
  <c r="E16739" i="17"/>
  <c r="E16740" i="17"/>
  <c r="E16741" i="17"/>
  <c r="E16742" i="17"/>
  <c r="E16743" i="17"/>
  <c r="E16744" i="17"/>
  <c r="E16745" i="17"/>
  <c r="E16746" i="17"/>
  <c r="E16747" i="17"/>
  <c r="E16748" i="17"/>
  <c r="E16749" i="17"/>
  <c r="E16750" i="17"/>
  <c r="E16751" i="17"/>
  <c r="E16752" i="17"/>
  <c r="E16753" i="17"/>
  <c r="E16754" i="17"/>
  <c r="E16755" i="17"/>
  <c r="E16756" i="17"/>
  <c r="E16757" i="17"/>
  <c r="E16758" i="17"/>
  <c r="E16759" i="17"/>
  <c r="E16760" i="17"/>
  <c r="E16761" i="17"/>
  <c r="E16762" i="17"/>
  <c r="E16763" i="17"/>
  <c r="E16764" i="17"/>
  <c r="E16765" i="17"/>
  <c r="E16766" i="17"/>
  <c r="E16767" i="17"/>
  <c r="E16768" i="17"/>
  <c r="E16769" i="17"/>
  <c r="E16770" i="17"/>
  <c r="E16771" i="17"/>
  <c r="E16772" i="17"/>
  <c r="E16773" i="17"/>
  <c r="E16774" i="17"/>
  <c r="E16775" i="17"/>
  <c r="E16776" i="17"/>
  <c r="E16777" i="17"/>
  <c r="E16778" i="17"/>
  <c r="E16779" i="17"/>
  <c r="E16780" i="17"/>
  <c r="E16781" i="17"/>
  <c r="E16782" i="17"/>
  <c r="E16783" i="17"/>
  <c r="E16784" i="17"/>
  <c r="E16785" i="17"/>
  <c r="E16786" i="17"/>
  <c r="E16787" i="17"/>
  <c r="E16788" i="17"/>
  <c r="E16789" i="17"/>
  <c r="E16790" i="17"/>
  <c r="E16791" i="17"/>
  <c r="E16792" i="17"/>
  <c r="E16793" i="17"/>
  <c r="E16794" i="17"/>
  <c r="E16795" i="17"/>
  <c r="E16796" i="17"/>
  <c r="E16797" i="17"/>
  <c r="E16798" i="17"/>
  <c r="E16799" i="17"/>
  <c r="E16800" i="17"/>
  <c r="E16801" i="17"/>
  <c r="E16802" i="17"/>
  <c r="E16803" i="17"/>
  <c r="E16804" i="17"/>
  <c r="E16805" i="17"/>
  <c r="E16806" i="17"/>
  <c r="E16807" i="17"/>
  <c r="E16808" i="17"/>
  <c r="E16809" i="17"/>
  <c r="E16810" i="17"/>
  <c r="E16811" i="17"/>
  <c r="E16812" i="17"/>
  <c r="E16813" i="17"/>
  <c r="E16814" i="17"/>
  <c r="E16815" i="17"/>
  <c r="E16816" i="17"/>
  <c r="E16817" i="17"/>
  <c r="E16818" i="17"/>
  <c r="E16819" i="17"/>
  <c r="E16820" i="17"/>
  <c r="E16821" i="17"/>
  <c r="E16822" i="17"/>
  <c r="E16823" i="17"/>
  <c r="E16824" i="17"/>
  <c r="E16825" i="17"/>
  <c r="E16826" i="17"/>
  <c r="E16827" i="17"/>
  <c r="E16828" i="17"/>
  <c r="E16829" i="17"/>
  <c r="E16830" i="17"/>
  <c r="E16831" i="17"/>
  <c r="E16832" i="17"/>
  <c r="E16833" i="17"/>
  <c r="E16834" i="17"/>
  <c r="E16835" i="17"/>
  <c r="E16836" i="17"/>
  <c r="E16837" i="17"/>
  <c r="E16838" i="17"/>
  <c r="E16839" i="17"/>
  <c r="E16840" i="17"/>
  <c r="E16841" i="17"/>
  <c r="E16842" i="17"/>
  <c r="E16843" i="17"/>
  <c r="E16844" i="17"/>
  <c r="E16845" i="17"/>
  <c r="E16846" i="17"/>
  <c r="E16847" i="17"/>
  <c r="E16848" i="17"/>
  <c r="E16849" i="17"/>
  <c r="E16850" i="17"/>
  <c r="E16851" i="17"/>
  <c r="E16852" i="17"/>
  <c r="E16853" i="17"/>
  <c r="E16854" i="17"/>
  <c r="E16855" i="17"/>
  <c r="E16856" i="17"/>
  <c r="E16857" i="17"/>
  <c r="E16858" i="17"/>
  <c r="E16859" i="17"/>
  <c r="E16860" i="17"/>
  <c r="E16861" i="17"/>
  <c r="E16862" i="17"/>
  <c r="E16863" i="17"/>
  <c r="E16864" i="17"/>
  <c r="E16865" i="17"/>
  <c r="E16866" i="17"/>
  <c r="E16867" i="17"/>
  <c r="E16868" i="17"/>
  <c r="E16869" i="17"/>
  <c r="E16870" i="17"/>
  <c r="E16871" i="17"/>
  <c r="E16872" i="17"/>
  <c r="E16873" i="17"/>
  <c r="E16874" i="17"/>
  <c r="E16875" i="17"/>
  <c r="E16876" i="17"/>
  <c r="E16877" i="17"/>
  <c r="E16878" i="17"/>
  <c r="E16879" i="17"/>
  <c r="E16880" i="17"/>
  <c r="E16881" i="17"/>
  <c r="E16882" i="17"/>
  <c r="E16883" i="17"/>
  <c r="E16884" i="17"/>
  <c r="E16885" i="17"/>
  <c r="E16886" i="17"/>
  <c r="E16887" i="17"/>
  <c r="E16888" i="17"/>
  <c r="E16889" i="17"/>
  <c r="E16890" i="17"/>
  <c r="E16891" i="17"/>
  <c r="E16892" i="17"/>
  <c r="E16893" i="17"/>
  <c r="E16894" i="17"/>
  <c r="E16895" i="17"/>
  <c r="E16896" i="17"/>
  <c r="E16897" i="17"/>
  <c r="E16898" i="17"/>
  <c r="E16899" i="17"/>
  <c r="E16900" i="17"/>
  <c r="E16901" i="17"/>
  <c r="E16902" i="17"/>
  <c r="E16903" i="17"/>
  <c r="E16904" i="17"/>
  <c r="E16905" i="17"/>
  <c r="E16906" i="17"/>
  <c r="E16907" i="17"/>
  <c r="E16908" i="17"/>
  <c r="E16909" i="17"/>
  <c r="E16910" i="17"/>
  <c r="E16911" i="17"/>
  <c r="E16912" i="17"/>
  <c r="E16913" i="17"/>
  <c r="E16914" i="17"/>
  <c r="E16915" i="17"/>
  <c r="E16916" i="17"/>
  <c r="E16917" i="17"/>
  <c r="E16918" i="17"/>
  <c r="E16919" i="17"/>
  <c r="E16920" i="17"/>
  <c r="E16921" i="17"/>
  <c r="E16922" i="17"/>
  <c r="E16923" i="17"/>
  <c r="E16924" i="17"/>
  <c r="E16925" i="17"/>
  <c r="E16926" i="17"/>
  <c r="E16927" i="17"/>
  <c r="E16928" i="17"/>
  <c r="E16929" i="17"/>
  <c r="E16930" i="17"/>
  <c r="E16931" i="17"/>
  <c r="E16932" i="17"/>
  <c r="E16933" i="17"/>
  <c r="E16934" i="17"/>
  <c r="E16935" i="17"/>
  <c r="E16936" i="17"/>
  <c r="E16937" i="17"/>
  <c r="E16938" i="17"/>
  <c r="E16939" i="17"/>
  <c r="E16940" i="17"/>
  <c r="E16941" i="17"/>
  <c r="E16942" i="17"/>
  <c r="E16943" i="17"/>
  <c r="E16944" i="17"/>
  <c r="E16945" i="17"/>
  <c r="E16946" i="17"/>
  <c r="E16947" i="17"/>
  <c r="E16948" i="17"/>
  <c r="E16949" i="17"/>
  <c r="E16950" i="17"/>
  <c r="E16951" i="17"/>
  <c r="E16952" i="17"/>
  <c r="E16953" i="17"/>
  <c r="E16954" i="17"/>
  <c r="E16955" i="17"/>
  <c r="E16956" i="17"/>
  <c r="E16957" i="17"/>
  <c r="E16958" i="17"/>
  <c r="E16959" i="17"/>
  <c r="E16960" i="17"/>
  <c r="E16961" i="17"/>
  <c r="E16962" i="17"/>
  <c r="E16963" i="17"/>
  <c r="E16964" i="17"/>
  <c r="E16965" i="17"/>
  <c r="E16966" i="17"/>
  <c r="E16967" i="17"/>
  <c r="E16968" i="17"/>
  <c r="E16969" i="17"/>
  <c r="E16970" i="17"/>
  <c r="E16971" i="17"/>
  <c r="E16972" i="17"/>
  <c r="E16973" i="17"/>
  <c r="E16974" i="17"/>
  <c r="E16975" i="17"/>
  <c r="E16976" i="17"/>
  <c r="E16977" i="17"/>
  <c r="E16978" i="17"/>
  <c r="E16979" i="17"/>
  <c r="E16980" i="17"/>
  <c r="E16981" i="17"/>
  <c r="E16982" i="17"/>
  <c r="E16983" i="17"/>
  <c r="E16984" i="17"/>
  <c r="E16985" i="17"/>
  <c r="E16986" i="17"/>
  <c r="E16987" i="17"/>
  <c r="E16988" i="17"/>
  <c r="E16989" i="17"/>
  <c r="E16990" i="17"/>
  <c r="E16991" i="17"/>
  <c r="E16992" i="17"/>
  <c r="E16993" i="17"/>
  <c r="E16994" i="17"/>
  <c r="E16995" i="17"/>
  <c r="E16996" i="17"/>
  <c r="E16997" i="17"/>
  <c r="E16998" i="17"/>
  <c r="E16999" i="17"/>
  <c r="E17000" i="17"/>
  <c r="E17001" i="17"/>
  <c r="E17002" i="17"/>
  <c r="E17003" i="17"/>
  <c r="E17004" i="17"/>
  <c r="E17005" i="17"/>
  <c r="E17006" i="17"/>
  <c r="E17007" i="17"/>
  <c r="E17008" i="17"/>
  <c r="E17009" i="17"/>
  <c r="E17010" i="17"/>
  <c r="E17011" i="17"/>
  <c r="E17012" i="17"/>
  <c r="E17013" i="17"/>
  <c r="E17014" i="17"/>
  <c r="E17015" i="17"/>
  <c r="E17016" i="17"/>
  <c r="E17017" i="17"/>
  <c r="E17018" i="17"/>
  <c r="E17019" i="17"/>
  <c r="E17020" i="17"/>
  <c r="E17021" i="17"/>
  <c r="E17022" i="17"/>
  <c r="E17023" i="17"/>
  <c r="E17024" i="17"/>
  <c r="E17025" i="17"/>
  <c r="E17026" i="17"/>
  <c r="E17027" i="17"/>
  <c r="E17028" i="17"/>
  <c r="E17029" i="17"/>
  <c r="E17030" i="17"/>
  <c r="E17031" i="17"/>
  <c r="E17032" i="17"/>
  <c r="E17033" i="17"/>
  <c r="E17034" i="17"/>
  <c r="E17035" i="17"/>
  <c r="E17036" i="17"/>
  <c r="E17037" i="17"/>
  <c r="E17038" i="17"/>
  <c r="E17039" i="17"/>
  <c r="E17040" i="17"/>
  <c r="E17041" i="17"/>
  <c r="E17042" i="17"/>
  <c r="E17043" i="17"/>
  <c r="E17044" i="17"/>
  <c r="E17045" i="17"/>
  <c r="E17046" i="17"/>
  <c r="E17047" i="17"/>
  <c r="E17048" i="17"/>
  <c r="E17049" i="17"/>
  <c r="E17050" i="17"/>
  <c r="E17051" i="17"/>
  <c r="E17052" i="17"/>
  <c r="E17053" i="17"/>
  <c r="E17054" i="17"/>
  <c r="E17055" i="17"/>
  <c r="E17056" i="17"/>
  <c r="E17057" i="17"/>
  <c r="E17058" i="17"/>
  <c r="E17059" i="17"/>
  <c r="E17060" i="17"/>
  <c r="E17061" i="17"/>
  <c r="E17062" i="17"/>
  <c r="E17063" i="17"/>
  <c r="E17064" i="17"/>
  <c r="E17065" i="17"/>
  <c r="E17066" i="17"/>
  <c r="E17067" i="17"/>
  <c r="E17068" i="17"/>
  <c r="E17069" i="17"/>
  <c r="E17070" i="17"/>
  <c r="E17071" i="17"/>
  <c r="E17072" i="17"/>
  <c r="E17073" i="17"/>
  <c r="E17074" i="17"/>
  <c r="E17075" i="17"/>
  <c r="E17076" i="17"/>
  <c r="E17077" i="17"/>
  <c r="E17078" i="17"/>
  <c r="E17079" i="17"/>
  <c r="E17080" i="17"/>
  <c r="E17081" i="17"/>
  <c r="E17082" i="17"/>
  <c r="E17083" i="17"/>
  <c r="E17084" i="17"/>
  <c r="E17085" i="17"/>
  <c r="E17086" i="17"/>
  <c r="E17087" i="17"/>
  <c r="E17088" i="17"/>
  <c r="E17089" i="17"/>
  <c r="E17090" i="17"/>
  <c r="E17091" i="17"/>
  <c r="E17092" i="17"/>
  <c r="E17093" i="17"/>
  <c r="E17094" i="17"/>
  <c r="E17095" i="17"/>
  <c r="E17096" i="17"/>
  <c r="E17097" i="17"/>
  <c r="E17098" i="17"/>
  <c r="E17099" i="17"/>
  <c r="E17100" i="17"/>
  <c r="E17101" i="17"/>
  <c r="E17102" i="17"/>
  <c r="E17103" i="17"/>
  <c r="E17104" i="17"/>
  <c r="E17105" i="17"/>
  <c r="E17106" i="17"/>
  <c r="E17107" i="17"/>
  <c r="E17108" i="17"/>
  <c r="E17109" i="17"/>
  <c r="E17110" i="17"/>
  <c r="E17111" i="17"/>
  <c r="E17112" i="17"/>
  <c r="E17113" i="17"/>
  <c r="E17114" i="17"/>
  <c r="E17115" i="17"/>
  <c r="E17116" i="17"/>
  <c r="E17117" i="17"/>
  <c r="E17118" i="17"/>
  <c r="E17119" i="17"/>
  <c r="E17120" i="17"/>
  <c r="E17121" i="17"/>
  <c r="E17122" i="17"/>
  <c r="E17123" i="17"/>
  <c r="E17124" i="17"/>
  <c r="E17125" i="17"/>
  <c r="E17126" i="17"/>
  <c r="E17127" i="17"/>
  <c r="E17128" i="17"/>
  <c r="E17129" i="17"/>
  <c r="E17130" i="17"/>
  <c r="E17131" i="17"/>
  <c r="E17132" i="17"/>
  <c r="E17133" i="17"/>
  <c r="E17134" i="17"/>
  <c r="E17135" i="17"/>
  <c r="E17136" i="17"/>
  <c r="E17137" i="17"/>
  <c r="E17138" i="17"/>
  <c r="E17139" i="17"/>
  <c r="E17140" i="17"/>
  <c r="E17141" i="17"/>
  <c r="E17142" i="17"/>
  <c r="E17143" i="17"/>
  <c r="E17144" i="17"/>
  <c r="E17145" i="17"/>
  <c r="E17146" i="17"/>
  <c r="E17147" i="17"/>
  <c r="E17148" i="17"/>
  <c r="E17149" i="17"/>
  <c r="E17150" i="17"/>
  <c r="E17151" i="17"/>
  <c r="E17152" i="17"/>
  <c r="E17153" i="17"/>
  <c r="E17154" i="17"/>
  <c r="E17155" i="17"/>
  <c r="E17156" i="17"/>
  <c r="E17157" i="17"/>
  <c r="E17158" i="17"/>
  <c r="E17159" i="17"/>
  <c r="E17160" i="17"/>
  <c r="E17161" i="17"/>
  <c r="E17162" i="17"/>
  <c r="E17163" i="17"/>
  <c r="E17164" i="17"/>
  <c r="E17165" i="17"/>
  <c r="E17166" i="17"/>
  <c r="E17167" i="17"/>
  <c r="E17168" i="17"/>
  <c r="E17169" i="17"/>
  <c r="E17170" i="17"/>
  <c r="E17171" i="17"/>
  <c r="E17172" i="17"/>
  <c r="E17173" i="17"/>
  <c r="E17174" i="17"/>
  <c r="E17175" i="17"/>
  <c r="E17176" i="17"/>
  <c r="E17177" i="17"/>
  <c r="E17178" i="17"/>
  <c r="E17179" i="17"/>
  <c r="E17180" i="17"/>
  <c r="E17181" i="17"/>
  <c r="E17182" i="17"/>
  <c r="E17183" i="17"/>
  <c r="E17184" i="17"/>
  <c r="E17185" i="17"/>
  <c r="E17186" i="17"/>
  <c r="E17187" i="17"/>
  <c r="E17188" i="17"/>
  <c r="E17189" i="17"/>
  <c r="E17190" i="17"/>
  <c r="E17191" i="17"/>
  <c r="E17192" i="17"/>
  <c r="E17193" i="17"/>
  <c r="E17194" i="17"/>
  <c r="E17195" i="17"/>
  <c r="E17196" i="17"/>
  <c r="E17197" i="17"/>
  <c r="E17198" i="17"/>
  <c r="E17199" i="17"/>
  <c r="E17200" i="17"/>
  <c r="E17201" i="17"/>
  <c r="E17202" i="17"/>
  <c r="E17203" i="17"/>
  <c r="E17204" i="17"/>
  <c r="E17205" i="17"/>
  <c r="E17206" i="17"/>
  <c r="E17207" i="17"/>
  <c r="E17208" i="17"/>
  <c r="E17209" i="17"/>
  <c r="E17210" i="17"/>
  <c r="E17211" i="17"/>
  <c r="E17212" i="17"/>
  <c r="E17213" i="17"/>
  <c r="E17214" i="17"/>
  <c r="E17215" i="17"/>
  <c r="E17216" i="17"/>
  <c r="E17217" i="17"/>
  <c r="E17218" i="17"/>
  <c r="E17219" i="17"/>
  <c r="E17220" i="17"/>
  <c r="E17221" i="17"/>
  <c r="E17222" i="17"/>
  <c r="E17223" i="17"/>
  <c r="E17224" i="17"/>
  <c r="E17225" i="17"/>
  <c r="E17226" i="17"/>
  <c r="E17227" i="17"/>
  <c r="E17228" i="17"/>
  <c r="E17229" i="17"/>
  <c r="E17230" i="17"/>
  <c r="E17231" i="17"/>
  <c r="E17232" i="17"/>
  <c r="E17233" i="17"/>
  <c r="E17234" i="17"/>
  <c r="E17235" i="17"/>
  <c r="E17236" i="17"/>
  <c r="E17237" i="17"/>
  <c r="E17238" i="17"/>
  <c r="E17239" i="17"/>
  <c r="E17240" i="17"/>
  <c r="E17241" i="17"/>
  <c r="E17242" i="17"/>
  <c r="E17243" i="17"/>
  <c r="E17244" i="17"/>
  <c r="E17245" i="17"/>
  <c r="E17246" i="17"/>
  <c r="E17247" i="17"/>
  <c r="E17248" i="17"/>
  <c r="E17249" i="17"/>
  <c r="E17250" i="17"/>
  <c r="E17251" i="17"/>
  <c r="E17252" i="17"/>
  <c r="E17253" i="17"/>
  <c r="E17254" i="17"/>
  <c r="E17255" i="17"/>
  <c r="E17256" i="17"/>
  <c r="E17257" i="17"/>
  <c r="E17258" i="17"/>
  <c r="E17259" i="17"/>
  <c r="E17260" i="17"/>
  <c r="E17261" i="17"/>
  <c r="E17262" i="17"/>
  <c r="E17263" i="17"/>
  <c r="E17264" i="17"/>
  <c r="E17265" i="17"/>
  <c r="E17266" i="17"/>
  <c r="E17267" i="17"/>
  <c r="E17268" i="17"/>
  <c r="E17269" i="17"/>
  <c r="E17270" i="17"/>
  <c r="E17271" i="17"/>
  <c r="E17272" i="17"/>
  <c r="E17273" i="17"/>
  <c r="E17274" i="17"/>
  <c r="E17275" i="17"/>
  <c r="E17276" i="17"/>
  <c r="E17277" i="17"/>
  <c r="E17278" i="17"/>
  <c r="E17279" i="17"/>
  <c r="E17280" i="17"/>
  <c r="E17281" i="17"/>
  <c r="E17282" i="17"/>
  <c r="E17283" i="17"/>
  <c r="E17284" i="17"/>
  <c r="E17285" i="17"/>
  <c r="E17286" i="17"/>
  <c r="E17287" i="17"/>
  <c r="E17288" i="17"/>
  <c r="E17289" i="17"/>
  <c r="E17290" i="17"/>
  <c r="E17291" i="17"/>
  <c r="E17292" i="17"/>
  <c r="E17293" i="17"/>
  <c r="E17294" i="17"/>
  <c r="E17295" i="17"/>
  <c r="E17296" i="17"/>
  <c r="E17297" i="17"/>
  <c r="E17298" i="17"/>
  <c r="E17299" i="17"/>
  <c r="E17300" i="17"/>
  <c r="E17301" i="17"/>
  <c r="E17302" i="17"/>
  <c r="E17303" i="17"/>
  <c r="E17304" i="17"/>
  <c r="E17305" i="17"/>
  <c r="E17306" i="17"/>
  <c r="E17307" i="17"/>
  <c r="E17308" i="17"/>
  <c r="E17309" i="17"/>
  <c r="E17310" i="17"/>
  <c r="E17311" i="17"/>
  <c r="E17312" i="17"/>
  <c r="E17313" i="17"/>
  <c r="E17314" i="17"/>
  <c r="E17315" i="17"/>
  <c r="E17316" i="17"/>
  <c r="E17317" i="17"/>
  <c r="E17318" i="17"/>
  <c r="E17319" i="17"/>
  <c r="E17320" i="17"/>
  <c r="E17321" i="17"/>
  <c r="E17322" i="17"/>
  <c r="E17323" i="17"/>
  <c r="E17324" i="17"/>
  <c r="E17325" i="17"/>
  <c r="E17326" i="17"/>
  <c r="E17327" i="17"/>
  <c r="E17328" i="17"/>
  <c r="E17329" i="17"/>
  <c r="E17330" i="17"/>
  <c r="E17331" i="17"/>
  <c r="E17332" i="17"/>
  <c r="E17333" i="17"/>
  <c r="E17334" i="17"/>
  <c r="E17335" i="17"/>
  <c r="E17336" i="17"/>
  <c r="E17337" i="17"/>
  <c r="E17338" i="17"/>
  <c r="E17339" i="17"/>
  <c r="E17340" i="17"/>
  <c r="E17341" i="17"/>
  <c r="E17342" i="17"/>
  <c r="E17343" i="17"/>
  <c r="E17344" i="17"/>
  <c r="E17345" i="17"/>
  <c r="E17346" i="17"/>
  <c r="E17347" i="17"/>
  <c r="E17348" i="17"/>
  <c r="E17349" i="17"/>
  <c r="E17350" i="17"/>
  <c r="E17351" i="17"/>
  <c r="E17352" i="17"/>
  <c r="E17353" i="17"/>
  <c r="E17354" i="17"/>
  <c r="E17355" i="17"/>
  <c r="E17356" i="17"/>
  <c r="E17357" i="17"/>
  <c r="E17358" i="17"/>
  <c r="E17359" i="17"/>
  <c r="E17360" i="17"/>
  <c r="E17361" i="17"/>
  <c r="E17362" i="17"/>
  <c r="E17363" i="17"/>
  <c r="E17364" i="17"/>
  <c r="E17365" i="17"/>
  <c r="E17366" i="17"/>
  <c r="E17367" i="17"/>
  <c r="E17368" i="17"/>
  <c r="E17369" i="17"/>
  <c r="E17370" i="17"/>
  <c r="E17371" i="17"/>
  <c r="E17372" i="17"/>
  <c r="E17373" i="17"/>
  <c r="E17374" i="17"/>
  <c r="E17375" i="17"/>
  <c r="E17376" i="17"/>
  <c r="E17377" i="17"/>
  <c r="E17378" i="17"/>
  <c r="E17379" i="17"/>
  <c r="E17380" i="17"/>
  <c r="E17381" i="17"/>
  <c r="E17382" i="17"/>
  <c r="E17383" i="17"/>
  <c r="E17384" i="17"/>
  <c r="E17385" i="17"/>
  <c r="E17386" i="17"/>
  <c r="E17387" i="17"/>
  <c r="E17388" i="17"/>
  <c r="E17389" i="17"/>
  <c r="E17390" i="17"/>
  <c r="E17391" i="17"/>
  <c r="E17392" i="17"/>
  <c r="E17393" i="17"/>
  <c r="E17394" i="17"/>
  <c r="E17395" i="17"/>
  <c r="E17396" i="17"/>
  <c r="E17397" i="17"/>
  <c r="E17398" i="17"/>
  <c r="E17399" i="17"/>
  <c r="E17400" i="17"/>
  <c r="E17401" i="17"/>
  <c r="E17402" i="17"/>
  <c r="E17403" i="17"/>
  <c r="E17404" i="17"/>
  <c r="E17405" i="17"/>
  <c r="E17406" i="17"/>
  <c r="E17407" i="17"/>
  <c r="E17408" i="17"/>
  <c r="E17409" i="17"/>
  <c r="E17410" i="17"/>
  <c r="E17411" i="17"/>
  <c r="E17412" i="17"/>
  <c r="E17413" i="17"/>
  <c r="E17414" i="17"/>
  <c r="E17415" i="17"/>
  <c r="E17416" i="17"/>
  <c r="E17417" i="17"/>
  <c r="E17418" i="17"/>
  <c r="E17419" i="17"/>
  <c r="E17420" i="17"/>
  <c r="E17421" i="17"/>
  <c r="E17422" i="17"/>
  <c r="E17423" i="17"/>
  <c r="E17424" i="17"/>
  <c r="E17425" i="17"/>
  <c r="E17426" i="17"/>
  <c r="E17427" i="17"/>
  <c r="E17428" i="17"/>
  <c r="E17429" i="17"/>
  <c r="E17430" i="17"/>
  <c r="E17431" i="17"/>
  <c r="E17432" i="17"/>
  <c r="E17433" i="17"/>
  <c r="E17434" i="17"/>
  <c r="E17435" i="17"/>
  <c r="E17436" i="17"/>
  <c r="E17437" i="17"/>
  <c r="E17438" i="17"/>
  <c r="E17439" i="17"/>
  <c r="E17440" i="17"/>
  <c r="E17441" i="17"/>
  <c r="E17442" i="17"/>
  <c r="E17443" i="17"/>
  <c r="E17444" i="17"/>
  <c r="E17445" i="17"/>
  <c r="E17446" i="17"/>
  <c r="E17447" i="17"/>
  <c r="E17448" i="17"/>
  <c r="E17449" i="17"/>
  <c r="E17450" i="17"/>
  <c r="E17451" i="17"/>
  <c r="E17452" i="17"/>
  <c r="E17453" i="17"/>
  <c r="E17454" i="17"/>
  <c r="E17455" i="17"/>
  <c r="E17456" i="17"/>
  <c r="E17457" i="17"/>
  <c r="E17458" i="17"/>
  <c r="E17459" i="17"/>
  <c r="E17460" i="17"/>
  <c r="E17461" i="17"/>
  <c r="E17462" i="17"/>
  <c r="E17463" i="17"/>
  <c r="E17464" i="17"/>
  <c r="E17465" i="17"/>
  <c r="E17466" i="17"/>
  <c r="E17467" i="17"/>
  <c r="E17468" i="17"/>
  <c r="E17469" i="17"/>
  <c r="E17470" i="17"/>
  <c r="E17471" i="17"/>
  <c r="E17472" i="17"/>
  <c r="E17473" i="17"/>
  <c r="E17474" i="17"/>
  <c r="E17475" i="17"/>
  <c r="E17476" i="17"/>
  <c r="E17477" i="17"/>
  <c r="E17478" i="17"/>
  <c r="E17479" i="17"/>
  <c r="E17480" i="17"/>
  <c r="E17481" i="17"/>
  <c r="E17482" i="17"/>
  <c r="E17483" i="17"/>
  <c r="E17484" i="17"/>
  <c r="E17485" i="17"/>
  <c r="E17486" i="17"/>
  <c r="E17487" i="17"/>
  <c r="E17488" i="17"/>
  <c r="E17489" i="17"/>
  <c r="E17490" i="17"/>
  <c r="E17491" i="17"/>
  <c r="E17492" i="17"/>
  <c r="E17493" i="17"/>
  <c r="E17494" i="17"/>
  <c r="E17495" i="17"/>
  <c r="E17496" i="17"/>
  <c r="E17497" i="17"/>
  <c r="E17498" i="17"/>
  <c r="E17499" i="17"/>
  <c r="E17500" i="17"/>
  <c r="E17501" i="17"/>
  <c r="E17502" i="17"/>
  <c r="E17503" i="17"/>
  <c r="E17504" i="17"/>
  <c r="E17505" i="17"/>
  <c r="E17506" i="17"/>
  <c r="E17507" i="17"/>
  <c r="E17508" i="17"/>
  <c r="E17509" i="17"/>
  <c r="E17510" i="17"/>
  <c r="E17511" i="17"/>
  <c r="E17512" i="17"/>
  <c r="E17513" i="17"/>
  <c r="E17514" i="17"/>
  <c r="E17515" i="17"/>
  <c r="E17516" i="17"/>
  <c r="E17517" i="17"/>
  <c r="E17518" i="17"/>
  <c r="E17519" i="17"/>
  <c r="E17520" i="17"/>
  <c r="E17521" i="17"/>
  <c r="E17522" i="17"/>
  <c r="E17523" i="17"/>
  <c r="E17524" i="17"/>
  <c r="E17525" i="17"/>
  <c r="E17526" i="17"/>
  <c r="E17527" i="17"/>
  <c r="E17528" i="17"/>
  <c r="E17529" i="17"/>
  <c r="E17530" i="17"/>
  <c r="E17531" i="17"/>
  <c r="E17532" i="17"/>
  <c r="E17533" i="17"/>
  <c r="E17534" i="17"/>
  <c r="E17535" i="17"/>
  <c r="E17536" i="17"/>
  <c r="E17537" i="17"/>
  <c r="E17538" i="17"/>
  <c r="E17539" i="17"/>
  <c r="E17540" i="17"/>
  <c r="E17541" i="17"/>
  <c r="E17542" i="17"/>
  <c r="E17543" i="17"/>
  <c r="E17544" i="17"/>
  <c r="E17545" i="17"/>
  <c r="E17546" i="17"/>
  <c r="E17547" i="17"/>
  <c r="E17548" i="17"/>
  <c r="E17549" i="17"/>
  <c r="E17550" i="17"/>
  <c r="E17551" i="17"/>
  <c r="E17552" i="17"/>
  <c r="E17553" i="17"/>
  <c r="E17554" i="17"/>
  <c r="E17555" i="17"/>
  <c r="E17556" i="17"/>
  <c r="E17557" i="17"/>
  <c r="E17558" i="17"/>
  <c r="E17559" i="17"/>
  <c r="E17560" i="17"/>
  <c r="E17561" i="17"/>
  <c r="E17562" i="17"/>
  <c r="E17563" i="17"/>
  <c r="E17564" i="17"/>
  <c r="E17565" i="17"/>
  <c r="E17566" i="17"/>
  <c r="E17567" i="17"/>
  <c r="E17568" i="17"/>
  <c r="E17569" i="17"/>
  <c r="E17570" i="17"/>
  <c r="E17571" i="17"/>
  <c r="E17572" i="17"/>
  <c r="E17573" i="17"/>
  <c r="E17574" i="17"/>
  <c r="E17575" i="17"/>
  <c r="E17576" i="17"/>
  <c r="E17577" i="17"/>
  <c r="E17578" i="17"/>
  <c r="E17579" i="17"/>
  <c r="E17580" i="17"/>
  <c r="E17581" i="17"/>
  <c r="E17582" i="17"/>
  <c r="E17583" i="17"/>
  <c r="E17584" i="17"/>
  <c r="E17585" i="17"/>
  <c r="E17586" i="17"/>
  <c r="E17587" i="17"/>
  <c r="E17588" i="17"/>
  <c r="E17589" i="17"/>
  <c r="E17590" i="17"/>
  <c r="E17591" i="17"/>
  <c r="E17592" i="17"/>
  <c r="E17593" i="17"/>
  <c r="E17594" i="17"/>
  <c r="E17595" i="17"/>
  <c r="E17596" i="17"/>
  <c r="E17597" i="17"/>
  <c r="E17598" i="17"/>
  <c r="E17599" i="17"/>
  <c r="E17600" i="17"/>
  <c r="E17601" i="17"/>
  <c r="E17602" i="17"/>
  <c r="E17603" i="17"/>
  <c r="E17604" i="17"/>
  <c r="E17605" i="17"/>
  <c r="E17606" i="17"/>
  <c r="E17607" i="17"/>
  <c r="E17608" i="17"/>
  <c r="E17609" i="17"/>
  <c r="E17610" i="17"/>
  <c r="E17611" i="17"/>
  <c r="E17612" i="17"/>
  <c r="E17613" i="17"/>
  <c r="E17614" i="17"/>
  <c r="E17615" i="17"/>
  <c r="E17616" i="17"/>
  <c r="E17617" i="17"/>
  <c r="E17618" i="17"/>
  <c r="E17619" i="17"/>
  <c r="E17620" i="17"/>
  <c r="E17621" i="17"/>
  <c r="E17622" i="17"/>
  <c r="E17623" i="17"/>
  <c r="E17624" i="17"/>
  <c r="E17625" i="17"/>
  <c r="E17626" i="17"/>
  <c r="E17627" i="17"/>
  <c r="E17628" i="17"/>
  <c r="E17629" i="17"/>
  <c r="E17630" i="17"/>
  <c r="E17631" i="17"/>
  <c r="E17632" i="17"/>
  <c r="E17633" i="17"/>
  <c r="E17634" i="17"/>
  <c r="E17635" i="17"/>
  <c r="E17636" i="17"/>
  <c r="E17637" i="17"/>
  <c r="E17638" i="17"/>
  <c r="E17639" i="17"/>
  <c r="E17640" i="17"/>
  <c r="E17641" i="17"/>
  <c r="E17642" i="17"/>
  <c r="E17643" i="17"/>
  <c r="E17644" i="17"/>
  <c r="E17645" i="17"/>
  <c r="E17646" i="17"/>
  <c r="E17647" i="17"/>
  <c r="E17648" i="17"/>
  <c r="E17649" i="17"/>
  <c r="E17650" i="17"/>
  <c r="E17651" i="17"/>
  <c r="E17652" i="17"/>
  <c r="E17653" i="17"/>
  <c r="E17654" i="17"/>
  <c r="E17655" i="17"/>
  <c r="E17656" i="17"/>
  <c r="E17657" i="17"/>
  <c r="E17658" i="17"/>
  <c r="E17659" i="17"/>
  <c r="E17660" i="17"/>
  <c r="E17661" i="17"/>
  <c r="E17662" i="17"/>
  <c r="E17663" i="17"/>
  <c r="E17664" i="17"/>
  <c r="E17665" i="17"/>
  <c r="E17666" i="17"/>
  <c r="E17667" i="17"/>
  <c r="E17668" i="17"/>
  <c r="E17669" i="17"/>
  <c r="E17670" i="17"/>
  <c r="E17671" i="17"/>
  <c r="E17672" i="17"/>
  <c r="E17673" i="17"/>
  <c r="E17674" i="17"/>
  <c r="E17675" i="17"/>
  <c r="E17676" i="17"/>
  <c r="E17677" i="17"/>
  <c r="E17678" i="17"/>
  <c r="E17679" i="17"/>
  <c r="E17680" i="17"/>
  <c r="E17681" i="17"/>
  <c r="E17682" i="17"/>
  <c r="E17683" i="17"/>
  <c r="E17684" i="17"/>
  <c r="E17685" i="17"/>
  <c r="E17686" i="17"/>
  <c r="E17687" i="17"/>
  <c r="E17688" i="17"/>
  <c r="E17689" i="17"/>
  <c r="E17690" i="17"/>
  <c r="E17691" i="17"/>
  <c r="E17692" i="17"/>
  <c r="E17693" i="17"/>
  <c r="E17694" i="17"/>
  <c r="E17695" i="17"/>
  <c r="E17696" i="17"/>
  <c r="E17697" i="17"/>
  <c r="E17698" i="17"/>
  <c r="E17699" i="17"/>
  <c r="E17700" i="17"/>
  <c r="E17701" i="17"/>
  <c r="E17702" i="17"/>
  <c r="E17703" i="17"/>
  <c r="E17704" i="17"/>
  <c r="E17705" i="17"/>
  <c r="E17706" i="17"/>
  <c r="E17707" i="17"/>
  <c r="E17708" i="17"/>
  <c r="E17709" i="17"/>
  <c r="E17710" i="17"/>
  <c r="E17711" i="17"/>
  <c r="E17712" i="17"/>
  <c r="E17713" i="17"/>
  <c r="E17714" i="17"/>
  <c r="E17715" i="17"/>
  <c r="E17716" i="17"/>
  <c r="E17717" i="17"/>
  <c r="E17718" i="17"/>
  <c r="E17719" i="17"/>
  <c r="E17720" i="17"/>
  <c r="E17721" i="17"/>
  <c r="E17722" i="17"/>
  <c r="E17723" i="17"/>
  <c r="E17724" i="17"/>
  <c r="E17725" i="17"/>
  <c r="E17726" i="17"/>
  <c r="E17727" i="17"/>
  <c r="E17728" i="17"/>
  <c r="E17729" i="17"/>
  <c r="E17730" i="17"/>
  <c r="E17731" i="17"/>
  <c r="E17732" i="17"/>
  <c r="E17733" i="17"/>
  <c r="E17734" i="17"/>
  <c r="E17735" i="17"/>
  <c r="E17736" i="17"/>
  <c r="E17737" i="17"/>
  <c r="E17738" i="17"/>
  <c r="E17739" i="17"/>
  <c r="E17740" i="17"/>
  <c r="E17741" i="17"/>
  <c r="E17742" i="17"/>
  <c r="E17743" i="17"/>
  <c r="E17744" i="17"/>
  <c r="E17745" i="17"/>
  <c r="E17746" i="17"/>
  <c r="E17747" i="17"/>
  <c r="E17748" i="17"/>
  <c r="E17749" i="17"/>
  <c r="E17750" i="17"/>
  <c r="E17751" i="17"/>
  <c r="E17752" i="17"/>
  <c r="E17753" i="17"/>
  <c r="E17754" i="17"/>
  <c r="E17755" i="17"/>
  <c r="E17756" i="17"/>
  <c r="E17757" i="17"/>
  <c r="E17758" i="17"/>
  <c r="E17759" i="17"/>
  <c r="E17760" i="17"/>
  <c r="E17761" i="17"/>
  <c r="E17762" i="17"/>
  <c r="E17763" i="17"/>
  <c r="E17764" i="17"/>
  <c r="E17765" i="17"/>
  <c r="E17766" i="17"/>
  <c r="E17767" i="17"/>
  <c r="E17768" i="17"/>
  <c r="E17769" i="17"/>
  <c r="E17770" i="17"/>
  <c r="E17771" i="17"/>
  <c r="E17772" i="17"/>
  <c r="E17773" i="17"/>
  <c r="E17774" i="17"/>
  <c r="E17775" i="17"/>
  <c r="E17776" i="17"/>
  <c r="E17777" i="17"/>
  <c r="E17778" i="17"/>
  <c r="E17779" i="17"/>
  <c r="E17780" i="17"/>
  <c r="E17781" i="17"/>
  <c r="E17782" i="17"/>
  <c r="E17783" i="17"/>
  <c r="E17784" i="17"/>
  <c r="E17785" i="17"/>
  <c r="E17786" i="17"/>
  <c r="E17787" i="17"/>
  <c r="E17788" i="17"/>
  <c r="E17789" i="17"/>
  <c r="E17790" i="17"/>
  <c r="E17791" i="17"/>
  <c r="E17792" i="17"/>
  <c r="E17793" i="17"/>
  <c r="E17794" i="17"/>
  <c r="E17795" i="17"/>
  <c r="E17796" i="17"/>
  <c r="E17797" i="17"/>
  <c r="E17798" i="17"/>
  <c r="E17799" i="17"/>
  <c r="E17800" i="17"/>
  <c r="E17801" i="17"/>
  <c r="E17802" i="17"/>
  <c r="E17803" i="17"/>
  <c r="E17804" i="17"/>
  <c r="E17805" i="17"/>
  <c r="E17806" i="17"/>
  <c r="E17807" i="17"/>
  <c r="E17808" i="17"/>
  <c r="E17809" i="17"/>
  <c r="E17810" i="17"/>
  <c r="E17811" i="17"/>
  <c r="E17812" i="17"/>
  <c r="E17813" i="17"/>
  <c r="E17814" i="17"/>
  <c r="E17815" i="17"/>
  <c r="E17816" i="17"/>
  <c r="E17817" i="17"/>
  <c r="E17818" i="17"/>
  <c r="E17819" i="17"/>
  <c r="E17820" i="17"/>
  <c r="E17821" i="17"/>
  <c r="E17822" i="17"/>
  <c r="E17823" i="17"/>
  <c r="E17824" i="17"/>
  <c r="E17825" i="17"/>
  <c r="E17826" i="17"/>
  <c r="E17827" i="17"/>
  <c r="E17828" i="17"/>
  <c r="E17829" i="17"/>
  <c r="E17830" i="17"/>
  <c r="E17831" i="17"/>
  <c r="E17832" i="17"/>
  <c r="E17833" i="17"/>
  <c r="E17834" i="17"/>
  <c r="E17835" i="17"/>
  <c r="E17836" i="17"/>
  <c r="E17837" i="17"/>
  <c r="E17838" i="17"/>
  <c r="E17839" i="17"/>
  <c r="E17840" i="17"/>
  <c r="E17841" i="17"/>
  <c r="E17842" i="17"/>
  <c r="E17843" i="17"/>
  <c r="E17844" i="17"/>
  <c r="E17845" i="17"/>
  <c r="E17846" i="17"/>
  <c r="E17847" i="17"/>
  <c r="E17848" i="17"/>
  <c r="E17849" i="17"/>
  <c r="E17850" i="17"/>
  <c r="E17851" i="17"/>
  <c r="E17852" i="17"/>
  <c r="E17853" i="17"/>
  <c r="E17854" i="17"/>
  <c r="E17855" i="17"/>
  <c r="E17856" i="17"/>
  <c r="E17857" i="17"/>
  <c r="E17858" i="17"/>
  <c r="E17859" i="17"/>
  <c r="E17860" i="17"/>
  <c r="E17861" i="17"/>
  <c r="E17862" i="17"/>
  <c r="E17863" i="17"/>
  <c r="E17864" i="17"/>
  <c r="E17865" i="17"/>
  <c r="E17866" i="17"/>
  <c r="E17867" i="17"/>
  <c r="E17868" i="17"/>
  <c r="E17869" i="17"/>
  <c r="E17870" i="17"/>
  <c r="E17871" i="17"/>
  <c r="E17872" i="17"/>
  <c r="E17873" i="17"/>
  <c r="E17874" i="17"/>
  <c r="E17875" i="17"/>
  <c r="E17876" i="17"/>
  <c r="E17877" i="17"/>
  <c r="E17878" i="17"/>
  <c r="E17879" i="17"/>
  <c r="E17880" i="17"/>
  <c r="E17881" i="17"/>
  <c r="E17882" i="17"/>
  <c r="E17883" i="17"/>
  <c r="E17884" i="17"/>
  <c r="E17885" i="17"/>
  <c r="E17886" i="17"/>
  <c r="E17887" i="17"/>
  <c r="E17888" i="17"/>
  <c r="E17889" i="17"/>
  <c r="E17890" i="17"/>
  <c r="E17891" i="17"/>
  <c r="E17892" i="17"/>
  <c r="E17893" i="17"/>
  <c r="E17894" i="17"/>
  <c r="E17895" i="17"/>
  <c r="E17896" i="17"/>
  <c r="E17897" i="17"/>
  <c r="E17898" i="17"/>
  <c r="E17899" i="17"/>
  <c r="E17900" i="17"/>
  <c r="E17901" i="17"/>
  <c r="E17902" i="17"/>
  <c r="E17903" i="17"/>
  <c r="E17904" i="17"/>
  <c r="E17905" i="17"/>
  <c r="E17906" i="17"/>
  <c r="E17907" i="17"/>
  <c r="E17908" i="17"/>
  <c r="E17909" i="17"/>
  <c r="E17910" i="17"/>
  <c r="E17911" i="17"/>
  <c r="E17912" i="17"/>
  <c r="E17913" i="17"/>
  <c r="E17914" i="17"/>
  <c r="E17915" i="17"/>
  <c r="E17916" i="17"/>
  <c r="E17917" i="17"/>
  <c r="E17918" i="17"/>
  <c r="E17919" i="17"/>
  <c r="E17920" i="17"/>
  <c r="E17921" i="17"/>
  <c r="E17922" i="17"/>
  <c r="E17923" i="17"/>
  <c r="E17924" i="17"/>
  <c r="E17925" i="17"/>
  <c r="E17926" i="17"/>
  <c r="E17927" i="17"/>
  <c r="E17928" i="17"/>
  <c r="E17929" i="17"/>
  <c r="E17930" i="17"/>
  <c r="E17931" i="17"/>
  <c r="E17932" i="17"/>
  <c r="E17933" i="17"/>
  <c r="E17934" i="17"/>
  <c r="E17935" i="17"/>
  <c r="E17936" i="17"/>
  <c r="E17937" i="17"/>
  <c r="E17938" i="17"/>
  <c r="E17939" i="17"/>
  <c r="E17940" i="17"/>
  <c r="E17941" i="17"/>
  <c r="E17942" i="17"/>
  <c r="E17943" i="17"/>
  <c r="E17944" i="17"/>
  <c r="E17945" i="17"/>
  <c r="E17946" i="17"/>
  <c r="E17947" i="17"/>
  <c r="E17948" i="17"/>
  <c r="E17949" i="17"/>
  <c r="E17950" i="17"/>
  <c r="E17951" i="17"/>
  <c r="E17952" i="17"/>
  <c r="E17953" i="17"/>
  <c r="E17954" i="17"/>
  <c r="E17955" i="17"/>
  <c r="E17956" i="17"/>
  <c r="E17957" i="17"/>
  <c r="E17958" i="17"/>
  <c r="E17959" i="17"/>
  <c r="E17960" i="17"/>
  <c r="E17961" i="17"/>
  <c r="E17962" i="17"/>
  <c r="E17963" i="17"/>
  <c r="E17964" i="17"/>
  <c r="E17965" i="17"/>
  <c r="E17966" i="17"/>
  <c r="E17967" i="17"/>
  <c r="E17968" i="17"/>
  <c r="E17969" i="17"/>
  <c r="E17970" i="17"/>
  <c r="E17971" i="17"/>
  <c r="E17972" i="17"/>
  <c r="E17973" i="17"/>
  <c r="E17974" i="17"/>
  <c r="E17975" i="17"/>
  <c r="E17976" i="17"/>
  <c r="E17977" i="17"/>
  <c r="E17978" i="17"/>
  <c r="E17979" i="17"/>
  <c r="E17980" i="17"/>
  <c r="E17981" i="17"/>
  <c r="E17982" i="17"/>
  <c r="E17983" i="17"/>
  <c r="E17984" i="17"/>
  <c r="E17985" i="17"/>
  <c r="E17986" i="17"/>
  <c r="E17987" i="17"/>
  <c r="E17988" i="17"/>
  <c r="E17989" i="17"/>
  <c r="E17990" i="17"/>
  <c r="E17991" i="17"/>
  <c r="E17992" i="17"/>
  <c r="E17993" i="17"/>
  <c r="E17994" i="17"/>
  <c r="E17995" i="17"/>
  <c r="E17996" i="17"/>
  <c r="E17997" i="17"/>
  <c r="E17998" i="17"/>
  <c r="E17999" i="17"/>
  <c r="E18000" i="17"/>
  <c r="E18001" i="17"/>
  <c r="E18002" i="17"/>
  <c r="E18003" i="17"/>
  <c r="E18004" i="17"/>
  <c r="E18005" i="17"/>
  <c r="E18006" i="17"/>
  <c r="E18007" i="17"/>
  <c r="E18008" i="17"/>
  <c r="E18009" i="17"/>
  <c r="E18010" i="17"/>
  <c r="E18011" i="17"/>
  <c r="E18012" i="17"/>
  <c r="E18013" i="17"/>
  <c r="E18014" i="17"/>
  <c r="E18015" i="17"/>
  <c r="E18016" i="17"/>
  <c r="E18017" i="17"/>
  <c r="E18018" i="17"/>
  <c r="E18019" i="17"/>
  <c r="E18020" i="17"/>
  <c r="E18021" i="17"/>
  <c r="E18022" i="17"/>
  <c r="E18023" i="17"/>
  <c r="E18024" i="17"/>
  <c r="E18025" i="17"/>
  <c r="E18026" i="17"/>
  <c r="E18027" i="17"/>
  <c r="E18028" i="17"/>
  <c r="E18029" i="17"/>
  <c r="E18030" i="17"/>
  <c r="E18031" i="17"/>
  <c r="E18032" i="17"/>
  <c r="E18033" i="17"/>
  <c r="E18034" i="17"/>
  <c r="E18035" i="17"/>
  <c r="E18036" i="17"/>
  <c r="E18037" i="17"/>
  <c r="E18038" i="17"/>
  <c r="E18039" i="17"/>
  <c r="E18040" i="17"/>
  <c r="E18041" i="17"/>
  <c r="E18042" i="17"/>
  <c r="E18043" i="17"/>
  <c r="E18044" i="17"/>
  <c r="E18045" i="17"/>
  <c r="E18046" i="17"/>
  <c r="E18047" i="17"/>
  <c r="E18048" i="17"/>
  <c r="E18049" i="17"/>
  <c r="E18050" i="17"/>
  <c r="E18051" i="17"/>
  <c r="E18052" i="17"/>
  <c r="E18053" i="17"/>
  <c r="E18054" i="17"/>
  <c r="E18055" i="17"/>
  <c r="E18056" i="17"/>
  <c r="E18057" i="17"/>
  <c r="E18058" i="17"/>
  <c r="E18059" i="17"/>
  <c r="E18060" i="17"/>
  <c r="E18061" i="17"/>
  <c r="E18062" i="17"/>
  <c r="E18063" i="17"/>
  <c r="E18064" i="17"/>
  <c r="E18065" i="17"/>
  <c r="E18066" i="17"/>
  <c r="E18067" i="17"/>
  <c r="E18068" i="17"/>
  <c r="E18069" i="17"/>
  <c r="E18070" i="17"/>
  <c r="E18071" i="17"/>
  <c r="E18072" i="17"/>
  <c r="E18073" i="17"/>
  <c r="E18074" i="17"/>
  <c r="E18075" i="17"/>
  <c r="E18076" i="17"/>
  <c r="E18077" i="17"/>
  <c r="E18078" i="17"/>
  <c r="E18079" i="17"/>
  <c r="E18080" i="17"/>
  <c r="E18081" i="17"/>
  <c r="E18082" i="17"/>
  <c r="E18083" i="17"/>
  <c r="E18084" i="17"/>
  <c r="E18085" i="17"/>
  <c r="E18086" i="17"/>
  <c r="E18087" i="17"/>
  <c r="E18088" i="17"/>
  <c r="E18089" i="17"/>
  <c r="E18090" i="17"/>
  <c r="E18091" i="17"/>
  <c r="E18092" i="17"/>
  <c r="E18093" i="17"/>
  <c r="E18094" i="17"/>
  <c r="E18095" i="17"/>
  <c r="E18096" i="17"/>
  <c r="E18097" i="17"/>
  <c r="E18098" i="17"/>
  <c r="E18099" i="17"/>
  <c r="E18100" i="17"/>
  <c r="E18101" i="17"/>
  <c r="E18102" i="17"/>
  <c r="E18103" i="17"/>
  <c r="E18104" i="17"/>
  <c r="E18105" i="17"/>
  <c r="E18106" i="17"/>
  <c r="E18107" i="17"/>
  <c r="E18108" i="17"/>
  <c r="E18109" i="17"/>
  <c r="E18110" i="17"/>
  <c r="E18111" i="17"/>
  <c r="E18112" i="17"/>
  <c r="E18113" i="17"/>
  <c r="E18114" i="17"/>
  <c r="E18115" i="17"/>
  <c r="E18116" i="17"/>
  <c r="E18117" i="17"/>
  <c r="E18118" i="17"/>
  <c r="E18119" i="17"/>
  <c r="E18120" i="17"/>
  <c r="E18121" i="17"/>
  <c r="E18122" i="17"/>
  <c r="E18123" i="17"/>
  <c r="E18124" i="17"/>
  <c r="E18125" i="17"/>
  <c r="E18126" i="17"/>
  <c r="E18127" i="17"/>
  <c r="E18128" i="17"/>
  <c r="E18129" i="17"/>
  <c r="E18130" i="17"/>
  <c r="E18131" i="17"/>
  <c r="E18132" i="17"/>
  <c r="E18133" i="17"/>
  <c r="E18134" i="17"/>
  <c r="E18135" i="17"/>
  <c r="E18136" i="17"/>
  <c r="E18137" i="17"/>
  <c r="E18138" i="17"/>
  <c r="E18139" i="17"/>
  <c r="E18140" i="17"/>
  <c r="E18141" i="17"/>
  <c r="E18142" i="17"/>
  <c r="E18143" i="17"/>
  <c r="E18144" i="17"/>
  <c r="E18145" i="17"/>
  <c r="E18146" i="17"/>
  <c r="E18147" i="17"/>
  <c r="E18148" i="17"/>
  <c r="E18149" i="17"/>
  <c r="E18150" i="17"/>
  <c r="E18151" i="17"/>
  <c r="E18152" i="17"/>
  <c r="E18153" i="17"/>
  <c r="E18154" i="17"/>
  <c r="E18155" i="17"/>
  <c r="E18156" i="17"/>
  <c r="E18157" i="17"/>
  <c r="E18158" i="17"/>
  <c r="E18159" i="17"/>
  <c r="E18160" i="17"/>
  <c r="E18161" i="17"/>
  <c r="E18162" i="17"/>
  <c r="E18163" i="17"/>
  <c r="E18164" i="17"/>
  <c r="E18165" i="17"/>
  <c r="E18166" i="17"/>
  <c r="E18167" i="17"/>
  <c r="E18168" i="17"/>
  <c r="E18169" i="17"/>
  <c r="E18170" i="17"/>
  <c r="E18171" i="17"/>
  <c r="E18172" i="17"/>
  <c r="E18173" i="17"/>
  <c r="E18174" i="17"/>
  <c r="E18175" i="17"/>
  <c r="E18176" i="17"/>
  <c r="E18177" i="17"/>
  <c r="E18178" i="17"/>
  <c r="E18179" i="17"/>
  <c r="E18180" i="17"/>
  <c r="E18181" i="17"/>
  <c r="E18182" i="17"/>
  <c r="E18183" i="17"/>
  <c r="E18184" i="17"/>
  <c r="E18185" i="17"/>
  <c r="E18186" i="17"/>
  <c r="E18187" i="17"/>
  <c r="E18188" i="17"/>
  <c r="E18189" i="17"/>
  <c r="E18190" i="17"/>
  <c r="E18191" i="17"/>
  <c r="E18192" i="17"/>
  <c r="E18193" i="17"/>
  <c r="E18194" i="17"/>
  <c r="E18195" i="17"/>
  <c r="E18196" i="17"/>
  <c r="E18197" i="17"/>
  <c r="E18198" i="17"/>
  <c r="E18199" i="17"/>
  <c r="E18200" i="17"/>
  <c r="E18201" i="17"/>
  <c r="E18202" i="17"/>
  <c r="E18203" i="17"/>
  <c r="E18204" i="17"/>
  <c r="E18205" i="17"/>
  <c r="E18206" i="17"/>
  <c r="E18207" i="17"/>
  <c r="E18208" i="17"/>
  <c r="E18209" i="17"/>
  <c r="E18210" i="17"/>
  <c r="E18211" i="17"/>
  <c r="E18212" i="17"/>
  <c r="E18213" i="17"/>
  <c r="E18214" i="17"/>
  <c r="E18215" i="17"/>
  <c r="E18216" i="17"/>
  <c r="E18217" i="17"/>
  <c r="E18218" i="17"/>
  <c r="E18219" i="17"/>
  <c r="E18220" i="17"/>
  <c r="E18221" i="17"/>
  <c r="E18222" i="17"/>
  <c r="E18223" i="17"/>
  <c r="E18224" i="17"/>
  <c r="E18225" i="17"/>
  <c r="E18226" i="17"/>
  <c r="E18227" i="17"/>
  <c r="E18228" i="17"/>
  <c r="E18229" i="17"/>
  <c r="E18230" i="17"/>
  <c r="E18231" i="17"/>
  <c r="E18232" i="17"/>
  <c r="E18233" i="17"/>
  <c r="E18234" i="17"/>
  <c r="E18235" i="17"/>
  <c r="E18236" i="17"/>
  <c r="E18237" i="17"/>
  <c r="E18238" i="17"/>
  <c r="E18239" i="17"/>
  <c r="E18240" i="17"/>
  <c r="E18241" i="17"/>
  <c r="E18242" i="17"/>
  <c r="E18243" i="17"/>
  <c r="E18244" i="17"/>
  <c r="E18245" i="17"/>
  <c r="E18246" i="17"/>
  <c r="E18247" i="17"/>
  <c r="E18248" i="17"/>
  <c r="E18249" i="17"/>
  <c r="E18250" i="17"/>
  <c r="E18251" i="17"/>
  <c r="E18252" i="17"/>
  <c r="E18253" i="17"/>
  <c r="E18254" i="17"/>
  <c r="E18255" i="17"/>
  <c r="E18256" i="17"/>
  <c r="E18257" i="17"/>
  <c r="E18258" i="17"/>
  <c r="E18259" i="17"/>
  <c r="E18260" i="17"/>
  <c r="E18261" i="17"/>
  <c r="E18262" i="17"/>
  <c r="E18263" i="17"/>
  <c r="E18264" i="17"/>
  <c r="E18265" i="17"/>
  <c r="E18266" i="17"/>
  <c r="E18267" i="17"/>
  <c r="E18268" i="17"/>
  <c r="E18269" i="17"/>
  <c r="E18270" i="17"/>
  <c r="E18271" i="17"/>
  <c r="E18272" i="17"/>
  <c r="E18273" i="17"/>
  <c r="E18274" i="17"/>
  <c r="E18275" i="17"/>
  <c r="E18276" i="17"/>
  <c r="E18277" i="17"/>
  <c r="E18278" i="17"/>
  <c r="E18279" i="17"/>
  <c r="E18280" i="17"/>
  <c r="E18281" i="17"/>
  <c r="E18282" i="17"/>
  <c r="E18283" i="17"/>
  <c r="E18284" i="17"/>
  <c r="E18285" i="17"/>
  <c r="E18286" i="17"/>
  <c r="E18287" i="17"/>
  <c r="E18288" i="17"/>
  <c r="E18289" i="17"/>
  <c r="E18290" i="17"/>
  <c r="E18291" i="17"/>
  <c r="E18292" i="17"/>
  <c r="E18293" i="17"/>
  <c r="E18294" i="17"/>
  <c r="E18295" i="17"/>
  <c r="E18296" i="17"/>
  <c r="E18297" i="17"/>
  <c r="E18298" i="17"/>
  <c r="E18299" i="17"/>
  <c r="E18300" i="17"/>
  <c r="E18301" i="17"/>
  <c r="E18302" i="17"/>
  <c r="E18303" i="17"/>
  <c r="E18304" i="17"/>
  <c r="E18305" i="17"/>
  <c r="E18306" i="17"/>
  <c r="E18307" i="17"/>
  <c r="E18308" i="17"/>
  <c r="E18309" i="17"/>
  <c r="E18310" i="17"/>
  <c r="E18311" i="17"/>
  <c r="E18312" i="17"/>
  <c r="E18313" i="17"/>
  <c r="E18314" i="17"/>
  <c r="E18315" i="17"/>
  <c r="E18316" i="17"/>
  <c r="E18317" i="17"/>
  <c r="E18318" i="17"/>
  <c r="E18319" i="17"/>
  <c r="E18320" i="17"/>
  <c r="E18321" i="17"/>
  <c r="E18322" i="17"/>
  <c r="E18323" i="17"/>
  <c r="E18324" i="17"/>
  <c r="E18325" i="17"/>
  <c r="E18326" i="17"/>
  <c r="E18327" i="17"/>
  <c r="E18328" i="17"/>
  <c r="E18329" i="17"/>
  <c r="E18330" i="17"/>
  <c r="E18331" i="17"/>
  <c r="E18332" i="17"/>
  <c r="E18333" i="17"/>
  <c r="E18334" i="17"/>
  <c r="E18335" i="17"/>
  <c r="E18336" i="17"/>
  <c r="E18337" i="17"/>
  <c r="E18338" i="17"/>
  <c r="E18339" i="17"/>
  <c r="E18340" i="17"/>
  <c r="E18341" i="17"/>
  <c r="E18342" i="17"/>
  <c r="E18343" i="17"/>
  <c r="E18344" i="17"/>
  <c r="E18345" i="17"/>
  <c r="E18346" i="17"/>
  <c r="E18347" i="17"/>
  <c r="E18348" i="17"/>
  <c r="E18349" i="17"/>
  <c r="E18350" i="17"/>
  <c r="E18351" i="17"/>
  <c r="E18352" i="17"/>
  <c r="E18353" i="17"/>
  <c r="E18354" i="17"/>
  <c r="E18355" i="17"/>
  <c r="E18356" i="17"/>
  <c r="E18357" i="17"/>
  <c r="E18358" i="17"/>
  <c r="E18359" i="17"/>
  <c r="E18360" i="17"/>
  <c r="E18361" i="17"/>
  <c r="E18362" i="17"/>
  <c r="E18363" i="17"/>
  <c r="E18364" i="17"/>
  <c r="E18365" i="17"/>
  <c r="E18366" i="17"/>
  <c r="E18367" i="17"/>
  <c r="E18368" i="17"/>
  <c r="E18369" i="17"/>
  <c r="E18370" i="17"/>
  <c r="E18371" i="17"/>
  <c r="E18372" i="17"/>
  <c r="E18373" i="17"/>
  <c r="E18374" i="17"/>
  <c r="E18375" i="17"/>
  <c r="E18376" i="17"/>
  <c r="E18377" i="17"/>
  <c r="E18378" i="17"/>
  <c r="E18379" i="17"/>
  <c r="E18380" i="17"/>
  <c r="E18381" i="17"/>
  <c r="E18382" i="17"/>
  <c r="E18383" i="17"/>
  <c r="E18384" i="17"/>
  <c r="E18385" i="17"/>
  <c r="E18386" i="17"/>
  <c r="E18387" i="17"/>
  <c r="E18388" i="17"/>
  <c r="E18389" i="17"/>
  <c r="E18390" i="17"/>
  <c r="E18391" i="17"/>
  <c r="E18392" i="17"/>
  <c r="E18393" i="17"/>
  <c r="E18394" i="17"/>
  <c r="E18395" i="17"/>
  <c r="E18396" i="17"/>
  <c r="E18397" i="17"/>
  <c r="E18398" i="17"/>
  <c r="E18399" i="17"/>
  <c r="E18400" i="17"/>
  <c r="E18401" i="17"/>
  <c r="E18402" i="17"/>
  <c r="E18403" i="17"/>
  <c r="E18404" i="17"/>
  <c r="E18405" i="17"/>
  <c r="E18406" i="17"/>
  <c r="E18407" i="17"/>
  <c r="E18408" i="17"/>
  <c r="E18409" i="17"/>
  <c r="E18410" i="17"/>
  <c r="E18411" i="17"/>
  <c r="E18412" i="17"/>
  <c r="E18413" i="17"/>
  <c r="E18414" i="17"/>
  <c r="E18415" i="17"/>
  <c r="E18416" i="17"/>
  <c r="E18417" i="17"/>
  <c r="E18418" i="17"/>
  <c r="E18419" i="17"/>
  <c r="E18420" i="17"/>
  <c r="E18421" i="17"/>
  <c r="E18422" i="17"/>
  <c r="E18423" i="17"/>
  <c r="E18424" i="17"/>
  <c r="E18425" i="17"/>
  <c r="E18426" i="17"/>
  <c r="E18427" i="17"/>
  <c r="E18428" i="17"/>
  <c r="E18429" i="17"/>
  <c r="E18430" i="17"/>
  <c r="E18431" i="17"/>
  <c r="E18432" i="17"/>
  <c r="E18433" i="17"/>
  <c r="E18434" i="17"/>
  <c r="E18435" i="17"/>
  <c r="E18436" i="17"/>
  <c r="E18437" i="17"/>
  <c r="E18438" i="17"/>
  <c r="E18439" i="17"/>
  <c r="E18440" i="17"/>
  <c r="E18441" i="17"/>
  <c r="E18442" i="17"/>
  <c r="E18443" i="17"/>
  <c r="E18444" i="17"/>
  <c r="E18445" i="17"/>
  <c r="E18446" i="17"/>
  <c r="E18447" i="17"/>
  <c r="E18448" i="17"/>
  <c r="E18449" i="17"/>
  <c r="E18450" i="17"/>
  <c r="E18451" i="17"/>
  <c r="E18452" i="17"/>
  <c r="E18453" i="17"/>
  <c r="E18454" i="17"/>
  <c r="E18455" i="17"/>
  <c r="E18456" i="17"/>
  <c r="E18457" i="17"/>
  <c r="E18458" i="17"/>
  <c r="E18459" i="17"/>
  <c r="E18460" i="17"/>
  <c r="E18461" i="17"/>
  <c r="E18462" i="17"/>
  <c r="E18463" i="17"/>
  <c r="E18464" i="17"/>
  <c r="E18465" i="17"/>
  <c r="E18466" i="17"/>
  <c r="E18467" i="17"/>
  <c r="E18468" i="17"/>
  <c r="E18469" i="17"/>
  <c r="E18470" i="17"/>
  <c r="E18471" i="17"/>
  <c r="E18472" i="17"/>
  <c r="E18473" i="17"/>
  <c r="E18474" i="17"/>
  <c r="E18475" i="17"/>
  <c r="E18476" i="17"/>
  <c r="E18477" i="17"/>
  <c r="E18478" i="17"/>
  <c r="E18479" i="17"/>
  <c r="E18480" i="17"/>
  <c r="E18481" i="17"/>
  <c r="E18482" i="17"/>
  <c r="E18483" i="17"/>
  <c r="E18484" i="17"/>
  <c r="E18485" i="17"/>
  <c r="E18486" i="17"/>
  <c r="E18487" i="17"/>
  <c r="E18488" i="17"/>
  <c r="E18489" i="17"/>
  <c r="E18490" i="17"/>
  <c r="E18491" i="17"/>
  <c r="E18492" i="17"/>
  <c r="E18493" i="17"/>
  <c r="E18494" i="17"/>
  <c r="E18495" i="17"/>
  <c r="E18496" i="17"/>
  <c r="E18497" i="17"/>
  <c r="E18498" i="17"/>
  <c r="E18499" i="17"/>
  <c r="E18500" i="17"/>
  <c r="E18501" i="17"/>
  <c r="E18502" i="17"/>
  <c r="E18503" i="17"/>
  <c r="E18504" i="17"/>
  <c r="E18505" i="17"/>
  <c r="E18506" i="17"/>
  <c r="E18507" i="17"/>
  <c r="E18508" i="17"/>
  <c r="E18509" i="17"/>
  <c r="E18510" i="17"/>
  <c r="E18511" i="17"/>
  <c r="E18512" i="17"/>
  <c r="E18513" i="17"/>
  <c r="E18514" i="17"/>
  <c r="E18515" i="17"/>
  <c r="E18516" i="17"/>
  <c r="E18517" i="17"/>
  <c r="E18518" i="17"/>
  <c r="E18519" i="17"/>
  <c r="E18520" i="17"/>
  <c r="E18521" i="17"/>
  <c r="E18522" i="17"/>
  <c r="E18523" i="17"/>
  <c r="E18524" i="17"/>
  <c r="E18525" i="17"/>
  <c r="E18526" i="17"/>
  <c r="E18527" i="17"/>
  <c r="E18528" i="17"/>
  <c r="E18529" i="17"/>
  <c r="E18530" i="17"/>
  <c r="E18531" i="17"/>
  <c r="E18532" i="17"/>
  <c r="E18533" i="17"/>
  <c r="E18534" i="17"/>
  <c r="E18535" i="17"/>
  <c r="E18536" i="17"/>
  <c r="E18537" i="17"/>
  <c r="E18538" i="17"/>
  <c r="E18539" i="17"/>
  <c r="E18540" i="17"/>
  <c r="E18541" i="17"/>
  <c r="E18542" i="17"/>
  <c r="E18543" i="17"/>
  <c r="E18544" i="17"/>
  <c r="E18545" i="17"/>
  <c r="E18546" i="17"/>
  <c r="E18547" i="17"/>
  <c r="E18548" i="17"/>
  <c r="E18549" i="17"/>
  <c r="E18550" i="17"/>
  <c r="E18551" i="17"/>
  <c r="E18552" i="17"/>
  <c r="E18553" i="17"/>
  <c r="E18554" i="17"/>
  <c r="E18555" i="17"/>
  <c r="E18556" i="17"/>
  <c r="E18557" i="17"/>
  <c r="E18558" i="17"/>
  <c r="E18559" i="17"/>
  <c r="E18560" i="17"/>
  <c r="E18561" i="17"/>
  <c r="E18562" i="17"/>
  <c r="E18563" i="17"/>
  <c r="E18564" i="17"/>
  <c r="E18565" i="17"/>
  <c r="E18566" i="17"/>
  <c r="E18567" i="17"/>
  <c r="E18568" i="17"/>
  <c r="E18569" i="17"/>
  <c r="E18570" i="17"/>
  <c r="E18571" i="17"/>
  <c r="E18572" i="17"/>
  <c r="E18573" i="17"/>
  <c r="E18574" i="17"/>
  <c r="E18575" i="17"/>
  <c r="E18576" i="17"/>
  <c r="E18577" i="17"/>
  <c r="E18578" i="17"/>
  <c r="E18579" i="17"/>
  <c r="E18580" i="17"/>
  <c r="E18581" i="17"/>
  <c r="E18582" i="17"/>
  <c r="E18583" i="17"/>
  <c r="E18584" i="17"/>
  <c r="E18585" i="17"/>
  <c r="E18586" i="17"/>
  <c r="E18587" i="17"/>
  <c r="E18588" i="17"/>
  <c r="E18589" i="17"/>
  <c r="E18590" i="17"/>
  <c r="E18591" i="17"/>
  <c r="E18592" i="17"/>
  <c r="E18593" i="17"/>
  <c r="E18594" i="17"/>
  <c r="E18595" i="17"/>
  <c r="E18596" i="17"/>
  <c r="E18597" i="17"/>
  <c r="E18598" i="17"/>
  <c r="E18599" i="17"/>
  <c r="E18600" i="17"/>
  <c r="E18601" i="17"/>
  <c r="E18602" i="17"/>
  <c r="E18603" i="17"/>
  <c r="E18604" i="17"/>
  <c r="E18605" i="17"/>
  <c r="E18606" i="17"/>
  <c r="E18607" i="17"/>
  <c r="E18608" i="17"/>
  <c r="E18609" i="17"/>
  <c r="E18610" i="17"/>
  <c r="E18611" i="17"/>
  <c r="E18612" i="17"/>
  <c r="E18613" i="17"/>
  <c r="E18614" i="17"/>
  <c r="E18615" i="17"/>
  <c r="E18616" i="17"/>
  <c r="E18617" i="17"/>
  <c r="E18618" i="17"/>
  <c r="E18619" i="17"/>
  <c r="E18620" i="17"/>
  <c r="E18621" i="17"/>
  <c r="E18622" i="17"/>
  <c r="E18623" i="17"/>
  <c r="E18624" i="17"/>
  <c r="E18625" i="17"/>
  <c r="E18626" i="17"/>
  <c r="E18627" i="17"/>
  <c r="E18628" i="17"/>
  <c r="E18629" i="17"/>
  <c r="E18630" i="17"/>
  <c r="E18631" i="17"/>
  <c r="E18632" i="17"/>
  <c r="E18633" i="17"/>
  <c r="E18634" i="17"/>
  <c r="E18635" i="17"/>
  <c r="E18636" i="17"/>
  <c r="E18637" i="17"/>
  <c r="E18638" i="17"/>
  <c r="E18639" i="17"/>
  <c r="E18640" i="17"/>
  <c r="E18641" i="17"/>
  <c r="E18642" i="17"/>
  <c r="E18643" i="17"/>
  <c r="E18644" i="17"/>
  <c r="E18645" i="17"/>
  <c r="E18646" i="17"/>
  <c r="E18647" i="17"/>
  <c r="E18648" i="17"/>
  <c r="E18649" i="17"/>
  <c r="E18650" i="17"/>
  <c r="E18651" i="17"/>
  <c r="E18652" i="17"/>
  <c r="E18653" i="17"/>
  <c r="E18654" i="17"/>
  <c r="E18655" i="17"/>
  <c r="E18656" i="17"/>
  <c r="E18657" i="17"/>
  <c r="E18658" i="17"/>
  <c r="E18659" i="17"/>
  <c r="E18660" i="17"/>
  <c r="E18661" i="17"/>
  <c r="E18662" i="17"/>
  <c r="E18663" i="17"/>
  <c r="E18664" i="17"/>
  <c r="E18665" i="17"/>
  <c r="E18666" i="17"/>
  <c r="E18667" i="17"/>
  <c r="E18668" i="17"/>
  <c r="E18669" i="17"/>
  <c r="E18670" i="17"/>
  <c r="E18671" i="17"/>
  <c r="E18672" i="17"/>
  <c r="E18673" i="17"/>
  <c r="E18674" i="17"/>
  <c r="E18675" i="17"/>
  <c r="E18676" i="17"/>
  <c r="E18677" i="17"/>
  <c r="E18678" i="17"/>
  <c r="E18679" i="17"/>
  <c r="E18680" i="17"/>
  <c r="E18681" i="17"/>
  <c r="E18682" i="17"/>
  <c r="E18683" i="17"/>
  <c r="E18684" i="17"/>
  <c r="E18685" i="17"/>
  <c r="E18686" i="17"/>
  <c r="E18687" i="17"/>
  <c r="E18688" i="17"/>
  <c r="E18689" i="17"/>
  <c r="E18690" i="17"/>
  <c r="E18691" i="17"/>
  <c r="E18692" i="17"/>
  <c r="E18693" i="17"/>
  <c r="E18694" i="17"/>
  <c r="E18695" i="17"/>
  <c r="E18696" i="17"/>
  <c r="E18697" i="17"/>
  <c r="E18698" i="17"/>
  <c r="E18699" i="17"/>
  <c r="E18700" i="17"/>
  <c r="E18701" i="17"/>
  <c r="E18702" i="17"/>
  <c r="E18703" i="17"/>
  <c r="E18704" i="17"/>
  <c r="E18705" i="17"/>
  <c r="E18706" i="17"/>
  <c r="E18707" i="17"/>
  <c r="E18708" i="17"/>
  <c r="E18709" i="17"/>
  <c r="E18710" i="17"/>
  <c r="E18711" i="17"/>
  <c r="E18712" i="17"/>
  <c r="E18713" i="17"/>
  <c r="E18714" i="17"/>
  <c r="E18715" i="17"/>
  <c r="E18716" i="17"/>
  <c r="E18717" i="17"/>
  <c r="E18718" i="17"/>
  <c r="E18719" i="17"/>
  <c r="E18720" i="17"/>
  <c r="E18721" i="17"/>
  <c r="E18722" i="17"/>
  <c r="E18723" i="17"/>
  <c r="E18724" i="17"/>
  <c r="E18725" i="17"/>
  <c r="E18726" i="17"/>
  <c r="E18727" i="17"/>
  <c r="E18728" i="17"/>
  <c r="E18729" i="17"/>
  <c r="E18730" i="17"/>
  <c r="E18731" i="17"/>
  <c r="E18732" i="17"/>
  <c r="E18733" i="17"/>
  <c r="E18734" i="17"/>
  <c r="E18735" i="17"/>
  <c r="E18736" i="17"/>
  <c r="E18737" i="17"/>
  <c r="E18738" i="17"/>
  <c r="E18739" i="17"/>
  <c r="E18740" i="17"/>
  <c r="E18741" i="17"/>
  <c r="E18742" i="17"/>
  <c r="E18743" i="17"/>
  <c r="E18744" i="17"/>
  <c r="E18745" i="17"/>
  <c r="E18746" i="17"/>
  <c r="E18747" i="17"/>
  <c r="E18748" i="17"/>
  <c r="E18749" i="17"/>
  <c r="E18750" i="17"/>
  <c r="E18751" i="17"/>
  <c r="E18752" i="17"/>
  <c r="E18753" i="17"/>
  <c r="E18754" i="17"/>
  <c r="E18755" i="17"/>
  <c r="E18756" i="17"/>
  <c r="E18757" i="17"/>
  <c r="E18758" i="17"/>
  <c r="E18759" i="17"/>
  <c r="E18760" i="17"/>
  <c r="E18761" i="17"/>
  <c r="E18762" i="17"/>
  <c r="E18763" i="17"/>
  <c r="E18764" i="17"/>
  <c r="E18765" i="17"/>
  <c r="E18766" i="17"/>
  <c r="E18767" i="17"/>
  <c r="E18768" i="17"/>
  <c r="E18769" i="17"/>
  <c r="E18770" i="17"/>
  <c r="E18771" i="17"/>
  <c r="E18772" i="17"/>
  <c r="E18773" i="17"/>
  <c r="E18774" i="17"/>
  <c r="E18775" i="17"/>
  <c r="E18776" i="17"/>
  <c r="E18777" i="17"/>
  <c r="E18778" i="17"/>
  <c r="E18779" i="17"/>
  <c r="E18780" i="17"/>
  <c r="E18781" i="17"/>
  <c r="E18782" i="17"/>
  <c r="E18783" i="17"/>
  <c r="E18784" i="17"/>
  <c r="E18785" i="17"/>
  <c r="E18786" i="17"/>
  <c r="E18787" i="17"/>
  <c r="E18788" i="17"/>
  <c r="E18789" i="17"/>
  <c r="E18790" i="17"/>
  <c r="E18791" i="17"/>
  <c r="E18792" i="17"/>
  <c r="E18793" i="17"/>
  <c r="E18794" i="17"/>
  <c r="E18795" i="17"/>
  <c r="E18796" i="17"/>
  <c r="E18797" i="17"/>
  <c r="E18798" i="17"/>
  <c r="E18799" i="17"/>
  <c r="E18800" i="17"/>
  <c r="E18801" i="17"/>
  <c r="E18802" i="17"/>
  <c r="E18803" i="17"/>
  <c r="E18804" i="17"/>
  <c r="E18805" i="17"/>
  <c r="E18806" i="17"/>
  <c r="E18807" i="17"/>
  <c r="E18808" i="17"/>
  <c r="E18809" i="17"/>
  <c r="E18810" i="17"/>
  <c r="E18811" i="17"/>
  <c r="E18812" i="17"/>
  <c r="E18813" i="17"/>
  <c r="E18814" i="17"/>
  <c r="E18815" i="17"/>
  <c r="E18816" i="17"/>
  <c r="E18817" i="17"/>
  <c r="E18818" i="17"/>
  <c r="E18819" i="17"/>
  <c r="E18820" i="17"/>
  <c r="E18821" i="17"/>
  <c r="E18822" i="17"/>
  <c r="E18823" i="17"/>
  <c r="E18824" i="17"/>
  <c r="E18825" i="17"/>
  <c r="E18826" i="17"/>
  <c r="E18827" i="17"/>
  <c r="E18828" i="17"/>
  <c r="E18829" i="17"/>
  <c r="E18830" i="17"/>
  <c r="E18831" i="17"/>
  <c r="E18832" i="17"/>
  <c r="E18833" i="17"/>
  <c r="E18834" i="17"/>
  <c r="E18835" i="17"/>
  <c r="E18836" i="17"/>
  <c r="E18837" i="17"/>
  <c r="E18838" i="17"/>
  <c r="E18839" i="17"/>
  <c r="E18840" i="17"/>
  <c r="E18841" i="17"/>
  <c r="E18842" i="17"/>
  <c r="E18843" i="17"/>
  <c r="E18844" i="17"/>
  <c r="E18845" i="17"/>
  <c r="E18846" i="17"/>
  <c r="E18847" i="17"/>
  <c r="E18848" i="17"/>
  <c r="E18849" i="17"/>
  <c r="E18850" i="17"/>
  <c r="E18851" i="17"/>
  <c r="E18852" i="17"/>
  <c r="E18853" i="17"/>
  <c r="E18854" i="17"/>
  <c r="E18855" i="17"/>
  <c r="E18856" i="17"/>
  <c r="E18857" i="17"/>
  <c r="E18858" i="17"/>
  <c r="E18859" i="17"/>
  <c r="E18860" i="17"/>
  <c r="E18861" i="17"/>
  <c r="E18862" i="17"/>
  <c r="E18863" i="17"/>
  <c r="E18864" i="17"/>
  <c r="E18865" i="17"/>
  <c r="E18866" i="17"/>
  <c r="E18867" i="17"/>
  <c r="E18868" i="17"/>
  <c r="E18869" i="17"/>
  <c r="E18870" i="17"/>
  <c r="E18871" i="17"/>
  <c r="E18872" i="17"/>
  <c r="E18873" i="17"/>
  <c r="E18874" i="17"/>
  <c r="E18875" i="17"/>
  <c r="E18876" i="17"/>
  <c r="E18877" i="17"/>
  <c r="E18878" i="17"/>
  <c r="E18879" i="17"/>
  <c r="E18880" i="17"/>
  <c r="E18881" i="17"/>
  <c r="E18882" i="17"/>
  <c r="E18883" i="17"/>
  <c r="E18884" i="17"/>
  <c r="E18885" i="17"/>
  <c r="E18886" i="17"/>
  <c r="E18887" i="17"/>
  <c r="E18888" i="17"/>
  <c r="E18889" i="17"/>
  <c r="E18890" i="17"/>
  <c r="E18891" i="17"/>
  <c r="E18892" i="17"/>
  <c r="E18893" i="17"/>
  <c r="E18894" i="17"/>
  <c r="E18895" i="17"/>
  <c r="E18896" i="17"/>
  <c r="E18897" i="17"/>
  <c r="E18898" i="17"/>
  <c r="E18899" i="17"/>
  <c r="E18900" i="17"/>
  <c r="E18901" i="17"/>
  <c r="E18902" i="17"/>
  <c r="E18903" i="17"/>
  <c r="E18904" i="17"/>
  <c r="E18905" i="17"/>
  <c r="E18906" i="17"/>
  <c r="E18907" i="17"/>
  <c r="E18908" i="17"/>
  <c r="E18909" i="17"/>
  <c r="E18910" i="17"/>
  <c r="E18911" i="17"/>
  <c r="E18912" i="17"/>
  <c r="E18913" i="17"/>
  <c r="E18914" i="17"/>
  <c r="E18915" i="17"/>
  <c r="E18916" i="17"/>
  <c r="E18917" i="17"/>
  <c r="E18918" i="17"/>
  <c r="E18919" i="17"/>
  <c r="E18920" i="17"/>
  <c r="E18921" i="17"/>
  <c r="E18922" i="17"/>
  <c r="E18923" i="17"/>
  <c r="E18924" i="17"/>
  <c r="E18925" i="17"/>
  <c r="E18926" i="17"/>
  <c r="E18927" i="17"/>
  <c r="E18928" i="17"/>
  <c r="E18929" i="17"/>
  <c r="E18930" i="17"/>
  <c r="E18931" i="17"/>
  <c r="E18932" i="17"/>
  <c r="E18933" i="17"/>
  <c r="E18934" i="17"/>
  <c r="E18935" i="17"/>
  <c r="E18936" i="17"/>
  <c r="E18937" i="17"/>
  <c r="E18938" i="17"/>
  <c r="E18939" i="17"/>
  <c r="E18940" i="17"/>
  <c r="E18941" i="17"/>
  <c r="E18942" i="17"/>
  <c r="E18943" i="17"/>
  <c r="E18944" i="17"/>
  <c r="E18945" i="17"/>
  <c r="E18946" i="17"/>
  <c r="E18947" i="17"/>
  <c r="E18948" i="17"/>
  <c r="E18949" i="17"/>
  <c r="E18950" i="17"/>
  <c r="E18951" i="17"/>
  <c r="E18952" i="17"/>
  <c r="E18953" i="17"/>
  <c r="E18954" i="17"/>
  <c r="E18955" i="17"/>
  <c r="E18956" i="17"/>
  <c r="E18957" i="17"/>
  <c r="E18958" i="17"/>
  <c r="E18959" i="17"/>
  <c r="E18960" i="17"/>
  <c r="E18961" i="17"/>
  <c r="E18962" i="17"/>
  <c r="E18963" i="17"/>
  <c r="E18964" i="17"/>
  <c r="E18965" i="17"/>
  <c r="E18966" i="17"/>
  <c r="E18967" i="17"/>
  <c r="E18968" i="17"/>
  <c r="E18969" i="17"/>
  <c r="E18970" i="17"/>
  <c r="E18971" i="17"/>
  <c r="E18972" i="17"/>
  <c r="E18973" i="17"/>
  <c r="E18974" i="17"/>
  <c r="E18975" i="17"/>
  <c r="E18976" i="17"/>
  <c r="E18977" i="17"/>
  <c r="E18978" i="17"/>
  <c r="E18979" i="17"/>
  <c r="E18980" i="17"/>
  <c r="E18981" i="17"/>
  <c r="E18982" i="17"/>
  <c r="E18983" i="17"/>
  <c r="E18984" i="17"/>
  <c r="E18985" i="17"/>
  <c r="E18986" i="17"/>
  <c r="E18987" i="17"/>
  <c r="E18988" i="17"/>
  <c r="E18989" i="17"/>
  <c r="E18990" i="17"/>
  <c r="E18991" i="17"/>
  <c r="E18992" i="17"/>
  <c r="E18993" i="17"/>
  <c r="E18994" i="17"/>
  <c r="E18995" i="17"/>
  <c r="E18996" i="17"/>
  <c r="E18997" i="17"/>
  <c r="E18998" i="17"/>
  <c r="E18999" i="17"/>
  <c r="E19000" i="17"/>
  <c r="E19001" i="17"/>
  <c r="E19002" i="17"/>
  <c r="E19003" i="17"/>
  <c r="E19004" i="17"/>
  <c r="E19005" i="17"/>
  <c r="E19006" i="17"/>
  <c r="E19007" i="17"/>
  <c r="E19008" i="17"/>
  <c r="E19009" i="17"/>
  <c r="E19010" i="17"/>
  <c r="E19011" i="17"/>
  <c r="E19012" i="17"/>
  <c r="E19013" i="17"/>
  <c r="E19014" i="17"/>
  <c r="E19015" i="17"/>
  <c r="E19016" i="17"/>
  <c r="E19017" i="17"/>
  <c r="E19018" i="17"/>
  <c r="E19019" i="17"/>
  <c r="E19020" i="17"/>
  <c r="E19021" i="17"/>
  <c r="E19022" i="17"/>
  <c r="E19023" i="17"/>
  <c r="E19024" i="17"/>
  <c r="E19025" i="17"/>
  <c r="E19026" i="17"/>
  <c r="E19027" i="17"/>
  <c r="E19028" i="17"/>
  <c r="E19029" i="17"/>
  <c r="E19030" i="17"/>
  <c r="E19031" i="17"/>
  <c r="E19032" i="17"/>
  <c r="E19033" i="17"/>
  <c r="E19034" i="17"/>
  <c r="E19035" i="17"/>
  <c r="E19036" i="17"/>
  <c r="E19037" i="17"/>
  <c r="E19038" i="17"/>
  <c r="E19039" i="17"/>
  <c r="E19040" i="17"/>
  <c r="E19041" i="17"/>
  <c r="E19042" i="17"/>
  <c r="E19043" i="17"/>
  <c r="E19044" i="17"/>
  <c r="E19045" i="17"/>
  <c r="E19046" i="17"/>
  <c r="E19047" i="17"/>
  <c r="E19048" i="17"/>
  <c r="E19049" i="17"/>
  <c r="E19050" i="17"/>
  <c r="E19051" i="17"/>
  <c r="E19052" i="17"/>
  <c r="E19053" i="17"/>
  <c r="E19054" i="17"/>
  <c r="E19055" i="17"/>
  <c r="E19056" i="17"/>
  <c r="E19057" i="17"/>
  <c r="E19058" i="17"/>
  <c r="E19059" i="17"/>
  <c r="E19060" i="17"/>
  <c r="E19061" i="17"/>
  <c r="E19062" i="17"/>
  <c r="E19063" i="17"/>
  <c r="E19064" i="17"/>
  <c r="E19065" i="17"/>
  <c r="E19066" i="17"/>
  <c r="E19067" i="17"/>
  <c r="E19068" i="17"/>
  <c r="E19069" i="17"/>
  <c r="E19070" i="17"/>
  <c r="E19071" i="17"/>
  <c r="E19072" i="17"/>
  <c r="E19073" i="17"/>
  <c r="E19074" i="17"/>
  <c r="E19075" i="17"/>
  <c r="E19076" i="17"/>
  <c r="E19077" i="17"/>
  <c r="E19078" i="17"/>
  <c r="E19079" i="17"/>
  <c r="E19080" i="17"/>
  <c r="E19081" i="17"/>
  <c r="E19082" i="17"/>
  <c r="E19083" i="17"/>
  <c r="E19084" i="17"/>
  <c r="E19085" i="17"/>
  <c r="E19086" i="17"/>
  <c r="E19087" i="17"/>
  <c r="E19088" i="17"/>
  <c r="E19089" i="17"/>
  <c r="E19090" i="17"/>
  <c r="E19091" i="17"/>
  <c r="E19092" i="17"/>
  <c r="E19093" i="17"/>
  <c r="E19094" i="17"/>
  <c r="E19095" i="17"/>
  <c r="E19096" i="17"/>
  <c r="E19097" i="17"/>
  <c r="E19098" i="17"/>
  <c r="E19099" i="17"/>
  <c r="E19100" i="17"/>
  <c r="E19101" i="17"/>
  <c r="E19102" i="17"/>
  <c r="E19103" i="17"/>
  <c r="E19104" i="17"/>
  <c r="E19105" i="17"/>
  <c r="E19106" i="17"/>
  <c r="E19107" i="17"/>
  <c r="E19108" i="17"/>
  <c r="E19109" i="17"/>
  <c r="E19110" i="17"/>
  <c r="E19111" i="17"/>
  <c r="E19112" i="17"/>
  <c r="E19113" i="17"/>
  <c r="E19114" i="17"/>
  <c r="E19115" i="17"/>
  <c r="E19116" i="17"/>
  <c r="E19117" i="17"/>
  <c r="E19118" i="17"/>
  <c r="E19119" i="17"/>
  <c r="E19120" i="17"/>
  <c r="E19121" i="17"/>
  <c r="E19122" i="17"/>
  <c r="E19123" i="17"/>
  <c r="E19124" i="17"/>
  <c r="E19125" i="17"/>
  <c r="E19126" i="17"/>
  <c r="E19127" i="17"/>
  <c r="E19128" i="17"/>
  <c r="E19129" i="17"/>
  <c r="E19130" i="17"/>
  <c r="E19131" i="17"/>
  <c r="E19132" i="17"/>
  <c r="E19133" i="17"/>
  <c r="E19134" i="17"/>
  <c r="E19135" i="17"/>
  <c r="E19136" i="17"/>
  <c r="E19137" i="17"/>
  <c r="E19138" i="17"/>
  <c r="E19139" i="17"/>
  <c r="E19140" i="17"/>
  <c r="E19141" i="17"/>
  <c r="E19142" i="17"/>
  <c r="E19143" i="17"/>
  <c r="E19144" i="17"/>
  <c r="E19145" i="17"/>
  <c r="E19146" i="17"/>
  <c r="E19147" i="17"/>
  <c r="E19148" i="17"/>
  <c r="E19149" i="17"/>
  <c r="E19150" i="17"/>
  <c r="E19151" i="17"/>
  <c r="E19152" i="17"/>
  <c r="E19153" i="17"/>
  <c r="E19154" i="17"/>
  <c r="E19155" i="17"/>
  <c r="E19156" i="17"/>
  <c r="E19157" i="17"/>
  <c r="E19158" i="17"/>
  <c r="E19159" i="17"/>
  <c r="E19160" i="17"/>
  <c r="E19161" i="17"/>
  <c r="E19162" i="17"/>
  <c r="E19163" i="17"/>
  <c r="E19164" i="17"/>
  <c r="E19165" i="17"/>
  <c r="E19166" i="17"/>
  <c r="E19167" i="17"/>
  <c r="E19168" i="17"/>
  <c r="E19169" i="17"/>
  <c r="E19170" i="17"/>
  <c r="E19171" i="17"/>
  <c r="E19172" i="17"/>
  <c r="E19173" i="17"/>
  <c r="E19174" i="17"/>
  <c r="E19175" i="17"/>
  <c r="E19176" i="17"/>
  <c r="E19177" i="17"/>
  <c r="E19178" i="17"/>
  <c r="E19179" i="17"/>
  <c r="E19180" i="17"/>
  <c r="E19181" i="17"/>
  <c r="E19182" i="17"/>
  <c r="E19183" i="17"/>
  <c r="E19184" i="17"/>
  <c r="E19185" i="17"/>
  <c r="E19186" i="17"/>
  <c r="E19187" i="17"/>
  <c r="E19188" i="17"/>
  <c r="E19189" i="17"/>
  <c r="E19190" i="17"/>
  <c r="E19191" i="17"/>
  <c r="E19192" i="17"/>
  <c r="E19193" i="17"/>
  <c r="E19194" i="17"/>
  <c r="E19195" i="17"/>
  <c r="E19196" i="17"/>
  <c r="E19197" i="17"/>
  <c r="E19198" i="17"/>
  <c r="E19199" i="17"/>
  <c r="E19200" i="17"/>
  <c r="E19201" i="17"/>
  <c r="E19202" i="17"/>
  <c r="E19203" i="17"/>
  <c r="E19204" i="17"/>
  <c r="E19205" i="17"/>
  <c r="E19206" i="17"/>
  <c r="E19207" i="17"/>
  <c r="E19208" i="17"/>
  <c r="E19209" i="17"/>
  <c r="E19210" i="17"/>
  <c r="E19211" i="17"/>
  <c r="E19212" i="17"/>
  <c r="E19213" i="17"/>
  <c r="E19214" i="17"/>
  <c r="E19215" i="17"/>
  <c r="E19216" i="17"/>
  <c r="E19217" i="17"/>
  <c r="E19218" i="17"/>
  <c r="E19219" i="17"/>
  <c r="E19220" i="17"/>
  <c r="E19221" i="17"/>
  <c r="E19222" i="17"/>
  <c r="E19223" i="17"/>
  <c r="E19224" i="17"/>
  <c r="E19225" i="17"/>
  <c r="E19226" i="17"/>
  <c r="E19227" i="17"/>
  <c r="E19228" i="17"/>
  <c r="E19229" i="17"/>
  <c r="E19230" i="17"/>
  <c r="E19231" i="17"/>
  <c r="E19232" i="17"/>
  <c r="E19233" i="17"/>
  <c r="E19234" i="17"/>
  <c r="E19235" i="17"/>
  <c r="E19236" i="17"/>
  <c r="E19237" i="17"/>
  <c r="E19238" i="17"/>
  <c r="E19239" i="17"/>
  <c r="E19240" i="17"/>
  <c r="E19241" i="17"/>
  <c r="E19242" i="17"/>
  <c r="E19243" i="17"/>
  <c r="E19244" i="17"/>
  <c r="E19245" i="17"/>
  <c r="E19246" i="17"/>
  <c r="E19247" i="17"/>
  <c r="E19248" i="17"/>
  <c r="E19249" i="17"/>
  <c r="E19250" i="17"/>
  <c r="E19251" i="17"/>
  <c r="E19252" i="17"/>
  <c r="E19253" i="17"/>
  <c r="E19254" i="17"/>
  <c r="E19255" i="17"/>
  <c r="E19256" i="17"/>
  <c r="E19257" i="17"/>
  <c r="E19258" i="17"/>
  <c r="E19259" i="17"/>
  <c r="E19260" i="17"/>
  <c r="E19261" i="17"/>
  <c r="E19262" i="17"/>
  <c r="E19263" i="17"/>
  <c r="E19264" i="17"/>
  <c r="E19265" i="17"/>
  <c r="E19266" i="17"/>
  <c r="E19267" i="17"/>
  <c r="E19268" i="17"/>
  <c r="E19269" i="17"/>
  <c r="E19270" i="17"/>
  <c r="E19271" i="17"/>
  <c r="E19272" i="17"/>
  <c r="E19273" i="17"/>
  <c r="E19274" i="17"/>
  <c r="E19275" i="17"/>
  <c r="E19276" i="17"/>
  <c r="E19277" i="17"/>
  <c r="E19278" i="17"/>
  <c r="E19279" i="17"/>
  <c r="E19280" i="17"/>
  <c r="E19281" i="17"/>
  <c r="E19282" i="17"/>
  <c r="E19283" i="17"/>
  <c r="E19284" i="17"/>
  <c r="E19285" i="17"/>
  <c r="E19286" i="17"/>
  <c r="E19287" i="17"/>
  <c r="E19288" i="17"/>
  <c r="E19289" i="17"/>
  <c r="E19290" i="17"/>
  <c r="E19291" i="17"/>
  <c r="E19292" i="17"/>
  <c r="E19293" i="17"/>
  <c r="E19294" i="17"/>
  <c r="E19295" i="17"/>
  <c r="E19296" i="17"/>
  <c r="E19297" i="17"/>
  <c r="E19298" i="17"/>
  <c r="E19299" i="17"/>
  <c r="E19300" i="17"/>
  <c r="E19301" i="17"/>
  <c r="E19302" i="17"/>
  <c r="E19303" i="17"/>
  <c r="E19304" i="17"/>
  <c r="E19305" i="17"/>
  <c r="E19306" i="17"/>
  <c r="E19307" i="17"/>
  <c r="E19308" i="17"/>
  <c r="E19309" i="17"/>
  <c r="E19310" i="17"/>
  <c r="E19311" i="17"/>
  <c r="E19312" i="17"/>
  <c r="E19313" i="17"/>
  <c r="E19314" i="17"/>
  <c r="E19315" i="17"/>
  <c r="E19316" i="17"/>
  <c r="E19317" i="17"/>
  <c r="E19318" i="17"/>
  <c r="E19319" i="17"/>
  <c r="E19320" i="17"/>
  <c r="E19321" i="17"/>
  <c r="E19322" i="17"/>
  <c r="E19323" i="17"/>
  <c r="E19324" i="17"/>
  <c r="E19325" i="17"/>
  <c r="E19326" i="17"/>
  <c r="E19327" i="17"/>
  <c r="E19328" i="17"/>
  <c r="E19329" i="17"/>
  <c r="E19330" i="17"/>
  <c r="E19331" i="17"/>
  <c r="E19332" i="17"/>
  <c r="E19333" i="17"/>
  <c r="E19334" i="17"/>
  <c r="E19335" i="17"/>
  <c r="E19336" i="17"/>
  <c r="E19337" i="17"/>
  <c r="E19338" i="17"/>
  <c r="E19339" i="17"/>
  <c r="E19340" i="17"/>
  <c r="E19341" i="17"/>
  <c r="E19342" i="17"/>
  <c r="E19343" i="17"/>
  <c r="E19344" i="17"/>
  <c r="E19345" i="17"/>
  <c r="E19346" i="17"/>
  <c r="E19347" i="17"/>
  <c r="E19348" i="17"/>
  <c r="E19349" i="17"/>
  <c r="E19350" i="17"/>
  <c r="E19351" i="17"/>
  <c r="E19352" i="17"/>
  <c r="E19353" i="17"/>
  <c r="E19354" i="17"/>
  <c r="E19355" i="17"/>
  <c r="E19356" i="17"/>
  <c r="E19357" i="17"/>
  <c r="E19358" i="17"/>
  <c r="E19359" i="17"/>
  <c r="E19360" i="17"/>
  <c r="E19361" i="17"/>
  <c r="E19362" i="17"/>
  <c r="E19363" i="17"/>
  <c r="E19364" i="17"/>
  <c r="E19365" i="17"/>
  <c r="E19366" i="17"/>
  <c r="E19367" i="17"/>
  <c r="E19368" i="17"/>
  <c r="E19369" i="17"/>
  <c r="E19370" i="17"/>
  <c r="E19371" i="17"/>
  <c r="E19372" i="17"/>
  <c r="E19373" i="17"/>
  <c r="E19374" i="17"/>
  <c r="E19375" i="17"/>
  <c r="E19376" i="17"/>
  <c r="E19377" i="17"/>
  <c r="E19378" i="17"/>
  <c r="E19379" i="17"/>
  <c r="E19380" i="17"/>
  <c r="E19381" i="17"/>
  <c r="E19382" i="17"/>
  <c r="E19383" i="17"/>
  <c r="E19384" i="17"/>
  <c r="E19385" i="17"/>
  <c r="E19386" i="17"/>
  <c r="E19387" i="17"/>
  <c r="E19388" i="17"/>
  <c r="E19389" i="17"/>
  <c r="E19390" i="17"/>
  <c r="E19391" i="17"/>
  <c r="E19392" i="17"/>
  <c r="E19393" i="17"/>
  <c r="E19394" i="17"/>
  <c r="E19395" i="17"/>
  <c r="E19396" i="17"/>
  <c r="E19397" i="17"/>
  <c r="E19398" i="17"/>
  <c r="E19399" i="17"/>
  <c r="E19400" i="17"/>
  <c r="E19401" i="17"/>
  <c r="E19402" i="17"/>
  <c r="E19403" i="17"/>
  <c r="E19404" i="17"/>
  <c r="E19405" i="17"/>
  <c r="E19406" i="17"/>
  <c r="E19407" i="17"/>
  <c r="E19408" i="17"/>
  <c r="E19409" i="17"/>
  <c r="E19410" i="17"/>
  <c r="E19411" i="17"/>
  <c r="E19412" i="17"/>
  <c r="E19413" i="17"/>
  <c r="E19414" i="17"/>
  <c r="E19415" i="17"/>
  <c r="E19416" i="17"/>
  <c r="E19417" i="17"/>
  <c r="E19418" i="17"/>
  <c r="E19419" i="17"/>
  <c r="E19420" i="17"/>
  <c r="E19421" i="17"/>
  <c r="E19422" i="17"/>
  <c r="E19423" i="17"/>
  <c r="E19424" i="17"/>
  <c r="E19425" i="17"/>
  <c r="E19426" i="17"/>
  <c r="E19427" i="17"/>
  <c r="E19428" i="17"/>
  <c r="E19429" i="17"/>
  <c r="E19430" i="17"/>
  <c r="E19431" i="17"/>
  <c r="E19432" i="17"/>
  <c r="E19433" i="17"/>
  <c r="E19434" i="17"/>
  <c r="E19435" i="17"/>
  <c r="E19436" i="17"/>
  <c r="E19437" i="17"/>
  <c r="E19438" i="17"/>
  <c r="E19439" i="17"/>
  <c r="E19440" i="17"/>
  <c r="E19441" i="17"/>
  <c r="E19442" i="17"/>
  <c r="E19443" i="17"/>
  <c r="E19444" i="17"/>
  <c r="E19445" i="17"/>
  <c r="E19446" i="17"/>
  <c r="E19447" i="17"/>
  <c r="E19448" i="17"/>
  <c r="E19449" i="17"/>
  <c r="E19450" i="17"/>
  <c r="E19451" i="17"/>
  <c r="E19452" i="17"/>
  <c r="E19453" i="17"/>
  <c r="E19454" i="17"/>
  <c r="E19455" i="17"/>
  <c r="E19456" i="17"/>
  <c r="E19457" i="17"/>
  <c r="E19458" i="17"/>
  <c r="E19459" i="17"/>
  <c r="E19460" i="17"/>
  <c r="E19461" i="17"/>
  <c r="E19462" i="17"/>
  <c r="E19463" i="17"/>
  <c r="E19464" i="17"/>
  <c r="E19465" i="17"/>
  <c r="E19466" i="17"/>
  <c r="E19467" i="17"/>
  <c r="E19468" i="17"/>
  <c r="E19469" i="17"/>
  <c r="E19470" i="17"/>
  <c r="E19471" i="17"/>
  <c r="E19472" i="17"/>
  <c r="E19473" i="17"/>
  <c r="E19474" i="17"/>
  <c r="E19475" i="17"/>
  <c r="E19476" i="17"/>
  <c r="E19477" i="17"/>
  <c r="E19478" i="17"/>
  <c r="E19479" i="17"/>
  <c r="E19480" i="17"/>
  <c r="E19481" i="17"/>
  <c r="E19482" i="17"/>
  <c r="E19483" i="17"/>
  <c r="E19484" i="17"/>
  <c r="E19485" i="17"/>
  <c r="E19486" i="17"/>
  <c r="E19487" i="17"/>
  <c r="E19488" i="17"/>
  <c r="E19489" i="17"/>
  <c r="E19490" i="17"/>
  <c r="E19491" i="17"/>
  <c r="E19492" i="17"/>
  <c r="E19493" i="17"/>
  <c r="E19494" i="17"/>
  <c r="E19495" i="17"/>
  <c r="E19496" i="17"/>
  <c r="E19497" i="17"/>
  <c r="E19498" i="17"/>
  <c r="E19499" i="17"/>
  <c r="E19500" i="17"/>
  <c r="E19501" i="17"/>
  <c r="E19502" i="17"/>
  <c r="E19503" i="17"/>
  <c r="E19504" i="17"/>
  <c r="E19505" i="17"/>
  <c r="E19506" i="17"/>
  <c r="E19507" i="17"/>
  <c r="E19508" i="17"/>
  <c r="E19509" i="17"/>
  <c r="E19510" i="17"/>
  <c r="E19511" i="17"/>
  <c r="E19512" i="17"/>
  <c r="E19513" i="17"/>
  <c r="E19514" i="17"/>
  <c r="E19515" i="17"/>
  <c r="E19516" i="17"/>
  <c r="E19517" i="17"/>
  <c r="E19518" i="17"/>
  <c r="E19519" i="17"/>
  <c r="E19520" i="17"/>
  <c r="E19521" i="17"/>
  <c r="E19522" i="17"/>
  <c r="E19523" i="17"/>
  <c r="E19524" i="17"/>
  <c r="E19525" i="17"/>
  <c r="E19526" i="17"/>
  <c r="E19527" i="17"/>
  <c r="E19528" i="17"/>
  <c r="E19529" i="17"/>
  <c r="E19530" i="17"/>
  <c r="E19531" i="17"/>
  <c r="E19532" i="17"/>
  <c r="E19533" i="17"/>
  <c r="E19534" i="17"/>
  <c r="E19535" i="17"/>
  <c r="E19536" i="17"/>
  <c r="E19537" i="17"/>
  <c r="E19538" i="17"/>
  <c r="E19539" i="17"/>
  <c r="E19540" i="17"/>
  <c r="E19541" i="17"/>
  <c r="E19542" i="17"/>
  <c r="E19543" i="17"/>
  <c r="E19544" i="17"/>
  <c r="E19545" i="17"/>
  <c r="E19546" i="17"/>
  <c r="E19547" i="17"/>
  <c r="E19548" i="17"/>
  <c r="E19549" i="17"/>
  <c r="E19550" i="17"/>
  <c r="E19551" i="17"/>
  <c r="E19552" i="17"/>
  <c r="E19553" i="17"/>
  <c r="E19554" i="17"/>
  <c r="E19555" i="17"/>
  <c r="E19556" i="17"/>
  <c r="E19557" i="17"/>
  <c r="E19558" i="17"/>
  <c r="E19559" i="17"/>
  <c r="E19560" i="17"/>
  <c r="E19561" i="17"/>
  <c r="E19562" i="17"/>
  <c r="E19563" i="17"/>
  <c r="E19564" i="17"/>
  <c r="E19565" i="17"/>
  <c r="E19566" i="17"/>
  <c r="E19567" i="17"/>
  <c r="E19568" i="17"/>
  <c r="E19569" i="17"/>
  <c r="E19570" i="17"/>
  <c r="E19571" i="17"/>
  <c r="E19572" i="17"/>
  <c r="E19573" i="17"/>
  <c r="E19574" i="17"/>
  <c r="E19575" i="17"/>
  <c r="E19576" i="17"/>
  <c r="E19577" i="17"/>
  <c r="E19578" i="17"/>
  <c r="E19579" i="17"/>
  <c r="E19580" i="17"/>
  <c r="E19581" i="17"/>
  <c r="E19582" i="17"/>
  <c r="E19583" i="17"/>
  <c r="E19584" i="17"/>
  <c r="E19585" i="17"/>
  <c r="E19586" i="17"/>
  <c r="E19587" i="17"/>
  <c r="E19588" i="17"/>
  <c r="E19589" i="17"/>
  <c r="E19590" i="17"/>
  <c r="E19591" i="17"/>
  <c r="E19592" i="17"/>
  <c r="E19593" i="17"/>
  <c r="E19594" i="17"/>
  <c r="E19595" i="17"/>
  <c r="E19596" i="17"/>
  <c r="E19597" i="17"/>
  <c r="E19598" i="17"/>
  <c r="E19599" i="17"/>
  <c r="E19600" i="17"/>
  <c r="E19601" i="17"/>
  <c r="E19602" i="17"/>
  <c r="E19603" i="17"/>
  <c r="E19604" i="17"/>
  <c r="E19605" i="17"/>
  <c r="E19606" i="17"/>
  <c r="E19607" i="17"/>
  <c r="E19608" i="17"/>
  <c r="E19609" i="17"/>
  <c r="E19610" i="17"/>
  <c r="E19611" i="17"/>
  <c r="E19612" i="17"/>
  <c r="E19613" i="17"/>
  <c r="E19614" i="17"/>
  <c r="E19615" i="17"/>
  <c r="E19616" i="17"/>
  <c r="E19617" i="17"/>
  <c r="E19618" i="17"/>
  <c r="E19619" i="17"/>
  <c r="E19620" i="17"/>
  <c r="E19621" i="17"/>
  <c r="E19622" i="17"/>
  <c r="E19623" i="17"/>
  <c r="E19624" i="17"/>
  <c r="E19625" i="17"/>
  <c r="E19626" i="17"/>
  <c r="E19627" i="17"/>
  <c r="E19628" i="17"/>
  <c r="E19629" i="17"/>
  <c r="E19630" i="17"/>
  <c r="E19631" i="17"/>
  <c r="E19632" i="17"/>
  <c r="E19633" i="17"/>
  <c r="E19634" i="17"/>
  <c r="E19635" i="17"/>
  <c r="E19636" i="17"/>
  <c r="E19637" i="17"/>
  <c r="E19638" i="17"/>
  <c r="E19639" i="17"/>
  <c r="E19640" i="17"/>
  <c r="E19641" i="17"/>
  <c r="E19642" i="17"/>
  <c r="E19643" i="17"/>
  <c r="E19644" i="17"/>
  <c r="E19645" i="17"/>
  <c r="E19646" i="17"/>
  <c r="E19647" i="17"/>
  <c r="E19648" i="17"/>
  <c r="E19649" i="17"/>
  <c r="E19650" i="17"/>
  <c r="E19651" i="17"/>
  <c r="E19652" i="17"/>
  <c r="E19653" i="17"/>
  <c r="E19654" i="17"/>
  <c r="E19655" i="17"/>
  <c r="E19656" i="17"/>
  <c r="E19657" i="17"/>
  <c r="E19658" i="17"/>
  <c r="E19659" i="17"/>
  <c r="E19660" i="17"/>
  <c r="E19661" i="17"/>
  <c r="E19662" i="17"/>
  <c r="E19663" i="17"/>
  <c r="E19664" i="17"/>
  <c r="E19665" i="17"/>
  <c r="E19666" i="17"/>
  <c r="E19667" i="17"/>
  <c r="E19668" i="17"/>
  <c r="E19669" i="17"/>
  <c r="E19670" i="17"/>
  <c r="E19671" i="17"/>
  <c r="E19672" i="17"/>
  <c r="E19673" i="17"/>
  <c r="E19674" i="17"/>
  <c r="E19675" i="17"/>
  <c r="E19676" i="17"/>
  <c r="E19677" i="17"/>
  <c r="E19678" i="17"/>
  <c r="E19679" i="17"/>
  <c r="E19680" i="17"/>
  <c r="E19681" i="17"/>
  <c r="E19682" i="17"/>
  <c r="E19683" i="17"/>
  <c r="E19684" i="17"/>
  <c r="E19685" i="17"/>
  <c r="E19686" i="17"/>
  <c r="E19687" i="17"/>
  <c r="E19688" i="17"/>
  <c r="E19689" i="17"/>
  <c r="E19690" i="17"/>
  <c r="E19691" i="17"/>
  <c r="E19692" i="17"/>
  <c r="E19693" i="17"/>
  <c r="E19694" i="17"/>
  <c r="E19695" i="17"/>
  <c r="E19696" i="17"/>
  <c r="E19697" i="17"/>
  <c r="E19698" i="17"/>
  <c r="E19699" i="17"/>
  <c r="E19700" i="17"/>
  <c r="E19701" i="17"/>
  <c r="E19702" i="17"/>
  <c r="E19703" i="17"/>
  <c r="E19704" i="17"/>
  <c r="E19705" i="17"/>
  <c r="E19706" i="17"/>
  <c r="E19707" i="17"/>
  <c r="E19708" i="17"/>
  <c r="E19709" i="17"/>
  <c r="E19710" i="17"/>
  <c r="E19711" i="17"/>
  <c r="E19712" i="17"/>
  <c r="E19713" i="17"/>
  <c r="E19714" i="17"/>
  <c r="E19715" i="17"/>
  <c r="E19716" i="17"/>
  <c r="E19717" i="17"/>
  <c r="E19718" i="17"/>
  <c r="E19719" i="17"/>
  <c r="E19720" i="17"/>
  <c r="E19721" i="17"/>
  <c r="E19722" i="17"/>
  <c r="E19723" i="17"/>
  <c r="E19724" i="17"/>
  <c r="E19725" i="17"/>
  <c r="E19726" i="17"/>
  <c r="E19727" i="17"/>
  <c r="E19728" i="17"/>
  <c r="E19729" i="17"/>
  <c r="E19730" i="17"/>
  <c r="E19731" i="17"/>
  <c r="E19732" i="17"/>
  <c r="E19733" i="17"/>
  <c r="E19734" i="17"/>
  <c r="E19735" i="17"/>
  <c r="E19736" i="17"/>
  <c r="E19737" i="17"/>
  <c r="E19738" i="17"/>
  <c r="E19739" i="17"/>
  <c r="E19740" i="17"/>
  <c r="E19741" i="17"/>
  <c r="E19742" i="17"/>
  <c r="E19743" i="17"/>
  <c r="E19744" i="17"/>
  <c r="E19745" i="17"/>
  <c r="E19746" i="17"/>
  <c r="E19747" i="17"/>
  <c r="E19748" i="17"/>
  <c r="E19749" i="17"/>
  <c r="E19750" i="17"/>
  <c r="E19751" i="17"/>
  <c r="E19752" i="17"/>
  <c r="E19753" i="17"/>
  <c r="E19754" i="17"/>
  <c r="E19755" i="17"/>
  <c r="E19756" i="17"/>
  <c r="E19757" i="17"/>
  <c r="E19758" i="17"/>
  <c r="E19759" i="17"/>
  <c r="E19760" i="17"/>
  <c r="E19761" i="17"/>
  <c r="E19762" i="17"/>
  <c r="E19763" i="17"/>
  <c r="E19764" i="17"/>
  <c r="E19765" i="17"/>
  <c r="E19766" i="17"/>
  <c r="E19767" i="17"/>
  <c r="E19768" i="17"/>
  <c r="E19769" i="17"/>
  <c r="E19770" i="17"/>
  <c r="E19771" i="17"/>
  <c r="E19772" i="17"/>
  <c r="E19773" i="17"/>
  <c r="E19774" i="17"/>
  <c r="E19775" i="17"/>
  <c r="E19776" i="17"/>
  <c r="E19777" i="17"/>
  <c r="E19778" i="17"/>
  <c r="E19779" i="17"/>
  <c r="E19780" i="17"/>
  <c r="E19781" i="17"/>
  <c r="E19782" i="17"/>
  <c r="E19783" i="17"/>
  <c r="E19784" i="17"/>
  <c r="E19785" i="17"/>
  <c r="E19786" i="17"/>
  <c r="E19787" i="17"/>
  <c r="E19788" i="17"/>
  <c r="E19789" i="17"/>
  <c r="E19790" i="17"/>
  <c r="E19791" i="17"/>
  <c r="E19792" i="17"/>
  <c r="E19793" i="17"/>
  <c r="E19794" i="17"/>
  <c r="E19795" i="17"/>
  <c r="E19796" i="17"/>
  <c r="E19797" i="17"/>
  <c r="E19798" i="17"/>
  <c r="E19799" i="17"/>
  <c r="E19800" i="17"/>
  <c r="E19801" i="17"/>
  <c r="E19802" i="17"/>
  <c r="E19803" i="17"/>
  <c r="E19804" i="17"/>
  <c r="E19805" i="17"/>
  <c r="E19806" i="17"/>
  <c r="E19807" i="17"/>
  <c r="E19808" i="17"/>
  <c r="E19809" i="17"/>
  <c r="E19810" i="17"/>
  <c r="E19811" i="17"/>
  <c r="E19812" i="17"/>
  <c r="E19813" i="17"/>
  <c r="E19814" i="17"/>
  <c r="E19815" i="17"/>
  <c r="E19816" i="17"/>
  <c r="E19817" i="17"/>
  <c r="E19818" i="17"/>
  <c r="E19819" i="17"/>
  <c r="E19820" i="17"/>
  <c r="E19821" i="17"/>
  <c r="E19822" i="17"/>
  <c r="E19823" i="17"/>
  <c r="E19824" i="17"/>
  <c r="E19825" i="17"/>
  <c r="E19826" i="17"/>
  <c r="E19827" i="17"/>
  <c r="E19828" i="17"/>
  <c r="E19829" i="17"/>
  <c r="E19830" i="17"/>
  <c r="E19831" i="17"/>
  <c r="E19832" i="17"/>
  <c r="E19833" i="17"/>
  <c r="E19834" i="17"/>
  <c r="E19835" i="17"/>
  <c r="E19836" i="17"/>
  <c r="E19837" i="17"/>
  <c r="E19838" i="17"/>
  <c r="E19839" i="17"/>
  <c r="E19840" i="17"/>
  <c r="E19841" i="17"/>
  <c r="E19842" i="17"/>
  <c r="E19843" i="17"/>
  <c r="E19844" i="17"/>
  <c r="E19845" i="17"/>
  <c r="E19846" i="17"/>
  <c r="E19847" i="17"/>
  <c r="E19848" i="17"/>
  <c r="E19849" i="17"/>
  <c r="E19850" i="17"/>
  <c r="E19851" i="17"/>
  <c r="E19852" i="17"/>
  <c r="E19853" i="17"/>
  <c r="E19854" i="17"/>
  <c r="E19855" i="17"/>
  <c r="E19856" i="17"/>
  <c r="E19857" i="17"/>
  <c r="E19858" i="17"/>
  <c r="E19859" i="17"/>
  <c r="E19860" i="17"/>
  <c r="E19861" i="17"/>
  <c r="E19862" i="17"/>
  <c r="E19863" i="17"/>
  <c r="E19864" i="17"/>
  <c r="E19865" i="17"/>
  <c r="E19866" i="17"/>
  <c r="E19867" i="17"/>
  <c r="E19868" i="17"/>
  <c r="E19869" i="17"/>
  <c r="E19870" i="17"/>
  <c r="E19871" i="17"/>
  <c r="E19872" i="17"/>
  <c r="E19873" i="17"/>
  <c r="E19874" i="17"/>
  <c r="E19875" i="17"/>
  <c r="E19876" i="17"/>
  <c r="E19877" i="17"/>
  <c r="E19878" i="17"/>
  <c r="E19879" i="17"/>
  <c r="E19880" i="17"/>
  <c r="E19881" i="17"/>
  <c r="E19882" i="17"/>
  <c r="E19883" i="17"/>
  <c r="E19884" i="17"/>
  <c r="E19885" i="17"/>
  <c r="E19886" i="17"/>
  <c r="E19887" i="17"/>
  <c r="E19888" i="17"/>
  <c r="E19889" i="17"/>
  <c r="E19890" i="17"/>
  <c r="E19891" i="17"/>
  <c r="E19892" i="17"/>
  <c r="E19893" i="17"/>
  <c r="E19894" i="17"/>
  <c r="E19895" i="17"/>
  <c r="E19896" i="17"/>
  <c r="E19897" i="17"/>
  <c r="E19898" i="17"/>
  <c r="E19899" i="17"/>
  <c r="E19900" i="17"/>
  <c r="E19901" i="17"/>
  <c r="E19902" i="17"/>
  <c r="E19903" i="17"/>
  <c r="E19904" i="17"/>
  <c r="E19905" i="17"/>
  <c r="E19906" i="17"/>
  <c r="E19907" i="17"/>
  <c r="E19908" i="17"/>
  <c r="E19909" i="17"/>
  <c r="E19910" i="17"/>
  <c r="E19911" i="17"/>
  <c r="E19912" i="17"/>
  <c r="E19913" i="17"/>
  <c r="E19914" i="17"/>
  <c r="E19915" i="17"/>
  <c r="E19916" i="17"/>
  <c r="E19917" i="17"/>
  <c r="E19918" i="17"/>
  <c r="E19919" i="17"/>
  <c r="E19920" i="17"/>
  <c r="E19921" i="17"/>
  <c r="E19922" i="17"/>
  <c r="E19923" i="17"/>
  <c r="E19924" i="17"/>
  <c r="E19925" i="17"/>
  <c r="E19926" i="17"/>
  <c r="E19927" i="17"/>
  <c r="E19928" i="17"/>
  <c r="E19929" i="17"/>
  <c r="E19930" i="17"/>
  <c r="E19931" i="17"/>
  <c r="E19932" i="17"/>
  <c r="E19933" i="17"/>
  <c r="E19934" i="17"/>
  <c r="E19935" i="17"/>
  <c r="E19936" i="17"/>
  <c r="E19937" i="17"/>
  <c r="E19938" i="17"/>
  <c r="E19939" i="17"/>
  <c r="E19940" i="17"/>
  <c r="E19941" i="17"/>
  <c r="E19942" i="17"/>
  <c r="E19943" i="17"/>
  <c r="E19944" i="17"/>
  <c r="E19945" i="17"/>
  <c r="E19946" i="17"/>
  <c r="E19947" i="17"/>
  <c r="E19948" i="17"/>
  <c r="E19949" i="17"/>
  <c r="E19950" i="17"/>
  <c r="E19951" i="17"/>
  <c r="E19952" i="17"/>
  <c r="E19953" i="17"/>
  <c r="E19954" i="17"/>
  <c r="E19955" i="17"/>
  <c r="E19956" i="17"/>
  <c r="E19957" i="17"/>
  <c r="E19958" i="17"/>
  <c r="E19959" i="17"/>
  <c r="E19960" i="17"/>
  <c r="E19961" i="17"/>
  <c r="E19962" i="17"/>
  <c r="E19963" i="17"/>
  <c r="E19964" i="17"/>
  <c r="E19965" i="17"/>
  <c r="E19966" i="17"/>
  <c r="E19967" i="17"/>
  <c r="E19968" i="17"/>
  <c r="E19969" i="17"/>
  <c r="E19970" i="17"/>
  <c r="E19971" i="17"/>
  <c r="E19972" i="17"/>
  <c r="E19973" i="17"/>
  <c r="E19974" i="17"/>
  <c r="E19975" i="17"/>
  <c r="E19976" i="17"/>
  <c r="E19977" i="17"/>
  <c r="E19978" i="17"/>
  <c r="E19979" i="17"/>
  <c r="E19980" i="17"/>
  <c r="E19981" i="17"/>
  <c r="E19982" i="17"/>
  <c r="E19983" i="17"/>
  <c r="E19984" i="17"/>
  <c r="E19985" i="17"/>
  <c r="E19986" i="17"/>
  <c r="E19987" i="17"/>
  <c r="E19988" i="17"/>
  <c r="E19989" i="17"/>
  <c r="E19990" i="17"/>
  <c r="E19991" i="17"/>
  <c r="E19992" i="17"/>
  <c r="E19993" i="17"/>
  <c r="E19994" i="17"/>
  <c r="E19995" i="17"/>
  <c r="E19996" i="17"/>
  <c r="E19997" i="17"/>
  <c r="E19998" i="17"/>
  <c r="E19999" i="17"/>
  <c r="E20000" i="17"/>
  <c r="E20001" i="17"/>
  <c r="E20002" i="17"/>
  <c r="E20003" i="17"/>
  <c r="E20004" i="17"/>
  <c r="E20005" i="17"/>
  <c r="E20006" i="17"/>
  <c r="E20007" i="17"/>
  <c r="E20008" i="17"/>
  <c r="E20009" i="17"/>
  <c r="E20010" i="17"/>
  <c r="E20011" i="17"/>
  <c r="E20012" i="17"/>
  <c r="E20013" i="17"/>
  <c r="E20014" i="17"/>
  <c r="E20015" i="17"/>
  <c r="E20016" i="17"/>
  <c r="E20017" i="17"/>
  <c r="E20018" i="17"/>
  <c r="E20019" i="17"/>
  <c r="E20020" i="17"/>
  <c r="E20021" i="17"/>
  <c r="E20022" i="17"/>
  <c r="E20023" i="17"/>
  <c r="E20024" i="17"/>
  <c r="E20025" i="17"/>
  <c r="E20026" i="17"/>
  <c r="E20027" i="17"/>
  <c r="E20028" i="17"/>
  <c r="E20029" i="17"/>
  <c r="E20030" i="17"/>
  <c r="E20031" i="17"/>
  <c r="E20032" i="17"/>
  <c r="E20033" i="17"/>
  <c r="E20034" i="17"/>
  <c r="E20035" i="17"/>
  <c r="E20036" i="17"/>
  <c r="E20037" i="17"/>
  <c r="E20038" i="17"/>
  <c r="E20039" i="17"/>
  <c r="E20040" i="17"/>
  <c r="E20041" i="17"/>
  <c r="E20042" i="17"/>
  <c r="E20043" i="17"/>
  <c r="E20044" i="17"/>
  <c r="E20045" i="17"/>
  <c r="E20046" i="17"/>
  <c r="E20047" i="17"/>
  <c r="E20048" i="17"/>
  <c r="E20049" i="17"/>
  <c r="E20050" i="17"/>
  <c r="E20051" i="17"/>
  <c r="E20052" i="17"/>
  <c r="E20053" i="17"/>
  <c r="E20054" i="17"/>
  <c r="E20055" i="17"/>
  <c r="E20056" i="17"/>
  <c r="E20057" i="17"/>
  <c r="E20058" i="17"/>
  <c r="E20059" i="17"/>
  <c r="E20060" i="17"/>
  <c r="E20061" i="17"/>
  <c r="E20062" i="17"/>
  <c r="E20063" i="17"/>
  <c r="E20064" i="17"/>
  <c r="E20065" i="17"/>
  <c r="E20066" i="17"/>
  <c r="E20067" i="17"/>
  <c r="E20068" i="17"/>
  <c r="E20069" i="17"/>
  <c r="E20070" i="17"/>
  <c r="E20071" i="17"/>
  <c r="E20072" i="17"/>
  <c r="E20073" i="17"/>
  <c r="E20074" i="17"/>
  <c r="E20075" i="17"/>
  <c r="E20076" i="17"/>
  <c r="E20077" i="17"/>
  <c r="E20078" i="17"/>
  <c r="E20079" i="17"/>
  <c r="E20080" i="17"/>
  <c r="E20081" i="17"/>
  <c r="E20082" i="17"/>
  <c r="E20083" i="17"/>
  <c r="E20084" i="17"/>
  <c r="E20085" i="17"/>
  <c r="E20086" i="17"/>
  <c r="E20087" i="17"/>
  <c r="E20088" i="17"/>
  <c r="E20089" i="17"/>
  <c r="E20090" i="17"/>
  <c r="E20091" i="17"/>
  <c r="E20092" i="17"/>
  <c r="E20093" i="17"/>
  <c r="E20094" i="17"/>
  <c r="E20095" i="17"/>
  <c r="E20096" i="17"/>
  <c r="E20097" i="17"/>
  <c r="E20098" i="17"/>
  <c r="E20099" i="17"/>
  <c r="E20100" i="17"/>
  <c r="E20101" i="17"/>
  <c r="E20102" i="17"/>
  <c r="E20103" i="17"/>
  <c r="E20104" i="17"/>
  <c r="E20105" i="17"/>
  <c r="E20106" i="17"/>
  <c r="E20107" i="17"/>
  <c r="E20108" i="17"/>
  <c r="E20109" i="17"/>
  <c r="E20110" i="17"/>
  <c r="E20111" i="17"/>
  <c r="E20112" i="17"/>
  <c r="E20113" i="17"/>
  <c r="E20114" i="17"/>
  <c r="E20115" i="17"/>
  <c r="E20116" i="17"/>
  <c r="E20117" i="17"/>
  <c r="E20118" i="17"/>
  <c r="E20119" i="17"/>
  <c r="E20120" i="17"/>
  <c r="E20121" i="17"/>
  <c r="E20122" i="17"/>
  <c r="E20123" i="17"/>
  <c r="E20124" i="17"/>
  <c r="E20125" i="17"/>
  <c r="E20126" i="17"/>
  <c r="E20127" i="17"/>
  <c r="E20128" i="17"/>
  <c r="E20129" i="17"/>
  <c r="E20130" i="17"/>
  <c r="E20131" i="17"/>
  <c r="E20132" i="17"/>
  <c r="E20133" i="17"/>
  <c r="E20134" i="17"/>
  <c r="E20135" i="17"/>
  <c r="E20136" i="17"/>
  <c r="E20137" i="17"/>
  <c r="E20138" i="17"/>
  <c r="E20139" i="17"/>
  <c r="E20140" i="17"/>
  <c r="E20141" i="17"/>
  <c r="E20142" i="17"/>
  <c r="E20143" i="17"/>
  <c r="E20144" i="17"/>
  <c r="E20145" i="17"/>
  <c r="E20146" i="17"/>
  <c r="E20147" i="17"/>
  <c r="E20148" i="17"/>
  <c r="E20149" i="17"/>
  <c r="E20150" i="17"/>
  <c r="E20151" i="17"/>
  <c r="E20152" i="17"/>
  <c r="E20153" i="17"/>
  <c r="E20154" i="17"/>
  <c r="E20155" i="17"/>
  <c r="E20156" i="17"/>
  <c r="E20157" i="17"/>
  <c r="E20158" i="17"/>
  <c r="E20159" i="17"/>
  <c r="E20160" i="17"/>
  <c r="E20161" i="17"/>
  <c r="E20162" i="17"/>
  <c r="E20163" i="17"/>
  <c r="E20164" i="17"/>
  <c r="E20165" i="17"/>
  <c r="E20166" i="17"/>
  <c r="E20167" i="17"/>
  <c r="E20168" i="17"/>
  <c r="E20169" i="17"/>
  <c r="E20170" i="17"/>
  <c r="E20171" i="17"/>
  <c r="E20172" i="17"/>
  <c r="E20173" i="17"/>
  <c r="E20174" i="17"/>
  <c r="E20175" i="17"/>
  <c r="E20176" i="17"/>
  <c r="E20177" i="17"/>
  <c r="E20178" i="17"/>
  <c r="E20179" i="17"/>
  <c r="E20180" i="17"/>
  <c r="E20181" i="17"/>
  <c r="E20182" i="17"/>
  <c r="E20183" i="17"/>
  <c r="E20184" i="17"/>
  <c r="E20185" i="17"/>
  <c r="E20186" i="17"/>
  <c r="E20187" i="17"/>
  <c r="E20188" i="17"/>
  <c r="E20189" i="17"/>
  <c r="E20190" i="17"/>
  <c r="E20191" i="17"/>
  <c r="E20192" i="17"/>
  <c r="E20193" i="17"/>
  <c r="E20194" i="17"/>
  <c r="E20195" i="17"/>
  <c r="E20196" i="17"/>
  <c r="E20197" i="17"/>
  <c r="E20198" i="17"/>
  <c r="E20199" i="17"/>
  <c r="E20200" i="17"/>
  <c r="E20201" i="17"/>
  <c r="E20202" i="17"/>
  <c r="E20203" i="17"/>
  <c r="E20204" i="17"/>
  <c r="E20205" i="17"/>
  <c r="E20206" i="17"/>
  <c r="E20207" i="17"/>
  <c r="E20208" i="17"/>
  <c r="E20209" i="17"/>
  <c r="E20210" i="17"/>
  <c r="E20211" i="17"/>
  <c r="E20212" i="17"/>
  <c r="E20213" i="17"/>
  <c r="E20214" i="17"/>
  <c r="E20215" i="17"/>
  <c r="E20216" i="17"/>
  <c r="E20217" i="17"/>
  <c r="E20218" i="17"/>
  <c r="E20219" i="17"/>
  <c r="E20220" i="17"/>
  <c r="E20221" i="17"/>
  <c r="E20222" i="17"/>
  <c r="E20223" i="17"/>
  <c r="E20224" i="17"/>
  <c r="E20225" i="17"/>
  <c r="E20226" i="17"/>
  <c r="E20227" i="17"/>
  <c r="E20228" i="17"/>
  <c r="E20229" i="17"/>
  <c r="E20230" i="17"/>
  <c r="E20231" i="17"/>
  <c r="E20232" i="17"/>
  <c r="E20233" i="17"/>
  <c r="E20234" i="17"/>
  <c r="E20235" i="17"/>
  <c r="E20236" i="17"/>
  <c r="E20237" i="17"/>
  <c r="E20238" i="17"/>
  <c r="E20239" i="17"/>
  <c r="E20240" i="17"/>
  <c r="E20241" i="17"/>
  <c r="E20242" i="17"/>
  <c r="E20243" i="17"/>
  <c r="E20244" i="17"/>
  <c r="E20245" i="17"/>
  <c r="E20246" i="17"/>
  <c r="E20247" i="17"/>
  <c r="E20248" i="17"/>
  <c r="E20249" i="17"/>
  <c r="E20250" i="17"/>
  <c r="E20251" i="17"/>
  <c r="E20252" i="17"/>
  <c r="E20253" i="17"/>
  <c r="E20254" i="17"/>
  <c r="E20255" i="17"/>
  <c r="E20256" i="17"/>
  <c r="E20257" i="17"/>
  <c r="E20258" i="17"/>
  <c r="E20259" i="17"/>
  <c r="E20260" i="17"/>
  <c r="E20261" i="17"/>
  <c r="E20262" i="17"/>
  <c r="E20263" i="17"/>
  <c r="E20264" i="17"/>
  <c r="E20265" i="17"/>
  <c r="E20266" i="17"/>
  <c r="E20267" i="17"/>
  <c r="E20268" i="17"/>
  <c r="E20269" i="17"/>
  <c r="E20270" i="17"/>
  <c r="E20271" i="17"/>
  <c r="E20272" i="17"/>
  <c r="E20273" i="17"/>
  <c r="E20274" i="17"/>
  <c r="E20275" i="17"/>
  <c r="E20276" i="17"/>
  <c r="E20277" i="17"/>
  <c r="E20278" i="17"/>
  <c r="E20279" i="17"/>
  <c r="E20280" i="17"/>
  <c r="E20281" i="17"/>
  <c r="E20282" i="17"/>
  <c r="E20283" i="17"/>
  <c r="E20284" i="17"/>
  <c r="E20285" i="17"/>
  <c r="E20286" i="17"/>
  <c r="E20287" i="17"/>
  <c r="E20288" i="17"/>
  <c r="E20289" i="17"/>
  <c r="E20290" i="17"/>
  <c r="E20291" i="17"/>
  <c r="E20292" i="17"/>
  <c r="E20293" i="17"/>
  <c r="E20294" i="17"/>
  <c r="E20295" i="17"/>
  <c r="E20296" i="17"/>
  <c r="E20297" i="17"/>
  <c r="E20298" i="17"/>
  <c r="E20299" i="17"/>
  <c r="E20300" i="17"/>
  <c r="E20301" i="17"/>
  <c r="E20302" i="17"/>
  <c r="E20303" i="17"/>
  <c r="E20304" i="17"/>
  <c r="E20305" i="17"/>
  <c r="E20306" i="17"/>
  <c r="E20307" i="17"/>
  <c r="E20308" i="17"/>
  <c r="E20309" i="17"/>
  <c r="E20310" i="17"/>
  <c r="E20311" i="17"/>
  <c r="E20312" i="17"/>
  <c r="E20313" i="17"/>
  <c r="E20314" i="17"/>
  <c r="E20315" i="17"/>
  <c r="E20316" i="17"/>
  <c r="E20317" i="17"/>
  <c r="E20318" i="17"/>
  <c r="E20319" i="17"/>
  <c r="E20320" i="17"/>
  <c r="E20321" i="17"/>
  <c r="E20322" i="17"/>
  <c r="E20323" i="17"/>
  <c r="E20324" i="17"/>
  <c r="E20325" i="17"/>
  <c r="E20326" i="17"/>
  <c r="E20327" i="17"/>
  <c r="E20328" i="17"/>
  <c r="E20329" i="17"/>
  <c r="E20330" i="17"/>
  <c r="E20331" i="17"/>
  <c r="E20332" i="17"/>
  <c r="E20333" i="17"/>
  <c r="E20334" i="17"/>
  <c r="E20335" i="17"/>
  <c r="E20336" i="17"/>
  <c r="E20337" i="17"/>
  <c r="E20338" i="17"/>
  <c r="E20339" i="17"/>
  <c r="E20340" i="17"/>
  <c r="E20341" i="17"/>
  <c r="E20342" i="17"/>
  <c r="E20343" i="17"/>
  <c r="E20344" i="17"/>
  <c r="E20345" i="17"/>
  <c r="E20346" i="17"/>
  <c r="E20347" i="17"/>
  <c r="E20348" i="17"/>
  <c r="E20349" i="17"/>
  <c r="E20350" i="17"/>
  <c r="E20351" i="17"/>
  <c r="E20352" i="17"/>
  <c r="E20353" i="17"/>
  <c r="E20354" i="17"/>
  <c r="E20355" i="17"/>
  <c r="E20356" i="17"/>
  <c r="E20357" i="17"/>
  <c r="E20358" i="17"/>
  <c r="E20359" i="17"/>
  <c r="E20360" i="17"/>
  <c r="E20361" i="17"/>
  <c r="E20362" i="17"/>
  <c r="E20363" i="17"/>
  <c r="E20364" i="17"/>
  <c r="E20365" i="17"/>
  <c r="E20366" i="17"/>
  <c r="E20367" i="17"/>
  <c r="E20368" i="17"/>
  <c r="E20369" i="17"/>
  <c r="E20370" i="17"/>
  <c r="E20371" i="17"/>
  <c r="E20372" i="17"/>
  <c r="E20373" i="17"/>
  <c r="E20374" i="17"/>
  <c r="E20375" i="17"/>
  <c r="E20376" i="17"/>
  <c r="E20377" i="17"/>
  <c r="E20378" i="17"/>
  <c r="E20379" i="17"/>
  <c r="E20380" i="17"/>
  <c r="E20381" i="17"/>
  <c r="E20382" i="17"/>
  <c r="E20383" i="17"/>
  <c r="E20384" i="17"/>
  <c r="E20385" i="17"/>
  <c r="E20386" i="17"/>
  <c r="E20387" i="17"/>
  <c r="E20388" i="17"/>
  <c r="E20389" i="17"/>
  <c r="E20390" i="17"/>
  <c r="E20391" i="17"/>
  <c r="E20392" i="17"/>
  <c r="E20393" i="17"/>
  <c r="E20394" i="17"/>
  <c r="E20395" i="17"/>
  <c r="E20396" i="17"/>
  <c r="E20397" i="17"/>
  <c r="E20398" i="17"/>
  <c r="E20399" i="17"/>
  <c r="E20400" i="17"/>
  <c r="E20401" i="17"/>
  <c r="E20402" i="17"/>
  <c r="E20403" i="17"/>
  <c r="E20404" i="17"/>
  <c r="E20405" i="17"/>
  <c r="E20406" i="17"/>
  <c r="E20407" i="17"/>
  <c r="E20408" i="17"/>
  <c r="E20409" i="17"/>
  <c r="E20410" i="17"/>
  <c r="E20411" i="17"/>
  <c r="E20412" i="17"/>
  <c r="E20413" i="17"/>
  <c r="E20414" i="17"/>
  <c r="E20415" i="17"/>
  <c r="E20416" i="17"/>
  <c r="E20417" i="17"/>
  <c r="E20418" i="17"/>
  <c r="E20419" i="17"/>
  <c r="E20420" i="17"/>
  <c r="E20421" i="17"/>
  <c r="E20422" i="17"/>
  <c r="E20423" i="17"/>
  <c r="E20424" i="17"/>
  <c r="E20425" i="17"/>
  <c r="E20426" i="17"/>
  <c r="E20427" i="17"/>
  <c r="E20428" i="17"/>
  <c r="E20429" i="17"/>
  <c r="E20430" i="17"/>
  <c r="E20431" i="17"/>
  <c r="E20432" i="17"/>
  <c r="E20433" i="17"/>
  <c r="E20434" i="17"/>
  <c r="E20435" i="17"/>
  <c r="E20436" i="17"/>
  <c r="E20437" i="17"/>
  <c r="E20438" i="17"/>
  <c r="E20439" i="17"/>
  <c r="E20440" i="17"/>
  <c r="E20441" i="17"/>
  <c r="E20442" i="17"/>
  <c r="E20443" i="17"/>
  <c r="E20444" i="17"/>
  <c r="E20445" i="17"/>
  <c r="E20446" i="17"/>
  <c r="E20447" i="17"/>
  <c r="E20448" i="17"/>
  <c r="E20449" i="17"/>
  <c r="E20450" i="17"/>
  <c r="E20451" i="17"/>
  <c r="E20452" i="17"/>
  <c r="E20453" i="17"/>
  <c r="E20454" i="17"/>
  <c r="E20455" i="17"/>
  <c r="E20456" i="17"/>
  <c r="E20457" i="17"/>
  <c r="E20458" i="17"/>
  <c r="E20459" i="17"/>
  <c r="E20460" i="17"/>
  <c r="E20461" i="17"/>
  <c r="E20462" i="17"/>
  <c r="E20463" i="17"/>
  <c r="E20464" i="17"/>
  <c r="E20465" i="17"/>
  <c r="E20466" i="17"/>
  <c r="E20467" i="17"/>
  <c r="E20468" i="17"/>
  <c r="E20469" i="17"/>
  <c r="E20470" i="17"/>
  <c r="E20471" i="17"/>
  <c r="E20472" i="17"/>
  <c r="E20473" i="17"/>
  <c r="E20474" i="17"/>
  <c r="E20475" i="17"/>
  <c r="E20476" i="17"/>
  <c r="E20477" i="17"/>
  <c r="E20478" i="17"/>
  <c r="E20479" i="17"/>
  <c r="E20480" i="17"/>
  <c r="E20481" i="17"/>
  <c r="E20482" i="17"/>
  <c r="E20483" i="17"/>
  <c r="E20484" i="17"/>
  <c r="E20485" i="17"/>
  <c r="E20486" i="17"/>
  <c r="E20487" i="17"/>
  <c r="E20488" i="17"/>
  <c r="E20489" i="17"/>
  <c r="E20490" i="17"/>
  <c r="E20491" i="17"/>
  <c r="E20492" i="17"/>
  <c r="E20493" i="17"/>
  <c r="E20494" i="17"/>
  <c r="E20495" i="17"/>
  <c r="E20496" i="17"/>
  <c r="E20497" i="17"/>
  <c r="E20498" i="17"/>
  <c r="E20499" i="17"/>
  <c r="E20500" i="17"/>
  <c r="E20501" i="17"/>
  <c r="E20502" i="17"/>
  <c r="E20503" i="17"/>
  <c r="E20504" i="17"/>
  <c r="E20505" i="17"/>
  <c r="E20506" i="17"/>
  <c r="E20507" i="17"/>
  <c r="E20508" i="17"/>
  <c r="E20509" i="17"/>
  <c r="E20510" i="17"/>
  <c r="E20511" i="17"/>
  <c r="E20512" i="17"/>
  <c r="E20513" i="17"/>
  <c r="E20514" i="17"/>
  <c r="E20515" i="17"/>
  <c r="E20516" i="17"/>
  <c r="E20517" i="17"/>
  <c r="E20518" i="17"/>
  <c r="E20519" i="17"/>
  <c r="E20520" i="17"/>
  <c r="E20521" i="17"/>
  <c r="E20522" i="17"/>
  <c r="E20523" i="17"/>
  <c r="E20524" i="17"/>
  <c r="E20525" i="17"/>
  <c r="E20526" i="17"/>
  <c r="E20527" i="17"/>
  <c r="E20528" i="17"/>
  <c r="E20529" i="17"/>
  <c r="E20530" i="17"/>
  <c r="E20531" i="17"/>
  <c r="E20532" i="17"/>
  <c r="E20533" i="17"/>
  <c r="E20534" i="17"/>
  <c r="E20535" i="17"/>
  <c r="E20536" i="17"/>
  <c r="E20537" i="17"/>
  <c r="E20538" i="17"/>
  <c r="E20539" i="17"/>
  <c r="E20540" i="17"/>
  <c r="E20541" i="17"/>
  <c r="E20542" i="17"/>
  <c r="E20543" i="17"/>
  <c r="E20544" i="17"/>
  <c r="E20545" i="17"/>
  <c r="E20546" i="17"/>
  <c r="E20547" i="17"/>
  <c r="E20548" i="17"/>
  <c r="E20549" i="17"/>
  <c r="E20550" i="17"/>
  <c r="E20551" i="17"/>
  <c r="E20552" i="17"/>
  <c r="E20553" i="17"/>
  <c r="E20554" i="17"/>
  <c r="E20555" i="17"/>
  <c r="E20556" i="17"/>
  <c r="E20557" i="17"/>
  <c r="E20558" i="17"/>
  <c r="E20559" i="17"/>
  <c r="E20560" i="17"/>
  <c r="E20561" i="17"/>
  <c r="E20562" i="17"/>
  <c r="E20563" i="17"/>
  <c r="E20564" i="17"/>
  <c r="E20565" i="17"/>
  <c r="E20566" i="17"/>
  <c r="E20567" i="17"/>
  <c r="E20568" i="17"/>
  <c r="E20569" i="17"/>
  <c r="E20570" i="17"/>
  <c r="E20571" i="17"/>
  <c r="E20572" i="17"/>
  <c r="E20573" i="17"/>
  <c r="E20574" i="17"/>
  <c r="E20575" i="17"/>
  <c r="E20576" i="17"/>
  <c r="E20577" i="17"/>
  <c r="E20578" i="17"/>
  <c r="E20579" i="17"/>
  <c r="E20580" i="17"/>
  <c r="E20581" i="17"/>
  <c r="E20582" i="17"/>
  <c r="E20583" i="17"/>
  <c r="E20584" i="17"/>
  <c r="E20585" i="17"/>
  <c r="E20586" i="17"/>
  <c r="E20587" i="17"/>
  <c r="E20588" i="17"/>
  <c r="E20589" i="17"/>
  <c r="E20590" i="17"/>
  <c r="E20591" i="17"/>
  <c r="E20592" i="17"/>
  <c r="E20593" i="17"/>
  <c r="E20594" i="17"/>
  <c r="E20595" i="17"/>
  <c r="E20596" i="17"/>
  <c r="E20597" i="17"/>
  <c r="E20598" i="17"/>
  <c r="E20599" i="17"/>
  <c r="E20600" i="17"/>
  <c r="E20601" i="17"/>
  <c r="E20602" i="17"/>
  <c r="E20603" i="17"/>
  <c r="E20604" i="17"/>
  <c r="E20605" i="17"/>
  <c r="E20606" i="17"/>
  <c r="E20607" i="17"/>
  <c r="E20608" i="17"/>
  <c r="E20609" i="17"/>
  <c r="E20610" i="17"/>
  <c r="E20611" i="17"/>
  <c r="E20612" i="17"/>
  <c r="E20613" i="17"/>
  <c r="E20614" i="17"/>
  <c r="E20615" i="17"/>
  <c r="E20616" i="17"/>
  <c r="E20617" i="17"/>
  <c r="E20618" i="17"/>
  <c r="E20619" i="17"/>
  <c r="E20620" i="17"/>
  <c r="E20621" i="17"/>
  <c r="E20622" i="17"/>
  <c r="E20623" i="17"/>
  <c r="E20624" i="17"/>
  <c r="E20625" i="17"/>
  <c r="E20626" i="17"/>
  <c r="E20627" i="17"/>
  <c r="E20628" i="17"/>
  <c r="E20629" i="17"/>
  <c r="E20630" i="17"/>
  <c r="E20631" i="17"/>
  <c r="E20632" i="17"/>
  <c r="E20633" i="17"/>
  <c r="E20634" i="17"/>
  <c r="E20635" i="17"/>
  <c r="E20636" i="17"/>
  <c r="E20637" i="17"/>
  <c r="E20638" i="17"/>
  <c r="E20639" i="17"/>
  <c r="E20640" i="17"/>
  <c r="E20641" i="17"/>
  <c r="E20642" i="17"/>
  <c r="E20643" i="17"/>
  <c r="E20644" i="17"/>
  <c r="E20645" i="17"/>
  <c r="E20646" i="17"/>
  <c r="E20647" i="17"/>
  <c r="E20648" i="17"/>
  <c r="E20649" i="17"/>
  <c r="E20650" i="17"/>
  <c r="E20651" i="17"/>
  <c r="E20652" i="17"/>
  <c r="E20653" i="17"/>
  <c r="E20654" i="17"/>
  <c r="E20655" i="17"/>
  <c r="E20656" i="17"/>
  <c r="E20657" i="17"/>
  <c r="E20658" i="17"/>
  <c r="E20659" i="17"/>
  <c r="E20660" i="17"/>
  <c r="E20661" i="17"/>
  <c r="E20662" i="17"/>
  <c r="E20663" i="17"/>
  <c r="E20664" i="17"/>
  <c r="E20665" i="17"/>
  <c r="E20666" i="17"/>
  <c r="E20667" i="17"/>
  <c r="E20668" i="17"/>
  <c r="E20669" i="17"/>
  <c r="E20670" i="17"/>
  <c r="E20671" i="17"/>
  <c r="E20672" i="17"/>
  <c r="E20673" i="17"/>
  <c r="E20674" i="17"/>
  <c r="E20675" i="17"/>
  <c r="E20676" i="17"/>
  <c r="E20677" i="17"/>
  <c r="E20678" i="17"/>
  <c r="E20679" i="17"/>
  <c r="E20680" i="17"/>
  <c r="E20681" i="17"/>
  <c r="E20682" i="17"/>
  <c r="E20683" i="17"/>
  <c r="E20684" i="17"/>
  <c r="E20685" i="17"/>
  <c r="E20686" i="17"/>
  <c r="E20687" i="17"/>
  <c r="E20688" i="17"/>
  <c r="E20689" i="17"/>
  <c r="E20690" i="17"/>
  <c r="E20691" i="17"/>
  <c r="E20692" i="17"/>
  <c r="E20693" i="17"/>
  <c r="E20694" i="17"/>
  <c r="E20695" i="17"/>
  <c r="E20696" i="17"/>
  <c r="E20697" i="17"/>
  <c r="E20698" i="17"/>
  <c r="E20699" i="17"/>
  <c r="E20700" i="17"/>
  <c r="E20701" i="17"/>
  <c r="E20702" i="17"/>
  <c r="E20703" i="17"/>
  <c r="E20704" i="17"/>
  <c r="E20705" i="17"/>
  <c r="E20706" i="17"/>
  <c r="E20707" i="17"/>
  <c r="E20708" i="17"/>
  <c r="E20709" i="17"/>
  <c r="E20710" i="17"/>
  <c r="E20711" i="17"/>
  <c r="E20712" i="17"/>
  <c r="E20713" i="17"/>
  <c r="E20714" i="17"/>
  <c r="E20715" i="17"/>
  <c r="E20716" i="17"/>
  <c r="E20717" i="17"/>
  <c r="E20718" i="17"/>
  <c r="E20719" i="17"/>
  <c r="E20720" i="17"/>
  <c r="E20721" i="17"/>
  <c r="E20722" i="17"/>
  <c r="E20723" i="17"/>
  <c r="E20724" i="17"/>
  <c r="E20725" i="17"/>
  <c r="E20726" i="17"/>
  <c r="E20727" i="17"/>
  <c r="E20728" i="17"/>
  <c r="E20729" i="17"/>
  <c r="E20730" i="17"/>
  <c r="E20731" i="17"/>
  <c r="E20732" i="17"/>
  <c r="E20733" i="17"/>
  <c r="E20734" i="17"/>
  <c r="E20735" i="17"/>
  <c r="E20736" i="17"/>
  <c r="E20737" i="17"/>
  <c r="E20738" i="17"/>
  <c r="E20739" i="17"/>
  <c r="E20740" i="17"/>
  <c r="E20741" i="17"/>
  <c r="E20742" i="17"/>
  <c r="E20743" i="17"/>
  <c r="E20744" i="17"/>
  <c r="E20745" i="17"/>
  <c r="E20746" i="17"/>
  <c r="E20747" i="17"/>
  <c r="E20748" i="17"/>
  <c r="E20749" i="17"/>
  <c r="E20750" i="17"/>
  <c r="E20751" i="17"/>
  <c r="E20752" i="17"/>
  <c r="E20753" i="17"/>
  <c r="E20754" i="17"/>
  <c r="E20755" i="17"/>
  <c r="E20756" i="17"/>
  <c r="E20757" i="17"/>
  <c r="E20758" i="17"/>
  <c r="E20759" i="17"/>
  <c r="E20760" i="17"/>
  <c r="E20761" i="17"/>
  <c r="E20762" i="17"/>
  <c r="E20763" i="17"/>
  <c r="E20764" i="17"/>
  <c r="E20765" i="17"/>
  <c r="E20766" i="17"/>
  <c r="E20767" i="17"/>
  <c r="E20768" i="17"/>
  <c r="E20769" i="17"/>
  <c r="E20770" i="17"/>
  <c r="E20771" i="17"/>
  <c r="E20772" i="17"/>
  <c r="E20773" i="17"/>
  <c r="E20774" i="17"/>
  <c r="E20775" i="17"/>
  <c r="E20776" i="17"/>
  <c r="E20777" i="17"/>
  <c r="E20778" i="17"/>
  <c r="E20779" i="17"/>
  <c r="E20780" i="17"/>
  <c r="E20781" i="17"/>
  <c r="E20782" i="17"/>
  <c r="E20783" i="17"/>
  <c r="E20784" i="17"/>
  <c r="E20785" i="17"/>
  <c r="E20786" i="17"/>
  <c r="E20787" i="17"/>
  <c r="E20788" i="17"/>
  <c r="E20789" i="17"/>
  <c r="E20790" i="17"/>
  <c r="E20791" i="17"/>
  <c r="E20792" i="17"/>
  <c r="E20793" i="17"/>
  <c r="E20794" i="17"/>
  <c r="E20795" i="17"/>
  <c r="E20796" i="17"/>
  <c r="E20797" i="17"/>
  <c r="E20798" i="17"/>
  <c r="E20799" i="17"/>
  <c r="E20800" i="17"/>
  <c r="E20801" i="17"/>
  <c r="E20802" i="17"/>
  <c r="E20803" i="17"/>
  <c r="E20804" i="17"/>
  <c r="E20805" i="17"/>
  <c r="E20806" i="17"/>
  <c r="E20807" i="17"/>
  <c r="E20808" i="17"/>
  <c r="E20809" i="17"/>
  <c r="E20810" i="17"/>
  <c r="E20811" i="17"/>
  <c r="E20812" i="17"/>
  <c r="E20813" i="17"/>
  <c r="E20814" i="17"/>
  <c r="E20815" i="17"/>
  <c r="E20816" i="17"/>
  <c r="E20817" i="17"/>
  <c r="E20818" i="17"/>
  <c r="E20819" i="17"/>
  <c r="E20820" i="17"/>
  <c r="E20821" i="17"/>
  <c r="E20822" i="17"/>
  <c r="E20823" i="17"/>
  <c r="E20824" i="17"/>
  <c r="E20825" i="17"/>
  <c r="E20826" i="17"/>
  <c r="E20827" i="17"/>
  <c r="E20828" i="17"/>
  <c r="E20829" i="17"/>
  <c r="E20830" i="17"/>
  <c r="E20831" i="17"/>
  <c r="E20832" i="17"/>
  <c r="E20833" i="17"/>
  <c r="E20834" i="17"/>
  <c r="E20835" i="17"/>
  <c r="E20836" i="17"/>
  <c r="E20837" i="17"/>
  <c r="E20838" i="17"/>
  <c r="E20839" i="17"/>
  <c r="E20840" i="17"/>
  <c r="E20841" i="17"/>
  <c r="E20842" i="17"/>
  <c r="E20843" i="17"/>
  <c r="E20844" i="17"/>
  <c r="E20845" i="17"/>
  <c r="E20846" i="17"/>
  <c r="E20847" i="17"/>
  <c r="E20848" i="17"/>
  <c r="E20849" i="17"/>
  <c r="E20850" i="17"/>
  <c r="E20851" i="17"/>
  <c r="E20852" i="17"/>
  <c r="E20853" i="17"/>
  <c r="E20854" i="17"/>
  <c r="E20855" i="17"/>
  <c r="E20856" i="17"/>
  <c r="E20857" i="17"/>
  <c r="E20858" i="17"/>
  <c r="E20859" i="17"/>
  <c r="E20860" i="17"/>
  <c r="E20861" i="17"/>
  <c r="E20862" i="17"/>
  <c r="E20863" i="17"/>
  <c r="E20864" i="17"/>
  <c r="E20865" i="17"/>
  <c r="E20866" i="17"/>
  <c r="E20867" i="17"/>
  <c r="E20868" i="17"/>
  <c r="E20869" i="17"/>
  <c r="E20870" i="17"/>
  <c r="E20871" i="17"/>
  <c r="E20872" i="17"/>
  <c r="E20873" i="17"/>
  <c r="E20874" i="17"/>
  <c r="E20875" i="17"/>
  <c r="E20876" i="17"/>
  <c r="E20877" i="17"/>
  <c r="E20878" i="17"/>
  <c r="E20879" i="17"/>
  <c r="E20880" i="17"/>
  <c r="E20881" i="17"/>
  <c r="E20882" i="17"/>
  <c r="E20883" i="17"/>
  <c r="E20884" i="17"/>
  <c r="E20885" i="17"/>
  <c r="E20886" i="17"/>
  <c r="E20887" i="17"/>
  <c r="E20888" i="17"/>
  <c r="E20889" i="17"/>
  <c r="E20890" i="17"/>
  <c r="E20891" i="17"/>
  <c r="E20892" i="17"/>
  <c r="E20893" i="17"/>
  <c r="E20894" i="17"/>
  <c r="E20895" i="17"/>
  <c r="E20896" i="17"/>
  <c r="E20897" i="17"/>
  <c r="E20898" i="17"/>
  <c r="E20899" i="17"/>
  <c r="E20900" i="17"/>
  <c r="E20901" i="17"/>
  <c r="E20902" i="17"/>
  <c r="E20903" i="17"/>
  <c r="E20904" i="17"/>
  <c r="E20905" i="17"/>
  <c r="E20906" i="17"/>
  <c r="E20907" i="17"/>
  <c r="E20908" i="17"/>
  <c r="E20909" i="17"/>
  <c r="E20910" i="17"/>
  <c r="E20911" i="17"/>
  <c r="E20912" i="17"/>
  <c r="E20913" i="17"/>
  <c r="E20914" i="17"/>
  <c r="E20915" i="17"/>
  <c r="E20916" i="17"/>
  <c r="E20917" i="17"/>
  <c r="E20918" i="17"/>
  <c r="E20919" i="17"/>
  <c r="E20920" i="17"/>
  <c r="E20921" i="17"/>
  <c r="E20922" i="17"/>
  <c r="E20923" i="17"/>
  <c r="E20924" i="17"/>
  <c r="E20925" i="17"/>
  <c r="E20926" i="17"/>
  <c r="E20927" i="17"/>
  <c r="E20928" i="17"/>
  <c r="E20929" i="17"/>
  <c r="E20930" i="17"/>
  <c r="E20931" i="17"/>
  <c r="E20932" i="17"/>
  <c r="E20933" i="17"/>
  <c r="E20934" i="17"/>
  <c r="E20935" i="17"/>
  <c r="E20936" i="17"/>
  <c r="E20937" i="17"/>
  <c r="E20938" i="17"/>
  <c r="E20939" i="17"/>
  <c r="E20940" i="17"/>
  <c r="E20941" i="17"/>
  <c r="E20942" i="17"/>
  <c r="E20943" i="17"/>
  <c r="E20944" i="17"/>
  <c r="E20945" i="17"/>
  <c r="E20946" i="17"/>
  <c r="E20947" i="17"/>
  <c r="E20948" i="17"/>
  <c r="E20949" i="17"/>
  <c r="E20950" i="17"/>
  <c r="E20951" i="17"/>
  <c r="E20952" i="17"/>
  <c r="E20953" i="17"/>
  <c r="E20954" i="17"/>
  <c r="E20955" i="17"/>
  <c r="E20956" i="17"/>
  <c r="E20957" i="17"/>
  <c r="E20958" i="17"/>
  <c r="E20959" i="17"/>
  <c r="E20960" i="17"/>
  <c r="E20961" i="17"/>
  <c r="E20962" i="17"/>
  <c r="E20963" i="17"/>
  <c r="E20964" i="17"/>
  <c r="E20965" i="17"/>
  <c r="E20966" i="17"/>
  <c r="E20967" i="17"/>
  <c r="E20968" i="17"/>
  <c r="E20969" i="17"/>
  <c r="E20970" i="17"/>
  <c r="E20971" i="17"/>
  <c r="E20972" i="17"/>
  <c r="E20973" i="17"/>
  <c r="E20974" i="17"/>
  <c r="E20975" i="17"/>
  <c r="E20976" i="17"/>
  <c r="E20977" i="17"/>
  <c r="E20978" i="17"/>
  <c r="E20979" i="17"/>
  <c r="E20980" i="17"/>
  <c r="E20981" i="17"/>
  <c r="E20982" i="17"/>
  <c r="E20983" i="17"/>
  <c r="E20984" i="17"/>
  <c r="E20985" i="17"/>
  <c r="E20986" i="17"/>
  <c r="E20987" i="17"/>
  <c r="E20988" i="17"/>
  <c r="E20989" i="17"/>
  <c r="E20990" i="17"/>
  <c r="E20991" i="17"/>
  <c r="E20992" i="17"/>
  <c r="E20993" i="17"/>
  <c r="E20994" i="17"/>
  <c r="E20995" i="17"/>
  <c r="E20996" i="17"/>
  <c r="E20997" i="17"/>
  <c r="E20998" i="17"/>
  <c r="E20999" i="17"/>
  <c r="E21000" i="17"/>
  <c r="E21001" i="17"/>
  <c r="E21002" i="17"/>
  <c r="E21003" i="17"/>
  <c r="E21004" i="17"/>
  <c r="E21005" i="17"/>
  <c r="E21006" i="17"/>
  <c r="E21007" i="17"/>
  <c r="E21008" i="17"/>
  <c r="E21009" i="17"/>
  <c r="E21010" i="17"/>
  <c r="E21011" i="17"/>
  <c r="E21012" i="17"/>
  <c r="E21013" i="17"/>
  <c r="E21014" i="17"/>
  <c r="E21015" i="17"/>
  <c r="E21016" i="17"/>
  <c r="E21017" i="17"/>
  <c r="E21018" i="17"/>
  <c r="E21019" i="17"/>
  <c r="E21020" i="17"/>
  <c r="E21021" i="17"/>
  <c r="E21022" i="17"/>
  <c r="E21023" i="17"/>
  <c r="E21024" i="17"/>
  <c r="E21025" i="17"/>
  <c r="E21026" i="17"/>
  <c r="E21027" i="17"/>
  <c r="E21028" i="17"/>
  <c r="E21029" i="17"/>
  <c r="E21030" i="17"/>
  <c r="E21031" i="17"/>
  <c r="E21032" i="17"/>
  <c r="E21033" i="17"/>
  <c r="E21034" i="17"/>
  <c r="E21035" i="17"/>
  <c r="E21036" i="17"/>
  <c r="E21037" i="17"/>
  <c r="E21038" i="17"/>
  <c r="E21039" i="17"/>
  <c r="E21040" i="17"/>
  <c r="E21041" i="17"/>
  <c r="E21042" i="17"/>
  <c r="E21043" i="17"/>
  <c r="E21044" i="17"/>
  <c r="E21045" i="17"/>
  <c r="E21046" i="17"/>
  <c r="E21047" i="17"/>
  <c r="E21048" i="17"/>
  <c r="E21049" i="17"/>
  <c r="E21050" i="17"/>
  <c r="E21051" i="17"/>
  <c r="E21052" i="17"/>
  <c r="E21053" i="17"/>
  <c r="E21054" i="17"/>
  <c r="E21055" i="17"/>
  <c r="E21056" i="17"/>
  <c r="E21057" i="17"/>
  <c r="E21058" i="17"/>
  <c r="E21059" i="17"/>
  <c r="E21060" i="17"/>
  <c r="E21061" i="17"/>
  <c r="E21062" i="17"/>
  <c r="E21063" i="17"/>
  <c r="E21064" i="17"/>
  <c r="E21065" i="17"/>
  <c r="E21066" i="17"/>
  <c r="E21067" i="17"/>
  <c r="E21068" i="17"/>
  <c r="E21069" i="17"/>
  <c r="E21070" i="17"/>
  <c r="E21071" i="17"/>
  <c r="E21072" i="17"/>
  <c r="E21073" i="17"/>
  <c r="E21074" i="17"/>
  <c r="E21075" i="17"/>
  <c r="E21076" i="17"/>
  <c r="E21077" i="17"/>
  <c r="E21078" i="17"/>
  <c r="E21079" i="17"/>
  <c r="E21080" i="17"/>
  <c r="E21081" i="17"/>
  <c r="E21082" i="17"/>
  <c r="E21083" i="17"/>
  <c r="E21084" i="17"/>
  <c r="E21085" i="17"/>
  <c r="E21086" i="17"/>
  <c r="E21087" i="17"/>
  <c r="E21088" i="17"/>
  <c r="E21089" i="17"/>
  <c r="E21090" i="17"/>
  <c r="E21091" i="17"/>
  <c r="E21092" i="17"/>
  <c r="E21093" i="17"/>
  <c r="E21094" i="17"/>
  <c r="E21095" i="17"/>
  <c r="E21096" i="17"/>
  <c r="E21097" i="17"/>
  <c r="E21098" i="17"/>
  <c r="E21099" i="17"/>
  <c r="E21100" i="17"/>
  <c r="E21101" i="17"/>
  <c r="E21102" i="17"/>
  <c r="E21103" i="17"/>
  <c r="E21104" i="17"/>
  <c r="E21105" i="17"/>
  <c r="E21106" i="17"/>
  <c r="E21107" i="17"/>
  <c r="E21108" i="17"/>
  <c r="E21109" i="17"/>
  <c r="E21110" i="17"/>
  <c r="E21111" i="17"/>
  <c r="E21112" i="17"/>
  <c r="E21113" i="17"/>
  <c r="E21114" i="17"/>
  <c r="E21115" i="17"/>
  <c r="E21116" i="17"/>
  <c r="E21117" i="17"/>
  <c r="E21118" i="17"/>
  <c r="E21119" i="17"/>
  <c r="E21120" i="17"/>
  <c r="E21121" i="17"/>
  <c r="E21122" i="17"/>
  <c r="E21123" i="17"/>
  <c r="E21124" i="17"/>
  <c r="E21125" i="17"/>
  <c r="E21126" i="17"/>
  <c r="E21127" i="17"/>
  <c r="E21128" i="17"/>
  <c r="E21129" i="17"/>
  <c r="E21130" i="17"/>
  <c r="E21131" i="17"/>
  <c r="E21132" i="17"/>
  <c r="E21133" i="17"/>
  <c r="E21134" i="17"/>
  <c r="E21135" i="17"/>
  <c r="E21136" i="17"/>
  <c r="E21137" i="17"/>
  <c r="E21138" i="17"/>
  <c r="E21139" i="17"/>
  <c r="E21140" i="17"/>
  <c r="E21141" i="17"/>
  <c r="E21142" i="17"/>
  <c r="E21143" i="17"/>
  <c r="E21144" i="17"/>
  <c r="E21145" i="17"/>
  <c r="E21146" i="17"/>
  <c r="E21147" i="17"/>
  <c r="E21148" i="17"/>
  <c r="E21149" i="17"/>
  <c r="E21150" i="17"/>
  <c r="E21151" i="17"/>
  <c r="E21152" i="17"/>
  <c r="E21153" i="17"/>
  <c r="E21154" i="17"/>
  <c r="E21155" i="17"/>
  <c r="E21156" i="17"/>
  <c r="E21157" i="17"/>
  <c r="E21158" i="17"/>
  <c r="E21159" i="17"/>
  <c r="E21160" i="17"/>
  <c r="E21161" i="17"/>
  <c r="E21162" i="17"/>
  <c r="E21163" i="17"/>
  <c r="E21164" i="17"/>
  <c r="E21165" i="17"/>
  <c r="E21166" i="17"/>
  <c r="E21167" i="17"/>
  <c r="E21168" i="17"/>
  <c r="E21169" i="17"/>
  <c r="E21170" i="17"/>
  <c r="E21171" i="17"/>
  <c r="E21172" i="17"/>
  <c r="E21173" i="17"/>
  <c r="E21174" i="17"/>
  <c r="E21175" i="17"/>
  <c r="E21176" i="17"/>
  <c r="E21177" i="17"/>
  <c r="E21178" i="17"/>
  <c r="E21179" i="17"/>
  <c r="E21180" i="17"/>
  <c r="E21181" i="17"/>
  <c r="E21182" i="17"/>
  <c r="E21183" i="17"/>
  <c r="E21184" i="17"/>
  <c r="E21185" i="17"/>
  <c r="E21186" i="17"/>
  <c r="E21187" i="17"/>
  <c r="E21188" i="17"/>
  <c r="E21189" i="17"/>
  <c r="E21190" i="17"/>
  <c r="E21191" i="17"/>
  <c r="E21192" i="17"/>
  <c r="E21193" i="17"/>
  <c r="E21194" i="17"/>
  <c r="E21195" i="17"/>
  <c r="E21196" i="17"/>
  <c r="E21197" i="17"/>
  <c r="E21198" i="17"/>
  <c r="E21199" i="17"/>
  <c r="E21200" i="17"/>
  <c r="E21201" i="17"/>
  <c r="E21202" i="17"/>
  <c r="E21203" i="17"/>
  <c r="E21204" i="17"/>
  <c r="E21205" i="17"/>
  <c r="E21206" i="17"/>
  <c r="E21207" i="17"/>
  <c r="E21208" i="17"/>
  <c r="E21209" i="17"/>
  <c r="E21210" i="17"/>
  <c r="E21211" i="17"/>
  <c r="E21212" i="17"/>
  <c r="E21213" i="17"/>
  <c r="E21214" i="17"/>
  <c r="E21215" i="17"/>
  <c r="E21216" i="17"/>
  <c r="E21217" i="17"/>
  <c r="E21218" i="17"/>
  <c r="E21219" i="17"/>
  <c r="E21220" i="17"/>
  <c r="E21221" i="17"/>
  <c r="E21222" i="17"/>
  <c r="E21223" i="17"/>
  <c r="E21224" i="17"/>
  <c r="E21225" i="17"/>
  <c r="E21226" i="17"/>
  <c r="E21227" i="17"/>
  <c r="E21228" i="17"/>
  <c r="E21229" i="17"/>
  <c r="E21230" i="17"/>
  <c r="E21231" i="17"/>
  <c r="E21232" i="17"/>
  <c r="E21233" i="17"/>
  <c r="E21234" i="17"/>
  <c r="E21235" i="17"/>
  <c r="E21236" i="17"/>
  <c r="E21237" i="17"/>
  <c r="E21238" i="17"/>
  <c r="E21239" i="17"/>
  <c r="E21240" i="17"/>
  <c r="E21241" i="17"/>
  <c r="E21242" i="17"/>
  <c r="E21243" i="17"/>
  <c r="E21244" i="17"/>
  <c r="E21245" i="17"/>
  <c r="E21246" i="17"/>
  <c r="E21247" i="17"/>
  <c r="E21248" i="17"/>
  <c r="E21249" i="17"/>
  <c r="E21250" i="17"/>
  <c r="E21251" i="17"/>
  <c r="E21252" i="17"/>
  <c r="E21253" i="17"/>
  <c r="E21254" i="17"/>
  <c r="E21255" i="17"/>
  <c r="E21256" i="17"/>
  <c r="E21257" i="17"/>
  <c r="E21258" i="17"/>
  <c r="E21259" i="17"/>
  <c r="E21260" i="17"/>
  <c r="E21261" i="17"/>
  <c r="E21262" i="17"/>
  <c r="E21263" i="17"/>
  <c r="E21264" i="17"/>
  <c r="E21265" i="17"/>
  <c r="E21266" i="17"/>
  <c r="E21267" i="17"/>
  <c r="E21268" i="17"/>
  <c r="E21269" i="17"/>
  <c r="E21270" i="17"/>
  <c r="E21271" i="17"/>
  <c r="E21272" i="17"/>
  <c r="E21273" i="17"/>
  <c r="E21274" i="17"/>
  <c r="E21275" i="17"/>
  <c r="E21276" i="17"/>
  <c r="E21277" i="17"/>
  <c r="E21278" i="17"/>
  <c r="E21279" i="17"/>
  <c r="E21280" i="17"/>
  <c r="E21281" i="17"/>
  <c r="E21282" i="17"/>
  <c r="E21283" i="17"/>
  <c r="E21284" i="17"/>
  <c r="E21285" i="17"/>
  <c r="E21286" i="17"/>
  <c r="E21287" i="17"/>
  <c r="E21288" i="17"/>
  <c r="E21289" i="17"/>
  <c r="E21290" i="17"/>
  <c r="E21291" i="17"/>
  <c r="E21292" i="17"/>
  <c r="E21293" i="17"/>
  <c r="E21294" i="17"/>
  <c r="E21295" i="17"/>
  <c r="E21296" i="17"/>
  <c r="E21297" i="17"/>
  <c r="E21298" i="17"/>
  <c r="E21299" i="17"/>
  <c r="E21300" i="17"/>
  <c r="E21301" i="17"/>
  <c r="E21302" i="17"/>
  <c r="E21303" i="17"/>
  <c r="E21304" i="17"/>
  <c r="E21305" i="17"/>
  <c r="E21306" i="17"/>
  <c r="E21307" i="17"/>
  <c r="E21308" i="17"/>
  <c r="E21309" i="17"/>
  <c r="E21310" i="17"/>
  <c r="E21311" i="17"/>
  <c r="E21312" i="17"/>
  <c r="E21313" i="17"/>
  <c r="E21314" i="17"/>
  <c r="E21315" i="17"/>
  <c r="E21316" i="17"/>
  <c r="E21317" i="17"/>
  <c r="E21318" i="17"/>
  <c r="E21319" i="17"/>
  <c r="E21320" i="17"/>
  <c r="E21321" i="17"/>
  <c r="E21322" i="17"/>
  <c r="E21323" i="17"/>
  <c r="E21324" i="17"/>
  <c r="E21325" i="17"/>
  <c r="E21326" i="17"/>
  <c r="E21327" i="17"/>
  <c r="E21328" i="17"/>
  <c r="E21329" i="17"/>
  <c r="E21330" i="17"/>
  <c r="E21331" i="17"/>
  <c r="E21332" i="17"/>
  <c r="E21333" i="17"/>
  <c r="E21334" i="17"/>
  <c r="E21335" i="17"/>
  <c r="E21336" i="17"/>
  <c r="E21337" i="17"/>
  <c r="E21338" i="17"/>
  <c r="E21339" i="17"/>
  <c r="E21340" i="17"/>
  <c r="E21341" i="17"/>
  <c r="E21342" i="17"/>
  <c r="E21343" i="17"/>
  <c r="E21344" i="17"/>
  <c r="E21345" i="17"/>
  <c r="E21346" i="17"/>
  <c r="E21347" i="17"/>
  <c r="E21348" i="17"/>
  <c r="E21349" i="17"/>
  <c r="E21350" i="17"/>
  <c r="E21351" i="17"/>
  <c r="E21352" i="17"/>
  <c r="E21353" i="17"/>
  <c r="E21354" i="17"/>
  <c r="E21355" i="17"/>
  <c r="E21356" i="17"/>
  <c r="E21357" i="17"/>
  <c r="E21358" i="17"/>
  <c r="E21359" i="17"/>
  <c r="E21360" i="17"/>
  <c r="E21361" i="17"/>
  <c r="E21362" i="17"/>
  <c r="E21363" i="17"/>
  <c r="E21364" i="17"/>
  <c r="E21365" i="17"/>
  <c r="E21366" i="17"/>
  <c r="E21367" i="17"/>
  <c r="E21368" i="17"/>
  <c r="E21369" i="17"/>
  <c r="E21370" i="17"/>
  <c r="E21371" i="17"/>
  <c r="E21372" i="17"/>
  <c r="E21373" i="17"/>
  <c r="E21374" i="17"/>
  <c r="E21375" i="17"/>
  <c r="E21376" i="17"/>
  <c r="E21377" i="17"/>
  <c r="E21378" i="17"/>
  <c r="E21379" i="17"/>
  <c r="E21380" i="17"/>
  <c r="E21381" i="17"/>
  <c r="E21382" i="17"/>
  <c r="E21383" i="17"/>
  <c r="E21384" i="17"/>
  <c r="E21385" i="17"/>
  <c r="E21386" i="17"/>
  <c r="E21387" i="17"/>
  <c r="E21388" i="17"/>
  <c r="E21389" i="17"/>
  <c r="E21390" i="17"/>
  <c r="E21391" i="17"/>
  <c r="E21392" i="17"/>
  <c r="E21393" i="17"/>
  <c r="E21394" i="17"/>
  <c r="E21395" i="17"/>
  <c r="E21396" i="17"/>
  <c r="E21397" i="17"/>
  <c r="E21398" i="17"/>
  <c r="E21399" i="17"/>
  <c r="E21400" i="17"/>
  <c r="E21401" i="17"/>
  <c r="E21402" i="17"/>
  <c r="E21403" i="17"/>
  <c r="E21404" i="17"/>
  <c r="E21405" i="17"/>
  <c r="E21406" i="17"/>
  <c r="E21407" i="17"/>
  <c r="E21408" i="17"/>
  <c r="E21409" i="17"/>
  <c r="E21410" i="17"/>
  <c r="E21411" i="17"/>
  <c r="E21412" i="17"/>
  <c r="E21413" i="17"/>
  <c r="E21414" i="17"/>
  <c r="E21415" i="17"/>
  <c r="E21416" i="17"/>
  <c r="E21417" i="17"/>
  <c r="E21418" i="17"/>
  <c r="E21419" i="17"/>
  <c r="E21420" i="17"/>
  <c r="E21421" i="17"/>
  <c r="E21422" i="17"/>
  <c r="E21423" i="17"/>
  <c r="E21424" i="17"/>
  <c r="E21425" i="17"/>
  <c r="E21426" i="17"/>
  <c r="E21427" i="17"/>
  <c r="E21428" i="17"/>
  <c r="E21429" i="17"/>
  <c r="E21430" i="17"/>
  <c r="E21431" i="17"/>
  <c r="E21432" i="17"/>
  <c r="E21433" i="17"/>
  <c r="E21434" i="17"/>
  <c r="E21435" i="17"/>
  <c r="E21436" i="17"/>
  <c r="E21437" i="17"/>
  <c r="E21438" i="17"/>
  <c r="E21439" i="17"/>
  <c r="E21440" i="17"/>
  <c r="E21441" i="17"/>
  <c r="E21442" i="17"/>
  <c r="E21443" i="17"/>
  <c r="E21444" i="17"/>
  <c r="E21445" i="17"/>
  <c r="E21446" i="17"/>
  <c r="E21447" i="17"/>
  <c r="E21448" i="17"/>
  <c r="E21449" i="17"/>
  <c r="E21450" i="17"/>
  <c r="E21451" i="17"/>
  <c r="E21452" i="17"/>
  <c r="E21453" i="17"/>
  <c r="E21454" i="17"/>
  <c r="E21455" i="17"/>
  <c r="E21456" i="17"/>
  <c r="E21457" i="17"/>
  <c r="E21458" i="17"/>
  <c r="E21459" i="17"/>
  <c r="E21460" i="17"/>
  <c r="E21461" i="17"/>
  <c r="E21462" i="17"/>
  <c r="E21463" i="17"/>
  <c r="E21464" i="17"/>
  <c r="E21465" i="17"/>
  <c r="E21466" i="17"/>
  <c r="E21467" i="17"/>
  <c r="E21468" i="17"/>
  <c r="E21469" i="17"/>
  <c r="E21470" i="17"/>
  <c r="E21471" i="17"/>
  <c r="E21472" i="17"/>
  <c r="E21473" i="17"/>
  <c r="E21474" i="17"/>
  <c r="E21475" i="17"/>
  <c r="E21476" i="17"/>
  <c r="E21477" i="17"/>
  <c r="E21478" i="17"/>
  <c r="E21479" i="17"/>
  <c r="E21480" i="17"/>
  <c r="E21481" i="17"/>
  <c r="E21482" i="17"/>
  <c r="E21483" i="17"/>
  <c r="E21484" i="17"/>
  <c r="E21485" i="17"/>
  <c r="E21486" i="17"/>
  <c r="E21487" i="17"/>
  <c r="E21488" i="17"/>
  <c r="E21489" i="17"/>
  <c r="E21490" i="17"/>
  <c r="E21491" i="17"/>
  <c r="E21492" i="17"/>
  <c r="E21493" i="17"/>
  <c r="E21494" i="17"/>
  <c r="E21495" i="17"/>
  <c r="E21496" i="17"/>
  <c r="E21497" i="17"/>
  <c r="E21498" i="17"/>
  <c r="E21499" i="17"/>
  <c r="E21500" i="17"/>
  <c r="E21501" i="17"/>
  <c r="E21502" i="17"/>
  <c r="E21503" i="17"/>
  <c r="E21504" i="17"/>
  <c r="E21505" i="17"/>
  <c r="E21506" i="17"/>
  <c r="E21507" i="17"/>
  <c r="E21508" i="17"/>
  <c r="E21509" i="17"/>
  <c r="E21510" i="17"/>
  <c r="E21511" i="17"/>
  <c r="E21512" i="17"/>
  <c r="E21513" i="17"/>
  <c r="E21514" i="17"/>
  <c r="E21515" i="17"/>
  <c r="E21516" i="17"/>
  <c r="E21517" i="17"/>
  <c r="E21518" i="17"/>
  <c r="E21519" i="17"/>
  <c r="E21520" i="17"/>
  <c r="E21521" i="17"/>
  <c r="E21522" i="17"/>
  <c r="E21523" i="17"/>
  <c r="E21524" i="17"/>
  <c r="E21525" i="17"/>
  <c r="E21526" i="17"/>
  <c r="E21527" i="17"/>
  <c r="E21528" i="17"/>
  <c r="E21529" i="17"/>
  <c r="E21530" i="17"/>
  <c r="E21531" i="17"/>
  <c r="E21532" i="17"/>
  <c r="E21533" i="17"/>
  <c r="E21534" i="17"/>
  <c r="E21535" i="17"/>
  <c r="E21536" i="17"/>
  <c r="E21537" i="17"/>
  <c r="E21538" i="17"/>
  <c r="E21539" i="17"/>
  <c r="E21540" i="17"/>
  <c r="E21541" i="17"/>
  <c r="E21542" i="17"/>
  <c r="E21543" i="17"/>
  <c r="E21544" i="17"/>
  <c r="E21545" i="17"/>
  <c r="E21546" i="17"/>
  <c r="E21547" i="17"/>
  <c r="E21548" i="17"/>
  <c r="E21549" i="17"/>
  <c r="E21550" i="17"/>
  <c r="E21551" i="17"/>
  <c r="E21552" i="17"/>
  <c r="E21553" i="17"/>
  <c r="E21554" i="17"/>
  <c r="E21555" i="17"/>
  <c r="E21556" i="17"/>
  <c r="E21557" i="17"/>
  <c r="E21558" i="17"/>
  <c r="E21559" i="17"/>
  <c r="E21560" i="17"/>
  <c r="E21561" i="17"/>
  <c r="E21562" i="17"/>
  <c r="E21563" i="17"/>
  <c r="E21564" i="17"/>
  <c r="E21565" i="17"/>
  <c r="E21566" i="17"/>
  <c r="E21567" i="17"/>
  <c r="E21568" i="17"/>
  <c r="E21569" i="17"/>
  <c r="E21570" i="17"/>
  <c r="E21571" i="17"/>
  <c r="E21572" i="17"/>
  <c r="E21573" i="17"/>
  <c r="E21574" i="17"/>
  <c r="E21575" i="17"/>
  <c r="E21576" i="17"/>
  <c r="E21577" i="17"/>
  <c r="E21578" i="17"/>
  <c r="E21579" i="17"/>
  <c r="E21580" i="17"/>
  <c r="E21581" i="17"/>
  <c r="E21582" i="17"/>
  <c r="E21583" i="17"/>
  <c r="E21584" i="17"/>
  <c r="E21585" i="17"/>
  <c r="E21586" i="17"/>
  <c r="E21587" i="17"/>
  <c r="E21588" i="17"/>
  <c r="E21589" i="17"/>
  <c r="E21590" i="17"/>
  <c r="E21591" i="17"/>
  <c r="E21592" i="17"/>
  <c r="E21593" i="17"/>
  <c r="E21594" i="17"/>
  <c r="E21595" i="17"/>
  <c r="E21596" i="17"/>
  <c r="E21597" i="17"/>
  <c r="E21598" i="17"/>
  <c r="E21599" i="17"/>
  <c r="E21600" i="17"/>
  <c r="E21601" i="17"/>
  <c r="E21602" i="17"/>
  <c r="E21603" i="17"/>
  <c r="E21604" i="17"/>
  <c r="E21605" i="17"/>
  <c r="E21606" i="17"/>
  <c r="E21607" i="17"/>
  <c r="E21608" i="17"/>
  <c r="E21609" i="17"/>
  <c r="E21610" i="17"/>
  <c r="E21611" i="17"/>
  <c r="E21612" i="17"/>
  <c r="E21613" i="17"/>
  <c r="E21614" i="17"/>
  <c r="E21615" i="17"/>
  <c r="E21616" i="17"/>
  <c r="E21617" i="17"/>
  <c r="E21618" i="17"/>
  <c r="E21619" i="17"/>
  <c r="E21620" i="17"/>
  <c r="E21621" i="17"/>
  <c r="E21622" i="17"/>
  <c r="E21623" i="17"/>
  <c r="E21624" i="17"/>
  <c r="E21625" i="17"/>
  <c r="E21626" i="17"/>
  <c r="E21627" i="17"/>
  <c r="E21628" i="17"/>
  <c r="E21629" i="17"/>
  <c r="E21630" i="17"/>
  <c r="E21631" i="17"/>
  <c r="E21632" i="17"/>
  <c r="E21633" i="17"/>
  <c r="E21634" i="17"/>
  <c r="E21635" i="17"/>
  <c r="E21636" i="17"/>
  <c r="E21637" i="17"/>
  <c r="E21638" i="17"/>
  <c r="E21639" i="17"/>
  <c r="E21640" i="17"/>
  <c r="E21641" i="17"/>
  <c r="E21642" i="17"/>
  <c r="E21643" i="17"/>
  <c r="E21644" i="17"/>
  <c r="E21645" i="17"/>
  <c r="E21646" i="17"/>
  <c r="E21647" i="17"/>
  <c r="E21648" i="17"/>
  <c r="E21649" i="17"/>
  <c r="E21650" i="17"/>
  <c r="E21651" i="17"/>
  <c r="E21652" i="17"/>
  <c r="E21653" i="17"/>
  <c r="E21654" i="17"/>
  <c r="E21655" i="17"/>
  <c r="E21656" i="17"/>
  <c r="E21657" i="17"/>
  <c r="E21658" i="17"/>
  <c r="E21659" i="17"/>
  <c r="E21660" i="17"/>
  <c r="E21661" i="17"/>
  <c r="E21662" i="17"/>
  <c r="E21663" i="17"/>
  <c r="E21664" i="17"/>
  <c r="E21665" i="17"/>
  <c r="E21666" i="17"/>
  <c r="E21667" i="17"/>
  <c r="E21668" i="17"/>
  <c r="E21669" i="17"/>
  <c r="E21670" i="17"/>
  <c r="E21671" i="17"/>
  <c r="E21672" i="17"/>
  <c r="E21673" i="17"/>
  <c r="E21674" i="17"/>
  <c r="E21675" i="17"/>
  <c r="E21676" i="17"/>
  <c r="E21677" i="17"/>
  <c r="E21678" i="17"/>
  <c r="E21679" i="17"/>
  <c r="E21680" i="17"/>
  <c r="E21681" i="17"/>
  <c r="E21682" i="17"/>
  <c r="E21683" i="17"/>
  <c r="E21684" i="17"/>
  <c r="E21685" i="17"/>
  <c r="E21686" i="17"/>
  <c r="E21687" i="17"/>
  <c r="E21688" i="17"/>
  <c r="E21689" i="17"/>
  <c r="E21690" i="17"/>
  <c r="E21691" i="17"/>
  <c r="E21692" i="17"/>
  <c r="E21693" i="17"/>
  <c r="E21694" i="17"/>
  <c r="E21695" i="17"/>
  <c r="E21696" i="17"/>
  <c r="E21697" i="17"/>
  <c r="E21698" i="17"/>
  <c r="E21699" i="17"/>
  <c r="E21700" i="17"/>
  <c r="E21701" i="17"/>
  <c r="E21702" i="17"/>
  <c r="E21703" i="17"/>
  <c r="E21704" i="17"/>
  <c r="E21705" i="17"/>
  <c r="E21706" i="17"/>
  <c r="E21707" i="17"/>
  <c r="E21708" i="17"/>
  <c r="E21709" i="17"/>
  <c r="E21710" i="17"/>
  <c r="E21711" i="17"/>
  <c r="E21712" i="17"/>
  <c r="E21713" i="17"/>
  <c r="E21714" i="17"/>
  <c r="E21715" i="17"/>
  <c r="E21716" i="17"/>
  <c r="E21717" i="17"/>
  <c r="E21718" i="17"/>
  <c r="E21719" i="17"/>
  <c r="E21720" i="17"/>
  <c r="E21721" i="17"/>
  <c r="E21722" i="17"/>
  <c r="E21723" i="17"/>
  <c r="E21724" i="17"/>
  <c r="E21725" i="17"/>
  <c r="E21726" i="17"/>
  <c r="E21727" i="17"/>
  <c r="E21728" i="17"/>
  <c r="E21729" i="17"/>
  <c r="E21730" i="17"/>
  <c r="E21731" i="17"/>
  <c r="E21732" i="17"/>
  <c r="E21733" i="17"/>
  <c r="E21734" i="17"/>
  <c r="E21735" i="17"/>
  <c r="E21736" i="17"/>
  <c r="E21737" i="17"/>
  <c r="E21738" i="17"/>
  <c r="E21739" i="17"/>
  <c r="E21740" i="17"/>
  <c r="E21741" i="17"/>
  <c r="E21742" i="17"/>
  <c r="E21743" i="17"/>
  <c r="E21744" i="17"/>
  <c r="E21745" i="17"/>
  <c r="E21746" i="17"/>
  <c r="E21747" i="17"/>
  <c r="E21748" i="17"/>
  <c r="E21749" i="17"/>
  <c r="E21750" i="17"/>
  <c r="E21751" i="17"/>
  <c r="E21752" i="17"/>
  <c r="E21753" i="17"/>
  <c r="E21754" i="17"/>
  <c r="E21755" i="17"/>
  <c r="E21756" i="17"/>
  <c r="E21757" i="17"/>
  <c r="E21758" i="17"/>
  <c r="E21759" i="17"/>
  <c r="E21760" i="17"/>
  <c r="E21761" i="17"/>
  <c r="E21762" i="17"/>
  <c r="E21763" i="17"/>
  <c r="E21764" i="17"/>
  <c r="E21765" i="17"/>
  <c r="E21766" i="17"/>
  <c r="E21767" i="17"/>
  <c r="E21768" i="17"/>
  <c r="E21769" i="17"/>
  <c r="E21770" i="17"/>
  <c r="E21771" i="17"/>
  <c r="E21772" i="17"/>
  <c r="E21773" i="17"/>
  <c r="E21774" i="17"/>
  <c r="E21775" i="17"/>
  <c r="E21776" i="17"/>
  <c r="E21777" i="17"/>
  <c r="E21778" i="17"/>
  <c r="E21779" i="17"/>
  <c r="E21780" i="17"/>
  <c r="E21781" i="17"/>
  <c r="E21782" i="17"/>
  <c r="E21783" i="17"/>
  <c r="E21784" i="17"/>
  <c r="E21785" i="17"/>
  <c r="E21786" i="17"/>
  <c r="E21787" i="17"/>
  <c r="E21788" i="17"/>
  <c r="E21789" i="17"/>
  <c r="E21790" i="17"/>
  <c r="E21791" i="17"/>
  <c r="E21792" i="17"/>
  <c r="E21793" i="17"/>
  <c r="E21794" i="17"/>
  <c r="E21795" i="17"/>
  <c r="E21796" i="17"/>
  <c r="E21797" i="17"/>
  <c r="E21798" i="17"/>
  <c r="E21799" i="17"/>
  <c r="E21800" i="17"/>
  <c r="E21801" i="17"/>
  <c r="E21802" i="17"/>
  <c r="E21803" i="17"/>
  <c r="E21804" i="17"/>
  <c r="E21805" i="17"/>
  <c r="E21806" i="17"/>
  <c r="E21807" i="17"/>
  <c r="E21808" i="17"/>
  <c r="E21809" i="17"/>
  <c r="E21810" i="17"/>
  <c r="E21811" i="17"/>
  <c r="E21812" i="17"/>
  <c r="E21813" i="17"/>
  <c r="E21814" i="17"/>
  <c r="E21815" i="17"/>
  <c r="E21816" i="17"/>
  <c r="E21817" i="17"/>
  <c r="E21818" i="17"/>
  <c r="E21819" i="17"/>
  <c r="E21820" i="17"/>
  <c r="E21821" i="17"/>
  <c r="E21822" i="17"/>
  <c r="E21823" i="17"/>
  <c r="E21824" i="17"/>
  <c r="E21825" i="17"/>
  <c r="E21826" i="17"/>
  <c r="E21827" i="17"/>
  <c r="E21828" i="17"/>
  <c r="E21829" i="17"/>
  <c r="E21830" i="17"/>
  <c r="E21831" i="17"/>
  <c r="E21832" i="17"/>
  <c r="E21833" i="17"/>
  <c r="E21834" i="17"/>
  <c r="E21835" i="17"/>
  <c r="E21836" i="17"/>
  <c r="E21837" i="17"/>
  <c r="E21838" i="17"/>
  <c r="E21839" i="17"/>
  <c r="E21840" i="17"/>
  <c r="E21841" i="17"/>
  <c r="E21842" i="17"/>
  <c r="E21843" i="17"/>
  <c r="E21844" i="17"/>
  <c r="E21845" i="17"/>
  <c r="E21846" i="17"/>
  <c r="E21847" i="17"/>
  <c r="E21848" i="17"/>
  <c r="E21849" i="17"/>
  <c r="E21850" i="17"/>
  <c r="E21851" i="17"/>
  <c r="E21852" i="17"/>
  <c r="E21853" i="17"/>
  <c r="E21854" i="17"/>
  <c r="E21855" i="17"/>
  <c r="E21856" i="17"/>
  <c r="E21857" i="17"/>
  <c r="E21858" i="17"/>
  <c r="E21859" i="17"/>
  <c r="E21860" i="17"/>
  <c r="E21861" i="17"/>
  <c r="E21862" i="17"/>
  <c r="E21863" i="17"/>
  <c r="E21864" i="17"/>
  <c r="E21865" i="17"/>
  <c r="E21866" i="17"/>
  <c r="E21867" i="17"/>
  <c r="E21868" i="17"/>
  <c r="E21869" i="17"/>
  <c r="E21870" i="17"/>
  <c r="E21871" i="17"/>
  <c r="E21872" i="17"/>
  <c r="E21873" i="17"/>
  <c r="E21874" i="17"/>
  <c r="E21875" i="17"/>
  <c r="E21876" i="17"/>
  <c r="E21877" i="17"/>
  <c r="E21878" i="17"/>
  <c r="E21879" i="17"/>
  <c r="E21880" i="17"/>
  <c r="E21881" i="17"/>
  <c r="E21882" i="17"/>
  <c r="E21883" i="17"/>
  <c r="E21884" i="17"/>
  <c r="E21885" i="17"/>
  <c r="E21886" i="17"/>
  <c r="E21887" i="17"/>
  <c r="E21888" i="17"/>
  <c r="E21889" i="17"/>
  <c r="E21890" i="17"/>
  <c r="E21891" i="17"/>
  <c r="E21892" i="17"/>
  <c r="E21893" i="17"/>
  <c r="E21894" i="17"/>
  <c r="E21895" i="17"/>
  <c r="E21896" i="17"/>
  <c r="E21897" i="17"/>
  <c r="E21898" i="17"/>
  <c r="E21899" i="17"/>
  <c r="E21900" i="17"/>
  <c r="E21901" i="17"/>
  <c r="E21902" i="17"/>
  <c r="E21903" i="17"/>
  <c r="E21904" i="17"/>
  <c r="E21905" i="17"/>
  <c r="E21906" i="17"/>
  <c r="E21907" i="17"/>
  <c r="E21908" i="17"/>
  <c r="E21909" i="17"/>
  <c r="E21910" i="17"/>
  <c r="E21911" i="17"/>
  <c r="E21912" i="17"/>
  <c r="E21913" i="17"/>
  <c r="E21914" i="17"/>
  <c r="E21915" i="17"/>
  <c r="E21916" i="17"/>
  <c r="E21917" i="17"/>
  <c r="E21918" i="17"/>
  <c r="E21919" i="17"/>
  <c r="E21920" i="17"/>
  <c r="E21921" i="17"/>
  <c r="E21922" i="17"/>
  <c r="E21923" i="17"/>
  <c r="E21924" i="17"/>
  <c r="E21925" i="17"/>
  <c r="E21926" i="17"/>
  <c r="E21927" i="17"/>
  <c r="E21928" i="17"/>
  <c r="E21929" i="17"/>
  <c r="E21930" i="17"/>
  <c r="E21931" i="17"/>
  <c r="E21932" i="17"/>
  <c r="E21933" i="17"/>
  <c r="E21934" i="17"/>
  <c r="E21935" i="17"/>
  <c r="E21936" i="17"/>
  <c r="E21937" i="17"/>
  <c r="E21938" i="17"/>
  <c r="E21939" i="17"/>
  <c r="E21940" i="17"/>
  <c r="E21941" i="17"/>
  <c r="E21942" i="17"/>
  <c r="E21943" i="17"/>
  <c r="E21944" i="17"/>
  <c r="E21945" i="17"/>
  <c r="E21946" i="17"/>
  <c r="E21947" i="17"/>
  <c r="E21948" i="17"/>
  <c r="E21949" i="17"/>
  <c r="E21950" i="17"/>
  <c r="E21951" i="17"/>
  <c r="E21952" i="17"/>
  <c r="E21953" i="17"/>
  <c r="E21954" i="17"/>
  <c r="E21955" i="17"/>
  <c r="E21956" i="17"/>
  <c r="E21957" i="17"/>
  <c r="E21958" i="17"/>
  <c r="E21959" i="17"/>
  <c r="E21960" i="17"/>
  <c r="E21961" i="17"/>
  <c r="E21962" i="17"/>
  <c r="E21963" i="17"/>
  <c r="E21964" i="17"/>
  <c r="E21965" i="17"/>
  <c r="E21966" i="17"/>
  <c r="E21967" i="17"/>
  <c r="E21968" i="17"/>
  <c r="E21969" i="17"/>
  <c r="E21970" i="17"/>
  <c r="E21971" i="17"/>
  <c r="E21972" i="17"/>
  <c r="E21973" i="17"/>
  <c r="E21974" i="17"/>
  <c r="E21975" i="17"/>
  <c r="E21976" i="17"/>
  <c r="E21977" i="17"/>
  <c r="E21978" i="17"/>
  <c r="E21979" i="17"/>
  <c r="E21980" i="17"/>
  <c r="E21981" i="17"/>
  <c r="E21982" i="17"/>
  <c r="E21983" i="17"/>
  <c r="E21984" i="17"/>
  <c r="E21985" i="17"/>
  <c r="E21986" i="17"/>
  <c r="E21987" i="17"/>
  <c r="E21988" i="17"/>
  <c r="E21989" i="17"/>
  <c r="E21990" i="17"/>
  <c r="E21991" i="17"/>
  <c r="E21992" i="17"/>
  <c r="E21993" i="17"/>
  <c r="E21994" i="17"/>
  <c r="E21995" i="17"/>
  <c r="E21996" i="17"/>
  <c r="E21997" i="17"/>
  <c r="E21998" i="17"/>
  <c r="E21999" i="17"/>
  <c r="E22000" i="17"/>
  <c r="E22001" i="17"/>
  <c r="E22002" i="17"/>
  <c r="E22003" i="17"/>
  <c r="E22004" i="17"/>
  <c r="E22005" i="17"/>
  <c r="E22006" i="17"/>
  <c r="E22007" i="17"/>
  <c r="E22008" i="17"/>
  <c r="E22009" i="17"/>
  <c r="E22010" i="17"/>
  <c r="E22011" i="17"/>
  <c r="E22012" i="17"/>
  <c r="E22013" i="17"/>
  <c r="E22014" i="17"/>
  <c r="E22015" i="17"/>
  <c r="E22016" i="17"/>
  <c r="E22017" i="17"/>
  <c r="E22018" i="17"/>
  <c r="E22019" i="17"/>
  <c r="E22020" i="17"/>
  <c r="E22021" i="17"/>
  <c r="E22022" i="17"/>
  <c r="E22023" i="17"/>
  <c r="E22024" i="17"/>
  <c r="E22025" i="17"/>
  <c r="E22026" i="17"/>
  <c r="E22027" i="17"/>
  <c r="E22028" i="17"/>
  <c r="E22029" i="17"/>
  <c r="E22030" i="17"/>
  <c r="E22031" i="17"/>
  <c r="E22032" i="17"/>
  <c r="E22033" i="17"/>
  <c r="E22034" i="17"/>
  <c r="E22035" i="17"/>
  <c r="E22036" i="17"/>
  <c r="E22037" i="17"/>
  <c r="E22038" i="17"/>
  <c r="E22039" i="17"/>
  <c r="E22040" i="17"/>
  <c r="E22041" i="17"/>
  <c r="E22042" i="17"/>
  <c r="E22043" i="17"/>
  <c r="E22044" i="17"/>
  <c r="E22045" i="17"/>
  <c r="E22046" i="17"/>
  <c r="E22047" i="17"/>
  <c r="E22048" i="17"/>
  <c r="E22049" i="17"/>
  <c r="E22050" i="17"/>
  <c r="E22051" i="17"/>
  <c r="E22052" i="17"/>
  <c r="E22053" i="17"/>
  <c r="E22054" i="17"/>
  <c r="E22055" i="17"/>
  <c r="E22056" i="17"/>
  <c r="E22057" i="17"/>
  <c r="E22058" i="17"/>
  <c r="E22059" i="17"/>
  <c r="E22060" i="17"/>
  <c r="E22061" i="17"/>
  <c r="E22062" i="17"/>
  <c r="E22063" i="17"/>
  <c r="E22064" i="17"/>
  <c r="E22065" i="17"/>
  <c r="E22066" i="17"/>
  <c r="E22067" i="17"/>
  <c r="E22068" i="17"/>
  <c r="E22069" i="17"/>
  <c r="E22070" i="17"/>
  <c r="E22071" i="17"/>
  <c r="E22072" i="17"/>
  <c r="E22073" i="17"/>
  <c r="E22074" i="17"/>
  <c r="E22075" i="17"/>
  <c r="E22076" i="17"/>
  <c r="E22077" i="17"/>
  <c r="E22078" i="17"/>
  <c r="E22079" i="17"/>
  <c r="E22080" i="17"/>
  <c r="E22081" i="17"/>
  <c r="E22082" i="17"/>
  <c r="E22083" i="17"/>
  <c r="E22084" i="17"/>
  <c r="E22085" i="17"/>
  <c r="E22086" i="17"/>
  <c r="E22087" i="17"/>
  <c r="E22088" i="17"/>
  <c r="E22089" i="17"/>
  <c r="E22090" i="17"/>
  <c r="E22091" i="17"/>
  <c r="E22092" i="17"/>
  <c r="E22093" i="17"/>
  <c r="E22094" i="17"/>
  <c r="E22095" i="17"/>
  <c r="E22096" i="17"/>
  <c r="E22097" i="17"/>
  <c r="E22098" i="17"/>
  <c r="E22099" i="17"/>
  <c r="E22100" i="17"/>
  <c r="E22101" i="17"/>
  <c r="E22102" i="17"/>
  <c r="E22103" i="17"/>
  <c r="E22104" i="17"/>
  <c r="E22105" i="17"/>
  <c r="E22106" i="17"/>
  <c r="E22107" i="17"/>
  <c r="E22108" i="17"/>
  <c r="E22109" i="17"/>
  <c r="E22110" i="17"/>
  <c r="E22111" i="17"/>
  <c r="E22112" i="17"/>
  <c r="E22113" i="17"/>
  <c r="E22114" i="17"/>
  <c r="E22115" i="17"/>
  <c r="E22116" i="17"/>
  <c r="E22117" i="17"/>
  <c r="E22118" i="17"/>
  <c r="E22119" i="17"/>
  <c r="E22120" i="17"/>
  <c r="E22121" i="17"/>
  <c r="E22122" i="17"/>
  <c r="E22123" i="17"/>
  <c r="E22124" i="17"/>
  <c r="E22125" i="17"/>
  <c r="E22126" i="17"/>
  <c r="E22127" i="17"/>
  <c r="E22128" i="17"/>
  <c r="E22129" i="17"/>
  <c r="E22130" i="17"/>
  <c r="E22131" i="17"/>
  <c r="E22132" i="17"/>
  <c r="E22133" i="17"/>
  <c r="E22134" i="17"/>
  <c r="E22135" i="17"/>
  <c r="E22136" i="17"/>
  <c r="E22137" i="17"/>
  <c r="E22138" i="17"/>
  <c r="E22139" i="17"/>
  <c r="E22140" i="17"/>
  <c r="E22141" i="17"/>
  <c r="E22142" i="17"/>
  <c r="E22143" i="17"/>
  <c r="E22144" i="17"/>
  <c r="E22145" i="17"/>
  <c r="E22146" i="17"/>
  <c r="E22147" i="17"/>
  <c r="E22148" i="17"/>
  <c r="E22149" i="17"/>
  <c r="E22150" i="17"/>
  <c r="E22151" i="17"/>
  <c r="E22152" i="17"/>
  <c r="E22153" i="17"/>
  <c r="E22154" i="17"/>
  <c r="E22155" i="17"/>
  <c r="E22156" i="17"/>
  <c r="E22157" i="17"/>
  <c r="E22158" i="17"/>
  <c r="E22159" i="17"/>
  <c r="E22160" i="17"/>
  <c r="E22161" i="17"/>
  <c r="E22162" i="17"/>
  <c r="E22163" i="17"/>
  <c r="E22164" i="17"/>
  <c r="E22165" i="17"/>
  <c r="E22166" i="17"/>
  <c r="E22167" i="17"/>
  <c r="E22168" i="17"/>
  <c r="E22169" i="17"/>
  <c r="E22170" i="17"/>
  <c r="E22171" i="17"/>
  <c r="E22172" i="17"/>
  <c r="E22173" i="17"/>
  <c r="E22174" i="17"/>
  <c r="E22175" i="17"/>
  <c r="E22176" i="17"/>
  <c r="E22177" i="17"/>
  <c r="E22178" i="17"/>
  <c r="E22179" i="17"/>
  <c r="E22180" i="17"/>
  <c r="E22181" i="17"/>
  <c r="E22182" i="17"/>
  <c r="E22183" i="17"/>
  <c r="E22184" i="17"/>
  <c r="E22185" i="17"/>
  <c r="E22186" i="17"/>
  <c r="E22187" i="17"/>
  <c r="E22188" i="17"/>
  <c r="E22189" i="17"/>
  <c r="E22190" i="17"/>
  <c r="E22191" i="17"/>
  <c r="E22192" i="17"/>
  <c r="E22193" i="17"/>
  <c r="E22194" i="17"/>
  <c r="E22195" i="17"/>
  <c r="E22196" i="17"/>
  <c r="E22197" i="17"/>
  <c r="E22198" i="17"/>
  <c r="E22199" i="17"/>
  <c r="E22200" i="17"/>
  <c r="E22201" i="17"/>
  <c r="E22202" i="17"/>
  <c r="E22203" i="17"/>
  <c r="E22204" i="17"/>
  <c r="E22205" i="17"/>
  <c r="E22206" i="17"/>
  <c r="E22207" i="17"/>
  <c r="E22208" i="17"/>
  <c r="E22209" i="17"/>
  <c r="E22210" i="17"/>
  <c r="E22211" i="17"/>
  <c r="E22212" i="17"/>
  <c r="E22213" i="17"/>
  <c r="E22214" i="17"/>
  <c r="E22215" i="17"/>
  <c r="E22216" i="17"/>
  <c r="E22217" i="17"/>
  <c r="E22218" i="17"/>
  <c r="E22219" i="17"/>
  <c r="E22220" i="17"/>
  <c r="E22221" i="17"/>
  <c r="E22222" i="17"/>
  <c r="E22223" i="17"/>
  <c r="E22224" i="17"/>
  <c r="E22225" i="17"/>
  <c r="E22226" i="17"/>
  <c r="E22227" i="17"/>
  <c r="E22228" i="17"/>
  <c r="E22229" i="17"/>
  <c r="E22230" i="17"/>
  <c r="E22231" i="17"/>
  <c r="E22232" i="17"/>
  <c r="E22233" i="17"/>
  <c r="E22234" i="17"/>
  <c r="E22235" i="17"/>
  <c r="E22236" i="17"/>
  <c r="E22237" i="17"/>
  <c r="E22238" i="17"/>
  <c r="E22239" i="17"/>
  <c r="E22240" i="17"/>
  <c r="E22241" i="17"/>
  <c r="E22242" i="17"/>
  <c r="E22243" i="17"/>
  <c r="E22244" i="17"/>
  <c r="E22245" i="17"/>
  <c r="E22246" i="17"/>
  <c r="E22247" i="17"/>
  <c r="E22248" i="17"/>
  <c r="E22249" i="17"/>
  <c r="E22250" i="17"/>
  <c r="E22251" i="17"/>
  <c r="E22252" i="17"/>
  <c r="E22253" i="17"/>
  <c r="E22254" i="17"/>
  <c r="E22255" i="17"/>
  <c r="E22256" i="17"/>
  <c r="E22257" i="17"/>
  <c r="E22258" i="17"/>
  <c r="E22259" i="17"/>
  <c r="E22260" i="17"/>
  <c r="E22261" i="17"/>
  <c r="E22262" i="17"/>
  <c r="E22263" i="17"/>
  <c r="E22264" i="17"/>
  <c r="E22265" i="17"/>
  <c r="E22266" i="17"/>
  <c r="E22267" i="17"/>
  <c r="E22268" i="17"/>
  <c r="E22269" i="17"/>
  <c r="E22270" i="17"/>
  <c r="E22271" i="17"/>
  <c r="E22272" i="17"/>
  <c r="E22273" i="17"/>
  <c r="E22274" i="17"/>
  <c r="E22275" i="17"/>
  <c r="E22276" i="17"/>
  <c r="E22277" i="17"/>
  <c r="E22278" i="17"/>
  <c r="E22279" i="17"/>
  <c r="E22280" i="17"/>
  <c r="E22281" i="17"/>
  <c r="E22282" i="17"/>
  <c r="E22283" i="17"/>
  <c r="E22284" i="17"/>
  <c r="E22285" i="17"/>
  <c r="E22286" i="17"/>
  <c r="E22287" i="17"/>
  <c r="E22288" i="17"/>
  <c r="E22289" i="17"/>
  <c r="E22290" i="17"/>
  <c r="E22291" i="17"/>
  <c r="E22292" i="17"/>
  <c r="E22293" i="17"/>
  <c r="E22294" i="17"/>
  <c r="E22295" i="17"/>
  <c r="E22296" i="17"/>
  <c r="E22297" i="17"/>
  <c r="E22298" i="17"/>
  <c r="E22299" i="17"/>
  <c r="E22300" i="17"/>
  <c r="E22301" i="17"/>
  <c r="E22302" i="17"/>
  <c r="E22303" i="17"/>
  <c r="E22304" i="17"/>
  <c r="E22305" i="17"/>
  <c r="E22306" i="17"/>
  <c r="E22307" i="17"/>
  <c r="E22308" i="17"/>
  <c r="E22309" i="17"/>
  <c r="E22310" i="17"/>
  <c r="E22311" i="17"/>
  <c r="E22312" i="17"/>
  <c r="E22313" i="17"/>
  <c r="E22314" i="17"/>
  <c r="E22315" i="17"/>
  <c r="E22316" i="17"/>
  <c r="E22317" i="17"/>
  <c r="E22318" i="17"/>
  <c r="E22319" i="17"/>
  <c r="E22320" i="17"/>
  <c r="E22321" i="17"/>
  <c r="E22322" i="17"/>
  <c r="E22323" i="17"/>
  <c r="E22324" i="17"/>
  <c r="E22325" i="17"/>
  <c r="E22326" i="17"/>
  <c r="E22327" i="17"/>
  <c r="E22328" i="17"/>
  <c r="E22329" i="17"/>
  <c r="E22330" i="17"/>
  <c r="E22331" i="17"/>
  <c r="E22332" i="17"/>
  <c r="E22333" i="17"/>
  <c r="E22334" i="17"/>
  <c r="E22335" i="17"/>
  <c r="E22336" i="17"/>
  <c r="E22337" i="17"/>
  <c r="E22338" i="17"/>
  <c r="E22339" i="17"/>
  <c r="E22340" i="17"/>
  <c r="E22341" i="17"/>
  <c r="E22342" i="17"/>
  <c r="E22343" i="17"/>
  <c r="E22344" i="17"/>
  <c r="E22345" i="17"/>
  <c r="E22346" i="17"/>
  <c r="E22347" i="17"/>
  <c r="E22348" i="17"/>
  <c r="E22349" i="17"/>
  <c r="E22350" i="17"/>
  <c r="E22351" i="17"/>
  <c r="E22352" i="17"/>
  <c r="E22353" i="17"/>
  <c r="E22354" i="17"/>
  <c r="E22355" i="17"/>
  <c r="E22356" i="17"/>
  <c r="E22357" i="17"/>
  <c r="E22358" i="17"/>
  <c r="E22359" i="17"/>
  <c r="E22360" i="17"/>
  <c r="E22361" i="17"/>
  <c r="E22362" i="17"/>
  <c r="E22363" i="17"/>
  <c r="E22364" i="17"/>
  <c r="E22365" i="17"/>
  <c r="E22366" i="17"/>
  <c r="E22367" i="17"/>
  <c r="E22368" i="17"/>
  <c r="E22369" i="17"/>
  <c r="E22370" i="17"/>
  <c r="E22371" i="17"/>
  <c r="E22372" i="17"/>
  <c r="E22373" i="17"/>
  <c r="E22374" i="17"/>
  <c r="E22375" i="17"/>
  <c r="E22376" i="17"/>
  <c r="E22377" i="17"/>
  <c r="E22378" i="17"/>
  <c r="E22379" i="17"/>
  <c r="E22380" i="17"/>
  <c r="E22381" i="17"/>
  <c r="E22382" i="17"/>
  <c r="E22383" i="17"/>
  <c r="E22384" i="17"/>
  <c r="E22385" i="17"/>
  <c r="E22386" i="17"/>
  <c r="E22387" i="17"/>
  <c r="E22388" i="17"/>
  <c r="E22389" i="17"/>
  <c r="E22390" i="17"/>
  <c r="E22391" i="17"/>
  <c r="E22392" i="17"/>
  <c r="E22393" i="17"/>
  <c r="E22394" i="17"/>
  <c r="E22395" i="17"/>
  <c r="E22396" i="17"/>
  <c r="E22397" i="17"/>
  <c r="E22398" i="17"/>
  <c r="E22399" i="17"/>
  <c r="E22400" i="17"/>
  <c r="E22401" i="17"/>
  <c r="E22402" i="17"/>
  <c r="E22403" i="17"/>
  <c r="E22404" i="17"/>
  <c r="E22405" i="17"/>
  <c r="E22406" i="17"/>
  <c r="E22407" i="17"/>
  <c r="E22408" i="17"/>
  <c r="E22409" i="17"/>
  <c r="E22410" i="17"/>
  <c r="E22411" i="17"/>
  <c r="E22412" i="17"/>
  <c r="E22413" i="17"/>
  <c r="E22414" i="17"/>
  <c r="E22415" i="17"/>
  <c r="E22416" i="17"/>
  <c r="E22417" i="17"/>
  <c r="E22418" i="17"/>
  <c r="E22419" i="17"/>
  <c r="E22420" i="17"/>
  <c r="E22421" i="17"/>
  <c r="E22422" i="17"/>
  <c r="E22423" i="17"/>
  <c r="E22424" i="17"/>
  <c r="E22425" i="17"/>
  <c r="E22426" i="17"/>
  <c r="E22427" i="17"/>
  <c r="E22428" i="17"/>
  <c r="E22429" i="17"/>
  <c r="E22430" i="17"/>
  <c r="E22431" i="17"/>
  <c r="E22432" i="17"/>
  <c r="E22433" i="17"/>
  <c r="E22434" i="17"/>
  <c r="E22435" i="17"/>
  <c r="E22436" i="17"/>
  <c r="E22437" i="17"/>
  <c r="E22438" i="17"/>
  <c r="E22439" i="17"/>
  <c r="E22440" i="17"/>
  <c r="E22441" i="17"/>
  <c r="E22442" i="17"/>
  <c r="E22443" i="17"/>
  <c r="E22444" i="17"/>
  <c r="E22445" i="17"/>
  <c r="E22446" i="17"/>
  <c r="E22447" i="17"/>
  <c r="E22448" i="17"/>
  <c r="E22449" i="17"/>
  <c r="E22450" i="17"/>
  <c r="E22451" i="17"/>
  <c r="E22452" i="17"/>
  <c r="E22453" i="17"/>
  <c r="E22454" i="17"/>
  <c r="E22455" i="17"/>
  <c r="E22456" i="17"/>
  <c r="E22457" i="17"/>
  <c r="E22458" i="17"/>
  <c r="E22459" i="17"/>
  <c r="E22460" i="17"/>
  <c r="E22461" i="17"/>
  <c r="E22462" i="17"/>
  <c r="E22463" i="17"/>
  <c r="E22464" i="17"/>
  <c r="E22465" i="17"/>
  <c r="E22466" i="17"/>
  <c r="E22467" i="17"/>
  <c r="E22468" i="17"/>
  <c r="E22469" i="17"/>
  <c r="E22470" i="17"/>
  <c r="E22471" i="17"/>
  <c r="E22472" i="17"/>
  <c r="E22473" i="17"/>
  <c r="E22474" i="17"/>
  <c r="E22475" i="17"/>
  <c r="E22476" i="17"/>
  <c r="E22477" i="17"/>
  <c r="E22478" i="17"/>
  <c r="E22479" i="17"/>
  <c r="E22480" i="17"/>
  <c r="E22481" i="17"/>
  <c r="E22482" i="17"/>
  <c r="E22483" i="17"/>
  <c r="E22484" i="17"/>
  <c r="E22485" i="17"/>
  <c r="E22486" i="17"/>
  <c r="E22487" i="17"/>
  <c r="E22488" i="17"/>
  <c r="E22489" i="17"/>
  <c r="E22490" i="17"/>
  <c r="E22491" i="17"/>
  <c r="E22492" i="17"/>
  <c r="E22493" i="17"/>
  <c r="E22494" i="17"/>
  <c r="E22495" i="17"/>
  <c r="E22496" i="17"/>
  <c r="E22497" i="17"/>
  <c r="E22498" i="17"/>
  <c r="E22499" i="17"/>
  <c r="E22500" i="17"/>
  <c r="E22501" i="17"/>
  <c r="E22502" i="17"/>
  <c r="E22503" i="17"/>
  <c r="E22504" i="17"/>
  <c r="E22505" i="17"/>
  <c r="E22506" i="17"/>
  <c r="E22507" i="17"/>
  <c r="E22508" i="17"/>
  <c r="E22509" i="17"/>
  <c r="E22510" i="17"/>
  <c r="E22511" i="17"/>
  <c r="E22512" i="17"/>
  <c r="E22513" i="17"/>
  <c r="E22514" i="17"/>
  <c r="E22515" i="17"/>
  <c r="E22516" i="17"/>
  <c r="E22517" i="17"/>
  <c r="E22518" i="17"/>
  <c r="E22519" i="17"/>
  <c r="E22520" i="17"/>
  <c r="E22521" i="17"/>
  <c r="E22522" i="17"/>
  <c r="E22523" i="17"/>
  <c r="E22524" i="17"/>
  <c r="E22525" i="17"/>
  <c r="E22526" i="17"/>
  <c r="E22527" i="17"/>
  <c r="E22528" i="17"/>
  <c r="E22529" i="17"/>
  <c r="E22530" i="17"/>
  <c r="E22531" i="17"/>
  <c r="E22532" i="17"/>
  <c r="E22533" i="17"/>
  <c r="E22534" i="17"/>
  <c r="E22535" i="17"/>
  <c r="E22536" i="17"/>
  <c r="E22537" i="17"/>
  <c r="E22538" i="17"/>
  <c r="E22539" i="17"/>
  <c r="E22540" i="17"/>
  <c r="E22541" i="17"/>
  <c r="E22542" i="17"/>
  <c r="E22543" i="17"/>
  <c r="E22544" i="17"/>
  <c r="E22545" i="17"/>
  <c r="E22546" i="17"/>
  <c r="E22547" i="17"/>
  <c r="E22548" i="17"/>
  <c r="E22549" i="17"/>
  <c r="E22550" i="17"/>
  <c r="E22551" i="17"/>
  <c r="E22552" i="17"/>
  <c r="E22553" i="17"/>
  <c r="E22554" i="17"/>
  <c r="E22555" i="17"/>
  <c r="E22556" i="17"/>
  <c r="E22557" i="17"/>
  <c r="E22558" i="17"/>
  <c r="E22559" i="17"/>
  <c r="E22560" i="17"/>
  <c r="E22561" i="17"/>
  <c r="E22562" i="17"/>
  <c r="E22563" i="17"/>
  <c r="E22564" i="17"/>
  <c r="E22565" i="17"/>
  <c r="E22566" i="17"/>
  <c r="E22567" i="17"/>
  <c r="E22568" i="17"/>
  <c r="E22569" i="17"/>
  <c r="E22570" i="17"/>
  <c r="E22571" i="17"/>
  <c r="E22572" i="17"/>
  <c r="E22573" i="17"/>
  <c r="E22574" i="17"/>
  <c r="E22575" i="17"/>
  <c r="E22576" i="17"/>
  <c r="E22577" i="17"/>
  <c r="E22578" i="17"/>
  <c r="E22579" i="17"/>
  <c r="E22580" i="17"/>
  <c r="E22581" i="17"/>
  <c r="E22582" i="17"/>
  <c r="E22583" i="17"/>
  <c r="E22584" i="17"/>
  <c r="E22585" i="17"/>
  <c r="E22586" i="17"/>
  <c r="E22587" i="17"/>
  <c r="E22588" i="17"/>
  <c r="E22589" i="17"/>
  <c r="E22590" i="17"/>
  <c r="E22591" i="17"/>
  <c r="E22592" i="17"/>
  <c r="E22593" i="17"/>
  <c r="E22594" i="17"/>
  <c r="E22595" i="17"/>
  <c r="E22596" i="17"/>
  <c r="E22597" i="17"/>
  <c r="E22598" i="17"/>
  <c r="E22599" i="17"/>
  <c r="E22600" i="17"/>
  <c r="E22601" i="17"/>
  <c r="E22602" i="17"/>
  <c r="E22603" i="17"/>
  <c r="E22604" i="17"/>
  <c r="E22605" i="17"/>
  <c r="E22606" i="17"/>
  <c r="E22607" i="17"/>
  <c r="E22608" i="17"/>
  <c r="E22609" i="17"/>
  <c r="E22610" i="17"/>
  <c r="E22611" i="17"/>
  <c r="E22612" i="17"/>
  <c r="E22613" i="17"/>
  <c r="E22614" i="17"/>
  <c r="E22615" i="17"/>
  <c r="E22616" i="17"/>
  <c r="E22617" i="17"/>
  <c r="E22618" i="17"/>
  <c r="E22619" i="17"/>
  <c r="E22620" i="17"/>
  <c r="E22621" i="17"/>
  <c r="E22622" i="17"/>
  <c r="E22623" i="17"/>
  <c r="E22624" i="17"/>
  <c r="E22625" i="17"/>
  <c r="E22626" i="17"/>
  <c r="E22627" i="17"/>
  <c r="E22628" i="17"/>
  <c r="E22629" i="17"/>
  <c r="E22630" i="17"/>
  <c r="E22631" i="17"/>
  <c r="E22632" i="17"/>
  <c r="E22633" i="17"/>
  <c r="E22634" i="17"/>
  <c r="E22635" i="17"/>
  <c r="E22636" i="17"/>
  <c r="E22637" i="17"/>
  <c r="E22638" i="17"/>
  <c r="E22639" i="17"/>
  <c r="E22640" i="17"/>
  <c r="E22641" i="17"/>
  <c r="E22642" i="17"/>
  <c r="E22643" i="17"/>
  <c r="E22644" i="17"/>
  <c r="E22645" i="17"/>
  <c r="E22646" i="17"/>
  <c r="E22647" i="17"/>
  <c r="E22648" i="17"/>
  <c r="E22649" i="17"/>
  <c r="E22650" i="17"/>
  <c r="E22651" i="17"/>
  <c r="E22652" i="17"/>
  <c r="E22653" i="17"/>
  <c r="E22654" i="17"/>
  <c r="E22655" i="17"/>
  <c r="E22656" i="17"/>
  <c r="E22657" i="17"/>
  <c r="E22658" i="17"/>
  <c r="E22659" i="17"/>
  <c r="E22660" i="17"/>
  <c r="E22661" i="17"/>
  <c r="E22662" i="17"/>
  <c r="E22663" i="17"/>
  <c r="E22664" i="17"/>
  <c r="E22665" i="17"/>
  <c r="E22666" i="17"/>
  <c r="E22667" i="17"/>
  <c r="E22668" i="17"/>
  <c r="E22669" i="17"/>
  <c r="E22670" i="17"/>
  <c r="E22671" i="17"/>
  <c r="E22672" i="17"/>
  <c r="E22673" i="17"/>
  <c r="E22674" i="17"/>
  <c r="E22675" i="17"/>
  <c r="E22676" i="17"/>
  <c r="E22677" i="17"/>
  <c r="E22678" i="17"/>
  <c r="E22679" i="17"/>
  <c r="E22680" i="17"/>
  <c r="E22681" i="17"/>
  <c r="E22682" i="17"/>
  <c r="E22683" i="17"/>
  <c r="E22684" i="17"/>
  <c r="E22685" i="17"/>
  <c r="E22686" i="17"/>
  <c r="E22687" i="17"/>
  <c r="E22688" i="17"/>
  <c r="E22689" i="17"/>
  <c r="E22690" i="17"/>
  <c r="E22691" i="17"/>
  <c r="E22692" i="17"/>
  <c r="E22693" i="17"/>
  <c r="E22694" i="17"/>
  <c r="E22695" i="17"/>
  <c r="E22696" i="17"/>
  <c r="E22697" i="17"/>
  <c r="E22698" i="17"/>
  <c r="E22699" i="17"/>
  <c r="E22700" i="17"/>
  <c r="E22701" i="17"/>
  <c r="E22702" i="17"/>
  <c r="E22703" i="17"/>
  <c r="E22704" i="17"/>
  <c r="E22705" i="17"/>
  <c r="E22706" i="17"/>
  <c r="E22707" i="17"/>
  <c r="E22708" i="17"/>
  <c r="E22709" i="17"/>
  <c r="E22710" i="17"/>
  <c r="E22711" i="17"/>
  <c r="E22712" i="17"/>
  <c r="E22713" i="17"/>
  <c r="E22714" i="17"/>
  <c r="E22715" i="17"/>
  <c r="E22716" i="17"/>
  <c r="E22717" i="17"/>
  <c r="E22718" i="17"/>
  <c r="E22719" i="17"/>
  <c r="E22720" i="17"/>
  <c r="E22721" i="17"/>
  <c r="E22722" i="17"/>
  <c r="E22723" i="17"/>
  <c r="E22724" i="17"/>
  <c r="E22725" i="17"/>
  <c r="E22726" i="17"/>
  <c r="E22727" i="17"/>
  <c r="E22728" i="17"/>
  <c r="E22729" i="17"/>
  <c r="E22730" i="17"/>
  <c r="E22731" i="17"/>
  <c r="E22732" i="17"/>
  <c r="E22733" i="17"/>
  <c r="E22734" i="17"/>
  <c r="E22735" i="17"/>
  <c r="E22736" i="17"/>
  <c r="E22737" i="17"/>
  <c r="E22738" i="17"/>
  <c r="E22739" i="17"/>
  <c r="E22740" i="17"/>
  <c r="E22741" i="17"/>
  <c r="E22742" i="17"/>
  <c r="E22743" i="17"/>
  <c r="E22744" i="17"/>
  <c r="E22745" i="17"/>
  <c r="E22746" i="17"/>
  <c r="E22747" i="17"/>
  <c r="E22748" i="17"/>
  <c r="E22749" i="17"/>
  <c r="E22750" i="17"/>
  <c r="E22751" i="17"/>
  <c r="E22752" i="17"/>
  <c r="E22753" i="17"/>
  <c r="E22754" i="17"/>
  <c r="E22755" i="17"/>
  <c r="E22756" i="17"/>
  <c r="E22757" i="17"/>
  <c r="E22758" i="17"/>
  <c r="E22759" i="17"/>
  <c r="E22760" i="17"/>
  <c r="E22761" i="17"/>
  <c r="E22762" i="17"/>
  <c r="E22763" i="17"/>
  <c r="E22764" i="17"/>
  <c r="E22765" i="17"/>
  <c r="E22766" i="17"/>
  <c r="E22767" i="17"/>
  <c r="E22768" i="17"/>
  <c r="E22769" i="17"/>
  <c r="E22770" i="17"/>
  <c r="E22771" i="17"/>
  <c r="E22772" i="17"/>
  <c r="E22773" i="17"/>
  <c r="E22774" i="17"/>
  <c r="E22775" i="17"/>
  <c r="E22776" i="17"/>
  <c r="E22777" i="17"/>
  <c r="E22778" i="17"/>
  <c r="E22779" i="17"/>
  <c r="E22780" i="17"/>
  <c r="E22781" i="17"/>
  <c r="E22782" i="17"/>
  <c r="E22783" i="17"/>
  <c r="E22784" i="17"/>
  <c r="E22785" i="17"/>
  <c r="E22786" i="17"/>
  <c r="E22787" i="17"/>
  <c r="E22788" i="17"/>
  <c r="E22789" i="17"/>
  <c r="E22790" i="17"/>
  <c r="E22791" i="17"/>
  <c r="E22792" i="17"/>
  <c r="E22793" i="17"/>
  <c r="E22794" i="17"/>
  <c r="E22795" i="17"/>
  <c r="E22796" i="17"/>
  <c r="E22797" i="17"/>
  <c r="E22798" i="17"/>
  <c r="E22799" i="17"/>
  <c r="E22800" i="17"/>
  <c r="E22801" i="17"/>
  <c r="E22802" i="17"/>
  <c r="E22803" i="17"/>
  <c r="E22804" i="17"/>
  <c r="E22805" i="17"/>
  <c r="E22806" i="17"/>
  <c r="E22807" i="17"/>
  <c r="E22808" i="17"/>
  <c r="E22809" i="17"/>
  <c r="E22810" i="17"/>
  <c r="E22811" i="17"/>
  <c r="E22812" i="17"/>
  <c r="E22813" i="17"/>
  <c r="E22814" i="17"/>
  <c r="E22815" i="17"/>
  <c r="E22816" i="17"/>
  <c r="E22817" i="17"/>
  <c r="E22818" i="17"/>
  <c r="E22819" i="17"/>
  <c r="E22820" i="17"/>
  <c r="E22821" i="17"/>
  <c r="E22822" i="17"/>
  <c r="E22823" i="17"/>
  <c r="E22824" i="17"/>
  <c r="E22825" i="17"/>
  <c r="E22826" i="17"/>
  <c r="E22827" i="17"/>
  <c r="E22828" i="17"/>
  <c r="E22829" i="17"/>
  <c r="E22830" i="17"/>
  <c r="E22831" i="17"/>
  <c r="E22832" i="17"/>
  <c r="E22833" i="17"/>
  <c r="E22834" i="17"/>
  <c r="E22835" i="17"/>
  <c r="E22836" i="17"/>
  <c r="E22837" i="17"/>
  <c r="E22838" i="17"/>
  <c r="E22839" i="17"/>
  <c r="E22840" i="17"/>
  <c r="E22841" i="17"/>
  <c r="E22842" i="17"/>
  <c r="E22843" i="17"/>
  <c r="E22844" i="17"/>
  <c r="E22845" i="17"/>
  <c r="E22846" i="17"/>
  <c r="E22847" i="17"/>
  <c r="E22848" i="17"/>
  <c r="E22849" i="17"/>
  <c r="E22850" i="17"/>
  <c r="E22851" i="17"/>
  <c r="E22852" i="17"/>
  <c r="E22853" i="17"/>
  <c r="E22854" i="17"/>
  <c r="E22855" i="17"/>
  <c r="E22856" i="17"/>
  <c r="E22857" i="17"/>
  <c r="E22858" i="17"/>
  <c r="E22859" i="17"/>
  <c r="E22860" i="17"/>
  <c r="E22861" i="17"/>
  <c r="E22862" i="17"/>
  <c r="E22863" i="17"/>
  <c r="E22864" i="17"/>
  <c r="E22865" i="17"/>
  <c r="E22866" i="17"/>
  <c r="E22867" i="17"/>
  <c r="E22868" i="17"/>
  <c r="E22869" i="17"/>
  <c r="E22870" i="17"/>
  <c r="E22871" i="17"/>
  <c r="E22872" i="17"/>
  <c r="E22873" i="17"/>
  <c r="E22874" i="17"/>
  <c r="E22875" i="17"/>
  <c r="E22876" i="17"/>
  <c r="E22877" i="17"/>
  <c r="E22878" i="17"/>
  <c r="E22879" i="17"/>
  <c r="E22880" i="17"/>
  <c r="E22881" i="17"/>
  <c r="E22882" i="17"/>
  <c r="E22883" i="17"/>
  <c r="E22884" i="17"/>
  <c r="E22885" i="17"/>
  <c r="E22886" i="17"/>
  <c r="E22887" i="17"/>
  <c r="E22888" i="17"/>
  <c r="E22889" i="17"/>
  <c r="E22890" i="17"/>
  <c r="E22891" i="17"/>
  <c r="E22892" i="17"/>
  <c r="E22893" i="17"/>
  <c r="E22894" i="17"/>
  <c r="E22895" i="17"/>
  <c r="E22896" i="17"/>
  <c r="E22897" i="17"/>
  <c r="E22898" i="17"/>
  <c r="E22899" i="17"/>
  <c r="E22900" i="17"/>
  <c r="E22901" i="17"/>
  <c r="E22902" i="17"/>
  <c r="E22903" i="17"/>
  <c r="E22904" i="17"/>
  <c r="E22905" i="17"/>
  <c r="E22906" i="17"/>
  <c r="E22907" i="17"/>
  <c r="E22908" i="17"/>
  <c r="E22909" i="17"/>
  <c r="E22910" i="17"/>
  <c r="E22911" i="17"/>
  <c r="E22912" i="17"/>
  <c r="E22913" i="17"/>
  <c r="E22914" i="17"/>
  <c r="E22915" i="17"/>
  <c r="E22916" i="17"/>
  <c r="E22917" i="17"/>
  <c r="E22918" i="17"/>
  <c r="E22919" i="17"/>
  <c r="E22920" i="17"/>
  <c r="E22921" i="17"/>
  <c r="E22922" i="17"/>
  <c r="E22923" i="17"/>
  <c r="E22924" i="17"/>
  <c r="E22925" i="17"/>
  <c r="E22926" i="17"/>
  <c r="E22927" i="17"/>
  <c r="E22928" i="17"/>
  <c r="E22929" i="17"/>
  <c r="E22930" i="17"/>
  <c r="E22931" i="17"/>
  <c r="E22932" i="17"/>
  <c r="E22933" i="17"/>
  <c r="E22934" i="17"/>
  <c r="E22935" i="17"/>
  <c r="E22936" i="17"/>
  <c r="E22937" i="17"/>
  <c r="E22938" i="17"/>
  <c r="E22939" i="17"/>
  <c r="E22940" i="17"/>
  <c r="E22941" i="17"/>
  <c r="E22942" i="17"/>
  <c r="E22943" i="17"/>
  <c r="E22944" i="17"/>
  <c r="E22945" i="17"/>
  <c r="E22946" i="17"/>
  <c r="E22947" i="17"/>
  <c r="E22948" i="17"/>
  <c r="E22949" i="17"/>
  <c r="E22950" i="17"/>
  <c r="E22951" i="17"/>
  <c r="E22952" i="17"/>
  <c r="E22953" i="17"/>
  <c r="E22954" i="17"/>
  <c r="E22955" i="17"/>
  <c r="E22956" i="17"/>
  <c r="E22957" i="17"/>
  <c r="E22958" i="17"/>
  <c r="E22959" i="17"/>
  <c r="E22960" i="17"/>
  <c r="E22961" i="17"/>
  <c r="E22962" i="17"/>
  <c r="E22963" i="17"/>
  <c r="E22964" i="17"/>
  <c r="E22965" i="17"/>
  <c r="E22966" i="17"/>
  <c r="E22967" i="17"/>
  <c r="E22968" i="17"/>
  <c r="E22969" i="17"/>
  <c r="E22970" i="17"/>
  <c r="E22971" i="17"/>
  <c r="E22972" i="17"/>
  <c r="E22973" i="17"/>
  <c r="E22974" i="17"/>
  <c r="E22975" i="17"/>
  <c r="E22976" i="17"/>
  <c r="E22977" i="17"/>
  <c r="E22978" i="17"/>
  <c r="E22979" i="17"/>
  <c r="E22980" i="17"/>
  <c r="E22981" i="17"/>
  <c r="E22982" i="17"/>
  <c r="E22983" i="17"/>
  <c r="E22984" i="17"/>
  <c r="E22985" i="17"/>
  <c r="E22986" i="17"/>
  <c r="E22987" i="17"/>
  <c r="E22988" i="17"/>
  <c r="E22989" i="17"/>
  <c r="E22990" i="17"/>
  <c r="E22991" i="17"/>
  <c r="E22992" i="17"/>
  <c r="E22993" i="17"/>
  <c r="E22994" i="17"/>
  <c r="E22995" i="17"/>
  <c r="E22996" i="17"/>
  <c r="E22997" i="17"/>
  <c r="E22998" i="17"/>
  <c r="E22999" i="17"/>
  <c r="E23000" i="17"/>
  <c r="E23001" i="17"/>
  <c r="E23002" i="17"/>
  <c r="E23003" i="17"/>
  <c r="E23004" i="17"/>
  <c r="E23005" i="17"/>
  <c r="E23006" i="17"/>
  <c r="E23007" i="17"/>
  <c r="E23008" i="17"/>
  <c r="E23009" i="17"/>
  <c r="E23010" i="17"/>
  <c r="E23011" i="17"/>
  <c r="E23012" i="17"/>
  <c r="E23013" i="17"/>
  <c r="E23014" i="17"/>
  <c r="E23015" i="17"/>
  <c r="E23016" i="17"/>
  <c r="E23017" i="17"/>
  <c r="E23018" i="17"/>
  <c r="E23019" i="17"/>
  <c r="E23020" i="17"/>
  <c r="E23021" i="17"/>
  <c r="E23022" i="17"/>
  <c r="E23023" i="17"/>
  <c r="E23024" i="17"/>
  <c r="E23025" i="17"/>
  <c r="E23026" i="17"/>
  <c r="E23027" i="17"/>
  <c r="E23028" i="17"/>
  <c r="E23029" i="17"/>
  <c r="E23030" i="17"/>
  <c r="E23031" i="17"/>
  <c r="E23032" i="17"/>
  <c r="E23033" i="17"/>
  <c r="E23034" i="17"/>
  <c r="E23035" i="17"/>
  <c r="E23036" i="17"/>
  <c r="E23037" i="17"/>
  <c r="E23038" i="17"/>
  <c r="E23039" i="17"/>
  <c r="E23040" i="17"/>
  <c r="E23041" i="17"/>
  <c r="E23042" i="17"/>
  <c r="E23043" i="17"/>
  <c r="E23044" i="17"/>
  <c r="E23045" i="17"/>
  <c r="E23046" i="17"/>
  <c r="E23047" i="17"/>
  <c r="E23048" i="17"/>
  <c r="E23049" i="17"/>
  <c r="E23050" i="17"/>
  <c r="E23051" i="17"/>
  <c r="E23052" i="17"/>
  <c r="E23053" i="17"/>
  <c r="E23054" i="17"/>
  <c r="E23055" i="17"/>
  <c r="E23056" i="17"/>
  <c r="E23057" i="17"/>
  <c r="E23058" i="17"/>
  <c r="E23059" i="17"/>
  <c r="E23060" i="17"/>
  <c r="E23061" i="17"/>
  <c r="E23062" i="17"/>
  <c r="E23063" i="17"/>
  <c r="E23064" i="17"/>
  <c r="E23065" i="17"/>
  <c r="E23066" i="17"/>
  <c r="E23067" i="17"/>
  <c r="E23068" i="17"/>
  <c r="E23069" i="17"/>
  <c r="E23070" i="17"/>
  <c r="E23071" i="17"/>
  <c r="E23072" i="17"/>
  <c r="E23073" i="17"/>
  <c r="E23074" i="17"/>
  <c r="E23075" i="17"/>
  <c r="E23076" i="17"/>
  <c r="E23077" i="17"/>
  <c r="E23078" i="17"/>
  <c r="E23079" i="17"/>
  <c r="E23080" i="17"/>
  <c r="E23081" i="17"/>
  <c r="E23082" i="17"/>
  <c r="E23083" i="17"/>
  <c r="E23084" i="17"/>
  <c r="E23085" i="17"/>
  <c r="E23086" i="17"/>
  <c r="E23087" i="17"/>
  <c r="E23088" i="17"/>
  <c r="E23089" i="17"/>
  <c r="E23090" i="17"/>
  <c r="E23091" i="17"/>
  <c r="E23092" i="17"/>
  <c r="E23093" i="17"/>
  <c r="E23094" i="17"/>
  <c r="E23095" i="17"/>
  <c r="E23096" i="17"/>
  <c r="E23097" i="17"/>
  <c r="E23098" i="17"/>
  <c r="E23099" i="17"/>
  <c r="E23100" i="17"/>
  <c r="E23101" i="17"/>
  <c r="E23102" i="17"/>
  <c r="E23103" i="17"/>
  <c r="E23104" i="17"/>
  <c r="E23105" i="17"/>
  <c r="E23106" i="17"/>
  <c r="E23107" i="17"/>
  <c r="E23108" i="17"/>
  <c r="E23109" i="17"/>
  <c r="E23110" i="17"/>
  <c r="E23111" i="17"/>
  <c r="E23112" i="17"/>
  <c r="E23113" i="17"/>
  <c r="E23114" i="17"/>
  <c r="E23115" i="17"/>
  <c r="E23116" i="17"/>
  <c r="E23117" i="17"/>
  <c r="E23118" i="17"/>
  <c r="E23119" i="17"/>
  <c r="E23120" i="17"/>
  <c r="E23121" i="17"/>
  <c r="E23122" i="17"/>
  <c r="E23123" i="17"/>
  <c r="E23124" i="17"/>
  <c r="E23125" i="17"/>
  <c r="E23126" i="17"/>
  <c r="E23127" i="17"/>
  <c r="E23128" i="17"/>
  <c r="E23129" i="17"/>
  <c r="E23130" i="17"/>
  <c r="E23131" i="17"/>
  <c r="E23132" i="17"/>
  <c r="E23133" i="17"/>
  <c r="E23134" i="17"/>
  <c r="E23135" i="17"/>
  <c r="E23136" i="17"/>
  <c r="E23137" i="17"/>
  <c r="E23138" i="17"/>
  <c r="E23139" i="17"/>
  <c r="E23140" i="17"/>
  <c r="E23141" i="17"/>
  <c r="E23142" i="17"/>
  <c r="E23143" i="17"/>
  <c r="E23144" i="17"/>
  <c r="E23145" i="17"/>
  <c r="E23146" i="17"/>
  <c r="E23147" i="17"/>
  <c r="E23148" i="17"/>
  <c r="E23149" i="17"/>
  <c r="E23150" i="17"/>
  <c r="E23151" i="17"/>
  <c r="E23152" i="17"/>
  <c r="E23153" i="17"/>
  <c r="E23154" i="17"/>
  <c r="E23155" i="17"/>
  <c r="E23156" i="17"/>
  <c r="E23157" i="17"/>
  <c r="E23158" i="17"/>
  <c r="E23159" i="17"/>
  <c r="E23160" i="17"/>
  <c r="E23161" i="17"/>
  <c r="E23162" i="17"/>
  <c r="E23163" i="17"/>
  <c r="E23164" i="17"/>
  <c r="E23165" i="17"/>
  <c r="E23166" i="17"/>
  <c r="E23167" i="17"/>
  <c r="E23168" i="17"/>
  <c r="E23169" i="17"/>
  <c r="E23170" i="17"/>
  <c r="E23171" i="17"/>
  <c r="E23172" i="17"/>
  <c r="E23173" i="17"/>
  <c r="E23174" i="17"/>
  <c r="E23175" i="17"/>
  <c r="E23176" i="17"/>
  <c r="E23177" i="17"/>
  <c r="E23178" i="17"/>
  <c r="E23179" i="17"/>
  <c r="E23180" i="17"/>
  <c r="E23181" i="17"/>
  <c r="E23182" i="17"/>
  <c r="E23183" i="17"/>
  <c r="E23184" i="17"/>
  <c r="E23185" i="17"/>
  <c r="E23186" i="17"/>
  <c r="E23187" i="17"/>
  <c r="E23188" i="17"/>
  <c r="E23189" i="17"/>
  <c r="E23190" i="17"/>
  <c r="E23191" i="17"/>
  <c r="E23192" i="17"/>
  <c r="E23193" i="17"/>
  <c r="E23194" i="17"/>
  <c r="E23195" i="17"/>
  <c r="E23196" i="17"/>
  <c r="E23197" i="17"/>
  <c r="E23198" i="17"/>
  <c r="E23199" i="17"/>
  <c r="E23200" i="17"/>
  <c r="E23201" i="17"/>
  <c r="E23202" i="17"/>
  <c r="E23203" i="17"/>
  <c r="E23204" i="17"/>
  <c r="E23205" i="17"/>
  <c r="E23206" i="17"/>
  <c r="E23207" i="17"/>
  <c r="E23208" i="17"/>
  <c r="E23209" i="17"/>
  <c r="E23210" i="17"/>
  <c r="E23211" i="17"/>
  <c r="E23212" i="17"/>
  <c r="E23213" i="17"/>
  <c r="E23214" i="17"/>
  <c r="E23215" i="17"/>
  <c r="E23216" i="17"/>
  <c r="E23217" i="17"/>
  <c r="E23218" i="17"/>
  <c r="E23219" i="17"/>
  <c r="E23220" i="17"/>
  <c r="E23221" i="17"/>
  <c r="E23222" i="17"/>
  <c r="E23223" i="17"/>
  <c r="E23224" i="17"/>
  <c r="E23225" i="17"/>
  <c r="E23226" i="17"/>
  <c r="E23227" i="17"/>
  <c r="E23228" i="17"/>
  <c r="E23229" i="17"/>
  <c r="E23230" i="17"/>
  <c r="E23231" i="17"/>
  <c r="E23232" i="17"/>
  <c r="E23233" i="17"/>
  <c r="E23234" i="17"/>
  <c r="E23235" i="17"/>
  <c r="E23236" i="17"/>
  <c r="E23237" i="17"/>
  <c r="E23238" i="17"/>
  <c r="E23239" i="17"/>
  <c r="E23240" i="17"/>
  <c r="E23241" i="17"/>
  <c r="E23242" i="17"/>
  <c r="E23243" i="17"/>
  <c r="E23244" i="17"/>
  <c r="E23245" i="17"/>
  <c r="E23246" i="17"/>
  <c r="E23247" i="17"/>
  <c r="E23248" i="17"/>
  <c r="E23249" i="17"/>
  <c r="E23250" i="17"/>
  <c r="E23251" i="17"/>
  <c r="E23252" i="17"/>
  <c r="E23253" i="17"/>
  <c r="E23254" i="17"/>
  <c r="E23255" i="17"/>
  <c r="E23256" i="17"/>
  <c r="E23257" i="17"/>
  <c r="E23258" i="17"/>
  <c r="E23259" i="17"/>
  <c r="E23260" i="17"/>
  <c r="E23261" i="17"/>
  <c r="E23262" i="17"/>
  <c r="E23263" i="17"/>
  <c r="E23264" i="17"/>
  <c r="E23265" i="17"/>
  <c r="E23266" i="17"/>
  <c r="E23267" i="17"/>
  <c r="E23268" i="17"/>
  <c r="E23269" i="17"/>
  <c r="E23270" i="17"/>
  <c r="E23271" i="17"/>
  <c r="E23272" i="17"/>
  <c r="E23273" i="17"/>
  <c r="E23274" i="17"/>
  <c r="E23275" i="17"/>
  <c r="E23276" i="17"/>
  <c r="E23277" i="17"/>
  <c r="E23278" i="17"/>
  <c r="E23279" i="17"/>
  <c r="E23280" i="17"/>
  <c r="E23281" i="17"/>
  <c r="E23282" i="17"/>
  <c r="E23283" i="17"/>
  <c r="E23284" i="17"/>
  <c r="E23285" i="17"/>
  <c r="E23286" i="17"/>
  <c r="E23287" i="17"/>
  <c r="E23288" i="17"/>
  <c r="E23289" i="17"/>
  <c r="E23290" i="17"/>
  <c r="E23291" i="17"/>
  <c r="E23292" i="17"/>
  <c r="E23293" i="17"/>
  <c r="E23294" i="17"/>
  <c r="E23295" i="17"/>
  <c r="E23296" i="17"/>
  <c r="E23297" i="17"/>
  <c r="E23298" i="17"/>
  <c r="E23299" i="17"/>
  <c r="E23300" i="17"/>
  <c r="E23301" i="17"/>
  <c r="E23302" i="17"/>
  <c r="E23303" i="17"/>
  <c r="E23304" i="17"/>
  <c r="E23305" i="17"/>
  <c r="E23306" i="17"/>
  <c r="E23307" i="17"/>
  <c r="E23308" i="17"/>
  <c r="E23309" i="17"/>
  <c r="E23310" i="17"/>
  <c r="E23311" i="17"/>
  <c r="E23312" i="17"/>
  <c r="E23313" i="17"/>
  <c r="E23314" i="17"/>
  <c r="E23315" i="17"/>
  <c r="E23316" i="17"/>
  <c r="E23317" i="17"/>
  <c r="E23318" i="17"/>
  <c r="E23319" i="17"/>
  <c r="E23320" i="17"/>
  <c r="E23321" i="17"/>
  <c r="E23322" i="17"/>
  <c r="E23323" i="17"/>
  <c r="E23324" i="17"/>
  <c r="E23325" i="17"/>
  <c r="E23326" i="17"/>
  <c r="E23327" i="17"/>
  <c r="E23328" i="17"/>
  <c r="E23329" i="17"/>
  <c r="E23330" i="17"/>
  <c r="E23331" i="17"/>
  <c r="E23332" i="17"/>
  <c r="E23333" i="17"/>
  <c r="E23334" i="17"/>
  <c r="E23335" i="17"/>
  <c r="E23336" i="17"/>
  <c r="E23337" i="17"/>
  <c r="E23338" i="17"/>
  <c r="E23339" i="17"/>
  <c r="E23340" i="17"/>
  <c r="E23341" i="17"/>
  <c r="E23342" i="17"/>
  <c r="E23343" i="17"/>
  <c r="E23344" i="17"/>
  <c r="E23345" i="17"/>
  <c r="E23346" i="17"/>
  <c r="E23347" i="17"/>
  <c r="E23348" i="17"/>
  <c r="E23349" i="17"/>
  <c r="E23350" i="17"/>
  <c r="E23351" i="17"/>
  <c r="E23352" i="17"/>
  <c r="E23353" i="17"/>
  <c r="E23354" i="17"/>
  <c r="E23355" i="17"/>
  <c r="E23356" i="17"/>
  <c r="E23357" i="17"/>
  <c r="E23358" i="17"/>
  <c r="E23359" i="17"/>
  <c r="E23360" i="17"/>
  <c r="E23361" i="17"/>
  <c r="E23362" i="17"/>
  <c r="E23363" i="17"/>
  <c r="E23364" i="17"/>
  <c r="E23365" i="17"/>
  <c r="E23366" i="17"/>
  <c r="E23367" i="17"/>
  <c r="E23368" i="17"/>
  <c r="E23369" i="17"/>
  <c r="E23370" i="17"/>
  <c r="E23371" i="17"/>
  <c r="E23372" i="17"/>
  <c r="E23373" i="17"/>
  <c r="E23374" i="17"/>
  <c r="E23375" i="17"/>
  <c r="E23376" i="17"/>
  <c r="E23377" i="17"/>
  <c r="E23378" i="17"/>
  <c r="E23379" i="17"/>
  <c r="E23380" i="17"/>
  <c r="E23381" i="17"/>
  <c r="E23382" i="17"/>
  <c r="E23383" i="17"/>
  <c r="E23384" i="17"/>
  <c r="E23385" i="17"/>
  <c r="E23386" i="17"/>
  <c r="E23387" i="17"/>
  <c r="E23388" i="17"/>
  <c r="E23389" i="17"/>
  <c r="E23390" i="17"/>
  <c r="E23391" i="17"/>
  <c r="E23392" i="17"/>
  <c r="E23393" i="17"/>
  <c r="E23394" i="17"/>
  <c r="E23395" i="17"/>
  <c r="E23396" i="17"/>
  <c r="E23397" i="17"/>
  <c r="E23398" i="17"/>
  <c r="E23399" i="17"/>
  <c r="E23400" i="17"/>
  <c r="E23401" i="17"/>
  <c r="E23402" i="17"/>
  <c r="E23403" i="17"/>
  <c r="E23404" i="17"/>
  <c r="E23405" i="17"/>
  <c r="E23406" i="17"/>
  <c r="E23407" i="17"/>
  <c r="E23408" i="17"/>
  <c r="E23409" i="17"/>
  <c r="E23410" i="17"/>
  <c r="E23411" i="17"/>
  <c r="E23412" i="17"/>
  <c r="E23413" i="17"/>
  <c r="E23414" i="17"/>
  <c r="E23415" i="17"/>
  <c r="E23416" i="17"/>
  <c r="E23417" i="17"/>
  <c r="E23418" i="17"/>
  <c r="E23419" i="17"/>
  <c r="E23420" i="17"/>
  <c r="E23421" i="17"/>
  <c r="E23422" i="17"/>
  <c r="E23423" i="17"/>
  <c r="E23424" i="17"/>
  <c r="E23425" i="17"/>
  <c r="E23426" i="17"/>
  <c r="E23427" i="17"/>
  <c r="E23428" i="17"/>
  <c r="E23429" i="17"/>
  <c r="E23430" i="17"/>
  <c r="E23431" i="17"/>
  <c r="E23432" i="17"/>
  <c r="E23433" i="17"/>
  <c r="E23434" i="17"/>
  <c r="E23435" i="17"/>
  <c r="E23436" i="17"/>
  <c r="E23437" i="17"/>
  <c r="E23438" i="17"/>
  <c r="E23439" i="17"/>
  <c r="E23440" i="17"/>
  <c r="E23441" i="17"/>
  <c r="E23442" i="17"/>
  <c r="E23443" i="17"/>
  <c r="E23444" i="17"/>
  <c r="E23445" i="17"/>
  <c r="E23446" i="17"/>
  <c r="E23447" i="17"/>
  <c r="E23448" i="17"/>
  <c r="E23449" i="17"/>
  <c r="E23450" i="17"/>
  <c r="E23451" i="17"/>
  <c r="E23452" i="17"/>
  <c r="E23453" i="17"/>
  <c r="E23454" i="17"/>
  <c r="E23455" i="17"/>
  <c r="E23456" i="17"/>
  <c r="E23457" i="17"/>
  <c r="E23458" i="17"/>
  <c r="E23459" i="17"/>
  <c r="E23460" i="17"/>
  <c r="E23461" i="17"/>
  <c r="E23462" i="17"/>
  <c r="E23463" i="17"/>
  <c r="E23464" i="17"/>
  <c r="E23465" i="17"/>
  <c r="E23466" i="17"/>
  <c r="E23467" i="17"/>
  <c r="E23468" i="17"/>
  <c r="E23469" i="17"/>
  <c r="E23470" i="17"/>
  <c r="E23471" i="17"/>
  <c r="E23472" i="17"/>
  <c r="E23473" i="17"/>
  <c r="E23474" i="17"/>
  <c r="E23475" i="17"/>
  <c r="E23476" i="17"/>
  <c r="E23477" i="17"/>
  <c r="E23478" i="17"/>
  <c r="E23479" i="17"/>
  <c r="E23480" i="17"/>
  <c r="E23481" i="17"/>
  <c r="E23482" i="17"/>
  <c r="E23483" i="17"/>
  <c r="E23484" i="17"/>
  <c r="E23485" i="17"/>
  <c r="E23486" i="17"/>
  <c r="E23487" i="17"/>
  <c r="E23488" i="17"/>
  <c r="E23489" i="17"/>
  <c r="E23490" i="17"/>
  <c r="E23491" i="17"/>
  <c r="E23492" i="17"/>
  <c r="E23493" i="17"/>
  <c r="E23494" i="17"/>
  <c r="E23495" i="17"/>
  <c r="E23496" i="17"/>
  <c r="E23497" i="17"/>
  <c r="E23498" i="17"/>
  <c r="E23499" i="17"/>
  <c r="E23500" i="17"/>
  <c r="E23501" i="17"/>
  <c r="E23502" i="17"/>
  <c r="E23503" i="17"/>
  <c r="E23504" i="17"/>
  <c r="E23505" i="17"/>
  <c r="E23506" i="17"/>
  <c r="E23507" i="17"/>
  <c r="E23508" i="17"/>
  <c r="E23509" i="17"/>
  <c r="E23510" i="17"/>
  <c r="E23511" i="17"/>
  <c r="E23512" i="17"/>
  <c r="E23513" i="17"/>
  <c r="E23514" i="17"/>
  <c r="E23515" i="17"/>
  <c r="E23516" i="17"/>
  <c r="E23517" i="17"/>
  <c r="E23518" i="17"/>
  <c r="E23519" i="17"/>
  <c r="E23520" i="17"/>
  <c r="E23521" i="17"/>
  <c r="E23522" i="17"/>
  <c r="E23523" i="17"/>
  <c r="E23524" i="17"/>
  <c r="E23525" i="17"/>
  <c r="E23526" i="17"/>
  <c r="E23527" i="17"/>
  <c r="E23528" i="17"/>
  <c r="E23529" i="17"/>
  <c r="E23530" i="17"/>
  <c r="E23531" i="17"/>
  <c r="E23532" i="17"/>
  <c r="E23533" i="17"/>
  <c r="E23534" i="17"/>
  <c r="E23535" i="17"/>
  <c r="E23536" i="17"/>
  <c r="E23537" i="17"/>
  <c r="E23538" i="17"/>
  <c r="E23539" i="17"/>
  <c r="E23540" i="17"/>
  <c r="E23541" i="17"/>
  <c r="E23542" i="17"/>
  <c r="E23543" i="17"/>
  <c r="E23544" i="17"/>
  <c r="E23545" i="17"/>
  <c r="E23546" i="17"/>
  <c r="E23547" i="17"/>
  <c r="E23548" i="17"/>
  <c r="E23549" i="17"/>
  <c r="E23550" i="17"/>
  <c r="E23551" i="17"/>
  <c r="E23552" i="17"/>
  <c r="E23553" i="17"/>
  <c r="E23554" i="17"/>
  <c r="E23555" i="17"/>
  <c r="E23556" i="17"/>
  <c r="E23557" i="17"/>
  <c r="E23558" i="17"/>
  <c r="E23559" i="17"/>
  <c r="E23560" i="17"/>
  <c r="E23561" i="17"/>
  <c r="E23562" i="17"/>
  <c r="E23563" i="17"/>
  <c r="E23564" i="17"/>
  <c r="E23565" i="17"/>
  <c r="E23566" i="17"/>
  <c r="E23567" i="17"/>
  <c r="E23568" i="17"/>
  <c r="E23569" i="17"/>
  <c r="E23570" i="17"/>
  <c r="E23571" i="17"/>
  <c r="E23572" i="17"/>
  <c r="E23573" i="17"/>
  <c r="E23574" i="17"/>
  <c r="E23575" i="17"/>
  <c r="E23576" i="17"/>
  <c r="E23577" i="17"/>
  <c r="E23578" i="17"/>
  <c r="E23579" i="17"/>
  <c r="E23580" i="17"/>
  <c r="E23581" i="17"/>
  <c r="E23582" i="17"/>
  <c r="E23583" i="17"/>
  <c r="E23584" i="17"/>
  <c r="E23585" i="17"/>
  <c r="E23586" i="17"/>
  <c r="E23587" i="17"/>
  <c r="E23588" i="17"/>
  <c r="E23589" i="17"/>
  <c r="E23590" i="17"/>
  <c r="E23591" i="17"/>
  <c r="E23592" i="17"/>
  <c r="E23593" i="17"/>
  <c r="E23594" i="17"/>
  <c r="E23595" i="17"/>
  <c r="E23596" i="17"/>
  <c r="E23597" i="17"/>
  <c r="E23598" i="17"/>
  <c r="E23599" i="17"/>
  <c r="E23600" i="17"/>
  <c r="E23601" i="17"/>
  <c r="E23602" i="17"/>
  <c r="E23603" i="17"/>
  <c r="E23604" i="17"/>
  <c r="E23605" i="17"/>
  <c r="E23606" i="17"/>
  <c r="E23607" i="17"/>
  <c r="E23608" i="17"/>
  <c r="E23609" i="17"/>
  <c r="E23610" i="17"/>
  <c r="E23611" i="17"/>
  <c r="E23612" i="17"/>
  <c r="E23613" i="17"/>
  <c r="E23614" i="17"/>
  <c r="E23615" i="17"/>
  <c r="E23616" i="17"/>
  <c r="E23617" i="17"/>
  <c r="E23618" i="17"/>
  <c r="E23619" i="17"/>
  <c r="E23620" i="17"/>
  <c r="E23621" i="17"/>
  <c r="E23622" i="17"/>
  <c r="E23623" i="17"/>
  <c r="E23624" i="17"/>
  <c r="E23625" i="17"/>
  <c r="E23626" i="17"/>
  <c r="E23627" i="17"/>
  <c r="E23628" i="17"/>
  <c r="E23629" i="17"/>
  <c r="E23630" i="17"/>
  <c r="E23631" i="17"/>
  <c r="E23632" i="17"/>
  <c r="E23633" i="17"/>
  <c r="E23634" i="17"/>
  <c r="E23635" i="17"/>
  <c r="E23636" i="17"/>
  <c r="E23637" i="17"/>
  <c r="E23638" i="17"/>
  <c r="E23639" i="17"/>
  <c r="E23640" i="17"/>
  <c r="E23641" i="17"/>
  <c r="E23642" i="17"/>
  <c r="E23643" i="17"/>
  <c r="E23644" i="17"/>
  <c r="E23645" i="17"/>
  <c r="E23646" i="17"/>
  <c r="E23647" i="17"/>
  <c r="E23648" i="17"/>
  <c r="E23649" i="17"/>
  <c r="E23650" i="17"/>
  <c r="E23651" i="17"/>
  <c r="E23652" i="17"/>
  <c r="E23653" i="17"/>
  <c r="E23654" i="17"/>
  <c r="E23655" i="17"/>
  <c r="E23656" i="17"/>
  <c r="E23657" i="17"/>
  <c r="E23658" i="17"/>
  <c r="E23659" i="17"/>
  <c r="E23660" i="17"/>
  <c r="E23661" i="17"/>
  <c r="E23662" i="17"/>
  <c r="E23663" i="17"/>
  <c r="E23664" i="17"/>
  <c r="E23665" i="17"/>
  <c r="E23666" i="17"/>
  <c r="E23667" i="17"/>
  <c r="E23668" i="17"/>
  <c r="E23669" i="17"/>
  <c r="E23670" i="17"/>
  <c r="E23671" i="17"/>
  <c r="E23672" i="17"/>
  <c r="E23673" i="17"/>
  <c r="E23674" i="17"/>
  <c r="E23675" i="17"/>
  <c r="E23676" i="17"/>
  <c r="E23677" i="17"/>
  <c r="E23678" i="17"/>
  <c r="E23679" i="17"/>
  <c r="E23680" i="17"/>
  <c r="E23681" i="17"/>
  <c r="E23682" i="17"/>
  <c r="E23683" i="17"/>
  <c r="E23684" i="17"/>
  <c r="E23685" i="17"/>
  <c r="E23686" i="17"/>
  <c r="E23687" i="17"/>
  <c r="E23688" i="17"/>
  <c r="E23689" i="17"/>
  <c r="E23690" i="17"/>
  <c r="E23691" i="17"/>
  <c r="E23692" i="17"/>
  <c r="E23693" i="17"/>
  <c r="E23694" i="17"/>
  <c r="E23695" i="17"/>
  <c r="E23696" i="17"/>
  <c r="E23697" i="17"/>
  <c r="E23698" i="17"/>
  <c r="E23699" i="17"/>
  <c r="E23700" i="17"/>
  <c r="E23701" i="17"/>
  <c r="E23702" i="17"/>
  <c r="E23703" i="17"/>
  <c r="E23704" i="17"/>
  <c r="E23705" i="17"/>
  <c r="E23706" i="17"/>
  <c r="E23707" i="17"/>
  <c r="E23708" i="17"/>
  <c r="E23709" i="17"/>
  <c r="E23710" i="17"/>
  <c r="E23711" i="17"/>
  <c r="E23712" i="17"/>
  <c r="E23713" i="17"/>
  <c r="E23714" i="17"/>
  <c r="E23715" i="17"/>
  <c r="E23716" i="17"/>
  <c r="E23717" i="17"/>
  <c r="E23718" i="17"/>
  <c r="E23719" i="17"/>
  <c r="E23720" i="17"/>
  <c r="E23721" i="17"/>
  <c r="E23722" i="17"/>
  <c r="E23723" i="17"/>
  <c r="E23724" i="17"/>
  <c r="E23725" i="17"/>
  <c r="E23726" i="17"/>
  <c r="E23727" i="17"/>
  <c r="E23728" i="17"/>
  <c r="E23729" i="17"/>
  <c r="E23730" i="17"/>
  <c r="E23731" i="17"/>
  <c r="E23732" i="17"/>
  <c r="E23733" i="17"/>
  <c r="E23734" i="17"/>
  <c r="E23735" i="17"/>
  <c r="E23736" i="17"/>
  <c r="E23737" i="17"/>
  <c r="E23738" i="17"/>
  <c r="E23739" i="17"/>
  <c r="E23740" i="17"/>
  <c r="E23741" i="17"/>
  <c r="E23742" i="17"/>
  <c r="E23743" i="17"/>
  <c r="E23744" i="17"/>
  <c r="E23745" i="17"/>
  <c r="E23746" i="17"/>
  <c r="E23747" i="17"/>
  <c r="E23748" i="17"/>
  <c r="E23749" i="17"/>
  <c r="E23750" i="17"/>
  <c r="E23751" i="17"/>
  <c r="E23752" i="17"/>
  <c r="E23753" i="17"/>
  <c r="E23754" i="17"/>
  <c r="E23755" i="17"/>
  <c r="E23756" i="17"/>
  <c r="E23757" i="17"/>
  <c r="E23758" i="17"/>
  <c r="E23759" i="17"/>
  <c r="E23760" i="17"/>
  <c r="E23761" i="17"/>
  <c r="E23762" i="17"/>
  <c r="E23763" i="17"/>
  <c r="E23764" i="17"/>
  <c r="E23765" i="17"/>
  <c r="E23766" i="17"/>
  <c r="E23767" i="17"/>
  <c r="E23768" i="17"/>
  <c r="E23769" i="17"/>
  <c r="E23770" i="17"/>
  <c r="E23771" i="17"/>
  <c r="E23772" i="17"/>
  <c r="E23773" i="17"/>
  <c r="E23774" i="17"/>
  <c r="E23775" i="17"/>
  <c r="E23776" i="17"/>
  <c r="E23777" i="17"/>
  <c r="E23778" i="17"/>
  <c r="E23779" i="17"/>
  <c r="E23780" i="17"/>
  <c r="E23781" i="17"/>
  <c r="E23782" i="17"/>
  <c r="E23783" i="17"/>
  <c r="E23784" i="17"/>
  <c r="E23785" i="17"/>
  <c r="E23786" i="17"/>
  <c r="E23787" i="17"/>
  <c r="E23788" i="17"/>
  <c r="E23789" i="17"/>
  <c r="E23790" i="17"/>
  <c r="E23791" i="17"/>
  <c r="E23792" i="17"/>
  <c r="E23793" i="17"/>
  <c r="E23794" i="17"/>
  <c r="E23795" i="17"/>
  <c r="E23796" i="17"/>
  <c r="E23797" i="17"/>
  <c r="E23798" i="17"/>
  <c r="E23799" i="17"/>
  <c r="E23800" i="17"/>
  <c r="E23801" i="17"/>
  <c r="E23802" i="17"/>
  <c r="E23803" i="17"/>
  <c r="E23804" i="17"/>
  <c r="E23805" i="17"/>
  <c r="E23806" i="17"/>
  <c r="E23807" i="17"/>
  <c r="E23808" i="17"/>
  <c r="E23809" i="17"/>
  <c r="E23810" i="17"/>
  <c r="E23811" i="17"/>
  <c r="E23812" i="17"/>
  <c r="E23813" i="17"/>
  <c r="E23814" i="17"/>
  <c r="E23815" i="17"/>
  <c r="E23816" i="17"/>
  <c r="E23817" i="17"/>
  <c r="E23818" i="17"/>
  <c r="E23819" i="17"/>
  <c r="E23820" i="17"/>
  <c r="E23821" i="17"/>
  <c r="E23822" i="17"/>
  <c r="E23823" i="17"/>
  <c r="E23824" i="17"/>
  <c r="E23825" i="17"/>
  <c r="E23826" i="17"/>
  <c r="E23827" i="17"/>
  <c r="E23828" i="17"/>
  <c r="E23829" i="17"/>
  <c r="E23830" i="17"/>
  <c r="E23831" i="17"/>
  <c r="E23832" i="17"/>
  <c r="E23833" i="17"/>
  <c r="E23834" i="17"/>
  <c r="E23835" i="17"/>
  <c r="E23836" i="17"/>
  <c r="E23837" i="17"/>
  <c r="E23838" i="17"/>
  <c r="E23839" i="17"/>
  <c r="E23840" i="17"/>
  <c r="E23841" i="17"/>
  <c r="E23842" i="17"/>
  <c r="E23843" i="17"/>
  <c r="E23844" i="17"/>
  <c r="E23845" i="17"/>
  <c r="E23846" i="17"/>
  <c r="E23847" i="17"/>
  <c r="E23848" i="17"/>
  <c r="E23849" i="17"/>
  <c r="E23850" i="17"/>
  <c r="E23851" i="17"/>
  <c r="E23852" i="17"/>
  <c r="E23853" i="17"/>
  <c r="E23854" i="17"/>
  <c r="E23855" i="17"/>
  <c r="E23856" i="17"/>
  <c r="E23857" i="17"/>
  <c r="E23858" i="17"/>
  <c r="E23859" i="17"/>
  <c r="E23860" i="17"/>
  <c r="E23861" i="17"/>
  <c r="E23862" i="17"/>
  <c r="E23863" i="17"/>
  <c r="E23864" i="17"/>
  <c r="E23865" i="17"/>
  <c r="E23866" i="17"/>
  <c r="E23867" i="17"/>
  <c r="E23868" i="17"/>
  <c r="E23869" i="17"/>
  <c r="E23870" i="17"/>
  <c r="E23871" i="17"/>
  <c r="E23872" i="17"/>
  <c r="E23873" i="17"/>
  <c r="E23874" i="17"/>
  <c r="E23875" i="17"/>
  <c r="E23876" i="17"/>
  <c r="E23877" i="17"/>
  <c r="E23878" i="17"/>
  <c r="E23879" i="17"/>
  <c r="E23880" i="17"/>
  <c r="E23881" i="17"/>
  <c r="E23882" i="17"/>
  <c r="E23883" i="17"/>
  <c r="E23884" i="17"/>
  <c r="E23885" i="17"/>
  <c r="E23886" i="17"/>
  <c r="E23887" i="17"/>
  <c r="E23888" i="17"/>
  <c r="E23889" i="17"/>
  <c r="E23890" i="17"/>
  <c r="E23891" i="17"/>
  <c r="E23892" i="17"/>
  <c r="E23893" i="17"/>
  <c r="E23894" i="17"/>
  <c r="E23895" i="17"/>
  <c r="E23896" i="17"/>
  <c r="E23897" i="17"/>
  <c r="E23898" i="17"/>
  <c r="E23899" i="17"/>
  <c r="E23900" i="17"/>
  <c r="E23901" i="17"/>
  <c r="E23902" i="17"/>
  <c r="E23903" i="17"/>
  <c r="E23904" i="17"/>
  <c r="E23905" i="17"/>
  <c r="E23906" i="17"/>
  <c r="E23907" i="17"/>
  <c r="E23908" i="17"/>
  <c r="E23909" i="17"/>
  <c r="E23910" i="17"/>
  <c r="E23911" i="17"/>
  <c r="E23912" i="17"/>
  <c r="E23913" i="17"/>
  <c r="E23914" i="17"/>
  <c r="E23915" i="17"/>
  <c r="E23916" i="17"/>
  <c r="E23917" i="17"/>
  <c r="E23918" i="17"/>
  <c r="E23919" i="17"/>
  <c r="E23920" i="17"/>
  <c r="E23921" i="17"/>
  <c r="E23922" i="17"/>
  <c r="E23923" i="17"/>
  <c r="E23924" i="17"/>
  <c r="E23925" i="17"/>
  <c r="E23926" i="17"/>
  <c r="E23927" i="17"/>
  <c r="E23928" i="17"/>
  <c r="E23929" i="17"/>
  <c r="E23930" i="17"/>
  <c r="E23931" i="17"/>
  <c r="E23932" i="17"/>
  <c r="E23933" i="17"/>
  <c r="E23934" i="17"/>
  <c r="E23935" i="17"/>
  <c r="E23936" i="17"/>
  <c r="E23937" i="17"/>
  <c r="E23938" i="17"/>
  <c r="E23939" i="17"/>
  <c r="E23940" i="17"/>
  <c r="E23941" i="17"/>
  <c r="E23942" i="17"/>
  <c r="E23943" i="17"/>
  <c r="E23944" i="17"/>
  <c r="E23945" i="17"/>
  <c r="E23946" i="17"/>
  <c r="E23947" i="17"/>
  <c r="E23948" i="17"/>
  <c r="E23949" i="17"/>
  <c r="E23950" i="17"/>
  <c r="E23951" i="17"/>
  <c r="E23952" i="17"/>
  <c r="E23953" i="17"/>
  <c r="E23954" i="17"/>
  <c r="E23955" i="17"/>
  <c r="E23956" i="17"/>
  <c r="E23957" i="17"/>
  <c r="E23958" i="17"/>
  <c r="E23959" i="17"/>
  <c r="E23960" i="17"/>
  <c r="E23961" i="17"/>
  <c r="E23962" i="17"/>
  <c r="E23963" i="17"/>
  <c r="E23964" i="17"/>
  <c r="E23965" i="17"/>
  <c r="E23966" i="17"/>
  <c r="E23967" i="17"/>
  <c r="E23968" i="17"/>
  <c r="E23969" i="17"/>
  <c r="E23970" i="17"/>
  <c r="E23971" i="17"/>
  <c r="E23972" i="17"/>
  <c r="E23973" i="17"/>
  <c r="E23974" i="17"/>
  <c r="E23975" i="17"/>
  <c r="E23976" i="17"/>
  <c r="E23977" i="17"/>
  <c r="E23978" i="17"/>
  <c r="E23979" i="17"/>
  <c r="E23980" i="17"/>
  <c r="E23981" i="17"/>
  <c r="E23982" i="17"/>
  <c r="E23983" i="17"/>
  <c r="E23984" i="17"/>
  <c r="E23985" i="17"/>
  <c r="E23986" i="17"/>
  <c r="E23987" i="17"/>
  <c r="E23988" i="17"/>
  <c r="E23989" i="17"/>
  <c r="E23990" i="17"/>
  <c r="E23991" i="17"/>
  <c r="E23992" i="17"/>
  <c r="E23993" i="17"/>
  <c r="E23994" i="17"/>
  <c r="E23995" i="17"/>
  <c r="E23996" i="17"/>
  <c r="E23997" i="17"/>
  <c r="E23998" i="17"/>
  <c r="E23999" i="17"/>
  <c r="E24000" i="17"/>
  <c r="E24001" i="17"/>
  <c r="E24002" i="17"/>
  <c r="E24003" i="17"/>
  <c r="E24004" i="17"/>
  <c r="E24005" i="17"/>
  <c r="E24006" i="17"/>
  <c r="E24007" i="17"/>
  <c r="E24008" i="17"/>
  <c r="E24009" i="17"/>
  <c r="E24010" i="17"/>
  <c r="E24011" i="17"/>
  <c r="E24012" i="17"/>
  <c r="E24013" i="17"/>
  <c r="E24014" i="17"/>
  <c r="E24015" i="17"/>
  <c r="E24016" i="17"/>
  <c r="E24017" i="17"/>
  <c r="E24018" i="17"/>
  <c r="E24019" i="17"/>
  <c r="E24020" i="17"/>
  <c r="E24021" i="17"/>
  <c r="E24022" i="17"/>
  <c r="E24023" i="17"/>
  <c r="E24024" i="17"/>
  <c r="E24025" i="17"/>
  <c r="E24026" i="17"/>
  <c r="E24027" i="17"/>
  <c r="E24028" i="17"/>
  <c r="E24029" i="17"/>
  <c r="E24030" i="17"/>
  <c r="E24031" i="17"/>
  <c r="E24032" i="17"/>
  <c r="E24033" i="17"/>
  <c r="E24034" i="17"/>
  <c r="E24035" i="17"/>
  <c r="E24036" i="17"/>
  <c r="E24037" i="17"/>
  <c r="E24038" i="17"/>
  <c r="E24039" i="17"/>
  <c r="E24040" i="17"/>
  <c r="E24041" i="17"/>
  <c r="E24042" i="17"/>
  <c r="E24043" i="17"/>
  <c r="E24044" i="17"/>
  <c r="E24045" i="17"/>
  <c r="E24046" i="17"/>
  <c r="E24047" i="17"/>
  <c r="E24048" i="17"/>
  <c r="E24049" i="17"/>
  <c r="E24050" i="17"/>
  <c r="E24051" i="17"/>
  <c r="E24052" i="17"/>
  <c r="E24053" i="17"/>
  <c r="E24054" i="17"/>
  <c r="E24055" i="17"/>
  <c r="E24056" i="17"/>
  <c r="E24057" i="17"/>
  <c r="E24058" i="17"/>
  <c r="E24059" i="17"/>
  <c r="E24060" i="17"/>
  <c r="E24061" i="17"/>
  <c r="E24062" i="17"/>
  <c r="E24063" i="17"/>
  <c r="E24064" i="17"/>
  <c r="E24065" i="17"/>
  <c r="E24066" i="17"/>
  <c r="E24067" i="17"/>
  <c r="E24068" i="17"/>
  <c r="E24069" i="17"/>
  <c r="E24070" i="17"/>
  <c r="E24071" i="17"/>
  <c r="E24072" i="17"/>
  <c r="E24073" i="17"/>
  <c r="E24074" i="17"/>
  <c r="E24075" i="17"/>
  <c r="E24076" i="17"/>
  <c r="E24077" i="17"/>
  <c r="E24078" i="17"/>
  <c r="E24079" i="17"/>
  <c r="E24080" i="17"/>
  <c r="E24081" i="17"/>
  <c r="E24082" i="17"/>
  <c r="E24083" i="17"/>
  <c r="E24084" i="17"/>
  <c r="E24085" i="17"/>
  <c r="E24086" i="17"/>
  <c r="E24087" i="17"/>
  <c r="E24088" i="17"/>
  <c r="E24089" i="17"/>
  <c r="E24090" i="17"/>
  <c r="E24091" i="17"/>
  <c r="E24092" i="17"/>
  <c r="E24093" i="17"/>
  <c r="E24094" i="17"/>
  <c r="E24095" i="17"/>
  <c r="E24096" i="17"/>
  <c r="E24097" i="17"/>
  <c r="E24098" i="17"/>
  <c r="E24099" i="17"/>
  <c r="E24100" i="17"/>
  <c r="E24101" i="17"/>
  <c r="E24102" i="17"/>
  <c r="E24103" i="17"/>
  <c r="E24104" i="17"/>
  <c r="E24105" i="17"/>
  <c r="E24106" i="17"/>
  <c r="E24107" i="17"/>
  <c r="E24108" i="17"/>
  <c r="E24109" i="17"/>
  <c r="E24110" i="17"/>
  <c r="E24111" i="17"/>
  <c r="E24112" i="17"/>
  <c r="E24113" i="17"/>
  <c r="E24114" i="17"/>
  <c r="E24115" i="17"/>
  <c r="E24116" i="17"/>
  <c r="E24117" i="17"/>
  <c r="E24118" i="17"/>
  <c r="E24119" i="17"/>
  <c r="E24120" i="17"/>
  <c r="E24121" i="17"/>
  <c r="E24122" i="17"/>
  <c r="E24123" i="17"/>
  <c r="E24124" i="17"/>
  <c r="E24125" i="17"/>
  <c r="E24126" i="17"/>
  <c r="E24127" i="17"/>
  <c r="E24128" i="17"/>
  <c r="E24129" i="17"/>
  <c r="E24130" i="17"/>
  <c r="E24131" i="17"/>
  <c r="E24132" i="17"/>
  <c r="E24133" i="17"/>
  <c r="E24134" i="17"/>
  <c r="E24135" i="17"/>
  <c r="E24136" i="17"/>
  <c r="E24137" i="17"/>
  <c r="E24138" i="17"/>
  <c r="E24139" i="17"/>
  <c r="E24140" i="17"/>
  <c r="E24141" i="17"/>
  <c r="E24142" i="17"/>
  <c r="E24143" i="17"/>
  <c r="E24144" i="17"/>
  <c r="E24145" i="17"/>
  <c r="E24146" i="17"/>
  <c r="E24147" i="17"/>
  <c r="E24148" i="17"/>
  <c r="E24149" i="17"/>
  <c r="E24150" i="17"/>
  <c r="E24151" i="17"/>
  <c r="E24152" i="17"/>
  <c r="E24153" i="17"/>
  <c r="E24154" i="17"/>
  <c r="E24155" i="17"/>
  <c r="E24156" i="17"/>
  <c r="E24157" i="17"/>
  <c r="E24158" i="17"/>
  <c r="E24159" i="17"/>
  <c r="E24160" i="17"/>
  <c r="E24161" i="17"/>
  <c r="E24162" i="17"/>
  <c r="E24163" i="17"/>
  <c r="E24164" i="17"/>
  <c r="E24165" i="17"/>
  <c r="E24166" i="17"/>
  <c r="E24167" i="17"/>
  <c r="E24168" i="17"/>
  <c r="E24169" i="17"/>
  <c r="E24170" i="17"/>
  <c r="E24171" i="17"/>
  <c r="E24172" i="17"/>
  <c r="E24173" i="17"/>
  <c r="E24174" i="17"/>
  <c r="E24175" i="17"/>
  <c r="E24176" i="17"/>
  <c r="E24177" i="17"/>
  <c r="E24178" i="17"/>
  <c r="E24179" i="17"/>
  <c r="E24180" i="17"/>
  <c r="E24181" i="17"/>
  <c r="E24182" i="17"/>
  <c r="E24183" i="17"/>
  <c r="E24184" i="17"/>
  <c r="E24185" i="17"/>
  <c r="E24186" i="17"/>
  <c r="E24187" i="17"/>
  <c r="E24188" i="17"/>
  <c r="E24189" i="17"/>
  <c r="E24190" i="17"/>
  <c r="E24191" i="17"/>
  <c r="E24192" i="17"/>
  <c r="E24193" i="17"/>
  <c r="E24194" i="17"/>
  <c r="E24195" i="17"/>
  <c r="E24196" i="17"/>
  <c r="E24197" i="17"/>
  <c r="E24198" i="17"/>
  <c r="E24199" i="17"/>
  <c r="E24200" i="17"/>
  <c r="E24201" i="17"/>
  <c r="E24202" i="17"/>
  <c r="E24203" i="17"/>
  <c r="E24204" i="17"/>
  <c r="E24205" i="17"/>
  <c r="E24206" i="17"/>
  <c r="E24207" i="17"/>
  <c r="E24208" i="17"/>
  <c r="E24209" i="17"/>
  <c r="E24210" i="17"/>
  <c r="E24211" i="17"/>
  <c r="E24212" i="17"/>
  <c r="E24213" i="17"/>
  <c r="E24214" i="17"/>
  <c r="E24215" i="17"/>
  <c r="E24216" i="17"/>
  <c r="E24217" i="17"/>
  <c r="E24218" i="17"/>
  <c r="E24219" i="17"/>
  <c r="E24220" i="17"/>
  <c r="E24221" i="17"/>
  <c r="E24222" i="17"/>
  <c r="E24223" i="17"/>
  <c r="E24224" i="17"/>
  <c r="E24225" i="17"/>
  <c r="E24226" i="17"/>
  <c r="E24227" i="17"/>
  <c r="E24228" i="17"/>
  <c r="E24229" i="17"/>
  <c r="E24230" i="17"/>
  <c r="E24231" i="17"/>
  <c r="E24232" i="17"/>
  <c r="E24233" i="17"/>
  <c r="E24234" i="17"/>
  <c r="E24235" i="17"/>
  <c r="E24236" i="17"/>
  <c r="E24237" i="17"/>
  <c r="E24238" i="17"/>
  <c r="E24239" i="17"/>
  <c r="E24240" i="17"/>
  <c r="E24241" i="17"/>
  <c r="E24242" i="17"/>
  <c r="E24243" i="17"/>
  <c r="E24244" i="17"/>
  <c r="E24245" i="17"/>
  <c r="E24246" i="17"/>
  <c r="E24247" i="17"/>
  <c r="E24248" i="17"/>
  <c r="E24249" i="17"/>
  <c r="E24250" i="17"/>
  <c r="E24251" i="17"/>
  <c r="E24252" i="17"/>
  <c r="E24253" i="17"/>
  <c r="E24254" i="17"/>
  <c r="E24255" i="17"/>
  <c r="E24256" i="17"/>
  <c r="E24257" i="17"/>
  <c r="E24258" i="17"/>
  <c r="E24259" i="17"/>
  <c r="E24260" i="17"/>
  <c r="E24261" i="17"/>
  <c r="E24262" i="17"/>
  <c r="E24263" i="17"/>
  <c r="E24264" i="17"/>
  <c r="E24265" i="17"/>
  <c r="E24266" i="17"/>
  <c r="E24267" i="17"/>
  <c r="E24268" i="17"/>
  <c r="E24269" i="17"/>
  <c r="E24270" i="17"/>
  <c r="E24271" i="17"/>
  <c r="E24272" i="17"/>
  <c r="E24273" i="17"/>
  <c r="E24274" i="17"/>
  <c r="E24275" i="17"/>
  <c r="E24276" i="17"/>
  <c r="E24277" i="17"/>
  <c r="E24278" i="17"/>
  <c r="E24279" i="17"/>
  <c r="E24280" i="17"/>
  <c r="E24281" i="17"/>
  <c r="E24282" i="17"/>
  <c r="E24283" i="17"/>
  <c r="E24284" i="17"/>
  <c r="E24285" i="17"/>
  <c r="E24286" i="17"/>
  <c r="E24287" i="17"/>
  <c r="E24288" i="17"/>
  <c r="E24289" i="17"/>
  <c r="E24290" i="17"/>
  <c r="E24291" i="17"/>
  <c r="E24292" i="17"/>
  <c r="E24293" i="17"/>
  <c r="E24294" i="17"/>
  <c r="E24295" i="17"/>
  <c r="E24296" i="17"/>
  <c r="E24297" i="17"/>
  <c r="E24298" i="17"/>
  <c r="E24299" i="17"/>
  <c r="E24300" i="17"/>
  <c r="E24301" i="17"/>
  <c r="E24302" i="17"/>
  <c r="E24303" i="17"/>
  <c r="E24304" i="17"/>
  <c r="E24305" i="17"/>
  <c r="E24306" i="17"/>
  <c r="E24307" i="17"/>
  <c r="E24308" i="17"/>
  <c r="E24309" i="17"/>
  <c r="E24310" i="17"/>
  <c r="E24311" i="17"/>
  <c r="E24312" i="17"/>
  <c r="E24313" i="17"/>
  <c r="E24314" i="17"/>
  <c r="E24315" i="17"/>
  <c r="E24316" i="17"/>
  <c r="E24317" i="17"/>
  <c r="E24318" i="17"/>
  <c r="E24319" i="17"/>
  <c r="E24320" i="17"/>
  <c r="E24321" i="17"/>
  <c r="E24322" i="17"/>
  <c r="E24323" i="17"/>
  <c r="E24324" i="17"/>
  <c r="E24325" i="17"/>
  <c r="E24326" i="17"/>
  <c r="E24327" i="17"/>
  <c r="E24328" i="17"/>
  <c r="E24329" i="17"/>
  <c r="E24330" i="17"/>
  <c r="E24331" i="17"/>
  <c r="E24332" i="17"/>
  <c r="E24333" i="17"/>
  <c r="E24334" i="17"/>
  <c r="E24335" i="17"/>
  <c r="E24336" i="17"/>
  <c r="E24337" i="17"/>
  <c r="E24338" i="17"/>
  <c r="E24339" i="17"/>
  <c r="E24340" i="17"/>
  <c r="E24341" i="17"/>
  <c r="E24342" i="17"/>
  <c r="E24343" i="17"/>
  <c r="E24344" i="17"/>
  <c r="E24345" i="17"/>
  <c r="E24346" i="17"/>
  <c r="E24347" i="17"/>
  <c r="E24348" i="17"/>
  <c r="E24349" i="17"/>
  <c r="E24350" i="17"/>
  <c r="E24351" i="17"/>
  <c r="E24352" i="17"/>
  <c r="E24353" i="17"/>
  <c r="E24354" i="17"/>
  <c r="E24355" i="17"/>
  <c r="E24356" i="17"/>
  <c r="E24357" i="17"/>
  <c r="E24358" i="17"/>
  <c r="E24359" i="17"/>
  <c r="E24360" i="17"/>
  <c r="E24361" i="17"/>
  <c r="E24362" i="17"/>
  <c r="E24363" i="17"/>
  <c r="E24364" i="17"/>
  <c r="E24365" i="17"/>
  <c r="E24366" i="17"/>
  <c r="E24367" i="17"/>
  <c r="E24368" i="17"/>
  <c r="E24369" i="17"/>
  <c r="E24370" i="17"/>
  <c r="E24371" i="17"/>
  <c r="E24372" i="17"/>
  <c r="E24373" i="17"/>
  <c r="E24374" i="17"/>
  <c r="E24375" i="17"/>
  <c r="E24376" i="17"/>
  <c r="E24377" i="17"/>
  <c r="E24378" i="17"/>
  <c r="E24379" i="17"/>
  <c r="E24380" i="17"/>
  <c r="E24381" i="17"/>
  <c r="E24382" i="17"/>
  <c r="E24383" i="17"/>
  <c r="E24384" i="17"/>
  <c r="E24385" i="17"/>
  <c r="E24386" i="17"/>
  <c r="E24387" i="17"/>
  <c r="E24388" i="17"/>
  <c r="E24389" i="17"/>
  <c r="E24390" i="17"/>
  <c r="E24391" i="17"/>
  <c r="E24392" i="17"/>
  <c r="E24393" i="17"/>
  <c r="E24394" i="17"/>
  <c r="E24395" i="17"/>
  <c r="E24396" i="17"/>
  <c r="E24397" i="17"/>
  <c r="E24398" i="17"/>
  <c r="E24399" i="17"/>
  <c r="E24400" i="17"/>
  <c r="E24401" i="17"/>
  <c r="E24402" i="17"/>
  <c r="E24403" i="17"/>
  <c r="E24404" i="17"/>
  <c r="E24405" i="17"/>
  <c r="E24406" i="17"/>
  <c r="E24407" i="17"/>
  <c r="E24408" i="17"/>
  <c r="E24409" i="17"/>
  <c r="E24410" i="17"/>
  <c r="E24411" i="17"/>
  <c r="E24412" i="17"/>
  <c r="E24413" i="17"/>
  <c r="E24414" i="17"/>
  <c r="E24415" i="17"/>
  <c r="E24416" i="17"/>
  <c r="E24417" i="17"/>
  <c r="E24418" i="17"/>
  <c r="E24419" i="17"/>
  <c r="E24420" i="17"/>
  <c r="E24421" i="17"/>
  <c r="E24422" i="17"/>
  <c r="E24423" i="17"/>
  <c r="E24424" i="17"/>
  <c r="E24425" i="17"/>
  <c r="E24426" i="17"/>
  <c r="E24427" i="17"/>
  <c r="E24428" i="17"/>
  <c r="E24429" i="17"/>
  <c r="E24430" i="17"/>
  <c r="E24431" i="17"/>
  <c r="E24432" i="17"/>
  <c r="E24433" i="17"/>
  <c r="E24434" i="17"/>
  <c r="E24435" i="17"/>
  <c r="E24436" i="17"/>
  <c r="E24437" i="17"/>
  <c r="E24438" i="17"/>
  <c r="E24439" i="17"/>
  <c r="E24440" i="17"/>
  <c r="E24441" i="17"/>
  <c r="E24442" i="17"/>
  <c r="E24443" i="17"/>
  <c r="E24444" i="17"/>
  <c r="E24445" i="17"/>
  <c r="E24446" i="17"/>
  <c r="E24447" i="17"/>
  <c r="E24448" i="17"/>
  <c r="E24449" i="17"/>
  <c r="E24450" i="17"/>
  <c r="E24451" i="17"/>
  <c r="E24452" i="17"/>
  <c r="E24453" i="17"/>
  <c r="E24454" i="17"/>
  <c r="E24455" i="17"/>
  <c r="E24456" i="17"/>
  <c r="E24457" i="17"/>
  <c r="E24458" i="17"/>
  <c r="E24459" i="17"/>
  <c r="E24460" i="17"/>
  <c r="E24461" i="17"/>
  <c r="E24462" i="17"/>
  <c r="E24463" i="17"/>
  <c r="E24464" i="17"/>
  <c r="E24465" i="17"/>
  <c r="E24466" i="17"/>
  <c r="E24467" i="17"/>
  <c r="E24468" i="17"/>
  <c r="E24469" i="17"/>
  <c r="E24470" i="17"/>
  <c r="E24471" i="17"/>
  <c r="E24472" i="17"/>
  <c r="E24473" i="17"/>
  <c r="E24474" i="17"/>
  <c r="E24475" i="17"/>
  <c r="E24476" i="17"/>
  <c r="E24477" i="17"/>
  <c r="E24478" i="17"/>
  <c r="E24479" i="17"/>
  <c r="E24480" i="17"/>
  <c r="E24481" i="17"/>
  <c r="E24482" i="17"/>
  <c r="E24483" i="17"/>
  <c r="E24484" i="17"/>
  <c r="E24485" i="17"/>
  <c r="E24486" i="17"/>
  <c r="E24487" i="17"/>
  <c r="E24488" i="17"/>
  <c r="E24489" i="17"/>
  <c r="E24490" i="17"/>
  <c r="E24491" i="17"/>
  <c r="E24492" i="17"/>
  <c r="E24493" i="17"/>
  <c r="E24494" i="17"/>
  <c r="E24495" i="17"/>
  <c r="E24496" i="17"/>
  <c r="E24497" i="17"/>
  <c r="E24498" i="17"/>
  <c r="E24499" i="17"/>
  <c r="E24500" i="17"/>
  <c r="E24501" i="17"/>
  <c r="E24502" i="17"/>
  <c r="E24503" i="17"/>
  <c r="E24504" i="17"/>
  <c r="E24505" i="17"/>
  <c r="E24506" i="17"/>
  <c r="E24507" i="17"/>
  <c r="E24508" i="17"/>
  <c r="E24509" i="17"/>
  <c r="E24510" i="17"/>
  <c r="E24511" i="17"/>
  <c r="E24512" i="17"/>
  <c r="E24513" i="17"/>
  <c r="E24514" i="17"/>
  <c r="E24515" i="17"/>
  <c r="E24516" i="17"/>
  <c r="E24517" i="17"/>
  <c r="E24518" i="17"/>
  <c r="E24519" i="17"/>
  <c r="E24520" i="17"/>
  <c r="E24521" i="17"/>
  <c r="E24522" i="17"/>
  <c r="E24523" i="17"/>
  <c r="E24524" i="17"/>
  <c r="E24525" i="17"/>
  <c r="E24526" i="17"/>
  <c r="E24527" i="17"/>
  <c r="E24528" i="17"/>
  <c r="E24529" i="17"/>
  <c r="E24530" i="17"/>
  <c r="E24531" i="17"/>
  <c r="E24532" i="17"/>
  <c r="E24533" i="17"/>
  <c r="E24534" i="17"/>
  <c r="E24535" i="17"/>
  <c r="E24536" i="17"/>
  <c r="E24537" i="17"/>
  <c r="E24538" i="17"/>
  <c r="E24539" i="17"/>
  <c r="E24540" i="17"/>
  <c r="E24541" i="17"/>
  <c r="E24542" i="17"/>
  <c r="E24543" i="17"/>
  <c r="E24544" i="17"/>
  <c r="E24545" i="17"/>
  <c r="E24546" i="17"/>
  <c r="E24547" i="17"/>
  <c r="E24548" i="17"/>
  <c r="E24549" i="17"/>
  <c r="E24550" i="17"/>
  <c r="E24551" i="17"/>
  <c r="E24552" i="17"/>
  <c r="E24553" i="17"/>
  <c r="E24554" i="17"/>
  <c r="E24555" i="17"/>
  <c r="E24556" i="17"/>
  <c r="E24557" i="17"/>
  <c r="E24558" i="17"/>
  <c r="E24559" i="17"/>
  <c r="E24560" i="17"/>
  <c r="E24561" i="17"/>
  <c r="E24562" i="17"/>
  <c r="E24563" i="17"/>
  <c r="E24564" i="17"/>
  <c r="E24565" i="17"/>
  <c r="E24566" i="17"/>
  <c r="E24567" i="17"/>
  <c r="E24568" i="17"/>
  <c r="E24569" i="17"/>
  <c r="E24570" i="17"/>
  <c r="E24571" i="17"/>
  <c r="E24572" i="17"/>
  <c r="E24573" i="17"/>
  <c r="E24574" i="17"/>
  <c r="E24575" i="17"/>
  <c r="E24576" i="17"/>
  <c r="E24577" i="17"/>
  <c r="E24578" i="17"/>
  <c r="E24579" i="17"/>
  <c r="E24580" i="17"/>
  <c r="E24581" i="17"/>
  <c r="E24582" i="17"/>
  <c r="E24583" i="17"/>
  <c r="E24584" i="17"/>
  <c r="E24585" i="17"/>
  <c r="E24586" i="17"/>
  <c r="E24587" i="17"/>
  <c r="E24588" i="17"/>
  <c r="E24589" i="17"/>
  <c r="E24590" i="17"/>
  <c r="E24591" i="17"/>
  <c r="E24592" i="17"/>
  <c r="E24593" i="17"/>
  <c r="E24594" i="17"/>
  <c r="E24595" i="17"/>
  <c r="E24596" i="17"/>
  <c r="E24597" i="17"/>
  <c r="E24598" i="17"/>
  <c r="E24599" i="17"/>
  <c r="E24600" i="17"/>
  <c r="E24601" i="17"/>
  <c r="E24602" i="17"/>
  <c r="E24603" i="17"/>
  <c r="E24604" i="17"/>
  <c r="E24605" i="17"/>
  <c r="E24606" i="17"/>
  <c r="E24607" i="17"/>
  <c r="E24608" i="17"/>
  <c r="E24609" i="17"/>
  <c r="E24610" i="17"/>
  <c r="E24611" i="17"/>
  <c r="E24612" i="17"/>
  <c r="E24613" i="17"/>
  <c r="E24614" i="17"/>
  <c r="E24615" i="17"/>
  <c r="E24616" i="17"/>
  <c r="E24617" i="17"/>
  <c r="E24618" i="17"/>
  <c r="E24619" i="17"/>
  <c r="E24620" i="17"/>
  <c r="E24621" i="17"/>
  <c r="E24622" i="17"/>
  <c r="E24623" i="17"/>
  <c r="E24624" i="17"/>
  <c r="E24625" i="17"/>
  <c r="E24626" i="17"/>
  <c r="E24627" i="17"/>
  <c r="E24628" i="17"/>
  <c r="E24629" i="17"/>
  <c r="E24630" i="17"/>
  <c r="E24631" i="17"/>
  <c r="E24632" i="17"/>
  <c r="E24633" i="17"/>
  <c r="E24634" i="17"/>
  <c r="E24635" i="17"/>
  <c r="E24636" i="17"/>
  <c r="E24637" i="17"/>
  <c r="E24638" i="17"/>
  <c r="E24639" i="17"/>
  <c r="E24640" i="17"/>
  <c r="E24641" i="17"/>
  <c r="E24642" i="17"/>
  <c r="E24643" i="17"/>
  <c r="E24644" i="17"/>
  <c r="E24645" i="17"/>
  <c r="E24646" i="17"/>
  <c r="E24647" i="17"/>
  <c r="E24648" i="17"/>
  <c r="E24649" i="17"/>
  <c r="E24650" i="17"/>
  <c r="E24651" i="17"/>
  <c r="E24652" i="17"/>
  <c r="E24653" i="17"/>
  <c r="E24654" i="17"/>
  <c r="E24655" i="17"/>
  <c r="E24656" i="17"/>
  <c r="E24657" i="17"/>
  <c r="E24658" i="17"/>
  <c r="E24659" i="17"/>
  <c r="E24660" i="17"/>
  <c r="E24661" i="17"/>
  <c r="E24662" i="17"/>
  <c r="E24663" i="17"/>
  <c r="E24664" i="17"/>
  <c r="E24665" i="17"/>
  <c r="E24666" i="17"/>
  <c r="E24667" i="17"/>
  <c r="E24668" i="17"/>
  <c r="E24669" i="17"/>
  <c r="E24670" i="17"/>
  <c r="E24671" i="17"/>
  <c r="E24672" i="17"/>
  <c r="E24673" i="17"/>
  <c r="E24674" i="17"/>
  <c r="E24675" i="17"/>
  <c r="E24676" i="17"/>
  <c r="E24677" i="17"/>
  <c r="E24678" i="17"/>
  <c r="E24679" i="17"/>
  <c r="E24680" i="17"/>
  <c r="E24681" i="17"/>
  <c r="E24682" i="17"/>
  <c r="E24683" i="17"/>
  <c r="E24684" i="17"/>
  <c r="E24685" i="17"/>
  <c r="E24686" i="17"/>
  <c r="E24687" i="17"/>
  <c r="E24688" i="17"/>
  <c r="E24689" i="17"/>
  <c r="E24690" i="17"/>
  <c r="E24691" i="17"/>
  <c r="E24692" i="17"/>
  <c r="E24693" i="17"/>
  <c r="E24694" i="17"/>
  <c r="E24695" i="17"/>
  <c r="E24696" i="17"/>
  <c r="E24697" i="17"/>
  <c r="E24698" i="17"/>
  <c r="E24699" i="17"/>
  <c r="E24700" i="17"/>
  <c r="E24701" i="17"/>
  <c r="E24702" i="17"/>
  <c r="E24703" i="17"/>
  <c r="E24704" i="17"/>
  <c r="E24705" i="17"/>
  <c r="E24706" i="17"/>
  <c r="E24707" i="17"/>
  <c r="E24708" i="17"/>
  <c r="E24709" i="17"/>
  <c r="E24710" i="17"/>
  <c r="E24711" i="17"/>
  <c r="E24712" i="17"/>
  <c r="E24713" i="17"/>
  <c r="E24714" i="17"/>
  <c r="E24715" i="17"/>
  <c r="E24716" i="17"/>
  <c r="E24717" i="17"/>
  <c r="E24718" i="17"/>
  <c r="E24719" i="17"/>
  <c r="E24720" i="17"/>
  <c r="E24721" i="17"/>
  <c r="E24722" i="17"/>
  <c r="E24723" i="17"/>
  <c r="E24724" i="17"/>
  <c r="E24725" i="17"/>
  <c r="E24726" i="17"/>
  <c r="E24727" i="17"/>
  <c r="E24728" i="17"/>
  <c r="E24729" i="17"/>
  <c r="E24730" i="17"/>
  <c r="E24731" i="17"/>
  <c r="E24732" i="17"/>
  <c r="E24733" i="17"/>
  <c r="E24734" i="17"/>
  <c r="E24735" i="17"/>
  <c r="E24736" i="17"/>
  <c r="E24737" i="17"/>
  <c r="E24738" i="17"/>
  <c r="E24739" i="17"/>
  <c r="E24740" i="17"/>
  <c r="E24741" i="17"/>
  <c r="E24742" i="17"/>
  <c r="E24743" i="17"/>
  <c r="E24744" i="17"/>
  <c r="E24745" i="17"/>
  <c r="E24746" i="17"/>
  <c r="E24747" i="17"/>
  <c r="E24748" i="17"/>
  <c r="E24749" i="17"/>
  <c r="E24750" i="17"/>
  <c r="E24751" i="17"/>
  <c r="E24752" i="17"/>
  <c r="E24753" i="17"/>
  <c r="E24754" i="17"/>
  <c r="E24755" i="17"/>
  <c r="E24756" i="17"/>
  <c r="E24757" i="17"/>
  <c r="E24758" i="17"/>
  <c r="E24759" i="17"/>
  <c r="E24760" i="17"/>
  <c r="E24761" i="17"/>
  <c r="E24762" i="17"/>
  <c r="E24763" i="17"/>
  <c r="E24764" i="17"/>
  <c r="E24765" i="17"/>
  <c r="E24766" i="17"/>
  <c r="E24767" i="17"/>
  <c r="E24768" i="17"/>
  <c r="E24769" i="17"/>
  <c r="E24770" i="17"/>
  <c r="E24771" i="17"/>
  <c r="E24772" i="17"/>
  <c r="E24773" i="17"/>
  <c r="E24774" i="17"/>
  <c r="E24775" i="17"/>
  <c r="E24776" i="17"/>
  <c r="E24777" i="17"/>
  <c r="E24778" i="17"/>
  <c r="E24779" i="17"/>
  <c r="E24780" i="17"/>
  <c r="E24781" i="17"/>
  <c r="E24782" i="17"/>
  <c r="E24783" i="17"/>
  <c r="E24784" i="17"/>
  <c r="E24785" i="17"/>
  <c r="E24786" i="17"/>
  <c r="E24787" i="17"/>
  <c r="E24788" i="17"/>
  <c r="E24789" i="17"/>
  <c r="E24790" i="17"/>
  <c r="E24791" i="17"/>
  <c r="E24792" i="17"/>
  <c r="E24793" i="17"/>
  <c r="E24794" i="17"/>
  <c r="E24795" i="17"/>
  <c r="E24796" i="17"/>
  <c r="E24797" i="17"/>
  <c r="E24798" i="17"/>
  <c r="E24799" i="17"/>
  <c r="E24800" i="17"/>
  <c r="E24801" i="17"/>
  <c r="E24802" i="17"/>
  <c r="E24803" i="17"/>
  <c r="E24804" i="17"/>
  <c r="E24805" i="17"/>
  <c r="E24806" i="17"/>
  <c r="E24807" i="17"/>
  <c r="E24808" i="17"/>
  <c r="E24809" i="17"/>
  <c r="E24810" i="17"/>
  <c r="E24811" i="17"/>
  <c r="E24812" i="17"/>
  <c r="E24813" i="17"/>
  <c r="E24814" i="17"/>
  <c r="E24815" i="17"/>
  <c r="E24816" i="17"/>
  <c r="E24817" i="17"/>
  <c r="E24818" i="17"/>
  <c r="E24819" i="17"/>
  <c r="E24820" i="17"/>
  <c r="E24821" i="17"/>
  <c r="E24822" i="17"/>
  <c r="E24823" i="17"/>
  <c r="E24824" i="17"/>
  <c r="E24825" i="17"/>
  <c r="E24826" i="17"/>
  <c r="E24827" i="17"/>
  <c r="E24828" i="17"/>
  <c r="E24829" i="17"/>
  <c r="E24830" i="17"/>
  <c r="E24831" i="17"/>
  <c r="E24832" i="17"/>
  <c r="E24833" i="17"/>
  <c r="E24834" i="17"/>
  <c r="E24835" i="17"/>
  <c r="E24836" i="17"/>
  <c r="E24837" i="17"/>
  <c r="E24838" i="17"/>
  <c r="E24839" i="17"/>
  <c r="E24840" i="17"/>
  <c r="E24841" i="17"/>
  <c r="E24842" i="17"/>
  <c r="E24843" i="17"/>
  <c r="E24844" i="17"/>
  <c r="E24845" i="17"/>
  <c r="E24846" i="17"/>
  <c r="E24847" i="17"/>
  <c r="E24848" i="17"/>
  <c r="E24849" i="17"/>
  <c r="E24850" i="17"/>
  <c r="E24851" i="17"/>
  <c r="E24852" i="17"/>
  <c r="E24853" i="17"/>
  <c r="E24854" i="17"/>
  <c r="E24855" i="17"/>
  <c r="E24856" i="17"/>
  <c r="E24857" i="17"/>
  <c r="E24858" i="17"/>
  <c r="E24859" i="17"/>
  <c r="E24860" i="17"/>
  <c r="E24861" i="17"/>
  <c r="E24862" i="17"/>
  <c r="E24863" i="17"/>
  <c r="E24864" i="17"/>
  <c r="E24865" i="17"/>
  <c r="E24866" i="17"/>
  <c r="E24867" i="17"/>
  <c r="E24868" i="17"/>
  <c r="E24869" i="17"/>
  <c r="E24870" i="17"/>
  <c r="E24871" i="17"/>
  <c r="E24872" i="17"/>
  <c r="E24873" i="17"/>
  <c r="E24874" i="17"/>
  <c r="E24875" i="17"/>
  <c r="E24876" i="17"/>
  <c r="E24877" i="17"/>
  <c r="E24878" i="17"/>
  <c r="E24879" i="17"/>
  <c r="E24880" i="17"/>
  <c r="E24881" i="17"/>
  <c r="E24882" i="17"/>
  <c r="E24883" i="17"/>
  <c r="E24884" i="17"/>
  <c r="E24885" i="17"/>
  <c r="E24886" i="17"/>
  <c r="E24887" i="17"/>
  <c r="E24888" i="17"/>
  <c r="E24889" i="17"/>
  <c r="E24890" i="17"/>
  <c r="E24891" i="17"/>
  <c r="E24892" i="17"/>
  <c r="E24893" i="17"/>
  <c r="E24894" i="17"/>
  <c r="E24895" i="17"/>
  <c r="E24896" i="17"/>
  <c r="E24897" i="17"/>
  <c r="E24898" i="17"/>
  <c r="E24899" i="17"/>
  <c r="E24900" i="17"/>
  <c r="E24901" i="17"/>
  <c r="E24902" i="17"/>
  <c r="E24903" i="17"/>
  <c r="E24904" i="17"/>
  <c r="E24905" i="17"/>
  <c r="E24906" i="17"/>
  <c r="E24907" i="17"/>
  <c r="E24908" i="17"/>
  <c r="E24909" i="17"/>
  <c r="E24910" i="17"/>
  <c r="E24911" i="17"/>
  <c r="E24912" i="17"/>
  <c r="E24913" i="17"/>
  <c r="E24914" i="17"/>
  <c r="E24915" i="17"/>
  <c r="E24916" i="17"/>
  <c r="E24917" i="17"/>
  <c r="E24918" i="17"/>
  <c r="E24919" i="17"/>
  <c r="E24920" i="17"/>
  <c r="E24921" i="17"/>
  <c r="E24922" i="17"/>
  <c r="E24923" i="17"/>
  <c r="E24924" i="17"/>
  <c r="E24925" i="17"/>
  <c r="E24926" i="17"/>
  <c r="E24927" i="17"/>
  <c r="E24928" i="17"/>
  <c r="E24929" i="17"/>
  <c r="E24930" i="17"/>
  <c r="E24931" i="17"/>
  <c r="E24932" i="17"/>
  <c r="E24933" i="17"/>
  <c r="E24934" i="17"/>
  <c r="E24935" i="17"/>
  <c r="E24936" i="17"/>
  <c r="E24937" i="17"/>
  <c r="E24938" i="17"/>
  <c r="E24939" i="17"/>
  <c r="E24940" i="17"/>
  <c r="E24941" i="17"/>
  <c r="E24942" i="17"/>
  <c r="E24943" i="17"/>
  <c r="E24944" i="17"/>
  <c r="E24945" i="17"/>
  <c r="E24946" i="17"/>
  <c r="E24947" i="17"/>
  <c r="E24948" i="17"/>
  <c r="E24949" i="17"/>
  <c r="E24950" i="17"/>
  <c r="E24951" i="17"/>
  <c r="E24952" i="17"/>
  <c r="E24953" i="17"/>
  <c r="E24954" i="17"/>
  <c r="E24955" i="17"/>
  <c r="E24956" i="17"/>
  <c r="E24957" i="17"/>
  <c r="E24958" i="17"/>
  <c r="E24959" i="17"/>
  <c r="E24960" i="17"/>
  <c r="E24961" i="17"/>
  <c r="E24962" i="17"/>
  <c r="E24963" i="17"/>
  <c r="E24964" i="17"/>
  <c r="E24965" i="17"/>
  <c r="E24966" i="17"/>
  <c r="E24967" i="17"/>
  <c r="E24968" i="17"/>
  <c r="E24969" i="17"/>
  <c r="E24970" i="17"/>
  <c r="E24971" i="17"/>
  <c r="E24972" i="17"/>
  <c r="E24973" i="17"/>
  <c r="E24974" i="17"/>
  <c r="E24975" i="17"/>
  <c r="E24976" i="17"/>
  <c r="E24977" i="17"/>
  <c r="E24978" i="17"/>
  <c r="E24979" i="17"/>
  <c r="E24980" i="17"/>
  <c r="E24981" i="17"/>
  <c r="E24982" i="17"/>
  <c r="E24983" i="17"/>
  <c r="E24984" i="17"/>
  <c r="E24985" i="17"/>
  <c r="E24986" i="17"/>
  <c r="E24987" i="17"/>
  <c r="E24988" i="17"/>
  <c r="E24989" i="17"/>
  <c r="E24990" i="17"/>
  <c r="E24991" i="17"/>
  <c r="E24992" i="17"/>
  <c r="E24993" i="17"/>
  <c r="E24994" i="17"/>
  <c r="E24995" i="17"/>
  <c r="E24996" i="17"/>
  <c r="E24997" i="17"/>
  <c r="E24998" i="17"/>
  <c r="E24999" i="17"/>
  <c r="E25000" i="17"/>
  <c r="E25001" i="17"/>
  <c r="E25002" i="17"/>
  <c r="E25003" i="17"/>
  <c r="E25004" i="17"/>
  <c r="E25005" i="17"/>
  <c r="E25006" i="17"/>
  <c r="E25007" i="17"/>
  <c r="E25008" i="17"/>
  <c r="E25009" i="17"/>
  <c r="E25010" i="17"/>
  <c r="E25011" i="17"/>
  <c r="E25012" i="17"/>
  <c r="E25013" i="17"/>
  <c r="E25014" i="17"/>
  <c r="E25015" i="17"/>
  <c r="E25016" i="17"/>
  <c r="E25017" i="17"/>
  <c r="E25018" i="17"/>
  <c r="E25019" i="17"/>
  <c r="E25020" i="17"/>
  <c r="E25021" i="17"/>
  <c r="E25022" i="17"/>
  <c r="E25023" i="17"/>
  <c r="E25024" i="17"/>
  <c r="E25025" i="17"/>
  <c r="E25026" i="17"/>
  <c r="E25027" i="17"/>
  <c r="E25028" i="17"/>
  <c r="E25029" i="17"/>
  <c r="E25030" i="17"/>
  <c r="E25031" i="17"/>
  <c r="E25032" i="17"/>
  <c r="E25033" i="17"/>
  <c r="E25034" i="17"/>
  <c r="E25035" i="17"/>
  <c r="E25036" i="17"/>
  <c r="E25037" i="17"/>
  <c r="E25038" i="17"/>
  <c r="E25039" i="17"/>
  <c r="E25040" i="17"/>
  <c r="E25041" i="17"/>
  <c r="E25042" i="17"/>
  <c r="E25043" i="17"/>
  <c r="E25044" i="17"/>
  <c r="E25045" i="17"/>
  <c r="E25046" i="17"/>
  <c r="E25047" i="17"/>
  <c r="E25048" i="17"/>
  <c r="E25049" i="17"/>
  <c r="E25050" i="17"/>
  <c r="E25051" i="17"/>
  <c r="E25052" i="17"/>
  <c r="E25053" i="17"/>
  <c r="E25054" i="17"/>
  <c r="E25055" i="17"/>
  <c r="E25056" i="17"/>
  <c r="E25057" i="17"/>
  <c r="E25058" i="17"/>
  <c r="E25059" i="17"/>
  <c r="E25060" i="17"/>
  <c r="E25061" i="17"/>
  <c r="E25062" i="17"/>
  <c r="E25063" i="17"/>
  <c r="E25064" i="17"/>
  <c r="E25065" i="17"/>
  <c r="E25066" i="17"/>
  <c r="E25067" i="17"/>
  <c r="E25068" i="17"/>
  <c r="E25069" i="17"/>
  <c r="E25070" i="17"/>
  <c r="E25071" i="17"/>
  <c r="E25072" i="17"/>
  <c r="E25073" i="17"/>
  <c r="E25074" i="17"/>
  <c r="E25075" i="17"/>
  <c r="E25076" i="17"/>
  <c r="E25077" i="17"/>
  <c r="E25078" i="17"/>
  <c r="E25079" i="17"/>
  <c r="E25080" i="17"/>
  <c r="E25081" i="17"/>
  <c r="E25082" i="17"/>
  <c r="E25083" i="17"/>
  <c r="E25084" i="17"/>
  <c r="E25085" i="17"/>
  <c r="E25086" i="17"/>
  <c r="E25087" i="17"/>
  <c r="E25088" i="17"/>
  <c r="E25089" i="17"/>
  <c r="E25090" i="17"/>
  <c r="E25091" i="17"/>
  <c r="E25092" i="17"/>
  <c r="E25093" i="17"/>
  <c r="E25094" i="17"/>
  <c r="E25095" i="17"/>
  <c r="E25096" i="17"/>
  <c r="E25097" i="17"/>
  <c r="E25098" i="17"/>
  <c r="E25099" i="17"/>
  <c r="E25100" i="17"/>
  <c r="E25101" i="17"/>
  <c r="E25102" i="17"/>
  <c r="E25103" i="17"/>
  <c r="E25104" i="17"/>
  <c r="E25105" i="17"/>
  <c r="E25106" i="17"/>
  <c r="E25107" i="17"/>
  <c r="E25108" i="17"/>
  <c r="E25109" i="17"/>
  <c r="E25110" i="17"/>
  <c r="E25111" i="17"/>
  <c r="E25112" i="17"/>
  <c r="E25113" i="17"/>
  <c r="E25114" i="17"/>
  <c r="E25115" i="17"/>
  <c r="E25116" i="17"/>
  <c r="E25117" i="17"/>
  <c r="E25118" i="17"/>
  <c r="E25119" i="17"/>
  <c r="E25120" i="17"/>
  <c r="E25121" i="17"/>
  <c r="E25122" i="17"/>
  <c r="E25123" i="17"/>
  <c r="E25124" i="17"/>
  <c r="E25125" i="17"/>
  <c r="E25126" i="17"/>
  <c r="E25127" i="17"/>
  <c r="E25128" i="17"/>
  <c r="E25129" i="17"/>
  <c r="E25130" i="17"/>
  <c r="E25131" i="17"/>
  <c r="E25132" i="17"/>
  <c r="E25133" i="17"/>
  <c r="E25134" i="17"/>
  <c r="E25135" i="17"/>
  <c r="E25136" i="17"/>
  <c r="E25137" i="17"/>
  <c r="E25138" i="17"/>
  <c r="E25139" i="17"/>
  <c r="E25140" i="17"/>
  <c r="E25141" i="17"/>
  <c r="E25142" i="17"/>
  <c r="E25143" i="17"/>
  <c r="E25144" i="17"/>
  <c r="E25145" i="17"/>
  <c r="E25146" i="17"/>
  <c r="E25147" i="17"/>
  <c r="E25148" i="17"/>
  <c r="E25149" i="17"/>
  <c r="E25150" i="17"/>
  <c r="E25151" i="17"/>
  <c r="E25152" i="17"/>
  <c r="E25153" i="17"/>
  <c r="E25154" i="17"/>
  <c r="E25155" i="17"/>
  <c r="E25156" i="17"/>
  <c r="E25157" i="17"/>
  <c r="E25158" i="17"/>
  <c r="E25159" i="17"/>
  <c r="E25160" i="17"/>
  <c r="E25161" i="17"/>
  <c r="E25162" i="17"/>
  <c r="E25163" i="17"/>
  <c r="E25164" i="17"/>
  <c r="E25165" i="17"/>
  <c r="E25166" i="17"/>
  <c r="E25167" i="17"/>
  <c r="E25168" i="17"/>
  <c r="E25169" i="17"/>
  <c r="E25170" i="17"/>
  <c r="E25171" i="17"/>
  <c r="E25172" i="17"/>
  <c r="E25173" i="17"/>
  <c r="E25174" i="17"/>
  <c r="E25175" i="17"/>
  <c r="E25176" i="17"/>
  <c r="E25177" i="17"/>
  <c r="E25178" i="17"/>
  <c r="E25179" i="17"/>
  <c r="E25180" i="17"/>
  <c r="E25181" i="17"/>
  <c r="E25182" i="17"/>
  <c r="E25183" i="17"/>
  <c r="E25184" i="17"/>
  <c r="E25185" i="17"/>
  <c r="E25186" i="17"/>
  <c r="E25187" i="17"/>
  <c r="E25188" i="17"/>
  <c r="E25189" i="17"/>
  <c r="E25190" i="17"/>
  <c r="E25191" i="17"/>
  <c r="E25192" i="17"/>
  <c r="E25193" i="17"/>
  <c r="E25194" i="17"/>
  <c r="E25195" i="17"/>
  <c r="E25196" i="17"/>
  <c r="E25197" i="17"/>
  <c r="E25198" i="17"/>
  <c r="E25199" i="17"/>
  <c r="E25200" i="17"/>
  <c r="E25201" i="17"/>
  <c r="E25202" i="17"/>
  <c r="E25203" i="17"/>
  <c r="E25204" i="17"/>
  <c r="E25205" i="17"/>
  <c r="E25206" i="17"/>
  <c r="E25207" i="17"/>
  <c r="E25208" i="17"/>
  <c r="E25209" i="17"/>
  <c r="E25210" i="17"/>
  <c r="E25211" i="17"/>
  <c r="E25212" i="17"/>
  <c r="E25213" i="17"/>
  <c r="E25214" i="17"/>
  <c r="E25215" i="17"/>
  <c r="E25216" i="17"/>
  <c r="E25217" i="17"/>
  <c r="E25218" i="17"/>
  <c r="E25219" i="17"/>
  <c r="E25220" i="17"/>
  <c r="E25221" i="17"/>
  <c r="E25222" i="17"/>
  <c r="E25223" i="17"/>
  <c r="E25224" i="17"/>
  <c r="E25225" i="17"/>
  <c r="E25226" i="17"/>
  <c r="E25227" i="17"/>
  <c r="E25228" i="17"/>
  <c r="E25229" i="17"/>
  <c r="E25230" i="17"/>
  <c r="E25231" i="17"/>
  <c r="E25232" i="17"/>
  <c r="E25233" i="17"/>
  <c r="E25234" i="17"/>
  <c r="E25235" i="17"/>
  <c r="E25236" i="17"/>
  <c r="E25237" i="17"/>
  <c r="E25238" i="17"/>
  <c r="E25239" i="17"/>
  <c r="E25240" i="17"/>
  <c r="E25241" i="17"/>
  <c r="E25242" i="17"/>
  <c r="E25243" i="17"/>
  <c r="E25244" i="17"/>
  <c r="E25245" i="17"/>
  <c r="E25246" i="17"/>
  <c r="E25247" i="17"/>
  <c r="E25248" i="17"/>
  <c r="E25249" i="17"/>
  <c r="E25250" i="17"/>
  <c r="E25251" i="17"/>
  <c r="E25252" i="17"/>
  <c r="E25253" i="17"/>
  <c r="E25254" i="17"/>
  <c r="E25255" i="17"/>
  <c r="E25256" i="17"/>
  <c r="E25257" i="17"/>
  <c r="E25258" i="17"/>
  <c r="E25259" i="17"/>
  <c r="E25260" i="17"/>
  <c r="E25261" i="17"/>
  <c r="E25262" i="17"/>
  <c r="E25263" i="17"/>
  <c r="E25264" i="17"/>
  <c r="E25265" i="17"/>
  <c r="E25266" i="17"/>
  <c r="E25267" i="17"/>
  <c r="E25268" i="17"/>
  <c r="E25269" i="17"/>
  <c r="E25270" i="17"/>
  <c r="E25271" i="17"/>
  <c r="E25272" i="17"/>
  <c r="E25273" i="17"/>
  <c r="E25274" i="17"/>
  <c r="E25275" i="17"/>
  <c r="E25276" i="17"/>
  <c r="E25277" i="17"/>
  <c r="E25278" i="17"/>
  <c r="E25279" i="17"/>
  <c r="E25280" i="17"/>
  <c r="E25281" i="17"/>
  <c r="E25282" i="17"/>
  <c r="E25283" i="17"/>
  <c r="E25284" i="17"/>
  <c r="E25285" i="17"/>
  <c r="E25286" i="17"/>
  <c r="E25287" i="17"/>
  <c r="E25288" i="17"/>
  <c r="E25289" i="17"/>
  <c r="E25290" i="17"/>
  <c r="E25291" i="17"/>
  <c r="E25292" i="17"/>
  <c r="E25293" i="17"/>
  <c r="E25294" i="17"/>
  <c r="E25295" i="17"/>
  <c r="E25296" i="17"/>
  <c r="E25297" i="17"/>
  <c r="E25298" i="17"/>
  <c r="E25299" i="17"/>
  <c r="E25300" i="17"/>
  <c r="E25301" i="17"/>
  <c r="E25302" i="17"/>
  <c r="E25303" i="17"/>
  <c r="E25304" i="17"/>
  <c r="E25305" i="17"/>
  <c r="E25306" i="17"/>
  <c r="E25307" i="17"/>
  <c r="E25308" i="17"/>
  <c r="E25309" i="17"/>
  <c r="E25310" i="17"/>
  <c r="E25311" i="17"/>
  <c r="E25312" i="17"/>
  <c r="E25313" i="17"/>
  <c r="E25314" i="17"/>
  <c r="E25315" i="17"/>
  <c r="E25316" i="17"/>
  <c r="E25317" i="17"/>
  <c r="E25318" i="17"/>
  <c r="E25319" i="17"/>
  <c r="E25320" i="17"/>
  <c r="E25321" i="17"/>
  <c r="E25322" i="17"/>
  <c r="E25323" i="17"/>
  <c r="E25324" i="17"/>
  <c r="E25325" i="17"/>
  <c r="E25326" i="17"/>
  <c r="E25327" i="17"/>
  <c r="E25328" i="17"/>
  <c r="E25329" i="17"/>
  <c r="E25330" i="17"/>
  <c r="E25331" i="17"/>
  <c r="E25332" i="17"/>
  <c r="E25333" i="17"/>
  <c r="E25334" i="17"/>
  <c r="E25335" i="17"/>
  <c r="E25336" i="17"/>
  <c r="E25337" i="17"/>
  <c r="E25338" i="17"/>
  <c r="E25339" i="17"/>
  <c r="E25340" i="17"/>
  <c r="E25341" i="17"/>
  <c r="E25342" i="17"/>
  <c r="E25343" i="17"/>
  <c r="E25344" i="17"/>
  <c r="E25345" i="17"/>
  <c r="E25346" i="17"/>
  <c r="E25347" i="17"/>
  <c r="E25348" i="17"/>
  <c r="E25349" i="17"/>
  <c r="E25350" i="17"/>
  <c r="E25351" i="17"/>
  <c r="E25352" i="17"/>
  <c r="E25353" i="17"/>
  <c r="E25354" i="17"/>
  <c r="E25355" i="17"/>
  <c r="E25356" i="17"/>
  <c r="E25357" i="17"/>
  <c r="E25358" i="17"/>
  <c r="E25359" i="17"/>
  <c r="E25360" i="17"/>
  <c r="E25361" i="17"/>
  <c r="E25362" i="17"/>
  <c r="E25363" i="17"/>
  <c r="E25364" i="17"/>
  <c r="E25365" i="17"/>
  <c r="E25366" i="17"/>
  <c r="E25367" i="17"/>
  <c r="E25368" i="17"/>
  <c r="E25369" i="17"/>
  <c r="E25370" i="17"/>
  <c r="E25371" i="17"/>
  <c r="E25372" i="17"/>
  <c r="E25373" i="17"/>
  <c r="E25374" i="17"/>
  <c r="E25375" i="17"/>
  <c r="E25376" i="17"/>
  <c r="E25377" i="17"/>
  <c r="E25378" i="17"/>
  <c r="E25379" i="17"/>
  <c r="E25380" i="17"/>
  <c r="E25381" i="17"/>
  <c r="E25382" i="17"/>
  <c r="E25383" i="17"/>
  <c r="E25384" i="17"/>
  <c r="E25385" i="17"/>
  <c r="E25386" i="17"/>
  <c r="E25387" i="17"/>
  <c r="E25388" i="17"/>
  <c r="E25389" i="17"/>
  <c r="E25390" i="17"/>
  <c r="E25391" i="17"/>
  <c r="E25392" i="17"/>
  <c r="E25393" i="17"/>
  <c r="E25394" i="17"/>
  <c r="E25395" i="17"/>
  <c r="E25396" i="17"/>
  <c r="E25397" i="17"/>
  <c r="E25398" i="17"/>
  <c r="E25399" i="17"/>
  <c r="E25400" i="17"/>
  <c r="E25401" i="17"/>
  <c r="E25402" i="17"/>
  <c r="E25403" i="17"/>
  <c r="E25404" i="17"/>
  <c r="E25405" i="17"/>
  <c r="E25406" i="17"/>
  <c r="E25407" i="17"/>
  <c r="E25408" i="17"/>
  <c r="E25409" i="17"/>
  <c r="E25410" i="17"/>
  <c r="E25411" i="17"/>
  <c r="E25412" i="17"/>
  <c r="E25413" i="17"/>
  <c r="E25414" i="17"/>
  <c r="E25415" i="17"/>
  <c r="E25416" i="17"/>
  <c r="E25417" i="17"/>
  <c r="E25418" i="17"/>
  <c r="E25419" i="17"/>
  <c r="E25420" i="17"/>
  <c r="E25421" i="17"/>
  <c r="E25422" i="17"/>
  <c r="E25423" i="17"/>
  <c r="E25424" i="17"/>
  <c r="E25425" i="17"/>
  <c r="E25426" i="17"/>
  <c r="E25427" i="17"/>
  <c r="E25428" i="17"/>
  <c r="E25429" i="17"/>
  <c r="E25430" i="17"/>
  <c r="E25431" i="17"/>
  <c r="E25432" i="17"/>
  <c r="E25433" i="17"/>
  <c r="E25434" i="17"/>
  <c r="E25435" i="17"/>
  <c r="E25436" i="17"/>
  <c r="E25437" i="17"/>
  <c r="E25438" i="17"/>
  <c r="E25439" i="17"/>
  <c r="E25440" i="17"/>
  <c r="E25441" i="17"/>
  <c r="E25442" i="17"/>
  <c r="E25443" i="17"/>
  <c r="E25444" i="17"/>
  <c r="E25445" i="17"/>
  <c r="E25446" i="17"/>
  <c r="E25447" i="17"/>
  <c r="E25448" i="17"/>
  <c r="E25449" i="17"/>
  <c r="E25450" i="17"/>
  <c r="E25451" i="17"/>
  <c r="E25452" i="17"/>
  <c r="E25453" i="17"/>
  <c r="E25454" i="17"/>
  <c r="E25455" i="17"/>
  <c r="E25456" i="17"/>
  <c r="E25457" i="17"/>
  <c r="E25458" i="17"/>
  <c r="E25459" i="17"/>
  <c r="E25460" i="17"/>
  <c r="E25461" i="17"/>
  <c r="E25462" i="17"/>
  <c r="E25463" i="17"/>
  <c r="E25464" i="17"/>
  <c r="E25465" i="17"/>
  <c r="E25466" i="17"/>
  <c r="E25467" i="17"/>
  <c r="E25468" i="17"/>
  <c r="E25469" i="17"/>
  <c r="E25470" i="17"/>
  <c r="E25471" i="17"/>
  <c r="E25472" i="17"/>
  <c r="E25473" i="17"/>
  <c r="E25474" i="17"/>
  <c r="E25475" i="17"/>
  <c r="E25476" i="17"/>
  <c r="E25477" i="17"/>
  <c r="E25478" i="17"/>
  <c r="E25479" i="17"/>
  <c r="E25480" i="17"/>
  <c r="E25481" i="17"/>
  <c r="E25482" i="17"/>
  <c r="E25483" i="17"/>
  <c r="E25484" i="17"/>
  <c r="E25485" i="17"/>
  <c r="E25486" i="17"/>
  <c r="E25487" i="17"/>
  <c r="E25488" i="17"/>
  <c r="E25489" i="17"/>
  <c r="E25490" i="17"/>
  <c r="E25491" i="17"/>
  <c r="E25492" i="17"/>
  <c r="E25493" i="17"/>
  <c r="E25494" i="17"/>
  <c r="E25495" i="17"/>
  <c r="E25496" i="17"/>
  <c r="E25497" i="17"/>
  <c r="E25498" i="17"/>
  <c r="E25499" i="17"/>
  <c r="E25500" i="17"/>
  <c r="E25501" i="17"/>
  <c r="E25502" i="17"/>
  <c r="E25503" i="17"/>
  <c r="E25504" i="17"/>
  <c r="E25505" i="17"/>
  <c r="E25506" i="17"/>
  <c r="E25507" i="17"/>
  <c r="E25508" i="17"/>
  <c r="E25509" i="17"/>
  <c r="E25510" i="17"/>
  <c r="E25511" i="17"/>
  <c r="E25512" i="17"/>
  <c r="E25513" i="17"/>
  <c r="E25514" i="17"/>
  <c r="E25515" i="17"/>
  <c r="E25516" i="17"/>
  <c r="E25517" i="17"/>
  <c r="E25518" i="17"/>
  <c r="E25519" i="17"/>
  <c r="E25520" i="17"/>
  <c r="E25521" i="17"/>
  <c r="E25522" i="17"/>
  <c r="E25523" i="17"/>
  <c r="E25524" i="17"/>
  <c r="E25525" i="17"/>
  <c r="E25526" i="17"/>
  <c r="E25527" i="17"/>
  <c r="E25528" i="17"/>
  <c r="E25529" i="17"/>
  <c r="E25530" i="17"/>
  <c r="E25531" i="17"/>
  <c r="E25532" i="17"/>
  <c r="E25533" i="17"/>
  <c r="E25534" i="17"/>
  <c r="E25535" i="17"/>
  <c r="E25536" i="17"/>
  <c r="E25537" i="17"/>
  <c r="E25538" i="17"/>
  <c r="E25539" i="17"/>
  <c r="E25540" i="17"/>
  <c r="E25541" i="17"/>
  <c r="E25542" i="17"/>
  <c r="E25543" i="17"/>
  <c r="E25544" i="17"/>
  <c r="E25545" i="17"/>
  <c r="E25546" i="17"/>
  <c r="E25547" i="17"/>
  <c r="E25548" i="17"/>
  <c r="E25549" i="17"/>
  <c r="E25550" i="17"/>
  <c r="E25551" i="17"/>
  <c r="E25552" i="17"/>
  <c r="E25553" i="17"/>
  <c r="E25554" i="17"/>
  <c r="E25555" i="17"/>
  <c r="E25556" i="17"/>
  <c r="E25557" i="17"/>
  <c r="E25558" i="17"/>
  <c r="E25559" i="17"/>
  <c r="E25560" i="17"/>
  <c r="E25561" i="17"/>
  <c r="E25562" i="17"/>
  <c r="E25563" i="17"/>
  <c r="E25564" i="17"/>
  <c r="E25565" i="17"/>
  <c r="E25566" i="17"/>
  <c r="E25567" i="17"/>
  <c r="E25568" i="17"/>
  <c r="E25569" i="17"/>
  <c r="E25570" i="17"/>
  <c r="E25571" i="17"/>
  <c r="E25572" i="17"/>
  <c r="E25573" i="17"/>
  <c r="E25574" i="17"/>
  <c r="E25575" i="17"/>
  <c r="E25576" i="17"/>
  <c r="E25577" i="17"/>
  <c r="E25578" i="17"/>
  <c r="E25579" i="17"/>
  <c r="E25580" i="17"/>
  <c r="E25581" i="17"/>
  <c r="E25582" i="17"/>
  <c r="E25583" i="17"/>
  <c r="E25584" i="17"/>
  <c r="E25585" i="17"/>
  <c r="E25586" i="17"/>
  <c r="E25587" i="17"/>
  <c r="E25588" i="17"/>
  <c r="E25589" i="17"/>
  <c r="E25590" i="17"/>
  <c r="E25591" i="17"/>
  <c r="E25592" i="17"/>
  <c r="E25593" i="17"/>
  <c r="E25594" i="17"/>
  <c r="E25595" i="17"/>
  <c r="E25596" i="17"/>
  <c r="E25597" i="17"/>
  <c r="E25598" i="17"/>
  <c r="E25599" i="17"/>
  <c r="E25600" i="17"/>
  <c r="E25601" i="17"/>
  <c r="E25602" i="17"/>
  <c r="E25603" i="17"/>
  <c r="E25604" i="17"/>
  <c r="E25605" i="17"/>
  <c r="E25606" i="17"/>
  <c r="E25607" i="17"/>
  <c r="E25608" i="17"/>
  <c r="E25609" i="17"/>
  <c r="E25610" i="17"/>
  <c r="E25611" i="17"/>
  <c r="E25612" i="17"/>
  <c r="E25613" i="17"/>
  <c r="E25614" i="17"/>
  <c r="E25615" i="17"/>
  <c r="E25616" i="17"/>
  <c r="E25617" i="17"/>
  <c r="E25618" i="17"/>
  <c r="E25619" i="17"/>
  <c r="E25620" i="17"/>
  <c r="E25621" i="17"/>
  <c r="E25622" i="17"/>
  <c r="E25623" i="17"/>
  <c r="E25624" i="17"/>
  <c r="E25625" i="17"/>
  <c r="E25626" i="17"/>
  <c r="E25627" i="17"/>
  <c r="E25628" i="17"/>
  <c r="E25629" i="17"/>
  <c r="E25630" i="17"/>
  <c r="E25631" i="17"/>
  <c r="E25632" i="17"/>
  <c r="E25633" i="17"/>
  <c r="E25634" i="17"/>
  <c r="E25635" i="17"/>
  <c r="E25636" i="17"/>
  <c r="E25637" i="17"/>
  <c r="E25638" i="17"/>
  <c r="E25639" i="17"/>
  <c r="E25640" i="17"/>
  <c r="E25641" i="17"/>
  <c r="E25642" i="17"/>
  <c r="E25643" i="17"/>
  <c r="E25644" i="17"/>
  <c r="E25645" i="17"/>
  <c r="E25646" i="17"/>
  <c r="E25647" i="17"/>
  <c r="E25648" i="17"/>
  <c r="E25649" i="17"/>
  <c r="E25650" i="17"/>
  <c r="E25651" i="17"/>
  <c r="E25652" i="17"/>
  <c r="E25653" i="17"/>
  <c r="E25654" i="17"/>
  <c r="E25655" i="17"/>
  <c r="E25656" i="17"/>
  <c r="E25657" i="17"/>
  <c r="E25658" i="17"/>
  <c r="E25659" i="17"/>
  <c r="E25660" i="17"/>
  <c r="E25661" i="17"/>
  <c r="E25662" i="17"/>
  <c r="E25663" i="17"/>
  <c r="E25664" i="17"/>
  <c r="E25665" i="17"/>
  <c r="E25666" i="17"/>
  <c r="E25667" i="17"/>
  <c r="E25668" i="17"/>
  <c r="E25669" i="17"/>
  <c r="E25670" i="17"/>
  <c r="E25671" i="17"/>
  <c r="E25672" i="17"/>
  <c r="E25673" i="17"/>
  <c r="E25674" i="17"/>
  <c r="E25675" i="17"/>
  <c r="E25676" i="17"/>
  <c r="E25677" i="17"/>
  <c r="E25678" i="17"/>
  <c r="E25679" i="17"/>
  <c r="E25680" i="17"/>
  <c r="E25681" i="17"/>
  <c r="E25682" i="17"/>
  <c r="E25683" i="17"/>
  <c r="E25684" i="17"/>
  <c r="E25685" i="17"/>
  <c r="E25686" i="17"/>
  <c r="E25687" i="17"/>
  <c r="E25688" i="17"/>
  <c r="E25689" i="17"/>
  <c r="E25690" i="17"/>
  <c r="E25691" i="17"/>
  <c r="E25692" i="17"/>
  <c r="E25693" i="17"/>
  <c r="E25694" i="17"/>
  <c r="E25695" i="17"/>
  <c r="E25696" i="17"/>
  <c r="E25697" i="17"/>
  <c r="E25698" i="17"/>
  <c r="E25699" i="17"/>
  <c r="E25700" i="17"/>
  <c r="E25701" i="17"/>
  <c r="E25702" i="17"/>
  <c r="E25703" i="17"/>
  <c r="E25704" i="17"/>
  <c r="E25705" i="17"/>
  <c r="E25706" i="17"/>
  <c r="E25707" i="17"/>
  <c r="E25708" i="17"/>
  <c r="E25709" i="17"/>
  <c r="E25710" i="17"/>
  <c r="E25711" i="17"/>
  <c r="E25712" i="17"/>
  <c r="E25713" i="17"/>
  <c r="E25714" i="17"/>
  <c r="E25715" i="17"/>
  <c r="E25716" i="17"/>
  <c r="E25717" i="17"/>
  <c r="E25718" i="17"/>
  <c r="E25719" i="17"/>
  <c r="E25720" i="17"/>
  <c r="E25721" i="17"/>
  <c r="E25722" i="17"/>
  <c r="E25723" i="17"/>
  <c r="E25724" i="17"/>
  <c r="E25725" i="17"/>
  <c r="E25726" i="17"/>
  <c r="E25727" i="17"/>
  <c r="E25728" i="17"/>
  <c r="E25729" i="17"/>
  <c r="E25730" i="17"/>
  <c r="E25731" i="17"/>
  <c r="E25732" i="17"/>
  <c r="E25733" i="17"/>
  <c r="E25734" i="17"/>
  <c r="E25735" i="17"/>
  <c r="E25736" i="17"/>
  <c r="E25737" i="17"/>
  <c r="E25738" i="17"/>
  <c r="E25739" i="17"/>
  <c r="E25740" i="17"/>
  <c r="E25741" i="17"/>
  <c r="E25742" i="17"/>
  <c r="E25743" i="17"/>
  <c r="E25744" i="17"/>
  <c r="E25745" i="17"/>
  <c r="E25746" i="17"/>
  <c r="E25747" i="17"/>
  <c r="E25748" i="17"/>
  <c r="E25749" i="17"/>
  <c r="E25750" i="17"/>
  <c r="E25751" i="17"/>
  <c r="E25752" i="17"/>
  <c r="E25753" i="17"/>
  <c r="E25754" i="17"/>
  <c r="E25755" i="17"/>
  <c r="E25756" i="17"/>
  <c r="E25757" i="17"/>
  <c r="E25758" i="17"/>
  <c r="E25759" i="17"/>
  <c r="E25760" i="17"/>
  <c r="E25761" i="17"/>
  <c r="E25762" i="17"/>
  <c r="E25763" i="17"/>
  <c r="E25764" i="17"/>
  <c r="E25765" i="17"/>
  <c r="E25766" i="17"/>
  <c r="E25767" i="17"/>
  <c r="E25768" i="17"/>
  <c r="E25769" i="17"/>
  <c r="E25770" i="17"/>
  <c r="E25771" i="17"/>
  <c r="E25772" i="17"/>
  <c r="E25773" i="17"/>
  <c r="E25774" i="17"/>
  <c r="E25775" i="17"/>
  <c r="E25776" i="17"/>
  <c r="E25777" i="17"/>
  <c r="E25778" i="17"/>
  <c r="E25779" i="17"/>
  <c r="E25780" i="17"/>
  <c r="E25781" i="17"/>
  <c r="E25782" i="17"/>
  <c r="E25783" i="17"/>
  <c r="E25784" i="17"/>
  <c r="E25785" i="17"/>
  <c r="E25786" i="17"/>
  <c r="E25787" i="17"/>
  <c r="E25788" i="17"/>
  <c r="E25789" i="17"/>
  <c r="E25790" i="17"/>
  <c r="E25791" i="17"/>
  <c r="E25792" i="17"/>
  <c r="E25793" i="17"/>
  <c r="E25794" i="17"/>
  <c r="E25795" i="17"/>
  <c r="E25796" i="17"/>
  <c r="E25797" i="17"/>
  <c r="E25798" i="17"/>
  <c r="E25799" i="17"/>
  <c r="E25800" i="17"/>
  <c r="E25801" i="17"/>
  <c r="E25802" i="17"/>
  <c r="E25803" i="17"/>
  <c r="E25804" i="17"/>
  <c r="E25805" i="17"/>
  <c r="E25806" i="17"/>
  <c r="E25807" i="17"/>
  <c r="E25808" i="17"/>
  <c r="E25809" i="17"/>
  <c r="E25810" i="17"/>
  <c r="E25811" i="17"/>
  <c r="E25812" i="17"/>
  <c r="E25813" i="17"/>
  <c r="E25814" i="17"/>
  <c r="E25815" i="17"/>
  <c r="E25816" i="17"/>
  <c r="E25817" i="17"/>
  <c r="E25818" i="17"/>
  <c r="E25819" i="17"/>
  <c r="E25820" i="17"/>
  <c r="E25821" i="17"/>
  <c r="E25822" i="17"/>
  <c r="E25823" i="17"/>
  <c r="E25824" i="17"/>
  <c r="E25825" i="17"/>
  <c r="E25826" i="17"/>
  <c r="E25827" i="17"/>
  <c r="E25828" i="17"/>
  <c r="E25829" i="17"/>
  <c r="E25830" i="17"/>
  <c r="E25831" i="17"/>
  <c r="E25832" i="17"/>
  <c r="E25833" i="17"/>
  <c r="E25834" i="17"/>
  <c r="E25835" i="17"/>
  <c r="E25836" i="17"/>
  <c r="E25837" i="17"/>
  <c r="E25838" i="17"/>
  <c r="E25839" i="17"/>
  <c r="E25840" i="17"/>
  <c r="E25841" i="17"/>
  <c r="E25842" i="17"/>
  <c r="E25843" i="17"/>
  <c r="E25844" i="17"/>
  <c r="E25845" i="17"/>
  <c r="E25846" i="17"/>
  <c r="E25847" i="17"/>
  <c r="E25848" i="17"/>
  <c r="E25849" i="17"/>
  <c r="E25850" i="17"/>
  <c r="E25851" i="17"/>
  <c r="E25852" i="17"/>
  <c r="E25853" i="17"/>
  <c r="E25854" i="17"/>
  <c r="E25855" i="17"/>
  <c r="E25856" i="17"/>
  <c r="E25857" i="17"/>
  <c r="E25858" i="17"/>
  <c r="E25859" i="17"/>
  <c r="E25860" i="17"/>
  <c r="E25861" i="17"/>
  <c r="E25862" i="17"/>
  <c r="E25863" i="17"/>
  <c r="E25864" i="17"/>
  <c r="E25865" i="17"/>
  <c r="E25866" i="17"/>
  <c r="E25867" i="17"/>
  <c r="E25868" i="17"/>
  <c r="E25869" i="17"/>
  <c r="E25870" i="17"/>
  <c r="E25871" i="17"/>
  <c r="E25872" i="17"/>
  <c r="E25873" i="17"/>
  <c r="E25874" i="17"/>
  <c r="E25875" i="17"/>
  <c r="E25876" i="17"/>
  <c r="E25877" i="17"/>
  <c r="E25878" i="17"/>
  <c r="E25879" i="17"/>
  <c r="E25880" i="17"/>
  <c r="E25881" i="17"/>
  <c r="E25882" i="17"/>
  <c r="E25883" i="17"/>
  <c r="E25884" i="17"/>
  <c r="E25885" i="17"/>
  <c r="E25886" i="17"/>
  <c r="E25887" i="17"/>
  <c r="E25888" i="17"/>
  <c r="E25889" i="17"/>
  <c r="E25890" i="17"/>
  <c r="E25891" i="17"/>
  <c r="E25892" i="17"/>
  <c r="E25893" i="17"/>
  <c r="E25894" i="17"/>
  <c r="E25895" i="17"/>
  <c r="E25896" i="17"/>
  <c r="E25897" i="17"/>
  <c r="E25898" i="17"/>
  <c r="E25899" i="17"/>
  <c r="E25900" i="17"/>
  <c r="E25901" i="17"/>
  <c r="E25902" i="17"/>
  <c r="E25903" i="17"/>
  <c r="E25904" i="17"/>
  <c r="E25905" i="17"/>
  <c r="E25906" i="17"/>
  <c r="E25907" i="17"/>
  <c r="E25908" i="17"/>
  <c r="E25909" i="17"/>
  <c r="E25910" i="17"/>
  <c r="E25911" i="17"/>
  <c r="E25912" i="17"/>
  <c r="E25913" i="17"/>
  <c r="E25914" i="17"/>
  <c r="E25915" i="17"/>
  <c r="E25916" i="17"/>
  <c r="E25917" i="17"/>
  <c r="E25918" i="17"/>
  <c r="E25919" i="17"/>
  <c r="E25920" i="17"/>
  <c r="E25921" i="17"/>
  <c r="E25922" i="17"/>
  <c r="E25923" i="17"/>
  <c r="E25924" i="17"/>
  <c r="E25925" i="17"/>
  <c r="E25926" i="17"/>
  <c r="E25927" i="17"/>
  <c r="E25928" i="17"/>
  <c r="E25929" i="17"/>
  <c r="E25930" i="17"/>
  <c r="E25931" i="17"/>
  <c r="E25932" i="17"/>
  <c r="E25933" i="17"/>
  <c r="E25934" i="17"/>
  <c r="E25935" i="17"/>
  <c r="E25936" i="17"/>
  <c r="E25937" i="17"/>
  <c r="E25938" i="17"/>
  <c r="E25939" i="17"/>
  <c r="E25940" i="17"/>
  <c r="E25941" i="17"/>
  <c r="E25942" i="17"/>
  <c r="E25943" i="17"/>
  <c r="E25944" i="17"/>
  <c r="E25945" i="17"/>
  <c r="E25946" i="17"/>
  <c r="E25947" i="17"/>
  <c r="E25948" i="17"/>
  <c r="E25949" i="17"/>
  <c r="E25950" i="17"/>
  <c r="E25951" i="17"/>
  <c r="E25952" i="17"/>
  <c r="E25953" i="17"/>
  <c r="E25954" i="17"/>
  <c r="E25955" i="17"/>
  <c r="E25956" i="17"/>
  <c r="E25957" i="17"/>
  <c r="E25958" i="17"/>
  <c r="E25959" i="17"/>
  <c r="E25960" i="17"/>
  <c r="E25961" i="17"/>
  <c r="E25962" i="17"/>
  <c r="E25963" i="17"/>
  <c r="E25964" i="17"/>
  <c r="E25965" i="17"/>
  <c r="E25966" i="17"/>
  <c r="E25967" i="17"/>
  <c r="E25968" i="17"/>
  <c r="E25969" i="17"/>
  <c r="E25970" i="17"/>
  <c r="E25971" i="17"/>
  <c r="E25972" i="17"/>
  <c r="E25973" i="17"/>
  <c r="E25974" i="17"/>
  <c r="E25975" i="17"/>
  <c r="E25976" i="17"/>
  <c r="E25977" i="17"/>
  <c r="E25978" i="17"/>
  <c r="E25979" i="17"/>
  <c r="E25980" i="17"/>
  <c r="E25981" i="17"/>
  <c r="E25982" i="17"/>
  <c r="E25983" i="17"/>
  <c r="E25984" i="17"/>
  <c r="E25985" i="17"/>
  <c r="E25986" i="17"/>
  <c r="E25987" i="17"/>
  <c r="E25988" i="17"/>
  <c r="E25989" i="17"/>
  <c r="E25990" i="17"/>
  <c r="E25991" i="17"/>
  <c r="E25992" i="17"/>
  <c r="E25993" i="17"/>
  <c r="E25994" i="17"/>
  <c r="E25995" i="17"/>
  <c r="E25996" i="17"/>
  <c r="E25997" i="17"/>
  <c r="E25998" i="17"/>
  <c r="E25999" i="17"/>
  <c r="E26000" i="17"/>
  <c r="E26001" i="17"/>
  <c r="E26002" i="17"/>
  <c r="E26003" i="17"/>
  <c r="E26004" i="17"/>
  <c r="E26005" i="17"/>
  <c r="E26006" i="17"/>
  <c r="E26007" i="17"/>
  <c r="E26008" i="17"/>
  <c r="E26009" i="17"/>
  <c r="E26010" i="17"/>
  <c r="E26011" i="17"/>
  <c r="E26012" i="17"/>
  <c r="E26013" i="17"/>
  <c r="E26014" i="17"/>
  <c r="E26015" i="17"/>
  <c r="E26016" i="17"/>
  <c r="E26017" i="17"/>
  <c r="E26018" i="17"/>
  <c r="E26019" i="17"/>
  <c r="E26020" i="17"/>
  <c r="E26021" i="17"/>
  <c r="E26022" i="17"/>
  <c r="E26023" i="17"/>
  <c r="E26024" i="17"/>
  <c r="E26025" i="17"/>
  <c r="E26026" i="17"/>
  <c r="E26027" i="17"/>
  <c r="E26028" i="17"/>
  <c r="E26029" i="17"/>
  <c r="E26030" i="17"/>
  <c r="E26031" i="17"/>
  <c r="E26032" i="17"/>
  <c r="E26033" i="17"/>
  <c r="E26034" i="17"/>
  <c r="E26035" i="17"/>
  <c r="E26036" i="17"/>
  <c r="E26037" i="17"/>
  <c r="E26038" i="17"/>
  <c r="E26039" i="17"/>
  <c r="E26040" i="17"/>
  <c r="E26041" i="17"/>
  <c r="E26042" i="17"/>
  <c r="E26043" i="17"/>
  <c r="E26044" i="17"/>
  <c r="E26045" i="17"/>
  <c r="E26046" i="17"/>
  <c r="E26047" i="17"/>
  <c r="E26048" i="17"/>
  <c r="E26049" i="17"/>
  <c r="E26050" i="17"/>
  <c r="E26051" i="17"/>
  <c r="E26052" i="17"/>
  <c r="E26053" i="17"/>
  <c r="E26054" i="17"/>
  <c r="E26055" i="17"/>
  <c r="E26056" i="17"/>
  <c r="E26057" i="17"/>
  <c r="E26058" i="17"/>
  <c r="E26059" i="17"/>
  <c r="E26060" i="17"/>
  <c r="E26061" i="17"/>
  <c r="E26062" i="17"/>
  <c r="E26063" i="17"/>
  <c r="E26064" i="17"/>
  <c r="E26065" i="17"/>
  <c r="E26066" i="17"/>
  <c r="E26067" i="17"/>
  <c r="E26068" i="17"/>
  <c r="E26069" i="17"/>
  <c r="E26070" i="17"/>
  <c r="E26071" i="17"/>
  <c r="E26072" i="17"/>
  <c r="E26073" i="17"/>
  <c r="E26074" i="17"/>
  <c r="E26075" i="17"/>
  <c r="E26076" i="17"/>
  <c r="E26077" i="17"/>
  <c r="E26078" i="17"/>
  <c r="E26079" i="17"/>
  <c r="E26080" i="17"/>
  <c r="E26081" i="17"/>
  <c r="E26082" i="17"/>
  <c r="E26083" i="17"/>
  <c r="E26084" i="17"/>
  <c r="E26085" i="17"/>
  <c r="E26086" i="17"/>
  <c r="E26087" i="17"/>
  <c r="E26088" i="17"/>
  <c r="E26089" i="17"/>
  <c r="E26090" i="17"/>
  <c r="E26091" i="17"/>
  <c r="E26092" i="17"/>
  <c r="E26093" i="17"/>
  <c r="E26094" i="17"/>
  <c r="E26095" i="17"/>
  <c r="E26096" i="17"/>
  <c r="E26097" i="17"/>
  <c r="E26098" i="17"/>
  <c r="E26099" i="17"/>
  <c r="E26100" i="17"/>
  <c r="E26101" i="17"/>
  <c r="E26102" i="17"/>
  <c r="E26103" i="17"/>
  <c r="E26104" i="17"/>
  <c r="E26105" i="17"/>
  <c r="E26106" i="17"/>
  <c r="E26107" i="17"/>
  <c r="E26108" i="17"/>
  <c r="E26109" i="17"/>
  <c r="E26110" i="17"/>
  <c r="E26111" i="17"/>
  <c r="E26112" i="17"/>
  <c r="E26113" i="17"/>
  <c r="E26114" i="17"/>
  <c r="E26115" i="17"/>
  <c r="E26116" i="17"/>
  <c r="E26117" i="17"/>
  <c r="E26118" i="17"/>
  <c r="E26119" i="17"/>
  <c r="E26120" i="17"/>
  <c r="E26121" i="17"/>
  <c r="E26122" i="17"/>
  <c r="E26123" i="17"/>
  <c r="E26124" i="17"/>
  <c r="E26125" i="17"/>
  <c r="E26126" i="17"/>
  <c r="E26127" i="17"/>
  <c r="E26128" i="17"/>
  <c r="E26129" i="17"/>
  <c r="E26130" i="17"/>
  <c r="E26131" i="17"/>
  <c r="E26132" i="17"/>
  <c r="E26133" i="17"/>
  <c r="E26134" i="17"/>
  <c r="E26135" i="17"/>
  <c r="E26136" i="17"/>
  <c r="E26137" i="17"/>
  <c r="E26138" i="17"/>
  <c r="E26139" i="17"/>
  <c r="E26140" i="17"/>
  <c r="E26141" i="17"/>
  <c r="E26142" i="17"/>
  <c r="E26143" i="17"/>
  <c r="E26144" i="17"/>
  <c r="E26145" i="17"/>
  <c r="E26146" i="17"/>
  <c r="E26147" i="17"/>
  <c r="E26148" i="17"/>
  <c r="E26149" i="17"/>
  <c r="E26150" i="17"/>
  <c r="E26151" i="17"/>
  <c r="E26152" i="17"/>
  <c r="E26153" i="17"/>
  <c r="E26154" i="17"/>
  <c r="E26155" i="17"/>
  <c r="E26156" i="17"/>
  <c r="E26157" i="17"/>
  <c r="E26158" i="17"/>
  <c r="E26159" i="17"/>
  <c r="E26160" i="17"/>
  <c r="E26161" i="17"/>
  <c r="E26162" i="17"/>
  <c r="E26163" i="17"/>
  <c r="E26164" i="17"/>
  <c r="E26165" i="17"/>
  <c r="E26166" i="17"/>
  <c r="E26167" i="17"/>
  <c r="E26168" i="17"/>
  <c r="E26169" i="17"/>
  <c r="E26170" i="17"/>
  <c r="E26171" i="17"/>
  <c r="E26172" i="17"/>
  <c r="E26173" i="17"/>
  <c r="E26174" i="17"/>
  <c r="E26175" i="17"/>
  <c r="E26176" i="17"/>
  <c r="E26177" i="17"/>
  <c r="E26178" i="17"/>
  <c r="E26179" i="17"/>
  <c r="E26180" i="17"/>
  <c r="E26181" i="17"/>
  <c r="E26182" i="17"/>
  <c r="E26183" i="17"/>
  <c r="E26184" i="17"/>
  <c r="E26185" i="17"/>
  <c r="E26186" i="17"/>
  <c r="E26187" i="17"/>
  <c r="E26188" i="17"/>
  <c r="E26189" i="17"/>
  <c r="E26190" i="17"/>
  <c r="E26191" i="17"/>
  <c r="E26192" i="17"/>
  <c r="E26193" i="17"/>
  <c r="E26194" i="17"/>
  <c r="E26195" i="17"/>
  <c r="E26196" i="17"/>
  <c r="E26197" i="17"/>
  <c r="E26198" i="17"/>
  <c r="E26199" i="17"/>
  <c r="E26200" i="17"/>
  <c r="E26201" i="17"/>
  <c r="E26202" i="17"/>
  <c r="E26203" i="17"/>
  <c r="E26204" i="17"/>
  <c r="E26205" i="17"/>
  <c r="E26206" i="17"/>
  <c r="E26207" i="17"/>
  <c r="E26208" i="17"/>
  <c r="E26209" i="17"/>
  <c r="E26210" i="17"/>
  <c r="E26211" i="17"/>
  <c r="E26212" i="17"/>
  <c r="E26213" i="17"/>
  <c r="E26214" i="17"/>
  <c r="E26215" i="17"/>
  <c r="E26216" i="17"/>
  <c r="E26217" i="17"/>
  <c r="E26218" i="17"/>
  <c r="E26219" i="17"/>
  <c r="E26220" i="17"/>
  <c r="E26221" i="17"/>
  <c r="E26222" i="17"/>
  <c r="E26223" i="17"/>
  <c r="E26224" i="17"/>
  <c r="E26225" i="17"/>
  <c r="E26226" i="17"/>
  <c r="E26227" i="17"/>
  <c r="E26228" i="17"/>
  <c r="E26229" i="17"/>
  <c r="E26230" i="17"/>
  <c r="E26231" i="17"/>
  <c r="E26232" i="17"/>
  <c r="E26233" i="17"/>
  <c r="E26234" i="17"/>
  <c r="E26235" i="17"/>
  <c r="E26236" i="17"/>
  <c r="E26237" i="17"/>
  <c r="E26238" i="17"/>
  <c r="E26239" i="17"/>
  <c r="E26240" i="17"/>
  <c r="E26241" i="17"/>
  <c r="E26242" i="17"/>
  <c r="E26243" i="17"/>
  <c r="E26244" i="17"/>
  <c r="E26245" i="17"/>
  <c r="E26246" i="17"/>
  <c r="E26247" i="17"/>
  <c r="E26248" i="17"/>
  <c r="E26249" i="17"/>
  <c r="E26250" i="17"/>
  <c r="E26251" i="17"/>
  <c r="E26252" i="17"/>
  <c r="E26253" i="17"/>
  <c r="E26254" i="17"/>
  <c r="E26255" i="17"/>
  <c r="E26256" i="17"/>
  <c r="E26257" i="17"/>
  <c r="E26258" i="17"/>
  <c r="E26259" i="17"/>
  <c r="E26260" i="17"/>
  <c r="E26261" i="17"/>
  <c r="E26262" i="17"/>
  <c r="E26263" i="17"/>
  <c r="E26264" i="17"/>
  <c r="E26265" i="17"/>
  <c r="E26266" i="17"/>
  <c r="E26267" i="17"/>
  <c r="E26268" i="17"/>
  <c r="E26269" i="17"/>
  <c r="E26270" i="17"/>
  <c r="E26271" i="17"/>
  <c r="E26272" i="17"/>
  <c r="E26273" i="17"/>
  <c r="E26274" i="17"/>
  <c r="E26275" i="17"/>
  <c r="E26276" i="17"/>
  <c r="E26277" i="17"/>
  <c r="E26278" i="17"/>
  <c r="E26279" i="17"/>
  <c r="E26280" i="17"/>
  <c r="E26281" i="17"/>
  <c r="E26282" i="17"/>
  <c r="E26283" i="17"/>
  <c r="E26284" i="17"/>
  <c r="E26285" i="17"/>
  <c r="E26286" i="17"/>
  <c r="E26287" i="17"/>
  <c r="E26288" i="17"/>
  <c r="E26289" i="17"/>
  <c r="E26290" i="17"/>
  <c r="E26291" i="17"/>
  <c r="E26292" i="17"/>
  <c r="E26293" i="17"/>
  <c r="E26294" i="17"/>
  <c r="E26295" i="17"/>
  <c r="E26296" i="17"/>
  <c r="E26297" i="17"/>
  <c r="E26298" i="17"/>
  <c r="E26299" i="17"/>
  <c r="E26300" i="17"/>
  <c r="E26301" i="17"/>
  <c r="E26302" i="17"/>
  <c r="E26303" i="17"/>
  <c r="E26304" i="17"/>
  <c r="E26305" i="17"/>
  <c r="E26306" i="17"/>
  <c r="E26307" i="17"/>
  <c r="E26308" i="17"/>
  <c r="E26309" i="17"/>
  <c r="E26310" i="17"/>
  <c r="E26311" i="17"/>
  <c r="E26312" i="17"/>
  <c r="E26313" i="17"/>
  <c r="E26314" i="17"/>
  <c r="E26315" i="17"/>
  <c r="E26316" i="17"/>
  <c r="E26317" i="17"/>
  <c r="E26318" i="17"/>
  <c r="E26319" i="17"/>
  <c r="E26320" i="17"/>
  <c r="E26321" i="17"/>
  <c r="E26322" i="17"/>
  <c r="E26323" i="17"/>
  <c r="E26324" i="17"/>
  <c r="E26325" i="17"/>
  <c r="E26326" i="17"/>
  <c r="E26327" i="17"/>
  <c r="E26328" i="17"/>
  <c r="E26329" i="17"/>
  <c r="E26330" i="17"/>
  <c r="E26331" i="17"/>
  <c r="E26332" i="17"/>
  <c r="E26333" i="17"/>
  <c r="E26334" i="17"/>
  <c r="E26335" i="17"/>
  <c r="E26336" i="17"/>
  <c r="E26337" i="17"/>
  <c r="E26338" i="17"/>
  <c r="E26339" i="17"/>
  <c r="E26340" i="17"/>
  <c r="E26341" i="17"/>
  <c r="E26342" i="17"/>
  <c r="E26343" i="17"/>
  <c r="E26344" i="17"/>
  <c r="E26345" i="17"/>
  <c r="E26346" i="17"/>
  <c r="E26347" i="17"/>
  <c r="E26348" i="17"/>
  <c r="E26349" i="17"/>
  <c r="E26350" i="17"/>
  <c r="E26351" i="17"/>
  <c r="E26352" i="17"/>
  <c r="E26353" i="17"/>
  <c r="E26354" i="17"/>
  <c r="E26355" i="17"/>
  <c r="E26356" i="17"/>
  <c r="E26357" i="17"/>
  <c r="E26358" i="17"/>
  <c r="E26359" i="17"/>
  <c r="E26360" i="17"/>
  <c r="E26361" i="17"/>
  <c r="E26362" i="17"/>
  <c r="E26363" i="17"/>
  <c r="E26364" i="17"/>
  <c r="E26365" i="17"/>
  <c r="E26366" i="17"/>
  <c r="E26367" i="17"/>
  <c r="E26368" i="17"/>
  <c r="E26369" i="17"/>
  <c r="E26370" i="17"/>
  <c r="E26371" i="17"/>
  <c r="E26372" i="17"/>
  <c r="E26373" i="17"/>
  <c r="E26374" i="17"/>
  <c r="E26375" i="17"/>
  <c r="E26376" i="17"/>
  <c r="E26377" i="17"/>
  <c r="E26378" i="17"/>
  <c r="E26379" i="17"/>
  <c r="E26380" i="17"/>
  <c r="E26381" i="17"/>
  <c r="E26382" i="17"/>
  <c r="E26383" i="17"/>
  <c r="E26384" i="17"/>
  <c r="E26385" i="17"/>
  <c r="E26386" i="17"/>
  <c r="E26387" i="17"/>
  <c r="E26388" i="17"/>
  <c r="E26389" i="17"/>
  <c r="E26390" i="17"/>
  <c r="E26391" i="17"/>
  <c r="E26392" i="17"/>
  <c r="E26393" i="17"/>
  <c r="E26394" i="17"/>
  <c r="E26395" i="17"/>
  <c r="E26396" i="17"/>
  <c r="E26397" i="17"/>
  <c r="E26398" i="17"/>
  <c r="E26399" i="17"/>
  <c r="E26400" i="17"/>
  <c r="E26401" i="17"/>
  <c r="E26402" i="17"/>
  <c r="E26403" i="17"/>
  <c r="E26404" i="17"/>
  <c r="E26405" i="17"/>
  <c r="E26406" i="17"/>
  <c r="E26407" i="17"/>
  <c r="E26408" i="17"/>
  <c r="E26409" i="17"/>
  <c r="E26410" i="17"/>
  <c r="E26411" i="17"/>
  <c r="E26412" i="17"/>
  <c r="E26413" i="17"/>
  <c r="E26414" i="17"/>
  <c r="E26415" i="17"/>
  <c r="E26416" i="17"/>
  <c r="E26417" i="17"/>
  <c r="E26418" i="17"/>
  <c r="E26419" i="17"/>
  <c r="E26420" i="17"/>
  <c r="E26421" i="17"/>
  <c r="E26422" i="17"/>
  <c r="E26423" i="17"/>
  <c r="E26424" i="17"/>
  <c r="E26425" i="17"/>
  <c r="E26426" i="17"/>
  <c r="E26427" i="17"/>
  <c r="E26428" i="17"/>
  <c r="E26429" i="17"/>
  <c r="E26430" i="17"/>
  <c r="E26431" i="17"/>
  <c r="E26432" i="17"/>
  <c r="E26433" i="17"/>
  <c r="E26434" i="17"/>
  <c r="E26435" i="17"/>
  <c r="E26436" i="17"/>
  <c r="E26437" i="17"/>
  <c r="E26438" i="17"/>
  <c r="E26439" i="17"/>
  <c r="E26440" i="17"/>
  <c r="E26441" i="17"/>
  <c r="E26442" i="17"/>
  <c r="E26443" i="17"/>
  <c r="E26444" i="17"/>
  <c r="E26445" i="17"/>
  <c r="E26446" i="17"/>
  <c r="E26447" i="17"/>
  <c r="E26448" i="17"/>
  <c r="E26449" i="17"/>
  <c r="E26450" i="17"/>
  <c r="E26451" i="17"/>
  <c r="E26452" i="17"/>
  <c r="E26453" i="17"/>
  <c r="E26454" i="17"/>
  <c r="E26455" i="17"/>
  <c r="E26456" i="17"/>
  <c r="E26457" i="17"/>
  <c r="E26458" i="17"/>
  <c r="E26459" i="17"/>
  <c r="E26460" i="17"/>
  <c r="E26461" i="17"/>
  <c r="E26462" i="17"/>
  <c r="E26463" i="17"/>
  <c r="E26464" i="17"/>
  <c r="E26465" i="17"/>
  <c r="E26466" i="17"/>
  <c r="E26467" i="17"/>
  <c r="E26468" i="17"/>
  <c r="E26469" i="17"/>
  <c r="E26470" i="17"/>
  <c r="E26471" i="17"/>
  <c r="E26472" i="17"/>
  <c r="E26473" i="17"/>
  <c r="E26474" i="17"/>
  <c r="E26475" i="17"/>
  <c r="E26476" i="17"/>
  <c r="E26477" i="17"/>
  <c r="E26478" i="17"/>
  <c r="E26479" i="17"/>
  <c r="E26480" i="17"/>
  <c r="E26481" i="17"/>
  <c r="E26482" i="17"/>
  <c r="E26483" i="17"/>
  <c r="E26484" i="17"/>
  <c r="E26485" i="17"/>
  <c r="E26486" i="17"/>
  <c r="E26487" i="17"/>
  <c r="E26488" i="17"/>
  <c r="E26489" i="17"/>
  <c r="E26490" i="17"/>
  <c r="E26491" i="17"/>
  <c r="E26492" i="17"/>
  <c r="E26493" i="17"/>
  <c r="E26494" i="17"/>
  <c r="E26495" i="17"/>
  <c r="E26496" i="17"/>
  <c r="E26497" i="17"/>
  <c r="E26498" i="17"/>
  <c r="E26499" i="17"/>
  <c r="E26500" i="17"/>
  <c r="E26501" i="17"/>
  <c r="E26502" i="17"/>
  <c r="E26503" i="17"/>
  <c r="E26504" i="17"/>
  <c r="E26505" i="17"/>
  <c r="E26506" i="17"/>
  <c r="E26507" i="17"/>
  <c r="E26508" i="17"/>
  <c r="E26509" i="17"/>
  <c r="E26510" i="17"/>
  <c r="E26511" i="17"/>
  <c r="E26512" i="17"/>
  <c r="E26513" i="17"/>
  <c r="E26514" i="17"/>
  <c r="E26515" i="17"/>
  <c r="E26516" i="17"/>
  <c r="E26517" i="17"/>
  <c r="E26518" i="17"/>
  <c r="E26519" i="17"/>
  <c r="E26520" i="17"/>
  <c r="E26521" i="17"/>
  <c r="E26522" i="17"/>
  <c r="E26523" i="17"/>
  <c r="E26524" i="17"/>
  <c r="E26525" i="17"/>
  <c r="E26526" i="17"/>
  <c r="E26527" i="17"/>
  <c r="E26528" i="17"/>
  <c r="E26529" i="17"/>
  <c r="E26530" i="17"/>
  <c r="E26531" i="17"/>
  <c r="E26532" i="17"/>
  <c r="E26533" i="17"/>
  <c r="E26534" i="17"/>
  <c r="E26535" i="17"/>
  <c r="E26536" i="17"/>
  <c r="E26537" i="17"/>
  <c r="E26538" i="17"/>
  <c r="E26539" i="17"/>
  <c r="E26540" i="17"/>
  <c r="E26541" i="17"/>
  <c r="E26542" i="17"/>
  <c r="E26543" i="17"/>
  <c r="E26544" i="17"/>
  <c r="E26545" i="17"/>
  <c r="E26546" i="17"/>
  <c r="E26547" i="17"/>
  <c r="E26548" i="17"/>
  <c r="E26549" i="17"/>
  <c r="E26550" i="17"/>
  <c r="E26551" i="17"/>
  <c r="E26552" i="17"/>
  <c r="E26553" i="17"/>
  <c r="E26554" i="17"/>
  <c r="E26555" i="17"/>
  <c r="E26556" i="17"/>
  <c r="E26557" i="17"/>
  <c r="E26558" i="17"/>
  <c r="E26559" i="17"/>
  <c r="E26560" i="17"/>
  <c r="E26561" i="17"/>
  <c r="E26562" i="17"/>
  <c r="E26563" i="17"/>
  <c r="E26564" i="17"/>
  <c r="E26565" i="17"/>
  <c r="E26566" i="17"/>
  <c r="E26567" i="17"/>
  <c r="E26568" i="17"/>
  <c r="E26569" i="17"/>
  <c r="E26570" i="17"/>
  <c r="E26571" i="17"/>
  <c r="E26572" i="17"/>
  <c r="E26573" i="17"/>
  <c r="E26574" i="17"/>
  <c r="E26575" i="17"/>
  <c r="E26576" i="17"/>
  <c r="E26577" i="17"/>
  <c r="E26578" i="17"/>
  <c r="E26579" i="17"/>
  <c r="E26580" i="17"/>
  <c r="E26581" i="17"/>
  <c r="E26582" i="17"/>
  <c r="E26583" i="17"/>
  <c r="E26584" i="17"/>
  <c r="E26585" i="17"/>
  <c r="E26586" i="17"/>
  <c r="E26587" i="17"/>
  <c r="E26588" i="17"/>
  <c r="E26589" i="17"/>
  <c r="E26590" i="17"/>
  <c r="E26591" i="17"/>
  <c r="E26592" i="17"/>
  <c r="E26593" i="17"/>
  <c r="E26594" i="17"/>
  <c r="E26595" i="17"/>
  <c r="E26596" i="17"/>
  <c r="E26597" i="17"/>
  <c r="E26598" i="17"/>
  <c r="E26599" i="17"/>
  <c r="E26600" i="17"/>
  <c r="E26601" i="17"/>
  <c r="E26602" i="17"/>
  <c r="E26603" i="17"/>
  <c r="E26604" i="17"/>
  <c r="E26605" i="17"/>
  <c r="E26606" i="17"/>
  <c r="E26607" i="17"/>
  <c r="E26608" i="17"/>
  <c r="E26609" i="17"/>
  <c r="E26610" i="17"/>
  <c r="E26611" i="17"/>
  <c r="E26612" i="17"/>
  <c r="E26613" i="17"/>
  <c r="E26614" i="17"/>
  <c r="E26615" i="17"/>
  <c r="E26616" i="17"/>
  <c r="E26617" i="17"/>
  <c r="E26618" i="17"/>
  <c r="E26619" i="17"/>
  <c r="E26620" i="17"/>
  <c r="E26621" i="17"/>
  <c r="E26622" i="17"/>
  <c r="E26623" i="17"/>
  <c r="E26624" i="17"/>
  <c r="E26625" i="17"/>
  <c r="E26626" i="17"/>
  <c r="E26627" i="17"/>
  <c r="E26628" i="17"/>
  <c r="E26629" i="17"/>
  <c r="E26630" i="17"/>
  <c r="E26631" i="17"/>
  <c r="E26632" i="17"/>
  <c r="E26633" i="17"/>
  <c r="E26634" i="17"/>
  <c r="E26635" i="17"/>
  <c r="E26636" i="17"/>
  <c r="E26637" i="17"/>
  <c r="E26638" i="17"/>
  <c r="E26639" i="17"/>
  <c r="E26640" i="17"/>
  <c r="E26641" i="17"/>
  <c r="E26642" i="17"/>
  <c r="E26643" i="17"/>
  <c r="E26644" i="17"/>
  <c r="E26645" i="17"/>
  <c r="E26646" i="17"/>
  <c r="E26647" i="17"/>
  <c r="E26648" i="17"/>
  <c r="E26649" i="17"/>
  <c r="E26650" i="17"/>
  <c r="E26651" i="17"/>
  <c r="E26652" i="17"/>
  <c r="E26653" i="17"/>
  <c r="E26654" i="17"/>
  <c r="E26655" i="17"/>
  <c r="E26656" i="17"/>
  <c r="E26657" i="17"/>
  <c r="E26658" i="17"/>
  <c r="E26659" i="17"/>
  <c r="E26660" i="17"/>
  <c r="E26661" i="17"/>
  <c r="E26662" i="17"/>
  <c r="E26663" i="17"/>
  <c r="E26664" i="17"/>
  <c r="E26665" i="17"/>
  <c r="E26666" i="17"/>
  <c r="E26667" i="17"/>
  <c r="E26668" i="17"/>
  <c r="E26669" i="17"/>
  <c r="E26670" i="17"/>
  <c r="E26671" i="17"/>
  <c r="E26672" i="17"/>
  <c r="E26673" i="17"/>
  <c r="E26674" i="17"/>
  <c r="E26675" i="17"/>
  <c r="E26676" i="17"/>
  <c r="E26677" i="17"/>
  <c r="E26678" i="17"/>
  <c r="E26679" i="17"/>
  <c r="E26680" i="17"/>
  <c r="E26681" i="17"/>
  <c r="E26682" i="17"/>
  <c r="E26683" i="17"/>
  <c r="E26684" i="17"/>
  <c r="E26685" i="17"/>
  <c r="E26686" i="17"/>
  <c r="E26687" i="17"/>
  <c r="E26688" i="17"/>
  <c r="E26689" i="17"/>
  <c r="E26690" i="17"/>
  <c r="E26691" i="17"/>
  <c r="E26692" i="17"/>
  <c r="E26693" i="17"/>
  <c r="E26694" i="17"/>
  <c r="E26695" i="17"/>
  <c r="E26696" i="17"/>
  <c r="E26697" i="17"/>
  <c r="E26698" i="17"/>
  <c r="E26699" i="17"/>
  <c r="E26700" i="17"/>
  <c r="E26701" i="17"/>
  <c r="E26702" i="17"/>
  <c r="E26703" i="17"/>
  <c r="E26704" i="17"/>
  <c r="E26705" i="17"/>
  <c r="E26706" i="17"/>
  <c r="E26707" i="17"/>
  <c r="E26708" i="17"/>
  <c r="E26709" i="17"/>
  <c r="E26710" i="17"/>
  <c r="E26711" i="17"/>
  <c r="E26712" i="17"/>
  <c r="E26713" i="17"/>
  <c r="E26714" i="17"/>
  <c r="E26715" i="17"/>
  <c r="E26716" i="17"/>
  <c r="E26717" i="17"/>
  <c r="E26718" i="17"/>
  <c r="E26719" i="17"/>
  <c r="E26720" i="17"/>
  <c r="E26721" i="17"/>
  <c r="E26722" i="17"/>
  <c r="E26723" i="17"/>
  <c r="E26724" i="17"/>
  <c r="E26725" i="17"/>
  <c r="E26726" i="17"/>
  <c r="E26727" i="17"/>
  <c r="E26728" i="17"/>
  <c r="E26729" i="17"/>
  <c r="E26730" i="17"/>
  <c r="E26731" i="17"/>
  <c r="E26732" i="17"/>
  <c r="E26733" i="17"/>
  <c r="E26734" i="17"/>
  <c r="E26735" i="17"/>
  <c r="E26736" i="17"/>
  <c r="E26737" i="17"/>
  <c r="E26738" i="17"/>
  <c r="E26739" i="17"/>
  <c r="E26740" i="17"/>
  <c r="E26741" i="17"/>
  <c r="E26742" i="17"/>
  <c r="E26743" i="17"/>
  <c r="E26744" i="17"/>
  <c r="E26745" i="17"/>
  <c r="E26746" i="17"/>
  <c r="E26747" i="17"/>
  <c r="E26748" i="17"/>
  <c r="E26749" i="17"/>
  <c r="E26750" i="17"/>
  <c r="E26751" i="17"/>
  <c r="E26752" i="17"/>
  <c r="E26753" i="17"/>
  <c r="E26754" i="17"/>
  <c r="E26755" i="17"/>
  <c r="E26756" i="17"/>
  <c r="E26757" i="17"/>
  <c r="E26758" i="17"/>
  <c r="E26759" i="17"/>
  <c r="E26760" i="17"/>
  <c r="E26761" i="17"/>
  <c r="E26762" i="17"/>
  <c r="E26763" i="17"/>
  <c r="E26764" i="17"/>
  <c r="E26765" i="17"/>
  <c r="E26766" i="17"/>
  <c r="E26767" i="17"/>
  <c r="E26768" i="17"/>
  <c r="E26769" i="17"/>
  <c r="E26770" i="17"/>
  <c r="E26771" i="17"/>
  <c r="E26772" i="17"/>
  <c r="E26773" i="17"/>
  <c r="E26774" i="17"/>
  <c r="E26775" i="17"/>
  <c r="E26776" i="17"/>
  <c r="E26777" i="17"/>
  <c r="E26778" i="17"/>
  <c r="E26779" i="17"/>
  <c r="E26780" i="17"/>
  <c r="E26781" i="17"/>
  <c r="E26782" i="17"/>
  <c r="E26783" i="17"/>
  <c r="E26784" i="17"/>
  <c r="E26785" i="17"/>
  <c r="E26786" i="17"/>
  <c r="E26787" i="17"/>
  <c r="E26788" i="17"/>
  <c r="E26789" i="17"/>
  <c r="E26790" i="17"/>
  <c r="E26791" i="17"/>
  <c r="E26792" i="17"/>
  <c r="E26793" i="17"/>
  <c r="E26794" i="17"/>
  <c r="E26795" i="17"/>
  <c r="E26796" i="17"/>
  <c r="E26797" i="17"/>
  <c r="E26798" i="17"/>
  <c r="E26799" i="17"/>
  <c r="E26800" i="17"/>
  <c r="E26801" i="17"/>
  <c r="E26802" i="17"/>
  <c r="E26803" i="17"/>
  <c r="E26804" i="17"/>
  <c r="E26805" i="17"/>
  <c r="E26806" i="17"/>
  <c r="E26807" i="17"/>
  <c r="E26808" i="17"/>
  <c r="E26809" i="17"/>
  <c r="E26810" i="17"/>
  <c r="E26811" i="17"/>
  <c r="E26812" i="17"/>
  <c r="E26813" i="17"/>
  <c r="E26814" i="17"/>
  <c r="E26815" i="17"/>
  <c r="E26816" i="17"/>
  <c r="E26817" i="17"/>
  <c r="E26818" i="17"/>
  <c r="E26819" i="17"/>
  <c r="E26820" i="17"/>
  <c r="E26821" i="17"/>
  <c r="E26822" i="17"/>
  <c r="E26823" i="17"/>
  <c r="E26824" i="17"/>
  <c r="E26825" i="17"/>
  <c r="E26826" i="17"/>
  <c r="E26827" i="17"/>
  <c r="E26828" i="17"/>
  <c r="E26829" i="17"/>
  <c r="E26830" i="17"/>
  <c r="E26831" i="17"/>
  <c r="E26832" i="17"/>
  <c r="E26833" i="17"/>
  <c r="E26834" i="17"/>
  <c r="E26835" i="17"/>
  <c r="E26836" i="17"/>
  <c r="E26837" i="17"/>
  <c r="E26838" i="17"/>
  <c r="E26839" i="17"/>
  <c r="E26840" i="17"/>
  <c r="E26841" i="17"/>
  <c r="E26842" i="17"/>
  <c r="E26843" i="17"/>
  <c r="E26844" i="17"/>
  <c r="E26845" i="17"/>
  <c r="E26846" i="17"/>
  <c r="E26847" i="17"/>
  <c r="E26848" i="17"/>
  <c r="E26849" i="17"/>
  <c r="E26850" i="17"/>
  <c r="E26851" i="17"/>
  <c r="E26852" i="17"/>
  <c r="E26853" i="17"/>
  <c r="E26854" i="17"/>
  <c r="E26855" i="17"/>
  <c r="E26856" i="17"/>
  <c r="E26857" i="17"/>
  <c r="E26858" i="17"/>
  <c r="E26859" i="17"/>
  <c r="E26860" i="17"/>
  <c r="E26861" i="17"/>
  <c r="E26862" i="17"/>
  <c r="E26863" i="17"/>
  <c r="E26864" i="17"/>
  <c r="E26865" i="17"/>
  <c r="E26866" i="17"/>
  <c r="E26867" i="17"/>
  <c r="E26868" i="17"/>
  <c r="E26869" i="17"/>
  <c r="E26870" i="17"/>
  <c r="E26871" i="17"/>
  <c r="E26872" i="17"/>
  <c r="E26873" i="17"/>
  <c r="E26874" i="17"/>
  <c r="E26875" i="17"/>
  <c r="E26876" i="17"/>
  <c r="E26877" i="17"/>
  <c r="E26878" i="17"/>
  <c r="E26879" i="17"/>
  <c r="E26880" i="17"/>
  <c r="E26881" i="17"/>
  <c r="E26882" i="17"/>
  <c r="E26883" i="17"/>
  <c r="E26884" i="17"/>
  <c r="E26885" i="17"/>
  <c r="E26886" i="17"/>
  <c r="E26887" i="17"/>
  <c r="E26888" i="17"/>
  <c r="E26889" i="17"/>
  <c r="E26890" i="17"/>
  <c r="E26891" i="17"/>
  <c r="E26892" i="17"/>
  <c r="E26893" i="17"/>
  <c r="E26894" i="17"/>
  <c r="E26895" i="17"/>
  <c r="E26896" i="17"/>
  <c r="E26897" i="17"/>
  <c r="E26898" i="17"/>
  <c r="E26899" i="17"/>
  <c r="E26900" i="17"/>
  <c r="E26901" i="17"/>
  <c r="E26902" i="17"/>
  <c r="E26903" i="17"/>
  <c r="E26904" i="17"/>
  <c r="E26905" i="17"/>
  <c r="E26906" i="17"/>
  <c r="E26907" i="17"/>
  <c r="E26908" i="17"/>
  <c r="E26909" i="17"/>
  <c r="E26910" i="17"/>
  <c r="E26911" i="17"/>
  <c r="E26912" i="17"/>
  <c r="E26913" i="17"/>
  <c r="E26914" i="17"/>
  <c r="E26915" i="17"/>
  <c r="E26916" i="17"/>
  <c r="E26917" i="17"/>
  <c r="E26918" i="17"/>
  <c r="E26919" i="17"/>
  <c r="E26920" i="17"/>
  <c r="E26921" i="17"/>
  <c r="E26922" i="17"/>
  <c r="E26923" i="17"/>
  <c r="E26924" i="17"/>
  <c r="E26925" i="17"/>
  <c r="E26926" i="17"/>
  <c r="E26927" i="17"/>
  <c r="E26928" i="17"/>
  <c r="E26929" i="17"/>
  <c r="E26930" i="17"/>
  <c r="E26931" i="17"/>
  <c r="E26932" i="17"/>
  <c r="E26933" i="17"/>
  <c r="E26934" i="17"/>
  <c r="E26935" i="17"/>
  <c r="E26936" i="17"/>
  <c r="E26937" i="17"/>
  <c r="E26938" i="17"/>
  <c r="E26939" i="17"/>
  <c r="E26940" i="17"/>
  <c r="E26941" i="17"/>
  <c r="E26942" i="17"/>
  <c r="E26943" i="17"/>
  <c r="E26944" i="17"/>
  <c r="E26945" i="17"/>
  <c r="E26946" i="17"/>
  <c r="E26947" i="17"/>
  <c r="E26948" i="17"/>
  <c r="E26949" i="17"/>
  <c r="E26950" i="17"/>
  <c r="E26951" i="17"/>
  <c r="E26952" i="17"/>
  <c r="E26953" i="17"/>
  <c r="E26954" i="17"/>
  <c r="E26955" i="17"/>
  <c r="E26956" i="17"/>
  <c r="E26957" i="17"/>
  <c r="E26958" i="17"/>
  <c r="E26959" i="17"/>
  <c r="E26960" i="17"/>
  <c r="E26961" i="17"/>
  <c r="E26962" i="17"/>
  <c r="E26963" i="17"/>
  <c r="E26964" i="17"/>
  <c r="E26965" i="17"/>
  <c r="E26966" i="17"/>
  <c r="E26967" i="17"/>
  <c r="E26968" i="17"/>
  <c r="E26969" i="17"/>
  <c r="E26970" i="17"/>
  <c r="E26971" i="17"/>
  <c r="E26972" i="17"/>
  <c r="E26973" i="17"/>
  <c r="E26974" i="17"/>
  <c r="E26975" i="17"/>
  <c r="E26976" i="17"/>
  <c r="E26977" i="17"/>
  <c r="E26978" i="17"/>
  <c r="E26979" i="17"/>
  <c r="E26980" i="17"/>
  <c r="E26981" i="17"/>
  <c r="E26982" i="17"/>
  <c r="E26983" i="17"/>
  <c r="E26984" i="17"/>
  <c r="E26985" i="17"/>
  <c r="E26986" i="17"/>
  <c r="E26987" i="17"/>
  <c r="E26988" i="17"/>
  <c r="E26989" i="17"/>
  <c r="E26990" i="17"/>
  <c r="E26991" i="17"/>
  <c r="E26992" i="17"/>
  <c r="E26993" i="17"/>
  <c r="E26994" i="17"/>
  <c r="E26995" i="17"/>
  <c r="E26996" i="17"/>
  <c r="E26997" i="17"/>
  <c r="E26998" i="17"/>
  <c r="E26999" i="17"/>
  <c r="E27000" i="17"/>
  <c r="E27001" i="17"/>
  <c r="E27002" i="17"/>
  <c r="E27003" i="17"/>
  <c r="E27004" i="17"/>
  <c r="E27005" i="17"/>
  <c r="E27006" i="17"/>
  <c r="E27007" i="17"/>
  <c r="E27008" i="17"/>
  <c r="E27009" i="17"/>
  <c r="E27010" i="17"/>
  <c r="E27011" i="17"/>
  <c r="E27012" i="17"/>
  <c r="E27013" i="17"/>
  <c r="E27014" i="17"/>
  <c r="E27015" i="17"/>
  <c r="E27016" i="17"/>
  <c r="E27017" i="17"/>
  <c r="E27018" i="17"/>
  <c r="E27019" i="17"/>
  <c r="E27020" i="17"/>
  <c r="E27021" i="17"/>
  <c r="E27022" i="17"/>
  <c r="E27023" i="17"/>
  <c r="E27024" i="17"/>
  <c r="E27025" i="17"/>
  <c r="E27026" i="17"/>
  <c r="E27027" i="17"/>
  <c r="E27028" i="17"/>
  <c r="E27029" i="17"/>
  <c r="E27030" i="17"/>
  <c r="E27031" i="17"/>
  <c r="E27032" i="17"/>
  <c r="E27033" i="17"/>
  <c r="E27034" i="17"/>
  <c r="E27035" i="17"/>
  <c r="E27036" i="17"/>
  <c r="E27037" i="17"/>
  <c r="E27038" i="17"/>
  <c r="E27039" i="17"/>
  <c r="E27040" i="17"/>
  <c r="E27041" i="17"/>
  <c r="E27042" i="17"/>
  <c r="E27043" i="17"/>
  <c r="E27044" i="17"/>
  <c r="E27045" i="17"/>
  <c r="E27046" i="17"/>
  <c r="E27047" i="17"/>
  <c r="E27048" i="17"/>
  <c r="E27049" i="17"/>
  <c r="E27050" i="17"/>
  <c r="E27051" i="17"/>
  <c r="E27052" i="17"/>
  <c r="E27053" i="17"/>
  <c r="E27054" i="17"/>
  <c r="E27055" i="17"/>
  <c r="E27056" i="17"/>
  <c r="E27057" i="17"/>
  <c r="E27058" i="17"/>
  <c r="E27059" i="17"/>
  <c r="E27060" i="17"/>
  <c r="E27061" i="17"/>
  <c r="E27062" i="17"/>
  <c r="E27063" i="17"/>
  <c r="E27064" i="17"/>
  <c r="E27065" i="17"/>
  <c r="E27066" i="17"/>
  <c r="E27067" i="17"/>
  <c r="E27068" i="17"/>
  <c r="E27069" i="17"/>
  <c r="E27070" i="17"/>
  <c r="E27071" i="17"/>
  <c r="E27072" i="17"/>
  <c r="E27073" i="17"/>
  <c r="E27074" i="17"/>
  <c r="E27075" i="17"/>
  <c r="E27076" i="17"/>
  <c r="E27077" i="17"/>
  <c r="E27078" i="17"/>
  <c r="E27079" i="17"/>
  <c r="E27080" i="17"/>
  <c r="E27081" i="17"/>
  <c r="E27082" i="17"/>
  <c r="E27083" i="17"/>
  <c r="E27084" i="17"/>
  <c r="E27085" i="17"/>
  <c r="E27086" i="17"/>
  <c r="E27087" i="17"/>
  <c r="E27088" i="17"/>
  <c r="E27089" i="17"/>
  <c r="E27090" i="17"/>
  <c r="E27091" i="17"/>
  <c r="E27092" i="17"/>
  <c r="E27093" i="17"/>
  <c r="E27094" i="17"/>
  <c r="E27095" i="17"/>
  <c r="E27096" i="17"/>
  <c r="E27097" i="17"/>
  <c r="E27098" i="17"/>
  <c r="E27099" i="17"/>
  <c r="E27100" i="17"/>
  <c r="E27101" i="17"/>
  <c r="E27102" i="17"/>
  <c r="E27103" i="17"/>
  <c r="E27104" i="17"/>
  <c r="E27105" i="17"/>
  <c r="E27106" i="17"/>
  <c r="E27107" i="17"/>
  <c r="E27108" i="17"/>
  <c r="E27109" i="17"/>
  <c r="E27110" i="17"/>
  <c r="E27111" i="17"/>
  <c r="E27112" i="17"/>
  <c r="E27113" i="17"/>
  <c r="E27114" i="17"/>
  <c r="E27115" i="17"/>
  <c r="E27116" i="17"/>
  <c r="E27117" i="17"/>
  <c r="E27118" i="17"/>
  <c r="E27119" i="17"/>
  <c r="E27120" i="17"/>
  <c r="E27121" i="17"/>
  <c r="E27122" i="17"/>
  <c r="E27123" i="17"/>
  <c r="E27124" i="17"/>
  <c r="E27125" i="17"/>
  <c r="E27126" i="17"/>
  <c r="E27127" i="17"/>
  <c r="E27128" i="17"/>
  <c r="E27129" i="17"/>
  <c r="E27130" i="17"/>
  <c r="E27131" i="17"/>
  <c r="E27132" i="17"/>
  <c r="E27133" i="17"/>
  <c r="E27134" i="17"/>
  <c r="E27135" i="17"/>
  <c r="E27136" i="17"/>
  <c r="E27137" i="17"/>
  <c r="E27138" i="17"/>
  <c r="E27139" i="17"/>
  <c r="E27140" i="17"/>
  <c r="E27141" i="17"/>
  <c r="E27142" i="17"/>
  <c r="E27143" i="17"/>
  <c r="E27144" i="17"/>
  <c r="E27145" i="17"/>
  <c r="E27146" i="17"/>
  <c r="E27147" i="17"/>
  <c r="E27148" i="17"/>
  <c r="E27149" i="17"/>
  <c r="E27150" i="17"/>
  <c r="E27151" i="17"/>
  <c r="E27152" i="17"/>
  <c r="E27153" i="17"/>
  <c r="E27154" i="17"/>
  <c r="E27155" i="17"/>
  <c r="E27156" i="17"/>
  <c r="E27157" i="17"/>
  <c r="E27158" i="17"/>
  <c r="E27159" i="17"/>
  <c r="E27160" i="17"/>
  <c r="E27161" i="17"/>
  <c r="E27162" i="17"/>
  <c r="E27163" i="17"/>
  <c r="E27164" i="17"/>
  <c r="E27165" i="17"/>
  <c r="E27166" i="17"/>
  <c r="E27167" i="17"/>
  <c r="E27168" i="17"/>
  <c r="E27169" i="17"/>
  <c r="E27170" i="17"/>
  <c r="E27171" i="17"/>
  <c r="E27172" i="17"/>
  <c r="E27173" i="17"/>
  <c r="E27174" i="17"/>
  <c r="E27175" i="17"/>
  <c r="E27176" i="17"/>
  <c r="E27177" i="17"/>
  <c r="E27178" i="17"/>
  <c r="E27179" i="17"/>
  <c r="E27180" i="17"/>
  <c r="E27181" i="17"/>
  <c r="E27182" i="17"/>
  <c r="E27183" i="17"/>
  <c r="E27184" i="17"/>
  <c r="E27185" i="17"/>
  <c r="E27186" i="17"/>
  <c r="E27187" i="17"/>
  <c r="E27188" i="17"/>
  <c r="E27189" i="17"/>
  <c r="E27190" i="17"/>
  <c r="E27191" i="17"/>
  <c r="E27192" i="17"/>
  <c r="E27193" i="17"/>
  <c r="E27194" i="17"/>
  <c r="E27195" i="17"/>
  <c r="E27196" i="17"/>
  <c r="E27197" i="17"/>
  <c r="E27198" i="17"/>
  <c r="E27199" i="17"/>
  <c r="E27200" i="17"/>
  <c r="E27201" i="17"/>
  <c r="E27202" i="17"/>
  <c r="E27203" i="17"/>
  <c r="E27204" i="17"/>
  <c r="E27205" i="17"/>
  <c r="E27206" i="17"/>
  <c r="E27207" i="17"/>
  <c r="E27208" i="17"/>
  <c r="E27209" i="17"/>
  <c r="E27210" i="17"/>
  <c r="E27211" i="17"/>
  <c r="E27212" i="17"/>
  <c r="E27213" i="17"/>
  <c r="E27214" i="17"/>
  <c r="E27215" i="17"/>
  <c r="E27216" i="17"/>
  <c r="E27217" i="17"/>
  <c r="E27218" i="17"/>
  <c r="E27219" i="17"/>
  <c r="E27220" i="17"/>
  <c r="E27221" i="17"/>
  <c r="E27222" i="17"/>
  <c r="E27223" i="17"/>
  <c r="E27224" i="17"/>
  <c r="E27225" i="17"/>
  <c r="E27226" i="17"/>
  <c r="E27227" i="17"/>
  <c r="E27228" i="17"/>
  <c r="E27229" i="17"/>
  <c r="E27230" i="17"/>
  <c r="E27231" i="17"/>
  <c r="E27232" i="17"/>
  <c r="E27233" i="17"/>
  <c r="E27234" i="17"/>
  <c r="E27235" i="17"/>
  <c r="E27236" i="17"/>
  <c r="E27237" i="17"/>
  <c r="E27238" i="17"/>
  <c r="E27239" i="17"/>
  <c r="E27240" i="17"/>
  <c r="E27241" i="17"/>
  <c r="E27242" i="17"/>
  <c r="E27243" i="17"/>
  <c r="E27244" i="17"/>
  <c r="E27245" i="17"/>
  <c r="E27246" i="17"/>
  <c r="E27247" i="17"/>
  <c r="E27248" i="17"/>
  <c r="E27249" i="17"/>
  <c r="E27250" i="17"/>
  <c r="E27251" i="17"/>
  <c r="E27252" i="17"/>
  <c r="E27253" i="17"/>
  <c r="E27254" i="17"/>
  <c r="E27255" i="17"/>
  <c r="E27256" i="17"/>
  <c r="E27257" i="17"/>
  <c r="E27258" i="17"/>
  <c r="E27259" i="17"/>
  <c r="E27260" i="17"/>
  <c r="E27261" i="17"/>
  <c r="E27262" i="17"/>
  <c r="E27263" i="17"/>
  <c r="E27264" i="17"/>
  <c r="E27265" i="17"/>
  <c r="E27266" i="17"/>
  <c r="E27267" i="17"/>
  <c r="E27268" i="17"/>
  <c r="E27269" i="17"/>
  <c r="E27270" i="17"/>
  <c r="E27271" i="17"/>
  <c r="E27272" i="17"/>
  <c r="E27273" i="17"/>
  <c r="E27274" i="17"/>
  <c r="E27275" i="17"/>
  <c r="E27276" i="17"/>
  <c r="E27277" i="17"/>
  <c r="E27278" i="17"/>
  <c r="E27279" i="17"/>
  <c r="E27280" i="17"/>
  <c r="E27281" i="17"/>
  <c r="E27282" i="17"/>
  <c r="E27283" i="17"/>
  <c r="E27284" i="17"/>
  <c r="E27285" i="17"/>
  <c r="E27286" i="17"/>
  <c r="E27287" i="17"/>
  <c r="E27288" i="17"/>
  <c r="E27289" i="17"/>
  <c r="E27290" i="17"/>
  <c r="E27291" i="17"/>
  <c r="E27292" i="17"/>
  <c r="E27293" i="17"/>
  <c r="E27294" i="17"/>
  <c r="E27295" i="17"/>
  <c r="E27296" i="17"/>
  <c r="E27297" i="17"/>
  <c r="E27298" i="17"/>
  <c r="E27299" i="17"/>
  <c r="E27300" i="17"/>
  <c r="E27301" i="17"/>
  <c r="E27302" i="17"/>
  <c r="E27303" i="17"/>
  <c r="E27304" i="17"/>
  <c r="E27305" i="17"/>
  <c r="E27306" i="17"/>
  <c r="E27307" i="17"/>
  <c r="E27308" i="17"/>
  <c r="E27309" i="17"/>
  <c r="E27310" i="17"/>
  <c r="E27311" i="17"/>
  <c r="E27312" i="17"/>
  <c r="E27313" i="17"/>
  <c r="E27314" i="17"/>
  <c r="E27315" i="17"/>
  <c r="E27316" i="17"/>
  <c r="E27317" i="17"/>
  <c r="E27318" i="17"/>
  <c r="E27319" i="17"/>
  <c r="E27320" i="17"/>
  <c r="E27321" i="17"/>
  <c r="E27322" i="17"/>
  <c r="E27323" i="17"/>
  <c r="E27324" i="17"/>
  <c r="E27325" i="17"/>
  <c r="E27326" i="17"/>
  <c r="E27327" i="17"/>
  <c r="E27328" i="17"/>
  <c r="E27329" i="17"/>
  <c r="E27330" i="17"/>
  <c r="E27331" i="17"/>
  <c r="E27332" i="17"/>
  <c r="E27333" i="17"/>
  <c r="E27334" i="17"/>
  <c r="E27335" i="17"/>
  <c r="E27336" i="17"/>
  <c r="E27337" i="17"/>
  <c r="E27338" i="17"/>
  <c r="E27339" i="17"/>
  <c r="E27340" i="17"/>
  <c r="E27341" i="17"/>
  <c r="E27342" i="17"/>
  <c r="E27343" i="17"/>
  <c r="E27344" i="17"/>
  <c r="E27345" i="17"/>
  <c r="E27346" i="17"/>
  <c r="E27347" i="17"/>
  <c r="E27348" i="17"/>
  <c r="E27349" i="17"/>
  <c r="E27350" i="17"/>
  <c r="E27351" i="17"/>
  <c r="E27352" i="17"/>
  <c r="E27353" i="17"/>
  <c r="E27354" i="17"/>
  <c r="E27355" i="17"/>
  <c r="E27356" i="17"/>
  <c r="E27357" i="17"/>
  <c r="E27358" i="17"/>
  <c r="E27359" i="17"/>
  <c r="E27360" i="17"/>
  <c r="E27361" i="17"/>
  <c r="E27362" i="17"/>
  <c r="E27363" i="17"/>
  <c r="E27364" i="17"/>
  <c r="E27365" i="17"/>
  <c r="E27366" i="17"/>
  <c r="E27367" i="17"/>
  <c r="E27368" i="17"/>
  <c r="E27369" i="17"/>
  <c r="E27370" i="17"/>
  <c r="E27371" i="17"/>
  <c r="E27372" i="17"/>
  <c r="E27373" i="17"/>
  <c r="E27374" i="17"/>
  <c r="E27375" i="17"/>
  <c r="E27376" i="17"/>
  <c r="E27377" i="17"/>
  <c r="E27378" i="17"/>
  <c r="E27379" i="17"/>
  <c r="E27380" i="17"/>
  <c r="E27381" i="17"/>
  <c r="E27382" i="17"/>
  <c r="E27383" i="17"/>
  <c r="E27384" i="17"/>
  <c r="E27385" i="17"/>
  <c r="E27386" i="17"/>
  <c r="E27387" i="17"/>
  <c r="E27388" i="17"/>
  <c r="E27389" i="17"/>
  <c r="E27390" i="17"/>
  <c r="E27391" i="17"/>
  <c r="E27392" i="17"/>
  <c r="E27393" i="17"/>
  <c r="E27394" i="17"/>
  <c r="E27395" i="17"/>
  <c r="E27396" i="17"/>
  <c r="E27397" i="17"/>
  <c r="E27398" i="17"/>
  <c r="E27399" i="17"/>
  <c r="E27400" i="17"/>
  <c r="E27401" i="17"/>
  <c r="E27402" i="17"/>
  <c r="E27403" i="17"/>
  <c r="E27404" i="17"/>
  <c r="E27405" i="17"/>
  <c r="E27406" i="17"/>
  <c r="E27407" i="17"/>
  <c r="E27408" i="17"/>
  <c r="E27409" i="17"/>
  <c r="E27410" i="17"/>
  <c r="E27411" i="17"/>
  <c r="E27412" i="17"/>
  <c r="E27413" i="17"/>
  <c r="E27414" i="17"/>
  <c r="E27415" i="17"/>
  <c r="E27416" i="17"/>
  <c r="E27417" i="17"/>
  <c r="E27418" i="17"/>
  <c r="E27419" i="17"/>
  <c r="E27420" i="17"/>
  <c r="E27421" i="17"/>
  <c r="E27422" i="17"/>
  <c r="E27423" i="17"/>
  <c r="E27424" i="17"/>
  <c r="E27425" i="17"/>
  <c r="E27426" i="17"/>
  <c r="E27427" i="17"/>
  <c r="E27428" i="17"/>
  <c r="E27429" i="17"/>
  <c r="E27430" i="17"/>
  <c r="E27431" i="17"/>
  <c r="E27432" i="17"/>
  <c r="E27433" i="17"/>
  <c r="E27434" i="17"/>
  <c r="E27435" i="17"/>
  <c r="E27436" i="17"/>
  <c r="E27437" i="17"/>
  <c r="E27438" i="17"/>
  <c r="E27439" i="17"/>
  <c r="E27440" i="17"/>
  <c r="E27441" i="17"/>
  <c r="E27442" i="17"/>
  <c r="E27443" i="17"/>
  <c r="E27444" i="17"/>
  <c r="E27445" i="17"/>
  <c r="E27446" i="17"/>
  <c r="E27447" i="17"/>
  <c r="E27448" i="17"/>
  <c r="E27449" i="17"/>
  <c r="E27450" i="17"/>
  <c r="E27451" i="17"/>
  <c r="E27452" i="17"/>
  <c r="E27453" i="17"/>
  <c r="E27454" i="17"/>
  <c r="E27455" i="17"/>
  <c r="E27456" i="17"/>
  <c r="E27457" i="17"/>
  <c r="E27458" i="17"/>
  <c r="E27459" i="17"/>
  <c r="E27460" i="17"/>
  <c r="E27461" i="17"/>
  <c r="E27462" i="17"/>
  <c r="E27463" i="17"/>
  <c r="E27464" i="17"/>
  <c r="E27465" i="17"/>
  <c r="E27466" i="17"/>
  <c r="E27467" i="17"/>
  <c r="E27468" i="17"/>
  <c r="E27469" i="17"/>
  <c r="E27470" i="17"/>
  <c r="E27471" i="17"/>
  <c r="E27472" i="17"/>
  <c r="E27473" i="17"/>
  <c r="E27474" i="17"/>
  <c r="E27475" i="17"/>
  <c r="E27476" i="17"/>
  <c r="E27477" i="17"/>
  <c r="E27478" i="17"/>
  <c r="E27479" i="17"/>
  <c r="E27480" i="17"/>
  <c r="E27481" i="17"/>
  <c r="E27482" i="17"/>
  <c r="E27483" i="17"/>
  <c r="E27484" i="17"/>
  <c r="E27485" i="17"/>
  <c r="E27486" i="17"/>
  <c r="E27487" i="17"/>
  <c r="E27488" i="17"/>
  <c r="E27489" i="17"/>
  <c r="E27490" i="17"/>
  <c r="E27491" i="17"/>
  <c r="E27492" i="17"/>
  <c r="E27493" i="17"/>
  <c r="E27494" i="17"/>
  <c r="E27495" i="17"/>
  <c r="E27496" i="17"/>
  <c r="E27497" i="17"/>
  <c r="E27498" i="17"/>
  <c r="E27499" i="17"/>
  <c r="E27500" i="17"/>
  <c r="E27501" i="17"/>
  <c r="E27502" i="17"/>
  <c r="E27503" i="17"/>
  <c r="E27504" i="17"/>
  <c r="E27505" i="17"/>
  <c r="E27506" i="17"/>
  <c r="E27507" i="17"/>
  <c r="E27508" i="17"/>
  <c r="E27509" i="17"/>
  <c r="E27510" i="17"/>
  <c r="E27511" i="17"/>
  <c r="E27512" i="17"/>
  <c r="E27513" i="17"/>
  <c r="E27514" i="17"/>
  <c r="E27515" i="17"/>
  <c r="E27516" i="17"/>
  <c r="E27517" i="17"/>
  <c r="E27518" i="17"/>
  <c r="E27519" i="17"/>
  <c r="E27520" i="17"/>
  <c r="E27521" i="17"/>
  <c r="E27522" i="17"/>
  <c r="E27523" i="17"/>
  <c r="E27524" i="17"/>
  <c r="E27525" i="17"/>
  <c r="E27526" i="17"/>
  <c r="E27527" i="17"/>
  <c r="E27528" i="17"/>
  <c r="E27529" i="17"/>
  <c r="E27530" i="17"/>
  <c r="E27531" i="17"/>
  <c r="E27532" i="17"/>
  <c r="E27533" i="17"/>
  <c r="E27534" i="17"/>
  <c r="E27535" i="17"/>
  <c r="E27536" i="17"/>
  <c r="E27537" i="17"/>
  <c r="E27538" i="17"/>
  <c r="E27539" i="17"/>
  <c r="E27540" i="17"/>
  <c r="E27541" i="17"/>
  <c r="E27542" i="17"/>
  <c r="E27543" i="17"/>
  <c r="E27544" i="17"/>
  <c r="E27545" i="17"/>
  <c r="E27546" i="17"/>
  <c r="E27547" i="17"/>
  <c r="E27548" i="17"/>
  <c r="E27549" i="17"/>
  <c r="E27550" i="17"/>
  <c r="E27551" i="17"/>
  <c r="E27552" i="17"/>
  <c r="E27553" i="17"/>
  <c r="E27554" i="17"/>
  <c r="E27555" i="17"/>
  <c r="E27556" i="17"/>
  <c r="E27557" i="17"/>
  <c r="E27558" i="17"/>
  <c r="E27559" i="17"/>
  <c r="E27560" i="17"/>
  <c r="E27561" i="17"/>
  <c r="E27562" i="17"/>
  <c r="E27563" i="17"/>
  <c r="E27564" i="17"/>
  <c r="E27565" i="17"/>
  <c r="E27566" i="17"/>
  <c r="E27567" i="17"/>
  <c r="E27568" i="17"/>
  <c r="E27569" i="17"/>
  <c r="E27570" i="17"/>
  <c r="E27571" i="17"/>
  <c r="E27572" i="17"/>
  <c r="E27573" i="17"/>
  <c r="E27574" i="17"/>
  <c r="E27575" i="17"/>
  <c r="E27576" i="17"/>
  <c r="E27577" i="17"/>
  <c r="E27578" i="17"/>
  <c r="E27579" i="17"/>
  <c r="E27580" i="17"/>
  <c r="E27581" i="17"/>
  <c r="E27582" i="17"/>
  <c r="E27583" i="17"/>
  <c r="E27584" i="17"/>
  <c r="E27585" i="17"/>
  <c r="E27586" i="17"/>
  <c r="E27587" i="17"/>
  <c r="E27588" i="17"/>
  <c r="E27589" i="17"/>
  <c r="E27590" i="17"/>
  <c r="E27591" i="17"/>
  <c r="E27592" i="17"/>
  <c r="E27593" i="17"/>
  <c r="E27594" i="17"/>
  <c r="E27595" i="17"/>
  <c r="E27596" i="17"/>
  <c r="E27597" i="17"/>
  <c r="E27598" i="17"/>
  <c r="E27599" i="17"/>
  <c r="E27600" i="17"/>
  <c r="E27601" i="17"/>
  <c r="E27602" i="17"/>
  <c r="E27603" i="17"/>
  <c r="E27604" i="17"/>
  <c r="E27605" i="17"/>
  <c r="E27606" i="17"/>
  <c r="E27607" i="17"/>
  <c r="E27608" i="17"/>
  <c r="E27609" i="17"/>
  <c r="E27610" i="17"/>
  <c r="E27611" i="17"/>
  <c r="E27612" i="17"/>
  <c r="E27613" i="17"/>
  <c r="E27614" i="17"/>
  <c r="E27615" i="17"/>
  <c r="E27616" i="17"/>
  <c r="E27617" i="17"/>
  <c r="E27618" i="17"/>
  <c r="E27619" i="17"/>
  <c r="E27620" i="17"/>
  <c r="E27621" i="17"/>
  <c r="E27622" i="17"/>
  <c r="E27623" i="17"/>
  <c r="E27624" i="17"/>
  <c r="E27625" i="17"/>
  <c r="E27626" i="17"/>
  <c r="E27627" i="17"/>
  <c r="E27628" i="17"/>
  <c r="E27629" i="17"/>
  <c r="E27630" i="17"/>
  <c r="E27631" i="17"/>
  <c r="E27632" i="17"/>
  <c r="E27633" i="17"/>
  <c r="E27634" i="17"/>
  <c r="E27635" i="17"/>
  <c r="E27636" i="17"/>
  <c r="E27637" i="17"/>
  <c r="E27638" i="17"/>
  <c r="E27639" i="17"/>
  <c r="E27640" i="17"/>
  <c r="E27641" i="17"/>
  <c r="E27642" i="17"/>
  <c r="E27643" i="17"/>
  <c r="E27644" i="17"/>
  <c r="E27645" i="17"/>
  <c r="E27646" i="17"/>
  <c r="E27647" i="17"/>
  <c r="E27648" i="17"/>
  <c r="E27649" i="17"/>
  <c r="E27650" i="17"/>
  <c r="E27651" i="17"/>
  <c r="E27652" i="17"/>
  <c r="E27653" i="17"/>
  <c r="E27654" i="17"/>
  <c r="E27655" i="17"/>
  <c r="E27656" i="17"/>
  <c r="E27657" i="17"/>
  <c r="E27658" i="17"/>
  <c r="E27659" i="17"/>
  <c r="E27660" i="17"/>
  <c r="E27661" i="17"/>
  <c r="E27662" i="17"/>
  <c r="E27663" i="17"/>
  <c r="E27664" i="17"/>
  <c r="E27665" i="17"/>
  <c r="E27666" i="17"/>
  <c r="E27667" i="17"/>
  <c r="E27668" i="17"/>
  <c r="E27669" i="17"/>
  <c r="E27670" i="17"/>
  <c r="E27671" i="17"/>
  <c r="E27672" i="17"/>
  <c r="E27673" i="17"/>
  <c r="E27674" i="17"/>
  <c r="E27675" i="17"/>
  <c r="E27676" i="17"/>
  <c r="E27677" i="17"/>
  <c r="E27678" i="17"/>
  <c r="E27679" i="17"/>
  <c r="E27680" i="17"/>
  <c r="E27681" i="17"/>
  <c r="E27682" i="17"/>
  <c r="E27683" i="17"/>
  <c r="E27684" i="17"/>
  <c r="E27685" i="17"/>
  <c r="E27686" i="17"/>
  <c r="E27687" i="17"/>
  <c r="E27688" i="17"/>
  <c r="E27689" i="17"/>
  <c r="E27690" i="17"/>
  <c r="E27691" i="17"/>
  <c r="E27692" i="17"/>
  <c r="E27693" i="17"/>
  <c r="E27694" i="17"/>
  <c r="E27695" i="17"/>
  <c r="E27696" i="17"/>
  <c r="E27697" i="17"/>
  <c r="E27698" i="17"/>
  <c r="E27699" i="17"/>
  <c r="E27700" i="17"/>
  <c r="E27701" i="17"/>
  <c r="E27702" i="17"/>
  <c r="E27703" i="17"/>
  <c r="E27704" i="17"/>
  <c r="E27705" i="17"/>
  <c r="E27706" i="17"/>
  <c r="E27707" i="17"/>
  <c r="E27708" i="17"/>
  <c r="E27709" i="17"/>
  <c r="E27710" i="17"/>
  <c r="E27711" i="17"/>
  <c r="E27712" i="17"/>
  <c r="E27713" i="17"/>
  <c r="E27714" i="17"/>
  <c r="E27715" i="17"/>
  <c r="E27716" i="17"/>
  <c r="E27717" i="17"/>
  <c r="E27718" i="17"/>
  <c r="E27719" i="17"/>
  <c r="E27720" i="17"/>
  <c r="E27721" i="17"/>
  <c r="E27722" i="17"/>
  <c r="E27723" i="17"/>
  <c r="E27724" i="17"/>
  <c r="E27725" i="17"/>
  <c r="E27726" i="17"/>
  <c r="E27727" i="17"/>
  <c r="E27728" i="17"/>
  <c r="E27729" i="17"/>
  <c r="E27730" i="17"/>
  <c r="E27731" i="17"/>
  <c r="E27732" i="17"/>
  <c r="E27733" i="17"/>
  <c r="E27734" i="17"/>
  <c r="E27735" i="17"/>
  <c r="E27736" i="17"/>
  <c r="E27737" i="17"/>
  <c r="E27738" i="17"/>
  <c r="E27739" i="17"/>
  <c r="E27740" i="17"/>
  <c r="E27741" i="17"/>
  <c r="E27742" i="17"/>
  <c r="E27743" i="17"/>
  <c r="E27744" i="17"/>
  <c r="E27745" i="17"/>
  <c r="E27746" i="17"/>
  <c r="E27747" i="17"/>
  <c r="E27748" i="17"/>
  <c r="E27749" i="17"/>
  <c r="E27750" i="17"/>
  <c r="E27751" i="17"/>
  <c r="E27752" i="17"/>
  <c r="E27753" i="17"/>
  <c r="E27754" i="17"/>
  <c r="E27755" i="17"/>
  <c r="E27756" i="17"/>
  <c r="E27757" i="17"/>
  <c r="E27758" i="17"/>
  <c r="E27759" i="17"/>
  <c r="E27760" i="17"/>
  <c r="E27761" i="17"/>
  <c r="E27762" i="17"/>
  <c r="E27763" i="17"/>
  <c r="E27764" i="17"/>
  <c r="E27765" i="17"/>
  <c r="E27766" i="17"/>
  <c r="E27767" i="17"/>
  <c r="E27768" i="17"/>
  <c r="E27769" i="17"/>
  <c r="E27770" i="17"/>
  <c r="E27771" i="17"/>
  <c r="E27772" i="17"/>
  <c r="E27773" i="17"/>
  <c r="E27774" i="17"/>
  <c r="E27775" i="17"/>
  <c r="E27776" i="17"/>
  <c r="E27777" i="17"/>
  <c r="E27778" i="17"/>
  <c r="E27779" i="17"/>
  <c r="E27780" i="17"/>
  <c r="E27781" i="17"/>
  <c r="E27782" i="17"/>
  <c r="E27783" i="17"/>
  <c r="E27784" i="17"/>
  <c r="E27785" i="17"/>
  <c r="E27786" i="17"/>
  <c r="E27787" i="17"/>
  <c r="E27788" i="17"/>
  <c r="E27789" i="17"/>
  <c r="E27790" i="17"/>
  <c r="E27791" i="17"/>
  <c r="E27792" i="17"/>
  <c r="E27793" i="17"/>
  <c r="E27794" i="17"/>
  <c r="E27795" i="17"/>
  <c r="E27796" i="17"/>
  <c r="E27797" i="17"/>
  <c r="E27798" i="17"/>
  <c r="E27799" i="17"/>
  <c r="E27800" i="17"/>
  <c r="E27801" i="17"/>
  <c r="E27802" i="17"/>
  <c r="E27803" i="17"/>
  <c r="E27804" i="17"/>
  <c r="E27805" i="17"/>
  <c r="E27806" i="17"/>
  <c r="E27807" i="17"/>
  <c r="E27808" i="17"/>
  <c r="E27809" i="17"/>
  <c r="E27810" i="17"/>
  <c r="E27811" i="17"/>
  <c r="E27812" i="17"/>
  <c r="E27813" i="17"/>
  <c r="E27814" i="17"/>
  <c r="E27815" i="17"/>
  <c r="E27816" i="17"/>
  <c r="E27817" i="17"/>
  <c r="E27818" i="17"/>
  <c r="E27819" i="17"/>
  <c r="E27820" i="17"/>
  <c r="E27821" i="17"/>
  <c r="E27822" i="17"/>
  <c r="E27823" i="17"/>
  <c r="E27824" i="17"/>
  <c r="E27825" i="17"/>
  <c r="E27826" i="17"/>
  <c r="E27827" i="17"/>
  <c r="E27828" i="17"/>
  <c r="E27829" i="17"/>
  <c r="E27830" i="17"/>
  <c r="E27831" i="17"/>
  <c r="E27832" i="17"/>
  <c r="E27833" i="17"/>
  <c r="E27834" i="17"/>
  <c r="E27835" i="17"/>
  <c r="E27836" i="17"/>
  <c r="E27837" i="17"/>
  <c r="E27838" i="17"/>
  <c r="E27839" i="17"/>
  <c r="E27840" i="17"/>
  <c r="E27841" i="17"/>
  <c r="E27842" i="17"/>
  <c r="E27843" i="17"/>
  <c r="E27844" i="17"/>
  <c r="E27845" i="17"/>
  <c r="E27846" i="17"/>
  <c r="E27847" i="17"/>
  <c r="E27848" i="17"/>
  <c r="E27849" i="17"/>
  <c r="E27850" i="17"/>
  <c r="E27851" i="17"/>
  <c r="E27852" i="17"/>
  <c r="E27853" i="17"/>
  <c r="E27854" i="17"/>
  <c r="E27855" i="17"/>
  <c r="E27856" i="17"/>
  <c r="E27857" i="17"/>
  <c r="E27858" i="17"/>
  <c r="E27859" i="17"/>
  <c r="E27860" i="17"/>
  <c r="E27861" i="17"/>
  <c r="E27862" i="17"/>
  <c r="E27863" i="17"/>
  <c r="E27864" i="17"/>
  <c r="E27865" i="17"/>
  <c r="E27866" i="17"/>
  <c r="E27867" i="17"/>
  <c r="E27868" i="17"/>
  <c r="E27869" i="17"/>
  <c r="E27870" i="17"/>
  <c r="E27871" i="17"/>
  <c r="E27872" i="17"/>
  <c r="E27873" i="17"/>
  <c r="E27874" i="17"/>
  <c r="E27875" i="17"/>
  <c r="E27876" i="17"/>
  <c r="E27877" i="17"/>
  <c r="E27878" i="17"/>
  <c r="E27879" i="17"/>
  <c r="E27880" i="17"/>
  <c r="E27881" i="17"/>
  <c r="E27882" i="17"/>
  <c r="E27883" i="17"/>
  <c r="E27884" i="17"/>
  <c r="E27885" i="17"/>
  <c r="E27886" i="17"/>
  <c r="E27887" i="17"/>
  <c r="E27888" i="17"/>
  <c r="E27889" i="17"/>
  <c r="E27890" i="17"/>
  <c r="E27891" i="17"/>
  <c r="E27892" i="17"/>
  <c r="E27893" i="17"/>
  <c r="E27894" i="17"/>
  <c r="E27895" i="17"/>
  <c r="E27896" i="17"/>
  <c r="E27897" i="17"/>
  <c r="E27898" i="17"/>
  <c r="E27899" i="17"/>
  <c r="E27900" i="17"/>
  <c r="E27901" i="17"/>
  <c r="E27902" i="17"/>
  <c r="E27903" i="17"/>
  <c r="E27904" i="17"/>
  <c r="E27905" i="17"/>
  <c r="E27906" i="17"/>
  <c r="E27907" i="17"/>
  <c r="E27908" i="17"/>
  <c r="E27909" i="17"/>
  <c r="E27910" i="17"/>
  <c r="E27911" i="17"/>
  <c r="E27912" i="17"/>
  <c r="E27913" i="17"/>
  <c r="E27914" i="17"/>
  <c r="E27915" i="17"/>
  <c r="E27916" i="17"/>
  <c r="E27917" i="17"/>
  <c r="E27918" i="17"/>
  <c r="E27919" i="17"/>
  <c r="E27920" i="17"/>
  <c r="E27921" i="17"/>
  <c r="E27922" i="17"/>
  <c r="E27923" i="17"/>
  <c r="E27924" i="17"/>
  <c r="E27925" i="17"/>
  <c r="E27926" i="17"/>
  <c r="E27927" i="17"/>
  <c r="E27928" i="17"/>
  <c r="E27929" i="17"/>
  <c r="E27930" i="17"/>
  <c r="E27931" i="17"/>
  <c r="E27932" i="17"/>
  <c r="E27933" i="17"/>
  <c r="E27934" i="17"/>
  <c r="E27935" i="17"/>
  <c r="E27936" i="17"/>
  <c r="E27937" i="17"/>
  <c r="E27938" i="17"/>
  <c r="E27939" i="17"/>
  <c r="E27940" i="17"/>
  <c r="E27941" i="17"/>
  <c r="E27942" i="17"/>
  <c r="E27943" i="17"/>
  <c r="E27944" i="17"/>
  <c r="E27945" i="17"/>
  <c r="E27946" i="17"/>
  <c r="E27947" i="17"/>
  <c r="E27948" i="17"/>
  <c r="E27949" i="17"/>
  <c r="E27950" i="17"/>
  <c r="E27951" i="17"/>
  <c r="E27952" i="17"/>
  <c r="E27953" i="17"/>
  <c r="E27954" i="17"/>
  <c r="E27955" i="17"/>
  <c r="E27956" i="17"/>
  <c r="E27957" i="17"/>
  <c r="E27958" i="17"/>
  <c r="E27959" i="17"/>
  <c r="E27960" i="17"/>
  <c r="E27961" i="17"/>
  <c r="E27962" i="17"/>
  <c r="E27963" i="17"/>
  <c r="E27964" i="17"/>
  <c r="E27965" i="17"/>
  <c r="E27966" i="17"/>
  <c r="E27967" i="17"/>
  <c r="E27968" i="17"/>
  <c r="E27969" i="17"/>
  <c r="E27970" i="17"/>
  <c r="E27971" i="17"/>
  <c r="E27972" i="17"/>
  <c r="E27973" i="17"/>
  <c r="E27974" i="17"/>
  <c r="E27975" i="17"/>
  <c r="E27976" i="17"/>
  <c r="E27977" i="17"/>
  <c r="E27978" i="17"/>
  <c r="E27979" i="17"/>
  <c r="E27980" i="17"/>
  <c r="E27981" i="17"/>
  <c r="E27982" i="17"/>
  <c r="E27983" i="17"/>
  <c r="E27984" i="17"/>
  <c r="E27985" i="17"/>
  <c r="E27986" i="17"/>
  <c r="E27987" i="17"/>
  <c r="E27988" i="17"/>
  <c r="E27989" i="17"/>
  <c r="E27990" i="17"/>
  <c r="E27991" i="17"/>
  <c r="E27992" i="17"/>
  <c r="E27993" i="17"/>
  <c r="E27994" i="17"/>
  <c r="E27995" i="17"/>
  <c r="E27996" i="17"/>
  <c r="E27997" i="17"/>
  <c r="E27998" i="17"/>
  <c r="E27999" i="17"/>
  <c r="E28000" i="17"/>
  <c r="E28001" i="17"/>
  <c r="E28002" i="17"/>
  <c r="E28003" i="17"/>
  <c r="E28004" i="17"/>
  <c r="E28005" i="17"/>
  <c r="E28006" i="17"/>
  <c r="E28007" i="17"/>
  <c r="E28008" i="17"/>
  <c r="E28009" i="17"/>
  <c r="E28010" i="17"/>
  <c r="E28011" i="17"/>
  <c r="E28012" i="17"/>
  <c r="E28013" i="17"/>
  <c r="E28014" i="17"/>
  <c r="E28015" i="17"/>
  <c r="E28016" i="17"/>
  <c r="E28017" i="17"/>
  <c r="E28018" i="17"/>
  <c r="E28019" i="17"/>
  <c r="E28020" i="17"/>
  <c r="E28021" i="17"/>
  <c r="E28022" i="17"/>
  <c r="E28023" i="17"/>
  <c r="E28024" i="17"/>
  <c r="E28025" i="17"/>
  <c r="E28026" i="17"/>
  <c r="E28027" i="17"/>
  <c r="E28028" i="17"/>
  <c r="E28029" i="17"/>
  <c r="E28030" i="17"/>
  <c r="E28031" i="17"/>
  <c r="E28032" i="17"/>
  <c r="E28033" i="17"/>
  <c r="E28034" i="17"/>
  <c r="E28035" i="17"/>
  <c r="E28036" i="17"/>
  <c r="E28037" i="17"/>
  <c r="E28038" i="17"/>
  <c r="E28039" i="17"/>
  <c r="E28040" i="17"/>
  <c r="E28041" i="17"/>
  <c r="E28042" i="17"/>
  <c r="E28043" i="17"/>
  <c r="E28044" i="17"/>
  <c r="E28045" i="17"/>
  <c r="E28046" i="17"/>
  <c r="E28047" i="17"/>
  <c r="E28048" i="17"/>
  <c r="E28049" i="17"/>
  <c r="E28050" i="17"/>
  <c r="E28051" i="17"/>
  <c r="E28052" i="17"/>
  <c r="E28053" i="17"/>
  <c r="E28054" i="17"/>
  <c r="E28055" i="17"/>
  <c r="E28056" i="17"/>
  <c r="E28057" i="17"/>
  <c r="E28058" i="17"/>
  <c r="E28059" i="17"/>
  <c r="E28060" i="17"/>
  <c r="E28061" i="17"/>
  <c r="E28062" i="17"/>
  <c r="E28063" i="17"/>
  <c r="E28064" i="17"/>
  <c r="E28065" i="17"/>
  <c r="E28066" i="17"/>
  <c r="E28067" i="17"/>
  <c r="E28068" i="17"/>
  <c r="E28069" i="17"/>
  <c r="E28070" i="17"/>
  <c r="E28071" i="17"/>
  <c r="E28072" i="17"/>
  <c r="E28073" i="17"/>
  <c r="E28074" i="17"/>
  <c r="E28075" i="17"/>
  <c r="E28076" i="17"/>
  <c r="E28077" i="17"/>
  <c r="E28078" i="17"/>
  <c r="E28079" i="17"/>
  <c r="E28080" i="17"/>
  <c r="E28081" i="17"/>
  <c r="E28082" i="17"/>
  <c r="E28083" i="17"/>
  <c r="E28084" i="17"/>
  <c r="E28085" i="17"/>
  <c r="E28086" i="17"/>
  <c r="E28087" i="17"/>
  <c r="E28088" i="17"/>
  <c r="E28089" i="17"/>
  <c r="E28090" i="17"/>
  <c r="E28091" i="17"/>
  <c r="E28092" i="17"/>
  <c r="E28093" i="17"/>
  <c r="E28094" i="17"/>
  <c r="E28095" i="17"/>
  <c r="E28096" i="17"/>
  <c r="E28097" i="17"/>
  <c r="E28098" i="17"/>
  <c r="E28099" i="17"/>
  <c r="E28100" i="17"/>
  <c r="E28101" i="17"/>
  <c r="E28102" i="17"/>
  <c r="E28103" i="17"/>
  <c r="E28104" i="17"/>
  <c r="E28105" i="17"/>
  <c r="E28106" i="17"/>
  <c r="E28107" i="17"/>
  <c r="E28108" i="17"/>
  <c r="E28109" i="17"/>
  <c r="E28110" i="17"/>
  <c r="E28111" i="17"/>
  <c r="E28112" i="17"/>
  <c r="E28113" i="17"/>
  <c r="E28114" i="17"/>
  <c r="E28115" i="17"/>
  <c r="E28116" i="17"/>
  <c r="E28117" i="17"/>
  <c r="E28118" i="17"/>
  <c r="E28119" i="17"/>
  <c r="E28120" i="17"/>
  <c r="E28121" i="17"/>
  <c r="E28122" i="17"/>
  <c r="E28123" i="17"/>
  <c r="E28124" i="17"/>
  <c r="E28125" i="17"/>
  <c r="E28126" i="17"/>
  <c r="E28127" i="17"/>
  <c r="E28128" i="17"/>
  <c r="E28129" i="17"/>
  <c r="E28130" i="17"/>
  <c r="E28131" i="17"/>
  <c r="E28132" i="17"/>
  <c r="E28133" i="17"/>
  <c r="E28134" i="17"/>
  <c r="E28135" i="17"/>
  <c r="E28136" i="17"/>
  <c r="E28137" i="17"/>
  <c r="E28138" i="17"/>
  <c r="E28139" i="17"/>
  <c r="E28140" i="17"/>
  <c r="E28141" i="17"/>
  <c r="E28142" i="17"/>
  <c r="E28143" i="17"/>
  <c r="E28144" i="17"/>
  <c r="E28145" i="17"/>
  <c r="E28146" i="17"/>
  <c r="E28147" i="17"/>
  <c r="E28148" i="17"/>
  <c r="E28149" i="17"/>
  <c r="E28150" i="17"/>
  <c r="E28151" i="17"/>
  <c r="E28152" i="17"/>
  <c r="E28153" i="17"/>
  <c r="E28154" i="17"/>
  <c r="E28155" i="17"/>
  <c r="E28156" i="17"/>
  <c r="E28157" i="17"/>
  <c r="E28158" i="17"/>
  <c r="E28159" i="17"/>
  <c r="E28160" i="17"/>
  <c r="E28161" i="17"/>
  <c r="E28162" i="17"/>
  <c r="E28163" i="17"/>
  <c r="E28164" i="17"/>
  <c r="E28165" i="17"/>
  <c r="E28166" i="17"/>
  <c r="E28167" i="17"/>
  <c r="E28168" i="17"/>
  <c r="E28169" i="17"/>
  <c r="E28170" i="17"/>
  <c r="E28171" i="17"/>
  <c r="E28172" i="17"/>
  <c r="E28173" i="17"/>
  <c r="E28174" i="17"/>
  <c r="E28175" i="17"/>
  <c r="E28176" i="17"/>
  <c r="E28177" i="17"/>
  <c r="E28178" i="17"/>
  <c r="E28179" i="17"/>
  <c r="E28180" i="17"/>
  <c r="E28181" i="17"/>
  <c r="E28182" i="17"/>
  <c r="E28183" i="17"/>
  <c r="E28184" i="17"/>
  <c r="E28185" i="17"/>
  <c r="E28186" i="17"/>
  <c r="E28187" i="17"/>
  <c r="E28188" i="17"/>
  <c r="E28189" i="17"/>
  <c r="E28190" i="17"/>
  <c r="E28191" i="17"/>
  <c r="E28192" i="17"/>
  <c r="E28193" i="17"/>
  <c r="E28194" i="17"/>
  <c r="E28195" i="17"/>
  <c r="E28196" i="17"/>
  <c r="E28197" i="17"/>
  <c r="E28198" i="17"/>
  <c r="E28199" i="17"/>
  <c r="E28200" i="17"/>
  <c r="E28201" i="17"/>
  <c r="E28202" i="17"/>
  <c r="E28203" i="17"/>
  <c r="E28204" i="17"/>
  <c r="E28205" i="17"/>
  <c r="E28206" i="17"/>
  <c r="E28207" i="17"/>
  <c r="E28208" i="17"/>
  <c r="E28209" i="17"/>
  <c r="E28210" i="17"/>
  <c r="E28211" i="17"/>
  <c r="E28212" i="17"/>
  <c r="E28213" i="17"/>
  <c r="E28214" i="17"/>
  <c r="E28215" i="17"/>
  <c r="E28216" i="17"/>
  <c r="E28217" i="17"/>
  <c r="E28218" i="17"/>
  <c r="E28219" i="17"/>
  <c r="E28220" i="17"/>
  <c r="E28221" i="17"/>
  <c r="E28222" i="17"/>
  <c r="E28223" i="17"/>
  <c r="E28224" i="17"/>
  <c r="E28225" i="17"/>
  <c r="E28226" i="17"/>
  <c r="E28227" i="17"/>
  <c r="E28228" i="17"/>
  <c r="E28229" i="17"/>
  <c r="E28230" i="17"/>
  <c r="E28231" i="17"/>
  <c r="E28232" i="17"/>
  <c r="E28233" i="17"/>
  <c r="E28234" i="17"/>
  <c r="E28235" i="17"/>
  <c r="E28236" i="17"/>
  <c r="E28237" i="17"/>
  <c r="E28238" i="17"/>
  <c r="E28239" i="17"/>
  <c r="E28240" i="17"/>
  <c r="E28241" i="17"/>
  <c r="E28242" i="17"/>
  <c r="E28243" i="17"/>
  <c r="E28244" i="17"/>
  <c r="E28245" i="17"/>
  <c r="E28246" i="17"/>
  <c r="E28247" i="17"/>
  <c r="E28248" i="17"/>
  <c r="E28249" i="17"/>
  <c r="E28250" i="17"/>
  <c r="E28251" i="17"/>
  <c r="E28252" i="17"/>
  <c r="E28253" i="17"/>
  <c r="E28254" i="17"/>
  <c r="E28255" i="17"/>
  <c r="E28256" i="17"/>
  <c r="E28257" i="17"/>
  <c r="E28258" i="17"/>
  <c r="E28259" i="17"/>
  <c r="E28260" i="17"/>
  <c r="E28261" i="17"/>
  <c r="E28262" i="17"/>
  <c r="E28263" i="17"/>
  <c r="E28264" i="17"/>
  <c r="E28265" i="17"/>
  <c r="E28266" i="17"/>
  <c r="E28267" i="17"/>
  <c r="E28268" i="17"/>
  <c r="E28269" i="17"/>
  <c r="E28270" i="17"/>
  <c r="E28271" i="17"/>
  <c r="E28272" i="17"/>
  <c r="E28273" i="17"/>
  <c r="E28274" i="17"/>
  <c r="E28275" i="17"/>
  <c r="E28276" i="17"/>
  <c r="E28277" i="17"/>
  <c r="E28278" i="17"/>
  <c r="E28279" i="17"/>
  <c r="E28280" i="17"/>
  <c r="E28281" i="17"/>
  <c r="E28282" i="17"/>
  <c r="E28283" i="17"/>
  <c r="E28284" i="17"/>
  <c r="E28285" i="17"/>
  <c r="E28286" i="17"/>
  <c r="E28287" i="17"/>
  <c r="E28288" i="17"/>
  <c r="E28289" i="17"/>
  <c r="E28290" i="17"/>
  <c r="E28291" i="17"/>
  <c r="E28292" i="17"/>
  <c r="E28293" i="17"/>
  <c r="E28294" i="17"/>
  <c r="E28295" i="17"/>
  <c r="E28296" i="17"/>
  <c r="E28297" i="17"/>
  <c r="E28298" i="17"/>
  <c r="E28299" i="17"/>
  <c r="E28300" i="17"/>
  <c r="E28301" i="17"/>
  <c r="E28302" i="17"/>
  <c r="E28303" i="17"/>
  <c r="E28304" i="17"/>
  <c r="E28305" i="17"/>
  <c r="E28306" i="17"/>
  <c r="E28307" i="17"/>
  <c r="E28308" i="17"/>
  <c r="E28309" i="17"/>
  <c r="E28310" i="17"/>
  <c r="E28311" i="17"/>
  <c r="E28312" i="17"/>
  <c r="E28313" i="17"/>
  <c r="E28314" i="17"/>
  <c r="E28315" i="17"/>
  <c r="E28316" i="17"/>
  <c r="E28317" i="17"/>
  <c r="E28318" i="17"/>
  <c r="E28319" i="17"/>
  <c r="E28320" i="17"/>
  <c r="E28321" i="17"/>
  <c r="E28322" i="17"/>
  <c r="E28323" i="17"/>
  <c r="E28324" i="17"/>
  <c r="E28325" i="17"/>
  <c r="E28326" i="17"/>
  <c r="E28327" i="17"/>
  <c r="E28328" i="17"/>
  <c r="E28329" i="17"/>
  <c r="E28330" i="17"/>
  <c r="E28331" i="17"/>
  <c r="E28332" i="17"/>
  <c r="E28333" i="17"/>
  <c r="E28334" i="17"/>
  <c r="E28335" i="17"/>
  <c r="E28336" i="17"/>
  <c r="E28337" i="17"/>
  <c r="E28338" i="17"/>
  <c r="E28339" i="17"/>
  <c r="E28340" i="17"/>
  <c r="E28341" i="17"/>
  <c r="E28342" i="17"/>
  <c r="E28343" i="17"/>
  <c r="E28344" i="17"/>
  <c r="E28345" i="17"/>
  <c r="E28346" i="17"/>
  <c r="E28347" i="17"/>
  <c r="E28348" i="17"/>
  <c r="E28349" i="17"/>
  <c r="E28350" i="17"/>
  <c r="E28351" i="17"/>
  <c r="E28352" i="17"/>
  <c r="E28353" i="17"/>
  <c r="E28354" i="17"/>
  <c r="E28355" i="17"/>
  <c r="E28356" i="17"/>
  <c r="E28357" i="17"/>
  <c r="E28358" i="17"/>
  <c r="E28359" i="17"/>
  <c r="E28360" i="17"/>
  <c r="E28361" i="17"/>
  <c r="E28362" i="17"/>
  <c r="E28363" i="17"/>
  <c r="E28364" i="17"/>
  <c r="E28365" i="17"/>
  <c r="E28366" i="17"/>
  <c r="E28367" i="17"/>
  <c r="E28368" i="17"/>
  <c r="E28369" i="17"/>
  <c r="E28370" i="17"/>
  <c r="E28371" i="17"/>
  <c r="E28372" i="17"/>
  <c r="E28373" i="17"/>
  <c r="E28374" i="17"/>
  <c r="E28375" i="17"/>
  <c r="E28376" i="17"/>
  <c r="E28377" i="17"/>
  <c r="E28378" i="17"/>
  <c r="E28379" i="17"/>
  <c r="E28380" i="17"/>
  <c r="E28381" i="17"/>
  <c r="E28382" i="17"/>
  <c r="E28383" i="17"/>
  <c r="E28384" i="17"/>
  <c r="E28385" i="17"/>
  <c r="E28386" i="17"/>
  <c r="E28387" i="17"/>
  <c r="E28388" i="17"/>
  <c r="E28389" i="17"/>
  <c r="E28390" i="17"/>
  <c r="E28391" i="17"/>
  <c r="E28392" i="17"/>
  <c r="E28393" i="17"/>
  <c r="E28394" i="17"/>
  <c r="E28395" i="17"/>
  <c r="E28396" i="17"/>
  <c r="E28397" i="17"/>
  <c r="E28398" i="17"/>
  <c r="E28399" i="17"/>
  <c r="E28400" i="17"/>
  <c r="E28401" i="17"/>
  <c r="E28402" i="17"/>
  <c r="E28403" i="17"/>
  <c r="E28404" i="17"/>
  <c r="E28405" i="17"/>
  <c r="E28406" i="17"/>
  <c r="E28407" i="17"/>
  <c r="E28408" i="17"/>
  <c r="E28409" i="17"/>
  <c r="E28410" i="17"/>
  <c r="E28411" i="17"/>
  <c r="E28412" i="17"/>
  <c r="E28413" i="17"/>
  <c r="E28414" i="17"/>
  <c r="E28415" i="17"/>
  <c r="E28416" i="17"/>
  <c r="E28417" i="17"/>
  <c r="E28418" i="17"/>
  <c r="E28419" i="17"/>
  <c r="E28420" i="17"/>
  <c r="E28421" i="17"/>
  <c r="E28422" i="17"/>
  <c r="E28423" i="17"/>
  <c r="E28424" i="17"/>
  <c r="E28425" i="17"/>
  <c r="E28426" i="17"/>
  <c r="E28427" i="17"/>
  <c r="E28428" i="17"/>
  <c r="E28429" i="17"/>
  <c r="E28430" i="17"/>
  <c r="E28431" i="17"/>
  <c r="E28432" i="17"/>
  <c r="E28433" i="17"/>
  <c r="E28434" i="17"/>
  <c r="E28435" i="17"/>
  <c r="E28436" i="17"/>
  <c r="E28437" i="17"/>
  <c r="E28438" i="17"/>
  <c r="E28439" i="17"/>
  <c r="E28440" i="17"/>
  <c r="E28441" i="17"/>
  <c r="E28442" i="17"/>
  <c r="E28443" i="17"/>
  <c r="E28444" i="17"/>
  <c r="E28445" i="17"/>
  <c r="E28446" i="17"/>
  <c r="E28447" i="17"/>
  <c r="E28448" i="17"/>
  <c r="E28449" i="17"/>
  <c r="E28450" i="17"/>
  <c r="E28451" i="17"/>
  <c r="E28452" i="17"/>
  <c r="E28453" i="17"/>
  <c r="E28454" i="17"/>
  <c r="E28455" i="17"/>
  <c r="E28456" i="17"/>
  <c r="E28457" i="17"/>
  <c r="E28458" i="17"/>
  <c r="E28459" i="17"/>
  <c r="E28460" i="17"/>
  <c r="E28461" i="17"/>
  <c r="E28462" i="17"/>
  <c r="E28463" i="17"/>
  <c r="E28464" i="17"/>
  <c r="E28465" i="17"/>
  <c r="E28466" i="17"/>
  <c r="E28467" i="17"/>
  <c r="E28468" i="17"/>
  <c r="E28469" i="17"/>
  <c r="E28470" i="17"/>
  <c r="E28471" i="17"/>
  <c r="E28472" i="17"/>
  <c r="E28473" i="17"/>
  <c r="E28474" i="17"/>
  <c r="E28475" i="17"/>
  <c r="E28476" i="17"/>
  <c r="E28477" i="17"/>
  <c r="E28478" i="17"/>
  <c r="E28479" i="17"/>
  <c r="E28480" i="17"/>
  <c r="E28481" i="17"/>
  <c r="E28482" i="17"/>
  <c r="E28483" i="17"/>
  <c r="E28484" i="17"/>
  <c r="E28485" i="17"/>
  <c r="E28486" i="17"/>
  <c r="E28487" i="17"/>
  <c r="E28488" i="17"/>
  <c r="E28489" i="17"/>
  <c r="E28490" i="17"/>
  <c r="E28491" i="17"/>
  <c r="E28492" i="17"/>
  <c r="E28493" i="17"/>
  <c r="E28494" i="17"/>
  <c r="E28495" i="17"/>
  <c r="E28496" i="17"/>
  <c r="E28497" i="17"/>
  <c r="E28498" i="17"/>
  <c r="E28499" i="17"/>
  <c r="E28500" i="17"/>
  <c r="E28501" i="17"/>
  <c r="E28502" i="17"/>
  <c r="E28503" i="17"/>
  <c r="E28504" i="17"/>
  <c r="E28505" i="17"/>
  <c r="E28506" i="17"/>
  <c r="E28507" i="17"/>
  <c r="E28508" i="17"/>
  <c r="E28509" i="17"/>
  <c r="E28510" i="17"/>
  <c r="E28511" i="17"/>
  <c r="E28512" i="17"/>
  <c r="E28513" i="17"/>
  <c r="E28514" i="17"/>
  <c r="E28515" i="17"/>
  <c r="E28516" i="17"/>
  <c r="E28517" i="17"/>
  <c r="E28518" i="17"/>
  <c r="E28519" i="17"/>
  <c r="E28520" i="17"/>
  <c r="E28521" i="17"/>
  <c r="E28522" i="17"/>
  <c r="E28523" i="17"/>
  <c r="E28524" i="17"/>
  <c r="E28525" i="17"/>
  <c r="E28526" i="17"/>
  <c r="E28527" i="17"/>
  <c r="E28528" i="17"/>
  <c r="E28529" i="17"/>
  <c r="E28530" i="17"/>
  <c r="E28531" i="17"/>
  <c r="E28532" i="17"/>
  <c r="E28533" i="17"/>
  <c r="E28534" i="17"/>
  <c r="E28535" i="17"/>
  <c r="E28536" i="17"/>
  <c r="E28537" i="17"/>
  <c r="E28538" i="17"/>
  <c r="E28539" i="17"/>
  <c r="E28540" i="17"/>
  <c r="E28541" i="17"/>
  <c r="E28542" i="17"/>
  <c r="E28543" i="17"/>
  <c r="E28544" i="17"/>
  <c r="E28545" i="17"/>
  <c r="E28546" i="17"/>
  <c r="E28547" i="17"/>
  <c r="E28548" i="17"/>
  <c r="E28549" i="17"/>
  <c r="E28550" i="17"/>
  <c r="E28551" i="17"/>
  <c r="E28552" i="17"/>
  <c r="E28553" i="17"/>
  <c r="E28554" i="17"/>
  <c r="E28555" i="17"/>
  <c r="E28556" i="17"/>
  <c r="E28557" i="17"/>
  <c r="E28558" i="17"/>
  <c r="E28559" i="17"/>
  <c r="E28560" i="17"/>
  <c r="E28561" i="17"/>
  <c r="E28562" i="17"/>
  <c r="E28563" i="17"/>
  <c r="E28564" i="17"/>
  <c r="E28565" i="17"/>
  <c r="E28566" i="17"/>
  <c r="E28567" i="17"/>
  <c r="E28568" i="17"/>
  <c r="E28569" i="17"/>
  <c r="E28570" i="17"/>
  <c r="E28571" i="17"/>
  <c r="E28572" i="17"/>
  <c r="E28573" i="17"/>
  <c r="E28574" i="17"/>
  <c r="E28575" i="17"/>
  <c r="E28576" i="17"/>
  <c r="E28577" i="17"/>
  <c r="E28578" i="17"/>
  <c r="E28579" i="17"/>
  <c r="E28580" i="17"/>
  <c r="E28581" i="17"/>
  <c r="E28582" i="17"/>
  <c r="E28583" i="17"/>
  <c r="E28584" i="17"/>
  <c r="E28585" i="17"/>
  <c r="E28586" i="17"/>
  <c r="E28587" i="17"/>
  <c r="E28588" i="17"/>
  <c r="E28589" i="17"/>
  <c r="E28590" i="17"/>
  <c r="E28591" i="17"/>
  <c r="E28592" i="17"/>
  <c r="E28593" i="17"/>
  <c r="E28594" i="17"/>
  <c r="E28595" i="17"/>
  <c r="E28596" i="17"/>
  <c r="E28597" i="17"/>
  <c r="E28598" i="17"/>
  <c r="E28599" i="17"/>
  <c r="E28600" i="17"/>
  <c r="E28601" i="17"/>
  <c r="E28602" i="17"/>
  <c r="E28603" i="17"/>
  <c r="E28604" i="17"/>
  <c r="E28605" i="17"/>
  <c r="E28606" i="17"/>
  <c r="E28607" i="17"/>
  <c r="E28608" i="17"/>
  <c r="E28609" i="17"/>
  <c r="E28610" i="17"/>
  <c r="E28611" i="17"/>
  <c r="E28612" i="17"/>
  <c r="E28613" i="17"/>
  <c r="E28614" i="17"/>
  <c r="E28615" i="17"/>
  <c r="E28616" i="17"/>
  <c r="E28617" i="17"/>
  <c r="E28618" i="17"/>
  <c r="E28619" i="17"/>
  <c r="E28620" i="17"/>
  <c r="E28621" i="17"/>
  <c r="E28622" i="17"/>
  <c r="E28623" i="17"/>
  <c r="E28624" i="17"/>
  <c r="E28625" i="17"/>
  <c r="E28626" i="17"/>
  <c r="E28627" i="17"/>
  <c r="E28628" i="17"/>
  <c r="E28629" i="17"/>
  <c r="E28630" i="17"/>
  <c r="E28631" i="17"/>
  <c r="E28632" i="17"/>
  <c r="E28633" i="17"/>
  <c r="E28634" i="17"/>
  <c r="E28635" i="17"/>
  <c r="E28636" i="17"/>
  <c r="E28637" i="17"/>
  <c r="E28638" i="17"/>
  <c r="E28639" i="17"/>
  <c r="E28640" i="17"/>
  <c r="E28641" i="17"/>
  <c r="E28642" i="17"/>
  <c r="E28643" i="17"/>
  <c r="E28644" i="17"/>
  <c r="E28645" i="17"/>
  <c r="E28646" i="17"/>
  <c r="E28647" i="17"/>
  <c r="E28648" i="17"/>
  <c r="E28649" i="17"/>
  <c r="E28650" i="17"/>
  <c r="E28651" i="17"/>
  <c r="E28652" i="17"/>
  <c r="E28653" i="17"/>
  <c r="E28654" i="17"/>
  <c r="E28655" i="17"/>
  <c r="E28656" i="17"/>
  <c r="E28657" i="17"/>
  <c r="E28658" i="17"/>
  <c r="E28659" i="17"/>
  <c r="E28660" i="17"/>
  <c r="E28661" i="17"/>
  <c r="E28662" i="17"/>
  <c r="E28663" i="17"/>
  <c r="E28664" i="17"/>
  <c r="E28665" i="17"/>
  <c r="E28666" i="17"/>
  <c r="E28667" i="17"/>
  <c r="E28668" i="17"/>
  <c r="E28669" i="17"/>
  <c r="E28670" i="17"/>
  <c r="E28671" i="17"/>
  <c r="E28672" i="17"/>
  <c r="E28673" i="17"/>
  <c r="E28674" i="17"/>
  <c r="E28675" i="17"/>
  <c r="E28676" i="17"/>
  <c r="E28677" i="17"/>
  <c r="E28678" i="17"/>
  <c r="E28679" i="17"/>
  <c r="E28680" i="17"/>
  <c r="E28681" i="17"/>
  <c r="E28682" i="17"/>
  <c r="E28683" i="17"/>
  <c r="E28684" i="17"/>
  <c r="E28685" i="17"/>
  <c r="E28686" i="17"/>
  <c r="E28687" i="17"/>
  <c r="E28688" i="17"/>
  <c r="E28689" i="17"/>
  <c r="E28690" i="17"/>
  <c r="E28691" i="17"/>
  <c r="E28692" i="17"/>
  <c r="E28693" i="17"/>
  <c r="E28694" i="17"/>
  <c r="E28695" i="17"/>
  <c r="E28696" i="17"/>
  <c r="E28697" i="17"/>
  <c r="E28698" i="17"/>
  <c r="E28699" i="17"/>
  <c r="E28700" i="17"/>
  <c r="E28701" i="17"/>
  <c r="E28702" i="17"/>
  <c r="E28703" i="17"/>
  <c r="E28704" i="17"/>
  <c r="E28705" i="17"/>
  <c r="E28706" i="17"/>
  <c r="E28707" i="17"/>
  <c r="E28708" i="17"/>
  <c r="E28709" i="17"/>
  <c r="E28710" i="17"/>
  <c r="E28711" i="17"/>
  <c r="E28712" i="17"/>
  <c r="E28713" i="17"/>
  <c r="E28714" i="17"/>
  <c r="E28715" i="17"/>
  <c r="E28716" i="17"/>
  <c r="E28717" i="17"/>
  <c r="E28718" i="17"/>
  <c r="E28719" i="17"/>
  <c r="E28720" i="17"/>
  <c r="E28721" i="17"/>
  <c r="E28722" i="17"/>
  <c r="E28723" i="17"/>
  <c r="E28724" i="17"/>
  <c r="E28725" i="17"/>
  <c r="E28726" i="17"/>
  <c r="E28727" i="17"/>
  <c r="E28728" i="17"/>
  <c r="E28729" i="17"/>
  <c r="E28730" i="17"/>
  <c r="E28731" i="17"/>
  <c r="E28732" i="17"/>
  <c r="E28733" i="17"/>
  <c r="E28734" i="17"/>
  <c r="E28735" i="17"/>
  <c r="E28736" i="17"/>
  <c r="E28737" i="17"/>
  <c r="E28738" i="17"/>
  <c r="E28739" i="17"/>
  <c r="E28740" i="17"/>
  <c r="E28741" i="17"/>
  <c r="E28742" i="17"/>
  <c r="E28743" i="17"/>
  <c r="E28744" i="17"/>
  <c r="E28745" i="17"/>
  <c r="E28746" i="17"/>
  <c r="E28747" i="17"/>
  <c r="E28748" i="17"/>
  <c r="E28749" i="17"/>
  <c r="E28750" i="17"/>
  <c r="E28751" i="17"/>
  <c r="E28752" i="17"/>
  <c r="E28753" i="17"/>
  <c r="E28754" i="17"/>
  <c r="E28755" i="17"/>
  <c r="E28756" i="17"/>
  <c r="E28757" i="17"/>
  <c r="E28758" i="17"/>
  <c r="E28759" i="17"/>
  <c r="E28760" i="17"/>
  <c r="E28761" i="17"/>
  <c r="E28762" i="17"/>
  <c r="E28763" i="17"/>
  <c r="E28764" i="17"/>
  <c r="E28765" i="17"/>
  <c r="E28766" i="17"/>
  <c r="E28767" i="17"/>
  <c r="E28768" i="17"/>
  <c r="E28769" i="17"/>
  <c r="E28770" i="17"/>
  <c r="E28771" i="17"/>
  <c r="E28772" i="17"/>
  <c r="E28773" i="17"/>
  <c r="E28774" i="17"/>
  <c r="E28775" i="17"/>
  <c r="E28776" i="17"/>
  <c r="E28777" i="17"/>
  <c r="E28778" i="17"/>
  <c r="E28779" i="17"/>
  <c r="E28780" i="17"/>
  <c r="E28781" i="17"/>
  <c r="E28782" i="17"/>
  <c r="E28783" i="17"/>
  <c r="E28784" i="17"/>
  <c r="E28785" i="17"/>
  <c r="E28786" i="17"/>
  <c r="E28787" i="17"/>
  <c r="E28788" i="17"/>
  <c r="E28789" i="17"/>
  <c r="E28790" i="17"/>
  <c r="E28791" i="17"/>
  <c r="E28792" i="17"/>
  <c r="E28793" i="17"/>
  <c r="E28794" i="17"/>
  <c r="E28795" i="17"/>
  <c r="E28796" i="17"/>
  <c r="E28797" i="17"/>
  <c r="E28798" i="17"/>
  <c r="E28799" i="17"/>
  <c r="E28800" i="17"/>
  <c r="E28801" i="17"/>
  <c r="E28802" i="17"/>
  <c r="E28803" i="17"/>
  <c r="E28804" i="17"/>
  <c r="E28805" i="17"/>
  <c r="E28806" i="17"/>
  <c r="E28807" i="17"/>
  <c r="E28808" i="17"/>
  <c r="E28809" i="17"/>
  <c r="E28810" i="17"/>
  <c r="E28811" i="17"/>
  <c r="E28812" i="17"/>
  <c r="E28813" i="17"/>
  <c r="E28814" i="17"/>
  <c r="E28815" i="17"/>
  <c r="E28816" i="17"/>
  <c r="E28817" i="17"/>
  <c r="E28818" i="17"/>
  <c r="E28819" i="17"/>
  <c r="E28820" i="17"/>
  <c r="E28821" i="17"/>
  <c r="E28822" i="17"/>
  <c r="E28823" i="17"/>
  <c r="E28824" i="17"/>
  <c r="E28825" i="17"/>
  <c r="E28826" i="17"/>
  <c r="E28827" i="17"/>
  <c r="E28828" i="17"/>
  <c r="E28829" i="17"/>
  <c r="E28830" i="17"/>
  <c r="E28831" i="17"/>
  <c r="E28832" i="17"/>
  <c r="E28833" i="17"/>
  <c r="E28834" i="17"/>
  <c r="E28835" i="17"/>
  <c r="E28836" i="17"/>
  <c r="E28837" i="17"/>
  <c r="E28838" i="17"/>
  <c r="E28839" i="17"/>
  <c r="E28840" i="17"/>
  <c r="E28841" i="17"/>
  <c r="E28842" i="17"/>
  <c r="E28843" i="17"/>
  <c r="E28844" i="17"/>
  <c r="E28845" i="17"/>
  <c r="E28846" i="17"/>
  <c r="E28847" i="17"/>
  <c r="E28848" i="17"/>
  <c r="E28849" i="17"/>
  <c r="E28850" i="17"/>
  <c r="E28851" i="17"/>
  <c r="E28852" i="17"/>
  <c r="E28853" i="17"/>
  <c r="E28854" i="17"/>
  <c r="E28855" i="17"/>
  <c r="E28856" i="17"/>
  <c r="E28857" i="17"/>
  <c r="E28858" i="17"/>
  <c r="E28859" i="17"/>
  <c r="E28860" i="17"/>
  <c r="E28861" i="17"/>
  <c r="E28862" i="17"/>
  <c r="E28863" i="17"/>
  <c r="E28864" i="17"/>
  <c r="E28865" i="17"/>
  <c r="E28866" i="17"/>
  <c r="E28867" i="17"/>
  <c r="E28868" i="17"/>
  <c r="E28869" i="17"/>
  <c r="E28870" i="17"/>
  <c r="E28871" i="17"/>
  <c r="E28872" i="17"/>
  <c r="E28873" i="17"/>
  <c r="E28874" i="17"/>
  <c r="E28875" i="17"/>
  <c r="E28876" i="17"/>
  <c r="E28877" i="17"/>
  <c r="E28878" i="17"/>
  <c r="E28879" i="17"/>
  <c r="E28880" i="17"/>
  <c r="E28881" i="17"/>
  <c r="E28882" i="17"/>
  <c r="E28883" i="17"/>
  <c r="E28884" i="17"/>
  <c r="E28885" i="17"/>
  <c r="E28886" i="17"/>
  <c r="E28887" i="17"/>
  <c r="E28888" i="17"/>
  <c r="E28889" i="17"/>
  <c r="E28890" i="17"/>
  <c r="E28891" i="17"/>
  <c r="E28892" i="17"/>
  <c r="E28893" i="17"/>
  <c r="E28894" i="17"/>
  <c r="E28895" i="17"/>
  <c r="E28896" i="17"/>
  <c r="E28897" i="17"/>
  <c r="E28898" i="17"/>
  <c r="E28899" i="17"/>
  <c r="E28900" i="17"/>
  <c r="E28901" i="17"/>
  <c r="E28902" i="17"/>
  <c r="E28903" i="17"/>
  <c r="E28904" i="17"/>
  <c r="E28905" i="17"/>
  <c r="E28906" i="17"/>
  <c r="E28907" i="17"/>
  <c r="E28908" i="17"/>
  <c r="E28909" i="17"/>
  <c r="E28910" i="17"/>
  <c r="E28911" i="17"/>
  <c r="E28912" i="17"/>
  <c r="E28913" i="17"/>
  <c r="E28914" i="17"/>
  <c r="E28915" i="17"/>
  <c r="E28916" i="17"/>
  <c r="E28917" i="17"/>
  <c r="E28918" i="17"/>
  <c r="E28919" i="17"/>
  <c r="E28920" i="17"/>
  <c r="E28921" i="17"/>
  <c r="E28922" i="17"/>
  <c r="E28923" i="17"/>
  <c r="E28924" i="17"/>
  <c r="E28925" i="17"/>
  <c r="E28926" i="17"/>
  <c r="E28927" i="17"/>
  <c r="E28928" i="17"/>
  <c r="E28929" i="17"/>
  <c r="E28930" i="17"/>
  <c r="E28931" i="17"/>
  <c r="E28932" i="17"/>
  <c r="E28933" i="17"/>
  <c r="E28934" i="17"/>
  <c r="E28935" i="17"/>
  <c r="E28936" i="17"/>
  <c r="E28937" i="17"/>
  <c r="E28938" i="17"/>
  <c r="E28939" i="17"/>
  <c r="E28940" i="17"/>
  <c r="E28941" i="17"/>
  <c r="E28942" i="17"/>
  <c r="E28943" i="17"/>
  <c r="E28944" i="17"/>
  <c r="E28945" i="17"/>
  <c r="E28946" i="17"/>
  <c r="E28947" i="17"/>
  <c r="E28948" i="17"/>
  <c r="E28949" i="17"/>
  <c r="E28950" i="17"/>
  <c r="E28951" i="17"/>
  <c r="E28952" i="17"/>
  <c r="E28953" i="17"/>
  <c r="E28954" i="17"/>
  <c r="E28955" i="17"/>
  <c r="E28956" i="17"/>
  <c r="E28957" i="17"/>
  <c r="E28958" i="17"/>
  <c r="E28959" i="17"/>
  <c r="E28960" i="17"/>
  <c r="E28961" i="17"/>
  <c r="E28962" i="17"/>
  <c r="E28963" i="17"/>
  <c r="E28964" i="17"/>
  <c r="E28965" i="17"/>
  <c r="E28966" i="17"/>
  <c r="E28967" i="17"/>
  <c r="E28968" i="17"/>
  <c r="E28969" i="17"/>
  <c r="E28970" i="17"/>
  <c r="E28971" i="17"/>
  <c r="E28972" i="17"/>
  <c r="E28973" i="17"/>
  <c r="E28974" i="17"/>
  <c r="E28975" i="17"/>
  <c r="E28976" i="17"/>
  <c r="E28977" i="17"/>
  <c r="E28978" i="17"/>
  <c r="E28979" i="17"/>
  <c r="E28980" i="17"/>
  <c r="E28981" i="17"/>
  <c r="E28982" i="17"/>
  <c r="E28983" i="17"/>
  <c r="E28984" i="17"/>
  <c r="E28985" i="17"/>
  <c r="E28986" i="17"/>
  <c r="E28987" i="17"/>
  <c r="E28988" i="17"/>
  <c r="E28989" i="17"/>
  <c r="E28990" i="17"/>
  <c r="E28991" i="17"/>
  <c r="E28992" i="17"/>
  <c r="E28993" i="17"/>
  <c r="E28994" i="17"/>
  <c r="E28995" i="17"/>
  <c r="E28996" i="17"/>
  <c r="E28997" i="17"/>
  <c r="E28998" i="17"/>
  <c r="E28999" i="17"/>
  <c r="E29000" i="17"/>
  <c r="E29001" i="17"/>
  <c r="E29002" i="17"/>
  <c r="E29003" i="17"/>
  <c r="E29004" i="17"/>
  <c r="E29005" i="17"/>
  <c r="E29006" i="17"/>
  <c r="E29007" i="17"/>
  <c r="E29008" i="17"/>
  <c r="E29009" i="17"/>
  <c r="E29010" i="17"/>
  <c r="E29011" i="17"/>
  <c r="E29012" i="17"/>
  <c r="E29013" i="17"/>
  <c r="E29014" i="17"/>
  <c r="E29015" i="17"/>
  <c r="E29016" i="17"/>
  <c r="E29017" i="17"/>
  <c r="E29018" i="17"/>
  <c r="E29019" i="17"/>
  <c r="E29020" i="17"/>
  <c r="E29021" i="17"/>
  <c r="E29022" i="17"/>
  <c r="E29023" i="17"/>
  <c r="E29024" i="17"/>
  <c r="E29025" i="17"/>
  <c r="E29026" i="17"/>
  <c r="E29027" i="17"/>
  <c r="E29028" i="17"/>
  <c r="E29029" i="17"/>
  <c r="E29030" i="17"/>
  <c r="E29031" i="17"/>
  <c r="E29032" i="17"/>
  <c r="E29033" i="17"/>
  <c r="E29034" i="17"/>
  <c r="E29035" i="17"/>
  <c r="E29036" i="17"/>
  <c r="E29037" i="17"/>
  <c r="E29038" i="17"/>
  <c r="E29039" i="17"/>
  <c r="E29040" i="17"/>
  <c r="E29041" i="17"/>
  <c r="E29042" i="17"/>
  <c r="E29043" i="17"/>
  <c r="E29044" i="17"/>
  <c r="E29045" i="17"/>
  <c r="E29046" i="17"/>
  <c r="E29047" i="17"/>
  <c r="E29048" i="17"/>
  <c r="E29049" i="17"/>
  <c r="E29050" i="17"/>
  <c r="E29051" i="17"/>
  <c r="E29052" i="17"/>
  <c r="E29053" i="17"/>
  <c r="E29054" i="17"/>
  <c r="E29055" i="17"/>
  <c r="E29056" i="17"/>
  <c r="E29057" i="17"/>
  <c r="E29058" i="17"/>
  <c r="E29059" i="17"/>
  <c r="E29060" i="17"/>
  <c r="E29061" i="17"/>
  <c r="E29062" i="17"/>
  <c r="E29063" i="17"/>
  <c r="E29064" i="17"/>
  <c r="E29065" i="17"/>
  <c r="E29066" i="17"/>
  <c r="E29067" i="17"/>
  <c r="E29068" i="17"/>
  <c r="E29069" i="17"/>
  <c r="E29070" i="17"/>
  <c r="E29071" i="17"/>
  <c r="E29072" i="17"/>
  <c r="E29073" i="17"/>
  <c r="E29074" i="17"/>
  <c r="E29075" i="17"/>
  <c r="E29076" i="17"/>
  <c r="E29077" i="17"/>
  <c r="E29078" i="17"/>
  <c r="E29079" i="17"/>
  <c r="E29080" i="17"/>
  <c r="E29081" i="17"/>
  <c r="E29082" i="17"/>
  <c r="E29083" i="17"/>
  <c r="E29084" i="17"/>
  <c r="E29085" i="17"/>
  <c r="E29086" i="17"/>
  <c r="E29087" i="17"/>
  <c r="E29088" i="17"/>
  <c r="E29089" i="17"/>
  <c r="E29090" i="17"/>
  <c r="E29091" i="17"/>
  <c r="E29092" i="17"/>
  <c r="E29093" i="17"/>
  <c r="E29094" i="17"/>
  <c r="E29095" i="17"/>
  <c r="E29096" i="17"/>
  <c r="E29097" i="17"/>
  <c r="E29098" i="17"/>
  <c r="E29099" i="17"/>
  <c r="E29100" i="17"/>
  <c r="E29101" i="17"/>
  <c r="E29102" i="17"/>
  <c r="E29103" i="17"/>
  <c r="E29104" i="17"/>
  <c r="E29105" i="17"/>
  <c r="E29106" i="17"/>
  <c r="E29107" i="17"/>
  <c r="E29108" i="17"/>
  <c r="E29109" i="17"/>
  <c r="E29110" i="17"/>
  <c r="E29111" i="17"/>
  <c r="E29112" i="17"/>
  <c r="E29113" i="17"/>
  <c r="E29114" i="17"/>
  <c r="E29115" i="17"/>
  <c r="E29116" i="17"/>
  <c r="E29117" i="17"/>
  <c r="E29118" i="17"/>
  <c r="E29119" i="17"/>
  <c r="E29120" i="17"/>
  <c r="E29121" i="17"/>
  <c r="E29122" i="17"/>
  <c r="E29123" i="17"/>
  <c r="E29124" i="17"/>
  <c r="E29125" i="17"/>
  <c r="E29126" i="17"/>
  <c r="E29127" i="17"/>
  <c r="E29128" i="17"/>
  <c r="E29129" i="17"/>
  <c r="E29130" i="17"/>
  <c r="E29131" i="17"/>
  <c r="E29132" i="17"/>
  <c r="E29133" i="17"/>
  <c r="E29134" i="17"/>
  <c r="E29135" i="17"/>
  <c r="E29136" i="17"/>
  <c r="E29137" i="17"/>
  <c r="E29138" i="17"/>
  <c r="E29139" i="17"/>
  <c r="E29140" i="17"/>
  <c r="E29141" i="17"/>
  <c r="E29142" i="17"/>
  <c r="E29143" i="17"/>
  <c r="E29144" i="17"/>
  <c r="E29145" i="17"/>
  <c r="E29146" i="17"/>
  <c r="E29147" i="17"/>
  <c r="E29148" i="17"/>
  <c r="E29149" i="17"/>
  <c r="E29150" i="17"/>
  <c r="E29151" i="17"/>
  <c r="E29152" i="17"/>
  <c r="E29153" i="17"/>
  <c r="E29154" i="17"/>
  <c r="E29155" i="17"/>
  <c r="E29156" i="17"/>
  <c r="E29157" i="17"/>
  <c r="E29158" i="17"/>
  <c r="E29159" i="17"/>
  <c r="E29160" i="17"/>
  <c r="E29161" i="17"/>
  <c r="E29162" i="17"/>
  <c r="E29163" i="17"/>
  <c r="E29164" i="17"/>
  <c r="E29165" i="17"/>
  <c r="E29166" i="17"/>
  <c r="E29167" i="17"/>
  <c r="E29168" i="17"/>
  <c r="E29169" i="17"/>
  <c r="E29170" i="17"/>
  <c r="E29171" i="17"/>
  <c r="E29172" i="17"/>
  <c r="E29173" i="17"/>
  <c r="E29174" i="17"/>
  <c r="E29175" i="17"/>
  <c r="E29176" i="17"/>
  <c r="E29177" i="17"/>
  <c r="E29178" i="17"/>
  <c r="E29179" i="17"/>
  <c r="E29180" i="17"/>
  <c r="E29181" i="17"/>
  <c r="E29182" i="17"/>
  <c r="E29183" i="17"/>
  <c r="E29184" i="17"/>
  <c r="E29185" i="17"/>
  <c r="E29186" i="17"/>
  <c r="E29187" i="17"/>
  <c r="E29188" i="17"/>
  <c r="E29189" i="17"/>
  <c r="E29190" i="17"/>
  <c r="E29191" i="17"/>
  <c r="E29192" i="17"/>
  <c r="E29193" i="17"/>
  <c r="E29194" i="17"/>
  <c r="E29195" i="17"/>
  <c r="E29196" i="17"/>
  <c r="E29197" i="17"/>
  <c r="E29198" i="17"/>
  <c r="E29199" i="17"/>
  <c r="E29200" i="17"/>
  <c r="E29201" i="17"/>
  <c r="E29202" i="17"/>
  <c r="E29203" i="17"/>
  <c r="E29204" i="17"/>
  <c r="E29205" i="17"/>
  <c r="E29206" i="17"/>
  <c r="E29207" i="17"/>
  <c r="E29208" i="17"/>
  <c r="E29209" i="17"/>
  <c r="E29210" i="17"/>
  <c r="E29211" i="17"/>
  <c r="E29212" i="17"/>
  <c r="E29213" i="17"/>
  <c r="E29214" i="17"/>
  <c r="E29215" i="17"/>
  <c r="E29216" i="17"/>
  <c r="E29217" i="17"/>
  <c r="E29218" i="17"/>
  <c r="E29219" i="17"/>
  <c r="E29220" i="17"/>
  <c r="E29221" i="17"/>
  <c r="E29222" i="17"/>
  <c r="E29223" i="17"/>
  <c r="E29224" i="17"/>
  <c r="E29225" i="17"/>
  <c r="E29226" i="17"/>
  <c r="E29227" i="17"/>
  <c r="E29228" i="17"/>
  <c r="E29229" i="17"/>
  <c r="E29230" i="17"/>
  <c r="E29231" i="17"/>
  <c r="E29232" i="17"/>
  <c r="E29233" i="17"/>
  <c r="E29234" i="17"/>
  <c r="E29235" i="17"/>
  <c r="E29236" i="17"/>
  <c r="E29237" i="17"/>
  <c r="E29238" i="17"/>
  <c r="E29239" i="17"/>
  <c r="E29240" i="17"/>
  <c r="E29241" i="17"/>
  <c r="E29242" i="17"/>
  <c r="E29243" i="17"/>
  <c r="E29244" i="17"/>
  <c r="E29245" i="17"/>
  <c r="E29246" i="17"/>
  <c r="E29247" i="17"/>
  <c r="E29248" i="17"/>
  <c r="E29249" i="17"/>
  <c r="E29250" i="17"/>
  <c r="E29251" i="17"/>
  <c r="E29252" i="17"/>
  <c r="E29253" i="17"/>
  <c r="E29254" i="17"/>
  <c r="E29255" i="17"/>
  <c r="E29256" i="17"/>
  <c r="E29257" i="17"/>
  <c r="E29258" i="17"/>
  <c r="E29259" i="17"/>
  <c r="E29260" i="17"/>
  <c r="E29261" i="17"/>
  <c r="E29262" i="17"/>
  <c r="E29263" i="17"/>
  <c r="E29264" i="17"/>
  <c r="E29265" i="17"/>
  <c r="E29266" i="17"/>
  <c r="E29267" i="17"/>
  <c r="E29268" i="17"/>
  <c r="E29269" i="17"/>
  <c r="E29270" i="17"/>
  <c r="E29271" i="17"/>
  <c r="E29272" i="17"/>
  <c r="E29273" i="17"/>
  <c r="E29274" i="17"/>
  <c r="E29275" i="17"/>
  <c r="E29276" i="17"/>
  <c r="E29277" i="17"/>
  <c r="E29278" i="17"/>
  <c r="E29279" i="17"/>
  <c r="E29280" i="17"/>
  <c r="E29281" i="17"/>
  <c r="E29282" i="17"/>
  <c r="E29283" i="17"/>
  <c r="E29284" i="17"/>
  <c r="E29285" i="17"/>
  <c r="E29286" i="17"/>
  <c r="E29287" i="17"/>
  <c r="E29288" i="17"/>
  <c r="E29289" i="17"/>
  <c r="E29290" i="17"/>
  <c r="E29291" i="17"/>
  <c r="E29292" i="17"/>
  <c r="E29293" i="17"/>
  <c r="E29294" i="17"/>
  <c r="E29295" i="17"/>
  <c r="E29296" i="17"/>
  <c r="E29297" i="17"/>
  <c r="E29298" i="17"/>
  <c r="E29299" i="17"/>
  <c r="E29300" i="17"/>
  <c r="E29301" i="17"/>
  <c r="E29302" i="17"/>
  <c r="E29303" i="17"/>
  <c r="E29304" i="17"/>
  <c r="E29305" i="17"/>
  <c r="E29306" i="17"/>
  <c r="E29307" i="17"/>
  <c r="E29308" i="17"/>
  <c r="E29309" i="17"/>
  <c r="E29310" i="17"/>
  <c r="E29311" i="17"/>
  <c r="E29312" i="17"/>
  <c r="E29313" i="17"/>
  <c r="E29314" i="17"/>
  <c r="E29315" i="17"/>
  <c r="E29316" i="17"/>
  <c r="E29317" i="17"/>
  <c r="E29318" i="17"/>
  <c r="E29319" i="17"/>
  <c r="E29320" i="17"/>
  <c r="E29321" i="17"/>
  <c r="E29322" i="17"/>
  <c r="E29323" i="17"/>
  <c r="E29324" i="17"/>
  <c r="E29325" i="17"/>
  <c r="E29326" i="17"/>
  <c r="E29327" i="17"/>
  <c r="E29328" i="17"/>
  <c r="E29329" i="17"/>
  <c r="E29330" i="17"/>
  <c r="E29331" i="17"/>
  <c r="E29332" i="17"/>
  <c r="E29333" i="17"/>
  <c r="E29334" i="17"/>
  <c r="E29335" i="17"/>
  <c r="E29336" i="17"/>
  <c r="E29337" i="17"/>
  <c r="E29338" i="17"/>
  <c r="E29339" i="17"/>
  <c r="E29340" i="17"/>
  <c r="E29341" i="17"/>
  <c r="E29342" i="17"/>
  <c r="E29343" i="17"/>
  <c r="E29344" i="17"/>
  <c r="E29345" i="17"/>
  <c r="E29346" i="17"/>
  <c r="E29347" i="17"/>
  <c r="E29348" i="17"/>
  <c r="E29349" i="17"/>
  <c r="E29350" i="17"/>
  <c r="E29351" i="17"/>
  <c r="E29352" i="17"/>
  <c r="E29353" i="17"/>
  <c r="E29354" i="17"/>
  <c r="E29355" i="17"/>
  <c r="E29356" i="17"/>
  <c r="E29357" i="17"/>
  <c r="E29358" i="17"/>
  <c r="E29359" i="17"/>
  <c r="E29360" i="17"/>
  <c r="E29361" i="17"/>
  <c r="E29362" i="17"/>
  <c r="E29363" i="17"/>
  <c r="E29364" i="17"/>
  <c r="E29365" i="17"/>
  <c r="E29366" i="17"/>
  <c r="E29367" i="17"/>
  <c r="E29368" i="17"/>
  <c r="E29369" i="17"/>
  <c r="E29370" i="17"/>
  <c r="E29371" i="17"/>
  <c r="E29372" i="17"/>
  <c r="E29373" i="17"/>
  <c r="E29374" i="17"/>
  <c r="E29375" i="17"/>
  <c r="E29376" i="17"/>
  <c r="E29377" i="17"/>
  <c r="E29378" i="17"/>
  <c r="E29379" i="17"/>
  <c r="E29380" i="17"/>
  <c r="E29381" i="17"/>
  <c r="E29382" i="17"/>
  <c r="E29383" i="17"/>
  <c r="E29384" i="17"/>
  <c r="E29385" i="17"/>
  <c r="E29386" i="17"/>
  <c r="E29387" i="17"/>
  <c r="E29388" i="17"/>
  <c r="E29389" i="17"/>
  <c r="E29390" i="17"/>
  <c r="E29391" i="17"/>
  <c r="E29392" i="17"/>
  <c r="E29393" i="17"/>
  <c r="E29394" i="17"/>
  <c r="E29395" i="17"/>
  <c r="E29396" i="17"/>
  <c r="E29397" i="17"/>
  <c r="E29398" i="17"/>
  <c r="E29399" i="17"/>
  <c r="E29400" i="17"/>
  <c r="E29401" i="17"/>
  <c r="E29402" i="17"/>
  <c r="E29403" i="17"/>
  <c r="E29404" i="17"/>
  <c r="E29405" i="17"/>
  <c r="E29406" i="17"/>
  <c r="E29407" i="17"/>
  <c r="E29408" i="17"/>
  <c r="E29409" i="17"/>
  <c r="E29410" i="17"/>
  <c r="E29411" i="17"/>
  <c r="E29412" i="17"/>
  <c r="E29413" i="17"/>
  <c r="E29414" i="17"/>
  <c r="E29415" i="17"/>
  <c r="E29416" i="17"/>
  <c r="E29417" i="17"/>
  <c r="E29418" i="17"/>
  <c r="E29419" i="17"/>
  <c r="E29420" i="17"/>
  <c r="E29421" i="17"/>
  <c r="E29422" i="17"/>
  <c r="E29423" i="17"/>
  <c r="E29424" i="17"/>
  <c r="E29425" i="17"/>
  <c r="E29426" i="17"/>
  <c r="E29427" i="17"/>
  <c r="E29428" i="17"/>
  <c r="E29429" i="17"/>
  <c r="E29430" i="17"/>
  <c r="E29431" i="17"/>
  <c r="E29432" i="17"/>
  <c r="E29433" i="17"/>
  <c r="E29434" i="17"/>
  <c r="E29435" i="17"/>
  <c r="E29436" i="17"/>
  <c r="E29437" i="17"/>
  <c r="E29438" i="17"/>
  <c r="E29439" i="17"/>
  <c r="E29440" i="17"/>
  <c r="E29441" i="17"/>
  <c r="E29442" i="17"/>
  <c r="E29443" i="17"/>
  <c r="E29444" i="17"/>
  <c r="E29445" i="17"/>
  <c r="E29446" i="17"/>
  <c r="E29447" i="17"/>
  <c r="E29448" i="17"/>
  <c r="E29449" i="17"/>
  <c r="E29450" i="17"/>
  <c r="E29451" i="17"/>
  <c r="E29452" i="17"/>
  <c r="E29453" i="17"/>
  <c r="E29454" i="17"/>
  <c r="E29455" i="17"/>
  <c r="E29456" i="17"/>
  <c r="E29457" i="17"/>
  <c r="E29458" i="17"/>
  <c r="E29459" i="17"/>
  <c r="E29460" i="17"/>
  <c r="E29461" i="17"/>
  <c r="E29462" i="17"/>
  <c r="E29463" i="17"/>
  <c r="E29464" i="17"/>
  <c r="E29465" i="17"/>
  <c r="E29466" i="17"/>
  <c r="E29467" i="17"/>
  <c r="E29468" i="17"/>
  <c r="E29469" i="17"/>
  <c r="E29470" i="17"/>
  <c r="E29471" i="17"/>
  <c r="E29472" i="17"/>
  <c r="E29473" i="17"/>
  <c r="E29474" i="17"/>
  <c r="E29475" i="17"/>
  <c r="E29476" i="17"/>
  <c r="E29477" i="17"/>
  <c r="E29478" i="17"/>
  <c r="E29479" i="17"/>
  <c r="E29480" i="17"/>
  <c r="E29481" i="17"/>
  <c r="E29482" i="17"/>
  <c r="E29483" i="17"/>
  <c r="E29484" i="17"/>
  <c r="E29485" i="17"/>
  <c r="E29486" i="17"/>
  <c r="E29487" i="17"/>
  <c r="E29488" i="17"/>
  <c r="E29489" i="17"/>
  <c r="E29490" i="17"/>
  <c r="E29491" i="17"/>
  <c r="E29492" i="17"/>
  <c r="E29493" i="17"/>
  <c r="E29494" i="17"/>
  <c r="E29495" i="17"/>
  <c r="E29496" i="17"/>
  <c r="E29497" i="17"/>
  <c r="E29498" i="17"/>
  <c r="E29499" i="17"/>
  <c r="E29500" i="17"/>
  <c r="E29501" i="17"/>
  <c r="E29502" i="17"/>
  <c r="E29503" i="17"/>
  <c r="E29504" i="17"/>
  <c r="E29505" i="17"/>
  <c r="E29506" i="17"/>
  <c r="E29507" i="17"/>
  <c r="E29508" i="17"/>
  <c r="E29509" i="17"/>
  <c r="E29510" i="17"/>
  <c r="E29511" i="17"/>
  <c r="E29512" i="17"/>
  <c r="E29513" i="17"/>
  <c r="E29514" i="17"/>
  <c r="E29515" i="17"/>
  <c r="E29516" i="17"/>
  <c r="E29517" i="17"/>
  <c r="E29518" i="17"/>
  <c r="E29519" i="17"/>
  <c r="E29520" i="17"/>
  <c r="E29521" i="17"/>
  <c r="E29522" i="17"/>
  <c r="E29523" i="17"/>
  <c r="E29524" i="17"/>
  <c r="E29525" i="17"/>
  <c r="E29526" i="17"/>
  <c r="E29527" i="17"/>
  <c r="E29528" i="17"/>
  <c r="E29529" i="17"/>
  <c r="E29530" i="17"/>
  <c r="E29531" i="17"/>
  <c r="E29532" i="17"/>
  <c r="E29533" i="17"/>
  <c r="E29534" i="17"/>
  <c r="E29535" i="17"/>
  <c r="E29536" i="17"/>
  <c r="E29537" i="17"/>
  <c r="E29538" i="17"/>
  <c r="E29539" i="17"/>
  <c r="E29540" i="17"/>
  <c r="E29541" i="17"/>
  <c r="E29542" i="17"/>
  <c r="E29543" i="17"/>
  <c r="E29544" i="17"/>
  <c r="E29545" i="17"/>
  <c r="E29546" i="17"/>
  <c r="E29547" i="17"/>
  <c r="E29548" i="17"/>
  <c r="E29549" i="17"/>
  <c r="E29550" i="17"/>
  <c r="E29551" i="17"/>
  <c r="E29552" i="17"/>
  <c r="E29553" i="17"/>
  <c r="E29554" i="17"/>
  <c r="E29555" i="17"/>
  <c r="E29556" i="17"/>
  <c r="E29557" i="17"/>
  <c r="E29558" i="17"/>
  <c r="E29559" i="17"/>
  <c r="E29560" i="17"/>
  <c r="E29561" i="17"/>
  <c r="E29562" i="17"/>
  <c r="E29563" i="17"/>
  <c r="E29564" i="17"/>
  <c r="E29565" i="17"/>
  <c r="E29566" i="17"/>
  <c r="E29567" i="17"/>
  <c r="E29568" i="17"/>
  <c r="E29569" i="17"/>
  <c r="E29570" i="17"/>
  <c r="E29571" i="17"/>
  <c r="E29572" i="17"/>
  <c r="E29573" i="17"/>
  <c r="E29574" i="17"/>
  <c r="E29575" i="17"/>
  <c r="E29576" i="17"/>
  <c r="E29577" i="17"/>
  <c r="E29578" i="17"/>
  <c r="E29579" i="17"/>
  <c r="E29580" i="17"/>
  <c r="E29581" i="17"/>
  <c r="E29582" i="17"/>
  <c r="E29583" i="17"/>
  <c r="E29584" i="17"/>
  <c r="E29585" i="17"/>
  <c r="E29586" i="17"/>
  <c r="E29587" i="17"/>
  <c r="E29588" i="17"/>
  <c r="E29589" i="17"/>
  <c r="E29590" i="17"/>
  <c r="E29591" i="17"/>
  <c r="E29592" i="17"/>
  <c r="E29593" i="17"/>
  <c r="E29594" i="17"/>
  <c r="E29595" i="17"/>
  <c r="E29596" i="17"/>
  <c r="E29597" i="17"/>
  <c r="E29598" i="17"/>
  <c r="E29599" i="17"/>
  <c r="E29600" i="17"/>
  <c r="E29601" i="17"/>
  <c r="E29602" i="17"/>
  <c r="E29603" i="17"/>
  <c r="E29604" i="17"/>
  <c r="E29605" i="17"/>
  <c r="E29606" i="17"/>
  <c r="E29607" i="17"/>
  <c r="E29608" i="17"/>
  <c r="E29609" i="17"/>
  <c r="E29610" i="17"/>
  <c r="E29611" i="17"/>
  <c r="E29612" i="17"/>
  <c r="E29613" i="17"/>
  <c r="E29614" i="17"/>
  <c r="E29615" i="17"/>
  <c r="E29616" i="17"/>
  <c r="E29617" i="17"/>
  <c r="E29618" i="17"/>
  <c r="E29619" i="17"/>
  <c r="E29620" i="17"/>
  <c r="E29621" i="17"/>
  <c r="E29622" i="17"/>
  <c r="E29623" i="17"/>
  <c r="E29624" i="17"/>
  <c r="E29625" i="17"/>
  <c r="E29626" i="17"/>
  <c r="E29627" i="17"/>
  <c r="E29628" i="17"/>
  <c r="E29629" i="17"/>
  <c r="E29630" i="17"/>
  <c r="E29631" i="17"/>
  <c r="E29632" i="17"/>
  <c r="E29633" i="17"/>
  <c r="E29634" i="17"/>
  <c r="E29635" i="17"/>
  <c r="E29636" i="17"/>
  <c r="E29637" i="17"/>
  <c r="E29638" i="17"/>
  <c r="E29639" i="17"/>
  <c r="E29640" i="17"/>
  <c r="E29641" i="17"/>
  <c r="E29642" i="17"/>
  <c r="E29643" i="17"/>
  <c r="E29644" i="17"/>
  <c r="E29645" i="17"/>
  <c r="E29646" i="17"/>
  <c r="E29647" i="17"/>
  <c r="E29648" i="17"/>
  <c r="E29649" i="17"/>
  <c r="E29650" i="17"/>
  <c r="E29651" i="17"/>
  <c r="E29652" i="17"/>
  <c r="E29653" i="17"/>
  <c r="E29654" i="17"/>
  <c r="E29655" i="17"/>
  <c r="E29656" i="17"/>
  <c r="E29657" i="17"/>
  <c r="E29658" i="17"/>
  <c r="E29659" i="17"/>
  <c r="E29660" i="17"/>
  <c r="E29661" i="17"/>
  <c r="E29662" i="17"/>
  <c r="E29663" i="17"/>
  <c r="E29664" i="17"/>
  <c r="E29665" i="17"/>
  <c r="E29666" i="17"/>
  <c r="E29667" i="17"/>
  <c r="E29668" i="17"/>
  <c r="E29669" i="17"/>
  <c r="E29670" i="17"/>
  <c r="E29671" i="17"/>
  <c r="E29672" i="17"/>
  <c r="E29673" i="17"/>
  <c r="E29674" i="17"/>
  <c r="E29675" i="17"/>
  <c r="E29676" i="17"/>
  <c r="E29677" i="17"/>
  <c r="E29678" i="17"/>
  <c r="E29679" i="17"/>
  <c r="E29680" i="17"/>
  <c r="E29681" i="17"/>
  <c r="E29682" i="17"/>
  <c r="E29683" i="17"/>
  <c r="E29684" i="17"/>
  <c r="E29685" i="17"/>
  <c r="E29686" i="17"/>
  <c r="E29687" i="17"/>
  <c r="E29688" i="17"/>
  <c r="E29689" i="17"/>
  <c r="E29690" i="17"/>
  <c r="E29691" i="17"/>
  <c r="E29692" i="17"/>
  <c r="E29693" i="17"/>
  <c r="E29694" i="17"/>
  <c r="E29695" i="17"/>
  <c r="E29696" i="17"/>
  <c r="E29697" i="17"/>
  <c r="E29698" i="17"/>
  <c r="E29699" i="17"/>
  <c r="E29700" i="17"/>
  <c r="E29701" i="17"/>
  <c r="E29702" i="17"/>
  <c r="E29703" i="17"/>
  <c r="E29704" i="17"/>
  <c r="E29705" i="17"/>
  <c r="E29706" i="17"/>
  <c r="E29707" i="17"/>
  <c r="E29708" i="17"/>
  <c r="E29709" i="17"/>
  <c r="E29710" i="17"/>
  <c r="E29711" i="17"/>
  <c r="E29712" i="17"/>
  <c r="E29713" i="17"/>
  <c r="E29714" i="17"/>
  <c r="E29715" i="17"/>
  <c r="E29716" i="17"/>
  <c r="E29717" i="17"/>
  <c r="E29718" i="17"/>
  <c r="E29719" i="17"/>
  <c r="E29720" i="17"/>
  <c r="E29721" i="17"/>
  <c r="E29722" i="17"/>
  <c r="E29723" i="17"/>
  <c r="E29724" i="17"/>
  <c r="E29725" i="17"/>
  <c r="E29726" i="17"/>
  <c r="E29727" i="17"/>
  <c r="E29728" i="17"/>
  <c r="E29729" i="17"/>
  <c r="E29730" i="17"/>
  <c r="E29731" i="17"/>
  <c r="E29732" i="17"/>
  <c r="E29733" i="17"/>
  <c r="E29734" i="17"/>
  <c r="E29735" i="17"/>
  <c r="E29736" i="17"/>
  <c r="E29737" i="17"/>
  <c r="E29738" i="17"/>
  <c r="E29739" i="17"/>
  <c r="E29740" i="17"/>
  <c r="E29741" i="17"/>
  <c r="E29742" i="17"/>
  <c r="E29743" i="17"/>
  <c r="E29744" i="17"/>
  <c r="E29745" i="17"/>
  <c r="E29746" i="17"/>
  <c r="E29747" i="17"/>
  <c r="E29748" i="17"/>
  <c r="E29749" i="17"/>
  <c r="E29750" i="17"/>
  <c r="E29751" i="17"/>
  <c r="E29752" i="17"/>
  <c r="E29753" i="17"/>
  <c r="E29754" i="17"/>
  <c r="E29755" i="17"/>
  <c r="E29756" i="17"/>
  <c r="E29757" i="17"/>
  <c r="E29758" i="17"/>
  <c r="E29759" i="17"/>
  <c r="E29760" i="17"/>
  <c r="E29761" i="17"/>
  <c r="E29762" i="17"/>
  <c r="E29763" i="17"/>
  <c r="E29764" i="17"/>
  <c r="E29765" i="17"/>
  <c r="E29766" i="17"/>
  <c r="E29767" i="17"/>
  <c r="E29768" i="17"/>
  <c r="E29769" i="17"/>
  <c r="E29770" i="17"/>
  <c r="E29771" i="17"/>
  <c r="E29772" i="17"/>
  <c r="E29773" i="17"/>
  <c r="E29774" i="17"/>
  <c r="E29775" i="17"/>
  <c r="E29776" i="17"/>
  <c r="E29777" i="17"/>
  <c r="E29778" i="17"/>
  <c r="E29779" i="17"/>
  <c r="E29780" i="17"/>
  <c r="E29781" i="17"/>
  <c r="E29782" i="17"/>
  <c r="E29783" i="17"/>
  <c r="E29784" i="17"/>
  <c r="E29785" i="17"/>
  <c r="E29786" i="17"/>
  <c r="E29787" i="17"/>
  <c r="E29788" i="17"/>
  <c r="E29789" i="17"/>
  <c r="E29790" i="17"/>
  <c r="E29791" i="17"/>
  <c r="E29792" i="17"/>
  <c r="E29793" i="17"/>
  <c r="E29794" i="17"/>
  <c r="E29795" i="17"/>
  <c r="E29796" i="17"/>
  <c r="E29797" i="17"/>
  <c r="E29798" i="17"/>
  <c r="E29799" i="17"/>
  <c r="E29800" i="17"/>
  <c r="E29801" i="17"/>
  <c r="E29802" i="17"/>
  <c r="E29803" i="17"/>
  <c r="E29804" i="17"/>
  <c r="E29805" i="17"/>
  <c r="E29806" i="17"/>
  <c r="E29807" i="17"/>
  <c r="E29808" i="17"/>
  <c r="E29809" i="17"/>
  <c r="E29810" i="17"/>
  <c r="E29811" i="17"/>
  <c r="E29812" i="17"/>
  <c r="E29813" i="17"/>
  <c r="E29814" i="17"/>
  <c r="E29815" i="17"/>
  <c r="E29816" i="17"/>
  <c r="E29817" i="17"/>
  <c r="E29818" i="17"/>
  <c r="E29819" i="17"/>
  <c r="E29820" i="17"/>
  <c r="E29821" i="17"/>
  <c r="E29822" i="17"/>
  <c r="E29823" i="17"/>
  <c r="E29824" i="17"/>
  <c r="E29825" i="17"/>
  <c r="E29826" i="17"/>
  <c r="E29827" i="17"/>
  <c r="E29828" i="17"/>
  <c r="E29829" i="17"/>
  <c r="E29830" i="17"/>
  <c r="E29831" i="17"/>
  <c r="E29832" i="17"/>
  <c r="E29833" i="17"/>
  <c r="E29834" i="17"/>
  <c r="E29835" i="17"/>
  <c r="E29836" i="17"/>
  <c r="E29837" i="17"/>
  <c r="E29838" i="17"/>
  <c r="E29839" i="17"/>
  <c r="E29840" i="17"/>
  <c r="E29841" i="17"/>
  <c r="E29842" i="17"/>
  <c r="E29843" i="17"/>
  <c r="E29844" i="17"/>
  <c r="E29845" i="17"/>
  <c r="E29846" i="17"/>
  <c r="E29847" i="17"/>
  <c r="E29848" i="17"/>
  <c r="E29849" i="17"/>
  <c r="E29850" i="17"/>
  <c r="E29851" i="17"/>
  <c r="E29852" i="17"/>
  <c r="E29853" i="17"/>
  <c r="E29854" i="17"/>
  <c r="E29855" i="17"/>
  <c r="E29856" i="17"/>
  <c r="E29857" i="17"/>
  <c r="E29858" i="17"/>
  <c r="E29859" i="17"/>
  <c r="E29860" i="17"/>
  <c r="E29861" i="17"/>
  <c r="E29862" i="17"/>
  <c r="E29863" i="17"/>
  <c r="E29864" i="17"/>
  <c r="E29865" i="17"/>
  <c r="E29866" i="17"/>
  <c r="E29867" i="17"/>
  <c r="E29868" i="17"/>
  <c r="E29869" i="17"/>
  <c r="E29870" i="17"/>
  <c r="E29871" i="17"/>
  <c r="E29872" i="17"/>
  <c r="E29873" i="17"/>
  <c r="E29874" i="17"/>
  <c r="E29875" i="17"/>
  <c r="E29876" i="17"/>
  <c r="E29877" i="17"/>
  <c r="E29878" i="17"/>
  <c r="E29879" i="17"/>
  <c r="E29880" i="17"/>
  <c r="E29881" i="17"/>
  <c r="E29882" i="17"/>
  <c r="E29883" i="17"/>
  <c r="E29884" i="17"/>
  <c r="E29885" i="17"/>
  <c r="E29886" i="17"/>
  <c r="E29887" i="17"/>
  <c r="E29888" i="17"/>
  <c r="E29889" i="17"/>
  <c r="E29890" i="17"/>
  <c r="E29891" i="17"/>
  <c r="E29892" i="17"/>
  <c r="E29893" i="17"/>
  <c r="E29894" i="17"/>
  <c r="E29895" i="17"/>
  <c r="E29896" i="17"/>
  <c r="E29897" i="17"/>
  <c r="E29898" i="17"/>
  <c r="E29899" i="17"/>
  <c r="E29900" i="17"/>
  <c r="E29901" i="17"/>
  <c r="E29902" i="17"/>
  <c r="E29903" i="17"/>
  <c r="E29904" i="17"/>
  <c r="E29905" i="17"/>
  <c r="E29906" i="17"/>
  <c r="E29907" i="17"/>
  <c r="E29908" i="17"/>
  <c r="E29909" i="17"/>
  <c r="E29910" i="17"/>
  <c r="E29911" i="17"/>
  <c r="E29912" i="17"/>
  <c r="E29913" i="17"/>
  <c r="E29914" i="17"/>
  <c r="E29915" i="17"/>
  <c r="E29916" i="17"/>
  <c r="E29917" i="17"/>
  <c r="E29918" i="17"/>
  <c r="E29919" i="17"/>
  <c r="E29920" i="17"/>
  <c r="E29921" i="17"/>
  <c r="E29922" i="17"/>
  <c r="E29923" i="17"/>
  <c r="E29924" i="17"/>
  <c r="E29925" i="17"/>
  <c r="E29926" i="17"/>
  <c r="E29927" i="17"/>
  <c r="E29928" i="17"/>
  <c r="E29929" i="17"/>
  <c r="E29930" i="17"/>
  <c r="E29931" i="17"/>
  <c r="E29932" i="17"/>
  <c r="E29933" i="17"/>
  <c r="E29934" i="17"/>
  <c r="E29935" i="17"/>
  <c r="E29936" i="17"/>
  <c r="E29937" i="17"/>
  <c r="E29938" i="17"/>
  <c r="E29939" i="17"/>
  <c r="E29940" i="17"/>
  <c r="E29941" i="17"/>
  <c r="E29942" i="17"/>
  <c r="E29943" i="17"/>
  <c r="E29944" i="17"/>
  <c r="E29945" i="17"/>
  <c r="E29946" i="17"/>
  <c r="E29947" i="17"/>
  <c r="E29948" i="17"/>
  <c r="E29949" i="17"/>
  <c r="E29950" i="17"/>
  <c r="E29951" i="17"/>
  <c r="E29952" i="17"/>
  <c r="E29953" i="17"/>
  <c r="E29954" i="17"/>
  <c r="E29955" i="17"/>
  <c r="E29956" i="17"/>
  <c r="E29957" i="17"/>
  <c r="E29958" i="17"/>
  <c r="E29959" i="17"/>
  <c r="E29960" i="17"/>
  <c r="E29961" i="17"/>
  <c r="E29962" i="17"/>
  <c r="E29963" i="17"/>
  <c r="E29964" i="17"/>
  <c r="E29965" i="17"/>
  <c r="E29966" i="17"/>
  <c r="E29967" i="17"/>
  <c r="E29968" i="17"/>
  <c r="E29969" i="17"/>
  <c r="E29970" i="17"/>
  <c r="E29971" i="17"/>
  <c r="E29972" i="17"/>
  <c r="E29973" i="17"/>
  <c r="E29974" i="17"/>
  <c r="E29975" i="17"/>
  <c r="E29976" i="17"/>
  <c r="E29977" i="17"/>
  <c r="E29978" i="17"/>
  <c r="E29979" i="17"/>
  <c r="E29980" i="17"/>
  <c r="E29981" i="17"/>
  <c r="E29982" i="17"/>
  <c r="E29983" i="17"/>
  <c r="E29984" i="17"/>
  <c r="E29985" i="17"/>
  <c r="E29986" i="17"/>
  <c r="E29987" i="17"/>
  <c r="E29988" i="17"/>
  <c r="E29989" i="17"/>
  <c r="E29990" i="17"/>
  <c r="E29991" i="17"/>
  <c r="E29992" i="17"/>
  <c r="E29993" i="17"/>
  <c r="E29994" i="17"/>
  <c r="E29995" i="17"/>
  <c r="E29996" i="17"/>
  <c r="E29997" i="17"/>
  <c r="E29998" i="17"/>
  <c r="E29999" i="17"/>
  <c r="E30000" i="17"/>
  <c r="E30001" i="17"/>
  <c r="E30002" i="17"/>
  <c r="E30003" i="17"/>
  <c r="E30004" i="17"/>
  <c r="E30005" i="17"/>
  <c r="E30006" i="17"/>
  <c r="E30007" i="17"/>
  <c r="E30008" i="17"/>
  <c r="E30009" i="17"/>
  <c r="E30010" i="17"/>
  <c r="E30011" i="17"/>
  <c r="E30012" i="17"/>
  <c r="E30013" i="17"/>
  <c r="E30014" i="17"/>
  <c r="E30015" i="17"/>
  <c r="E30016" i="17"/>
  <c r="E30017" i="17"/>
  <c r="E30018" i="17"/>
  <c r="E30019" i="17"/>
  <c r="E30020" i="17"/>
  <c r="E30021" i="17"/>
  <c r="E30022" i="17"/>
  <c r="E30023" i="17"/>
  <c r="E30024" i="17"/>
  <c r="E30025" i="17"/>
  <c r="E30026" i="17"/>
  <c r="E30027" i="17"/>
  <c r="E30028" i="17"/>
  <c r="E30029" i="17"/>
  <c r="E30030" i="17"/>
  <c r="E30031" i="17"/>
  <c r="E30032" i="17"/>
  <c r="E30033" i="17"/>
  <c r="E30034" i="17"/>
  <c r="E30035" i="17"/>
  <c r="E30036" i="17"/>
  <c r="E30037" i="17"/>
  <c r="E30038" i="17"/>
  <c r="E30039" i="17"/>
  <c r="E30040" i="17"/>
  <c r="E30041" i="17"/>
  <c r="E30042" i="17"/>
  <c r="E30043" i="17"/>
  <c r="E30044" i="17"/>
  <c r="E30045" i="17"/>
  <c r="E30046" i="17"/>
  <c r="E30047" i="17"/>
  <c r="E30048" i="17"/>
  <c r="E30049" i="17"/>
  <c r="E30050" i="17"/>
  <c r="E30051" i="17"/>
  <c r="E30052" i="17"/>
  <c r="E30053" i="17"/>
  <c r="E30054" i="17"/>
  <c r="E30055" i="17"/>
  <c r="E30056" i="17"/>
  <c r="E30057" i="17"/>
  <c r="E30058" i="17"/>
  <c r="E30059" i="17"/>
  <c r="E30060" i="17"/>
  <c r="E30061" i="17"/>
  <c r="E30062" i="17"/>
  <c r="E30063" i="17"/>
  <c r="E30064" i="17"/>
  <c r="E30065" i="17"/>
  <c r="E30066" i="17"/>
  <c r="E30067" i="17"/>
  <c r="E30068" i="17"/>
  <c r="E30069" i="17"/>
  <c r="E30070" i="17"/>
  <c r="E30071" i="17"/>
  <c r="E30072" i="17"/>
  <c r="E30073" i="17"/>
  <c r="E30074" i="17"/>
  <c r="E30075" i="17"/>
  <c r="E30076" i="17"/>
  <c r="E30077" i="17"/>
  <c r="E30078" i="17"/>
  <c r="E30079" i="17"/>
  <c r="E30080" i="17"/>
  <c r="E30081" i="17"/>
  <c r="E30082" i="17"/>
  <c r="E30083" i="17"/>
  <c r="E30084" i="17"/>
  <c r="E30085" i="17"/>
  <c r="E30086" i="17"/>
  <c r="E30087" i="17"/>
  <c r="E30088" i="17"/>
  <c r="E30089" i="17"/>
  <c r="E30090" i="17"/>
  <c r="E30091" i="17"/>
  <c r="E30092" i="17"/>
  <c r="E30093" i="17"/>
  <c r="E30094" i="17"/>
  <c r="E30095" i="17"/>
  <c r="E30096" i="17"/>
  <c r="E30097" i="17"/>
  <c r="E30098" i="17"/>
  <c r="E30099" i="17"/>
  <c r="E30100" i="17"/>
  <c r="E30101" i="17"/>
  <c r="E30102" i="17"/>
  <c r="E30103" i="17"/>
  <c r="E30104" i="17"/>
  <c r="E30105" i="17"/>
  <c r="E30106" i="17"/>
  <c r="E30107" i="17"/>
  <c r="E30108" i="17"/>
  <c r="E30109" i="17"/>
  <c r="E30110" i="17"/>
  <c r="E30111" i="17"/>
  <c r="E30112" i="17"/>
  <c r="E30113" i="17"/>
  <c r="E30114" i="17"/>
  <c r="E30115" i="17"/>
  <c r="E30116" i="17"/>
  <c r="E30117" i="17"/>
  <c r="E30118" i="17"/>
  <c r="E30119" i="17"/>
  <c r="E30120" i="17"/>
  <c r="E30121" i="17"/>
  <c r="E30122" i="17"/>
  <c r="E30123" i="17"/>
  <c r="E30124" i="17"/>
  <c r="E30125" i="17"/>
  <c r="E30126" i="17"/>
  <c r="E30127" i="17"/>
  <c r="E30128" i="17"/>
  <c r="E30129" i="17"/>
  <c r="E30130" i="17"/>
  <c r="E30131" i="17"/>
  <c r="E30132" i="17"/>
  <c r="E30133" i="17"/>
  <c r="E30134" i="17"/>
  <c r="E30135" i="17"/>
  <c r="E30136" i="17"/>
  <c r="E30137" i="17"/>
  <c r="E30138" i="17"/>
  <c r="E30139" i="17"/>
  <c r="E30140" i="17"/>
  <c r="E30141" i="17"/>
  <c r="E30142" i="17"/>
  <c r="E30143" i="17"/>
  <c r="E30144" i="17"/>
  <c r="E30145" i="17"/>
  <c r="E30146" i="17"/>
  <c r="E30147" i="17"/>
  <c r="E30148" i="17"/>
  <c r="E30149" i="17"/>
  <c r="E30150" i="17"/>
  <c r="E30151" i="17"/>
  <c r="E30152" i="17"/>
  <c r="E30153" i="17"/>
  <c r="E30154" i="17"/>
  <c r="E30155" i="17"/>
  <c r="E30156" i="17"/>
  <c r="E30157" i="17"/>
  <c r="E30158" i="17"/>
  <c r="E30159" i="17"/>
  <c r="E30160" i="17"/>
  <c r="E30161" i="17"/>
  <c r="E30162" i="17"/>
  <c r="E30163" i="17"/>
  <c r="E30164" i="17"/>
  <c r="E30165" i="17"/>
  <c r="E30166" i="17"/>
  <c r="E30167" i="17"/>
  <c r="E30168" i="17"/>
  <c r="E30169" i="17"/>
  <c r="E30170" i="17"/>
  <c r="E30171" i="17"/>
  <c r="E30172" i="17"/>
  <c r="E30173" i="17"/>
  <c r="E30174" i="17"/>
  <c r="E30175" i="17"/>
  <c r="E30176" i="17"/>
  <c r="E30177" i="17"/>
  <c r="E30178" i="17"/>
  <c r="E30179" i="17"/>
  <c r="E30180" i="17"/>
  <c r="E30181" i="17"/>
  <c r="E30182" i="17"/>
  <c r="E30183" i="17"/>
  <c r="E30184" i="17"/>
  <c r="E30185" i="17"/>
  <c r="E30186" i="17"/>
  <c r="E30187" i="17"/>
  <c r="E30188" i="17"/>
  <c r="E30189" i="17"/>
  <c r="E30190" i="17"/>
  <c r="E30191" i="17"/>
  <c r="E30192" i="17"/>
  <c r="E30193" i="17"/>
  <c r="E30194" i="17"/>
  <c r="E30195" i="17"/>
  <c r="E30196" i="17"/>
  <c r="E30197" i="17"/>
  <c r="E30198" i="17"/>
  <c r="E30199" i="17"/>
  <c r="E30200" i="17"/>
  <c r="E30201" i="17"/>
  <c r="E30202" i="17"/>
  <c r="E30203" i="17"/>
  <c r="E30204" i="17"/>
  <c r="E30205" i="17"/>
  <c r="E30206" i="17"/>
  <c r="E30207" i="17"/>
  <c r="E30208" i="17"/>
  <c r="E30209" i="17"/>
  <c r="E30210" i="17"/>
  <c r="E30211" i="17"/>
  <c r="E30212" i="17"/>
  <c r="E30213" i="17"/>
  <c r="E30214" i="17"/>
  <c r="E30215" i="17"/>
  <c r="E30216" i="17"/>
  <c r="E30217" i="17"/>
  <c r="E30218" i="17"/>
  <c r="E30219" i="17"/>
  <c r="E30220" i="17"/>
  <c r="E30221" i="17"/>
  <c r="E30222" i="17"/>
  <c r="E30223" i="17"/>
  <c r="E30224" i="17"/>
  <c r="E30225" i="17"/>
  <c r="E30226" i="17"/>
  <c r="E30227" i="17"/>
  <c r="E30228" i="17"/>
  <c r="E30229" i="17"/>
  <c r="E30230" i="17"/>
  <c r="E30231" i="17"/>
  <c r="E30232" i="17"/>
  <c r="E30233" i="17"/>
  <c r="E30234" i="17"/>
  <c r="E30235" i="17"/>
  <c r="E30236" i="17"/>
  <c r="E30237" i="17"/>
  <c r="E30238" i="17"/>
  <c r="E30239" i="17"/>
  <c r="E30240" i="17"/>
  <c r="E30241" i="17"/>
  <c r="E30242" i="17"/>
  <c r="E30243" i="17"/>
  <c r="E30244" i="17"/>
  <c r="E30245" i="17"/>
  <c r="E30246" i="17"/>
  <c r="E30247" i="17"/>
  <c r="E30248" i="17"/>
  <c r="E30249" i="17"/>
  <c r="E30250" i="17"/>
  <c r="E30251" i="17"/>
  <c r="E30252" i="17"/>
  <c r="E30253" i="17"/>
  <c r="E30254" i="17"/>
  <c r="E30255" i="17"/>
  <c r="E30256" i="17"/>
  <c r="E30257" i="17"/>
  <c r="E30258" i="17"/>
  <c r="E30259" i="17"/>
  <c r="E30260" i="17"/>
  <c r="E30261" i="17"/>
  <c r="E30262" i="17"/>
  <c r="E30263" i="17"/>
  <c r="E30264" i="17"/>
  <c r="E30265" i="17"/>
  <c r="E30266" i="17"/>
  <c r="E30267" i="17"/>
  <c r="E30268" i="17"/>
  <c r="E30269" i="17"/>
  <c r="E30270" i="17"/>
  <c r="E30271" i="17"/>
  <c r="E30272" i="17"/>
  <c r="E30273" i="17"/>
  <c r="E30274" i="17"/>
  <c r="E30275" i="17"/>
  <c r="E30276" i="17"/>
  <c r="E30277" i="17"/>
  <c r="E30278" i="17"/>
  <c r="E30279" i="17"/>
  <c r="E30280" i="17"/>
  <c r="E30281" i="17"/>
  <c r="E30282" i="17"/>
  <c r="E30283" i="17"/>
  <c r="E30284" i="17"/>
  <c r="E30285" i="17"/>
  <c r="E30286" i="17"/>
  <c r="E30287" i="17"/>
  <c r="E30288" i="17"/>
  <c r="E30289" i="17"/>
  <c r="E30290" i="17"/>
  <c r="E30291" i="17"/>
  <c r="E30292" i="17"/>
  <c r="E30293" i="17"/>
  <c r="E30294" i="17"/>
  <c r="E30295" i="17"/>
  <c r="E30296" i="17"/>
  <c r="E30297" i="17"/>
  <c r="E30298" i="17"/>
  <c r="E30299" i="17"/>
  <c r="E30300" i="17"/>
  <c r="E30301" i="17"/>
  <c r="E30302" i="17"/>
  <c r="E30303" i="17"/>
  <c r="E30304" i="17"/>
  <c r="E30305" i="17"/>
  <c r="E30306" i="17"/>
  <c r="E30307" i="17"/>
  <c r="E30308" i="17"/>
  <c r="E30309" i="17"/>
  <c r="E30310" i="17"/>
  <c r="E30311" i="17"/>
  <c r="E30312" i="17"/>
  <c r="E30313" i="17"/>
  <c r="E30314" i="17"/>
  <c r="E30315" i="17"/>
  <c r="E30316" i="17"/>
  <c r="E30317" i="17"/>
  <c r="E30318" i="17"/>
  <c r="E30319" i="17"/>
  <c r="E30320" i="17"/>
  <c r="E30321" i="17"/>
  <c r="E30322" i="17"/>
  <c r="E30323" i="17"/>
  <c r="E30324" i="17"/>
  <c r="E30325" i="17"/>
  <c r="E30326" i="17"/>
  <c r="E30327" i="17"/>
  <c r="E30328" i="17"/>
  <c r="E30329" i="17"/>
  <c r="E30330" i="17"/>
  <c r="E30331" i="17"/>
  <c r="E30332" i="17"/>
  <c r="E30333" i="17"/>
  <c r="E30334" i="17"/>
  <c r="E30335" i="17"/>
  <c r="E30336" i="17"/>
  <c r="E30337" i="17"/>
  <c r="E30338" i="17"/>
  <c r="E30339" i="17"/>
  <c r="E30340" i="17"/>
  <c r="E30341" i="17"/>
  <c r="E30342" i="17"/>
  <c r="E30343" i="17"/>
  <c r="E30344" i="17"/>
  <c r="E30345" i="17"/>
  <c r="E30346" i="17"/>
  <c r="E30347" i="17"/>
  <c r="E30348" i="17"/>
  <c r="E30349" i="17"/>
  <c r="E30350" i="17"/>
  <c r="E30351" i="17"/>
  <c r="E30352" i="17"/>
  <c r="E30353" i="17"/>
  <c r="E30354" i="17"/>
  <c r="E30355" i="17"/>
  <c r="E30356" i="17"/>
  <c r="E30357" i="17"/>
  <c r="E30358" i="17"/>
  <c r="E30359" i="17"/>
  <c r="E30360" i="17"/>
  <c r="E30361" i="17"/>
  <c r="E30362" i="17"/>
  <c r="E30363" i="17"/>
  <c r="E30364" i="17"/>
  <c r="E30365" i="17"/>
  <c r="E30366" i="17"/>
  <c r="E30367" i="17"/>
  <c r="E30368" i="17"/>
  <c r="E30369" i="17"/>
  <c r="E30370" i="17"/>
  <c r="E30371" i="17"/>
  <c r="E30372" i="17"/>
  <c r="E30373" i="17"/>
  <c r="E30374" i="17"/>
  <c r="E30375" i="17"/>
  <c r="E30376" i="17"/>
  <c r="E30377" i="17"/>
  <c r="E30378" i="17"/>
  <c r="E30379" i="17"/>
  <c r="E30380" i="17"/>
  <c r="E30381" i="17"/>
  <c r="E30382" i="17"/>
  <c r="E30383" i="17"/>
  <c r="E30384" i="17"/>
  <c r="E30385" i="17"/>
  <c r="E30386" i="17"/>
  <c r="E30387" i="17"/>
  <c r="E30388" i="17"/>
  <c r="E30389" i="17"/>
  <c r="E30390" i="17"/>
  <c r="E30391" i="17"/>
  <c r="E30392" i="17"/>
  <c r="E30393" i="17"/>
  <c r="E30394" i="17"/>
  <c r="E30395" i="17"/>
  <c r="E30396" i="17"/>
  <c r="E30397" i="17"/>
  <c r="E30398" i="17"/>
  <c r="E30399" i="17"/>
  <c r="E30400" i="17"/>
  <c r="E30401" i="17"/>
  <c r="E30402" i="17"/>
  <c r="E30403" i="17"/>
  <c r="E30404" i="17"/>
  <c r="E30405" i="17"/>
  <c r="E30406" i="17"/>
  <c r="E30407" i="17"/>
  <c r="E30408" i="17"/>
  <c r="E30409" i="17"/>
  <c r="E30410" i="17"/>
  <c r="E30411" i="17"/>
  <c r="E30412" i="17"/>
  <c r="E30413" i="17"/>
  <c r="E30414" i="17"/>
  <c r="E30415" i="17"/>
  <c r="E30416" i="17"/>
  <c r="E30417" i="17"/>
  <c r="E30418" i="17"/>
  <c r="E30419" i="17"/>
  <c r="E30420" i="17"/>
  <c r="E30421" i="17"/>
  <c r="E30422" i="17"/>
  <c r="E30423" i="17"/>
  <c r="E30424" i="17"/>
  <c r="E30425" i="17"/>
  <c r="E30426" i="17"/>
  <c r="E30427" i="17"/>
  <c r="E30428" i="17"/>
  <c r="E30429" i="17"/>
  <c r="E30430" i="17"/>
  <c r="E30431" i="17"/>
  <c r="E30432" i="17"/>
  <c r="E30433" i="17"/>
  <c r="E30434" i="17"/>
  <c r="E30435" i="17"/>
  <c r="E30436" i="17"/>
  <c r="E30437" i="17"/>
  <c r="E30438" i="17"/>
  <c r="E30439" i="17"/>
  <c r="E30440" i="17"/>
  <c r="E30441" i="17"/>
  <c r="E30442" i="17"/>
  <c r="E30443" i="17"/>
  <c r="E30444" i="17"/>
  <c r="E30445" i="17"/>
  <c r="E30446" i="17"/>
  <c r="E30447" i="17"/>
  <c r="E30448" i="17"/>
  <c r="E30449" i="17"/>
  <c r="E30450" i="17"/>
  <c r="E30451" i="17"/>
  <c r="E30452" i="17"/>
  <c r="E30453" i="17"/>
  <c r="E30454" i="17"/>
  <c r="E30455" i="17"/>
  <c r="E30456" i="17"/>
  <c r="E30457" i="17"/>
  <c r="E30458" i="17"/>
  <c r="E30459" i="17"/>
  <c r="E30460" i="17"/>
  <c r="E30461" i="17"/>
  <c r="E30462" i="17"/>
  <c r="E30463" i="17"/>
  <c r="E30464" i="17"/>
  <c r="E30465" i="17"/>
  <c r="E30466" i="17"/>
  <c r="E30467" i="17"/>
  <c r="E30468" i="17"/>
  <c r="E30469" i="17"/>
  <c r="E30470" i="17"/>
  <c r="E30471" i="17"/>
  <c r="E30472" i="17"/>
  <c r="E30473" i="17"/>
  <c r="E30474" i="17"/>
  <c r="E30475" i="17"/>
  <c r="E30476" i="17"/>
  <c r="E30477" i="17"/>
  <c r="E30478" i="17"/>
  <c r="E30479" i="17"/>
  <c r="E30480" i="17"/>
  <c r="E30481" i="17"/>
  <c r="E30482" i="17"/>
  <c r="E30483" i="17"/>
  <c r="E30484" i="17"/>
  <c r="E30485" i="17"/>
  <c r="E30486" i="17"/>
  <c r="E30487" i="17"/>
  <c r="E30488" i="17"/>
  <c r="E30489" i="17"/>
  <c r="E30490" i="17"/>
  <c r="E30491" i="17"/>
  <c r="E30492" i="17"/>
  <c r="E30493" i="17"/>
  <c r="E30494" i="17"/>
  <c r="E30495" i="17"/>
  <c r="E30496" i="17"/>
  <c r="E30497" i="17"/>
  <c r="E30498" i="17"/>
  <c r="E30499" i="17"/>
  <c r="E30500" i="17"/>
  <c r="E30501" i="17"/>
  <c r="E30502" i="17"/>
  <c r="E30503" i="17"/>
  <c r="E30504" i="17"/>
  <c r="E30505" i="17"/>
  <c r="E30506" i="17"/>
  <c r="E30507" i="17"/>
  <c r="E30508" i="17"/>
  <c r="E30509" i="17"/>
  <c r="E30510" i="17"/>
  <c r="E30511" i="17"/>
  <c r="E30512" i="17"/>
  <c r="E30513" i="17"/>
  <c r="E30514" i="17"/>
  <c r="E30515" i="17"/>
  <c r="E30516" i="17"/>
  <c r="E30517" i="17"/>
  <c r="E30518" i="17"/>
  <c r="E30519" i="17"/>
  <c r="E30520" i="17"/>
  <c r="E30521" i="17"/>
  <c r="E30522" i="17"/>
  <c r="E30523" i="17"/>
  <c r="E30524" i="17"/>
  <c r="E30525" i="17"/>
  <c r="E30526" i="17"/>
  <c r="E30527" i="17"/>
  <c r="E30528" i="17"/>
  <c r="E30529" i="17"/>
  <c r="E30530" i="17"/>
  <c r="E30531" i="17"/>
  <c r="E30532" i="17"/>
  <c r="E30533" i="17"/>
  <c r="E30534" i="17"/>
  <c r="E30535" i="17"/>
  <c r="E30536" i="17"/>
  <c r="E30537" i="17"/>
  <c r="E30538" i="17"/>
  <c r="E30539" i="17"/>
  <c r="E30540" i="17"/>
  <c r="E30541" i="17"/>
  <c r="E30542" i="17"/>
  <c r="E30543" i="17"/>
  <c r="E30544" i="17"/>
  <c r="E30545" i="17"/>
  <c r="E30546" i="17"/>
  <c r="E30547" i="17"/>
  <c r="E30548" i="17"/>
  <c r="E30549" i="17"/>
  <c r="E30550" i="17"/>
  <c r="E30551" i="17"/>
  <c r="E30552" i="17"/>
  <c r="E30553" i="17"/>
  <c r="E30554" i="17"/>
  <c r="E30555" i="17"/>
  <c r="E30556" i="17"/>
  <c r="E30557" i="17"/>
  <c r="E30558" i="17"/>
  <c r="E30559" i="17"/>
  <c r="E30560" i="17"/>
  <c r="E30561" i="17"/>
  <c r="E30562" i="17"/>
  <c r="E30563" i="17"/>
  <c r="E30564" i="17"/>
  <c r="E30565" i="17"/>
  <c r="E30566" i="17"/>
  <c r="E30567" i="17"/>
  <c r="E30568" i="17"/>
  <c r="E30569" i="17"/>
  <c r="E30570" i="17"/>
  <c r="E30571" i="17"/>
  <c r="E30572" i="17"/>
  <c r="E30573" i="17"/>
  <c r="E30574" i="17"/>
  <c r="E30575" i="17"/>
  <c r="E30576" i="17"/>
  <c r="E30577" i="17"/>
  <c r="E30578" i="17"/>
  <c r="E30579" i="17"/>
  <c r="E30580" i="17"/>
  <c r="E30581" i="17"/>
  <c r="E30582" i="17"/>
  <c r="E30583" i="17"/>
  <c r="E30584" i="17"/>
  <c r="E30585" i="17"/>
  <c r="E30586" i="17"/>
  <c r="E30587" i="17"/>
  <c r="E30588" i="17"/>
  <c r="E30589" i="17"/>
  <c r="E30590" i="17"/>
  <c r="E30591" i="17"/>
  <c r="E30592" i="17"/>
  <c r="E30593" i="17"/>
  <c r="E30594" i="17"/>
  <c r="E30595" i="17"/>
  <c r="E30596" i="17"/>
  <c r="E30597" i="17"/>
  <c r="E30598" i="17"/>
  <c r="E30599" i="17"/>
  <c r="E30600" i="17"/>
  <c r="E30601" i="17"/>
  <c r="E30602" i="17"/>
  <c r="E30603" i="17"/>
  <c r="E30604" i="17"/>
  <c r="E30605" i="17"/>
  <c r="E30606" i="17"/>
  <c r="E30607" i="17"/>
  <c r="E30608" i="17"/>
  <c r="E30609" i="17"/>
  <c r="E30610" i="17"/>
  <c r="E30611" i="17"/>
  <c r="E30612" i="17"/>
  <c r="E30613" i="17"/>
  <c r="E30614" i="17"/>
  <c r="E30615" i="17"/>
  <c r="E30616" i="17"/>
  <c r="E30617" i="17"/>
  <c r="E30618" i="17"/>
  <c r="E30619" i="17"/>
  <c r="E30620" i="17"/>
  <c r="E30621" i="17"/>
  <c r="E30622" i="17"/>
  <c r="E30623" i="17"/>
  <c r="E30624" i="17"/>
  <c r="E30625" i="17"/>
  <c r="E30626" i="17"/>
  <c r="E30627" i="17"/>
  <c r="E30628" i="17"/>
  <c r="E30629" i="17"/>
  <c r="E30630" i="17"/>
  <c r="E30631" i="17"/>
  <c r="E30632" i="17"/>
  <c r="E30633" i="17"/>
  <c r="E30634" i="17"/>
  <c r="E30635" i="17"/>
  <c r="E30636" i="17"/>
  <c r="E30637" i="17"/>
  <c r="E30638" i="17"/>
  <c r="E30639" i="17"/>
  <c r="E30640" i="17"/>
  <c r="E30641" i="17"/>
  <c r="E30642" i="17"/>
  <c r="E30643" i="17"/>
  <c r="E30644" i="17"/>
  <c r="E30645" i="17"/>
  <c r="E30646" i="17"/>
  <c r="E30647" i="17"/>
  <c r="E30648" i="17"/>
  <c r="E30649" i="17"/>
  <c r="E30650" i="17"/>
  <c r="E30651" i="17"/>
  <c r="E30652" i="17"/>
  <c r="E30653" i="17"/>
  <c r="E30654" i="17"/>
  <c r="E30655" i="17"/>
  <c r="E30656" i="17"/>
  <c r="E30657" i="17"/>
  <c r="E30658" i="17"/>
  <c r="E30659" i="17"/>
  <c r="E30660" i="17"/>
  <c r="E30661" i="17"/>
  <c r="E30662" i="17"/>
  <c r="E30663" i="17"/>
  <c r="E30664" i="17"/>
  <c r="E30665" i="17"/>
  <c r="E30666" i="17"/>
  <c r="E30667" i="17"/>
  <c r="E30668" i="17"/>
  <c r="E30669" i="17"/>
  <c r="E30670" i="17"/>
  <c r="E30671" i="17"/>
  <c r="E30672" i="17"/>
  <c r="E30673" i="17"/>
  <c r="E30674" i="17"/>
  <c r="E30675" i="17"/>
  <c r="E30676" i="17"/>
  <c r="E30677" i="17"/>
  <c r="E30678" i="17"/>
  <c r="E30679" i="17"/>
  <c r="E30680" i="17"/>
  <c r="E30681" i="17"/>
  <c r="E30682" i="17"/>
  <c r="E30683" i="17"/>
  <c r="E30684" i="17"/>
  <c r="E30685" i="17"/>
  <c r="E30686" i="17"/>
  <c r="E30687" i="17"/>
  <c r="E30688" i="17"/>
  <c r="E30689" i="17"/>
  <c r="E30690" i="17"/>
  <c r="E30691" i="17"/>
  <c r="E30692" i="17"/>
  <c r="E30693" i="17"/>
  <c r="E30694" i="17"/>
  <c r="E30695" i="17"/>
  <c r="E30696" i="17"/>
  <c r="E30697" i="17"/>
  <c r="E30698" i="17"/>
  <c r="E30699" i="17"/>
  <c r="E30700" i="17"/>
  <c r="E30701" i="17"/>
  <c r="E30702" i="17"/>
  <c r="E30703" i="17"/>
  <c r="E30704" i="17"/>
  <c r="E30705" i="17"/>
  <c r="E30706" i="17"/>
  <c r="E30707" i="17"/>
  <c r="E30708" i="17"/>
  <c r="E30709" i="17"/>
  <c r="E30710" i="17"/>
  <c r="E30711" i="17"/>
  <c r="E30712" i="17"/>
  <c r="E30713" i="17"/>
  <c r="E30714" i="17"/>
  <c r="E30715" i="17"/>
  <c r="E30716" i="17"/>
  <c r="E30717" i="17"/>
  <c r="E30718" i="17"/>
  <c r="E30719" i="17"/>
  <c r="E30720" i="17"/>
  <c r="E30721" i="17"/>
  <c r="E30722" i="17"/>
  <c r="E30723" i="17"/>
  <c r="E30724" i="17"/>
  <c r="E30725" i="17"/>
  <c r="E30726" i="17"/>
  <c r="E30727" i="17"/>
  <c r="E30728" i="17"/>
  <c r="E30729" i="17"/>
  <c r="E30730" i="17"/>
  <c r="E30731" i="17"/>
  <c r="E30732" i="17"/>
  <c r="E30733" i="17"/>
  <c r="E30734" i="17"/>
  <c r="E30735" i="17"/>
  <c r="E30736" i="17"/>
  <c r="E30737" i="17"/>
  <c r="E30738" i="17"/>
  <c r="E30739" i="17"/>
  <c r="E30740" i="17"/>
  <c r="E30741" i="17"/>
  <c r="E30742" i="17"/>
  <c r="E30743" i="17"/>
  <c r="E30744" i="17"/>
  <c r="E30745" i="17"/>
  <c r="E30746" i="17"/>
  <c r="E30747" i="17"/>
  <c r="E30748" i="17"/>
  <c r="E30749" i="17"/>
  <c r="E30750" i="17"/>
  <c r="E30751" i="17"/>
  <c r="E30752" i="17"/>
  <c r="E30753" i="17"/>
  <c r="E30754" i="17"/>
  <c r="E30755" i="17"/>
  <c r="E30756" i="17"/>
  <c r="E30757" i="17"/>
  <c r="E30758" i="17"/>
  <c r="E30759" i="17"/>
  <c r="E30760" i="17"/>
  <c r="E30761" i="17"/>
  <c r="E30762" i="17"/>
  <c r="E30763" i="17"/>
  <c r="E30764" i="17"/>
  <c r="E30765" i="17"/>
  <c r="E30766" i="17"/>
  <c r="E30767" i="17"/>
  <c r="E30768" i="17"/>
  <c r="E30769" i="17"/>
  <c r="E30770" i="17"/>
  <c r="E30771" i="17"/>
  <c r="E30772" i="17"/>
  <c r="E30773" i="17"/>
  <c r="E30774" i="17"/>
  <c r="E30775" i="17"/>
  <c r="E30776" i="17"/>
  <c r="E30777" i="17"/>
  <c r="E30778" i="17"/>
  <c r="E30779" i="17"/>
  <c r="E30780" i="17"/>
  <c r="E30781" i="17"/>
  <c r="E30782" i="17"/>
  <c r="E30783" i="17"/>
  <c r="E30784" i="17"/>
  <c r="E30785" i="17"/>
  <c r="E30786" i="17"/>
  <c r="E30787" i="17"/>
  <c r="E30788" i="17"/>
  <c r="E30789" i="17"/>
  <c r="E30790" i="17"/>
  <c r="E30791" i="17"/>
  <c r="E30792" i="17"/>
  <c r="E30793" i="17"/>
  <c r="E30794" i="17"/>
  <c r="E30795" i="17"/>
  <c r="E30796" i="17"/>
  <c r="E30797" i="17"/>
  <c r="E30798" i="17"/>
  <c r="E30799" i="17"/>
  <c r="E30800" i="17"/>
  <c r="E30801" i="17"/>
  <c r="E30802" i="17"/>
  <c r="E30803" i="17"/>
  <c r="E30804" i="17"/>
  <c r="E30805" i="17"/>
  <c r="E30806" i="17"/>
  <c r="E30807" i="17"/>
  <c r="E30808" i="17"/>
  <c r="E30809" i="17"/>
  <c r="E30810" i="17"/>
  <c r="E30811" i="17"/>
  <c r="E30812" i="17"/>
  <c r="E30813" i="17"/>
  <c r="E30814" i="17"/>
  <c r="E30815" i="17"/>
  <c r="E30816" i="17"/>
  <c r="E30817" i="17"/>
  <c r="E30818" i="17"/>
  <c r="E30819" i="17"/>
  <c r="E30820" i="17"/>
  <c r="E30821" i="17"/>
  <c r="E30822" i="17"/>
  <c r="E30823" i="17"/>
  <c r="E30824" i="17"/>
  <c r="E30825" i="17"/>
  <c r="E30826" i="17"/>
  <c r="E30827" i="17"/>
  <c r="E30828" i="17"/>
  <c r="E30829" i="17"/>
  <c r="E30830" i="17"/>
  <c r="E30831" i="17"/>
  <c r="E30832" i="17"/>
  <c r="E30833" i="17"/>
  <c r="E30834" i="17"/>
  <c r="E30835" i="17"/>
  <c r="E30836" i="17"/>
  <c r="E30837" i="17"/>
  <c r="E30838" i="17"/>
  <c r="E30839" i="17"/>
  <c r="E30840" i="17"/>
  <c r="E30841" i="17"/>
  <c r="E30842" i="17"/>
  <c r="E30843" i="17"/>
  <c r="E30844" i="17"/>
  <c r="E30845" i="17"/>
  <c r="E30846" i="17"/>
  <c r="E30847" i="17"/>
  <c r="E30848" i="17"/>
  <c r="E30849" i="17"/>
  <c r="E30850" i="17"/>
  <c r="E30851" i="17"/>
  <c r="E30852" i="17"/>
  <c r="E30853" i="17"/>
  <c r="E30854" i="17"/>
  <c r="E30855" i="17"/>
  <c r="E30856" i="17"/>
  <c r="E30857" i="17"/>
  <c r="E30858" i="17"/>
  <c r="E30859" i="17"/>
  <c r="E30860" i="17"/>
  <c r="E30861" i="17"/>
  <c r="E30862" i="17"/>
  <c r="E30863" i="17"/>
  <c r="E30864" i="17"/>
  <c r="E30865" i="17"/>
  <c r="E30866" i="17"/>
  <c r="E30867" i="17"/>
  <c r="E30868" i="17"/>
  <c r="E30869" i="17"/>
  <c r="E30870" i="17"/>
  <c r="E30871" i="17"/>
  <c r="E30872" i="17"/>
  <c r="E30873" i="17"/>
  <c r="E30874" i="17"/>
  <c r="E30875" i="17"/>
  <c r="E30876" i="17"/>
  <c r="E30877" i="17"/>
  <c r="E30878" i="17"/>
  <c r="E30879" i="17"/>
  <c r="E30880" i="17"/>
  <c r="E30881" i="17"/>
  <c r="E30882" i="17"/>
  <c r="E30883" i="17"/>
  <c r="E30884" i="17"/>
  <c r="E30885" i="17"/>
  <c r="E30886" i="17"/>
  <c r="E30887" i="17"/>
  <c r="E30888" i="17"/>
  <c r="E30889" i="17"/>
  <c r="E30890" i="17"/>
  <c r="E30891" i="17"/>
  <c r="E30892" i="17"/>
  <c r="E30893" i="17"/>
  <c r="E30894" i="17"/>
  <c r="E30895" i="17"/>
  <c r="E30896" i="17"/>
  <c r="E30897" i="17"/>
  <c r="E30898" i="17"/>
  <c r="E30899" i="17"/>
  <c r="E30900" i="17"/>
  <c r="E30901" i="17"/>
  <c r="E30902" i="17"/>
  <c r="E30903" i="17"/>
  <c r="E30904" i="17"/>
  <c r="E30905" i="17"/>
  <c r="E30906" i="17"/>
  <c r="E30907" i="17"/>
  <c r="E30908" i="17"/>
  <c r="E30909" i="17"/>
  <c r="E30910" i="17"/>
  <c r="E30911" i="17"/>
  <c r="E30912" i="17"/>
  <c r="E30913" i="17"/>
  <c r="E30914" i="17"/>
  <c r="E30915" i="17"/>
  <c r="E30916" i="17"/>
  <c r="E30917" i="17"/>
  <c r="E30918" i="17"/>
  <c r="E30919" i="17"/>
  <c r="E30920" i="17"/>
  <c r="E30921" i="17"/>
  <c r="E30922" i="17"/>
  <c r="E30923" i="17"/>
  <c r="E30924" i="17"/>
  <c r="E30925" i="17"/>
  <c r="E30926" i="17"/>
  <c r="E30927" i="17"/>
  <c r="E30928" i="17"/>
  <c r="E30929" i="17"/>
  <c r="E30930" i="17"/>
  <c r="E30931" i="17"/>
  <c r="E30932" i="17"/>
  <c r="E30933" i="17"/>
  <c r="E30934" i="17"/>
  <c r="E30935" i="17"/>
  <c r="E30936" i="17"/>
  <c r="E30937" i="17"/>
  <c r="E30938" i="17"/>
  <c r="E30939" i="17"/>
  <c r="E30940" i="17"/>
  <c r="E30941" i="17"/>
  <c r="E30942" i="17"/>
  <c r="E30943" i="17"/>
  <c r="E30944" i="17"/>
  <c r="E30945" i="17"/>
  <c r="E30946" i="17"/>
  <c r="E30947" i="17"/>
  <c r="E30948" i="17"/>
  <c r="E30949" i="17"/>
  <c r="E30950" i="17"/>
  <c r="E30951" i="17"/>
  <c r="E30952" i="17"/>
  <c r="E30953" i="17"/>
  <c r="E30954" i="17"/>
  <c r="E30955" i="17"/>
  <c r="E30956" i="17"/>
  <c r="E30957" i="17"/>
  <c r="E30958" i="17"/>
  <c r="E30959" i="17"/>
  <c r="E30960" i="17"/>
  <c r="E30961" i="17"/>
  <c r="E30962" i="17"/>
  <c r="E30963" i="17"/>
  <c r="E30964" i="17"/>
  <c r="E30965" i="17"/>
  <c r="E30966" i="17"/>
  <c r="E30967" i="17"/>
  <c r="E30968" i="17"/>
  <c r="E30969" i="17"/>
  <c r="E30970" i="17"/>
  <c r="E30971" i="17"/>
  <c r="E30972" i="17"/>
  <c r="E30973" i="17"/>
  <c r="E30974" i="17"/>
  <c r="E30975" i="17"/>
  <c r="E30976" i="17"/>
  <c r="E30977" i="17"/>
  <c r="E30978" i="17"/>
  <c r="E30979" i="17"/>
  <c r="E30980" i="17"/>
  <c r="E30981" i="17"/>
  <c r="E30982" i="17"/>
  <c r="E30983" i="17"/>
  <c r="E30984" i="17"/>
  <c r="E30985" i="17"/>
  <c r="E30986" i="17"/>
  <c r="E30987" i="17"/>
  <c r="E30988" i="17"/>
  <c r="E30989" i="17"/>
  <c r="E30990" i="17"/>
  <c r="E30991" i="17"/>
  <c r="E30992" i="17"/>
  <c r="E30993" i="17"/>
  <c r="E30994" i="17"/>
  <c r="E30995" i="17"/>
  <c r="E30996" i="17"/>
  <c r="E30997" i="17"/>
  <c r="E30998" i="17"/>
  <c r="E30999" i="17"/>
  <c r="E31000" i="17"/>
  <c r="E31001" i="17"/>
  <c r="E31002" i="17"/>
  <c r="E31003" i="17"/>
  <c r="E31004" i="17"/>
  <c r="E31005" i="17"/>
  <c r="E31006" i="17"/>
  <c r="E31007" i="17"/>
  <c r="E31008" i="17"/>
  <c r="E31009" i="17"/>
  <c r="E31010" i="17"/>
  <c r="E31011" i="17"/>
  <c r="E31012" i="17"/>
  <c r="E31013" i="17"/>
  <c r="E31014" i="17"/>
  <c r="E31015" i="17"/>
  <c r="E31016" i="17"/>
  <c r="E31017" i="17"/>
  <c r="E31018" i="17"/>
  <c r="E31019" i="17"/>
  <c r="E31020" i="17"/>
  <c r="E31021" i="17"/>
  <c r="E31022" i="17"/>
  <c r="E31023" i="17"/>
  <c r="E31024" i="17"/>
  <c r="E31025" i="17"/>
  <c r="E31026" i="17"/>
  <c r="E31027" i="17"/>
  <c r="E31028" i="17"/>
  <c r="E31029" i="17"/>
  <c r="E31030" i="17"/>
  <c r="E31031" i="17"/>
  <c r="E31032" i="17"/>
  <c r="E31033" i="17"/>
  <c r="E31034" i="17"/>
  <c r="E31035" i="17"/>
  <c r="E31036" i="17"/>
  <c r="E31037" i="17"/>
  <c r="E31038" i="17"/>
  <c r="E31039" i="17"/>
  <c r="E31040" i="17"/>
  <c r="E31041" i="17"/>
  <c r="E31042" i="17"/>
  <c r="E31043" i="17"/>
  <c r="E31044" i="17"/>
  <c r="E31045" i="17"/>
  <c r="E31046" i="17"/>
  <c r="E31047" i="17"/>
  <c r="E31048" i="17"/>
  <c r="E31049" i="17"/>
  <c r="E31050" i="17"/>
  <c r="E31051" i="17"/>
  <c r="E31052" i="17"/>
  <c r="E31053" i="17"/>
  <c r="E31054" i="17"/>
  <c r="E31055" i="17"/>
  <c r="E31056" i="17"/>
  <c r="E31057" i="17"/>
  <c r="E31058" i="17"/>
  <c r="E31059" i="17"/>
  <c r="E31060" i="17"/>
  <c r="E31061" i="17"/>
  <c r="E31062" i="17"/>
  <c r="E31063" i="17"/>
  <c r="E31064" i="17"/>
  <c r="E31065" i="17"/>
  <c r="E31066" i="17"/>
  <c r="E31067" i="17"/>
  <c r="E31068" i="17"/>
  <c r="E31069" i="17"/>
  <c r="E31070" i="17"/>
  <c r="E31071" i="17"/>
  <c r="E31072" i="17"/>
  <c r="E31073" i="17"/>
  <c r="E31074" i="17"/>
  <c r="E31075" i="17"/>
  <c r="E31076" i="17"/>
  <c r="E31077" i="17"/>
  <c r="E31078" i="17"/>
  <c r="E31079" i="17"/>
  <c r="E31080" i="17"/>
  <c r="E31081" i="17"/>
  <c r="E31082" i="17"/>
  <c r="E31083" i="17"/>
  <c r="E31084" i="17"/>
  <c r="E31085" i="17"/>
  <c r="E31086" i="17"/>
  <c r="E31087" i="17"/>
  <c r="E31088" i="17"/>
  <c r="E31089" i="17"/>
  <c r="E31090" i="17"/>
  <c r="E31091" i="17"/>
  <c r="E31092" i="17"/>
  <c r="E31093" i="17"/>
  <c r="E31094" i="17"/>
  <c r="E31095" i="17"/>
  <c r="E31096" i="17"/>
  <c r="E31097" i="17"/>
  <c r="E31098" i="17"/>
  <c r="E31099" i="17"/>
  <c r="E31100" i="17"/>
  <c r="E31101" i="17"/>
  <c r="E31102" i="17"/>
  <c r="E31103" i="17"/>
  <c r="E31104" i="17"/>
  <c r="E31105" i="17"/>
  <c r="E31106" i="17"/>
  <c r="E31107" i="17"/>
  <c r="E31108" i="17"/>
  <c r="E31109" i="17"/>
  <c r="E31110" i="17"/>
  <c r="E31111" i="17"/>
  <c r="E31112" i="17"/>
  <c r="E31113" i="17"/>
  <c r="E31114" i="17"/>
  <c r="E31115" i="17"/>
  <c r="E31116" i="17"/>
  <c r="E31117" i="17"/>
  <c r="E31118" i="17"/>
  <c r="E31119" i="17"/>
  <c r="E31120" i="17"/>
  <c r="E31121" i="17"/>
  <c r="E31122" i="17"/>
  <c r="E31123" i="17"/>
  <c r="E31124" i="17"/>
  <c r="E31125" i="17"/>
  <c r="E31126" i="17"/>
  <c r="E31127" i="17"/>
  <c r="E31128" i="17"/>
  <c r="E31129" i="17"/>
  <c r="E31130" i="17"/>
  <c r="E31131" i="17"/>
  <c r="E31132" i="17"/>
  <c r="E31133" i="17"/>
  <c r="E31134" i="17"/>
  <c r="E31135" i="17"/>
  <c r="E31136" i="17"/>
  <c r="E31137" i="17"/>
  <c r="E31138" i="17"/>
  <c r="E31139" i="17"/>
  <c r="E31140" i="17"/>
  <c r="E31141" i="17"/>
  <c r="E31142" i="17"/>
  <c r="E31143" i="17"/>
  <c r="E31144" i="17"/>
  <c r="E31145" i="17"/>
  <c r="E31146" i="17"/>
  <c r="E31147" i="17"/>
  <c r="E31148" i="17"/>
  <c r="E31149" i="17"/>
  <c r="E31150" i="17"/>
  <c r="E31151" i="17"/>
  <c r="E31152" i="17"/>
  <c r="E31153" i="17"/>
  <c r="E31154" i="17"/>
  <c r="E31155" i="17"/>
  <c r="E31156" i="17"/>
  <c r="E31157" i="17"/>
  <c r="E31158" i="17"/>
  <c r="E31159" i="17"/>
  <c r="E31160" i="17"/>
  <c r="E31161" i="17"/>
  <c r="E31162" i="17"/>
  <c r="E31163" i="17"/>
  <c r="E31164" i="17"/>
  <c r="E31165" i="17"/>
  <c r="E31166" i="17"/>
  <c r="E31167" i="17"/>
  <c r="E31168" i="17"/>
  <c r="E31169" i="17"/>
  <c r="E31170" i="17"/>
  <c r="E31171" i="17"/>
  <c r="E31172" i="17"/>
  <c r="E31173" i="17"/>
  <c r="E31174" i="17"/>
  <c r="E31175" i="17"/>
  <c r="E31176" i="17"/>
  <c r="E31177" i="17"/>
  <c r="E31178" i="17"/>
  <c r="E31179" i="17"/>
  <c r="E31180" i="17"/>
  <c r="E31181" i="17"/>
  <c r="E31182" i="17"/>
  <c r="E31183" i="17"/>
  <c r="E31184" i="17"/>
  <c r="E31185" i="17"/>
  <c r="E31186" i="17"/>
  <c r="E31187" i="17"/>
  <c r="E31188" i="17"/>
  <c r="E31189" i="17"/>
  <c r="E31190" i="17"/>
  <c r="E31191" i="17"/>
  <c r="E31192" i="17"/>
  <c r="E31193" i="17"/>
  <c r="E31194" i="17"/>
  <c r="E31195" i="17"/>
  <c r="E31196" i="17"/>
  <c r="E31197" i="17"/>
  <c r="E31198" i="17"/>
  <c r="E31199" i="17"/>
  <c r="E31200" i="17"/>
  <c r="E31201" i="17"/>
  <c r="E31202" i="17"/>
  <c r="E31203" i="17"/>
  <c r="E31204" i="17"/>
  <c r="E31205" i="17"/>
  <c r="E31206" i="17"/>
  <c r="E31207" i="17"/>
  <c r="E31208" i="17"/>
  <c r="E31209" i="17"/>
  <c r="E31210" i="17"/>
  <c r="E31211" i="17"/>
  <c r="E31212" i="17"/>
  <c r="E31213" i="17"/>
  <c r="E31214" i="17"/>
  <c r="E31215" i="17"/>
  <c r="E31216" i="17"/>
  <c r="E31217" i="17"/>
  <c r="E31218" i="17"/>
  <c r="E31219" i="17"/>
  <c r="E31220" i="17"/>
  <c r="E31221" i="17"/>
  <c r="E31222" i="17"/>
  <c r="E31223" i="17"/>
  <c r="E31224" i="17"/>
  <c r="E31225" i="17"/>
  <c r="E31226" i="17"/>
  <c r="E31227" i="17"/>
  <c r="E31228" i="17"/>
  <c r="E31229" i="17"/>
  <c r="E31230" i="17"/>
  <c r="E31231" i="17"/>
  <c r="E31232" i="17"/>
  <c r="E31233" i="17"/>
  <c r="E31234" i="17"/>
  <c r="E31235" i="17"/>
  <c r="E31236" i="17"/>
  <c r="E31237" i="17"/>
  <c r="E31238" i="17"/>
  <c r="E31239" i="17"/>
  <c r="E31240" i="17"/>
  <c r="E31241" i="17"/>
  <c r="E31242" i="17"/>
  <c r="E31243" i="17"/>
  <c r="E31244" i="17"/>
  <c r="E31245" i="17"/>
  <c r="E31246" i="17"/>
  <c r="E31247" i="17"/>
  <c r="E31248" i="17"/>
  <c r="E31249" i="17"/>
  <c r="E31250" i="17"/>
  <c r="E31251" i="17"/>
  <c r="E31252" i="17"/>
  <c r="E31253" i="17"/>
  <c r="E31254" i="17"/>
  <c r="E31255" i="17"/>
  <c r="E31256" i="17"/>
  <c r="E31257" i="17"/>
  <c r="E31258" i="17"/>
  <c r="E31259" i="17"/>
  <c r="E31260" i="17"/>
  <c r="E31261" i="17"/>
  <c r="E31262" i="17"/>
  <c r="E31263" i="17"/>
  <c r="E31264" i="17"/>
  <c r="E31265" i="17"/>
  <c r="E31266" i="17"/>
  <c r="E31267" i="17"/>
  <c r="E31268" i="17"/>
  <c r="E31269" i="17"/>
  <c r="E31270" i="17"/>
  <c r="E31271" i="17"/>
  <c r="E31272" i="17"/>
  <c r="E31273" i="17"/>
  <c r="E31274" i="17"/>
  <c r="E31275" i="17"/>
  <c r="E31276" i="17"/>
  <c r="E31277" i="17"/>
  <c r="E31278" i="17"/>
  <c r="E31279" i="17"/>
  <c r="E31280" i="17"/>
  <c r="E31281" i="17"/>
  <c r="E31282" i="17"/>
  <c r="E31283" i="17"/>
  <c r="E31284" i="17"/>
  <c r="E31285" i="17"/>
  <c r="E31286" i="17"/>
  <c r="E31287" i="17"/>
  <c r="E31288" i="17"/>
  <c r="E31289" i="17"/>
  <c r="E31290" i="17"/>
  <c r="E31291" i="17"/>
  <c r="E31292" i="17"/>
  <c r="E31293" i="17"/>
  <c r="E31294" i="17"/>
  <c r="E31295" i="17"/>
  <c r="E31296" i="17"/>
  <c r="E31297" i="17"/>
  <c r="E31298" i="17"/>
  <c r="E31299" i="17"/>
  <c r="E31300" i="17"/>
  <c r="E31301" i="17"/>
  <c r="E31302" i="17"/>
  <c r="E31303" i="17"/>
  <c r="E31304" i="17"/>
  <c r="E31305" i="17"/>
  <c r="E31306" i="17"/>
  <c r="E31307" i="17"/>
  <c r="E31308" i="17"/>
  <c r="E31309" i="17"/>
  <c r="E31310" i="17"/>
  <c r="E31311" i="17"/>
  <c r="E31312" i="17"/>
  <c r="E31313" i="17"/>
  <c r="E31314" i="17"/>
  <c r="E31315" i="17"/>
  <c r="E31316" i="17"/>
  <c r="E31317" i="17"/>
  <c r="E31318" i="17"/>
  <c r="E31319" i="17"/>
  <c r="E31320" i="17"/>
  <c r="E31321" i="17"/>
  <c r="E31322" i="17"/>
  <c r="E31323" i="17"/>
  <c r="E31324" i="17"/>
  <c r="E31325" i="17"/>
  <c r="E31326" i="17"/>
  <c r="E31327" i="17"/>
  <c r="E31328" i="17"/>
  <c r="E31329" i="17"/>
  <c r="E31330" i="17"/>
  <c r="E31331" i="17"/>
  <c r="E31332" i="17"/>
  <c r="E31333" i="17"/>
  <c r="E31334" i="17"/>
  <c r="E31335" i="17"/>
  <c r="E31336" i="17"/>
  <c r="E31337" i="17"/>
  <c r="E31338" i="17"/>
  <c r="E31339" i="17"/>
  <c r="E31340" i="17"/>
  <c r="E31341" i="17"/>
  <c r="E31342" i="17"/>
  <c r="E31343" i="17"/>
  <c r="E31344" i="17"/>
  <c r="E31345" i="17"/>
  <c r="E31346" i="17"/>
  <c r="E31347" i="17"/>
  <c r="E31348" i="17"/>
  <c r="E31349" i="17"/>
  <c r="E31350" i="17"/>
  <c r="E31351" i="17"/>
  <c r="E31352" i="17"/>
  <c r="E31353" i="17"/>
  <c r="E31354" i="17"/>
  <c r="E31355" i="17"/>
  <c r="E31356" i="17"/>
  <c r="E31357" i="17"/>
  <c r="E31358" i="17"/>
  <c r="E31359" i="17"/>
  <c r="E31360" i="17"/>
  <c r="E31361" i="17"/>
  <c r="E31362" i="17"/>
  <c r="E31363" i="17"/>
  <c r="E31364" i="17"/>
  <c r="E31365" i="17"/>
  <c r="E31366" i="17"/>
  <c r="E31367" i="17"/>
  <c r="E31368" i="17"/>
  <c r="E31369" i="17"/>
  <c r="E31370" i="17"/>
  <c r="E31371" i="17"/>
  <c r="E31372" i="17"/>
  <c r="E31373" i="17"/>
  <c r="E31374" i="17"/>
  <c r="E31375" i="17"/>
  <c r="E31376" i="17"/>
  <c r="E31377" i="17"/>
  <c r="E31378" i="17"/>
  <c r="E31379" i="17"/>
  <c r="E31380" i="17"/>
  <c r="E31381" i="17"/>
  <c r="E31382" i="17"/>
  <c r="E31383" i="17"/>
  <c r="E31384" i="17"/>
  <c r="E31385" i="17"/>
  <c r="E31386" i="17"/>
  <c r="E31387" i="17"/>
  <c r="E31388" i="17"/>
  <c r="E31389" i="17"/>
  <c r="E31390" i="17"/>
  <c r="E31391" i="17"/>
  <c r="E31392" i="17"/>
  <c r="E31393" i="17"/>
  <c r="E31394" i="17"/>
  <c r="E31395" i="17"/>
  <c r="E31396" i="17"/>
  <c r="E31397" i="17"/>
  <c r="E31398" i="17"/>
  <c r="E31399" i="17"/>
  <c r="E31400" i="17"/>
  <c r="E31401" i="17"/>
  <c r="E31402" i="17"/>
  <c r="E31403" i="17"/>
  <c r="E31404" i="17"/>
  <c r="E31405" i="17"/>
  <c r="E31406" i="17"/>
  <c r="E31407" i="17"/>
  <c r="E31408" i="17"/>
  <c r="E31409" i="17"/>
  <c r="E31410" i="17"/>
  <c r="E31411" i="17"/>
  <c r="E31412" i="17"/>
  <c r="E31413" i="17"/>
  <c r="E31414" i="17"/>
  <c r="E31415" i="17"/>
  <c r="E31416" i="17"/>
  <c r="E31417" i="17"/>
  <c r="E31418" i="17"/>
  <c r="E31419" i="17"/>
  <c r="E31420" i="17"/>
  <c r="E31421" i="17"/>
  <c r="E31422" i="17"/>
  <c r="E31423" i="17"/>
  <c r="E31424" i="17"/>
  <c r="E31425" i="17"/>
  <c r="E31426" i="17"/>
  <c r="E31427" i="17"/>
  <c r="E31428" i="17"/>
  <c r="E31429" i="17"/>
  <c r="E31430" i="17"/>
  <c r="E31431" i="17"/>
  <c r="E31432" i="17"/>
  <c r="E31433" i="17"/>
  <c r="E31434" i="17"/>
  <c r="E31435" i="17"/>
  <c r="E31436" i="17"/>
  <c r="E31437" i="17"/>
  <c r="E31438" i="17"/>
  <c r="E31439" i="17"/>
  <c r="E31440" i="17"/>
  <c r="E31441" i="17"/>
  <c r="E31442" i="17"/>
  <c r="E31443" i="17"/>
  <c r="E31444" i="17"/>
  <c r="E31445" i="17"/>
  <c r="E31446" i="17"/>
  <c r="E31447" i="17"/>
  <c r="E31448" i="17"/>
  <c r="E31449" i="17"/>
  <c r="E31450" i="17"/>
  <c r="E31451" i="17"/>
  <c r="E31452" i="17"/>
  <c r="E31453" i="17"/>
  <c r="E31454" i="17"/>
  <c r="E31455" i="17"/>
  <c r="E31456" i="17"/>
  <c r="E31457" i="17"/>
  <c r="E31458" i="17"/>
  <c r="E31459" i="17"/>
  <c r="E31460" i="17"/>
  <c r="E31461" i="17"/>
  <c r="E31462" i="17"/>
  <c r="E31463" i="17"/>
  <c r="E31464" i="17"/>
  <c r="E31465" i="17"/>
  <c r="E31466" i="17"/>
  <c r="E31467" i="17"/>
  <c r="E31468" i="17"/>
  <c r="E31469" i="17"/>
  <c r="E31470" i="17"/>
  <c r="E31471" i="17"/>
  <c r="E31472" i="17"/>
  <c r="E31473" i="17"/>
  <c r="E31474" i="17"/>
  <c r="E31475" i="17"/>
  <c r="E31476" i="17"/>
  <c r="E31477" i="17"/>
  <c r="E31478" i="17"/>
  <c r="E31479" i="17"/>
  <c r="E31480" i="17"/>
  <c r="E31481" i="17"/>
  <c r="E31482" i="17"/>
  <c r="E31483" i="17"/>
  <c r="E31484" i="17"/>
  <c r="E31485" i="17"/>
  <c r="E31486" i="17"/>
  <c r="E31487" i="17"/>
  <c r="E31488" i="17"/>
  <c r="E31489" i="17"/>
  <c r="E31490" i="17"/>
  <c r="E31491" i="17"/>
  <c r="E31492" i="17"/>
  <c r="E31493" i="17"/>
  <c r="E31494" i="17"/>
  <c r="E31495" i="17"/>
  <c r="E31496" i="17"/>
  <c r="E31497" i="17"/>
  <c r="E31498" i="17"/>
  <c r="E31499" i="17"/>
  <c r="E31500" i="17"/>
  <c r="E31501" i="17"/>
  <c r="E31502" i="17"/>
  <c r="E31503" i="17"/>
  <c r="E31504" i="17"/>
  <c r="E31505" i="17"/>
  <c r="E31506" i="17"/>
  <c r="E31507" i="17"/>
  <c r="E31508" i="17"/>
  <c r="E31509" i="17"/>
  <c r="E31510" i="17"/>
  <c r="E31511" i="17"/>
  <c r="E31512" i="17"/>
  <c r="E31513" i="17"/>
  <c r="E31514" i="17"/>
  <c r="E31515" i="17"/>
  <c r="E31516" i="17"/>
  <c r="E31517" i="17"/>
  <c r="E31518" i="17"/>
  <c r="E31519" i="17"/>
  <c r="E31520" i="17"/>
  <c r="E31521" i="17"/>
  <c r="E31522" i="17"/>
  <c r="E31523" i="17"/>
  <c r="E31524" i="17"/>
  <c r="E31525" i="17"/>
  <c r="E31526" i="17"/>
  <c r="E31527" i="17"/>
  <c r="E31528" i="17"/>
  <c r="E31529" i="17"/>
  <c r="E31530" i="17"/>
  <c r="E31531" i="17"/>
  <c r="E31532" i="17"/>
  <c r="E31533" i="17"/>
  <c r="E31534" i="17"/>
  <c r="E31535" i="17"/>
  <c r="E31536" i="17"/>
  <c r="E31537" i="17"/>
  <c r="E31538" i="17"/>
  <c r="E31539" i="17"/>
  <c r="E31540" i="17"/>
  <c r="E31541" i="17"/>
  <c r="E31542" i="17"/>
  <c r="E31543" i="17"/>
  <c r="E31544" i="17"/>
  <c r="E31545" i="17"/>
  <c r="E31546" i="17"/>
  <c r="E31547" i="17"/>
  <c r="E31548" i="17"/>
  <c r="E31549" i="17"/>
  <c r="E31550" i="17"/>
  <c r="E31551" i="17"/>
  <c r="E31552" i="17"/>
  <c r="E31553" i="17"/>
  <c r="E31554" i="17"/>
  <c r="E31555" i="17"/>
  <c r="E31556" i="17"/>
  <c r="E31557" i="17"/>
  <c r="E31558" i="17"/>
  <c r="E31559" i="17"/>
  <c r="E31560" i="17"/>
  <c r="E31561" i="17"/>
  <c r="E31562" i="17"/>
  <c r="E31563" i="17"/>
  <c r="E31564" i="17"/>
  <c r="E31565" i="17"/>
  <c r="E31566" i="17"/>
  <c r="E31567" i="17"/>
  <c r="E31568" i="17"/>
  <c r="E31569" i="17"/>
  <c r="E31570" i="17"/>
  <c r="E31571" i="17"/>
  <c r="E31572" i="17"/>
  <c r="E31573" i="17"/>
  <c r="E31574" i="17"/>
  <c r="E31575" i="17"/>
  <c r="E31576" i="17"/>
  <c r="E31577" i="17"/>
  <c r="E31578" i="17"/>
  <c r="E31579" i="17"/>
  <c r="E31580" i="17"/>
  <c r="E31581" i="17"/>
  <c r="E31582" i="17"/>
  <c r="E31583" i="17"/>
  <c r="E31584" i="17"/>
  <c r="E31585" i="17"/>
  <c r="E31586" i="17"/>
  <c r="E31587" i="17"/>
  <c r="E31588" i="17"/>
  <c r="E31589" i="17"/>
  <c r="E31590" i="17"/>
  <c r="E31591" i="17"/>
  <c r="E31592" i="17"/>
  <c r="E31593" i="17"/>
  <c r="E31594" i="17"/>
  <c r="E31595" i="17"/>
  <c r="E31596" i="17"/>
  <c r="E31597" i="17"/>
  <c r="E31598" i="17"/>
  <c r="E31599" i="17"/>
  <c r="E31600" i="17"/>
  <c r="E31601" i="17"/>
  <c r="E31602" i="17"/>
  <c r="E31603" i="17"/>
  <c r="E31604" i="17"/>
  <c r="E31605" i="17"/>
  <c r="E31606" i="17"/>
  <c r="E31607" i="17"/>
  <c r="E31608" i="17"/>
  <c r="E31609" i="17"/>
  <c r="E31610" i="17"/>
  <c r="E31611" i="17"/>
  <c r="E31612" i="17"/>
  <c r="E31613" i="17"/>
  <c r="E31614" i="17"/>
  <c r="E31615" i="17"/>
  <c r="E31616" i="17"/>
  <c r="E31617" i="17"/>
  <c r="E31618" i="17"/>
  <c r="E31619" i="17"/>
  <c r="E31620" i="17"/>
  <c r="E31621" i="17"/>
  <c r="E31622" i="17"/>
  <c r="E31623" i="17"/>
  <c r="E31624" i="17"/>
  <c r="E31625" i="17"/>
  <c r="E31626" i="17"/>
  <c r="E31627" i="17"/>
  <c r="E31628" i="17"/>
  <c r="E31629" i="17"/>
  <c r="E31630" i="17"/>
  <c r="E31631" i="17"/>
  <c r="E31632" i="17"/>
  <c r="E31633" i="17"/>
  <c r="E31634" i="17"/>
  <c r="E31635" i="17"/>
  <c r="E31636" i="17"/>
  <c r="E31637" i="17"/>
  <c r="E31638" i="17"/>
  <c r="E31639" i="17"/>
  <c r="E31640" i="17"/>
  <c r="E31641" i="17"/>
  <c r="E31642" i="17"/>
  <c r="E31643" i="17"/>
  <c r="E31644" i="17"/>
  <c r="E31645" i="17"/>
  <c r="E31646" i="17"/>
  <c r="E31647" i="17"/>
  <c r="E31648" i="17"/>
  <c r="E31649" i="17"/>
  <c r="E31650" i="17"/>
  <c r="E31651" i="17"/>
  <c r="E31652" i="17"/>
  <c r="E31653" i="17"/>
  <c r="E31654" i="17"/>
  <c r="E31655" i="17"/>
  <c r="E31656" i="17"/>
  <c r="E31657" i="17"/>
  <c r="E31658" i="17"/>
  <c r="E31659" i="17"/>
  <c r="E31660" i="17"/>
  <c r="E31661" i="17"/>
  <c r="E31662" i="17"/>
  <c r="E31663" i="17"/>
  <c r="E31664" i="17"/>
  <c r="E31665" i="17"/>
  <c r="E31666" i="17"/>
  <c r="E31667" i="17"/>
  <c r="E31668" i="17"/>
  <c r="E31669" i="17"/>
  <c r="E31670" i="17"/>
  <c r="E31671" i="17"/>
  <c r="E31672" i="17"/>
  <c r="E31673" i="17"/>
  <c r="E31674" i="17"/>
  <c r="E31675" i="17"/>
  <c r="E31676" i="17"/>
  <c r="E31677" i="17"/>
  <c r="E31678" i="17"/>
  <c r="E31679" i="17"/>
  <c r="E31680" i="17"/>
  <c r="E31681" i="17"/>
  <c r="E31682" i="17"/>
  <c r="E31683" i="17"/>
  <c r="E31684" i="17"/>
  <c r="E31685" i="17"/>
  <c r="E31686" i="17"/>
  <c r="E31687" i="17"/>
  <c r="E31688" i="17"/>
  <c r="E31689" i="17"/>
  <c r="E31690" i="17"/>
  <c r="E31691" i="17"/>
  <c r="E31692" i="17"/>
  <c r="E31693" i="17"/>
  <c r="E31694" i="17"/>
  <c r="E31695" i="17"/>
  <c r="E31696" i="17"/>
  <c r="E31697" i="17"/>
  <c r="E31698" i="17"/>
  <c r="E31699" i="17"/>
  <c r="E31700" i="17"/>
  <c r="E31701" i="17"/>
  <c r="E31702" i="17"/>
  <c r="E31703" i="17"/>
  <c r="E31704" i="17"/>
  <c r="E31705" i="17"/>
  <c r="E31706" i="17"/>
  <c r="E31707" i="17"/>
  <c r="E31708" i="17"/>
  <c r="E31709" i="17"/>
  <c r="E31710" i="17"/>
  <c r="E31711" i="17"/>
  <c r="E31712" i="17"/>
  <c r="E31713" i="17"/>
  <c r="E31714" i="17"/>
  <c r="E31715" i="17"/>
  <c r="E31716" i="17"/>
  <c r="E31717" i="17"/>
  <c r="E31718" i="17"/>
  <c r="E31719" i="17"/>
  <c r="E31720" i="17"/>
  <c r="E31721" i="17"/>
  <c r="E31722" i="17"/>
  <c r="E31723" i="17"/>
  <c r="E31724" i="17"/>
  <c r="E31725" i="17"/>
  <c r="E31726" i="17"/>
  <c r="E31727" i="17"/>
  <c r="E31728" i="17"/>
  <c r="E31729" i="17"/>
  <c r="E31730" i="17"/>
  <c r="E31731" i="17"/>
  <c r="E31732" i="17"/>
  <c r="E31733" i="17"/>
  <c r="E31734" i="17"/>
  <c r="E31735" i="17"/>
  <c r="E31736" i="17"/>
  <c r="E31737" i="17"/>
  <c r="E31738" i="17"/>
  <c r="E31739" i="17"/>
  <c r="E31740" i="17"/>
  <c r="E31741" i="17"/>
  <c r="E31742" i="17"/>
  <c r="E31743" i="17"/>
  <c r="E31744" i="17"/>
  <c r="E31745" i="17"/>
  <c r="E31746" i="17"/>
  <c r="E31747" i="17"/>
  <c r="E31748" i="17"/>
  <c r="E31749" i="17"/>
  <c r="E31750" i="17"/>
  <c r="E31751" i="17"/>
  <c r="E31752" i="17"/>
  <c r="E31753" i="17"/>
  <c r="E31754" i="17"/>
  <c r="E31755" i="17"/>
  <c r="E31756" i="17"/>
  <c r="E31757" i="17"/>
  <c r="E31758" i="17"/>
  <c r="E31759" i="17"/>
  <c r="E31760" i="17"/>
  <c r="E31761" i="17"/>
  <c r="E31762" i="17"/>
  <c r="E31763" i="17"/>
  <c r="E31764" i="17"/>
  <c r="E31765" i="17"/>
  <c r="E31766" i="17"/>
  <c r="E31767" i="17"/>
  <c r="E31768" i="17"/>
  <c r="E31769" i="17"/>
  <c r="E31770" i="17"/>
  <c r="E31771" i="17"/>
  <c r="E31772" i="17"/>
  <c r="E31773" i="17"/>
  <c r="E31774" i="17"/>
  <c r="E31775" i="17"/>
  <c r="E31776" i="17"/>
  <c r="E31777" i="17"/>
  <c r="E31778" i="17"/>
  <c r="E31779" i="17"/>
  <c r="E31780" i="17"/>
  <c r="E31781" i="17"/>
  <c r="E31782" i="17"/>
  <c r="E31783" i="17"/>
  <c r="E31784" i="17"/>
  <c r="E31785" i="17"/>
  <c r="E31786" i="17"/>
  <c r="E31787" i="17"/>
  <c r="E31788" i="17"/>
  <c r="E31789" i="17"/>
  <c r="E31790" i="17"/>
  <c r="E31791" i="17"/>
  <c r="E31792" i="17"/>
  <c r="E31793" i="17"/>
  <c r="E31794" i="17"/>
  <c r="E31795" i="17"/>
  <c r="E31796" i="17"/>
  <c r="E31797" i="17"/>
  <c r="E31798" i="17"/>
  <c r="E31799" i="17"/>
  <c r="E31800" i="17"/>
  <c r="E31801" i="17"/>
  <c r="E31802" i="17"/>
  <c r="E31803" i="17"/>
  <c r="E31804" i="17"/>
  <c r="E31805" i="17"/>
  <c r="E31806" i="17"/>
  <c r="E31807" i="17"/>
  <c r="E31808" i="17"/>
  <c r="E31809" i="17"/>
  <c r="E31810" i="17"/>
  <c r="E31811" i="17"/>
  <c r="E31812" i="17"/>
  <c r="E31813" i="17"/>
  <c r="E31814" i="17"/>
  <c r="E31815" i="17"/>
  <c r="E31816" i="17"/>
  <c r="E31817" i="17"/>
  <c r="E31818" i="17"/>
  <c r="E31819" i="17"/>
  <c r="E31820" i="17"/>
  <c r="E31821" i="17"/>
  <c r="E31822" i="17"/>
  <c r="E31823" i="17"/>
  <c r="E31824" i="17"/>
  <c r="E31825" i="17"/>
  <c r="E31826" i="17"/>
  <c r="E31827" i="17"/>
  <c r="E31828" i="17"/>
  <c r="E31829" i="17"/>
  <c r="E31830" i="17"/>
  <c r="E31831" i="17"/>
  <c r="E31832" i="17"/>
  <c r="E31833" i="17"/>
  <c r="E31834" i="17"/>
  <c r="E31835" i="17"/>
  <c r="E31836" i="17"/>
  <c r="E31837" i="17"/>
  <c r="E31838" i="17"/>
  <c r="E31839" i="17"/>
  <c r="E31840" i="17"/>
  <c r="E31841" i="17"/>
  <c r="E31842" i="17"/>
  <c r="E31843" i="17"/>
  <c r="E31844" i="17"/>
  <c r="E31845" i="17"/>
  <c r="E31846" i="17"/>
  <c r="E31847" i="17"/>
  <c r="E31848" i="17"/>
  <c r="E31849" i="17"/>
  <c r="E31850" i="17"/>
  <c r="E31851" i="17"/>
  <c r="E31852" i="17"/>
  <c r="E31853" i="17"/>
  <c r="E31854" i="17"/>
  <c r="E31855" i="17"/>
  <c r="E31856" i="17"/>
  <c r="E31857" i="17"/>
  <c r="E31858" i="17"/>
  <c r="E31859" i="17"/>
  <c r="E31860" i="17"/>
  <c r="E31861" i="17"/>
  <c r="E31862" i="17"/>
  <c r="E31863" i="17"/>
  <c r="E31864" i="17"/>
  <c r="E31865" i="17"/>
  <c r="E31866" i="17"/>
  <c r="E31867" i="17"/>
  <c r="E31868" i="17"/>
  <c r="E31869" i="17"/>
  <c r="E31870" i="17"/>
  <c r="E31871" i="17"/>
  <c r="E31872" i="17"/>
  <c r="E31873" i="17"/>
  <c r="E31874" i="17"/>
  <c r="E31875" i="17"/>
  <c r="E31876" i="17"/>
  <c r="E31877" i="17"/>
  <c r="E31878" i="17"/>
  <c r="E31879" i="17"/>
  <c r="E31880" i="17"/>
  <c r="E31881" i="17"/>
  <c r="E31882" i="17"/>
  <c r="E31883" i="17"/>
  <c r="E31884" i="17"/>
  <c r="E31885" i="17"/>
  <c r="E31886" i="17"/>
  <c r="E31887" i="17"/>
  <c r="E31888" i="17"/>
  <c r="E31889" i="17"/>
  <c r="E31890" i="17"/>
  <c r="E31891" i="17"/>
  <c r="E31892" i="17"/>
  <c r="E31893" i="17"/>
  <c r="E31894" i="17"/>
  <c r="E31895" i="17"/>
  <c r="E31896" i="17"/>
  <c r="E31897" i="17"/>
  <c r="E31898" i="17"/>
  <c r="E31899" i="17"/>
  <c r="E31900" i="17"/>
  <c r="E31901" i="17"/>
  <c r="E31902" i="17"/>
  <c r="E31903" i="17"/>
  <c r="E31904" i="17"/>
  <c r="E31905" i="17"/>
  <c r="E31906" i="17"/>
  <c r="E31907" i="17"/>
  <c r="E31908" i="17"/>
  <c r="E31909" i="17"/>
  <c r="E31910" i="17"/>
  <c r="E31911" i="17"/>
  <c r="E31912" i="17"/>
  <c r="E31913" i="17"/>
  <c r="E31914" i="17"/>
  <c r="E31915" i="17"/>
  <c r="E31916" i="17"/>
  <c r="E31917" i="17"/>
  <c r="E31918" i="17"/>
  <c r="E31919" i="17"/>
  <c r="E31920" i="17"/>
  <c r="E31921" i="17"/>
  <c r="E31922" i="17"/>
  <c r="E31923" i="17"/>
  <c r="E31924" i="17"/>
  <c r="E31925" i="17"/>
  <c r="E31926" i="17"/>
  <c r="E31927" i="17"/>
  <c r="E31928" i="17"/>
  <c r="E31929" i="17"/>
  <c r="E31930" i="17"/>
  <c r="E31931" i="17"/>
  <c r="E31932" i="17"/>
  <c r="E31933" i="17"/>
  <c r="E31934" i="17"/>
  <c r="E31935" i="17"/>
  <c r="E31936" i="17"/>
  <c r="E31937" i="17"/>
  <c r="E31938" i="17"/>
  <c r="E31939" i="17"/>
  <c r="E31940" i="17"/>
  <c r="E31941" i="17"/>
  <c r="E31942" i="17"/>
  <c r="E31943" i="17"/>
  <c r="E31944" i="17"/>
  <c r="E31945" i="17"/>
  <c r="E31946" i="17"/>
  <c r="E31947" i="17"/>
  <c r="E31948" i="17"/>
  <c r="E31949" i="17"/>
  <c r="E31950" i="17"/>
  <c r="E31951" i="17"/>
  <c r="E31952" i="17"/>
  <c r="E31953" i="17"/>
  <c r="E31954" i="17"/>
  <c r="E31955" i="17"/>
  <c r="E31956" i="17"/>
  <c r="E31957" i="17"/>
  <c r="E31958" i="17"/>
  <c r="E31959" i="17"/>
  <c r="E31960" i="17"/>
  <c r="E31961" i="17"/>
  <c r="E31962" i="17"/>
  <c r="E31963" i="17"/>
  <c r="E31964" i="17"/>
  <c r="E31965" i="17"/>
  <c r="E31966" i="17"/>
  <c r="E31967" i="17"/>
  <c r="E31968" i="17"/>
  <c r="E31969" i="17"/>
  <c r="E31970" i="17"/>
  <c r="E31971" i="17"/>
  <c r="E31972" i="17"/>
  <c r="E31973" i="17"/>
  <c r="E31974" i="17"/>
  <c r="E31975" i="17"/>
  <c r="E31976" i="17"/>
  <c r="E31977" i="17"/>
  <c r="E31978" i="17"/>
  <c r="E31979" i="17"/>
  <c r="E31980" i="17"/>
  <c r="E31981" i="17"/>
  <c r="E31982" i="17"/>
  <c r="E31983" i="17"/>
  <c r="E31984" i="17"/>
  <c r="E31985" i="17"/>
  <c r="E31986" i="17"/>
  <c r="E31987" i="17"/>
  <c r="E31988" i="17"/>
  <c r="E31989" i="17"/>
  <c r="E31990" i="17"/>
  <c r="E31991" i="17"/>
  <c r="E31992" i="17"/>
  <c r="E31993" i="17"/>
  <c r="E31994" i="17"/>
  <c r="E31995" i="17"/>
  <c r="E31996" i="17"/>
  <c r="E31997" i="17"/>
  <c r="E31998" i="17"/>
  <c r="E31999" i="17"/>
  <c r="E32000" i="17"/>
  <c r="E32001" i="17"/>
  <c r="E32002" i="17"/>
  <c r="E32003" i="17"/>
  <c r="E32004" i="17"/>
  <c r="E32005" i="17"/>
  <c r="E32006" i="17"/>
  <c r="E32007" i="17"/>
  <c r="E32008" i="17"/>
  <c r="E32009" i="17"/>
  <c r="E32010" i="17"/>
  <c r="E32011" i="17"/>
  <c r="E32012" i="17"/>
  <c r="E32013" i="17"/>
  <c r="E32014" i="17"/>
  <c r="E32015" i="17"/>
  <c r="E32016" i="17"/>
  <c r="E32017" i="17"/>
  <c r="E32018" i="17"/>
  <c r="E32019" i="17"/>
  <c r="E32020" i="17"/>
  <c r="E32021" i="17"/>
  <c r="E32022" i="17"/>
  <c r="E32023" i="17"/>
  <c r="E32024" i="17"/>
  <c r="E32025" i="17"/>
  <c r="E32026" i="17"/>
  <c r="E32027" i="17"/>
  <c r="E32028" i="17"/>
  <c r="E32029" i="17"/>
  <c r="E32030" i="17"/>
  <c r="E32031" i="17"/>
  <c r="E32032" i="17"/>
  <c r="E32033" i="17"/>
  <c r="E32034" i="17"/>
  <c r="E32035" i="17"/>
  <c r="E32036" i="17"/>
  <c r="E32037" i="17"/>
  <c r="E32038" i="17"/>
  <c r="E32039" i="17"/>
  <c r="E32040" i="17"/>
  <c r="E32041" i="17"/>
  <c r="E32042" i="17"/>
  <c r="E32043" i="17"/>
  <c r="E32044" i="17"/>
  <c r="E32045" i="17"/>
  <c r="E32046" i="17"/>
  <c r="E32047" i="17"/>
  <c r="E32048" i="17"/>
  <c r="E32049" i="17"/>
  <c r="E32050" i="17"/>
  <c r="E32051" i="17"/>
  <c r="E32052" i="17"/>
  <c r="E32053" i="17"/>
  <c r="E32054" i="17"/>
  <c r="E32055" i="17"/>
  <c r="E32056" i="17"/>
  <c r="E32057" i="17"/>
  <c r="E32058" i="17"/>
  <c r="E32059" i="17"/>
  <c r="E32060" i="17"/>
  <c r="E32061" i="17"/>
  <c r="E32062" i="17"/>
  <c r="E32063" i="17"/>
  <c r="E32064" i="17"/>
  <c r="E32065" i="17"/>
  <c r="E32066" i="17"/>
  <c r="E32067" i="17"/>
  <c r="E32068" i="17"/>
  <c r="E32069" i="17"/>
  <c r="E32070" i="17"/>
  <c r="E32071" i="17"/>
  <c r="E32072" i="17"/>
  <c r="E32073" i="17"/>
  <c r="E32074" i="17"/>
  <c r="E32075" i="17"/>
  <c r="E32076" i="17"/>
  <c r="E32077" i="17"/>
  <c r="E32078" i="17"/>
  <c r="E32079" i="17"/>
  <c r="E32080" i="17"/>
  <c r="E32081" i="17"/>
  <c r="E32082" i="17"/>
  <c r="E32083" i="17"/>
  <c r="E32084" i="17"/>
  <c r="E32085" i="17"/>
  <c r="E32086" i="17"/>
  <c r="E32087" i="17"/>
  <c r="E32088" i="17"/>
  <c r="E32089" i="17"/>
  <c r="E32090" i="17"/>
  <c r="E32091" i="17"/>
  <c r="E32092" i="17"/>
  <c r="E32093" i="17"/>
  <c r="E32094" i="17"/>
  <c r="E32095" i="17"/>
  <c r="E32096" i="17"/>
  <c r="E32097" i="17"/>
  <c r="E32098" i="17"/>
  <c r="E32099" i="17"/>
  <c r="E32100" i="17"/>
  <c r="E32101" i="17"/>
  <c r="E32102" i="17"/>
  <c r="E32103" i="17"/>
  <c r="E32104" i="17"/>
  <c r="E32105" i="17"/>
  <c r="E32106" i="17"/>
  <c r="E32107" i="17"/>
  <c r="E32108" i="17"/>
  <c r="E32109" i="17"/>
  <c r="E32110" i="17"/>
  <c r="E32111" i="17"/>
  <c r="E32112" i="17"/>
  <c r="E32113" i="17"/>
  <c r="E32114" i="17"/>
  <c r="E32115" i="17"/>
  <c r="E32116" i="17"/>
  <c r="E32117" i="17"/>
  <c r="E32118" i="17"/>
  <c r="E32119" i="17"/>
  <c r="E32120" i="17"/>
  <c r="E32121" i="17"/>
  <c r="E32122" i="17"/>
  <c r="E32123" i="17"/>
  <c r="E32124" i="17"/>
  <c r="E32125" i="17"/>
  <c r="E32126" i="17"/>
  <c r="E32127" i="17"/>
  <c r="E32128" i="17"/>
  <c r="E32129" i="17"/>
  <c r="E32130" i="17"/>
  <c r="E32131" i="17"/>
  <c r="E32132" i="17"/>
  <c r="E32133" i="17"/>
  <c r="E32134" i="17"/>
  <c r="E32135" i="17"/>
  <c r="E32136" i="17"/>
  <c r="E32137" i="17"/>
  <c r="E32138" i="17"/>
  <c r="E32139" i="17"/>
  <c r="E32140" i="17"/>
  <c r="E32141" i="17"/>
  <c r="E32142" i="17"/>
  <c r="E32143" i="17"/>
  <c r="E32144" i="17"/>
  <c r="E32145" i="17"/>
  <c r="E32146" i="17"/>
  <c r="E32147" i="17"/>
  <c r="E32148" i="17"/>
  <c r="E32149" i="17"/>
  <c r="E32150" i="17"/>
  <c r="E32151" i="17"/>
  <c r="E32152" i="17"/>
  <c r="E32153" i="17"/>
  <c r="E32154" i="17"/>
  <c r="E32155" i="17"/>
  <c r="E32156" i="17"/>
  <c r="E32157" i="17"/>
  <c r="E32158" i="17"/>
  <c r="E32159" i="17"/>
  <c r="E32160" i="17"/>
  <c r="E32161" i="17"/>
  <c r="E32162" i="17"/>
  <c r="E32163" i="17"/>
  <c r="E32164" i="17"/>
  <c r="E32165" i="17"/>
  <c r="E32166" i="17"/>
  <c r="E32167" i="17"/>
  <c r="E32168" i="17"/>
  <c r="E32169" i="17"/>
  <c r="E32170" i="17"/>
  <c r="E32171" i="17"/>
  <c r="E32172" i="17"/>
  <c r="E32173" i="17"/>
  <c r="E32174" i="17"/>
  <c r="E32175" i="17"/>
  <c r="E32176" i="17"/>
  <c r="E32177" i="17"/>
  <c r="E32178" i="17"/>
  <c r="E32179" i="17"/>
  <c r="E32180" i="17"/>
  <c r="E32181" i="17"/>
  <c r="E32182" i="17"/>
  <c r="E32183" i="17"/>
  <c r="E32184" i="17"/>
  <c r="E32185" i="17"/>
  <c r="E32186" i="17"/>
  <c r="E32187" i="17"/>
  <c r="E32188" i="17"/>
  <c r="E32189" i="17"/>
  <c r="E32190" i="17"/>
  <c r="E32191" i="17"/>
  <c r="E32192" i="17"/>
  <c r="E32193" i="17"/>
  <c r="E32194" i="17"/>
  <c r="E32195" i="17"/>
  <c r="E32196" i="17"/>
  <c r="E32197" i="17"/>
  <c r="E32198" i="17"/>
  <c r="E32199" i="17"/>
  <c r="E32200" i="17"/>
  <c r="E32201" i="17"/>
  <c r="E32202" i="17"/>
  <c r="E32203" i="17"/>
  <c r="E32204" i="17"/>
  <c r="E32205" i="17"/>
  <c r="E32206" i="17"/>
  <c r="E32207" i="17"/>
  <c r="E32208" i="17"/>
  <c r="E32209" i="17"/>
  <c r="E32210" i="17"/>
  <c r="E32211" i="17"/>
  <c r="E32212" i="17"/>
  <c r="E32213" i="17"/>
  <c r="E32214" i="17"/>
  <c r="E32215" i="17"/>
  <c r="E32216" i="17"/>
  <c r="E32217" i="17"/>
  <c r="E32218" i="17"/>
  <c r="E32219" i="17"/>
  <c r="E32220" i="17"/>
  <c r="E32221" i="17"/>
  <c r="E32222" i="17"/>
  <c r="E32223" i="17"/>
  <c r="E32224" i="17"/>
  <c r="E32225" i="17"/>
  <c r="E32226" i="17"/>
  <c r="E32227" i="17"/>
  <c r="E32228" i="17"/>
  <c r="E32229" i="17"/>
  <c r="E32230" i="17"/>
  <c r="E32231" i="17"/>
  <c r="E32232" i="17"/>
  <c r="E32233" i="17"/>
  <c r="E32234" i="17"/>
  <c r="E32235" i="17"/>
  <c r="E32236" i="17"/>
  <c r="E32237" i="17"/>
  <c r="E32238" i="17"/>
  <c r="E32239" i="17"/>
  <c r="E32240" i="17"/>
  <c r="E32241" i="17"/>
  <c r="E32242" i="17"/>
  <c r="E32243" i="17"/>
  <c r="E32244" i="17"/>
  <c r="E32245" i="17"/>
  <c r="E32246" i="17"/>
  <c r="E32247" i="17"/>
  <c r="E32248" i="17"/>
  <c r="E32249" i="17"/>
  <c r="E32250" i="17"/>
  <c r="E32251" i="17"/>
  <c r="E32252" i="17"/>
  <c r="E32253" i="17"/>
  <c r="E32254" i="17"/>
  <c r="E32255" i="17"/>
  <c r="E32256" i="17"/>
  <c r="E32257" i="17"/>
  <c r="E32258" i="17"/>
  <c r="E32259" i="17"/>
  <c r="E32260" i="17"/>
  <c r="E32261" i="17"/>
  <c r="E32262" i="17"/>
  <c r="E32263" i="17"/>
  <c r="E32264" i="17"/>
  <c r="E32265" i="17"/>
  <c r="E32266" i="17"/>
  <c r="E32267" i="17"/>
  <c r="E32268" i="17"/>
  <c r="E32269" i="17"/>
  <c r="E32270" i="17"/>
  <c r="E32271" i="17"/>
  <c r="E32272" i="17"/>
  <c r="E32273" i="17"/>
  <c r="E32274" i="17"/>
  <c r="E32275" i="17"/>
  <c r="E32276" i="17"/>
  <c r="E32277" i="17"/>
  <c r="E32278" i="17"/>
  <c r="E32279" i="17"/>
  <c r="E32280" i="17"/>
  <c r="E32281" i="17"/>
  <c r="E32282" i="17"/>
  <c r="E32283" i="17"/>
  <c r="E32284" i="17"/>
  <c r="E32285" i="17"/>
  <c r="E32286" i="17"/>
  <c r="E32287" i="17"/>
  <c r="E32288" i="17"/>
  <c r="E32289" i="17"/>
  <c r="E32290" i="17"/>
  <c r="E32291" i="17"/>
  <c r="E32292" i="17"/>
  <c r="E32293" i="17"/>
  <c r="E32294" i="17"/>
  <c r="E32295" i="17"/>
  <c r="E32296" i="17"/>
  <c r="E32297" i="17"/>
  <c r="E32298" i="17"/>
  <c r="E32299" i="17"/>
  <c r="E32300" i="17"/>
  <c r="E32301" i="17"/>
  <c r="E32302" i="17"/>
  <c r="E32303" i="17"/>
  <c r="E32304" i="17"/>
  <c r="E32305" i="17"/>
  <c r="E32306" i="17"/>
  <c r="E32307" i="17"/>
  <c r="E32308" i="17"/>
  <c r="E32309" i="17"/>
  <c r="E32310" i="17"/>
  <c r="E32311" i="17"/>
  <c r="E32312" i="17"/>
  <c r="E32313" i="17"/>
  <c r="E32314" i="17"/>
  <c r="E32315" i="17"/>
  <c r="E32316" i="17"/>
  <c r="E32317" i="17"/>
  <c r="E32318" i="17"/>
  <c r="E32319" i="17"/>
  <c r="E32320" i="17"/>
  <c r="E32321" i="17"/>
  <c r="E32322" i="17"/>
  <c r="E32323" i="17"/>
  <c r="E32324" i="17"/>
  <c r="E32325" i="17"/>
  <c r="E32326" i="17"/>
  <c r="E32327" i="17"/>
  <c r="E32328" i="17"/>
  <c r="E32329" i="17"/>
  <c r="E32330" i="17"/>
  <c r="E32331" i="17"/>
  <c r="E32332" i="17"/>
  <c r="E32333" i="17"/>
  <c r="E32334" i="17"/>
  <c r="E32335" i="17"/>
  <c r="E32336" i="17"/>
  <c r="E32337" i="17"/>
  <c r="E32338" i="17"/>
  <c r="E32339" i="17"/>
  <c r="E32340" i="17"/>
  <c r="E32341" i="17"/>
  <c r="E32342" i="17"/>
  <c r="E32343" i="17"/>
  <c r="E32344" i="17"/>
  <c r="E32345" i="17"/>
  <c r="E32346" i="17"/>
  <c r="E32347" i="17"/>
  <c r="E32348" i="17"/>
  <c r="E32349" i="17"/>
  <c r="E32350" i="17"/>
  <c r="E32351" i="17"/>
  <c r="E32352" i="17"/>
  <c r="E32353" i="17"/>
  <c r="E32354" i="17"/>
  <c r="E32355" i="17"/>
  <c r="E32356" i="17"/>
  <c r="E32357" i="17"/>
  <c r="E32358" i="17"/>
  <c r="E32359" i="17"/>
  <c r="E32360" i="17"/>
  <c r="E32361" i="17"/>
  <c r="E32362" i="17"/>
  <c r="E32363" i="17"/>
  <c r="E32364" i="17"/>
  <c r="E32365" i="17"/>
  <c r="E32366" i="17"/>
  <c r="E32367" i="17"/>
  <c r="E32368" i="17"/>
  <c r="E32369" i="17"/>
  <c r="E32370" i="17"/>
  <c r="E32371" i="17"/>
  <c r="E32372" i="17"/>
  <c r="E32373" i="17"/>
  <c r="E32374" i="17"/>
  <c r="E32375" i="17"/>
  <c r="E32376" i="17"/>
  <c r="E32377" i="17"/>
  <c r="E32378" i="17"/>
  <c r="E32379" i="17"/>
  <c r="E32380" i="17"/>
  <c r="E32381" i="17"/>
  <c r="E32382" i="17"/>
  <c r="E32383" i="17"/>
  <c r="E32384" i="17"/>
  <c r="E32385" i="17"/>
  <c r="E32386" i="17"/>
  <c r="E32387" i="17"/>
  <c r="E32388" i="17"/>
  <c r="E32389" i="17"/>
  <c r="E32390" i="17"/>
  <c r="E32391" i="17"/>
  <c r="E32392" i="17"/>
  <c r="E32393" i="17"/>
  <c r="E32394" i="17"/>
  <c r="E32395" i="17"/>
  <c r="E32396" i="17"/>
  <c r="E32397" i="17"/>
  <c r="E32398" i="17"/>
  <c r="E32399" i="17"/>
  <c r="E32400" i="17"/>
  <c r="E32401" i="17"/>
  <c r="E32402" i="17"/>
  <c r="E32403" i="17"/>
  <c r="E32404" i="17"/>
  <c r="E32405" i="17"/>
  <c r="E32406" i="17"/>
  <c r="E32407" i="17"/>
  <c r="E32408" i="17"/>
  <c r="E32409" i="17"/>
  <c r="E32410" i="17"/>
  <c r="E32411" i="17"/>
  <c r="E32412" i="17"/>
  <c r="E32413" i="17"/>
  <c r="E32414" i="17"/>
  <c r="E32415" i="17"/>
  <c r="E32416" i="17"/>
  <c r="E32417" i="17"/>
  <c r="E32418" i="17"/>
  <c r="E32419" i="17"/>
  <c r="E32420" i="17"/>
  <c r="E32421" i="17"/>
  <c r="E32422" i="17"/>
  <c r="E32423" i="17"/>
  <c r="E32424" i="17"/>
  <c r="E32425" i="17"/>
  <c r="E32426" i="17"/>
  <c r="E32427" i="17"/>
  <c r="E32428" i="17"/>
  <c r="E32429" i="17"/>
  <c r="E32430" i="17"/>
  <c r="E32431" i="17"/>
  <c r="E32432" i="17"/>
  <c r="E32433" i="17"/>
  <c r="E32434" i="17"/>
  <c r="E32435" i="17"/>
  <c r="E32436" i="17"/>
  <c r="E32437" i="17"/>
  <c r="E32438" i="17"/>
  <c r="E32439" i="17"/>
  <c r="E32440" i="17"/>
  <c r="E32441" i="17"/>
  <c r="E32442" i="17"/>
  <c r="E32443" i="17"/>
  <c r="E32444" i="17"/>
  <c r="E32445" i="17"/>
  <c r="E32446" i="17"/>
  <c r="E32447" i="17"/>
  <c r="E32448" i="17"/>
  <c r="E32449" i="17"/>
  <c r="E32450" i="17"/>
  <c r="E32451" i="17"/>
  <c r="E32452" i="17"/>
  <c r="E32453" i="17"/>
  <c r="E32454" i="17"/>
  <c r="E32455" i="17"/>
  <c r="E32456" i="17"/>
  <c r="E32457" i="17"/>
  <c r="E32458" i="17"/>
  <c r="E32459" i="17"/>
  <c r="E32460" i="17"/>
  <c r="E32461" i="17"/>
  <c r="E32462" i="17"/>
  <c r="E32463" i="17"/>
  <c r="E32464" i="17"/>
  <c r="E32465" i="17"/>
  <c r="E32466" i="17"/>
  <c r="E32467" i="17"/>
  <c r="E32468" i="17"/>
  <c r="E32469" i="17"/>
  <c r="E32470" i="17"/>
  <c r="E32471" i="17"/>
  <c r="E32472" i="17"/>
  <c r="E32473" i="17"/>
  <c r="E32474" i="17"/>
  <c r="E32475" i="17"/>
  <c r="E32476" i="17"/>
  <c r="E32477" i="17"/>
  <c r="E32478" i="17"/>
  <c r="E32479" i="17"/>
  <c r="E32480" i="17"/>
  <c r="E32481" i="17"/>
  <c r="E32482" i="17"/>
  <c r="E32483" i="17"/>
  <c r="E32484" i="17"/>
  <c r="E32485" i="17"/>
  <c r="E32486" i="17"/>
  <c r="E32487" i="17"/>
  <c r="E32488" i="17"/>
  <c r="E32489" i="17"/>
  <c r="E32490" i="17"/>
  <c r="E32491" i="17"/>
  <c r="E32492" i="17"/>
  <c r="E32493" i="17"/>
  <c r="E32494" i="17"/>
  <c r="E32495" i="17"/>
  <c r="E32496" i="17"/>
  <c r="E32497" i="17"/>
  <c r="E32498" i="17"/>
  <c r="E32499" i="17"/>
  <c r="E32500" i="17"/>
  <c r="E32501" i="17"/>
  <c r="E32502" i="17"/>
  <c r="E32503" i="17"/>
  <c r="E32504" i="17"/>
  <c r="E32505" i="17"/>
  <c r="E32506" i="17"/>
  <c r="E32507" i="17"/>
  <c r="E32508" i="17"/>
  <c r="E32509" i="17"/>
  <c r="E32510" i="17"/>
  <c r="E32511" i="17"/>
  <c r="E32512" i="17"/>
  <c r="E32513" i="17"/>
  <c r="E32514" i="17"/>
  <c r="E32515" i="17"/>
  <c r="E32516" i="17"/>
  <c r="E32517" i="17"/>
  <c r="E32518" i="17"/>
  <c r="E32519" i="17"/>
  <c r="E32520" i="17"/>
  <c r="E32521" i="17"/>
  <c r="E32522" i="17"/>
  <c r="E32523" i="17"/>
  <c r="E32524" i="17"/>
  <c r="E32525" i="17"/>
  <c r="E32526" i="17"/>
  <c r="E32527" i="17"/>
  <c r="E32528" i="17"/>
  <c r="E32529" i="17"/>
  <c r="E32530" i="17"/>
  <c r="E32531" i="17"/>
  <c r="E32532" i="17"/>
  <c r="E32533" i="17"/>
  <c r="E32534" i="17"/>
  <c r="E32535" i="17"/>
  <c r="E32536" i="17"/>
  <c r="E32537" i="17"/>
  <c r="E32538" i="17"/>
  <c r="E32539" i="17"/>
  <c r="E32540" i="17"/>
  <c r="E32541" i="17"/>
  <c r="E32542" i="17"/>
  <c r="E32543" i="17"/>
  <c r="E32544" i="17"/>
  <c r="E32545" i="17"/>
  <c r="E32546" i="17"/>
  <c r="E32547" i="17"/>
  <c r="E32548" i="17"/>
  <c r="E32549" i="17"/>
  <c r="E32550" i="17"/>
  <c r="E32551" i="17"/>
  <c r="E32552" i="17"/>
  <c r="E32553" i="17"/>
  <c r="E32554" i="17"/>
  <c r="E32555" i="17"/>
  <c r="E32556" i="17"/>
  <c r="E32557" i="17"/>
  <c r="E32558" i="17"/>
  <c r="E32559" i="17"/>
  <c r="E32560" i="17"/>
  <c r="E32561" i="17"/>
  <c r="E32562" i="17"/>
  <c r="E32563" i="17"/>
  <c r="E32564" i="17"/>
  <c r="E32565" i="17"/>
  <c r="E32566" i="17"/>
  <c r="E32567" i="17"/>
  <c r="E32568" i="17"/>
  <c r="E32569" i="17"/>
  <c r="E32570" i="17"/>
  <c r="E32571" i="17"/>
  <c r="E32572" i="17"/>
  <c r="E32573" i="17"/>
  <c r="E32574" i="17"/>
  <c r="E32575" i="17"/>
  <c r="E32576" i="17"/>
  <c r="E32577" i="17"/>
  <c r="E32578" i="17"/>
  <c r="E32579" i="17"/>
  <c r="E32580" i="17"/>
  <c r="E32581" i="17"/>
  <c r="E32582" i="17"/>
  <c r="E32583" i="17"/>
  <c r="E32584" i="17"/>
  <c r="E32585" i="17"/>
  <c r="E32586" i="17"/>
  <c r="E32587" i="17"/>
  <c r="E32588" i="17"/>
  <c r="E32589" i="17"/>
  <c r="E32590" i="17"/>
  <c r="E32591" i="17"/>
  <c r="E32592" i="17"/>
  <c r="E32593" i="17"/>
  <c r="E32594" i="17"/>
  <c r="E32595" i="17"/>
  <c r="E32596" i="17"/>
  <c r="E32597" i="17"/>
  <c r="E32598" i="17"/>
  <c r="E32599" i="17"/>
  <c r="E32600" i="17"/>
  <c r="E32601" i="17"/>
  <c r="E32602" i="17"/>
  <c r="E32603" i="17"/>
  <c r="E32604" i="17"/>
  <c r="E32605" i="17"/>
  <c r="E32606" i="17"/>
  <c r="E32607" i="17"/>
  <c r="E32608" i="17"/>
  <c r="E32609" i="17"/>
  <c r="E32610" i="17"/>
  <c r="E32611" i="17"/>
  <c r="E32612" i="17"/>
  <c r="E32613" i="17"/>
  <c r="E32614" i="17"/>
  <c r="E32615" i="17"/>
  <c r="E32616" i="17"/>
  <c r="E32617" i="17"/>
  <c r="E32618" i="17"/>
  <c r="E32619" i="17"/>
  <c r="E32620" i="17"/>
  <c r="E32621" i="17"/>
  <c r="E32622" i="17"/>
  <c r="E32623" i="17"/>
  <c r="E32624" i="17"/>
  <c r="E32625" i="17"/>
  <c r="E32626" i="17"/>
  <c r="E32627" i="17"/>
  <c r="E32628" i="17"/>
  <c r="E32629" i="17"/>
  <c r="E32630" i="17"/>
  <c r="E32631" i="17"/>
  <c r="E32632" i="17"/>
  <c r="E32633" i="17"/>
  <c r="E32634" i="17"/>
  <c r="E32635" i="17"/>
  <c r="E32636" i="17"/>
  <c r="E32637" i="17"/>
  <c r="E32638" i="17"/>
  <c r="E32639" i="17"/>
  <c r="E32640" i="17"/>
  <c r="E32641" i="17"/>
  <c r="E32642" i="17"/>
  <c r="E32643" i="17"/>
  <c r="E32644" i="17"/>
  <c r="E32645" i="17"/>
  <c r="E32646" i="17"/>
  <c r="E32647" i="17"/>
  <c r="E32648" i="17"/>
  <c r="E32649" i="17"/>
  <c r="E32650" i="17"/>
  <c r="E32651" i="17"/>
  <c r="E32652" i="17"/>
  <c r="E32653" i="17"/>
  <c r="E32654" i="17"/>
  <c r="E32655" i="17"/>
  <c r="E32656" i="17"/>
  <c r="E32657" i="17"/>
  <c r="E32658" i="17"/>
  <c r="E32659" i="17"/>
  <c r="E32660" i="17"/>
  <c r="E32661" i="17"/>
  <c r="E32662" i="17"/>
  <c r="E32663" i="17"/>
  <c r="E32664" i="17"/>
  <c r="E32665" i="17"/>
  <c r="E32666" i="17"/>
  <c r="E32667" i="17"/>
  <c r="E32668" i="17"/>
  <c r="E32669" i="17"/>
  <c r="E32670" i="17"/>
  <c r="E32671" i="17"/>
  <c r="E32672" i="17"/>
  <c r="E32673" i="17"/>
  <c r="E2" i="17"/>
  <c r="G3" i="13" l="1" a="1"/>
  <c r="G3" i="13" s="1"/>
  <c r="G4" i="13" a="1"/>
  <c r="G4" i="13"/>
  <c r="G5" i="13" a="1"/>
  <c r="G5" i="13" s="1"/>
  <c r="G6" i="13" a="1"/>
  <c r="G6" i="13" s="1"/>
  <c r="G7" i="13" a="1"/>
  <c r="G7" i="13" s="1"/>
  <c r="G8" i="13" a="1"/>
  <c r="G8" i="13" s="1"/>
  <c r="G9" i="13" a="1"/>
  <c r="G9" i="13" s="1"/>
  <c r="G10" i="13" a="1"/>
  <c r="G10" i="13" s="1"/>
  <c r="G11" i="13" a="1"/>
  <c r="G11" i="13" s="1"/>
  <c r="G2" i="13" a="1"/>
  <c r="G2" i="13" s="1"/>
  <c r="E2" i="13" a="1"/>
  <c r="L3" i="12"/>
  <c r="L4" i="12"/>
  <c r="L5" i="12"/>
  <c r="L6" i="12"/>
  <c r="L7" i="12"/>
  <c r="L8" i="12"/>
  <c r="L9" i="12"/>
  <c r="L10" i="12"/>
  <c r="L11" i="12"/>
  <c r="L2" i="12"/>
  <c r="K3" i="12"/>
  <c r="K4" i="12"/>
  <c r="K5" i="12"/>
  <c r="K6" i="12"/>
  <c r="K7" i="12"/>
  <c r="K8" i="12"/>
  <c r="K9" i="12"/>
  <c r="K10" i="12"/>
  <c r="K11" i="12"/>
  <c r="K2" i="12"/>
  <c r="F10" i="12"/>
  <c r="G6" i="12"/>
  <c r="G7" i="12"/>
  <c r="G8" i="12"/>
  <c r="G9" i="12"/>
  <c r="G5" i="12"/>
  <c r="F8" i="12"/>
  <c r="F9" i="12"/>
  <c r="F5" i="12"/>
  <c r="F6" i="12"/>
  <c r="F7" i="12"/>
  <c r="F4" i="12"/>
  <c r="F3" i="12"/>
  <c r="F2" i="12"/>
  <c r="F1" i="12"/>
  <c r="J11" i="11"/>
  <c r="I11" i="11"/>
  <c r="H11" i="11"/>
  <c r="F11" i="11"/>
  <c r="J10" i="11"/>
  <c r="I10" i="11"/>
  <c r="H10" i="11"/>
  <c r="F10" i="11"/>
  <c r="J6" i="11"/>
  <c r="I6" i="11"/>
  <c r="H6" i="11"/>
  <c r="F6" i="11"/>
  <c r="J5" i="11"/>
  <c r="I5" i="11"/>
  <c r="H5" i="11"/>
  <c r="F5" i="11"/>
  <c r="J4" i="11"/>
  <c r="I4" i="11"/>
  <c r="H4" i="11"/>
  <c r="G4" i="11"/>
  <c r="F4" i="11"/>
  <c r="L3" i="10" a="1"/>
  <c r="L3" i="10" s="1"/>
  <c r="L4" i="10" a="1"/>
  <c r="L4" i="10" s="1"/>
  <c r="L5" i="10" a="1"/>
  <c r="L5" i="10" s="1"/>
  <c r="L6" i="10" a="1"/>
  <c r="L6" i="10" s="1"/>
  <c r="L7" i="10" a="1"/>
  <c r="L7" i="10" s="1"/>
  <c r="L8" i="10" a="1"/>
  <c r="L8" i="10" s="1"/>
  <c r="L9" i="10" a="1"/>
  <c r="L9" i="10" s="1"/>
  <c r="L10" i="10" a="1"/>
  <c r="L10" i="10" s="1"/>
  <c r="L11" i="10" a="1"/>
  <c r="L11" i="10" s="1"/>
  <c r="L12" i="10" a="1"/>
  <c r="L12" i="10" s="1"/>
  <c r="L13" i="10" a="1"/>
  <c r="L13" i="10" s="1"/>
  <c r="L14" i="10" a="1"/>
  <c r="L14" i="10"/>
  <c r="L15" i="10" a="1"/>
  <c r="L15" i="10" s="1"/>
  <c r="L16" i="10" a="1"/>
  <c r="L16" i="10" s="1"/>
  <c r="L17" i="10" a="1"/>
  <c r="L17" i="10" s="1"/>
  <c r="L18" i="10" a="1"/>
  <c r="L18" i="10" s="1"/>
  <c r="L19" i="10" a="1"/>
  <c r="L19" i="10" s="1"/>
  <c r="L20" i="10" a="1"/>
  <c r="L20" i="10" s="1"/>
  <c r="L21" i="10" a="1"/>
  <c r="L21" i="10" s="1"/>
  <c r="L2" i="10" a="1"/>
  <c r="L2" i="10" s="1"/>
  <c r="K3" i="10"/>
  <c r="K4" i="10"/>
  <c r="K5" i="10"/>
  <c r="K6" i="10"/>
  <c r="K7" i="10"/>
  <c r="K8" i="10"/>
  <c r="K9" i="10"/>
  <c r="K10" i="10"/>
  <c r="K11" i="10"/>
  <c r="K12" i="10"/>
  <c r="K13" i="10"/>
  <c r="K14" i="10"/>
  <c r="K15" i="10"/>
  <c r="K16" i="10"/>
  <c r="K17" i="10"/>
  <c r="K18" i="10"/>
  <c r="K19" i="10"/>
  <c r="K20" i="10"/>
  <c r="K21" i="10"/>
  <c r="K2" i="10"/>
  <c r="J3" i="10"/>
  <c r="J4" i="10"/>
  <c r="J5" i="10"/>
  <c r="J6" i="10"/>
  <c r="J7" i="10"/>
  <c r="J8" i="10"/>
  <c r="J9" i="10"/>
  <c r="J10" i="10"/>
  <c r="J11" i="10"/>
  <c r="J12" i="10"/>
  <c r="J13" i="10"/>
  <c r="J14" i="10"/>
  <c r="J15" i="10"/>
  <c r="J16" i="10"/>
  <c r="J17" i="10"/>
  <c r="J18" i="10"/>
  <c r="J19" i="10"/>
  <c r="J20" i="10"/>
  <c r="J21" i="10"/>
  <c r="J2" i="10"/>
  <c r="I2" i="10"/>
  <c r="I3" i="10"/>
  <c r="I4" i="10"/>
  <c r="I5" i="10"/>
  <c r="I6" i="10"/>
  <c r="I7" i="10"/>
  <c r="I8" i="10"/>
  <c r="I9" i="10"/>
  <c r="I10" i="10"/>
  <c r="I11" i="10"/>
  <c r="I12" i="10"/>
  <c r="I13" i="10"/>
  <c r="I14" i="10"/>
  <c r="I15" i="10"/>
  <c r="I16" i="10"/>
  <c r="I17" i="10"/>
  <c r="I18" i="10"/>
  <c r="I19" i="10"/>
  <c r="I20" i="10"/>
  <c r="I21" i="10"/>
  <c r="H2" i="10"/>
  <c r="H3" i="10"/>
  <c r="H4" i="10"/>
  <c r="H5" i="10"/>
  <c r="H6" i="10"/>
  <c r="H7" i="10"/>
  <c r="H8" i="10"/>
  <c r="H9" i="10"/>
  <c r="H10" i="10"/>
  <c r="H11" i="10"/>
  <c r="H12" i="10"/>
  <c r="H13" i="10"/>
  <c r="H14" i="10"/>
  <c r="H15" i="10"/>
  <c r="H16" i="10"/>
  <c r="H17" i="10"/>
  <c r="H18" i="10"/>
  <c r="H19" i="10"/>
  <c r="H20" i="10"/>
  <c r="H21" i="10"/>
  <c r="G3" i="10"/>
  <c r="G4" i="10"/>
  <c r="G5" i="10"/>
  <c r="G6" i="10"/>
  <c r="G7" i="10"/>
  <c r="G8" i="10"/>
  <c r="G9" i="10"/>
  <c r="G10" i="10"/>
  <c r="G11" i="10"/>
  <c r="G12" i="10"/>
  <c r="G13" i="10"/>
  <c r="G14" i="10"/>
  <c r="G15" i="10"/>
  <c r="G16" i="10"/>
  <c r="G17" i="10"/>
  <c r="G18" i="10"/>
  <c r="G19" i="10"/>
  <c r="G20" i="10"/>
  <c r="G21" i="10"/>
  <c r="G2" i="10"/>
  <c r="F2" i="10"/>
  <c r="E2" i="10"/>
  <c r="F3" i="10"/>
  <c r="F4" i="10"/>
  <c r="F5" i="10"/>
  <c r="F6" i="10"/>
  <c r="F7" i="10"/>
  <c r="F8" i="10"/>
  <c r="F9" i="10"/>
  <c r="F10" i="10"/>
  <c r="F11" i="10"/>
  <c r="F12" i="10"/>
  <c r="F13" i="10"/>
  <c r="F14" i="10"/>
  <c r="F15" i="10"/>
  <c r="F16" i="10"/>
  <c r="F17" i="10"/>
  <c r="F18" i="10"/>
  <c r="F19" i="10"/>
  <c r="F20" i="10"/>
  <c r="F21" i="10"/>
  <c r="E3" i="10"/>
  <c r="E4" i="10"/>
  <c r="E5" i="10"/>
  <c r="E6" i="10"/>
  <c r="E7" i="10"/>
  <c r="E8" i="10"/>
  <c r="E9" i="10"/>
  <c r="E10" i="10"/>
  <c r="E11" i="10"/>
  <c r="E12" i="10"/>
  <c r="E13" i="10"/>
  <c r="E14" i="10"/>
  <c r="E15" i="10"/>
  <c r="E16" i="10"/>
  <c r="E17" i="10"/>
  <c r="E18" i="10"/>
  <c r="E19" i="10"/>
  <c r="E20" i="10"/>
  <c r="E21" i="10"/>
  <c r="B3" i="8"/>
  <c r="D17" i="9"/>
  <c r="C17" i="9"/>
  <c r="E17" i="9"/>
  <c r="E16" i="9"/>
  <c r="D16" i="9"/>
  <c r="C16" i="9"/>
  <c r="E2" i="13" l="1"/>
  <c r="F2" i="13" a="1"/>
  <c r="F2" i="13" s="1"/>
  <c r="D15" i="9"/>
  <c r="E15" i="9"/>
  <c r="C15" i="9"/>
  <c r="D14" i="9"/>
  <c r="E14" i="9"/>
  <c r="C14" i="9"/>
  <c r="D13" i="9"/>
  <c r="E13" i="9"/>
  <c r="C13" i="9"/>
  <c r="L12" i="9"/>
  <c r="K12" i="9"/>
  <c r="H12" i="9"/>
  <c r="I12" i="9" s="1"/>
  <c r="G12" i="9"/>
  <c r="F12" i="9"/>
  <c r="L11" i="9"/>
  <c r="K11" i="9"/>
  <c r="H11" i="9"/>
  <c r="I11" i="9" s="1"/>
  <c r="G11" i="9"/>
  <c r="F11" i="9"/>
  <c r="L10" i="9"/>
  <c r="K10" i="9"/>
  <c r="H10" i="9"/>
  <c r="I10" i="9" s="1"/>
  <c r="G10" i="9"/>
  <c r="F10" i="9"/>
  <c r="L9" i="9"/>
  <c r="K9" i="9"/>
  <c r="H9" i="9"/>
  <c r="I9" i="9" s="1"/>
  <c r="G9" i="9"/>
  <c r="F9" i="9"/>
  <c r="L8" i="9"/>
  <c r="K8" i="9"/>
  <c r="H8" i="9"/>
  <c r="I8" i="9" s="1"/>
  <c r="G8" i="9"/>
  <c r="F8" i="9"/>
  <c r="M7" i="9"/>
  <c r="L7" i="9"/>
  <c r="K7" i="9"/>
  <c r="I7" i="9"/>
  <c r="J7" i="9" s="1"/>
  <c r="H7" i="9"/>
  <c r="G7" i="9"/>
  <c r="F7" i="9"/>
  <c r="L6" i="9"/>
  <c r="K6" i="9"/>
  <c r="H6" i="9"/>
  <c r="I6" i="9" s="1"/>
  <c r="G6" i="9"/>
  <c r="F6" i="9"/>
  <c r="L5" i="9"/>
  <c r="K5" i="9"/>
  <c r="H5" i="9"/>
  <c r="I5" i="9" s="1"/>
  <c r="G5" i="9"/>
  <c r="F5" i="9"/>
  <c r="L4" i="9"/>
  <c r="K4" i="9"/>
  <c r="H4" i="9"/>
  <c r="I4" i="9" s="1"/>
  <c r="G4" i="9"/>
  <c r="F4" i="9"/>
  <c r="L3" i="9"/>
  <c r="K3" i="9"/>
  <c r="H3" i="9"/>
  <c r="I3" i="9" s="1"/>
  <c r="G3" i="9"/>
  <c r="F3" i="9"/>
  <c r="B9" i="8"/>
  <c r="B4" i="8"/>
  <c r="B6" i="8" a="1"/>
  <c r="B6" i="8" s="1"/>
  <c r="B7" i="8"/>
  <c r="B5" i="8"/>
  <c r="B8" i="8"/>
  <c r="P7" i="9" l="1"/>
  <c r="M12" i="9"/>
  <c r="P12" i="9" s="1"/>
  <c r="J12" i="9"/>
  <c r="J11" i="9"/>
  <c r="M11" i="9"/>
  <c r="P11" i="9" s="1"/>
  <c r="M10" i="9"/>
  <c r="P10" i="9" s="1"/>
  <c r="J10" i="9"/>
  <c r="J9" i="9"/>
  <c r="M9" i="9"/>
  <c r="P9" i="9" s="1"/>
  <c r="J8" i="9"/>
  <c r="M8" i="9"/>
  <c r="P8" i="9" s="1"/>
  <c r="O7" i="9"/>
  <c r="N7" i="9"/>
  <c r="J6" i="9"/>
  <c r="M6" i="9"/>
  <c r="P6" i="9" s="1"/>
  <c r="J5" i="9"/>
  <c r="M5" i="9"/>
  <c r="P5" i="9" s="1"/>
  <c r="J4" i="9"/>
  <c r="M4" i="9"/>
  <c r="P4" i="9" s="1"/>
  <c r="M3" i="9"/>
  <c r="P3" i="9" s="1"/>
  <c r="J3" i="9"/>
  <c r="N8" i="9" l="1"/>
  <c r="O8" i="9"/>
  <c r="N10" i="9"/>
  <c r="O10" i="9"/>
  <c r="N3" i="9"/>
  <c r="O3" i="9"/>
  <c r="O12" i="9"/>
  <c r="N12" i="9"/>
  <c r="N11" i="9"/>
  <c r="O11" i="9"/>
  <c r="N9" i="9"/>
  <c r="O9" i="9"/>
  <c r="N6" i="9"/>
  <c r="O6" i="9"/>
  <c r="N5" i="9"/>
  <c r="O5" i="9"/>
  <c r="N4" i="9"/>
  <c r="O4"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<sst xmlns="http://schemas.openxmlformats.org/spreadsheetml/2006/main" count="114037" uniqueCount="10297">
  <si>
    <t>Data Scientist</t>
  </si>
  <si>
    <t>Machine Learning Engineer</t>
  </si>
  <si>
    <t>Data Analyst</t>
  </si>
  <si>
    <t>Business Intelligence Dev</t>
  </si>
  <si>
    <t>Data Engineer</t>
  </si>
  <si>
    <t>Statistician</t>
  </si>
  <si>
    <t>Data Architect</t>
  </si>
  <si>
    <t>Research Scientist</t>
  </si>
  <si>
    <t>AI Specialist</t>
  </si>
  <si>
    <t>Big Data Engineer</t>
  </si>
  <si>
    <t>Job Title</t>
  </si>
  <si>
    <t>Annual Salary ($USD)</t>
  </si>
  <si>
    <t xml:space="preserve"> Experience (Years)</t>
  </si>
  <si>
    <t>Bonus Max ($USD)</t>
  </si>
  <si>
    <t>Total Salary (+)</t>
  </si>
  <si>
    <t>Experience (=)</t>
  </si>
  <si>
    <t>Bonus Rate (/)</t>
  </si>
  <si>
    <t>Confirm Total Salary</t>
  </si>
  <si>
    <t>Is Bonus &gt; Annual Salary?</t>
  </si>
  <si>
    <t>Does Total Salary = Confirmed Salary?</t>
  </si>
  <si>
    <t>Meets Salary</t>
  </si>
  <si>
    <t>Meets Experience</t>
  </si>
  <si>
    <t>Experience (&lt;=)</t>
  </si>
  <si>
    <t>Total Salary (&gt;=)</t>
  </si>
  <si>
    <t>Job Goals:</t>
  </si>
  <si>
    <t>Meets Both (1 or 0)</t>
  </si>
  <si>
    <t>Meets Both - AND()</t>
  </si>
  <si>
    <t>Average (by Cell)</t>
  </si>
  <si>
    <t>Average (AVERAGE())</t>
  </si>
  <si>
    <t>Meets Both - Formula Only</t>
  </si>
  <si>
    <t>Total Count</t>
  </si>
  <si>
    <t>Meets Goals Count</t>
  </si>
  <si>
    <t>Error Type</t>
  </si>
  <si>
    <t>Description</t>
  </si>
  <si>
    <t>The formula is trying to divide by zero</t>
  </si>
  <si>
    <t>The formula includes an argument of the wrong type</t>
  </si>
  <si>
    <t>The formula uses a name that Excel doesn’t recognize</t>
  </si>
  <si>
    <t>The formula is referring to a cell whose data isn’t available</t>
  </si>
  <si>
    <t>There is a problem with the value in the formula</t>
  </si>
  <si>
    <t>The formula is trying to use an intersection of two ranges that don’t intersect</t>
  </si>
  <si>
    <t>Formula</t>
  </si>
  <si>
    <t>=1/0</t>
  </si>
  <si>
    <t>=B4 + "text"</t>
  </si>
  <si>
    <t>=#REF!</t>
  </si>
  <si>
    <t>=SQRT(-1)</t>
  </si>
  <si>
    <t>=SUM(A1:A10 B1:B10)</t>
  </si>
  <si>
    <t>=VLOOKUP("Value", A1:A10, 2, FALSE)</t>
  </si>
  <si>
    <t>=COUNTT(A3:A9)</t>
  </si>
  <si>
    <t>The formula refers to a cell that isn’t valid (usually deleted cell)</t>
  </si>
  <si>
    <t>job_title_short</t>
  </si>
  <si>
    <t>job_country</t>
  </si>
  <si>
    <t>salary_year_avg</t>
  </si>
  <si>
    <t>Business Analyst</t>
  </si>
  <si>
    <t>United States</t>
  </si>
  <si>
    <t>Sudan</t>
  </si>
  <si>
    <t>Nigeria</t>
  </si>
  <si>
    <t>Netherlands</t>
  </si>
  <si>
    <t>Puerto Rico</t>
  </si>
  <si>
    <t>Indonesia</t>
  </si>
  <si>
    <t>Both Roles</t>
  </si>
  <si>
    <t>AND()</t>
  </si>
  <si>
    <t>OR()</t>
  </si>
  <si>
    <t>Buckets</t>
  </si>
  <si>
    <t>Argentina</t>
  </si>
  <si>
    <t>Singapore</t>
  </si>
  <si>
    <t>Portugal</t>
  </si>
  <si>
    <t>Cloud Engineer</t>
  </si>
  <si>
    <t>South Korea</t>
  </si>
  <si>
    <t>Australia</t>
  </si>
  <si>
    <t>Germany</t>
  </si>
  <si>
    <t>Poland</t>
  </si>
  <si>
    <t>Egypt</t>
  </si>
  <si>
    <t>United Kingdom</t>
  </si>
  <si>
    <t>Mexico</t>
  </si>
  <si>
    <t>Philippines</t>
  </si>
  <si>
    <t>Belgium</t>
  </si>
  <si>
    <t>Sri Lanka</t>
  </si>
  <si>
    <t>IFS</t>
  </si>
  <si>
    <t>Peru</t>
  </si>
  <si>
    <t>Malaysia</t>
  </si>
  <si>
    <t>Israel</t>
  </si>
  <si>
    <t>Canada</t>
  </si>
  <si>
    <t>Guatemala</t>
  </si>
  <si>
    <t>South Africa</t>
  </si>
  <si>
    <t>Romania</t>
  </si>
  <si>
    <t>Italy</t>
  </si>
  <si>
    <t>Hungary</t>
  </si>
  <si>
    <t>Switzerland</t>
  </si>
  <si>
    <t>India</t>
  </si>
  <si>
    <t>New Zealand</t>
  </si>
  <si>
    <t>Colombia</t>
  </si>
  <si>
    <t>Chile</t>
  </si>
  <si>
    <t>Finland</t>
  </si>
  <si>
    <t>Japan</t>
  </si>
  <si>
    <t>Kenya</t>
  </si>
  <si>
    <t>Ireland</t>
  </si>
  <si>
    <t>Croatia</t>
  </si>
  <si>
    <t>France</t>
  </si>
  <si>
    <t>Greece</t>
  </si>
  <si>
    <t>Brazil</t>
  </si>
  <si>
    <t>United Arab Emirates</t>
  </si>
  <si>
    <t>Panama</t>
  </si>
  <si>
    <t>Guam</t>
  </si>
  <si>
    <t>Denmark</t>
  </si>
  <si>
    <t>Sweden</t>
  </si>
  <si>
    <t>Thailand</t>
  </si>
  <si>
    <t>Costa Rica</t>
  </si>
  <si>
    <t>Serbia</t>
  </si>
  <si>
    <t>Estonia</t>
  </si>
  <si>
    <t>U.S. Virgin Islands</t>
  </si>
  <si>
    <t>Spain</t>
  </si>
  <si>
    <t>Czechia</t>
  </si>
  <si>
    <t>Pakistan</t>
  </si>
  <si>
    <t>Norway</t>
  </si>
  <si>
    <t>Taiwan</t>
  </si>
  <si>
    <t>Ukraine</t>
  </si>
  <si>
    <t>Cyprus</t>
  </si>
  <si>
    <t>China</t>
  </si>
  <si>
    <t>Lithuania</t>
  </si>
  <si>
    <t>Côte d'Ivoire</t>
  </si>
  <si>
    <t>Luxembourg</t>
  </si>
  <si>
    <t>Turkey</t>
  </si>
  <si>
    <t>Slovakia</t>
  </si>
  <si>
    <t>Bulgaria</t>
  </si>
  <si>
    <t>Vietnam</t>
  </si>
  <si>
    <t>Senior Data Analyst</t>
  </si>
  <si>
    <t>Senior Data Engineer</t>
  </si>
  <si>
    <t>Morocco</t>
  </si>
  <si>
    <t>Senior Data Scientist</t>
  </si>
  <si>
    <t>Software Engineer</t>
  </si>
  <si>
    <t>Core</t>
  </si>
  <si>
    <t>IF</t>
  </si>
  <si>
    <t>A</t>
  </si>
  <si>
    <t>All Yearly Salary</t>
  </si>
  <si>
    <t>All Jobs</t>
  </si>
  <si>
    <t>UG &amp; Data Analyst</t>
  </si>
  <si>
    <t>Both Roles2</t>
  </si>
  <si>
    <t>85000</t>
  </si>
  <si>
    <t>COUNT</t>
  </si>
  <si>
    <t>SUM</t>
  </si>
  <si>
    <t>AVERAGE</t>
  </si>
  <si>
    <t>MIN</t>
  </si>
  <si>
    <t>MAX</t>
  </si>
  <si>
    <t>Count</t>
  </si>
  <si>
    <t>Average</t>
  </si>
  <si>
    <t>Median</t>
  </si>
  <si>
    <t>Std Dev</t>
  </si>
  <si>
    <t>Min</t>
  </si>
  <si>
    <t>1st Quartile</t>
  </si>
  <si>
    <t>2nd Quartile</t>
  </si>
  <si>
    <t>3rd Quartile</t>
  </si>
  <si>
    <t>Max</t>
  </si>
  <si>
    <t>Mode</t>
  </si>
  <si>
    <t>Average salary</t>
  </si>
  <si>
    <t>Rank</t>
  </si>
  <si>
    <t xml:space="preserve"> </t>
  </si>
  <si>
    <t>job_posted_date</t>
  </si>
  <si>
    <t>Unique Job Titles</t>
  </si>
  <si>
    <t>Sorted unique Job Titles</t>
  </si>
  <si>
    <t>MEDIAN</t>
  </si>
  <si>
    <t>January</t>
  </si>
  <si>
    <t>May</t>
  </si>
  <si>
    <t>Jamaica</t>
  </si>
  <si>
    <t>Hong Kong</t>
  </si>
  <si>
    <t>Algeria</t>
  </si>
  <si>
    <t>Ghana</t>
  </si>
  <si>
    <t>Austria</t>
  </si>
  <si>
    <t>Bangladesh</t>
  </si>
  <si>
    <t>Cambodia</t>
  </si>
  <si>
    <t>Congo, Democratic Republic of the</t>
  </si>
  <si>
    <t>Kazakhstan</t>
  </si>
  <si>
    <t>Cameroon</t>
  </si>
  <si>
    <t>Albania</t>
  </si>
  <si>
    <t>Zimbabwe</t>
  </si>
  <si>
    <t>Gambia</t>
  </si>
  <si>
    <t>Jordan</t>
  </si>
  <si>
    <t>Belarus</t>
  </si>
  <si>
    <t>Mauritius</t>
  </si>
  <si>
    <t>Malta</t>
  </si>
  <si>
    <t>Latvia</t>
  </si>
  <si>
    <t>Paraguay</t>
  </si>
  <si>
    <t>Nepal</t>
  </si>
  <si>
    <t>Armenia</t>
  </si>
  <si>
    <t>Bahamas</t>
  </si>
  <si>
    <t>Russia</t>
  </si>
  <si>
    <t>Namibia</t>
  </si>
  <si>
    <t>Senegal</t>
  </si>
  <si>
    <t>Slovenia</t>
  </si>
  <si>
    <t>Azerbaijan</t>
  </si>
  <si>
    <t>Ecuador</t>
  </si>
  <si>
    <t>Zambia</t>
  </si>
  <si>
    <t>Tunisia</t>
  </si>
  <si>
    <t>El Salvador</t>
  </si>
  <si>
    <t>Lebanon</t>
  </si>
  <si>
    <t>Montenegro</t>
  </si>
  <si>
    <t>Dominican Republic</t>
  </si>
  <si>
    <t>Benin</t>
  </si>
  <si>
    <t>Honduras</t>
  </si>
  <si>
    <t>Venezuela</t>
  </si>
  <si>
    <t>Brunei</t>
  </si>
  <si>
    <t>Bosnia and Herzegovina</t>
  </si>
  <si>
    <t>Uganda</t>
  </si>
  <si>
    <t>Bolivia</t>
  </si>
  <si>
    <t>Macedonia (FYROM)</t>
  </si>
  <si>
    <t>Nicaragua</t>
  </si>
  <si>
    <t>Uruguay</t>
  </si>
  <si>
    <t>salary_year_bucket</t>
  </si>
  <si>
    <t>company_name</t>
  </si>
  <si>
    <t>Cox Communications</t>
  </si>
  <si>
    <t>Worldgate LLC</t>
  </si>
  <si>
    <t>National Technical Information Service</t>
  </si>
  <si>
    <t>Bosch Group</t>
  </si>
  <si>
    <t>Presidio, Inc.</t>
  </si>
  <si>
    <t>LMI Consulting, LLC</t>
  </si>
  <si>
    <t>MultiPlan Inc.</t>
  </si>
  <si>
    <t>Sports Info Solutions</t>
  </si>
  <si>
    <t>Arsenault</t>
  </si>
  <si>
    <t>TikTok</t>
  </si>
  <si>
    <t>Pinterest</t>
  </si>
  <si>
    <t>Riot Games</t>
  </si>
  <si>
    <t>Northwest Software, Inc</t>
  </si>
  <si>
    <t>Forsyth Barnes</t>
  </si>
  <si>
    <t>EMW Staffing Solutions LLC</t>
  </si>
  <si>
    <t>Volt Technical Resources</t>
  </si>
  <si>
    <t>U.S. Army Corps of Engineers</t>
  </si>
  <si>
    <t>Capital One</t>
  </si>
  <si>
    <t>Jobs Near Me</t>
  </si>
  <si>
    <t>digiRocks</t>
  </si>
  <si>
    <t>SoFi</t>
  </si>
  <si>
    <t>Gravity IT Resources</t>
  </si>
  <si>
    <t>Harnham</t>
  </si>
  <si>
    <t>American Family Mutual Insurance Company</t>
  </si>
  <si>
    <t>Insight Global</t>
  </si>
  <si>
    <t>AbbVie</t>
  </si>
  <si>
    <t>UnitedHealth Group</t>
  </si>
  <si>
    <t>Citigroup, Inc</t>
  </si>
  <si>
    <t>Lumen</t>
  </si>
  <si>
    <t>Eliassen Group</t>
  </si>
  <si>
    <t>Motion Recruitment</t>
  </si>
  <si>
    <t>New York University</t>
  </si>
  <si>
    <t>IDC Technologies</t>
  </si>
  <si>
    <t>Office of General Counsel</t>
  </si>
  <si>
    <t>Northrop Grumman</t>
  </si>
  <si>
    <t>KPMG</t>
  </si>
  <si>
    <t>M Science</t>
  </si>
  <si>
    <t>Cisco</t>
  </si>
  <si>
    <t>Federal Reserve System</t>
  </si>
  <si>
    <t>Cottonwood Financial</t>
  </si>
  <si>
    <t>Acadia Technologies, Inc.</t>
  </si>
  <si>
    <t>Aditi Consulting</t>
  </si>
  <si>
    <t>Paragon Alpha - Hedge Fund Talent Business</t>
  </si>
  <si>
    <t>SGA Inc.</t>
  </si>
  <si>
    <t>Brooksource</t>
  </si>
  <si>
    <t>Trans-Tach</t>
  </si>
  <si>
    <t>Northwell Health</t>
  </si>
  <si>
    <t>Interactive Resources - iR</t>
  </si>
  <si>
    <t>Uber</t>
  </si>
  <si>
    <t>Confido</t>
  </si>
  <si>
    <t>Upwork</t>
  </si>
  <si>
    <t>DISH</t>
  </si>
  <si>
    <t>Flex Employee Services</t>
  </si>
  <si>
    <t>JConnect Inc</t>
  </si>
  <si>
    <t>iOLAP</t>
  </si>
  <si>
    <t>Sunrise Systems Inc</t>
  </si>
  <si>
    <t>Connvertex Technologies Inc.</t>
  </si>
  <si>
    <t>Jobot</t>
  </si>
  <si>
    <t>Essex Mortgage</t>
  </si>
  <si>
    <t>Vattenfall</t>
  </si>
  <si>
    <t>Robert Half</t>
  </si>
  <si>
    <t>Vertisystem</t>
  </si>
  <si>
    <t>SoundThinking</t>
  </si>
  <si>
    <t>Highmark</t>
  </si>
  <si>
    <t>Leadstack Inc</t>
  </si>
  <si>
    <t>TeamViewer</t>
  </si>
  <si>
    <t>JB HARRIS TRANSPORT</t>
  </si>
  <si>
    <t>9992</t>
  </si>
  <si>
    <t>Sustainment</t>
  </si>
  <si>
    <t>CoSolutions, Inc.</t>
  </si>
  <si>
    <t>Pyramid Consulting, Inc</t>
  </si>
  <si>
    <t>EDWARD JONES</t>
  </si>
  <si>
    <t>Noblis</t>
  </si>
  <si>
    <t>Genesis10</t>
  </si>
  <si>
    <t>TheoremOne</t>
  </si>
  <si>
    <t>SIGNA Sports United</t>
  </si>
  <si>
    <t>Hanker Solutions Pvt.Ltd</t>
  </si>
  <si>
    <t>Alliant Credit Union</t>
  </si>
  <si>
    <t>iNovex Information Systems</t>
  </si>
  <si>
    <t>BayOne Solutions</t>
  </si>
  <si>
    <t>YouGov</t>
  </si>
  <si>
    <t>Heartland Financial USA Inc</t>
  </si>
  <si>
    <t>Rhythmos</t>
  </si>
  <si>
    <t>Siemens Energy</t>
  </si>
  <si>
    <t>Kane Partners LLC</t>
  </si>
  <si>
    <t>Siemens</t>
  </si>
  <si>
    <t>Publicis Groupe</t>
  </si>
  <si>
    <t>Kellogg Company</t>
  </si>
  <si>
    <t>UNT System</t>
  </si>
  <si>
    <t>Databricks</t>
  </si>
  <si>
    <t>Tivity Health Services, LLC</t>
  </si>
  <si>
    <t>Booz Allen Hamilton</t>
  </si>
  <si>
    <t>Securian Financial Group</t>
  </si>
  <si>
    <t>Ascendion</t>
  </si>
  <si>
    <t>LPL Financial</t>
  </si>
  <si>
    <t>Adroit Worldwide Media, Inc. (AWM Smart Shelf)</t>
  </si>
  <si>
    <t>ENGIE North America Inc.</t>
  </si>
  <si>
    <t>Zelis Healthcare, LLC</t>
  </si>
  <si>
    <t>The Chamberlain Group</t>
  </si>
  <si>
    <t>Yorkshire Global Solutions Inc.</t>
  </si>
  <si>
    <t>titandata.com</t>
  </si>
  <si>
    <t>Arcadia</t>
  </si>
  <si>
    <t>Resonate</t>
  </si>
  <si>
    <t>Tri-Force Consulting Services Inc</t>
  </si>
  <si>
    <t>Demandbase</t>
  </si>
  <si>
    <t>Ledgent Technology</t>
  </si>
  <si>
    <t>Vanguard Group</t>
  </si>
  <si>
    <t>CyberCoders</t>
  </si>
  <si>
    <t>GXO Logistics</t>
  </si>
  <si>
    <t>Maven Wave Partners</t>
  </si>
  <si>
    <t>The Hartford Financial Services Group, Inc</t>
  </si>
  <si>
    <t>Navient - Xtend Healthcare</t>
  </si>
  <si>
    <t>Beam</t>
  </si>
  <si>
    <t>People Source Consulting</t>
  </si>
  <si>
    <t>Jobbatical</t>
  </si>
  <si>
    <t>WINGS-ICT-SOLUTIONS</t>
  </si>
  <si>
    <t>Tech Consulting</t>
  </si>
  <si>
    <t>VSolvit</t>
  </si>
  <si>
    <t>Peraton</t>
  </si>
  <si>
    <t>Bank of America Corporation</t>
  </si>
  <si>
    <t>Caterpillar, Inc</t>
  </si>
  <si>
    <t>CI&amp;T</t>
  </si>
  <si>
    <t>Amazee Global Ventures Inc,</t>
  </si>
  <si>
    <t>Agility 360</t>
  </si>
  <si>
    <t>New England Biolabs</t>
  </si>
  <si>
    <t>Lowe’s</t>
  </si>
  <si>
    <t>Health Net</t>
  </si>
  <si>
    <t>Experian</t>
  </si>
  <si>
    <t>Lennar Corporation</t>
  </si>
  <si>
    <t>Palta</t>
  </si>
  <si>
    <t>Columbia Sportswear</t>
  </si>
  <si>
    <t>Citizens</t>
  </si>
  <si>
    <t>Brainlab</t>
  </si>
  <si>
    <t>AstraZeneca</t>
  </si>
  <si>
    <t>CA-One Tech Cloud Inc.</t>
  </si>
  <si>
    <t>Gables Search Group</t>
  </si>
  <si>
    <t>AxesinMotion</t>
  </si>
  <si>
    <t>CNA Corporation</t>
  </si>
  <si>
    <t>Arthur Grand Technologies Inc</t>
  </si>
  <si>
    <t>City of Dallas, TX</t>
  </si>
  <si>
    <t>New England Board of Higher Education</t>
  </si>
  <si>
    <t>Adobe</t>
  </si>
  <si>
    <t>Oakridge Staffing</t>
  </si>
  <si>
    <t>STEMboard</t>
  </si>
  <si>
    <t>Delaware North</t>
  </si>
  <si>
    <t>Visa</t>
  </si>
  <si>
    <t>HirePlace</t>
  </si>
  <si>
    <t>iShare Inc.</t>
  </si>
  <si>
    <t>InterEx Group</t>
  </si>
  <si>
    <t>University of Texas at Austin</t>
  </si>
  <si>
    <t>Glazer's Beer and Beverage of TX, LLC</t>
  </si>
  <si>
    <t>ECS Federal, LLC</t>
  </si>
  <si>
    <t>PRA Group</t>
  </si>
  <si>
    <t>Rippling</t>
  </si>
  <si>
    <t>Point32Health</t>
  </si>
  <si>
    <t>Unique System Skills LLC</t>
  </si>
  <si>
    <t>CVS Health</t>
  </si>
  <si>
    <t>Moladin</t>
  </si>
  <si>
    <t>Braintrust</t>
  </si>
  <si>
    <t>Maximus</t>
  </si>
  <si>
    <t>PRIMUS Global Services Inc.,</t>
  </si>
  <si>
    <t>Workday</t>
  </si>
  <si>
    <t>National Security Agency</t>
  </si>
  <si>
    <t>Oncology Analytics</t>
  </si>
  <si>
    <t>Aegistech</t>
  </si>
  <si>
    <t>Agility Partners</t>
  </si>
  <si>
    <t>Seneca Resources</t>
  </si>
  <si>
    <t>Digital Republic Talent</t>
  </si>
  <si>
    <t>Anblicks</t>
  </si>
  <si>
    <t>Storm3</t>
  </si>
  <si>
    <t>Sandia National Laboratories</t>
  </si>
  <si>
    <t>Five Iron Golf</t>
  </si>
  <si>
    <t>The Talent Advantage Group</t>
  </si>
  <si>
    <t>PANGEATWO</t>
  </si>
  <si>
    <t>Santa Clara University</t>
  </si>
  <si>
    <t>Wunderman Thompson Commerce</t>
  </si>
  <si>
    <t>US Department of Transportation</t>
  </si>
  <si>
    <t>Piper Companies</t>
  </si>
  <si>
    <t>Blue Water Thinking</t>
  </si>
  <si>
    <t>Ascendo Resources</t>
  </si>
  <si>
    <t>Bill and Melinda Gates Foundation</t>
  </si>
  <si>
    <t>TEKsystems</t>
  </si>
  <si>
    <t>Baker Tilly</t>
  </si>
  <si>
    <t>Deloitte</t>
  </si>
  <si>
    <t>Tresume and Asta CRS</t>
  </si>
  <si>
    <t>Qontigo</t>
  </si>
  <si>
    <t>Burtch Works</t>
  </si>
  <si>
    <t>PRI Technology</t>
  </si>
  <si>
    <t>StreetID</t>
  </si>
  <si>
    <t>Ironclad, Inc.</t>
  </si>
  <si>
    <t>U.S. Venture</t>
  </si>
  <si>
    <t>Lorien</t>
  </si>
  <si>
    <t>Signify Technology</t>
  </si>
  <si>
    <t>Macmillan Learning</t>
  </si>
  <si>
    <t>Supernal</t>
  </si>
  <si>
    <t>Palladium</t>
  </si>
  <si>
    <t>ConsenSys</t>
  </si>
  <si>
    <t>SIXT</t>
  </si>
  <si>
    <t>Planet Technology</t>
  </si>
  <si>
    <t>World-hire</t>
  </si>
  <si>
    <t>Tri-Starr Talent</t>
  </si>
  <si>
    <t>The Hartford Financial Services Group, Inc.</t>
  </si>
  <si>
    <t>Uline</t>
  </si>
  <si>
    <t>Strategic Staffing Solutions</t>
  </si>
  <si>
    <t>Brothers Consulting</t>
  </si>
  <si>
    <t>Codeup</t>
  </si>
  <si>
    <t>MUFG Investor Services</t>
  </si>
  <si>
    <t>Walmart Global Tech</t>
  </si>
  <si>
    <t>Donaldson Company</t>
  </si>
  <si>
    <t>hackajob</t>
  </si>
  <si>
    <t>BillEase</t>
  </si>
  <si>
    <t>Denver Health</t>
  </si>
  <si>
    <t>BCF</t>
  </si>
  <si>
    <t>Parker B Associates</t>
  </si>
  <si>
    <t>Activision</t>
  </si>
  <si>
    <t>Cox Business Services, LLC</t>
  </si>
  <si>
    <t>Montefiore Medical Center</t>
  </si>
  <si>
    <t>Signature Retail Services</t>
  </si>
  <si>
    <t>PubMatic</t>
  </si>
  <si>
    <t>City National Bank (CNB)</t>
  </si>
  <si>
    <t>Stealth Startup</t>
  </si>
  <si>
    <t>Innova Solutions, Inc</t>
  </si>
  <si>
    <t>American National Bank of Texas</t>
  </si>
  <si>
    <t>Meta</t>
  </si>
  <si>
    <t>Infipact</t>
  </si>
  <si>
    <t>Intralox</t>
  </si>
  <si>
    <t>Cloud Resources LLC</t>
  </si>
  <si>
    <t>Cella</t>
  </si>
  <si>
    <t>Cruise Automation</t>
  </si>
  <si>
    <t>1 Point system</t>
  </si>
  <si>
    <t>AUX Partners</t>
  </si>
  <si>
    <t>Storm5</t>
  </si>
  <si>
    <t>Bristol Myers Squibb</t>
  </si>
  <si>
    <t>Innova Solutions</t>
  </si>
  <si>
    <t>Robinhood</t>
  </si>
  <si>
    <t>Vectra</t>
  </si>
  <si>
    <t>Sedona Staffing Services</t>
  </si>
  <si>
    <t>Kaizen Gaming</t>
  </si>
  <si>
    <t>AMP Limited</t>
  </si>
  <si>
    <t>Commonwealth of Massachusetts: Executive Office of Health and Human Services</t>
  </si>
  <si>
    <t>Software Technology, Inc.</t>
  </si>
  <si>
    <t>LHH</t>
  </si>
  <si>
    <t>Citigroup Inc</t>
  </si>
  <si>
    <t>Simplex.</t>
  </si>
  <si>
    <t>The Johns Hopkins University Applied Physics Laboratory</t>
  </si>
  <si>
    <t>Zachary Piper Solutions, LLC</t>
  </si>
  <si>
    <t>FlexJobs</t>
  </si>
  <si>
    <t>Cisco Systems, Inc.</t>
  </si>
  <si>
    <t>Skroutz S.A</t>
  </si>
  <si>
    <t>SynergisticIT</t>
  </si>
  <si>
    <t>Highmark Health</t>
  </si>
  <si>
    <t>Verizon</t>
  </si>
  <si>
    <t>Plante Moran</t>
  </si>
  <si>
    <t>Kaizer Software Solutions</t>
  </si>
  <si>
    <t>Durlston Partners</t>
  </si>
  <si>
    <t>NBCUniversal</t>
  </si>
  <si>
    <t>Social Finance (SoFi)</t>
  </si>
  <si>
    <t>Brivo Systems, LLC</t>
  </si>
  <si>
    <t>JP Morgan Chase &amp; Co.</t>
  </si>
  <si>
    <t>Dealer Tire</t>
  </si>
  <si>
    <t>Rolls-Royce</t>
  </si>
  <si>
    <t>Regional Management Corp</t>
  </si>
  <si>
    <t>Disney Media &amp; Entertainment Distribution</t>
  </si>
  <si>
    <t>eTeam</t>
  </si>
  <si>
    <t>The State of Florida</t>
  </si>
  <si>
    <t>Alamedatech Solutions</t>
  </si>
  <si>
    <t>Northwestern Mutual</t>
  </si>
  <si>
    <t>VeeAR Projects Inc.</t>
  </si>
  <si>
    <t>Citi</t>
  </si>
  <si>
    <t>Cornerstone Information Systems, Inc.</t>
  </si>
  <si>
    <t>AllSTEM Connections</t>
  </si>
  <si>
    <t>Apple</t>
  </si>
  <si>
    <t>Apex Systems</t>
  </si>
  <si>
    <t>Tarvos Talent</t>
  </si>
  <si>
    <t>Stripe</t>
  </si>
  <si>
    <t>Infosys</t>
  </si>
  <si>
    <t>Securities and Exchange Commission</t>
  </si>
  <si>
    <t>Randstad</t>
  </si>
  <si>
    <t>Emonics LLC</t>
  </si>
  <si>
    <t>Parsons</t>
  </si>
  <si>
    <t>Blend360</t>
  </si>
  <si>
    <t>OneMagnify</t>
  </si>
  <si>
    <t>Get It Recruit - Marketing</t>
  </si>
  <si>
    <t>AECOM</t>
  </si>
  <si>
    <t>Seneca Resources, LLC</t>
  </si>
  <si>
    <t>Curry College</t>
  </si>
  <si>
    <t>Talan</t>
  </si>
  <si>
    <t>Booz Allen Hamilton, Inc.</t>
  </si>
  <si>
    <t>Protek Consulting</t>
  </si>
  <si>
    <t>State of Florida</t>
  </si>
  <si>
    <t>Salt River Project</t>
  </si>
  <si>
    <t>Walmart</t>
  </si>
  <si>
    <t>MilliporeSigma</t>
  </si>
  <si>
    <t>Amplify</t>
  </si>
  <si>
    <t>Sephora</t>
  </si>
  <si>
    <t>Devoted Health</t>
  </si>
  <si>
    <t>Queen Consulting Group</t>
  </si>
  <si>
    <t>Engtal</t>
  </si>
  <si>
    <t>neteffects</t>
  </si>
  <si>
    <t>Duke Health</t>
  </si>
  <si>
    <t>Prodware Solutions</t>
  </si>
  <si>
    <t>Teragonia</t>
  </si>
  <si>
    <t>Wal-Mart</t>
  </si>
  <si>
    <t>Inari</t>
  </si>
  <si>
    <t>Cypress HCM</t>
  </si>
  <si>
    <t>Atyeti</t>
  </si>
  <si>
    <t>GEICO</t>
  </si>
  <si>
    <t>National Gallery of Art</t>
  </si>
  <si>
    <t>Navy Federal Credit Union</t>
  </si>
  <si>
    <t>SpecialCase</t>
  </si>
  <si>
    <t>Corteva Agriscience</t>
  </si>
  <si>
    <t>Cognizant Technology Solutions</t>
  </si>
  <si>
    <t>Get It Recruit - Information Technology</t>
  </si>
  <si>
    <t>RBW Consulting</t>
  </si>
  <si>
    <t>ALTA IT Services</t>
  </si>
  <si>
    <t>EAB</t>
  </si>
  <si>
    <t>Travelers Insurance</t>
  </si>
  <si>
    <t>S&amp;P Global, Inc</t>
  </si>
  <si>
    <t>Delta Air Lines</t>
  </si>
  <si>
    <t>Sinclair Broadcast Group</t>
  </si>
  <si>
    <t>Turing IT Labs</t>
  </si>
  <si>
    <t>Chapman University</t>
  </si>
  <si>
    <t>Net2Source Inc.</t>
  </si>
  <si>
    <t>Prime Healthcare Management Inc</t>
  </si>
  <si>
    <t>Wolt</t>
  </si>
  <si>
    <t>Syneos Health/ inVentiv Health Commercial LLC</t>
  </si>
  <si>
    <t>Blue Shield Of California</t>
  </si>
  <si>
    <t>Northern Tool + Equipment</t>
  </si>
  <si>
    <t>Beyond Meat</t>
  </si>
  <si>
    <t>ProFocus Technology</t>
  </si>
  <si>
    <t>Allspring Global Investments</t>
  </si>
  <si>
    <t>Creative Financial Staffing (CFS)</t>
  </si>
  <si>
    <t>Trepp, Inc.</t>
  </si>
  <si>
    <t>American Express</t>
  </si>
  <si>
    <t>Sonos Inc</t>
  </si>
  <si>
    <t>Digitive LLC</t>
  </si>
  <si>
    <t>High5</t>
  </si>
  <si>
    <t>Magno IT Recruitment</t>
  </si>
  <si>
    <t>HoneyBook</t>
  </si>
  <si>
    <t>Paragon Executive Intelligence</t>
  </si>
  <si>
    <t>Veeva Systems Inc.</t>
  </si>
  <si>
    <t>ARHS</t>
  </si>
  <si>
    <t>Daikin Comfort</t>
  </si>
  <si>
    <t>IBM Careers</t>
  </si>
  <si>
    <t>Orbis</t>
  </si>
  <si>
    <t>ACL Digital</t>
  </si>
  <si>
    <t>Robot Insight Technologies</t>
  </si>
  <si>
    <t>Acosta, Inc.</t>
  </si>
  <si>
    <t>Unissant</t>
  </si>
  <si>
    <t>Tata Consultancy Services</t>
  </si>
  <si>
    <t>Atlas Search</t>
  </si>
  <si>
    <t>Akkodis</t>
  </si>
  <si>
    <t>National University</t>
  </si>
  <si>
    <t>Dun &amp; Bradstreet</t>
  </si>
  <si>
    <t>Sumitomo Mitsui Banking Corporation (SMBC)</t>
  </si>
  <si>
    <t>Alliance for Better Health, LLC</t>
  </si>
  <si>
    <t>Charles Schwab</t>
  </si>
  <si>
    <t>Thrive Global</t>
  </si>
  <si>
    <t>Acceler8 Talent</t>
  </si>
  <si>
    <t>Career Developers</t>
  </si>
  <si>
    <t>Mulligan Funding, LLC</t>
  </si>
  <si>
    <t>Terakeet</t>
  </si>
  <si>
    <t>LEIDOS</t>
  </si>
  <si>
    <t>Roblox</t>
  </si>
  <si>
    <t>Kforce</t>
  </si>
  <si>
    <t>Masis Professional Group</t>
  </si>
  <si>
    <t>Berkeley Lab</t>
  </si>
  <si>
    <t>City of San Antonio</t>
  </si>
  <si>
    <t>Fivetran</t>
  </si>
  <si>
    <t>PG&amp;E Corporation</t>
  </si>
  <si>
    <t>Yes Energy</t>
  </si>
  <si>
    <t>UKG (Ultimate Kronos Group)</t>
  </si>
  <si>
    <t>E2 Consulting Engineers, Inc</t>
  </si>
  <si>
    <t>Oak Ridge Associated Universities</t>
  </si>
  <si>
    <t>Lely</t>
  </si>
  <si>
    <t>Glocomms</t>
  </si>
  <si>
    <t>Relx Group</t>
  </si>
  <si>
    <t>Nationwide Insurance and Financial Services</t>
  </si>
  <si>
    <t>Alcon</t>
  </si>
  <si>
    <t>Wallex</t>
  </si>
  <si>
    <t>NTT DATA  Services</t>
  </si>
  <si>
    <t>Chicago Transit Authority</t>
  </si>
  <si>
    <t>Spectrum</t>
  </si>
  <si>
    <t>Optum</t>
  </si>
  <si>
    <t>ApTask</t>
  </si>
  <si>
    <t>Scytec Consulting Inc.</t>
  </si>
  <si>
    <t>Tractable</t>
  </si>
  <si>
    <t>United Service Organizations, Inc</t>
  </si>
  <si>
    <t>IBM</t>
  </si>
  <si>
    <t>Cnam - Auditeurs - Accueil</t>
  </si>
  <si>
    <t>Honda North America</t>
  </si>
  <si>
    <t>Sud Recruiting</t>
  </si>
  <si>
    <t>Jefferson College</t>
  </si>
  <si>
    <t>Revel IT</t>
  </si>
  <si>
    <t>Hays</t>
  </si>
  <si>
    <t>Novartis Group Companies</t>
  </si>
  <si>
    <t>Behavioral Science Research Institute</t>
  </si>
  <si>
    <t>Suncaptech</t>
  </si>
  <si>
    <t>HireTalent - Diversity Staffing &amp; Recruiting Firm</t>
  </si>
  <si>
    <t>Snappyhires</t>
  </si>
  <si>
    <t>The ACI Group, Inc.</t>
  </si>
  <si>
    <t>Leidos</t>
  </si>
  <si>
    <t>Pacific Coast Companies Inc</t>
  </si>
  <si>
    <t>AT&amp;T</t>
  </si>
  <si>
    <t>6sense</t>
  </si>
  <si>
    <t>WiredHive</t>
  </si>
  <si>
    <t>Selby Jennings</t>
  </si>
  <si>
    <t>Ingram Content Group</t>
  </si>
  <si>
    <t>Pluralsight, LLC</t>
  </si>
  <si>
    <t>Nityo Infotech Corporation</t>
  </si>
  <si>
    <t>Can-Am Consultants</t>
  </si>
  <si>
    <t>The Cloudburst Group</t>
  </si>
  <si>
    <t>Lloyds Banking Group</t>
  </si>
  <si>
    <t>Rockstar Games</t>
  </si>
  <si>
    <t>University of Pittsburgh</t>
  </si>
  <si>
    <t>UMass President's Office</t>
  </si>
  <si>
    <t>Compunnel Inc.</t>
  </si>
  <si>
    <t>SemanticBits</t>
  </si>
  <si>
    <t>Bright Machines</t>
  </si>
  <si>
    <t>Edison International</t>
  </si>
  <si>
    <t>The LaSalle Network</t>
  </si>
  <si>
    <t>Devoteam</t>
  </si>
  <si>
    <t>Morgan Hunter</t>
  </si>
  <si>
    <t>The Travelers Companies, Inc.</t>
  </si>
  <si>
    <t>Internal Revenue Service</t>
  </si>
  <si>
    <t>Foursquare</t>
  </si>
  <si>
    <t>GeoComply</t>
  </si>
  <si>
    <t>LTIMindtree</t>
  </si>
  <si>
    <t>Nava</t>
  </si>
  <si>
    <t>Oklahoma Complete Health</t>
  </si>
  <si>
    <t>Intelletec</t>
  </si>
  <si>
    <t>Johns Hopkins University &amp; Medicine - Development and Alumni Relations</t>
  </si>
  <si>
    <t>Nisum</t>
  </si>
  <si>
    <t>Truist Financial</t>
  </si>
  <si>
    <t>Daash Intelligence</t>
  </si>
  <si>
    <t>Mastermind.com</t>
  </si>
  <si>
    <t>Request Technology</t>
  </si>
  <si>
    <t>Clarkston Consulting</t>
  </si>
  <si>
    <t>The Hartford</t>
  </si>
  <si>
    <t>Russell, Tobin &amp; Associates</t>
  </si>
  <si>
    <t>Lawrence Harvey</t>
  </si>
  <si>
    <t>Nike</t>
  </si>
  <si>
    <t>Accuity</t>
  </si>
  <si>
    <t>ServiceNow</t>
  </si>
  <si>
    <t>WSP</t>
  </si>
  <si>
    <t>Bill.com</t>
  </si>
  <si>
    <t>Maritz</t>
  </si>
  <si>
    <t>MVP Health Care</t>
  </si>
  <si>
    <t>LaSalle Network</t>
  </si>
  <si>
    <t>CoventBridge Group</t>
  </si>
  <si>
    <t>Amazon Web Services, Inc.</t>
  </si>
  <si>
    <t>Globex IT Solutions INC</t>
  </si>
  <si>
    <t>BDR Solutions</t>
  </si>
  <si>
    <t>Kforce Inc.</t>
  </si>
  <si>
    <t>Simplelogix</t>
  </si>
  <si>
    <t>Motivate LLC</t>
  </si>
  <si>
    <t>Vibrant Emotional Health</t>
  </si>
  <si>
    <t>NextPhase</t>
  </si>
  <si>
    <t>The Elite Job</t>
  </si>
  <si>
    <t>LTI - Larsen &amp; Toubro Infotech</t>
  </si>
  <si>
    <t>LoopMe</t>
  </si>
  <si>
    <t>Khayainfotech</t>
  </si>
  <si>
    <t>American Red Cross</t>
  </si>
  <si>
    <t>Noodles &amp; Company</t>
  </si>
  <si>
    <t>Leading Edge</t>
  </si>
  <si>
    <t>Syngenta Group</t>
  </si>
  <si>
    <t>Earl Enterprises</t>
  </si>
  <si>
    <t>General Dynamics Information Technology</t>
  </si>
  <si>
    <t>Integrated Data Services Inc.</t>
  </si>
  <si>
    <t>Snap Inc</t>
  </si>
  <si>
    <t>Grow Therapy</t>
  </si>
  <si>
    <t>Elevance Health</t>
  </si>
  <si>
    <t>Atlassian</t>
  </si>
  <si>
    <t>Unbabel</t>
  </si>
  <si>
    <t>SourceFly</t>
  </si>
  <si>
    <t>Cystic Fibrosis Foundation</t>
  </si>
  <si>
    <t>LexisNexis Group</t>
  </si>
  <si>
    <t>Ubisoft</t>
  </si>
  <si>
    <t>Supira Medical</t>
  </si>
  <si>
    <t>Validate Health</t>
  </si>
  <si>
    <t>Deliveroo</t>
  </si>
  <si>
    <t>Alameda Corridor Transportation Authority</t>
  </si>
  <si>
    <t>ICON plc</t>
  </si>
  <si>
    <t>Unison Consulting Pte Ltd</t>
  </si>
  <si>
    <t>Algo Capital Group</t>
  </si>
  <si>
    <t>CGI Inc.</t>
  </si>
  <si>
    <t>Nordstrom Inc</t>
  </si>
  <si>
    <t>WellsFargo.com</t>
  </si>
  <si>
    <t>Coalition for Responsible Community Development</t>
  </si>
  <si>
    <t>Armis Security</t>
  </si>
  <si>
    <t>Sompo International</t>
  </si>
  <si>
    <t>Acuity Brands, Inc</t>
  </si>
  <si>
    <t>TALENT Software Services</t>
  </si>
  <si>
    <t>Dynatron Software</t>
  </si>
  <si>
    <t>Stefanini North America and APAC</t>
  </si>
  <si>
    <t>Balbix</t>
  </si>
  <si>
    <t>The Friedkin Group</t>
  </si>
  <si>
    <t>National Grid (UK)</t>
  </si>
  <si>
    <t>Aurora Technical Systems, LLC</t>
  </si>
  <si>
    <t>Near</t>
  </si>
  <si>
    <t>Legion Consulting Solutions</t>
  </si>
  <si>
    <t>Thomas-Matthew Associates</t>
  </si>
  <si>
    <t>Boston Medical Center</t>
  </si>
  <si>
    <t>WorldLink US</t>
  </si>
  <si>
    <t>Cinergy Technology Inc</t>
  </si>
  <si>
    <t>CATCH Intelligence</t>
  </si>
  <si>
    <t>CGI Group, Inc.</t>
  </si>
  <si>
    <t>Stanford University</t>
  </si>
  <si>
    <t>Meridian Cooperative</t>
  </si>
  <si>
    <t>The Travelers Companies, Inc</t>
  </si>
  <si>
    <t>Spec</t>
  </si>
  <si>
    <t>BigCommerce</t>
  </si>
  <si>
    <t>Harnahm</t>
  </si>
  <si>
    <t>NECSWS</t>
  </si>
  <si>
    <t>Spokeo</t>
  </si>
  <si>
    <t>Visions in View Inc</t>
  </si>
  <si>
    <t>Melio</t>
  </si>
  <si>
    <t>Wise</t>
  </si>
  <si>
    <t>Sodexo</t>
  </si>
  <si>
    <t>Intex DIY Inc.</t>
  </si>
  <si>
    <t>National Geospatial-Intelligence Agency</t>
  </si>
  <si>
    <t>TIAA</t>
  </si>
  <si>
    <t>MediaMath</t>
  </si>
  <si>
    <t>Textron</t>
  </si>
  <si>
    <t>Kalderos</t>
  </si>
  <si>
    <t>Blue Shield of California</t>
  </si>
  <si>
    <t>BlueSky Resource Solutions</t>
  </si>
  <si>
    <t>On-Demand Group</t>
  </si>
  <si>
    <t>H MART</t>
  </si>
  <si>
    <t>Prestige Staffing</t>
  </si>
  <si>
    <t>Merck &amp; Co, Inc</t>
  </si>
  <si>
    <t>Arkansas Center for Data Sciences</t>
  </si>
  <si>
    <t>K-Tek Resourcing LLC</t>
  </si>
  <si>
    <t>Farmers Insurance</t>
  </si>
  <si>
    <t>QuickMD</t>
  </si>
  <si>
    <t>Rad AI</t>
  </si>
  <si>
    <t>PayPal</t>
  </si>
  <si>
    <t>Sunstate Equipment</t>
  </si>
  <si>
    <t>Prosum</t>
  </si>
  <si>
    <t>Version 1</t>
  </si>
  <si>
    <t>Sunrise Systems, Inc.</t>
  </si>
  <si>
    <t>McKinsey &amp; Company</t>
  </si>
  <si>
    <t>Veteran Staffing Network</t>
  </si>
  <si>
    <t>GSN</t>
  </si>
  <si>
    <t>Insight Enterprises</t>
  </si>
  <si>
    <t>Rang Technologies Inc.</t>
  </si>
  <si>
    <t>HashiCorp</t>
  </si>
  <si>
    <t>Danaher Corporation</t>
  </si>
  <si>
    <t>Voodoo</t>
  </si>
  <si>
    <t>US National Geospatial-Intelligence Agency</t>
  </si>
  <si>
    <t>Bitflow Innovative Group Inc</t>
  </si>
  <si>
    <t>Livedocs</t>
  </si>
  <si>
    <t>Ellianse LLC</t>
  </si>
  <si>
    <t>Zoll Medical Corporation</t>
  </si>
  <si>
    <t>Orion Groups</t>
  </si>
  <si>
    <t>Staffmax Staffing and Recruiting</t>
  </si>
  <si>
    <t>RAND Corporation</t>
  </si>
  <si>
    <t>Metropolitan Transportation Authority</t>
  </si>
  <si>
    <t>firstPRO, Inc</t>
  </si>
  <si>
    <t>Nestlé</t>
  </si>
  <si>
    <t>Symetra</t>
  </si>
  <si>
    <t>Venteon</t>
  </si>
  <si>
    <t>KLA</t>
  </si>
  <si>
    <t>Signature Consultants</t>
  </si>
  <si>
    <t>HID Global Corporation</t>
  </si>
  <si>
    <t>Potash Corporation of Saskatchewan Inc</t>
  </si>
  <si>
    <t>SpaceX</t>
  </si>
  <si>
    <t>RingCentral</t>
  </si>
  <si>
    <t>Staffbee Solutions INC</t>
  </si>
  <si>
    <t>Blue Health Intelligence(BHI)</t>
  </si>
  <si>
    <t>Trinity Intl.</t>
  </si>
  <si>
    <t>Accenture</t>
  </si>
  <si>
    <t>LatentView Analytics</t>
  </si>
  <si>
    <t>Infosight Consulting Inc</t>
  </si>
  <si>
    <t>Y Combinator</t>
  </si>
  <si>
    <t>The Trade Desk</t>
  </si>
  <si>
    <t>Maxis Clinical Sciences</t>
  </si>
  <si>
    <t>Southwest Florida, Inc.</t>
  </si>
  <si>
    <t>System One</t>
  </si>
  <si>
    <t>Octo Consulting Group</t>
  </si>
  <si>
    <t>Future Vision 360</t>
  </si>
  <si>
    <t>American University</t>
  </si>
  <si>
    <t>EXPERIS</t>
  </si>
  <si>
    <t>knightsbridgesolutions</t>
  </si>
  <si>
    <t>ICF</t>
  </si>
  <si>
    <t>Dechen Consulting Group</t>
  </si>
  <si>
    <t>EcoCart</t>
  </si>
  <si>
    <t>Primis</t>
  </si>
  <si>
    <t>Equitable</t>
  </si>
  <si>
    <t>Klaveness Digital</t>
  </si>
  <si>
    <t>Talent Navigation Experts</t>
  </si>
  <si>
    <t>IDR, Inc.</t>
  </si>
  <si>
    <t>American Bureau of Shipping</t>
  </si>
  <si>
    <t>Pivotal Solutions, Inc.</t>
  </si>
  <si>
    <t>InterWell Health</t>
  </si>
  <si>
    <t>Gartner</t>
  </si>
  <si>
    <t>Schonfeld</t>
  </si>
  <si>
    <t>Fig - Food Is Good</t>
  </si>
  <si>
    <t>PeopleConnect</t>
  </si>
  <si>
    <t>Live Nation Entertainment</t>
  </si>
  <si>
    <t>Axis Capital</t>
  </si>
  <si>
    <t>Starschema</t>
  </si>
  <si>
    <t>The Aerospace Corporation</t>
  </si>
  <si>
    <t>GoTo Group</t>
  </si>
  <si>
    <t>AppleOne Technical Staffing</t>
  </si>
  <si>
    <t>Torch Technologies, Inc.</t>
  </si>
  <si>
    <t>Unity Technologies Corporation</t>
  </si>
  <si>
    <t>IntagHire</t>
  </si>
  <si>
    <t>Nets</t>
  </si>
  <si>
    <t>Darrow</t>
  </si>
  <si>
    <t>Harvey Nash</t>
  </si>
  <si>
    <t>Merican Inc</t>
  </si>
  <si>
    <t>Yahoo!</t>
  </si>
  <si>
    <t>Hott Source</t>
  </si>
  <si>
    <t>Philips</t>
  </si>
  <si>
    <t>ConfigUSA</t>
  </si>
  <si>
    <t>Housing Authority of The City of Austin</t>
  </si>
  <si>
    <t>Danta Technologies</t>
  </si>
  <si>
    <t>Stellar Consulting Solutions, LLC</t>
  </si>
  <si>
    <t>People's Community Clinic</t>
  </si>
  <si>
    <t>Associated Bank</t>
  </si>
  <si>
    <t>Alteryx, Inc.</t>
  </si>
  <si>
    <t>Stryker Corporation</t>
  </si>
  <si>
    <t>DBSI Services</t>
  </si>
  <si>
    <t>University of California-Berkeley</t>
  </si>
  <si>
    <t>Mindlance</t>
  </si>
  <si>
    <t>NielsenIQ</t>
  </si>
  <si>
    <t>Southwire Company</t>
  </si>
  <si>
    <t>GRIN</t>
  </si>
  <si>
    <t>US Office of the Director of National Intelligence</t>
  </si>
  <si>
    <t>Rise Technical</t>
  </si>
  <si>
    <t>VanderHouwen</t>
  </si>
  <si>
    <t>Compri Consulting</t>
  </si>
  <si>
    <t>Snowflake Inc.</t>
  </si>
  <si>
    <t>Akur8</t>
  </si>
  <si>
    <t>Crowe, LLP</t>
  </si>
  <si>
    <t>TBG | The Bachrach Group</t>
  </si>
  <si>
    <t>Block</t>
  </si>
  <si>
    <t>AMD</t>
  </si>
  <si>
    <t>Take2 Consulting, LLC</t>
  </si>
  <si>
    <t>Hinge Health</t>
  </si>
  <si>
    <t>USAA</t>
  </si>
  <si>
    <t>Telus International AI</t>
  </si>
  <si>
    <t>Attentive</t>
  </si>
  <si>
    <t>Alldus</t>
  </si>
  <si>
    <t>MaineHealth</t>
  </si>
  <si>
    <t>HS Solutions Inc</t>
  </si>
  <si>
    <t>Weill Cornell Medicine</t>
  </si>
  <si>
    <t>Dassault Systemes</t>
  </si>
  <si>
    <t>Welocalize</t>
  </si>
  <si>
    <t>Pacific Gas and Electric Company</t>
  </si>
  <si>
    <t>United States Space Force</t>
  </si>
  <si>
    <t>BAE Systems</t>
  </si>
  <si>
    <t>United Launch Alliance</t>
  </si>
  <si>
    <t>Quility Insurance</t>
  </si>
  <si>
    <t>EXL Data Management</t>
  </si>
  <si>
    <t>Alter Solutions</t>
  </si>
  <si>
    <t>Inc.</t>
  </si>
  <si>
    <t>cyberThink, Inc.</t>
  </si>
  <si>
    <t>Tryg</t>
  </si>
  <si>
    <t>United States Army Futures Command</t>
  </si>
  <si>
    <t>Noblis, INC</t>
  </si>
  <si>
    <t>Illumination Works</t>
  </si>
  <si>
    <t>Kelly Services</t>
  </si>
  <si>
    <t>Hunter Bond</t>
  </si>
  <si>
    <t>E-Solutions</t>
  </si>
  <si>
    <t>Scientific Research Corporation</t>
  </si>
  <si>
    <t>Medix Technology</t>
  </si>
  <si>
    <t>KnowBe4, Inc.</t>
  </si>
  <si>
    <t>Evolution Recruitment Solutions, USA</t>
  </si>
  <si>
    <t>Pueo Business Solutions</t>
  </si>
  <si>
    <t>Kforce Technology Staffing</t>
  </si>
  <si>
    <t>Luxoft</t>
  </si>
  <si>
    <t>LogicMonitor</t>
  </si>
  <si>
    <t>Cleveland Community College</t>
  </si>
  <si>
    <t>DocuSign</t>
  </si>
  <si>
    <t>IT Motives</t>
  </si>
  <si>
    <t>Northbound Executive Search</t>
  </si>
  <si>
    <t>Sidmans</t>
  </si>
  <si>
    <t>Datalogz</t>
  </si>
  <si>
    <t>ACA Group</t>
  </si>
  <si>
    <t>Airbnb</t>
  </si>
  <si>
    <t>Lucid Motors</t>
  </si>
  <si>
    <t>Fund That Flip</t>
  </si>
  <si>
    <t>Ridgeback Business Solutions</t>
  </si>
  <si>
    <t>University of Alabama at Birmingham</t>
  </si>
  <si>
    <t>CareSource</t>
  </si>
  <si>
    <t>Rearc</t>
  </si>
  <si>
    <t>Back Market</t>
  </si>
  <si>
    <t>Gregory &amp; Appel Insurance</t>
  </si>
  <si>
    <t>Veeva Systems</t>
  </si>
  <si>
    <t>InMobi</t>
  </si>
  <si>
    <t>BT Group</t>
  </si>
  <si>
    <t>Drata</t>
  </si>
  <si>
    <t>R4 IT Solutions Inc</t>
  </si>
  <si>
    <t>DTE Energy</t>
  </si>
  <si>
    <t>Mitchell Martin</t>
  </si>
  <si>
    <t>Patterned Learning AI</t>
  </si>
  <si>
    <t>Molina Healthcare</t>
  </si>
  <si>
    <t>KITRUM</t>
  </si>
  <si>
    <t>General Dynamics</t>
  </si>
  <si>
    <t>TalentBridge</t>
  </si>
  <si>
    <t>Woven by Toyota</t>
  </si>
  <si>
    <t>National Oceanic and Atmospheric Administration</t>
  </si>
  <si>
    <t>Russell Tobin</t>
  </si>
  <si>
    <t>Coupang</t>
  </si>
  <si>
    <t>X4 Life Sciences</t>
  </si>
  <si>
    <t>Paytm</t>
  </si>
  <si>
    <t>Airtable</t>
  </si>
  <si>
    <t>Regents of the University of California</t>
  </si>
  <si>
    <t>Prime Buchholz</t>
  </si>
  <si>
    <t>TD Bank</t>
  </si>
  <si>
    <t>CodiFi</t>
  </si>
  <si>
    <t>Gojek</t>
  </si>
  <si>
    <t>IVIDTEK INC</t>
  </si>
  <si>
    <t>Horizon Therapeutics</t>
  </si>
  <si>
    <t>Capco</t>
  </si>
  <si>
    <t>INFICON, Inc.</t>
  </si>
  <si>
    <t>NORC at the University of Chicago</t>
  </si>
  <si>
    <t>Alethia Software</t>
  </si>
  <si>
    <t>Dell</t>
  </si>
  <si>
    <t>HHS Careers</t>
  </si>
  <si>
    <t>Dollar Tree</t>
  </si>
  <si>
    <t>Dev Technology Group, Inc.</t>
  </si>
  <si>
    <t>Standard Bank Group</t>
  </si>
  <si>
    <t>Netflix</t>
  </si>
  <si>
    <t>Amwell</t>
  </si>
  <si>
    <t>Biogen</t>
  </si>
  <si>
    <t>Research Foundation for Mental Hygiene, Inc.</t>
  </si>
  <si>
    <t>Logic20/20 Inc.</t>
  </si>
  <si>
    <t>Specialized Recruiting Group - Charlotte, NC</t>
  </si>
  <si>
    <t>Walgreens</t>
  </si>
  <si>
    <t>HX5, LLC</t>
  </si>
  <si>
    <t>EA-Energy Analysis Env Impacts</t>
  </si>
  <si>
    <t>Averity</t>
  </si>
  <si>
    <t>Xcel Energy</t>
  </si>
  <si>
    <t>Incedo Inc.</t>
  </si>
  <si>
    <t>Triade</t>
  </si>
  <si>
    <t>Covetrus, Inc.</t>
  </si>
  <si>
    <t>Saragossa</t>
  </si>
  <si>
    <t>Cognosante</t>
  </si>
  <si>
    <t>Pyramid Systems</t>
  </si>
  <si>
    <t>Allstate Insurance Company</t>
  </si>
  <si>
    <t>Roku</t>
  </si>
  <si>
    <t>Xator Corp</t>
  </si>
  <si>
    <t>DigitalOnUs</t>
  </si>
  <si>
    <t>Genfar</t>
  </si>
  <si>
    <t>DoorDash</t>
  </si>
  <si>
    <t>Tista Science and Technology Corporation</t>
  </si>
  <si>
    <t>FM Global</t>
  </si>
  <si>
    <t>NATIONAL GRID CO USA (NE POWER)</t>
  </si>
  <si>
    <t>Zentalis Pharmaceuticals</t>
  </si>
  <si>
    <t>UMB Bank</t>
  </si>
  <si>
    <t>Goldschmitt and Associates</t>
  </si>
  <si>
    <t>Clarify Health Solutions</t>
  </si>
  <si>
    <t>FWD Insuranc</t>
  </si>
  <si>
    <t>Medline</t>
  </si>
  <si>
    <t>The Intersect Group</t>
  </si>
  <si>
    <t>Jefferson Frank</t>
  </si>
  <si>
    <t>Apolis</t>
  </si>
  <si>
    <t>Wizard</t>
  </si>
  <si>
    <t>Smartiplace</t>
  </si>
  <si>
    <t>Tanson Corp</t>
  </si>
  <si>
    <t>lastminute.com</t>
  </si>
  <si>
    <t>SRI International</t>
  </si>
  <si>
    <t>UNM Medical Group, Inc.</t>
  </si>
  <si>
    <t>National Institutes of Health</t>
  </si>
  <si>
    <t>Clarivate Analytics US LLC</t>
  </si>
  <si>
    <t>Forter</t>
  </si>
  <si>
    <t>TEK Staffing Solutions Inc.</t>
  </si>
  <si>
    <t>Aurora Innovation</t>
  </si>
  <si>
    <t>US Department of Defense</t>
  </si>
  <si>
    <t>US Defense Technical Information Center</t>
  </si>
  <si>
    <t>IT Concepts Inc.</t>
  </si>
  <si>
    <t>Electronic Arts Inc</t>
  </si>
  <si>
    <t>Grindr</t>
  </si>
  <si>
    <t>HireGenics</t>
  </si>
  <si>
    <t>MassMutual</t>
  </si>
  <si>
    <t>American Heart Association</t>
  </si>
  <si>
    <t>Roche</t>
  </si>
  <si>
    <t>Dantech Corporation Inc.</t>
  </si>
  <si>
    <t>Dahl Consulting</t>
  </si>
  <si>
    <t>dsvas</t>
  </si>
  <si>
    <t>Landstar</t>
  </si>
  <si>
    <t>The Travelers Indemnity Company</t>
  </si>
  <si>
    <t>KTek Resourcing</t>
  </si>
  <si>
    <t>seattle children’s hospital</t>
  </si>
  <si>
    <t>Bozzuto's, Inc.</t>
  </si>
  <si>
    <t>Wingie Enuygun Group</t>
  </si>
  <si>
    <t>Q-Centrix</t>
  </si>
  <si>
    <t>Nestortechnologies Inc</t>
  </si>
  <si>
    <t>Bayesian Health</t>
  </si>
  <si>
    <t>Saint Louis County Clerks Office</t>
  </si>
  <si>
    <t>Home Depot</t>
  </si>
  <si>
    <t>Intelliswift Software Inc</t>
  </si>
  <si>
    <t>Intercontinental Exchange</t>
  </si>
  <si>
    <t>Mercury Insurance</t>
  </si>
  <si>
    <t>Teads</t>
  </si>
  <si>
    <t>Respondology</t>
  </si>
  <si>
    <t>Mysten Labs</t>
  </si>
  <si>
    <t>Docler Holding</t>
  </si>
  <si>
    <t>Oxygen</t>
  </si>
  <si>
    <t>Fifth Third</t>
  </si>
  <si>
    <t>Americor</t>
  </si>
  <si>
    <t>M47 Labs</t>
  </si>
  <si>
    <t>Appier</t>
  </si>
  <si>
    <t>Wissen Infotech</t>
  </si>
  <si>
    <t>Wheels Up</t>
  </si>
  <si>
    <t>Engie</t>
  </si>
  <si>
    <t>Wayve</t>
  </si>
  <si>
    <t>SGS</t>
  </si>
  <si>
    <t>PWC</t>
  </si>
  <si>
    <t>Michael Page International Inc</t>
  </si>
  <si>
    <t>Informatica LLC</t>
  </si>
  <si>
    <t>Motimatic</t>
  </si>
  <si>
    <t>Mercer</t>
  </si>
  <si>
    <t>Denodo Technologies</t>
  </si>
  <si>
    <t>Veho</t>
  </si>
  <si>
    <t>Petram Search Group</t>
  </si>
  <si>
    <t>Maxar Technologies</t>
  </si>
  <si>
    <t>Yoh, A Day &amp; Zimmermann Company</t>
  </si>
  <si>
    <t>Kasheesh</t>
  </si>
  <si>
    <t>Infinity Consulting Solutions, Inc.</t>
  </si>
  <si>
    <t>Tiger Analytics</t>
  </si>
  <si>
    <t>Bitech Inc</t>
  </si>
  <si>
    <t>Omneky</t>
  </si>
  <si>
    <t>Morpheus Talent Solutions</t>
  </si>
  <si>
    <t>Zscaler</t>
  </si>
  <si>
    <t>Dentium USA</t>
  </si>
  <si>
    <t>Rutgers University</t>
  </si>
  <si>
    <t>Gilder Search Group</t>
  </si>
  <si>
    <t>Forge Forward, Inc.</t>
  </si>
  <si>
    <t>iTechScope</t>
  </si>
  <si>
    <t>Olgoonik</t>
  </si>
  <si>
    <t>iLoF - Intelligent Lab on Fiber</t>
  </si>
  <si>
    <t>Maven Clinic</t>
  </si>
  <si>
    <t>Dallas College</t>
  </si>
  <si>
    <t>Workato</t>
  </si>
  <si>
    <t>Customs and Border Protection</t>
  </si>
  <si>
    <t>Scalapay</t>
  </si>
  <si>
    <t>Criminal Investigation &amp; Law Enforcement | IRS Careers</t>
  </si>
  <si>
    <t>Love's Travel Stops</t>
  </si>
  <si>
    <t>Tri-Mar Consulting Inc</t>
  </si>
  <si>
    <t>Nielsen</t>
  </si>
  <si>
    <t>FHI 360</t>
  </si>
  <si>
    <t>Katmai Health Services</t>
  </si>
  <si>
    <t>Health &amp; Human Services Comm - 3.3</t>
  </si>
  <si>
    <t>Publicis Sapient</t>
  </si>
  <si>
    <t>Recruitment Room</t>
  </si>
  <si>
    <t>Nationwide Insurance</t>
  </si>
  <si>
    <t>Sage Solutions</t>
  </si>
  <si>
    <t>Caris Life Sciences</t>
  </si>
  <si>
    <t>Ipsos-Insight, LLC</t>
  </si>
  <si>
    <t>Thoughtwave Software and Solutions</t>
  </si>
  <si>
    <t>R Systems, Inc.</t>
  </si>
  <si>
    <t>Fufill Team Inc.</t>
  </si>
  <si>
    <t>Cynet Systems</t>
  </si>
  <si>
    <t>KP Recruiting Group</t>
  </si>
  <si>
    <t>Wrestling Price Guide</t>
  </si>
  <si>
    <t>Rotech Healthcare Inc.</t>
  </si>
  <si>
    <t>Cigna</t>
  </si>
  <si>
    <t>ManpowerGroup</t>
  </si>
  <si>
    <t>Ryan, LLC</t>
  </si>
  <si>
    <t>NYC Careers</t>
  </si>
  <si>
    <t>NIKE, Inc</t>
  </si>
  <si>
    <t>The American College of Radiology</t>
  </si>
  <si>
    <t>Waitroom</t>
  </si>
  <si>
    <t>TriSearch</t>
  </si>
  <si>
    <t>Verisk</t>
  </si>
  <si>
    <t>MD Anderson Cancer Center</t>
  </si>
  <si>
    <t>Mission Staffing</t>
  </si>
  <si>
    <t>Transcarent</t>
  </si>
  <si>
    <t>Hudson Modeling</t>
  </si>
  <si>
    <t>RVO Health</t>
  </si>
  <si>
    <t>Yum</t>
  </si>
  <si>
    <t>OTP Bank</t>
  </si>
  <si>
    <t>OKX</t>
  </si>
  <si>
    <t>Emerge</t>
  </si>
  <si>
    <t>Qualitest</t>
  </si>
  <si>
    <t>Advantage Tech</t>
  </si>
  <si>
    <t>Sun Communities</t>
  </si>
  <si>
    <t>CACI International</t>
  </si>
  <si>
    <t>Quest Groups LLC</t>
  </si>
  <si>
    <t>Sertis</t>
  </si>
  <si>
    <t>Get It Recruit - Healthcare</t>
  </si>
  <si>
    <t>Zing Professional Recruiting a Peoplelink Group Company</t>
  </si>
  <si>
    <t>Kaizen Analytix</t>
  </si>
  <si>
    <t>Brains Technology Solution</t>
  </si>
  <si>
    <t>AE Business Solutions</t>
  </si>
  <si>
    <t>Technical Source</t>
  </si>
  <si>
    <t>Flawless AI</t>
  </si>
  <si>
    <t>SAIC</t>
  </si>
  <si>
    <t>Grainger</t>
  </si>
  <si>
    <t>Purple Drive Technologies LLC</t>
  </si>
  <si>
    <t>konnectingtree.Inc</t>
  </si>
  <si>
    <t>DCM Infotech Limited</t>
  </si>
  <si>
    <t>Underdog.io</t>
  </si>
  <si>
    <t>State Farm</t>
  </si>
  <si>
    <t>Egen Solutions Inc</t>
  </si>
  <si>
    <t>MKS2</t>
  </si>
  <si>
    <t>Paychex</t>
  </si>
  <si>
    <t>Swyfft</t>
  </si>
  <si>
    <t>Indie Campers</t>
  </si>
  <si>
    <t>EverCommerce</t>
  </si>
  <si>
    <t>Realtime Recruitment</t>
  </si>
  <si>
    <t>Foothill De Anza</t>
  </si>
  <si>
    <t>FirstParty</t>
  </si>
  <si>
    <t>Miltenyi Biotec Inc</t>
  </si>
  <si>
    <t>Health Advocate</t>
  </si>
  <si>
    <t>Battelle</t>
  </si>
  <si>
    <t>Idelsoft</t>
  </si>
  <si>
    <t>Capital One Financial Corporation</t>
  </si>
  <si>
    <t>Get It Recruit - Finance</t>
  </si>
  <si>
    <t>ECS</t>
  </si>
  <si>
    <t>Medical Solutions</t>
  </si>
  <si>
    <t>SentinelOne</t>
  </si>
  <si>
    <t>Abbott Laboratories</t>
  </si>
  <si>
    <t>BigBear.ai, Inc.</t>
  </si>
  <si>
    <t>Swoon</t>
  </si>
  <si>
    <t>Kemper Corp.</t>
  </si>
  <si>
    <t>Ryder System, Inc</t>
  </si>
  <si>
    <t>Comcast</t>
  </si>
  <si>
    <t>Professional Career Match Solutions</t>
  </si>
  <si>
    <t>Intuita Consulting Ltd</t>
  </si>
  <si>
    <t>Grammarly</t>
  </si>
  <si>
    <t>Quinsite</t>
  </si>
  <si>
    <t>U.S. Department of the Treasury</t>
  </si>
  <si>
    <t>NCIRE</t>
  </si>
  <si>
    <t>University of California, Davis</t>
  </si>
  <si>
    <t>Gopuff</t>
  </si>
  <si>
    <t>INgroovesMusicGroup</t>
  </si>
  <si>
    <t>Marvel Technologies Inc</t>
  </si>
  <si>
    <t>Plaxonic Technologies</t>
  </si>
  <si>
    <t>Hunter International, Inc</t>
  </si>
  <si>
    <t>Guidehouse</t>
  </si>
  <si>
    <t>General Electric Company</t>
  </si>
  <si>
    <t>Medtronic</t>
  </si>
  <si>
    <t>AmerisourceBergen Corporation</t>
  </si>
  <si>
    <t>ManTech International</t>
  </si>
  <si>
    <t>Principal Financial Group Inc</t>
  </si>
  <si>
    <t>Verdant Infotech Solutions</t>
  </si>
  <si>
    <t>Lantana Consulting Group, Inc.</t>
  </si>
  <si>
    <t>HelloFresh</t>
  </si>
  <si>
    <t>Avanade</t>
  </si>
  <si>
    <t>The Los Angeles Film School</t>
  </si>
  <si>
    <t>Certara USA, Inc.</t>
  </si>
  <si>
    <t>TAG - The Aspen Group</t>
  </si>
  <si>
    <t>SREYO</t>
  </si>
  <si>
    <t>Ryanair</t>
  </si>
  <si>
    <t>The Walt Disney Company</t>
  </si>
  <si>
    <t>JBAndrews</t>
  </si>
  <si>
    <t>Magic Leap</t>
  </si>
  <si>
    <t>Sharethrough</t>
  </si>
  <si>
    <t>Coders Data</t>
  </si>
  <si>
    <t>Santander Holdings USA Inc</t>
  </si>
  <si>
    <t>Ibotta</t>
  </si>
  <si>
    <t>Vertellus</t>
  </si>
  <si>
    <t>ActiveCampaign</t>
  </si>
  <si>
    <t>Global Data Network</t>
  </si>
  <si>
    <t>FinThrive</t>
  </si>
  <si>
    <t>Craft</t>
  </si>
  <si>
    <t>Darwin Recruitment</t>
  </si>
  <si>
    <t>Yext</t>
  </si>
  <si>
    <t>Dangote Group</t>
  </si>
  <si>
    <t>Amazon.com</t>
  </si>
  <si>
    <t>The Home Depot</t>
  </si>
  <si>
    <t>Eclipse Network Services (ENS)</t>
  </si>
  <si>
    <t>SThree</t>
  </si>
  <si>
    <t>METRO/MAKRO</t>
  </si>
  <si>
    <t>Zeektek</t>
  </si>
  <si>
    <t>SSi People</t>
  </si>
  <si>
    <t>U.S. Army Cyber Command</t>
  </si>
  <si>
    <t>DHL Express</t>
  </si>
  <si>
    <t>eBay</t>
  </si>
  <si>
    <t>CAPITAL DISTRICT PHYSICIANS HEALTH PLAN INC</t>
  </si>
  <si>
    <t>Rebyc Recruiting</t>
  </si>
  <si>
    <t>WizardsoftheCoast</t>
  </si>
  <si>
    <t>Sierra ITS</t>
  </si>
  <si>
    <t>hc1</t>
  </si>
  <si>
    <t>CarMax</t>
  </si>
  <si>
    <t>Jones Lang LaSalle Incorporated</t>
  </si>
  <si>
    <t>Lakefield Veterinary Group</t>
  </si>
  <si>
    <t>University of New Mexico - Hospitals</t>
  </si>
  <si>
    <t>MSRB</t>
  </si>
  <si>
    <t>Chief</t>
  </si>
  <si>
    <t>The Walt Disney Company (Corporate)</t>
  </si>
  <si>
    <t>College of Charleston</t>
  </si>
  <si>
    <t>Acara Solutions</t>
  </si>
  <si>
    <t>Chubb</t>
  </si>
  <si>
    <t>Precision Resource Group Limited</t>
  </si>
  <si>
    <t>Regis University</t>
  </si>
  <si>
    <t>AMS Staffing, Inc.</t>
  </si>
  <si>
    <t>Taboola</t>
  </si>
  <si>
    <t>Aptude, Inc</t>
  </si>
  <si>
    <t>Teksoft Systems Inc</t>
  </si>
  <si>
    <t>Metabase</t>
  </si>
  <si>
    <t>Camden Kelly Corporation</t>
  </si>
  <si>
    <t>Splunk</t>
  </si>
  <si>
    <t>Seerist, Inc</t>
  </si>
  <si>
    <t>arche group</t>
  </si>
  <si>
    <t>Canva</t>
  </si>
  <si>
    <t>Amazech Solutions</t>
  </si>
  <si>
    <t>IT Trailblazers, LLC</t>
  </si>
  <si>
    <t>Hitachi Solutions</t>
  </si>
  <si>
    <t>Imagine Software</t>
  </si>
  <si>
    <t>Intermountain Healthcare</t>
  </si>
  <si>
    <t>ZOLL Medical Corporation</t>
  </si>
  <si>
    <t>Bright Horizons Family Solutions</t>
  </si>
  <si>
    <t>SAIT</t>
  </si>
  <si>
    <t>Mindseeker</t>
  </si>
  <si>
    <t>World Wide Technology</t>
  </si>
  <si>
    <t>KBR, Inc.</t>
  </si>
  <si>
    <t>CH Robinson</t>
  </si>
  <si>
    <t>Gevo</t>
  </si>
  <si>
    <t>FactSet</t>
  </si>
  <si>
    <t>Koch Industries</t>
  </si>
  <si>
    <t>WIRB - Copernicus Group</t>
  </si>
  <si>
    <t>Sysco</t>
  </si>
  <si>
    <t>United Services Automobile Association</t>
  </si>
  <si>
    <t>Alphident Technologies Inc</t>
  </si>
  <si>
    <t>Synergy Interactive</t>
  </si>
  <si>
    <t>Akraya Inc.</t>
  </si>
  <si>
    <t>West Bend Mutual Insurance</t>
  </si>
  <si>
    <t>SPECTRAFORCE TECHNOLOGIES Inc.</t>
  </si>
  <si>
    <t>Actalent</t>
  </si>
  <si>
    <t>Cititec Talent</t>
  </si>
  <si>
    <t>𝐎𝐩𝐞𝐧𝐬𝐭𝐚𝐟𝐟</t>
  </si>
  <si>
    <t>Pentasia</t>
  </si>
  <si>
    <t>Genentech</t>
  </si>
  <si>
    <t>American Technology Consulting LLC</t>
  </si>
  <si>
    <t>Upen Group Inc</t>
  </si>
  <si>
    <t>QuidelOrtho</t>
  </si>
  <si>
    <t>Progressive</t>
  </si>
  <si>
    <t>Boston Beer Corporation</t>
  </si>
  <si>
    <t>JDC</t>
  </si>
  <si>
    <t>Apixio</t>
  </si>
  <si>
    <t>Cass Information Systems</t>
  </si>
  <si>
    <t>MFM Search LLC</t>
  </si>
  <si>
    <t>Vizient, Inc.</t>
  </si>
  <si>
    <t>Deckers Brands</t>
  </si>
  <si>
    <t>PeopleTec</t>
  </si>
  <si>
    <t>Internal Data Resources</t>
  </si>
  <si>
    <t>Veritis Group, Inc.</t>
  </si>
  <si>
    <t>Spear Staffing</t>
  </si>
  <si>
    <t>1001 Absa Bank</t>
  </si>
  <si>
    <t>VSP Vision</t>
  </si>
  <si>
    <t>Magna</t>
  </si>
  <si>
    <t>New York Technology Partners</t>
  </si>
  <si>
    <t>Kaptivate LLC</t>
  </si>
  <si>
    <t>Fishpond Recruiting</t>
  </si>
  <si>
    <t>hatch I.T.</t>
  </si>
  <si>
    <t>Life Science People</t>
  </si>
  <si>
    <t>Tempus</t>
  </si>
  <si>
    <t>Volvo Group</t>
  </si>
  <si>
    <t>Bull City Talent Group</t>
  </si>
  <si>
    <t>Lexicon Solutions</t>
  </si>
  <si>
    <t>Corteva</t>
  </si>
  <si>
    <t>SMCI</t>
  </si>
  <si>
    <t>Disruptive Solutions</t>
  </si>
  <si>
    <t>Lorven technologies</t>
  </si>
  <si>
    <t>Titan America</t>
  </si>
  <si>
    <t>City of Burbank</t>
  </si>
  <si>
    <t>Sekon - 4.2</t>
  </si>
  <si>
    <t>SPECTRAFORCE</t>
  </si>
  <si>
    <t>Humana Inc</t>
  </si>
  <si>
    <t>PeopleCaddie</t>
  </si>
  <si>
    <t>ULINE</t>
  </si>
  <si>
    <t>Aquent Talent</t>
  </si>
  <si>
    <t>Palo Alto Networks</t>
  </si>
  <si>
    <t>Mathematica</t>
  </si>
  <si>
    <t>dentsu international</t>
  </si>
  <si>
    <t>Aston Carter</t>
  </si>
  <si>
    <t>ITW</t>
  </si>
  <si>
    <t>Xcede</t>
  </si>
  <si>
    <t>highbrow-tech LLC</t>
  </si>
  <si>
    <t>AG Foundry</t>
  </si>
  <si>
    <t>National Multiple Sclerosis Society</t>
  </si>
  <si>
    <t>Sportradar</t>
  </si>
  <si>
    <t>Pinnacle Staffing</t>
  </si>
  <si>
    <t>ATPCO</t>
  </si>
  <si>
    <t>InfowareTech Inc.</t>
  </si>
  <si>
    <t>HireMilitary</t>
  </si>
  <si>
    <t>AES Corporation</t>
  </si>
  <si>
    <t>Warner Media Group</t>
  </si>
  <si>
    <t>Mavent Analytics</t>
  </si>
  <si>
    <t>PattersonUti Energy</t>
  </si>
  <si>
    <t>Chelsoft Solutions Co.</t>
  </si>
  <si>
    <t>Flock Safety</t>
  </si>
  <si>
    <t>Entegee</t>
  </si>
  <si>
    <t>Netcompany-Intrasoft</t>
  </si>
  <si>
    <t>Augmedix</t>
  </si>
  <si>
    <t>Providence Service</t>
  </si>
  <si>
    <t>Resource Logistics Inc.</t>
  </si>
  <si>
    <t>Generation Genius, Inc.</t>
  </si>
  <si>
    <t>Western Digital</t>
  </si>
  <si>
    <t>Capgemini</t>
  </si>
  <si>
    <t>Panalgo</t>
  </si>
  <si>
    <t>PACCAR</t>
  </si>
  <si>
    <t>New York City Department of Transportation</t>
  </si>
  <si>
    <t>Rocket Lab</t>
  </si>
  <si>
    <t>Guitar Center Holdings</t>
  </si>
  <si>
    <t>Ford Motor Company</t>
  </si>
  <si>
    <t>Advantex Consulting</t>
  </si>
  <si>
    <t>Techwaukee</t>
  </si>
  <si>
    <t>Lemonade Finance</t>
  </si>
  <si>
    <t>Canvas Worldwide</t>
  </si>
  <si>
    <t>HEINEKEN</t>
  </si>
  <si>
    <t>COMMUNITY ADVOCATES FOR FAMILY &amp; YOUTH (CAFY)</t>
  </si>
  <si>
    <t>Square</t>
  </si>
  <si>
    <t>APR Consulting Inc</t>
  </si>
  <si>
    <t>UMass Amherst</t>
  </si>
  <si>
    <t>Clairvoyant Inc.</t>
  </si>
  <si>
    <t>worldgate llc</t>
  </si>
  <si>
    <t>AiDash</t>
  </si>
  <si>
    <t>Cloudspire Inc</t>
  </si>
  <si>
    <t>Epicor</t>
  </si>
  <si>
    <t>Forest Service</t>
  </si>
  <si>
    <t>1st-Recruit LLC</t>
  </si>
  <si>
    <t>Boeing Intelligence &amp; Analytics</t>
  </si>
  <si>
    <t>Snap Inc.</t>
  </si>
  <si>
    <t>TMX Finance</t>
  </si>
  <si>
    <t>Barbaricum</t>
  </si>
  <si>
    <t>Prime Team Partners</t>
  </si>
  <si>
    <t>Lynx Analytics</t>
  </si>
  <si>
    <t>System Soft Technologies</t>
  </si>
  <si>
    <t>Naval Nuclear Laboratory</t>
  </si>
  <si>
    <t>Rapsodo</t>
  </si>
  <si>
    <t>Apolis Consulting Pvt Ltd</t>
  </si>
  <si>
    <t>Nuro, Inc.</t>
  </si>
  <si>
    <t>Encore Technologies</t>
  </si>
  <si>
    <t>Typeform</t>
  </si>
  <si>
    <t>The Crox Group</t>
  </si>
  <si>
    <t>AnDek Staffing Services</t>
  </si>
  <si>
    <t>ByteDance</t>
  </si>
  <si>
    <t>Resource Data, Inc.</t>
  </si>
  <si>
    <t>Prophecy</t>
  </si>
  <si>
    <t>American Institutes For Research</t>
  </si>
  <si>
    <t>L.E.K. Consulting</t>
  </si>
  <si>
    <t>VentureWell</t>
  </si>
  <si>
    <t>Frame AI</t>
  </si>
  <si>
    <t>University of California - Riverside</t>
  </si>
  <si>
    <t>ISG</t>
  </si>
  <si>
    <t>LanceSoft Inc.</t>
  </si>
  <si>
    <t>Storm2</t>
  </si>
  <si>
    <t>GroTech Search</t>
  </si>
  <si>
    <t>Zodiac Solutions</t>
  </si>
  <si>
    <t>GoDaddy</t>
  </si>
  <si>
    <t>Fraunhofer-Gesellschaft</t>
  </si>
  <si>
    <t>Vector Resources</t>
  </si>
  <si>
    <t>BlueLabs</t>
  </si>
  <si>
    <t>Sussex Tool &amp; Supply</t>
  </si>
  <si>
    <t>CLO Virtual Fashion</t>
  </si>
  <si>
    <t>The Computer Merchant, LTD.</t>
  </si>
  <si>
    <t>Nesco Resource</t>
  </si>
  <si>
    <t>Riskified</t>
  </si>
  <si>
    <t>Georgetown University</t>
  </si>
  <si>
    <t>Academic Partnerships</t>
  </si>
  <si>
    <t>Exec Office of Technology Services and Security</t>
  </si>
  <si>
    <t>Dropbox</t>
  </si>
  <si>
    <t>CareCentrix</t>
  </si>
  <si>
    <t>Taurean Consulting</t>
  </si>
  <si>
    <t>Montrose Management Group</t>
  </si>
  <si>
    <t>Elementus</t>
  </si>
  <si>
    <t>IQVIA</t>
  </si>
  <si>
    <t>Dantech Corporation Inc</t>
  </si>
  <si>
    <t>EdgeLink</t>
  </si>
  <si>
    <t>Open Systems Technologies Corporation</t>
  </si>
  <si>
    <t>Scotiabank</t>
  </si>
  <si>
    <t>Scott’s Cheap Flights</t>
  </si>
  <si>
    <t>PIH HEALTH</t>
  </si>
  <si>
    <t>Direct Source</t>
  </si>
  <si>
    <t>DIVERSANT, LLC</t>
  </si>
  <si>
    <t>Liberty Mutual Insurance</t>
  </si>
  <si>
    <t>Walmart Connect</t>
  </si>
  <si>
    <t>Xometry</t>
  </si>
  <si>
    <t>Avetta</t>
  </si>
  <si>
    <t>St. Jude Children's Research Hospital</t>
  </si>
  <si>
    <t>STEMBoard</t>
  </si>
  <si>
    <t>Federal Reserve Bank of Cleveland</t>
  </si>
  <si>
    <t>Home Depot / THD</t>
  </si>
  <si>
    <t>Nextracker Inc.</t>
  </si>
  <si>
    <t>Respawn Entertainment</t>
  </si>
  <si>
    <t>Office of the Secretary of Defense</t>
  </si>
  <si>
    <t>The University Of Denver</t>
  </si>
  <si>
    <t>Experis</t>
  </si>
  <si>
    <t>US Tech Solutions</t>
  </si>
  <si>
    <t>Royal Caribbean Group</t>
  </si>
  <si>
    <t>Bayer</t>
  </si>
  <si>
    <t>Kamehameha Schools</t>
  </si>
  <si>
    <t>Volt</t>
  </si>
  <si>
    <t>Wyzant</t>
  </si>
  <si>
    <t>DNV</t>
  </si>
  <si>
    <t>United States Army</t>
  </si>
  <si>
    <t>Wells Fargo</t>
  </si>
  <si>
    <t>Colaberry</t>
  </si>
  <si>
    <t>Metasys Technologies</t>
  </si>
  <si>
    <t>Prodigy Education</t>
  </si>
  <si>
    <t>Capital Markets Recruitment</t>
  </si>
  <si>
    <t>Fervorly</t>
  </si>
  <si>
    <t>KION Group</t>
  </si>
  <si>
    <t>GM Financial</t>
  </si>
  <si>
    <t>Dynamis</t>
  </si>
  <si>
    <t>Next Insurance</t>
  </si>
  <si>
    <t>National General Insurance</t>
  </si>
  <si>
    <t>Amazon.com Services LLC</t>
  </si>
  <si>
    <t>A-Line Staffing Solutions</t>
  </si>
  <si>
    <t>REGAL MEDICAL GROUP, INC</t>
  </si>
  <si>
    <t>Arkestro</t>
  </si>
  <si>
    <t>Vermeer</t>
  </si>
  <si>
    <t>NBA</t>
  </si>
  <si>
    <t>Flexton Inc</t>
  </si>
  <si>
    <t>U.S. Bank</t>
  </si>
  <si>
    <t>BlackRock, Inc</t>
  </si>
  <si>
    <t>American Psychiatric Association</t>
  </si>
  <si>
    <t>Vestis</t>
  </si>
  <si>
    <t>Applicantz</t>
  </si>
  <si>
    <t>Dart Container</t>
  </si>
  <si>
    <t>STAND 8</t>
  </si>
  <si>
    <t>Amazon</t>
  </si>
  <si>
    <t>MATRIX Resources</t>
  </si>
  <si>
    <t>Nukasani Group</t>
  </si>
  <si>
    <t>Rocket Lawyer</t>
  </si>
  <si>
    <t>Aptonet Inc.</t>
  </si>
  <si>
    <t>Aspen Dental</t>
  </si>
  <si>
    <t>Strativia</t>
  </si>
  <si>
    <t>Disney Direct to Consumer</t>
  </si>
  <si>
    <t>Etsy</t>
  </si>
  <si>
    <t>TekWissen ®</t>
  </si>
  <si>
    <t>Solugenix</t>
  </si>
  <si>
    <t>My IT LLC</t>
  </si>
  <si>
    <t>matchpoint solutions</t>
  </si>
  <si>
    <t>Sohum</t>
  </si>
  <si>
    <t>InfiCare Health</t>
  </si>
  <si>
    <t>Zoom</t>
  </si>
  <si>
    <t>LegalZoom</t>
  </si>
  <si>
    <t>Capitol Federal</t>
  </si>
  <si>
    <t>Carta</t>
  </si>
  <si>
    <t>JCW</t>
  </si>
  <si>
    <t>CORPORATE SYSTEMS RESOURCES, INC.(CSRI)</t>
  </si>
  <si>
    <t>IntellectFaces Technology Solutions Pvt Ltd</t>
  </si>
  <si>
    <t>Take2 Consulting</t>
  </si>
  <si>
    <t>Success Academy Charter Schools</t>
  </si>
  <si>
    <t>National Grid</t>
  </si>
  <si>
    <t>Momentum Resource Solutions</t>
  </si>
  <si>
    <t>ConnectiveRx</t>
  </si>
  <si>
    <t>Cohen Veterans Bioscience</t>
  </si>
  <si>
    <t>InVitro Cell Research, LLC</t>
  </si>
  <si>
    <t>Tier4 Group</t>
  </si>
  <si>
    <t>Sears Home Services</t>
  </si>
  <si>
    <t>Dimension Data</t>
  </si>
  <si>
    <t>MBC Staffing</t>
  </si>
  <si>
    <t>Wolters Kluwer</t>
  </si>
  <si>
    <t>Modis</t>
  </si>
  <si>
    <t>Clairvoyant, LLC</t>
  </si>
  <si>
    <t>Asta CRS Inc.</t>
  </si>
  <si>
    <t>Emids</t>
  </si>
  <si>
    <t>Creighton University</t>
  </si>
  <si>
    <t>Phocas Software</t>
  </si>
  <si>
    <t>System1</t>
  </si>
  <si>
    <t>Paradigm Nat'l</t>
  </si>
  <si>
    <t>Grameen America</t>
  </si>
  <si>
    <t>Cook Systems</t>
  </si>
  <si>
    <t>Crypto.com</t>
  </si>
  <si>
    <t>University of Alabama</t>
  </si>
  <si>
    <t>Teacher Retirement System of Texas</t>
  </si>
  <si>
    <t>JFC Global</t>
  </si>
  <si>
    <t>Universal Business Solutions</t>
  </si>
  <si>
    <t>Atlas Air</t>
  </si>
  <si>
    <t>LeadStack Inc.</t>
  </si>
  <si>
    <t>Centre Area Transportation Authority</t>
  </si>
  <si>
    <t>Stride inc</t>
  </si>
  <si>
    <t>Medasource</t>
  </si>
  <si>
    <t>Netcentric</t>
  </si>
  <si>
    <t>Hello Heart</t>
  </si>
  <si>
    <t>Novetta</t>
  </si>
  <si>
    <t>ETeam Inc</t>
  </si>
  <si>
    <t>Milwaukee Electric Tool</t>
  </si>
  <si>
    <t>Focus GTS</t>
  </si>
  <si>
    <t>Populus Financial Group</t>
  </si>
  <si>
    <t>Steampunk</t>
  </si>
  <si>
    <t>3M Group</t>
  </si>
  <si>
    <t>OANDA</t>
  </si>
  <si>
    <t>AppleOne</t>
  </si>
  <si>
    <t>Pro Integrate</t>
  </si>
  <si>
    <t>Reyes Beer Division</t>
  </si>
  <si>
    <t>Frontier Communications</t>
  </si>
  <si>
    <t>Torc Robotics</t>
  </si>
  <si>
    <t>JPMorgan Chase Bank, N.A.</t>
  </si>
  <si>
    <t>Global Credit Union</t>
  </si>
  <si>
    <t>Invitation Homes</t>
  </si>
  <si>
    <t>SGS Consulting</t>
  </si>
  <si>
    <t>Oakmont Consulting</t>
  </si>
  <si>
    <t>Cygnus Professionals Inc.</t>
  </si>
  <si>
    <t>CRG</t>
  </si>
  <si>
    <t>Ipsos</t>
  </si>
  <si>
    <t>Freshwater Institute</t>
  </si>
  <si>
    <t>CEI</t>
  </si>
  <si>
    <t>Meta Inc</t>
  </si>
  <si>
    <t>DAT Freight &amp; Analytics</t>
  </si>
  <si>
    <t>EnergyHub</t>
  </si>
  <si>
    <t>GroupM</t>
  </si>
  <si>
    <t>Grubhub</t>
  </si>
  <si>
    <t>Zaddy Solutions</t>
  </si>
  <si>
    <t>Brightspeed</t>
  </si>
  <si>
    <t>Pridevel Consulting, Inc</t>
  </si>
  <si>
    <t>Seneca Holdings</t>
  </si>
  <si>
    <t>Option 1 Staffing Services, Inc.</t>
  </si>
  <si>
    <t>CSAA Insurance Group</t>
  </si>
  <si>
    <t>The Projex Group</t>
  </si>
  <si>
    <t>Professional Project Partners, Inc. (P3)</t>
  </si>
  <si>
    <t>Ursus Inc</t>
  </si>
  <si>
    <t>Presbyterian Health Services Corp</t>
  </si>
  <si>
    <t>TalentFish LLC</t>
  </si>
  <si>
    <t>TalentLinc</t>
  </si>
  <si>
    <t>Associates Systems LLC</t>
  </si>
  <si>
    <t>Cincinnati Financial Corporation</t>
  </si>
  <si>
    <t>Teamware Solutions (quantum leap consulting).</t>
  </si>
  <si>
    <t>Teladoc Health</t>
  </si>
  <si>
    <t>Valiantica, Inc</t>
  </si>
  <si>
    <t>Flexton Inc.</t>
  </si>
  <si>
    <t>Financial Times</t>
  </si>
  <si>
    <t>Humanity</t>
  </si>
  <si>
    <t>Mutt Data</t>
  </si>
  <si>
    <t>American Eagle Outfitters, Inc.</t>
  </si>
  <si>
    <t>AFRY</t>
  </si>
  <si>
    <t>OTG Management</t>
  </si>
  <si>
    <t>nexus IT group</t>
  </si>
  <si>
    <t>Bright Apps LLC</t>
  </si>
  <si>
    <t>Innovative Technology Partnerships LLC</t>
  </si>
  <si>
    <t>Carta Healthcare</t>
  </si>
  <si>
    <t>X4 Technology</t>
  </si>
  <si>
    <t>Correlation One</t>
  </si>
  <si>
    <t>Link Logistics Real Estate</t>
  </si>
  <si>
    <t>Edward Jones</t>
  </si>
  <si>
    <t>Benjamin Douglas</t>
  </si>
  <si>
    <t>Discord</t>
  </si>
  <si>
    <t>Turnberry Solutions, Inc</t>
  </si>
  <si>
    <t>Intelliswift Software</t>
  </si>
  <si>
    <t>Chadwell Supply</t>
  </si>
  <si>
    <t>Centennial College</t>
  </si>
  <si>
    <t>UScellular Business</t>
  </si>
  <si>
    <t>Americold</t>
  </si>
  <si>
    <t>FSA</t>
  </si>
  <si>
    <t>NYC Health + Hospitals</t>
  </si>
  <si>
    <t>Open Ocean Robotics</t>
  </si>
  <si>
    <t>Levi Strauss</t>
  </si>
  <si>
    <t>84.51</t>
  </si>
  <si>
    <t>MMD Services</t>
  </si>
  <si>
    <t>Speed Express</t>
  </si>
  <si>
    <t>Techvantage Analytics</t>
  </si>
  <si>
    <t>Kiss Products, Inc.</t>
  </si>
  <si>
    <t>Lyft</t>
  </si>
  <si>
    <t>NYC EMPLOYEES RETIREMENT SYS</t>
  </si>
  <si>
    <t>Averna</t>
  </si>
  <si>
    <t>NYC Department of Housing Preservation &amp; Development</t>
  </si>
  <si>
    <t>Kpler</t>
  </si>
  <si>
    <t>Trigent Software, Inc.</t>
  </si>
  <si>
    <t>Arrive Logistics</t>
  </si>
  <si>
    <t>CIDIS LLC</t>
  </si>
  <si>
    <t>Linktree</t>
  </si>
  <si>
    <t>Strategic Systems Inc</t>
  </si>
  <si>
    <t>Citizens Bank</t>
  </si>
  <si>
    <t>Fidelity Investments</t>
  </si>
  <si>
    <t>Tech3pillars Technologies</t>
  </si>
  <si>
    <t>Tek Pyramids</t>
  </si>
  <si>
    <t>NorthBay Solutions</t>
  </si>
  <si>
    <t>Albertsons Companies, Inc.</t>
  </si>
  <si>
    <t>PlayStation</t>
  </si>
  <si>
    <t>HR Admin</t>
  </si>
  <si>
    <t>Lunit</t>
  </si>
  <si>
    <t>Equiliem</t>
  </si>
  <si>
    <t>SyrenCloud</t>
  </si>
  <si>
    <t>Numberly</t>
  </si>
  <si>
    <t>Tegria</t>
  </si>
  <si>
    <t>Pomeroy Technologies, LLC.</t>
  </si>
  <si>
    <t>Galax-Esystems Corp</t>
  </si>
  <si>
    <t>Information Technology Department</t>
  </si>
  <si>
    <t>Moss Adams LLP</t>
  </si>
  <si>
    <t>Figma</t>
  </si>
  <si>
    <t>Cognizant</t>
  </si>
  <si>
    <t>Source Technology</t>
  </si>
  <si>
    <t>Cooper University Health Care</t>
  </si>
  <si>
    <t>Instagram</t>
  </si>
  <si>
    <t>Aspen Dental Management Inc</t>
  </si>
  <si>
    <t>Homesite Insurance Company</t>
  </si>
  <si>
    <t>gWorks</t>
  </si>
  <si>
    <t>Halvik Corp</t>
  </si>
  <si>
    <t>HCLTech</t>
  </si>
  <si>
    <t>US National Credit Union Administration</t>
  </si>
  <si>
    <t>Vizva Technologies</t>
  </si>
  <si>
    <t>TEEMA</t>
  </si>
  <si>
    <t>Kinaxis</t>
  </si>
  <si>
    <t>MU Health Care</t>
  </si>
  <si>
    <t>Outreach Events</t>
  </si>
  <si>
    <t>ERM</t>
  </si>
  <si>
    <t>Alltech International</t>
  </si>
  <si>
    <t>EPITEC</t>
  </si>
  <si>
    <t>European Space Agency - ESA</t>
  </si>
  <si>
    <t>Tesco Technology</t>
  </si>
  <si>
    <t>New York Psychotherapy and Counseling Center</t>
  </si>
  <si>
    <t>Exelon Corporation</t>
  </si>
  <si>
    <t>Asurion Corporation</t>
  </si>
  <si>
    <t>Adyen</t>
  </si>
  <si>
    <t>Mphasis</t>
  </si>
  <si>
    <t>Hexaware Technologies</t>
  </si>
  <si>
    <t>Complete Staffing Solutions, Inc.</t>
  </si>
  <si>
    <t>Basis Technologies</t>
  </si>
  <si>
    <t>Srinav Inc.</t>
  </si>
  <si>
    <t>Brown-Forman</t>
  </si>
  <si>
    <t>ROCKSourceIT Solutions</t>
  </si>
  <si>
    <t>STONE Resource Group</t>
  </si>
  <si>
    <t>Elsdon Consulting ltd</t>
  </si>
  <si>
    <t>Tradeweb Markets LLC</t>
  </si>
  <si>
    <t>Julius Baer</t>
  </si>
  <si>
    <t>Costco Wholesale</t>
  </si>
  <si>
    <t>Fidelis Care</t>
  </si>
  <si>
    <t>HolonIQ</t>
  </si>
  <si>
    <t>BlackRock Financial Management, Inc</t>
  </si>
  <si>
    <t>Dexian - Signature Consultants</t>
  </si>
  <si>
    <t>Adaptive Solutions Group</t>
  </si>
  <si>
    <t>Alliant Insurance Services</t>
  </si>
  <si>
    <t>TripAdvisor</t>
  </si>
  <si>
    <t>New American Funding</t>
  </si>
  <si>
    <t>Element6Talent</t>
  </si>
  <si>
    <t>Endeavor Operating Company, LLC</t>
  </si>
  <si>
    <t>EHR Evolution</t>
  </si>
  <si>
    <t>IHG</t>
  </si>
  <si>
    <t>GSPANN Technologies</t>
  </si>
  <si>
    <t>Primary Services</t>
  </si>
  <si>
    <t>Wix</t>
  </si>
  <si>
    <t>Ameren Services Company</t>
  </si>
  <si>
    <t>Cash App</t>
  </si>
  <si>
    <t>Cydcor</t>
  </si>
  <si>
    <t>San Jose Water</t>
  </si>
  <si>
    <t>Revolution Technologies</t>
  </si>
  <si>
    <t>WestRock</t>
  </si>
  <si>
    <t>Mondia Group</t>
  </si>
  <si>
    <t>Lumicity</t>
  </si>
  <si>
    <t>Samsung</t>
  </si>
  <si>
    <t>University of Vermont</t>
  </si>
  <si>
    <t>Crescent Community Health Center</t>
  </si>
  <si>
    <t>ShipBob</t>
  </si>
  <si>
    <t>starryai</t>
  </si>
  <si>
    <t>On-Board Companies</t>
  </si>
  <si>
    <t>Huntington National Bank</t>
  </si>
  <si>
    <t>Medisolv, Inc.</t>
  </si>
  <si>
    <t>Excelligence Learning Corporation</t>
  </si>
  <si>
    <t>NationsBenefits, LLC</t>
  </si>
  <si>
    <t>SDI Presence</t>
  </si>
  <si>
    <t>84.51°</t>
  </si>
  <si>
    <t>firstPRO Inc.</t>
  </si>
  <si>
    <t>University of California Office of the President</t>
  </si>
  <si>
    <t>Management Science and Solutions</t>
  </si>
  <si>
    <t>AUTO1 Group</t>
  </si>
  <si>
    <t>Liberty Mutual</t>
  </si>
  <si>
    <t>Apollo League</t>
  </si>
  <si>
    <t>Shift Technology</t>
  </si>
  <si>
    <t>NextDeavor Services</t>
  </si>
  <si>
    <t>Manhattan Associates, Inc</t>
  </si>
  <si>
    <t>UC San Diego</t>
  </si>
  <si>
    <t>Valerann</t>
  </si>
  <si>
    <t>Oak Ridge National Laboratory</t>
  </si>
  <si>
    <t>INTEL</t>
  </si>
  <si>
    <t>Queen Consulting Group, Inc</t>
  </si>
  <si>
    <t>ManpowerGroup Greece</t>
  </si>
  <si>
    <t>Baltimore City Public Schools</t>
  </si>
  <si>
    <t>AgWest Farm Credit</t>
  </si>
  <si>
    <t>Cybernetic Search</t>
  </si>
  <si>
    <t>Booz Allen</t>
  </si>
  <si>
    <t>Infusive Solutions Inc</t>
  </si>
  <si>
    <t>RGA Reinsurance Company</t>
  </si>
  <si>
    <t>2K</t>
  </si>
  <si>
    <t>Columbia University</t>
  </si>
  <si>
    <t>Skill Quotient</t>
  </si>
  <si>
    <t>Spotnana</t>
  </si>
  <si>
    <t>Neta Scientific, Inc.</t>
  </si>
  <si>
    <t>Unacast</t>
  </si>
  <si>
    <t>Mice Groups</t>
  </si>
  <si>
    <t>High Country Search Group</t>
  </si>
  <si>
    <t>Surescripts, LLC</t>
  </si>
  <si>
    <t>Sumo Logic</t>
  </si>
  <si>
    <t>VISIMO</t>
  </si>
  <si>
    <t>MasterCard</t>
  </si>
  <si>
    <t>CAPE Analytics</t>
  </si>
  <si>
    <t>Pavone Marketing Group, Inc.</t>
  </si>
  <si>
    <t>bioMerieux Inc.</t>
  </si>
  <si>
    <t>State of Connecticut - Paid Family and Medical Leave Insurance Authority</t>
  </si>
  <si>
    <t>H&amp;M Group</t>
  </si>
  <si>
    <t>9 Com Technologies, inc</t>
  </si>
  <si>
    <t>Vericast</t>
  </si>
  <si>
    <t>zettalogix.Inc</t>
  </si>
  <si>
    <t>Huron Consulting Group</t>
  </si>
  <si>
    <t>Bunge</t>
  </si>
  <si>
    <t>Ardagh Group</t>
  </si>
  <si>
    <t>Synergy technologies</t>
  </si>
  <si>
    <t>US Department of the Air Force - Agency Wide</t>
  </si>
  <si>
    <t>New York State Department of Health</t>
  </si>
  <si>
    <t>Prescryptive Health, Inc.</t>
  </si>
  <si>
    <t>Allegro</t>
  </si>
  <si>
    <t>TEKletics</t>
  </si>
  <si>
    <t>Rose International</t>
  </si>
  <si>
    <t>WilioT Ltd</t>
  </si>
  <si>
    <t>Flexjobs</t>
  </si>
  <si>
    <t>SMG Swiss Marketplace Group</t>
  </si>
  <si>
    <t>BM Associates, Inc.</t>
  </si>
  <si>
    <t>Workoo Technologies</t>
  </si>
  <si>
    <t>KSP United Corporation</t>
  </si>
  <si>
    <t>Manor Hill Advisors</t>
  </si>
  <si>
    <t>1840 &amp; Company</t>
  </si>
  <si>
    <t>Vista Global Solutions, LLC</t>
  </si>
  <si>
    <t>SmartLight Analytics, LLC</t>
  </si>
  <si>
    <t>Perficient</t>
  </si>
  <si>
    <t>Energy Solutions</t>
  </si>
  <si>
    <t>Microsoft</t>
  </si>
  <si>
    <t>State Street</t>
  </si>
  <si>
    <t>Western Governors University</t>
  </si>
  <si>
    <t>The Doyle Group</t>
  </si>
  <si>
    <t>Stockell Consulting</t>
  </si>
  <si>
    <t>RightPro Staffing</t>
  </si>
  <si>
    <t>Incubation Systems Private Limited</t>
  </si>
  <si>
    <t>HTC Global Services</t>
  </si>
  <si>
    <t>Canberra Consulting</t>
  </si>
  <si>
    <t>Target</t>
  </si>
  <si>
    <t>Acquire Me</t>
  </si>
  <si>
    <t>Charger Logistics Inc</t>
  </si>
  <si>
    <t>J&amp;J Family of Companies</t>
  </si>
  <si>
    <t>SNV</t>
  </si>
  <si>
    <t>UC San Diego Health</t>
  </si>
  <si>
    <t>MMC Group LP</t>
  </si>
  <si>
    <t>605</t>
  </si>
  <si>
    <t>U.S. Army Intelligence and Security Command</t>
  </si>
  <si>
    <t>Careers | Federal Highway Administration</t>
  </si>
  <si>
    <t>BigLynx Computer Software</t>
  </si>
  <si>
    <t>Office of the Attorney General</t>
  </si>
  <si>
    <t>Morse.</t>
  </si>
  <si>
    <t>Info Way Solutions</t>
  </si>
  <si>
    <t>Forbes</t>
  </si>
  <si>
    <t>Infologitech</t>
  </si>
  <si>
    <t>ARES Corporation</t>
  </si>
  <si>
    <t>Martin Brower</t>
  </si>
  <si>
    <t>Thermo King Chesapeake</t>
  </si>
  <si>
    <t>Library of Congress</t>
  </si>
  <si>
    <t>Strategic Resolution Experts, Inc.</t>
  </si>
  <si>
    <t>Possip</t>
  </si>
  <si>
    <t>Masco Corporation</t>
  </si>
  <si>
    <t>KYYBA</t>
  </si>
  <si>
    <t>Australian Bureau of Meteorology</t>
  </si>
  <si>
    <t>Omnidian</t>
  </si>
  <si>
    <t>TRESUME</t>
  </si>
  <si>
    <t>Deutsche Telekom IT Solutions Slovakia</t>
  </si>
  <si>
    <t>Cybersecurity and Infrastructure Security Agency</t>
  </si>
  <si>
    <t>APN Software Services Inc</t>
  </si>
  <si>
    <t>DeepRec.ai</t>
  </si>
  <si>
    <t>STEM IT</t>
  </si>
  <si>
    <t>Dollar General</t>
  </si>
  <si>
    <t>AkzoNobel</t>
  </si>
  <si>
    <t>Hewlett Packard Enterprise Company</t>
  </si>
  <si>
    <t>WhiteCap Search</t>
  </si>
  <si>
    <t>The Cigna Group</t>
  </si>
  <si>
    <t>LRE Water</t>
  </si>
  <si>
    <t>Bayut | dubizzle</t>
  </si>
  <si>
    <t>Pie Insurance</t>
  </si>
  <si>
    <t>Storm4</t>
  </si>
  <si>
    <t>Goldstone Partners, Inc.</t>
  </si>
  <si>
    <t>Open Systems Technologies</t>
  </si>
  <si>
    <t>Wiliot</t>
  </si>
  <si>
    <t>Harbor Freight Tools USA, Inc.</t>
  </si>
  <si>
    <t>SmartAsset</t>
  </si>
  <si>
    <t>ZoomInfo</t>
  </si>
  <si>
    <t>TalentBurst, Inc.</t>
  </si>
  <si>
    <t>Nutrisense</t>
  </si>
  <si>
    <t>Baptist Health South Florida</t>
  </si>
  <si>
    <t>Seamless Migration LLC</t>
  </si>
  <si>
    <t>New Relic</t>
  </si>
  <si>
    <t>Lowe's Companies</t>
  </si>
  <si>
    <t>Ciro</t>
  </si>
  <si>
    <t>Nextdoor</t>
  </si>
  <si>
    <t>SightSpectrum LLC</t>
  </si>
  <si>
    <t>American Century Investments</t>
  </si>
  <si>
    <t>WattCarbon</t>
  </si>
  <si>
    <t>Innova Solutions, Inc.</t>
  </si>
  <si>
    <t>innoVet Health, LLC</t>
  </si>
  <si>
    <t>Applaudo Studios</t>
  </si>
  <si>
    <t>FanDuel</t>
  </si>
  <si>
    <t>Source Select Group</t>
  </si>
  <si>
    <t>PayFit</t>
  </si>
  <si>
    <t>E-Solutions IT Service PVT LTD</t>
  </si>
  <si>
    <t>Energy Aspects Ltd</t>
  </si>
  <si>
    <t>Precision Staffing</t>
  </si>
  <si>
    <t>Smart Source Technologies</t>
  </si>
  <si>
    <t>Veeva</t>
  </si>
  <si>
    <t>Waymo</t>
  </si>
  <si>
    <t>FPC of Savannah</t>
  </si>
  <si>
    <t>HQ USAF and Support Elements</t>
  </si>
  <si>
    <t>Department of the Air Force - Agency Wide</t>
  </si>
  <si>
    <t>Mirai Talent</t>
  </si>
  <si>
    <t>Freshworks</t>
  </si>
  <si>
    <t>Meredith Corporation</t>
  </si>
  <si>
    <t>ITTrail Blazers</t>
  </si>
  <si>
    <t>Curated</t>
  </si>
  <si>
    <t>HQDA Field Operating Agencies and Staff Support Agencies</t>
  </si>
  <si>
    <t>Exotec</t>
  </si>
  <si>
    <t>Confidential</t>
  </si>
  <si>
    <t>Sia Partners</t>
  </si>
  <si>
    <t>PCS globaltech</t>
  </si>
  <si>
    <t>Top Artificial Intelligence Company</t>
  </si>
  <si>
    <t>Facebook App</t>
  </si>
  <si>
    <t>MV Transportation</t>
  </si>
  <si>
    <t>Colgate-Palmolive</t>
  </si>
  <si>
    <t>BNY Mellon</t>
  </si>
  <si>
    <t>Datadog</t>
  </si>
  <si>
    <t>Broadridge</t>
  </si>
  <si>
    <t>Buzzer</t>
  </si>
  <si>
    <t>Advantech GS Enterprises, Inc.</t>
  </si>
  <si>
    <t>steampunk</t>
  </si>
  <si>
    <t>In Technology Group Inc (US)</t>
  </si>
  <si>
    <t>Qurate Retail Group</t>
  </si>
  <si>
    <t>Rightway</t>
  </si>
  <si>
    <t>Computer Enterprises, Inc.</t>
  </si>
  <si>
    <t>Dutech Systems Inc</t>
  </si>
  <si>
    <t>Singer Vehicle Design (SVD)</t>
  </si>
  <si>
    <t>EMFOI</t>
  </si>
  <si>
    <t>Synchrony</t>
  </si>
  <si>
    <t>KellyMitchell Group</t>
  </si>
  <si>
    <t>Skillz</t>
  </si>
  <si>
    <t>Kaizen Approach, Inc</t>
  </si>
  <si>
    <t>Dataline Communications, LLC</t>
  </si>
  <si>
    <t>Centers for Disease Control and Prevention</t>
  </si>
  <si>
    <t>RBC</t>
  </si>
  <si>
    <t>Remote</t>
  </si>
  <si>
    <t>Brains Workgroup, Inc.</t>
  </si>
  <si>
    <t>Flagship Pioneering</t>
  </si>
  <si>
    <t>Texas Workforce Commission</t>
  </si>
  <si>
    <t>General Mills</t>
  </si>
  <si>
    <t>Transportation, District Dept</t>
  </si>
  <si>
    <t>UBS</t>
  </si>
  <si>
    <t>Expedia Group, Inc.</t>
  </si>
  <si>
    <t>U.S. Coast Guard</t>
  </si>
  <si>
    <t>CEDARS-SINAI</t>
  </si>
  <si>
    <t>Highspot</t>
  </si>
  <si>
    <t>Confidential Jobs</t>
  </si>
  <si>
    <t>Paragon IT Professionals</t>
  </si>
  <si>
    <t>Ztek Consulting</t>
  </si>
  <si>
    <t>ASGN Incorporated</t>
  </si>
  <si>
    <t>Angi</t>
  </si>
  <si>
    <t>Redko</t>
  </si>
  <si>
    <t>Keeper Security</t>
  </si>
  <si>
    <t>HP</t>
  </si>
  <si>
    <t>Outrider</t>
  </si>
  <si>
    <t>United Nations High Commissioner for Refugees (UNHCR)</t>
  </si>
  <si>
    <t>DSM Infocom</t>
  </si>
  <si>
    <t>New Directions Staffing</t>
  </si>
  <si>
    <t>Rays Technologies</t>
  </si>
  <si>
    <t>Angle Health</t>
  </si>
  <si>
    <t>Cloud Software Group, Inc.</t>
  </si>
  <si>
    <t>Intellibus</t>
  </si>
  <si>
    <t>Planet Pharma</t>
  </si>
  <si>
    <t>SHEIN Technology LLC</t>
  </si>
  <si>
    <t>Fiveor</t>
  </si>
  <si>
    <t>Sikorsky Aircraft Corporation</t>
  </si>
  <si>
    <t>ceros</t>
  </si>
  <si>
    <t>Torch Dental</t>
  </si>
  <si>
    <t>Recruiting From Scratch</t>
  </si>
  <si>
    <t>PDS Tech Commercial, Inc.</t>
  </si>
  <si>
    <t>Trusting Social</t>
  </si>
  <si>
    <t>Expedia Group</t>
  </si>
  <si>
    <t>Warner Bros. Discovery</t>
  </si>
  <si>
    <t>Dumpa Consulting</t>
  </si>
  <si>
    <t>BristolMyers Squibb</t>
  </si>
  <si>
    <t>Geico</t>
  </si>
  <si>
    <t>Career Movement</t>
  </si>
  <si>
    <t>Trusted Tech Team</t>
  </si>
  <si>
    <t>Pacific Biosciences</t>
  </si>
  <si>
    <t>Epik Solutions</t>
  </si>
  <si>
    <t>PamTen Inc</t>
  </si>
  <si>
    <t>Salesforce</t>
  </si>
  <si>
    <t>Definitive Logic</t>
  </si>
  <si>
    <t>People Tech Group</t>
  </si>
  <si>
    <t>NLB Services</t>
  </si>
  <si>
    <t>Hilton</t>
  </si>
  <si>
    <t>Btechnical Group</t>
  </si>
  <si>
    <t>Nomura</t>
  </si>
  <si>
    <t>Datavalue Consulting</t>
  </si>
  <si>
    <t>PackageX</t>
  </si>
  <si>
    <t>Dhar Mann Studios</t>
  </si>
  <si>
    <t>Searchability</t>
  </si>
  <si>
    <t>Canon U.S.A., Inc.</t>
  </si>
  <si>
    <t>Codex Recruitment</t>
  </si>
  <si>
    <t>Ellucian</t>
  </si>
  <si>
    <t>Danaher</t>
  </si>
  <si>
    <t>Versapay</t>
  </si>
  <si>
    <t>Reveille Technologies</t>
  </si>
  <si>
    <t>RevolutionParts</t>
  </si>
  <si>
    <t>SaltClick</t>
  </si>
  <si>
    <t>PNC Financial Services Group</t>
  </si>
  <si>
    <t>DeKalb Health</t>
  </si>
  <si>
    <t>Mental Health Association of Orange County</t>
  </si>
  <si>
    <t>Onward Search</t>
  </si>
  <si>
    <t>Patreon</t>
  </si>
  <si>
    <t>Ocean Associates, Inc.</t>
  </si>
  <si>
    <t>XPEL</t>
  </si>
  <si>
    <t>Firmenich</t>
  </si>
  <si>
    <t>TechnoSmarts</t>
  </si>
  <si>
    <t>Staffing Technologies</t>
  </si>
  <si>
    <t>The Judge Group</t>
  </si>
  <si>
    <t>Linquest Corporation</t>
  </si>
  <si>
    <t>BitGo</t>
  </si>
  <si>
    <t>Lightspeed Commerce</t>
  </si>
  <si>
    <t>Edwards Lifesciences</t>
  </si>
  <si>
    <t>Bottomline Technologies</t>
  </si>
  <si>
    <t>Shape</t>
  </si>
  <si>
    <t>AQUA Information Systems, Inc.</t>
  </si>
  <si>
    <t>Phoenix Staff, Inc.</t>
  </si>
  <si>
    <t>ЛАНИТ</t>
  </si>
  <si>
    <t>SendBird</t>
  </si>
  <si>
    <t>Landis+Gyr AG</t>
  </si>
  <si>
    <t>US Radiology Specialists</t>
  </si>
  <si>
    <t>ConnectOS</t>
  </si>
  <si>
    <t>Proxima</t>
  </si>
  <si>
    <t>Cuberg</t>
  </si>
  <si>
    <t>Qualified Recruiter Pvt Ltd</t>
  </si>
  <si>
    <t>Frost Bank</t>
  </si>
  <si>
    <t>Altice USA</t>
  </si>
  <si>
    <t>Ohio Shared Information Services Inc</t>
  </si>
  <si>
    <t>WEX</t>
  </si>
  <si>
    <t>Solar Landscape</t>
  </si>
  <si>
    <t>Coda Search│Staffing</t>
  </si>
  <si>
    <t>Pearson</t>
  </si>
  <si>
    <t>Razzino Associates</t>
  </si>
  <si>
    <t>Stelvio Group</t>
  </si>
  <si>
    <t>Scaleneworks</t>
  </si>
  <si>
    <t>AtomicJar, Inc.</t>
  </si>
  <si>
    <t>MaintainX</t>
  </si>
  <si>
    <t>University of Exeter</t>
  </si>
  <si>
    <t>Everstream Analytics</t>
  </si>
  <si>
    <t>Skanska</t>
  </si>
  <si>
    <t>Adswerve, Inc</t>
  </si>
  <si>
    <t>Continental Flowers</t>
  </si>
  <si>
    <t>ASCII Group LLC</t>
  </si>
  <si>
    <t>New Millennium Consulting</t>
  </si>
  <si>
    <t>Intellisoft Technologies</t>
  </si>
  <si>
    <t>OZ</t>
  </si>
  <si>
    <t>MEDEANALYTICS</t>
  </si>
  <si>
    <t>Impact Genome</t>
  </si>
  <si>
    <t>Mindcracker</t>
  </si>
  <si>
    <t>PrismHR</t>
  </si>
  <si>
    <t>Tech One IT</t>
  </si>
  <si>
    <t>Simple Machines</t>
  </si>
  <si>
    <t>Keeling Labs</t>
  </si>
  <si>
    <t>Istonish</t>
  </si>
  <si>
    <t>Netskope</t>
  </si>
  <si>
    <t>Claritas Rx</t>
  </si>
  <si>
    <t>Integris Group</t>
  </si>
  <si>
    <t>NFI Industries</t>
  </si>
  <si>
    <t>North Carolina State University</t>
  </si>
  <si>
    <t>Asana</t>
  </si>
  <si>
    <t>Premier Group Recruitment</t>
  </si>
  <si>
    <t>Inovalon, Inc.</t>
  </si>
  <si>
    <t>Blackbaud, Inc.</t>
  </si>
  <si>
    <t>Global Channel Management, Inc.</t>
  </si>
  <si>
    <t>Vibrant Planet</t>
  </si>
  <si>
    <t>Enertek Group</t>
  </si>
  <si>
    <t>National Funding</t>
  </si>
  <si>
    <t>Mastercard</t>
  </si>
  <si>
    <t>Hack The Box</t>
  </si>
  <si>
    <t>Intecon</t>
  </si>
  <si>
    <t>MongoDB</t>
  </si>
  <si>
    <t>Ripple</t>
  </si>
  <si>
    <t>DaBella</t>
  </si>
  <si>
    <t>INNOVIT USA INC</t>
  </si>
  <si>
    <t>Staffing Matches</t>
  </si>
  <si>
    <t>Tecolote Research, Inc.</t>
  </si>
  <si>
    <t>PSI CRO</t>
  </si>
  <si>
    <t>Everi Holdings Inc</t>
  </si>
  <si>
    <t>PSI Proteam Solutions Inc,</t>
  </si>
  <si>
    <t>Oscar Technology</t>
  </si>
  <si>
    <t>SIL International</t>
  </si>
  <si>
    <t>T. Rowe Price</t>
  </si>
  <si>
    <t>COX Enterprises</t>
  </si>
  <si>
    <t>Executive Personal Computers, Inc. - 3.1</t>
  </si>
  <si>
    <t>Reliance Standard Life Insurance Company</t>
  </si>
  <si>
    <t>Signify Health</t>
  </si>
  <si>
    <t>Calculated Hire</t>
  </si>
  <si>
    <t>United Energy Solar</t>
  </si>
  <si>
    <t>Sofvio</t>
  </si>
  <si>
    <t>BlueCross BlueShield of South Carolina</t>
  </si>
  <si>
    <t>Tinder</t>
  </si>
  <si>
    <t>StubHub</t>
  </si>
  <si>
    <t>Oura Health Ltd</t>
  </si>
  <si>
    <t>Walkwater Technologies</t>
  </si>
  <si>
    <t>The Phoenix Group</t>
  </si>
  <si>
    <t>Ocorian</t>
  </si>
  <si>
    <t>TeamSoft</t>
  </si>
  <si>
    <t>BOLD</t>
  </si>
  <si>
    <t>Thales</t>
  </si>
  <si>
    <t>Sterling Engineering</t>
  </si>
  <si>
    <t>Capital Fund Management</t>
  </si>
  <si>
    <t>Turner &amp; Townsend</t>
  </si>
  <si>
    <t>Infinite Computer Solutions (ICS)</t>
  </si>
  <si>
    <t>Kraft Heinz Company</t>
  </si>
  <si>
    <t>Rapid7</t>
  </si>
  <si>
    <t>Oscar Health</t>
  </si>
  <si>
    <t>ProSearch</t>
  </si>
  <si>
    <t>BankUnited</t>
  </si>
  <si>
    <t>Fetch Rewards</t>
  </si>
  <si>
    <t>National Archives and Records Administration</t>
  </si>
  <si>
    <t>Integral Ad Science</t>
  </si>
  <si>
    <t>CCS, LLC</t>
  </si>
  <si>
    <t>SunPower, Inc</t>
  </si>
  <si>
    <t>Mill Run</t>
  </si>
  <si>
    <t>Metropolitan Council</t>
  </si>
  <si>
    <t>Presbyterian Healthcare Services</t>
  </si>
  <si>
    <t>Verizon Communications</t>
  </si>
  <si>
    <t>CNA Insurance</t>
  </si>
  <si>
    <t>Voltus</t>
  </si>
  <si>
    <t>REVOLUTION Medicines</t>
  </si>
  <si>
    <t>T-Mobile</t>
  </si>
  <si>
    <t>Altos Labs</t>
  </si>
  <si>
    <t>University of Florida</t>
  </si>
  <si>
    <t>University of California - Davis</t>
  </si>
  <si>
    <t>The Fountain Group</t>
  </si>
  <si>
    <t>Alybyte Inc.</t>
  </si>
  <si>
    <t>Soliel, LLC</t>
  </si>
  <si>
    <t>Miro</t>
  </si>
  <si>
    <t>OpTech</t>
  </si>
  <si>
    <t>Pragmatics</t>
  </si>
  <si>
    <t>Qualys</t>
  </si>
  <si>
    <t>HD Supply Holdings</t>
  </si>
  <si>
    <t>THE VANGUARD GROUP / MALVERN, PA</t>
  </si>
  <si>
    <t>Skill Demand</t>
  </si>
  <si>
    <t>The Brixton Group, Inc.</t>
  </si>
  <si>
    <t>Vialto Partners</t>
  </si>
  <si>
    <t>Appen</t>
  </si>
  <si>
    <t>Alameda Alliance</t>
  </si>
  <si>
    <t>Avetta (formerly PICS)</t>
  </si>
  <si>
    <t>Core Soft Tech</t>
  </si>
  <si>
    <t>Scratchpay Financial</t>
  </si>
  <si>
    <t>Simatree</t>
  </si>
  <si>
    <t>Kommforcesolutions</t>
  </si>
  <si>
    <t>Spero LLC</t>
  </si>
  <si>
    <t>Qual IT Resources</t>
  </si>
  <si>
    <t>vidIQ</t>
  </si>
  <si>
    <t>Factory Mutual Insurance Company</t>
  </si>
  <si>
    <t>Talint</t>
  </si>
  <si>
    <t>Farfetch</t>
  </si>
  <si>
    <t>Lorven Technologies</t>
  </si>
  <si>
    <t>Bloomberg</t>
  </si>
  <si>
    <t>Numero Data</t>
  </si>
  <si>
    <t>Moodys Corporation</t>
  </si>
  <si>
    <t>Los Angeles Kings</t>
  </si>
  <si>
    <t>City of Chicago</t>
  </si>
  <si>
    <t>Capgemini Engineering</t>
  </si>
  <si>
    <t>PROFESSIONAL STAFFING SERVICES GROUP INC</t>
  </si>
  <si>
    <t>TRM Labs</t>
  </si>
  <si>
    <t>Hectadata LLC</t>
  </si>
  <si>
    <t>Tradeweb</t>
  </si>
  <si>
    <t>Suvida Healthcare</t>
  </si>
  <si>
    <t>Tandym Group</t>
  </si>
  <si>
    <t>Amplify Federal</t>
  </si>
  <si>
    <t>University of California - Merced</t>
  </si>
  <si>
    <t>Swing Education</t>
  </si>
  <si>
    <t>SAGE Publishing</t>
  </si>
  <si>
    <t>International Game Technology</t>
  </si>
  <si>
    <t>Billtrust</t>
  </si>
  <si>
    <t>Employers</t>
  </si>
  <si>
    <t>PointClickCare</t>
  </si>
  <si>
    <t>Numeric Technologies</t>
  </si>
  <si>
    <t>Lumosdata</t>
  </si>
  <si>
    <t>OpenGov Inc</t>
  </si>
  <si>
    <t>Scalesforth</t>
  </si>
  <si>
    <t>Procore Technologies</t>
  </si>
  <si>
    <t>US it Compnay</t>
  </si>
  <si>
    <t>Simplex</t>
  </si>
  <si>
    <t>Vertiv Holdings Co.</t>
  </si>
  <si>
    <t>Verisk Analytics</t>
  </si>
  <si>
    <t>Pampered Chef</t>
  </si>
  <si>
    <t>wehkamp</t>
  </si>
  <si>
    <t>Nedbank</t>
  </si>
  <si>
    <t>Wish</t>
  </si>
  <si>
    <t>Capgemini Government Solutions</t>
  </si>
  <si>
    <t>Endeavor Streaming</t>
  </si>
  <si>
    <t>Teradata</t>
  </si>
  <si>
    <t>Sap Global Inc</t>
  </si>
  <si>
    <t>ClassLink</t>
  </si>
  <si>
    <t>Girl Scouts of Gateway Council</t>
  </si>
  <si>
    <t>S&amp;C Electric Company</t>
  </si>
  <si>
    <t>Fluence</t>
  </si>
  <si>
    <t>ProIT Inc.</t>
  </si>
  <si>
    <t>Cubic Telecom</t>
  </si>
  <si>
    <t>Genpact</t>
  </si>
  <si>
    <t>SourceAbled</t>
  </si>
  <si>
    <t>Zayo</t>
  </si>
  <si>
    <t>ViralGains</t>
  </si>
  <si>
    <t>University of South Carolina</t>
  </si>
  <si>
    <t>Trinity Solar Careers</t>
  </si>
  <si>
    <t>Capital Group Companies</t>
  </si>
  <si>
    <t>Nordea</t>
  </si>
  <si>
    <t>GWI</t>
  </si>
  <si>
    <t>BeVera Solutions LLC</t>
  </si>
  <si>
    <t>ACL Technology</t>
  </si>
  <si>
    <t>Federal Aviation Administration</t>
  </si>
  <si>
    <t>Inworld AI</t>
  </si>
  <si>
    <t>DHS Headquarters</t>
  </si>
  <si>
    <t>Infinity Consulting Solutions</t>
  </si>
  <si>
    <t>Cricut</t>
  </si>
  <si>
    <t>Theery</t>
  </si>
  <si>
    <t>Unum Group</t>
  </si>
  <si>
    <t>Moody's</t>
  </si>
  <si>
    <t>Defined.ai</t>
  </si>
  <si>
    <t>Steneral Consulting</t>
  </si>
  <si>
    <t>Achieve</t>
  </si>
  <si>
    <t>Analytic Recruiting Inc.</t>
  </si>
  <si>
    <t>KMS Technology</t>
  </si>
  <si>
    <t>HNI Corp</t>
  </si>
  <si>
    <t>FPFX Tech</t>
  </si>
  <si>
    <t>Cepheid</t>
  </si>
  <si>
    <t>Genuine Parts Company</t>
  </si>
  <si>
    <t>The E Group</t>
  </si>
  <si>
    <t>Toast</t>
  </si>
  <si>
    <t>US Centers for Medicare &amp; Medicaid Services</t>
  </si>
  <si>
    <t>D-ID</t>
  </si>
  <si>
    <t>Recursion Pharmaceuticals</t>
  </si>
  <si>
    <t>CardWorks Servicing</t>
  </si>
  <si>
    <t>Redington</t>
  </si>
  <si>
    <t>Decca Consulting</t>
  </si>
  <si>
    <t>Australian Bureau of Statistics</t>
  </si>
  <si>
    <t>RADcube</t>
  </si>
  <si>
    <t>Public Storage</t>
  </si>
  <si>
    <t>aquesst</t>
  </si>
  <si>
    <t>Gentis Solutions</t>
  </si>
  <si>
    <t>Idaho National Laboratory</t>
  </si>
  <si>
    <t>New Journey AI</t>
  </si>
  <si>
    <t>Labviva</t>
  </si>
  <si>
    <t>Goodwill TalentBridge</t>
  </si>
  <si>
    <t>HII Mission Technologies</t>
  </si>
  <si>
    <t>BigPay</t>
  </si>
  <si>
    <t>Boeing</t>
  </si>
  <si>
    <t>Entain</t>
  </si>
  <si>
    <t>EUROPEAN DYNAMICS</t>
  </si>
  <si>
    <t>Infosoft</t>
  </si>
  <si>
    <t>Texas Capital Bank</t>
  </si>
  <si>
    <t>DAZN</t>
  </si>
  <si>
    <t>People Can Fly</t>
  </si>
  <si>
    <t>Matlen Silver</t>
  </si>
  <si>
    <t>Srijan Technologies</t>
  </si>
  <si>
    <t>AMN HEALTHCARE</t>
  </si>
  <si>
    <t>San Diego Association of Governments</t>
  </si>
  <si>
    <t>Namely</t>
  </si>
  <si>
    <t>Gratiture Solutions</t>
  </si>
  <si>
    <t>Dialpad</t>
  </si>
  <si>
    <t>DSMH LLC</t>
  </si>
  <si>
    <t>Abode Techzone LLC</t>
  </si>
  <si>
    <t>DealNews</t>
  </si>
  <si>
    <t>Akraya, Inc.</t>
  </si>
  <si>
    <t>Data Talent Advisors</t>
  </si>
  <si>
    <t>EOG</t>
  </si>
  <si>
    <t>Abbott-Unlimited</t>
  </si>
  <si>
    <t>Personnel Resources</t>
  </si>
  <si>
    <t>Leeds Professional Resources</t>
  </si>
  <si>
    <t>Delivery Hero</t>
  </si>
  <si>
    <t>MailOnline</t>
  </si>
  <si>
    <t>Digital Media Solutions</t>
  </si>
  <si>
    <t>Michelin</t>
  </si>
  <si>
    <t>Emergent Software</t>
  </si>
  <si>
    <t>RightClick</t>
  </si>
  <si>
    <t>Cybertec, Inc.</t>
  </si>
  <si>
    <t>YesChef</t>
  </si>
  <si>
    <t>PCS Globaltech</t>
  </si>
  <si>
    <t>Trilogy International</t>
  </si>
  <si>
    <t>Business &amp; Decision</t>
  </si>
  <si>
    <t>GoodRx</t>
  </si>
  <si>
    <t>DAT</t>
  </si>
  <si>
    <t>United Service Organizations (USO)</t>
  </si>
  <si>
    <t>ASOS</t>
  </si>
  <si>
    <t>AOI Today</t>
  </si>
  <si>
    <t>Springer Nature</t>
  </si>
  <si>
    <t>Nextogen Inc.</t>
  </si>
  <si>
    <t>Alert Innovation</t>
  </si>
  <si>
    <t>PCS Global Tech</t>
  </si>
  <si>
    <t>Complete HR Solutions</t>
  </si>
  <si>
    <t>HackerPulse</t>
  </si>
  <si>
    <t>Adevinta</t>
  </si>
  <si>
    <t>Showwcase</t>
  </si>
  <si>
    <t>UCLA</t>
  </si>
  <si>
    <t>Cushman &amp; Wakefield</t>
  </si>
  <si>
    <t>Education Analytics</t>
  </si>
  <si>
    <t>KORE1</t>
  </si>
  <si>
    <t>Imagine Staffing Technology</t>
  </si>
  <si>
    <t>HighGround</t>
  </si>
  <si>
    <t>Vonage</t>
  </si>
  <si>
    <t>Allianz</t>
  </si>
  <si>
    <t>Spring Health</t>
  </si>
  <si>
    <t>Elite Insurance Partners</t>
  </si>
  <si>
    <t>Hertz</t>
  </si>
  <si>
    <t>FocusKPI Inc.</t>
  </si>
  <si>
    <t>Harvey Nash USA</t>
  </si>
  <si>
    <t>Nearmap</t>
  </si>
  <si>
    <t>Infoyogi</t>
  </si>
  <si>
    <t>NLP PEOPLE</t>
  </si>
  <si>
    <t>Software Guidance &amp; Assistance</t>
  </si>
  <si>
    <t>Shippeo</t>
  </si>
  <si>
    <t>Field Operating Offices of the Office of the Secretary of the Army</t>
  </si>
  <si>
    <t>Checkout.com</t>
  </si>
  <si>
    <t>Avaloq</t>
  </si>
  <si>
    <t>Tickets.com</t>
  </si>
  <si>
    <t>Twitch</t>
  </si>
  <si>
    <t>TECHEAD</t>
  </si>
  <si>
    <t>Hill's Pet Nutrition</t>
  </si>
  <si>
    <t>Countdown NZ</t>
  </si>
  <si>
    <t>ShopBack</t>
  </si>
  <si>
    <t>Sky Solutions LLC</t>
  </si>
  <si>
    <t>NCUA</t>
  </si>
  <si>
    <t>Myticas Consulting</t>
  </si>
  <si>
    <t>I Site Technologies</t>
  </si>
  <si>
    <t>S&amp;P Global</t>
  </si>
  <si>
    <t>Mercury</t>
  </si>
  <si>
    <t>One Hope United</t>
  </si>
  <si>
    <t>Fred Hutchinson Cancer Center (Fred Hutch)</t>
  </si>
  <si>
    <t>Sanford Health</t>
  </si>
  <si>
    <t>Fanatics, Inc.</t>
  </si>
  <si>
    <t>HoYoverse</t>
  </si>
  <si>
    <t>NLB Technology Services</t>
  </si>
  <si>
    <t>Top Hat</t>
  </si>
  <si>
    <t>packetlabs</t>
  </si>
  <si>
    <t>Valdera</t>
  </si>
  <si>
    <t>Staffmark</t>
  </si>
  <si>
    <t>INSPYR Solutions</t>
  </si>
  <si>
    <t>KNOREX</t>
  </si>
  <si>
    <t>Aeyon</t>
  </si>
  <si>
    <t>Dierbergs Markets</t>
  </si>
  <si>
    <t>National Storage Affiliates</t>
  </si>
  <si>
    <t>NIMIR CORPORATION</t>
  </si>
  <si>
    <t>PRIMUS GLOBAL SERVICES</t>
  </si>
  <si>
    <t>CGI</t>
  </si>
  <si>
    <t>University of California - Los Angeles (UCLA)</t>
  </si>
  <si>
    <t>Recruiting from Scratch</t>
  </si>
  <si>
    <t>Acunor</t>
  </si>
  <si>
    <t>Travelers</t>
  </si>
  <si>
    <t>GXO</t>
  </si>
  <si>
    <t>OSF HealthCare</t>
  </si>
  <si>
    <t>Binance</t>
  </si>
  <si>
    <t>Delaware Nation Industries</t>
  </si>
  <si>
    <t>Gap Inc.</t>
  </si>
  <si>
    <t>DT Professional Services</t>
  </si>
  <si>
    <t>Ascension</t>
  </si>
  <si>
    <t>Adventist Health System Sunbelt, Inc</t>
  </si>
  <si>
    <t>PaneraTech, Inc.</t>
  </si>
  <si>
    <t>IPG Mediabrands</t>
  </si>
  <si>
    <t>OSO Ventures Inc.</t>
  </si>
  <si>
    <t>Lexical Intelligence, LLC</t>
  </si>
  <si>
    <t>NEXTGEN Healthcare</t>
  </si>
  <si>
    <t>The University of Texas at Dallas</t>
  </si>
  <si>
    <t>Discover Financial Services</t>
  </si>
  <si>
    <t>Focus Capital Markets</t>
  </si>
  <si>
    <t>WW Grainger</t>
  </si>
  <si>
    <t>Mondo</t>
  </si>
  <si>
    <t>Amica Mutual Insurance</t>
  </si>
  <si>
    <t>Red Gate Group</t>
  </si>
  <si>
    <t>Data Systems Analysts</t>
  </si>
  <si>
    <t>Propper International Sales</t>
  </si>
  <si>
    <t>Crossover</t>
  </si>
  <si>
    <t>Center for Naval Analyses</t>
  </si>
  <si>
    <t>Chicago Public Schools</t>
  </si>
  <si>
    <t>Comcentia</t>
  </si>
  <si>
    <t>Albert Einstein College of Medicine</t>
  </si>
  <si>
    <t>CBOE V, LLC</t>
  </si>
  <si>
    <t>Ora Apps</t>
  </si>
  <si>
    <t>RedBalloon</t>
  </si>
  <si>
    <t>Talent By Blind</t>
  </si>
  <si>
    <t>Recruiting Resources, Inc.</t>
  </si>
  <si>
    <t>Solution Design Group Inc</t>
  </si>
  <si>
    <t>Civis Analytics</t>
  </si>
  <si>
    <t>TELUS</t>
  </si>
  <si>
    <t>Canopus IT Solutions LLC</t>
  </si>
  <si>
    <t>McLane Company</t>
  </si>
  <si>
    <t>HII</t>
  </si>
  <si>
    <t>MetroPlus Health Plan</t>
  </si>
  <si>
    <t>SunPower Corporation</t>
  </si>
  <si>
    <t>First Citizens Bank</t>
  </si>
  <si>
    <t>Universal Health Services, Inc.</t>
  </si>
  <si>
    <t>CGS Federal (Contact Government Services)</t>
  </si>
  <si>
    <t>USEReady</t>
  </si>
  <si>
    <t>Get It Recruit - Transportation</t>
  </si>
  <si>
    <t>Parallel Consulting</t>
  </si>
  <si>
    <t>Data Capital inc</t>
  </si>
  <si>
    <t>QSource</t>
  </si>
  <si>
    <t>Elite ProTek</t>
  </si>
  <si>
    <t>Insperity</t>
  </si>
  <si>
    <t>Sumner &amp; Scott</t>
  </si>
  <si>
    <t>MphasiS Corporation USA</t>
  </si>
  <si>
    <t>Marigold Health</t>
  </si>
  <si>
    <t>Sophia Genetics</t>
  </si>
  <si>
    <t>SVS TECHNOLOGIES</t>
  </si>
  <si>
    <t>Infinity Energy Inc</t>
  </si>
  <si>
    <t>TechStyle Fashion Group</t>
  </si>
  <si>
    <t>Aptos</t>
  </si>
  <si>
    <t>New Mexico Coalition to End Homelessness</t>
  </si>
  <si>
    <t>WS ALAMO</t>
  </si>
  <si>
    <t>Gusto</t>
  </si>
  <si>
    <t>RIT Solutions, Inc.</t>
  </si>
  <si>
    <t>V15P1TALONNN</t>
  </si>
  <si>
    <t>Alera Group</t>
  </si>
  <si>
    <t>Mutual of Omaha</t>
  </si>
  <si>
    <t>PMCS Services, Inc</t>
  </si>
  <si>
    <t>TELUS International AI Inc</t>
  </si>
  <si>
    <t>Covetrus</t>
  </si>
  <si>
    <t>CEDENT</t>
  </si>
  <si>
    <t>Department Of The Army</t>
  </si>
  <si>
    <t>Disney Entertainment &amp; ESPN Technology</t>
  </si>
  <si>
    <t>MetroPlusHealth</t>
  </si>
  <si>
    <t>Ancora Education</t>
  </si>
  <si>
    <t>Crest Software Services Inc</t>
  </si>
  <si>
    <t>Fuse3 Solutions</t>
  </si>
  <si>
    <t>Klivvr</t>
  </si>
  <si>
    <t>EmployNV Youth Hub</t>
  </si>
  <si>
    <t>Alphanumeric Systems</t>
  </si>
  <si>
    <t>Cover Genius</t>
  </si>
  <si>
    <t>1904labs</t>
  </si>
  <si>
    <t>Howmet</t>
  </si>
  <si>
    <t>PRIMUS Global Services Inc.</t>
  </si>
  <si>
    <t>Vuori, Inc</t>
  </si>
  <si>
    <t>Reperio Human Capital Inc.</t>
  </si>
  <si>
    <t>TIFIN</t>
  </si>
  <si>
    <t>Verikai Inc</t>
  </si>
  <si>
    <t>American Society of Clinical Oncology</t>
  </si>
  <si>
    <t>OpenX</t>
  </si>
  <si>
    <t>Buzzclan</t>
  </si>
  <si>
    <t>BrickRed Systems</t>
  </si>
  <si>
    <t>Texas Tech University Health Sciences Center</t>
  </si>
  <si>
    <t>Stefanini</t>
  </si>
  <si>
    <t>Captivation Software</t>
  </si>
  <si>
    <t>Rappi</t>
  </si>
  <si>
    <t>Harrisburg Area Community College</t>
  </si>
  <si>
    <t>FILD Search, LLC</t>
  </si>
  <si>
    <t>Creative Fabrica</t>
  </si>
  <si>
    <t>Advantage Technical</t>
  </si>
  <si>
    <t>GOBankingRates</t>
  </si>
  <si>
    <t>Synergis</t>
  </si>
  <si>
    <t>US Nuclear Regulatory Commission</t>
  </si>
  <si>
    <t>CHARLES RIVER LABORATORIES INTERNATIONAL, INC</t>
  </si>
  <si>
    <t>Honeywell</t>
  </si>
  <si>
    <t>IntraFi Network</t>
  </si>
  <si>
    <t>IVID TEK INC</t>
  </si>
  <si>
    <t>Virginia Commonwealth University</t>
  </si>
  <si>
    <t>EPMintegrators Inc.</t>
  </si>
  <si>
    <t>Trean Corporation</t>
  </si>
  <si>
    <t>Pyramid Consulting Inc</t>
  </si>
  <si>
    <t>Powersoft Solutions</t>
  </si>
  <si>
    <t>Feit Electric</t>
  </si>
  <si>
    <t>Match Group</t>
  </si>
  <si>
    <t>CirrusDBA</t>
  </si>
  <si>
    <t>Too Good To Go</t>
  </si>
  <si>
    <t>NAX Group</t>
  </si>
  <si>
    <t>Omega Accounting Solutions</t>
  </si>
  <si>
    <t>Company</t>
  </si>
  <si>
    <t>Movable Ink</t>
  </si>
  <si>
    <t>CASA-Trinity</t>
  </si>
  <si>
    <t>Foureyes</t>
  </si>
  <si>
    <t>Nationwide IT Services, Inc</t>
  </si>
  <si>
    <t>Datasite</t>
  </si>
  <si>
    <t>GQR Global Markets</t>
  </si>
  <si>
    <t>Nvidia</t>
  </si>
  <si>
    <t>Synchrony Systems</t>
  </si>
  <si>
    <t>US Department of Veterans Affairs</t>
  </si>
  <si>
    <t>Datasource Consulting, an EXL company</t>
  </si>
  <si>
    <t>Current</t>
  </si>
  <si>
    <t>Merit Personnel &amp; Consulting</t>
  </si>
  <si>
    <t>Georgia Department of Public Health</t>
  </si>
  <si>
    <t>REGIONS BANK</t>
  </si>
  <si>
    <t>Zendesk</t>
  </si>
  <si>
    <t>Handshake</t>
  </si>
  <si>
    <t>Aviva</t>
  </si>
  <si>
    <t>The Hershey Company</t>
  </si>
  <si>
    <t>Gedeon Richter Pharma GmbH</t>
  </si>
  <si>
    <t>V R Della It Services Private Limited</t>
  </si>
  <si>
    <t>US Department of State - Agency Wide</t>
  </si>
  <si>
    <t>Emory University</t>
  </si>
  <si>
    <t>Tax Administration</t>
  </si>
  <si>
    <t>The Josef Group Inc.</t>
  </si>
  <si>
    <t>Ochsner Clinic Foundation</t>
  </si>
  <si>
    <t>BurnsSearch</t>
  </si>
  <si>
    <t>Blackspoke LLC</t>
  </si>
  <si>
    <t>Sentry (sentry.io)</t>
  </si>
  <si>
    <t>Shelter Insurance</t>
  </si>
  <si>
    <t>Stefanini, Inc</t>
  </si>
  <si>
    <t>Booz Allen Hamilton Inc.</t>
  </si>
  <si>
    <t>Vertex Solutions Inc</t>
  </si>
  <si>
    <t>Tipico</t>
  </si>
  <si>
    <t>State of Indiana</t>
  </si>
  <si>
    <t>Travelers Group</t>
  </si>
  <si>
    <t>Magnus Technology Solutions</t>
  </si>
  <si>
    <t>MRoads</t>
  </si>
  <si>
    <t>eNGINE</t>
  </si>
  <si>
    <t>Reinventing Geospatial (RGi)</t>
  </si>
  <si>
    <t>Snapchat</t>
  </si>
  <si>
    <t>US Customs and Border Protection</t>
  </si>
  <si>
    <t>John Wiley &amp; Sons Inc.</t>
  </si>
  <si>
    <t>Global Alliant Inc</t>
  </si>
  <si>
    <t>Bertelsmann</t>
  </si>
  <si>
    <t>Lazarus</t>
  </si>
  <si>
    <t>Compass Technology Group</t>
  </si>
  <si>
    <t>GHJ Search and Staffing</t>
  </si>
  <si>
    <t>Spotify</t>
  </si>
  <si>
    <t>Sanametrix</t>
  </si>
  <si>
    <t>Bloom Energy</t>
  </si>
  <si>
    <t>Intellectt Inc</t>
  </si>
  <si>
    <t>Endeavor Consulting Group</t>
  </si>
  <si>
    <t>MCKESSON</t>
  </si>
  <si>
    <t>BlueScope</t>
  </si>
  <si>
    <t>Guardian Life</t>
  </si>
  <si>
    <t>LexisNexis Risk Solutions Inc</t>
  </si>
  <si>
    <t>Atlantic Partners Corporation</t>
  </si>
  <si>
    <t>Aurora Solar</t>
  </si>
  <si>
    <t>Genius Sports</t>
  </si>
  <si>
    <t>OpenClassrooms</t>
  </si>
  <si>
    <t>US Cellular</t>
  </si>
  <si>
    <t>Torch Technologies</t>
  </si>
  <si>
    <t>menMD</t>
  </si>
  <si>
    <t>Tesla, Inc</t>
  </si>
  <si>
    <t>Guardian Life Insurance</t>
  </si>
  <si>
    <t>Boston Mutual Life Insurance Company</t>
  </si>
  <si>
    <t>Sojern</t>
  </si>
  <si>
    <t>Agoda</t>
  </si>
  <si>
    <t>MissionWired</t>
  </si>
  <si>
    <t>Rapid Technologies</t>
  </si>
  <si>
    <t>RiCOMA International Corporation</t>
  </si>
  <si>
    <t>WWC Global</t>
  </si>
  <si>
    <t>Phaidon International</t>
  </si>
  <si>
    <t>greenville triumph</t>
  </si>
  <si>
    <t>Hanalytica</t>
  </si>
  <si>
    <t>Kellton</t>
  </si>
  <si>
    <t>Hinge</t>
  </si>
  <si>
    <t>Talent Solutions Group Inc</t>
  </si>
  <si>
    <t>OneSparQ</t>
  </si>
  <si>
    <t>Disney Parks, Experiences and Products</t>
  </si>
  <si>
    <t>VavaCars</t>
  </si>
  <si>
    <t>Houston Methodist</t>
  </si>
  <si>
    <t>NE-NERSC</t>
  </si>
  <si>
    <t>Boston Public Health Commission</t>
  </si>
  <si>
    <t>TalentBurst, an Inc 5000 company</t>
  </si>
  <si>
    <t>McKesson</t>
  </si>
  <si>
    <t>Intel</t>
  </si>
  <si>
    <t>Webstaurant Store</t>
  </si>
  <si>
    <t>Guideline</t>
  </si>
  <si>
    <t>WALGREENS</t>
  </si>
  <si>
    <t>SkillStorm</t>
  </si>
  <si>
    <t>Vaco Technology</t>
  </si>
  <si>
    <t>Infinity Consulting Group</t>
  </si>
  <si>
    <t>Adidev Technologies</t>
  </si>
  <si>
    <t>PeopleCert</t>
  </si>
  <si>
    <t>Amica Mutual Insurance Company</t>
  </si>
  <si>
    <t>Allegis Global Solutions</t>
  </si>
  <si>
    <t>adMarketplace</t>
  </si>
  <si>
    <t>ZeroFox</t>
  </si>
  <si>
    <t>EVONA</t>
  </si>
  <si>
    <t>PMI (Project Management Institute)</t>
  </si>
  <si>
    <t>Intel Corporation</t>
  </si>
  <si>
    <t>Wall Street Careers</t>
  </si>
  <si>
    <t>Millennium</t>
  </si>
  <si>
    <t>Oracle</t>
  </si>
  <si>
    <t>The Capital Group Companies, Inc</t>
  </si>
  <si>
    <t>Jeffco Public Schools - Colorado</t>
  </si>
  <si>
    <t>Momentive.ai</t>
  </si>
  <si>
    <t>Builder.ai</t>
  </si>
  <si>
    <t>Flo Health</t>
  </si>
  <si>
    <t>New York City Office of Technology &amp; Innovation</t>
  </si>
  <si>
    <t>Trillium Health Resources</t>
  </si>
  <si>
    <t>PA Consulting</t>
  </si>
  <si>
    <t>Incode</t>
  </si>
  <si>
    <t>Ritchie Bros.</t>
  </si>
  <si>
    <t>Altruistic Informatics Consulting</t>
  </si>
  <si>
    <t>HStechnologies LLC</t>
  </si>
  <si>
    <t>MRM McCann</t>
  </si>
  <si>
    <t>HealthComp</t>
  </si>
  <si>
    <t>GSSR</t>
  </si>
  <si>
    <t>Aristocrat Leisure Limited</t>
  </si>
  <si>
    <t>Dexian</t>
  </si>
  <si>
    <t>CFS - Technology</t>
  </si>
  <si>
    <t>N9 IT SOLUTIONS</t>
  </si>
  <si>
    <t>Peritus Inc.</t>
  </si>
  <si>
    <t>Deezer</t>
  </si>
  <si>
    <t>ViacomCBS</t>
  </si>
  <si>
    <t>Synechron</t>
  </si>
  <si>
    <t>Kobold Metals</t>
  </si>
  <si>
    <t>Clinician Nexus</t>
  </si>
  <si>
    <t>Mindvalley</t>
  </si>
  <si>
    <t>AlGooru</t>
  </si>
  <si>
    <t>Gemini</t>
  </si>
  <si>
    <t>Datacom</t>
  </si>
  <si>
    <t>Chime</t>
  </si>
  <si>
    <t>Altimate AI</t>
  </si>
  <si>
    <t>Orion Worldwide</t>
  </si>
  <si>
    <t>Cubic Corporation</t>
  </si>
  <si>
    <t>Ascensus</t>
  </si>
  <si>
    <t>All IT Solutions</t>
  </si>
  <si>
    <t>Méthode Srl</t>
  </si>
  <si>
    <t>YETI Coolers</t>
  </si>
  <si>
    <t>Itoc</t>
  </si>
  <si>
    <t>Carman Solutions Group</t>
  </si>
  <si>
    <t>Acclaim Technical Services</t>
  </si>
  <si>
    <t>ICF Next</t>
  </si>
  <si>
    <t>The Venetian Resort Las Vegas</t>
  </si>
  <si>
    <t>Discover</t>
  </si>
  <si>
    <t>New York Blood Center Inc</t>
  </si>
  <si>
    <t>Globe Life Inc.</t>
  </si>
  <si>
    <t>Anduril Industries</t>
  </si>
  <si>
    <t>Ghritachi Inc</t>
  </si>
  <si>
    <t>Cere Network</t>
  </si>
  <si>
    <t>Foxintelligence</t>
  </si>
  <si>
    <t>Pure Storage</t>
  </si>
  <si>
    <t>TheResumeReview.com</t>
  </si>
  <si>
    <t>Kani Solutions</t>
  </si>
  <si>
    <t>Rokt</t>
  </si>
  <si>
    <t>Nimble</t>
  </si>
  <si>
    <t>Vendelux</t>
  </si>
  <si>
    <t>Acquco</t>
  </si>
  <si>
    <t>Marani Health Inc</t>
  </si>
  <si>
    <t>Protective Insurance</t>
  </si>
  <si>
    <t>REQ SOLUTIONS</t>
  </si>
  <si>
    <t>Tufts University</t>
  </si>
  <si>
    <t>Fora Financial LLC</t>
  </si>
  <si>
    <t>Keyrus</t>
  </si>
  <si>
    <t>Defense Counterintelligence and Security Agency (DCSA)</t>
  </si>
  <si>
    <t>Apple Bank for Savings</t>
  </si>
  <si>
    <t>W. R. Grace &amp; Co</t>
  </si>
  <si>
    <t>Central Intelligence Agency</t>
  </si>
  <si>
    <t>Renasant Bank</t>
  </si>
  <si>
    <t>DoubleVerify</t>
  </si>
  <si>
    <t>Harvard Business School</t>
  </si>
  <si>
    <t>Lending Science DM</t>
  </si>
  <si>
    <t>Ruggable</t>
  </si>
  <si>
    <t>Bio-Rad Laboratories</t>
  </si>
  <si>
    <t>Global Tiket Network</t>
  </si>
  <si>
    <t>Hornet Staffing</t>
  </si>
  <si>
    <t>Kforce Technology</t>
  </si>
  <si>
    <t>Beacon Hill Technologies</t>
  </si>
  <si>
    <t>Helin</t>
  </si>
  <si>
    <t>Sustainable Engineering Services, P.C.</t>
  </si>
  <si>
    <t>AIC</t>
  </si>
  <si>
    <t>Donatech Corporation</t>
  </si>
  <si>
    <t>Adaptive Technology Insights</t>
  </si>
  <si>
    <t>Hired by Matrix, Inc.</t>
  </si>
  <si>
    <t>Taco Bell</t>
  </si>
  <si>
    <t>Partners In Action, Inc.</t>
  </si>
  <si>
    <t>Nelson</t>
  </si>
  <si>
    <t>Shiftsmart</t>
  </si>
  <si>
    <t>Pyramid Consulting, Inc.</t>
  </si>
  <si>
    <t>AppZen, Inc.</t>
  </si>
  <si>
    <t>May Mobility</t>
  </si>
  <si>
    <t>Silent Eight</t>
  </si>
  <si>
    <t>Material Bank</t>
  </si>
  <si>
    <t>Cisco Meraki</t>
  </si>
  <si>
    <t>KommForce Solutions</t>
  </si>
  <si>
    <t>HireTalent, LLC</t>
  </si>
  <si>
    <t>ML OUTSOURCING SERVICES PRIVATE LIMITED</t>
  </si>
  <si>
    <t>Ad Hoc Labs (Burner)</t>
  </si>
  <si>
    <t>The Partner Companies</t>
  </si>
  <si>
    <t>Shift</t>
  </si>
  <si>
    <t>Datawiz Corporation</t>
  </si>
  <si>
    <t>The DarkStar Group</t>
  </si>
  <si>
    <t>BCForward</t>
  </si>
  <si>
    <t>STL Digital</t>
  </si>
  <si>
    <t>NTT DATA</t>
  </si>
  <si>
    <t>El Super</t>
  </si>
  <si>
    <t>Gannett</t>
  </si>
  <si>
    <t>Market Tree Research</t>
  </si>
  <si>
    <t>Carrier</t>
  </si>
  <si>
    <t>Petco</t>
  </si>
  <si>
    <t>Phenom Labs</t>
  </si>
  <si>
    <t>Omio</t>
  </si>
  <si>
    <t>Auto Plus Auto Parts</t>
  </si>
  <si>
    <t>Pagaya</t>
  </si>
  <si>
    <t>Assembly</t>
  </si>
  <si>
    <t>Centific</t>
  </si>
  <si>
    <t>OneTrust</t>
  </si>
  <si>
    <t>The Dignify Solutions, LLC</t>
  </si>
  <si>
    <t>Vastika Inc.</t>
  </si>
  <si>
    <t>U.S. Army Training and Doctrine Command</t>
  </si>
  <si>
    <t>Impact</t>
  </si>
  <si>
    <t>Zeta</t>
  </si>
  <si>
    <t>CD PROJEKT RED</t>
  </si>
  <si>
    <t>The Plus Group</t>
  </si>
  <si>
    <t>Texcelvision</t>
  </si>
  <si>
    <t>Agilent Technologies</t>
  </si>
  <si>
    <t>ManTech International Corporation</t>
  </si>
  <si>
    <t>StratG Inc</t>
  </si>
  <si>
    <t>U.S. Department of State</t>
  </si>
  <si>
    <t>Technology Ventures</t>
  </si>
  <si>
    <t>BYLT Basics</t>
  </si>
  <si>
    <t>CliftonLarsonAllen</t>
  </si>
  <si>
    <t>Cleerly</t>
  </si>
  <si>
    <t>Amgen</t>
  </si>
  <si>
    <t>Luno</t>
  </si>
  <si>
    <t>University of Southern California</t>
  </si>
  <si>
    <t>Kite Pharma</t>
  </si>
  <si>
    <t>Pattern</t>
  </si>
  <si>
    <t>Fractal</t>
  </si>
  <si>
    <t>SUMMIT PARTNERS</t>
  </si>
  <si>
    <t>FoundIT</t>
  </si>
  <si>
    <t>Socium - Teams Done Differently</t>
  </si>
  <si>
    <t>City Of Hope</t>
  </si>
  <si>
    <t>Office of Inspector General</t>
  </si>
  <si>
    <t>Ebusiness Technologies Corp.</t>
  </si>
  <si>
    <t>Meo Staffing</t>
  </si>
  <si>
    <t>Astreya</t>
  </si>
  <si>
    <t>Munich Re America</t>
  </si>
  <si>
    <t>Amex</t>
  </si>
  <si>
    <t>Lethya Group Inc</t>
  </si>
  <si>
    <t>Wyetech</t>
  </si>
  <si>
    <t>UMass Med School</t>
  </si>
  <si>
    <t>GenSpark</t>
  </si>
  <si>
    <t>American Airlines</t>
  </si>
  <si>
    <t>Milk Moovement</t>
  </si>
  <si>
    <t>Tekcogno</t>
  </si>
  <si>
    <t>EXL</t>
  </si>
  <si>
    <t>Flagship Pioneering, Inc.</t>
  </si>
  <si>
    <t>Thrive Market</t>
  </si>
  <si>
    <t>C3.ai</t>
  </si>
  <si>
    <t>Milestone Technologies, Inc.</t>
  </si>
  <si>
    <t>KeHE Distributors, LLC</t>
  </si>
  <si>
    <t>Canada Pension Plan Investment Board</t>
  </si>
  <si>
    <t>AnaVation</t>
  </si>
  <si>
    <t>JBA</t>
  </si>
  <si>
    <t>e-business International Inc</t>
  </si>
  <si>
    <t>Gympass</t>
  </si>
  <si>
    <t>Bayforce</t>
  </si>
  <si>
    <t>The Kraft Heinz Company</t>
  </si>
  <si>
    <t>Clairvoyant</t>
  </si>
  <si>
    <t>Enertiv</t>
  </si>
  <si>
    <t>RAZOR</t>
  </si>
  <si>
    <t>The Computer Merchant, Ltd</t>
  </si>
  <si>
    <t>Sun Life</t>
  </si>
  <si>
    <t>COMMUNITY HEALTH OF SOUTH DADE, INC</t>
  </si>
  <si>
    <t>Lands End</t>
  </si>
  <si>
    <t>iPeople Infosystems LLC</t>
  </si>
  <si>
    <t>Nivid InfoTech Inc.</t>
  </si>
  <si>
    <t>University of Minnesota Twin Cities</t>
  </si>
  <si>
    <t>Town of Lexington</t>
  </si>
  <si>
    <t>DNSFilter</t>
  </si>
  <si>
    <t>CNIC Careers</t>
  </si>
  <si>
    <t>LabCorp</t>
  </si>
  <si>
    <t>Accenture Federal Services</t>
  </si>
  <si>
    <t>CapTech Consulting</t>
  </si>
  <si>
    <t>Nanoverse Technologies, Ltd.</t>
  </si>
  <si>
    <t>HITACHI AMERICA, LTD.</t>
  </si>
  <si>
    <t>Williams Scotsman, Inc.</t>
  </si>
  <si>
    <t>VLink Inc</t>
  </si>
  <si>
    <t>Jina AI</t>
  </si>
  <si>
    <t>U.S. Commodity Futures Trading Commission</t>
  </si>
  <si>
    <t>Blyncsy</t>
  </si>
  <si>
    <t>Redwood Strategy Group</t>
  </si>
  <si>
    <t>Egen</t>
  </si>
  <si>
    <t>ORFIUM</t>
  </si>
  <si>
    <t>Soni</t>
  </si>
  <si>
    <t>Air Products and Chemicals</t>
  </si>
  <si>
    <t>Reputable Staffing, Inc.</t>
  </si>
  <si>
    <t>Amplified Sourcing</t>
  </si>
  <si>
    <t>Supernova Technology</t>
  </si>
  <si>
    <t>Rockstar Games New York &amp; New England</t>
  </si>
  <si>
    <t>Assurant</t>
  </si>
  <si>
    <t>Stretto, Inc.</t>
  </si>
  <si>
    <t>Hireblazer</t>
  </si>
  <si>
    <t>TSR Consulting Services, Inc.</t>
  </si>
  <si>
    <t>Quantexa</t>
  </si>
  <si>
    <t>Taylor Corporation</t>
  </si>
  <si>
    <t>The Bank of New York Mellon Corporation</t>
  </si>
  <si>
    <t>Klaxontech</t>
  </si>
  <si>
    <t>Alation, Inc.</t>
  </si>
  <si>
    <t>Understanding Recruitment</t>
  </si>
  <si>
    <t>CareFirst BlueCross BlueShield</t>
  </si>
  <si>
    <t>CACI International Inc</t>
  </si>
  <si>
    <t>VISIAN</t>
  </si>
  <si>
    <t>Sierra Space</t>
  </si>
  <si>
    <t>Marathon TS Inc</t>
  </si>
  <si>
    <t>Locaria</t>
  </si>
  <si>
    <t>Newt Global</t>
  </si>
  <si>
    <t>Impellam Group</t>
  </si>
  <si>
    <t>Strive Health</t>
  </si>
  <si>
    <t>Everlaw</t>
  </si>
  <si>
    <t>Invenergy</t>
  </si>
  <si>
    <t>Career Mentors, LLC</t>
  </si>
  <si>
    <t>TekWay, Inc.</t>
  </si>
  <si>
    <t>Phaxis</t>
  </si>
  <si>
    <t>PitchBook</t>
  </si>
  <si>
    <t>Reliant NationWide Staffing</t>
  </si>
  <si>
    <t>TRC Talent Solutions</t>
  </si>
  <si>
    <t>RFA Engineering</t>
  </si>
  <si>
    <t>Top Stack</t>
  </si>
  <si>
    <t>Rangam</t>
  </si>
  <si>
    <t>Madison Trust Company</t>
  </si>
  <si>
    <t>Pregis Corporation</t>
  </si>
  <si>
    <t>Metropolitan Jewish Health System</t>
  </si>
  <si>
    <t>Crowdstaffing powered by Prosperix</t>
  </si>
  <si>
    <t>Dynatrace</t>
  </si>
  <si>
    <t>frontdoor, inc.</t>
  </si>
  <si>
    <t>WAVSYS</t>
  </si>
  <si>
    <t>IMG Crown Energy Services Joint Venture, LLC</t>
  </si>
  <si>
    <t>Natixis in Portugal</t>
  </si>
  <si>
    <t>The Search Experience</t>
  </si>
  <si>
    <t>Ahrefs</t>
  </si>
  <si>
    <t>Faire</t>
  </si>
  <si>
    <t>Surprise.com</t>
  </si>
  <si>
    <t>Softcom, Inc.</t>
  </si>
  <si>
    <t>Synergent Tech Solutions</t>
  </si>
  <si>
    <t>Facebook</t>
  </si>
  <si>
    <t>eSmartloan</t>
  </si>
  <si>
    <t>Docplanner</t>
  </si>
  <si>
    <t>ANSER</t>
  </si>
  <si>
    <t>Ace Games</t>
  </si>
  <si>
    <t>Calhoun International</t>
  </si>
  <si>
    <t>TruBlu HR Solutions</t>
  </si>
  <si>
    <t>Refresco North America</t>
  </si>
  <si>
    <t>Oxford Solutions</t>
  </si>
  <si>
    <t>iAdvize</t>
  </si>
  <si>
    <t>ConsultNet</t>
  </si>
  <si>
    <t>Carrot Fertility</t>
  </si>
  <si>
    <t>Moodys Northwest consulting</t>
  </si>
  <si>
    <t>SGF Global</t>
  </si>
  <si>
    <t>HireTalent</t>
  </si>
  <si>
    <t>Security Public Storage</t>
  </si>
  <si>
    <t>Hyatt</t>
  </si>
  <si>
    <t>WNS Global Services</t>
  </si>
  <si>
    <t>Launch Consulting Group</t>
  </si>
  <si>
    <t>Platform Science</t>
  </si>
  <si>
    <t>eTeam Inc</t>
  </si>
  <si>
    <t>Momentum (BuildMomentum.io)</t>
  </si>
  <si>
    <t>Workiva, Inc.</t>
  </si>
  <si>
    <t>SPEC</t>
  </si>
  <si>
    <t>The Placement Gurus</t>
  </si>
  <si>
    <t>BOEING</t>
  </si>
  <si>
    <t>Lowe's</t>
  </si>
  <si>
    <t>EVYD Technology</t>
  </si>
  <si>
    <t>Chegg</t>
  </si>
  <si>
    <t>Node.Digital</t>
  </si>
  <si>
    <t>CCC Intelligent Solutions, Inc.</t>
  </si>
  <si>
    <t>AltaSource Group</t>
  </si>
  <si>
    <t>Purdue University</t>
  </si>
  <si>
    <t>Google</t>
  </si>
  <si>
    <t>newport county community health</t>
  </si>
  <si>
    <t>Kelly</t>
  </si>
  <si>
    <t>Samsung Electronics America</t>
  </si>
  <si>
    <t>Autodesk, Inc</t>
  </si>
  <si>
    <t>CorTech LLC</t>
  </si>
  <si>
    <t>Multi Media</t>
  </si>
  <si>
    <t>JOBJACK</t>
  </si>
  <si>
    <t>Advantis Global</t>
  </si>
  <si>
    <t>FTS, Inc.</t>
  </si>
  <si>
    <t>Coastal Medical</t>
  </si>
  <si>
    <t>SiteOne Landscape Supply</t>
  </si>
  <si>
    <t>JetBridge</t>
  </si>
  <si>
    <t>Salute Mission Inc.</t>
  </si>
  <si>
    <t>EOG Resources</t>
  </si>
  <si>
    <t>New York Power Authority</t>
  </si>
  <si>
    <t>ICON Consultants, LP</t>
  </si>
  <si>
    <t>Doximity</t>
  </si>
  <si>
    <t>Eisenhower Medical Center</t>
  </si>
  <si>
    <t>NuWest Group</t>
  </si>
  <si>
    <t>Iwebgrocer</t>
  </si>
  <si>
    <t>Ryder System</t>
  </si>
  <si>
    <t>MassGenics</t>
  </si>
  <si>
    <t>Tookitaki</t>
  </si>
  <si>
    <t>Tesco Bengaluru</t>
  </si>
  <si>
    <t>Hillenbrand</t>
  </si>
  <si>
    <t>Mission Loans LLC</t>
  </si>
  <si>
    <t>The Surplus Line Association of California</t>
  </si>
  <si>
    <t>MGM Resorts International</t>
  </si>
  <si>
    <t>Southwest Research Institute (SwRI)</t>
  </si>
  <si>
    <t>AppsIntegration, Inc.</t>
  </si>
  <si>
    <t>NAMI Chicago</t>
  </si>
  <si>
    <t>Centauri</t>
  </si>
  <si>
    <t>Big Cloud</t>
  </si>
  <si>
    <t>Albert R Renteria Cooperation</t>
  </si>
  <si>
    <t>CIMMYT</t>
  </si>
  <si>
    <t>Deep Genomics Inc.</t>
  </si>
  <si>
    <t>City of Lubbock, TX</t>
  </si>
  <si>
    <t>KBR</t>
  </si>
  <si>
    <t>Center for Sustainable Energy (CSE)</t>
  </si>
  <si>
    <t>AirDNA</t>
  </si>
  <si>
    <t>Cargill</t>
  </si>
  <si>
    <t>Magnit Global</t>
  </si>
  <si>
    <t>The HR SOURCE</t>
  </si>
  <si>
    <t>Savills North America</t>
  </si>
  <si>
    <t>Cymertek</t>
  </si>
  <si>
    <t>The Goodkind Group, LLC</t>
  </si>
  <si>
    <t>West Asset Management</t>
  </si>
  <si>
    <t>SSI People</t>
  </si>
  <si>
    <t>Stryker</t>
  </si>
  <si>
    <t>Baylor Scott &amp; White Health</t>
  </si>
  <si>
    <t>Money Fellows</t>
  </si>
  <si>
    <t>Reebelo</t>
  </si>
  <si>
    <t>Fannie Mae</t>
  </si>
  <si>
    <t>Forward Air</t>
  </si>
  <si>
    <t>MATRIX Resources, Inc.</t>
  </si>
  <si>
    <t>GradBay</t>
  </si>
  <si>
    <t>Amartha</t>
  </si>
  <si>
    <t>WorkCog</t>
  </si>
  <si>
    <t>Planet Labs Inc.</t>
  </si>
  <si>
    <t>Lenmar Consulting Inc</t>
  </si>
  <si>
    <t>Manulife and John Hancock</t>
  </si>
  <si>
    <t>Bird Staffing</t>
  </si>
  <si>
    <t>EY</t>
  </si>
  <si>
    <t>Riverside Research</t>
  </si>
  <si>
    <t>Elite Hedge Fund</t>
  </si>
  <si>
    <t>Avinya Infotech</t>
  </si>
  <si>
    <t>capital.com</t>
  </si>
  <si>
    <t>University of Oklahoma</t>
  </si>
  <si>
    <t>ION Group</t>
  </si>
  <si>
    <t>DLA Piper</t>
  </si>
  <si>
    <t>Procom</t>
  </si>
  <si>
    <t>DISH Network</t>
  </si>
  <si>
    <t>R1 RCM, Inc.</t>
  </si>
  <si>
    <t>Truckee Meadows Community College</t>
  </si>
  <si>
    <t>Stanley Black &amp; Decker</t>
  </si>
  <si>
    <t>Providence</t>
  </si>
  <si>
    <t>Pocket Network</t>
  </si>
  <si>
    <t>Lonely Planet</t>
  </si>
  <si>
    <t>JUMO</t>
  </si>
  <si>
    <t>Athletic Greens</t>
  </si>
  <si>
    <t>Motus Recruiting and Staffing, Inc.</t>
  </si>
  <si>
    <t>Denken Solutions</t>
  </si>
  <si>
    <t>Helium Health</t>
  </si>
  <si>
    <t>AppFolio</t>
  </si>
  <si>
    <t>London Approach</t>
  </si>
  <si>
    <t>Logispin</t>
  </si>
  <si>
    <t>Blue Siren Inc</t>
  </si>
  <si>
    <t>Ferrovialcompany</t>
  </si>
  <si>
    <t>UF Health Shands Hospital</t>
  </si>
  <si>
    <t>OReilly Automotive Inc</t>
  </si>
  <si>
    <t>Ecolab</t>
  </si>
  <si>
    <t>MSR Cosmos</t>
  </si>
  <si>
    <t>SWORD Health</t>
  </si>
  <si>
    <t>Coforge</t>
  </si>
  <si>
    <t>Huntington Ingalls Industries</t>
  </si>
  <si>
    <t>SuperAnnotate</t>
  </si>
  <si>
    <t>New Resources Consulting, LLC</t>
  </si>
  <si>
    <t>Octopus Energy</t>
  </si>
  <si>
    <t>Care.com</t>
  </si>
  <si>
    <t>EpochGeo</t>
  </si>
  <si>
    <t>Balsam Brands</t>
  </si>
  <si>
    <t>Krila Consultancy &amp; Recruitment</t>
  </si>
  <si>
    <t>C2S Technologies Inc</t>
  </si>
  <si>
    <t>Scale AI</t>
  </si>
  <si>
    <t>EMPLOYERS</t>
  </si>
  <si>
    <t>Foodics</t>
  </si>
  <si>
    <t>Purple Drive Technologies</t>
  </si>
  <si>
    <t>Kia Central &amp; South America Corp.</t>
  </si>
  <si>
    <t>Michigan Commercial Insurance Mutual</t>
  </si>
  <si>
    <t>Citizens Financial Group, Inc</t>
  </si>
  <si>
    <t>HealthVerity</t>
  </si>
  <si>
    <t>Computer Staff</t>
  </si>
  <si>
    <t>Collaborative, LLC</t>
  </si>
  <si>
    <t>Lawrence Livermore National Laboratory</t>
  </si>
  <si>
    <t>Tactacam LLC</t>
  </si>
  <si>
    <t>Engineering Square</t>
  </si>
  <si>
    <t>HumanEdge</t>
  </si>
  <si>
    <t>Progressive Hydraulics Inc.</t>
  </si>
  <si>
    <t>Be Strong International</t>
  </si>
  <si>
    <t>State of Montana</t>
  </si>
  <si>
    <t>Techtronic Industries (TTI)</t>
  </si>
  <si>
    <t>Greater Baltimore Medical Center (GBMC)</t>
  </si>
  <si>
    <t>Hill Search</t>
  </si>
  <si>
    <t>DRP Solutions</t>
  </si>
  <si>
    <t>Collins Aerospace</t>
  </si>
  <si>
    <t>Clarity Technology Partners</t>
  </si>
  <si>
    <t>O'GARA Beverly Hills</t>
  </si>
  <si>
    <t>BLEND360</t>
  </si>
  <si>
    <t>DropBox</t>
  </si>
  <si>
    <t>Accolite Digital</t>
  </si>
  <si>
    <t>Fountain House</t>
  </si>
  <si>
    <t>Kaygen, Inc.</t>
  </si>
  <si>
    <t>CIBA Insurance Services</t>
  </si>
  <si>
    <t>TransPerfect</t>
  </si>
  <si>
    <t>Unifonic</t>
  </si>
  <si>
    <t>Salt</t>
  </si>
  <si>
    <t>Fresha</t>
  </si>
  <si>
    <t>Bell Canada</t>
  </si>
  <si>
    <t>Evolve Group</t>
  </si>
  <si>
    <t>DraftKings</t>
  </si>
  <si>
    <t>MedeAnalytics</t>
  </si>
  <si>
    <t>Trail Blazer</t>
  </si>
  <si>
    <t>Skyworks Solutions</t>
  </si>
  <si>
    <t>CleanDNS</t>
  </si>
  <si>
    <t>Crane Co</t>
  </si>
  <si>
    <t>Pop-Up Talent</t>
  </si>
  <si>
    <t>The Hertz Corporation</t>
  </si>
  <si>
    <t>Agile Resources, Inc.</t>
  </si>
  <si>
    <t>CaptivateIQ</t>
  </si>
  <si>
    <t>RTI International</t>
  </si>
  <si>
    <t>Sierra Business Solution LLC</t>
  </si>
  <si>
    <t>Uplift Education</t>
  </si>
  <si>
    <t>Pioneer Industries, Inc</t>
  </si>
  <si>
    <t>Inclusively</t>
  </si>
  <si>
    <t>BlastPoint</t>
  </si>
  <si>
    <t>Ultimate Software</t>
  </si>
  <si>
    <t>Invitae</t>
  </si>
  <si>
    <t>HomeAware</t>
  </si>
  <si>
    <t>Shopify</t>
  </si>
  <si>
    <t>Westinghouse Electric Company</t>
  </si>
  <si>
    <t>Workforce Optimizer Pte Ltd</t>
  </si>
  <si>
    <t>LHH Recruitment Solutions</t>
  </si>
  <si>
    <t>Chewy</t>
  </si>
  <si>
    <t>Devcare Solutions</t>
  </si>
  <si>
    <t>Precise Solutions</t>
  </si>
  <si>
    <t>CareerBuilder-US</t>
  </si>
  <si>
    <t>ADL Accountants</t>
  </si>
  <si>
    <t>US Department of the Treasury</t>
  </si>
  <si>
    <t>MANGOPAY</t>
  </si>
  <si>
    <t>ICONMA</t>
  </si>
  <si>
    <t>RB Consulting Inc.</t>
  </si>
  <si>
    <t>HRS</t>
  </si>
  <si>
    <t>Cogent Infotech.</t>
  </si>
  <si>
    <t>Comcast Advertising</t>
  </si>
  <si>
    <t>The Bouqs Company</t>
  </si>
  <si>
    <t>Event Dynamic</t>
  </si>
  <si>
    <t>Collabera</t>
  </si>
  <si>
    <t>JustAnswer LLC</t>
  </si>
  <si>
    <t>Stanley David and Associates</t>
  </si>
  <si>
    <t>A+ Consulting</t>
  </si>
  <si>
    <t>Disys India Private Limited</t>
  </si>
  <si>
    <t>Manna</t>
  </si>
  <si>
    <t>Paceline</t>
  </si>
  <si>
    <t>BlackRock</t>
  </si>
  <si>
    <t>Transfix.io</t>
  </si>
  <si>
    <t>Credible</t>
  </si>
  <si>
    <t>Hamlyn Williams</t>
  </si>
  <si>
    <t>Wave Talent</t>
  </si>
  <si>
    <t>IXL Learning</t>
  </si>
  <si>
    <t>Janes</t>
  </si>
  <si>
    <t>Choice Hotels International Inc</t>
  </si>
  <si>
    <t>FDM SINGAPORE CONSULTING PTE. LTD.</t>
  </si>
  <si>
    <t>Amira Learning</t>
  </si>
  <si>
    <t>Proclinical Staffing</t>
  </si>
  <si>
    <t>RJM Technologies, Inc.</t>
  </si>
  <si>
    <t>merican Inc</t>
  </si>
  <si>
    <t>StaffSource</t>
  </si>
  <si>
    <t>Collabera LLC</t>
  </si>
  <si>
    <t>Infosys Technologies Ltd</t>
  </si>
  <si>
    <t>Loop</t>
  </si>
  <si>
    <t>Irvine Technology Corporation</t>
  </si>
  <si>
    <t>Dimensional Thinking</t>
  </si>
  <si>
    <t>HireGenics/Innova Solutions</t>
  </si>
  <si>
    <t>Eclaro</t>
  </si>
  <si>
    <t>Human Resources</t>
  </si>
  <si>
    <t>Associated Bank - Corp</t>
  </si>
  <si>
    <t>Stytch</t>
  </si>
  <si>
    <t>PayJoy</t>
  </si>
  <si>
    <t>Editech Staffing</t>
  </si>
  <si>
    <t>Jr. Data Analyst</t>
  </si>
  <si>
    <t>PapeDawson Engineers Inc</t>
  </si>
  <si>
    <t>FOCUSKPI INC</t>
  </si>
  <si>
    <t>University of Wisconsin - Milwaukee</t>
  </si>
  <si>
    <t>ORAU</t>
  </si>
  <si>
    <t>American Family Insurance</t>
  </si>
  <si>
    <t>MindSource</t>
  </si>
  <si>
    <t>greenpath, inc.</t>
  </si>
  <si>
    <t>SDV INTERNATIONAL</t>
  </si>
  <si>
    <t>Neotech solutions</t>
  </si>
  <si>
    <t>Ardent Health Services</t>
  </si>
  <si>
    <t>Variant Perception</t>
  </si>
  <si>
    <t>JetBridge Software Inc.</t>
  </si>
  <si>
    <t>Deutsche Telekom IT Solutions</t>
  </si>
  <si>
    <t>Merck</t>
  </si>
  <si>
    <t>ON Data Staffing</t>
  </si>
  <si>
    <t>FLEX College Prep</t>
  </si>
  <si>
    <t>Hanker Systems Inc</t>
  </si>
  <si>
    <t>XFORIA Inc</t>
  </si>
  <si>
    <t>Guitar Center</t>
  </si>
  <si>
    <t>Western Union</t>
  </si>
  <si>
    <t>Peloton</t>
  </si>
  <si>
    <t>Metyis</t>
  </si>
  <si>
    <t>Human Interest</t>
  </si>
  <si>
    <t>Los Angeles County Department of Human Resources</t>
  </si>
  <si>
    <t>Independent Suppliers Group, Inc.</t>
  </si>
  <si>
    <t>Unit4</t>
  </si>
  <si>
    <t>Outreach.io</t>
  </si>
  <si>
    <t>Sterlite Technologies Limited</t>
  </si>
  <si>
    <t>First National Bank</t>
  </si>
  <si>
    <t>Citizen.com</t>
  </si>
  <si>
    <t>Salesforce, Inc.</t>
  </si>
  <si>
    <t>Appsintegration INC</t>
  </si>
  <si>
    <t>Benefitfocus</t>
  </si>
  <si>
    <t>Vericor Power Systems LLC</t>
  </si>
  <si>
    <t>Swish Analytics</t>
  </si>
  <si>
    <t>Freudenberg Group</t>
  </si>
  <si>
    <t>NextGen Global Resources</t>
  </si>
  <si>
    <t>Sun Pharmatrix</t>
  </si>
  <si>
    <t>Government Tactical Solutions</t>
  </si>
  <si>
    <t>DART</t>
  </si>
  <si>
    <t>SilverSearch, Inc.</t>
  </si>
  <si>
    <t>GoCardless</t>
  </si>
  <si>
    <t>NYSTEC</t>
  </si>
  <si>
    <t>Sutoer Solutions</t>
  </si>
  <si>
    <t>ADP</t>
  </si>
  <si>
    <t>Next Ventures</t>
  </si>
  <si>
    <t>American Family Mutual Insurance</t>
  </si>
  <si>
    <t>Duquesne Light Company</t>
  </si>
  <si>
    <t>Rover.com</t>
  </si>
  <si>
    <t>CFO's Domain</t>
  </si>
  <si>
    <t>Expel</t>
  </si>
  <si>
    <t>BlueCloud</t>
  </si>
  <si>
    <t>Della Infotech Inc.</t>
  </si>
  <si>
    <t>RIIM</t>
  </si>
  <si>
    <t>Airwallex</t>
  </si>
  <si>
    <t>Cambium Learning Group</t>
  </si>
  <si>
    <t>R. T. Moore Co., Inc.</t>
  </si>
  <si>
    <t>Agama Solutions</t>
  </si>
  <si>
    <t>Candid8</t>
  </si>
  <si>
    <t>Backd Business Funding</t>
  </si>
  <si>
    <t>DigiTech Resourcing</t>
  </si>
  <si>
    <t>ENVISN INCORPORATED</t>
  </si>
  <si>
    <t>Eurofins</t>
  </si>
  <si>
    <t>Infojini Inc</t>
  </si>
  <si>
    <t>Intuitive Surgical</t>
  </si>
  <si>
    <t>U.S. Secret Service</t>
  </si>
  <si>
    <t>Braze</t>
  </si>
  <si>
    <t>SmartIMS Inc.</t>
  </si>
  <si>
    <t>Babylist</t>
  </si>
  <si>
    <t>Codeforce 360</t>
  </si>
  <si>
    <t>TraceGains</t>
  </si>
  <si>
    <t>Empassion</t>
  </si>
  <si>
    <t>ProCleared LLC</t>
  </si>
  <si>
    <t>Semper Home Loans</t>
  </si>
  <si>
    <t>the darkstar group llc</t>
  </si>
  <si>
    <t>Stafford Consulting Company, Inc.</t>
  </si>
  <si>
    <t>Envision</t>
  </si>
  <si>
    <t>Real Staffing</t>
  </si>
  <si>
    <t>Mention Me</t>
  </si>
  <si>
    <t>Devbridge</t>
  </si>
  <si>
    <t>Cube Hub Inc.</t>
  </si>
  <si>
    <t>Valencia College</t>
  </si>
  <si>
    <t>Logic20/20</t>
  </si>
  <si>
    <t>New Millenium Consulting</t>
  </si>
  <si>
    <t>Aquent</t>
  </si>
  <si>
    <t>TalentBurst, Inc</t>
  </si>
  <si>
    <t>UMA, Geotechnical Construction, Inc.</t>
  </si>
  <si>
    <t>Idea Recruitment</t>
  </si>
  <si>
    <t>EPAM Systems</t>
  </si>
  <si>
    <t>Marriott</t>
  </si>
  <si>
    <t>AVIV Group</t>
  </si>
  <si>
    <t>Virginia Tech</t>
  </si>
  <si>
    <t>RxSense</t>
  </si>
  <si>
    <t>Vontier</t>
  </si>
  <si>
    <t>Liberty Personnel Services</t>
  </si>
  <si>
    <t>CoreLogic</t>
  </si>
  <si>
    <t>Gameloft</t>
  </si>
  <si>
    <t>Air Force Personnel Center</t>
  </si>
  <si>
    <t>Analysis Studio</t>
  </si>
  <si>
    <t>Tegus</t>
  </si>
  <si>
    <t>XceedSearch</t>
  </si>
  <si>
    <t>TechHuman</t>
  </si>
  <si>
    <t>Scratch Data</t>
  </si>
  <si>
    <t>Strategic Innovation Group, LLC</t>
  </si>
  <si>
    <t>Convergenz</t>
  </si>
  <si>
    <t>Axient</t>
  </si>
  <si>
    <t>APIXA</t>
  </si>
  <si>
    <t>GoodUnited</t>
  </si>
  <si>
    <t>AdventHealth Orlando</t>
  </si>
  <si>
    <t>U.S. Environmental Protection Agency (EPA)</t>
  </si>
  <si>
    <t>InvestM Technology LLC</t>
  </si>
  <si>
    <t>Verdant Robotics</t>
  </si>
  <si>
    <t>AbsoluteCare</t>
  </si>
  <si>
    <t>OTR Wheel Engineering, Inc.</t>
  </si>
  <si>
    <t>Kayrros</t>
  </si>
  <si>
    <t>Maris Consulting Group℠</t>
  </si>
  <si>
    <t>Loudoun County Government</t>
  </si>
  <si>
    <t>Market Street Talent, Inc.</t>
  </si>
  <si>
    <t>High Bridge Consulting LLC</t>
  </si>
  <si>
    <t>Cognism</t>
  </si>
  <si>
    <t>McNeil &amp; Co.</t>
  </si>
  <si>
    <t>UNFI</t>
  </si>
  <si>
    <t>Archon Resources</t>
  </si>
  <si>
    <t>Neara</t>
  </si>
  <si>
    <t>Mondrian Alpha</t>
  </si>
  <si>
    <t>Specialized Recruiting Group</t>
  </si>
  <si>
    <t>Los Alamos County</t>
  </si>
  <si>
    <t>ALTEN</t>
  </si>
  <si>
    <t>Trigger IT LLC</t>
  </si>
  <si>
    <t>ATR International</t>
  </si>
  <si>
    <t>Principal Financial Group</t>
  </si>
  <si>
    <t>InstantServe LLC</t>
  </si>
  <si>
    <t>Central Point Partners</t>
  </si>
  <si>
    <t>Kelly Science, Engineering, Technology &amp; Telecom</t>
  </si>
  <si>
    <t>Sconcept</t>
  </si>
  <si>
    <t>Sharpedge Solutions Inc</t>
  </si>
  <si>
    <t>The Climate Corporation</t>
  </si>
  <si>
    <t>Comtech LLC</t>
  </si>
  <si>
    <t>Statistics &amp; Data Corporation (SDC)</t>
  </si>
  <si>
    <t>Intuit Inc</t>
  </si>
  <si>
    <t>Workforce Opportunity Services</t>
  </si>
  <si>
    <t>Logistics Management Institute</t>
  </si>
  <si>
    <t>Mastech Digital</t>
  </si>
  <si>
    <t>ExpressVPN</t>
  </si>
  <si>
    <t>Texas Department of Transportation</t>
  </si>
  <si>
    <t>BlueConduit</t>
  </si>
  <si>
    <t>Valo Health</t>
  </si>
  <si>
    <t>Foot Locker</t>
  </si>
  <si>
    <t>Comerica Bank</t>
  </si>
  <si>
    <t>Gisajob</t>
  </si>
  <si>
    <t>Snowflake</t>
  </si>
  <si>
    <t>Security Bank</t>
  </si>
  <si>
    <t>Hedge Fund</t>
  </si>
  <si>
    <t>Noise Consulting Group</t>
  </si>
  <si>
    <t>Publix Super Markets</t>
  </si>
  <si>
    <t>Match.com</t>
  </si>
  <si>
    <t>Cirrus Group Consulting, Inc.</t>
  </si>
  <si>
    <t>Accreditation Association for Ambulatory Health Care (AAAHC)</t>
  </si>
  <si>
    <t>Labor, Department of</t>
  </si>
  <si>
    <t>Nahant Town Hall</t>
  </si>
  <si>
    <t>FloatMe Corp.</t>
  </si>
  <si>
    <t>Arizona State University</t>
  </si>
  <si>
    <t>Open Road Media</t>
  </si>
  <si>
    <t>Fortuna BMC</t>
  </si>
  <si>
    <t>Stem IT</t>
  </si>
  <si>
    <t>elegantekllc.com</t>
  </si>
  <si>
    <t>Chemours</t>
  </si>
  <si>
    <t>School Specialty, LLC</t>
  </si>
  <si>
    <t>Ultimate Medical Academy</t>
  </si>
  <si>
    <t>Strategic Analysis, Inc</t>
  </si>
  <si>
    <t>Davy</t>
  </si>
  <si>
    <t>St. Joseph's Health</t>
  </si>
  <si>
    <t>Redvest App</t>
  </si>
  <si>
    <t>Mayo Clinic</t>
  </si>
  <si>
    <t>Pilot Company</t>
  </si>
  <si>
    <t>QED National</t>
  </si>
  <si>
    <t>Bellwether Staffing Solutions</t>
  </si>
  <si>
    <t>BLACKCLOAK</t>
  </si>
  <si>
    <t>Metasys Technologies, Inc.</t>
  </si>
  <si>
    <t>Liftoff Mobile</t>
  </si>
  <si>
    <t>Telecare Corporation</t>
  </si>
  <si>
    <t>Idea Entity</t>
  </si>
  <si>
    <t>4-Serv Solutions Inc.</t>
  </si>
  <si>
    <t>Talkspace</t>
  </si>
  <si>
    <t>Fidelity Management &amp; Research Company</t>
  </si>
  <si>
    <t>SeatGeek</t>
  </si>
  <si>
    <t>Rune Labs</t>
  </si>
  <si>
    <t>Project Management Institute</t>
  </si>
  <si>
    <t>Public Consulting Group</t>
  </si>
  <si>
    <t>TalentHut</t>
  </si>
  <si>
    <t>Creel Court Reporting, Inc.</t>
  </si>
  <si>
    <t>Rocket</t>
  </si>
  <si>
    <t>Adecco</t>
  </si>
  <si>
    <t>SAP</t>
  </si>
  <si>
    <t>1 Point System</t>
  </si>
  <si>
    <t>Hostinger</t>
  </si>
  <si>
    <t>Get It Recruit - Administrative</t>
  </si>
  <si>
    <t>Vruksham Talent Group</t>
  </si>
  <si>
    <t>Lumin Digital</t>
  </si>
  <si>
    <t>Top Prospect Group</t>
  </si>
  <si>
    <t>ARTIDIS</t>
  </si>
  <si>
    <t>Exadel</t>
  </si>
  <si>
    <t>Barracuda Networks</t>
  </si>
  <si>
    <t>Colonial Pipeline</t>
  </si>
  <si>
    <t>San Antonio Regional Hospital</t>
  </si>
  <si>
    <t>Infobahn Solutions Inc.</t>
  </si>
  <si>
    <t>Brightcove</t>
  </si>
  <si>
    <t>Murmuration</t>
  </si>
  <si>
    <t>NT Concepts</t>
  </si>
  <si>
    <t>Tuba Group, Inc.</t>
  </si>
  <si>
    <t>Morrison Foerster</t>
  </si>
  <si>
    <t>Centene Corp</t>
  </si>
  <si>
    <t>US National Oceanic and Atmospheric Administration</t>
  </si>
  <si>
    <t>Premier, Inc</t>
  </si>
  <si>
    <t>General Atomics and Affiliated Companies</t>
  </si>
  <si>
    <t>Syrup Tech</t>
  </si>
  <si>
    <t>SupportNinja</t>
  </si>
  <si>
    <t>Informa Group Plc.</t>
  </si>
  <si>
    <t>Prodapt</t>
  </si>
  <si>
    <t>REI Systems</t>
  </si>
  <si>
    <t>Tensure Consulting</t>
  </si>
  <si>
    <t>Cox Enterprises</t>
  </si>
  <si>
    <t>Merck &amp; Co., Inc.</t>
  </si>
  <si>
    <t>PinnacleTek</t>
  </si>
  <si>
    <t>Fynd</t>
  </si>
  <si>
    <t>AAPRO Consulting</t>
  </si>
  <si>
    <t>CloudPro Partners</t>
  </si>
  <si>
    <t>Synopsys</t>
  </si>
  <si>
    <t>Bouldering Project</t>
  </si>
  <si>
    <t>Meritis</t>
  </si>
  <si>
    <t>Chanel</t>
  </si>
  <si>
    <t>Jumpvine</t>
  </si>
  <si>
    <t>Talent 360 Solutions</t>
  </si>
  <si>
    <t>Grail</t>
  </si>
  <si>
    <t>DEL REY Systems &amp; Technology, Inc.</t>
  </si>
  <si>
    <t>Mastercard, Inc.</t>
  </si>
  <si>
    <t>Abbott</t>
  </si>
  <si>
    <t>Createch - Creative + Tech Staffing</t>
  </si>
  <si>
    <t>Kantox</t>
  </si>
  <si>
    <t>Comrise</t>
  </si>
  <si>
    <t>Dataworks</t>
  </si>
  <si>
    <t>GreenPoint Global</t>
  </si>
  <si>
    <t>iCapital</t>
  </si>
  <si>
    <t>Lightspeed L.A.</t>
  </si>
  <si>
    <t>DIRECTV</t>
  </si>
  <si>
    <t>ANSER Corporation</t>
  </si>
  <si>
    <t>Clutch Talent</t>
  </si>
  <si>
    <t>AFELM US Space Command</t>
  </si>
  <si>
    <t>Daimler Truck North America</t>
  </si>
  <si>
    <t>Körber</t>
  </si>
  <si>
    <t>Garrett Advancing Motion</t>
  </si>
  <si>
    <t>Medix™</t>
  </si>
  <si>
    <t>Infosys Consulting - Europe</t>
  </si>
  <si>
    <t>Kratos Defense and Security Solutions</t>
  </si>
  <si>
    <t>Udacity, Inc.</t>
  </si>
  <si>
    <t>KLM Careers</t>
  </si>
  <si>
    <t>AMERICARE, INC</t>
  </si>
  <si>
    <t>Muon Space Inc</t>
  </si>
  <si>
    <t>DataAffect</t>
  </si>
  <si>
    <t>M&amp;D CAPITAL PREMIER BILLING</t>
  </si>
  <si>
    <t>Amerit Consulting</t>
  </si>
  <si>
    <t>Axelon Services Corporation</t>
  </si>
  <si>
    <t>HCA Florida Kendall Hospital</t>
  </si>
  <si>
    <t>Energie Steiermark</t>
  </si>
  <si>
    <t>OpsVeda, Inc.</t>
  </si>
  <si>
    <t>ALMPG Staffing &amp; Technologies</t>
  </si>
  <si>
    <t>Fathom Management LLC</t>
  </si>
  <si>
    <t>zenapse</t>
  </si>
  <si>
    <t>Fire &amp; Emergency Medical Svs</t>
  </si>
  <si>
    <t>Paramount</t>
  </si>
  <si>
    <t>H. Lee Moffitt Cancer Center</t>
  </si>
  <si>
    <t>AVCO CONSULTING</t>
  </si>
  <si>
    <t>CAREERXCHANGE, INC.</t>
  </si>
  <si>
    <t>Clayco Inc</t>
  </si>
  <si>
    <t>Universal Music Group</t>
  </si>
  <si>
    <t>PTS Advance</t>
  </si>
  <si>
    <t>NineDot Energy</t>
  </si>
  <si>
    <t>Mindex</t>
  </si>
  <si>
    <t>The Computer Merchant, Ltd.</t>
  </si>
  <si>
    <t>Storm6</t>
  </si>
  <si>
    <t>MedZed, LLC</t>
  </si>
  <si>
    <t>e.biT Consulting</t>
  </si>
  <si>
    <t>Accion Labs</t>
  </si>
  <si>
    <t>Info Origin Inc</t>
  </si>
  <si>
    <t>PrognomiQ Inc</t>
  </si>
  <si>
    <t>Heirloom</t>
  </si>
  <si>
    <t>Bank of Montreal</t>
  </si>
  <si>
    <t>American Medical Association</t>
  </si>
  <si>
    <t>Laiba Technologies</t>
  </si>
  <si>
    <t>Capstone IT</t>
  </si>
  <si>
    <t>Volt.io</t>
  </si>
  <si>
    <t>ETalentNetwork</t>
  </si>
  <si>
    <t>US Federal Energy Regulatory Commission</t>
  </si>
  <si>
    <t>Staffingine LLC</t>
  </si>
  <si>
    <t>Visionaire Partners</t>
  </si>
  <si>
    <t>Vezita Tech Inc.</t>
  </si>
  <si>
    <t>Taylor Farms</t>
  </si>
  <si>
    <t>JK.com</t>
  </si>
  <si>
    <t>Venturi</t>
  </si>
  <si>
    <t>VF Corporation</t>
  </si>
  <si>
    <t>Thomson Reuters</t>
  </si>
  <si>
    <t>Ginkgo Bioworks</t>
  </si>
  <si>
    <t>Good Steward Consulting, LLC</t>
  </si>
  <si>
    <t>Umniah</t>
  </si>
  <si>
    <t>RPS 205</t>
  </si>
  <si>
    <t>Stone Alliance Group</t>
  </si>
  <si>
    <t>Ingress IT Solutions</t>
  </si>
  <si>
    <t>Capital one</t>
  </si>
  <si>
    <t>Pfizer</t>
  </si>
  <si>
    <t>ConsultStaff</t>
  </si>
  <si>
    <t>Resemble AI</t>
  </si>
  <si>
    <t>Fastly</t>
  </si>
  <si>
    <t>Cardinal Health</t>
  </si>
  <si>
    <t>Centillion Infotech</t>
  </si>
  <si>
    <t>Primary Talent Partners</t>
  </si>
  <si>
    <t>MultiLingual Solutions Inc.</t>
  </si>
  <si>
    <t>KeyLogic Systems</t>
  </si>
  <si>
    <t>Lotus USA Inc</t>
  </si>
  <si>
    <t>Upgrade</t>
  </si>
  <si>
    <t>Spherion</t>
  </si>
  <si>
    <t>Integrity Consulting, NC</t>
  </si>
  <si>
    <t>Overbond</t>
  </si>
  <si>
    <t>Sanofi</t>
  </si>
  <si>
    <t>NextAfter</t>
  </si>
  <si>
    <t>Jade Global</t>
  </si>
  <si>
    <t>Mintel</t>
  </si>
  <si>
    <t>Zolon Tech</t>
  </si>
  <si>
    <t>NextEra Energy</t>
  </si>
  <si>
    <t>GAVINHEATH</t>
  </si>
  <si>
    <t>Gridiron IT</t>
  </si>
  <si>
    <t>REQUESTTECHNOLOGY.COM</t>
  </si>
  <si>
    <t>Arccos Golf</t>
  </si>
  <si>
    <t>PrimaSoft Inc</t>
  </si>
  <si>
    <t>AppsFlyer</t>
  </si>
  <si>
    <t>Halliburton Contingent Workforce Network</t>
  </si>
  <si>
    <t>Denim Health</t>
  </si>
  <si>
    <t>Sunbelt Rentals, Inc.</t>
  </si>
  <si>
    <t>MASS MUTUAL FINANCIAL GROUP</t>
  </si>
  <si>
    <t>UNITED COMMUNITY BANK</t>
  </si>
  <si>
    <t>Alteas Health</t>
  </si>
  <si>
    <t>Prosperix</t>
  </si>
  <si>
    <t>KONE</t>
  </si>
  <si>
    <t>Signify Technology Group Inc</t>
  </si>
  <si>
    <t>Eastdil Secured</t>
  </si>
  <si>
    <t>Nutrien</t>
  </si>
  <si>
    <t>Xometry Inc.</t>
  </si>
  <si>
    <t>Pathways Consulting</t>
  </si>
  <si>
    <t>BIGO</t>
  </si>
  <si>
    <t>BlackRock Corporation US, Inc.</t>
  </si>
  <si>
    <t>Okaya Inc</t>
  </si>
  <si>
    <t>KE Staffing</t>
  </si>
  <si>
    <t>Experfy Inc</t>
  </si>
  <si>
    <t>Smart Apartment Data</t>
  </si>
  <si>
    <t>Farm Credit Council</t>
  </si>
  <si>
    <t>Artech LLC</t>
  </si>
  <si>
    <t>Open Systems, Inc.</t>
  </si>
  <si>
    <t>Techie</t>
  </si>
  <si>
    <t>Guardian Life Insurance Company</t>
  </si>
  <si>
    <t>Addison Group</t>
  </si>
  <si>
    <t>Wavestone</t>
  </si>
  <si>
    <t>Dataminr</t>
  </si>
  <si>
    <t>Savage X Fenty</t>
  </si>
  <si>
    <t>Brightseed</t>
  </si>
  <si>
    <t>Medical Solutions, LLC</t>
  </si>
  <si>
    <t>Rush University Medical Center</t>
  </si>
  <si>
    <t>Progressive Insurance</t>
  </si>
  <si>
    <t>Innovatus Technology Consulting -</t>
  </si>
  <si>
    <t>Bresatech</t>
  </si>
  <si>
    <t>Southern California University</t>
  </si>
  <si>
    <t>ARCHIMED</t>
  </si>
  <si>
    <t>Vector Consulting, Inc</t>
  </si>
  <si>
    <t>Mindsource Inc</t>
  </si>
  <si>
    <t>Office of the Chief of Staff of the Army</t>
  </si>
  <si>
    <t>Ascendion Inc.</t>
  </si>
  <si>
    <t>Datacy</t>
  </si>
  <si>
    <t>Aalpha Tech Global</t>
  </si>
  <si>
    <t>Xcelerate Solutions</t>
  </si>
  <si>
    <t>Duke Energy Corporation</t>
  </si>
  <si>
    <t>FNBO - First National Bank of Omaha</t>
  </si>
  <si>
    <t>Missouri State Teachers Association</t>
  </si>
  <si>
    <t>ExceleraIT</t>
  </si>
  <si>
    <t>Sword</t>
  </si>
  <si>
    <t>EBANX</t>
  </si>
  <si>
    <t>ALINED Consulting Group, LLC</t>
  </si>
  <si>
    <t>Data206</t>
  </si>
  <si>
    <t>Automobile Club of Southern California</t>
  </si>
  <si>
    <t>Unity</t>
  </si>
  <si>
    <t>TalentBurst</t>
  </si>
  <si>
    <t>VNS Health</t>
  </si>
  <si>
    <t>DHS Cybersecurity Service</t>
  </si>
  <si>
    <t>ECCO Select</t>
  </si>
  <si>
    <t>ttg Talent Solutions, Inc.</t>
  </si>
  <si>
    <t>Jobility Talent Solutions (formerly Samiti Technology)</t>
  </si>
  <si>
    <t>C.H. Robinson</t>
  </si>
  <si>
    <t>National Insurance Crime Bureau</t>
  </si>
  <si>
    <t>Enterprise Holdings</t>
  </si>
  <si>
    <t>Agile Premier</t>
  </si>
  <si>
    <t>Shield</t>
  </si>
  <si>
    <t>NR Consulting LLC</t>
  </si>
  <si>
    <t>Trustmark</t>
  </si>
  <si>
    <t>UFF</t>
  </si>
  <si>
    <t>AccorCorpo</t>
  </si>
  <si>
    <t>Citizen</t>
  </si>
  <si>
    <t>ExlService</t>
  </si>
  <si>
    <t>Boston Government Services Llc</t>
  </si>
  <si>
    <t>Mammoth Growth</t>
  </si>
  <si>
    <t>Turingminds.ai</t>
  </si>
  <si>
    <t>Tech Mahindra</t>
  </si>
  <si>
    <t>MGO</t>
  </si>
  <si>
    <t>Fingercheck</t>
  </si>
  <si>
    <t>Tekinsta-inc</t>
  </si>
  <si>
    <t>SYSTEMTEC</t>
  </si>
  <si>
    <t>Corebridge Financial</t>
  </si>
  <si>
    <t>Emerald Resource Group</t>
  </si>
  <si>
    <t>MyHealth Access Network</t>
  </si>
  <si>
    <t>The Brite Group</t>
  </si>
  <si>
    <t>Harvard Partners, LLP</t>
  </si>
  <si>
    <t>Capital Group | American Funds</t>
  </si>
  <si>
    <t>Acro Service Corp</t>
  </si>
  <si>
    <t>TellusSolutions</t>
  </si>
  <si>
    <t>TekValue IT Solutions</t>
  </si>
  <si>
    <t>Core Digital Media</t>
  </si>
  <si>
    <t>Edge Services</t>
  </si>
  <si>
    <t>Blue Horizon Tek</t>
  </si>
  <si>
    <t>Grid Dynamics Holdings, Inc</t>
  </si>
  <si>
    <t>Take-Two Interactive Software</t>
  </si>
  <si>
    <t>Challenger Interactive Inc</t>
  </si>
  <si>
    <t>FWDthink LLC</t>
  </si>
  <si>
    <t>Norwegian Cruise Line Holdings Ltd.</t>
  </si>
  <si>
    <t>Facet Wealth</t>
  </si>
  <si>
    <t>Nigel Frank International</t>
  </si>
  <si>
    <t>Outcoder iO</t>
  </si>
  <si>
    <t>Prohires</t>
  </si>
  <si>
    <t>American Vassal Inc</t>
  </si>
  <si>
    <t>Vuori</t>
  </si>
  <si>
    <t>Tilden Capital, LLC</t>
  </si>
  <si>
    <t>Viking Global Investors</t>
  </si>
  <si>
    <t>UTHealth Houston</t>
  </si>
  <si>
    <t>ACT</t>
  </si>
  <si>
    <t>Sunrise Systems, Inc</t>
  </si>
  <si>
    <t>Sutherland</t>
  </si>
  <si>
    <t>City National Bank</t>
  </si>
  <si>
    <t>Proekspert</t>
  </si>
  <si>
    <t>Takeda Pharmaceutical</t>
  </si>
  <si>
    <t>Amplitude</t>
  </si>
  <si>
    <t>iSolvers Inc</t>
  </si>
  <si>
    <t>Trademark Recruiting/Consulting</t>
  </si>
  <si>
    <t>Federal Transit Administration</t>
  </si>
  <si>
    <t>McKee Foods Corporation</t>
  </si>
  <si>
    <t>At-Bay</t>
  </si>
  <si>
    <t>Prism</t>
  </si>
  <si>
    <t>Centene Pharmacy Services</t>
  </si>
  <si>
    <t>Deutsche Börse</t>
  </si>
  <si>
    <t>Hunter International Recruiting</t>
  </si>
  <si>
    <t>Veear</t>
  </si>
  <si>
    <t>EMW, Inc.</t>
  </si>
  <si>
    <t>Aditi Consulting Private Limited</t>
  </si>
  <si>
    <t>Hampton North</t>
  </si>
  <si>
    <t>Rocket Money</t>
  </si>
  <si>
    <t>Medidata Solutions</t>
  </si>
  <si>
    <t>Retail Data</t>
  </si>
  <si>
    <t>Florida International University</t>
  </si>
  <si>
    <t>Alium</t>
  </si>
  <si>
    <t>Biobot</t>
  </si>
  <si>
    <t>US Internal Revenue Service</t>
  </si>
  <si>
    <t>Equifax</t>
  </si>
  <si>
    <t>TheIncLab</t>
  </si>
  <si>
    <t>Cardlytics</t>
  </si>
  <si>
    <t>Unique Computer Inc</t>
  </si>
  <si>
    <t>USDA Animal and Plant Health Inspection Service (APHIS)</t>
  </si>
  <si>
    <t>Mitchell Martin Inc.</t>
  </si>
  <si>
    <t>Auriga Polymers Inc.</t>
  </si>
  <si>
    <t>Aequor Technologies</t>
  </si>
  <si>
    <t>Armavel, LLC</t>
  </si>
  <si>
    <t>Fitch Group Inc P</t>
  </si>
  <si>
    <t>Riverside Staffing, LLC</t>
  </si>
  <si>
    <t>Middle Tennessee EMC</t>
  </si>
  <si>
    <t>Thoughtworks</t>
  </si>
  <si>
    <t>SciTec</t>
  </si>
  <si>
    <t>Global Data Consultants</t>
  </si>
  <si>
    <t>Govini</t>
  </si>
  <si>
    <t>KOKO Networks</t>
  </si>
  <si>
    <t>ZealoTech People</t>
  </si>
  <si>
    <t>CBTS</t>
  </si>
  <si>
    <t>Ketos Delphin S.A</t>
  </si>
  <si>
    <t>SADA</t>
  </si>
  <si>
    <t>Avispa Technology</t>
  </si>
  <si>
    <t>insightsoftware</t>
  </si>
  <si>
    <t>Ninja Van</t>
  </si>
  <si>
    <t>StoneLaurel Consulting</t>
  </si>
  <si>
    <t>Wagmo</t>
  </si>
  <si>
    <t>Sweep</t>
  </si>
  <si>
    <t>Crum and Forster</t>
  </si>
  <si>
    <t>Integrity Consulting Engineering &amp; Security Solutions LLC</t>
  </si>
  <si>
    <t>TekJobs</t>
  </si>
  <si>
    <t>UW Credit Union</t>
  </si>
  <si>
    <t>Kaiser Permanente</t>
  </si>
  <si>
    <t>Knightsbridge Solutions</t>
  </si>
  <si>
    <t>Korn Ferry</t>
  </si>
  <si>
    <t>Wilshire Law Firm</t>
  </si>
  <si>
    <t>CornerStone Staffing</t>
  </si>
  <si>
    <t>Dfuse Technologies, Inc.</t>
  </si>
  <si>
    <t>UNIVERSAL Technologies</t>
  </si>
  <si>
    <t>Chenega Corporation</t>
  </si>
  <si>
    <t>Unit8 SA</t>
  </si>
  <si>
    <t>CACI International Inc.</t>
  </si>
  <si>
    <t>Vaco</t>
  </si>
  <si>
    <t>SmartDev</t>
  </si>
  <si>
    <t>Univest Financial Corporation</t>
  </si>
  <si>
    <t>Yamaha Corporation of America</t>
  </si>
  <si>
    <t>Didi Hirsch Mental Health Services</t>
  </si>
  <si>
    <t>Travelsavers</t>
  </si>
  <si>
    <t>Uniphore</t>
  </si>
  <si>
    <t>Fōcus - an Ōnin Group company</t>
  </si>
  <si>
    <t>TMX Finance Family of Companies</t>
  </si>
  <si>
    <t>ITgen systems</t>
  </si>
  <si>
    <t>Conversica</t>
  </si>
  <si>
    <t>Lucas Group</t>
  </si>
  <si>
    <t>Ionidea</t>
  </si>
  <si>
    <t>Gloo</t>
  </si>
  <si>
    <t>AGEATIA TECHNOLOGY CONSULTANCY SERVICES INC.</t>
  </si>
  <si>
    <t>Mattress Firm</t>
  </si>
  <si>
    <t>Komodo Health</t>
  </si>
  <si>
    <t>University of Michigan</t>
  </si>
  <si>
    <t>NextPhase.ai</t>
  </si>
  <si>
    <t>Orion Talent</t>
  </si>
  <si>
    <t>Zynga</t>
  </si>
  <si>
    <t>Ent Credit Union</t>
  </si>
  <si>
    <t>University of Toronto</t>
  </si>
  <si>
    <t>Bespot</t>
  </si>
  <si>
    <t>OUTsurance</t>
  </si>
  <si>
    <t>ZipRecruiter</t>
  </si>
  <si>
    <t>Driscoll's</t>
  </si>
  <si>
    <t>East Lansing</t>
  </si>
  <si>
    <t>JupiterOne</t>
  </si>
  <si>
    <t>STAND 8 Technology Services</t>
  </si>
  <si>
    <t>Tria Federal</t>
  </si>
  <si>
    <t>Planned Parenthood of Hudson Peconic</t>
  </si>
  <si>
    <t>Prominent Edge</t>
  </si>
  <si>
    <t>PartnerRe</t>
  </si>
  <si>
    <t>Hitch</t>
  </si>
  <si>
    <t>Virtualan Software LLC</t>
  </si>
  <si>
    <t>Bruin</t>
  </si>
  <si>
    <t>Incedo Inc</t>
  </si>
  <si>
    <t>byte®</t>
  </si>
  <si>
    <t>InfoMagnus</t>
  </si>
  <si>
    <t>Genuent</t>
  </si>
  <si>
    <t>Sydata Consulting India Pvt</t>
  </si>
  <si>
    <t>Blue Cross &amp; Blue Shield of Rhode Island</t>
  </si>
  <si>
    <t>Miratech</t>
  </si>
  <si>
    <t>Quantiphi</t>
  </si>
  <si>
    <t>Saab Inc.</t>
  </si>
  <si>
    <t>Delfi Diagnostics</t>
  </si>
  <si>
    <t>Media.Monks</t>
  </si>
  <si>
    <t>Atlas Real Estate</t>
  </si>
  <si>
    <t>V-Soft Consulting Group, Inc</t>
  </si>
  <si>
    <t>Bayside Solutions</t>
  </si>
  <si>
    <t>Tekwissenllc</t>
  </si>
  <si>
    <t>Samiti Technology, Inc.</t>
  </si>
  <si>
    <t>Chartboost</t>
  </si>
  <si>
    <t>BetterHelp</t>
  </si>
  <si>
    <t>Framestore</t>
  </si>
  <si>
    <t>Epiq Systems, Inc.</t>
  </si>
  <si>
    <t>The Trade Desk Inc.</t>
  </si>
  <si>
    <t>Virtusa</t>
  </si>
  <si>
    <t>Hireteq Solutions Inc.</t>
  </si>
  <si>
    <t>Indotronix International Corporation</t>
  </si>
  <si>
    <t>Nou Systems Inc</t>
  </si>
  <si>
    <t>Braintree Technology Solutions</t>
  </si>
  <si>
    <t>Air Force Elements, U.S. Strategic Command</t>
  </si>
  <si>
    <t>Chubb INA Holdings Inc.</t>
  </si>
  <si>
    <t>Select Source International</t>
  </si>
  <si>
    <t>First Solar</t>
  </si>
  <si>
    <t>ABS Kids</t>
  </si>
  <si>
    <t>Garner Health</t>
  </si>
  <si>
    <t>Corporate</t>
  </si>
  <si>
    <t>International Data Corporation</t>
  </si>
  <si>
    <t>Apptrics LLC</t>
  </si>
  <si>
    <t>TASC Outsourcing</t>
  </si>
  <si>
    <t>Intuitive</t>
  </si>
  <si>
    <t>City of Lauderhill</t>
  </si>
  <si>
    <t>Synkriom</t>
  </si>
  <si>
    <t>Rivian</t>
  </si>
  <si>
    <t>Altum Solutions</t>
  </si>
  <si>
    <t>People Tech Group Inc</t>
  </si>
  <si>
    <t>Gapstars</t>
  </si>
  <si>
    <t>Department of Transportation</t>
  </si>
  <si>
    <t>University of Pennsylvania</t>
  </si>
  <si>
    <t>Verkada Inc.</t>
  </si>
  <si>
    <t>DICK'S Sporting Goods</t>
  </si>
  <si>
    <t>Orange County Transportation Authority</t>
  </si>
  <si>
    <t>Lumen Technologies</t>
  </si>
  <si>
    <t>Viva Wallet</t>
  </si>
  <si>
    <t>Cognowiz solutions LLC</t>
  </si>
  <si>
    <t>Notion</t>
  </si>
  <si>
    <t>Affinity</t>
  </si>
  <si>
    <t>Vacasa</t>
  </si>
  <si>
    <t>Rangam Infotech Pvt Ltd</t>
  </si>
  <si>
    <t>Warner Music Group</t>
  </si>
  <si>
    <t>Believe</t>
  </si>
  <si>
    <t>Bon Secours Health System</t>
  </si>
  <si>
    <t>Midtown Home Improvements</t>
  </si>
  <si>
    <t>Akamai Technologies</t>
  </si>
  <si>
    <t>Compass Digital</t>
  </si>
  <si>
    <t>FareHarbor</t>
  </si>
  <si>
    <t>Daman</t>
  </si>
  <si>
    <t>MaryRuth's</t>
  </si>
  <si>
    <t>Fruition IT</t>
  </si>
  <si>
    <t>Aalpha Prime Tech Global</t>
  </si>
  <si>
    <t>UP TOP</t>
  </si>
  <si>
    <t>Los Angeles Unified School District</t>
  </si>
  <si>
    <t>PTW Energy Services</t>
  </si>
  <si>
    <t>Job Links</t>
  </si>
  <si>
    <t>Harvard Strategic Data Project</t>
  </si>
  <si>
    <t>Chabez Tech LLC</t>
  </si>
  <si>
    <t>OBMedia</t>
  </si>
  <si>
    <t>Pitchbook</t>
  </si>
  <si>
    <t>PSI (Proteam Solutions)</t>
  </si>
  <si>
    <t>Federal Deposit Insurance Corporation</t>
  </si>
  <si>
    <t>Bank of America</t>
  </si>
  <si>
    <t>Bureau of Fiscal Services</t>
  </si>
  <si>
    <t>ECOM</t>
  </si>
  <si>
    <t>University of Kentucky</t>
  </si>
  <si>
    <t>Valsatech Corp</t>
  </si>
  <si>
    <t>Solü Technology Partners</t>
  </si>
  <si>
    <t>Helm360</t>
  </si>
  <si>
    <t>Bright House Financial, LLC</t>
  </si>
  <si>
    <t>OpenGov</t>
  </si>
  <si>
    <t>University System of New Hampshire</t>
  </si>
  <si>
    <t>Ada Meher</t>
  </si>
  <si>
    <t>spruceinfotech</t>
  </si>
  <si>
    <t>W2T.io</t>
  </si>
  <si>
    <t>EmployBridge</t>
  </si>
  <si>
    <t>Lymba Corporation</t>
  </si>
  <si>
    <t>GeneDx</t>
  </si>
  <si>
    <t>Plexus Resource Solutions</t>
  </si>
  <si>
    <t>Talent Hackers</t>
  </si>
  <si>
    <t>DISYS</t>
  </si>
  <si>
    <t>mCubed Staffing</t>
  </si>
  <si>
    <t>LPL Financial Holdings, Inc.</t>
  </si>
  <si>
    <t>Suprha Svc LLC</t>
  </si>
  <si>
    <t>Applied Resource Group</t>
  </si>
  <si>
    <t>Sintesys</t>
  </si>
  <si>
    <t>Zenotis Technologies INC</t>
  </si>
  <si>
    <t>Texas Tech University</t>
  </si>
  <si>
    <t>Stealth</t>
  </si>
  <si>
    <t>Epsilon</t>
  </si>
  <si>
    <t>Northrop Grumman Corp.</t>
  </si>
  <si>
    <t>ICEYE</t>
  </si>
  <si>
    <t>Insomniac Design</t>
  </si>
  <si>
    <t>Prospance Inc.</t>
  </si>
  <si>
    <t>ATB Financial</t>
  </si>
  <si>
    <t>Alumni Ventures Group</t>
  </si>
  <si>
    <t>Alignment Healthcare</t>
  </si>
  <si>
    <t>GTN Technical Staffing and Consulting</t>
  </si>
  <si>
    <t>Applus RTD - 3.8</t>
  </si>
  <si>
    <t>Smarsh</t>
  </si>
  <si>
    <t>Karius</t>
  </si>
  <si>
    <t>NYU Langone</t>
  </si>
  <si>
    <t>Contact Energy</t>
  </si>
  <si>
    <t>CTG - Computer Task Group</t>
  </si>
  <si>
    <t>Church Mutual Insurance Company, S.I.</t>
  </si>
  <si>
    <t>Digital Turbine</t>
  </si>
  <si>
    <t>Jack Henry and Associates, Inc.</t>
  </si>
  <si>
    <t>Radley James</t>
  </si>
  <si>
    <t>Pronix Inc</t>
  </si>
  <si>
    <t>MJHS</t>
  </si>
  <si>
    <t>DevHunt</t>
  </si>
  <si>
    <t>NTT DATA Business Solutions</t>
  </si>
  <si>
    <t>Cowbell</t>
  </si>
  <si>
    <t>PerkinElmer, Inc.</t>
  </si>
  <si>
    <t>Microsoft Corporation</t>
  </si>
  <si>
    <t>Randstad USA</t>
  </si>
  <si>
    <t>Golden Technology</t>
  </si>
  <si>
    <t>Mehra Wealth Management - CIBC Private Wealth</t>
  </si>
  <si>
    <t>Company Confidential</t>
  </si>
  <si>
    <t>Nonnocere</t>
  </si>
  <si>
    <t>Lightcast.io</t>
  </si>
  <si>
    <t>EarnestResearch</t>
  </si>
  <si>
    <t>Orlando Utilities Commission</t>
  </si>
  <si>
    <t>Marriott International, Inc.</t>
  </si>
  <si>
    <t>General Court of the Commonwealth of Massachusetts</t>
  </si>
  <si>
    <t>BrainStation</t>
  </si>
  <si>
    <t>minka_</t>
  </si>
  <si>
    <t>Talent Software Services, Inc.</t>
  </si>
  <si>
    <t>Velotio</t>
  </si>
  <si>
    <t>Latitude, Inc.</t>
  </si>
  <si>
    <t>Pedagog</t>
  </si>
  <si>
    <t>Helix Tech IT solution</t>
  </si>
  <si>
    <t>Formac Inc</t>
  </si>
  <si>
    <t>Simplyfy Solutions Inc</t>
  </si>
  <si>
    <t>aiTechTrend</t>
  </si>
  <si>
    <t>JRH Recruiting and Consulting</t>
  </si>
  <si>
    <t>Self Opportunity, Inc.</t>
  </si>
  <si>
    <t>RPC Company</t>
  </si>
  <si>
    <t>Bitpanda</t>
  </si>
  <si>
    <t>Stamford Technology Solutions LLC, DBA Infinity</t>
  </si>
  <si>
    <t>Comtec</t>
  </si>
  <si>
    <t>Frank Recruitment Group</t>
  </si>
  <si>
    <t>4 Corner Resources</t>
  </si>
  <si>
    <t>US SBA</t>
  </si>
  <si>
    <t>Western Global Airlines LLC</t>
  </si>
  <si>
    <t>Kytzo</t>
  </si>
  <si>
    <t>Optasia</t>
  </si>
  <si>
    <t>NYS Office of General Services</t>
  </si>
  <si>
    <t>Light &amp; Wonder</t>
  </si>
  <si>
    <t>Veritas Partners</t>
  </si>
  <si>
    <t>Epsilon Solutions LTD.</t>
  </si>
  <si>
    <t>Parsons Corporation</t>
  </si>
  <si>
    <t>Austin Werner</t>
  </si>
  <si>
    <t>Crackajack Solutions</t>
  </si>
  <si>
    <t>Allen Integrated Solutions</t>
  </si>
  <si>
    <t>Global Atlantic Financial Group Opportunities</t>
  </si>
  <si>
    <t>Hexaware Technologies, Inc</t>
  </si>
  <si>
    <t>IT America</t>
  </si>
  <si>
    <t>Modern Intelligence</t>
  </si>
  <si>
    <t>IEHP</t>
  </si>
  <si>
    <t>Consumers Energy</t>
  </si>
  <si>
    <t>Hubs</t>
  </si>
  <si>
    <t>Yggdrasil</t>
  </si>
  <si>
    <t>Software Mind</t>
  </si>
  <si>
    <t>Corning Incorporated</t>
  </si>
  <si>
    <t>Search 5.0</t>
  </si>
  <si>
    <t>PlayStation Global</t>
  </si>
  <si>
    <t>Keylent Inc</t>
  </si>
  <si>
    <t>Computing and Security Associates</t>
  </si>
  <si>
    <t>Marlabs</t>
  </si>
  <si>
    <t>Blue Bird Corporation</t>
  </si>
  <si>
    <t>WWA Consulting</t>
  </si>
  <si>
    <t>BAUHAUS</t>
  </si>
  <si>
    <t>F. Hoffmann-La Roche AG</t>
  </si>
  <si>
    <t>Crown Castle International Corp</t>
  </si>
  <si>
    <t>INTELETECH GLOBAL INC</t>
  </si>
  <si>
    <t>CACI</t>
  </si>
  <si>
    <t>AdelFi</t>
  </si>
  <si>
    <t>TIAA Bank</t>
  </si>
  <si>
    <t>Enhance IT</t>
  </si>
  <si>
    <t>Globant</t>
  </si>
  <si>
    <t>Lynntech, Inc.</t>
  </si>
  <si>
    <t>proit-inc</t>
  </si>
  <si>
    <t>Fair Edge</t>
  </si>
  <si>
    <t>New Bath Today</t>
  </si>
  <si>
    <t>ManTech</t>
  </si>
  <si>
    <t>Dexur</t>
  </si>
  <si>
    <t>North Dakota State Government</t>
  </si>
  <si>
    <t>IT People Corporation LLC</t>
  </si>
  <si>
    <t>Edgenuity</t>
  </si>
  <si>
    <t>West Virginia University</t>
  </si>
  <si>
    <t>Energize Group</t>
  </si>
  <si>
    <t>IT Solutions INC</t>
  </si>
  <si>
    <t>Parabolic Career</t>
  </si>
  <si>
    <t>Compeer Financial</t>
  </si>
  <si>
    <t>University of Wisconsin–Madison</t>
  </si>
  <si>
    <t>The Associated Press</t>
  </si>
  <si>
    <t>Pri Global Inc</t>
  </si>
  <si>
    <t>realtor.com</t>
  </si>
  <si>
    <t>Spendesk</t>
  </si>
  <si>
    <t>Carvant Financial LLC</t>
  </si>
  <si>
    <t>Intevity</t>
  </si>
  <si>
    <t>LearnUpon</t>
  </si>
  <si>
    <t>Smith Hanley Associates</t>
  </si>
  <si>
    <t>GCI Communication Corp.</t>
  </si>
  <si>
    <t>Voices of Hope, Inc.</t>
  </si>
  <si>
    <t>Paylocity</t>
  </si>
  <si>
    <t>Project Canary</t>
  </si>
  <si>
    <t>Vanguard</t>
  </si>
  <si>
    <t>CELESTAR</t>
  </si>
  <si>
    <t>Medix</t>
  </si>
  <si>
    <t>Techila Solutions Pvt. Ltd</t>
  </si>
  <si>
    <t>Cook County Treasurers Office</t>
  </si>
  <si>
    <t>Penn Foster Career School</t>
  </si>
  <si>
    <t>AaraTechnologies Inc</t>
  </si>
  <si>
    <t>Johnson Controls, Inc.</t>
  </si>
  <si>
    <t>Celonis</t>
  </si>
  <si>
    <t>StaffChase</t>
  </si>
  <si>
    <t>U.S. Army Medical Command</t>
  </si>
  <si>
    <t>Paragon Systems, Inc</t>
  </si>
  <si>
    <t>Toyota</t>
  </si>
  <si>
    <t>Spectraforce Technologies Inc</t>
  </si>
  <si>
    <t>AEG Worldwide</t>
  </si>
  <si>
    <t>Novelis Corporate HQ</t>
  </si>
  <si>
    <t>RHP Soft Inc.</t>
  </si>
  <si>
    <t>SDNA Global</t>
  </si>
  <si>
    <t>Cermati.com</t>
  </si>
  <si>
    <t>Moloco</t>
  </si>
  <si>
    <t>Performance Rehabilitation &amp; Regenerative Medicine</t>
  </si>
  <si>
    <t>Pinnacle Group</t>
  </si>
  <si>
    <t>Green Key Resources</t>
  </si>
  <si>
    <t>Appian</t>
  </si>
  <si>
    <t>GNRSystems</t>
  </si>
  <si>
    <t>Stealth Mode AI Startup</t>
  </si>
  <si>
    <t>Amtex System Inc.</t>
  </si>
  <si>
    <t>Intone Networks</t>
  </si>
  <si>
    <t>Vincloud Inc</t>
  </si>
  <si>
    <t>1 Point system LLC</t>
  </si>
  <si>
    <t>Ludlum Measurement Inc</t>
  </si>
  <si>
    <t>MDJC Inc.</t>
  </si>
  <si>
    <t>Link LLC</t>
  </si>
  <si>
    <t>InvestCloud, Inc.</t>
  </si>
  <si>
    <t>SoTx Facility Services</t>
  </si>
  <si>
    <t>Yum! Brands</t>
  </si>
  <si>
    <t>MSI International</t>
  </si>
  <si>
    <t>The Intelligence &amp; Security Academy</t>
  </si>
  <si>
    <t>Auropro Systems Inc.</t>
  </si>
  <si>
    <t>Farm Credit Financial Partners</t>
  </si>
  <si>
    <t>CERN</t>
  </si>
  <si>
    <t>Kinertia</t>
  </si>
  <si>
    <t>Plaxonic</t>
  </si>
  <si>
    <t>Proactive MD</t>
  </si>
  <si>
    <t>KBX</t>
  </si>
  <si>
    <t>Madison Square Garden Network</t>
  </si>
  <si>
    <t>New York Life Insurance Co</t>
  </si>
  <si>
    <t>NextGen | GTA: A Kelly Telecom Company</t>
  </si>
  <si>
    <t>JustinBradley</t>
  </si>
  <si>
    <t>Las Vegas</t>
  </si>
  <si>
    <t>Robert Bosch</t>
  </si>
  <si>
    <t>New Wave Staffing</t>
  </si>
  <si>
    <t>Motional</t>
  </si>
  <si>
    <t>BlueLabs Analytics, Inc.</t>
  </si>
  <si>
    <t>Regions Financial Corporation</t>
  </si>
  <si>
    <t>Zillow</t>
  </si>
  <si>
    <t>Bow Wave LLC</t>
  </si>
  <si>
    <t>Centre for Strategic Infocomm Technologies</t>
  </si>
  <si>
    <t>Credo Community Center for Treatment of Addictions</t>
  </si>
  <si>
    <t>Descartes Labs</t>
  </si>
  <si>
    <t>Zoom Video Communications, Inc.</t>
  </si>
  <si>
    <t>Northeastern University</t>
  </si>
  <si>
    <t>Cowbell Cyber</t>
  </si>
  <si>
    <t>Wheeler Staffing Partners</t>
  </si>
  <si>
    <t>DataBricks</t>
  </si>
  <si>
    <t>Grand Prairie</t>
  </si>
  <si>
    <t>NBCUniversal Media, LLC</t>
  </si>
  <si>
    <t>California State University</t>
  </si>
  <si>
    <t>ECI - Sacramento</t>
  </si>
  <si>
    <t>Custom Staffing</t>
  </si>
  <si>
    <t>Hook</t>
  </si>
  <si>
    <t>NYC ADMIN TRIALS AND HEARINGS</t>
  </si>
  <si>
    <t>Tala</t>
  </si>
  <si>
    <t>Health New England</t>
  </si>
  <si>
    <t>Surveying And Mapping (SAM)</t>
  </si>
  <si>
    <t>Gerber Life Insurance Company</t>
  </si>
  <si>
    <t>Kemper Corporation</t>
  </si>
  <si>
    <t>Plumerai</t>
  </si>
  <si>
    <t>ECS Federal</t>
  </si>
  <si>
    <t>CGI Technologies and Solutions, Inc.</t>
  </si>
  <si>
    <t>Incorporan Inc</t>
  </si>
  <si>
    <t>Hi-Line</t>
  </si>
  <si>
    <t>SecurePro-Inc</t>
  </si>
  <si>
    <t>BrightHire Search Partners Inc.</t>
  </si>
  <si>
    <t>ROBLOX Corporation</t>
  </si>
  <si>
    <t>BibleProject</t>
  </si>
  <si>
    <t>TekStem Group</t>
  </si>
  <si>
    <t>BlackTree Technical Group, Inc.</t>
  </si>
  <si>
    <t>Upstart</t>
  </si>
  <si>
    <t>ZENOTIS TECHNOLOGY PVT LTD</t>
  </si>
  <si>
    <t>Tentek, Inc.</t>
  </si>
  <si>
    <t>Presidio</t>
  </si>
  <si>
    <t>Arkatiss LLP</t>
  </si>
  <si>
    <t>IntePros</t>
  </si>
  <si>
    <t>Nawy Real Estate</t>
  </si>
  <si>
    <t>Florida Virtual School</t>
  </si>
  <si>
    <t>TopView Sightseeing</t>
  </si>
  <si>
    <t>PTS Consulting Services LLC</t>
  </si>
  <si>
    <t>Indegene</t>
  </si>
  <si>
    <t>Blue Cross and Blue Shield of Kansas City</t>
  </si>
  <si>
    <t>Star Media Enterprises, Inc</t>
  </si>
  <si>
    <t>STEPS</t>
  </si>
  <si>
    <t>Worth Search</t>
  </si>
  <si>
    <t>Boston Hire</t>
  </si>
  <si>
    <t>Darbytek</t>
  </si>
  <si>
    <t>murmuration</t>
  </si>
  <si>
    <t>Virtuoso, Ltd.</t>
  </si>
  <si>
    <t>Liberty Personnel Services, Inc</t>
  </si>
  <si>
    <t>Federal Reserve Bank of Richmond</t>
  </si>
  <si>
    <t>Banfield Pet Hospital</t>
  </si>
  <si>
    <t>Aara Technologies, Inc</t>
  </si>
  <si>
    <t>Locate Software Inc</t>
  </si>
  <si>
    <t>Mavensoft Technologies, LLC</t>
  </si>
  <si>
    <t>AiFi</t>
  </si>
  <si>
    <t>Johnson &amp; Johnson</t>
  </si>
  <si>
    <t>GEI Consultants Inc</t>
  </si>
  <si>
    <t>Veriff</t>
  </si>
  <si>
    <t>MassAutonomy</t>
  </si>
  <si>
    <t>Missouri State Department of Corrections</t>
  </si>
  <si>
    <t>MediaAlpha</t>
  </si>
  <si>
    <t>Dataspace Inc.</t>
  </si>
  <si>
    <t>Mindera</t>
  </si>
  <si>
    <t>TRILLIUM HEALTH RESOURCES</t>
  </si>
  <si>
    <t>TM Floyd &amp; Company</t>
  </si>
  <si>
    <t>Course Hero</t>
  </si>
  <si>
    <t>FOURANS LLC</t>
  </si>
  <si>
    <t>Inbank</t>
  </si>
  <si>
    <t>Child Care Provider</t>
  </si>
  <si>
    <t>The Rector &amp; Visitors of the University of Virginia</t>
  </si>
  <si>
    <t>Hornblower Inc</t>
  </si>
  <si>
    <t>California Health &amp; Wellness</t>
  </si>
  <si>
    <t>Appic Solutions</t>
  </si>
  <si>
    <t>Chicken of the Sea</t>
  </si>
  <si>
    <t>KEYENCE CORPORATION</t>
  </si>
  <si>
    <t>Zoox.com</t>
  </si>
  <si>
    <t>VOLT WORKFORCE SOLUTIONS</t>
  </si>
  <si>
    <t>Data Affect</t>
  </si>
  <si>
    <t>Mount Sinai</t>
  </si>
  <si>
    <t>EDP</t>
  </si>
  <si>
    <t>Amiga Informatics Pvt. Ltd</t>
  </si>
  <si>
    <t>Pinnacle Group, Inc.</t>
  </si>
  <si>
    <t>Nexthink</t>
  </si>
  <si>
    <t>Cyient</t>
  </si>
  <si>
    <t>Abacus Service Corporation</t>
  </si>
  <si>
    <t>Porsche</t>
  </si>
  <si>
    <t>Meet</t>
  </si>
  <si>
    <t>GoHealth</t>
  </si>
  <si>
    <t>Infocodec Solutions</t>
  </si>
  <si>
    <t>MYR Group</t>
  </si>
  <si>
    <t>Wine Chips</t>
  </si>
  <si>
    <t>Tailored Management</t>
  </si>
  <si>
    <t>VIZIO, Inc</t>
  </si>
  <si>
    <t>Makana Technologies</t>
  </si>
  <si>
    <t>P3 Health Partners Inc.</t>
  </si>
  <si>
    <t>Coinbase</t>
  </si>
  <si>
    <t>Proforma</t>
  </si>
  <si>
    <t>Omada Health</t>
  </si>
  <si>
    <t>Operational Surveyors</t>
  </si>
  <si>
    <t>Starbucks Corporation</t>
  </si>
  <si>
    <t>ttg Talent Solutions</t>
  </si>
  <si>
    <t>Marathon TS</t>
  </si>
  <si>
    <t>Md Anderson Cancer Center</t>
  </si>
  <si>
    <t>Franklin Credit Management Corporation</t>
  </si>
  <si>
    <t>Gridiron IT Solutions</t>
  </si>
  <si>
    <t>Elite IT Recruitment LTD</t>
  </si>
  <si>
    <t>Cynet Systems Inc</t>
  </si>
  <si>
    <t>Parade.ai</t>
  </si>
  <si>
    <t>Fors Marsh Group</t>
  </si>
  <si>
    <t>Relig Staffing Inc</t>
  </si>
  <si>
    <t>Momento USA LLC</t>
  </si>
  <si>
    <t>ESS</t>
  </si>
  <si>
    <t>Systemart, LLC</t>
  </si>
  <si>
    <t>RANE (Risk Assistance Network + Exchange)</t>
  </si>
  <si>
    <t>theSkimm</t>
  </si>
  <si>
    <t>Zoox</t>
  </si>
  <si>
    <t>Teva Pharmaceuticals</t>
  </si>
  <si>
    <t>Synopsys Inc</t>
  </si>
  <si>
    <t>Prophecy Consulting</t>
  </si>
  <si>
    <t>United Actuarial Services, Inc.</t>
  </si>
  <si>
    <t>The University of Texas at Austin</t>
  </si>
  <si>
    <t>WhiteCrow</t>
  </si>
  <si>
    <t>RWA.xyz</t>
  </si>
  <si>
    <t>Trainline</t>
  </si>
  <si>
    <t>Pridestaff</t>
  </si>
  <si>
    <t>Publicis Collective</t>
  </si>
  <si>
    <t>University of Maryland</t>
  </si>
  <si>
    <t>Connexion Systems and Engineering, Inc.</t>
  </si>
  <si>
    <t>Lam Research</t>
  </si>
  <si>
    <t>Vkantech solutions</t>
  </si>
  <si>
    <t>Tekaccel, Inc</t>
  </si>
  <si>
    <t>Hyfe</t>
  </si>
  <si>
    <t>Loop Health</t>
  </si>
  <si>
    <t>PENNYMAC</t>
  </si>
  <si>
    <t>N9 it solutions</t>
  </si>
  <si>
    <t>BT Consulting, LLC</t>
  </si>
  <si>
    <t>Magnit</t>
  </si>
  <si>
    <t>Government Employees Health Association, Inc. - GEHA</t>
  </si>
  <si>
    <t>Naval Air Systems Command</t>
  </si>
  <si>
    <t>Echo Global Logistics</t>
  </si>
  <si>
    <t>VBridge Global</t>
  </si>
  <si>
    <t>Cloudflare</t>
  </si>
  <si>
    <t>Sumeru Solutions</t>
  </si>
  <si>
    <t>Hospital for Special Surgery</t>
  </si>
  <si>
    <t>Opus ING</t>
  </si>
  <si>
    <t>GSK</t>
  </si>
  <si>
    <t>Maven Workforce</t>
  </si>
  <si>
    <t>BlueHalo</t>
  </si>
  <si>
    <t>Comcentia, LLC</t>
  </si>
  <si>
    <t>Realty ONE Group</t>
  </si>
  <si>
    <t>DVG Tech Solutions LLC</t>
  </si>
  <si>
    <t>Charlton Morris</t>
  </si>
  <si>
    <t>Sage Intacct</t>
  </si>
  <si>
    <t>Kani Solutions Inc.</t>
  </si>
  <si>
    <t>AARA TECHNOLOGIES INC.</t>
  </si>
  <si>
    <t>iCapital Network</t>
  </si>
  <si>
    <t>Connexions Data Inc</t>
  </si>
  <si>
    <t>EquipmentShare</t>
  </si>
  <si>
    <t>Teya</t>
  </si>
  <si>
    <t>Quartet LLC</t>
  </si>
  <si>
    <t>Petco Animal Supplies</t>
  </si>
  <si>
    <t>Popular, Inc</t>
  </si>
  <si>
    <t>TDA</t>
  </si>
  <si>
    <t>Fifth Third Bank</t>
  </si>
  <si>
    <t>Data Revolution</t>
  </si>
  <si>
    <t>Askria</t>
  </si>
  <si>
    <t>I-TEK Solutions</t>
  </si>
  <si>
    <t>Prezi</t>
  </si>
  <si>
    <t>ZAGG, Inc</t>
  </si>
  <si>
    <t>Atlas Energy Solutions</t>
  </si>
  <si>
    <t>Insight Enterprises, Inc.</t>
  </si>
  <si>
    <t>Cenergy International</t>
  </si>
  <si>
    <t>Machina Labs</t>
  </si>
  <si>
    <t>Milliman</t>
  </si>
  <si>
    <t>Xendit</t>
  </si>
  <si>
    <t>Relentless Talent</t>
  </si>
  <si>
    <t>Dematic</t>
  </si>
  <si>
    <t>MacMillan Publishers</t>
  </si>
  <si>
    <t>Prudent Technologies and Consulting</t>
  </si>
  <si>
    <t>Kyndryl Careers</t>
  </si>
  <si>
    <t>Adroit Group</t>
  </si>
  <si>
    <t>Infinite Computing Systems</t>
  </si>
  <si>
    <t>The University of Alabama at Birmingham</t>
  </si>
  <si>
    <t>FASTENER DISTRIBUTION HOLDINGS LLC</t>
  </si>
  <si>
    <t>Bucks County Community College</t>
  </si>
  <si>
    <t>ALM</t>
  </si>
  <si>
    <t>WorkStride</t>
  </si>
  <si>
    <t>GlobalLogic, Inc.</t>
  </si>
  <si>
    <t>Earnest</t>
  </si>
  <si>
    <t>NWorld</t>
  </si>
  <si>
    <t>CHEP</t>
  </si>
  <si>
    <t>Kerry Search Partners</t>
  </si>
  <si>
    <t>Optimized Technical Solutions</t>
  </si>
  <si>
    <t>Sarum, LLC</t>
  </si>
  <si>
    <t>ROCS Grad Staffing</t>
  </si>
  <si>
    <t>Activ8 Recruitment &amp; Solutions</t>
  </si>
  <si>
    <t>Y&amp;L Consulting</t>
  </si>
  <si>
    <t>Authority Partners</t>
  </si>
  <si>
    <t>Spanx</t>
  </si>
  <si>
    <t>KellyMitchell Group, Inc</t>
  </si>
  <si>
    <t>Dataiku</t>
  </si>
  <si>
    <t>American Family Insurance Group</t>
  </si>
  <si>
    <t>FLEXTON BUSINESS SOLUTIONS PRIVATE LIMITED</t>
  </si>
  <si>
    <t>Leverage</t>
  </si>
  <si>
    <t>VARITE INC</t>
  </si>
  <si>
    <t>Oura</t>
  </si>
  <si>
    <t>Progression Partners</t>
  </si>
  <si>
    <t>Phyton Talent Advisors</t>
  </si>
  <si>
    <t>Michael Page</t>
  </si>
  <si>
    <t>Percept Health</t>
  </si>
  <si>
    <t>Every Body Texas</t>
  </si>
  <si>
    <t>State of New Mexico</t>
  </si>
  <si>
    <t>Howard Hughes Medical Institute</t>
  </si>
  <si>
    <t>Thunes</t>
  </si>
  <si>
    <t>Department of State - Agency Wide</t>
  </si>
  <si>
    <t>SKTeknologies INC.</t>
  </si>
  <si>
    <t>RYTE Corporation</t>
  </si>
  <si>
    <t>US National Air and Space Intelligence Center</t>
  </si>
  <si>
    <t>Science Systems &amp; Applications</t>
  </si>
  <si>
    <t>Tesla</t>
  </si>
  <si>
    <t>GTECH LLC</t>
  </si>
  <si>
    <t>emids</t>
  </si>
  <si>
    <t>Atomic VC</t>
  </si>
  <si>
    <t>Allucent</t>
  </si>
  <si>
    <t>Lockheed Martin</t>
  </si>
  <si>
    <t>Via</t>
  </si>
  <si>
    <t>Uni Systems</t>
  </si>
  <si>
    <t>Moonlight Companies</t>
  </si>
  <si>
    <t>Visit Grand Junction</t>
  </si>
  <si>
    <t>Carousell Group</t>
  </si>
  <si>
    <t>InfoObjects Inc</t>
  </si>
  <si>
    <t>ThreePDS Inc.</t>
  </si>
  <si>
    <t>ModusLights Technologies</t>
  </si>
  <si>
    <t>Nuveen</t>
  </si>
  <si>
    <t>Apex</t>
  </si>
  <si>
    <t>UCLA Health</t>
  </si>
  <si>
    <t>UST</t>
  </si>
  <si>
    <t>TECKpert</t>
  </si>
  <si>
    <t>DS Bus South LLC</t>
  </si>
  <si>
    <t>Core &amp; Main</t>
  </si>
  <si>
    <t>Rackspace</t>
  </si>
  <si>
    <t>3B Staffing LLC</t>
  </si>
  <si>
    <t>DHL eCommerce</t>
  </si>
  <si>
    <t>Endeavors</t>
  </si>
  <si>
    <t>PwC Greece</t>
  </si>
  <si>
    <t>UPMC</t>
  </si>
  <si>
    <t>Maintec Technologies Inc</t>
  </si>
  <si>
    <t>City of Winter Haven</t>
  </si>
  <si>
    <t>Air Force Elements NORAD</t>
  </si>
  <si>
    <t>FUJIFILM Holdings America Corporation</t>
  </si>
  <si>
    <t>WooliesX</t>
  </si>
  <si>
    <t>Get It Recruit - Educational Services</t>
  </si>
  <si>
    <t>Unlearn.AI</t>
  </si>
  <si>
    <t>Verily</t>
  </si>
  <si>
    <t>BEES</t>
  </si>
  <si>
    <t>JLL</t>
  </si>
  <si>
    <t>Amperity</t>
  </si>
  <si>
    <t>Ontada</t>
  </si>
  <si>
    <t>tiket.com</t>
  </si>
  <si>
    <t>CharterUP</t>
  </si>
  <si>
    <t>Work Wise Careers/</t>
  </si>
  <si>
    <t>Gametime</t>
  </si>
  <si>
    <t>Brahma Consulting Group</t>
  </si>
  <si>
    <t>Spectrum - 3.3</t>
  </si>
  <si>
    <t>EPMintegrators</t>
  </si>
  <si>
    <t>TransUnion</t>
  </si>
  <si>
    <t>Tulane University</t>
  </si>
  <si>
    <t>Eaton</t>
  </si>
  <si>
    <t>Ursus, Inc.</t>
  </si>
  <si>
    <t>TMCI</t>
  </si>
  <si>
    <t>Empire Life</t>
  </si>
  <si>
    <t>Lyst</t>
  </si>
  <si>
    <t>Echelon Services, LLC</t>
  </si>
  <si>
    <t>Epitec</t>
  </si>
  <si>
    <t>Baanyan Software Services, Inc.</t>
  </si>
  <si>
    <t>DEPT®</t>
  </si>
  <si>
    <t>Kelberman Center</t>
  </si>
  <si>
    <t>Itemize Corp.</t>
  </si>
  <si>
    <t>Pitney Bowes</t>
  </si>
  <si>
    <t>M Corp</t>
  </si>
  <si>
    <t>A great organization!</t>
  </si>
  <si>
    <t>Insight</t>
  </si>
  <si>
    <t>Prudential Financial</t>
  </si>
  <si>
    <t>Altak Group</t>
  </si>
  <si>
    <t>Alpha Consulting</t>
  </si>
  <si>
    <t>Tuba Group</t>
  </si>
  <si>
    <t>Prudent Technologies and Consulting, Inc.</t>
  </si>
  <si>
    <t>Cityblock Health</t>
  </si>
  <si>
    <t>iLocatum</t>
  </si>
  <si>
    <t>Sedona Technologies Government Services</t>
  </si>
  <si>
    <t>V5Group</t>
  </si>
  <si>
    <t>WorkCare Inc.</t>
  </si>
  <si>
    <t>Codebase Inc</t>
  </si>
  <si>
    <t>EPSA</t>
  </si>
  <si>
    <t>Snyk</t>
  </si>
  <si>
    <t>Computech Corporation</t>
  </si>
  <si>
    <t>Crox Consulting</t>
  </si>
  <si>
    <t>TalentRupt Inc.</t>
  </si>
  <si>
    <t>Ramboll</t>
  </si>
  <si>
    <t>DCI Solutions</t>
  </si>
  <si>
    <t>Trademark Recruiting</t>
  </si>
  <si>
    <t>Sedona</t>
  </si>
  <si>
    <t>Health, Department of</t>
  </si>
  <si>
    <t>BioIntelliSense</t>
  </si>
  <si>
    <t>Zopa</t>
  </si>
  <si>
    <t>The Select Group</t>
  </si>
  <si>
    <t>Atlas</t>
  </si>
  <si>
    <t>Aequor Healthcare</t>
  </si>
  <si>
    <t>The Data Foundry</t>
  </si>
  <si>
    <t>Oak Street Health</t>
  </si>
  <si>
    <t>Talentstorm Recruiting</t>
  </si>
  <si>
    <t>myAgro</t>
  </si>
  <si>
    <t>E3 Federal Solutions</t>
  </si>
  <si>
    <t>SearchTribes</t>
  </si>
  <si>
    <t>Axbio, Inc.</t>
  </si>
  <si>
    <t>Wildcat</t>
  </si>
  <si>
    <t>iSpace, Inc.</t>
  </si>
  <si>
    <t>Wasoko</t>
  </si>
  <si>
    <t>Catapult Solutions Group</t>
  </si>
  <si>
    <t>BRIH IT C/O COMPU VISION CONSULTING</t>
  </si>
  <si>
    <t>Kinetic Technology</t>
  </si>
  <si>
    <t>INADEV</t>
  </si>
  <si>
    <t>Falconwood, Incorporated</t>
  </si>
  <si>
    <t>DBI Staffing</t>
  </si>
  <si>
    <t>Montgomery County, MD</t>
  </si>
  <si>
    <t>Vouch Insurance</t>
  </si>
  <si>
    <t>DCCC</t>
  </si>
  <si>
    <t>SPECTRUM</t>
  </si>
  <si>
    <t>Commerce Bank</t>
  </si>
  <si>
    <t>SAP America</t>
  </si>
  <si>
    <t>Early Warning Services</t>
  </si>
  <si>
    <t>Aveva</t>
  </si>
  <si>
    <t>Harris Teeter</t>
  </si>
  <si>
    <t>Moore Staffing Services</t>
  </si>
  <si>
    <t>TRINITY HEALTHCARE RESOURCES, LLC</t>
  </si>
  <si>
    <t>Boskalis</t>
  </si>
  <si>
    <t>Ethos</t>
  </si>
  <si>
    <t>C4ADS</t>
  </si>
  <si>
    <t>Alpha Consulting Corp.</t>
  </si>
  <si>
    <t>Balance Staffing - Sacramento</t>
  </si>
  <si>
    <t>synchrony systems</t>
  </si>
  <si>
    <t>Rocktop Technologies</t>
  </si>
  <si>
    <t>Worldcoin</t>
  </si>
  <si>
    <t>24 Seven Talent</t>
  </si>
  <si>
    <t>Softcrylic</t>
  </si>
  <si>
    <t>RigelSky</t>
  </si>
  <si>
    <t>Michael Page International</t>
  </si>
  <si>
    <t>Visionary Technology Consultants</t>
  </si>
  <si>
    <t>Advanced Stimulation Technologies, Inc</t>
  </si>
  <si>
    <t>Edgetensor Technologies</t>
  </si>
  <si>
    <t>Snaphyre</t>
  </si>
  <si>
    <t>Eastridge</t>
  </si>
  <si>
    <t>SiteMinder</t>
  </si>
  <si>
    <t>Gemraj Technologies Ltd.</t>
  </si>
  <si>
    <t>California Department of Public Health (CDPH)</t>
  </si>
  <si>
    <t>Hotel Engine</t>
  </si>
  <si>
    <t>Loyola University Chicago</t>
  </si>
  <si>
    <t>US Office of the Chief of Staff of the Army</t>
  </si>
  <si>
    <t>Bethpage Federal Credit Union</t>
  </si>
  <si>
    <t>Hirewell</t>
  </si>
  <si>
    <t>Pacific Life</t>
  </si>
  <si>
    <t>MSRcosmos LLC</t>
  </si>
  <si>
    <t>Louisiana Pacific</t>
  </si>
  <si>
    <t>heycar</t>
  </si>
  <si>
    <t>NuTechs LLC</t>
  </si>
  <si>
    <t>Contentsquare</t>
  </si>
  <si>
    <t>Applied Physics</t>
  </si>
  <si>
    <t>Factored</t>
  </si>
  <si>
    <t>EDZ Systems</t>
  </si>
  <si>
    <t>Ancestry</t>
  </si>
  <si>
    <t>Yolo County Children's Alliance</t>
  </si>
  <si>
    <t>Novavax, Inc.</t>
  </si>
  <si>
    <t>Addepar</t>
  </si>
  <si>
    <t>Express Employment Professionals</t>
  </si>
  <si>
    <t>Scopic</t>
  </si>
  <si>
    <t>Showroomprive.com</t>
  </si>
  <si>
    <t>Shield Al</t>
  </si>
  <si>
    <t>Gravis Robotics</t>
  </si>
  <si>
    <t>Realtor</t>
  </si>
  <si>
    <t>HCL Global Systems</t>
  </si>
  <si>
    <t>Dell Technologies</t>
  </si>
  <si>
    <t>Match Inc</t>
  </si>
  <si>
    <t>Extend</t>
  </si>
  <si>
    <t>Titan Professional Resources</t>
  </si>
  <si>
    <t>Elevate Digital</t>
  </si>
  <si>
    <t>Mid-Atlantic Permanente Medical Group</t>
  </si>
  <si>
    <t>Overmind</t>
  </si>
  <si>
    <t>FIS</t>
  </si>
  <si>
    <t>US United States Army Medical Logistics Command</t>
  </si>
  <si>
    <t>AMS Staffing Inc.</t>
  </si>
  <si>
    <t>Compass Group</t>
  </si>
  <si>
    <t>3Red Partners</t>
  </si>
  <si>
    <t>Archer IT</t>
  </si>
  <si>
    <t>Macquarie Group</t>
  </si>
  <si>
    <t>Barrington Advisory Group, LLC</t>
  </si>
  <si>
    <t>Vanna Health</t>
  </si>
  <si>
    <t>Blue Cross Blue Shield of North Carolina</t>
  </si>
  <si>
    <t>StateJobsNY</t>
  </si>
  <si>
    <t>Telstra</t>
  </si>
  <si>
    <t>Amgen Inc</t>
  </si>
  <si>
    <t>Modern Agile Technologies, LLC</t>
  </si>
  <si>
    <t>Healogics, Inc</t>
  </si>
  <si>
    <t>Phasorsoft LLC</t>
  </si>
  <si>
    <t>Mumba Technologies, Inc.</t>
  </si>
  <si>
    <t>Minneapolis Public Schools</t>
  </si>
  <si>
    <t>ArnAmy, Inc.</t>
  </si>
  <si>
    <t>Logicminds</t>
  </si>
  <si>
    <t>JetBlue Airways Corporation</t>
  </si>
  <si>
    <t>Debiopharm</t>
  </si>
  <si>
    <t>Restaurant Brands International Inc.</t>
  </si>
  <si>
    <t>TransAmerica</t>
  </si>
  <si>
    <t>EG America LLC</t>
  </si>
  <si>
    <t>Freenome</t>
  </si>
  <si>
    <t>Gametime United, Inc.</t>
  </si>
  <si>
    <t>Group W</t>
  </si>
  <si>
    <t>TRUECar</t>
  </si>
  <si>
    <t>Jochen Schweizer mydays Group</t>
  </si>
  <si>
    <t>Mastech Digital, Inc.</t>
  </si>
  <si>
    <t>Ameren</t>
  </si>
  <si>
    <t>Agriaku</t>
  </si>
  <si>
    <t>Schwarz Gruppe</t>
  </si>
  <si>
    <t>e-Business International Inc</t>
  </si>
  <si>
    <t>Qventus, Inc</t>
  </si>
  <si>
    <t>Trident Consulting Inc.</t>
  </si>
  <si>
    <t>Prizeout</t>
  </si>
  <si>
    <t>Diligent Corporation</t>
  </si>
  <si>
    <t>Global Channel Management, Inc</t>
  </si>
  <si>
    <t>Ustech Solutions</t>
  </si>
  <si>
    <t>Kanda Software</t>
  </si>
  <si>
    <t>CitySwifter</t>
  </si>
  <si>
    <t>Dentsu</t>
  </si>
  <si>
    <t>Criteo</t>
  </si>
  <si>
    <t>Cincinnati Children's Hospital</t>
  </si>
  <si>
    <t>U.S. Department of Labor</t>
  </si>
  <si>
    <t>Brimar Industries</t>
  </si>
  <si>
    <t>Gainor Staffing</t>
  </si>
  <si>
    <t>Connect Search, LLC</t>
  </si>
  <si>
    <t>Cloudious LLC</t>
  </si>
  <si>
    <t>Assurance IQ</t>
  </si>
  <si>
    <t>Commonwealth Bank</t>
  </si>
  <si>
    <t>Mental Health Systems, Inc.</t>
  </si>
  <si>
    <t>Novo Nordisk US</t>
  </si>
  <si>
    <t>Aspen Insurance Group</t>
  </si>
  <si>
    <t>Poatek</t>
  </si>
  <si>
    <t>AMERICAN SYSTEMS</t>
  </si>
  <si>
    <t>QTC Management, Inc.</t>
  </si>
  <si>
    <t>SAI Systems Intl., Inc.</t>
  </si>
  <si>
    <t>Pinnacle Technical Resources</t>
  </si>
  <si>
    <t>Kern Health Systems</t>
  </si>
  <si>
    <t>thompsonpipegroup</t>
  </si>
  <si>
    <t>Klaviyo</t>
  </si>
  <si>
    <t>Belcan</t>
  </si>
  <si>
    <t>Altium</t>
  </si>
  <si>
    <t>G Associates LLC</t>
  </si>
  <si>
    <t>Cintas</t>
  </si>
  <si>
    <t>Aqemia</t>
  </si>
  <si>
    <t>Career Transitions, LLC</t>
  </si>
  <si>
    <t>Firstsource</t>
  </si>
  <si>
    <t>University of Georgia</t>
  </si>
  <si>
    <t>Veeam</t>
  </si>
  <si>
    <t>Regions Bank</t>
  </si>
  <si>
    <t>Big Lots</t>
  </si>
  <si>
    <t>Aize AS</t>
  </si>
  <si>
    <t>Confiance Tech Solutions</t>
  </si>
  <si>
    <t>eStaffing Inc.</t>
  </si>
  <si>
    <t>Mujin Inc</t>
  </si>
  <si>
    <t>Ideal Business Advisors</t>
  </si>
  <si>
    <t>OpenText</t>
  </si>
  <si>
    <t>Sidetrade</t>
  </si>
  <si>
    <t>Visa Inc</t>
  </si>
  <si>
    <t>IQ-EQ</t>
  </si>
  <si>
    <t>Fred Hutchinson Cancer Research Center</t>
  </si>
  <si>
    <t>Smith Arnold Partners</t>
  </si>
  <si>
    <t>Firstmilevc</t>
  </si>
  <si>
    <t>EmpiRx Health</t>
  </si>
  <si>
    <t>UpRecruit</t>
  </si>
  <si>
    <t>University of California, Riverside</t>
  </si>
  <si>
    <t>Infinia Search Inc</t>
  </si>
  <si>
    <t>Archer Group</t>
  </si>
  <si>
    <t>Sierramgt</t>
  </si>
  <si>
    <t>Sonepar USA</t>
  </si>
  <si>
    <t>NUMEUS</t>
  </si>
  <si>
    <t>Randstad Engineering</t>
  </si>
  <si>
    <t>Luminar Technologies</t>
  </si>
  <si>
    <t>D&amp;H Distributing Co.</t>
  </si>
  <si>
    <t>YUPRO Placement</t>
  </si>
  <si>
    <t>Nortal</t>
  </si>
  <si>
    <t>Henderson Scott</t>
  </si>
  <si>
    <t>Okcoin</t>
  </si>
  <si>
    <t>iShare Inc</t>
  </si>
  <si>
    <t>OTS Solutions, Inc.</t>
  </si>
  <si>
    <t>Ally Technology Solutions LLC</t>
  </si>
  <si>
    <t>Sift Healthcare</t>
  </si>
  <si>
    <t>Merck Group</t>
  </si>
  <si>
    <t>Salt Lake Community College</t>
  </si>
  <si>
    <t>Tip Top Recruiting LLC</t>
  </si>
  <si>
    <t>PicCollage</t>
  </si>
  <si>
    <t>Year Up</t>
  </si>
  <si>
    <t>Maersk</t>
  </si>
  <si>
    <t>UPS</t>
  </si>
  <si>
    <t>DevCare Solutions</t>
  </si>
  <si>
    <t>Gaming Innovation Group</t>
  </si>
  <si>
    <t>DRW</t>
  </si>
  <si>
    <t>Paladin Consulting, Inc.</t>
  </si>
  <si>
    <t>Globe Life</t>
  </si>
  <si>
    <t>Constellation Technologies Inc</t>
  </si>
  <si>
    <t>Franklin Templeton</t>
  </si>
  <si>
    <t>VMD Corp</t>
  </si>
  <si>
    <t>Lutron Electronics Company</t>
  </si>
  <si>
    <t>BH Management Services, Inc.</t>
  </si>
  <si>
    <t>Harrison National Employment</t>
  </si>
  <si>
    <t>Net2Source</t>
  </si>
  <si>
    <t>Infotek Consulting Inc.</t>
  </si>
  <si>
    <t>Federal Reserve Bank of St. Louis</t>
  </si>
  <si>
    <t>Cortech</t>
  </si>
  <si>
    <t>Smksoft</t>
  </si>
  <si>
    <t>Headquarters, AMC</t>
  </si>
  <si>
    <t>ASK Consulting</t>
  </si>
  <si>
    <t>Zyreoneconsulting LLC</t>
  </si>
  <si>
    <t>Children's Healthcare of Atlanta</t>
  </si>
  <si>
    <t>Talentify</t>
  </si>
  <si>
    <t>Auxiliary Services Corporation</t>
  </si>
  <si>
    <t>Nagarro Inc</t>
  </si>
  <si>
    <t>Tekskills Inc.</t>
  </si>
  <si>
    <t>ezCater</t>
  </si>
  <si>
    <t>The Panther Group Inc.</t>
  </si>
  <si>
    <t>Source Infotech</t>
  </si>
  <si>
    <t>IntelliBridge</t>
  </si>
  <si>
    <t>Primrose School Franchising Company - 3.1</t>
  </si>
  <si>
    <t>ComplyAdvantage</t>
  </si>
  <si>
    <t>Konnecting Tree Inc</t>
  </si>
  <si>
    <t>Emprise Concepts</t>
  </si>
  <si>
    <t>City of Takoma Park</t>
  </si>
  <si>
    <t>Siemens Healthineers</t>
  </si>
  <si>
    <t>The Priority Center</t>
  </si>
  <si>
    <t>SNC-Lavalin</t>
  </si>
  <si>
    <t>Access Data Consulting Corp</t>
  </si>
  <si>
    <t>Skywalk Global</t>
  </si>
  <si>
    <t>Emerson United Inc</t>
  </si>
  <si>
    <t>Analytic Solutions Group</t>
  </si>
  <si>
    <t>World Vision</t>
  </si>
  <si>
    <t>Time4Learning</t>
  </si>
  <si>
    <t>Partnership HealthPlan of California</t>
  </si>
  <si>
    <t>Fresno First Bank</t>
  </si>
  <si>
    <t>Evonik Degussa Corporation</t>
  </si>
  <si>
    <t>Tech Providers Inc.</t>
  </si>
  <si>
    <t>NSD International, Inc.</t>
  </si>
  <si>
    <t>All In Solutions</t>
  </si>
  <si>
    <t>Citigroup Inc.</t>
  </si>
  <si>
    <t>DS Smith</t>
  </si>
  <si>
    <t>NeuralSpace</t>
  </si>
  <si>
    <t>Netflix, Inc.</t>
  </si>
  <si>
    <t>Global Tech Staffing</t>
  </si>
  <si>
    <t>Leaf Trade</t>
  </si>
  <si>
    <t>avansait</t>
  </si>
  <si>
    <t>Beyond Finance</t>
  </si>
  <si>
    <t>People, Data &amp; Solutions</t>
  </si>
  <si>
    <t>Sourcemantra Inc</t>
  </si>
  <si>
    <t>Kroger</t>
  </si>
  <si>
    <t>Singulier</t>
  </si>
  <si>
    <t>astral technologies</t>
  </si>
  <si>
    <t>Infomatics</t>
  </si>
  <si>
    <t>PNC</t>
  </si>
  <si>
    <t>Endeavor</t>
  </si>
  <si>
    <t>EXL Service</t>
  </si>
  <si>
    <t>PMCL-JAZZ</t>
  </si>
  <si>
    <t>KnowBe4</t>
  </si>
  <si>
    <t>Society of Exploration Geophysicists</t>
  </si>
  <si>
    <t>Syniverse Technologies</t>
  </si>
  <si>
    <t>Catalist</t>
  </si>
  <si>
    <t>MWIDM</t>
  </si>
  <si>
    <t>GlobalLogic</t>
  </si>
  <si>
    <t>Quantum World Technologies Inc.</t>
  </si>
  <si>
    <t>SumUp</t>
  </si>
  <si>
    <t>KARL STORZ Endoscopy - America</t>
  </si>
  <si>
    <t>Professional Search Group (PSG)</t>
  </si>
  <si>
    <t>Proviso Township High Schools District 209</t>
  </si>
  <si>
    <t>KARL STORZ</t>
  </si>
  <si>
    <t>Axiom</t>
  </si>
  <si>
    <t>Brady Corporation</t>
  </si>
  <si>
    <t>TaskUs</t>
  </si>
  <si>
    <t>WISSEN TECHNOLOGY PRIVATE LIMITED</t>
  </si>
  <si>
    <t>Verikai</t>
  </si>
  <si>
    <t>Gro Intelligence</t>
  </si>
  <si>
    <t>US Tech Solutions, Inc.</t>
  </si>
  <si>
    <t>Synovus Financial</t>
  </si>
  <si>
    <t>Southern Glazer's Wine and Spirits</t>
  </si>
  <si>
    <t>Infoweb Systems, Inc.</t>
  </si>
  <si>
    <t>KAPS Solutions</t>
  </si>
  <si>
    <t>Infosys LTD</t>
  </si>
  <si>
    <t>NBA Media Ventures, LLC.</t>
  </si>
  <si>
    <t>WeightWatchers</t>
  </si>
  <si>
    <t>Birdeye</t>
  </si>
  <si>
    <t>Hausch &amp; Company</t>
  </si>
  <si>
    <t>smartdept. inc.</t>
  </si>
  <si>
    <t>Evolution</t>
  </si>
  <si>
    <t>Python Yard</t>
  </si>
  <si>
    <t>Skan</t>
  </si>
  <si>
    <t>Harrison Clarke</t>
  </si>
  <si>
    <t>Eursdale Companies, LLC</t>
  </si>
  <si>
    <t>Calbright College</t>
  </si>
  <si>
    <t>Zillion Technologies, Inc.</t>
  </si>
  <si>
    <t>AITC (Advanced IT Concepts)</t>
  </si>
  <si>
    <t>OST, Inc.</t>
  </si>
  <si>
    <t>Mitchell Martin, Inc</t>
  </si>
  <si>
    <t>RAPPI</t>
  </si>
  <si>
    <t>eSolutionsFirst, LLC</t>
  </si>
  <si>
    <t>WAL-MART</t>
  </si>
  <si>
    <t>AIVantage INC</t>
  </si>
  <si>
    <t>PetSmart</t>
  </si>
  <si>
    <t>CGG</t>
  </si>
  <si>
    <t>Allstate</t>
  </si>
  <si>
    <t>expand group</t>
  </si>
  <si>
    <t>Xcellent Technology Solutions</t>
  </si>
  <si>
    <t>Virtual Employee Services (I)</t>
  </si>
  <si>
    <t>The Cheesecake Factory</t>
  </si>
  <si>
    <t>Boston Consulting Group</t>
  </si>
  <si>
    <t>The Oncology Institute, Inc.</t>
  </si>
  <si>
    <t>Jobs for Humanity</t>
  </si>
  <si>
    <t>Ignite Digital Services</t>
  </si>
  <si>
    <t>Quess Corp Limited</t>
  </si>
  <si>
    <t>Interview Kickstart</t>
  </si>
  <si>
    <t>Dave Inc.</t>
  </si>
  <si>
    <t>Air Liquide</t>
  </si>
  <si>
    <t>Manulife</t>
  </si>
  <si>
    <t>Cynosure Technologies LLC</t>
  </si>
  <si>
    <t>Shift4 Payments</t>
  </si>
  <si>
    <t>KoBold Metals</t>
  </si>
  <si>
    <t>Union</t>
  </si>
  <si>
    <t>Michelin North America</t>
  </si>
  <si>
    <t>Social Model Recovery Systems</t>
  </si>
  <si>
    <t>Real Time Resolutions Inc</t>
  </si>
  <si>
    <t>Auburn</t>
  </si>
  <si>
    <t>UL Solutions</t>
  </si>
  <si>
    <t>1 Point System LLC.</t>
  </si>
  <si>
    <t>US Animal and Plant Health Inspection Service</t>
  </si>
  <si>
    <t>Poshmark</t>
  </si>
  <si>
    <t>BayOne</t>
  </si>
  <si>
    <t>MailChimp</t>
  </si>
  <si>
    <t>Enterprise Analytic</t>
  </si>
  <si>
    <t>Airswift North America</t>
  </si>
  <si>
    <t>Amazee Global Ventures Inc</t>
  </si>
  <si>
    <t>ATech Placement</t>
  </si>
  <si>
    <t>Wise Technical Ltd</t>
  </si>
  <si>
    <t>TriSMART Solar LLC</t>
  </si>
  <si>
    <t>US Federal Aviation Administration</t>
  </si>
  <si>
    <t>Ample Insight Inc.</t>
  </si>
  <si>
    <t>Moen</t>
  </si>
  <si>
    <t>Expedent</t>
  </si>
  <si>
    <t>GDS Associates Inc</t>
  </si>
  <si>
    <t>SR2 | Socially Responsible Recruitment | Certified B Corporation™</t>
  </si>
  <si>
    <t>CK Group</t>
  </si>
  <si>
    <t>Infravision</t>
  </si>
  <si>
    <t>Curology - 3.1</t>
  </si>
  <si>
    <t>Cox Automotive</t>
  </si>
  <si>
    <t>Umanist Staffing LLC</t>
  </si>
  <si>
    <t>Arconic</t>
  </si>
  <si>
    <t>VanOnGo</t>
  </si>
  <si>
    <t>Ampcus Inc</t>
  </si>
  <si>
    <t>dv01</t>
  </si>
  <si>
    <t>Millennial Software</t>
  </si>
  <si>
    <t>Kainos Innovative Solutions Inc</t>
  </si>
  <si>
    <t>US Department of the Interior</t>
  </si>
  <si>
    <t>Lulus Fashion Lounge Llc</t>
  </si>
  <si>
    <t>ACS</t>
  </si>
  <si>
    <t>Versiti, Inc.</t>
  </si>
  <si>
    <t>HireKeyz Inc</t>
  </si>
  <si>
    <t>Perch</t>
  </si>
  <si>
    <t>Dana-Farber Cancer Institute</t>
  </si>
  <si>
    <t>Allscripts</t>
  </si>
  <si>
    <t>J. Paul Getty Trust</t>
  </si>
  <si>
    <t>Pinnacle Partners, Inc</t>
  </si>
  <si>
    <t>Fairfax County Government</t>
  </si>
  <si>
    <t>Godsownalbum</t>
  </si>
  <si>
    <t>Vaya Health</t>
  </si>
  <si>
    <t>Macrosoft</t>
  </si>
  <si>
    <t>Omniware LLC</t>
  </si>
  <si>
    <t>United Air Lines, Inc</t>
  </si>
  <si>
    <t>RPL International</t>
  </si>
  <si>
    <t>Quiet Professionals LLC</t>
  </si>
  <si>
    <t>Dexcom</t>
  </si>
  <si>
    <t>CTW</t>
  </si>
  <si>
    <t>Kion Group AG</t>
  </si>
  <si>
    <t>Neuly</t>
  </si>
  <si>
    <t>Prove</t>
  </si>
  <si>
    <t>IT Pros</t>
  </si>
  <si>
    <t>Aflac, Incorporated</t>
  </si>
  <si>
    <t>Missouri Public Service Commission</t>
  </si>
  <si>
    <t>Open IT Labs LLC</t>
  </si>
  <si>
    <t>Acronis</t>
  </si>
  <si>
    <t>CTI Consulting</t>
  </si>
  <si>
    <t>AACSB International</t>
  </si>
  <si>
    <t>Child &amp; Family Center</t>
  </si>
  <si>
    <t>Techsara solutions</t>
  </si>
  <si>
    <t>Meridian Energy</t>
  </si>
  <si>
    <t>Hitachi</t>
  </si>
  <si>
    <t>Neo Cybernetica</t>
  </si>
  <si>
    <t>CINCINNATI CHILDREN'S HOSPITAL MEDICAL CENTER</t>
  </si>
  <si>
    <t>CyberCube</t>
  </si>
  <si>
    <t>bunq</t>
  </si>
  <si>
    <t>Office of the Secretary of the Army</t>
  </si>
  <si>
    <t>Global Medical Response</t>
  </si>
  <si>
    <t>Trean Insurance Group, Inc.</t>
  </si>
  <si>
    <t>Quest Diagnostics</t>
  </si>
  <si>
    <t>Atlanta Regional Commission</t>
  </si>
  <si>
    <t>Realtor.com</t>
  </si>
  <si>
    <t>Kavaliro</t>
  </si>
  <si>
    <t>Capio Group</t>
  </si>
  <si>
    <t>Dodge Construction Network</t>
  </si>
  <si>
    <t>Vedan Technologies</t>
  </si>
  <si>
    <t>Entrupy</t>
  </si>
  <si>
    <t>Kyowa Kirin</t>
  </si>
  <si>
    <t>Focuskpi Inc</t>
  </si>
  <si>
    <t>Unite Us</t>
  </si>
  <si>
    <t>InnoCom, Inc.</t>
  </si>
  <si>
    <t>Novocure Inc</t>
  </si>
  <si>
    <t>CS GROUP</t>
  </si>
  <si>
    <t>MindPoint Group</t>
  </si>
  <si>
    <t>TDI Technologies, Inc.</t>
  </si>
  <si>
    <t>US National Institutes of Health</t>
  </si>
  <si>
    <t>Kiewit Corporation</t>
  </si>
  <si>
    <t>ConsultNet, LLC</t>
  </si>
  <si>
    <t>Technical Global Solutions</t>
  </si>
  <si>
    <t>Sharp</t>
  </si>
  <si>
    <t>Navient</t>
  </si>
  <si>
    <t>Southern Maryland Electric Cooperative</t>
  </si>
  <si>
    <t>Community Action Partnership of San Luis Obispo</t>
  </si>
  <si>
    <t>Dropbox Inc.</t>
  </si>
  <si>
    <t>Adex Corporation</t>
  </si>
  <si>
    <t>All Chicago Making Homelessness History</t>
  </si>
  <si>
    <t>DHANU GLOBAL ENTERPRISES, INC.</t>
  </si>
  <si>
    <t>Synectics Inc.</t>
  </si>
  <si>
    <t>Motionworks International</t>
  </si>
  <si>
    <t>Bookipi</t>
  </si>
  <si>
    <t>Refactor Talent</t>
  </si>
  <si>
    <t>ABCS Inc</t>
  </si>
  <si>
    <t>Phantom AI</t>
  </si>
  <si>
    <t>Colgate-Palmolive Company</t>
  </si>
  <si>
    <t>Southwest Airlines</t>
  </si>
  <si>
    <t>Starship Technologies</t>
  </si>
  <si>
    <t>Tremco Incorporated</t>
  </si>
  <si>
    <t>DeepIntent</t>
  </si>
  <si>
    <t>Metrc, LLC</t>
  </si>
  <si>
    <t>Happier Living</t>
  </si>
  <si>
    <t>Wayfair Inc.</t>
  </si>
  <si>
    <t>Global Enterprise Services, LLC</t>
  </si>
  <si>
    <t>Saxon AI</t>
  </si>
  <si>
    <t>TrackMan</t>
  </si>
  <si>
    <t>American AgCredit</t>
  </si>
  <si>
    <t>LAZ Parking California, LLC</t>
  </si>
  <si>
    <t>Analog Devices</t>
  </si>
  <si>
    <t>The Daily Beast</t>
  </si>
  <si>
    <t>Koch Minerals &amp; Trading</t>
  </si>
  <si>
    <t>Paramount Technology Partners</t>
  </si>
  <si>
    <t>Mark James</t>
  </si>
  <si>
    <t>Samsung Research America</t>
  </si>
  <si>
    <t>Lineate</t>
  </si>
  <si>
    <t>Intapp, Inc.</t>
  </si>
  <si>
    <t>Open Systems Technologies, Inc.</t>
  </si>
  <si>
    <t>Team Epiphany</t>
  </si>
  <si>
    <t>Campaign.AI</t>
  </si>
  <si>
    <t>Vested</t>
  </si>
  <si>
    <t>SimpliRoute</t>
  </si>
  <si>
    <t>Western Welding Academy</t>
  </si>
  <si>
    <t>Justworks, Inc.</t>
  </si>
  <si>
    <t>Data Science Talent</t>
  </si>
  <si>
    <t>GXO Logistics, Inc.</t>
  </si>
  <si>
    <t>Asurion</t>
  </si>
  <si>
    <t>SnapDragon Associates, LLC</t>
  </si>
  <si>
    <t>Global Allsights</t>
  </si>
  <si>
    <t>Information Resources, Inc</t>
  </si>
  <si>
    <t>Tapcheck</t>
  </si>
  <si>
    <t>RemX The Workforce Experts</t>
  </si>
  <si>
    <t>Metabyte</t>
  </si>
  <si>
    <t>Nubank</t>
  </si>
  <si>
    <t>Odesus</t>
  </si>
  <si>
    <t>infinite Computing solutions</t>
  </si>
  <si>
    <t>Reputable Recruiting</t>
  </si>
  <si>
    <t>Deutsche Bank</t>
  </si>
  <si>
    <t>GfK</t>
  </si>
  <si>
    <t>Infineon Technologies</t>
  </si>
  <si>
    <t>Anchor Point Technology Resources</t>
  </si>
  <si>
    <t>Polygence</t>
  </si>
  <si>
    <t>Albemarle</t>
  </si>
  <si>
    <t>Hire IT People Inc</t>
  </si>
  <si>
    <t>Cotiviti - US</t>
  </si>
  <si>
    <t>ztp</t>
  </si>
  <si>
    <t>Micron Technology</t>
  </si>
  <si>
    <t>INNIO Group</t>
  </si>
  <si>
    <t>Brown &amp; Brown, Inc.</t>
  </si>
  <si>
    <t>Trail Blazer Consulting LLC</t>
  </si>
  <si>
    <t>Upstox</t>
  </si>
  <si>
    <t>Ally Financial</t>
  </si>
  <si>
    <t>NV Energy</t>
  </si>
  <si>
    <t>Alcor</t>
  </si>
  <si>
    <t>VSCO®</t>
  </si>
  <si>
    <t>Metropolis Technologies</t>
  </si>
  <si>
    <t>Standards IT</t>
  </si>
  <si>
    <t>Fiserv</t>
  </si>
  <si>
    <t>Zenex Partners</t>
  </si>
  <si>
    <t>Electronic Arts</t>
  </si>
  <si>
    <t>Relay Technologies</t>
  </si>
  <si>
    <t>CoreTechs</t>
  </si>
  <si>
    <t>TechData Service Company, LLC</t>
  </si>
  <si>
    <t>Quantium</t>
  </si>
  <si>
    <t>Track Group, Inc</t>
  </si>
  <si>
    <t>Travelers Insurance Group Holdings</t>
  </si>
  <si>
    <t>Concero</t>
  </si>
  <si>
    <t>Dept of Employment Services</t>
  </si>
  <si>
    <t>TechnoSmarts, Inc.</t>
  </si>
  <si>
    <t>Motion Recruitment Partners LLC</t>
  </si>
  <si>
    <t>hatch IT</t>
  </si>
  <si>
    <t>eCentral Stores Inc, and Awning Works Inc.</t>
  </si>
  <si>
    <t>Morgan Stanley</t>
  </si>
  <si>
    <t>KCH Transportation</t>
  </si>
  <si>
    <t>Aon</t>
  </si>
  <si>
    <t>Moss</t>
  </si>
  <si>
    <t>Strategi Consulting</t>
  </si>
  <si>
    <t>Expatiate Communications</t>
  </si>
  <si>
    <t>Axelerate</t>
  </si>
  <si>
    <t>DrivenIQ</t>
  </si>
  <si>
    <t>Devex</t>
  </si>
  <si>
    <t>VistaJet</t>
  </si>
  <si>
    <t>Wescom Central Credit Union</t>
  </si>
  <si>
    <t>Central Florida Behavioral Health</t>
  </si>
  <si>
    <t>Pinnacle Fertility, Inc.</t>
  </si>
  <si>
    <t>IMPACT Technology Recruiting</t>
  </si>
  <si>
    <t>Credora</t>
  </si>
  <si>
    <t>Huntsman</t>
  </si>
  <si>
    <t>Summit Consulting</t>
  </si>
  <si>
    <t>Javen Technologies, Inc</t>
  </si>
  <si>
    <t>NOVUS Professional Services Inc.</t>
  </si>
  <si>
    <t>UnitedHealthcare</t>
  </si>
  <si>
    <t>OVERWATCH</t>
  </si>
  <si>
    <t>All Native Group</t>
  </si>
  <si>
    <t>Axiado</t>
  </si>
  <si>
    <t>Mcafee</t>
  </si>
  <si>
    <t>Mitsubishi HC Capital America Inc</t>
  </si>
  <si>
    <t>ADG Tech Consulting, LLC.</t>
  </si>
  <si>
    <t>Toast Inc.</t>
  </si>
  <si>
    <t>FullScope Staffing</t>
  </si>
  <si>
    <t>Tekfocus Minds Pvt Ltd</t>
  </si>
  <si>
    <t>Influential Commerce</t>
  </si>
  <si>
    <t>Lake Charles</t>
  </si>
  <si>
    <t>Beautyhaul</t>
  </si>
  <si>
    <t>City of Des Moines</t>
  </si>
  <si>
    <t>JFrog</t>
  </si>
  <si>
    <t>Peterson Technology Partners</t>
  </si>
  <si>
    <t>UGN, Inc.</t>
  </si>
  <si>
    <t>Music and Arts</t>
  </si>
  <si>
    <t>Blackstone Talent Group</t>
  </si>
  <si>
    <t>Info Origin</t>
  </si>
  <si>
    <t>Siliconstar Tech</t>
  </si>
  <si>
    <t>Ericsson</t>
  </si>
  <si>
    <t>Milwaukee Metropolitan Sewerage District</t>
  </si>
  <si>
    <t>Catholic Guardian Services</t>
  </si>
  <si>
    <t>Precision for Medicine</t>
  </si>
  <si>
    <t>Regional Transportation Commission of Southern Nevada</t>
  </si>
  <si>
    <t>Priority Power Management</t>
  </si>
  <si>
    <t>AgileEngine</t>
  </si>
  <si>
    <t>The Boeing Company</t>
  </si>
  <si>
    <t>Frontier</t>
  </si>
  <si>
    <t>Village Care</t>
  </si>
  <si>
    <t>BlueSky Technology Solutions</t>
  </si>
  <si>
    <t>ArenaNet</t>
  </si>
  <si>
    <t>Brightwing</t>
  </si>
  <si>
    <t>Get It Recruit - Professional Services</t>
  </si>
  <si>
    <t>Altais</t>
  </si>
  <si>
    <t>ElevaIT Solutions</t>
  </si>
  <si>
    <t>TrueSkilla</t>
  </si>
  <si>
    <t>OPTION 1 STAFFING SERVICES, INC. AN AWARD WINNING AGENCY</t>
  </si>
  <si>
    <t>Element Fleet Corporation</t>
  </si>
  <si>
    <t>NewYork-Presbyterian</t>
  </si>
  <si>
    <t>Bill.Com</t>
  </si>
  <si>
    <t>Amadeus</t>
  </si>
  <si>
    <t>The Bridge Social</t>
  </si>
  <si>
    <t>Computer Enterprises, Inc. (CEI)</t>
  </si>
  <si>
    <t>Oxford Global Resources</t>
  </si>
  <si>
    <t>TekWissen Group</t>
  </si>
  <si>
    <t>BOSS AI</t>
  </si>
  <si>
    <t>Waukesha County</t>
  </si>
  <si>
    <t>GreenChoice</t>
  </si>
  <si>
    <t>Effectv</t>
  </si>
  <si>
    <t>JobGiraffe</t>
  </si>
  <si>
    <t>Blockscope</t>
  </si>
  <si>
    <t>Northwestern Memorial Healthcare</t>
  </si>
  <si>
    <t>mign</t>
  </si>
  <si>
    <t>Crush &amp; Lovely</t>
  </si>
  <si>
    <t>OneGlobe</t>
  </si>
  <si>
    <t>URSI Technologies Inc.</t>
  </si>
  <si>
    <t>Radiant company</t>
  </si>
  <si>
    <t>Boxiecat</t>
  </si>
  <si>
    <t>The Horizon Group</t>
  </si>
  <si>
    <t>Forge Group, LLC</t>
  </si>
  <si>
    <t>PointsBet</t>
  </si>
  <si>
    <t>Space Executive</t>
  </si>
  <si>
    <t>School Specialty</t>
  </si>
  <si>
    <t>Bethesda</t>
  </si>
  <si>
    <t>Tourism Industry</t>
  </si>
  <si>
    <t>Liberty Staffing USA</t>
  </si>
  <si>
    <t>Cboe Global Markets</t>
  </si>
  <si>
    <t>Oracle Corporation</t>
  </si>
  <si>
    <t>Nuvance Health</t>
  </si>
  <si>
    <t>Sunnova Energy International</t>
  </si>
  <si>
    <t>Info Services LLC</t>
  </si>
  <si>
    <t>Sendbird</t>
  </si>
  <si>
    <t>Staffing</t>
  </si>
  <si>
    <t>Barclays</t>
  </si>
  <si>
    <t>Ardent MC</t>
  </si>
  <si>
    <t>Ettain Group</t>
  </si>
  <si>
    <t>Alteryx, Inc</t>
  </si>
  <si>
    <t>Global Accounting Network</t>
  </si>
  <si>
    <t>The Farmer's Dog</t>
  </si>
  <si>
    <t>JRC Integrated Systems, Inc.</t>
  </si>
  <si>
    <t>Stevens Capital Management LP</t>
  </si>
  <si>
    <t>Qubika</t>
  </si>
  <si>
    <t>InDebted</t>
  </si>
  <si>
    <t>AspiringIT</t>
  </si>
  <si>
    <t>Sureminds Solutions</t>
  </si>
  <si>
    <t>IMCS Group Inc</t>
  </si>
  <si>
    <t>Beacon Hill Staffing</t>
  </si>
  <si>
    <t>Ritchie Bros Auctioneers</t>
  </si>
  <si>
    <t>Discovery Parks</t>
  </si>
  <si>
    <t>Imperva.com</t>
  </si>
  <si>
    <t>Tekshapers Inc</t>
  </si>
  <si>
    <t>State of Georgia</t>
  </si>
  <si>
    <t>FDA</t>
  </si>
  <si>
    <t>Norbert Health</t>
  </si>
  <si>
    <t>BarryWehmiller Group</t>
  </si>
  <si>
    <t>Quiet Professionals, LLC</t>
  </si>
  <si>
    <t>Credera</t>
  </si>
  <si>
    <t>Department Of The Treasury</t>
  </si>
  <si>
    <t>TCI Technology Consulting Inc</t>
  </si>
  <si>
    <t>Outstaff Your Team</t>
  </si>
  <si>
    <t>Tailored Access, LLC</t>
  </si>
  <si>
    <t>TechMate, Inc.</t>
  </si>
  <si>
    <t>Imprint Payments</t>
  </si>
  <si>
    <t>Okaya Corp</t>
  </si>
  <si>
    <t>Github</t>
  </si>
  <si>
    <t>Beyondsoft Consulting</t>
  </si>
  <si>
    <t>Solytics Partners</t>
  </si>
  <si>
    <t>Ellumen</t>
  </si>
  <si>
    <t>Trendyol</t>
  </si>
  <si>
    <t>Johns Hopkins University</t>
  </si>
  <si>
    <t>Barrington James</t>
  </si>
  <si>
    <t>Blue Sky Specialty Pharmacy</t>
  </si>
  <si>
    <t>Paradigm Infotech</t>
  </si>
  <si>
    <t>Momentive Global Inc.</t>
  </si>
  <si>
    <t>Yakshna Solutions, Inc.</t>
  </si>
  <si>
    <t>Codecademy (a Skillsoft company)</t>
  </si>
  <si>
    <t>Syeta Inc</t>
  </si>
  <si>
    <t>Eleos Health</t>
  </si>
  <si>
    <t>HCA Florida South Tampa Hospital</t>
  </si>
  <si>
    <t>Synergy Solutions</t>
  </si>
  <si>
    <t>Carroll County Government</t>
  </si>
  <si>
    <t>Executive Personal Computers, Inc.</t>
  </si>
  <si>
    <t>New York Medical College</t>
  </si>
  <si>
    <t>River Hawk Consulting LLC</t>
  </si>
  <si>
    <t>Acacia Network</t>
  </si>
  <si>
    <t>Arocam Sports Inc.</t>
  </si>
  <si>
    <t>Infotree Global Solutions</t>
  </si>
  <si>
    <t>Vertex Solutions Inc.</t>
  </si>
  <si>
    <t>Perfect Timing Personnel Services</t>
  </si>
  <si>
    <t>GTT, LLC</t>
  </si>
  <si>
    <t>Chipton-Ross Inc.</t>
  </si>
  <si>
    <t>Excel Global Solutions</t>
  </si>
  <si>
    <t>SWM Analytics</t>
  </si>
  <si>
    <t>Lily AI</t>
  </si>
  <si>
    <t>Codazen</t>
  </si>
  <si>
    <t>Texas Association of School Boards</t>
  </si>
  <si>
    <t>NewLimit</t>
  </si>
  <si>
    <t>Staffing Lab LLC</t>
  </si>
  <si>
    <t>New York Post</t>
  </si>
  <si>
    <t>Similarweb</t>
  </si>
  <si>
    <t>MindTree Limited</t>
  </si>
  <si>
    <t>Liftoff</t>
  </si>
  <si>
    <t>Promethean Strategies</t>
  </si>
  <si>
    <t>Ten Mile Square Technologies</t>
  </si>
  <si>
    <t>BP Energy</t>
  </si>
  <si>
    <t>Capital Staffing Solutions</t>
  </si>
  <si>
    <t>Cherokee Nation Businesses</t>
  </si>
  <si>
    <t>BasisPath Inc</t>
  </si>
  <si>
    <t>Xcelerated Options</t>
  </si>
  <si>
    <t>RSHARMA</t>
  </si>
  <si>
    <t>Afresh</t>
  </si>
  <si>
    <t>Shell</t>
  </si>
  <si>
    <t>16 Points Holdings LLC</t>
  </si>
  <si>
    <t>Ultimate Kronos Group</t>
  </si>
  <si>
    <t>Creative Circle</t>
  </si>
  <si>
    <t>Advantage Solutions</t>
  </si>
  <si>
    <t>Centene Corporation</t>
  </si>
  <si>
    <t>Coolsoft LLC</t>
  </si>
  <si>
    <t>Indus Valley</t>
  </si>
  <si>
    <t>W3Global Inc</t>
  </si>
  <si>
    <t>SmartNews</t>
  </si>
  <si>
    <t>Tapjoy Inc.</t>
  </si>
  <si>
    <t>Health Services Advisory Group, Inc. (HSAG)</t>
  </si>
  <si>
    <t>Syneos Health - USA</t>
  </si>
  <si>
    <t>ThoughtSpot</t>
  </si>
  <si>
    <t>Kane County Government</t>
  </si>
  <si>
    <t>Market Ads</t>
  </si>
  <si>
    <t>The Connors Group</t>
  </si>
  <si>
    <t>Washington University in St Louis</t>
  </si>
  <si>
    <t>Broadleaf</t>
  </si>
  <si>
    <t>ZT Systems</t>
  </si>
  <si>
    <t>Visual Lease, LLC</t>
  </si>
  <si>
    <t>Health</t>
  </si>
  <si>
    <t>Costco</t>
  </si>
  <si>
    <t>nitruc</t>
  </si>
  <si>
    <t>Volunteers of America of Pennsylvania</t>
  </si>
  <si>
    <t>Scribe Therapeutics</t>
  </si>
  <si>
    <t>Hitek Staffing</t>
  </si>
  <si>
    <t>Sunscrapers</t>
  </si>
  <si>
    <t>Visium</t>
  </si>
  <si>
    <t>MORSE Corp</t>
  </si>
  <si>
    <t>University of Phoenix</t>
  </si>
  <si>
    <t>gpac</t>
  </si>
  <si>
    <t>Idahoan Foods, LLC</t>
  </si>
  <si>
    <t>U.S. Army Acquisition Support Center</t>
  </si>
  <si>
    <t>LanceSoft, Inc.</t>
  </si>
  <si>
    <t>Gravel</t>
  </si>
  <si>
    <t>Seven Sensing Software</t>
  </si>
  <si>
    <t>RS21 Careers</t>
  </si>
  <si>
    <t>Acorns</t>
  </si>
  <si>
    <t>Henry Harvin India Education LLP</t>
  </si>
  <si>
    <t>TF Cornerstone</t>
  </si>
  <si>
    <t>WebstaurantStore</t>
  </si>
  <si>
    <t>FIRST SOLAR INC</t>
  </si>
  <si>
    <t>PrinterLogic</t>
  </si>
  <si>
    <t>Skillquotient</t>
  </si>
  <si>
    <t>Federal Services</t>
  </si>
  <si>
    <t>Effectual Inc.</t>
  </si>
  <si>
    <t>SYLFEN</t>
  </si>
  <si>
    <t>DNV GL</t>
  </si>
  <si>
    <t>Harvard University</t>
  </si>
  <si>
    <t>Genesis Financial Solutions</t>
  </si>
  <si>
    <t>Walmart eCommerce</t>
  </si>
  <si>
    <t>Vatica Health</t>
  </si>
  <si>
    <t>INTEX RECREATION CORP</t>
  </si>
  <si>
    <t>Western National Insurance</t>
  </si>
  <si>
    <t>myGwork</t>
  </si>
  <si>
    <t>Acacia Center for Justice</t>
  </si>
  <si>
    <t>Kingdom Plumbing, LLC</t>
  </si>
  <si>
    <t>VMware</t>
  </si>
  <si>
    <t>TRC Staffing Services, Inc.</t>
  </si>
  <si>
    <t>Cogent Security Consulting</t>
  </si>
  <si>
    <t>Credit Union of Denver</t>
  </si>
  <si>
    <t>Incyte Corporation</t>
  </si>
  <si>
    <t>Alto</t>
  </si>
  <si>
    <t>NYC DEPARTMENT OF FINANCE</t>
  </si>
  <si>
    <t>Underdog Fantasy</t>
  </si>
  <si>
    <t>Impact Makers</t>
  </si>
  <si>
    <t>Ambry Genetics Corporation</t>
  </si>
  <si>
    <t>UK Atomic Energy Authority</t>
  </si>
  <si>
    <t>Esr</t>
  </si>
  <si>
    <t>Headway Tek Inc</t>
  </si>
  <si>
    <t>ExlService Holdings</t>
  </si>
  <si>
    <t>RK Management Consultants, Inc.</t>
  </si>
  <si>
    <t>Fontainebleau Las Vegas</t>
  </si>
  <si>
    <t>Moffitt Cancer Center</t>
  </si>
  <si>
    <t>Odyssey Information Services</t>
  </si>
  <si>
    <t>New York State Higher Education Services Corporation</t>
  </si>
  <si>
    <t>TEXAS METER &amp; DEVICE COMPANY LLC</t>
  </si>
  <si>
    <t>ED - Group Support Functions</t>
  </si>
  <si>
    <t>Local Logic</t>
  </si>
  <si>
    <t>thredUP</t>
  </si>
  <si>
    <t>Y &amp; L Consulting Inc.</t>
  </si>
  <si>
    <t>Stellargy Services</t>
  </si>
  <si>
    <t>SoundHound Inc.</t>
  </si>
  <si>
    <t>Reverb</t>
  </si>
  <si>
    <t>Getty Images</t>
  </si>
  <si>
    <t>Dataflix</t>
  </si>
  <si>
    <t>New York State Department of Financial Services</t>
  </si>
  <si>
    <t>WITHIN</t>
  </si>
  <si>
    <t>VHL Technologies</t>
  </si>
  <si>
    <t>OpenAI</t>
  </si>
  <si>
    <t>Agiles Enterprise</t>
  </si>
  <si>
    <t>Diversified Technology, Inc.</t>
  </si>
  <si>
    <t>State of Wisconsin</t>
  </si>
  <si>
    <t>Pax8</t>
  </si>
  <si>
    <t>Davis Wright Tremaine</t>
  </si>
  <si>
    <t>Culture Amp</t>
  </si>
  <si>
    <t>SEPHORA</t>
  </si>
  <si>
    <t>San Gorgonio Memorial Hospital</t>
  </si>
  <si>
    <t>Turnberry Solutions</t>
  </si>
  <si>
    <t>Entech Network Solutions, LLC.</t>
  </si>
  <si>
    <t>Los Alamos National Laboratory</t>
  </si>
  <si>
    <t>TAL Healthcare</t>
  </si>
  <si>
    <t>QUALTECH RPO</t>
  </si>
  <si>
    <t>Premier Systems, inc</t>
  </si>
  <si>
    <t>Cubesmart</t>
  </si>
  <si>
    <t>Dedham Group</t>
  </si>
  <si>
    <t>LufCo</t>
  </si>
  <si>
    <t>The MIL Corporation</t>
  </si>
  <si>
    <t>Statkraft</t>
  </si>
  <si>
    <t>Yuxi Global</t>
  </si>
  <si>
    <t>ChannelBound, LLC</t>
  </si>
  <si>
    <t>Adobe Systems Incorporated</t>
  </si>
  <si>
    <t>State of South Carolina</t>
  </si>
  <si>
    <t>Photomath</t>
  </si>
  <si>
    <t>GSK Solutions</t>
  </si>
  <si>
    <t>IndSAfri</t>
  </si>
  <si>
    <t>TipTop</t>
  </si>
  <si>
    <t>The Mice Groups, Inc.</t>
  </si>
  <si>
    <t>Flatiron Health</t>
  </si>
  <si>
    <t>Rec Room</t>
  </si>
  <si>
    <t>Suncoast Credit Union</t>
  </si>
  <si>
    <t>Tamr</t>
  </si>
  <si>
    <t>YETI Holdings, Inc.</t>
  </si>
  <si>
    <t>Gainwell Technologies</t>
  </si>
  <si>
    <t>Dream Sports</t>
  </si>
  <si>
    <t>BlueRock</t>
  </si>
  <si>
    <t>Haydon Corporation</t>
  </si>
  <si>
    <t>U.S. Department of Energy (DOE)</t>
  </si>
  <si>
    <t>Strativ Group</t>
  </si>
  <si>
    <t>OneAmerica Financial Partners Inc</t>
  </si>
  <si>
    <t>GLOBAL VISSE INC</t>
  </si>
  <si>
    <t>ZIRLEN TECHNOLOGIES INCORPORATED</t>
  </si>
  <si>
    <t>Ivy Tech Community College</t>
  </si>
  <si>
    <t>AlayaCare</t>
  </si>
  <si>
    <t>Market Street Talent</t>
  </si>
  <si>
    <t>EVgo</t>
  </si>
  <si>
    <t>Emphasoft</t>
  </si>
  <si>
    <t>Inspire Recruitment Inc.</t>
  </si>
  <si>
    <t>Eaton Corporation</t>
  </si>
  <si>
    <t>MyyShop</t>
  </si>
  <si>
    <t>Waterloo Data</t>
  </si>
  <si>
    <t>US Army</t>
  </si>
  <si>
    <t>Noah Group LLC</t>
  </si>
  <si>
    <t>Friend MTS</t>
  </si>
  <si>
    <t>Kodif</t>
  </si>
  <si>
    <t>Swayable</t>
  </si>
  <si>
    <t>ENSCO</t>
  </si>
  <si>
    <t>Florida State University</t>
  </si>
  <si>
    <t>Sciens Building Solutions</t>
  </si>
  <si>
    <t>LivePerson</t>
  </si>
  <si>
    <t>Holy Family University</t>
  </si>
  <si>
    <t>ZenPoint Solutions LLC</t>
  </si>
  <si>
    <t>Akorbi Workforce Solutions</t>
  </si>
  <si>
    <t>Henry Schein One</t>
  </si>
  <si>
    <t>Docebo</t>
  </si>
  <si>
    <t>McCann New York</t>
  </si>
  <si>
    <t>Wood Mackenzie Ltd.</t>
  </si>
  <si>
    <t>Framework</t>
  </si>
  <si>
    <t>InSite Property Group</t>
  </si>
  <si>
    <t>Techlink Systems</t>
  </si>
  <si>
    <t>Winston Fox</t>
  </si>
  <si>
    <t>Delta Force Black Enterprise, LLC</t>
  </si>
  <si>
    <t>Vezt</t>
  </si>
  <si>
    <t>Zachary Piper Solutions</t>
  </si>
  <si>
    <t>Carrie Rikon &amp; Associates, LLC.</t>
  </si>
  <si>
    <t>EDGE</t>
  </si>
  <si>
    <t>SUMERU INC</t>
  </si>
  <si>
    <t>Assent</t>
  </si>
  <si>
    <t>Peckham Industries</t>
  </si>
  <si>
    <t>Infomineo</t>
  </si>
  <si>
    <t>ICP SOLUTIONS</t>
  </si>
  <si>
    <t>Current Media Group</t>
  </si>
  <si>
    <t>GSK Solutions Inc.</t>
  </si>
  <si>
    <t>MAKE Corporation</t>
  </si>
  <si>
    <t>Workway, Inc.</t>
  </si>
  <si>
    <t>Dew Software</t>
  </si>
  <si>
    <t>San Diego Association of Governments (SANDAG)</t>
  </si>
  <si>
    <t>Rhino</t>
  </si>
  <si>
    <t>CommuniCare Health Centers</t>
  </si>
  <si>
    <t>Intone Networks Inc.</t>
  </si>
  <si>
    <t>Xylem Inc</t>
  </si>
  <si>
    <t>Contemporary Staffing Solutions</t>
  </si>
  <si>
    <t>Huntington Ingalls</t>
  </si>
  <si>
    <t>Xoriant</t>
  </si>
  <si>
    <t>CALSTART</t>
  </si>
  <si>
    <t>Advocate Health</t>
  </si>
  <si>
    <t>albelli-Photobox Group</t>
  </si>
  <si>
    <t>Memorial Sloan Kettering Cancer Center</t>
  </si>
  <si>
    <t>Sobeys</t>
  </si>
  <si>
    <t>Srimatrix Inc.</t>
  </si>
  <si>
    <t>PLAXONIC</t>
  </si>
  <si>
    <t>Centauri Health Solutions</t>
  </si>
  <si>
    <t>Mérieux NutriSciences - North America</t>
  </si>
  <si>
    <t>Match Point Solutions</t>
  </si>
  <si>
    <t>GTN Technical Staffing</t>
  </si>
  <si>
    <t>V Group Inc</t>
  </si>
  <si>
    <t>The Ed Wallach Search Group</t>
  </si>
  <si>
    <t>Coderhouse</t>
  </si>
  <si>
    <t>Veeva Systems Inc</t>
  </si>
  <si>
    <t>Wellth</t>
  </si>
  <si>
    <t>Clarivate</t>
  </si>
  <si>
    <t>First Washington Realty,</t>
  </si>
  <si>
    <t>AI Startup</t>
  </si>
  <si>
    <t>Nova Southeastern University</t>
  </si>
  <si>
    <t>NOS SGPS</t>
  </si>
  <si>
    <t>Hyperscience</t>
  </si>
  <si>
    <t>Fenway Health</t>
  </si>
  <si>
    <t>totalmed medfi</t>
  </si>
  <si>
    <t>James River Management Company</t>
  </si>
  <si>
    <t>CalSTRS</t>
  </si>
  <si>
    <t>Audi of America</t>
  </si>
  <si>
    <t>Evolve</t>
  </si>
  <si>
    <t>LEE KUM KEE</t>
  </si>
  <si>
    <t>3M</t>
  </si>
  <si>
    <t>Nintendo</t>
  </si>
  <si>
    <t>Whalar</t>
  </si>
  <si>
    <t>Hire With Jarvis</t>
  </si>
  <si>
    <t>Pacific Consulting Inc.</t>
  </si>
  <si>
    <t>Datalogue GmbH</t>
  </si>
  <si>
    <t>Lawson Products</t>
  </si>
  <si>
    <t>Cambridge Epigenetix</t>
  </si>
  <si>
    <t>Philo</t>
  </si>
  <si>
    <t>sweetgreen</t>
  </si>
  <si>
    <t>HCL America Inc.</t>
  </si>
  <si>
    <t>QSE7, LLC</t>
  </si>
  <si>
    <t>Gillette Children's Specialty Healthcare</t>
  </si>
  <si>
    <t>Fehr &amp; Peers</t>
  </si>
  <si>
    <t>Phaxis LLC</t>
  </si>
  <si>
    <t>Public Service Enterprise Group (PSEG)</t>
  </si>
  <si>
    <t>N2 Services, Inc</t>
  </si>
  <si>
    <t>Huckberry</t>
  </si>
  <si>
    <t>Russell Tobin &amp; Associates</t>
  </si>
  <si>
    <t>Synapsis</t>
  </si>
  <si>
    <t>TalentKompass Deutschland</t>
  </si>
  <si>
    <t>Stanford Health Care</t>
  </si>
  <si>
    <t>John Deere</t>
  </si>
  <si>
    <t>Find Great People | FGP</t>
  </si>
  <si>
    <t>MultiPlan</t>
  </si>
  <si>
    <t>NVIDIA</t>
  </si>
  <si>
    <t>SC Johnson</t>
  </si>
  <si>
    <t>Sunrun</t>
  </si>
  <si>
    <t>Lenmar Consulting</t>
  </si>
  <si>
    <t>Crystal Equation Corporation</t>
  </si>
  <si>
    <t>InNovo Partners, LLC</t>
  </si>
  <si>
    <t>Afterpay</t>
  </si>
  <si>
    <t>Starbridge Partners</t>
  </si>
  <si>
    <t>81qd</t>
  </si>
  <si>
    <t>Talentfactor Inc</t>
  </si>
  <si>
    <t>Info Way Solutions LLC</t>
  </si>
  <si>
    <t>PlanetArt</t>
  </si>
  <si>
    <t>EARLY LEARNING COALITION OF HILLSBOROUGH COUNTY</t>
  </si>
  <si>
    <t>Morrison &amp; Foerster LLP</t>
  </si>
  <si>
    <t>Metro One LPSG Security Company</t>
  </si>
  <si>
    <t>PwC</t>
  </si>
  <si>
    <t>BlockTXM Inc</t>
  </si>
  <si>
    <t>Aegon</t>
  </si>
  <si>
    <t>Corsicana Mattress Company</t>
  </si>
  <si>
    <t>Rocketmiles</t>
  </si>
  <si>
    <t>Mercy College</t>
  </si>
  <si>
    <t>Travelers Canada</t>
  </si>
  <si>
    <t>Veem</t>
  </si>
  <si>
    <t>RepRisk AG</t>
  </si>
  <si>
    <t>iHeartMedia</t>
  </si>
  <si>
    <t>Northern California Institute for Research and Education</t>
  </si>
  <si>
    <t>Televon</t>
  </si>
  <si>
    <t>infinity quest</t>
  </si>
  <si>
    <t>710 Labs</t>
  </si>
  <si>
    <t>Emanuel Medical Ctr</t>
  </si>
  <si>
    <t>Butler Aerospace &amp; Defense</t>
  </si>
  <si>
    <t>500 Global</t>
  </si>
  <si>
    <t>FE fundinfo</t>
  </si>
  <si>
    <t>Pilmico Foods Corporation</t>
  </si>
  <si>
    <t>SoCalGas</t>
  </si>
  <si>
    <t>QBE Insurance</t>
  </si>
  <si>
    <t>Netcompany</t>
  </si>
  <si>
    <t>T-Stone Technologies Inc</t>
  </si>
  <si>
    <t>Intone Networks Inc</t>
  </si>
  <si>
    <t>Demand.io</t>
  </si>
  <si>
    <t>Faro Health Inc.</t>
  </si>
  <si>
    <t>Jacaranda Consulting INC</t>
  </si>
  <si>
    <t>Global Business Ser. 4u</t>
  </si>
  <si>
    <t>AVA Counsulting</t>
  </si>
  <si>
    <t>Donald Danforth Plant Science Center</t>
  </si>
  <si>
    <t>FullStory</t>
  </si>
  <si>
    <t>East West Bank</t>
  </si>
  <si>
    <t>HireRising</t>
  </si>
  <si>
    <t>Sourcepass</t>
  </si>
  <si>
    <t>Astrix Technology Group</t>
  </si>
  <si>
    <t>Spear Education</t>
  </si>
  <si>
    <t>U.S. Department of Defense (DOD)</t>
  </si>
  <si>
    <t>MNJ Technologies</t>
  </si>
  <si>
    <t>Fortinet</t>
  </si>
  <si>
    <t>Rivago Infotech Inc</t>
  </si>
  <si>
    <t>Cava Connect</t>
  </si>
  <si>
    <t>Office of the Chief of the National Guard Bureau</t>
  </si>
  <si>
    <t>Snelling Staffing</t>
  </si>
  <si>
    <t>EvolutionHR</t>
  </si>
  <si>
    <t>Gateway Professional Network</t>
  </si>
  <si>
    <t>UNIT4 NV</t>
  </si>
  <si>
    <t>Hireups</t>
  </si>
  <si>
    <t>iSpace, Inc</t>
  </si>
  <si>
    <t>Laramie County School District #1</t>
  </si>
  <si>
    <t>Kaiva Tech</t>
  </si>
  <si>
    <t>Syneos Health</t>
  </si>
  <si>
    <t>Red Marker</t>
  </si>
  <si>
    <t>Gridium</t>
  </si>
  <si>
    <t>Montgomery County Government</t>
  </si>
  <si>
    <t>State of Oregon</t>
  </si>
  <si>
    <t>Findhelp</t>
  </si>
  <si>
    <t>Bravo Care</t>
  </si>
  <si>
    <t>Upper Valley Haven</t>
  </si>
  <si>
    <t>Loudoun County Public Schools</t>
  </si>
  <si>
    <t>Comtec IT Services</t>
  </si>
  <si>
    <t>RFA</t>
  </si>
  <si>
    <t>Cover Whale</t>
  </si>
  <si>
    <t>Tridge</t>
  </si>
  <si>
    <t>Office of the Director of National Intelligence</t>
  </si>
  <si>
    <t>Loam Bio</t>
  </si>
  <si>
    <t>Partnership Employment</t>
  </si>
  <si>
    <t>General Dynamics Corporation</t>
  </si>
  <si>
    <t>Innovative Technologies Corporation</t>
  </si>
  <si>
    <t>Toll Group</t>
  </si>
  <si>
    <t>Airlines Reporting Corporation</t>
  </si>
  <si>
    <t>Havas Media Network</t>
  </si>
  <si>
    <t>Emeritus</t>
  </si>
  <si>
    <t>Chainalysis</t>
  </si>
  <si>
    <t>Atheneum</t>
  </si>
  <si>
    <t>CDPHP</t>
  </si>
  <si>
    <t>Super Free Games</t>
  </si>
  <si>
    <t>Berean Group International, Inc.</t>
  </si>
  <si>
    <t>Tail Wind Informatics Corporation</t>
  </si>
  <si>
    <t>Clark Associates</t>
  </si>
  <si>
    <t>Johns Hopkins Applied Physics Lab</t>
  </si>
  <si>
    <t>Linde plc</t>
  </si>
  <si>
    <t>Intact Financial Corporation</t>
  </si>
  <si>
    <t>Title Nine</t>
  </si>
  <si>
    <t>ITECCO</t>
  </si>
  <si>
    <t>AGM Tech Solutions - A WBENC and MBE Certified company that specializes in providing IT Staffing</t>
  </si>
  <si>
    <t>GVEC</t>
  </si>
  <si>
    <t>Lifespace Communities, Inc.</t>
  </si>
  <si>
    <t>Fanning Personnel, a Division of Masis Staffing Solutions</t>
  </si>
  <si>
    <t>ACT, Inc.</t>
  </si>
  <si>
    <t>PeopleShare</t>
  </si>
  <si>
    <t>CFO's Domain Client</t>
  </si>
  <si>
    <t>Umanist Staffing</t>
  </si>
  <si>
    <t>Signature Retail Services, Inc.</t>
  </si>
  <si>
    <t>MX Technologies</t>
  </si>
  <si>
    <t>Jconnect Infotech Inc.</t>
  </si>
  <si>
    <t>National Park Service</t>
  </si>
  <si>
    <t>Request Technology - Robyn Honquest</t>
  </si>
  <si>
    <t>AscellaHealth</t>
  </si>
  <si>
    <t>Circle</t>
  </si>
  <si>
    <t>Atrium CWS</t>
  </si>
  <si>
    <t>Frontier, Inc.</t>
  </si>
  <si>
    <t>Cambiar Education</t>
  </si>
  <si>
    <t>Arrow Electronics</t>
  </si>
  <si>
    <t>CorTech International</t>
  </si>
  <si>
    <t>OpenBet</t>
  </si>
  <si>
    <t>Kensho</t>
  </si>
  <si>
    <t>General Dynamics Mission Systems, Inc</t>
  </si>
  <si>
    <t>Child Trends</t>
  </si>
  <si>
    <t>Office of Technology and Innovation</t>
  </si>
  <si>
    <t>Cielo Talent</t>
  </si>
  <si>
    <t>DigiCert</t>
  </si>
  <si>
    <t>Inconen</t>
  </si>
  <si>
    <t>Co-Op Financial Services</t>
  </si>
  <si>
    <t>Fourans LLC</t>
  </si>
  <si>
    <t>Byterat</t>
  </si>
  <si>
    <t>DreamBox Learning</t>
  </si>
  <si>
    <t>Prenuvo</t>
  </si>
  <si>
    <t>Snakorpio Group Inc.</t>
  </si>
  <si>
    <t>BBDO Atlanta</t>
  </si>
  <si>
    <t>Whitespace</t>
  </si>
  <si>
    <t>DHL</t>
  </si>
  <si>
    <t>FastTek Global</t>
  </si>
  <si>
    <t>PLCCA, Inc.</t>
  </si>
  <si>
    <t>Fitsoftware OU</t>
  </si>
  <si>
    <t>Picsart</t>
  </si>
  <si>
    <t>HTEC Group</t>
  </si>
  <si>
    <t>Shield HealthCare - Medical Supplies for Care at Home Since 1957</t>
  </si>
  <si>
    <t>Vantage Elevation</t>
  </si>
  <si>
    <t>Optomi</t>
  </si>
  <si>
    <t>Everybody Votes Campaign</t>
  </si>
  <si>
    <t>Infinity Quest</t>
  </si>
  <si>
    <t>Bechtel Corporation</t>
  </si>
  <si>
    <t>The Clorox Company</t>
  </si>
  <si>
    <t>ServiceTitan</t>
  </si>
  <si>
    <t>Alameda Health Consortium/Community Health Center Network</t>
  </si>
  <si>
    <t>Envision Staffing Solutions</t>
  </si>
  <si>
    <t>Atrilogy Solutions Group</t>
  </si>
  <si>
    <t>Informatic Technologies, Inc.</t>
  </si>
  <si>
    <t>Government Accountability Office</t>
  </si>
  <si>
    <t>Blue.cloud Inc</t>
  </si>
  <si>
    <t>Slesha Inc</t>
  </si>
  <si>
    <t>AIT Worldwide Logistics, INC.</t>
  </si>
  <si>
    <t>CAT Software Services</t>
  </si>
  <si>
    <t>aKube Inc</t>
  </si>
  <si>
    <t>Semics Inc</t>
  </si>
  <si>
    <t>High Trail Inc</t>
  </si>
  <si>
    <t>LMRE</t>
  </si>
  <si>
    <t>Arcon Solutions Inc</t>
  </si>
  <si>
    <t>Xoriant Corporation</t>
  </si>
  <si>
    <t>Consensus Cloud Solutions</t>
  </si>
  <si>
    <t>Doxee</t>
  </si>
  <si>
    <t>Freeport-McMoRan</t>
  </si>
  <si>
    <t>TITAN TECHNOLOGIES</t>
  </si>
  <si>
    <t>NTT DATA Services</t>
  </si>
  <si>
    <t>Tech Soft Inc</t>
  </si>
  <si>
    <t>Javara</t>
  </si>
  <si>
    <t>Two Sigma Investments, LLC</t>
  </si>
  <si>
    <t>Illumina Inc</t>
  </si>
  <si>
    <t>Whole Foods Market</t>
  </si>
  <si>
    <t>eThanda Technologies</t>
  </si>
  <si>
    <t>Blueprint Technologies</t>
  </si>
  <si>
    <t>Vira Health</t>
  </si>
  <si>
    <t>CBRE</t>
  </si>
  <si>
    <t>APN Software Services, Inc.</t>
  </si>
  <si>
    <t>Starr Companies</t>
  </si>
  <si>
    <t>Fortira Inc</t>
  </si>
  <si>
    <t>Trurating</t>
  </si>
  <si>
    <t>Property Tax Advisors</t>
  </si>
  <si>
    <t>Out There Media</t>
  </si>
  <si>
    <t>Citi Bank</t>
  </si>
  <si>
    <t>Acentra Health</t>
  </si>
  <si>
    <t>n-Lorem Foundation</t>
  </si>
  <si>
    <t>SoundCloud</t>
  </si>
  <si>
    <t>Waterborne Environmental</t>
  </si>
  <si>
    <t>Jack Henry</t>
  </si>
  <si>
    <t>Iopa Solutions</t>
  </si>
  <si>
    <t>One Federal Solution</t>
  </si>
  <si>
    <t>COMTEC INFORMATION SYSTEMS</t>
  </si>
  <si>
    <t>The Princeton Group</t>
  </si>
  <si>
    <t>Jellyfish</t>
  </si>
  <si>
    <t>Elanco</t>
  </si>
  <si>
    <t>Ben Allegretti Consulting (BAC)</t>
  </si>
  <si>
    <t>Saransh Inc</t>
  </si>
  <si>
    <t>TECHPROJECTS</t>
  </si>
  <si>
    <t>Quanta Credit Services, Inc</t>
  </si>
  <si>
    <t>ATC</t>
  </si>
  <si>
    <t>Gotely</t>
  </si>
  <si>
    <t>Visual Supply Co (VSCO)</t>
  </si>
  <si>
    <t>Gaugamela Holdings, LLC</t>
  </si>
  <si>
    <t>AHA - AMERICAN HOSPITAL ASSOCIATION</t>
  </si>
  <si>
    <t>Atrium Health</t>
  </si>
  <si>
    <t>SoftSys Hosting USA Inc.</t>
  </si>
  <si>
    <t>LookFar Labs</t>
  </si>
  <si>
    <t>Autodesk</t>
  </si>
  <si>
    <t>Phaxis - Technology</t>
  </si>
  <si>
    <t>Humane</t>
  </si>
  <si>
    <t>Rapid Global Business Solutions</t>
  </si>
  <si>
    <t>Openlogix Corporation</t>
  </si>
  <si>
    <t>West Chester University of Pennsylvania</t>
  </si>
  <si>
    <t>PowerCo</t>
  </si>
  <si>
    <t>United Site Services</t>
  </si>
  <si>
    <t>Infogain</t>
  </si>
  <si>
    <t>who... a staffing company</t>
  </si>
  <si>
    <t>DCS Corp</t>
  </si>
  <si>
    <t>Vedainfo</t>
  </si>
  <si>
    <t>Simpplr</t>
  </si>
  <si>
    <t>PacketFabric LLC</t>
  </si>
  <si>
    <t>Norwin</t>
  </si>
  <si>
    <t>Midea America Corp</t>
  </si>
  <si>
    <t>Los Angeles Rams</t>
  </si>
  <si>
    <t>SunPlus Data Group, Inc</t>
  </si>
  <si>
    <t>Red Frog Solutions</t>
  </si>
  <si>
    <t>GRAIL</t>
  </si>
  <si>
    <t>executive personal computers, inc.</t>
  </si>
  <si>
    <t>Onward Play</t>
  </si>
  <si>
    <t>Earthscope Consortium, Inc.</t>
  </si>
  <si>
    <t>10x Genomics</t>
  </si>
  <si>
    <t>Basalite Concrete Products</t>
  </si>
  <si>
    <t>Notable</t>
  </si>
  <si>
    <t>BridgeView</t>
  </si>
  <si>
    <t>PRIME Therapeutics</t>
  </si>
  <si>
    <t>US Patent and Trademark Office</t>
  </si>
  <si>
    <t>JH Kelly</t>
  </si>
  <si>
    <t>Connexion Systems &amp; Engineering</t>
  </si>
  <si>
    <t>US Veterans Health Administration</t>
  </si>
  <si>
    <t>Black Knight Financial Technology Solutions LLC</t>
  </si>
  <si>
    <t>Job Type: Full-Time Ellis Law Group</t>
  </si>
  <si>
    <t>Education Pioneers</t>
  </si>
  <si>
    <t>Google LLC</t>
  </si>
  <si>
    <t>Binghamton University</t>
  </si>
  <si>
    <t>Elite Staffing Inc.</t>
  </si>
  <si>
    <t>Decision Foundry</t>
  </si>
  <si>
    <t>Nintendo of America Inc.</t>
  </si>
  <si>
    <t>Blue Rock Consulting</t>
  </si>
  <si>
    <t>DFX LLC</t>
  </si>
  <si>
    <t>Oviva</t>
  </si>
  <si>
    <t>Xcellink Pte Ltd</t>
  </si>
  <si>
    <t>KPI Partners, Inc.</t>
  </si>
  <si>
    <t>Abacus Solutions Group, LLC</t>
  </si>
  <si>
    <t>TMGM</t>
  </si>
  <si>
    <t>Incyte</t>
  </si>
  <si>
    <t>RWE</t>
  </si>
  <si>
    <t>US National Park Service</t>
  </si>
  <si>
    <t>Nanobit</t>
  </si>
  <si>
    <t>Teylor</t>
  </si>
  <si>
    <t>Anlage Infotech</t>
  </si>
  <si>
    <t>Sentara</t>
  </si>
  <si>
    <t>Watershed</t>
  </si>
  <si>
    <t>Everest Consultants, Inc.</t>
  </si>
  <si>
    <t>Max All Management, Inc.</t>
  </si>
  <si>
    <t>Spiceorb</t>
  </si>
  <si>
    <t>Healthy Start Coalition of Orange County</t>
  </si>
  <si>
    <t>MissionStaff</t>
  </si>
  <si>
    <t>Lloyd's Register</t>
  </si>
  <si>
    <t>Giskard</t>
  </si>
  <si>
    <t>OptumRx</t>
  </si>
  <si>
    <t>Small Business Administration</t>
  </si>
  <si>
    <t>US Bureau of Labor Statistics</t>
  </si>
  <si>
    <t>iGenius</t>
  </si>
  <si>
    <t>Power Engineers</t>
  </si>
  <si>
    <t>US Development Finance Corporation (formerly Overseas Private Investment Corporation)</t>
  </si>
  <si>
    <t>Intelletec Energy</t>
  </si>
  <si>
    <t>Dew Software Inc</t>
  </si>
  <si>
    <t>Tapestry, Inc.</t>
  </si>
  <si>
    <t>Customer.io</t>
  </si>
  <si>
    <t>Advanced Hires</t>
  </si>
  <si>
    <t>Addepto</t>
  </si>
  <si>
    <t>Guidewire Software Inc.</t>
  </si>
  <si>
    <t>VDart, Inc.</t>
  </si>
  <si>
    <t>Staffigo</t>
  </si>
  <si>
    <t>Bodega Latina Corporation - El Super</t>
  </si>
  <si>
    <t>Cadillac Fairview</t>
  </si>
  <si>
    <t>Almond FinTech</t>
  </si>
  <si>
    <t>Two Circles</t>
  </si>
  <si>
    <t>City of Jersey City</t>
  </si>
  <si>
    <t>Phoenix American Medical, LLC</t>
  </si>
  <si>
    <t>Roark Capital</t>
  </si>
  <si>
    <t>ecocareers</t>
  </si>
  <si>
    <t>Togetherall</t>
  </si>
  <si>
    <t>Revelio Labs</t>
  </si>
  <si>
    <t>Abiomed</t>
  </si>
  <si>
    <t>Connexion Systems &amp; Engineering, Inc.</t>
  </si>
  <si>
    <t>Baileys Premier Services</t>
  </si>
  <si>
    <t>City and County of San Francisco</t>
  </si>
  <si>
    <t>Uprite Construction Corporation</t>
  </si>
  <si>
    <t>Marsh McLennan</t>
  </si>
  <si>
    <t>Solugenix Corp</t>
  </si>
  <si>
    <t>MobilityWare</t>
  </si>
  <si>
    <t>Nestle</t>
  </si>
  <si>
    <t>nVent</t>
  </si>
  <si>
    <t>24 Capital, LLC</t>
  </si>
  <si>
    <t>TOP TALENT RECRUITER</t>
  </si>
  <si>
    <t>Synchrony Corp</t>
  </si>
  <si>
    <t>UST Logistical Systems</t>
  </si>
  <si>
    <t>Swoon Staffing (A fortune 500 client of ours)</t>
  </si>
  <si>
    <t>Encipher Technology</t>
  </si>
  <si>
    <t>Louisiana Primary Care Association</t>
  </si>
  <si>
    <t>Blackline</t>
  </si>
  <si>
    <t>Cohesity</t>
  </si>
  <si>
    <t>Black Swan Data</t>
  </si>
  <si>
    <t>kraken</t>
  </si>
  <si>
    <t>Amentum</t>
  </si>
  <si>
    <t>McMaster-Carr</t>
  </si>
  <si>
    <t>CRI Group</t>
  </si>
  <si>
    <t>MMC Group</t>
  </si>
  <si>
    <t>SNI Companies</t>
  </si>
  <si>
    <t>Beacon Technologies</t>
  </si>
  <si>
    <t>ZOLL Data Systems</t>
  </si>
  <si>
    <t>University of Wyoming</t>
  </si>
  <si>
    <t>AC Accounting</t>
  </si>
  <si>
    <t>Eliiza</t>
  </si>
  <si>
    <t>Environmental Protection Agency</t>
  </si>
  <si>
    <t>San Antonio Water System</t>
  </si>
  <si>
    <t>Tandem Diabetes Care Inc.</t>
  </si>
  <si>
    <t>Group Nine</t>
  </si>
  <si>
    <t>RocketSource</t>
  </si>
  <si>
    <t>Genworth</t>
  </si>
  <si>
    <t>Blondo Consulting LLC</t>
  </si>
  <si>
    <t>Southern Traffic Services, Inc.</t>
  </si>
  <si>
    <t>Robert Half Technology</t>
  </si>
  <si>
    <t>ClearMD</t>
  </si>
  <si>
    <t>Vendease</t>
  </si>
  <si>
    <t>Geekseat USA LLC</t>
  </si>
  <si>
    <t>Harvest Technical Services, Inc.</t>
  </si>
  <si>
    <t>Three Point Solutions, Inc.</t>
  </si>
  <si>
    <t>New Classrooms</t>
  </si>
  <si>
    <t>Talent Groups</t>
  </si>
  <si>
    <t>Madison Logic</t>
  </si>
  <si>
    <t>Orbital Insight</t>
  </si>
  <si>
    <t>Vivvix</t>
  </si>
  <si>
    <t>Capgemini Australia</t>
  </si>
  <si>
    <t>Sky</t>
  </si>
  <si>
    <t>Global Music Rights</t>
  </si>
  <si>
    <t>Disney</t>
  </si>
  <si>
    <t>Strategic Data Systems</t>
  </si>
  <si>
    <t>SQRL</t>
  </si>
  <si>
    <t>Continental General</t>
  </si>
  <si>
    <t>University of Missouri</t>
  </si>
  <si>
    <t>Lafayette Group Inc.</t>
  </si>
  <si>
    <t>Good Shepherd Community Clinic, Inc.</t>
  </si>
  <si>
    <t>Jzanus LTD</t>
  </si>
  <si>
    <t>Vector Talent Resources</t>
  </si>
  <si>
    <t>Tech Talent</t>
  </si>
  <si>
    <t>Guardian</t>
  </si>
  <si>
    <t>Ataccama</t>
  </si>
  <si>
    <t>System Soft</t>
  </si>
  <si>
    <t>Clari</t>
  </si>
  <si>
    <t>Municipal Employees' Annuity and Benefit Fund of Chicago</t>
  </si>
  <si>
    <t>Activision Blizzard</t>
  </si>
  <si>
    <t>Info Origin Inc.</t>
  </si>
  <si>
    <t>REV</t>
  </si>
  <si>
    <t>Govcio LLC</t>
  </si>
  <si>
    <t>Silicon Hills Info Solutions</t>
  </si>
  <si>
    <t>Tomorrow</t>
  </si>
  <si>
    <t>United Natural Foods, Inc.</t>
  </si>
  <si>
    <t>Memorial Sloan</t>
  </si>
  <si>
    <t>Healthcare Association of New York State</t>
  </si>
  <si>
    <t>Offices, Boards and Divisions</t>
  </si>
  <si>
    <t>Monterey Park Auto Body Inc</t>
  </si>
  <si>
    <t>Department of Corrections</t>
  </si>
  <si>
    <t>AmerIT Consulting</t>
  </si>
  <si>
    <t>Neo Financial</t>
  </si>
  <si>
    <t>Ameri100</t>
  </si>
  <si>
    <t>ISSAC Corp</t>
  </si>
  <si>
    <t>Best Buy</t>
  </si>
  <si>
    <t>Softeta</t>
  </si>
  <si>
    <t>Fusemachines</t>
  </si>
  <si>
    <t>HUB International</t>
  </si>
  <si>
    <t>DLZP Group LLC</t>
  </si>
  <si>
    <t>Riverside Technology, inc.</t>
  </si>
  <si>
    <t>McAllister &amp; Quinn, LLC</t>
  </si>
  <si>
    <t>CYNET SYSTEMS</t>
  </si>
  <si>
    <t>Athenix Solutions Group</t>
  </si>
  <si>
    <t>RedStream Technology</t>
  </si>
  <si>
    <t>Epic Games</t>
  </si>
  <si>
    <t>Salary Finance</t>
  </si>
  <si>
    <t>Angie's List</t>
  </si>
  <si>
    <t>Emanate Health</t>
  </si>
  <si>
    <t>Radyant Inc.</t>
  </si>
  <si>
    <t>Elastic</t>
  </si>
  <si>
    <t>Evoke Consulting, LLC</t>
  </si>
  <si>
    <t>Opera</t>
  </si>
  <si>
    <t>Reddit</t>
  </si>
  <si>
    <t>CGS Business Solutions | INC 5000 Company</t>
  </si>
  <si>
    <t>IQ Clarity, LLC</t>
  </si>
  <si>
    <t>Daman, Inc.</t>
  </si>
  <si>
    <t>Get It Recruit - Real Estate</t>
  </si>
  <si>
    <t>RJ Byrd Search Group</t>
  </si>
  <si>
    <t>Themesoft technologies</t>
  </si>
  <si>
    <t>Mumba Technologies</t>
  </si>
  <si>
    <t>Mohawk Industries, Inc.</t>
  </si>
  <si>
    <t>Onera Health</t>
  </si>
  <si>
    <t>Uphold</t>
  </si>
  <si>
    <t>nLeague Services</t>
  </si>
  <si>
    <t>Vimeo</t>
  </si>
  <si>
    <t>AdTheorent</t>
  </si>
  <si>
    <t>Routehappy</t>
  </si>
  <si>
    <t>Capricorn Systems, Inc.</t>
  </si>
  <si>
    <t>Monster</t>
  </si>
  <si>
    <t>Brewer Morris</t>
  </si>
  <si>
    <t>Procter &amp; Gamble (P&amp;G)</t>
  </si>
  <si>
    <t>Turo</t>
  </si>
  <si>
    <t>Apex Global Solutions</t>
  </si>
  <si>
    <t>City of Temple</t>
  </si>
  <si>
    <t>IQLogg</t>
  </si>
  <si>
    <t>Timeneye</t>
  </si>
  <si>
    <t>SimioCloud</t>
  </si>
  <si>
    <t>Corning</t>
  </si>
  <si>
    <t>Greenhouse</t>
  </si>
  <si>
    <t>OMD USA</t>
  </si>
  <si>
    <t>LexisNexis Risk Solutions, inc.</t>
  </si>
  <si>
    <t>Atlantic Group</t>
  </si>
  <si>
    <t>LCS</t>
  </si>
  <si>
    <t>accelerate360</t>
  </si>
  <si>
    <t>JBC</t>
  </si>
  <si>
    <t>Altria Group, Inc</t>
  </si>
  <si>
    <t>PacificSource</t>
  </si>
  <si>
    <t>ScaleneWorks People Solutions Inc</t>
  </si>
  <si>
    <t>Open</t>
  </si>
  <si>
    <t>Datacubed Health</t>
  </si>
  <si>
    <t>Alpha Silicon</t>
  </si>
  <si>
    <t>Gram Games</t>
  </si>
  <si>
    <t>Talentiqo</t>
  </si>
  <si>
    <t>SmartRecruiters Inc</t>
  </si>
  <si>
    <t>MRI Software</t>
  </si>
  <si>
    <t>Hippocratic AI</t>
  </si>
  <si>
    <t>Bondstein Technologies Ltd.</t>
  </si>
  <si>
    <t>US Federal Deposit Insurance Corporation</t>
  </si>
  <si>
    <t>Kosciusko REMC</t>
  </si>
  <si>
    <t>SmartSource, Inc</t>
  </si>
  <si>
    <t>vTech Solution, Inc.</t>
  </si>
  <si>
    <t>Credit Sesame</t>
  </si>
  <si>
    <t>DSJ Global</t>
  </si>
  <si>
    <t>Clear Capital</t>
  </si>
  <si>
    <t>Abridge</t>
  </si>
  <si>
    <t>ENGINEERING SERVICES NETWORK, Inc.</t>
  </si>
  <si>
    <t>Sherwin-Williams</t>
  </si>
  <si>
    <t>ResMed</t>
  </si>
  <si>
    <t>Blue Cross Blue Shield of Massachusetts</t>
  </si>
  <si>
    <t>Adbakx LLC</t>
  </si>
  <si>
    <t>The Bolton Group</t>
  </si>
  <si>
    <t>Greenberg Dental &amp; Orthodontics</t>
  </si>
  <si>
    <t>Field Museum</t>
  </si>
  <si>
    <t>Blue Cross Blue Shield Association</t>
  </si>
  <si>
    <t>Heritage Provider Network</t>
  </si>
  <si>
    <t>University of South Florida</t>
  </si>
  <si>
    <t>Cal Poly, San Luis Obispo</t>
  </si>
  <si>
    <t>Oxfam America</t>
  </si>
  <si>
    <t>Erias Ventures LLC</t>
  </si>
  <si>
    <t>Charles River Laboratories</t>
  </si>
  <si>
    <t>Amadeus Search</t>
  </si>
  <si>
    <t>Commonwealth of Massachusetts</t>
  </si>
  <si>
    <t>Sigma Software</t>
  </si>
  <si>
    <t>Together Work</t>
  </si>
  <si>
    <t>Raymond James Financial, Inc</t>
  </si>
  <si>
    <t>Genesis Capital</t>
  </si>
  <si>
    <t>Advance Local</t>
  </si>
  <si>
    <t>Archer</t>
  </si>
  <si>
    <t>Clarius Mobile Health</t>
  </si>
  <si>
    <t>Equinix</t>
  </si>
  <si>
    <t>Alchemy Worx</t>
  </si>
  <si>
    <t>Limber</t>
  </si>
  <si>
    <t>Avery Dennison</t>
  </si>
  <si>
    <t>North Cut Trading LLC</t>
  </si>
  <si>
    <t>NYC HOUSING AUTHORITY</t>
  </si>
  <si>
    <t>Textile Exchange</t>
  </si>
  <si>
    <t>RWE Gruppe</t>
  </si>
  <si>
    <t>Infosoft, Inc.</t>
  </si>
  <si>
    <t>Pennsylvania Enterprise Private Limited</t>
  </si>
  <si>
    <t>City of Seguin</t>
  </si>
  <si>
    <t>Systems Integration Solutions, Inc.</t>
  </si>
  <si>
    <t>LeaseQuery.com</t>
  </si>
  <si>
    <t>ChampionX</t>
  </si>
  <si>
    <t>Spotlab</t>
  </si>
  <si>
    <t>Hansen Talent Group</t>
  </si>
  <si>
    <t>Santa Clarita</t>
  </si>
  <si>
    <t>Woodruff Sawyer</t>
  </si>
  <si>
    <t>CE-Climate &amp; Ecosystems</t>
  </si>
  <si>
    <t>Advent Global Solutions, Inc.</t>
  </si>
  <si>
    <t>Wimmer Solutions</t>
  </si>
  <si>
    <t>XCelerate Solutions</t>
  </si>
  <si>
    <t>Intelliswift Software, Inc.</t>
  </si>
  <si>
    <t>Locus Robotics</t>
  </si>
  <si>
    <t>Agile Global Solutions</t>
  </si>
  <si>
    <t>AHEAD</t>
  </si>
  <si>
    <t>Acro Service Corporation</t>
  </si>
  <si>
    <t>TekWissen</t>
  </si>
  <si>
    <t>Pave</t>
  </si>
  <si>
    <t>Harvey Nash, Inc</t>
  </si>
  <si>
    <t>AlixPartners</t>
  </si>
  <si>
    <t>TotalMed Medfi</t>
  </si>
  <si>
    <t>Harry Chapin Food Bank of Southwest Florida</t>
  </si>
  <si>
    <t>Eagle Resource Group</t>
  </si>
  <si>
    <t>Satori</t>
  </si>
  <si>
    <t>Senate, NYS</t>
  </si>
  <si>
    <t>Austin Fraser</t>
  </si>
  <si>
    <t>APPIC Solutions LLC</t>
  </si>
  <si>
    <t>Raymond James Financial</t>
  </si>
  <si>
    <t>The College Board</t>
  </si>
  <si>
    <t>Milliman Inc</t>
  </si>
  <si>
    <t>Employers Holdings, Inc.</t>
  </si>
  <si>
    <t>Michael Kors</t>
  </si>
  <si>
    <t>AppTad Technologies Pvt Ltd</t>
  </si>
  <si>
    <t>Air Force Manpower Analysis Agency</t>
  </si>
  <si>
    <t>The Maffei Companies</t>
  </si>
  <si>
    <t>Stabile Search</t>
  </si>
  <si>
    <t>Heluna Health</t>
  </si>
  <si>
    <t>Tzumi Electronics</t>
  </si>
  <si>
    <t>Press Ganey Associates, LLC</t>
  </si>
  <si>
    <t>Orkin</t>
  </si>
  <si>
    <t>Slesha</t>
  </si>
  <si>
    <t>PatientPoint</t>
  </si>
  <si>
    <t>Southwestern Energy Company</t>
  </si>
  <si>
    <t>Griffin Global Systems Inc</t>
  </si>
  <si>
    <t>Optimove</t>
  </si>
  <si>
    <t>Vituity</t>
  </si>
  <si>
    <t>Marchex Inc.</t>
  </si>
  <si>
    <t>Allyn International</t>
  </si>
  <si>
    <t>Swissquote</t>
  </si>
  <si>
    <t>OpenFiber USA</t>
  </si>
  <si>
    <t>UNITE HERE!</t>
  </si>
  <si>
    <t>HealthCare Support</t>
  </si>
  <si>
    <t>fierlo</t>
  </si>
  <si>
    <t>Ogletree Deakins</t>
  </si>
  <si>
    <t>Unilever</t>
  </si>
  <si>
    <t>Prutech Solutions</t>
  </si>
  <si>
    <t>Maxwell Bond®</t>
  </si>
  <si>
    <t>ZFX</t>
  </si>
  <si>
    <t>NDX Human Capital Solutions</t>
  </si>
  <si>
    <t>NTT DATA, Inc.</t>
  </si>
  <si>
    <t>Navy Systems Management Activity</t>
  </si>
  <si>
    <t>Katalon</t>
  </si>
  <si>
    <t>E-business International Inc</t>
  </si>
  <si>
    <t>SonderMind Careers</t>
  </si>
  <si>
    <t>Southern Company</t>
  </si>
  <si>
    <t>Avance Consulting</t>
  </si>
  <si>
    <t>The Dun &amp; Bradstreet Corp</t>
  </si>
  <si>
    <t>Crusoe Energy Systems LLC</t>
  </si>
  <si>
    <t>Forge</t>
  </si>
  <si>
    <t>Rocky Mountain College of Art + Design</t>
  </si>
  <si>
    <t>Rubio's Restaurants</t>
  </si>
  <si>
    <t>Momentum Consulting Corporation</t>
  </si>
  <si>
    <t>Touch World Inc.</t>
  </si>
  <si>
    <t>Spotter</t>
  </si>
  <si>
    <t>Neuralink</t>
  </si>
  <si>
    <t>DENSO</t>
  </si>
  <si>
    <t>US Department of Commerce</t>
  </si>
  <si>
    <t>Orchestra Technology</t>
  </si>
  <si>
    <t>Unum</t>
  </si>
  <si>
    <t>ENT And Allergy Associates</t>
  </si>
  <si>
    <t>Maximus Services, LLC</t>
  </si>
  <si>
    <t>Greater New York Mutual Insurance Company</t>
  </si>
  <si>
    <t>JetBlue Airways</t>
  </si>
  <si>
    <t>Apex Systems; formerly known as Lab Support</t>
  </si>
  <si>
    <t>GrayCell Inc.</t>
  </si>
  <si>
    <t>Airbus</t>
  </si>
  <si>
    <t>Kastel Staffing Group</t>
  </si>
  <si>
    <t>Allegra Asheville</t>
  </si>
  <si>
    <t>County of Ventura, CA</t>
  </si>
  <si>
    <t>Global Leadership Academy</t>
  </si>
  <si>
    <t>FiSec Global Inc</t>
  </si>
  <si>
    <t>HCL Ecosystem</t>
  </si>
  <si>
    <t>Innovasystems International, LLC</t>
  </si>
  <si>
    <t>HighCohesion</t>
  </si>
  <si>
    <t>Kuda Technologies Ltd</t>
  </si>
  <si>
    <t>The Pokémon Company International</t>
  </si>
  <si>
    <t>International SOS Ltd</t>
  </si>
  <si>
    <t>Parallon</t>
  </si>
  <si>
    <t>Rapid Technologies LLC</t>
  </si>
  <si>
    <t>Samsung Austin Semiconductor</t>
  </si>
  <si>
    <t>Holland Homes, LLC</t>
  </si>
  <si>
    <t>The Royak Group Inc.</t>
  </si>
  <si>
    <t>VISA</t>
  </si>
  <si>
    <t>Flink</t>
  </si>
  <si>
    <t>ERG Aerospace Corporation</t>
  </si>
  <si>
    <t>Radiant Digital</t>
  </si>
  <si>
    <t>Recogni</t>
  </si>
  <si>
    <t>Radix Trading, LLC</t>
  </si>
  <si>
    <t>BlueLabs Analytics</t>
  </si>
  <si>
    <t>Altair Engineering</t>
  </si>
  <si>
    <t>Alipro</t>
  </si>
  <si>
    <t>Lyra Health</t>
  </si>
  <si>
    <t>People Make Us</t>
  </si>
  <si>
    <t>SNI Financial</t>
  </si>
  <si>
    <t>International Logic Systems, Inc.</t>
  </si>
  <si>
    <t>Kellogg Company - HQ</t>
  </si>
  <si>
    <t>owl.co</t>
  </si>
  <si>
    <t>SimpleNursing</t>
  </si>
  <si>
    <t>Aircall</t>
  </si>
  <si>
    <t>KeyLogic</t>
  </si>
  <si>
    <t>Confidential Company</t>
  </si>
  <si>
    <t>Fortegra Financial</t>
  </si>
  <si>
    <t>U.S. Customs and Border Protection</t>
  </si>
  <si>
    <t>HCA Healthcare</t>
  </si>
  <si>
    <t>EOG Resources, Inc.</t>
  </si>
  <si>
    <t>HIRD LLC</t>
  </si>
  <si>
    <t>NXP Semiconductors</t>
  </si>
  <si>
    <t>West Shore Home</t>
  </si>
  <si>
    <t>INX International Ink Co.</t>
  </si>
  <si>
    <t>Dialectica</t>
  </si>
  <si>
    <t>Goodwill Industries of Central Florida, Inc.</t>
  </si>
  <si>
    <t>Elasticsearch</t>
  </si>
  <si>
    <t>Smartek21.com</t>
  </si>
  <si>
    <t>BMO</t>
  </si>
  <si>
    <t>Safety National</t>
  </si>
  <si>
    <t>3K Technologies</t>
  </si>
  <si>
    <t>Edgesys Consulting</t>
  </si>
  <si>
    <t>BP Midstream Partners LP</t>
  </si>
  <si>
    <t>Securonix</t>
  </si>
  <si>
    <t>United States Trustee Program (USTP)</t>
  </si>
  <si>
    <t>Pluto TV</t>
  </si>
  <si>
    <t>GroupA LLC</t>
  </si>
  <si>
    <t>CHANEL</t>
  </si>
  <si>
    <t>ZERO EMISSIONS PARTNERS LLC</t>
  </si>
  <si>
    <t>Top Prospect Group, Inc.</t>
  </si>
  <si>
    <t>MindX Jobs</t>
  </si>
  <si>
    <t>Engage Partners, Inc.</t>
  </si>
  <si>
    <t>3Pillar Global</t>
  </si>
  <si>
    <t>Elite</t>
  </si>
  <si>
    <t>sparks &amp; honey</t>
  </si>
  <si>
    <t>WorldFish</t>
  </si>
  <si>
    <t>Arlington County, VA</t>
  </si>
  <si>
    <t>Shift Digital</t>
  </si>
  <si>
    <t>CAPITAL CFO+ LLC</t>
  </si>
  <si>
    <t>VIP</t>
  </si>
  <si>
    <t>VendorBuild LLC</t>
  </si>
  <si>
    <t>InfiCare Staffing</t>
  </si>
  <si>
    <t>DXC Technology</t>
  </si>
  <si>
    <t>Klouty Vision LLC</t>
  </si>
  <si>
    <t>Lamar Advertising Company</t>
  </si>
  <si>
    <t>Verve Search Group</t>
  </si>
  <si>
    <t>PURE Group of Insurance Companies</t>
  </si>
  <si>
    <t>Core Group Resources</t>
  </si>
  <si>
    <t>Alleviate Tax</t>
  </si>
  <si>
    <t>Compass</t>
  </si>
  <si>
    <t>Plaxonic Technologies Inc.</t>
  </si>
  <si>
    <t>We Are Distributed</t>
  </si>
  <si>
    <t>Xplora Search Group</t>
  </si>
  <si>
    <t>E-IT Professionals corp</t>
  </si>
  <si>
    <t>Warner Bros Discovery Inc</t>
  </si>
  <si>
    <t>Uplight</t>
  </si>
  <si>
    <t>Laiba Technologies LLC</t>
  </si>
  <si>
    <t>Commemorative Air Force</t>
  </si>
  <si>
    <t>Lèlior Home Fragrance</t>
  </si>
  <si>
    <t>nSight Surgical</t>
  </si>
  <si>
    <t>Vipany Global</t>
  </si>
  <si>
    <t>OpenTeams</t>
  </si>
  <si>
    <t>Boston Technology</t>
  </si>
  <si>
    <t>Coles Supermarkets</t>
  </si>
  <si>
    <t>Providence Public Schools</t>
  </si>
  <si>
    <t>Leidos Holding</t>
  </si>
  <si>
    <t>NewWave</t>
  </si>
  <si>
    <t>ManyPets</t>
  </si>
  <si>
    <t>Celink</t>
  </si>
  <si>
    <t>BASF</t>
  </si>
  <si>
    <t>PSI Proteam Solutions Inc</t>
  </si>
  <si>
    <t>Insight GlobalProject Manager</t>
  </si>
  <si>
    <t>Fwaygo Music App</t>
  </si>
  <si>
    <t>Extreme Data Technologies</t>
  </si>
  <si>
    <t>General Motors</t>
  </si>
  <si>
    <t>IPG MediaBrands</t>
  </si>
  <si>
    <t>IRIS Software, Inc.</t>
  </si>
  <si>
    <t>Eames Consulting</t>
  </si>
  <si>
    <t>Chord</t>
  </si>
  <si>
    <t>NJM Insurance Group</t>
  </si>
  <si>
    <t>Stanislaus County Office of Education</t>
  </si>
  <si>
    <t>Crowley Maritime Corporation</t>
  </si>
  <si>
    <t>Life360</t>
  </si>
  <si>
    <t>Pinecone</t>
  </si>
  <si>
    <t>Cadmus</t>
  </si>
  <si>
    <t>Morning Consult</t>
  </si>
  <si>
    <t>Reyes Coca-Cola Bottling</t>
  </si>
  <si>
    <t>Western Sydney University</t>
  </si>
  <si>
    <t>WhatsApp</t>
  </si>
  <si>
    <t>​Illinois State Board of Education</t>
  </si>
  <si>
    <t>Oscar Health Insurance Co</t>
  </si>
  <si>
    <t>LTK</t>
  </si>
  <si>
    <t>goPuff</t>
  </si>
  <si>
    <t>Quality IT Source, LLC</t>
  </si>
  <si>
    <t>Classy</t>
  </si>
  <si>
    <t>Cloud and Things Inc</t>
  </si>
  <si>
    <t>Best High Technologies</t>
  </si>
  <si>
    <t>Zoom Video Communications</t>
  </si>
  <si>
    <t>Diamond Pick</t>
  </si>
  <si>
    <t>The State of Maryland</t>
  </si>
  <si>
    <t>Withings</t>
  </si>
  <si>
    <t>LatentView Analytics Corporation</t>
  </si>
  <si>
    <t>FTI Consulting, Inc</t>
  </si>
  <si>
    <t>NuEnergen, LLC</t>
  </si>
  <si>
    <t>EATON</t>
  </si>
  <si>
    <t>IT Concepts Inc</t>
  </si>
  <si>
    <t>Blackrock Resources</t>
  </si>
  <si>
    <t>Team International</t>
  </si>
  <si>
    <t>PeopleMakeUS</t>
  </si>
  <si>
    <t>FedEx</t>
  </si>
  <si>
    <t>Black Crow AI</t>
  </si>
  <si>
    <t>ArbiLex</t>
  </si>
  <si>
    <t>Marquee Brands</t>
  </si>
  <si>
    <t>Blue Cross And Blue Shield Of South Carolina</t>
  </si>
  <si>
    <t>Triple Whale</t>
  </si>
  <si>
    <t>Numeric Technologies, Inc.</t>
  </si>
  <si>
    <t>HCL America, Inc.</t>
  </si>
  <si>
    <t>Lawrence Berkeley National Laboratory</t>
  </si>
  <si>
    <t>Hess Corporation</t>
  </si>
  <si>
    <t>Bleacher Report</t>
  </si>
  <si>
    <t>Red Ventures</t>
  </si>
  <si>
    <t>LeanTaaS</t>
  </si>
  <si>
    <t>Addiox Technologies</t>
  </si>
  <si>
    <t>Blackbaud</t>
  </si>
  <si>
    <t>Youwe</t>
  </si>
  <si>
    <t>Illuminate Mission Solutions</t>
  </si>
  <si>
    <t>Social Capital Resources</t>
  </si>
  <si>
    <t>Coupa Software, Inc.</t>
  </si>
  <si>
    <t>Bankers Healthcare Group</t>
  </si>
  <si>
    <t>Opinion Dynamics</t>
  </si>
  <si>
    <t>NRB Group</t>
  </si>
  <si>
    <t>Executive Recruiting Associates</t>
  </si>
  <si>
    <t>Parsons Co.</t>
  </si>
  <si>
    <t>The Port Authority of NY &amp; NJ</t>
  </si>
  <si>
    <t>Thumbtack</t>
  </si>
  <si>
    <t>Cuusoo</t>
  </si>
  <si>
    <t>TELUS International AI Inc.</t>
  </si>
  <si>
    <t>York Solutions, LLC</t>
  </si>
  <si>
    <t>JDC (The Joint)</t>
  </si>
  <si>
    <t>ForceBrands</t>
  </si>
  <si>
    <t>Parsoft LLC</t>
  </si>
  <si>
    <t>Ageras</t>
  </si>
  <si>
    <t>The Imagine Group</t>
  </si>
  <si>
    <t>Chowbus</t>
  </si>
  <si>
    <t>Edoorsinc Inc</t>
  </si>
  <si>
    <t>Axius Technologies Inc.</t>
  </si>
  <si>
    <t>Recruiting Solutions</t>
  </si>
  <si>
    <t>Baltic Amadeus</t>
  </si>
  <si>
    <t>LA Fitness</t>
  </si>
  <si>
    <t>Tek Inspirations LLC</t>
  </si>
  <si>
    <t>Prospect Equities®</t>
  </si>
  <si>
    <t>GFT Technologies</t>
  </si>
  <si>
    <t>PTS Consulting Services</t>
  </si>
  <si>
    <t>Farmers Insurance Group</t>
  </si>
  <si>
    <t>Healthix</t>
  </si>
  <si>
    <t>Katalyst Group</t>
  </si>
  <si>
    <t>NVIDIA Corporation</t>
  </si>
  <si>
    <t>Gardner Health Services</t>
  </si>
  <si>
    <t>Freeman</t>
  </si>
  <si>
    <t>ING</t>
  </si>
  <si>
    <t>Span.IO, Inc.</t>
  </si>
  <si>
    <t>Pairwise</t>
  </si>
  <si>
    <t>Sardine</t>
  </si>
  <si>
    <t>Quest America</t>
  </si>
  <si>
    <t>DiamondPick</t>
  </si>
  <si>
    <t>Meduvi</t>
  </si>
  <si>
    <t>Artemis Health</t>
  </si>
  <si>
    <t>BetterBasket</t>
  </si>
  <si>
    <t>HYR Global Source Inc</t>
  </si>
  <si>
    <t>UW Health</t>
  </si>
  <si>
    <t>Gauss Labs</t>
  </si>
  <si>
    <t>Natick Public Schools</t>
  </si>
  <si>
    <t>EXL Services</t>
  </si>
  <si>
    <t>3Q Digital</t>
  </si>
  <si>
    <t>InfiCare Technologies</t>
  </si>
  <si>
    <t>Comprise IT Solutions</t>
  </si>
  <si>
    <t>CompSource Mutual Insurance Company</t>
  </si>
  <si>
    <t>The University of Pittsburgh</t>
  </si>
  <si>
    <t>SHIFT</t>
  </si>
  <si>
    <t>22nd Century Technologies Inc. (TSCTI)</t>
  </si>
  <si>
    <t>Figment</t>
  </si>
  <si>
    <t>BandLab Technologies</t>
  </si>
  <si>
    <t>Vetro Tech Inc</t>
  </si>
  <si>
    <t>Ascii Group, LLC</t>
  </si>
  <si>
    <t>Belkin International, Inc</t>
  </si>
  <si>
    <t>Colorado School of Mines</t>
  </si>
  <si>
    <t>Marin Software</t>
  </si>
  <si>
    <t>NV5 Global</t>
  </si>
  <si>
    <t>ADP (Automatic Data Processing)</t>
  </si>
  <si>
    <t>Canadian Tire</t>
  </si>
  <si>
    <t>American Homes 4 Rent</t>
  </si>
  <si>
    <t>Milliman Inc.</t>
  </si>
  <si>
    <t>Cogent Infotech Corporation</t>
  </si>
  <si>
    <t>The Condado Plaza Hotel</t>
  </si>
  <si>
    <t>The Anti-Recidivism Coalition</t>
  </si>
  <si>
    <t>Leading Social Media Platform</t>
  </si>
  <si>
    <t>Work with us | National Oceanic and Atmospheric Administration</t>
  </si>
  <si>
    <t>Global Job Services - Game Job Remote</t>
  </si>
  <si>
    <t>Sinch</t>
  </si>
  <si>
    <t>Santa Clara Family Health Plan</t>
  </si>
  <si>
    <t>Integration Developer Network LLC</t>
  </si>
  <si>
    <t>Akytech Consulting LLC</t>
  </si>
  <si>
    <t>Bright Power</t>
  </si>
  <si>
    <t>Midtown Consulting Group</t>
  </si>
  <si>
    <t>Binance.US</t>
  </si>
  <si>
    <t>Central New Mexico Community College</t>
  </si>
  <si>
    <t>Rio Tinto</t>
  </si>
  <si>
    <t>Advantis Government Solutions</t>
  </si>
  <si>
    <t>Gold Coast Health Plan</t>
  </si>
  <si>
    <t>John Burns Research and Consulting</t>
  </si>
  <si>
    <t>Constant Associates</t>
  </si>
  <si>
    <t>Argo Data</t>
  </si>
  <si>
    <t>DPH-Shattuck Hospital</t>
  </si>
  <si>
    <t>Z&amp;A Recruiting</t>
  </si>
  <si>
    <t>Office of the Secretary of Health and Human Services</t>
  </si>
  <si>
    <t>Evolent Health</t>
  </si>
  <si>
    <t>TECHOHANA</t>
  </si>
  <si>
    <t>Asian Americans Advancing Ju</t>
  </si>
  <si>
    <t>Bigfoot Biomedical</t>
  </si>
  <si>
    <t>Boehringer Ingelheim</t>
  </si>
  <si>
    <t>NYS Department of Health</t>
  </si>
  <si>
    <t>Clear Street</t>
  </si>
  <si>
    <t>MTN Recruitment [year], Job Vacancies &amp; Career Opportunities</t>
  </si>
  <si>
    <t>v2soft</t>
  </si>
  <si>
    <t>Hackensack Meridian Health</t>
  </si>
  <si>
    <t>The Geneva Foundation</t>
  </si>
  <si>
    <t>CBIZ | Network Solutions</t>
  </si>
  <si>
    <t>High Bridge Consulting</t>
  </si>
  <si>
    <t>Medcor</t>
  </si>
  <si>
    <t>Gather</t>
  </si>
  <si>
    <t>Sopra Steria</t>
  </si>
  <si>
    <t>EEZEE SOLUTIONS INC.</t>
  </si>
  <si>
    <t>AML JV LLC</t>
  </si>
  <si>
    <t>Aisera</t>
  </si>
  <si>
    <t>Plantible Foods</t>
  </si>
  <si>
    <t>Tatum by Randstad</t>
  </si>
  <si>
    <t>CoinFlip</t>
  </si>
  <si>
    <t>Real Chemistry</t>
  </si>
  <si>
    <t>Birdi Systems, Inc.</t>
  </si>
  <si>
    <t>Chisel Analytics</t>
  </si>
  <si>
    <t>Food Finders Food Bank, Inc.</t>
  </si>
  <si>
    <t>DiDi Labs</t>
  </si>
  <si>
    <t>PCR Staffing</t>
  </si>
  <si>
    <t>Christus Health</t>
  </si>
  <si>
    <t>ShotSpotter, Inc.</t>
  </si>
  <si>
    <t>Mantys</t>
  </si>
  <si>
    <t>Precision Solutions</t>
  </si>
  <si>
    <t>Farm Credit of Southern Colorado</t>
  </si>
  <si>
    <t>Spero Technology</t>
  </si>
  <si>
    <t>Xoriant US Staffing</t>
  </si>
  <si>
    <t>Protect Democracy</t>
  </si>
  <si>
    <t>Allakos</t>
  </si>
  <si>
    <t>Xtremax</t>
  </si>
  <si>
    <t>James Madison University</t>
  </si>
  <si>
    <t>Trustly</t>
  </si>
  <si>
    <t>Waters Corporation</t>
  </si>
  <si>
    <t>Western National Group &amp; Umialik Insurance</t>
  </si>
  <si>
    <t>Accrete AI</t>
  </si>
  <si>
    <t>Coda Payments</t>
  </si>
  <si>
    <t>Southern Glazers Wine &amp; Spirits</t>
  </si>
  <si>
    <t>Navarro Inc.</t>
  </si>
  <si>
    <t>Sepiolite Technology Pvt Ltd</t>
  </si>
  <si>
    <t>Saks.com LLC</t>
  </si>
  <si>
    <t>Puyenpa</t>
  </si>
  <si>
    <t>Ball</t>
  </si>
  <si>
    <t>L&amp;T Infotech</t>
  </si>
  <si>
    <t>Mason Frank International, Leader In Salesforce Recruitment</t>
  </si>
  <si>
    <t>Siro</t>
  </si>
  <si>
    <t>Management Science Associates</t>
  </si>
  <si>
    <t>ABOUT YOU SE &amp; Co. KG</t>
  </si>
  <si>
    <t>Diaconia</t>
  </si>
  <si>
    <t>EverBright</t>
  </si>
  <si>
    <t>SKYGEN</t>
  </si>
  <si>
    <t>Applied Materials</t>
  </si>
  <si>
    <t>Phreesia Inc.</t>
  </si>
  <si>
    <t>Talent Group</t>
  </si>
  <si>
    <t>PikPok</t>
  </si>
  <si>
    <t>247hire</t>
  </si>
  <si>
    <t>Professional Technology Integration, Inc.</t>
  </si>
  <si>
    <t>St. John's Episcopal Hospital</t>
  </si>
  <si>
    <t>Metropolitan Commercial Bank</t>
  </si>
  <si>
    <t>Accede LLC</t>
  </si>
  <si>
    <t>The City University of New York (CUNY)</t>
  </si>
  <si>
    <t>Provista Software Corporation</t>
  </si>
  <si>
    <t>Rockwell Automation Canada Ltd.</t>
  </si>
  <si>
    <t>ARC IT Recruitment</t>
  </si>
  <si>
    <t>MidAmerican Energy</t>
  </si>
  <si>
    <t>Roland Berger</t>
  </si>
  <si>
    <t>Karma Management Global Consulting Solutions Pvt Ltd</t>
  </si>
  <si>
    <t>CSI Companies</t>
  </si>
  <si>
    <t>OpenUp</t>
  </si>
  <si>
    <t>Apollo</t>
  </si>
  <si>
    <t>Kindred Group</t>
  </si>
  <si>
    <t>Nike, Inc.</t>
  </si>
  <si>
    <t>Willis Towers Watson</t>
  </si>
  <si>
    <t>Rystad Energy</t>
  </si>
  <si>
    <t>Board of Veterans Appeals</t>
  </si>
  <si>
    <t>M&amp;T Resources</t>
  </si>
  <si>
    <t>Dailymotion</t>
  </si>
  <si>
    <t>Archer - The IT Recruitment Consultancy</t>
  </si>
  <si>
    <t>eVigilant</t>
  </si>
  <si>
    <t>BuzzClan LLC</t>
  </si>
  <si>
    <t>The Staffing Group</t>
  </si>
  <si>
    <t>Tetra Pak</t>
  </si>
  <si>
    <t>Cyberlogic</t>
  </si>
  <si>
    <t>Falcon IT &amp; Staffing Solutions</t>
  </si>
  <si>
    <t>Albertsons</t>
  </si>
  <si>
    <t>Silver Star Construction Co</t>
  </si>
  <si>
    <t>Hasbro Inc</t>
  </si>
  <si>
    <t>Local Boy Outfitters</t>
  </si>
  <si>
    <t>TRIO Heating and Air</t>
  </si>
  <si>
    <t>WEX Inc.</t>
  </si>
  <si>
    <t>Takeda</t>
  </si>
  <si>
    <t>ACTS, Inc.</t>
  </si>
  <si>
    <t>Volto Consulting</t>
  </si>
  <si>
    <t>Array Health Solutions</t>
  </si>
  <si>
    <t>Interas Labs LLC</t>
  </si>
  <si>
    <t>Galacticos Network Inc</t>
  </si>
  <si>
    <t>Weinstein Legal</t>
  </si>
  <si>
    <t>L’Oréal</t>
  </si>
  <si>
    <t>Vitus Search Group</t>
  </si>
  <si>
    <t>Segal Group</t>
  </si>
  <si>
    <t>HP Development Company, L.P.</t>
  </si>
  <si>
    <t>The Cypress Group</t>
  </si>
  <si>
    <t>Parexel</t>
  </si>
  <si>
    <t>Universal</t>
  </si>
  <si>
    <t>ZeniMax Media Inc.</t>
  </si>
  <si>
    <t>Adnug IT LLC</t>
  </si>
  <si>
    <t>Crane Co.</t>
  </si>
  <si>
    <t>DC STAR SOLUTIONS INC.</t>
  </si>
  <si>
    <t>FlairTechSolutions</t>
  </si>
  <si>
    <t>0nward Select</t>
  </si>
  <si>
    <t>NASA Jet Propulsion Laboratory California Institut</t>
  </si>
  <si>
    <t>Parsons Company</t>
  </si>
  <si>
    <t>American Express Ventures</t>
  </si>
  <si>
    <t>Chesapeake Bay Foundation</t>
  </si>
  <si>
    <t>Parsyl</t>
  </si>
  <si>
    <t>Genoa Employment Solutions</t>
  </si>
  <si>
    <t>City and County of Denver</t>
  </si>
  <si>
    <t>Fagron</t>
  </si>
  <si>
    <t>Starling Bank</t>
  </si>
  <si>
    <t>US Consumer Financial Protection Bureau</t>
  </si>
  <si>
    <t>US Postal Service</t>
  </si>
  <si>
    <t>Gladly</t>
  </si>
  <si>
    <t>Freedom Consulting Group</t>
  </si>
  <si>
    <t>EXANTE</t>
  </si>
  <si>
    <t>Technuf, LLC</t>
  </si>
  <si>
    <t>Infosys Singapore &amp; Australia</t>
  </si>
  <si>
    <t>Moderna, Inc</t>
  </si>
  <si>
    <t>Crystal Equation</t>
  </si>
  <si>
    <t>Perkins Coie LLP</t>
  </si>
  <si>
    <t>Princeton IT Services, Inc</t>
  </si>
  <si>
    <t>Veritaz IT Tech</t>
  </si>
  <si>
    <t>Inmarsat</t>
  </si>
  <si>
    <t>Colony Hardware Corp.</t>
  </si>
  <si>
    <t>Imagine One Technology &amp; Management</t>
  </si>
  <si>
    <t>DivIHN Integration Inc.</t>
  </si>
  <si>
    <t>Zip</t>
  </si>
  <si>
    <t>SURVICE Engineering Company</t>
  </si>
  <si>
    <t>USG 1</t>
  </si>
  <si>
    <t>Schrödinger</t>
  </si>
  <si>
    <t>Bluesight</t>
  </si>
  <si>
    <t>Discovery, Inc.</t>
  </si>
  <si>
    <t>Visión y Compromiso</t>
  </si>
  <si>
    <t>Arine</t>
  </si>
  <si>
    <t>Scripps College</t>
  </si>
  <si>
    <t>QuantAQ, Inc.</t>
  </si>
  <si>
    <t>LMS - Lawrence Merchandising Services</t>
  </si>
  <si>
    <t>ECG Management Consultants</t>
  </si>
  <si>
    <t>VNTRS</t>
  </si>
  <si>
    <t>Syrup</t>
  </si>
  <si>
    <t>University of California Santa Barbara</t>
  </si>
  <si>
    <t>Twelve Labs</t>
  </si>
  <si>
    <t>Fourth</t>
  </si>
  <si>
    <t>Meetup</t>
  </si>
  <si>
    <t>Office of the Inspector General</t>
  </si>
  <si>
    <t>Psinapse Technology</t>
  </si>
  <si>
    <t>GSK Solutions Inc</t>
  </si>
  <si>
    <t>College of the Holy Cross</t>
  </si>
  <si>
    <t>Quantix, Inc.</t>
  </si>
  <si>
    <t>SquareTrade</t>
  </si>
  <si>
    <t>Air Force Materiel Command</t>
  </si>
  <si>
    <t>RV Soft</t>
  </si>
  <si>
    <t>P3 Logistic Parks</t>
  </si>
  <si>
    <t>TripActions</t>
  </si>
  <si>
    <t>Aryng</t>
  </si>
  <si>
    <t>San Antonio Independent School District</t>
  </si>
  <si>
    <t>IT Resources Corp</t>
  </si>
  <si>
    <t>Engage Partners Inc.</t>
  </si>
  <si>
    <t>HNY Ferry II, LLC</t>
  </si>
  <si>
    <t>Mercedes-Benz R&amp;D North America</t>
  </si>
  <si>
    <t>First American</t>
  </si>
  <si>
    <t>Sutter Health</t>
  </si>
  <si>
    <t>Agilisys</t>
  </si>
  <si>
    <t>Behavioral Health Network of Greater St. Louis</t>
  </si>
  <si>
    <t>Micron</t>
  </si>
  <si>
    <t>CIBC</t>
  </si>
  <si>
    <t>Roosh</t>
  </si>
  <si>
    <t>Anheuser-Busch</t>
  </si>
  <si>
    <t>Wellmade Flooring</t>
  </si>
  <si>
    <t>Rizeup Technology Training LLC</t>
  </si>
  <si>
    <t>RSM US</t>
  </si>
  <si>
    <t>VAK Consulting LLC</t>
  </si>
  <si>
    <t>Telus International</t>
  </si>
  <si>
    <t>Communities In Schools of Atlanta</t>
  </si>
  <si>
    <t>Zllius Inc.</t>
  </si>
  <si>
    <t>The Telegraph</t>
  </si>
  <si>
    <t>Kimberly-Clark Corporation</t>
  </si>
  <si>
    <t>Chabeztech</t>
  </si>
  <si>
    <t>DEVCARE SOLUTIONS PRIVATE LIMITED</t>
  </si>
  <si>
    <t>Case Management Consulting, LLC</t>
  </si>
  <si>
    <t>Walmart Inc.</t>
  </si>
  <si>
    <t>NAIS</t>
  </si>
  <si>
    <t>Varjo</t>
  </si>
  <si>
    <t>CSA Group</t>
  </si>
  <si>
    <t>Confie</t>
  </si>
  <si>
    <t>Datatonic</t>
  </si>
  <si>
    <t>Morph Enterprise LLC</t>
  </si>
  <si>
    <t>MDF Commerce</t>
  </si>
  <si>
    <t>Altera Digital Health</t>
  </si>
  <si>
    <t>Fable</t>
  </si>
  <si>
    <t>Bartlett Soccer Association</t>
  </si>
  <si>
    <t>Vector Talent Resources, Inc.</t>
  </si>
  <si>
    <t>Entertainment Benefits Group</t>
  </si>
  <si>
    <t>mlxar</t>
  </si>
  <si>
    <t>Bain &amp; Company</t>
  </si>
  <si>
    <t>BCD Travel</t>
  </si>
  <si>
    <t>pcms staffing</t>
  </si>
  <si>
    <t>Sureminds Solutions LLC</t>
  </si>
  <si>
    <t>Talent4health</t>
  </si>
  <si>
    <t>PROSOLCO.COM</t>
  </si>
  <si>
    <t>University of California - Irvine</t>
  </si>
  <si>
    <t>Atorus</t>
  </si>
  <si>
    <t>hims &amp; hers</t>
  </si>
  <si>
    <t>Spectrum Effect</t>
  </si>
  <si>
    <t>OSI Engineering</t>
  </si>
  <si>
    <t>Freyr Solutions</t>
  </si>
  <si>
    <t>Quadyster</t>
  </si>
  <si>
    <t>Freddie Mac</t>
  </si>
  <si>
    <t>TRKKN</t>
  </si>
  <si>
    <t>SpotOn</t>
  </si>
  <si>
    <t>SIGCO, Inc.</t>
  </si>
  <si>
    <t>Sandhills Global</t>
  </si>
  <si>
    <t>Perfect Snacks</t>
  </si>
  <si>
    <t>Sage Group</t>
  </si>
  <si>
    <t>WebCE</t>
  </si>
  <si>
    <t>Animal and Plant Health Inspection Service</t>
  </si>
  <si>
    <t>Altruist</t>
  </si>
  <si>
    <t>Prince George's Child Resource Center</t>
  </si>
  <si>
    <t>Ad Hoc Team</t>
  </si>
  <si>
    <t>Beckman Coulter Diagnostics</t>
  </si>
  <si>
    <t>Wealthfront</t>
  </si>
  <si>
    <t>Blue Cross and Blue Shield of Kansas</t>
  </si>
  <si>
    <t>Reddit Inc.</t>
  </si>
  <si>
    <t>SESAMm</t>
  </si>
  <si>
    <t>Telesign</t>
  </si>
  <si>
    <t>Angkas</t>
  </si>
  <si>
    <t>Mobile Programming LLC</t>
  </si>
  <si>
    <t>SnappyHires</t>
  </si>
  <si>
    <t>Siemens Digital Industries Software</t>
  </si>
  <si>
    <t>EITAcies, Inc.</t>
  </si>
  <si>
    <t>Barclays Global Investors</t>
  </si>
  <si>
    <t>Kermit</t>
  </si>
  <si>
    <t>Union Home Mortgage Corp.</t>
  </si>
  <si>
    <t>Extreme Networks</t>
  </si>
  <si>
    <t>Parabolic USA</t>
  </si>
  <si>
    <t>Gemological Institute of America</t>
  </si>
  <si>
    <t>Cyndx Networks</t>
  </si>
  <si>
    <t>Token Staffing Corp</t>
  </si>
  <si>
    <t>First Texas Honda</t>
  </si>
  <si>
    <t>Confluent</t>
  </si>
  <si>
    <t>OpenCredo</t>
  </si>
  <si>
    <t>JUUL Labs</t>
  </si>
  <si>
    <t>Clair</t>
  </si>
  <si>
    <t>United Nations Federal Credit Union</t>
  </si>
  <si>
    <t>Biogensys</t>
  </si>
  <si>
    <t>Next Generation Recruitment and Staffing Agency</t>
  </si>
  <si>
    <t>Radian</t>
  </si>
  <si>
    <t>Sanmina</t>
  </si>
  <si>
    <t>Very</t>
  </si>
  <si>
    <t>Orbus Visual Communications</t>
  </si>
  <si>
    <t>Beedata</t>
  </si>
  <si>
    <t>Etraveli Group</t>
  </si>
  <si>
    <t>Destiny Enterprises LLC</t>
  </si>
  <si>
    <t>Get It Recruit - Transporation</t>
  </si>
  <si>
    <t>Reinsurance Group Of America</t>
  </si>
  <si>
    <t>Ocean Media</t>
  </si>
  <si>
    <t>SAGE IT</t>
  </si>
  <si>
    <t>Avantor Performance Material</t>
  </si>
  <si>
    <t>Sisal</t>
  </si>
  <si>
    <t>FutureNET</t>
  </si>
  <si>
    <t>DMGgo</t>
  </si>
  <si>
    <t>U.S. Bank National Association</t>
  </si>
  <si>
    <t>Knowesis</t>
  </si>
  <si>
    <t>Toyota Boshoku</t>
  </si>
  <si>
    <t>Moneris Solutions Corporation</t>
  </si>
  <si>
    <t>Wynn Resorts</t>
  </si>
  <si>
    <t>City Year</t>
  </si>
  <si>
    <t>Sewan</t>
  </si>
  <si>
    <t>Lirio</t>
  </si>
  <si>
    <t>East Daley Analytics</t>
  </si>
  <si>
    <t>University of Chicago - Alumni Relations &amp; Development</t>
  </si>
  <si>
    <t>Chick-fil-A, Inc.</t>
  </si>
  <si>
    <t>TSYS</t>
  </si>
  <si>
    <t>EDITED</t>
  </si>
  <si>
    <t>Moveworks</t>
  </si>
  <si>
    <t>Glocal RPO</t>
  </si>
  <si>
    <t>SOPHiA GENETICS</t>
  </si>
  <si>
    <t>Nominet</t>
  </si>
  <si>
    <t>SAP SuccessFactors</t>
  </si>
  <si>
    <t>Hydrogen Group</t>
  </si>
  <si>
    <t>ePlus inc.</t>
  </si>
  <si>
    <t>Vertex Computer Systems</t>
  </si>
  <si>
    <t>Staffing Solutions Organization LLC (SSO)</t>
  </si>
  <si>
    <t>PSECU</t>
  </si>
  <si>
    <t>Visual Connections, LLC</t>
  </si>
  <si>
    <t>Mican Technologies</t>
  </si>
  <si>
    <t>R&amp;B Services Inc.</t>
  </si>
  <si>
    <t>High Tech High</t>
  </si>
  <si>
    <t>Lemon.io</t>
  </si>
  <si>
    <t>Jason Pharmaceuticals, Inc.</t>
  </si>
  <si>
    <t>Maram Design Office</t>
  </si>
  <si>
    <t>Colorado Springs, CO</t>
  </si>
  <si>
    <t>U.S. Army Reserve Command</t>
  </si>
  <si>
    <t>Tailored Brands, Inc</t>
  </si>
  <si>
    <t>KONNECTINGTREE INC</t>
  </si>
  <si>
    <t>SysLogic, Inc.</t>
  </si>
  <si>
    <t>Schneider</t>
  </si>
  <si>
    <t>The Forum Group</t>
  </si>
  <si>
    <t>Nord Group</t>
  </si>
  <si>
    <t>Channel Personnel Services</t>
  </si>
  <si>
    <t>Emburse</t>
  </si>
  <si>
    <t>NOVOS FiBER</t>
  </si>
  <si>
    <t>Applied Network Solutions Inc</t>
  </si>
  <si>
    <t>Celestar Holdings Corporation</t>
  </si>
  <si>
    <t>Ezoic</t>
  </si>
  <si>
    <t>Theoria Medical</t>
  </si>
  <si>
    <t>LGC Group</t>
  </si>
  <si>
    <t>OpenEarth Foundation</t>
  </si>
  <si>
    <t>Avanciers</t>
  </si>
  <si>
    <t>Intercom</t>
  </si>
  <si>
    <t>Soteria, LLC.</t>
  </si>
  <si>
    <t>Colgate Palmolive</t>
  </si>
  <si>
    <t>SICK Sensor Intelligence</t>
  </si>
  <si>
    <t>Elev8 Hire Solutions</t>
  </si>
  <si>
    <t>Luttechub</t>
  </si>
  <si>
    <t>Fetch</t>
  </si>
  <si>
    <t>Illumina</t>
  </si>
  <si>
    <t>Reorg</t>
  </si>
  <si>
    <t>TEKtalent Inc</t>
  </si>
  <si>
    <t>Bennett Insurance Agency</t>
  </si>
  <si>
    <t>Talon Professional Services</t>
  </si>
  <si>
    <t>Pinellas County Government</t>
  </si>
  <si>
    <t>Norwin LLC</t>
  </si>
  <si>
    <t>PearlX</t>
  </si>
  <si>
    <t>Gravy Analytics</t>
  </si>
  <si>
    <t>GridX</t>
  </si>
  <si>
    <t>Envestnet</t>
  </si>
  <si>
    <t>PhiDimensions, Inc</t>
  </si>
  <si>
    <t>K Health</t>
  </si>
  <si>
    <t>The Brite Group INC.</t>
  </si>
  <si>
    <t>Spry Info Solutions</t>
  </si>
  <si>
    <t>Office of the New York State Attorney General</t>
  </si>
  <si>
    <t>Restaurant365</t>
  </si>
  <si>
    <t>Solutions Development Center</t>
  </si>
  <si>
    <t>OMERS Administration Corporation</t>
  </si>
  <si>
    <t>LoanSnap</t>
  </si>
  <si>
    <t>Keebo</t>
  </si>
  <si>
    <t>Twitch Interactive, Inc.</t>
  </si>
  <si>
    <t>East End Resources</t>
  </si>
  <si>
    <t>Lenderworks</t>
  </si>
  <si>
    <t>JPMorgan Chase &amp; Co</t>
  </si>
  <si>
    <t>Secoda</t>
  </si>
  <si>
    <t>Zentek Infosoft Inc</t>
  </si>
  <si>
    <t>Broadbean</t>
  </si>
  <si>
    <t>reddit</t>
  </si>
  <si>
    <t>Corcentric</t>
  </si>
  <si>
    <t>Prison Fellowship Ministries</t>
  </si>
  <si>
    <t>GovCIO</t>
  </si>
  <si>
    <t>Store No. 8</t>
  </si>
  <si>
    <t>National FinTech Engineering</t>
  </si>
  <si>
    <t>Prince George's County</t>
  </si>
  <si>
    <t>Personal Communications Center Inc.</t>
  </si>
  <si>
    <t>Pomeroy Technologies, LLC</t>
  </si>
  <si>
    <t>Blue Ocean</t>
  </si>
  <si>
    <t>City of El Paso, TX</t>
  </si>
  <si>
    <t>HealthComp, LLC</t>
  </si>
  <si>
    <t>OREDATA</t>
  </si>
  <si>
    <t>SAS Retail Services</t>
  </si>
  <si>
    <t>LivaNova</t>
  </si>
  <si>
    <t>Allegheny County Department of Human Services</t>
  </si>
  <si>
    <t>Expert Technical Solutions</t>
  </si>
  <si>
    <t>Spectra Tech</t>
  </si>
  <si>
    <t>KeHE Distributors</t>
  </si>
  <si>
    <t>Verticalmove, Inc.</t>
  </si>
  <si>
    <t>Zenput</t>
  </si>
  <si>
    <t>AutoZone</t>
  </si>
  <si>
    <t>Blue Cross and Blue Shield of Minnesota</t>
  </si>
  <si>
    <t>neo.tax</t>
  </si>
  <si>
    <t>Intrado Life &amp; Safety</t>
  </si>
  <si>
    <t>iSpot.tv</t>
  </si>
  <si>
    <t>Mindful Conversion</t>
  </si>
  <si>
    <t>El Buen Samaritano</t>
  </si>
  <si>
    <t>Horizon Blue Cross Blue Shield of New Jersey</t>
  </si>
  <si>
    <t>Business Development Bank of Canada</t>
  </si>
  <si>
    <t>Unicon Pharma</t>
  </si>
  <si>
    <t>Amerit Fleet Solutions</t>
  </si>
  <si>
    <t>trueX Inc. A/K/A Infillion</t>
  </si>
  <si>
    <t>Morningstar</t>
  </si>
  <si>
    <t>Ronin Staffing</t>
  </si>
  <si>
    <t>PAYLOCITY CORPORATION</t>
  </si>
  <si>
    <t>US Office of Workers' Compensation Programs</t>
  </si>
  <si>
    <t>State of Missouri</t>
  </si>
  <si>
    <t>Lakeland Regional Health</t>
  </si>
  <si>
    <t>Walt Disney Co.</t>
  </si>
  <si>
    <t>LabsCove</t>
  </si>
  <si>
    <t>StepStone Group</t>
  </si>
  <si>
    <t>WESTAT</t>
  </si>
  <si>
    <t>Vision Technology Services</t>
  </si>
  <si>
    <t>Federal Highway Administration</t>
  </si>
  <si>
    <t>PSRTEK</t>
  </si>
  <si>
    <t>Penske</t>
  </si>
  <si>
    <t>DSI Systems</t>
  </si>
  <si>
    <t>Syone</t>
  </si>
  <si>
    <t>Sylvera</t>
  </si>
  <si>
    <t>Sand Cherry Associates</t>
  </si>
  <si>
    <t>Ozow</t>
  </si>
  <si>
    <t>PUMA</t>
  </si>
  <si>
    <t>HMG America</t>
  </si>
  <si>
    <t>Ace Hardware</t>
  </si>
  <si>
    <t>Rockwood Shutters</t>
  </si>
  <si>
    <t>Opallios</t>
  </si>
  <si>
    <t>iNtegrity+</t>
  </si>
  <si>
    <t>Employment and Training Administration</t>
  </si>
  <si>
    <t>Snaprecuit LLC</t>
  </si>
  <si>
    <t>Julius Montz GmbH</t>
  </si>
  <si>
    <t>Segue Technologies Inc</t>
  </si>
  <si>
    <t>HireVergence</t>
  </si>
  <si>
    <t>Hearst</t>
  </si>
  <si>
    <t>Designit</t>
  </si>
  <si>
    <t>Live Nation</t>
  </si>
  <si>
    <t>NYC Department of Social Services</t>
  </si>
  <si>
    <t>Moon Now</t>
  </si>
  <si>
    <t>Your Finance</t>
  </si>
  <si>
    <t>MIT</t>
  </si>
  <si>
    <t>Coca Cola Refreshments Canada</t>
  </si>
  <si>
    <t>Paleo</t>
  </si>
  <si>
    <t>Wallero</t>
  </si>
  <si>
    <t>Bond Health</t>
  </si>
  <si>
    <t>Advanced Micro Devices, Inc</t>
  </si>
  <si>
    <t>21Tech, LLC</t>
  </si>
  <si>
    <t>Prime Therapeutics</t>
  </si>
  <si>
    <t>Porsche Cars North America</t>
  </si>
  <si>
    <t>Acrisure</t>
  </si>
  <si>
    <t>Virtus Investment Partners, Inc.</t>
  </si>
  <si>
    <t>Zeta Global</t>
  </si>
  <si>
    <t>Kingstone Insurance Company</t>
  </si>
  <si>
    <t>KPMG New Zealand</t>
  </si>
  <si>
    <t>Netradyne</t>
  </si>
  <si>
    <t>Parkmobile</t>
  </si>
  <si>
    <t>Bell Canada Enterprises</t>
  </si>
  <si>
    <t>Penske Logistics</t>
  </si>
  <si>
    <t>Wintrust Financial</t>
  </si>
  <si>
    <t>Dentsu Aegis Network</t>
  </si>
  <si>
    <t>Modern Technology Solutions</t>
  </si>
  <si>
    <t>PPRO</t>
  </si>
  <si>
    <t>Overstock.com</t>
  </si>
  <si>
    <t>FD Technologies</t>
  </si>
  <si>
    <t>The Muse</t>
  </si>
  <si>
    <t>Prometric</t>
  </si>
  <si>
    <t>HSBC</t>
  </si>
  <si>
    <t>Bixal</t>
  </si>
  <si>
    <t>Urbane Systems LLC</t>
  </si>
  <si>
    <t>Test Account</t>
  </si>
  <si>
    <t>Cape Cod Community College</t>
  </si>
  <si>
    <t>V-Soft Consulting</t>
  </si>
  <si>
    <t>Radian Group</t>
  </si>
  <si>
    <t>Vimeo, Inc.</t>
  </si>
  <si>
    <t>Embroker, Inc.</t>
  </si>
  <si>
    <t>Pembroke &amp; Co.</t>
  </si>
  <si>
    <t>Logic20/20, Inc.</t>
  </si>
  <si>
    <t>Searchability NS&amp;D</t>
  </si>
  <si>
    <t>Stelo Talent</t>
  </si>
  <si>
    <t>PARTNERS Staffing</t>
  </si>
  <si>
    <t>Talend</t>
  </si>
  <si>
    <t>Horizon BCBSNJ</t>
  </si>
  <si>
    <t>Techstar Group</t>
  </si>
  <si>
    <t>Burgiss</t>
  </si>
  <si>
    <t>KeyBank</t>
  </si>
  <si>
    <t>Infoway solutions LLC</t>
  </si>
  <si>
    <t>Protective Life Insurance Company</t>
  </si>
  <si>
    <t>Silver State Schools Credit Union</t>
  </si>
  <si>
    <t>InfoPeople Corporation</t>
  </si>
  <si>
    <t>Vanasse Hangen Brustlin Inc</t>
  </si>
  <si>
    <t>TPY Capital</t>
  </si>
  <si>
    <t>ASI</t>
  </si>
  <si>
    <t>Office of Inspector General, City of Chicago</t>
  </si>
  <si>
    <t>MISSION STAFFING</t>
  </si>
  <si>
    <t>Client Server</t>
  </si>
  <si>
    <t>CME Group</t>
  </si>
  <si>
    <t>PenFed Credit Union</t>
  </si>
  <si>
    <t>ZUORA</t>
  </si>
  <si>
    <t>Mizuho Financial</t>
  </si>
  <si>
    <t>IBI Group</t>
  </si>
  <si>
    <t>Vergence</t>
  </si>
  <si>
    <t>GHX</t>
  </si>
  <si>
    <t>Indigo</t>
  </si>
  <si>
    <t>Genius Road</t>
  </si>
  <si>
    <t>PS2G</t>
  </si>
  <si>
    <t>Cornerstone Research</t>
  </si>
  <si>
    <t>Cube Hub</t>
  </si>
  <si>
    <t>WWC Global, a Pequot Company</t>
  </si>
  <si>
    <t>Beyond Limits</t>
  </si>
  <si>
    <t>GlobeMed Group</t>
  </si>
  <si>
    <t>Scigon Solutions</t>
  </si>
  <si>
    <t>Center for Workforce Inclusion</t>
  </si>
  <si>
    <t>Brillient</t>
  </si>
  <si>
    <t>Full Circle Financial Services, LLC</t>
  </si>
  <si>
    <t>L3Harris Technologies</t>
  </si>
  <si>
    <t>Adoc Talent Management</t>
  </si>
  <si>
    <t>State of Utah</t>
  </si>
  <si>
    <t>Thompson Surgical Instruments</t>
  </si>
  <si>
    <t>Cedars-Sinai</t>
  </si>
  <si>
    <t>e-Bit Consulting</t>
  </si>
  <si>
    <t>Lightmatter</t>
  </si>
  <si>
    <t>Defense Logistics Agency</t>
  </si>
  <si>
    <t>Measures for Justice</t>
  </si>
  <si>
    <t>BARK</t>
  </si>
  <si>
    <t>United Software Group Inc</t>
  </si>
  <si>
    <t>Sysazzle Inc.</t>
  </si>
  <si>
    <t>EarnIn</t>
  </si>
  <si>
    <t>Iron Mountain Inc.</t>
  </si>
  <si>
    <t>New Hampshire Judicial Branch</t>
  </si>
  <si>
    <t>California Polytechnic State University</t>
  </si>
  <si>
    <t>Advanced Ionics Inc</t>
  </si>
  <si>
    <t>GO-JEK</t>
  </si>
  <si>
    <t>CACI - 3.8</t>
  </si>
  <si>
    <t>Weee!</t>
  </si>
  <si>
    <t>MashPoint - Technology &amp; Staffing</t>
  </si>
  <si>
    <t>Raven Industries</t>
  </si>
  <si>
    <t>Cube Hub, Inc.</t>
  </si>
  <si>
    <t>TJI</t>
  </si>
  <si>
    <t>IBR (Imagine Believe Realize)</t>
  </si>
  <si>
    <t>ZTP</t>
  </si>
  <si>
    <t>GoTo</t>
  </si>
  <si>
    <t>Blizzard Entertainment</t>
  </si>
  <si>
    <t>Bridgewater Consulting Group</t>
  </si>
  <si>
    <t>Conperio Technology Solutions</t>
  </si>
  <si>
    <t>RQA, Inc</t>
  </si>
  <si>
    <t>Blackmere Talent Acquisition</t>
  </si>
  <si>
    <t>The Conservation Fund</t>
  </si>
  <si>
    <t>MBTA</t>
  </si>
  <si>
    <t>Ciena</t>
  </si>
  <si>
    <t>Jade Business Services (JBS)</t>
  </si>
  <si>
    <t>Aquent Studios</t>
  </si>
  <si>
    <t>SGIC Cloud Technologies Inc.</t>
  </si>
  <si>
    <t>TouchBistro</t>
  </si>
  <si>
    <t>Cision</t>
  </si>
  <si>
    <t>Altinity</t>
  </si>
  <si>
    <t>Cardinal Services of Indiana</t>
  </si>
  <si>
    <t>sennder</t>
  </si>
  <si>
    <t>Undisclosed</t>
  </si>
  <si>
    <t>New Digital IT Inc.</t>
  </si>
  <si>
    <t>KINETIC</t>
  </si>
  <si>
    <t>The Ascent Services Group</t>
  </si>
  <si>
    <t>PROLIM Corporation</t>
  </si>
  <si>
    <t>Lockheed Martin Corporation</t>
  </si>
  <si>
    <t>Republic Finance</t>
  </si>
  <si>
    <t>Dev Technology</t>
  </si>
  <si>
    <t>CrowdStrike</t>
  </si>
  <si>
    <t>American Electric Power</t>
  </si>
  <si>
    <t>Argus Analytics</t>
  </si>
  <si>
    <t>Earnest Analytics</t>
  </si>
  <si>
    <t>PSEG</t>
  </si>
  <si>
    <t>Span.IO</t>
  </si>
  <si>
    <t>RightStaff, Inc.</t>
  </si>
  <si>
    <t>Wall Street Careers®</t>
  </si>
  <si>
    <t>INTERMS LLC</t>
  </si>
  <si>
    <t>Precedent</t>
  </si>
  <si>
    <t>ContractRecruiter.com</t>
  </si>
  <si>
    <t>Greenfield Source</t>
  </si>
  <si>
    <t>ASML</t>
  </si>
  <si>
    <t>Lantheus</t>
  </si>
  <si>
    <t>Certitude Business solutions llc</t>
  </si>
  <si>
    <t>Leonardo DRS</t>
  </si>
  <si>
    <t>Optoro</t>
  </si>
  <si>
    <t>HSK IT Solutions India Pvt. Ltd.</t>
  </si>
  <si>
    <t>Global Hires, LLC</t>
  </si>
  <si>
    <t>Tony's Chocolonely</t>
  </si>
  <si>
    <t>DAVITA</t>
  </si>
  <si>
    <t>Zunch Staffing</t>
  </si>
  <si>
    <t>Cobbs Creek Healthcare</t>
  </si>
  <si>
    <t>Kyndryl Holdings, Inc.</t>
  </si>
  <si>
    <t>FedEx Ground</t>
  </si>
  <si>
    <t>Audigent</t>
  </si>
  <si>
    <t>Derflan, Inc.t</t>
  </si>
  <si>
    <t>Howard Sloan Tech</t>
  </si>
  <si>
    <t>Genentech, Inc.</t>
  </si>
  <si>
    <t>Xero</t>
  </si>
  <si>
    <t>Planet Technology LLC</t>
  </si>
  <si>
    <t>The Steely Group</t>
  </si>
  <si>
    <t>Cloudflare, Inc.</t>
  </si>
  <si>
    <t>NYU McSilver Institute for Poverty Policy and Research</t>
  </si>
  <si>
    <t>Mondelēz International</t>
  </si>
  <si>
    <t>DataHaven Solutions, Inc</t>
  </si>
  <si>
    <t>William H Hunter Recruiting</t>
  </si>
  <si>
    <t>Data Action</t>
  </si>
  <si>
    <t>Albuquerque Public Schools</t>
  </si>
  <si>
    <t>Arch Advisory Group</t>
  </si>
  <si>
    <t>Fugo Games</t>
  </si>
  <si>
    <t>Georgia Lottery Corporation</t>
  </si>
  <si>
    <t>Loyola Marymount University</t>
  </si>
  <si>
    <t>RAPS IT CONSULTING</t>
  </si>
  <si>
    <t>Neurons Lab</t>
  </si>
  <si>
    <t>Hajoca Corporation</t>
  </si>
  <si>
    <t>Diamonds International</t>
  </si>
  <si>
    <t>SoftDev Incorporated</t>
  </si>
  <si>
    <t>Ubiety</t>
  </si>
  <si>
    <t>Conexus (CFO, IT, &amp; HR Talent Solutions)</t>
  </si>
  <si>
    <t>Safeguard Global Recruiting</t>
  </si>
  <si>
    <t>Oregon Lottery</t>
  </si>
  <si>
    <t>Techland S.A.</t>
  </si>
  <si>
    <t>CDC Foundation</t>
  </si>
  <si>
    <t>WNA Ltd</t>
  </si>
  <si>
    <t>LHI Group</t>
  </si>
  <si>
    <t>Bay Area Environmental Research Institute</t>
  </si>
  <si>
    <t>Predator Group</t>
  </si>
  <si>
    <t>TekwissenGroup</t>
  </si>
  <si>
    <t>WarnerMedia</t>
  </si>
  <si>
    <t>Personal Genome Diagnostics (PGD)</t>
  </si>
  <si>
    <t>dwellfox group</t>
  </si>
  <si>
    <t>Jane Street</t>
  </si>
  <si>
    <t>Our Future Health</t>
  </si>
  <si>
    <t>Compass Government Solutions</t>
  </si>
  <si>
    <t>Amtex Systems Inc.</t>
  </si>
  <si>
    <t>MatchPoint Solutions</t>
  </si>
  <si>
    <t>GR4</t>
  </si>
  <si>
    <t>3G Federal Solutions, LLC</t>
  </si>
  <si>
    <t>Involgix</t>
  </si>
  <si>
    <t>OpenSignal</t>
  </si>
  <si>
    <t>US Naval Special Warfare Command</t>
  </si>
  <si>
    <t>Forsta</t>
  </si>
  <si>
    <t>ANDERSEN CONSULTANTS</t>
  </si>
  <si>
    <t>Inficare Health</t>
  </si>
  <si>
    <t>MezTal</t>
  </si>
  <si>
    <t>Fanatics</t>
  </si>
  <si>
    <t>Forthea</t>
  </si>
  <si>
    <t>EVPassport</t>
  </si>
  <si>
    <t>KodeKloud</t>
  </si>
  <si>
    <t>US Federal Bureau of Investigation</t>
  </si>
  <si>
    <t>VIZIO, Inc.</t>
  </si>
  <si>
    <t>Hired by Matrix</t>
  </si>
  <si>
    <t>Virtus Global Dividend &amp; Income Fund Inc.</t>
  </si>
  <si>
    <t>Concerta</t>
  </si>
  <si>
    <t>Qventus</t>
  </si>
  <si>
    <t>Kumo</t>
  </si>
  <si>
    <t>Axim Geospatial</t>
  </si>
  <si>
    <t>Labcorp</t>
  </si>
  <si>
    <t>Onward Select</t>
  </si>
  <si>
    <t>Vendr.com</t>
  </si>
  <si>
    <t>SyllogisTeks</t>
  </si>
  <si>
    <t>PGBPGNGLOBAL</t>
  </si>
  <si>
    <t>Guzman &amp; Griffin Technologies Inc</t>
  </si>
  <si>
    <t>Cloud Catalogs LLC</t>
  </si>
  <si>
    <t>First National Bank of Pennsylvania</t>
  </si>
  <si>
    <t>ehub global</t>
  </si>
  <si>
    <t>Appen Limited</t>
  </si>
  <si>
    <t>Kaye/Bassman International</t>
  </si>
  <si>
    <t>University of Iowa</t>
  </si>
  <si>
    <t>Sun Spread</t>
  </si>
  <si>
    <t>IT People Corporation</t>
  </si>
  <si>
    <t>1 POINT SYSTEM LLC</t>
  </si>
  <si>
    <t>SWS</t>
  </si>
  <si>
    <t>U.S. Military Entrance Processing Command</t>
  </si>
  <si>
    <t>Cerberus Capital Management</t>
  </si>
  <si>
    <t>City of Bridgeport</t>
  </si>
  <si>
    <t>RightEye</t>
  </si>
  <si>
    <t>Aetion</t>
  </si>
  <si>
    <t>Urban Community Alliance</t>
  </si>
  <si>
    <t>Innovaccer</t>
  </si>
  <si>
    <t>Analog Devices, Inc</t>
  </si>
  <si>
    <t>Vertex Group Inc.</t>
  </si>
  <si>
    <t>JG-Joint Genome Institute</t>
  </si>
  <si>
    <t>AssetMark Financial Holdings, Inc.</t>
  </si>
  <si>
    <t>American Nurses Association</t>
  </si>
  <si>
    <t>CSI</t>
  </si>
  <si>
    <t>Signifyd</t>
  </si>
  <si>
    <t>VaaridaTech</t>
  </si>
  <si>
    <t>Torque Technologies LLC</t>
  </si>
  <si>
    <t>Remotetribe</t>
  </si>
  <si>
    <t>RSM Solutions, Inc</t>
  </si>
  <si>
    <t>Tufts Health Plan</t>
  </si>
  <si>
    <t>Teachers Retirement System</t>
  </si>
  <si>
    <t>KKCompany</t>
  </si>
  <si>
    <t>Wax Custom Communications</t>
  </si>
  <si>
    <t>Martin Street Inc</t>
  </si>
  <si>
    <t>Autofleet</t>
  </si>
  <si>
    <t>Truecaller</t>
  </si>
  <si>
    <t>1-800-FLOWERS.COM, INC.</t>
  </si>
  <si>
    <t>C3 IoT</t>
  </si>
  <si>
    <t>Merit America</t>
  </si>
  <si>
    <t>Emerest Connect</t>
  </si>
  <si>
    <t>Ingram Micro</t>
  </si>
  <si>
    <t>International Talent Resources INC.</t>
  </si>
  <si>
    <t>Manpower</t>
  </si>
  <si>
    <t>VySystems</t>
  </si>
  <si>
    <t>Founding Teams</t>
  </si>
  <si>
    <t>Tendo</t>
  </si>
  <si>
    <t>AdeptID</t>
  </si>
  <si>
    <t>Marathon Petroleum</t>
  </si>
  <si>
    <t>Horizontal Talent</t>
  </si>
  <si>
    <t>Insight Global, Inc.</t>
  </si>
  <si>
    <t>EPM Scientific</t>
  </si>
  <si>
    <t>Avantus</t>
  </si>
  <si>
    <t>Stratford Solutions Inc.</t>
  </si>
  <si>
    <t>West Side Federation for Senior and Supportive Housing, Inc.</t>
  </si>
  <si>
    <t>First Brands Group, LLC</t>
  </si>
  <si>
    <t>RMS Computer Corporation</t>
  </si>
  <si>
    <t>XSG</t>
  </si>
  <si>
    <t>Country Financial</t>
  </si>
  <si>
    <t>Leo Scout</t>
  </si>
  <si>
    <t>Flexport</t>
  </si>
  <si>
    <t>Marlabs LLC</t>
  </si>
  <si>
    <t>Fortira Inc.</t>
  </si>
  <si>
    <t>NTT Global Data Centers Americas, Inc.</t>
  </si>
  <si>
    <t>Validere</t>
  </si>
  <si>
    <t>Bright Star Solutions LLC</t>
  </si>
  <si>
    <t>E. Breuninger GmbH &amp; Co.</t>
  </si>
  <si>
    <t>USA InfoTech, Inc</t>
  </si>
  <si>
    <t>Noom</t>
  </si>
  <si>
    <t>Hearth</t>
  </si>
  <si>
    <t>Daily Harvest</t>
  </si>
  <si>
    <t>Mission Valley Bank</t>
  </si>
  <si>
    <t>Stater Bros. Markets</t>
  </si>
  <si>
    <t>Liftoff Mobile Inc.</t>
  </si>
  <si>
    <t>Staff Finders Technical of Oregon</t>
  </si>
  <si>
    <t>NetApp</t>
  </si>
  <si>
    <t>The Latina Circle | Amplify Latinx</t>
  </si>
  <si>
    <t>Conexess Group, LLC</t>
  </si>
  <si>
    <t>ComputerAid, Inc</t>
  </si>
  <si>
    <t>Global Healthcare Exchange, Inc.</t>
  </si>
  <si>
    <t>Restaurant Depot</t>
  </si>
  <si>
    <t>Plaid</t>
  </si>
  <si>
    <t>WELLS FARGO BANK</t>
  </si>
  <si>
    <t>ThinkingData</t>
  </si>
  <si>
    <t>IT America Inc</t>
  </si>
  <si>
    <t>United Way of America</t>
  </si>
  <si>
    <t>West Coast Consulting</t>
  </si>
  <si>
    <t>Sandia Corporation</t>
  </si>
  <si>
    <t>Zing Recruiting</t>
  </si>
  <si>
    <t>C4 Technical Services</t>
  </si>
  <si>
    <t>Careerbuilder-US</t>
  </si>
  <si>
    <t>Region 1 Planning Council</t>
  </si>
  <si>
    <t>OneWater Marine</t>
  </si>
  <si>
    <t>MSCI Inc.</t>
  </si>
  <si>
    <t>Zf Friedrichshafen Ag</t>
  </si>
  <si>
    <t>Envision Healthcare</t>
  </si>
  <si>
    <t>NewMarket Corporation</t>
  </si>
  <si>
    <t>PATH, Inc.</t>
  </si>
  <si>
    <t>invygo</t>
  </si>
  <si>
    <t>Envato</t>
  </si>
  <si>
    <t>ABN TECH CORP</t>
  </si>
  <si>
    <t>Tanisha Systems</t>
  </si>
  <si>
    <t>US Army Civilian Human Resources Agency</t>
  </si>
  <si>
    <t>Office of the Secretary of the Interior</t>
  </si>
  <si>
    <t>Netomi</t>
  </si>
  <si>
    <t>Neo tech solutions</t>
  </si>
  <si>
    <t>Apidel Technologies</t>
  </si>
  <si>
    <t>Comet</t>
  </si>
  <si>
    <t>Island Conservation</t>
  </si>
  <si>
    <t>University of Texas at Arlington</t>
  </si>
  <si>
    <t>H+K International</t>
  </si>
  <si>
    <t>Corvus Technology Resources</t>
  </si>
  <si>
    <t>Applihub</t>
  </si>
  <si>
    <t>Maxus Technology USA LLC</t>
  </si>
  <si>
    <t>Scope Services Inc</t>
  </si>
  <si>
    <t>Saicon Consultants Inc</t>
  </si>
  <si>
    <t>Numerade</t>
  </si>
  <si>
    <t>New York State Department of Labor</t>
  </si>
  <si>
    <t>GTechNY</t>
  </si>
  <si>
    <t>Signature Science, LLC - 3.1</t>
  </si>
  <si>
    <t>Let's Do This</t>
  </si>
  <si>
    <t>VUI</t>
  </si>
  <si>
    <t>The Silbernagel Group</t>
  </si>
  <si>
    <t>PepsiCo</t>
  </si>
  <si>
    <t>McLane Company, Inc.</t>
  </si>
  <si>
    <t>Elliott Moss Consulting</t>
  </si>
  <si>
    <t>CCRi</t>
  </si>
  <si>
    <t>Swanktek</t>
  </si>
  <si>
    <t>Causaly</t>
  </si>
  <si>
    <t>NK Trading</t>
  </si>
  <si>
    <t>Aryming Asset Funding</t>
  </si>
  <si>
    <t>Conga</t>
  </si>
  <si>
    <t>U.S. District Court and the Probation and Pretrial Services Office</t>
  </si>
  <si>
    <t>One Medical</t>
  </si>
  <si>
    <t>Florida Department of Corrections</t>
  </si>
  <si>
    <t>RedLight</t>
  </si>
  <si>
    <t>Defense Technical Information Center</t>
  </si>
  <si>
    <t>CirrusMD</t>
  </si>
  <si>
    <t>Cambridge University Press &amp; Assessment</t>
  </si>
  <si>
    <t>Zurich Insurance Group</t>
  </si>
  <si>
    <t>Client of Insight Global</t>
  </si>
  <si>
    <t>BlockTal</t>
  </si>
  <si>
    <t>Aspire</t>
  </si>
  <si>
    <t>Singer Vehicle Design</t>
  </si>
  <si>
    <t>Thyme Care</t>
  </si>
  <si>
    <t>GrowthLoop</t>
  </si>
  <si>
    <t>IO Datasphere</t>
  </si>
  <si>
    <t>Randstad Sourceright</t>
  </si>
  <si>
    <t>KBR, Inc</t>
  </si>
  <si>
    <t>Scripps Health</t>
  </si>
  <si>
    <t>66degrees</t>
  </si>
  <si>
    <t>Solomon Page</t>
  </si>
  <si>
    <t>Vignesh Technological Solutions Inc, - VTSI</t>
  </si>
  <si>
    <t>Brookwood Search &amp; Selection</t>
  </si>
  <si>
    <t>ektello</t>
  </si>
  <si>
    <t>Cerrion</t>
  </si>
  <si>
    <t>Nestl Purina Pet Care</t>
  </si>
  <si>
    <t>County of San Mateo</t>
  </si>
  <si>
    <t>UNM Hospital</t>
  </si>
  <si>
    <t>Chicago Trading Company (CTC)</t>
  </si>
  <si>
    <t>Spiceworks</t>
  </si>
  <si>
    <t>San Antonio Housing Authority</t>
  </si>
  <si>
    <t>Leading Path</t>
  </si>
  <si>
    <t>OtterBase</t>
  </si>
  <si>
    <t>Avalanche Labs</t>
  </si>
  <si>
    <t>Juniper Networks, Inc.</t>
  </si>
  <si>
    <t>Inlumi</t>
  </si>
  <si>
    <t>Intrepid Digital</t>
  </si>
  <si>
    <t>Otter Products, LLC</t>
  </si>
  <si>
    <t>SmartBrain</t>
  </si>
  <si>
    <t>Schenectady City School District</t>
  </si>
  <si>
    <t>Reprise Digital</t>
  </si>
  <si>
    <t>The Mark USA</t>
  </si>
  <si>
    <t>Allied Technologies &amp; Consulting</t>
  </si>
  <si>
    <t>US Federal Law Enforcement Training Centers</t>
  </si>
  <si>
    <t>Aware Super</t>
  </si>
  <si>
    <t>BlueVine</t>
  </si>
  <si>
    <t>Reality Defender</t>
  </si>
  <si>
    <t>PRESENCE</t>
  </si>
  <si>
    <t>Space Metrics</t>
  </si>
  <si>
    <t>INGENworks</t>
  </si>
  <si>
    <t>iQuasar LLC</t>
  </si>
  <si>
    <t>XPO Logistics</t>
  </si>
  <si>
    <t>Abercrombie &amp; Fitch Co.</t>
  </si>
  <si>
    <t>FLYR</t>
  </si>
  <si>
    <t>Dataman Health Inc</t>
  </si>
  <si>
    <t>Aristocrat</t>
  </si>
  <si>
    <t>The IT Gigs</t>
  </si>
  <si>
    <t>Bizessence Pty</t>
  </si>
  <si>
    <t>IMS People</t>
  </si>
  <si>
    <t>Talent Hires</t>
  </si>
  <si>
    <t>CIBER</t>
  </si>
  <si>
    <t>Lulus</t>
  </si>
  <si>
    <t>CIOX Health</t>
  </si>
  <si>
    <t>Jagex</t>
  </si>
  <si>
    <t>Lendmark Financial Services</t>
  </si>
  <si>
    <t>InsideHigherEd</t>
  </si>
  <si>
    <t>Gilead Sciences Inc</t>
  </si>
  <si>
    <t>American Honda Motor Co Inc</t>
  </si>
  <si>
    <t>Tucker Parker Smith Group (TPS Group)</t>
  </si>
  <si>
    <t>Box</t>
  </si>
  <si>
    <t>Radiant Systems Inc</t>
  </si>
  <si>
    <t>Conquest Consulting</t>
  </si>
  <si>
    <t>Technology Consulting, Inc.</t>
  </si>
  <si>
    <t>Laka &amp; Company</t>
  </si>
  <si>
    <t>Fora Financial</t>
  </si>
  <si>
    <t>Provi</t>
  </si>
  <si>
    <t>Blue Harvest</t>
  </si>
  <si>
    <t>Aramark</t>
  </si>
  <si>
    <t>CHEP Inc</t>
  </si>
  <si>
    <t>Central Texas College</t>
  </si>
  <si>
    <t>Latitude IT</t>
  </si>
  <si>
    <t>Lacework</t>
  </si>
  <si>
    <t>Lumeris</t>
  </si>
  <si>
    <t>Mid Atlantic Professionals Inc.</t>
  </si>
  <si>
    <t>Multicoin Capital</t>
  </si>
  <si>
    <t>Jefferies</t>
  </si>
  <si>
    <t>Eli Lilly</t>
  </si>
  <si>
    <t>Legal Economics LLC</t>
  </si>
  <si>
    <t>EVERSOURCE</t>
  </si>
  <si>
    <t>Tanisha Systems, Inc</t>
  </si>
  <si>
    <t>Altus Group</t>
  </si>
  <si>
    <t>SilverXis,Inc</t>
  </si>
  <si>
    <t>Regal Medical Group, Inc.</t>
  </si>
  <si>
    <t>CloudFlare</t>
  </si>
  <si>
    <t>LeadStack, Inc.</t>
  </si>
  <si>
    <t>LCIPL</t>
  </si>
  <si>
    <t>Sequoia Applied Technologies</t>
  </si>
  <si>
    <t>Naya Homes</t>
  </si>
  <si>
    <t>Americas Region</t>
  </si>
  <si>
    <t>Rivera Consulting, Inc.</t>
  </si>
  <si>
    <t>Constellium</t>
  </si>
  <si>
    <t>East River Electric Power Cooperative, Inc.</t>
  </si>
  <si>
    <t>Ryder</t>
  </si>
  <si>
    <t>Visly</t>
  </si>
  <si>
    <t>Mendix</t>
  </si>
  <si>
    <t>Constellation Technologies</t>
  </si>
  <si>
    <t>Data#3</t>
  </si>
  <si>
    <t>Rexford Industrial</t>
  </si>
  <si>
    <t>Arcules, Inc.</t>
  </si>
  <si>
    <t>Sisense</t>
  </si>
  <si>
    <t>YES! Communities</t>
  </si>
  <si>
    <t>United Nations Organization Stabilization Mission in the Democratic Republic of Congo (MONUSCO)</t>
  </si>
  <si>
    <t>BAE Systems Plc</t>
  </si>
  <si>
    <t>Medical Data Systems, Inc (MDS)</t>
  </si>
  <si>
    <t>Demo - Maximus</t>
  </si>
  <si>
    <t>Dental &amp; Vision Options Generous Pa.</t>
  </si>
  <si>
    <t>R1 RCM</t>
  </si>
  <si>
    <t>Quizlet</t>
  </si>
  <si>
    <t>Wealthsimple</t>
  </si>
  <si>
    <t>Human Edge</t>
  </si>
  <si>
    <t>Array</t>
  </si>
  <si>
    <t>Clemson University</t>
  </si>
  <si>
    <t>eTeam Inc.</t>
  </si>
  <si>
    <t>AUTODOC</t>
  </si>
  <si>
    <t>Knight Foundation</t>
  </si>
  <si>
    <t>Denken Solutions Inc</t>
  </si>
  <si>
    <t>Rentokil Initial plc</t>
  </si>
  <si>
    <t>Clarity AI</t>
  </si>
  <si>
    <t>YER USA</t>
  </si>
  <si>
    <t>Avanceon MEA</t>
  </si>
  <si>
    <t>Copper Cane Wines &amp; Provisions</t>
  </si>
  <si>
    <t>Ingenics</t>
  </si>
  <si>
    <t>Hudl</t>
  </si>
  <si>
    <t>The County of Santa Clara</t>
  </si>
  <si>
    <t>Department Of Defense</t>
  </si>
  <si>
    <t>Visionary Innovative Technology Solutions LLC</t>
  </si>
  <si>
    <t>interaslabs</t>
  </si>
  <si>
    <t>MANDO TECHNOLOGIES INC</t>
  </si>
  <si>
    <t>usagov</t>
  </si>
  <si>
    <t>SHI International</t>
  </si>
  <si>
    <t>Mayor and City Council of Baltimore</t>
  </si>
  <si>
    <t>TE Connectivity</t>
  </si>
  <si>
    <t>Lawyer.com</t>
  </si>
  <si>
    <t>Caltrans - CA Dept. of Transportation</t>
  </si>
  <si>
    <t>Aegis Worldwide</t>
  </si>
  <si>
    <t>Integrated Resources, Inc ( IRI )</t>
  </si>
  <si>
    <t>Quincy Bioscience</t>
  </si>
  <si>
    <t>Worldly</t>
  </si>
  <si>
    <t>City of Philadelphia</t>
  </si>
  <si>
    <t>Citeline</t>
  </si>
  <si>
    <t>Pull Skill Technologies</t>
  </si>
  <si>
    <t>Nace Partners</t>
  </si>
  <si>
    <t>Entera</t>
  </si>
  <si>
    <t>Just People Information Security</t>
  </si>
  <si>
    <t>Graphic Business Solutions Inc</t>
  </si>
  <si>
    <t>American Institutes for Research</t>
  </si>
  <si>
    <t>DeepHealth</t>
  </si>
  <si>
    <t>Thyme</t>
  </si>
  <si>
    <t>TeleSearch Staffing Solutions</t>
  </si>
  <si>
    <t>BigHat Biosciences</t>
  </si>
  <si>
    <t>ARTEMIS Partners of Houston</t>
  </si>
  <si>
    <t>SALESLOFT</t>
  </si>
  <si>
    <t>Meduit | Driving Revenue Cycle Performance</t>
  </si>
  <si>
    <t>New York City Council</t>
  </si>
  <si>
    <t>Immuna</t>
  </si>
  <si>
    <t>ReversingLabs</t>
  </si>
  <si>
    <t>University of Texas at San Antonio</t>
  </si>
  <si>
    <t>Adecco Perm Team</t>
  </si>
  <si>
    <t>Workforce Enterprises</t>
  </si>
  <si>
    <t>Wyatt Partners</t>
  </si>
  <si>
    <t>WinWire</t>
  </si>
  <si>
    <t>FreeWheel</t>
  </si>
  <si>
    <t>Kikoff</t>
  </si>
  <si>
    <t>Talkpush</t>
  </si>
  <si>
    <t>All Roads</t>
  </si>
  <si>
    <t>ION</t>
  </si>
  <si>
    <t>Divvy</t>
  </si>
  <si>
    <t>University of Minnesota, Twin Cities</t>
  </si>
  <si>
    <t>Kooth</t>
  </si>
  <si>
    <t>QuikTrip</t>
  </si>
  <si>
    <t>vezita tech</t>
  </si>
  <si>
    <t>NEXT STEP STAFFING</t>
  </si>
  <si>
    <t>County of Northampton</t>
  </si>
  <si>
    <t>1872 Consulting</t>
  </si>
  <si>
    <t>Think Consulting</t>
  </si>
  <si>
    <t>Lucid Group, Inc.</t>
  </si>
  <si>
    <t>Highest Cash Offer</t>
  </si>
  <si>
    <t>AVA Consulting LLC</t>
  </si>
  <si>
    <t>Provident Financial Services, Inc</t>
  </si>
  <si>
    <t>Accellor</t>
  </si>
  <si>
    <t>NYC Administration for Children's Services</t>
  </si>
  <si>
    <t>Hyve Solutions</t>
  </si>
  <si>
    <t>NewFields</t>
  </si>
  <si>
    <t>United States Pharmacopeia</t>
  </si>
  <si>
    <t>GamingBrain</t>
  </si>
  <si>
    <t>Magpie XYZ</t>
  </si>
  <si>
    <t>Aditi Staffing LLC</t>
  </si>
  <si>
    <t>Beamery</t>
  </si>
  <si>
    <t>Nuvei</t>
  </si>
  <si>
    <t>GroupA</t>
  </si>
  <si>
    <t>Chobanian Group</t>
  </si>
  <si>
    <t>Advocates for Human Potential, Inc.</t>
  </si>
  <si>
    <t>McCabe &amp; Barton</t>
  </si>
  <si>
    <t>The Nature Conservancy</t>
  </si>
  <si>
    <t>CENTRAL AUSTRALIAN ABORIGINAL CONGRESS</t>
  </si>
  <si>
    <t>Veritis Group, Inc</t>
  </si>
  <si>
    <t>Paul May Associates</t>
  </si>
  <si>
    <t>Caterpillar</t>
  </si>
  <si>
    <t>Kilguard.net</t>
  </si>
  <si>
    <t>Genies</t>
  </si>
  <si>
    <t>American Museum of Natural History</t>
  </si>
  <si>
    <t>Collab Infotech</t>
  </si>
  <si>
    <t>Prevailance, Inc.</t>
  </si>
  <si>
    <t>US Auto Sales</t>
  </si>
  <si>
    <t>INTELLISWIFT INC</t>
  </si>
  <si>
    <t>Sportsbet</t>
  </si>
  <si>
    <t>Tresata</t>
  </si>
  <si>
    <t>Boldr</t>
  </si>
  <si>
    <t>Altexsoft</t>
  </si>
  <si>
    <t>Alivia Health</t>
  </si>
  <si>
    <t>Artint Knowledge Tech</t>
  </si>
  <si>
    <t>U.S. Department of Justice, Office of Justice Programs (OJP)</t>
  </si>
  <si>
    <t>Advithri Technologies</t>
  </si>
  <si>
    <t>MGT</t>
  </si>
  <si>
    <t>Fordham University</t>
  </si>
  <si>
    <t>Recursion</t>
  </si>
  <si>
    <t>Evaluate</t>
  </si>
  <si>
    <t>Forge Global</t>
  </si>
  <si>
    <t>Trilogy Federal</t>
  </si>
  <si>
    <t>BCforward</t>
  </si>
  <si>
    <t>Finance and Accounting</t>
  </si>
  <si>
    <t>AMA Medical Group -</t>
  </si>
  <si>
    <t>Divelement</t>
  </si>
  <si>
    <t>Texas Dept of Licensing and Regulation</t>
  </si>
  <si>
    <t>Collinwood Technology Partners</t>
  </si>
  <si>
    <t>Infometry Inc.</t>
  </si>
  <si>
    <t>Connatix</t>
  </si>
  <si>
    <t>C3.ai, Inc.</t>
  </si>
  <si>
    <t>Talkdesk</t>
  </si>
  <si>
    <t>ValueBase Consulting</t>
  </si>
  <si>
    <t>Nexient</t>
  </si>
  <si>
    <t>ADM</t>
  </si>
  <si>
    <t>Premier Lacrosse League</t>
  </si>
  <si>
    <t>Mindtickle</t>
  </si>
  <si>
    <t>Tinder, Inc.</t>
  </si>
  <si>
    <t>DeepMind</t>
  </si>
  <si>
    <t>Verana Health</t>
  </si>
  <si>
    <t>University of Tennessee</t>
  </si>
  <si>
    <t>Doctors Without Borders/Médecins Sans Frontières - USA</t>
  </si>
  <si>
    <t>Element Technologies Inc.</t>
  </si>
  <si>
    <t>Amplify Consulting Partners</t>
  </si>
  <si>
    <t>Talenthub Workforce</t>
  </si>
  <si>
    <t>Intellipro Group Inc</t>
  </si>
  <si>
    <t>Institute of Data</t>
  </si>
  <si>
    <t>American National</t>
  </si>
  <si>
    <t>ABN Tech Corp</t>
  </si>
  <si>
    <t>Janus Henderson</t>
  </si>
  <si>
    <t>Baked by Melissa</t>
  </si>
  <si>
    <t>Invoke Staffing</t>
  </si>
  <si>
    <t>Emotive</t>
  </si>
  <si>
    <t>Reveal Health Tech</t>
  </si>
  <si>
    <t>S&amp;S Employment Partners</t>
  </si>
  <si>
    <t>Herman Law Firm, P.A.</t>
  </si>
  <si>
    <t>Henry M. Jackson Foundation for the Advancement of Military Medicine</t>
  </si>
  <si>
    <t>Argonne National Laboratory</t>
  </si>
  <si>
    <t>Biz2Credit Inc</t>
  </si>
  <si>
    <t>Crown Castle</t>
  </si>
  <si>
    <t>eTek IT Services, Inc.</t>
  </si>
  <si>
    <t>Uclahealthcareers</t>
  </si>
  <si>
    <t>Claritas Rx Inc.</t>
  </si>
  <si>
    <t>Sigma Computing</t>
  </si>
  <si>
    <t>Natural Resources Conservation Service</t>
  </si>
  <si>
    <t>Hunter Hamilton</t>
  </si>
  <si>
    <t>Qualco</t>
  </si>
  <si>
    <t>Fintech Finance Group</t>
  </si>
  <si>
    <t>Realtor.com Careers</t>
  </si>
  <si>
    <t>Jerry</t>
  </si>
  <si>
    <t>Aritzia</t>
  </si>
  <si>
    <t>BukuWarung</t>
  </si>
  <si>
    <t>Glovo</t>
  </si>
  <si>
    <t>Task Force Talent</t>
  </si>
  <si>
    <t>RingCentral, Inc</t>
  </si>
  <si>
    <t>TEQDATA</t>
  </si>
  <si>
    <t>Venesco, LLC</t>
  </si>
  <si>
    <t>Visual Concepts</t>
  </si>
  <si>
    <t>Mem Labs</t>
  </si>
  <si>
    <t>Sumitomo Rubber North America Inc.</t>
  </si>
  <si>
    <t>JARBO Employment Group</t>
  </si>
  <si>
    <t>Givaudan Fragrances</t>
  </si>
  <si>
    <t>WideSense</t>
  </si>
  <si>
    <t>The Alpine Group</t>
  </si>
  <si>
    <t>Franklin Resources</t>
  </si>
  <si>
    <t>Novartis Pharmaceuticals</t>
  </si>
  <si>
    <t>takealot.com</t>
  </si>
  <si>
    <t>Healthy Start Coalition of HHP</t>
  </si>
  <si>
    <t>Partners Personnel - Professional &amp; Contact Center</t>
  </si>
  <si>
    <t>Sbase Technologies</t>
  </si>
  <si>
    <t>Maricopa County, AZ</t>
  </si>
  <si>
    <t>AVNIK Defense Solutions, Inc.</t>
  </si>
  <si>
    <t>Manulife Financial Corporation</t>
  </si>
  <si>
    <t>Objective Medical Systems</t>
  </si>
  <si>
    <t>YSI</t>
  </si>
  <si>
    <t>Sam's Club</t>
  </si>
  <si>
    <t>Lancesoft</t>
  </si>
  <si>
    <t>Relectrify</t>
  </si>
  <si>
    <t>The LaSalle Network Inc</t>
  </si>
  <si>
    <t>Nova Credit</t>
  </si>
  <si>
    <t>FedGeek</t>
  </si>
  <si>
    <t>University of California Berkeley</t>
  </si>
  <si>
    <t>Community College of Baltimore County</t>
  </si>
  <si>
    <t>Soroco</t>
  </si>
  <si>
    <t>Huxley</t>
  </si>
  <si>
    <t>Hirekeyz Inc</t>
  </si>
  <si>
    <t>AGM Tech Solutions, LLC</t>
  </si>
  <si>
    <t>Stott and May Inc.</t>
  </si>
  <si>
    <t>Georgia State University</t>
  </si>
  <si>
    <t>Deloitte - 3.9</t>
  </si>
  <si>
    <t>Barracuda Networks Inc.</t>
  </si>
  <si>
    <t>Brine Group</t>
  </si>
  <si>
    <t>FairClaims</t>
  </si>
  <si>
    <t>Venture Global LNG</t>
  </si>
  <si>
    <t>Sierra Nevada Corporation</t>
  </si>
  <si>
    <t>Coalition Technologies</t>
  </si>
  <si>
    <t>Dataiku Misc Postings</t>
  </si>
  <si>
    <t>Технологическая компания</t>
  </si>
  <si>
    <t>Hewlett Packard Enterprise</t>
  </si>
  <si>
    <t>Take-Two Interactive</t>
  </si>
  <si>
    <t>TalentFish</t>
  </si>
  <si>
    <t>ProAg</t>
  </si>
  <si>
    <t>Serco</t>
  </si>
  <si>
    <t>CBOE</t>
  </si>
  <si>
    <t>Synaptec Health</t>
  </si>
  <si>
    <t>pulseData</t>
  </si>
  <si>
    <t>Digital Intelligence Systems, LLC</t>
  </si>
  <si>
    <t>HealtheConnections</t>
  </si>
  <si>
    <t>Virginia Systems &amp; Technology, Inc.</t>
  </si>
  <si>
    <t>University of Texas at Dallas</t>
  </si>
  <si>
    <t>Boston Children's Hospital</t>
  </si>
  <si>
    <t>22nd Century Technologies, Inc.</t>
  </si>
  <si>
    <t>Healthy MD</t>
  </si>
  <si>
    <t>6point6</t>
  </si>
  <si>
    <t>Blueprint Strategic Advisory Partners</t>
  </si>
  <si>
    <t>THE ICONIC</t>
  </si>
  <si>
    <t>American International Group</t>
  </si>
  <si>
    <t>NextGen Services</t>
  </si>
  <si>
    <t>AssistRx</t>
  </si>
  <si>
    <t>Snaprecruit.com</t>
  </si>
  <si>
    <t>Wipro</t>
  </si>
  <si>
    <t>Randstad General Staffing</t>
  </si>
  <si>
    <t>Tailored Management - TMI</t>
  </si>
  <si>
    <t>The Thrive Network</t>
  </si>
  <si>
    <t>firsthand Health Inc</t>
  </si>
  <si>
    <t>Helen of Troy</t>
  </si>
  <si>
    <t>Adobe Inc.</t>
  </si>
  <si>
    <t>Maxonic</t>
  </si>
  <si>
    <t>Infinity Marketing Solutions Inc</t>
  </si>
  <si>
    <t>eClinical Solutions</t>
  </si>
  <si>
    <t>ABCS, Inc.  IT Executive and Contingent Workforce Staffing</t>
  </si>
  <si>
    <t>Advanced Bio-Logic Solutions Corp</t>
  </si>
  <si>
    <t>ADDX</t>
  </si>
  <si>
    <t>Plentyoffish Media Inc</t>
  </si>
  <si>
    <t>Georgia IT, Inc.</t>
  </si>
  <si>
    <t>Racine County</t>
  </si>
  <si>
    <t>Potomac Management</t>
  </si>
  <si>
    <t>Cortilia S.p.a Società Benefit</t>
  </si>
  <si>
    <t>M&amp;T Bank Corporation</t>
  </si>
  <si>
    <t>Davidson Technologies Inc.</t>
  </si>
  <si>
    <t>Bayer Inc.</t>
  </si>
  <si>
    <t>United States Postal Service</t>
  </si>
  <si>
    <t>Eugene Water &amp; Electric Board</t>
  </si>
  <si>
    <t>Chamberlain Group</t>
  </si>
  <si>
    <t>Homa Games</t>
  </si>
  <si>
    <t>Sana Commerce</t>
  </si>
  <si>
    <t>Xiar tech inc</t>
  </si>
  <si>
    <t>Infinity Marketing</t>
  </si>
  <si>
    <t>Plus Power</t>
  </si>
  <si>
    <t>Right Skale Inc</t>
  </si>
  <si>
    <t>Martin &amp; Conley</t>
  </si>
  <si>
    <t>Federal Reserve Bank of Philadelphia</t>
  </si>
  <si>
    <t>Alliance of Professionals &amp; Consultants, Inc.</t>
  </si>
  <si>
    <t>M&amp;P Search Group</t>
  </si>
  <si>
    <t>Certis Group</t>
  </si>
  <si>
    <t>PrideStaff - Ontario, CA</t>
  </si>
  <si>
    <t>Salve Regina University</t>
  </si>
  <si>
    <t>IT Seals Inc</t>
  </si>
  <si>
    <t>Closed Loop</t>
  </si>
  <si>
    <t>Meta Inc.</t>
  </si>
  <si>
    <t>Staffing with Bliss</t>
  </si>
  <si>
    <t>Phreesia</t>
  </si>
  <si>
    <t>Administration for Children and Families</t>
  </si>
  <si>
    <t>TheDriveGroup</t>
  </si>
  <si>
    <t>Cartology</t>
  </si>
  <si>
    <t>Niagara Bottling</t>
  </si>
  <si>
    <t>BigID</t>
  </si>
  <si>
    <t>Cricut, Inc.</t>
  </si>
  <si>
    <t>Polk County Sheriff's Office</t>
  </si>
  <si>
    <t>WSN</t>
  </si>
  <si>
    <t>Paladin Consulting</t>
  </si>
  <si>
    <t>Wattpad</t>
  </si>
  <si>
    <t>Lenovo</t>
  </si>
  <si>
    <t>Alludo</t>
  </si>
  <si>
    <t>Lalamove</t>
  </si>
  <si>
    <t>Hatch IT</t>
  </si>
  <si>
    <t>DASI</t>
  </si>
  <si>
    <t>ABATECH</t>
  </si>
  <si>
    <t>Aries Solutions</t>
  </si>
  <si>
    <t>Whistic</t>
  </si>
  <si>
    <t>Udemy</t>
  </si>
  <si>
    <t>Easton Consulting Technologies</t>
  </si>
  <si>
    <t>Health IQ</t>
  </si>
  <si>
    <t>Quick Services LLC (QSL)</t>
  </si>
  <si>
    <t>ClifyX, INC</t>
  </si>
  <si>
    <t>Amtrak</t>
  </si>
  <si>
    <t>Chartis Federal</t>
  </si>
  <si>
    <t>PrideStaff</t>
  </si>
  <si>
    <t>Atlantic Group - New York</t>
  </si>
  <si>
    <t>Paystack</t>
  </si>
  <si>
    <t>ATN International, Inc.</t>
  </si>
  <si>
    <t>SOMFY Group</t>
  </si>
  <si>
    <t>Winston Staffing Services</t>
  </si>
  <si>
    <t>Allegiance Technology</t>
  </si>
  <si>
    <t>Ypto</t>
  </si>
  <si>
    <t>mroads</t>
  </si>
  <si>
    <t>Wiser Solutions</t>
  </si>
  <si>
    <t>Uncanny Brands</t>
  </si>
  <si>
    <t>Canadian Executive Search Group Inc.</t>
  </si>
  <si>
    <t>CorTech</t>
  </si>
  <si>
    <t>Boar's Head Brand</t>
  </si>
  <si>
    <t>Stack Overflow</t>
  </si>
  <si>
    <t>Synchrony Financial</t>
  </si>
  <si>
    <t>University of Utah</t>
  </si>
  <si>
    <t>PressReader</t>
  </si>
  <si>
    <t>G &amp; G Beverage Distributors, Inc.</t>
  </si>
  <si>
    <t>Translational Research Center for TBI &amp; Stress Disorders (TRACTS)</t>
  </si>
  <si>
    <t>California Department of Corrections and Rehabilitation</t>
  </si>
  <si>
    <t>Wisconsin Collaborative for Healthcare Quality</t>
  </si>
  <si>
    <t>Dow</t>
  </si>
  <si>
    <t>Columbia Consulting Group</t>
  </si>
  <si>
    <t>TALENDICA</t>
  </si>
  <si>
    <t>Accrete</t>
  </si>
  <si>
    <t>OpenX Technologies</t>
  </si>
  <si>
    <t>Schweitzer Engineering Labs</t>
  </si>
  <si>
    <t>Glotel</t>
  </si>
  <si>
    <t>Riot Games, Inc.</t>
  </si>
  <si>
    <t>Dexian - DISYS</t>
  </si>
  <si>
    <t>Sea Change Advisors</t>
  </si>
  <si>
    <t>SIVALLS INC.</t>
  </si>
  <si>
    <t>KITH</t>
  </si>
  <si>
    <t>Closed Loop, Inc</t>
  </si>
  <si>
    <t>Community Reinvestment Fund, USA</t>
  </si>
  <si>
    <t>SLAC National Accelerator Laboratory</t>
  </si>
  <si>
    <t>Mayo Clinic - 4.0</t>
  </si>
  <si>
    <t>SecureSpace Self Storage</t>
  </si>
  <si>
    <t>Amazon Data Services, Inc.</t>
  </si>
  <si>
    <t>TransRe</t>
  </si>
  <si>
    <t>Communications Test Design, Inc.</t>
  </si>
  <si>
    <t>Homebase</t>
  </si>
  <si>
    <t>BSE Global</t>
  </si>
  <si>
    <t>Georgia Tech</t>
  </si>
  <si>
    <t>Project Canary, PBC</t>
  </si>
  <si>
    <t>EA Team</t>
  </si>
  <si>
    <t>Ali Awad Law, P.C.</t>
  </si>
  <si>
    <t>D33P Search Group</t>
  </si>
  <si>
    <t>CableLabs</t>
  </si>
  <si>
    <t>Factspan Inc</t>
  </si>
  <si>
    <t>Archrock</t>
  </si>
  <si>
    <t>BigChange</t>
  </si>
  <si>
    <t>CHARLESTON COUNTY, SC</t>
  </si>
  <si>
    <t>Geopaq Logic</t>
  </si>
  <si>
    <t>MAUS</t>
  </si>
  <si>
    <t>Goliath Partners</t>
  </si>
  <si>
    <t>e-Zest Solutions, Inc.</t>
  </si>
  <si>
    <t>dermalogica llc</t>
  </si>
  <si>
    <t>HCD International</t>
  </si>
  <si>
    <t>North Bridge Staffing Group</t>
  </si>
  <si>
    <t>Daily Dev Bytes</t>
  </si>
  <si>
    <t>ICONMA, LLC</t>
  </si>
  <si>
    <t>La Javaness</t>
  </si>
  <si>
    <t>Zettalogix INC</t>
  </si>
  <si>
    <t>Mental Health, Office of</t>
  </si>
  <si>
    <t>Constellation</t>
  </si>
  <si>
    <t>Ghritachi</t>
  </si>
  <si>
    <t>Echelon IT Inc</t>
  </si>
  <si>
    <t>Montage Marketing Group</t>
  </si>
  <si>
    <t>Voya Prime Rate Trust</t>
  </si>
  <si>
    <t>Affinaquest Technologies, LLC</t>
  </si>
  <si>
    <t>STR</t>
  </si>
  <si>
    <t>Jacksonville</t>
  </si>
  <si>
    <t>AtlasIED</t>
  </si>
  <si>
    <t>Aon Corporation</t>
  </si>
  <si>
    <t>Mineral.ai</t>
  </si>
  <si>
    <t>Source Mantra</t>
  </si>
  <si>
    <t>Lago</t>
  </si>
  <si>
    <t>IDEX</t>
  </si>
  <si>
    <t>TekStream Solutions</t>
  </si>
  <si>
    <t>Varuni Enterprises</t>
  </si>
  <si>
    <t>Grab</t>
  </si>
  <si>
    <t>Randstad US</t>
  </si>
  <si>
    <t>RemX</t>
  </si>
  <si>
    <t>Mission Box Solutions</t>
  </si>
  <si>
    <t>GoldCoast</t>
  </si>
  <si>
    <t>Specialized Bicycle Components, Inc.</t>
  </si>
  <si>
    <t>Marine Corps Community Services</t>
  </si>
  <si>
    <t>Geological Survey</t>
  </si>
  <si>
    <t>Real Estate Management Company</t>
  </si>
  <si>
    <t>CHASE Professionals</t>
  </si>
  <si>
    <t>zooplus SE</t>
  </si>
  <si>
    <t>Breakthru Beverage Group</t>
  </si>
  <si>
    <t>AllocateRite</t>
  </si>
  <si>
    <t>BlueCross BlueShield of Minnesota</t>
  </si>
  <si>
    <t>EKS Group</t>
  </si>
  <si>
    <t>Stellant Systems</t>
  </si>
  <si>
    <t>PropelAuth</t>
  </si>
  <si>
    <t>DW Simpson</t>
  </si>
  <si>
    <t>Level</t>
  </si>
  <si>
    <t>NeenOpal Inc.</t>
  </si>
  <si>
    <t>Ventura Foods</t>
  </si>
  <si>
    <t>Bogart Associates</t>
  </si>
  <si>
    <t>Equity Staffing Group</t>
  </si>
  <si>
    <t>crox</t>
  </si>
  <si>
    <t>WIVERSE</t>
  </si>
  <si>
    <t>Auxilior Capital Partners, Inc.</t>
  </si>
  <si>
    <t>Root Insurance Company</t>
  </si>
  <si>
    <t>Red Technologies</t>
  </si>
  <si>
    <t>Panda Restaurant Group</t>
  </si>
  <si>
    <t>US Office of the Chief of the National Guard Bureau</t>
  </si>
  <si>
    <t>Revolut</t>
  </si>
  <si>
    <t>Bloom Medicinals</t>
  </si>
  <si>
    <t>KONUX</t>
  </si>
  <si>
    <t>Hays Recruitment</t>
  </si>
  <si>
    <t>Aequor</t>
  </si>
  <si>
    <t>Mass Dept of Transportation</t>
  </si>
  <si>
    <t>Orthopaedic Institute of Southern Illinois</t>
  </si>
  <si>
    <t>MCR Health</t>
  </si>
  <si>
    <t>eGrove Systems</t>
  </si>
  <si>
    <t>ClearScore</t>
  </si>
  <si>
    <t>JM Smucker Company</t>
  </si>
  <si>
    <t>Insurance Fund, State</t>
  </si>
  <si>
    <t>US Federal Acquisition Service</t>
  </si>
  <si>
    <t>RAS LaVrar</t>
  </si>
  <si>
    <t>OtterBox</t>
  </si>
  <si>
    <t>PayMongo</t>
  </si>
  <si>
    <t>Grover</t>
  </si>
  <si>
    <t>Ronin Staffing, LLC</t>
  </si>
  <si>
    <t>thyssenkrupp Supply Chain Services</t>
  </si>
  <si>
    <t>Ensurem LLC</t>
  </si>
  <si>
    <t>Tekfortune Inc.</t>
  </si>
  <si>
    <t>US Department of the Air Force</t>
  </si>
  <si>
    <t>Hearst Communications, Inc.</t>
  </si>
  <si>
    <t>Dutech</t>
  </si>
  <si>
    <t>US Family Health Plan @ St. Vincent's Catholic Medical Center</t>
  </si>
  <si>
    <t>Pacer Staffing LLC</t>
  </si>
  <si>
    <t>Access to Future Inc</t>
  </si>
  <si>
    <t>Idea Evolver</t>
  </si>
  <si>
    <t>ZMAP Strategies</t>
  </si>
  <si>
    <t>Inivos</t>
  </si>
  <si>
    <t>Addy Global Solutions</t>
  </si>
  <si>
    <t>Zero Labs Automotive</t>
  </si>
  <si>
    <t>ATA Services Inc</t>
  </si>
  <si>
    <t>Deploy HR</t>
  </si>
  <si>
    <t>Charles B. Wang Community Health Center</t>
  </si>
  <si>
    <t>Bytecubit Technologies</t>
  </si>
  <si>
    <t>College of American Pathologists</t>
  </si>
  <si>
    <t>Goodwill of Central &amp; Southern Indiana</t>
  </si>
  <si>
    <t>Xiatech</t>
  </si>
  <si>
    <t>NexZen Tek Solutions Inc</t>
  </si>
  <si>
    <t>OSTechnical</t>
  </si>
  <si>
    <t>SteadyMD</t>
  </si>
  <si>
    <t>ICF International, Inc</t>
  </si>
  <si>
    <t>Magnify</t>
  </si>
  <si>
    <t>The Auto Club Group</t>
  </si>
  <si>
    <t>Ball Aerospace</t>
  </si>
  <si>
    <t>EDR Technology</t>
  </si>
  <si>
    <t>Slickdeals, LLC</t>
  </si>
  <si>
    <t>NYC DEPARTMENT OF TRANSPORTATION</t>
  </si>
  <si>
    <t>Data Annotation</t>
  </si>
  <si>
    <t>University of New Mexico</t>
  </si>
  <si>
    <t>Millennium Software Incorporated</t>
  </si>
  <si>
    <t>Potomac Economics</t>
  </si>
  <si>
    <t>Newell Brands Inc</t>
  </si>
  <si>
    <t>Capitaltechsolutions Inc</t>
  </si>
  <si>
    <t>Humana</t>
  </si>
  <si>
    <t>Nuro</t>
  </si>
  <si>
    <t>Fort Lauderdale</t>
  </si>
  <si>
    <t>BASE life science A/S</t>
  </si>
  <si>
    <t>Rx.Health</t>
  </si>
  <si>
    <t>BDO USA, LLP</t>
  </si>
  <si>
    <t>Murtech Consulting</t>
  </si>
  <si>
    <t>Charles Schwab Corporation</t>
  </si>
  <si>
    <t>Swivel Payment Solutions, LLC</t>
  </si>
  <si>
    <t>Truphone</t>
  </si>
  <si>
    <t>Peerlogic</t>
  </si>
  <si>
    <t>InfoSmart Technologies Inc</t>
  </si>
  <si>
    <t>Dicks Sporting Goods</t>
  </si>
  <si>
    <t>Frontdoor, Inc.</t>
  </si>
  <si>
    <t>Oxford Economics</t>
  </si>
  <si>
    <t>Credit Acceptance</t>
  </si>
  <si>
    <t>HealthFirst</t>
  </si>
  <si>
    <t>Cherry Bekaert Advisory, LLC</t>
  </si>
  <si>
    <t>AP Recruiters &amp; Associates</t>
  </si>
  <si>
    <t>Advanced Tech Placement</t>
  </si>
  <si>
    <t>GE Appliances</t>
  </si>
  <si>
    <t>Federal Reserve Bank (FRB)</t>
  </si>
  <si>
    <t>US Heathcare Product Company</t>
  </si>
  <si>
    <t>Skilltune</t>
  </si>
  <si>
    <t>Amino</t>
  </si>
  <si>
    <t>Robotec.ai sp. z o.o.</t>
  </si>
  <si>
    <t>Pearson Carter</t>
  </si>
  <si>
    <t>LA Care Health Plan</t>
  </si>
  <si>
    <t>WPP</t>
  </si>
  <si>
    <t>ArchiPro</t>
  </si>
  <si>
    <t>BAXTER</t>
  </si>
  <si>
    <t>Triton AI Pte Ltd</t>
  </si>
  <si>
    <t>Dick's Sporting Goods Inc</t>
  </si>
  <si>
    <t>Childrenâ  s Hospital of Philadelphia - 4.0</t>
  </si>
  <si>
    <t>AGCO Corporation</t>
  </si>
  <si>
    <t>KTeam</t>
  </si>
  <si>
    <t>Queens Public Library</t>
  </si>
  <si>
    <t>Defense Information Systems Agency</t>
  </si>
  <si>
    <t>Santander US</t>
  </si>
  <si>
    <t>Addiox Technologies LLC</t>
  </si>
  <si>
    <t>Goldstone Partners</t>
  </si>
  <si>
    <t>Steel Perlot</t>
  </si>
  <si>
    <t>Integrated Facility Services Inc.</t>
  </si>
  <si>
    <t>University of California</t>
  </si>
  <si>
    <t>WinMax Systems Corporation</t>
  </si>
  <si>
    <t>TELECARE CORPORATION</t>
  </si>
  <si>
    <t>Request Technology - Craig Johnson</t>
  </si>
  <si>
    <t>Airwallex Limited</t>
  </si>
  <si>
    <t>Fresenius Medical Care</t>
  </si>
  <si>
    <t>Myntra</t>
  </si>
  <si>
    <t>Amiti Consulting, Inc</t>
  </si>
  <si>
    <t>Waynsys Inc.</t>
  </si>
  <si>
    <t>Manpower Group Inc.</t>
  </si>
  <si>
    <t>U.S. Postal Service</t>
  </si>
  <si>
    <t>City of Hope</t>
  </si>
  <si>
    <t>US Defense Logistics Agency</t>
  </si>
  <si>
    <t>Internet of Things LLC</t>
  </si>
  <si>
    <t>HAYS</t>
  </si>
  <si>
    <t>ShopGrok</t>
  </si>
  <si>
    <t>Lenmar Consulting, Inc.</t>
  </si>
  <si>
    <t>Veterans Sourcing Group</t>
  </si>
  <si>
    <t>Brahma consulting group</t>
  </si>
  <si>
    <t>RisamSoft Inc</t>
  </si>
  <si>
    <t>Think Bioscience</t>
  </si>
  <si>
    <t>Alphatec Spine</t>
  </si>
  <si>
    <t>E Source</t>
  </si>
  <si>
    <t>Foodbuy</t>
  </si>
  <si>
    <t>Arrow Workforce Solutions</t>
  </si>
  <si>
    <t>FINN</t>
  </si>
  <si>
    <t>ALL-INONESOL</t>
  </si>
  <si>
    <t>Easalytics</t>
  </si>
  <si>
    <t>Brookdale Senior Living</t>
  </si>
  <si>
    <t>NWRPros</t>
  </si>
  <si>
    <t>Helix Tech IT Solutions</t>
  </si>
  <si>
    <t>Crowe</t>
  </si>
  <si>
    <t>Prontoux INC</t>
  </si>
  <si>
    <t>Epsilon Systems Solutions</t>
  </si>
  <si>
    <t>Place Services, Inc.</t>
  </si>
  <si>
    <t>illumin</t>
  </si>
  <si>
    <t>Swiss Re</t>
  </si>
  <si>
    <t>Sikka Software</t>
  </si>
  <si>
    <t>ISO-CAL North America, LLC.</t>
  </si>
  <si>
    <t>TAD PGS, Inc.</t>
  </si>
  <si>
    <t>UHC Benefit Ops - Provider Svc</t>
  </si>
  <si>
    <t>Advanced Environmental Laboratories, Inc.</t>
  </si>
  <si>
    <t>SMARI.LLC</t>
  </si>
  <si>
    <t>Hôpitaux Universitaires de Genève</t>
  </si>
  <si>
    <t>Eden Smith Group</t>
  </si>
  <si>
    <t>Premier Staffing Source, Inc.</t>
  </si>
  <si>
    <t>Benchling</t>
  </si>
  <si>
    <t>Razorpay</t>
  </si>
  <si>
    <t>Health Choice Network</t>
  </si>
  <si>
    <t>YipitData</t>
  </si>
  <si>
    <t>US Technology Transformation Service</t>
  </si>
  <si>
    <t>Yahoo</t>
  </si>
  <si>
    <t>US Employment and Training Administration</t>
  </si>
  <si>
    <t>US Postal Regulatory Commission</t>
  </si>
  <si>
    <t>Ntropy Network</t>
  </si>
  <si>
    <t>AEM Corporation</t>
  </si>
  <si>
    <t>Coronis Health</t>
  </si>
  <si>
    <t>Northrop Grumman Federal Credit Union (NGFCU)</t>
  </si>
  <si>
    <t>Maveric NXT INC</t>
  </si>
  <si>
    <t>National Basketball Association (NBA)</t>
  </si>
  <si>
    <t>Job Juncture</t>
  </si>
  <si>
    <t>Omni Federal</t>
  </si>
  <si>
    <t>Mars Inc</t>
  </si>
  <si>
    <t>Veah Consulting Services</t>
  </si>
  <si>
    <t>Blu Omega, LLC</t>
  </si>
  <si>
    <t>Mid - Cal Labor Solutions Texas</t>
  </si>
  <si>
    <t>Paratus Solutions LLC</t>
  </si>
  <si>
    <t>R&amp;D Partners</t>
  </si>
  <si>
    <t>Crox RPO</t>
  </si>
  <si>
    <t>State of New Mexico - 3.5</t>
  </si>
  <si>
    <t>Vistra Corporate Services Company</t>
  </si>
  <si>
    <t>Brooklinen</t>
  </si>
  <si>
    <t>CRH</t>
  </si>
  <si>
    <t>Metropolitan Atlanta Rapid Transit Authority (MARTA)</t>
  </si>
  <si>
    <t>Atos</t>
  </si>
  <si>
    <t>RennerBrown Staffing</t>
  </si>
  <si>
    <t>Decca Consulting LLC</t>
  </si>
  <si>
    <t>Nesco Resource, LLC</t>
  </si>
  <si>
    <t>Bechtel</t>
  </si>
  <si>
    <t>Thinkfind</t>
  </si>
  <si>
    <t>Wisetek Providers, Inc.</t>
  </si>
  <si>
    <t>Begin Learning</t>
  </si>
  <si>
    <t>LUMISOURCE, LLC</t>
  </si>
  <si>
    <t>iT  Resource Solutions.net,inc</t>
  </si>
  <si>
    <t>AllHealth Network</t>
  </si>
  <si>
    <t>Concero Technology Group</t>
  </si>
  <si>
    <t>Raytheon Technologies</t>
  </si>
  <si>
    <t>ReUp Education</t>
  </si>
  <si>
    <t>Texas Health and Human Services</t>
  </si>
  <si>
    <t>Allied Consulting Group</t>
  </si>
  <si>
    <t>Tential</t>
  </si>
  <si>
    <t>Okta</t>
  </si>
  <si>
    <t>Roc Search</t>
  </si>
  <si>
    <t>Industry Bancshares Services, LLC</t>
  </si>
  <si>
    <t>A3 Staffing Solutions</t>
  </si>
  <si>
    <t>Options Clearing Corporation</t>
  </si>
  <si>
    <t>WÃ¤rtsilÃ¤ - 4.1</t>
  </si>
  <si>
    <t>Huntress</t>
  </si>
  <si>
    <t>CoStar Group</t>
  </si>
  <si>
    <t>Pendulum</t>
  </si>
  <si>
    <t>tekHouse</t>
  </si>
  <si>
    <t>Cru</t>
  </si>
  <si>
    <t>ADT Inc.</t>
  </si>
  <si>
    <t>Codeignitors inc</t>
  </si>
  <si>
    <t>Mollie</t>
  </si>
  <si>
    <t>F5 Networks</t>
  </si>
  <si>
    <t>HARMAN International</t>
  </si>
  <si>
    <t>Indium Software Inc</t>
  </si>
  <si>
    <t>Priority Plus Financial</t>
  </si>
  <si>
    <t>Keypath Education</t>
  </si>
  <si>
    <t>Citron IT, Inc.</t>
  </si>
  <si>
    <t>Touro University New York</t>
  </si>
  <si>
    <t>Cook County Clerk's Office</t>
  </si>
  <si>
    <t>AllianceChicago</t>
  </si>
  <si>
    <t>Data Center Agency</t>
  </si>
  <si>
    <t>Salute Mission Critical</t>
  </si>
  <si>
    <t>Glassdoor</t>
  </si>
  <si>
    <t>RLA Engineering, LLC</t>
  </si>
  <si>
    <t>High Country Tech Search</t>
  </si>
  <si>
    <t>Sysdig, Inc.</t>
  </si>
  <si>
    <t>Swift Enterprises, LLC</t>
  </si>
  <si>
    <t>Kennesaw State University</t>
  </si>
  <si>
    <t>Carousel Consultancy Ltd</t>
  </si>
  <si>
    <t>Bayview Financial Holdings, L P</t>
  </si>
  <si>
    <t>SellersFunding</t>
  </si>
  <si>
    <t>inSync Staffing</t>
  </si>
  <si>
    <t>Purpose Financial</t>
  </si>
  <si>
    <t>CompuMail Information Services</t>
  </si>
  <si>
    <t>Land O Lakes</t>
  </si>
  <si>
    <t>BITS</t>
  </si>
  <si>
    <t>Dealpath</t>
  </si>
  <si>
    <t>Varian Medical Systems, Inc</t>
  </si>
  <si>
    <t>Pelago (formerly Quit Genius)</t>
  </si>
  <si>
    <t>City of Detroit</t>
  </si>
  <si>
    <t>FREE NOW</t>
  </si>
  <si>
    <t>Western Area Power Administration</t>
  </si>
  <si>
    <t>Avacend Inc.</t>
  </si>
  <si>
    <t>Schnellecke Logistics</t>
  </si>
  <si>
    <t>SmarterTravel</t>
  </si>
  <si>
    <t>Geotab Inc.</t>
  </si>
  <si>
    <t>Wilbur-Ellis Company</t>
  </si>
  <si>
    <t>Jade Skills</t>
  </si>
  <si>
    <t>MTK Resources</t>
  </si>
  <si>
    <t>FriendFinder Networks</t>
  </si>
  <si>
    <t>nTech Solutions</t>
  </si>
  <si>
    <t>Management Sciences for Health (MSH)</t>
  </si>
  <si>
    <t>Cargomatic</t>
  </si>
  <si>
    <t>Wiley</t>
  </si>
  <si>
    <t>Diamond Foundry</t>
  </si>
  <si>
    <t>Providence Health &amp; Services</t>
  </si>
  <si>
    <t>Chipton-Ross</t>
  </si>
  <si>
    <t>New York City Campaign Finance Board</t>
  </si>
  <si>
    <t>Shelter Inc</t>
  </si>
  <si>
    <t>Itron, Inc.</t>
  </si>
  <si>
    <t>Iowa Legal Aid</t>
  </si>
  <si>
    <t>Smart Solutions, Inc.</t>
  </si>
  <si>
    <t>Florida Department of Health in Miami-Dade County</t>
  </si>
  <si>
    <t>Jobmatchingpartner Ltd</t>
  </si>
  <si>
    <t>Nav Technologies, Inc.</t>
  </si>
  <si>
    <t>Bits &amp; Bytes Technology Solutions</t>
  </si>
  <si>
    <t>Eighty20 Collective</t>
  </si>
  <si>
    <t>The Resultants, Inc.</t>
  </si>
  <si>
    <t>SolomonEdwards</t>
  </si>
  <si>
    <t>Surgical Data Science Collective (SDSC)</t>
  </si>
  <si>
    <t>Aspetto, Inc.</t>
  </si>
  <si>
    <t>TEC - Niche</t>
  </si>
  <si>
    <t>Dermalogica LLC</t>
  </si>
  <si>
    <t>Adtalem Global Education Inc</t>
  </si>
  <si>
    <t>Fynbosys Inc</t>
  </si>
  <si>
    <t>Mike Todd Construction</t>
  </si>
  <si>
    <t>TickPick</t>
  </si>
  <si>
    <t>Kanini Software Solutions</t>
  </si>
  <si>
    <t>ITECCO Limited</t>
  </si>
  <si>
    <t>SoftOne Technologies</t>
  </si>
  <si>
    <t>Children's Hospital Los Angeles</t>
  </si>
  <si>
    <t>MCHC Health Centers</t>
  </si>
  <si>
    <t>Springfield Public Schools</t>
  </si>
  <si>
    <t>JBS International</t>
  </si>
  <si>
    <t>Auburn University</t>
  </si>
  <si>
    <t>Equity Talent Partners</t>
  </si>
  <si>
    <t>VanData LLC</t>
  </si>
  <si>
    <t>ID.me</t>
  </si>
  <si>
    <t>Abbott Nutrition</t>
  </si>
  <si>
    <t>Brighton Solutions, Inc.</t>
  </si>
  <si>
    <t>i2i Workforce</t>
  </si>
  <si>
    <t>Treatwell</t>
  </si>
  <si>
    <t>Thermo Fisher Scientific</t>
  </si>
  <si>
    <t>Cogent IBS, Inc</t>
  </si>
  <si>
    <t>Berkeley Research Group, LLC</t>
  </si>
  <si>
    <t>State Street Corporation</t>
  </si>
  <si>
    <t>Grant Thornton New Zealand</t>
  </si>
  <si>
    <t>Kellton Tech</t>
  </si>
  <si>
    <t>Spirit Airlines</t>
  </si>
  <si>
    <t>Trends International</t>
  </si>
  <si>
    <t>Adventist Health</t>
  </si>
  <si>
    <t>Butler Aerospace and Defense</t>
  </si>
  <si>
    <t>Abt Associates</t>
  </si>
  <si>
    <t>esure Group</t>
  </si>
  <si>
    <t>Fastly, Inc.</t>
  </si>
  <si>
    <t>Quick Services LLC</t>
  </si>
  <si>
    <t>Entropik Technologies</t>
  </si>
  <si>
    <t>Sealed Air Corporation</t>
  </si>
  <si>
    <t>HonorVet Technologies</t>
  </si>
  <si>
    <t>Predictive Data Lab</t>
  </si>
  <si>
    <t>iLogic Staffing LLC</t>
  </si>
  <si>
    <t>Fivesky</t>
  </si>
  <si>
    <t>Oscar</t>
  </si>
  <si>
    <t>Payer Matrix</t>
  </si>
  <si>
    <t>Syndicatebleu</t>
  </si>
  <si>
    <t>Blue River Technology</t>
  </si>
  <si>
    <t>IntegriChain</t>
  </si>
  <si>
    <t>jerry.ai</t>
  </si>
  <si>
    <t>Anthropic</t>
  </si>
  <si>
    <t>AmTrust Financial Services</t>
  </si>
  <si>
    <t>GENPACT</t>
  </si>
  <si>
    <t>Creative Capital Solutions</t>
  </si>
  <si>
    <t>Voze</t>
  </si>
  <si>
    <t>Next Generation Technology, Inc.</t>
  </si>
  <si>
    <t>Centerfield</t>
  </si>
  <si>
    <t>Unite Here Health</t>
  </si>
  <si>
    <t>Nthline solutions LLC</t>
  </si>
  <si>
    <t>Zaspar Technologies</t>
  </si>
  <si>
    <t>EXLSH</t>
  </si>
  <si>
    <t>Orgspire Info Technologies Pvt. Ltd.</t>
  </si>
  <si>
    <t>Avantor</t>
  </si>
  <si>
    <t>Choco</t>
  </si>
  <si>
    <t>Autodesk, Inc.</t>
  </si>
  <si>
    <t>Ascend Staffing</t>
  </si>
  <si>
    <t>Keylent</t>
  </si>
  <si>
    <t>Digital Virgo</t>
  </si>
  <si>
    <t>Applied Engineering Management Corporation</t>
  </si>
  <si>
    <t>Get Well</t>
  </si>
  <si>
    <t>Central California Alliance for Health</t>
  </si>
  <si>
    <t>Inari Medical</t>
  </si>
  <si>
    <t>xFusion Technologies</t>
  </si>
  <si>
    <t>Appriss Retail</t>
  </si>
  <si>
    <t>Ribbon Health</t>
  </si>
  <si>
    <t>FARM</t>
  </si>
  <si>
    <t>University of California, Santa Barbara</t>
  </si>
  <si>
    <t>Office of Chief of Space Operations</t>
  </si>
  <si>
    <t>Quartus Engineering</t>
  </si>
  <si>
    <t>Veradigm (formerly Allscripts)</t>
  </si>
  <si>
    <t>Abercrombie</t>
  </si>
  <si>
    <t>Santa Fe Public Schools</t>
  </si>
  <si>
    <t>Wirtgen Group</t>
  </si>
  <si>
    <t>StaffBuffalo</t>
  </si>
  <si>
    <t>H2 Performance</t>
  </si>
  <si>
    <t>HireLogic Search Group</t>
  </si>
  <si>
    <t>Core BTS</t>
  </si>
  <si>
    <t>Enova</t>
  </si>
  <si>
    <t>Cruise</t>
  </si>
  <si>
    <t>Vitalief Inc.</t>
  </si>
  <si>
    <t>Forte Group</t>
  </si>
  <si>
    <t>Ark Technology Consultants</t>
  </si>
  <si>
    <t>Verizon Media</t>
  </si>
  <si>
    <t>Datum Software</t>
  </si>
  <si>
    <t>NiSource</t>
  </si>
  <si>
    <t>Western EcoSystems Technology (WEST)</t>
  </si>
  <si>
    <t>JEA</t>
  </si>
  <si>
    <t>INCELLIGENT</t>
  </si>
  <si>
    <t>Rangam Infotech Private Limited</t>
  </si>
  <si>
    <t>Openmind Technologies</t>
  </si>
  <si>
    <t>Bluevine</t>
  </si>
  <si>
    <t>AxleHire, Inc.</t>
  </si>
  <si>
    <t>Vimenti by Boys and Girls Club</t>
  </si>
  <si>
    <t>iOPEX</t>
  </si>
  <si>
    <t>End Point</t>
  </si>
  <si>
    <t>Cartesian, Inc</t>
  </si>
  <si>
    <t>Publishers Clearing House Media</t>
  </si>
  <si>
    <t>MethodHub</t>
  </si>
  <si>
    <t>DivIHN Integration, Inc</t>
  </si>
  <si>
    <t>Quadrant Inc</t>
  </si>
  <si>
    <t>Seacoast National Bank</t>
  </si>
  <si>
    <t>Horizon Blockchain Games</t>
  </si>
  <si>
    <t>FameArch</t>
  </si>
  <si>
    <t>The American Bar Association</t>
  </si>
  <si>
    <t>Cloud and Things</t>
  </si>
  <si>
    <t>Heartland Growers</t>
  </si>
  <si>
    <t>Virgin Galactic</t>
  </si>
  <si>
    <t>Sleeper</t>
  </si>
  <si>
    <t>Panthers Football, LLC</t>
  </si>
  <si>
    <t>Lighthouse Professional Services</t>
  </si>
  <si>
    <t>iSphere</t>
  </si>
  <si>
    <t>The Mathworks</t>
  </si>
  <si>
    <t>Beacon Technologies Inc.</t>
  </si>
  <si>
    <t>Peloton Interactive</t>
  </si>
  <si>
    <t>California Association of Realtors</t>
  </si>
  <si>
    <t>Zebra Technologies</t>
  </si>
  <si>
    <t>OrderMyGear</t>
  </si>
  <si>
    <t>Resource Management Associates, LLC</t>
  </si>
  <si>
    <t>Expa</t>
  </si>
  <si>
    <t>Tech Pros LLC</t>
  </si>
  <si>
    <t>Diversified Services Network</t>
  </si>
  <si>
    <t>DSS, Inc.</t>
  </si>
  <si>
    <t>PageUp People</t>
  </si>
  <si>
    <t>Greenway Health</t>
  </si>
  <si>
    <t>City of Augusta, GA</t>
  </si>
  <si>
    <t>Edprotech</t>
  </si>
  <si>
    <t>O'Reilly Auto Parts</t>
  </si>
  <si>
    <t>Federation of American Scientists</t>
  </si>
  <si>
    <t>Billtrust US Careers</t>
  </si>
  <si>
    <t>Environmental Defense Fund</t>
  </si>
  <si>
    <t>KW International, Inc.</t>
  </si>
  <si>
    <t>Vertisystem Inc.</t>
  </si>
  <si>
    <t>Blackberry</t>
  </si>
  <si>
    <t>ClickJobs.io</t>
  </si>
  <si>
    <t>Diaconia LLC</t>
  </si>
  <si>
    <t>Winnow</t>
  </si>
  <si>
    <t>Adlucent - 3.5</t>
  </si>
  <si>
    <t>NetraDyne</t>
  </si>
  <si>
    <t>Harrison Gray Search &amp; Consulting</t>
  </si>
  <si>
    <t>Global HIT</t>
  </si>
  <si>
    <t>Stride, Inc.</t>
  </si>
  <si>
    <t>Montage Marketing</t>
  </si>
  <si>
    <t>Parkopedia</t>
  </si>
  <si>
    <t>Jam City</t>
  </si>
  <si>
    <t>Enable Medicine</t>
  </si>
  <si>
    <t>dataroomHQ</t>
  </si>
  <si>
    <t>ANGI Homeservices Inc.</t>
  </si>
  <si>
    <t>Solar Energy World</t>
  </si>
  <si>
    <t>The Standard</t>
  </si>
  <si>
    <t>RPX</t>
  </si>
  <si>
    <t>County of Sonoma</t>
  </si>
  <si>
    <t>Pyramid Consulting</t>
  </si>
  <si>
    <t>Siri Infosolutions Inc</t>
  </si>
  <si>
    <t>Oculus VR</t>
  </si>
  <si>
    <t>Taurus Search</t>
  </si>
  <si>
    <t>Blue Origin</t>
  </si>
  <si>
    <t>Thirty Madison</t>
  </si>
  <si>
    <t>The Blackstone Group LP</t>
  </si>
  <si>
    <t>Dollar Shave Club</t>
  </si>
  <si>
    <t>The Vets</t>
  </si>
  <si>
    <t>Kyndryl</t>
  </si>
  <si>
    <t>JustWatch</t>
  </si>
  <si>
    <t>Ryan Consulting Group</t>
  </si>
  <si>
    <t>Pritchard &amp; Abbott, Inc.</t>
  </si>
  <si>
    <t>Stier Supply Company</t>
  </si>
  <si>
    <t>HPE1US</t>
  </si>
  <si>
    <t>TekisHub Consulting Services</t>
  </si>
  <si>
    <t>Pison</t>
  </si>
  <si>
    <t>GeekSI</t>
  </si>
  <si>
    <t>NFF, Inc</t>
  </si>
  <si>
    <t>Caltrans</t>
  </si>
  <si>
    <t>Mulholland Energy Services</t>
  </si>
  <si>
    <t>Dashlane</t>
  </si>
  <si>
    <t>Tower Research Capital, LLC</t>
  </si>
  <si>
    <t>Campari Group</t>
  </si>
  <si>
    <t>Plaza Outsource Solutions</t>
  </si>
  <si>
    <t>Enterprise Solutions Inc</t>
  </si>
  <si>
    <t>Lumen Technologies, Inc</t>
  </si>
  <si>
    <t>United States Army Medical Logistics Command</t>
  </si>
  <si>
    <t>Fenway Group</t>
  </si>
  <si>
    <t>Luxury Presence</t>
  </si>
  <si>
    <t>Cox Corporate Services</t>
  </si>
  <si>
    <t>FirstService Corporation</t>
  </si>
  <si>
    <t>Harba Solutions</t>
  </si>
  <si>
    <t>Chicanos Por La Causa Inc</t>
  </si>
  <si>
    <t>hire IT people</t>
  </si>
  <si>
    <t>University of North Texas Health Science Center</t>
  </si>
  <si>
    <t>Acclaim Systems</t>
  </si>
  <si>
    <t>Illinois Office of the Auditor General</t>
  </si>
  <si>
    <t>West Coast Trial Lawyers</t>
  </si>
  <si>
    <t>Delviom LLC</t>
  </si>
  <si>
    <t>Biological Dynamics</t>
  </si>
  <si>
    <t>Office of the Chief Human Capital Officer</t>
  </si>
  <si>
    <t>Kaweah Health</t>
  </si>
  <si>
    <t>Meridian Technologies</t>
  </si>
  <si>
    <t>C3 AI</t>
  </si>
  <si>
    <t>orangepeople</t>
  </si>
  <si>
    <t>Shell Energy</t>
  </si>
  <si>
    <t>The Brookings Institution</t>
  </si>
  <si>
    <t>Koya AI</t>
  </si>
  <si>
    <t>MotherDuck</t>
  </si>
  <si>
    <t>PrizePicks</t>
  </si>
  <si>
    <t>Camden Coalition of Healthcare</t>
  </si>
  <si>
    <t>CBRE Group, Inc</t>
  </si>
  <si>
    <t>ACI Group, Inc.</t>
  </si>
  <si>
    <t>BetterNOI</t>
  </si>
  <si>
    <t>Gcom Software</t>
  </si>
  <si>
    <t>VSSI</t>
  </si>
  <si>
    <t>Toyota Deutschland GmbH</t>
  </si>
  <si>
    <t>Q-Med Corporation</t>
  </si>
  <si>
    <t>Hippo Insurance</t>
  </si>
  <si>
    <t>Retriever Medial Dental Payments LLC</t>
  </si>
  <si>
    <t>Tech Observer</t>
  </si>
  <si>
    <t>InfoVision</t>
  </si>
  <si>
    <t>SPECIAL SERVICE FOR GROUPS</t>
  </si>
  <si>
    <t>Keanesoft</t>
  </si>
  <si>
    <t>Quality Technology Services LLC</t>
  </si>
  <si>
    <t>Del Oro Consulting</t>
  </si>
  <si>
    <t>SCO Family of Services</t>
  </si>
  <si>
    <t>Synovize</t>
  </si>
  <si>
    <t>HONOR</t>
  </si>
  <si>
    <t>Kingsley-Rose</t>
  </si>
  <si>
    <t>Blackmere Consulting, LLC</t>
  </si>
  <si>
    <t>Accent Group</t>
  </si>
  <si>
    <t>Deepcell</t>
  </si>
  <si>
    <t>InnovaSystems International, LLC</t>
  </si>
  <si>
    <t>HII(Huntington Ingalls Industries)</t>
  </si>
  <si>
    <t>GTSC</t>
  </si>
  <si>
    <t>Cineplex Entertainment</t>
  </si>
  <si>
    <t>Cross Talent Solutions</t>
  </si>
  <si>
    <t>The Joint Commission</t>
  </si>
  <si>
    <t>Oxenham Group</t>
  </si>
  <si>
    <t>WHOOP</t>
  </si>
  <si>
    <t>Fairmarkit</t>
  </si>
  <si>
    <t>nwo.ai</t>
  </si>
  <si>
    <t>Customer Value Partners</t>
  </si>
  <si>
    <t>M-KOPA</t>
  </si>
  <si>
    <t>Qualis Corporation</t>
  </si>
  <si>
    <t>The Leader Growth Group</t>
  </si>
  <si>
    <t>Coding Minds Academy</t>
  </si>
  <si>
    <t>Aether Biomachines</t>
  </si>
  <si>
    <t>Erands</t>
  </si>
  <si>
    <t>Goldman Sachs</t>
  </si>
  <si>
    <t>Lovelytics</t>
  </si>
  <si>
    <t>Molly Maid</t>
  </si>
  <si>
    <t>ADT</t>
  </si>
  <si>
    <t>Umbrex</t>
  </si>
  <si>
    <t>LAKES REGIONAL COMMUNITY CENTER</t>
  </si>
  <si>
    <t>Sony</t>
  </si>
  <si>
    <t>VSB Tech Consulting Services</t>
  </si>
  <si>
    <t>WAES</t>
  </si>
  <si>
    <t>Guideline Central</t>
  </si>
  <si>
    <t>Cyberhaven</t>
  </si>
  <si>
    <t>Stirista LLC</t>
  </si>
  <si>
    <t>U.S. Army Military Surface Deployment and Distribution Command</t>
  </si>
  <si>
    <t>TLC Millimeterwave Products Inc</t>
  </si>
  <si>
    <t>Savvee Consulting, Inc.</t>
  </si>
  <si>
    <t>Octave Bioscience</t>
  </si>
  <si>
    <t>Estrada Consulting, Inc</t>
  </si>
  <si>
    <t>Altudo</t>
  </si>
  <si>
    <t>impact.com</t>
  </si>
  <si>
    <t>Twin Travel, Inc</t>
  </si>
  <si>
    <t>Workforce Solutions</t>
  </si>
  <si>
    <t>CellFE Biotech</t>
  </si>
  <si>
    <t>Libertex Group</t>
  </si>
  <si>
    <t>Staffing Opportunities Solutions, Inc.</t>
  </si>
  <si>
    <t>FSA Federal</t>
  </si>
  <si>
    <t>Frontier Airlines</t>
  </si>
  <si>
    <t>ASAPP</t>
  </si>
  <si>
    <t>City of Sanger</t>
  </si>
  <si>
    <t>IDEA HELIX</t>
  </si>
  <si>
    <t>Super.com</t>
  </si>
  <si>
    <t>TROOCOO Pty Ltd</t>
  </si>
  <si>
    <t>Zello, Inc.</t>
  </si>
  <si>
    <t>JFS and Associates</t>
  </si>
  <si>
    <t>Mantality Health</t>
  </si>
  <si>
    <t>Koneksa Health</t>
  </si>
  <si>
    <t>San Francisco Department of Public Health</t>
  </si>
  <si>
    <t>The Fork</t>
  </si>
  <si>
    <t>KK Technologies</t>
  </si>
  <si>
    <t>Considine Search</t>
  </si>
  <si>
    <t>Texas Meter &amp; Device</t>
  </si>
  <si>
    <t>Signode</t>
  </si>
  <si>
    <t>Inspirus (a Pluxee company)</t>
  </si>
  <si>
    <t>Isomorphic Labs</t>
  </si>
  <si>
    <t>Centraprise LLC</t>
  </si>
  <si>
    <t>Merchants Cash Partners</t>
  </si>
  <si>
    <t>AccuStaff</t>
  </si>
  <si>
    <t>Kaye/Bassman International, Corp.</t>
  </si>
  <si>
    <t>PrimeSource Building Products, Inc.</t>
  </si>
  <si>
    <t>Digital Technology Solutions</t>
  </si>
  <si>
    <t>Galaxy</t>
  </si>
  <si>
    <t>ADP - RNOOID0025412913</t>
  </si>
  <si>
    <t>Get It Recruit - Technology</t>
  </si>
  <si>
    <t>KMM Technologies</t>
  </si>
  <si>
    <t>Môveo AI</t>
  </si>
  <si>
    <t>K&amp;A Engineering Consulting PC</t>
  </si>
  <si>
    <t>Lilium</t>
  </si>
  <si>
    <t>NAVETA AG</t>
  </si>
  <si>
    <t>Delsav, Inc.</t>
  </si>
  <si>
    <t>BRILTALENTA</t>
  </si>
  <si>
    <t>Rhino-Back Roofing</t>
  </si>
  <si>
    <t>LiveOak Fiber</t>
  </si>
  <si>
    <t>DMI</t>
  </si>
  <si>
    <t>Finecast</t>
  </si>
  <si>
    <t>Partners Personnel</t>
  </si>
  <si>
    <t>Samsung Electronics</t>
  </si>
  <si>
    <t>FullSpeed Automotive</t>
  </si>
  <si>
    <t>Viola</t>
  </si>
  <si>
    <t>Conservation Labs</t>
  </si>
  <si>
    <t>Advanced Systems Design</t>
  </si>
  <si>
    <t>Codete</t>
  </si>
  <si>
    <t>ThisWay</t>
  </si>
  <si>
    <t>Winston Staffing Service</t>
  </si>
  <si>
    <t>Corps Team</t>
  </si>
  <si>
    <t>SHI GmbH</t>
  </si>
  <si>
    <t>Millennium Software, Inc.</t>
  </si>
  <si>
    <t>HyreCar</t>
  </si>
  <si>
    <t>SMX Corporation</t>
  </si>
  <si>
    <t>Epic Personnel Partners, LLC</t>
  </si>
  <si>
    <t>SlingShot Connections</t>
  </si>
  <si>
    <t>Occam Solutions Inc</t>
  </si>
  <si>
    <t>Peloton Interactive, Inc.</t>
  </si>
  <si>
    <t>Get It Recruit - Hospitality</t>
  </si>
  <si>
    <t>Esolvit, Inc.</t>
  </si>
  <si>
    <t>Korry Electronics</t>
  </si>
  <si>
    <t>The Fountain Group LLC</t>
  </si>
  <si>
    <t>Pythian</t>
  </si>
  <si>
    <t>Lance Alan Inc.</t>
  </si>
  <si>
    <t>Prospect Infosystem</t>
  </si>
  <si>
    <t>Osceola County Association of Realtors, Inc.</t>
  </si>
  <si>
    <t>Minnesota Pollution Control Agency</t>
  </si>
  <si>
    <t>Swivel Group</t>
  </si>
  <si>
    <t>Consulting Co.</t>
  </si>
  <si>
    <t>Mavensoft Technologies, LLC.</t>
  </si>
  <si>
    <t>Joe's Movement Emporium/World Arts Focus</t>
  </si>
  <si>
    <t>Smart Infrastructure Company: Siemens Industry, Inc.</t>
  </si>
  <si>
    <t>Identified Talent Solutions</t>
  </si>
  <si>
    <t>West Coast Consulting LLC</t>
  </si>
  <si>
    <t>Open Universities Australia</t>
  </si>
  <si>
    <t>Merican Ic</t>
  </si>
  <si>
    <t>KonnectingTree Inc</t>
  </si>
  <si>
    <t>Bigeye</t>
  </si>
  <si>
    <t>travisMathew, LLC</t>
  </si>
  <si>
    <t>Jorie Healthcare Partners</t>
  </si>
  <si>
    <t>Jumio</t>
  </si>
  <si>
    <t>Flybridge Staffing</t>
  </si>
  <si>
    <t>Tekwissen</t>
  </si>
  <si>
    <t>Excelity</t>
  </si>
  <si>
    <t>Cape Analytics</t>
  </si>
  <si>
    <t>Reach Riverside</t>
  </si>
  <si>
    <t>US United States Fleet Forces Command</t>
  </si>
  <si>
    <t>News Corp</t>
  </si>
  <si>
    <t>M13</t>
  </si>
  <si>
    <t>Embel Assist</t>
  </si>
  <si>
    <t>Adarga</t>
  </si>
  <si>
    <t>Coda Staffing</t>
  </si>
  <si>
    <t>ICST, LLC</t>
  </si>
  <si>
    <t>Applied Research Laboratories</t>
  </si>
  <si>
    <t>APN Software Services, Inc</t>
  </si>
  <si>
    <t>New Expressions</t>
  </si>
  <si>
    <t>The Data Shed</t>
  </si>
  <si>
    <t>PrintScan Fingerprinting</t>
  </si>
  <si>
    <t>AgentSync</t>
  </si>
  <si>
    <t>Staff Smart, Inc.</t>
  </si>
  <si>
    <t>I.T. Solutions, Inc.</t>
  </si>
  <si>
    <t>ND Global Consulting Services, INC</t>
  </si>
  <si>
    <t>Cerebral Staffing, LLC</t>
  </si>
  <si>
    <t>IO Datasphere, Inc.</t>
  </si>
  <si>
    <t>Xplor</t>
  </si>
  <si>
    <t>Reliable Business Services</t>
  </si>
  <si>
    <t>FedEx Supply Chain</t>
  </si>
  <si>
    <t>COGENT Infotech</t>
  </si>
  <si>
    <t>Plexos Group</t>
  </si>
  <si>
    <t>Prism Consult Ltd</t>
  </si>
  <si>
    <t>Box Inc</t>
  </si>
  <si>
    <t>AptoNet Inc</t>
  </si>
  <si>
    <t>Stanford Black Limited</t>
  </si>
  <si>
    <t>LeadVenture</t>
  </si>
  <si>
    <t>Information Systems Consultants, Inc.</t>
  </si>
  <si>
    <t>Recro LLC</t>
  </si>
  <si>
    <t>Marlowe Partners LP</t>
  </si>
  <si>
    <t>Gilead Sciences</t>
  </si>
  <si>
    <t>Observe</t>
  </si>
  <si>
    <t>Ameren Corporation</t>
  </si>
  <si>
    <t>HireRocket</t>
  </si>
  <si>
    <t>Neuro-development of Words, LLC</t>
  </si>
  <si>
    <t>55 SILVER</t>
  </si>
  <si>
    <t>Lime</t>
  </si>
  <si>
    <t>Chemonics</t>
  </si>
  <si>
    <t>Avellino Lab USA Inc</t>
  </si>
  <si>
    <t>Exact Sciences</t>
  </si>
  <si>
    <t>Alter Health Group</t>
  </si>
  <si>
    <t>NoGood</t>
  </si>
  <si>
    <t>Technology Partners</t>
  </si>
  <si>
    <t>World Education Services</t>
  </si>
  <si>
    <t>Solve IT Strategies, Inc.</t>
  </si>
  <si>
    <t>Remote Jobs</t>
  </si>
  <si>
    <t>Global Software Resources</t>
  </si>
  <si>
    <t>Quadrant Resource</t>
  </si>
  <si>
    <t>Coda Search</t>
  </si>
  <si>
    <t>SHI International Corp.</t>
  </si>
  <si>
    <t>Dexterity</t>
  </si>
  <si>
    <t>Within3</t>
  </si>
  <si>
    <t>MetaPhase Consulting</t>
  </si>
  <si>
    <t>Software Galaxy Systems, LLC</t>
  </si>
  <si>
    <t>Crown Equipment Corporation</t>
  </si>
  <si>
    <t>Spry Methods</t>
  </si>
  <si>
    <t>Resource Consulting Services</t>
  </si>
  <si>
    <t>SentiLink</t>
  </si>
  <si>
    <t>Solving IT</t>
  </si>
  <si>
    <t>Protective</t>
  </si>
  <si>
    <t>Office of the Inspector General for the City of Chicago</t>
  </si>
  <si>
    <t>Spiff</t>
  </si>
  <si>
    <t>Merkle</t>
  </si>
  <si>
    <t>Cemplex Group</t>
  </si>
  <si>
    <t>software people inc.</t>
  </si>
  <si>
    <t>Icertis</t>
  </si>
  <si>
    <t>Health Care Service Corporation</t>
  </si>
  <si>
    <t>EmblemHealth</t>
  </si>
  <si>
    <t>Nasdaq</t>
  </si>
  <si>
    <t>Tangerine Search Inc</t>
  </si>
  <si>
    <t>Interactive Brokers</t>
  </si>
  <si>
    <t>Sedaa</t>
  </si>
  <si>
    <t>OTS Solutions</t>
  </si>
  <si>
    <t>Milestone</t>
  </si>
  <si>
    <t>Blink Health</t>
  </si>
  <si>
    <t>Data Wow</t>
  </si>
  <si>
    <t>REDVEST</t>
  </si>
  <si>
    <t>Triunity Software</t>
  </si>
  <si>
    <t>#twiceasnice Recruiting</t>
  </si>
  <si>
    <t>CHOC Children's</t>
  </si>
  <si>
    <t>Kaisens Data</t>
  </si>
  <si>
    <t>Boston Planning and Development Agency</t>
  </si>
  <si>
    <t>Harmer</t>
  </si>
  <si>
    <t>Creative Financial Staffing</t>
  </si>
  <si>
    <t>E&amp;J Gallo</t>
  </si>
  <si>
    <t>Spectrum Enterprise</t>
  </si>
  <si>
    <t>Triumph Group</t>
  </si>
  <si>
    <t>Truelogic Software</t>
  </si>
  <si>
    <t>Deel</t>
  </si>
  <si>
    <t>Jnanchand</t>
  </si>
  <si>
    <t>Genmab A/S</t>
  </si>
  <si>
    <t>BairesDev</t>
  </si>
  <si>
    <t>People Force Consulting Inc</t>
  </si>
  <si>
    <t>JR Software Solutions</t>
  </si>
  <si>
    <t>Wizard Tech Solutions Inc</t>
  </si>
  <si>
    <t>GovTact</t>
  </si>
  <si>
    <t>Richemont</t>
  </si>
  <si>
    <t>New York State Civil Service</t>
  </si>
  <si>
    <t>Access-Supports for Living</t>
  </si>
  <si>
    <t>Donato Technologies, Inc</t>
  </si>
  <si>
    <t>AppleOne Employment Services</t>
  </si>
  <si>
    <t>Venture Personnel</t>
  </si>
  <si>
    <t>The Soyemi Group</t>
  </si>
  <si>
    <t>Forward Progress Staffing</t>
  </si>
  <si>
    <t>Kinetik</t>
  </si>
  <si>
    <t>Sierra Solutions Group</t>
  </si>
  <si>
    <t>Morrison &amp; Foerster</t>
  </si>
  <si>
    <t>MARVEL TECHNOLOGIES INC</t>
  </si>
  <si>
    <t>Plooto</t>
  </si>
  <si>
    <t>Central Park Conservancy</t>
  </si>
  <si>
    <t>The Wendy's Company</t>
  </si>
  <si>
    <t>Parade</t>
  </si>
  <si>
    <t>TrueML</t>
  </si>
  <si>
    <t>Eagle Genomics Ltd</t>
  </si>
  <si>
    <t>BUZZCLAN LLC</t>
  </si>
  <si>
    <t>University of Arkansas</t>
  </si>
  <si>
    <t>Instant Technology</t>
  </si>
  <si>
    <t>Indotronix International Corp</t>
  </si>
  <si>
    <t>P3 Adaptive</t>
  </si>
  <si>
    <t>Arcadis</t>
  </si>
  <si>
    <t>GMS Inc.</t>
  </si>
  <si>
    <t>PC Dreamscape LLC</t>
  </si>
  <si>
    <t>University of North Carolina at Chapel Hill</t>
  </si>
  <si>
    <t>HopHR</t>
  </si>
  <si>
    <t>Kwik Trip Inc</t>
  </si>
  <si>
    <t>C &amp; H Equipment Rentals, LLC</t>
  </si>
  <si>
    <t>Jungle Scout</t>
  </si>
  <si>
    <t>Aerojet Rocketdyne</t>
  </si>
  <si>
    <t>US Foods Holding Corp</t>
  </si>
  <si>
    <t>GULF COAST JEWISH FAMILY &amp; COMMUNITY SERVICES</t>
  </si>
  <si>
    <t>Zeller</t>
  </si>
  <si>
    <t>Butler America Aerospace</t>
  </si>
  <si>
    <t>Wizeline</t>
  </si>
  <si>
    <t>Demandbase, Inc</t>
  </si>
  <si>
    <t>Commander, Navy Installations</t>
  </si>
  <si>
    <t>Tierra Climate</t>
  </si>
  <si>
    <t>Apt</t>
  </si>
  <si>
    <t>CarGurus</t>
  </si>
  <si>
    <t>Perfect Timing Personnel Services, Inc.</t>
  </si>
  <si>
    <t>1st Edge</t>
  </si>
  <si>
    <t>Prestige Staffing Solutions</t>
  </si>
  <si>
    <t>Cross River</t>
  </si>
  <si>
    <t>PEAK6</t>
  </si>
  <si>
    <t>Rajeshsolutions</t>
  </si>
  <si>
    <t>Mixpanel</t>
  </si>
  <si>
    <t>RTB House</t>
  </si>
  <si>
    <t>MediaLab</t>
  </si>
  <si>
    <t>Chainstack</t>
  </si>
  <si>
    <t>Productboard</t>
  </si>
  <si>
    <t>Proven Patterns</t>
  </si>
  <si>
    <t>Themesoft Inc.</t>
  </si>
  <si>
    <t>CONNECTIVERX</t>
  </si>
  <si>
    <t>quadric.io, Inc</t>
  </si>
  <si>
    <t>J. Banks Design Group</t>
  </si>
  <si>
    <t>Two Six Technologies</t>
  </si>
  <si>
    <t>Peyton Resource Group</t>
  </si>
  <si>
    <t>carwow</t>
  </si>
  <si>
    <t>Defense Counterintelligence and Security Agency</t>
  </si>
  <si>
    <t>U.S. Consulting Services, Inc</t>
  </si>
  <si>
    <t>Techtriad Team - T3</t>
  </si>
  <si>
    <t>Base-2 Solutions, LLC</t>
  </si>
  <si>
    <t>/dev/color</t>
  </si>
  <si>
    <t>Farm Credit Administration</t>
  </si>
  <si>
    <t>accessiBe</t>
  </si>
  <si>
    <t>dnata</t>
  </si>
  <si>
    <t>Biofourmis</t>
  </si>
  <si>
    <t>Remotivate LLC</t>
  </si>
  <si>
    <t>Optiv</t>
  </si>
  <si>
    <t>Molson Coors Brewing Company</t>
  </si>
  <si>
    <t>American Expediting</t>
  </si>
  <si>
    <t>Chuwa America Corporation</t>
  </si>
  <si>
    <t>Allodynic Pharmaceutical</t>
  </si>
  <si>
    <t>Signal Group</t>
  </si>
  <si>
    <t>Cal Poly</t>
  </si>
  <si>
    <t>Podium</t>
  </si>
  <si>
    <t>Kiva</t>
  </si>
  <si>
    <t>Tomorrow.io</t>
  </si>
  <si>
    <t>Avacend Inc</t>
  </si>
  <si>
    <t>AEG - Application Engineering Group</t>
  </si>
  <si>
    <t>Global Partners LP</t>
  </si>
  <si>
    <t>Bank of America, N.A.</t>
  </si>
  <si>
    <t>Scott County, Iowa</t>
  </si>
  <si>
    <t>Computer Merchant, Ltd., The</t>
  </si>
  <si>
    <t>Beyond 12</t>
  </si>
  <si>
    <t>Vareto</t>
  </si>
  <si>
    <t>Snow Fox Data, a Division of Excelion Partners</t>
  </si>
  <si>
    <t>Rekruitd</t>
  </si>
  <si>
    <t>Junglee Games</t>
  </si>
  <si>
    <t>Tellus Solutions</t>
  </si>
  <si>
    <t>1 point system</t>
  </si>
  <si>
    <t>Distinct North America</t>
  </si>
  <si>
    <t>Infinite Computer Solutions</t>
  </si>
  <si>
    <t>Tripadvisor</t>
  </si>
  <si>
    <t>Armas Pharmaceuticals</t>
  </si>
  <si>
    <t>Stockbit</t>
  </si>
  <si>
    <t>Consulting Solutions LLC</t>
  </si>
  <si>
    <t>ShipMonk</t>
  </si>
  <si>
    <t>EL Education (Formerly Expeditionary Learning)</t>
  </si>
  <si>
    <t>Charles Schwab &amp; Co., Inc.</t>
  </si>
  <si>
    <t>SV Professionals LLC</t>
  </si>
  <si>
    <t>KINESSO</t>
  </si>
  <si>
    <t>Budget, Division of</t>
  </si>
  <si>
    <t>DSH</t>
  </si>
  <si>
    <t>Huckleberry Labs</t>
  </si>
  <si>
    <t>Nexo</t>
  </si>
  <si>
    <t>Arete</t>
  </si>
  <si>
    <t>Ntirety</t>
  </si>
  <si>
    <t>Memorial Hermann</t>
  </si>
  <si>
    <t>ACE Workforce Technologies</t>
  </si>
  <si>
    <t>Cooler Screens</t>
  </si>
  <si>
    <t>Orbitar IT LLC</t>
  </si>
  <si>
    <t>DAI</t>
  </si>
  <si>
    <t>Gray</t>
  </si>
  <si>
    <t>Remis America</t>
  </si>
  <si>
    <t>ConcertAI</t>
  </si>
  <si>
    <t>DRB Capital</t>
  </si>
  <si>
    <t>City of Worcester</t>
  </si>
  <si>
    <t>South Georgia Pecan Company</t>
  </si>
  <si>
    <t>Eurowag</t>
  </si>
  <si>
    <t>Buchanan &amp; Edwards</t>
  </si>
  <si>
    <t>Marquee Staffing</t>
  </si>
  <si>
    <t>Alloy</t>
  </si>
  <si>
    <t>ELMO Talent Management Software</t>
  </si>
  <si>
    <t>Ace Metrix an iSpot.tv company</t>
  </si>
  <si>
    <t>Current Health</t>
  </si>
  <si>
    <t>Basketball Training Systems</t>
  </si>
  <si>
    <t>Heraeus Conamic North America</t>
  </si>
  <si>
    <t>Relativity</t>
  </si>
  <si>
    <t>Telephone and Data Systems</t>
  </si>
  <si>
    <t>Concurrency Inc.</t>
  </si>
  <si>
    <t>Alarm.com</t>
  </si>
  <si>
    <t>Catholic Charities</t>
  </si>
  <si>
    <t>Regal Professional Services</t>
  </si>
  <si>
    <t>Age Bold</t>
  </si>
  <si>
    <t>Datalab USA</t>
  </si>
  <si>
    <t>Sequoia Research Corporation</t>
  </si>
  <si>
    <t>Maesa</t>
  </si>
  <si>
    <t>Slideways, Inc</t>
  </si>
  <si>
    <t>Vectra AI</t>
  </si>
  <si>
    <t>OTTO FUCHS KG</t>
  </si>
  <si>
    <t>Volt Information Sciences, Inc</t>
  </si>
  <si>
    <t>Apptegy</t>
  </si>
  <si>
    <t>FLC Infotech, Inc.</t>
  </si>
  <si>
    <t>Feinstein Institute for Medical Research</t>
  </si>
  <si>
    <t>Destinations International.</t>
  </si>
  <si>
    <t>TPI (Tech Providers, Inc.)</t>
  </si>
  <si>
    <t>Preston Harris Group</t>
  </si>
  <si>
    <t>EVERY™</t>
  </si>
  <si>
    <t>ASSYSTEM</t>
  </si>
  <si>
    <t>Oxford Solutions, Inc.</t>
  </si>
  <si>
    <t>KoiReader Technologies</t>
  </si>
  <si>
    <t>360insights.com</t>
  </si>
  <si>
    <t>Blue Collar Services</t>
  </si>
  <si>
    <t>VEAH Consulting Services</t>
  </si>
  <si>
    <t>TBC Corporation</t>
  </si>
  <si>
    <t>Pancreatic Cancer Action Network</t>
  </si>
  <si>
    <t>Form Energy</t>
  </si>
  <si>
    <t>Lonza</t>
  </si>
  <si>
    <t>AgreeYa Solutions</t>
  </si>
  <si>
    <t>Fluor Corporation</t>
  </si>
  <si>
    <t>Samiti Technology Inc.</t>
  </si>
  <si>
    <t>Early Warning</t>
  </si>
  <si>
    <t>The Bridge Inc.</t>
  </si>
  <si>
    <t>Halvik</t>
  </si>
  <si>
    <t>Workers' Compensation Board</t>
  </si>
  <si>
    <t>iSpace Inc.</t>
  </si>
  <si>
    <t>Crescent Hotels and Resorts</t>
  </si>
  <si>
    <t>Logix Federal Credit Union</t>
  </si>
  <si>
    <t>Kaygen</t>
  </si>
  <si>
    <t>Berkheimer Business Services</t>
  </si>
  <si>
    <t>GFD Group Miami Llc</t>
  </si>
  <si>
    <t>Community Medical Group</t>
  </si>
  <si>
    <t>Slack</t>
  </si>
  <si>
    <t>DC Public Library</t>
  </si>
  <si>
    <t>Connexity</t>
  </si>
  <si>
    <t>MatchPoint Consulting Group</t>
  </si>
  <si>
    <t>PrideNow</t>
  </si>
  <si>
    <t>Somerset Global Solutions</t>
  </si>
  <si>
    <t>Syneos Health Clinical</t>
  </si>
  <si>
    <t>SAS Institute</t>
  </si>
  <si>
    <t>Shaped</t>
  </si>
  <si>
    <t>Blackstone Consulting, Inc.</t>
  </si>
  <si>
    <t>Applanix</t>
  </si>
  <si>
    <t>Resource Solutions</t>
  </si>
  <si>
    <t>Godshall Recruiting</t>
  </si>
  <si>
    <t>EMC Insurance Companies</t>
  </si>
  <si>
    <t>ThreatMetrix Inc</t>
  </si>
  <si>
    <t>First Trust Capital Management L.P.</t>
  </si>
  <si>
    <t>Rise Interactive</t>
  </si>
  <si>
    <t>Aidoc</t>
  </si>
  <si>
    <t>Tubi TV</t>
  </si>
  <si>
    <t>Apexon</t>
  </si>
  <si>
    <t>Plymouth Rock Assurance Corporation</t>
  </si>
  <si>
    <t>Great American Transport</t>
  </si>
  <si>
    <t>Rollio.ai</t>
  </si>
  <si>
    <t>Nitor</t>
  </si>
  <si>
    <t>US National Aeronautics and Space Administration</t>
  </si>
  <si>
    <t>Genesis Technical Staffing, Inc.</t>
  </si>
  <si>
    <t>RealREPP</t>
  </si>
  <si>
    <t>Comerica Incorporated</t>
  </si>
  <si>
    <t>Oestergaard</t>
  </si>
  <si>
    <t>Maple City Health Care Center</t>
  </si>
  <si>
    <t>Management Science Solutions</t>
  </si>
  <si>
    <t>WNA-LTD.com</t>
  </si>
  <si>
    <t>Assistant Secretary for Housing-Federal Housing Commissioner</t>
  </si>
  <si>
    <t>TensorIoT Inc.</t>
  </si>
  <si>
    <t>NexPro Technologies Inc</t>
  </si>
  <si>
    <t>PRIDENOW</t>
  </si>
  <si>
    <t>Montecito Bank &amp; Trust</t>
  </si>
  <si>
    <t>Dforth Technlogies</t>
  </si>
  <si>
    <t>Truity Partners, LLC</t>
  </si>
  <si>
    <t>Scaleai</t>
  </si>
  <si>
    <t>CR Foundation</t>
  </si>
  <si>
    <t>Excell Communications Inc</t>
  </si>
  <si>
    <t>State Bar of California</t>
  </si>
  <si>
    <t>Group NB USA</t>
  </si>
  <si>
    <t>Walmart jobs</t>
  </si>
  <si>
    <t>Two Chairs</t>
  </si>
  <si>
    <t>Spigen Inc</t>
  </si>
  <si>
    <t>Abacus Corporation | Abacus</t>
  </si>
  <si>
    <t>NYC Taxi and Limousine Commission</t>
  </si>
  <si>
    <t>Stylitics</t>
  </si>
  <si>
    <t>HealthOne</t>
  </si>
  <si>
    <t>GumGum</t>
  </si>
  <si>
    <t>Chestnut Hill Farms</t>
  </si>
  <si>
    <t>Singing Water Vineyards</t>
  </si>
  <si>
    <t>Premier Inc.</t>
  </si>
  <si>
    <t>TSYS Technologies</t>
  </si>
  <si>
    <t>Radiansys Inc.</t>
  </si>
  <si>
    <t>Nirsense Inc</t>
  </si>
  <si>
    <t>The MASY Group LLC</t>
  </si>
  <si>
    <t>Centered Health, Inc.</t>
  </si>
  <si>
    <t>Arbit</t>
  </si>
  <si>
    <t>Munich Re</t>
  </si>
  <si>
    <t>Inadev</t>
  </si>
  <si>
    <t>Technology at Arizona State University</t>
  </si>
  <si>
    <t>US National Gallery of Art</t>
  </si>
  <si>
    <t>Cobblestone Energy - Dubai, UAE.</t>
  </si>
  <si>
    <t>Copper.co</t>
  </si>
  <si>
    <t>Prime Care Technologies</t>
  </si>
  <si>
    <t>Digital People</t>
  </si>
  <si>
    <t>The University of Queensland</t>
  </si>
  <si>
    <t>Oasys, Inc.</t>
  </si>
  <si>
    <t>PowerSchool Group LLC</t>
  </si>
  <si>
    <t>Los Angeles Food Bank</t>
  </si>
  <si>
    <t>Aimpoint Digital</t>
  </si>
  <si>
    <t>nTech Workforce</t>
  </si>
  <si>
    <t>Shelf Engine</t>
  </si>
  <si>
    <t>Arivo Acceptance LLC</t>
  </si>
  <si>
    <t>Community Sponsorship Hub</t>
  </si>
  <si>
    <t>Sphinx LLC</t>
  </si>
  <si>
    <t>The AES Corporation</t>
  </si>
  <si>
    <t>Plum Lending</t>
  </si>
  <si>
    <t>TSSI</t>
  </si>
  <si>
    <t>Mindtree</t>
  </si>
  <si>
    <t>MARTA (Metropolitan Atlanta Rapid Transit Authority)</t>
  </si>
  <si>
    <t>ActOne Group</t>
  </si>
  <si>
    <t>Bna Inc</t>
  </si>
  <si>
    <t>Coherent Staffing Solutions</t>
  </si>
  <si>
    <t>Gauntlet</t>
  </si>
  <si>
    <t>BeaconGov</t>
  </si>
  <si>
    <t>Food and Drug Administration</t>
  </si>
  <si>
    <t>CITY OF ALBANY</t>
  </si>
  <si>
    <t>Daasity</t>
  </si>
  <si>
    <t>Humans Doing</t>
  </si>
  <si>
    <t>Imagine Learning</t>
  </si>
  <si>
    <t>MP RPO</t>
  </si>
  <si>
    <t>Procal Technologies</t>
  </si>
  <si>
    <t>Fixity Technologies</t>
  </si>
  <si>
    <t>BNSF Railway</t>
  </si>
  <si>
    <t>Junior Achievement of South Florida</t>
  </si>
  <si>
    <t>Sparcindia</t>
  </si>
  <si>
    <t>GlobalData UK Limited</t>
  </si>
  <si>
    <t>Quick Release</t>
  </si>
  <si>
    <t>Volto IT</t>
  </si>
  <si>
    <t>Hasbro</t>
  </si>
  <si>
    <t>Appian Infotech Inc.</t>
  </si>
  <si>
    <t>Mantel Group / Eliiza</t>
  </si>
  <si>
    <t>Canon Solutions America</t>
  </si>
  <si>
    <t>Cedar Cares</t>
  </si>
  <si>
    <t>E business international</t>
  </si>
  <si>
    <t>Biolink360</t>
  </si>
  <si>
    <t>Imprint</t>
  </si>
  <si>
    <t>CenterWell Senior Primary Care</t>
  </si>
  <si>
    <t>Introlligent Inc.</t>
  </si>
  <si>
    <t>Zoopla</t>
  </si>
  <si>
    <t>Ryan, Inc</t>
  </si>
  <si>
    <t>MAINSAIL Group</t>
  </si>
  <si>
    <t>Genesis</t>
  </si>
  <si>
    <t>USDA-FSIS</t>
  </si>
  <si>
    <t>Veterans Health Administration</t>
  </si>
  <si>
    <t>Pro-Mart Industries, Inc.</t>
  </si>
  <si>
    <t>Kuehne + Nagel</t>
  </si>
  <si>
    <t>ISPOR</t>
  </si>
  <si>
    <t>Gordian Biotechnology</t>
  </si>
  <si>
    <t>Skyrocket Ventures</t>
  </si>
  <si>
    <t>Axon</t>
  </si>
  <si>
    <t>Express Employment Professionals- Buckhead</t>
  </si>
  <si>
    <t>Transformation Systems, Inc.</t>
  </si>
  <si>
    <t>Fifty-Five</t>
  </si>
  <si>
    <t>Flawless</t>
  </si>
  <si>
    <t>Healthcare Placement Solutions</t>
  </si>
  <si>
    <t>SpotOn: Product</t>
  </si>
  <si>
    <t>Jefferson City police</t>
  </si>
  <si>
    <t>Decatur Rubber &amp; Gasket Co</t>
  </si>
  <si>
    <t>Trinity Globaltech</t>
  </si>
  <si>
    <t>AJ Bell</t>
  </si>
  <si>
    <t>The First American Financial Corporation</t>
  </si>
  <si>
    <t>Veritiv Corporation</t>
  </si>
  <si>
    <t>S2Technologies</t>
  </si>
  <si>
    <t>Long Ridge Partners</t>
  </si>
  <si>
    <t>Catch22</t>
  </si>
  <si>
    <t>Fresh Gravity</t>
  </si>
  <si>
    <t>RV Solutions Pvt. Ltd</t>
  </si>
  <si>
    <t>Talent Insights Group</t>
  </si>
  <si>
    <t>RTL Networks, Inc.</t>
  </si>
  <si>
    <t>Wellness Health Careers</t>
  </si>
  <si>
    <t>Serigor Inc</t>
  </si>
  <si>
    <t>KMM Technologies, Inc.</t>
  </si>
  <si>
    <t>Focal Systems</t>
  </si>
  <si>
    <t>Tower Research Capital</t>
  </si>
  <si>
    <t>Financial Industry Regulatory Authority , Inc.</t>
  </si>
  <si>
    <t>Nuclear Regulatory Commission</t>
  </si>
  <si>
    <t>TechDigital</t>
  </si>
  <si>
    <t>Equilar</t>
  </si>
  <si>
    <t>Metagenomi</t>
  </si>
  <si>
    <t>Paragon Cyber Solutions</t>
  </si>
  <si>
    <t>Pantex Plant</t>
  </si>
  <si>
    <t>Artech Infosystems Private Limited</t>
  </si>
  <si>
    <t>NFT Text Inc.</t>
  </si>
  <si>
    <t>Resource Logistics, Inc.</t>
  </si>
  <si>
    <t>9 Silver LLC</t>
  </si>
  <si>
    <t>SIRA Consulting Inc</t>
  </si>
  <si>
    <t>OpenWeb</t>
  </si>
  <si>
    <t>ROCKSourceIT Solutio0ns</t>
  </si>
  <si>
    <t>Na Oiwi Kane</t>
  </si>
  <si>
    <t>W.R. Berkley Corporation</t>
  </si>
  <si>
    <t>CAFU</t>
  </si>
  <si>
    <t>Dodge &amp; Cox</t>
  </si>
  <si>
    <t>ZeniMax</t>
  </si>
  <si>
    <t>Connected Kerb</t>
  </si>
  <si>
    <t>Rantec Power Systems</t>
  </si>
  <si>
    <t>Federal Retirement Thrift Investment Board</t>
  </si>
  <si>
    <t>Arsenault Inc</t>
  </si>
  <si>
    <t>Strategic Technology Institute, Inc. (STi)</t>
  </si>
  <si>
    <t>Iress Limited</t>
  </si>
  <si>
    <t>nLeague Services Inc.</t>
  </si>
  <si>
    <t>Abbey Consulting LLC</t>
  </si>
  <si>
    <t>City of Columbia, SC</t>
  </si>
  <si>
    <t>Indotronix Avani Group</t>
  </si>
  <si>
    <t>chambile solutions.co</t>
  </si>
  <si>
    <t>OCTO Technology</t>
  </si>
  <si>
    <t>Intelligent Audit</t>
  </si>
  <si>
    <t>Lorven Technologies Inc.</t>
  </si>
  <si>
    <t>Wipro Limited</t>
  </si>
  <si>
    <t>Sprout Social</t>
  </si>
  <si>
    <t>Oak Technologies, Inc.</t>
  </si>
  <si>
    <t>LevelUP</t>
  </si>
  <si>
    <t>Intechriti</t>
  </si>
  <si>
    <t>Amplifi Capital</t>
  </si>
  <si>
    <t>COMTEC</t>
  </si>
  <si>
    <t>Woodgrain</t>
  </si>
  <si>
    <t>Branch</t>
  </si>
  <si>
    <t>Akoya Biosciences</t>
  </si>
  <si>
    <t>Ophir Corporation</t>
  </si>
  <si>
    <t>productboard</t>
  </si>
  <si>
    <t>Medcadre Inc</t>
  </si>
  <si>
    <t>MaxPeopleHR</t>
  </si>
  <si>
    <t>Pennymac</t>
  </si>
  <si>
    <t>Wurl, Inc</t>
  </si>
  <si>
    <t>Goodwill Industries Of Greater New York</t>
  </si>
  <si>
    <t>Synapseb systems</t>
  </si>
  <si>
    <t>Gori Company</t>
  </si>
  <si>
    <t>Vanguard Group Staffing, Inc.</t>
  </si>
  <si>
    <t>SuperbTech,Inc.</t>
  </si>
  <si>
    <t>UKG - Ultimate Kronos Group</t>
  </si>
  <si>
    <t>DataCamp</t>
  </si>
  <si>
    <t>PeopleTek</t>
  </si>
  <si>
    <t>Value Driven Solutions</t>
  </si>
  <si>
    <t>Hill International, Inc.</t>
  </si>
  <si>
    <t>Sage IT, Inc.</t>
  </si>
  <si>
    <t>firstPro,</t>
  </si>
  <si>
    <t>Comerica</t>
  </si>
  <si>
    <t>Elsevier</t>
  </si>
  <si>
    <t>Burlington Stores</t>
  </si>
  <si>
    <t>Jade Biz Services</t>
  </si>
  <si>
    <t>Sarepta Therapeutics</t>
  </si>
  <si>
    <t>Medrio</t>
  </si>
  <si>
    <t>Iclasspro</t>
  </si>
  <si>
    <t>Fullbeauty BRANDS</t>
  </si>
  <si>
    <t>Padgett Advance Technologies Inc.</t>
  </si>
  <si>
    <t>Wynd Nework</t>
  </si>
  <si>
    <t>COOKIE CUTTERS HAIRCUTS FOR KIDS</t>
  </si>
  <si>
    <t>Mero AI</t>
  </si>
  <si>
    <t>Arthrex</t>
  </si>
  <si>
    <t>kea</t>
  </si>
  <si>
    <t>Rev.io</t>
  </si>
  <si>
    <t>Volkswagen Group of America - Chattanooga Operations</t>
  </si>
  <si>
    <t>Dice</t>
  </si>
  <si>
    <t>Greystone Monticello LLC</t>
  </si>
  <si>
    <t>PMX</t>
  </si>
  <si>
    <t>Improvix Technologies</t>
  </si>
  <si>
    <t>Potato Play Pte. Ltd.</t>
  </si>
  <si>
    <t>Point72</t>
  </si>
  <si>
    <t>Comtech-Global</t>
  </si>
  <si>
    <t>HRK Solutions LLC.</t>
  </si>
  <si>
    <t>Stepped Care Solutions</t>
  </si>
  <si>
    <t>VSP</t>
  </si>
  <si>
    <t>KGTiger</t>
  </si>
  <si>
    <t>DecisionLinks</t>
  </si>
  <si>
    <t>Kellton Tech Solutions Limited</t>
  </si>
  <si>
    <t>ICI Services Corporation</t>
  </si>
  <si>
    <t>American Tax Service</t>
  </si>
  <si>
    <t>Renuity</t>
  </si>
  <si>
    <t>Kent State University</t>
  </si>
  <si>
    <t>Talent Propeller</t>
  </si>
  <si>
    <t>The ALS Association</t>
  </si>
  <si>
    <t>Adaptalytics, LLC</t>
  </si>
  <si>
    <t>ASCAP</t>
  </si>
  <si>
    <t>Exceptionly</t>
  </si>
  <si>
    <t>Peopletek</t>
  </si>
  <si>
    <t>Beacon Hill Staffing Group</t>
  </si>
  <si>
    <t>Tequent INC</t>
  </si>
  <si>
    <t>Golden Technologies, Inc.</t>
  </si>
  <si>
    <t>Spartan 5S Solutions</t>
  </si>
  <si>
    <t>The Ohio State University</t>
  </si>
  <si>
    <t>UC Irvine Health</t>
  </si>
  <si>
    <t>Astek Canada</t>
  </si>
  <si>
    <t>CrowdStrike, Inc.</t>
  </si>
  <si>
    <t>PerunHR</t>
  </si>
  <si>
    <t>Orangepeople</t>
  </si>
  <si>
    <t>SurgeHire</t>
  </si>
  <si>
    <t>Colorado</t>
  </si>
  <si>
    <t>Dutch</t>
  </si>
  <si>
    <t>Topaz Labs</t>
  </si>
  <si>
    <t>Tech brothers infoservices</t>
  </si>
  <si>
    <t>Bilkins INC</t>
  </si>
  <si>
    <t>Notion Labs</t>
  </si>
  <si>
    <t>Port Washington</t>
  </si>
  <si>
    <t>Capital, Acquisition, Deployment, and Investment Partners</t>
  </si>
  <si>
    <t>Masonite</t>
  </si>
  <si>
    <t>CodeStream, Inc.</t>
  </si>
  <si>
    <t>Smart IMS. Inc</t>
  </si>
  <si>
    <t>Sunlighten</t>
  </si>
  <si>
    <t>FiscalNote</t>
  </si>
  <si>
    <t>Vail Resorts</t>
  </si>
  <si>
    <t>College of the North Atlantic</t>
  </si>
  <si>
    <t>NYS Office for People With Developmental Disabilities</t>
  </si>
  <si>
    <t>Innovation Associates, Inc.</t>
  </si>
  <si>
    <t>Parafin Inc</t>
  </si>
  <si>
    <t>Convert Group</t>
  </si>
  <si>
    <t>Medlytix, LLC</t>
  </si>
  <si>
    <t>Anaxyn Project</t>
  </si>
  <si>
    <t>Norwegian Cruise Lines</t>
  </si>
  <si>
    <t>Domino Technologies, Inc.</t>
  </si>
  <si>
    <t>Star Cypress Partners</t>
  </si>
  <si>
    <t>Moneygram</t>
  </si>
  <si>
    <t>Goodwin Transportation Group</t>
  </si>
  <si>
    <t>PWR Staffing &amp; Recruiting</t>
  </si>
  <si>
    <t>Preveta</t>
  </si>
  <si>
    <t>CRG Search</t>
  </si>
  <si>
    <t>Initiate Government Solutions</t>
  </si>
  <si>
    <t>CS Marketing Solutions</t>
  </si>
  <si>
    <t>Itron</t>
  </si>
  <si>
    <t>Tul</t>
  </si>
  <si>
    <t>a2c IT Consulting</t>
  </si>
  <si>
    <t>Paragon</t>
  </si>
  <si>
    <t>Black Equity Coalition</t>
  </si>
  <si>
    <t>Pinterest Job Advertisements</t>
  </si>
  <si>
    <t>iQor</t>
  </si>
  <si>
    <t>SSTECH USA GROUP</t>
  </si>
  <si>
    <t>NASA</t>
  </si>
  <si>
    <t>FNA</t>
  </si>
  <si>
    <t>Mayor's Office of Contract Services</t>
  </si>
  <si>
    <t>ENS Solutions</t>
  </si>
  <si>
    <t>FINSYNC, Inc.</t>
  </si>
  <si>
    <t>Fusion Business Solutions (P) Limited</t>
  </si>
  <si>
    <t>Infrapod Technologies</t>
  </si>
  <si>
    <t>Mentra</t>
  </si>
  <si>
    <t>MCE</t>
  </si>
  <si>
    <t>SBM Management Services</t>
  </si>
  <si>
    <t>Nebula Cybersecurity</t>
  </si>
  <si>
    <t>RR Donnelley</t>
  </si>
  <si>
    <t>Collaborate Recruitment Pty Ltd</t>
  </si>
  <si>
    <t>AR Val services</t>
  </si>
  <si>
    <t>GuidePoint Security LLC</t>
  </si>
  <si>
    <t>Bluebird Staffing</t>
  </si>
  <si>
    <t>Poseida Therapeutics</t>
  </si>
  <si>
    <t>Utility Warehouse</t>
  </si>
  <si>
    <t>MK Software Solutions Inc</t>
  </si>
  <si>
    <t>Mothership</t>
  </si>
  <si>
    <t>Village of Rantoul, IL</t>
  </si>
  <si>
    <t>RIT solutions Inc</t>
  </si>
  <si>
    <t>Imprint Content</t>
  </si>
  <si>
    <t>Executive Search Partners LLC</t>
  </si>
  <si>
    <t>Alkami Technology</t>
  </si>
  <si>
    <t>Agency for Community Treatment Services, Inc</t>
  </si>
  <si>
    <t>BridgeU</t>
  </si>
  <si>
    <t>Mirador</t>
  </si>
  <si>
    <t>SwitchDin</t>
  </si>
  <si>
    <t>New York State Office of the Attorney General</t>
  </si>
  <si>
    <t>Carbon Tracker</t>
  </si>
  <si>
    <t>ARPAN INFRASOLUTION PRIVATE LIMITED</t>
  </si>
  <si>
    <t>QuantumTech Inc</t>
  </si>
  <si>
    <t>Department Of Housing And Urban Development</t>
  </si>
  <si>
    <t>Nayya</t>
  </si>
  <si>
    <t>Buchanan And Edwards Inc</t>
  </si>
  <si>
    <t>Georgia IT inc</t>
  </si>
  <si>
    <t>Colgate</t>
  </si>
  <si>
    <t>Way Foward Consulting</t>
  </si>
  <si>
    <t>Neuberger Berman</t>
  </si>
  <si>
    <t>Tangent Services Corporation</t>
  </si>
  <si>
    <t>Forward</t>
  </si>
  <si>
    <t>presien</t>
  </si>
  <si>
    <t>Public</t>
  </si>
  <si>
    <t>Grey Matter Recruitment</t>
  </si>
  <si>
    <t>Circle K Corporation</t>
  </si>
  <si>
    <t>Boostlingo</t>
  </si>
  <si>
    <t>National Life Group</t>
  </si>
  <si>
    <t>Summit Consulting, LLC</t>
  </si>
  <si>
    <t>Wilshire Boulevard Temple</t>
  </si>
  <si>
    <t>West Street Health Center, operated by Project H.O.P.E., Inc</t>
  </si>
  <si>
    <t>Icahn School of Medicine at Mount Sinai</t>
  </si>
  <si>
    <t>Jobility</t>
  </si>
  <si>
    <t>Kin + Carta</t>
  </si>
  <si>
    <t>Yoh</t>
  </si>
  <si>
    <t>E.L. Haynes Public Charter School</t>
  </si>
  <si>
    <t>Prophix</t>
  </si>
  <si>
    <t>Systemtec, Inc.</t>
  </si>
  <si>
    <t>AxiusTek</t>
  </si>
  <si>
    <t>Kronos Incorporated</t>
  </si>
  <si>
    <t>Pulmuone Foods USA</t>
  </si>
  <si>
    <t>Jacobs</t>
  </si>
  <si>
    <t>Dolby Laboratories</t>
  </si>
  <si>
    <t>Cohesion</t>
  </si>
  <si>
    <t>Vitol</t>
  </si>
  <si>
    <t>LyondellBasell Industries</t>
  </si>
  <si>
    <t>Long Beach Memorial Medical Center</t>
  </si>
  <si>
    <t>L.A. Care Health Plan</t>
  </si>
  <si>
    <t>Georgia Southern University</t>
  </si>
  <si>
    <t>LONGWOOD MANAGEMENT</t>
  </si>
  <si>
    <t>JM Family Enterprises</t>
  </si>
  <si>
    <t>Fladger Associates</t>
  </si>
  <si>
    <t>Informa Connect</t>
  </si>
  <si>
    <t>MRA - The Management Association, Inc</t>
  </si>
  <si>
    <t>Avanos Medical, Inc.</t>
  </si>
  <si>
    <t>Systemart LLC</t>
  </si>
  <si>
    <t>Taulia</t>
  </si>
  <si>
    <t>SitusAMC</t>
  </si>
  <si>
    <t>KSS IMMERSION SCHOOLS INC</t>
  </si>
  <si>
    <t>Franklin Fitch</t>
  </si>
  <si>
    <t>The Intelligence Group LLC</t>
  </si>
  <si>
    <t>Sony Electronics</t>
  </si>
  <si>
    <t>Systech International, Inc. / Systech International (PVT.) Ltd.</t>
  </si>
  <si>
    <t>Thompson Consulting Services</t>
  </si>
  <si>
    <t>Ryzlink DBA Chuwa America Corp.</t>
  </si>
  <si>
    <t>Newegg Staffing</t>
  </si>
  <si>
    <t>Satispay</t>
  </si>
  <si>
    <t>Stitch Fix</t>
  </si>
  <si>
    <t>Redhorse</t>
  </si>
  <si>
    <t>Ansa Biotechnologies, Inc.</t>
  </si>
  <si>
    <t>GenTech Associates</t>
  </si>
  <si>
    <t>Cielo</t>
  </si>
  <si>
    <t>Datum Software Inc.</t>
  </si>
  <si>
    <t>Elite Analytical Solutions</t>
  </si>
  <si>
    <t>Progress Solutions Inc. (PSIT)</t>
  </si>
  <si>
    <t>Take Command Health</t>
  </si>
  <si>
    <t>U.S. Army Communications Electronics Command</t>
  </si>
  <si>
    <t>Quidel</t>
  </si>
  <si>
    <t>Eleven Recruiting</t>
  </si>
  <si>
    <t>Abs Data</t>
  </si>
  <si>
    <t>Alta Planning Design</t>
  </si>
  <si>
    <t>Massachusetts Bay Transportation Authority</t>
  </si>
  <si>
    <t>Tonal</t>
  </si>
  <si>
    <t>BerryDunn</t>
  </si>
  <si>
    <t>ProCogia</t>
  </si>
  <si>
    <t>System Soft Technologies Corp</t>
  </si>
  <si>
    <t>Ezra Penland</t>
  </si>
  <si>
    <t>ControlUp</t>
  </si>
  <si>
    <t>Beam Suntory</t>
  </si>
  <si>
    <t>Völur</t>
  </si>
  <si>
    <t>Maveric NXT Inc</t>
  </si>
  <si>
    <t>Gwinnett Medical Center</t>
  </si>
  <si>
    <t>Connexis Search Group</t>
  </si>
  <si>
    <t>Nitto BioPharma, Inc.</t>
  </si>
  <si>
    <t>Gate3</t>
  </si>
  <si>
    <t>Valley Oaks Health</t>
  </si>
  <si>
    <t>Nightingale Caring Solutions</t>
  </si>
  <si>
    <t>ASICS Digital</t>
  </si>
  <si>
    <t>Intracom Telecom</t>
  </si>
  <si>
    <t>Alef Invest</t>
  </si>
  <si>
    <t>AllianceBernstein Holding LP</t>
  </si>
  <si>
    <t>ARUP Laboratories</t>
  </si>
  <si>
    <t>Smartly.io</t>
  </si>
  <si>
    <t>Colliers International EMEA</t>
  </si>
  <si>
    <t>FullSteam</t>
  </si>
  <si>
    <t>Los Angeles Regional Food Bank</t>
  </si>
  <si>
    <t>Portage Ventures GP Inc.</t>
  </si>
  <si>
    <t>Volt Workforce Solutions</t>
  </si>
  <si>
    <t>LIFEMOVES</t>
  </si>
  <si>
    <t>TIGI HR Solution Pvt. Ltd.</t>
  </si>
  <si>
    <t>Darktrace</t>
  </si>
  <si>
    <t>Greater Key West Chamber of Commerce</t>
  </si>
  <si>
    <t>PRIDEHEALTH</t>
  </si>
  <si>
    <t>Identiv</t>
  </si>
  <si>
    <t>Delta Solutions &amp; Strategies</t>
  </si>
  <si>
    <t>TransLink</t>
  </si>
  <si>
    <t>Secureframe</t>
  </si>
  <si>
    <t>ASA</t>
  </si>
  <si>
    <t>University of Arizona</t>
  </si>
  <si>
    <t>Boohoo Group</t>
  </si>
  <si>
    <t>Maple Solutions, LLC</t>
  </si>
  <si>
    <t>Revolution Technologies, LLC</t>
  </si>
  <si>
    <t>W3R Consulting Inc.</t>
  </si>
  <si>
    <t>Jet Propulsion Laboratory</t>
  </si>
  <si>
    <t>HCM Staffing and Consulting</t>
  </si>
  <si>
    <t>NiSUS Technologies</t>
  </si>
  <si>
    <t>Class Action Capital Recovery LLC</t>
  </si>
  <si>
    <t>AND Digital</t>
  </si>
  <si>
    <t>Hire Force Global</t>
  </si>
  <si>
    <t>SageHome</t>
  </si>
  <si>
    <t>Symphony Health</t>
  </si>
  <si>
    <t>SYSTRAN</t>
  </si>
  <si>
    <t>Tradeshift</t>
  </si>
  <si>
    <t>Brown Construction Services, Inc.</t>
  </si>
  <si>
    <t>Ninety9 Capital</t>
  </si>
  <si>
    <t>Puyenpa Services LLC</t>
  </si>
  <si>
    <t>BenevolentAI</t>
  </si>
  <si>
    <t>Golden Valley Health Centers</t>
  </si>
  <si>
    <t>REFORM Alliance</t>
  </si>
  <si>
    <t>Dow Jones</t>
  </si>
  <si>
    <t>Insight Global Healthcare</t>
  </si>
  <si>
    <t>The University of Arizona</t>
  </si>
  <si>
    <t>adroitts</t>
  </si>
  <si>
    <t>City of Venice Florida</t>
  </si>
  <si>
    <t>Cummins</t>
  </si>
  <si>
    <t>SBS Creatix, LLC</t>
  </si>
  <si>
    <t>NORC</t>
  </si>
  <si>
    <t>Publix</t>
  </si>
  <si>
    <t>360itservices</t>
  </si>
  <si>
    <t>DonorSearch</t>
  </si>
  <si>
    <t>Siri InfoSolutions Inc</t>
  </si>
  <si>
    <t>Remitly</t>
  </si>
  <si>
    <t>Betsy &amp; Adam</t>
  </si>
  <si>
    <t>Amazon Corporate Services Pty</t>
  </si>
  <si>
    <t>Acxiom</t>
  </si>
  <si>
    <t>JS Perkins Consulting</t>
  </si>
  <si>
    <t>Powerstaff Consulting</t>
  </si>
  <si>
    <t>AGL Energy</t>
  </si>
  <si>
    <t>ENIN System Inc</t>
  </si>
  <si>
    <t>Data Analysis Inc.</t>
  </si>
  <si>
    <t>ORS Partners, LLC</t>
  </si>
  <si>
    <t>Carmel Partners Management, LLC</t>
  </si>
  <si>
    <t>Shift Technologies</t>
  </si>
  <si>
    <t>Extension, Inc</t>
  </si>
  <si>
    <t>CleverConnect</t>
  </si>
  <si>
    <t>Info Dinamica Inc</t>
  </si>
  <si>
    <t>Spiral Solutions and Technologies, Inc.</t>
  </si>
  <si>
    <t>Open Door Family Medical Center</t>
  </si>
  <si>
    <t>Synigent Technologies, Inc.</t>
  </si>
  <si>
    <t>Steadfast international services,LLC</t>
  </si>
  <si>
    <t>First Source Federal Credit Union</t>
  </si>
  <si>
    <t>SportsBiz</t>
  </si>
  <si>
    <t>Twilio</t>
  </si>
  <si>
    <t>TAG Communications Inc.</t>
  </si>
  <si>
    <t>Artech Information Systems</t>
  </si>
  <si>
    <t>iZotope</t>
  </si>
  <si>
    <t>LyondellBasell</t>
  </si>
  <si>
    <t>SUNY Upstate Medical University</t>
  </si>
  <si>
    <t>Mackin Talent</t>
  </si>
  <si>
    <t>City of Irvine</t>
  </si>
  <si>
    <t>Ancor Capital Partners</t>
  </si>
  <si>
    <t>Australian Military Bank</t>
  </si>
  <si>
    <t>CuraLinc Healthcare</t>
  </si>
  <si>
    <t>Lubbock, Texas</t>
  </si>
  <si>
    <t>SIS - 3.4</t>
  </si>
  <si>
    <t>Crunchbase</t>
  </si>
  <si>
    <t>AppZen</t>
  </si>
  <si>
    <t>Signs365.com, LLC</t>
  </si>
  <si>
    <t>MillerKnoll, Inc.</t>
  </si>
  <si>
    <t>Excelra</t>
  </si>
  <si>
    <t>Chainlink Labs</t>
  </si>
  <si>
    <t>Arjava Technologies Inc</t>
  </si>
  <si>
    <t>Teramind</t>
  </si>
  <si>
    <t>ComTec</t>
  </si>
  <si>
    <t>Rackspace Technology</t>
  </si>
  <si>
    <t>Elwood Staffing</t>
  </si>
  <si>
    <t>Teknoir</t>
  </si>
  <si>
    <t>Sanford Barrows Group</t>
  </si>
  <si>
    <t>New York State Department of State</t>
  </si>
  <si>
    <t>Bairesdev</t>
  </si>
  <si>
    <t>Ohio State University Wexner Medical Center</t>
  </si>
  <si>
    <t>Military Treatment Facilities under DHA</t>
  </si>
  <si>
    <t>AE Studio</t>
  </si>
  <si>
    <t>Exact Sciences Corporation</t>
  </si>
  <si>
    <t>Stantec</t>
  </si>
  <si>
    <t>TalentTigers</t>
  </si>
  <si>
    <t>TriMark USA</t>
  </si>
  <si>
    <t>Cintra US</t>
  </si>
  <si>
    <t>SuperSprings International, Inc.</t>
  </si>
  <si>
    <t>National Center for Youth Law</t>
  </si>
  <si>
    <t>Ovintiv</t>
  </si>
  <si>
    <t>Citizant</t>
  </si>
  <si>
    <t>Thinkbyte Consulting, Inc.</t>
  </si>
  <si>
    <t>Gtech LLC</t>
  </si>
  <si>
    <t>USA Football</t>
  </si>
  <si>
    <t>MyCare Medical Group</t>
  </si>
  <si>
    <t>Motorola Solutions</t>
  </si>
  <si>
    <t>Diverse Lynx</t>
  </si>
  <si>
    <t>Department of Human Services</t>
  </si>
  <si>
    <t>Talener</t>
  </si>
  <si>
    <t>Cherokee Federal</t>
  </si>
  <si>
    <t>Fisher Investments</t>
  </si>
  <si>
    <t>Office of the Chief Financial Officer</t>
  </si>
  <si>
    <t>Parkins Data Science &amp; Analytics Inc.</t>
  </si>
  <si>
    <t>Abt JTA</t>
  </si>
  <si>
    <t>Athora</t>
  </si>
  <si>
    <t>M9 Solutions</t>
  </si>
  <si>
    <t>Dish Network</t>
  </si>
  <si>
    <t>Staffing Resource Group, Inc</t>
  </si>
  <si>
    <t>Honovee</t>
  </si>
  <si>
    <t>SharpHeads</t>
  </si>
  <si>
    <t>Applied Research Associates Inc</t>
  </si>
  <si>
    <t>3Core Systems Inc</t>
  </si>
  <si>
    <t>Town of Manchester</t>
  </si>
  <si>
    <t>LanceSoft Inc</t>
  </si>
  <si>
    <t>GGRM Law Firm</t>
  </si>
  <si>
    <t>E-Logic, Inc.</t>
  </si>
  <si>
    <t>DNI</t>
  </si>
  <si>
    <t>Media Cause</t>
  </si>
  <si>
    <t>Children's Aid</t>
  </si>
  <si>
    <t>Town and Country Event Rentals</t>
  </si>
  <si>
    <t>WiMLDS Inc</t>
  </si>
  <si>
    <t>SciPro</t>
  </si>
  <si>
    <t>Hyreu</t>
  </si>
  <si>
    <t>Elentic Technology Solutions</t>
  </si>
  <si>
    <t>Allwyn Corporation</t>
  </si>
  <si>
    <t>Classic Concepts, Inc.</t>
  </si>
  <si>
    <t>Fortis Grex</t>
  </si>
  <si>
    <t>Hometap</t>
  </si>
  <si>
    <t>AngloGold Ashanti</t>
  </si>
  <si>
    <t>1st United Services Credit Union</t>
  </si>
  <si>
    <t>Dormakaba Group</t>
  </si>
  <si>
    <t>North Starr</t>
  </si>
  <si>
    <t>AlphaSense</t>
  </si>
  <si>
    <t>talent groups</t>
  </si>
  <si>
    <t>Kyndryl, Inc.</t>
  </si>
  <si>
    <t>Budderfly Inc.</t>
  </si>
  <si>
    <t>Hub Consulting</t>
  </si>
  <si>
    <t>Naval Facilities Engineering Systems Command</t>
  </si>
  <si>
    <t>Health Services Advisory Group, Inc.</t>
  </si>
  <si>
    <t>Stream IT</t>
  </si>
  <si>
    <t>The Talent Mine</t>
  </si>
  <si>
    <t>Sira Consulting Inc</t>
  </si>
  <si>
    <t>BitMEX</t>
  </si>
  <si>
    <t>Reynolds and Reynolds - 3.2</t>
  </si>
  <si>
    <t>TekWisen Software Pvt. Ltd</t>
  </si>
  <si>
    <t>FOURKITES</t>
  </si>
  <si>
    <t>MosaicML</t>
  </si>
  <si>
    <t>Oshkosh Corp.</t>
  </si>
  <si>
    <t>Linkfields Innovations (Pty) Ltd</t>
  </si>
  <si>
    <t>Betterview</t>
  </si>
  <si>
    <t>Michael Page Vietnam</t>
  </si>
  <si>
    <t>PDI Software</t>
  </si>
  <si>
    <t>UiPath</t>
  </si>
  <si>
    <t>Teladoc</t>
  </si>
  <si>
    <t>Centraprise</t>
  </si>
  <si>
    <t>GoodLeap</t>
  </si>
  <si>
    <t>Redondo Beach</t>
  </si>
  <si>
    <t>Indorama Ventures Sustainable Recycling</t>
  </si>
  <si>
    <t>Amazon Dev Center U.S., Inc.</t>
  </si>
  <si>
    <t>City of Tucson</t>
  </si>
  <si>
    <t>National Park Foundation</t>
  </si>
  <si>
    <t>Learfield | IMG College</t>
  </si>
  <si>
    <t>Checkers Drive-In Restaurants, Inc.</t>
  </si>
  <si>
    <t>American National Insurance Co</t>
  </si>
  <si>
    <t>Halliburton</t>
  </si>
  <si>
    <t>Centers for Medicare and Medicaid Services</t>
  </si>
  <si>
    <t>IMT</t>
  </si>
  <si>
    <t>INFOMATICS, INC.</t>
  </si>
  <si>
    <t>Novartis</t>
  </si>
  <si>
    <t>R Cube Creative Consulting Inc</t>
  </si>
  <si>
    <t>Pathway Society Inc</t>
  </si>
  <si>
    <t>Inland Empire Health Plans</t>
  </si>
  <si>
    <t>The Jacobson Group</t>
  </si>
  <si>
    <t>ViaOne Services</t>
  </si>
  <si>
    <t>NexTech Solutions LLC</t>
  </si>
  <si>
    <t>Zodient LLC</t>
  </si>
  <si>
    <t>Universal Service Administrative Company</t>
  </si>
  <si>
    <t>Ingenio</t>
  </si>
  <si>
    <t>IterationLinc</t>
  </si>
  <si>
    <t>One Call</t>
  </si>
  <si>
    <t>Schumacher Clinical Partners</t>
  </si>
  <si>
    <t>North American Bancard</t>
  </si>
  <si>
    <t>Banner Health</t>
  </si>
  <si>
    <t>Heartland Consulting</t>
  </si>
  <si>
    <t>Weave HQ</t>
  </si>
  <si>
    <t>ServiceMaster Advanced Restoration</t>
  </si>
  <si>
    <t>RealPage</t>
  </si>
  <si>
    <t>Tactis LLC</t>
  </si>
  <si>
    <t>Integrated Real Estate Group</t>
  </si>
  <si>
    <t>Technology Talent Network LLC</t>
  </si>
  <si>
    <t>Altana AI</t>
  </si>
  <si>
    <t>Emerson College</t>
  </si>
  <si>
    <t>Team USA</t>
  </si>
  <si>
    <t>The Denzel Group</t>
  </si>
  <si>
    <t>Virtual Tech Gurus</t>
  </si>
  <si>
    <t>current</t>
  </si>
  <si>
    <t>ARK Infotech Spectrum</t>
  </si>
  <si>
    <t>Northrop Grumman Federal Credi</t>
  </si>
  <si>
    <t>PaidRight</t>
  </si>
  <si>
    <t>GoldenWolf</t>
  </si>
  <si>
    <t>INTRALOT</t>
  </si>
  <si>
    <t>Fuel50</t>
  </si>
  <si>
    <t>Zartico, Inc.</t>
  </si>
  <si>
    <t>State of Minnesota</t>
  </si>
  <si>
    <t>Inceptive</t>
  </si>
  <si>
    <t>Venusgeo Solutions Inc</t>
  </si>
  <si>
    <t>EvereTech LLC</t>
  </si>
  <si>
    <t>Water Saver Solutions</t>
  </si>
  <si>
    <t>Indiana University</t>
  </si>
  <si>
    <t>Janus International Group</t>
  </si>
  <si>
    <t>Sedulous</t>
  </si>
  <si>
    <t>Lendistry</t>
  </si>
  <si>
    <t>Rise Technical Recruitment</t>
  </si>
  <si>
    <t>KNM Resources</t>
  </si>
  <si>
    <t>Consumer Cellular</t>
  </si>
  <si>
    <t>EnChannel Medical Inc.</t>
  </si>
  <si>
    <t>Henry Ford Health System</t>
  </si>
  <si>
    <t>OTR Solutions</t>
  </si>
  <si>
    <t>Community Behavioral Health.</t>
  </si>
  <si>
    <t>INgrooves Music Group</t>
  </si>
  <si>
    <t>Motion Picture Industry Pension &amp; Health Plans</t>
  </si>
  <si>
    <t>MedElite</t>
  </si>
  <si>
    <t>Reinventing Geospatial, Inc. (RGi)</t>
  </si>
  <si>
    <t>Time Doctor</t>
  </si>
  <si>
    <t>WSNe Inc.</t>
  </si>
  <si>
    <t>Mercyhealth</t>
  </si>
  <si>
    <t>Silvus Technologies</t>
  </si>
  <si>
    <t>Strateos</t>
  </si>
  <si>
    <t>FLYR Labs</t>
  </si>
  <si>
    <t>Sharp Decisions</t>
  </si>
  <si>
    <t>Atlantis IT Group</t>
  </si>
  <si>
    <t>Synergy Systems</t>
  </si>
  <si>
    <t>Scholastic</t>
  </si>
  <si>
    <t>Infinitus Systems</t>
  </si>
  <si>
    <t>Guild Education</t>
  </si>
  <si>
    <t>Keystone Staffing Resources</t>
  </si>
  <si>
    <t>Databuzzltd</t>
  </si>
  <si>
    <t>Partners In Diversity, Inc.</t>
  </si>
  <si>
    <t>Community Health Plan Of Washington</t>
  </si>
  <si>
    <t>Sleek</t>
  </si>
  <si>
    <t>University of North Florida</t>
  </si>
  <si>
    <t>Success Academy</t>
  </si>
  <si>
    <t>West Point Association of Graduates</t>
  </si>
  <si>
    <t>Data2Logistics</t>
  </si>
  <si>
    <t>Los Angeles Dodgers LLC</t>
  </si>
  <si>
    <t>Cognitiv</t>
  </si>
  <si>
    <t>CELESTAR CORPORATION</t>
  </si>
  <si>
    <t>The Norland Group</t>
  </si>
  <si>
    <t>PGS Worldwide, LLC</t>
  </si>
  <si>
    <t>Davis Wright Tremaine LLP</t>
  </si>
  <si>
    <t>Phoenix House of New York</t>
  </si>
  <si>
    <t>Imperva</t>
  </si>
  <si>
    <t>My Bambu</t>
  </si>
  <si>
    <t>Nav Technologies</t>
  </si>
  <si>
    <t>KnowHireMatch</t>
  </si>
  <si>
    <t>Leola Construction, LLC</t>
  </si>
  <si>
    <t>springheadtechnologies</t>
  </si>
  <si>
    <t>Marathon Health</t>
  </si>
  <si>
    <t>Global Conductor</t>
  </si>
  <si>
    <t>First Soft Solutions</t>
  </si>
  <si>
    <t>NextGen information Services</t>
  </si>
  <si>
    <t>Pacific Southwest Container, LLC</t>
  </si>
  <si>
    <t>Bear Cognition</t>
  </si>
  <si>
    <t>JRM Construction Management, LLC</t>
  </si>
  <si>
    <t>Dispatch, LLC</t>
  </si>
  <si>
    <t>Galaxy Technologies</t>
  </si>
  <si>
    <t>Collaborative Mind LLC</t>
  </si>
  <si>
    <t>Renewal by Andersen</t>
  </si>
  <si>
    <t>Trajector</t>
  </si>
  <si>
    <t>NEW YORK CITY HEALTH AND HOSPITALS CORPORATION</t>
  </si>
  <si>
    <t>Visionworks</t>
  </si>
  <si>
    <t>Tokio Marine North America Services</t>
  </si>
  <si>
    <t>Generac Power Systems</t>
  </si>
  <si>
    <t>Source One Technical Solutions</t>
  </si>
  <si>
    <t>Link Technologies, Inc.</t>
  </si>
  <si>
    <t>Turner Pest Control</t>
  </si>
  <si>
    <t>Best Version Media</t>
  </si>
  <si>
    <t>JACOBS DOUWE EGBERTS</t>
  </si>
  <si>
    <t>Openfort</t>
  </si>
  <si>
    <t>Butler Technical Group</t>
  </si>
  <si>
    <t>Vantage Consulting</t>
  </si>
  <si>
    <t>Doran Jones Inc.</t>
  </si>
  <si>
    <t>State of Tennessee</t>
  </si>
  <si>
    <t>Logitix</t>
  </si>
  <si>
    <t>Founders Factory</t>
  </si>
  <si>
    <t>Goodwin Recruiting</t>
  </si>
  <si>
    <t>Bell Gardens</t>
  </si>
  <si>
    <t>Northpass</t>
  </si>
  <si>
    <t>Community Health Center Network</t>
  </si>
  <si>
    <t>Golden Valley Heath Centers</t>
  </si>
  <si>
    <t>TTI of USA, Inc.</t>
  </si>
  <si>
    <t>Beacon Staffing</t>
  </si>
  <si>
    <t>CITRUS CONNECTION</t>
  </si>
  <si>
    <t>The New York Times</t>
  </si>
  <si>
    <t>Joseph's Bakery</t>
  </si>
  <si>
    <t>Element Technologies Inc</t>
  </si>
  <si>
    <t>ABS Group</t>
  </si>
  <si>
    <t>Contact Government Services, LLC</t>
  </si>
  <si>
    <t>Dallas County Community College District</t>
  </si>
  <si>
    <t>Trinity Consultants</t>
  </si>
  <si>
    <t>Nutrition 2018</t>
  </si>
  <si>
    <t>The Atlantic Group</t>
  </si>
  <si>
    <t>Hyundai AutoEver America</t>
  </si>
  <si>
    <t>Pragmatics, Inc.</t>
  </si>
  <si>
    <t>OUTFITTERY</t>
  </si>
  <si>
    <t>Bay Systems</t>
  </si>
  <si>
    <t>Naval Sea Systems Command</t>
  </si>
  <si>
    <t>Mizuho Americas</t>
  </si>
  <si>
    <t>Vezita Tech Inc</t>
  </si>
  <si>
    <t>Takeo</t>
  </si>
  <si>
    <t>TLN Worldwide Enterprises Inc</t>
  </si>
  <si>
    <t>Questar III BOCES</t>
  </si>
  <si>
    <t>ECS Federal, Inc</t>
  </si>
  <si>
    <t>National Renewable Energy Laboratory</t>
  </si>
  <si>
    <t>Inland Housing Solutions</t>
  </si>
  <si>
    <t>BTC Electronic Components</t>
  </si>
  <si>
    <t>Relevante</t>
  </si>
  <si>
    <t>First Factory</t>
  </si>
  <si>
    <t>rheindata GmbH</t>
  </si>
  <si>
    <t>Advithri Technologies LLC</t>
  </si>
  <si>
    <t>PerkinElmer</t>
  </si>
  <si>
    <t>Titan Advisors, LLC</t>
  </si>
  <si>
    <t>BEUMER Group</t>
  </si>
  <si>
    <t>BioSpace</t>
  </si>
  <si>
    <t>Li-Cycle</t>
  </si>
  <si>
    <t>EUCON AMERICAS LLC</t>
  </si>
  <si>
    <t>Buchanan Technologies</t>
  </si>
  <si>
    <t>Business Integra</t>
  </si>
  <si>
    <t>Molecular Testing Labs</t>
  </si>
  <si>
    <t>Blue Cross and Blue Shield Association</t>
  </si>
  <si>
    <t>APPIC Solutions</t>
  </si>
  <si>
    <t>IT Trailblazers LLC</t>
  </si>
  <si>
    <t>PeakMetrics</t>
  </si>
  <si>
    <t>twoday</t>
  </si>
  <si>
    <t>Affinity Solutions</t>
  </si>
  <si>
    <t>Constellation Brands</t>
  </si>
  <si>
    <t>Origin Sciences</t>
  </si>
  <si>
    <t>City of Delray Beach, FL</t>
  </si>
  <si>
    <t>Zafin</t>
  </si>
  <si>
    <t>SDK Consulting Inc</t>
  </si>
  <si>
    <t>WNA</t>
  </si>
  <si>
    <t>US Economic Development Administration</t>
  </si>
  <si>
    <t>Talent Space</t>
  </si>
  <si>
    <t>Research Foundation of The City University of New York</t>
  </si>
  <si>
    <t>Tribal Tech - The Digital &amp; Tech Recruitment Specialists</t>
  </si>
  <si>
    <t>Diverse Team LLC</t>
  </si>
  <si>
    <t>Transmit Security</t>
  </si>
  <si>
    <t>Stori Card</t>
  </si>
  <si>
    <t>Tranzeal Incorporated</t>
  </si>
  <si>
    <t>GRAIL, Inc.</t>
  </si>
  <si>
    <t>Australian Secret Intelligent Service</t>
  </si>
  <si>
    <t>Olo</t>
  </si>
  <si>
    <t>Ad Hoc</t>
  </si>
  <si>
    <t>Growing Home Southeast</t>
  </si>
  <si>
    <t>FreeportMcMoRan Copper &amp; Gold</t>
  </si>
  <si>
    <t>Phoenix Capital Group Holdings LLC</t>
  </si>
  <si>
    <t>The Management Trust</t>
  </si>
  <si>
    <t>Lima One Capital</t>
  </si>
  <si>
    <t>Fairstone Financial Inc.</t>
  </si>
  <si>
    <t>Cybersearch, Ltd.</t>
  </si>
  <si>
    <t>Pivotal Solutions Inc</t>
  </si>
  <si>
    <t>Ritchie Bros Auctioneers America</t>
  </si>
  <si>
    <t>BioTechne</t>
  </si>
  <si>
    <t>Signature Healthcare Services</t>
  </si>
  <si>
    <t>NTT DATA Romania</t>
  </si>
  <si>
    <t>HIVED</t>
  </si>
  <si>
    <t>American Technion Society</t>
  </si>
  <si>
    <t>Houst</t>
  </si>
  <si>
    <t>Defense Finance and Accounting Service</t>
  </si>
  <si>
    <t>TechnoGen, Inc.</t>
  </si>
  <si>
    <t>Petal Card</t>
  </si>
  <si>
    <t>West Bend Mutual Insurance Company</t>
  </si>
  <si>
    <t>Cognotic AI</t>
  </si>
  <si>
    <t>Metagenics</t>
  </si>
  <si>
    <t>Risk Strategies Company</t>
  </si>
  <si>
    <t>Federal Bureau of Investigation</t>
  </si>
  <si>
    <t>Neurovision Medical Products</t>
  </si>
  <si>
    <t>Cooperative Computing</t>
  </si>
  <si>
    <t>Vantiva</t>
  </si>
  <si>
    <t>Koch Industries, Inc.</t>
  </si>
  <si>
    <t>CODEFORCE 360</t>
  </si>
  <si>
    <t>Ursus</t>
  </si>
  <si>
    <t>VeriCour</t>
  </si>
  <si>
    <t>Vouch</t>
  </si>
  <si>
    <t>Masterapp Labs</t>
  </si>
  <si>
    <t>Bank Of America</t>
  </si>
  <si>
    <t>US Department of Housing and Urban Development</t>
  </si>
  <si>
    <t>iTalent Digital</t>
  </si>
  <si>
    <t>Iowa Department of Transportation - Part Time / Temporary</t>
  </si>
  <si>
    <t>CITECH</t>
  </si>
  <si>
    <t>City of Atlanta, GA</t>
  </si>
  <si>
    <t>TeamScaler</t>
  </si>
  <si>
    <t>Prudential Financial, Inc.</t>
  </si>
  <si>
    <t>Wellnest</t>
  </si>
  <si>
    <t>Tricon Solutions</t>
  </si>
  <si>
    <t>IntePros Consulting</t>
  </si>
  <si>
    <t>RSM US LLP</t>
  </si>
  <si>
    <t>Amity Foundation</t>
  </si>
  <si>
    <t>AccuraGen</t>
  </si>
  <si>
    <t>Lawelawe Management Group, LLC</t>
  </si>
  <si>
    <t>Grabango</t>
  </si>
  <si>
    <t>American Health Marketplace</t>
  </si>
  <si>
    <t>Universtiy of Illinois Urbana-Champaign</t>
  </si>
  <si>
    <t>TerranearPMC, LLC</t>
  </si>
  <si>
    <t>Metropolis</t>
  </si>
  <si>
    <t>EdgeAll</t>
  </si>
  <si>
    <t>Fresenius Kabi USA</t>
  </si>
  <si>
    <t>Global Channel Management,Inc.</t>
  </si>
  <si>
    <t>Xforia Inc</t>
  </si>
  <si>
    <t>Updater</t>
  </si>
  <si>
    <t>Worley</t>
  </si>
  <si>
    <t>Bayside Ambulatory Center</t>
  </si>
  <si>
    <t>SSENSE</t>
  </si>
  <si>
    <t>HireBlazer</t>
  </si>
  <si>
    <t>Loxia Technologies</t>
  </si>
  <si>
    <t>Denali Therapeutics</t>
  </si>
  <si>
    <t>Cribl</t>
  </si>
  <si>
    <t>Paradigm</t>
  </si>
  <si>
    <t>SiriusXM</t>
  </si>
  <si>
    <t>Beechwood Computing Ltd</t>
  </si>
  <si>
    <t>Love, Bonito</t>
  </si>
  <si>
    <t>TechStar Group</t>
  </si>
  <si>
    <t>Oscar Associates Limited (US)</t>
  </si>
  <si>
    <t>Boston Technology Corporation</t>
  </si>
  <si>
    <t>Mane USA</t>
  </si>
  <si>
    <t>Stella &amp; Chewy's</t>
  </si>
  <si>
    <t>Global Opine Research LLC</t>
  </si>
  <si>
    <t>CoStar Realty Information, Inc.</t>
  </si>
  <si>
    <t>KCS, Inc.</t>
  </si>
  <si>
    <t>Georgia System Operations Corporation</t>
  </si>
  <si>
    <t>Alpha Consulting Corp</t>
  </si>
  <si>
    <t>Duo Security</t>
  </si>
  <si>
    <t>Kastech Software Solutions Group</t>
  </si>
  <si>
    <t>eCom Solutions Inc</t>
  </si>
  <si>
    <t>Numentica LLC</t>
  </si>
  <si>
    <t>Noble Hearts HR Consulting</t>
  </si>
  <si>
    <t>Times Square Alliance</t>
  </si>
  <si>
    <t>VetJobs &amp; Military Spouse Jobs</t>
  </si>
  <si>
    <t>ASK Staffing Inc</t>
  </si>
  <si>
    <t>block</t>
  </si>
  <si>
    <t>Lilu, Inc</t>
  </si>
  <si>
    <t>University of the Incarnate Word</t>
  </si>
  <si>
    <t>HR Signal</t>
  </si>
  <si>
    <t>Formula Recruitment</t>
  </si>
  <si>
    <t>AKUR8</t>
  </si>
  <si>
    <t>Frederick Health Hospital</t>
  </si>
  <si>
    <t>Dotdash Meredith</t>
  </si>
  <si>
    <t>Bartech Staffing</t>
  </si>
  <si>
    <t>Equiliem (previously Staffing The Universe)</t>
  </si>
  <si>
    <t>NeuroRPM</t>
  </si>
  <si>
    <t>Applied Systems</t>
  </si>
  <si>
    <t>Everest Direct Mail and Marketing</t>
  </si>
  <si>
    <t>GlobalLogic USA</t>
  </si>
  <si>
    <t>Arthrex, Inc.</t>
  </si>
  <si>
    <t>APTIM Corp.</t>
  </si>
  <si>
    <t>Novo Nordisk</t>
  </si>
  <si>
    <t>Twinkl</t>
  </si>
  <si>
    <t>SHI</t>
  </si>
  <si>
    <t>AARP</t>
  </si>
  <si>
    <t>My3Tech</t>
  </si>
  <si>
    <t>Astreya Partners</t>
  </si>
  <si>
    <t>University of California - Santa Cruz</t>
  </si>
  <si>
    <t>HSO</t>
  </si>
  <si>
    <t>US United States Army Futures Command</t>
  </si>
  <si>
    <t>Disabled</t>
  </si>
  <si>
    <t>ProSiebenSat.1</t>
  </si>
  <si>
    <t>Ulta Beauty</t>
  </si>
  <si>
    <t>Hired By Matrix</t>
  </si>
  <si>
    <t>Harris Local Government Solutions Inc.</t>
  </si>
  <si>
    <t>KAPITAL</t>
  </si>
  <si>
    <t>CURO Financial Technologies Corporation</t>
  </si>
  <si>
    <t>Craft.co</t>
  </si>
  <si>
    <t>Webflow</t>
  </si>
  <si>
    <t>Alpine IQ</t>
  </si>
  <si>
    <t>Rest</t>
  </si>
  <si>
    <t>Turnitin</t>
  </si>
  <si>
    <t>Hire IT people</t>
  </si>
  <si>
    <t>Peace Officer Standards and Training</t>
  </si>
  <si>
    <t>Brave Thinking Institute</t>
  </si>
  <si>
    <t>Glenmont Group Inc.</t>
  </si>
  <si>
    <t>We Did It Consulting LLC</t>
  </si>
  <si>
    <t>TOTO USA, Inc.</t>
  </si>
  <si>
    <t>Carnival</t>
  </si>
  <si>
    <t>North Lauderdale</t>
  </si>
  <si>
    <t>ECU Health</t>
  </si>
  <si>
    <t>Office of Intelligence and Analysis (DHS)</t>
  </si>
  <si>
    <t>Reserve Bank of Australia</t>
  </si>
  <si>
    <t>Ankura</t>
  </si>
  <si>
    <t>NEOEx Systems, Inc.</t>
  </si>
  <si>
    <t>Highbrow</t>
  </si>
  <si>
    <t>Xcutives.com Inc</t>
  </si>
  <si>
    <t>Caterpillar (Autonomy &amp; Automation)</t>
  </si>
  <si>
    <t>sourcemantra</t>
  </si>
  <si>
    <t>Pendulum Therapeutics</t>
  </si>
  <si>
    <t>Akorbi</t>
  </si>
  <si>
    <t>ClinDCast LLC</t>
  </si>
  <si>
    <t>The Brinks Company</t>
  </si>
  <si>
    <t>Merck Cherokee</t>
  </si>
  <si>
    <t>Hitachi Vantara</t>
  </si>
  <si>
    <t>Fitch Group</t>
  </si>
  <si>
    <t>Cullerton group</t>
  </si>
  <si>
    <t>ShimSpine</t>
  </si>
  <si>
    <t>LIDS</t>
  </si>
  <si>
    <t>Medcor Inc Philippine</t>
  </si>
  <si>
    <t>WAI</t>
  </si>
  <si>
    <t>Episource, LLC.</t>
  </si>
  <si>
    <t>Arjo Inc.</t>
  </si>
  <si>
    <t>PVH Corp.</t>
  </si>
  <si>
    <t>The Recycling Partnership Inc</t>
  </si>
  <si>
    <t>SunRun</t>
  </si>
  <si>
    <t>Stockpile</t>
  </si>
  <si>
    <t>KEYENCE</t>
  </si>
  <si>
    <t>Retail Insight</t>
  </si>
  <si>
    <t>Baltimore Corps (National Center On Institutions and Alternatives)</t>
  </si>
  <si>
    <t>Tekcel Consulting Inc</t>
  </si>
  <si>
    <t>Pngme</t>
  </si>
  <si>
    <t>Puyenpa LLC</t>
  </si>
  <si>
    <t>NextGen Invent Corp</t>
  </si>
  <si>
    <t>Health Plan of San Mateo</t>
  </si>
  <si>
    <t>Glean</t>
  </si>
  <si>
    <t>Global Technical Talent</t>
  </si>
  <si>
    <t>Mythical Games</t>
  </si>
  <si>
    <t>ThinkCX Technologies Inc</t>
  </si>
  <si>
    <t>Navan</t>
  </si>
  <si>
    <t>RawCubes</t>
  </si>
  <si>
    <t>Aimic Inc</t>
  </si>
  <si>
    <t>Florida Atlantic University</t>
  </si>
  <si>
    <t>FCE Benefit Administrators</t>
  </si>
  <si>
    <t>Kharon</t>
  </si>
  <si>
    <t>Benson Hill Biosystems</t>
  </si>
  <si>
    <t>Dataline communications, LLC</t>
  </si>
  <si>
    <t>Euclid Innovations</t>
  </si>
  <si>
    <t>Keystone Strategy</t>
  </si>
  <si>
    <t>M.A.P. Technology</t>
  </si>
  <si>
    <t>Girl Scouts Heart of the Hudson, Inc.</t>
  </si>
  <si>
    <t>MPOWERHealth - 3.0</t>
  </si>
  <si>
    <t>CEDENT -</t>
  </si>
  <si>
    <t>Vasion</t>
  </si>
  <si>
    <t>MMD Services, Inc</t>
  </si>
  <si>
    <t>Diverse team</t>
  </si>
  <si>
    <t>Honor</t>
  </si>
  <si>
    <t>Online Education Services</t>
  </si>
  <si>
    <t>Montevideo Labs</t>
  </si>
  <si>
    <t>Moneyfarm</t>
  </si>
  <si>
    <t>NJF Global Holdings Ltd</t>
  </si>
  <si>
    <t>Nascent Global LLC</t>
  </si>
  <si>
    <t>Pioneer Management Consulting</t>
  </si>
  <si>
    <t>University of Central Florida</t>
  </si>
  <si>
    <t>Tucson Police Department</t>
  </si>
  <si>
    <t>Quirch Foods</t>
  </si>
  <si>
    <t>Electric Motor Shop &amp; Supply</t>
  </si>
  <si>
    <t>Cloverland Farms Dairy</t>
  </si>
  <si>
    <t>Lee Ogle Transportation System</t>
  </si>
  <si>
    <t>Consilio LLC</t>
  </si>
  <si>
    <t>Healthcare Analytics | Payment Integrity</t>
  </si>
  <si>
    <t>The Legal Aid Society - New York City</t>
  </si>
  <si>
    <t>Amazon, Inc.</t>
  </si>
  <si>
    <t>Fort Worth Independent School District</t>
  </si>
  <si>
    <t>Ibility</t>
  </si>
  <si>
    <t>Agero</t>
  </si>
  <si>
    <t>Empire State Development</t>
  </si>
  <si>
    <t>Berkshire Hathaway Homestate Companies</t>
  </si>
  <si>
    <t>Fresenius Kabi</t>
  </si>
  <si>
    <t>Frontline Source Group</t>
  </si>
  <si>
    <t>Amtec Human Capital</t>
  </si>
  <si>
    <t>Target Human Resources Solutions</t>
  </si>
  <si>
    <t>Genome Medical</t>
  </si>
  <si>
    <t>Magid</t>
  </si>
  <si>
    <t>TTEC</t>
  </si>
  <si>
    <t>Together</t>
  </si>
  <si>
    <t>ACS Solutions</t>
  </si>
  <si>
    <t>San Bernardino County</t>
  </si>
  <si>
    <t>NYC DISTRICT ATTORNEY KINGS COUNTY</t>
  </si>
  <si>
    <t>Carvana</t>
  </si>
  <si>
    <t>SmartSource Technical Solutions</t>
  </si>
  <si>
    <t>Million Dollar Round Table</t>
  </si>
  <si>
    <t>Khan Academy</t>
  </si>
  <si>
    <t>Hi-Care Services</t>
  </si>
  <si>
    <t>CipherStaff</t>
  </si>
  <si>
    <t>Levi Strauss &amp; Co.</t>
  </si>
  <si>
    <t>Palm Beach Accountable Care Organization</t>
  </si>
  <si>
    <t>Mohawk Industries INC</t>
  </si>
  <si>
    <t>G.Digital</t>
  </si>
  <si>
    <t>Mount Sinai Health System</t>
  </si>
  <si>
    <t>Remex, Inc</t>
  </si>
  <si>
    <t>New Leaf Consulting</t>
  </si>
  <si>
    <t>Talentrupt</t>
  </si>
  <si>
    <t>Office of the Chief Financial Officer (OCFO)</t>
  </si>
  <si>
    <t>Pro Career Path</t>
  </si>
  <si>
    <t>Starr And Associates LLC</t>
  </si>
  <si>
    <t>Cannify - Mahshan LLC.</t>
  </si>
  <si>
    <t>TARGET</t>
  </si>
  <si>
    <t>Raas Infotek LLC</t>
  </si>
  <si>
    <t>Expedite Solutions</t>
  </si>
  <si>
    <t>Consortia</t>
  </si>
  <si>
    <t>Request Technology, LLC</t>
  </si>
  <si>
    <t>Exemplar ITS</t>
  </si>
  <si>
    <t>Altimetrik</t>
  </si>
  <si>
    <t>Cygtec Inc</t>
  </si>
  <si>
    <t>Health Wealth Safe Inc</t>
  </si>
  <si>
    <t>Adecco Medical &amp; Science</t>
  </si>
  <si>
    <t>Crescentia GTS</t>
  </si>
  <si>
    <t>Ohm Systems, Inc</t>
  </si>
  <si>
    <t>Diamanti</t>
  </si>
  <si>
    <t>Nine Line Apparel</t>
  </si>
  <si>
    <t>CO</t>
  </si>
  <si>
    <t>Synkriom Technology Pvt. Ltd.</t>
  </si>
  <si>
    <t>TekStream Solutions, LLC</t>
  </si>
  <si>
    <t>Opusing LLC</t>
  </si>
  <si>
    <t>Iona College</t>
  </si>
  <si>
    <t>OneSignal</t>
  </si>
  <si>
    <t>Allied Personnel Services</t>
  </si>
  <si>
    <t>CenterWell</t>
  </si>
  <si>
    <t>ASC</t>
  </si>
  <si>
    <t>Iconma</t>
  </si>
  <si>
    <t>Sigma Defense</t>
  </si>
  <si>
    <t>Bolloré Logistics</t>
  </si>
  <si>
    <t>Inbox Business Technologies</t>
  </si>
  <si>
    <t>Federal Energy Regulatory Commission</t>
  </si>
  <si>
    <t>Pony.ai</t>
  </si>
  <si>
    <t>PSCU</t>
  </si>
  <si>
    <t>United Business Solutions INC</t>
  </si>
  <si>
    <t>RelMap Consulting</t>
  </si>
  <si>
    <t>Procter &amp; Gamble</t>
  </si>
  <si>
    <t>South Florida Water Management District</t>
  </si>
  <si>
    <t>Piper Networks</t>
  </si>
  <si>
    <t>Berkeley University of California</t>
  </si>
  <si>
    <t>Denodo</t>
  </si>
  <si>
    <t>HEALTH HYRE</t>
  </si>
  <si>
    <t>TargetCW</t>
  </si>
  <si>
    <t>Network Health</t>
  </si>
  <si>
    <t>Nana Development Corporation</t>
  </si>
  <si>
    <t>US Office of the Secretary of Defense</t>
  </si>
  <si>
    <t>DeNOVO Solutions</t>
  </si>
  <si>
    <t>The Vanguard Group</t>
  </si>
  <si>
    <t>Terumo</t>
  </si>
  <si>
    <t>CommunityForce Inc.</t>
  </si>
  <si>
    <t>Progyny</t>
  </si>
  <si>
    <t>Infocepts</t>
  </si>
  <si>
    <t>AXIS Capital Holdings Limited</t>
  </si>
  <si>
    <t>INFICON</t>
  </si>
  <si>
    <t>Client Company</t>
  </si>
  <si>
    <t>EPIC Brokers</t>
  </si>
  <si>
    <t>Express Employment Professionals - Indianapolis (West)</t>
  </si>
  <si>
    <t>NW Recruits</t>
  </si>
  <si>
    <t>Alevio Consulting</t>
  </si>
  <si>
    <t>HP Development Company, L.P. MX</t>
  </si>
  <si>
    <t>Narreach</t>
  </si>
  <si>
    <t>Abbott Jewelry Systems, Inc</t>
  </si>
  <si>
    <t>ChargePoint</t>
  </si>
  <si>
    <t>Delta Group IT Solutions</t>
  </si>
  <si>
    <t>LTV SaaS Fund</t>
  </si>
  <si>
    <t>InfoTech Spectrum Inc</t>
  </si>
  <si>
    <t>Flagship Credit Acceptance</t>
  </si>
  <si>
    <t>Recruit XL</t>
  </si>
  <si>
    <t>Betches Media</t>
  </si>
  <si>
    <t>Family Connections, Inc.</t>
  </si>
  <si>
    <t>RCA</t>
  </si>
  <si>
    <t>Aptara</t>
  </si>
  <si>
    <t>City of Dubuque</t>
  </si>
  <si>
    <t>Travelers Insurance Company</t>
  </si>
  <si>
    <t>Create A1</t>
  </si>
  <si>
    <t>MDMS Recruiting</t>
  </si>
  <si>
    <t>Mount Prospect</t>
  </si>
  <si>
    <t>Cortracker.INC</t>
  </si>
  <si>
    <t>McDonald's Corporation</t>
  </si>
  <si>
    <t>KCRW Inc</t>
  </si>
  <si>
    <t>LAI</t>
  </si>
  <si>
    <t>Ellipse Analytics</t>
  </si>
  <si>
    <t>Strategic Employment Partners (SEP)</t>
  </si>
  <si>
    <t>Ramsoftsystems inc</t>
  </si>
  <si>
    <t>SHIELD AI</t>
  </si>
  <si>
    <t>Birlasoft</t>
  </si>
  <si>
    <t>Zone IT Solutions</t>
  </si>
  <si>
    <t>Bob Murray &amp; Associates - City of Stockton, CA</t>
  </si>
  <si>
    <t>American Council of Academic Physical Therapy</t>
  </si>
  <si>
    <t>Radcube LLC</t>
  </si>
  <si>
    <t>Lhoist North America</t>
  </si>
  <si>
    <t>Ariel Partners</t>
  </si>
  <si>
    <t>IITA</t>
  </si>
  <si>
    <t>TSN Partners</t>
  </si>
  <si>
    <t>Aveanna Healthcare</t>
  </si>
  <si>
    <t>FACEBOOK APP</t>
  </si>
  <si>
    <t>NuMind</t>
  </si>
  <si>
    <t>The Fedcap Group</t>
  </si>
  <si>
    <t>Longwood University</t>
  </si>
  <si>
    <t>Flusso Ltd</t>
  </si>
  <si>
    <t>Medha Technologies</t>
  </si>
  <si>
    <t>IONIDEA ENTERPRISE SOLUTIONS Private Limited</t>
  </si>
  <si>
    <t>Motorway</t>
  </si>
  <si>
    <t>Aurobindo Pharma U.S.A.</t>
  </si>
  <si>
    <t>Osmind</t>
  </si>
  <si>
    <t>C2R Ventures</t>
  </si>
  <si>
    <t>Pace</t>
  </si>
  <si>
    <t>Canon</t>
  </si>
  <si>
    <t>Spectraforce Technologies</t>
  </si>
  <si>
    <t>Laksan Technologies</t>
  </si>
  <si>
    <t>Socure Inc.</t>
  </si>
  <si>
    <t>Trulia</t>
  </si>
  <si>
    <t>Edwards Lifesciences Corp</t>
  </si>
  <si>
    <t>KIPP Schools</t>
  </si>
  <si>
    <t>Tryfacta</t>
  </si>
  <si>
    <t>Workable</t>
  </si>
  <si>
    <t>Ardmore Home Design, Inc.</t>
  </si>
  <si>
    <t>Chemical Guys</t>
  </si>
  <si>
    <t>TOWNSHIP HIGH SCHOOL DISTRICT 211</t>
  </si>
  <si>
    <t>Sumitomo Mitsui Banking Corporation</t>
  </si>
  <si>
    <t>X4 Tech Staffing I Tech and Digital Recruitment</t>
  </si>
  <si>
    <t>Venture Search</t>
  </si>
  <si>
    <t>Vanda Pharmaceuticals</t>
  </si>
  <si>
    <t>Boston Government Services, LLC (BGS)</t>
  </si>
  <si>
    <t>Quest Group Executive Search and Staffing Solutions</t>
  </si>
  <si>
    <t>Advanced Resources</t>
  </si>
  <si>
    <t>2U</t>
  </si>
  <si>
    <t>We Are Social</t>
  </si>
  <si>
    <t>Goldbelt, Inc.</t>
  </si>
  <si>
    <t>VIZIO</t>
  </si>
  <si>
    <t>Diversey, Inc.</t>
  </si>
  <si>
    <t>Orora Packaging Solutions</t>
  </si>
  <si>
    <t>EMG Acquisitions</t>
  </si>
  <si>
    <t>SIB Holdings</t>
  </si>
  <si>
    <t>Tutti Quanti, LLC</t>
  </si>
  <si>
    <t>AmerisourceBergen</t>
  </si>
  <si>
    <t>Aneon Federal Solutions</t>
  </si>
  <si>
    <t>Air Force Civilian Career Training</t>
  </si>
  <si>
    <t>Q1 Technologies</t>
  </si>
  <si>
    <t>eXcell, a division of CompuCom Systems, Inc.</t>
  </si>
  <si>
    <t>NYS Office of Temporary &amp; Disability Assistance</t>
  </si>
  <si>
    <t>Friedman's Home Improvement</t>
  </si>
  <si>
    <t>Exact Staff</t>
  </si>
  <si>
    <t>DISQO</t>
  </si>
  <si>
    <t>Prudent Technology</t>
  </si>
  <si>
    <t>UMB Financial Corporation</t>
  </si>
  <si>
    <t>WGA Consulting, LLC</t>
  </si>
  <si>
    <t>Gridware</t>
  </si>
  <si>
    <t>Blue Harlan</t>
  </si>
  <si>
    <t>Yasmesoft, Inc.</t>
  </si>
  <si>
    <t>Retina Consultants of America</t>
  </si>
  <si>
    <t>Florida Department of Agriculture &amp; Consumer Services, USA</t>
  </si>
  <si>
    <t>Clark Davis Associates</t>
  </si>
  <si>
    <t>Carrington Mortgage Services</t>
  </si>
  <si>
    <t>TimelyMD</t>
  </si>
  <si>
    <t>Major League Baseball (MLB)</t>
  </si>
  <si>
    <t>NEXT Insurance</t>
  </si>
  <si>
    <t>Solv</t>
  </si>
  <si>
    <t>Primerica, Inc.</t>
  </si>
  <si>
    <t>SeekOps Inc.</t>
  </si>
  <si>
    <t>CraftedQ</t>
  </si>
  <si>
    <t>American Broadband</t>
  </si>
  <si>
    <t>Illinois 17th Judicial Circuit Court</t>
  </si>
  <si>
    <t>TELUS International Digital Solutions</t>
  </si>
  <si>
    <t>On Call Counsel</t>
  </si>
  <si>
    <t>Randstad Us</t>
  </si>
  <si>
    <t>Large Irving Based Company</t>
  </si>
  <si>
    <t>Verusen</t>
  </si>
  <si>
    <t>Minnesota Department of Health</t>
  </si>
  <si>
    <t>Instructure</t>
  </si>
  <si>
    <t>Spruce Technology Inc.</t>
  </si>
  <si>
    <t>VS Media</t>
  </si>
  <si>
    <t>Men's Health Clinic (MHC)</t>
  </si>
  <si>
    <t>Green Street Advisors, Inc</t>
  </si>
  <si>
    <t>Lincoln Financial</t>
  </si>
  <si>
    <t>Vivid Impact</t>
  </si>
  <si>
    <t>SoloPoint Solutions</t>
  </si>
  <si>
    <t>Vaco PLC</t>
  </si>
  <si>
    <t>United Software Group Inc.</t>
  </si>
  <si>
    <t>FreeWire Technologies</t>
  </si>
  <si>
    <t>US Securities and Exchange Commission</t>
  </si>
  <si>
    <t>Collective[i]</t>
  </si>
  <si>
    <t>HopSkipDrive</t>
  </si>
  <si>
    <t>Mb Staffing Services LLC</t>
  </si>
  <si>
    <t>Seervision</t>
  </si>
  <si>
    <t>Spire Inc.</t>
  </si>
  <si>
    <t>IT Engagements,Inc.</t>
  </si>
  <si>
    <t>RWE Renewables America, LLC</t>
  </si>
  <si>
    <t>JPMorgan Chase</t>
  </si>
  <si>
    <t>MeetElise</t>
  </si>
  <si>
    <t>Health Plan of San Joaquin</t>
  </si>
  <si>
    <t>Financial Partners Credit Union</t>
  </si>
  <si>
    <t>SmarterDx</t>
  </si>
  <si>
    <t>TELUS International</t>
  </si>
  <si>
    <t>ALDI</t>
  </si>
  <si>
    <t>Trinity Healthcare Resources</t>
  </si>
  <si>
    <t>Staffosaurus</t>
  </si>
  <si>
    <t>Calibrated Staffing</t>
  </si>
  <si>
    <t>Providence Health Plan</t>
  </si>
  <si>
    <t>Riskspan, Inc</t>
  </si>
  <si>
    <t>Thompson Pipe Group</t>
  </si>
  <si>
    <t>Trideum Corporation</t>
  </si>
  <si>
    <t>Diversified</t>
  </si>
  <si>
    <t>Second Spectrum</t>
  </si>
  <si>
    <t>Judge Group</t>
  </si>
  <si>
    <t>Registered Nursing Services</t>
  </si>
  <si>
    <t>AMN Healthcare</t>
  </si>
  <si>
    <t>D'leon Consulting Engineers - 4.0</t>
  </si>
  <si>
    <t>Renault Group</t>
  </si>
  <si>
    <t>PEG Staffing &amp; Recruiting</t>
  </si>
  <si>
    <t>Connect Search LLC</t>
  </si>
  <si>
    <t>Association Member Benefits Advisors</t>
  </si>
  <si>
    <t>Prospect 33 LLC</t>
  </si>
  <si>
    <t>NASK</t>
  </si>
  <si>
    <t>PSG Global Solutions</t>
  </si>
  <si>
    <t>Carnegie Mellon University - 4.2</t>
  </si>
  <si>
    <t>Health First</t>
  </si>
  <si>
    <t>Credit Acceptance Corporation</t>
  </si>
  <si>
    <t>INFUSEmedia</t>
  </si>
  <si>
    <t>LS Technologies, LLC</t>
  </si>
  <si>
    <t>ClassDojo</t>
  </si>
  <si>
    <t>Enterprise Solutions</t>
  </si>
  <si>
    <t>Keck Medicine of USC</t>
  </si>
  <si>
    <t>Velocity Search Group Inc.</t>
  </si>
  <si>
    <t>FTS Inc</t>
  </si>
  <si>
    <t>Wucf Tv</t>
  </si>
  <si>
    <t>IDEA Public Schools</t>
  </si>
  <si>
    <t>Penrose Studios</t>
  </si>
  <si>
    <t>Norsk Hydro</t>
  </si>
  <si>
    <t>BuzzClan</t>
  </si>
  <si>
    <t>Southwest Research Institute</t>
  </si>
  <si>
    <t>Keck Medical Center of USC</t>
  </si>
  <si>
    <t>M.S. Hall + Associates</t>
  </si>
  <si>
    <t>XL Pro Staffing and Consulting</t>
  </si>
  <si>
    <t>Fat Tuesday</t>
  </si>
  <si>
    <t>Innocore Solutions</t>
  </si>
  <si>
    <t>Akamai</t>
  </si>
  <si>
    <t>Calypso AI</t>
  </si>
  <si>
    <t>Quality Staffing</t>
  </si>
  <si>
    <t>Visium Resources, Inc.</t>
  </si>
  <si>
    <t>Xylem</t>
  </si>
  <si>
    <t>Indium Software</t>
  </si>
  <si>
    <t>Stifel Financial Corp.</t>
  </si>
  <si>
    <t>NYBC</t>
  </si>
  <si>
    <t>Faculty</t>
  </si>
  <si>
    <t>Camino Real Community Services</t>
  </si>
  <si>
    <t>Clark National Accounts</t>
  </si>
  <si>
    <t>Immigration and Customs Enforcement</t>
  </si>
  <si>
    <t>AcuityAds</t>
  </si>
  <si>
    <t>Upward Health</t>
  </si>
  <si>
    <t>Nexlogica</t>
  </si>
  <si>
    <t>Calhoun International, LLC</t>
  </si>
  <si>
    <t>EPRI</t>
  </si>
  <si>
    <t>Cleveland Clinic</t>
  </si>
  <si>
    <t>Real Soft, Inc / Diversity Direct</t>
  </si>
  <si>
    <t>Baresquare</t>
  </si>
  <si>
    <t>Riiid Labs</t>
  </si>
  <si>
    <t>GForce Life Sciences</t>
  </si>
  <si>
    <t>Second Harvest of Silicon Valley</t>
  </si>
  <si>
    <t>Aliados Health</t>
  </si>
  <si>
    <t>PUBLICIS GROUPE</t>
  </si>
  <si>
    <t>BlockSwap Network</t>
  </si>
  <si>
    <t>Kojo</t>
  </si>
  <si>
    <t>ED-Energy Storage &amp; Distributed R</t>
  </si>
  <si>
    <t>Aspire Systems, Inc.</t>
  </si>
  <si>
    <t>Inspire Client LLC</t>
  </si>
  <si>
    <t>COBALT 27 LLC</t>
  </si>
  <si>
    <t>Arch Capital Group</t>
  </si>
  <si>
    <t>Mondelez International</t>
  </si>
  <si>
    <t>SIS</t>
  </si>
  <si>
    <t>Tencent</t>
  </si>
  <si>
    <t>PGS Worldwide</t>
  </si>
  <si>
    <t>MKD Electric</t>
  </si>
  <si>
    <t>Fevo</t>
  </si>
  <si>
    <t>Advantage Solutions: Sales, Marketing, Technology</t>
  </si>
  <si>
    <t>Center for Open Science</t>
  </si>
  <si>
    <t>JCD STAFFING LLC</t>
  </si>
  <si>
    <t>Apptad Inc</t>
  </si>
  <si>
    <t>TASC Technical Services LLC</t>
  </si>
  <si>
    <t>Blackpoint Cyber</t>
  </si>
  <si>
    <t>Lord Hobo Brewing Company</t>
  </si>
  <si>
    <t>Pure Integration</t>
  </si>
  <si>
    <t>Mansai  Corporation</t>
  </si>
  <si>
    <t>Guru</t>
  </si>
  <si>
    <t>IPRO</t>
  </si>
  <si>
    <t>Razorfish</t>
  </si>
  <si>
    <t>Catholic Health Initiatives</t>
  </si>
  <si>
    <t>Iron Systems</t>
  </si>
  <si>
    <t>Community Progress Council</t>
  </si>
  <si>
    <t>Mothership Strategies, LLC</t>
  </si>
  <si>
    <t>Paperless Post</t>
  </si>
  <si>
    <t>Housecall Pro</t>
  </si>
  <si>
    <t>Kindred AI</t>
  </si>
  <si>
    <t>SoCode Recruitment</t>
  </si>
  <si>
    <t>Integrity Staffing Solutions</t>
  </si>
  <si>
    <t>Technossus</t>
  </si>
  <si>
    <t>Evolve Vacation Rental Network</t>
  </si>
  <si>
    <t>International Maize and Wheat Improvement Center</t>
  </si>
  <si>
    <t>Wright Technical Services</t>
  </si>
  <si>
    <t>Hubstaff</t>
  </si>
  <si>
    <t>IMTCS, LLC</t>
  </si>
  <si>
    <t>Dexian DISYS</t>
  </si>
  <si>
    <t>University of California San Diego</t>
  </si>
  <si>
    <t>UC Davis Health</t>
  </si>
  <si>
    <t>AL2S3 LTD</t>
  </si>
  <si>
    <t>NomiSo</t>
  </si>
  <si>
    <t>FlexIT Global</t>
  </si>
  <si>
    <t>Invert</t>
  </si>
  <si>
    <t>Finance</t>
  </si>
  <si>
    <t>CockroachDB</t>
  </si>
  <si>
    <t>Perennial Resources International</t>
  </si>
  <si>
    <t>Alameda County Community Food Bank</t>
  </si>
  <si>
    <t>Eddy County NM</t>
  </si>
  <si>
    <t>Palo Alto Veterans Institute for Research (PAVIR)</t>
  </si>
  <si>
    <t>Edison Smart</t>
  </si>
  <si>
    <t>GrayHawk Health</t>
  </si>
  <si>
    <t>treasury.gov</t>
  </si>
  <si>
    <t>Central California Alliance for Health (Remote)</t>
  </si>
  <si>
    <t>Apogee Engineering, LLC</t>
  </si>
  <si>
    <t>Sunixa Solutions</t>
  </si>
  <si>
    <t>Charter Global</t>
  </si>
  <si>
    <t>Constructor.io</t>
  </si>
  <si>
    <t>Squarespace</t>
  </si>
  <si>
    <t>PROLIM Global Corporation</t>
  </si>
  <si>
    <t>AAA-Auto Club Enterprises</t>
  </si>
  <si>
    <t>HL Solutions LLC</t>
  </si>
  <si>
    <t>PrimeMSOSurgicalCenters (Headquarters)</t>
  </si>
  <si>
    <t>Columbia University Medical Center</t>
  </si>
  <si>
    <t>Maxis Studios</t>
  </si>
  <si>
    <t>Klick Health</t>
  </si>
  <si>
    <t>LIFEN</t>
  </si>
  <si>
    <t>Consumer Loan Careers</t>
  </si>
  <si>
    <t>CAE Inc</t>
  </si>
  <si>
    <t>PMHCC, Inc.</t>
  </si>
  <si>
    <t>Saint Bernards Medical Center</t>
  </si>
  <si>
    <t>MoonPay</t>
  </si>
  <si>
    <t>UMITRON</t>
  </si>
  <si>
    <t>US Foods</t>
  </si>
  <si>
    <t>Trustpoint.One / APIA Scholars</t>
  </si>
  <si>
    <t>Ajulia Executive Search</t>
  </si>
  <si>
    <t>Acunor Infotech</t>
  </si>
  <si>
    <t>Office of Naval Research</t>
  </si>
  <si>
    <t>Reltio</t>
  </si>
  <si>
    <t>SRP</t>
  </si>
  <si>
    <t>New York City Housing Development Corporation</t>
  </si>
  <si>
    <t>clé tile</t>
  </si>
  <si>
    <t>Teradyne</t>
  </si>
  <si>
    <t>Prolacta Bioscience</t>
  </si>
  <si>
    <t>LaunchPointPEO</t>
  </si>
  <si>
    <t>Banyan Treatment Center</t>
  </si>
  <si>
    <t>Las Vegas Metropolitan Police Department</t>
  </si>
  <si>
    <t>Utilisave</t>
  </si>
  <si>
    <t>Centralized Accounting and Payroll/Personnel System</t>
  </si>
  <si>
    <t>Coniq</t>
  </si>
  <si>
    <t>Zapata Technology</t>
  </si>
  <si>
    <t>Hearst Media Services</t>
  </si>
  <si>
    <t>Polco</t>
  </si>
  <si>
    <t>Internet of Things, LLC</t>
  </si>
  <si>
    <t>Ontic</t>
  </si>
  <si>
    <t>Searce Inc.</t>
  </si>
  <si>
    <t>Coral Gables</t>
  </si>
  <si>
    <t>AMIRI</t>
  </si>
  <si>
    <t>AphroSoft TechnoLogies</t>
  </si>
  <si>
    <t>Next Step Systems</t>
  </si>
  <si>
    <t>Imagine360</t>
  </si>
  <si>
    <t>WellBe Senior Medical</t>
  </si>
  <si>
    <t>Joint Services and Activities Supported by the Office, Secretary of the Army</t>
  </si>
  <si>
    <t>(THE VANGUARD GROUP/MALVERN,PA)</t>
  </si>
  <si>
    <t>AGCO - 3.8</t>
  </si>
  <si>
    <t>Prahartech</t>
  </si>
  <si>
    <t>Midi</t>
  </si>
  <si>
    <t>Los Angeles Apparel</t>
  </si>
  <si>
    <t>Whiterabbit.ai</t>
  </si>
  <si>
    <t>CalOptima</t>
  </si>
  <si>
    <t>Thermo Fisher Scientific Inc.</t>
  </si>
  <si>
    <t>Unity Technologies</t>
  </si>
  <si>
    <t>Human Advisors LLC</t>
  </si>
  <si>
    <t>University of California Santa Cruz</t>
  </si>
  <si>
    <t>OASYS, INC.</t>
  </si>
  <si>
    <t>Houseful</t>
  </si>
  <si>
    <t>Civica UK Ltd</t>
  </si>
  <si>
    <t>Internet Brands</t>
  </si>
  <si>
    <t>NAZTEC Int. Group</t>
  </si>
  <si>
    <t>Society for College and University Planning</t>
  </si>
  <si>
    <t>Tower Legal Solutions</t>
  </si>
  <si>
    <t>Carecone</t>
  </si>
  <si>
    <t>Indeed</t>
  </si>
  <si>
    <t>Evans Equipment &amp; Environmental</t>
  </si>
  <si>
    <t>Houzz</t>
  </si>
  <si>
    <t>Jackson Lewis PC</t>
  </si>
  <si>
    <t>VITUS Search Group</t>
  </si>
  <si>
    <t>Dark Horse Talent</t>
  </si>
  <si>
    <t>Beacon CPA</t>
  </si>
  <si>
    <t>1stdibs.com</t>
  </si>
  <si>
    <t>Celestica</t>
  </si>
  <si>
    <t>Genomic Testing Cooperative, LLC</t>
  </si>
  <si>
    <t>The University of North Carolina at Chapel Hill</t>
  </si>
  <si>
    <t>Craig Technologies</t>
  </si>
  <si>
    <t>Baldor Specialty Foods</t>
  </si>
  <si>
    <t>Behavioral Health Group - BHG</t>
  </si>
  <si>
    <t>VILLAGE-VIRGIN ISLANDS PARTNERS</t>
  </si>
  <si>
    <t>Sibitalent Corp</t>
  </si>
  <si>
    <t>3Core Systems Inc.</t>
  </si>
  <si>
    <t>Bright Minds</t>
  </si>
  <si>
    <t>Citibank (Citi) - 3.4</t>
  </si>
  <si>
    <t>TEC Group Inc.</t>
  </si>
  <si>
    <t>NCdotGov</t>
  </si>
  <si>
    <t>Resource 1, Inc.</t>
  </si>
  <si>
    <t>US HQDA Field Operating Agencies and Staff Support Agencies</t>
  </si>
  <si>
    <t>Orange County's Credit Union</t>
  </si>
  <si>
    <t>A*TEAM Collision Center</t>
  </si>
  <si>
    <t>Linum Labs</t>
  </si>
  <si>
    <t>Influential</t>
  </si>
  <si>
    <t>Wilshire Law Firm Plc</t>
  </si>
  <si>
    <t>BSN Sports</t>
  </si>
  <si>
    <t>SA Technologies Inc</t>
  </si>
  <si>
    <t>Diagnostics Laboratory Science</t>
  </si>
  <si>
    <t>Ajace Inc</t>
  </si>
  <si>
    <t>University of Nevada, Las Vegas (UNLV)</t>
  </si>
  <si>
    <t>Defense Acquisition Support Services LLC</t>
  </si>
  <si>
    <t>WGN-TV</t>
  </si>
  <si>
    <t>Tenet3</t>
  </si>
  <si>
    <t>RH</t>
  </si>
  <si>
    <t>American Century Companies, Inc.</t>
  </si>
  <si>
    <t>Cox Communications, Inc.</t>
  </si>
  <si>
    <t>Parkland Health and Hospital System</t>
  </si>
  <si>
    <t>Emonics</t>
  </si>
  <si>
    <t>NobleAI</t>
  </si>
  <si>
    <t>Blue Chip Talent</t>
  </si>
  <si>
    <t>Campus Crusade for Christ</t>
  </si>
  <si>
    <t>cSafe Holdings</t>
  </si>
  <si>
    <t>Allworth Financial</t>
  </si>
  <si>
    <t>COMPASS Pathways</t>
  </si>
  <si>
    <t>Stillwater Insurance Services, Inc.</t>
  </si>
  <si>
    <t>NetHyve Technologies Inc</t>
  </si>
  <si>
    <t>MSP Staffing  LTD</t>
  </si>
  <si>
    <t>American International Group, Inc.</t>
  </si>
  <si>
    <t>Nixon Webtech</t>
  </si>
  <si>
    <t>Yoh - A Day &amp; Zimmerman Company</t>
  </si>
  <si>
    <t>COVE Behavioral Health</t>
  </si>
  <si>
    <t>Dana Incorporated</t>
  </si>
  <si>
    <t>Charleston County</t>
  </si>
  <si>
    <t>DIGITAL MEDIA SOLUTIONS</t>
  </si>
  <si>
    <t>IDEMIA</t>
  </si>
  <si>
    <t>Onebridge</t>
  </si>
  <si>
    <t>Atlanta Public Schools</t>
  </si>
  <si>
    <t>Total Care Services, Inc.</t>
  </si>
  <si>
    <t>Blackstone Technology Group</t>
  </si>
  <si>
    <t>Jey Rey</t>
  </si>
  <si>
    <t>City of Denton, TX</t>
  </si>
  <si>
    <t>Civitech</t>
  </si>
  <si>
    <t>The Fund for Public Health in New York City</t>
  </si>
  <si>
    <t>The Port Authority of New York and New Jersey (PANYNJ)</t>
  </si>
  <si>
    <t>Koch Davis</t>
  </si>
  <si>
    <t>KBA Lease Services</t>
  </si>
  <si>
    <t>Wisetek</t>
  </si>
  <si>
    <t>Call Journey</t>
  </si>
  <si>
    <t>The Cottonwood School Career Page</t>
  </si>
  <si>
    <t>iSeatz</t>
  </si>
  <si>
    <t>NAVY FEDERAL CREDIT UNION</t>
  </si>
  <si>
    <t>SkyPoint Cloud</t>
  </si>
  <si>
    <t>U.S. Retirement &amp; Benefits Partners</t>
  </si>
  <si>
    <t>M3BI, LLC.</t>
  </si>
  <si>
    <t>Zoetis, Inc</t>
  </si>
  <si>
    <t>Nuna Inc.</t>
  </si>
  <si>
    <t>FutureLearn Ltd</t>
  </si>
  <si>
    <t>Tyto Athene, LLC</t>
  </si>
  <si>
    <t>H3 Technologies</t>
  </si>
  <si>
    <t>Tidal Wave Auto Spa</t>
  </si>
  <si>
    <t>Clinical Management Consultants</t>
  </si>
  <si>
    <t>SAIC (Science Applications Int.)</t>
  </si>
  <si>
    <t>DuckDuckGo</t>
  </si>
  <si>
    <t>Alo Yoga</t>
  </si>
  <si>
    <t>Pan Asia Resources Pte Ltd.</t>
  </si>
  <si>
    <t>Alkami</t>
  </si>
  <si>
    <t>TheHive</t>
  </si>
  <si>
    <t>Kinsley Power Systems</t>
  </si>
  <si>
    <t>Payoneer</t>
  </si>
  <si>
    <t>Baked By Melissa</t>
  </si>
  <si>
    <t>Defense Commissary Agency</t>
  </si>
  <si>
    <t>Klick</t>
  </si>
  <si>
    <t>Service Experts Heating &amp; Air Conditioning</t>
  </si>
  <si>
    <t>GSS Infotech</t>
  </si>
  <si>
    <t>RGBSI A&amp;D</t>
  </si>
  <si>
    <t>Aleto, Inc.</t>
  </si>
  <si>
    <t>Astrix</t>
  </si>
  <si>
    <t>Sinco Inc</t>
  </si>
  <si>
    <t>Nissan</t>
  </si>
  <si>
    <t>Randstad Life Sciences US</t>
  </si>
  <si>
    <t>R&amp;T Deposit Solutions</t>
  </si>
  <si>
    <t>The Goldman Sachs Group, Inc</t>
  </si>
  <si>
    <t>Anser Advisory</t>
  </si>
  <si>
    <t>West Cancer Center</t>
  </si>
  <si>
    <t>24x7 ESI, Inc.</t>
  </si>
  <si>
    <t>US Department of the Army</t>
  </si>
  <si>
    <t>EmbryRiddle Aeronautical University</t>
  </si>
  <si>
    <t>Snowflake Computing</t>
  </si>
  <si>
    <t>Exponent</t>
  </si>
  <si>
    <t>TIGI HR Solution PVT. LTD.</t>
  </si>
  <si>
    <t>American CyberSystems, Inc.</t>
  </si>
  <si>
    <t>PennyMac Financial Services, Inc.</t>
  </si>
  <si>
    <t>Ztek Consulting INC</t>
  </si>
  <si>
    <t>Johnson Service Group</t>
  </si>
  <si>
    <t>Point Broadband</t>
  </si>
  <si>
    <t>Hertz System</t>
  </si>
  <si>
    <t>Neo Tech Solutions</t>
  </si>
  <si>
    <t>Quizizz</t>
  </si>
  <si>
    <t>SPCA Tampa Bay Florida Inc.</t>
  </si>
  <si>
    <t>Segrera Associates</t>
  </si>
  <si>
    <t>ROKT</t>
  </si>
  <si>
    <t>Twang Partners LTD</t>
  </si>
  <si>
    <t>F2Onsite</t>
  </si>
  <si>
    <t>Tazewell County</t>
  </si>
  <si>
    <t>Vallen Distribution</t>
  </si>
  <si>
    <t>The Blackstone Group</t>
  </si>
  <si>
    <t>Argonaut Management Services, Inc</t>
  </si>
  <si>
    <t>Model N</t>
  </si>
  <si>
    <t>City of Syracuse</t>
  </si>
  <si>
    <t>Boston Childrens Health Physicians LLP</t>
  </si>
  <si>
    <t>Another Source</t>
  </si>
  <si>
    <t>Insticator</t>
  </si>
  <si>
    <t>Synthego</t>
  </si>
  <si>
    <t>Aumentar Consulting</t>
  </si>
  <si>
    <t>Children's Hospital Colorado</t>
  </si>
  <si>
    <t>Pollen Tech Pte Ltd</t>
  </si>
  <si>
    <t>Mint Mobile</t>
  </si>
  <si>
    <t>SpectraMedix</t>
  </si>
  <si>
    <t>Advanced Management USA LLC</t>
  </si>
  <si>
    <t>Advanced Technology and Research Corporation</t>
  </si>
  <si>
    <t>The Difference Card</t>
  </si>
  <si>
    <t>St. Charles School District</t>
  </si>
  <si>
    <t>Techniweld USA</t>
  </si>
  <si>
    <t>Arity</t>
  </si>
  <si>
    <t>InSource, Inc</t>
  </si>
  <si>
    <t>Pacific Gas And Electric Company</t>
  </si>
  <si>
    <t>Archdiocese of Chicago</t>
  </si>
  <si>
    <t>Rocketship Financial Corporation</t>
  </si>
  <si>
    <t>Lucile Packard Children's Hospital Stanford</t>
  </si>
  <si>
    <t>State of Maryland</t>
  </si>
  <si>
    <t>Sperry Rail Inc.</t>
  </si>
  <si>
    <t>Spectrum Search Group</t>
  </si>
  <si>
    <t>N/A am a student</t>
  </si>
  <si>
    <t>Emtek Products</t>
  </si>
  <si>
    <t>Attabotics</t>
  </si>
  <si>
    <t>HomeStars Inc.</t>
  </si>
  <si>
    <t>Pod</t>
  </si>
  <si>
    <t>Samsung Semiconductor, Inc.</t>
  </si>
  <si>
    <t>US Defense Counterintelligence and Security Agency</t>
  </si>
  <si>
    <t>Hartland Group Executive Search</t>
  </si>
  <si>
    <t>City of Albuquerque</t>
  </si>
  <si>
    <t>Apollo Medical Holdings</t>
  </si>
  <si>
    <t>Center for the Study of Services</t>
  </si>
  <si>
    <t>New York Presbyterian</t>
  </si>
  <si>
    <t>City of Los Angeles</t>
  </si>
  <si>
    <t>Safety National Casualty Corporation</t>
  </si>
  <si>
    <t>Prolink Business Solutions</t>
  </si>
  <si>
    <t>PDS Inc</t>
  </si>
  <si>
    <t>Network ESC A Division of Network Temps, Inc.</t>
  </si>
  <si>
    <t>Dixie Technical College</t>
  </si>
  <si>
    <t>BCG X</t>
  </si>
  <si>
    <t>Bowery Farming</t>
  </si>
  <si>
    <t>Braintree Technology</t>
  </si>
  <si>
    <t>Xe</t>
  </si>
  <si>
    <t>Spire Systems Inc</t>
  </si>
  <si>
    <t>Mozilla</t>
  </si>
  <si>
    <t>Illinois Heartland Library System</t>
  </si>
  <si>
    <t>Kubota Tractor Corp</t>
  </si>
  <si>
    <t>Knoxville Utilities Board</t>
  </si>
  <si>
    <t>Westpac Group</t>
  </si>
  <si>
    <t>Cambridge Investment Research, Inc.</t>
  </si>
  <si>
    <t>Innovior Pty. Ltd.</t>
  </si>
  <si>
    <t>Spark451 Inc.</t>
  </si>
  <si>
    <t>nLeague services Inc.</t>
  </si>
  <si>
    <t>TATA Consulting Services (USA)</t>
  </si>
  <si>
    <t>The Hollister Group</t>
  </si>
  <si>
    <t>xiartech</t>
  </si>
  <si>
    <t>Vector Recruiting LLC</t>
  </si>
  <si>
    <t>An Innovative Cloud Storage Company</t>
  </si>
  <si>
    <t>Insurify</t>
  </si>
  <si>
    <t>Capitol Building Supply</t>
  </si>
  <si>
    <t>Convene, Inc</t>
  </si>
  <si>
    <t>Monterey Peninsula Unified School District</t>
  </si>
  <si>
    <t>New York State Insurance Fund (NYSIF)</t>
  </si>
  <si>
    <t>Northwestern University</t>
  </si>
  <si>
    <t>AllTrails</t>
  </si>
  <si>
    <t>Augusta Precious Metals</t>
  </si>
  <si>
    <t>SpringbokIT</t>
  </si>
  <si>
    <t>Dedrone</t>
  </si>
  <si>
    <t>Pulley</t>
  </si>
  <si>
    <t>Hispanic American Construction Industry Association (HACIA)</t>
  </si>
  <si>
    <t>Anveta Inc</t>
  </si>
  <si>
    <t>M1 Finance</t>
  </si>
  <si>
    <t>NRG</t>
  </si>
  <si>
    <t>Find Great People</t>
  </si>
  <si>
    <t>Health GPT</t>
  </si>
  <si>
    <t>Grant Leading Technology, LLC</t>
  </si>
  <si>
    <t>Gerresheimer</t>
  </si>
  <si>
    <t>TOUCH WIRELESS CA LLC</t>
  </si>
  <si>
    <t>DeployHR</t>
  </si>
  <si>
    <t>Stone Resource</t>
  </si>
  <si>
    <t>Absolute IT</t>
  </si>
  <si>
    <t>Second Round, LP</t>
  </si>
  <si>
    <t>Superior Court of California, County of Alameda</t>
  </si>
  <si>
    <t>DataKind</t>
  </si>
  <si>
    <t>Terrascope</t>
  </si>
  <si>
    <t>Sourcemantra</t>
  </si>
  <si>
    <t>TSR Consulting Services, Inc (Confidential Client)</t>
  </si>
  <si>
    <t>Wallbox</t>
  </si>
  <si>
    <t>CB Insights</t>
  </si>
  <si>
    <t>Innovalus</t>
  </si>
  <si>
    <t>Umasinc</t>
  </si>
  <si>
    <t>Kupono Government Services, LLC</t>
  </si>
  <si>
    <t>PROLIM</t>
  </si>
  <si>
    <t>Yamaha Motor Corporation</t>
  </si>
  <si>
    <t>Primary Wave Music Publishing, LLC</t>
  </si>
  <si>
    <t>Antra, Inc</t>
  </si>
  <si>
    <t>Kovan Technology Solutions</t>
  </si>
  <si>
    <t>Digital Science</t>
  </si>
  <si>
    <t>Accrete.AI</t>
  </si>
  <si>
    <t>Arkane Studios</t>
  </si>
  <si>
    <t>Brambles</t>
  </si>
  <si>
    <t>Edgewell Personal Care Brands</t>
  </si>
  <si>
    <t>Triplebyte</t>
  </si>
  <si>
    <t>Marathon Medical</t>
  </si>
  <si>
    <t>SINCERA CONSULTING</t>
  </si>
  <si>
    <t>Annalect</t>
  </si>
  <si>
    <t>PrideStaff - Edison, NJ</t>
  </si>
  <si>
    <t>Department of Defense Education Activity</t>
  </si>
  <si>
    <t>Amaze Systems</t>
  </si>
  <si>
    <t>Augusta University</t>
  </si>
  <si>
    <t>Symantrix Inc</t>
  </si>
  <si>
    <t>Paritas Recruitment</t>
  </si>
  <si>
    <t>Glovis America Inc</t>
  </si>
  <si>
    <t>Navient Corporation</t>
  </si>
  <si>
    <t>Torin Consulting, Inc.</t>
  </si>
  <si>
    <t>Sony Pictures</t>
  </si>
  <si>
    <t>tag</t>
  </si>
  <si>
    <t>Raiffeisen Bank Ukraine</t>
  </si>
  <si>
    <t>Boston Scientific</t>
  </si>
  <si>
    <t>Elion Scientific</t>
  </si>
  <si>
    <t>Madison-Davis, LLC</t>
  </si>
  <si>
    <t>Meridian Technologies, Inc.</t>
  </si>
  <si>
    <t>Beacon Hill Staffing Group, LLC</t>
  </si>
  <si>
    <t>SmithRx</t>
  </si>
  <si>
    <t>SBC Solutions</t>
  </si>
  <si>
    <t>Redvest</t>
  </si>
  <si>
    <t>Terray Therapeutics</t>
  </si>
  <si>
    <t>Sofi</t>
  </si>
  <si>
    <t>Serv Staffing Inc.</t>
  </si>
  <si>
    <t>CREDITSERVE INC</t>
  </si>
  <si>
    <t>Evernote</t>
  </si>
  <si>
    <t>h3 Technologies, LLC</t>
  </si>
  <si>
    <t>Mediacom Communications Corporation</t>
  </si>
  <si>
    <t>Healthcare Staffing Professionals, Inc.</t>
  </si>
  <si>
    <t>Ambassador Theatre Group</t>
  </si>
  <si>
    <t>First American Bank</t>
  </si>
  <si>
    <t>Flipdish</t>
  </si>
  <si>
    <t>HSR Systems</t>
  </si>
  <si>
    <t>Juniper Square</t>
  </si>
  <si>
    <t>Zocdoc</t>
  </si>
  <si>
    <t>Fidelity TalentSource</t>
  </si>
  <si>
    <t>Office of the State Auditor</t>
  </si>
  <si>
    <t>Swain &amp; Baldwin</t>
  </si>
  <si>
    <t>Virtual Benefits Administrator</t>
  </si>
  <si>
    <t>Oak Technologies Inc</t>
  </si>
  <si>
    <t>Spot On Talent</t>
  </si>
  <si>
    <t>Discz</t>
  </si>
  <si>
    <t>NYE County School District</t>
  </si>
  <si>
    <t>NTT Ltd</t>
  </si>
  <si>
    <t>Accounting Career Consultants &amp; HR Career Consultants</t>
  </si>
  <si>
    <t>Greenwood Lake UFSD</t>
  </si>
  <si>
    <t>Cerebra Consulting Inc</t>
  </si>
  <si>
    <t>Navistar</t>
  </si>
  <si>
    <t>Kriteck Infosolution</t>
  </si>
  <si>
    <t>DOCS Management Services</t>
  </si>
  <si>
    <t>Zelo Digital Recruitment</t>
  </si>
  <si>
    <t>DeKalb County School District</t>
  </si>
  <si>
    <t>Jada Systems Inc</t>
  </si>
  <si>
    <t>Priceline</t>
  </si>
  <si>
    <t>PhonePe</t>
  </si>
  <si>
    <t>VForce Infotech</t>
  </si>
  <si>
    <t>Susa Ventures</t>
  </si>
  <si>
    <t>Codersdata</t>
  </si>
  <si>
    <t>Quicklly.com</t>
  </si>
  <si>
    <t>UCB</t>
  </si>
  <si>
    <t>Wilbur-Ellis Company LLC - 3.7</t>
  </si>
  <si>
    <t>6e Tech</t>
  </si>
  <si>
    <t>Aperio Global, LLC</t>
  </si>
  <si>
    <t>AIDS Healthcare Foundation</t>
  </si>
  <si>
    <t>Dawson Technical</t>
  </si>
  <si>
    <t>MealSuite</t>
  </si>
  <si>
    <t>Infinity, a Stamford Technology Company</t>
  </si>
  <si>
    <t>FiberFirst</t>
  </si>
  <si>
    <t>Control Risks</t>
  </si>
  <si>
    <t>MotorK</t>
  </si>
  <si>
    <t>SSM Health</t>
  </si>
  <si>
    <t>Certus Sales Recruitment</t>
  </si>
  <si>
    <t>City of Watsonville</t>
  </si>
  <si>
    <t>Allied Aviation Services, Inc.</t>
  </si>
  <si>
    <t>CDR Fundraising Group</t>
  </si>
  <si>
    <t>3E</t>
  </si>
  <si>
    <t>Delray Beach</t>
  </si>
  <si>
    <t>Virginia Dept of Social Services - Local</t>
  </si>
  <si>
    <t>Zip Co</t>
  </si>
  <si>
    <t>100Insure</t>
  </si>
  <si>
    <t>Corteva, Inc.</t>
  </si>
  <si>
    <t>Group Delta Consultants, Inc.</t>
  </si>
  <si>
    <t>KoMarketing</t>
  </si>
  <si>
    <t>Novul Solutions</t>
  </si>
  <si>
    <t>Los Angeles County</t>
  </si>
  <si>
    <t>First American Financial Corporation</t>
  </si>
  <si>
    <t>Global Healthcare Exchange</t>
  </si>
  <si>
    <t>Clever Care Health Plan</t>
  </si>
  <si>
    <t>DOWN Dating &amp; Hookups</t>
  </si>
  <si>
    <t>FGL Holdings</t>
  </si>
  <si>
    <t>West Michigan Partnership for Children</t>
  </si>
  <si>
    <t>Employnet</t>
  </si>
  <si>
    <t>Honorvet technologies</t>
  </si>
  <si>
    <t>HRU Technical Resources</t>
  </si>
  <si>
    <t>Sift</t>
  </si>
  <si>
    <t>University of Maryland, Baltimore</t>
  </si>
  <si>
    <t>STL Staffing</t>
  </si>
  <si>
    <t>Deep Genomics</t>
  </si>
  <si>
    <t>DCA</t>
  </si>
  <si>
    <t>Kubota Tractor Corporation</t>
  </si>
  <si>
    <t>CoinTracker</t>
  </si>
  <si>
    <t>The Astor Group</t>
  </si>
  <si>
    <t>California Life Company</t>
  </si>
  <si>
    <t>Stanford University Lee Lab</t>
  </si>
  <si>
    <t>John Evans Recruiting</t>
  </si>
  <si>
    <t>RideCo</t>
  </si>
  <si>
    <t>WeRide.ai</t>
  </si>
  <si>
    <t>Novacoast, Inc</t>
  </si>
  <si>
    <t>Deposco</t>
  </si>
  <si>
    <t>OAR</t>
  </si>
  <si>
    <t>Opus Recruitment Solutions</t>
  </si>
  <si>
    <t>Creative Global Consulting</t>
  </si>
  <si>
    <t>USC</t>
  </si>
  <si>
    <t>Collective Health</t>
  </si>
  <si>
    <t>Datavant</t>
  </si>
  <si>
    <t>Verkada</t>
  </si>
  <si>
    <t>Hueman PE Talent Solutions</t>
  </si>
  <si>
    <t>Dierbergs Markets, Inc.</t>
  </si>
  <si>
    <t>EHOB, Inc</t>
  </si>
  <si>
    <t>OrangePeople</t>
  </si>
  <si>
    <t>Managed Care Advisors</t>
  </si>
  <si>
    <t>TLSAI Consulting LTD</t>
  </si>
  <si>
    <t>SpotOn: Corporate</t>
  </si>
  <si>
    <t>Novozymes</t>
  </si>
  <si>
    <t>Raise</t>
  </si>
  <si>
    <t>Skiltrek</t>
  </si>
  <si>
    <t>Siranna/Southern California Edison</t>
  </si>
  <si>
    <t>Kohler</t>
  </si>
  <si>
    <t>Healthcare Risk Advisors</t>
  </si>
  <si>
    <t>Harmony Analytics</t>
  </si>
  <si>
    <t>Vindicia</t>
  </si>
  <si>
    <t>Nordstrom</t>
  </si>
  <si>
    <t>Jamaica Hospital Medical Center</t>
  </si>
  <si>
    <t>Limited Memory</t>
  </si>
  <si>
    <t>INFOSMART SYSTEMS,INC.</t>
  </si>
  <si>
    <t>United Nations Global Compact</t>
  </si>
  <si>
    <t>MANTRA Solutions Inc</t>
  </si>
  <si>
    <t>CannabizTeam - Executive Search and Staffing</t>
  </si>
  <si>
    <t>SnS Global Corp</t>
  </si>
  <si>
    <t>HW Dallas</t>
  </si>
  <si>
    <t>Just Energy</t>
  </si>
  <si>
    <t>Motius</t>
  </si>
  <si>
    <t>Signet Jewelers</t>
  </si>
  <si>
    <t>Rise Technical Recruitment Limited</t>
  </si>
  <si>
    <t>Swanktek, Inc</t>
  </si>
  <si>
    <t>Icon Information Consultants</t>
  </si>
  <si>
    <t>Innovative Management Solution</t>
  </si>
  <si>
    <t>United Cerebral Palsy Of Central Florida Inc</t>
  </si>
  <si>
    <t>GrubHub</t>
  </si>
  <si>
    <t>City of Columbus, GA</t>
  </si>
  <si>
    <t>Domino Technologies</t>
  </si>
  <si>
    <t>Varian Medical Systems, Inc.</t>
  </si>
  <si>
    <t>JC Penney</t>
  </si>
  <si>
    <t>Think Next LLC</t>
  </si>
  <si>
    <t>American Airline</t>
  </si>
  <si>
    <t>Family Zone</t>
  </si>
  <si>
    <t>Cortrack Solutions Pvt Ltd.</t>
  </si>
  <si>
    <t>NLP Logix</t>
  </si>
  <si>
    <t>Direct Relief</t>
  </si>
  <si>
    <t>BLUE STORM ASSOCIATES INC</t>
  </si>
  <si>
    <t>Fairfax County Sheriff's Office</t>
  </si>
  <si>
    <t>Faunalytics</t>
  </si>
  <si>
    <t>Adecco US, Inc.</t>
  </si>
  <si>
    <t>Ampla</t>
  </si>
  <si>
    <t>MW Partners</t>
  </si>
  <si>
    <t>Premier Health Network</t>
  </si>
  <si>
    <t>Saint James Health</t>
  </si>
  <si>
    <t>Intuitive Surgical, Inc</t>
  </si>
  <si>
    <t>Seneca Family of Agencies</t>
  </si>
  <si>
    <t>Submittable</t>
  </si>
  <si>
    <t>John F. Kennedy Space Center</t>
  </si>
  <si>
    <t>Anyar, Inc.</t>
  </si>
  <si>
    <t>Ardmore Home Design</t>
  </si>
  <si>
    <t>iCIMS</t>
  </si>
  <si>
    <t>Vallen</t>
  </si>
  <si>
    <t>UC Irvine Public Health</t>
  </si>
  <si>
    <t>Taylor</t>
  </si>
  <si>
    <t>Los Angeles Metro</t>
  </si>
  <si>
    <t>millenniumsoft</t>
  </si>
  <si>
    <t>Endress+Hauser Gruppe</t>
  </si>
  <si>
    <t>SCAN Health Plan</t>
  </si>
  <si>
    <t>AMNEXT</t>
  </si>
  <si>
    <t>Greenlight</t>
  </si>
  <si>
    <t>Hibu Inc.</t>
  </si>
  <si>
    <t>Footprint</t>
  </si>
  <si>
    <t>Weee! Inc</t>
  </si>
  <si>
    <t>Bluebix Solutions Inc.</t>
  </si>
  <si>
    <t>Prevail</t>
  </si>
  <si>
    <t>AEXGroup</t>
  </si>
  <si>
    <t>FIXR</t>
  </si>
  <si>
    <t>AutoNation</t>
  </si>
  <si>
    <t>Audible</t>
  </si>
  <si>
    <t>Finbourne</t>
  </si>
  <si>
    <t>KPC GLOBAL MEDICAL CENTERS INC.</t>
  </si>
  <si>
    <t>Createch</t>
  </si>
  <si>
    <t>Provish Consulting</t>
  </si>
  <si>
    <t>DaVita Kidney Care</t>
  </si>
  <si>
    <t>Commtech</t>
  </si>
  <si>
    <t>Warriors Recruiting</t>
  </si>
  <si>
    <t>LiveHire</t>
  </si>
  <si>
    <t>Menlo Security</t>
  </si>
  <si>
    <t>Prosites Inc</t>
  </si>
  <si>
    <t>Pace University</t>
  </si>
  <si>
    <t>Adam Personnel, Inc.</t>
  </si>
  <si>
    <t>Mynd</t>
  </si>
  <si>
    <t>City of Greenville, SC</t>
  </si>
  <si>
    <t>Apeel Sciences</t>
  </si>
  <si>
    <t>Culligan</t>
  </si>
  <si>
    <t>Ultimate Staffing</t>
  </si>
  <si>
    <t>Crox Group</t>
  </si>
  <si>
    <t>MotorTrend Group</t>
  </si>
  <si>
    <t>Zobility</t>
  </si>
  <si>
    <t>Seeking Alpha</t>
  </si>
  <si>
    <t>Direct Auto Insurance</t>
  </si>
  <si>
    <t>Sensio Air</t>
  </si>
  <si>
    <t>ECC</t>
  </si>
  <si>
    <t>TheoremOne, LLC</t>
  </si>
  <si>
    <t>eBusiness Technologies Corp.</t>
  </si>
  <si>
    <t>Prudential</t>
  </si>
  <si>
    <t>Esports Insider, Ltd.</t>
  </si>
  <si>
    <t>Geomagical Labs</t>
  </si>
  <si>
    <t>CodeLink</t>
  </si>
  <si>
    <t>Sierra, LLC. Air Conditioning &amp; Heating</t>
  </si>
  <si>
    <t>ITN Networks</t>
  </si>
  <si>
    <t>Red Bull</t>
  </si>
  <si>
    <t>U.S. Navy</t>
  </si>
  <si>
    <t>Gehr Industries, Inc.</t>
  </si>
  <si>
    <t>V-Tech Solutions</t>
  </si>
  <si>
    <t>Miami Dade College</t>
  </si>
  <si>
    <t>Nurses Co</t>
  </si>
  <si>
    <t>The MITRE Corporation</t>
  </si>
  <si>
    <t>Casdin Capital</t>
  </si>
  <si>
    <t>orbit</t>
  </si>
  <si>
    <t>iFoodDS</t>
  </si>
  <si>
    <t>Reyes Holdings</t>
  </si>
  <si>
    <t>Amerihealth</t>
  </si>
  <si>
    <t>USA Sport Group</t>
  </si>
  <si>
    <t>KR3 Infosys</t>
  </si>
  <si>
    <t>PTS Services LLC</t>
  </si>
  <si>
    <t>Share Local Media</t>
  </si>
  <si>
    <t>Opptly</t>
  </si>
  <si>
    <t>Eduauraa Technologies Pvt. Ltd</t>
  </si>
  <si>
    <t>Ernst &amp; Young</t>
  </si>
  <si>
    <t>Labcorp Diagnostics, Labcorp</t>
  </si>
  <si>
    <t>vebyond corp</t>
  </si>
  <si>
    <t>D&amp;Q Co. Ltd.</t>
  </si>
  <si>
    <t>The Progressive Corporation</t>
  </si>
  <si>
    <t>CorgiAI</t>
  </si>
  <si>
    <t>Jobber</t>
  </si>
  <si>
    <t>D&amp;G Support Services</t>
  </si>
  <si>
    <t>HireMinds</t>
  </si>
  <si>
    <t>TEXAS COMMISSION ON LAW ENFORCEMENT</t>
  </si>
  <si>
    <t>Luca</t>
  </si>
  <si>
    <t>KAYAK</t>
  </si>
  <si>
    <t>University of Texas System</t>
  </si>
  <si>
    <t>UAB Medicine</t>
  </si>
  <si>
    <t>Alida</t>
  </si>
  <si>
    <t>MUFG</t>
  </si>
  <si>
    <t>Align Technology, Inc</t>
  </si>
  <si>
    <t>County of Santa Barbara</t>
  </si>
  <si>
    <t>Akoya</t>
  </si>
  <si>
    <t>NYC DEPT OF HEALTH/MENTAL HYGIENE</t>
  </si>
  <si>
    <t>Genzeon</t>
  </si>
  <si>
    <t>Discovered MENA</t>
  </si>
  <si>
    <t>Data Services</t>
  </si>
  <si>
    <t>MB Advisors</t>
  </si>
  <si>
    <t>Resources For Human Development, Inc.</t>
  </si>
  <si>
    <t>Integree Solutions</t>
  </si>
  <si>
    <t>Twickenham Advisors</t>
  </si>
  <si>
    <t>CODING DOJO INC.</t>
  </si>
  <si>
    <t>New World Now LLC</t>
  </si>
  <si>
    <t>Hims &amp; Hers</t>
  </si>
  <si>
    <t>Arena Online Ltd</t>
  </si>
  <si>
    <t>Tomra</t>
  </si>
  <si>
    <t>Concept Labs</t>
  </si>
  <si>
    <t>News-Corp</t>
  </si>
  <si>
    <t>TekSystem Group</t>
  </si>
  <si>
    <t>Almirall</t>
  </si>
  <si>
    <t>Opportunity Home San Antonio</t>
  </si>
  <si>
    <t>Value Windows &amp; Doors</t>
  </si>
  <si>
    <t>Realogy</t>
  </si>
  <si>
    <t>Concentra</t>
  </si>
  <si>
    <t>TekIntegral Inc</t>
  </si>
  <si>
    <t>Visionsoft International</t>
  </si>
  <si>
    <t>RT Specialty</t>
  </si>
  <si>
    <t>Stanford Health Care hospital</t>
  </si>
  <si>
    <t>RJI Search</t>
  </si>
  <si>
    <t>BTS</t>
  </si>
  <si>
    <t>Starz</t>
  </si>
  <si>
    <t>Commtech Services Inc</t>
  </si>
  <si>
    <t>Jazwares</t>
  </si>
  <si>
    <t>Otter</t>
  </si>
  <si>
    <t>Archimedes Global</t>
  </si>
  <si>
    <t>Applied Network Solutions</t>
  </si>
  <si>
    <t>Udyari Solutions LLP</t>
  </si>
  <si>
    <t>Beacon Health System</t>
  </si>
  <si>
    <t>Intellect-Technologies</t>
  </si>
  <si>
    <t>Aether</t>
  </si>
  <si>
    <t>PathMatch</t>
  </si>
  <si>
    <t>GCB Services LLC</t>
  </si>
  <si>
    <t>Moxie Interactive</t>
  </si>
  <si>
    <t>Dimensional Thinking LLC</t>
  </si>
  <si>
    <t>Advantis Global, LLC</t>
  </si>
  <si>
    <t>Mellow Mushroom</t>
  </si>
  <si>
    <t>Tailored Brands</t>
  </si>
  <si>
    <t>KBA Lease Services, Inc</t>
  </si>
  <si>
    <t>The Mount Sinai Health System -- The Institute For Advanced Medicine</t>
  </si>
  <si>
    <t>Xyon Global</t>
  </si>
  <si>
    <t>UrbanLogiq</t>
  </si>
  <si>
    <t>Ambient AI</t>
  </si>
  <si>
    <t>United Way of Rhode Island</t>
  </si>
  <si>
    <t>Boston College</t>
  </si>
  <si>
    <t>Physician's Weekly</t>
  </si>
  <si>
    <t>LSG Sky Chefs</t>
  </si>
  <si>
    <t>Stealth Ventures at Redesign Health</t>
  </si>
  <si>
    <t>UC Law SF</t>
  </si>
  <si>
    <t>Soft Tech Consulting</t>
  </si>
  <si>
    <t>NEOTECH SOLUTIONS</t>
  </si>
  <si>
    <t>CHRISTUS Health</t>
  </si>
  <si>
    <t>MODIS</t>
  </si>
  <si>
    <t>A Safe Haven Foundation</t>
  </si>
  <si>
    <t>BWX Technologies</t>
  </si>
  <si>
    <t>QIAGEN</t>
  </si>
  <si>
    <t>Kudo</t>
  </si>
  <si>
    <t>Colorado State University</t>
  </si>
  <si>
    <t>Children's Hospital of Philadelphia</t>
  </si>
  <si>
    <t>United Global Technologies</t>
  </si>
  <si>
    <t>DYNAMIC MANUFACTURING INC</t>
  </si>
  <si>
    <t>Concourse Group</t>
  </si>
  <si>
    <t>Virtusoft</t>
  </si>
  <si>
    <t>Cohere</t>
  </si>
  <si>
    <t>Minimum Continuing Legal Education Board of the Supreme Court of Illinois</t>
  </si>
  <si>
    <t>US Environmental Protection Agency</t>
  </si>
  <si>
    <t>GitHub</t>
  </si>
  <si>
    <t>National Football League (NFL)</t>
  </si>
  <si>
    <t>Slalom Consulting</t>
  </si>
  <si>
    <t>Lakeshore Learning Materials, LLC</t>
  </si>
  <si>
    <t>Obsidian</t>
  </si>
  <si>
    <t>DirectedLINK</t>
  </si>
  <si>
    <t>Karuna Therapeutics, Inc.</t>
  </si>
  <si>
    <t>Aflac</t>
  </si>
  <si>
    <t>Texperts India Pvt. Ltd</t>
  </si>
  <si>
    <t>Travel Leaders Group Holdings LLC dba Internova Travel Group</t>
  </si>
  <si>
    <t>Alliance of Professionals &amp; Consultants, Inc. (APC)</t>
  </si>
  <si>
    <t>Golden Hippo</t>
  </si>
  <si>
    <t>Justworks</t>
  </si>
  <si>
    <t>Instant Serve LLC</t>
  </si>
  <si>
    <t>Astyra Corporation</t>
  </si>
  <si>
    <t>Change Healthcare</t>
  </si>
  <si>
    <t>Apple Valley</t>
  </si>
  <si>
    <t>Florida Cancer Specialists &amp; Research Institute</t>
  </si>
  <si>
    <t>Insurance Group</t>
  </si>
  <si>
    <t>Creditas</t>
  </si>
  <si>
    <t>Mitra Chem</t>
  </si>
  <si>
    <t>Unicon Pharma Inc</t>
  </si>
  <si>
    <t>ZenFair Solutions Inc</t>
  </si>
  <si>
    <t>KBex Global</t>
  </si>
  <si>
    <t>Essentia Health</t>
  </si>
  <si>
    <t>Microchip Technology</t>
  </si>
  <si>
    <t>RGBSI</t>
  </si>
  <si>
    <t>NFP</t>
  </si>
  <si>
    <t>Hinderliter de Llamas &amp; Associates</t>
  </si>
  <si>
    <t>Olympus Corporation of the Americas</t>
  </si>
  <si>
    <t>AF Research Labs</t>
  </si>
  <si>
    <t>Coke</t>
  </si>
  <si>
    <t>Well-established, service organization in Macon, Georgia</t>
  </si>
  <si>
    <t>South Jordan</t>
  </si>
  <si>
    <t>Behavior Frontiers</t>
  </si>
  <si>
    <t>Edgewater Federal Solutions, Inc.</t>
  </si>
  <si>
    <t>Teleperformance</t>
  </si>
  <si>
    <t>Zentech Consulting</t>
  </si>
  <si>
    <t>ACE Employment Services, Inc.</t>
  </si>
  <si>
    <t>Ventura Foods, LLC</t>
  </si>
  <si>
    <t>Uber Freight</t>
  </si>
  <si>
    <t>Leading Edge Administrators LLC</t>
  </si>
  <si>
    <t>Department of Health</t>
  </si>
  <si>
    <t>View Point Health</t>
  </si>
  <si>
    <t>Telecommunications Industry</t>
  </si>
  <si>
    <t>Perigon Group</t>
  </si>
  <si>
    <t>AbilityMarket</t>
  </si>
  <si>
    <t>TuSimple</t>
  </si>
  <si>
    <t>Influencers.club</t>
  </si>
  <si>
    <t>Commonwealth of Kentucky</t>
  </si>
  <si>
    <t>U.S. Wire and Cable Company/ Flexon Industries</t>
  </si>
  <si>
    <t>Australian Federal Police (AFP)</t>
  </si>
  <si>
    <t>Tesla, Inc.</t>
  </si>
  <si>
    <t>CLARA Analytics</t>
  </si>
  <si>
    <t>Walt Disney World Resort</t>
  </si>
  <si>
    <t>Precision Technologies</t>
  </si>
  <si>
    <t>AlleraIT Solutions LLC</t>
  </si>
  <si>
    <t>Public COnsulting Group, Inc.</t>
  </si>
  <si>
    <t>KK Associates</t>
  </si>
  <si>
    <t>Commodities Trading Shop</t>
  </si>
  <si>
    <t>Pixelberry Studios</t>
  </si>
  <si>
    <t>Two Sigma Investments</t>
  </si>
  <si>
    <t>Flexion Inc</t>
  </si>
  <si>
    <t>ewi recruitment</t>
  </si>
  <si>
    <t>City of Winter Haven, FL</t>
  </si>
  <si>
    <t>Fanatics Inc.</t>
  </si>
  <si>
    <t>COOLSOFT</t>
  </si>
  <si>
    <t>Elyon Strategies</t>
  </si>
  <si>
    <t>US Treasury, Departmental Offices</t>
  </si>
  <si>
    <t>Discover Financial Services, Inc.</t>
  </si>
  <si>
    <t>StoneX Group - 3.4</t>
  </si>
  <si>
    <t>PROCEPT BioRobotics</t>
  </si>
  <si>
    <t>Aviso Wealth</t>
  </si>
  <si>
    <t>LanceSoft</t>
  </si>
  <si>
    <t>California Creative Solutions Inc.</t>
  </si>
  <si>
    <t>NEMS - Stockton Street</t>
  </si>
  <si>
    <t>Lucas Group, A Korn Ferry Company</t>
  </si>
  <si>
    <t>THEMESOFT</t>
  </si>
  <si>
    <t>CRED iQ</t>
  </si>
  <si>
    <t>Rolka Loube LLC</t>
  </si>
  <si>
    <t>Synergy Business Consulting, Inc.</t>
  </si>
  <si>
    <t>Harry's</t>
  </si>
  <si>
    <t>Fullscript</t>
  </si>
  <si>
    <t>Emergent365 Inc</t>
  </si>
  <si>
    <t>Lake Homes Realty</t>
  </si>
  <si>
    <t>US Commander, Navy Installations</t>
  </si>
  <si>
    <t>project44</t>
  </si>
  <si>
    <t>ERPMark Inc</t>
  </si>
  <si>
    <t>Durham Tech</t>
  </si>
  <si>
    <t>SLB</t>
  </si>
  <si>
    <t>Alpha AI</t>
  </si>
  <si>
    <t>PlanHub</t>
  </si>
  <si>
    <t>CMK Select</t>
  </si>
  <si>
    <t>InfoTrust</t>
  </si>
  <si>
    <t>Smart Pension Ltd</t>
  </si>
  <si>
    <t>BitRelish Corporation</t>
  </si>
  <si>
    <t>Kforce Inc</t>
  </si>
  <si>
    <t>Lifescale Analytics</t>
  </si>
  <si>
    <t>Technocore360</t>
  </si>
  <si>
    <t>Aloware</t>
  </si>
  <si>
    <t>RMR Group</t>
  </si>
  <si>
    <t>Office of the Chief Medical Ex</t>
  </si>
  <si>
    <t>Total Wine and More</t>
  </si>
  <si>
    <t>Nespresso</t>
  </si>
  <si>
    <t>Oski Technology</t>
  </si>
  <si>
    <t>IT-SCIENT</t>
  </si>
  <si>
    <t>ExecuSource</t>
  </si>
  <si>
    <t>O3 Technology Solutions</t>
  </si>
  <si>
    <t>Babo Community</t>
  </si>
  <si>
    <t>ReServe</t>
  </si>
  <si>
    <t>Sumeru INC</t>
  </si>
  <si>
    <t>HirePower</t>
  </si>
  <si>
    <t>Jushi Holdings</t>
  </si>
  <si>
    <t>Wayfair LLC</t>
  </si>
  <si>
    <t>ANZ Banking Group</t>
  </si>
  <si>
    <t>Chevron</t>
  </si>
  <si>
    <t>Insurance Services Office, Inc.</t>
  </si>
  <si>
    <t>The Mom Project</t>
  </si>
  <si>
    <t>Direct Interactions, Inc.</t>
  </si>
  <si>
    <t>Driscoll’s</t>
  </si>
  <si>
    <t>HALO LLC</t>
  </si>
  <si>
    <t>Bank of Hope</t>
  </si>
  <si>
    <t>Albuquerque Bernalillo County Water Utility Authority</t>
  </si>
  <si>
    <t>Valkyrie Enterprises</t>
  </si>
  <si>
    <t>Blend</t>
  </si>
  <si>
    <t>ABHealth</t>
  </si>
  <si>
    <t>CORA Services</t>
  </si>
  <si>
    <t>Code Climate</t>
  </si>
  <si>
    <t>American Honda Motor Co</t>
  </si>
  <si>
    <t>Goldbelt, Incorporated</t>
  </si>
  <si>
    <t>RADCube-Software Development Company</t>
  </si>
  <si>
    <t>Japan Tobacco International</t>
  </si>
  <si>
    <t>NWOne LLC</t>
  </si>
  <si>
    <t>Minuteman Press</t>
  </si>
  <si>
    <t>Group Delta</t>
  </si>
  <si>
    <t>Gusto, Inc.</t>
  </si>
  <si>
    <t>Cerner Corporation</t>
  </si>
  <si>
    <t>Medpoint Management</t>
  </si>
  <si>
    <t>BlackLine</t>
  </si>
  <si>
    <t>OPN Healthcare</t>
  </si>
  <si>
    <t>Fractal Analytics</t>
  </si>
  <si>
    <t>Faegre Drinker</t>
  </si>
  <si>
    <t>Bioderm Inc.</t>
  </si>
  <si>
    <t>EO of Labor &amp; Work Dvlpmnt</t>
  </si>
  <si>
    <t>pg public services</t>
  </si>
  <si>
    <t>Geo-Med, LLC</t>
  </si>
  <si>
    <t>Baltimore County, MD</t>
  </si>
  <si>
    <t>Texas Solar</t>
  </si>
  <si>
    <t>Guardant Health</t>
  </si>
  <si>
    <t>Open Influence</t>
  </si>
  <si>
    <t>Begin Hire</t>
  </si>
  <si>
    <t>Patton Labs Inc.</t>
  </si>
  <si>
    <t>The Carrera Agency</t>
  </si>
  <si>
    <t>Affinidi</t>
  </si>
  <si>
    <t>Commonwealth of PA</t>
  </si>
  <si>
    <t>Filevine</t>
  </si>
  <si>
    <t>American Fine Food</t>
  </si>
  <si>
    <t>The Yes</t>
  </si>
  <si>
    <t>DATA FUSION &amp; NEURAL NETWORKS</t>
  </si>
  <si>
    <t>Delta Faucet Company</t>
  </si>
  <si>
    <t>Judicial Council of California</t>
  </si>
  <si>
    <t>ASC American Sun Components - 4.4</t>
  </si>
  <si>
    <t>JPR Group LLC</t>
  </si>
  <si>
    <t>Stax - a global strategy consulting firm</t>
  </si>
  <si>
    <t>ULTA Salon, Cosmetics &amp; Fragrance, Inc</t>
  </si>
  <si>
    <t>Tech Aveev LLC</t>
  </si>
  <si>
    <t>Winston Retail</t>
  </si>
  <si>
    <t>S &amp; K Technologies, Inc.</t>
  </si>
  <si>
    <t>Deluxe Corporation</t>
  </si>
  <si>
    <t>Team Red Dog</t>
  </si>
  <si>
    <t>Nielsen Associates</t>
  </si>
  <si>
    <t>Johnson Service Group, Inc.</t>
  </si>
  <si>
    <t>VLOOKUP</t>
  </si>
  <si>
    <t>XLOOKUP</t>
  </si>
  <si>
    <t>Company Name</t>
  </si>
  <si>
    <t>Country</t>
  </si>
  <si>
    <t>Salary Buckets</t>
  </si>
  <si>
    <t>No Data</t>
  </si>
  <si>
    <t>&lt;$75K</t>
  </si>
  <si>
    <t>$75K-$100K</t>
  </si>
  <si>
    <t>$100K-$125K</t>
  </si>
  <si>
    <t>$125K-$200K</t>
  </si>
  <si>
    <t>&gt;$200K</t>
  </si>
  <si>
    <t>Job Titles</t>
  </si>
  <si>
    <t>Jan</t>
  </si>
  <si>
    <t>Feb</t>
  </si>
  <si>
    <t>Mar</t>
  </si>
  <si>
    <t>Apr</t>
  </si>
  <si>
    <t>Jun</t>
  </si>
  <si>
    <t>Jul</t>
  </si>
  <si>
    <t>Aug</t>
  </si>
  <si>
    <t>Sep</t>
  </si>
  <si>
    <t>Oct</t>
  </si>
  <si>
    <t>Nov</t>
  </si>
  <si>
    <t>Dec</t>
  </si>
  <si>
    <t>Month</t>
  </si>
  <si>
    <t>Applicant ID</t>
  </si>
  <si>
    <t>Full Name</t>
  </si>
  <si>
    <t>Job Position</t>
  </si>
  <si>
    <t>Application Date &amp; Time</t>
  </si>
  <si>
    <t>Email</t>
  </si>
  <si>
    <t>Street</t>
  </si>
  <si>
    <t>City State Zip</t>
  </si>
  <si>
    <t>Skills List</t>
  </si>
  <si>
    <t>Full Address</t>
  </si>
  <si>
    <t>First Name</t>
  </si>
  <si>
    <t>Last Name</t>
  </si>
  <si>
    <t>Applicant ID (Short)</t>
  </si>
  <si>
    <t>Find and MID (State)</t>
  </si>
  <si>
    <t>AID0123548</t>
  </si>
  <si>
    <t>Pam Beesly</t>
  </si>
  <si>
    <t>pam.beesly@outlook.com</t>
  </si>
  <si>
    <t>457 Oak St</t>
  </si>
  <si>
    <t>San Jose, CA, 95101</t>
  </si>
  <si>
    <t>Kafka, DataBricks, Spark, Python, GCP</t>
  </si>
  <si>
    <t>AID0123549</t>
  </si>
  <si>
    <t>Michael Scott</t>
  </si>
  <si>
    <t>Business Intelligence Analyst</t>
  </si>
  <si>
    <t>michael.scott@gmail.com</t>
  </si>
  <si>
    <t>203 Birch St</t>
  </si>
  <si>
    <t>Chicago, IL, 60601</t>
  </si>
  <si>
    <t>Power BI, GCP, Airflow, Hadoop, R</t>
  </si>
  <si>
    <t>AID0123550</t>
  </si>
  <si>
    <t>Kevin Malone</t>
  </si>
  <si>
    <t>kevin.malone@aol.com</t>
  </si>
  <si>
    <t>790 Pine St</t>
  </si>
  <si>
    <t>Azure, Java, SQL, DataBricks</t>
  </si>
  <si>
    <t>AID0123551</t>
  </si>
  <si>
    <t>AID0123552</t>
  </si>
  <si>
    <t>Jim Halpert</t>
  </si>
  <si>
    <t>jim.halpert@hotmail.com</t>
  </si>
  <si>
    <t>459 Oak St</t>
  </si>
  <si>
    <t>Philadelphia, PA, 19101</t>
  </si>
  <si>
    <t>DataBricks, Hadoop, Java</t>
  </si>
  <si>
    <t>AID0123553</t>
  </si>
  <si>
    <t>Ryan Howard</t>
  </si>
  <si>
    <t>ryan.howard@aol.com</t>
  </si>
  <si>
    <t>204 Birch St</t>
  </si>
  <si>
    <t>Snowflake, Airflow, DataBricks</t>
  </si>
  <si>
    <t>AID0123554</t>
  </si>
  <si>
    <t>AID0123555</t>
  </si>
  <si>
    <t>AID0123556</t>
  </si>
  <si>
    <t>Stanley Hudson</t>
  </si>
  <si>
    <t>stanley.hudson@gmail.com</t>
  </si>
  <si>
    <t>123 Elm St</t>
  </si>
  <si>
    <t>Scala, Azure, R, Kafka</t>
  </si>
  <si>
    <t>AID0123557</t>
  </si>
  <si>
    <t>Angela Martin</t>
  </si>
  <si>
    <t>angela.martin@ymail.com</t>
  </si>
  <si>
    <t>Los Angeles, CA, 90001</t>
  </si>
  <si>
    <t>Snowflake, Excel, Scala</t>
  </si>
  <si>
    <t>AID0123558</t>
  </si>
  <si>
    <t>Dwight Schrute</t>
  </si>
  <si>
    <t>dwight.schrute@gmail.com</t>
  </si>
  <si>
    <t>San Diego, CA, 92101</t>
  </si>
  <si>
    <t>Excel, Power BI, R</t>
  </si>
  <si>
    <t>AID0123559</t>
  </si>
  <si>
    <t>Oscar Martinez</t>
  </si>
  <si>
    <t>oscar.martinez@outlook.com</t>
  </si>
  <si>
    <t>202 Birch St</t>
  </si>
  <si>
    <t>Scala, R, Hadoop, Power BI, SQL</t>
  </si>
  <si>
    <t>AID0123560</t>
  </si>
  <si>
    <t>AID0123561</t>
  </si>
  <si>
    <t>Phyllis Vance</t>
  </si>
  <si>
    <t>phyllis.vance@gmail.com</t>
  </si>
  <si>
    <t>Java, Scala, R</t>
  </si>
  <si>
    <t>AID0123562</t>
  </si>
  <si>
    <t>Meredith Palmer</t>
  </si>
  <si>
    <t>meredith.palmer@outlook.com</t>
  </si>
  <si>
    <t>456 Oak St</t>
  </si>
  <si>
    <t>DataBricks, Azure, Scala</t>
  </si>
  <si>
    <t>AID0123563</t>
  </si>
  <si>
    <t>Chicago, IL, 60602</t>
  </si>
  <si>
    <t>AID0123564</t>
  </si>
  <si>
    <t>AID0123565</t>
  </si>
  <si>
    <t>Kelly Kapoor</t>
  </si>
  <si>
    <t>kelly.kapoor@gmail.com</t>
  </si>
  <si>
    <t>New York, NY, 10001</t>
  </si>
  <si>
    <t>Snowflake, Power BI, Tableau, Airflow, SQL</t>
  </si>
  <si>
    <t>AID0123566</t>
  </si>
  <si>
    <t>AID0123567</t>
  </si>
  <si>
    <t>=UNIQUE(TRANSPOSE(6:6))</t>
  </si>
  <si>
    <t>=COUNTIF($6:$6,A9)</t>
  </si>
  <si>
    <t>=TEXTSPLIT(X3, ", ")</t>
  </si>
  <si>
    <t>=TEXTJOIN(", ", TRUE, DataH2:H21)</t>
  </si>
  <si>
    <t>Day</t>
  </si>
  <si>
    <t>Year</t>
  </si>
  <si>
    <t>Application Date</t>
  </si>
  <si>
    <t>Today</t>
  </si>
  <si>
    <t>Days Since Applied</t>
  </si>
  <si>
    <t>Hour</t>
  </si>
  <si>
    <t>Minute</t>
  </si>
  <si>
    <t>Second</t>
  </si>
  <si>
    <t>Application Time</t>
  </si>
  <si>
    <t>Hours in a Day</t>
  </si>
  <si>
    <t>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</si>
</sst>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quot;₹&quot;\ * #,##0.00_ ;_ &quot;₹&quot;\ * \-#,##0.00_ ;_ &quot;₹&quot;\ * &quot;-&quot;??_ ;_ @_ "/>
    <numFmt numFmtId="164" formatCode="0.0%"/>
    <numFmt numFmtId="165" formatCode="_ [$₹-4009]\ * #,##0_ ;_ [$₹-4009]\ * \-#,##0_ ;_ [$₹-4009]\ * &quot;-&quot;??_ ;_ @_ "/>
    <numFmt numFmtId="166" formatCode="&quot;₹&quot;\ #,##0"/>
    <numFmt numFmtId="167" formatCode="_(&quot;$&quot;* #,##0_);_(&quot;$&quot;* \(#,##0\);_(&quot;$&quot;* &quot;-&quot;??_);_(@_)"/>
    <numFmt numFmtId="168" formatCode="[$-409]m/d/yy\ h:mm\ AM/PM;@"/>
    <numFmt numFmtId="169" formatCode="[$-409]h:mm:ss\ AM/PM;@"/>
  </numFmts>
  <fonts count="10"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Calibri"/>
      <family val="2"/>
    </font>
    <font>
      <b/>
      <sz val="11"/>
      <color theme="1"/>
      <name val="Calibri"/>
      <family val="2"/>
    </font>
    <font>
      <b/>
      <u/>
      <sz val="11"/>
      <color theme="1"/>
      <name val="Calibri"/>
      <family val="2"/>
    </font>
    <font>
      <b/>
      <i/>
      <u/>
      <sz val="11"/>
      <name val="Calibri"/>
      <family val="2"/>
    </font>
    <font>
      <sz val="11"/>
      <color theme="0"/>
      <name val="Aptos Narrow"/>
      <family val="2"/>
      <scheme val="minor"/>
    </font>
    <font>
      <b/>
      <sz val="11"/>
      <name val="Calibri"/>
      <family val="2"/>
    </font>
    <font>
      <sz val="11"/>
      <color rgb="FF3F3F76"/>
      <name val="Aptos Narrow"/>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1"/>
        <bgColor indexed="64"/>
      </patternFill>
    </fill>
    <fill>
      <patternFill patternType="solid">
        <fgColor theme="0" tint="-0.249977111117893"/>
        <bgColor indexed="64"/>
      </patternFill>
    </fill>
    <fill>
      <patternFill patternType="solid">
        <fgColor rgb="FFFFCC99"/>
      </patternFill>
    </fill>
    <fill>
      <patternFill patternType="solid">
        <fgColor theme="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style="thin">
        <color indexed="64"/>
      </right>
      <top/>
      <bottom style="thin">
        <color indexed="64"/>
      </bottom>
      <diagonal/>
    </border>
    <border>
      <left style="mediumDashed">
        <color indexed="64"/>
      </left>
      <right style="mediumDashed">
        <color indexed="64"/>
      </right>
      <top style="mediumDashed">
        <color indexed="64"/>
      </top>
      <bottom style="mediumDashed">
        <color indexed="64"/>
      </bottom>
      <diagonal/>
    </border>
    <border>
      <left/>
      <right style="mediumDashed">
        <color indexed="64"/>
      </right>
      <top style="mediumDashed">
        <color indexed="64"/>
      </top>
      <bottom style="mediumDashed">
        <color indexed="64"/>
      </bottom>
      <diagonal/>
    </border>
    <border>
      <left style="mediumDashed">
        <color indexed="64"/>
      </left>
      <right style="mediumDashed">
        <color indexed="64"/>
      </right>
      <top/>
      <bottom style="mediumDashed">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indexed="64"/>
      </left>
      <right/>
      <top/>
      <bottom/>
      <diagonal/>
    </border>
    <border>
      <left/>
      <right style="thin">
        <color indexed="64"/>
      </right>
      <top/>
      <bottom/>
      <diagonal/>
    </border>
    <border>
      <left/>
      <right/>
      <top/>
      <bottom style="medium">
        <color indexed="64"/>
      </bottom>
      <diagonal/>
    </border>
    <border>
      <left style="thin">
        <color rgb="FF7F7F7F"/>
      </left>
      <right style="thin">
        <color rgb="FF7F7F7F"/>
      </right>
      <top style="thin">
        <color rgb="FF7F7F7F"/>
      </top>
      <bottom/>
      <diagonal/>
    </border>
    <border>
      <left style="thin">
        <color indexed="64"/>
      </left>
      <right style="thin">
        <color indexed="64"/>
      </right>
      <top style="thin">
        <color indexed="64"/>
      </top>
      <bottom style="medium">
        <color indexed="64"/>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9" fillId="6" borderId="19" applyNumberFormat="0" applyAlignment="0" applyProtection="0"/>
  </cellStyleXfs>
  <cellXfs count="90">
    <xf numFmtId="0" fontId="0" fillId="0" borderId="0" xfId="0"/>
    <xf numFmtId="0" fontId="3" fillId="0" borderId="0" xfId="0" applyFont="1"/>
    <xf numFmtId="0" fontId="4" fillId="2" borderId="2" xfId="0" applyFont="1" applyFill="1" applyBorder="1" applyAlignment="1">
      <alignment horizontal="center" wrapText="1"/>
    </xf>
    <xf numFmtId="0" fontId="4" fillId="2" borderId="3" xfId="0" applyFont="1" applyFill="1" applyBorder="1" applyAlignment="1">
      <alignment horizontal="center" wrapText="1"/>
    </xf>
    <xf numFmtId="0" fontId="4" fillId="2" borderId="4" xfId="0" applyFont="1" applyFill="1" applyBorder="1" applyAlignment="1">
      <alignment horizontal="center" wrapText="1"/>
    </xf>
    <xf numFmtId="0" fontId="3" fillId="0" borderId="5" xfId="0" applyFont="1" applyBorder="1" applyAlignment="1">
      <alignment vertical="center"/>
    </xf>
    <xf numFmtId="0" fontId="3" fillId="0" borderId="1" xfId="0" applyFont="1" applyBorder="1" applyAlignment="1">
      <alignment vertical="center"/>
    </xf>
    <xf numFmtId="0" fontId="3" fillId="0" borderId="6" xfId="0" applyFont="1" applyBorder="1" applyAlignment="1">
      <alignment vertical="center"/>
    </xf>
    <xf numFmtId="0" fontId="3" fillId="0" borderId="0" xfId="0" applyFont="1" applyAlignment="1">
      <alignment horizontal="center" wrapText="1"/>
    </xf>
    <xf numFmtId="0" fontId="0" fillId="0" borderId="1" xfId="0" applyBorder="1" applyAlignment="1">
      <alignment vertical="center" wrapText="1"/>
    </xf>
    <xf numFmtId="0" fontId="4" fillId="0" borderId="2" xfId="0" applyFont="1" applyBorder="1"/>
    <xf numFmtId="0" fontId="3" fillId="0" borderId="4" xfId="0" applyFont="1" applyBorder="1"/>
    <xf numFmtId="0" fontId="4" fillId="0" borderId="7" xfId="0" applyFont="1" applyBorder="1"/>
    <xf numFmtId="0" fontId="3" fillId="0" borderId="8" xfId="0" applyFont="1" applyBorder="1"/>
    <xf numFmtId="0" fontId="5" fillId="0" borderId="0" xfId="0" applyFont="1"/>
    <xf numFmtId="0" fontId="3" fillId="0" borderId="9"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xf>
    <xf numFmtId="0" fontId="3" fillId="0" borderId="1" xfId="0" applyFont="1" applyBorder="1"/>
    <xf numFmtId="0" fontId="3" fillId="0" borderId="12" xfId="0" applyFont="1" applyBorder="1"/>
    <xf numFmtId="0" fontId="3" fillId="0" borderId="10" xfId="0" applyFont="1" applyBorder="1"/>
    <xf numFmtId="0" fontId="4" fillId="0" borderId="13" xfId="0" applyFont="1" applyBorder="1" applyAlignment="1">
      <alignment horizontal="center" wrapText="1"/>
    </xf>
    <xf numFmtId="0" fontId="3" fillId="0" borderId="13" xfId="0" applyFont="1" applyBorder="1"/>
    <xf numFmtId="164" fontId="3" fillId="0" borderId="13" xfId="1" applyNumberFormat="1" applyFont="1" applyBorder="1" applyAlignment="1"/>
    <xf numFmtId="0" fontId="3" fillId="0" borderId="13" xfId="1" applyNumberFormat="1" applyFont="1" applyBorder="1" applyAlignment="1"/>
    <xf numFmtId="0" fontId="4" fillId="0" borderId="14" xfId="0" applyFont="1" applyBorder="1" applyAlignment="1">
      <alignment horizontal="center" wrapText="1"/>
    </xf>
    <xf numFmtId="0" fontId="3" fillId="0" borderId="14" xfId="0" applyFont="1" applyBorder="1"/>
    <xf numFmtId="0" fontId="4" fillId="0" borderId="15" xfId="0" applyFont="1" applyBorder="1" applyAlignment="1">
      <alignment horizontal="center" wrapText="1"/>
    </xf>
    <xf numFmtId="0" fontId="3" fillId="0" borderId="16" xfId="0" applyFont="1" applyBorder="1"/>
    <xf numFmtId="0" fontId="4" fillId="0" borderId="17" xfId="0" applyFont="1" applyBorder="1"/>
    <xf numFmtId="0" fontId="4" fillId="0" borderId="9" xfId="0" applyFont="1" applyBorder="1"/>
    <xf numFmtId="0" fontId="4" fillId="0" borderId="5" xfId="0" applyFont="1" applyBorder="1"/>
    <xf numFmtId="0" fontId="2" fillId="3" borderId="1" xfId="0" applyFont="1" applyFill="1" applyBorder="1"/>
    <xf numFmtId="0" fontId="0" fillId="0" borderId="1" xfId="0" applyBorder="1"/>
    <xf numFmtId="0" fontId="0" fillId="0" borderId="1" xfId="0" quotePrefix="1" applyBorder="1"/>
    <xf numFmtId="0" fontId="6" fillId="0" borderId="1" xfId="0" applyFont="1" applyBorder="1" applyAlignment="1">
      <alignment horizontal="center"/>
    </xf>
    <xf numFmtId="165" fontId="6" fillId="0" borderId="1" xfId="1" applyNumberFormat="1" applyFont="1" applyBorder="1" applyAlignment="1">
      <alignment horizontal="center"/>
    </xf>
    <xf numFmtId="0" fontId="0" fillId="0" borderId="0" xfId="0" applyAlignment="1">
      <alignment horizontal="center"/>
    </xf>
    <xf numFmtId="165" fontId="0" fillId="0" borderId="0" xfId="1" applyNumberFormat="1" applyFont="1" applyAlignment="1">
      <alignment horizontal="center"/>
    </xf>
    <xf numFmtId="0" fontId="2" fillId="0" borderId="0" xfId="0" applyFont="1"/>
    <xf numFmtId="165" fontId="2" fillId="0" borderId="0" xfId="0" applyNumberFormat="1" applyFont="1"/>
    <xf numFmtId="0" fontId="2" fillId="2" borderId="0" xfId="0" applyFont="1" applyFill="1"/>
    <xf numFmtId="166" fontId="2" fillId="0" borderId="0" xfId="0" applyNumberFormat="1" applyFont="1"/>
    <xf numFmtId="0" fontId="2" fillId="0" borderId="0" xfId="0" applyFont="1" applyAlignment="1">
      <alignment horizontal="center"/>
    </xf>
    <xf numFmtId="166" fontId="2" fillId="2" borderId="0" xfId="0" applyNumberFormat="1" applyFont="1" applyFill="1"/>
    <xf numFmtId="166" fontId="2" fillId="0" borderId="0" xfId="0" applyNumberFormat="1" applyFont="1" applyAlignment="1">
      <alignment horizontal="right"/>
    </xf>
    <xf numFmtId="0" fontId="2" fillId="0" borderId="0" xfId="0" applyFont="1" applyAlignment="1">
      <alignment horizontal="center" vertical="top"/>
    </xf>
    <xf numFmtId="0" fontId="0" fillId="0" borderId="0" xfId="0" applyAlignment="1">
      <alignment horizontal="center" vertical="top"/>
    </xf>
    <xf numFmtId="165" fontId="0" fillId="0" borderId="0" xfId="1" applyNumberFormat="1" applyFont="1"/>
    <xf numFmtId="0" fontId="2" fillId="2" borderId="0" xfId="0" applyFont="1" applyFill="1" applyAlignment="1">
      <alignment horizontal="center"/>
    </xf>
    <xf numFmtId="166" fontId="0" fillId="0" borderId="0" xfId="0" applyNumberFormat="1"/>
    <xf numFmtId="0" fontId="0" fillId="2" borderId="0" xfId="0" applyFill="1" applyAlignment="1">
      <alignment horizontal="center"/>
    </xf>
    <xf numFmtId="166" fontId="0" fillId="0" borderId="0" xfId="0" applyNumberFormat="1" applyAlignment="1">
      <alignment horizontal="center"/>
    </xf>
    <xf numFmtId="0" fontId="7" fillId="4" borderId="0" xfId="0" applyFont="1" applyFill="1"/>
    <xf numFmtId="14" fontId="6" fillId="0" borderId="1" xfId="0" applyNumberFormat="1" applyFont="1" applyBorder="1" applyAlignment="1">
      <alignment horizontal="center"/>
    </xf>
    <xf numFmtId="14" fontId="0" fillId="0" borderId="0" xfId="0" applyNumberFormat="1" applyAlignment="1">
      <alignment horizontal="center"/>
    </xf>
    <xf numFmtId="14" fontId="0" fillId="0" borderId="0" xfId="0" applyNumberFormat="1"/>
    <xf numFmtId="0" fontId="0" fillId="0" borderId="1" xfId="0" applyBorder="1" applyAlignment="1">
      <alignment horizontal="center"/>
    </xf>
    <xf numFmtId="0" fontId="0" fillId="5" borderId="1" xfId="0" applyFill="1" applyBorder="1" applyAlignment="1">
      <alignment horizontal="center"/>
    </xf>
    <xf numFmtId="0" fontId="8" fillId="2" borderId="1" xfId="0" applyFont="1" applyFill="1" applyBorder="1" applyAlignment="1">
      <alignment horizontal="center" vertical="top"/>
    </xf>
    <xf numFmtId="0" fontId="2" fillId="2" borderId="1" xfId="0" applyFont="1" applyFill="1" applyBorder="1" applyAlignment="1">
      <alignment horizontal="center"/>
    </xf>
    <xf numFmtId="0" fontId="8" fillId="2" borderId="0" xfId="0" applyFont="1" applyFill="1" applyAlignment="1">
      <alignment horizontal="center" vertical="top"/>
    </xf>
    <xf numFmtId="0" fontId="8" fillId="2" borderId="18" xfId="0" applyFont="1" applyFill="1" applyBorder="1" applyAlignment="1">
      <alignment horizontal="center" vertical="top"/>
    </xf>
    <xf numFmtId="0" fontId="2" fillId="0" borderId="18" xfId="0" applyFont="1" applyBorder="1" applyAlignment="1">
      <alignment horizontal="center"/>
    </xf>
    <xf numFmtId="0" fontId="2" fillId="0" borderId="20" xfId="0" applyFont="1" applyBorder="1" applyAlignment="1">
      <alignment horizontal="center"/>
    </xf>
    <xf numFmtId="0" fontId="2" fillId="0" borderId="21" xfId="0" applyFont="1" applyBorder="1" applyAlignment="1">
      <alignment horizontal="center"/>
    </xf>
    <xf numFmtId="167" fontId="0" fillId="0" borderId="0" xfId="2" applyNumberFormat="1" applyFont="1"/>
    <xf numFmtId="0" fontId="0" fillId="0" borderId="5" xfId="0" applyBorder="1"/>
    <xf numFmtId="0" fontId="0" fillId="0" borderId="6" xfId="0" applyBorder="1"/>
    <xf numFmtId="167" fontId="0" fillId="0" borderId="6" xfId="2" applyNumberFormat="1" applyFont="1" applyBorder="1"/>
    <xf numFmtId="0" fontId="0" fillId="0" borderId="7" xfId="0" applyBorder="1"/>
    <xf numFmtId="167" fontId="0" fillId="0" borderId="8" xfId="2" applyNumberFormat="1" applyFont="1" applyBorder="1"/>
    <xf numFmtId="0" fontId="2" fillId="0" borderId="22" xfId="0" applyFont="1" applyBorder="1"/>
    <xf numFmtId="0" fontId="9" fillId="6" borderId="23" xfId="3" applyBorder="1"/>
    <xf numFmtId="0" fontId="2" fillId="2" borderId="2" xfId="0" applyFont="1" applyFill="1" applyBorder="1"/>
    <xf numFmtId="0" fontId="2" fillId="2" borderId="3" xfId="0" applyFont="1" applyFill="1" applyBorder="1"/>
    <xf numFmtId="14" fontId="2" fillId="2" borderId="3" xfId="0" applyNumberFormat="1" applyFont="1" applyFill="1" applyBorder="1"/>
    <xf numFmtId="0" fontId="2" fillId="2" borderId="4" xfId="0" applyFont="1" applyFill="1" applyBorder="1"/>
    <xf numFmtId="168" fontId="0" fillId="0" borderId="1" xfId="0" applyNumberFormat="1" applyBorder="1"/>
    <xf numFmtId="0" fontId="0" fillId="0" borderId="24" xfId="0" applyBorder="1"/>
    <xf numFmtId="168" fontId="0" fillId="0" borderId="24" xfId="0" applyNumberFormat="1" applyBorder="1"/>
    <xf numFmtId="0" fontId="0" fillId="0" borderId="8" xfId="0" applyBorder="1"/>
    <xf numFmtId="0" fontId="2" fillId="2" borderId="0" xfId="0" quotePrefix="1" applyFont="1" applyFill="1"/>
    <xf numFmtId="0" fontId="2" fillId="7" borderId="20" xfId="0" applyFont="1" applyFill="1" applyBorder="1"/>
    <xf numFmtId="169" fontId="0" fillId="0" borderId="0" xfId="0" applyNumberFormat="1"/>
    <xf numFmtId="0" fontId="8" fillId="2" borderId="20" xfId="0" applyFont="1" applyFill="1" applyBorder="1" applyAlignment="1">
      <alignment horizontal="center" vertical="top"/>
    </xf>
    <xf numFmtId="0" fontId="8" fillId="2" borderId="21" xfId="0" applyFont="1" applyFill="1" applyBorder="1" applyAlignment="1">
      <alignment horizontal="center" vertical="top"/>
    </xf>
    <xf numFmtId="0" fontId="2" fillId="2" borderId="2" xfId="0" applyFont="1" applyFill="1" applyBorder="1" applyAlignment="1">
      <alignment horizontal="center"/>
    </xf>
    <xf numFmtId="0" fontId="2" fillId="2" borderId="4" xfId="0" applyFont="1" applyFill="1" applyBorder="1" applyAlignment="1">
      <alignment horizontal="center"/>
    </xf>
    <xf numFmtId="0" fontId="2" fillId="2" borderId="0" xfId="0" applyFont="1" applyFill="1" applyAlignment="1">
      <alignment horizontal="center"/>
    </xf>
  </cellXfs>
  <cellStyles count="4">
    <cellStyle name="Currency" xfId="2" builtinId="4"/>
    <cellStyle name="Input" xfId="3" builtinId="20"/>
    <cellStyle name="Normal" xfId="0" builtinId="0"/>
    <cellStyle name="Percent" xfId="1" builtinId="5"/>
  </cellStyles>
  <dxfs count="25">
    <dxf>
      <fill>
        <patternFill patternType="solid">
          <fgColor indexed="64"/>
          <bgColor theme="0" tint="-0.249977111117893"/>
        </patternFill>
      </fill>
      <alignment horizontal="center" vertical="bottom" textRotation="0" wrapText="0" indent="0" justifyLastLine="0" shrinkToFit="0" readingOrder="0"/>
      <border diagonalUp="0" diagonalDown="0" outline="0">
        <left/>
        <right/>
        <top style="thin">
          <color indexed="64"/>
        </top>
        <bottom style="thin">
          <color indexed="64"/>
        </bottom>
      </border>
    </dxf>
    <dxf>
      <fill>
        <patternFill patternType="solid">
          <fgColor indexed="64"/>
          <bgColor theme="0" tint="-0.249977111117893"/>
        </patternFill>
      </fill>
      <alignment horizontal="center" vertical="bottom" textRotation="0" wrapText="0" indent="0" justifyLastLine="0" shrinkToFit="0" readingOrder="0"/>
    </dxf>
    <dxf>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font>
        <b/>
      </font>
      <fill>
        <patternFill patternType="solid">
          <fgColor indexed="64"/>
          <bgColor theme="0" tint="-0.14999847407452621"/>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TEXT!$X$9:$X$24</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TEXT!$Y$9:$Y$24</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c:ext xmlns:c16="http://schemas.microsoft.com/office/drawing/2014/chart" uri="{C3380CC4-5D6E-409C-BE32-E72D297353CC}">
              <c16:uniqueId val="{00000000-1150-43ED-A040-EF7E843BC208}"/>
            </c:ext>
          </c:extLst>
        </c:ser>
        <c:dLbls>
          <c:showLegendKey val="0"/>
          <c:showVal val="0"/>
          <c:showCatName val="0"/>
          <c:showSerName val="0"/>
          <c:showPercent val="0"/>
          <c:showBubbleSize val="0"/>
        </c:dLbls>
        <c:gapWidth val="182"/>
        <c:axId val="1286174720"/>
        <c:axId val="1286175200"/>
      </c:barChart>
      <c:catAx>
        <c:axId val="128617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175200"/>
        <c:crosses val="autoZero"/>
        <c:auto val="1"/>
        <c:lblAlgn val="ctr"/>
        <c:lblOffset val="100"/>
        <c:noMultiLvlLbl val="0"/>
      </c:catAx>
      <c:valAx>
        <c:axId val="1286175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1747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Job</a:t>
            </a:r>
            <a:r>
              <a:rPr lang="en-IN" baseline="0"/>
              <a:t> Posting Per Hour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noFill/>
            </a:ln>
            <a:effectLst/>
          </c:spPr>
          <c:invertIfNegative val="0"/>
          <c:cat>
            <c:numRef>
              <c:f>'Date &amp; Time'!$AA$2:$AA$25</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'Date &amp; Time'!$AB$2:$AB$25</c:f>
              <c:numCache>
                <c:formatCode>General</c:formatCode>
                <c:ptCount val="24"/>
                <c:pt idx="0">
                  <c:v>0</c:v>
                </c:pt>
                <c:pt idx="1">
                  <c:v>0</c:v>
                </c:pt>
                <c:pt idx="2">
                  <c:v>0</c:v>
                </c:pt>
                <c:pt idx="3">
                  <c:v>0</c:v>
                </c:pt>
                <c:pt idx="4">
                  <c:v>0</c:v>
                </c:pt>
                <c:pt idx="5">
                  <c:v>1</c:v>
                </c:pt>
                <c:pt idx="6">
                  <c:v>3</c:v>
                </c:pt>
                <c:pt idx="7">
                  <c:v>1</c:v>
                </c:pt>
                <c:pt idx="8">
                  <c:v>1</c:v>
                </c:pt>
                <c:pt idx="9">
                  <c:v>1</c:v>
                </c:pt>
                <c:pt idx="10">
                  <c:v>1</c:v>
                </c:pt>
                <c:pt idx="11">
                  <c:v>1</c:v>
                </c:pt>
                <c:pt idx="12">
                  <c:v>1</c:v>
                </c:pt>
                <c:pt idx="13">
                  <c:v>1</c:v>
                </c:pt>
                <c:pt idx="14">
                  <c:v>1</c:v>
                </c:pt>
                <c:pt idx="15">
                  <c:v>1</c:v>
                </c:pt>
                <c:pt idx="16">
                  <c:v>7</c:v>
                </c:pt>
                <c:pt idx="17">
                  <c:v>0</c:v>
                </c:pt>
                <c:pt idx="18">
                  <c:v>0</c:v>
                </c:pt>
                <c:pt idx="19">
                  <c:v>0</c:v>
                </c:pt>
                <c:pt idx="20">
                  <c:v>0</c:v>
                </c:pt>
                <c:pt idx="21">
                  <c:v>0</c:v>
                </c:pt>
                <c:pt idx="22">
                  <c:v>0</c:v>
                </c:pt>
                <c:pt idx="23">
                  <c:v>0</c:v>
                </c:pt>
              </c:numCache>
            </c:numRef>
          </c:val>
          <c:extLst>
            <c:ext xmlns:c16="http://schemas.microsoft.com/office/drawing/2014/chart" uri="{C3380CC4-5D6E-409C-BE32-E72D297353CC}">
              <c16:uniqueId val="{00000000-C529-45E9-8E47-A1917FBC269B}"/>
            </c:ext>
          </c:extLst>
        </c:ser>
        <c:dLbls>
          <c:showLegendKey val="0"/>
          <c:showVal val="0"/>
          <c:showCatName val="0"/>
          <c:showSerName val="0"/>
          <c:showPercent val="0"/>
          <c:showBubbleSize val="0"/>
        </c:dLbls>
        <c:gapWidth val="219"/>
        <c:overlap val="-27"/>
        <c:axId val="1266382336"/>
        <c:axId val="1266380896"/>
      </c:barChart>
      <c:catAx>
        <c:axId val="126638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380896"/>
        <c:crosses val="autoZero"/>
        <c:auto val="1"/>
        <c:lblAlgn val="ctr"/>
        <c:lblOffset val="100"/>
        <c:noMultiLvlLbl val="0"/>
      </c:catAx>
      <c:valAx>
        <c:axId val="1266380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3823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_xlchart.v2.0</cx:f>
      </cx:strDim>
      <cx:numDim type="val">
        <cx:f dir="row">_xlchart.v2.1</cx:f>
      </cx:numDim>
    </cx:data>
  </cx:chartData>
  <cx:chart>
    <cx:title pos="t" align="ctr" overlay="0">
      <cx:tx>
        <cx:txData>
          <cx:v>COUNT OF JOBS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COUNT OF JOBS</a:t>
          </a:r>
        </a:p>
      </cx:txPr>
    </cx:title>
    <cx:plotArea>
      <cx:plotAreaRegion>
        <cx:series layoutId="funnel" uniqueId="{61461AF8-4584-4C67-9A25-3116A520F358}">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11</xdr:col>
      <xdr:colOff>0</xdr:colOff>
      <xdr:row>3</xdr:row>
      <xdr:rowOff>0</xdr:rowOff>
    </xdr:from>
    <xdr:to>
      <xdr:col>16</xdr:col>
      <xdr:colOff>594360</xdr:colOff>
      <xdr:row>15</xdr:row>
      <xdr:rowOff>0</xdr:rowOff>
    </xdr:to>
    <mc:AlternateContent xmlns:mc="http://schemas.openxmlformats.org/markup-compatibility/2006">
      <mc:Choice xmlns:cx2="http://schemas.microsoft.com/office/drawing/2015/10/21/chartex" Requires="cx2">
        <xdr:graphicFrame macro="">
          <xdr:nvGraphicFramePr>
            <xdr:cNvPr id="5" name="Chart 4">
              <a:extLst>
                <a:ext uri="{FF2B5EF4-FFF2-40B4-BE49-F238E27FC236}">
                  <a16:creationId xmlns:a16="http://schemas.microsoft.com/office/drawing/2014/main" id="{62EBDE8C-B948-C311-71FB-8022ED4D66A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500360" y="548640"/>
              <a:ext cx="3642360" cy="21945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25</xdr:col>
      <xdr:colOff>602673</xdr:colOff>
      <xdr:row>7</xdr:row>
      <xdr:rowOff>20781</xdr:rowOff>
    </xdr:from>
    <xdr:to>
      <xdr:col>31</xdr:col>
      <xdr:colOff>6927</xdr:colOff>
      <xdr:row>24</xdr:row>
      <xdr:rowOff>173182</xdr:rowOff>
    </xdr:to>
    <xdr:graphicFrame macro="">
      <xdr:nvGraphicFramePr>
        <xdr:cNvPr id="5" name="Chart 4">
          <a:extLst>
            <a:ext uri="{FF2B5EF4-FFF2-40B4-BE49-F238E27FC236}">
              <a16:creationId xmlns:a16="http://schemas.microsoft.com/office/drawing/2014/main" id="{03B5D9FA-A715-5524-795C-58F2B5DC30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28</xdr:col>
      <xdr:colOff>68580</xdr:colOff>
      <xdr:row>7</xdr:row>
      <xdr:rowOff>80010</xdr:rowOff>
    </xdr:from>
    <xdr:to>
      <xdr:col>35</xdr:col>
      <xdr:colOff>373380</xdr:colOff>
      <xdr:row>22</xdr:row>
      <xdr:rowOff>72390</xdr:rowOff>
    </xdr:to>
    <xdr:graphicFrame macro="">
      <xdr:nvGraphicFramePr>
        <xdr:cNvPr id="2" name="Chart 1">
          <a:extLst>
            <a:ext uri="{FF2B5EF4-FFF2-40B4-BE49-F238E27FC236}">
              <a16:creationId xmlns:a16="http://schemas.microsoft.com/office/drawing/2014/main" id="{C953BB21-1EFD-2805-5D65-8D1CD5ABE6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sus\Downloads\7_Lookup_Functions.xlsx" TargetMode="External"/><Relationship Id="rId1" Type="http://schemas.openxmlformats.org/officeDocument/2006/relationships/externalLinkPath" Target="file:///C:\Users\Asus\Downloads\7_Lookup_Funct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Data_2"/>
      <sheetName val="Lookup"/>
      <sheetName val="HLookup"/>
    </sheetNames>
    <sheetDataSet>
      <sheetData sheetId="0">
        <row r="2">
          <cell r="A2" t="str">
            <v>Senior Data Scientist</v>
          </cell>
          <cell r="H2">
            <v>45040.410590277781</v>
          </cell>
        </row>
        <row r="3">
          <cell r="A3" t="str">
            <v>Data Engineer</v>
          </cell>
          <cell r="H3">
            <v>44998.535682870373</v>
          </cell>
        </row>
        <row r="4">
          <cell r="A4" t="str">
            <v>Senior Data Analyst</v>
          </cell>
          <cell r="H4">
            <v>45112.294189814813</v>
          </cell>
        </row>
        <row r="5">
          <cell r="A5" t="str">
            <v>Machine Learning Engineer</v>
          </cell>
          <cell r="H5">
            <v>45029.670613425929</v>
          </cell>
        </row>
        <row r="6">
          <cell r="A6" t="str">
            <v>Data Scientist</v>
          </cell>
          <cell r="H6">
            <v>45214.251979166656</v>
          </cell>
        </row>
        <row r="7">
          <cell r="A7" t="str">
            <v>Data Engineer</v>
          </cell>
          <cell r="H7">
            <v>45209.263773148137</v>
          </cell>
        </row>
        <row r="8">
          <cell r="A8" t="str">
            <v>Data Engineer</v>
          </cell>
          <cell r="H8">
            <v>45225.797210648147</v>
          </cell>
        </row>
        <row r="9">
          <cell r="A9" t="str">
            <v>Senior Data Engineer</v>
          </cell>
          <cell r="H9">
            <v>45177.938310185193</v>
          </cell>
        </row>
        <row r="10">
          <cell r="A10" t="str">
            <v>Senior Data Analyst</v>
          </cell>
          <cell r="H10">
            <v>45176.334178240737</v>
          </cell>
        </row>
        <row r="11">
          <cell r="A11" t="str">
            <v>Data Scientist</v>
          </cell>
          <cell r="H11">
            <v>44928.62572916667</v>
          </cell>
        </row>
        <row r="12">
          <cell r="A12" t="str">
            <v>Data Scientist</v>
          </cell>
          <cell r="H12">
            <v>45208.767557870371</v>
          </cell>
        </row>
        <row r="13">
          <cell r="A13" t="str">
            <v>Data Scientist</v>
          </cell>
          <cell r="H13">
            <v>45021.419027777767</v>
          </cell>
        </row>
        <row r="14">
          <cell r="A14" t="str">
            <v>Data Engineer</v>
          </cell>
          <cell r="H14">
            <v>45208.087465277778</v>
          </cell>
        </row>
        <row r="15">
          <cell r="A15" t="str">
            <v>Data Scientist</v>
          </cell>
          <cell r="H15">
            <v>44938.17</v>
          </cell>
        </row>
        <row r="16">
          <cell r="A16" t="str">
            <v>Data Analyst</v>
          </cell>
          <cell r="H16">
            <v>45202.375648148147</v>
          </cell>
        </row>
        <row r="17">
          <cell r="A17" t="str">
            <v>Data Scientist</v>
          </cell>
          <cell r="H17">
            <v>45219.672314814823</v>
          </cell>
        </row>
        <row r="18">
          <cell r="A18" t="str">
            <v>Data Engineer</v>
          </cell>
          <cell r="H18">
            <v>45277.546423611107</v>
          </cell>
        </row>
        <row r="19">
          <cell r="A19" t="str">
            <v>Data Engineer</v>
          </cell>
          <cell r="H19">
            <v>45087.378460648149</v>
          </cell>
        </row>
        <row r="20">
          <cell r="A20" t="str">
            <v>Data Scientist</v>
          </cell>
          <cell r="H20">
            <v>45154.003136574072</v>
          </cell>
        </row>
        <row r="21">
          <cell r="A21" t="str">
            <v>Senior Data Engineer</v>
          </cell>
          <cell r="H21">
            <v>45279.298425925917</v>
          </cell>
        </row>
        <row r="22">
          <cell r="A22" t="str">
            <v>Data Analyst</v>
          </cell>
          <cell r="H22">
            <v>45277.458553240736</v>
          </cell>
        </row>
        <row r="23">
          <cell r="A23" t="str">
            <v>Data Scientist</v>
          </cell>
          <cell r="H23">
            <v>44956.342997685177</v>
          </cell>
        </row>
        <row r="24">
          <cell r="A24" t="str">
            <v>Senior Data Scientist</v>
          </cell>
          <cell r="H24">
            <v>45233.752858796302</v>
          </cell>
        </row>
        <row r="25">
          <cell r="A25" t="str">
            <v>Data Engineer</v>
          </cell>
          <cell r="H25">
            <v>45121.588576388887</v>
          </cell>
        </row>
        <row r="26">
          <cell r="A26" t="str">
            <v>Data Scientist</v>
          </cell>
          <cell r="H26">
            <v>45127.877523148149</v>
          </cell>
        </row>
        <row r="27">
          <cell r="A27" t="str">
            <v>Data Engineer</v>
          </cell>
          <cell r="H27">
            <v>45140.755648148152</v>
          </cell>
        </row>
        <row r="28">
          <cell r="A28" t="str">
            <v>Senior Data Engineer</v>
          </cell>
          <cell r="H28">
            <v>45249.569965277777</v>
          </cell>
        </row>
        <row r="29">
          <cell r="A29" t="str">
            <v>Senior Data Engineer</v>
          </cell>
          <cell r="H29">
            <v>44959.633032407408</v>
          </cell>
        </row>
        <row r="30">
          <cell r="A30" t="str">
            <v>Senior Data Engineer</v>
          </cell>
          <cell r="H30">
            <v>45111.256053240737</v>
          </cell>
        </row>
        <row r="31">
          <cell r="A31" t="str">
            <v>Data Scientist</v>
          </cell>
          <cell r="H31">
            <v>44953.003946759258</v>
          </cell>
        </row>
        <row r="32">
          <cell r="A32" t="str">
            <v>Data Analyst</v>
          </cell>
          <cell r="H32">
            <v>45096.334293981483</v>
          </cell>
        </row>
        <row r="33">
          <cell r="A33" t="str">
            <v>Data Scientist</v>
          </cell>
          <cell r="H33">
            <v>45204.127893518518</v>
          </cell>
        </row>
        <row r="34">
          <cell r="A34" t="str">
            <v>Data Engineer</v>
          </cell>
          <cell r="H34">
            <v>44992.899085648147</v>
          </cell>
        </row>
        <row r="35">
          <cell r="A35" t="str">
            <v>Senior Data Engineer</v>
          </cell>
          <cell r="H35">
            <v>45101.297662037039</v>
          </cell>
        </row>
        <row r="36">
          <cell r="A36" t="str">
            <v>Data Analyst</v>
          </cell>
          <cell r="H36">
            <v>44963.374930555547</v>
          </cell>
        </row>
        <row r="37">
          <cell r="A37" t="str">
            <v>Data Engineer</v>
          </cell>
          <cell r="H37">
            <v>45235.795104166667</v>
          </cell>
        </row>
        <row r="38">
          <cell r="A38" t="str">
            <v>Data Scientist</v>
          </cell>
          <cell r="H38">
            <v>44955.420057870368</v>
          </cell>
        </row>
        <row r="39">
          <cell r="A39" t="str">
            <v>Data Engineer</v>
          </cell>
          <cell r="H39">
            <v>45103.628888888888</v>
          </cell>
        </row>
        <row r="40">
          <cell r="A40" t="str">
            <v>Senior Data Engineer</v>
          </cell>
          <cell r="H40">
            <v>44973.963182870371</v>
          </cell>
        </row>
        <row r="41">
          <cell r="A41" t="str">
            <v>Data Scientist</v>
          </cell>
          <cell r="H41">
            <v>45209.293923611112</v>
          </cell>
        </row>
        <row r="42">
          <cell r="A42" t="str">
            <v>Data Engineer</v>
          </cell>
          <cell r="H42">
            <v>45101.421805555547</v>
          </cell>
        </row>
        <row r="43">
          <cell r="A43" t="str">
            <v>Data Engineer</v>
          </cell>
          <cell r="H43">
            <v>45259.570138888892</v>
          </cell>
        </row>
        <row r="44">
          <cell r="A44" t="str">
            <v>Data Engineer</v>
          </cell>
          <cell r="H44">
            <v>45173.254652777781</v>
          </cell>
        </row>
        <row r="45">
          <cell r="A45" t="str">
            <v>Senior Data Engineer</v>
          </cell>
          <cell r="H45">
            <v>45175.543738425928</v>
          </cell>
        </row>
        <row r="46">
          <cell r="A46" t="str">
            <v>Software Engineer</v>
          </cell>
          <cell r="H46">
            <v>45204.720381944448</v>
          </cell>
        </row>
        <row r="47">
          <cell r="A47" t="str">
            <v>Data Engineer</v>
          </cell>
          <cell r="H47">
            <v>45146.422523148147</v>
          </cell>
        </row>
        <row r="48">
          <cell r="A48" t="str">
            <v>Data Engineer</v>
          </cell>
          <cell r="H48">
            <v>45171.255173611113</v>
          </cell>
        </row>
        <row r="49">
          <cell r="A49" t="str">
            <v>Data Scientist</v>
          </cell>
          <cell r="H49">
            <v>44950.668113425927</v>
          </cell>
        </row>
        <row r="50">
          <cell r="A50" t="str">
            <v>Data Scientist</v>
          </cell>
          <cell r="H50">
            <v>45198.836527777778</v>
          </cell>
        </row>
        <row r="51">
          <cell r="A51" t="str">
            <v>Data Engineer</v>
          </cell>
          <cell r="H51">
            <v>45048.841215277767</v>
          </cell>
        </row>
        <row r="52">
          <cell r="A52" t="str">
            <v>Senior Data Analyst</v>
          </cell>
          <cell r="H52">
            <v>44930.417141203703</v>
          </cell>
        </row>
        <row r="53">
          <cell r="A53" t="str">
            <v>Data Engineer</v>
          </cell>
          <cell r="H53">
            <v>45214.714085648149</v>
          </cell>
        </row>
        <row r="54">
          <cell r="A54" t="str">
            <v>Data Analyst</v>
          </cell>
          <cell r="H54">
            <v>45054.902245370373</v>
          </cell>
        </row>
        <row r="55">
          <cell r="A55" t="str">
            <v>Data Scientist</v>
          </cell>
          <cell r="H55">
            <v>44999.782222222217</v>
          </cell>
        </row>
        <row r="56">
          <cell r="A56" t="str">
            <v>Data Analyst</v>
          </cell>
          <cell r="H56">
            <v>45173.427986111114</v>
          </cell>
        </row>
        <row r="57">
          <cell r="A57" t="str">
            <v>Senior Data Scientist</v>
          </cell>
          <cell r="H57">
            <v>45232.77920138889</v>
          </cell>
        </row>
        <row r="58">
          <cell r="A58" t="str">
            <v>Data Engineer</v>
          </cell>
          <cell r="H58">
            <v>45210.755069444444</v>
          </cell>
        </row>
        <row r="59">
          <cell r="A59" t="str">
            <v>Senior Data Engineer</v>
          </cell>
          <cell r="H59">
            <v>45211.559212962973</v>
          </cell>
        </row>
        <row r="60">
          <cell r="A60" t="str">
            <v>Senior Data Engineer</v>
          </cell>
          <cell r="H60">
            <v>45129.085162037038</v>
          </cell>
        </row>
        <row r="61">
          <cell r="A61" t="str">
            <v>Data Scientist</v>
          </cell>
          <cell r="H61">
            <v>45199.335057870368</v>
          </cell>
        </row>
        <row r="62">
          <cell r="A62" t="str">
            <v>Data Engineer</v>
          </cell>
          <cell r="H62">
            <v>45286.838530092587</v>
          </cell>
        </row>
        <row r="63">
          <cell r="A63" t="str">
            <v>Data Scientist</v>
          </cell>
          <cell r="H63">
            <v>45267.878645833327</v>
          </cell>
        </row>
        <row r="64">
          <cell r="A64" t="str">
            <v>Senior Data Scientist</v>
          </cell>
          <cell r="H64">
            <v>45143.861435185187</v>
          </cell>
        </row>
        <row r="65">
          <cell r="A65" t="str">
            <v>Software Engineer</v>
          </cell>
          <cell r="H65">
            <v>45212.177928240737</v>
          </cell>
        </row>
        <row r="66">
          <cell r="A66" t="str">
            <v>Senior Data Engineer</v>
          </cell>
          <cell r="H66">
            <v>45052.50886574074</v>
          </cell>
        </row>
        <row r="67">
          <cell r="A67" t="str">
            <v>Data Engineer</v>
          </cell>
          <cell r="H67">
            <v>45092.623912037037</v>
          </cell>
        </row>
        <row r="68">
          <cell r="A68" t="str">
            <v>Data Engineer</v>
          </cell>
          <cell r="H68">
            <v>45133.754618055558</v>
          </cell>
        </row>
        <row r="69">
          <cell r="A69" t="str">
            <v>Data Scientist</v>
          </cell>
          <cell r="H69">
            <v>45168.753576388888</v>
          </cell>
        </row>
        <row r="70">
          <cell r="A70" t="str">
            <v>Senior Data Engineer</v>
          </cell>
          <cell r="H70">
            <v>45250.378645833327</v>
          </cell>
        </row>
        <row r="71">
          <cell r="A71" t="str">
            <v>Data Engineer</v>
          </cell>
          <cell r="H71">
            <v>45227.439050925917</v>
          </cell>
        </row>
        <row r="72">
          <cell r="A72" t="str">
            <v>Data Engineer</v>
          </cell>
          <cell r="H72">
            <v>45208.130266203712</v>
          </cell>
        </row>
        <row r="73">
          <cell r="A73" t="str">
            <v>Data Analyst</v>
          </cell>
          <cell r="H73">
            <v>45117.793287037042</v>
          </cell>
        </row>
        <row r="74">
          <cell r="A74" t="str">
            <v>Data Engineer</v>
          </cell>
          <cell r="H74">
            <v>44938.864351851851</v>
          </cell>
        </row>
        <row r="75">
          <cell r="A75" t="str">
            <v>Data Engineer</v>
          </cell>
          <cell r="H75">
            <v>45164.667951388888</v>
          </cell>
        </row>
        <row r="76">
          <cell r="A76" t="str">
            <v>Data Engineer</v>
          </cell>
          <cell r="H76">
            <v>45089.726481481477</v>
          </cell>
        </row>
        <row r="77">
          <cell r="A77" t="str">
            <v>Data Scientist</v>
          </cell>
          <cell r="H77">
            <v>45181.837222222217</v>
          </cell>
        </row>
        <row r="78">
          <cell r="A78" t="str">
            <v>Data Scientist</v>
          </cell>
          <cell r="H78">
            <v>45103.49763888889</v>
          </cell>
        </row>
        <row r="79">
          <cell r="A79" t="str">
            <v>Senior Data Engineer</v>
          </cell>
          <cell r="H79">
            <v>45173.107719907413</v>
          </cell>
        </row>
        <row r="80">
          <cell r="A80" t="str">
            <v>Senior Data Scientist</v>
          </cell>
          <cell r="H80">
            <v>44955.420046296298</v>
          </cell>
        </row>
        <row r="81">
          <cell r="A81" t="str">
            <v>Data Engineer</v>
          </cell>
          <cell r="H81">
            <v>45070.754131944443</v>
          </cell>
        </row>
        <row r="82">
          <cell r="A82" t="str">
            <v>Data Engineer</v>
          </cell>
          <cell r="H82">
            <v>45231.799201388887</v>
          </cell>
        </row>
        <row r="83">
          <cell r="A83" t="str">
            <v>Data Analyst</v>
          </cell>
          <cell r="H83">
            <v>45174.792430555557</v>
          </cell>
        </row>
        <row r="84">
          <cell r="A84" t="str">
            <v>Business Analyst</v>
          </cell>
          <cell r="H84">
            <v>45135.526342592602</v>
          </cell>
        </row>
        <row r="85">
          <cell r="A85" t="str">
            <v>Data Scientist</v>
          </cell>
          <cell r="H85">
            <v>45014.49486111111</v>
          </cell>
        </row>
        <row r="86">
          <cell r="A86" t="str">
            <v>Data Analyst</v>
          </cell>
          <cell r="H86">
            <v>44992.917662037027</v>
          </cell>
        </row>
        <row r="87">
          <cell r="A87" t="str">
            <v>Data Scientist</v>
          </cell>
          <cell r="H87">
            <v>45143.292291666658</v>
          </cell>
        </row>
        <row r="88">
          <cell r="A88" t="str">
            <v>Data Engineer</v>
          </cell>
          <cell r="H88">
            <v>45204.672233796293</v>
          </cell>
        </row>
        <row r="89">
          <cell r="A89" t="str">
            <v>Senior Data Scientist</v>
          </cell>
          <cell r="H89">
            <v>45189.043483796297</v>
          </cell>
        </row>
        <row r="90">
          <cell r="A90" t="str">
            <v>Data Engineer</v>
          </cell>
          <cell r="H90">
            <v>45016.589803240742</v>
          </cell>
        </row>
        <row r="91">
          <cell r="A91" t="str">
            <v>Data Scientist</v>
          </cell>
          <cell r="H91">
            <v>44974.004259259258</v>
          </cell>
        </row>
        <row r="92">
          <cell r="A92" t="str">
            <v>Senior Data Engineer</v>
          </cell>
          <cell r="H92">
            <v>45034.6718287037</v>
          </cell>
        </row>
        <row r="93">
          <cell r="A93" t="str">
            <v>Senior Data Scientist</v>
          </cell>
          <cell r="H93">
            <v>45133.990312499998</v>
          </cell>
        </row>
        <row r="94">
          <cell r="A94" t="str">
            <v>Senior Data Scientist</v>
          </cell>
          <cell r="H94">
            <v>45062.876956018517</v>
          </cell>
        </row>
        <row r="95">
          <cell r="A95" t="str">
            <v>Data Scientist</v>
          </cell>
          <cell r="H95">
            <v>45289.543391203697</v>
          </cell>
        </row>
        <row r="96">
          <cell r="A96" t="str">
            <v>Data Scientist</v>
          </cell>
          <cell r="H96">
            <v>45243.586435185192</v>
          </cell>
        </row>
        <row r="97">
          <cell r="A97" t="str">
            <v>Data Engineer</v>
          </cell>
          <cell r="H97">
            <v>44939.798032407409</v>
          </cell>
        </row>
        <row r="98">
          <cell r="A98" t="str">
            <v>Data Scientist</v>
          </cell>
          <cell r="H98">
            <v>45270.292974537027</v>
          </cell>
        </row>
        <row r="99">
          <cell r="A99" t="str">
            <v>Senior Data Scientist</v>
          </cell>
          <cell r="H99">
            <v>45197.251840277779</v>
          </cell>
        </row>
        <row r="100">
          <cell r="A100" t="str">
            <v>Data Engineer</v>
          </cell>
          <cell r="H100">
            <v>44964.90766203704</v>
          </cell>
        </row>
        <row r="101">
          <cell r="A101" t="str">
            <v>Software Engineer</v>
          </cell>
          <cell r="H101">
            <v>45094.423159722217</v>
          </cell>
        </row>
        <row r="102">
          <cell r="A102" t="str">
            <v>Data Engineer</v>
          </cell>
          <cell r="H102">
            <v>45163.758263888893</v>
          </cell>
        </row>
        <row r="103">
          <cell r="A103" t="str">
            <v>Data Engineer</v>
          </cell>
          <cell r="H103">
            <v>45194.919861111113</v>
          </cell>
        </row>
        <row r="104">
          <cell r="A104" t="str">
            <v>Data Analyst</v>
          </cell>
          <cell r="H104">
            <v>45273.37699074074</v>
          </cell>
        </row>
        <row r="105">
          <cell r="A105" t="str">
            <v>Data Engineer</v>
          </cell>
          <cell r="H105">
            <v>45125.879918981482</v>
          </cell>
        </row>
        <row r="106">
          <cell r="A106" t="str">
            <v>Data Scientist</v>
          </cell>
          <cell r="H106">
            <v>45140.62940972222</v>
          </cell>
        </row>
        <row r="107">
          <cell r="A107" t="str">
            <v>Data Engineer</v>
          </cell>
          <cell r="H107">
            <v>44968.426226851851</v>
          </cell>
        </row>
        <row r="108">
          <cell r="A108" t="str">
            <v>Data Analyst</v>
          </cell>
          <cell r="H108">
            <v>45147.792800925927</v>
          </cell>
        </row>
        <row r="109">
          <cell r="A109" t="str">
            <v>Data Engineer</v>
          </cell>
          <cell r="H109">
            <v>45289.297326388893</v>
          </cell>
        </row>
        <row r="110">
          <cell r="A110" t="str">
            <v>Data Analyst</v>
          </cell>
          <cell r="H110">
            <v>45055.382881944453</v>
          </cell>
        </row>
        <row r="111">
          <cell r="A111" t="str">
            <v>Data Scientist</v>
          </cell>
          <cell r="H111">
            <v>45070.25640046296</v>
          </cell>
        </row>
        <row r="112">
          <cell r="A112" t="str">
            <v>Data Engineer</v>
          </cell>
          <cell r="H112">
            <v>45155.466446759259</v>
          </cell>
        </row>
        <row r="113">
          <cell r="A113" t="str">
            <v>Data Scientist</v>
          </cell>
          <cell r="H113">
            <v>45148.758229166669</v>
          </cell>
        </row>
        <row r="114">
          <cell r="A114" t="str">
            <v>Data Engineer</v>
          </cell>
          <cell r="H114">
            <v>45262.283078703702</v>
          </cell>
        </row>
        <row r="115">
          <cell r="A115" t="str">
            <v>Data Engineer</v>
          </cell>
          <cell r="H115">
            <v>45184.795972222222</v>
          </cell>
        </row>
        <row r="116">
          <cell r="A116" t="str">
            <v>Data Engineer</v>
          </cell>
          <cell r="H116">
            <v>45186.718599537038</v>
          </cell>
        </row>
        <row r="117">
          <cell r="A117" t="str">
            <v>Data Scientist</v>
          </cell>
          <cell r="H117">
            <v>45072.002511574072</v>
          </cell>
        </row>
        <row r="118">
          <cell r="A118" t="str">
            <v>Data Analyst</v>
          </cell>
          <cell r="H118">
            <v>45046.458344907413</v>
          </cell>
        </row>
        <row r="119">
          <cell r="A119" t="str">
            <v>Data Scientist</v>
          </cell>
          <cell r="H119">
            <v>44960.587858796287</v>
          </cell>
        </row>
        <row r="120">
          <cell r="A120" t="str">
            <v>Data Engineer</v>
          </cell>
          <cell r="H120">
            <v>45104.813530092593</v>
          </cell>
        </row>
        <row r="121">
          <cell r="A121" t="str">
            <v>Senior Data Engineer</v>
          </cell>
          <cell r="H121">
            <v>45174.839085648149</v>
          </cell>
        </row>
        <row r="122">
          <cell r="A122" t="str">
            <v>Senior Data Engineer</v>
          </cell>
          <cell r="H122">
            <v>45160.258032407408</v>
          </cell>
        </row>
        <row r="123">
          <cell r="A123" t="str">
            <v>Data Engineer</v>
          </cell>
          <cell r="H123">
            <v>45205.337037037039</v>
          </cell>
        </row>
        <row r="124">
          <cell r="A124" t="str">
            <v>Data Engineer</v>
          </cell>
          <cell r="H124">
            <v>45242.29650462963</v>
          </cell>
        </row>
        <row r="125">
          <cell r="A125" t="str">
            <v>Data Engineer</v>
          </cell>
          <cell r="H125">
            <v>45146.254270833328</v>
          </cell>
        </row>
        <row r="126">
          <cell r="A126" t="str">
            <v>Data Engineer</v>
          </cell>
          <cell r="H126">
            <v>44993.630891203713</v>
          </cell>
        </row>
        <row r="127">
          <cell r="A127" t="str">
            <v>Senior Data Analyst</v>
          </cell>
          <cell r="H127">
            <v>45050.584618055553</v>
          </cell>
        </row>
        <row r="128">
          <cell r="A128" t="str">
            <v>Cloud Engineer</v>
          </cell>
          <cell r="H128">
            <v>45214.003750000003</v>
          </cell>
        </row>
        <row r="129">
          <cell r="A129" t="str">
            <v>Data Analyst</v>
          </cell>
          <cell r="H129">
            <v>45127.758472222216</v>
          </cell>
        </row>
        <row r="130">
          <cell r="A130" t="str">
            <v>Data Engineer</v>
          </cell>
          <cell r="H130">
            <v>45103.296342592592</v>
          </cell>
        </row>
        <row r="131">
          <cell r="A131" t="str">
            <v>Data Scientist</v>
          </cell>
          <cell r="H131">
            <v>45042.627754629633</v>
          </cell>
        </row>
        <row r="132">
          <cell r="A132" t="str">
            <v>Senior Data Engineer</v>
          </cell>
          <cell r="H132">
            <v>45215.684479166674</v>
          </cell>
        </row>
        <row r="133">
          <cell r="A133" t="str">
            <v>Data Scientist</v>
          </cell>
          <cell r="H133">
            <v>45072.919733796298</v>
          </cell>
        </row>
        <row r="134">
          <cell r="A134" t="str">
            <v>Data Engineer</v>
          </cell>
          <cell r="H134">
            <v>45265.112280092602</v>
          </cell>
        </row>
        <row r="135">
          <cell r="A135" t="str">
            <v>Data Engineer</v>
          </cell>
          <cell r="H135">
            <v>45056.423530092587</v>
          </cell>
        </row>
        <row r="136">
          <cell r="A136" t="str">
            <v>Data Scientist</v>
          </cell>
          <cell r="H136">
            <v>45227.441018518519</v>
          </cell>
        </row>
        <row r="137">
          <cell r="A137" t="str">
            <v>Data Scientist</v>
          </cell>
          <cell r="H137">
            <v>44965.66978009259</v>
          </cell>
        </row>
        <row r="138">
          <cell r="A138" t="str">
            <v>Data Scientist</v>
          </cell>
          <cell r="H138">
            <v>45275.752372685187</v>
          </cell>
        </row>
        <row r="139">
          <cell r="A139" t="str">
            <v>Data Analyst</v>
          </cell>
          <cell r="H139">
            <v>45106.292916666673</v>
          </cell>
        </row>
        <row r="140">
          <cell r="A140" t="str">
            <v>Senior Data Scientist</v>
          </cell>
          <cell r="H140">
            <v>44930.919699074067</v>
          </cell>
        </row>
        <row r="141">
          <cell r="A141" t="str">
            <v>Data Engineer</v>
          </cell>
          <cell r="H141">
            <v>45157.629363425927</v>
          </cell>
        </row>
        <row r="142">
          <cell r="A142" t="str">
            <v>Data Engineer</v>
          </cell>
          <cell r="H142">
            <v>45033.318981481483</v>
          </cell>
        </row>
        <row r="143">
          <cell r="A143" t="str">
            <v>Data Engineer</v>
          </cell>
          <cell r="H143">
            <v>45078.399212962962</v>
          </cell>
        </row>
        <row r="144">
          <cell r="A144" t="str">
            <v>Data Analyst</v>
          </cell>
          <cell r="H144">
            <v>45212.501354166663</v>
          </cell>
        </row>
        <row r="145">
          <cell r="A145" t="str">
            <v>Senior Data Scientist</v>
          </cell>
          <cell r="H145">
            <v>45027.808761574073</v>
          </cell>
        </row>
        <row r="146">
          <cell r="A146" t="str">
            <v>Data Engineer</v>
          </cell>
          <cell r="H146">
            <v>45239.380833333344</v>
          </cell>
        </row>
        <row r="147">
          <cell r="A147" t="str">
            <v>Data Scientist</v>
          </cell>
          <cell r="H147">
            <v>45146.577789351853</v>
          </cell>
        </row>
        <row r="148">
          <cell r="A148" t="str">
            <v>Data Scientist</v>
          </cell>
          <cell r="H148">
            <v>45113.890416666669</v>
          </cell>
        </row>
        <row r="149">
          <cell r="A149" t="str">
            <v>Data Engineer</v>
          </cell>
          <cell r="H149">
            <v>45169.510729166657</v>
          </cell>
        </row>
        <row r="150">
          <cell r="A150" t="str">
            <v>Data Scientist</v>
          </cell>
          <cell r="H150">
            <v>45260.705231481479</v>
          </cell>
        </row>
        <row r="151">
          <cell r="A151" t="str">
            <v>Senior Data Engineer</v>
          </cell>
          <cell r="H151">
            <v>45015.504108796304</v>
          </cell>
        </row>
        <row r="152">
          <cell r="A152" t="str">
            <v>Data Engineer</v>
          </cell>
          <cell r="H152">
            <v>45083.338310185187</v>
          </cell>
        </row>
        <row r="153">
          <cell r="A153" t="str">
            <v>Data Engineer</v>
          </cell>
          <cell r="H153">
            <v>45114.047696759262</v>
          </cell>
        </row>
        <row r="154">
          <cell r="A154" t="str">
            <v>Senior Data Analyst</v>
          </cell>
          <cell r="H154">
            <v>45170.020682870367</v>
          </cell>
        </row>
        <row r="155">
          <cell r="A155" t="str">
            <v>Data Engineer</v>
          </cell>
          <cell r="H155">
            <v>45010.590601851851</v>
          </cell>
        </row>
        <row r="156">
          <cell r="A156" t="str">
            <v>Data Analyst</v>
          </cell>
          <cell r="H156">
            <v>45273.376469907409</v>
          </cell>
        </row>
        <row r="157">
          <cell r="A157" t="str">
            <v>Data Engineer</v>
          </cell>
          <cell r="H157">
            <v>45000.670543981483</v>
          </cell>
        </row>
        <row r="158">
          <cell r="A158" t="str">
            <v>Senior Data Analyst</v>
          </cell>
          <cell r="H158">
            <v>45052.502395833333</v>
          </cell>
        </row>
        <row r="159">
          <cell r="A159" t="str">
            <v>Senior Data Analyst</v>
          </cell>
          <cell r="H159">
            <v>45125.40519675926</v>
          </cell>
        </row>
        <row r="160">
          <cell r="A160" t="str">
            <v>Data Scientist</v>
          </cell>
          <cell r="H160">
            <v>45197.251979166656</v>
          </cell>
        </row>
        <row r="161">
          <cell r="A161" t="str">
            <v>Data Analyst</v>
          </cell>
          <cell r="H161">
            <v>45160.250914351847</v>
          </cell>
        </row>
        <row r="162">
          <cell r="A162" t="str">
            <v>Data Engineer</v>
          </cell>
          <cell r="H162">
            <v>45178.458402777767</v>
          </cell>
        </row>
        <row r="163">
          <cell r="A163" t="str">
            <v>Software Engineer</v>
          </cell>
          <cell r="H163">
            <v>45230.87599537037</v>
          </cell>
        </row>
        <row r="164">
          <cell r="A164" t="str">
            <v>Data Engineer</v>
          </cell>
          <cell r="H164">
            <v>45235.796851851846</v>
          </cell>
        </row>
        <row r="165">
          <cell r="A165" t="str">
            <v>Data Scientist</v>
          </cell>
          <cell r="H165">
            <v>45023.293819444443</v>
          </cell>
        </row>
        <row r="166">
          <cell r="A166" t="str">
            <v>Data Analyst</v>
          </cell>
          <cell r="H166">
            <v>45057.875972222217</v>
          </cell>
        </row>
        <row r="167">
          <cell r="A167" t="str">
            <v>Data Scientist</v>
          </cell>
          <cell r="H167">
            <v>45211.879050925927</v>
          </cell>
        </row>
        <row r="168">
          <cell r="A168" t="str">
            <v>Senior Data Scientist</v>
          </cell>
          <cell r="H168">
            <v>45235.801377314812</v>
          </cell>
        </row>
        <row r="169">
          <cell r="A169" t="str">
            <v>Data Scientist</v>
          </cell>
          <cell r="H169">
            <v>45291.103668981479</v>
          </cell>
        </row>
        <row r="170">
          <cell r="A170" t="str">
            <v>Data Engineer</v>
          </cell>
          <cell r="H170">
            <v>44974.299745370372</v>
          </cell>
        </row>
        <row r="171">
          <cell r="A171" t="str">
            <v>Senior Data Analyst</v>
          </cell>
          <cell r="H171">
            <v>45236.083402777767</v>
          </cell>
        </row>
        <row r="172">
          <cell r="A172" t="str">
            <v>Data Analyst</v>
          </cell>
          <cell r="H172">
            <v>45035.000092592592</v>
          </cell>
        </row>
        <row r="173">
          <cell r="A173" t="str">
            <v>Machine Learning Engineer</v>
          </cell>
          <cell r="H173">
            <v>44968.26085648148</v>
          </cell>
        </row>
        <row r="174">
          <cell r="A174" t="str">
            <v>Data Engineer</v>
          </cell>
          <cell r="H174">
            <v>45165.255798611113</v>
          </cell>
        </row>
        <row r="175">
          <cell r="A175" t="str">
            <v>Data Engineer</v>
          </cell>
          <cell r="H175">
            <v>45217.865046296298</v>
          </cell>
        </row>
        <row r="176">
          <cell r="A176" t="str">
            <v>Data Analyst</v>
          </cell>
          <cell r="H176">
            <v>45043.709074074082</v>
          </cell>
        </row>
        <row r="177">
          <cell r="A177" t="str">
            <v>Data Engineer</v>
          </cell>
          <cell r="H177">
            <v>45187.995000000003</v>
          </cell>
        </row>
        <row r="178">
          <cell r="A178" t="str">
            <v>Data Scientist</v>
          </cell>
          <cell r="H178">
            <v>44984.344108796293</v>
          </cell>
        </row>
        <row r="179">
          <cell r="A179" t="str">
            <v>Data Scientist</v>
          </cell>
          <cell r="H179">
            <v>45267.794803240737</v>
          </cell>
        </row>
        <row r="180">
          <cell r="A180" t="str">
            <v>Business Analyst</v>
          </cell>
          <cell r="H180">
            <v>44971.618078703701</v>
          </cell>
        </row>
        <row r="181">
          <cell r="A181" t="str">
            <v>Senior Data Analyst</v>
          </cell>
          <cell r="H181">
            <v>45117.874872685177</v>
          </cell>
        </row>
        <row r="182">
          <cell r="A182" t="str">
            <v>Senior Data Scientist</v>
          </cell>
          <cell r="H182">
            <v>44968.422106481477</v>
          </cell>
        </row>
        <row r="183">
          <cell r="A183" t="str">
            <v>Data Engineer</v>
          </cell>
          <cell r="H183">
            <v>44952.675335648149</v>
          </cell>
        </row>
        <row r="184">
          <cell r="A184" t="str">
            <v>Data Engineer</v>
          </cell>
          <cell r="H184">
            <v>45193.601805555547</v>
          </cell>
        </row>
        <row r="185">
          <cell r="A185" t="str">
            <v>Senior Data Engineer</v>
          </cell>
          <cell r="H185">
            <v>45209.57136574074</v>
          </cell>
        </row>
        <row r="186">
          <cell r="A186" t="str">
            <v>Data Scientist</v>
          </cell>
          <cell r="H186">
            <v>45148.586527777778</v>
          </cell>
        </row>
        <row r="187">
          <cell r="A187" t="str">
            <v>Senior Data Engineer</v>
          </cell>
          <cell r="H187">
            <v>45112.46497685185</v>
          </cell>
        </row>
        <row r="188">
          <cell r="A188" t="str">
            <v>Data Engineer</v>
          </cell>
          <cell r="H188">
            <v>44978.477175925917</v>
          </cell>
        </row>
        <row r="189">
          <cell r="A189" t="str">
            <v>Senior Data Engineer</v>
          </cell>
          <cell r="H189">
            <v>45111.713206018518</v>
          </cell>
        </row>
        <row r="190">
          <cell r="A190" t="str">
            <v>Data Engineer</v>
          </cell>
          <cell r="H190">
            <v>44944.634004629632</v>
          </cell>
        </row>
        <row r="191">
          <cell r="A191" t="str">
            <v>Data Engineer</v>
          </cell>
          <cell r="H191">
            <v>44999.801388888889</v>
          </cell>
        </row>
        <row r="192">
          <cell r="A192" t="str">
            <v>Data Engineer</v>
          </cell>
          <cell r="H192">
            <v>44992.930289351847</v>
          </cell>
        </row>
        <row r="193">
          <cell r="A193" t="str">
            <v>Senior Data Engineer</v>
          </cell>
          <cell r="H193">
            <v>45082.547291666669</v>
          </cell>
        </row>
        <row r="194">
          <cell r="A194" t="str">
            <v>Data Scientist</v>
          </cell>
          <cell r="H194">
            <v>45007.925138888888</v>
          </cell>
        </row>
        <row r="195">
          <cell r="A195" t="str">
            <v>Data Analyst</v>
          </cell>
          <cell r="H195">
            <v>45153.750879629632</v>
          </cell>
        </row>
        <row r="196">
          <cell r="A196" t="str">
            <v>Data Engineer</v>
          </cell>
          <cell r="H196">
            <v>45077.879861111112</v>
          </cell>
        </row>
        <row r="197">
          <cell r="A197" t="str">
            <v>Data Analyst</v>
          </cell>
          <cell r="H197">
            <v>45281.459085648137</v>
          </cell>
        </row>
        <row r="198">
          <cell r="A198" t="str">
            <v>Data Scientist</v>
          </cell>
          <cell r="H198">
            <v>45181.837511574071</v>
          </cell>
        </row>
        <row r="199">
          <cell r="A199" t="str">
            <v>Data Engineer</v>
          </cell>
          <cell r="H199">
            <v>45163.465081018519</v>
          </cell>
        </row>
        <row r="200">
          <cell r="A200" t="str">
            <v>Data Scientist</v>
          </cell>
          <cell r="H200">
            <v>45041.377280092587</v>
          </cell>
        </row>
        <row r="201">
          <cell r="A201" t="str">
            <v>Data Analyst</v>
          </cell>
          <cell r="H201">
            <v>45155.917222222219</v>
          </cell>
        </row>
        <row r="202">
          <cell r="A202" t="str">
            <v>Data Engineer</v>
          </cell>
          <cell r="H202">
            <v>45104.770960648151</v>
          </cell>
        </row>
        <row r="203">
          <cell r="A203" t="str">
            <v>Data Scientist</v>
          </cell>
          <cell r="H203">
            <v>44996.336539351847</v>
          </cell>
        </row>
        <row r="204">
          <cell r="A204" t="str">
            <v>Data Scientist</v>
          </cell>
          <cell r="H204">
            <v>45099.850069444437</v>
          </cell>
        </row>
        <row r="205">
          <cell r="A205" t="str">
            <v>Data Engineer</v>
          </cell>
          <cell r="H205">
            <v>45187.585578703707</v>
          </cell>
        </row>
        <row r="206">
          <cell r="A206" t="str">
            <v>Data Engineer</v>
          </cell>
          <cell r="H206">
            <v>45072.464999999997</v>
          </cell>
        </row>
        <row r="207">
          <cell r="A207" t="str">
            <v>Data Engineer</v>
          </cell>
          <cell r="H207">
            <v>45089.735300925917</v>
          </cell>
        </row>
        <row r="208">
          <cell r="A208" t="str">
            <v>Data Analyst</v>
          </cell>
          <cell r="H208">
            <v>45023.667685185188</v>
          </cell>
        </row>
        <row r="209">
          <cell r="A209" t="str">
            <v>Data Analyst</v>
          </cell>
          <cell r="H209">
            <v>45209.375416666669</v>
          </cell>
        </row>
        <row r="210">
          <cell r="A210" t="str">
            <v>Data Engineer</v>
          </cell>
          <cell r="H210">
            <v>45176.756631944438</v>
          </cell>
        </row>
        <row r="211">
          <cell r="A211" t="str">
            <v>Data Analyst</v>
          </cell>
          <cell r="H211">
            <v>45172.375150462962</v>
          </cell>
        </row>
        <row r="212">
          <cell r="A212" t="str">
            <v>Data Scientist</v>
          </cell>
          <cell r="H212">
            <v>45206.260127314818</v>
          </cell>
        </row>
        <row r="213">
          <cell r="A213" t="str">
            <v>Data Scientist</v>
          </cell>
          <cell r="H213">
            <v>45246.46193287037</v>
          </cell>
        </row>
        <row r="214">
          <cell r="A214" t="str">
            <v>Software Engineer</v>
          </cell>
          <cell r="H214">
            <v>45051.00576388889</v>
          </cell>
        </row>
        <row r="215">
          <cell r="A215" t="str">
            <v>Data Scientist</v>
          </cell>
          <cell r="H215">
            <v>45127.878761574073</v>
          </cell>
        </row>
        <row r="216">
          <cell r="A216" t="str">
            <v>Data Engineer</v>
          </cell>
          <cell r="H216">
            <v>45033.380370370367</v>
          </cell>
        </row>
        <row r="217">
          <cell r="A217" t="str">
            <v>Data Engineer</v>
          </cell>
          <cell r="H217">
            <v>45009.717187499999</v>
          </cell>
        </row>
        <row r="218">
          <cell r="A218" t="str">
            <v>Data Engineer</v>
          </cell>
          <cell r="H218">
            <v>44964.783738425933</v>
          </cell>
        </row>
        <row r="219">
          <cell r="A219" t="str">
            <v>Data Engineer</v>
          </cell>
          <cell r="H219">
            <v>45141.754328703697</v>
          </cell>
        </row>
        <row r="220">
          <cell r="A220" t="str">
            <v>Data Engineer</v>
          </cell>
          <cell r="H220">
            <v>45205.588472222233</v>
          </cell>
        </row>
        <row r="221">
          <cell r="A221" t="str">
            <v>Data Engineer</v>
          </cell>
          <cell r="H221">
            <v>45208.588750000003</v>
          </cell>
        </row>
        <row r="222">
          <cell r="A222" t="str">
            <v>Data Scientist</v>
          </cell>
          <cell r="H222">
            <v>45131.586504629631</v>
          </cell>
        </row>
        <row r="223">
          <cell r="A223" t="str">
            <v>Data Analyst</v>
          </cell>
          <cell r="H223">
            <v>44993.826701388891</v>
          </cell>
        </row>
        <row r="224">
          <cell r="A224" t="str">
            <v>Data Analyst</v>
          </cell>
          <cell r="H224">
            <v>45136.416608796288</v>
          </cell>
        </row>
        <row r="225">
          <cell r="A225" t="str">
            <v>Senior Data Scientist</v>
          </cell>
          <cell r="H225">
            <v>45048.627592592587</v>
          </cell>
        </row>
        <row r="226">
          <cell r="A226" t="str">
            <v>Business Analyst</v>
          </cell>
          <cell r="H226">
            <v>45154.885358796288</v>
          </cell>
        </row>
        <row r="227">
          <cell r="A227" t="str">
            <v>Data Analyst</v>
          </cell>
          <cell r="H227">
            <v>45008.186400462961</v>
          </cell>
        </row>
        <row r="228">
          <cell r="A228" t="str">
            <v>Data Analyst</v>
          </cell>
          <cell r="H228">
            <v>45000.292523148149</v>
          </cell>
        </row>
        <row r="229">
          <cell r="A229" t="str">
            <v>Senior Data Engineer</v>
          </cell>
          <cell r="H229">
            <v>45057.101400462961</v>
          </cell>
        </row>
        <row r="230">
          <cell r="A230" t="str">
            <v>Data Scientist</v>
          </cell>
          <cell r="H230">
            <v>45048.296342592592</v>
          </cell>
        </row>
        <row r="231">
          <cell r="A231" t="str">
            <v>Data Scientist</v>
          </cell>
          <cell r="H231">
            <v>45013.670648148152</v>
          </cell>
        </row>
        <row r="232">
          <cell r="A232" t="str">
            <v>Software Engineer</v>
          </cell>
          <cell r="H232">
            <v>45204.584837962961</v>
          </cell>
        </row>
        <row r="233">
          <cell r="A233" t="str">
            <v>Data Scientist</v>
          </cell>
          <cell r="H233">
            <v>45211.721875000003</v>
          </cell>
        </row>
        <row r="234">
          <cell r="A234" t="str">
            <v>Data Scientist</v>
          </cell>
          <cell r="H234">
            <v>45214.798530092587</v>
          </cell>
        </row>
        <row r="235">
          <cell r="A235" t="str">
            <v>Senior Data Engineer</v>
          </cell>
          <cell r="H235">
            <v>45207.253634259258</v>
          </cell>
        </row>
        <row r="236">
          <cell r="A236" t="str">
            <v>Data Analyst</v>
          </cell>
          <cell r="H236">
            <v>45086.624918981477</v>
          </cell>
        </row>
        <row r="237">
          <cell r="A237" t="str">
            <v>Data Engineer</v>
          </cell>
          <cell r="H237">
            <v>44935.086574074077</v>
          </cell>
        </row>
        <row r="238">
          <cell r="A238" t="str">
            <v>Data Scientist</v>
          </cell>
          <cell r="H238">
            <v>44946.514837962961</v>
          </cell>
        </row>
        <row r="239">
          <cell r="A239" t="str">
            <v>Data Scientist</v>
          </cell>
          <cell r="H239">
            <v>44931.66883101852</v>
          </cell>
        </row>
        <row r="240">
          <cell r="A240" t="str">
            <v>Data Analyst</v>
          </cell>
          <cell r="H240">
            <v>45076.758946759262</v>
          </cell>
        </row>
        <row r="241">
          <cell r="A241" t="str">
            <v>Data Scientist</v>
          </cell>
          <cell r="H241">
            <v>45083.611585648148</v>
          </cell>
        </row>
        <row r="242">
          <cell r="A242" t="str">
            <v>Data Engineer</v>
          </cell>
          <cell r="H242">
            <v>45093.55672453704</v>
          </cell>
        </row>
        <row r="243">
          <cell r="A243" t="str">
            <v>Data Engineer</v>
          </cell>
          <cell r="H243">
            <v>45198.631388888891</v>
          </cell>
        </row>
        <row r="244">
          <cell r="A244" t="str">
            <v>Senior Data Scientist</v>
          </cell>
          <cell r="H244">
            <v>45105.711192129631</v>
          </cell>
        </row>
        <row r="245">
          <cell r="A245" t="str">
            <v>Data Engineer</v>
          </cell>
          <cell r="H245">
            <v>45161.257071759261</v>
          </cell>
        </row>
        <row r="246">
          <cell r="A246" t="str">
            <v>Data Scientist</v>
          </cell>
          <cell r="H246">
            <v>45021.816296296303</v>
          </cell>
        </row>
        <row r="247">
          <cell r="A247" t="str">
            <v>Data Engineer</v>
          </cell>
          <cell r="H247">
            <v>45085.519155092603</v>
          </cell>
        </row>
        <row r="248">
          <cell r="A248" t="str">
            <v>Senior Data Engineer</v>
          </cell>
          <cell r="H248">
            <v>45082.717141203713</v>
          </cell>
        </row>
        <row r="249">
          <cell r="A249" t="str">
            <v>Data Engineer</v>
          </cell>
          <cell r="H249">
            <v>45182.672222222223</v>
          </cell>
        </row>
        <row r="250">
          <cell r="A250" t="str">
            <v>Data Engineer</v>
          </cell>
          <cell r="H250">
            <v>45165.257523148153</v>
          </cell>
        </row>
        <row r="251">
          <cell r="A251" t="str">
            <v>Data Engineer</v>
          </cell>
          <cell r="H251">
            <v>45005.424664351849</v>
          </cell>
        </row>
        <row r="252">
          <cell r="A252" t="str">
            <v>Data Analyst</v>
          </cell>
          <cell r="H252">
            <v>45205.250243055547</v>
          </cell>
        </row>
        <row r="253">
          <cell r="A253" t="str">
            <v>Data Engineer</v>
          </cell>
          <cell r="H253">
            <v>45095.568564814806</v>
          </cell>
        </row>
        <row r="254">
          <cell r="A254" t="str">
            <v>Senior Data Engineer</v>
          </cell>
          <cell r="H254">
            <v>45225.423518518517</v>
          </cell>
        </row>
        <row r="255">
          <cell r="A255" t="str">
            <v>Data Analyst</v>
          </cell>
          <cell r="H255">
            <v>44928.751284722217</v>
          </cell>
        </row>
        <row r="256">
          <cell r="A256" t="str">
            <v>Software Engineer</v>
          </cell>
          <cell r="H256">
            <v>45198.524872685193</v>
          </cell>
        </row>
        <row r="257">
          <cell r="A257" t="str">
            <v>Senior Data Scientist</v>
          </cell>
          <cell r="H257">
            <v>45035.851863425924</v>
          </cell>
        </row>
        <row r="258">
          <cell r="A258" t="str">
            <v>Data Engineer</v>
          </cell>
          <cell r="H258">
            <v>45037.562824074077</v>
          </cell>
        </row>
        <row r="259">
          <cell r="A259" t="str">
            <v>Data Engineer</v>
          </cell>
          <cell r="H259">
            <v>45040.74428240741</v>
          </cell>
        </row>
        <row r="260">
          <cell r="A260" t="str">
            <v>Data Scientist</v>
          </cell>
          <cell r="H260">
            <v>45196.591284722221</v>
          </cell>
        </row>
        <row r="261">
          <cell r="A261" t="str">
            <v>Senior Data Engineer</v>
          </cell>
          <cell r="H261">
            <v>45152.107245370367</v>
          </cell>
        </row>
        <row r="262">
          <cell r="A262" t="str">
            <v>Data Analyst</v>
          </cell>
          <cell r="H262">
            <v>45030.751226851848</v>
          </cell>
        </row>
        <row r="263">
          <cell r="A263" t="str">
            <v>Data Analyst</v>
          </cell>
          <cell r="H263">
            <v>45083.625810185193</v>
          </cell>
        </row>
        <row r="264">
          <cell r="A264" t="str">
            <v>Senior Data Engineer</v>
          </cell>
          <cell r="H264">
            <v>45143.280474537038</v>
          </cell>
        </row>
        <row r="265">
          <cell r="A265" t="str">
            <v>Data Engineer</v>
          </cell>
          <cell r="H265">
            <v>45080.18550925926</v>
          </cell>
        </row>
        <row r="266">
          <cell r="A266" t="str">
            <v>Data Engineer</v>
          </cell>
          <cell r="H266">
            <v>45187.10491898148</v>
          </cell>
        </row>
        <row r="267">
          <cell r="A267" t="str">
            <v>Data Engineer</v>
          </cell>
          <cell r="H267">
            <v>45188.839016203703</v>
          </cell>
        </row>
        <row r="268">
          <cell r="A268" t="str">
            <v>Data Analyst</v>
          </cell>
          <cell r="H268">
            <v>45135.750011574077</v>
          </cell>
        </row>
        <row r="269">
          <cell r="A269" t="str">
            <v>Data Scientist</v>
          </cell>
          <cell r="H269">
            <v>44936.751516203702</v>
          </cell>
        </row>
        <row r="270">
          <cell r="A270" t="str">
            <v>Data Engineer</v>
          </cell>
          <cell r="H270">
            <v>45015.191863425927</v>
          </cell>
        </row>
        <row r="271">
          <cell r="A271" t="str">
            <v>Senior Data Engineer</v>
          </cell>
          <cell r="H271">
            <v>45202.019826388889</v>
          </cell>
        </row>
        <row r="272">
          <cell r="A272" t="str">
            <v>Senior Data Engineer</v>
          </cell>
          <cell r="H272">
            <v>45197.753796296303</v>
          </cell>
        </row>
        <row r="273">
          <cell r="A273" t="str">
            <v>Senior Data Scientist</v>
          </cell>
          <cell r="H273">
            <v>45252.877280092587</v>
          </cell>
        </row>
        <row r="274">
          <cell r="A274" t="str">
            <v>Data Analyst</v>
          </cell>
          <cell r="H274">
            <v>45247.792928240742</v>
          </cell>
        </row>
        <row r="275">
          <cell r="A275" t="str">
            <v>Data Engineer</v>
          </cell>
          <cell r="H275">
            <v>45167.336458333331</v>
          </cell>
        </row>
        <row r="276">
          <cell r="A276" t="str">
            <v>Data Scientist</v>
          </cell>
          <cell r="H276">
            <v>45151.729872685188</v>
          </cell>
        </row>
        <row r="277">
          <cell r="A277" t="str">
            <v>Data Analyst</v>
          </cell>
          <cell r="H277">
            <v>44970.66914351852</v>
          </cell>
        </row>
        <row r="278">
          <cell r="A278" t="str">
            <v>Data Scientist</v>
          </cell>
          <cell r="H278">
            <v>45084.412847222222</v>
          </cell>
        </row>
        <row r="279">
          <cell r="A279" t="str">
            <v>Data Engineer</v>
          </cell>
          <cell r="H279">
            <v>45262.306921296287</v>
          </cell>
        </row>
        <row r="280">
          <cell r="A280" t="str">
            <v>Data Engineer</v>
          </cell>
          <cell r="H280">
            <v>45256.709293981483</v>
          </cell>
        </row>
        <row r="281">
          <cell r="A281" t="str">
            <v>Senior Data Engineer</v>
          </cell>
          <cell r="H281">
            <v>45057.319351851853</v>
          </cell>
        </row>
        <row r="282">
          <cell r="A282" t="str">
            <v>Senior Data Analyst</v>
          </cell>
          <cell r="H282">
            <v>45117.209328703713</v>
          </cell>
        </row>
        <row r="283">
          <cell r="A283" t="str">
            <v>Data Engineer</v>
          </cell>
          <cell r="H283">
            <v>45172.255185185182</v>
          </cell>
        </row>
        <row r="284">
          <cell r="A284" t="str">
            <v>Senior Data Engineer</v>
          </cell>
          <cell r="H284">
            <v>45083.528634259259</v>
          </cell>
        </row>
        <row r="285">
          <cell r="A285" t="str">
            <v>Senior Data Engineer</v>
          </cell>
          <cell r="H285">
            <v>45189.755486111113</v>
          </cell>
        </row>
        <row r="286">
          <cell r="A286" t="str">
            <v>Data Scientist</v>
          </cell>
          <cell r="H286">
            <v>45202.628229166658</v>
          </cell>
        </row>
        <row r="287">
          <cell r="A287" t="str">
            <v>Data Analyst</v>
          </cell>
          <cell r="H287">
            <v>45138.000138888892</v>
          </cell>
        </row>
        <row r="288">
          <cell r="A288" t="str">
            <v>Data Engineer</v>
          </cell>
          <cell r="H288">
            <v>45257.465682870366</v>
          </cell>
        </row>
        <row r="289">
          <cell r="A289" t="str">
            <v>Data Analyst</v>
          </cell>
          <cell r="H289">
            <v>45095.667638888888</v>
          </cell>
        </row>
        <row r="290">
          <cell r="A290" t="str">
            <v>Software Engineer</v>
          </cell>
          <cell r="H290">
            <v>45115.673217592594</v>
          </cell>
        </row>
        <row r="291">
          <cell r="A291" t="str">
            <v>Senior Data Analyst</v>
          </cell>
          <cell r="H291">
            <v>45021.375740740739</v>
          </cell>
        </row>
        <row r="292">
          <cell r="A292" t="str">
            <v>Data Engineer</v>
          </cell>
          <cell r="H292">
            <v>45033.920810185176</v>
          </cell>
        </row>
        <row r="293">
          <cell r="A293" t="str">
            <v>Data Engineer</v>
          </cell>
          <cell r="H293">
            <v>45210.839409722219</v>
          </cell>
        </row>
        <row r="294">
          <cell r="A294" t="str">
            <v>Data Engineer</v>
          </cell>
          <cell r="H294">
            <v>45146.255497685182</v>
          </cell>
        </row>
        <row r="295">
          <cell r="A295" t="str">
            <v>Data Engineer</v>
          </cell>
          <cell r="H295">
            <v>45107.753807870373</v>
          </cell>
        </row>
        <row r="296">
          <cell r="A296" t="str">
            <v>Data Analyst</v>
          </cell>
          <cell r="H296">
            <v>45139.793703703697</v>
          </cell>
        </row>
        <row r="297">
          <cell r="A297" t="str">
            <v>Data Engineer</v>
          </cell>
          <cell r="H297">
            <v>45280.296134259261</v>
          </cell>
        </row>
        <row r="298">
          <cell r="A298" t="str">
            <v>Data Engineer</v>
          </cell>
          <cell r="H298">
            <v>45121.751493055563</v>
          </cell>
        </row>
        <row r="299">
          <cell r="A299" t="str">
            <v>Data Analyst</v>
          </cell>
          <cell r="H299">
            <v>45202.168287037042</v>
          </cell>
        </row>
        <row r="300">
          <cell r="A300" t="str">
            <v>Senior Data Analyst</v>
          </cell>
          <cell r="H300">
            <v>44985.542581018519</v>
          </cell>
        </row>
        <row r="301">
          <cell r="A301" t="str">
            <v>Data Engineer</v>
          </cell>
          <cell r="H301">
            <v>45016.673587962963</v>
          </cell>
        </row>
        <row r="302">
          <cell r="A302" t="str">
            <v>Data Engineer</v>
          </cell>
          <cell r="H302">
            <v>45105.796840277777</v>
          </cell>
        </row>
        <row r="303">
          <cell r="A303" t="str">
            <v>Data Scientist</v>
          </cell>
          <cell r="H303">
            <v>45208.643043981479</v>
          </cell>
        </row>
        <row r="304">
          <cell r="A304" t="str">
            <v>Machine Learning Engineer</v>
          </cell>
          <cell r="H304">
            <v>45254.601018518522</v>
          </cell>
        </row>
        <row r="305">
          <cell r="A305" t="str">
            <v>Senior Data Engineer</v>
          </cell>
          <cell r="H305">
            <v>45288.356226851851</v>
          </cell>
        </row>
        <row r="306">
          <cell r="A306" t="str">
            <v>Data Engineer</v>
          </cell>
          <cell r="H306">
            <v>45063.95521990741</v>
          </cell>
        </row>
        <row r="307">
          <cell r="A307" t="str">
            <v>Senior Data Analyst</v>
          </cell>
          <cell r="H307">
            <v>45150.7503125</v>
          </cell>
        </row>
        <row r="308">
          <cell r="A308" t="str">
            <v>Data Engineer</v>
          </cell>
          <cell r="H308">
            <v>45164.757175925923</v>
          </cell>
        </row>
        <row r="309">
          <cell r="A309" t="str">
            <v>Data Scientist</v>
          </cell>
          <cell r="H309">
            <v>45049.876273148147</v>
          </cell>
        </row>
        <row r="310">
          <cell r="A310" t="str">
            <v>Data Scientist</v>
          </cell>
          <cell r="H310">
            <v>45238.807789351849</v>
          </cell>
        </row>
        <row r="311">
          <cell r="A311" t="str">
            <v>Data Engineer</v>
          </cell>
          <cell r="H311">
            <v>45104.853379629632</v>
          </cell>
        </row>
        <row r="312">
          <cell r="A312" t="str">
            <v>Senior Data Engineer</v>
          </cell>
          <cell r="H312">
            <v>45083.338437500002</v>
          </cell>
        </row>
        <row r="313">
          <cell r="A313" t="str">
            <v>Senior Data Scientist</v>
          </cell>
          <cell r="H313">
            <v>45027.684953703712</v>
          </cell>
        </row>
        <row r="314">
          <cell r="A314" t="str">
            <v>Senior Data Engineer</v>
          </cell>
          <cell r="H314">
            <v>45172.265092592592</v>
          </cell>
        </row>
        <row r="315">
          <cell r="A315" t="str">
            <v>Data Engineer</v>
          </cell>
          <cell r="H315">
            <v>45098.009548611109</v>
          </cell>
        </row>
        <row r="316">
          <cell r="A316" t="str">
            <v>Senior Data Analyst</v>
          </cell>
          <cell r="H316">
            <v>45146.250567129631</v>
          </cell>
        </row>
        <row r="317">
          <cell r="A317" t="str">
            <v>Senior Data Engineer</v>
          </cell>
          <cell r="H317">
            <v>45215.784930555557</v>
          </cell>
        </row>
        <row r="318">
          <cell r="A318" t="str">
            <v>Data Engineer</v>
          </cell>
          <cell r="H318">
            <v>45061.445416666669</v>
          </cell>
        </row>
        <row r="319">
          <cell r="A319" t="str">
            <v>Data Engineer</v>
          </cell>
          <cell r="H319">
            <v>44960.855891203697</v>
          </cell>
        </row>
        <row r="320">
          <cell r="A320" t="str">
            <v>Data Engineer</v>
          </cell>
          <cell r="H320">
            <v>44983.795810185176</v>
          </cell>
        </row>
        <row r="321">
          <cell r="A321" t="str">
            <v>Data Scientist</v>
          </cell>
          <cell r="H321">
            <v>45146.460370370369</v>
          </cell>
        </row>
        <row r="322">
          <cell r="A322" t="str">
            <v>Data Engineer</v>
          </cell>
          <cell r="H322">
            <v>45057.88484953704</v>
          </cell>
        </row>
        <row r="323">
          <cell r="A323" t="str">
            <v>Data Engineer</v>
          </cell>
          <cell r="H323">
            <v>44952.328252314823</v>
          </cell>
        </row>
        <row r="324">
          <cell r="A324" t="str">
            <v>Data Scientist</v>
          </cell>
          <cell r="H324">
            <v>45141.752615740741</v>
          </cell>
        </row>
        <row r="325">
          <cell r="A325" t="str">
            <v>Data Scientist</v>
          </cell>
          <cell r="H325">
            <v>45046.906388888892</v>
          </cell>
        </row>
        <row r="326">
          <cell r="A326" t="str">
            <v>Data Scientist</v>
          </cell>
          <cell r="H326">
            <v>45098.953715277778</v>
          </cell>
        </row>
        <row r="327">
          <cell r="A327" t="str">
            <v>Data Analyst</v>
          </cell>
          <cell r="H327">
            <v>45199.875428240739</v>
          </cell>
        </row>
        <row r="328">
          <cell r="A328" t="str">
            <v>Data Engineer</v>
          </cell>
          <cell r="H328">
            <v>45160.256203703713</v>
          </cell>
        </row>
        <row r="329">
          <cell r="A329" t="str">
            <v>Data Scientist</v>
          </cell>
          <cell r="H329">
            <v>45216.099374999998</v>
          </cell>
        </row>
        <row r="330">
          <cell r="A330" t="str">
            <v>Senior Data Engineer</v>
          </cell>
          <cell r="H330">
            <v>45215.685324074067</v>
          </cell>
        </row>
        <row r="331">
          <cell r="A331" t="str">
            <v>Data Engineer</v>
          </cell>
          <cell r="H331">
            <v>44971.904560185183</v>
          </cell>
        </row>
        <row r="332">
          <cell r="A332" t="str">
            <v>Data Analyst</v>
          </cell>
          <cell r="H332">
            <v>45167.837743055563</v>
          </cell>
        </row>
        <row r="333">
          <cell r="A333" t="str">
            <v>Data Analyst</v>
          </cell>
          <cell r="H333">
            <v>45073.307025462957</v>
          </cell>
        </row>
        <row r="334">
          <cell r="A334" t="str">
            <v>Data Engineer</v>
          </cell>
          <cell r="H334">
            <v>45034.464016203703</v>
          </cell>
        </row>
        <row r="335">
          <cell r="A335" t="str">
            <v>Data Scientist</v>
          </cell>
          <cell r="H335">
            <v>45252.29478009259</v>
          </cell>
        </row>
        <row r="336">
          <cell r="A336" t="str">
            <v>Data Engineer</v>
          </cell>
          <cell r="H336">
            <v>45207.255868055552</v>
          </cell>
        </row>
        <row r="337">
          <cell r="A337" t="str">
            <v>Data Engineer</v>
          </cell>
          <cell r="H337">
            <v>45252.423796296287</v>
          </cell>
        </row>
        <row r="338">
          <cell r="A338" t="str">
            <v>Senior Data Engineer</v>
          </cell>
          <cell r="H338">
            <v>45255.796006944453</v>
          </cell>
        </row>
        <row r="339">
          <cell r="A339" t="str">
            <v>Data Engineer</v>
          </cell>
          <cell r="H339">
            <v>45100.602152777778</v>
          </cell>
        </row>
        <row r="340">
          <cell r="A340" t="str">
            <v>Data Engineer</v>
          </cell>
          <cell r="H340">
            <v>45021.671863425923</v>
          </cell>
        </row>
        <row r="341">
          <cell r="A341" t="str">
            <v>Data Analyst</v>
          </cell>
          <cell r="H341">
            <v>45168.004467592589</v>
          </cell>
        </row>
        <row r="342">
          <cell r="A342" t="str">
            <v>Data Scientist</v>
          </cell>
          <cell r="H342">
            <v>45126.50408564815</v>
          </cell>
        </row>
        <row r="343">
          <cell r="A343" t="str">
            <v>Senior Data Engineer</v>
          </cell>
          <cell r="H343">
            <v>45009.522581018522</v>
          </cell>
        </row>
        <row r="344">
          <cell r="A344" t="str">
            <v>Senior Data Engineer</v>
          </cell>
          <cell r="H344">
            <v>45102.215219907397</v>
          </cell>
        </row>
        <row r="345">
          <cell r="A345" t="str">
            <v>Data Engineer</v>
          </cell>
          <cell r="H345">
            <v>45090.443067129629</v>
          </cell>
        </row>
        <row r="346">
          <cell r="A346" t="str">
            <v>Senior Data Engineer</v>
          </cell>
          <cell r="H346">
            <v>45207.255752314813</v>
          </cell>
        </row>
        <row r="347">
          <cell r="A347" t="str">
            <v>Data Engineer</v>
          </cell>
          <cell r="H347">
            <v>45198.296550925923</v>
          </cell>
        </row>
        <row r="348">
          <cell r="A348" t="str">
            <v>Data Engineer</v>
          </cell>
          <cell r="H348">
            <v>44963.509236111109</v>
          </cell>
        </row>
        <row r="349">
          <cell r="A349" t="str">
            <v>Senior Data Scientist</v>
          </cell>
          <cell r="H349">
            <v>45091.503912037027</v>
          </cell>
        </row>
        <row r="350">
          <cell r="A350" t="str">
            <v>Data Scientist</v>
          </cell>
          <cell r="H350">
            <v>45145.667800925927</v>
          </cell>
        </row>
        <row r="351">
          <cell r="A351" t="str">
            <v>Senior Data Engineer</v>
          </cell>
          <cell r="H351">
            <v>45194.798206018517</v>
          </cell>
        </row>
        <row r="352">
          <cell r="A352" t="str">
            <v>Data Scientist</v>
          </cell>
          <cell r="H352">
            <v>45232.428483796299</v>
          </cell>
        </row>
        <row r="353">
          <cell r="A353" t="str">
            <v>Data Engineer</v>
          </cell>
          <cell r="H353">
            <v>45218.774074074077</v>
          </cell>
        </row>
        <row r="354">
          <cell r="A354" t="str">
            <v>Data Scientist</v>
          </cell>
          <cell r="H354">
            <v>45134.004155092603</v>
          </cell>
        </row>
        <row r="355">
          <cell r="A355" t="str">
            <v>Senior Data Analyst</v>
          </cell>
          <cell r="H355">
            <v>45090.776192129633</v>
          </cell>
        </row>
        <row r="356">
          <cell r="A356" t="str">
            <v>Data Scientist</v>
          </cell>
          <cell r="H356">
            <v>45221.003530092603</v>
          </cell>
        </row>
        <row r="357">
          <cell r="A357" t="str">
            <v>Data Analyst</v>
          </cell>
          <cell r="H357">
            <v>45232.902222222219</v>
          </cell>
        </row>
        <row r="358">
          <cell r="A358" t="str">
            <v>Data Analyst</v>
          </cell>
          <cell r="H358">
            <v>45210.940740740742</v>
          </cell>
        </row>
        <row r="359">
          <cell r="A359" t="str">
            <v>Data Engineer</v>
          </cell>
          <cell r="H359">
            <v>45194.629675925928</v>
          </cell>
        </row>
        <row r="360">
          <cell r="A360" t="str">
            <v>Data Scientist</v>
          </cell>
          <cell r="H360">
            <v>45061.806273148148</v>
          </cell>
        </row>
        <row r="361">
          <cell r="A361" t="str">
            <v>Data Engineer</v>
          </cell>
          <cell r="H361">
            <v>45146.256550925929</v>
          </cell>
        </row>
        <row r="362">
          <cell r="A362" t="str">
            <v>Data Engineer</v>
          </cell>
          <cell r="H362">
            <v>45132.965405092589</v>
          </cell>
        </row>
        <row r="363">
          <cell r="A363" t="str">
            <v>Data Engineer</v>
          </cell>
          <cell r="H363">
            <v>45291.688958333332</v>
          </cell>
        </row>
        <row r="364">
          <cell r="A364" t="str">
            <v>Data Analyst</v>
          </cell>
          <cell r="H364">
            <v>44951.668541666673</v>
          </cell>
        </row>
        <row r="365">
          <cell r="A365" t="str">
            <v>Senior Data Engineer</v>
          </cell>
          <cell r="H365">
            <v>45096.548159722217</v>
          </cell>
        </row>
        <row r="366">
          <cell r="A366" t="str">
            <v>Data Engineer</v>
          </cell>
          <cell r="H366">
            <v>45289.431273148148</v>
          </cell>
        </row>
        <row r="367">
          <cell r="A367" t="str">
            <v>Data Engineer</v>
          </cell>
          <cell r="H367">
            <v>45009.799340277779</v>
          </cell>
        </row>
        <row r="368">
          <cell r="A368" t="str">
            <v>Data Analyst</v>
          </cell>
          <cell r="H368">
            <v>45127.834201388891</v>
          </cell>
        </row>
        <row r="369">
          <cell r="A369" t="str">
            <v>Senior Data Scientist</v>
          </cell>
          <cell r="H369">
            <v>44938.753912037027</v>
          </cell>
        </row>
        <row r="370">
          <cell r="A370" t="str">
            <v>Data Analyst</v>
          </cell>
          <cell r="H370">
            <v>45103.6403587963</v>
          </cell>
        </row>
        <row r="371">
          <cell r="A371" t="str">
            <v>Data Analyst</v>
          </cell>
          <cell r="H371">
            <v>45187.709131944437</v>
          </cell>
        </row>
        <row r="372">
          <cell r="A372" t="str">
            <v>Software Engineer</v>
          </cell>
          <cell r="H372">
            <v>44980.687951388893</v>
          </cell>
        </row>
        <row r="373">
          <cell r="A373" t="str">
            <v>Data Scientist</v>
          </cell>
          <cell r="H373">
            <v>45051.51394675926</v>
          </cell>
        </row>
        <row r="374">
          <cell r="A374" t="str">
            <v>Data Engineer</v>
          </cell>
          <cell r="H374">
            <v>45273.923715277779</v>
          </cell>
        </row>
        <row r="375">
          <cell r="A375" t="str">
            <v>Data Scientist</v>
          </cell>
          <cell r="H375">
            <v>45184.294571759259</v>
          </cell>
        </row>
        <row r="376">
          <cell r="A376" t="str">
            <v>Senior Data Engineer</v>
          </cell>
          <cell r="H376">
            <v>44961.716249999998</v>
          </cell>
        </row>
        <row r="377">
          <cell r="A377" t="str">
            <v>Data Engineer</v>
          </cell>
          <cell r="H377">
            <v>45155.77753472222</v>
          </cell>
        </row>
        <row r="378">
          <cell r="A378" t="str">
            <v>Data Engineer</v>
          </cell>
          <cell r="H378">
            <v>45243.313206018523</v>
          </cell>
        </row>
        <row r="379">
          <cell r="A379" t="str">
            <v>Data Analyst</v>
          </cell>
          <cell r="H379">
            <v>45168.911770833343</v>
          </cell>
        </row>
        <row r="380">
          <cell r="A380" t="str">
            <v>Data Analyst</v>
          </cell>
          <cell r="H380">
            <v>45104.834791666668</v>
          </cell>
        </row>
        <row r="381">
          <cell r="A381" t="str">
            <v>Data Engineer</v>
          </cell>
          <cell r="H381">
            <v>45237.297812500001</v>
          </cell>
        </row>
        <row r="382">
          <cell r="A382" t="str">
            <v>Data Engineer</v>
          </cell>
          <cell r="H382">
            <v>45007.760925925933</v>
          </cell>
        </row>
        <row r="383">
          <cell r="A383" t="str">
            <v>Data Scientist</v>
          </cell>
          <cell r="H383">
            <v>45082.877187500002</v>
          </cell>
        </row>
        <row r="384">
          <cell r="A384" t="str">
            <v>Data Scientist</v>
          </cell>
          <cell r="H384">
            <v>45051.0544212963</v>
          </cell>
        </row>
        <row r="385">
          <cell r="A385" t="str">
            <v>Data Engineer</v>
          </cell>
          <cell r="H385">
            <v>45150.77306712963</v>
          </cell>
        </row>
        <row r="386">
          <cell r="A386" t="str">
            <v>Data Scientist</v>
          </cell>
          <cell r="H386">
            <v>45189.750775462962</v>
          </cell>
        </row>
        <row r="387">
          <cell r="A387" t="str">
            <v>Data Analyst</v>
          </cell>
          <cell r="H387">
            <v>45170.648333333331</v>
          </cell>
        </row>
        <row r="388">
          <cell r="A388" t="str">
            <v>Data Analyst</v>
          </cell>
          <cell r="H388">
            <v>44929.894074074073</v>
          </cell>
        </row>
        <row r="389">
          <cell r="A389" t="str">
            <v>Data Analyst</v>
          </cell>
          <cell r="H389">
            <v>45141.750543981478</v>
          </cell>
        </row>
        <row r="390">
          <cell r="A390" t="str">
            <v>Data Engineer</v>
          </cell>
          <cell r="H390">
            <v>44979.833969907413</v>
          </cell>
        </row>
        <row r="391">
          <cell r="A391" t="str">
            <v>Data Analyst</v>
          </cell>
          <cell r="H391">
            <v>45252.500231481477</v>
          </cell>
        </row>
        <row r="392">
          <cell r="A392" t="str">
            <v>Data Engineer</v>
          </cell>
          <cell r="H392">
            <v>45021.69054398148</v>
          </cell>
        </row>
        <row r="393">
          <cell r="A393" t="str">
            <v>Data Analyst</v>
          </cell>
          <cell r="H393">
            <v>45229.084421296298</v>
          </cell>
        </row>
        <row r="394">
          <cell r="A394" t="str">
            <v>Data Engineer</v>
          </cell>
          <cell r="H394">
            <v>45030.601967592593</v>
          </cell>
        </row>
        <row r="395">
          <cell r="A395" t="str">
            <v>Data Engineer</v>
          </cell>
          <cell r="H395">
            <v>45132.338437500002</v>
          </cell>
        </row>
        <row r="396">
          <cell r="A396" t="str">
            <v>Data Engineer</v>
          </cell>
          <cell r="H396">
            <v>45005.426550925928</v>
          </cell>
        </row>
        <row r="397">
          <cell r="A397" t="str">
            <v>Data Scientist</v>
          </cell>
          <cell r="H397">
            <v>44979.502453703702</v>
          </cell>
        </row>
        <row r="398">
          <cell r="A398" t="str">
            <v>Data Scientist</v>
          </cell>
          <cell r="H398">
            <v>44953.378587962958</v>
          </cell>
        </row>
        <row r="399">
          <cell r="A399" t="str">
            <v>Senior Data Engineer</v>
          </cell>
          <cell r="H399">
            <v>45182.255868055552</v>
          </cell>
        </row>
        <row r="400">
          <cell r="A400" t="str">
            <v>Senior Data Engineer</v>
          </cell>
          <cell r="H400">
            <v>45291.544270833343</v>
          </cell>
        </row>
        <row r="401">
          <cell r="A401" t="str">
            <v>Data Engineer</v>
          </cell>
          <cell r="H401">
            <v>45050.550682870373</v>
          </cell>
        </row>
        <row r="402">
          <cell r="A402" t="str">
            <v>Data Scientist</v>
          </cell>
          <cell r="H402">
            <v>45002.757256944453</v>
          </cell>
        </row>
        <row r="403">
          <cell r="A403" t="str">
            <v>Data Analyst</v>
          </cell>
          <cell r="H403">
            <v>45078.708715277768</v>
          </cell>
        </row>
        <row r="404">
          <cell r="A404" t="str">
            <v>Senior Data Engineer</v>
          </cell>
          <cell r="H404">
            <v>45201.130636574067</v>
          </cell>
        </row>
        <row r="405">
          <cell r="A405" t="str">
            <v>Senior Data Engineer</v>
          </cell>
          <cell r="H405">
            <v>45072.004143518519</v>
          </cell>
        </row>
        <row r="406">
          <cell r="A406" t="str">
            <v>Data Scientist</v>
          </cell>
          <cell r="H406">
            <v>44935.753368055557</v>
          </cell>
        </row>
        <row r="407">
          <cell r="A407" t="str">
            <v>Data Engineer</v>
          </cell>
          <cell r="H407">
            <v>45239.817118055558</v>
          </cell>
        </row>
        <row r="408">
          <cell r="A408" t="str">
            <v>Data Engineer</v>
          </cell>
          <cell r="H408">
            <v>45090.693043981482</v>
          </cell>
        </row>
        <row r="409">
          <cell r="A409" t="str">
            <v>Data Engineer</v>
          </cell>
          <cell r="H409">
            <v>45223.96193287037</v>
          </cell>
        </row>
        <row r="410">
          <cell r="A410" t="str">
            <v>Data Analyst</v>
          </cell>
          <cell r="H410">
            <v>45216.876215277778</v>
          </cell>
        </row>
        <row r="411">
          <cell r="A411" t="str">
            <v>Data Engineer</v>
          </cell>
          <cell r="H411">
            <v>45181.256296296298</v>
          </cell>
        </row>
        <row r="412">
          <cell r="A412" t="str">
            <v>Data Engineer</v>
          </cell>
          <cell r="H412">
            <v>45082.54760416667</v>
          </cell>
        </row>
        <row r="413">
          <cell r="A413" t="str">
            <v>Data Engineer</v>
          </cell>
          <cell r="H413">
            <v>45047.54886574074</v>
          </cell>
        </row>
        <row r="414">
          <cell r="A414" t="str">
            <v>Data Engineer</v>
          </cell>
          <cell r="H414">
            <v>45127.382337962961</v>
          </cell>
        </row>
        <row r="415">
          <cell r="A415" t="str">
            <v>Data Scientist</v>
          </cell>
          <cell r="H415">
            <v>45171.793611111112</v>
          </cell>
        </row>
        <row r="416">
          <cell r="A416" t="str">
            <v>Data Engineer</v>
          </cell>
          <cell r="H416">
            <v>45142.751018518517</v>
          </cell>
        </row>
        <row r="417">
          <cell r="A417" t="str">
            <v>Senior Data Scientist</v>
          </cell>
          <cell r="H417">
            <v>45117.668761574067</v>
          </cell>
        </row>
        <row r="418">
          <cell r="A418" t="str">
            <v>Senior Data Engineer</v>
          </cell>
          <cell r="H418">
            <v>45040.993969907409</v>
          </cell>
        </row>
        <row r="419">
          <cell r="A419" t="str">
            <v>Senior Data Engineer</v>
          </cell>
          <cell r="H419">
            <v>44984.629861111112</v>
          </cell>
        </row>
        <row r="420">
          <cell r="A420" t="str">
            <v>Data Engineer</v>
          </cell>
          <cell r="H420">
            <v>45161.754363425927</v>
          </cell>
        </row>
        <row r="421">
          <cell r="A421" t="str">
            <v>Data Scientist</v>
          </cell>
          <cell r="H421">
            <v>45205.584837962961</v>
          </cell>
        </row>
        <row r="422">
          <cell r="A422" t="str">
            <v>Data Scientist</v>
          </cell>
          <cell r="H422">
            <v>44966.170208333337</v>
          </cell>
        </row>
        <row r="423">
          <cell r="A423" t="str">
            <v>Data Engineer</v>
          </cell>
          <cell r="H423">
            <v>45148.756840277783</v>
          </cell>
        </row>
        <row r="424">
          <cell r="A424" t="str">
            <v>Data Scientist</v>
          </cell>
          <cell r="H424">
            <v>45180.753194444442</v>
          </cell>
        </row>
        <row r="425">
          <cell r="A425" t="str">
            <v>Senior Data Analyst</v>
          </cell>
          <cell r="H425">
            <v>45107.333379629628</v>
          </cell>
        </row>
        <row r="426">
          <cell r="A426" t="str">
            <v>Data Analyst</v>
          </cell>
          <cell r="H426">
            <v>45166.416909722233</v>
          </cell>
        </row>
        <row r="427">
          <cell r="A427" t="str">
            <v>Data Engineer</v>
          </cell>
          <cell r="H427">
            <v>45221.544814814813</v>
          </cell>
        </row>
        <row r="428">
          <cell r="A428" t="str">
            <v>Data Scientist</v>
          </cell>
          <cell r="H428">
            <v>44973.254224537042</v>
          </cell>
        </row>
        <row r="429">
          <cell r="A429" t="str">
            <v>Data Engineer</v>
          </cell>
          <cell r="H429">
            <v>45084.306527777779</v>
          </cell>
        </row>
        <row r="430">
          <cell r="A430" t="str">
            <v>Data Engineer</v>
          </cell>
          <cell r="H430">
            <v>45220.295671296299</v>
          </cell>
        </row>
        <row r="431">
          <cell r="A431" t="str">
            <v>Senior Data Scientist</v>
          </cell>
          <cell r="H431">
            <v>44965.626851851863</v>
          </cell>
        </row>
        <row r="432">
          <cell r="A432" t="str">
            <v>Data Engineer</v>
          </cell>
          <cell r="H432">
            <v>45258.630266203712</v>
          </cell>
        </row>
        <row r="433">
          <cell r="A433" t="str">
            <v>Data Engineer</v>
          </cell>
          <cell r="H433">
            <v>45105.590671296297</v>
          </cell>
        </row>
        <row r="434">
          <cell r="A434" t="str">
            <v>Data Scientist</v>
          </cell>
          <cell r="H434">
            <v>45253.793912037043</v>
          </cell>
        </row>
        <row r="435">
          <cell r="A435" t="str">
            <v>Data Engineer</v>
          </cell>
          <cell r="H435">
            <v>45207.256458333337</v>
          </cell>
        </row>
        <row r="436">
          <cell r="A436" t="str">
            <v>Data Scientist</v>
          </cell>
          <cell r="H436">
            <v>45011.837650462963</v>
          </cell>
        </row>
        <row r="437">
          <cell r="A437" t="str">
            <v>Data Scientist</v>
          </cell>
          <cell r="H437">
            <v>45254.465983796297</v>
          </cell>
        </row>
        <row r="438">
          <cell r="A438" t="str">
            <v>Data Engineer</v>
          </cell>
          <cell r="H438">
            <v>45215.686608796299</v>
          </cell>
        </row>
        <row r="439">
          <cell r="A439" t="str">
            <v>Data Engineer</v>
          </cell>
          <cell r="H439">
            <v>45158.522303240738</v>
          </cell>
        </row>
        <row r="440">
          <cell r="A440" t="str">
            <v>Data Engineer</v>
          </cell>
          <cell r="H440">
            <v>45125.473877314813</v>
          </cell>
        </row>
        <row r="441">
          <cell r="A441" t="str">
            <v>Senior Data Engineer</v>
          </cell>
          <cell r="H441">
            <v>45159.104803240742</v>
          </cell>
        </row>
        <row r="442">
          <cell r="A442" t="str">
            <v>Data Engineer</v>
          </cell>
          <cell r="H442">
            <v>45194.756539351853</v>
          </cell>
        </row>
        <row r="443">
          <cell r="A443" t="str">
            <v>Data Analyst</v>
          </cell>
          <cell r="H443">
            <v>45013.752581018518</v>
          </cell>
        </row>
        <row r="444">
          <cell r="A444" t="str">
            <v>Data Engineer</v>
          </cell>
          <cell r="H444">
            <v>45122.963935185187</v>
          </cell>
        </row>
        <row r="445">
          <cell r="A445" t="str">
            <v>Data Engineer</v>
          </cell>
          <cell r="H445">
            <v>45289.306585648148</v>
          </cell>
        </row>
        <row r="446">
          <cell r="A446" t="str">
            <v>Data Analyst</v>
          </cell>
          <cell r="H446">
            <v>45029.66746527778</v>
          </cell>
        </row>
        <row r="447">
          <cell r="A447" t="str">
            <v>Data Scientist</v>
          </cell>
          <cell r="H447">
            <v>45274.649872685193</v>
          </cell>
        </row>
        <row r="448">
          <cell r="A448" t="str">
            <v>Senior Data Analyst</v>
          </cell>
          <cell r="H448">
            <v>44937.418194444443</v>
          </cell>
        </row>
        <row r="449">
          <cell r="A449" t="str">
            <v>Data Engineer</v>
          </cell>
          <cell r="H449">
            <v>45178.255243055559</v>
          </cell>
        </row>
        <row r="450">
          <cell r="A450" t="str">
            <v>Machine Learning Engineer</v>
          </cell>
          <cell r="H450">
            <v>44972.675625000003</v>
          </cell>
        </row>
        <row r="451">
          <cell r="A451" t="str">
            <v>Data Scientist</v>
          </cell>
          <cell r="H451">
            <v>45207.750949074078</v>
          </cell>
        </row>
        <row r="452">
          <cell r="A452" t="str">
            <v>Data Scientist</v>
          </cell>
          <cell r="H452">
            <v>45259.626909722218</v>
          </cell>
        </row>
        <row r="453">
          <cell r="A453" t="str">
            <v>Data Engineer</v>
          </cell>
          <cell r="H453">
            <v>45149.340763888889</v>
          </cell>
        </row>
        <row r="454">
          <cell r="A454" t="str">
            <v>Senior Data Analyst</v>
          </cell>
          <cell r="H454">
            <v>45187.986921296288</v>
          </cell>
        </row>
        <row r="455">
          <cell r="A455" t="str">
            <v>Data Engineer</v>
          </cell>
          <cell r="H455">
            <v>45090.296423611107</v>
          </cell>
        </row>
        <row r="456">
          <cell r="A456" t="str">
            <v>Cloud Engineer</v>
          </cell>
          <cell r="H456">
            <v>45186.000601851847</v>
          </cell>
        </row>
        <row r="457">
          <cell r="A457" t="str">
            <v>Data Engineer</v>
          </cell>
          <cell r="H457">
            <v>45197.782523148147</v>
          </cell>
        </row>
        <row r="458">
          <cell r="A458" t="str">
            <v>Data Analyst</v>
          </cell>
          <cell r="H458">
            <v>45175.125625000001</v>
          </cell>
        </row>
        <row r="459">
          <cell r="A459" t="str">
            <v>Data Engineer</v>
          </cell>
          <cell r="H459">
            <v>45207.776655092603</v>
          </cell>
        </row>
        <row r="460">
          <cell r="A460" t="str">
            <v>Data Scientist</v>
          </cell>
          <cell r="H460">
            <v>45079.531215277777</v>
          </cell>
        </row>
        <row r="461">
          <cell r="A461" t="str">
            <v>Data Engineer</v>
          </cell>
          <cell r="H461">
            <v>44995.594131944446</v>
          </cell>
        </row>
        <row r="462">
          <cell r="A462" t="str">
            <v>Data Engineer</v>
          </cell>
          <cell r="H462">
            <v>45016.880266203712</v>
          </cell>
        </row>
        <row r="463">
          <cell r="A463" t="str">
            <v>Senior Data Engineer</v>
          </cell>
          <cell r="H463">
            <v>45235.802858796298</v>
          </cell>
        </row>
        <row r="464">
          <cell r="A464" t="str">
            <v>Senior Data Scientist</v>
          </cell>
          <cell r="H464">
            <v>45239.960300925923</v>
          </cell>
        </row>
        <row r="465">
          <cell r="A465" t="str">
            <v>Senior Data Scientist</v>
          </cell>
          <cell r="H465">
            <v>45126.668749999997</v>
          </cell>
        </row>
        <row r="466">
          <cell r="A466" t="str">
            <v>Data Engineer</v>
          </cell>
          <cell r="H466">
            <v>45279.631956018522</v>
          </cell>
        </row>
        <row r="467">
          <cell r="A467" t="str">
            <v>Data Engineer</v>
          </cell>
          <cell r="H467">
            <v>45151.313668981478</v>
          </cell>
        </row>
        <row r="468">
          <cell r="A468" t="str">
            <v>Machine Learning Engineer</v>
          </cell>
          <cell r="H468">
            <v>45048.057372685187</v>
          </cell>
        </row>
        <row r="469">
          <cell r="A469" t="str">
            <v>Senior Data Scientist</v>
          </cell>
          <cell r="H469">
            <v>45142.470057870371</v>
          </cell>
        </row>
        <row r="470">
          <cell r="A470" t="str">
            <v>Senior Data Engineer</v>
          </cell>
          <cell r="H470">
            <v>45182.587812500002</v>
          </cell>
        </row>
        <row r="471">
          <cell r="A471" t="str">
            <v>Data Engineer</v>
          </cell>
          <cell r="H471">
            <v>45208.478680555563</v>
          </cell>
        </row>
        <row r="472">
          <cell r="A472" t="str">
            <v>Data Engineer</v>
          </cell>
          <cell r="H472">
            <v>45150.754224537042</v>
          </cell>
        </row>
        <row r="473">
          <cell r="A473" t="str">
            <v>Data Engineer</v>
          </cell>
          <cell r="H473">
            <v>45021.353622685187</v>
          </cell>
        </row>
        <row r="474">
          <cell r="A474" t="str">
            <v>Data Scientist</v>
          </cell>
          <cell r="H474">
            <v>45063.626469907409</v>
          </cell>
        </row>
        <row r="475">
          <cell r="A475" t="str">
            <v>Data Engineer</v>
          </cell>
          <cell r="H475">
            <v>45098.256342592591</v>
          </cell>
        </row>
        <row r="476">
          <cell r="A476" t="str">
            <v>Data Engineer</v>
          </cell>
          <cell r="H476">
            <v>45221.337013888893</v>
          </cell>
        </row>
        <row r="477">
          <cell r="A477" t="str">
            <v>Senior Data Engineer</v>
          </cell>
          <cell r="H477">
            <v>45267.461597222216</v>
          </cell>
        </row>
        <row r="478">
          <cell r="A478" t="str">
            <v>Software Engineer</v>
          </cell>
          <cell r="H478">
            <v>45221.391608796293</v>
          </cell>
        </row>
        <row r="479">
          <cell r="A479" t="str">
            <v>Data Engineer</v>
          </cell>
          <cell r="H479">
            <v>45100.642106481479</v>
          </cell>
        </row>
        <row r="480">
          <cell r="A480" t="str">
            <v>Data Analyst</v>
          </cell>
          <cell r="H480">
            <v>45086.751238425917</v>
          </cell>
        </row>
        <row r="481">
          <cell r="A481" t="str">
            <v>Data Analyst</v>
          </cell>
          <cell r="H481">
            <v>44940.405486111107</v>
          </cell>
        </row>
        <row r="482">
          <cell r="A482" t="str">
            <v>Data Engineer</v>
          </cell>
          <cell r="H482">
            <v>45012.539189814823</v>
          </cell>
        </row>
        <row r="483">
          <cell r="A483" t="str">
            <v>Data Engineer</v>
          </cell>
          <cell r="H483">
            <v>45145.349097222221</v>
          </cell>
        </row>
        <row r="484">
          <cell r="A484" t="str">
            <v>Data Engineer</v>
          </cell>
          <cell r="H484">
            <v>45095.920949074083</v>
          </cell>
        </row>
        <row r="485">
          <cell r="A485" t="str">
            <v>Data Engineer</v>
          </cell>
          <cell r="H485">
            <v>44981.703287037039</v>
          </cell>
        </row>
        <row r="486">
          <cell r="A486" t="str">
            <v>Data Engineer</v>
          </cell>
          <cell r="H486">
            <v>45266.878912037027</v>
          </cell>
        </row>
        <row r="487">
          <cell r="A487" t="str">
            <v>Data Scientist</v>
          </cell>
          <cell r="H487">
            <v>45020.878298611111</v>
          </cell>
        </row>
        <row r="488">
          <cell r="A488" t="str">
            <v>Data Scientist</v>
          </cell>
          <cell r="H488">
            <v>45167.545115740737</v>
          </cell>
        </row>
        <row r="489">
          <cell r="A489" t="str">
            <v>Data Scientist</v>
          </cell>
          <cell r="H489">
            <v>45210.397060185183</v>
          </cell>
        </row>
        <row r="490">
          <cell r="A490" t="str">
            <v>Data Engineer</v>
          </cell>
          <cell r="H490">
            <v>45195.255243055559</v>
          </cell>
        </row>
        <row r="491">
          <cell r="A491" t="str">
            <v>Senior Data Analyst</v>
          </cell>
          <cell r="H491">
            <v>45094.583344907413</v>
          </cell>
        </row>
        <row r="492">
          <cell r="A492" t="str">
            <v>Data Engineer</v>
          </cell>
          <cell r="H492">
            <v>44947.598182870373</v>
          </cell>
        </row>
        <row r="493">
          <cell r="A493" t="str">
            <v>Data Engineer</v>
          </cell>
          <cell r="H493">
            <v>44974.257430555554</v>
          </cell>
        </row>
        <row r="494">
          <cell r="A494" t="str">
            <v>Senior Data Engineer</v>
          </cell>
          <cell r="H494">
            <v>45120.546817129631</v>
          </cell>
        </row>
        <row r="495">
          <cell r="A495" t="str">
            <v>Senior Data Scientist</v>
          </cell>
          <cell r="H495">
            <v>45089.544270833343</v>
          </cell>
        </row>
        <row r="496">
          <cell r="A496" t="str">
            <v>Data Engineer</v>
          </cell>
          <cell r="H496">
            <v>45206.961064814823</v>
          </cell>
        </row>
        <row r="497">
          <cell r="A497" t="str">
            <v>Data Scientist</v>
          </cell>
          <cell r="H497">
            <v>45008.92050925926</v>
          </cell>
        </row>
        <row r="498">
          <cell r="A498" t="str">
            <v>Data Engineer</v>
          </cell>
          <cell r="H498">
            <v>45211.761377314811</v>
          </cell>
        </row>
        <row r="499">
          <cell r="A499" t="str">
            <v>Data Engineer</v>
          </cell>
          <cell r="H499">
            <v>45157.712870370371</v>
          </cell>
        </row>
        <row r="500">
          <cell r="A500" t="str">
            <v>Software Engineer</v>
          </cell>
          <cell r="H500">
            <v>45000.631874999999</v>
          </cell>
        </row>
        <row r="501">
          <cell r="A501" t="str">
            <v>Senior Data Engineer</v>
          </cell>
          <cell r="H501">
            <v>45124.8203587963</v>
          </cell>
        </row>
        <row r="502">
          <cell r="A502" t="str">
            <v>Business Analyst</v>
          </cell>
          <cell r="H502">
            <v>45254.583645833343</v>
          </cell>
        </row>
        <row r="503">
          <cell r="A503" t="str">
            <v>Senior Data Engineer</v>
          </cell>
          <cell r="H503">
            <v>45166.547905092593</v>
          </cell>
        </row>
        <row r="504">
          <cell r="A504" t="str">
            <v>Data Engineer</v>
          </cell>
          <cell r="H504">
            <v>44951.975243055553</v>
          </cell>
        </row>
        <row r="505">
          <cell r="A505" t="str">
            <v>Senior Data Engineer</v>
          </cell>
          <cell r="H505">
            <v>45071.420555555553</v>
          </cell>
        </row>
        <row r="506">
          <cell r="A506" t="str">
            <v>Data Scientist</v>
          </cell>
          <cell r="H506">
            <v>45034.335324074083</v>
          </cell>
        </row>
        <row r="507">
          <cell r="A507" t="str">
            <v>Data Engineer</v>
          </cell>
          <cell r="H507">
            <v>45120.504120370373</v>
          </cell>
        </row>
        <row r="508">
          <cell r="A508" t="str">
            <v>Senior Data Analyst</v>
          </cell>
          <cell r="H508">
            <v>45071.792395833327</v>
          </cell>
        </row>
        <row r="509">
          <cell r="A509" t="str">
            <v>Software Engineer</v>
          </cell>
          <cell r="H509">
            <v>45161.098645833343</v>
          </cell>
        </row>
        <row r="510">
          <cell r="A510" t="str">
            <v>Data Analyst</v>
          </cell>
          <cell r="H510">
            <v>45171.251458333332</v>
          </cell>
        </row>
        <row r="511">
          <cell r="A511" t="str">
            <v>Senior Data Analyst</v>
          </cell>
          <cell r="H511">
            <v>45118.542500000003</v>
          </cell>
        </row>
        <row r="512">
          <cell r="A512" t="str">
            <v>Data Engineer</v>
          </cell>
          <cell r="H512">
            <v>45059.933240740742</v>
          </cell>
        </row>
        <row r="513">
          <cell r="A513" t="str">
            <v>Data Analyst</v>
          </cell>
          <cell r="H513">
            <v>44932.162893518522</v>
          </cell>
        </row>
        <row r="514">
          <cell r="A514" t="str">
            <v>Data Scientist</v>
          </cell>
          <cell r="H514">
            <v>45179.252511574072</v>
          </cell>
        </row>
        <row r="515">
          <cell r="A515" t="str">
            <v>Data Engineer</v>
          </cell>
          <cell r="H515">
            <v>45290.377118055563</v>
          </cell>
        </row>
        <row r="516">
          <cell r="A516" t="str">
            <v>Senior Data Analyst</v>
          </cell>
          <cell r="H516">
            <v>44930.417453703703</v>
          </cell>
        </row>
        <row r="517">
          <cell r="A517" t="str">
            <v>Data Scientist</v>
          </cell>
          <cell r="H517">
            <v>45235.793796296297</v>
          </cell>
        </row>
        <row r="518">
          <cell r="A518" t="str">
            <v>Data Engineer</v>
          </cell>
          <cell r="H518">
            <v>45073.260428240741</v>
          </cell>
        </row>
        <row r="519">
          <cell r="A519" t="str">
            <v>Data Engineer</v>
          </cell>
          <cell r="H519">
            <v>44967.562557870369</v>
          </cell>
        </row>
        <row r="520">
          <cell r="A520" t="str">
            <v>Data Scientist</v>
          </cell>
          <cell r="H520">
            <v>45214.126608796287</v>
          </cell>
        </row>
        <row r="521">
          <cell r="A521" t="str">
            <v>Data Analyst</v>
          </cell>
          <cell r="H521">
            <v>45092.595891203702</v>
          </cell>
        </row>
        <row r="522">
          <cell r="A522" t="str">
            <v>Data Analyst</v>
          </cell>
          <cell r="H522">
            <v>45134.541909722233</v>
          </cell>
        </row>
        <row r="523">
          <cell r="A523" t="str">
            <v>Senior Data Scientist</v>
          </cell>
          <cell r="H523">
            <v>44942.904583333337</v>
          </cell>
        </row>
        <row r="524">
          <cell r="A524" t="str">
            <v>Senior Data Engineer</v>
          </cell>
          <cell r="H524">
            <v>45121.710231481477</v>
          </cell>
        </row>
        <row r="525">
          <cell r="A525" t="str">
            <v>Data Engineer</v>
          </cell>
          <cell r="H525">
            <v>45151.296678240738</v>
          </cell>
        </row>
        <row r="526">
          <cell r="A526" t="str">
            <v>Data Analyst</v>
          </cell>
          <cell r="H526">
            <v>45160.543252314812</v>
          </cell>
        </row>
        <row r="527">
          <cell r="A527" t="str">
            <v>Data Engineer</v>
          </cell>
          <cell r="H527">
            <v>45005.450937499998</v>
          </cell>
        </row>
        <row r="528">
          <cell r="A528" t="str">
            <v>Data Scientist</v>
          </cell>
          <cell r="H528">
            <v>45187.58520833333</v>
          </cell>
        </row>
        <row r="529">
          <cell r="A529" t="str">
            <v>Senior Data Scientist</v>
          </cell>
          <cell r="H529">
            <v>45128.335856481477</v>
          </cell>
        </row>
        <row r="530">
          <cell r="A530" t="str">
            <v>Data Scientist</v>
          </cell>
          <cell r="H530">
            <v>45049.667395833327</v>
          </cell>
        </row>
        <row r="531">
          <cell r="A531" t="str">
            <v>Data Engineer</v>
          </cell>
          <cell r="H531">
            <v>45128.504120370373</v>
          </cell>
        </row>
        <row r="532">
          <cell r="A532" t="str">
            <v>Data Engineer</v>
          </cell>
          <cell r="H532">
            <v>45155.257106481477</v>
          </cell>
        </row>
        <row r="533">
          <cell r="A533" t="str">
            <v>Data Scientist</v>
          </cell>
          <cell r="H533">
            <v>45091.002337962957</v>
          </cell>
        </row>
        <row r="534">
          <cell r="A534" t="str">
            <v>Senior Data Scientist</v>
          </cell>
          <cell r="H534">
            <v>45240.932615740741</v>
          </cell>
        </row>
        <row r="535">
          <cell r="A535" t="str">
            <v>Data Engineer</v>
          </cell>
          <cell r="H535">
            <v>45219.67396990741</v>
          </cell>
        </row>
        <row r="536">
          <cell r="A536" t="str">
            <v>Data Scientist</v>
          </cell>
          <cell r="H536">
            <v>44939.890717592592</v>
          </cell>
        </row>
        <row r="537">
          <cell r="A537" t="str">
            <v>Data Scientist</v>
          </cell>
          <cell r="H537">
            <v>45097.550578703696</v>
          </cell>
        </row>
        <row r="538">
          <cell r="A538" t="str">
            <v>Data Engineer</v>
          </cell>
          <cell r="H538">
            <v>45043.109976851847</v>
          </cell>
        </row>
        <row r="539">
          <cell r="A539" t="str">
            <v>Data Engineer</v>
          </cell>
          <cell r="H539">
            <v>45237.423217592594</v>
          </cell>
        </row>
        <row r="540">
          <cell r="A540" t="str">
            <v>Data Scientist</v>
          </cell>
          <cell r="H540">
            <v>45021.898692129631</v>
          </cell>
        </row>
        <row r="541">
          <cell r="A541" t="str">
            <v>Data Engineer</v>
          </cell>
          <cell r="H541">
            <v>44992.355324074073</v>
          </cell>
        </row>
        <row r="542">
          <cell r="A542" t="str">
            <v>Data Scientist</v>
          </cell>
          <cell r="H542">
            <v>45280.293634259258</v>
          </cell>
        </row>
        <row r="543">
          <cell r="A543" t="str">
            <v>Data Engineer</v>
          </cell>
          <cell r="H543">
            <v>45091.546365740738</v>
          </cell>
        </row>
        <row r="544">
          <cell r="A544" t="str">
            <v>Data Engineer</v>
          </cell>
          <cell r="H544">
            <v>45201.43917824074</v>
          </cell>
        </row>
        <row r="545">
          <cell r="A545" t="str">
            <v>Data Scientist</v>
          </cell>
          <cell r="H545">
            <v>45123.501435185193</v>
          </cell>
        </row>
        <row r="546">
          <cell r="A546" t="str">
            <v>Data Engineer</v>
          </cell>
          <cell r="H546">
            <v>45008.344027777777</v>
          </cell>
        </row>
        <row r="547">
          <cell r="A547" t="str">
            <v>Data Scientist</v>
          </cell>
          <cell r="H547">
            <v>45179.252326388887</v>
          </cell>
        </row>
        <row r="548">
          <cell r="A548" t="str">
            <v>Senior Data Engineer</v>
          </cell>
          <cell r="H548">
            <v>45183.802025462966</v>
          </cell>
        </row>
        <row r="549">
          <cell r="A549" t="str">
            <v>Senior Data Engineer</v>
          </cell>
          <cell r="H549">
            <v>45203.755104166667</v>
          </cell>
        </row>
        <row r="550">
          <cell r="A550" t="str">
            <v>Data Analyst</v>
          </cell>
          <cell r="H550">
            <v>45005.794606481482</v>
          </cell>
        </row>
        <row r="551">
          <cell r="A551" t="str">
            <v>Data Engineer</v>
          </cell>
          <cell r="H551">
            <v>44950.632337962961</v>
          </cell>
        </row>
        <row r="552">
          <cell r="A552" t="str">
            <v>Data Engineer</v>
          </cell>
          <cell r="H552">
            <v>45077.637118055558</v>
          </cell>
        </row>
        <row r="553">
          <cell r="A553" t="str">
            <v>Data Scientist</v>
          </cell>
          <cell r="H553">
            <v>45157.751944444448</v>
          </cell>
        </row>
        <row r="554">
          <cell r="A554" t="str">
            <v>Data Engineer</v>
          </cell>
          <cell r="H554">
            <v>45260.756041666667</v>
          </cell>
        </row>
        <row r="555">
          <cell r="A555" t="str">
            <v>Data Analyst</v>
          </cell>
          <cell r="H555">
            <v>45175.668437499997</v>
          </cell>
        </row>
        <row r="556">
          <cell r="A556" t="str">
            <v>Data Engineer</v>
          </cell>
          <cell r="H556">
            <v>45153.254884259259</v>
          </cell>
        </row>
        <row r="557">
          <cell r="A557" t="str">
            <v>Data Scientist</v>
          </cell>
          <cell r="H557">
            <v>44995.738206018519</v>
          </cell>
        </row>
        <row r="558">
          <cell r="A558" t="str">
            <v>Data Scientist</v>
          </cell>
          <cell r="H558">
            <v>45002.418900462973</v>
          </cell>
        </row>
        <row r="559">
          <cell r="A559" t="str">
            <v>Data Engineer</v>
          </cell>
          <cell r="H559">
            <v>45071.503310185188</v>
          </cell>
        </row>
        <row r="560">
          <cell r="A560" t="str">
            <v>Business Analyst</v>
          </cell>
          <cell r="H560">
            <v>45234.808796296304</v>
          </cell>
        </row>
        <row r="561">
          <cell r="A561" t="str">
            <v>Senior Data Engineer</v>
          </cell>
          <cell r="H561">
            <v>45175.628958333327</v>
          </cell>
        </row>
        <row r="562">
          <cell r="A562" t="str">
            <v>Data Engineer</v>
          </cell>
          <cell r="H562">
            <v>45193.586377314823</v>
          </cell>
        </row>
        <row r="563">
          <cell r="A563" t="str">
            <v>Data Engineer</v>
          </cell>
          <cell r="H563">
            <v>45106.257349537038</v>
          </cell>
        </row>
        <row r="564">
          <cell r="A564" t="str">
            <v>Senior Data Scientist</v>
          </cell>
          <cell r="H564">
            <v>44981.786006944443</v>
          </cell>
        </row>
        <row r="565">
          <cell r="A565" t="str">
            <v>Data Engineer</v>
          </cell>
          <cell r="H565">
            <v>45147.797118055547</v>
          </cell>
        </row>
        <row r="566">
          <cell r="A566" t="str">
            <v>Senior Data Engineer</v>
          </cell>
          <cell r="H566">
            <v>45253.299513888887</v>
          </cell>
        </row>
        <row r="567">
          <cell r="A567" t="str">
            <v>Data Scientist</v>
          </cell>
          <cell r="H567">
            <v>45072.293668981481</v>
          </cell>
        </row>
        <row r="568">
          <cell r="A568" t="str">
            <v>Business Analyst</v>
          </cell>
          <cell r="H568">
            <v>45216.70894675926</v>
          </cell>
        </row>
        <row r="569">
          <cell r="A569" t="str">
            <v>Senior Data Engineer</v>
          </cell>
          <cell r="H569">
            <v>45214.466192129628</v>
          </cell>
        </row>
        <row r="570">
          <cell r="A570" t="str">
            <v>Data Engineer</v>
          </cell>
          <cell r="H570">
            <v>45187.129317129627</v>
          </cell>
        </row>
        <row r="571">
          <cell r="A571" t="str">
            <v>Data Scientist</v>
          </cell>
          <cell r="H571">
            <v>45051.346226851849</v>
          </cell>
        </row>
        <row r="572">
          <cell r="A572" t="str">
            <v>Senior Data Scientist</v>
          </cell>
          <cell r="H572">
            <v>45112.336215277777</v>
          </cell>
        </row>
        <row r="573">
          <cell r="A573" t="str">
            <v>Data Engineer</v>
          </cell>
          <cell r="H573">
            <v>45258.404918981483</v>
          </cell>
        </row>
        <row r="574">
          <cell r="A574" t="str">
            <v>Data Engineer</v>
          </cell>
          <cell r="H574">
            <v>45055.888055555559</v>
          </cell>
        </row>
        <row r="575">
          <cell r="A575" t="str">
            <v>Senior Data Engineer</v>
          </cell>
          <cell r="H575">
            <v>45104.854699074072</v>
          </cell>
        </row>
        <row r="576">
          <cell r="A576" t="str">
            <v>Data Engineer</v>
          </cell>
          <cell r="H576">
            <v>44963.584733796299</v>
          </cell>
        </row>
        <row r="577">
          <cell r="A577" t="str">
            <v>Senior Data Engineer</v>
          </cell>
          <cell r="H577">
            <v>45204.279756944437</v>
          </cell>
        </row>
        <row r="578">
          <cell r="A578" t="str">
            <v>Data Engineer</v>
          </cell>
          <cell r="H578">
            <v>45238.729039351849</v>
          </cell>
        </row>
        <row r="579">
          <cell r="A579" t="str">
            <v>Senior Data Engineer</v>
          </cell>
          <cell r="H579">
            <v>45284.794328703712</v>
          </cell>
        </row>
        <row r="580">
          <cell r="A580" t="str">
            <v>Data Engineer</v>
          </cell>
          <cell r="H580">
            <v>45106.942303240743</v>
          </cell>
        </row>
        <row r="581">
          <cell r="A581" t="str">
            <v>Senior Data Engineer</v>
          </cell>
          <cell r="H581">
            <v>45175.751886574071</v>
          </cell>
        </row>
        <row r="582">
          <cell r="A582" t="str">
            <v>Data Analyst</v>
          </cell>
          <cell r="H582">
            <v>45214.250347222223</v>
          </cell>
        </row>
        <row r="583">
          <cell r="A583" t="str">
            <v>Data Engineer</v>
          </cell>
          <cell r="H583">
            <v>45278.171967592592</v>
          </cell>
        </row>
        <row r="584">
          <cell r="A584" t="str">
            <v>Data Engineer</v>
          </cell>
          <cell r="H584">
            <v>45060.256585648152</v>
          </cell>
        </row>
        <row r="585">
          <cell r="A585" t="str">
            <v>Senior Data Engineer</v>
          </cell>
          <cell r="H585">
            <v>45061.444467592592</v>
          </cell>
        </row>
        <row r="586">
          <cell r="A586" t="str">
            <v>Data Scientist</v>
          </cell>
          <cell r="H586">
            <v>45208.767152777778</v>
          </cell>
        </row>
        <row r="587">
          <cell r="A587" t="str">
            <v>Senior Data Engineer</v>
          </cell>
          <cell r="H587">
            <v>45152.254421296297</v>
          </cell>
        </row>
        <row r="588">
          <cell r="A588" t="str">
            <v>Data Scientist</v>
          </cell>
          <cell r="H588">
            <v>45089.876932870371</v>
          </cell>
        </row>
        <row r="589">
          <cell r="A589" t="str">
            <v>Data Engineer</v>
          </cell>
          <cell r="H589">
            <v>45008.789988425917</v>
          </cell>
        </row>
        <row r="590">
          <cell r="A590" t="str">
            <v>Senior Data Engineer</v>
          </cell>
          <cell r="H590">
            <v>45154.768171296288</v>
          </cell>
        </row>
        <row r="591">
          <cell r="A591" t="str">
            <v>Data Engineer</v>
          </cell>
          <cell r="H591">
            <v>44995.999016203707</v>
          </cell>
        </row>
        <row r="592">
          <cell r="A592" t="str">
            <v>Data Engineer</v>
          </cell>
          <cell r="H592">
            <v>45082.952569444453</v>
          </cell>
        </row>
        <row r="593">
          <cell r="A593" t="str">
            <v>Data Scientist</v>
          </cell>
          <cell r="H593">
            <v>45239.335393518522</v>
          </cell>
        </row>
        <row r="594">
          <cell r="A594" t="str">
            <v>Data Engineer</v>
          </cell>
          <cell r="H594">
            <v>45040.797199074077</v>
          </cell>
        </row>
        <row r="595">
          <cell r="A595" t="str">
            <v>Data Engineer</v>
          </cell>
          <cell r="H595">
            <v>44990.295659722222</v>
          </cell>
        </row>
        <row r="596">
          <cell r="A596" t="str">
            <v>Data Scientist</v>
          </cell>
          <cell r="H596">
            <v>45288.431342592587</v>
          </cell>
        </row>
        <row r="597">
          <cell r="A597" t="str">
            <v>Data Engineer</v>
          </cell>
          <cell r="H597">
            <v>45099.120821759258</v>
          </cell>
        </row>
        <row r="598">
          <cell r="A598" t="str">
            <v>Data Analyst</v>
          </cell>
          <cell r="H598">
            <v>45141.645300925928</v>
          </cell>
        </row>
        <row r="599">
          <cell r="A599" t="str">
            <v>Data Scientist</v>
          </cell>
          <cell r="H599">
            <v>44959.711585648147</v>
          </cell>
        </row>
        <row r="600">
          <cell r="A600" t="str">
            <v>Data Analyst</v>
          </cell>
          <cell r="H600">
            <v>45167.708715277768</v>
          </cell>
        </row>
        <row r="601">
          <cell r="A601" t="str">
            <v>Data Scientist</v>
          </cell>
          <cell r="H601">
            <v>45009.670416666668</v>
          </cell>
        </row>
        <row r="602">
          <cell r="A602" t="str">
            <v>Senior Data Scientist</v>
          </cell>
          <cell r="H602">
            <v>45215.892268518517</v>
          </cell>
        </row>
        <row r="603">
          <cell r="A603" t="str">
            <v>Data Scientist</v>
          </cell>
          <cell r="H603">
            <v>45212.919178240743</v>
          </cell>
        </row>
        <row r="604">
          <cell r="A604" t="str">
            <v>Data Scientist</v>
          </cell>
          <cell r="H604">
            <v>44942.003437500003</v>
          </cell>
        </row>
        <row r="605">
          <cell r="A605" t="str">
            <v>Data Scientist</v>
          </cell>
          <cell r="H605">
            <v>45211.709594907406</v>
          </cell>
        </row>
        <row r="606">
          <cell r="A606" t="str">
            <v>Software Engineer</v>
          </cell>
          <cell r="H606">
            <v>45007.294525462959</v>
          </cell>
        </row>
        <row r="607">
          <cell r="A607" t="str">
            <v>Software Engineer</v>
          </cell>
          <cell r="H607">
            <v>45056.763645833344</v>
          </cell>
        </row>
        <row r="608">
          <cell r="A608" t="str">
            <v>Data Engineer</v>
          </cell>
          <cell r="H608">
            <v>45285.502662037034</v>
          </cell>
        </row>
        <row r="609">
          <cell r="A609" t="str">
            <v>Data Analyst</v>
          </cell>
          <cell r="H609">
            <v>45071.536539351851</v>
          </cell>
        </row>
        <row r="610">
          <cell r="A610" t="str">
            <v>Senior Data Engineer</v>
          </cell>
          <cell r="H610">
            <v>45188.714432870373</v>
          </cell>
        </row>
        <row r="611">
          <cell r="A611" t="str">
            <v>Senior Data Engineer</v>
          </cell>
          <cell r="H611">
            <v>45163.798472222217</v>
          </cell>
        </row>
        <row r="612">
          <cell r="A612" t="str">
            <v>Data Engineer</v>
          </cell>
          <cell r="H612">
            <v>45104.810706018521</v>
          </cell>
        </row>
        <row r="613">
          <cell r="A613" t="str">
            <v>Data Analyst</v>
          </cell>
          <cell r="H613">
            <v>44929.685902777783</v>
          </cell>
        </row>
        <row r="614">
          <cell r="A614" t="str">
            <v>Data Engineer</v>
          </cell>
          <cell r="H614">
            <v>45211.642280092587</v>
          </cell>
        </row>
        <row r="615">
          <cell r="A615" t="str">
            <v>Data Analyst</v>
          </cell>
          <cell r="H615">
            <v>45265.57</v>
          </cell>
        </row>
        <row r="616">
          <cell r="A616" t="str">
            <v>Data Engineer</v>
          </cell>
          <cell r="H616">
            <v>44998.665497685193</v>
          </cell>
        </row>
        <row r="617">
          <cell r="A617" t="str">
            <v>Data Engineer</v>
          </cell>
          <cell r="H617">
            <v>45202.763506944437</v>
          </cell>
        </row>
        <row r="618">
          <cell r="A618" t="str">
            <v>Data Engineer</v>
          </cell>
          <cell r="H618">
            <v>45203.637939814813</v>
          </cell>
        </row>
        <row r="619">
          <cell r="A619" t="str">
            <v>Data Scientist</v>
          </cell>
          <cell r="H619">
            <v>45262.556527777779</v>
          </cell>
        </row>
        <row r="620">
          <cell r="A620" t="str">
            <v>Data Engineer</v>
          </cell>
          <cell r="H620">
            <v>45149.633761574078</v>
          </cell>
        </row>
        <row r="621">
          <cell r="A621" t="str">
            <v>Data Engineer</v>
          </cell>
          <cell r="H621">
            <v>44941.582916666674</v>
          </cell>
        </row>
        <row r="622">
          <cell r="A622" t="str">
            <v>Data Analyst</v>
          </cell>
          <cell r="H622">
            <v>45104.625416666669</v>
          </cell>
        </row>
        <row r="623">
          <cell r="A623" t="str">
            <v>Data Analyst</v>
          </cell>
          <cell r="H623">
            <v>45226.623842592591</v>
          </cell>
        </row>
        <row r="624">
          <cell r="A624" t="str">
            <v>Data Engineer</v>
          </cell>
          <cell r="H624">
            <v>45173.421851851846</v>
          </cell>
        </row>
        <row r="625">
          <cell r="A625" t="str">
            <v>Senior Data Engineer</v>
          </cell>
          <cell r="H625">
            <v>45238.809745370367</v>
          </cell>
        </row>
        <row r="626">
          <cell r="A626" t="str">
            <v>Data Engineer</v>
          </cell>
          <cell r="H626">
            <v>45042.887025462973</v>
          </cell>
        </row>
        <row r="627">
          <cell r="A627" t="str">
            <v>Data Engineer</v>
          </cell>
          <cell r="H627">
            <v>44937.839039351849</v>
          </cell>
        </row>
        <row r="628">
          <cell r="A628" t="str">
            <v>Data Scientist</v>
          </cell>
          <cell r="H628">
            <v>45145.473761574067</v>
          </cell>
        </row>
        <row r="629">
          <cell r="A629" t="str">
            <v>Data Scientist</v>
          </cell>
          <cell r="H629">
            <v>45210.710115740738</v>
          </cell>
        </row>
        <row r="630">
          <cell r="A630" t="str">
            <v>Senior Data Engineer</v>
          </cell>
          <cell r="H630">
            <v>44933.921157407407</v>
          </cell>
        </row>
        <row r="631">
          <cell r="A631" t="str">
            <v>Data Engineer</v>
          </cell>
          <cell r="H631">
            <v>45184.754374999997</v>
          </cell>
        </row>
        <row r="632">
          <cell r="A632" t="str">
            <v>Data Engineer</v>
          </cell>
          <cell r="H632">
            <v>45077.840312499997</v>
          </cell>
        </row>
        <row r="633">
          <cell r="A633" t="str">
            <v>Data Scientist</v>
          </cell>
          <cell r="H633">
            <v>44964.503206018519</v>
          </cell>
        </row>
        <row r="634">
          <cell r="A634" t="str">
            <v>Cloud Engineer</v>
          </cell>
          <cell r="H634">
            <v>45052.601307870369</v>
          </cell>
        </row>
        <row r="635">
          <cell r="A635" t="str">
            <v>Senior Data Engineer</v>
          </cell>
          <cell r="H635">
            <v>44976.798078703701</v>
          </cell>
        </row>
        <row r="636">
          <cell r="A636" t="str">
            <v>Senior Data Engineer</v>
          </cell>
          <cell r="H636">
            <v>45015.380428240736</v>
          </cell>
        </row>
        <row r="637">
          <cell r="A637" t="str">
            <v>Data Scientist</v>
          </cell>
          <cell r="H637">
            <v>45133.502071759263</v>
          </cell>
        </row>
        <row r="638">
          <cell r="A638" t="str">
            <v>Data Scientist</v>
          </cell>
          <cell r="H638">
            <v>45035.627997685187</v>
          </cell>
        </row>
        <row r="639">
          <cell r="A639" t="str">
            <v>Data Analyst</v>
          </cell>
          <cell r="H639">
            <v>45098.083958333344</v>
          </cell>
        </row>
        <row r="640">
          <cell r="A640" t="str">
            <v>Data Engineer</v>
          </cell>
          <cell r="H640">
            <v>45189.927939814806</v>
          </cell>
        </row>
        <row r="641">
          <cell r="A641" t="str">
            <v>Data Analyst</v>
          </cell>
          <cell r="H641">
            <v>45043.375555555547</v>
          </cell>
        </row>
        <row r="642">
          <cell r="A642" t="str">
            <v>Data Engineer</v>
          </cell>
          <cell r="H642">
            <v>45258.712627314817</v>
          </cell>
        </row>
        <row r="643">
          <cell r="A643" t="str">
            <v>Data Engineer</v>
          </cell>
          <cell r="H643">
            <v>45237.588182870371</v>
          </cell>
        </row>
        <row r="644">
          <cell r="A644" t="str">
            <v>Senior Data Analyst</v>
          </cell>
          <cell r="H644">
            <v>44953.435868055552</v>
          </cell>
        </row>
        <row r="645">
          <cell r="A645" t="str">
            <v>Business Analyst</v>
          </cell>
          <cell r="H645">
            <v>44966.04314814815</v>
          </cell>
        </row>
        <row r="646">
          <cell r="A646" t="str">
            <v>Data Analyst</v>
          </cell>
          <cell r="H646">
            <v>45180.250439814823</v>
          </cell>
        </row>
        <row r="647">
          <cell r="A647" t="str">
            <v>Software Engineer</v>
          </cell>
          <cell r="H647">
            <v>44990.461365740739</v>
          </cell>
        </row>
        <row r="648">
          <cell r="A648" t="str">
            <v>Data Scientist</v>
          </cell>
          <cell r="H648">
            <v>45035.462557870371</v>
          </cell>
        </row>
        <row r="649">
          <cell r="A649" t="str">
            <v>Senior Data Scientist</v>
          </cell>
          <cell r="H649">
            <v>45268.460173611107</v>
          </cell>
        </row>
        <row r="650">
          <cell r="A650" t="str">
            <v>Data Scientist</v>
          </cell>
          <cell r="H650">
            <v>45156.711273148147</v>
          </cell>
        </row>
        <row r="651">
          <cell r="A651" t="str">
            <v>Data Engineer</v>
          </cell>
          <cell r="H651">
            <v>45288.931886574072</v>
          </cell>
        </row>
        <row r="652">
          <cell r="A652" t="str">
            <v>Data Engineer</v>
          </cell>
          <cell r="H652">
            <v>45095.92082175926</v>
          </cell>
        </row>
        <row r="653">
          <cell r="A653" t="str">
            <v>Data Scientist</v>
          </cell>
          <cell r="H653">
            <v>45165.25304398148</v>
          </cell>
        </row>
        <row r="654">
          <cell r="A654" t="str">
            <v>Data Analyst</v>
          </cell>
          <cell r="H654">
            <v>45141.750335648147</v>
          </cell>
        </row>
        <row r="655">
          <cell r="A655" t="str">
            <v>Senior Data Engineer</v>
          </cell>
          <cell r="H655">
            <v>45155.463587962957</v>
          </cell>
        </row>
        <row r="656">
          <cell r="A656" t="str">
            <v>Data Engineer</v>
          </cell>
          <cell r="H656">
            <v>44935.862546296303</v>
          </cell>
        </row>
        <row r="657">
          <cell r="A657" t="str">
            <v>Senior Data Analyst</v>
          </cell>
          <cell r="H657">
            <v>45106.919849537036</v>
          </cell>
        </row>
        <row r="658">
          <cell r="A658" t="str">
            <v>Data Engineer</v>
          </cell>
          <cell r="H658">
            <v>45120.397210648152</v>
          </cell>
        </row>
        <row r="659">
          <cell r="A659" t="str">
            <v>Data Analyst</v>
          </cell>
          <cell r="H659">
            <v>45218.42628472222</v>
          </cell>
        </row>
        <row r="660">
          <cell r="A660" t="str">
            <v>Senior Data Scientist</v>
          </cell>
          <cell r="H660">
            <v>44929.98265046296</v>
          </cell>
        </row>
        <row r="661">
          <cell r="A661" t="str">
            <v>Data Engineer</v>
          </cell>
          <cell r="H661">
            <v>45133.589745370373</v>
          </cell>
        </row>
        <row r="662">
          <cell r="A662" t="str">
            <v>Senior Data Scientist</v>
          </cell>
          <cell r="H662">
            <v>45155.545254629629</v>
          </cell>
        </row>
        <row r="663">
          <cell r="A663" t="str">
            <v>Data Analyst</v>
          </cell>
          <cell r="H663">
            <v>45074.250509259262</v>
          </cell>
        </row>
        <row r="664">
          <cell r="A664" t="str">
            <v>Data Engineer</v>
          </cell>
          <cell r="H664">
            <v>45145.657905092587</v>
          </cell>
        </row>
        <row r="665">
          <cell r="A665" t="str">
            <v>Data Engineer</v>
          </cell>
          <cell r="H665">
            <v>45000.337824074071</v>
          </cell>
        </row>
        <row r="666">
          <cell r="A666" t="str">
            <v>Data Engineer</v>
          </cell>
          <cell r="H666">
            <v>45099.6716087963</v>
          </cell>
        </row>
        <row r="667">
          <cell r="A667" t="str">
            <v>Data Scientist</v>
          </cell>
          <cell r="H667">
            <v>45193.768287037034</v>
          </cell>
        </row>
        <row r="668">
          <cell r="A668" t="str">
            <v>Data Engineer</v>
          </cell>
          <cell r="H668">
            <v>45241.038680555554</v>
          </cell>
        </row>
        <row r="669">
          <cell r="A669" t="str">
            <v>Data Engineer</v>
          </cell>
          <cell r="H669">
            <v>45063.628958333327</v>
          </cell>
        </row>
        <row r="670">
          <cell r="A670" t="str">
            <v>Data Analyst</v>
          </cell>
          <cell r="H670">
            <v>45155.875162037039</v>
          </cell>
        </row>
        <row r="671">
          <cell r="A671" t="str">
            <v>Data Engineer</v>
          </cell>
          <cell r="H671">
            <v>45213.252187500002</v>
          </cell>
        </row>
        <row r="672">
          <cell r="A672" t="str">
            <v>Data Engineer</v>
          </cell>
          <cell r="H672">
            <v>45098.423657407409</v>
          </cell>
        </row>
        <row r="673">
          <cell r="A673" t="str">
            <v>Senior Data Engineer</v>
          </cell>
          <cell r="H673">
            <v>45229.713101851848</v>
          </cell>
        </row>
        <row r="674">
          <cell r="A674" t="str">
            <v>Data Scientist</v>
          </cell>
          <cell r="H674">
            <v>45146.667384259257</v>
          </cell>
        </row>
        <row r="675">
          <cell r="A675" t="str">
            <v>Data Scientist</v>
          </cell>
          <cell r="H675">
            <v>45041.752430555563</v>
          </cell>
        </row>
        <row r="676">
          <cell r="A676" t="str">
            <v>Data Scientist</v>
          </cell>
          <cell r="H676">
            <v>45199.991354166668</v>
          </cell>
        </row>
        <row r="677">
          <cell r="A677" t="str">
            <v>Data Engineer</v>
          </cell>
          <cell r="H677">
            <v>45201.647569444453</v>
          </cell>
        </row>
        <row r="678">
          <cell r="A678" t="str">
            <v>Data Engineer</v>
          </cell>
          <cell r="H678">
            <v>45198.923541666663</v>
          </cell>
        </row>
        <row r="679">
          <cell r="A679" t="str">
            <v>Senior Data Engineer</v>
          </cell>
          <cell r="H679">
            <v>45255.798356481479</v>
          </cell>
        </row>
        <row r="680">
          <cell r="A680" t="str">
            <v>Data Engineer</v>
          </cell>
          <cell r="H680">
            <v>45127.92287037037</v>
          </cell>
        </row>
        <row r="681">
          <cell r="A681" t="str">
            <v>Senior Data Analyst</v>
          </cell>
          <cell r="H681">
            <v>44930.060763888891</v>
          </cell>
        </row>
        <row r="682">
          <cell r="A682" t="str">
            <v>Machine Learning Engineer</v>
          </cell>
          <cell r="H682">
            <v>44945.192858796298</v>
          </cell>
        </row>
        <row r="683">
          <cell r="A683" t="str">
            <v>Data Engineer</v>
          </cell>
          <cell r="H683">
            <v>45198.548472222217</v>
          </cell>
        </row>
        <row r="684">
          <cell r="A684" t="str">
            <v>Data Scientist</v>
          </cell>
          <cell r="H684">
            <v>45187.992777777778</v>
          </cell>
        </row>
        <row r="685">
          <cell r="A685" t="str">
            <v>Data Engineer</v>
          </cell>
          <cell r="H685">
            <v>44951.915694444448</v>
          </cell>
        </row>
        <row r="686">
          <cell r="A686" t="str">
            <v>Data Engineer</v>
          </cell>
          <cell r="H686">
            <v>45022.546053240738</v>
          </cell>
        </row>
        <row r="687">
          <cell r="A687" t="str">
            <v>Data Scientist</v>
          </cell>
          <cell r="H687">
            <v>45001.741064814807</v>
          </cell>
        </row>
        <row r="688">
          <cell r="A688" t="str">
            <v>Senior Data Engineer</v>
          </cell>
          <cell r="H688">
            <v>45182.398009259261</v>
          </cell>
        </row>
        <row r="689">
          <cell r="A689" t="str">
            <v>Data Engineer</v>
          </cell>
          <cell r="H689">
            <v>45102.182835648149</v>
          </cell>
        </row>
        <row r="690">
          <cell r="A690" t="str">
            <v>Senior Data Engineer</v>
          </cell>
          <cell r="H690">
            <v>45035.52207175926</v>
          </cell>
        </row>
        <row r="691">
          <cell r="A691" t="str">
            <v>Data Scientist</v>
          </cell>
          <cell r="H691">
            <v>45208.12222222222</v>
          </cell>
        </row>
        <row r="692">
          <cell r="A692" t="str">
            <v>Data Scientist</v>
          </cell>
          <cell r="H692">
            <v>45143.362997685188</v>
          </cell>
        </row>
        <row r="693">
          <cell r="A693" t="str">
            <v>Data Analyst</v>
          </cell>
          <cell r="H693">
            <v>45055.376192129632</v>
          </cell>
        </row>
        <row r="694">
          <cell r="A694" t="str">
            <v>Data Engineer</v>
          </cell>
          <cell r="H694">
            <v>45243.583240740743</v>
          </cell>
        </row>
        <row r="695">
          <cell r="A695" t="str">
            <v>Business Analyst</v>
          </cell>
          <cell r="H695">
            <v>44995.58625</v>
          </cell>
        </row>
        <row r="696">
          <cell r="A696" t="str">
            <v>Data Scientist</v>
          </cell>
          <cell r="H696">
            <v>44941.251863425918</v>
          </cell>
        </row>
        <row r="697">
          <cell r="A697" t="str">
            <v>Data Scientist</v>
          </cell>
          <cell r="H697">
            <v>45226.376643518517</v>
          </cell>
        </row>
        <row r="698">
          <cell r="A698" t="str">
            <v>Data Analyst</v>
          </cell>
          <cell r="H698">
            <v>45255.015729166669</v>
          </cell>
        </row>
        <row r="699">
          <cell r="A699" t="str">
            <v>Senior Data Analyst</v>
          </cell>
          <cell r="H699">
            <v>45187.916759259257</v>
          </cell>
        </row>
        <row r="700">
          <cell r="A700" t="str">
            <v>Data Analyst</v>
          </cell>
          <cell r="H700">
            <v>45121.334479166668</v>
          </cell>
        </row>
        <row r="701">
          <cell r="A701" t="str">
            <v>Data Engineer</v>
          </cell>
          <cell r="H701">
            <v>45248.296331018522</v>
          </cell>
        </row>
        <row r="702">
          <cell r="A702" t="str">
            <v>Senior Data Engineer</v>
          </cell>
          <cell r="H702">
            <v>45009.508553240739</v>
          </cell>
        </row>
        <row r="703">
          <cell r="A703" t="str">
            <v>Senior Data Scientist</v>
          </cell>
          <cell r="H703">
            <v>45230.376736111109</v>
          </cell>
        </row>
        <row r="704">
          <cell r="A704" t="str">
            <v>Machine Learning Engineer</v>
          </cell>
          <cell r="H704">
            <v>44935.885138888887</v>
          </cell>
        </row>
        <row r="705">
          <cell r="A705" t="str">
            <v>Data Analyst</v>
          </cell>
          <cell r="H705">
            <v>45166.083483796298</v>
          </cell>
        </row>
        <row r="706">
          <cell r="A706" t="str">
            <v>Data Engineer</v>
          </cell>
          <cell r="H706">
            <v>45042.882847222223</v>
          </cell>
        </row>
        <row r="707">
          <cell r="A707" t="str">
            <v>Data Engineer</v>
          </cell>
          <cell r="H707">
            <v>45198.254062499997</v>
          </cell>
        </row>
        <row r="708">
          <cell r="A708" t="str">
            <v>Data Engineer</v>
          </cell>
          <cell r="H708">
            <v>45207.255231481482</v>
          </cell>
        </row>
        <row r="709">
          <cell r="A709" t="str">
            <v>Data Engineer</v>
          </cell>
          <cell r="H709">
            <v>45057.465532407397</v>
          </cell>
        </row>
        <row r="710">
          <cell r="A710" t="str">
            <v>Data Analyst</v>
          </cell>
          <cell r="H710">
            <v>45126.512175925927</v>
          </cell>
        </row>
        <row r="711">
          <cell r="A711" t="str">
            <v>Data Engineer</v>
          </cell>
          <cell r="H711">
            <v>45085.685011574067</v>
          </cell>
        </row>
        <row r="712">
          <cell r="A712" t="str">
            <v>Senior Data Scientist</v>
          </cell>
          <cell r="H712">
            <v>45145.430856481478</v>
          </cell>
        </row>
        <row r="713">
          <cell r="A713" t="str">
            <v>Data Engineer</v>
          </cell>
          <cell r="H713">
            <v>44968.757106481477</v>
          </cell>
        </row>
        <row r="714">
          <cell r="A714" t="str">
            <v>Data Engineer</v>
          </cell>
          <cell r="H714">
            <v>45086.547303240739</v>
          </cell>
        </row>
        <row r="715">
          <cell r="A715" t="str">
            <v>Data Engineer</v>
          </cell>
          <cell r="H715">
            <v>45218.400717592587</v>
          </cell>
        </row>
        <row r="716">
          <cell r="A716" t="str">
            <v>Data Analyst</v>
          </cell>
          <cell r="H716">
            <v>45281.792048611111</v>
          </cell>
        </row>
        <row r="717">
          <cell r="A717" t="str">
            <v>Data Engineer</v>
          </cell>
          <cell r="H717">
            <v>44932.797962962963</v>
          </cell>
        </row>
        <row r="718">
          <cell r="A718" t="str">
            <v>Data Scientist</v>
          </cell>
          <cell r="H718">
            <v>45187.543055555558</v>
          </cell>
        </row>
        <row r="719">
          <cell r="A719" t="str">
            <v>Data Engineer</v>
          </cell>
          <cell r="H719">
            <v>45145.642465277779</v>
          </cell>
        </row>
        <row r="720">
          <cell r="A720" t="str">
            <v>Data Engineer</v>
          </cell>
          <cell r="H720">
            <v>45188.380682870367</v>
          </cell>
        </row>
        <row r="721">
          <cell r="A721" t="str">
            <v>Data Engineer</v>
          </cell>
          <cell r="H721">
            <v>45098.755474537043</v>
          </cell>
        </row>
        <row r="722">
          <cell r="A722" t="str">
            <v>Data Engineer</v>
          </cell>
          <cell r="H722">
            <v>45185.729837962957</v>
          </cell>
        </row>
        <row r="723">
          <cell r="A723" t="str">
            <v>Data Scientist</v>
          </cell>
          <cell r="H723">
            <v>45126.502164351848</v>
          </cell>
        </row>
        <row r="724">
          <cell r="A724" t="str">
            <v>Data Analyst</v>
          </cell>
          <cell r="H724">
            <v>45043.792870370373</v>
          </cell>
        </row>
        <row r="725">
          <cell r="A725" t="str">
            <v>Data Analyst</v>
          </cell>
          <cell r="H725">
            <v>45013.595381944448</v>
          </cell>
        </row>
        <row r="726">
          <cell r="A726" t="str">
            <v>Data Analyst</v>
          </cell>
          <cell r="H726">
            <v>45076.667303240742</v>
          </cell>
        </row>
        <row r="727">
          <cell r="A727" t="str">
            <v>Data Analyst</v>
          </cell>
          <cell r="H727">
            <v>45112.565821759257</v>
          </cell>
        </row>
        <row r="728">
          <cell r="A728" t="str">
            <v>Data Analyst</v>
          </cell>
          <cell r="H728">
            <v>45158.458356481482</v>
          </cell>
        </row>
        <row r="729">
          <cell r="A729" t="str">
            <v>Data Analyst</v>
          </cell>
          <cell r="H729">
            <v>45113.666932870372</v>
          </cell>
        </row>
        <row r="730">
          <cell r="A730" t="str">
            <v>Data Engineer</v>
          </cell>
          <cell r="H730">
            <v>45203.984340277777</v>
          </cell>
        </row>
        <row r="731">
          <cell r="A731" t="str">
            <v>Senior Data Engineer</v>
          </cell>
          <cell r="H731">
            <v>44971.337048611109</v>
          </cell>
        </row>
        <row r="732">
          <cell r="A732" t="str">
            <v>Data Scientist</v>
          </cell>
          <cell r="H732">
            <v>44928.793657407397</v>
          </cell>
        </row>
        <row r="733">
          <cell r="A733" t="str">
            <v>Data Analyst</v>
          </cell>
          <cell r="H733">
            <v>45252.673460648148</v>
          </cell>
        </row>
        <row r="734">
          <cell r="A734" t="str">
            <v>Data Analyst</v>
          </cell>
          <cell r="H734">
            <v>45140.917893518519</v>
          </cell>
        </row>
        <row r="735">
          <cell r="A735" t="str">
            <v>Data Engineer</v>
          </cell>
          <cell r="H735">
            <v>45202.796284722222</v>
          </cell>
        </row>
        <row r="736">
          <cell r="A736" t="str">
            <v>Data Engineer</v>
          </cell>
          <cell r="H736">
            <v>44981.295613425929</v>
          </cell>
        </row>
        <row r="737">
          <cell r="A737" t="str">
            <v>Senior Data Engineer</v>
          </cell>
          <cell r="H737">
            <v>45150.37232638889</v>
          </cell>
        </row>
        <row r="738">
          <cell r="A738" t="str">
            <v>Senior Data Engineer</v>
          </cell>
          <cell r="H738">
            <v>45164.755162037043</v>
          </cell>
        </row>
        <row r="739">
          <cell r="A739" t="str">
            <v>Data Engineer</v>
          </cell>
          <cell r="H739">
            <v>44935.483148148152</v>
          </cell>
        </row>
        <row r="740">
          <cell r="A740" t="str">
            <v>Senior Data Engineer</v>
          </cell>
          <cell r="H740">
            <v>44938.38957175926</v>
          </cell>
        </row>
        <row r="741">
          <cell r="A741" t="str">
            <v>Data Analyst</v>
          </cell>
          <cell r="H741">
            <v>44931.708761574067</v>
          </cell>
        </row>
        <row r="742">
          <cell r="A742" t="str">
            <v>Data Scientist</v>
          </cell>
          <cell r="H742">
            <v>45118.838171296287</v>
          </cell>
        </row>
        <row r="743">
          <cell r="A743" t="str">
            <v>Data Engineer</v>
          </cell>
          <cell r="H743">
            <v>45222.783576388887</v>
          </cell>
        </row>
        <row r="744">
          <cell r="A744" t="str">
            <v>Data Engineer</v>
          </cell>
          <cell r="H744">
            <v>45208.212280092594</v>
          </cell>
        </row>
        <row r="745">
          <cell r="A745" t="str">
            <v>Data Engineer</v>
          </cell>
          <cell r="H745">
            <v>45082.630787037036</v>
          </cell>
        </row>
        <row r="746">
          <cell r="A746" t="str">
            <v>Senior Data Analyst</v>
          </cell>
          <cell r="H746">
            <v>45225.875231481477</v>
          </cell>
        </row>
        <row r="747">
          <cell r="A747" t="str">
            <v>Data Engineer</v>
          </cell>
          <cell r="H747">
            <v>45211.886261574073</v>
          </cell>
        </row>
        <row r="748">
          <cell r="A748" t="str">
            <v>Senior Data Analyst</v>
          </cell>
          <cell r="H748">
            <v>45133.668333333328</v>
          </cell>
        </row>
        <row r="749">
          <cell r="A749" t="str">
            <v>Senior Data Scientist</v>
          </cell>
          <cell r="H749">
            <v>45121.586412037039</v>
          </cell>
        </row>
        <row r="750">
          <cell r="A750" t="str">
            <v>Data Engineer</v>
          </cell>
          <cell r="H750">
            <v>45230.588009259263</v>
          </cell>
        </row>
        <row r="751">
          <cell r="A751" t="str">
            <v>Data Scientist</v>
          </cell>
          <cell r="H751">
            <v>44960.422083333331</v>
          </cell>
        </row>
        <row r="752">
          <cell r="A752" t="str">
            <v>Senior Data Engineer</v>
          </cell>
          <cell r="H752">
            <v>45152.130891203713</v>
          </cell>
        </row>
        <row r="753">
          <cell r="A753" t="str">
            <v>Senior Data Analyst</v>
          </cell>
          <cell r="H753">
            <v>45129.334537037037</v>
          </cell>
        </row>
        <row r="754">
          <cell r="A754" t="str">
            <v>Data Scientist</v>
          </cell>
          <cell r="H754">
            <v>45200.410694444443</v>
          </cell>
        </row>
        <row r="755">
          <cell r="A755" t="str">
            <v>Data Scientist</v>
          </cell>
          <cell r="H755">
            <v>45113.502430555563</v>
          </cell>
        </row>
        <row r="756">
          <cell r="A756" t="str">
            <v>Data Engineer</v>
          </cell>
          <cell r="H756">
            <v>45272.764756944453</v>
          </cell>
        </row>
        <row r="757">
          <cell r="A757" t="str">
            <v>Data Engineer</v>
          </cell>
          <cell r="H757">
            <v>45118.626759259263</v>
          </cell>
        </row>
        <row r="758">
          <cell r="A758" t="str">
            <v>Data Engineer</v>
          </cell>
          <cell r="H758">
            <v>45093.407106481478</v>
          </cell>
        </row>
        <row r="759">
          <cell r="A759" t="str">
            <v>Data Analyst</v>
          </cell>
          <cell r="H759">
            <v>45005.794108796297</v>
          </cell>
        </row>
        <row r="760">
          <cell r="A760" t="str">
            <v>Machine Learning Engineer</v>
          </cell>
          <cell r="H760">
            <v>44967.586238425924</v>
          </cell>
        </row>
        <row r="761">
          <cell r="A761" t="str">
            <v>Data Scientist</v>
          </cell>
          <cell r="H761">
            <v>44966.669861111113</v>
          </cell>
        </row>
        <row r="762">
          <cell r="A762" t="str">
            <v>Data Engineer</v>
          </cell>
          <cell r="H762">
            <v>44993.963750000003</v>
          </cell>
        </row>
        <row r="763">
          <cell r="A763" t="str">
            <v>Data Engineer</v>
          </cell>
          <cell r="H763">
            <v>45021.425856481481</v>
          </cell>
        </row>
        <row r="764">
          <cell r="A764" t="str">
            <v>Data Engineer</v>
          </cell>
          <cell r="H764">
            <v>45146.757395833331</v>
          </cell>
        </row>
        <row r="765">
          <cell r="A765" t="str">
            <v>Senior Data Engineer</v>
          </cell>
          <cell r="H765">
            <v>45005.967222222222</v>
          </cell>
        </row>
        <row r="766">
          <cell r="A766" t="str">
            <v>Data Engineer</v>
          </cell>
          <cell r="H766">
            <v>44956.797777777778</v>
          </cell>
        </row>
        <row r="767">
          <cell r="A767" t="str">
            <v>Data Engineer</v>
          </cell>
          <cell r="H767">
            <v>44974.873298611114</v>
          </cell>
        </row>
        <row r="768">
          <cell r="A768" t="str">
            <v>Data Engineer</v>
          </cell>
          <cell r="H768">
            <v>44993.801921296297</v>
          </cell>
        </row>
        <row r="769">
          <cell r="A769" t="str">
            <v>Data Engineer</v>
          </cell>
          <cell r="H769">
            <v>44991.401805555557</v>
          </cell>
        </row>
        <row r="770">
          <cell r="A770" t="str">
            <v>Senior Data Scientist</v>
          </cell>
          <cell r="H770">
            <v>45112.84884259259</v>
          </cell>
        </row>
        <row r="771">
          <cell r="A771" t="str">
            <v>Senior Data Engineer</v>
          </cell>
          <cell r="H771">
            <v>45236.799826388888</v>
          </cell>
        </row>
        <row r="772">
          <cell r="A772" t="str">
            <v>Senior Data Engineer</v>
          </cell>
          <cell r="H772">
            <v>44953.672997685193</v>
          </cell>
        </row>
        <row r="773">
          <cell r="A773" t="str">
            <v>Data Analyst</v>
          </cell>
          <cell r="H773">
            <v>45128.198240740741</v>
          </cell>
        </row>
        <row r="774">
          <cell r="A774" t="str">
            <v>Data Analyst</v>
          </cell>
          <cell r="H774">
            <v>45133.587337962963</v>
          </cell>
        </row>
        <row r="775">
          <cell r="A775" t="str">
            <v>Data Engineer</v>
          </cell>
          <cell r="H775">
            <v>44928.505671296298</v>
          </cell>
        </row>
        <row r="776">
          <cell r="A776" t="str">
            <v>Senior Data Engineer</v>
          </cell>
          <cell r="H776">
            <v>44953.29965277778</v>
          </cell>
        </row>
        <row r="777">
          <cell r="A777" t="str">
            <v>Data Scientist</v>
          </cell>
          <cell r="H777">
            <v>44946.080694444441</v>
          </cell>
        </row>
        <row r="778">
          <cell r="A778" t="str">
            <v>Data Engineer</v>
          </cell>
          <cell r="H778">
            <v>45112.381226851852</v>
          </cell>
        </row>
        <row r="779">
          <cell r="A779" t="str">
            <v>Data Engineer</v>
          </cell>
          <cell r="H779">
            <v>45037.977152777778</v>
          </cell>
        </row>
        <row r="780">
          <cell r="A780" t="str">
            <v>Senior Data Analyst</v>
          </cell>
          <cell r="H780">
            <v>45220.50068287037</v>
          </cell>
        </row>
        <row r="781">
          <cell r="A781" t="str">
            <v>Senior Data Scientist</v>
          </cell>
          <cell r="H781">
            <v>45122.50203703704</v>
          </cell>
        </row>
        <row r="782">
          <cell r="A782" t="str">
            <v>Data Analyst</v>
          </cell>
          <cell r="H782">
            <v>44963.667013888888</v>
          </cell>
        </row>
        <row r="783">
          <cell r="A783" t="str">
            <v>Data Engineer</v>
          </cell>
          <cell r="H783">
            <v>45007.888194444437</v>
          </cell>
        </row>
        <row r="784">
          <cell r="A784" t="str">
            <v>Data Analyst</v>
          </cell>
          <cell r="H784">
            <v>45098.293333333328</v>
          </cell>
        </row>
        <row r="785">
          <cell r="A785" t="str">
            <v>Data Analyst</v>
          </cell>
          <cell r="H785">
            <v>45134.833912037036</v>
          </cell>
        </row>
        <row r="786">
          <cell r="A786" t="str">
            <v>Data Engineer</v>
          </cell>
          <cell r="H786">
            <v>44951.569363425922</v>
          </cell>
        </row>
        <row r="787">
          <cell r="A787" t="str">
            <v>Data Engineer</v>
          </cell>
          <cell r="H787">
            <v>44936.048020833332</v>
          </cell>
        </row>
        <row r="788">
          <cell r="A788" t="str">
            <v>Data Scientist</v>
          </cell>
          <cell r="H788">
            <v>45145.311608796299</v>
          </cell>
        </row>
        <row r="789">
          <cell r="A789" t="str">
            <v>Data Scientist</v>
          </cell>
          <cell r="H789">
            <v>45182.635613425933</v>
          </cell>
        </row>
        <row r="790">
          <cell r="A790" t="str">
            <v>Data Engineer</v>
          </cell>
          <cell r="H790">
            <v>45175.909513888888</v>
          </cell>
        </row>
        <row r="791">
          <cell r="A791" t="str">
            <v>Data Scientist</v>
          </cell>
          <cell r="H791">
            <v>44944.001215277778</v>
          </cell>
        </row>
        <row r="792">
          <cell r="A792" t="str">
            <v>Data Engineer</v>
          </cell>
          <cell r="H792">
            <v>45045.796527777777</v>
          </cell>
        </row>
        <row r="793">
          <cell r="A793" t="str">
            <v>Data Scientist</v>
          </cell>
          <cell r="H793">
            <v>45265.418622685182</v>
          </cell>
        </row>
        <row r="794">
          <cell r="A794" t="str">
            <v>Senior Data Engineer</v>
          </cell>
          <cell r="H794">
            <v>45201.438344907408</v>
          </cell>
        </row>
        <row r="795">
          <cell r="A795" t="str">
            <v>Data Scientist</v>
          </cell>
          <cell r="H795">
            <v>44993.701898148152</v>
          </cell>
        </row>
        <row r="796">
          <cell r="A796" t="str">
            <v>Data Scientist</v>
          </cell>
          <cell r="H796">
            <v>45215.308738425927</v>
          </cell>
        </row>
        <row r="797">
          <cell r="A797" t="str">
            <v>Data Engineer</v>
          </cell>
          <cell r="H797">
            <v>45056.153437499997</v>
          </cell>
        </row>
        <row r="798">
          <cell r="A798" t="str">
            <v>Machine Learning Engineer</v>
          </cell>
          <cell r="H798">
            <v>45005.589525462958</v>
          </cell>
        </row>
        <row r="799">
          <cell r="A799" t="str">
            <v>Data Scientist</v>
          </cell>
          <cell r="H799">
            <v>45148.41747685185</v>
          </cell>
        </row>
        <row r="800">
          <cell r="A800" t="str">
            <v>Senior Data Engineer</v>
          </cell>
          <cell r="H800">
            <v>45161.780439814807</v>
          </cell>
        </row>
        <row r="801">
          <cell r="A801" t="str">
            <v>Data Engineer</v>
          </cell>
          <cell r="H801">
            <v>45174.756793981483</v>
          </cell>
        </row>
        <row r="802">
          <cell r="A802" t="str">
            <v>Data Engineer</v>
          </cell>
          <cell r="H802">
            <v>45195.763078703712</v>
          </cell>
        </row>
        <row r="803">
          <cell r="A803" t="str">
            <v>Data Engineer</v>
          </cell>
          <cell r="H803">
            <v>44987.760868055557</v>
          </cell>
        </row>
        <row r="804">
          <cell r="A804" t="str">
            <v>Senior Data Scientist</v>
          </cell>
          <cell r="H804">
            <v>45054.671261574083</v>
          </cell>
        </row>
        <row r="805">
          <cell r="A805" t="str">
            <v>Data Engineer</v>
          </cell>
          <cell r="H805">
            <v>45082.910520833328</v>
          </cell>
        </row>
        <row r="806">
          <cell r="A806" t="str">
            <v>Data Engineer</v>
          </cell>
          <cell r="H806">
            <v>45013.475995370369</v>
          </cell>
        </row>
        <row r="807">
          <cell r="A807" t="str">
            <v>Data Analyst</v>
          </cell>
          <cell r="H807">
            <v>45146.750347222223</v>
          </cell>
        </row>
        <row r="808">
          <cell r="A808" t="str">
            <v>Senior Data Engineer</v>
          </cell>
          <cell r="H808">
            <v>44936.34983796296</v>
          </cell>
        </row>
        <row r="809">
          <cell r="A809" t="str">
            <v>Data Analyst</v>
          </cell>
          <cell r="H809">
            <v>45071.494675925933</v>
          </cell>
        </row>
        <row r="810">
          <cell r="A810" t="str">
            <v>Data Engineer</v>
          </cell>
          <cell r="H810">
            <v>45188.553773148153</v>
          </cell>
        </row>
        <row r="811">
          <cell r="A811" t="str">
            <v>Data Engineer</v>
          </cell>
          <cell r="H811">
            <v>45181.298483796287</v>
          </cell>
        </row>
        <row r="812">
          <cell r="A812" t="str">
            <v>Data Analyst</v>
          </cell>
          <cell r="H812">
            <v>44930.437060185177</v>
          </cell>
        </row>
        <row r="813">
          <cell r="A813" t="str">
            <v>Data Engineer</v>
          </cell>
          <cell r="H813">
            <v>45170.894641203697</v>
          </cell>
        </row>
        <row r="814">
          <cell r="A814" t="str">
            <v>Data Scientist</v>
          </cell>
          <cell r="H814">
            <v>45119.491712962961</v>
          </cell>
        </row>
        <row r="815">
          <cell r="A815" t="str">
            <v>Data Engineer</v>
          </cell>
          <cell r="H815">
            <v>44931.354224537034</v>
          </cell>
        </row>
        <row r="816">
          <cell r="A816" t="str">
            <v>Senior Data Engineer</v>
          </cell>
          <cell r="H816">
            <v>45149.445127314822</v>
          </cell>
        </row>
        <row r="817">
          <cell r="A817" t="str">
            <v>Senior Data Analyst</v>
          </cell>
          <cell r="H817">
            <v>44995.83388888889</v>
          </cell>
        </row>
        <row r="818">
          <cell r="A818" t="str">
            <v>Data Engineer</v>
          </cell>
          <cell r="H818">
            <v>45187.995636574073</v>
          </cell>
        </row>
        <row r="819">
          <cell r="A819" t="str">
            <v>Business Analyst</v>
          </cell>
          <cell r="H819">
            <v>44978.765856481477</v>
          </cell>
        </row>
        <row r="820">
          <cell r="A820" t="str">
            <v>Data Engineer</v>
          </cell>
          <cell r="H820">
            <v>45271.171319444453</v>
          </cell>
        </row>
        <row r="821">
          <cell r="A821" t="str">
            <v>Data Engineer</v>
          </cell>
          <cell r="H821">
            <v>45215.43650462963</v>
          </cell>
        </row>
        <row r="822">
          <cell r="A822" t="str">
            <v>Data Analyst</v>
          </cell>
          <cell r="H822">
            <v>45113.66741898148</v>
          </cell>
        </row>
        <row r="823">
          <cell r="A823" t="str">
            <v>Data Scientist</v>
          </cell>
          <cell r="H823">
            <v>45129.335601851853</v>
          </cell>
        </row>
        <row r="824">
          <cell r="A824" t="str">
            <v>Data Analyst</v>
          </cell>
          <cell r="H824">
            <v>45253.292384259257</v>
          </cell>
        </row>
        <row r="825">
          <cell r="A825" t="str">
            <v>Data Engineer</v>
          </cell>
          <cell r="H825">
            <v>45056.902187500003</v>
          </cell>
        </row>
        <row r="826">
          <cell r="A826" t="str">
            <v>Senior Data Engineer</v>
          </cell>
          <cell r="H826">
            <v>45185.301435185182</v>
          </cell>
        </row>
        <row r="827">
          <cell r="A827" t="str">
            <v>Senior Data Analyst</v>
          </cell>
          <cell r="H827">
            <v>44949.924791666657</v>
          </cell>
        </row>
        <row r="828">
          <cell r="A828" t="str">
            <v>Data Scientist</v>
          </cell>
          <cell r="H828">
            <v>45271.674224537041</v>
          </cell>
        </row>
        <row r="829">
          <cell r="A829" t="str">
            <v>Data Engineer</v>
          </cell>
          <cell r="H829">
            <v>45225.672951388893</v>
          </cell>
        </row>
        <row r="830">
          <cell r="A830" t="str">
            <v>Software Engineer</v>
          </cell>
          <cell r="H830">
            <v>45270.629606481481</v>
          </cell>
        </row>
        <row r="831">
          <cell r="A831" t="str">
            <v>Data Analyst</v>
          </cell>
          <cell r="H831">
            <v>45119.791631944441</v>
          </cell>
        </row>
        <row r="832">
          <cell r="A832" t="str">
            <v>Data Engineer</v>
          </cell>
          <cell r="H832">
            <v>45162.84034722222</v>
          </cell>
        </row>
        <row r="833">
          <cell r="A833" t="str">
            <v>Data Engineer</v>
          </cell>
          <cell r="H833">
            <v>45052.601203703707</v>
          </cell>
        </row>
        <row r="834">
          <cell r="A834" t="str">
            <v>Senior Data Engineer</v>
          </cell>
          <cell r="H834">
            <v>44930.441689814812</v>
          </cell>
        </row>
        <row r="835">
          <cell r="A835" t="str">
            <v>Senior Data Engineer</v>
          </cell>
          <cell r="H835">
            <v>45191.840289351851</v>
          </cell>
        </row>
        <row r="836">
          <cell r="A836" t="str">
            <v>Data Analyst</v>
          </cell>
          <cell r="H836">
            <v>45111.708935185183</v>
          </cell>
        </row>
        <row r="837">
          <cell r="A837" t="str">
            <v>Data Scientist</v>
          </cell>
          <cell r="H837">
            <v>45165.253321759257</v>
          </cell>
        </row>
        <row r="838">
          <cell r="A838" t="str">
            <v>Data Engineer</v>
          </cell>
          <cell r="H838">
            <v>45055.561122685183</v>
          </cell>
        </row>
        <row r="839">
          <cell r="A839" t="str">
            <v>Data Analyst</v>
          </cell>
          <cell r="H839">
            <v>45012.794895833344</v>
          </cell>
        </row>
        <row r="840">
          <cell r="A840" t="str">
            <v>Senior Data Engineer</v>
          </cell>
          <cell r="H840">
            <v>45276.419560185182</v>
          </cell>
        </row>
        <row r="841">
          <cell r="A841" t="str">
            <v>Data Engineer</v>
          </cell>
          <cell r="H841">
            <v>45242.795335648138</v>
          </cell>
        </row>
        <row r="842">
          <cell r="A842" t="str">
            <v>Data Engineer</v>
          </cell>
          <cell r="H842">
            <v>44936.710451388892</v>
          </cell>
        </row>
        <row r="843">
          <cell r="A843" t="str">
            <v>Senior Data Engineer</v>
          </cell>
          <cell r="H843">
            <v>45208.131620370368</v>
          </cell>
        </row>
        <row r="844">
          <cell r="A844" t="str">
            <v>Data Analyst</v>
          </cell>
          <cell r="H844">
            <v>45291.792210648149</v>
          </cell>
        </row>
        <row r="845">
          <cell r="A845" t="str">
            <v>Data Scientist</v>
          </cell>
          <cell r="H845">
            <v>45235.668263888889</v>
          </cell>
        </row>
        <row r="846">
          <cell r="A846" t="str">
            <v>Data Analyst</v>
          </cell>
          <cell r="H846">
            <v>45234.459606481483</v>
          </cell>
        </row>
        <row r="847">
          <cell r="A847" t="str">
            <v>Senior Data Engineer</v>
          </cell>
          <cell r="H847">
            <v>45165.25508101852</v>
          </cell>
        </row>
        <row r="848">
          <cell r="A848" t="str">
            <v>Data Engineer</v>
          </cell>
          <cell r="H848">
            <v>45240.350347222222</v>
          </cell>
        </row>
        <row r="849">
          <cell r="A849" t="str">
            <v>Data Scientist</v>
          </cell>
          <cell r="H849">
            <v>45165.752650462957</v>
          </cell>
        </row>
        <row r="850">
          <cell r="A850" t="str">
            <v>Senior Data Engineer</v>
          </cell>
          <cell r="H850">
            <v>45284.295902777783</v>
          </cell>
        </row>
        <row r="851">
          <cell r="A851" t="str">
            <v>Senior Data Engineer</v>
          </cell>
          <cell r="H851">
            <v>45143.531215277777</v>
          </cell>
        </row>
        <row r="852">
          <cell r="A852" t="str">
            <v>Software Engineer</v>
          </cell>
          <cell r="H852">
            <v>45290.602812500001</v>
          </cell>
        </row>
        <row r="853">
          <cell r="A853" t="str">
            <v>Senior Data Scientist</v>
          </cell>
          <cell r="H853">
            <v>45168.419074074067</v>
          </cell>
        </row>
        <row r="854">
          <cell r="A854" t="str">
            <v>Senior Data Scientist</v>
          </cell>
          <cell r="H854">
            <v>45019.920185185183</v>
          </cell>
        </row>
        <row r="855">
          <cell r="A855" t="str">
            <v>Data Scientist</v>
          </cell>
          <cell r="H855">
            <v>44930.581377314818</v>
          </cell>
        </row>
        <row r="856">
          <cell r="A856" t="str">
            <v>Data Engineer</v>
          </cell>
          <cell r="H856">
            <v>45282.213912037027</v>
          </cell>
        </row>
        <row r="857">
          <cell r="A857" t="str">
            <v>Senior Data Engineer</v>
          </cell>
          <cell r="H857">
            <v>45280.889039351852</v>
          </cell>
        </row>
        <row r="858">
          <cell r="A858" t="str">
            <v>Data Scientist</v>
          </cell>
          <cell r="H858">
            <v>45070.29482638889</v>
          </cell>
        </row>
        <row r="859">
          <cell r="A859" t="str">
            <v>Senior Data Analyst</v>
          </cell>
          <cell r="H859">
            <v>44949.001504629632</v>
          </cell>
        </row>
        <row r="860">
          <cell r="A860" t="str">
            <v>Data Engineer</v>
          </cell>
          <cell r="H860">
            <v>45161.446817129632</v>
          </cell>
        </row>
        <row r="861">
          <cell r="A861" t="str">
            <v>Data Scientist</v>
          </cell>
          <cell r="H861">
            <v>45208.683564814812</v>
          </cell>
        </row>
        <row r="862">
          <cell r="A862" t="str">
            <v>Data Scientist</v>
          </cell>
          <cell r="H862">
            <v>45063.3359375</v>
          </cell>
        </row>
        <row r="863">
          <cell r="A863" t="str">
            <v>Data Engineer</v>
          </cell>
          <cell r="H863">
            <v>45211.600891203707</v>
          </cell>
        </row>
        <row r="864">
          <cell r="A864" t="str">
            <v>Data Engineer</v>
          </cell>
          <cell r="H864">
            <v>45005.752025462964</v>
          </cell>
        </row>
        <row r="865">
          <cell r="A865" t="str">
            <v>Data Analyst</v>
          </cell>
          <cell r="H865">
            <v>44956.541608796288</v>
          </cell>
        </row>
        <row r="866">
          <cell r="A866" t="str">
            <v>Data Scientist</v>
          </cell>
          <cell r="H866">
            <v>44946.723113425927</v>
          </cell>
        </row>
        <row r="867">
          <cell r="A867" t="str">
            <v>Data Scientist</v>
          </cell>
          <cell r="H867">
            <v>45275.990370370368</v>
          </cell>
        </row>
        <row r="868">
          <cell r="A868" t="str">
            <v>Data Engineer</v>
          </cell>
          <cell r="H868">
            <v>45076.769502314812</v>
          </cell>
        </row>
        <row r="869">
          <cell r="A869" t="str">
            <v>Software Engineer</v>
          </cell>
          <cell r="H869">
            <v>45289.878564814811</v>
          </cell>
        </row>
        <row r="870">
          <cell r="A870" t="str">
            <v>Data Engineer</v>
          </cell>
          <cell r="H870">
            <v>45056.58866898148</v>
          </cell>
        </row>
        <row r="871">
          <cell r="A871" t="str">
            <v>Senior Data Scientist</v>
          </cell>
          <cell r="H871">
            <v>45264.668680555558</v>
          </cell>
        </row>
        <row r="872">
          <cell r="A872" t="str">
            <v>Data Scientist</v>
          </cell>
          <cell r="H872">
            <v>45076.50204861111</v>
          </cell>
        </row>
        <row r="873">
          <cell r="A873" t="str">
            <v>Data Analyst</v>
          </cell>
          <cell r="H873">
            <v>44964.822974537034</v>
          </cell>
        </row>
        <row r="874">
          <cell r="A874" t="str">
            <v>Data Analyst</v>
          </cell>
          <cell r="H874">
            <v>45184.709467592591</v>
          </cell>
        </row>
        <row r="875">
          <cell r="A875" t="str">
            <v>Data Engineer</v>
          </cell>
          <cell r="H875">
            <v>45143.089247685188</v>
          </cell>
        </row>
        <row r="876">
          <cell r="A876" t="str">
            <v>Software Engineer</v>
          </cell>
          <cell r="H876">
            <v>45247.752002314817</v>
          </cell>
        </row>
        <row r="877">
          <cell r="A877" t="str">
            <v>Data Analyst</v>
          </cell>
          <cell r="H877">
            <v>45040.001712962963</v>
          </cell>
        </row>
        <row r="878">
          <cell r="A878" t="str">
            <v>Data Engineer</v>
          </cell>
          <cell r="H878">
            <v>45160.546712962961</v>
          </cell>
        </row>
        <row r="879">
          <cell r="A879" t="str">
            <v>Data Engineer</v>
          </cell>
          <cell r="H879">
            <v>45248.389085648138</v>
          </cell>
        </row>
        <row r="880">
          <cell r="A880" t="str">
            <v>Data Engineer</v>
          </cell>
          <cell r="H880">
            <v>45140.750717592593</v>
          </cell>
        </row>
        <row r="881">
          <cell r="A881" t="str">
            <v>Senior Data Analyst</v>
          </cell>
          <cell r="H881">
            <v>45249.277627314812</v>
          </cell>
        </row>
        <row r="882">
          <cell r="A882" t="str">
            <v>Senior Data Scientist</v>
          </cell>
          <cell r="H882">
            <v>45260.003159722219</v>
          </cell>
        </row>
        <row r="883">
          <cell r="A883" t="str">
            <v>Data Engineer</v>
          </cell>
          <cell r="H883">
            <v>45142.96197916667</v>
          </cell>
        </row>
        <row r="884">
          <cell r="A884" t="str">
            <v>Business Analyst</v>
          </cell>
          <cell r="H884">
            <v>45286.333472222221</v>
          </cell>
        </row>
        <row r="885">
          <cell r="A885" t="str">
            <v>Data Engineer</v>
          </cell>
          <cell r="H885">
            <v>45229.130752314813</v>
          </cell>
        </row>
        <row r="886">
          <cell r="A886" t="str">
            <v>Data Analyst</v>
          </cell>
          <cell r="H886">
            <v>45190.937696759262</v>
          </cell>
        </row>
        <row r="887">
          <cell r="A887" t="str">
            <v>Data Analyst</v>
          </cell>
          <cell r="H887">
            <v>44942.001192129632</v>
          </cell>
        </row>
        <row r="888">
          <cell r="A888" t="str">
            <v>Data Analyst</v>
          </cell>
          <cell r="H888">
            <v>45283.528321759259</v>
          </cell>
        </row>
        <row r="889">
          <cell r="A889" t="str">
            <v>Data Analyst</v>
          </cell>
          <cell r="H889">
            <v>45050.738958333342</v>
          </cell>
        </row>
        <row r="890">
          <cell r="A890" t="str">
            <v>Data Engineer</v>
          </cell>
          <cell r="H890">
            <v>44991.702986111108</v>
          </cell>
        </row>
        <row r="891">
          <cell r="A891" t="str">
            <v>Data Scientist</v>
          </cell>
          <cell r="H891">
            <v>45268.626944444448</v>
          </cell>
        </row>
        <row r="892">
          <cell r="A892" t="str">
            <v>Data Engineer</v>
          </cell>
          <cell r="H892">
            <v>45076.838750000003</v>
          </cell>
        </row>
        <row r="893">
          <cell r="A893" t="str">
            <v>Data Scientist</v>
          </cell>
          <cell r="H893">
            <v>45141.835266203707</v>
          </cell>
        </row>
        <row r="894">
          <cell r="A894" t="str">
            <v>Data Analyst</v>
          </cell>
          <cell r="H894">
            <v>44994.042094907411</v>
          </cell>
        </row>
        <row r="895">
          <cell r="A895" t="str">
            <v>Senior Data Scientist</v>
          </cell>
          <cell r="H895">
            <v>44937.962083333332</v>
          </cell>
        </row>
        <row r="896">
          <cell r="A896" t="str">
            <v>Senior Data Analyst</v>
          </cell>
          <cell r="H896">
            <v>44974.705659722233</v>
          </cell>
        </row>
        <row r="897">
          <cell r="A897" t="str">
            <v>Data Scientist</v>
          </cell>
          <cell r="H897">
            <v>45143.12840277778</v>
          </cell>
        </row>
        <row r="898">
          <cell r="A898" t="str">
            <v>Data Engineer</v>
          </cell>
          <cell r="H898">
            <v>44977.667407407411</v>
          </cell>
        </row>
        <row r="899">
          <cell r="A899" t="str">
            <v>Data Engineer</v>
          </cell>
          <cell r="H899">
            <v>44974.674641203703</v>
          </cell>
        </row>
        <row r="900">
          <cell r="A900" t="str">
            <v>Data Analyst</v>
          </cell>
          <cell r="H900">
            <v>45054.918356481481</v>
          </cell>
        </row>
        <row r="901">
          <cell r="A901" t="str">
            <v>Data Analyst</v>
          </cell>
          <cell r="H901">
            <v>45237.294733796298</v>
          </cell>
        </row>
        <row r="902">
          <cell r="A902" t="str">
            <v>Data Engineer</v>
          </cell>
          <cell r="H902">
            <v>45113.796875</v>
          </cell>
        </row>
        <row r="903">
          <cell r="A903" t="str">
            <v>Senior Data Engineer</v>
          </cell>
          <cell r="H903">
            <v>45213.752280092587</v>
          </cell>
        </row>
        <row r="904">
          <cell r="A904" t="str">
            <v>Senior Data Engineer</v>
          </cell>
          <cell r="H904">
            <v>45173.255150462966</v>
          </cell>
        </row>
        <row r="905">
          <cell r="A905" t="str">
            <v>Senior Data Analyst</v>
          </cell>
          <cell r="H905">
            <v>45037.413634259261</v>
          </cell>
        </row>
        <row r="906">
          <cell r="A906" t="str">
            <v>Senior Data Analyst</v>
          </cell>
          <cell r="H906">
            <v>45163.778321759259</v>
          </cell>
        </row>
        <row r="907">
          <cell r="A907" t="str">
            <v>Data Engineer</v>
          </cell>
          <cell r="H907">
            <v>45010.338541666657</v>
          </cell>
        </row>
        <row r="908">
          <cell r="A908" t="str">
            <v>Data Engineer</v>
          </cell>
          <cell r="H908">
            <v>45195.965509259258</v>
          </cell>
        </row>
        <row r="909">
          <cell r="A909" t="str">
            <v>Data Engineer</v>
          </cell>
          <cell r="H909">
            <v>45204.713645833333</v>
          </cell>
        </row>
        <row r="910">
          <cell r="A910" t="str">
            <v>Senior Data Engineer</v>
          </cell>
          <cell r="H910">
            <v>45050.508831018517</v>
          </cell>
        </row>
        <row r="911">
          <cell r="A911" t="str">
            <v>Data Scientist</v>
          </cell>
          <cell r="H911">
            <v>45287.502418981479</v>
          </cell>
        </row>
        <row r="912">
          <cell r="A912" t="str">
            <v>Data Analyst</v>
          </cell>
          <cell r="H912">
            <v>45260.458136574067</v>
          </cell>
        </row>
        <row r="913">
          <cell r="A913" t="str">
            <v>Senior Data Analyst</v>
          </cell>
          <cell r="H913">
            <v>45194.416851851849</v>
          </cell>
        </row>
        <row r="914">
          <cell r="A914" t="str">
            <v>Senior Data Engineer</v>
          </cell>
          <cell r="H914">
            <v>45114.42465277778</v>
          </cell>
        </row>
        <row r="915">
          <cell r="A915" t="str">
            <v>Senior Data Engineer</v>
          </cell>
          <cell r="H915">
            <v>44948.417974537027</v>
          </cell>
        </row>
        <row r="916">
          <cell r="A916" t="str">
            <v>Senior Data Engineer</v>
          </cell>
          <cell r="H916">
            <v>45168.299722222233</v>
          </cell>
        </row>
        <row r="917">
          <cell r="A917" t="str">
            <v>Data Analyst</v>
          </cell>
          <cell r="H917">
            <v>45172.250069444453</v>
          </cell>
        </row>
        <row r="918">
          <cell r="A918" t="str">
            <v>Senior Data Scientist</v>
          </cell>
          <cell r="H918">
            <v>44972.421550925923</v>
          </cell>
        </row>
        <row r="919">
          <cell r="A919" t="str">
            <v>Data Engineer</v>
          </cell>
          <cell r="H919">
            <v>44971.460173611107</v>
          </cell>
        </row>
        <row r="920">
          <cell r="A920" t="str">
            <v>Data Scientist</v>
          </cell>
          <cell r="H920">
            <v>45159.75409722222</v>
          </cell>
        </row>
        <row r="921">
          <cell r="A921" t="str">
            <v>Data Engineer</v>
          </cell>
          <cell r="H921">
            <v>45063.933969907397</v>
          </cell>
        </row>
        <row r="922">
          <cell r="A922" t="str">
            <v>Data Scientist</v>
          </cell>
          <cell r="H922">
            <v>45154.743831018517</v>
          </cell>
        </row>
        <row r="923">
          <cell r="A923" t="str">
            <v>Senior Data Engineer</v>
          </cell>
          <cell r="H923">
            <v>45268.463865740741</v>
          </cell>
        </row>
        <row r="924">
          <cell r="A924" t="str">
            <v>Senior Data Analyst</v>
          </cell>
          <cell r="H924">
            <v>45126.647789351853</v>
          </cell>
        </row>
        <row r="925">
          <cell r="A925" t="str">
            <v>Data Engineer</v>
          </cell>
          <cell r="H925">
            <v>45138.513773148137</v>
          </cell>
        </row>
        <row r="926">
          <cell r="A926" t="str">
            <v>Data Engineer</v>
          </cell>
          <cell r="H926">
            <v>45285.416250000002</v>
          </cell>
        </row>
        <row r="927">
          <cell r="A927" t="str">
            <v>Data Scientist</v>
          </cell>
          <cell r="H927">
            <v>45108.65047453704</v>
          </cell>
        </row>
        <row r="928">
          <cell r="A928" t="str">
            <v>Data Engineer</v>
          </cell>
          <cell r="H928">
            <v>45007.51090277778</v>
          </cell>
        </row>
        <row r="929">
          <cell r="A929" t="str">
            <v>Data Engineer</v>
          </cell>
          <cell r="H929">
            <v>45282.461956018517</v>
          </cell>
        </row>
        <row r="930">
          <cell r="A930" t="str">
            <v>Data Engineer</v>
          </cell>
          <cell r="H930">
            <v>45232.464965277781</v>
          </cell>
        </row>
        <row r="931">
          <cell r="A931" t="str">
            <v>Data Scientist</v>
          </cell>
          <cell r="H931">
            <v>45152.752488425933</v>
          </cell>
        </row>
        <row r="932">
          <cell r="A932" t="str">
            <v>Senior Data Scientist</v>
          </cell>
          <cell r="H932">
            <v>45163.254999999997</v>
          </cell>
        </row>
        <row r="933">
          <cell r="A933" t="str">
            <v>Data Engineer</v>
          </cell>
          <cell r="H933">
            <v>45120.722534722219</v>
          </cell>
        </row>
        <row r="934">
          <cell r="A934" t="str">
            <v>Data Scientist</v>
          </cell>
          <cell r="H934">
            <v>45173.752118055563</v>
          </cell>
        </row>
        <row r="935">
          <cell r="A935" t="str">
            <v>Senior Data Engineer</v>
          </cell>
          <cell r="H935">
            <v>45104.491076388891</v>
          </cell>
        </row>
        <row r="936">
          <cell r="A936" t="str">
            <v>Data Engineer</v>
          </cell>
          <cell r="H936">
            <v>45048.063090277778</v>
          </cell>
        </row>
        <row r="937">
          <cell r="A937" t="str">
            <v>Data Scientist</v>
          </cell>
          <cell r="H937">
            <v>45096.752071759263</v>
          </cell>
        </row>
        <row r="938">
          <cell r="A938" t="str">
            <v>Senior Data Engineer</v>
          </cell>
          <cell r="H938">
            <v>44932.71471064815</v>
          </cell>
        </row>
        <row r="939">
          <cell r="A939" t="str">
            <v>Data Engineer</v>
          </cell>
          <cell r="H939">
            <v>45196.923437500001</v>
          </cell>
        </row>
        <row r="940">
          <cell r="A940" t="str">
            <v>Senior Data Scientist</v>
          </cell>
          <cell r="H940">
            <v>45201.767291666663</v>
          </cell>
        </row>
        <row r="941">
          <cell r="A941" t="str">
            <v>Data Scientist</v>
          </cell>
          <cell r="H941">
            <v>45181.835277777784</v>
          </cell>
        </row>
        <row r="942">
          <cell r="A942" t="str">
            <v>Data Scientist</v>
          </cell>
          <cell r="H942">
            <v>45193.839525462958</v>
          </cell>
        </row>
        <row r="943">
          <cell r="A943" t="str">
            <v>Data Analyst</v>
          </cell>
          <cell r="H943">
            <v>45093.460300925923</v>
          </cell>
        </row>
        <row r="944">
          <cell r="A944" t="str">
            <v>Data Analyst</v>
          </cell>
          <cell r="H944">
            <v>45115.000914351847</v>
          </cell>
        </row>
        <row r="945">
          <cell r="A945" t="str">
            <v>Senior Data Engineer</v>
          </cell>
          <cell r="H945">
            <v>45106.733969907407</v>
          </cell>
        </row>
        <row r="946">
          <cell r="A946" t="str">
            <v>Data Scientist</v>
          </cell>
          <cell r="H946">
            <v>45159.670069444437</v>
          </cell>
        </row>
        <row r="947">
          <cell r="A947" t="str">
            <v>Data Engineer</v>
          </cell>
          <cell r="H947">
            <v>45239.965960648151</v>
          </cell>
        </row>
        <row r="948">
          <cell r="A948" t="str">
            <v>Senior Data Engineer</v>
          </cell>
          <cell r="H948">
            <v>45252.505509259259</v>
          </cell>
        </row>
        <row r="949">
          <cell r="A949" t="str">
            <v>Data Engineer</v>
          </cell>
          <cell r="H949">
            <v>45030.853865740741</v>
          </cell>
        </row>
        <row r="950">
          <cell r="A950" t="str">
            <v>Data Analyst</v>
          </cell>
          <cell r="H950">
            <v>45091.876180555562</v>
          </cell>
        </row>
        <row r="951">
          <cell r="A951" t="str">
            <v>Data Engineer</v>
          </cell>
          <cell r="H951">
            <v>45235.794074074067</v>
          </cell>
        </row>
        <row r="952">
          <cell r="A952" t="str">
            <v>Data Engineer</v>
          </cell>
          <cell r="H952">
            <v>45162.756238425929</v>
          </cell>
        </row>
        <row r="953">
          <cell r="A953" t="str">
            <v>Data Engineer</v>
          </cell>
          <cell r="H953">
            <v>45238.477187500001</v>
          </cell>
        </row>
        <row r="954">
          <cell r="A954" t="str">
            <v>Data Engineer</v>
          </cell>
          <cell r="H954">
            <v>45247.587939814817</v>
          </cell>
        </row>
        <row r="955">
          <cell r="A955" t="str">
            <v>Data Engineer</v>
          </cell>
          <cell r="H955">
            <v>45082.465173611112</v>
          </cell>
        </row>
        <row r="956">
          <cell r="A956" t="str">
            <v>Data Analyst</v>
          </cell>
          <cell r="H956">
            <v>45288.473634259259</v>
          </cell>
        </row>
        <row r="957">
          <cell r="A957" t="str">
            <v>Data Engineer</v>
          </cell>
          <cell r="H957">
            <v>45150.773043981477</v>
          </cell>
        </row>
        <row r="958">
          <cell r="A958" t="str">
            <v>Data Engineer</v>
          </cell>
          <cell r="H958">
            <v>44935.587939814817</v>
          </cell>
        </row>
        <row r="959">
          <cell r="A959" t="str">
            <v>Data Engineer</v>
          </cell>
          <cell r="H959">
            <v>45267.672175925924</v>
          </cell>
        </row>
        <row r="960">
          <cell r="A960" t="str">
            <v>Data Engineer</v>
          </cell>
          <cell r="H960">
            <v>45142.713368055563</v>
          </cell>
        </row>
        <row r="961">
          <cell r="A961" t="str">
            <v>Data Analyst</v>
          </cell>
          <cell r="H961">
            <v>45248.387453703697</v>
          </cell>
        </row>
        <row r="962">
          <cell r="A962" t="str">
            <v>Data Engineer</v>
          </cell>
          <cell r="H962">
            <v>44965.296643518523</v>
          </cell>
        </row>
        <row r="963">
          <cell r="A963" t="str">
            <v>Business Analyst</v>
          </cell>
          <cell r="H963">
            <v>45106.001111111109</v>
          </cell>
        </row>
        <row r="964">
          <cell r="A964" t="str">
            <v>Business Analyst</v>
          </cell>
          <cell r="H964">
            <v>45287.000833333332</v>
          </cell>
        </row>
        <row r="965">
          <cell r="A965" t="str">
            <v>Data Analyst</v>
          </cell>
          <cell r="H965">
            <v>45151.501793981479</v>
          </cell>
        </row>
        <row r="966">
          <cell r="A966" t="str">
            <v>Data Scientist</v>
          </cell>
          <cell r="H966">
            <v>44997.363541666673</v>
          </cell>
        </row>
        <row r="967">
          <cell r="A967" t="str">
            <v>Data Engineer</v>
          </cell>
          <cell r="H967">
            <v>44971.641747685193</v>
          </cell>
        </row>
        <row r="968">
          <cell r="A968" t="str">
            <v>Senior Data Scientist</v>
          </cell>
          <cell r="H968">
            <v>44932.252789351849</v>
          </cell>
        </row>
        <row r="969">
          <cell r="A969" t="str">
            <v>Data Engineer</v>
          </cell>
          <cell r="H969">
            <v>44959.836909722217</v>
          </cell>
        </row>
        <row r="970">
          <cell r="A970" t="str">
            <v>Data Engineer</v>
          </cell>
          <cell r="H970">
            <v>44957.67087962963</v>
          </cell>
        </row>
        <row r="971">
          <cell r="A971" t="str">
            <v>Data Analyst</v>
          </cell>
          <cell r="H971">
            <v>45084.54347222222</v>
          </cell>
        </row>
        <row r="972">
          <cell r="A972" t="str">
            <v>Data Scientist</v>
          </cell>
          <cell r="H972">
            <v>45187.752025462964</v>
          </cell>
        </row>
        <row r="973">
          <cell r="A973" t="str">
            <v>Data Engineer</v>
          </cell>
          <cell r="H973">
            <v>45092.656539351847</v>
          </cell>
        </row>
        <row r="974">
          <cell r="A974" t="str">
            <v>Data Analyst</v>
          </cell>
          <cell r="H974">
            <v>44937.667303240742</v>
          </cell>
        </row>
        <row r="975">
          <cell r="A975" t="str">
            <v>Data Engineer</v>
          </cell>
          <cell r="H975">
            <v>45117.628472222219</v>
          </cell>
        </row>
        <row r="976">
          <cell r="A976" t="str">
            <v>Data Analyst</v>
          </cell>
          <cell r="H976">
            <v>45130.008530092593</v>
          </cell>
        </row>
        <row r="977">
          <cell r="A977" t="str">
            <v>Data Scientist</v>
          </cell>
          <cell r="H977">
            <v>45212.251979166656</v>
          </cell>
        </row>
        <row r="978">
          <cell r="A978" t="str">
            <v>Data Engineer</v>
          </cell>
          <cell r="H978">
            <v>45184.297407407408</v>
          </cell>
        </row>
        <row r="979">
          <cell r="A979" t="str">
            <v>Senior Data Engineer</v>
          </cell>
          <cell r="H979">
            <v>45157.75681712963</v>
          </cell>
        </row>
        <row r="980">
          <cell r="A980" t="str">
            <v>Senior Data Engineer</v>
          </cell>
          <cell r="H980">
            <v>45154.766273148147</v>
          </cell>
        </row>
        <row r="981">
          <cell r="A981" t="str">
            <v>Data Engineer</v>
          </cell>
          <cell r="H981">
            <v>44950.010266203702</v>
          </cell>
        </row>
        <row r="982">
          <cell r="A982" t="str">
            <v>Data Engineer</v>
          </cell>
          <cell r="H982">
            <v>45071.453877314823</v>
          </cell>
        </row>
        <row r="983">
          <cell r="A983" t="str">
            <v>Data Engineer</v>
          </cell>
          <cell r="H983">
            <v>45182.261006944442</v>
          </cell>
        </row>
        <row r="984">
          <cell r="A984" t="str">
            <v>Data Analyst</v>
          </cell>
          <cell r="H984">
            <v>45028.667662037027</v>
          </cell>
        </row>
        <row r="985">
          <cell r="A985" t="str">
            <v>Data Analyst</v>
          </cell>
          <cell r="H985">
            <v>45247.792812500003</v>
          </cell>
        </row>
        <row r="986">
          <cell r="A986" t="str">
            <v>Data Scientist</v>
          </cell>
          <cell r="H986">
            <v>44999.495752314811</v>
          </cell>
        </row>
        <row r="987">
          <cell r="A987" t="str">
            <v>Data Engineer</v>
          </cell>
          <cell r="H987">
            <v>45084.853495370371</v>
          </cell>
        </row>
        <row r="988">
          <cell r="A988" t="str">
            <v>Data Engineer</v>
          </cell>
          <cell r="H988">
            <v>44994.93986111111</v>
          </cell>
        </row>
        <row r="989">
          <cell r="A989" t="str">
            <v>Senior Data Scientist</v>
          </cell>
          <cell r="H989">
            <v>44970.686481481483</v>
          </cell>
        </row>
        <row r="990">
          <cell r="A990" t="str">
            <v>Data Scientist</v>
          </cell>
          <cell r="H990">
            <v>45048.013495370367</v>
          </cell>
        </row>
        <row r="991">
          <cell r="A991" t="str">
            <v>Data Engineer</v>
          </cell>
          <cell r="H991">
            <v>45201.43787037037</v>
          </cell>
        </row>
        <row r="992">
          <cell r="A992" t="str">
            <v>Data Analyst</v>
          </cell>
          <cell r="H992">
            <v>45009.459178240737</v>
          </cell>
        </row>
        <row r="993">
          <cell r="A993" t="str">
            <v>Data Scientist</v>
          </cell>
          <cell r="H993">
            <v>44937.379282407397</v>
          </cell>
        </row>
        <row r="994">
          <cell r="A994" t="str">
            <v>Data Engineer</v>
          </cell>
          <cell r="H994">
            <v>45103.630231481482</v>
          </cell>
        </row>
        <row r="995">
          <cell r="A995" t="str">
            <v>Senior Data Engineer</v>
          </cell>
          <cell r="H995">
            <v>45185.301354166673</v>
          </cell>
        </row>
        <row r="996">
          <cell r="A996" t="str">
            <v>Senior Data Engineer</v>
          </cell>
          <cell r="H996">
            <v>45245.671423611107</v>
          </cell>
        </row>
        <row r="997">
          <cell r="A997" t="str">
            <v>Data Analyst</v>
          </cell>
          <cell r="H997">
            <v>45168.875567129631</v>
          </cell>
        </row>
        <row r="998">
          <cell r="A998" t="str">
            <v>Data Engineer</v>
          </cell>
          <cell r="H998">
            <v>45146.256296296298</v>
          </cell>
        </row>
        <row r="999">
          <cell r="A999" t="str">
            <v>Senior Data Scientist</v>
          </cell>
          <cell r="H999">
            <v>45147.252546296288</v>
          </cell>
        </row>
        <row r="1000">
          <cell r="A1000" t="str">
            <v>Data Analyst</v>
          </cell>
          <cell r="H1000">
            <v>45176.666724537034</v>
          </cell>
        </row>
        <row r="1001">
          <cell r="A1001" t="str">
            <v>Data Engineer</v>
          </cell>
          <cell r="H1001">
            <v>45161.463587962957</v>
          </cell>
        </row>
        <row r="1002">
          <cell r="A1002" t="str">
            <v>Data Scientist</v>
          </cell>
          <cell r="H1002">
            <v>45044.335856481477</v>
          </cell>
        </row>
        <row r="1003">
          <cell r="A1003" t="str">
            <v>Senior Data Scientist</v>
          </cell>
          <cell r="H1003">
            <v>45188.732824074083</v>
          </cell>
        </row>
        <row r="1004">
          <cell r="A1004" t="str">
            <v>Machine Learning Engineer</v>
          </cell>
          <cell r="H1004">
            <v>45231.377141203702</v>
          </cell>
        </row>
        <row r="1005">
          <cell r="A1005" t="str">
            <v>Data Engineer</v>
          </cell>
          <cell r="H1005">
            <v>45010.424074074072</v>
          </cell>
        </row>
        <row r="1006">
          <cell r="A1006" t="str">
            <v>Senior Data Engineer</v>
          </cell>
          <cell r="H1006">
            <v>45159.104050925933</v>
          </cell>
        </row>
        <row r="1007">
          <cell r="A1007" t="str">
            <v>Senior Data Engineer</v>
          </cell>
          <cell r="H1007">
            <v>45141.872002314813</v>
          </cell>
        </row>
        <row r="1008">
          <cell r="A1008" t="str">
            <v>Data Engineer</v>
          </cell>
          <cell r="H1008">
            <v>45071.045949074083</v>
          </cell>
        </row>
        <row r="1009">
          <cell r="A1009" t="str">
            <v>Data Scientist</v>
          </cell>
          <cell r="H1009">
            <v>45124.001516203702</v>
          </cell>
        </row>
        <row r="1010">
          <cell r="A1010" t="str">
            <v>Data Engineer</v>
          </cell>
          <cell r="H1010">
            <v>45003.423125000001</v>
          </cell>
        </row>
        <row r="1011">
          <cell r="A1011" t="str">
            <v>Data Scientist</v>
          </cell>
          <cell r="H1011">
            <v>44939.921261574083</v>
          </cell>
        </row>
        <row r="1012">
          <cell r="A1012" t="str">
            <v>Senior Data Engineer</v>
          </cell>
          <cell r="H1012">
            <v>45034.7503125</v>
          </cell>
        </row>
        <row r="1013">
          <cell r="A1013" t="str">
            <v>Data Engineer</v>
          </cell>
          <cell r="H1013">
            <v>45178.588449074072</v>
          </cell>
        </row>
        <row r="1014">
          <cell r="A1014" t="str">
            <v>Data Analyst</v>
          </cell>
          <cell r="H1014">
            <v>45170.454687500001</v>
          </cell>
        </row>
        <row r="1015">
          <cell r="A1015" t="str">
            <v>Data Analyst</v>
          </cell>
          <cell r="H1015">
            <v>45018.500289351847</v>
          </cell>
        </row>
        <row r="1016">
          <cell r="A1016" t="str">
            <v>Data Scientist</v>
          </cell>
          <cell r="H1016">
            <v>45217.781099537038</v>
          </cell>
        </row>
        <row r="1017">
          <cell r="A1017" t="str">
            <v>Data Engineer</v>
          </cell>
          <cell r="H1017">
            <v>45122.429027777784</v>
          </cell>
        </row>
        <row r="1018">
          <cell r="A1018" t="str">
            <v>Senior Data Engineer</v>
          </cell>
          <cell r="H1018">
            <v>44939.591481481482</v>
          </cell>
        </row>
        <row r="1019">
          <cell r="A1019" t="str">
            <v>Senior Data Engineer</v>
          </cell>
          <cell r="H1019">
            <v>45156.781111111108</v>
          </cell>
        </row>
        <row r="1020">
          <cell r="A1020" t="str">
            <v>Data Engineer</v>
          </cell>
          <cell r="H1020">
            <v>45092.642569444448</v>
          </cell>
        </row>
        <row r="1021">
          <cell r="A1021" t="str">
            <v>Data Analyst</v>
          </cell>
          <cell r="H1021">
            <v>45021.333240740743</v>
          </cell>
        </row>
        <row r="1022">
          <cell r="A1022" t="str">
            <v>Data Analyst</v>
          </cell>
          <cell r="H1022">
            <v>45209.87537037037</v>
          </cell>
        </row>
        <row r="1023">
          <cell r="A1023" t="str">
            <v>Data Scientist</v>
          </cell>
          <cell r="H1023">
            <v>45046.292974537027</v>
          </cell>
        </row>
        <row r="1024">
          <cell r="A1024" t="str">
            <v>Data Scientist</v>
          </cell>
          <cell r="H1024">
            <v>45210.252372685187</v>
          </cell>
        </row>
        <row r="1025">
          <cell r="A1025" t="str">
            <v>Senior Data Scientist</v>
          </cell>
          <cell r="H1025">
            <v>45002.715590277781</v>
          </cell>
        </row>
        <row r="1026">
          <cell r="A1026" t="str">
            <v>Data Scientist</v>
          </cell>
          <cell r="H1026">
            <v>44985.754178240742</v>
          </cell>
        </row>
        <row r="1027">
          <cell r="A1027" t="str">
            <v>Senior Data Scientist</v>
          </cell>
          <cell r="H1027">
            <v>45180.752245370371</v>
          </cell>
        </row>
        <row r="1028">
          <cell r="A1028" t="str">
            <v>Data Engineer</v>
          </cell>
          <cell r="H1028">
            <v>45055.935995370368</v>
          </cell>
        </row>
        <row r="1029">
          <cell r="A1029" t="str">
            <v>Senior Data Engineer</v>
          </cell>
          <cell r="H1029">
            <v>45131.482418981483</v>
          </cell>
        </row>
        <row r="1030">
          <cell r="A1030" t="str">
            <v>Data Engineer</v>
          </cell>
          <cell r="H1030">
            <v>45079.978275462963</v>
          </cell>
        </row>
        <row r="1031">
          <cell r="A1031" t="str">
            <v>Data Scientist</v>
          </cell>
          <cell r="H1031">
            <v>45131.983425925922</v>
          </cell>
        </row>
        <row r="1032">
          <cell r="A1032" t="str">
            <v>Data Engineer</v>
          </cell>
          <cell r="H1032">
            <v>45090.546307870369</v>
          </cell>
        </row>
        <row r="1033">
          <cell r="A1033" t="str">
            <v>Data Engineer</v>
          </cell>
          <cell r="H1033">
            <v>45210.62908564815</v>
          </cell>
        </row>
        <row r="1034">
          <cell r="A1034" t="str">
            <v>Senior Data Engineer</v>
          </cell>
          <cell r="H1034">
            <v>45030.433819444443</v>
          </cell>
        </row>
        <row r="1035">
          <cell r="A1035" t="str">
            <v>Senior Data Engineer</v>
          </cell>
          <cell r="H1035">
            <v>45150.754143518519</v>
          </cell>
        </row>
        <row r="1036">
          <cell r="A1036" t="str">
            <v>Data Engineer</v>
          </cell>
          <cell r="H1036">
            <v>45184.547638888893</v>
          </cell>
        </row>
        <row r="1037">
          <cell r="A1037" t="str">
            <v>Data Engineer</v>
          </cell>
          <cell r="H1037">
            <v>45184.922824074078</v>
          </cell>
        </row>
        <row r="1038">
          <cell r="A1038" t="str">
            <v>Data Scientist</v>
          </cell>
          <cell r="H1038">
            <v>45103.793495370373</v>
          </cell>
        </row>
        <row r="1039">
          <cell r="A1039" t="str">
            <v>Data Analyst</v>
          </cell>
          <cell r="H1039">
            <v>45047.34784722222</v>
          </cell>
        </row>
        <row r="1040">
          <cell r="A1040" t="str">
            <v>Senior Data Engineer</v>
          </cell>
          <cell r="H1040">
            <v>45280.498171296298</v>
          </cell>
        </row>
        <row r="1041">
          <cell r="A1041" t="str">
            <v>Data Engineer</v>
          </cell>
          <cell r="H1041">
            <v>45221.503483796303</v>
          </cell>
        </row>
        <row r="1042">
          <cell r="A1042" t="str">
            <v>Data Scientist</v>
          </cell>
          <cell r="H1042">
            <v>45129.335462962961</v>
          </cell>
        </row>
        <row r="1043">
          <cell r="A1043" t="str">
            <v>Data Engineer</v>
          </cell>
          <cell r="H1043">
            <v>44988.631238425929</v>
          </cell>
        </row>
        <row r="1044">
          <cell r="A1044" t="str">
            <v>Data Engineer</v>
          </cell>
          <cell r="H1044">
            <v>44980.429479166669</v>
          </cell>
        </row>
        <row r="1045">
          <cell r="A1045" t="str">
            <v>Data Engineer</v>
          </cell>
          <cell r="H1045">
            <v>44995.884664351863</v>
          </cell>
        </row>
        <row r="1046">
          <cell r="A1046" t="str">
            <v>Data Scientist</v>
          </cell>
          <cell r="H1046">
            <v>45274.769259259258</v>
          </cell>
        </row>
        <row r="1047">
          <cell r="A1047" t="str">
            <v>Data Scientist</v>
          </cell>
          <cell r="H1047">
            <v>45049.378055555557</v>
          </cell>
        </row>
        <row r="1048">
          <cell r="A1048" t="str">
            <v>Data Scientist</v>
          </cell>
          <cell r="H1048">
            <v>45151.001643518517</v>
          </cell>
        </row>
        <row r="1049">
          <cell r="A1049" t="str">
            <v>Data Engineer</v>
          </cell>
          <cell r="H1049">
            <v>45045.590439814812</v>
          </cell>
        </row>
        <row r="1050">
          <cell r="A1050" t="str">
            <v>Data Analyst</v>
          </cell>
          <cell r="H1050">
            <v>45100.721377314818</v>
          </cell>
        </row>
        <row r="1051">
          <cell r="A1051" t="str">
            <v>Data Engineer</v>
          </cell>
          <cell r="H1051">
            <v>45195.694282407407</v>
          </cell>
        </row>
        <row r="1052">
          <cell r="A1052" t="str">
            <v>Senior Data Scientist</v>
          </cell>
          <cell r="H1052">
            <v>44932.587152777778</v>
          </cell>
        </row>
        <row r="1053">
          <cell r="A1053" t="str">
            <v>Data Analyst</v>
          </cell>
          <cell r="H1053">
            <v>45126.500972222217</v>
          </cell>
        </row>
        <row r="1054">
          <cell r="A1054" t="str">
            <v>Data Engineer</v>
          </cell>
          <cell r="H1054">
            <v>45030.850856481477</v>
          </cell>
        </row>
        <row r="1055">
          <cell r="A1055" t="str">
            <v>Data Engineer</v>
          </cell>
          <cell r="H1055">
            <v>45176.276493055557</v>
          </cell>
        </row>
        <row r="1056">
          <cell r="A1056" t="str">
            <v>Data Analyst</v>
          </cell>
          <cell r="H1056">
            <v>45160.25440972222</v>
          </cell>
        </row>
        <row r="1057">
          <cell r="A1057" t="str">
            <v>Data Engineer</v>
          </cell>
          <cell r="H1057">
            <v>44930.879976851851</v>
          </cell>
        </row>
        <row r="1058">
          <cell r="A1058" t="str">
            <v>Data Scientist</v>
          </cell>
          <cell r="H1058">
            <v>45211.016736111109</v>
          </cell>
        </row>
        <row r="1059">
          <cell r="A1059" t="str">
            <v>Data Scientist</v>
          </cell>
          <cell r="H1059">
            <v>45211.847233796303</v>
          </cell>
        </row>
        <row r="1060">
          <cell r="A1060" t="str">
            <v>Senior Data Engineer</v>
          </cell>
          <cell r="H1060">
            <v>45187.13082175926</v>
          </cell>
        </row>
        <row r="1061">
          <cell r="A1061" t="str">
            <v>Machine Learning Engineer</v>
          </cell>
          <cell r="H1061">
            <v>44971.60260416667</v>
          </cell>
        </row>
        <row r="1062">
          <cell r="A1062" t="str">
            <v>Senior Data Engineer</v>
          </cell>
          <cell r="H1062">
            <v>45070.339224537027</v>
          </cell>
        </row>
        <row r="1063">
          <cell r="A1063" t="str">
            <v>Data Engineer</v>
          </cell>
          <cell r="H1063">
            <v>44987.964074074072</v>
          </cell>
        </row>
        <row r="1064">
          <cell r="A1064" t="str">
            <v>Senior Data Scientist</v>
          </cell>
          <cell r="H1064">
            <v>45107.789479166669</v>
          </cell>
        </row>
        <row r="1065">
          <cell r="A1065" t="str">
            <v>Data Scientist</v>
          </cell>
          <cell r="H1065">
            <v>45233.543124999997</v>
          </cell>
        </row>
        <row r="1066">
          <cell r="A1066" t="str">
            <v>Data Engineer</v>
          </cell>
          <cell r="H1066">
            <v>45188.441412037027</v>
          </cell>
        </row>
        <row r="1067">
          <cell r="A1067" t="str">
            <v>Data Engineer</v>
          </cell>
          <cell r="H1067">
            <v>44995.714965277781</v>
          </cell>
        </row>
        <row r="1068">
          <cell r="A1068" t="str">
            <v>Senior Data Engineer</v>
          </cell>
          <cell r="H1068">
            <v>45147.586493055547</v>
          </cell>
        </row>
        <row r="1069">
          <cell r="A1069" t="str">
            <v>Data Scientist</v>
          </cell>
          <cell r="H1069">
            <v>44937.450891203713</v>
          </cell>
        </row>
        <row r="1070">
          <cell r="A1070" t="str">
            <v>Data Analyst</v>
          </cell>
          <cell r="H1070">
            <v>45187.986863425933</v>
          </cell>
        </row>
        <row r="1071">
          <cell r="A1071" t="str">
            <v>Data Analyst</v>
          </cell>
          <cell r="H1071">
            <v>45175.125520833331</v>
          </cell>
        </row>
        <row r="1072">
          <cell r="A1072" t="str">
            <v>Senior Data Scientist</v>
          </cell>
          <cell r="H1072">
            <v>45180.753553240742</v>
          </cell>
        </row>
        <row r="1073">
          <cell r="A1073" t="str">
            <v>Data Engineer</v>
          </cell>
          <cell r="H1073">
            <v>44967.823518518519</v>
          </cell>
        </row>
        <row r="1074">
          <cell r="A1074" t="str">
            <v>Senior Data Analyst</v>
          </cell>
          <cell r="H1074">
            <v>45176.875740740739</v>
          </cell>
        </row>
        <row r="1075">
          <cell r="A1075" t="str">
            <v>Data Scientist</v>
          </cell>
          <cell r="H1075">
            <v>45082.461064814823</v>
          </cell>
        </row>
        <row r="1076">
          <cell r="A1076" t="str">
            <v>Data Analyst</v>
          </cell>
          <cell r="H1076">
            <v>45282.667060185187</v>
          </cell>
        </row>
        <row r="1077">
          <cell r="A1077" t="str">
            <v>Data Scientist</v>
          </cell>
          <cell r="H1077">
            <v>45267.711006944453</v>
          </cell>
        </row>
        <row r="1078">
          <cell r="A1078" t="str">
            <v>Data Engineer</v>
          </cell>
          <cell r="H1078">
            <v>45085.769618055558</v>
          </cell>
        </row>
        <row r="1079">
          <cell r="A1079" t="str">
            <v>Senior Data Scientist</v>
          </cell>
          <cell r="H1079">
            <v>45190.251782407409</v>
          </cell>
        </row>
        <row r="1080">
          <cell r="A1080" t="str">
            <v>Cloud Engineer</v>
          </cell>
          <cell r="H1080">
            <v>44981.75371527778</v>
          </cell>
        </row>
        <row r="1081">
          <cell r="A1081" t="str">
            <v>Data Scientist</v>
          </cell>
          <cell r="H1081">
            <v>45163.445219907408</v>
          </cell>
        </row>
        <row r="1082">
          <cell r="A1082" t="str">
            <v>Data Engineer</v>
          </cell>
          <cell r="H1082">
            <v>44957.587500000001</v>
          </cell>
        </row>
        <row r="1083">
          <cell r="A1083" t="str">
            <v>Data Engineer</v>
          </cell>
          <cell r="H1083">
            <v>44971.433298611111</v>
          </cell>
        </row>
        <row r="1084">
          <cell r="A1084" t="str">
            <v>Data Engineer</v>
          </cell>
          <cell r="H1084">
            <v>45016.422835648147</v>
          </cell>
        </row>
        <row r="1085">
          <cell r="A1085" t="str">
            <v>Senior Data Scientist</v>
          </cell>
          <cell r="H1085">
            <v>44936.709907407407</v>
          </cell>
        </row>
        <row r="1086">
          <cell r="A1086" t="str">
            <v>Data Scientist</v>
          </cell>
          <cell r="H1086">
            <v>45230.12159722222</v>
          </cell>
        </row>
        <row r="1087">
          <cell r="A1087" t="str">
            <v>Senior Data Engineer</v>
          </cell>
          <cell r="H1087">
            <v>45141.755428240736</v>
          </cell>
        </row>
        <row r="1088">
          <cell r="A1088" t="str">
            <v>Data Analyst</v>
          </cell>
          <cell r="H1088">
            <v>44964.792905092603</v>
          </cell>
        </row>
        <row r="1089">
          <cell r="A1089" t="str">
            <v>Data Engineer</v>
          </cell>
          <cell r="H1089">
            <v>44952.925127314818</v>
          </cell>
        </row>
        <row r="1090">
          <cell r="A1090" t="str">
            <v>Data Engineer</v>
          </cell>
          <cell r="H1090">
            <v>45058.755949074082</v>
          </cell>
        </row>
        <row r="1091">
          <cell r="A1091" t="str">
            <v>Data Analyst</v>
          </cell>
          <cell r="H1091">
            <v>45281.84039351852</v>
          </cell>
        </row>
        <row r="1092">
          <cell r="A1092" t="str">
            <v>Senior Data Scientist</v>
          </cell>
          <cell r="H1092">
            <v>45181.63958333333</v>
          </cell>
        </row>
        <row r="1093">
          <cell r="A1093" t="str">
            <v>Data Scientist</v>
          </cell>
          <cell r="H1093">
            <v>45110.710300925923</v>
          </cell>
        </row>
        <row r="1094">
          <cell r="A1094" t="str">
            <v>Data Engineer</v>
          </cell>
          <cell r="H1094">
            <v>44932.186249999999</v>
          </cell>
        </row>
        <row r="1095">
          <cell r="A1095" t="str">
            <v>Data Engineer</v>
          </cell>
          <cell r="H1095">
            <v>45035.813680555562</v>
          </cell>
        </row>
        <row r="1096">
          <cell r="A1096" t="str">
            <v>Data Engineer</v>
          </cell>
          <cell r="H1096">
            <v>45191.255254629628</v>
          </cell>
        </row>
        <row r="1097">
          <cell r="A1097" t="str">
            <v>Data Scientist</v>
          </cell>
          <cell r="H1097">
            <v>45054.71334490741</v>
          </cell>
        </row>
        <row r="1098">
          <cell r="A1098" t="str">
            <v>Data Analyst</v>
          </cell>
          <cell r="H1098">
            <v>45006.917743055557</v>
          </cell>
        </row>
        <row r="1099">
          <cell r="A1099" t="str">
            <v>Data Engineer</v>
          </cell>
          <cell r="H1099">
            <v>45262.305486111109</v>
          </cell>
        </row>
        <row r="1100">
          <cell r="A1100" t="str">
            <v>Data Scientist</v>
          </cell>
          <cell r="H1100">
            <v>44965.252986111111</v>
          </cell>
        </row>
        <row r="1101">
          <cell r="A1101" t="str">
            <v>Data Engineer</v>
          </cell>
          <cell r="H1101">
            <v>44928.63071759259</v>
          </cell>
        </row>
        <row r="1102">
          <cell r="A1102" t="str">
            <v>Senior Data Engineer</v>
          </cell>
          <cell r="H1102">
            <v>45033.567476851851</v>
          </cell>
        </row>
        <row r="1103">
          <cell r="A1103" t="str">
            <v>Senior Data Analyst</v>
          </cell>
          <cell r="H1103">
            <v>45156.683854166673</v>
          </cell>
        </row>
        <row r="1104">
          <cell r="A1104" t="str">
            <v>Business Analyst</v>
          </cell>
          <cell r="H1104">
            <v>45120.102824074071</v>
          </cell>
        </row>
        <row r="1105">
          <cell r="A1105" t="str">
            <v>Business Analyst</v>
          </cell>
          <cell r="H1105">
            <v>45152.751701388886</v>
          </cell>
        </row>
        <row r="1106">
          <cell r="A1106" t="str">
            <v>Data Analyst</v>
          </cell>
          <cell r="H1106">
            <v>45276.0075462963</v>
          </cell>
        </row>
        <row r="1107">
          <cell r="A1107" t="str">
            <v>Data Engineer</v>
          </cell>
          <cell r="H1107">
            <v>45092.327847222223</v>
          </cell>
        </row>
        <row r="1108">
          <cell r="A1108" t="str">
            <v>Data Engineer</v>
          </cell>
          <cell r="H1108">
            <v>45092.394074074073</v>
          </cell>
        </row>
        <row r="1109">
          <cell r="A1109" t="str">
            <v>Senior Data Engineer</v>
          </cell>
          <cell r="H1109">
            <v>45010.299745370372</v>
          </cell>
        </row>
        <row r="1110">
          <cell r="A1110" t="str">
            <v>Senior Data Engineer</v>
          </cell>
          <cell r="H1110">
            <v>45250.672905092593</v>
          </cell>
        </row>
        <row r="1111">
          <cell r="A1111" t="str">
            <v>Data Scientist</v>
          </cell>
          <cell r="H1111">
            <v>45290.384085648147</v>
          </cell>
        </row>
        <row r="1112">
          <cell r="A1112" t="str">
            <v>Data Engineer</v>
          </cell>
          <cell r="H1112">
            <v>45252.963125000002</v>
          </cell>
        </row>
        <row r="1113">
          <cell r="A1113" t="str">
            <v>Data Engineer</v>
          </cell>
          <cell r="H1113">
            <v>45111.85738425926</v>
          </cell>
        </row>
        <row r="1114">
          <cell r="A1114" t="str">
            <v>Data Scientist</v>
          </cell>
          <cell r="H1114">
            <v>45097.543298611112</v>
          </cell>
        </row>
        <row r="1115">
          <cell r="A1115" t="str">
            <v>Data Analyst</v>
          </cell>
          <cell r="H1115">
            <v>45275.583460648151</v>
          </cell>
        </row>
        <row r="1116">
          <cell r="A1116" t="str">
            <v>Senior Data Engineer</v>
          </cell>
          <cell r="H1116">
            <v>45150.754305555558</v>
          </cell>
        </row>
        <row r="1117">
          <cell r="A1117" t="str">
            <v>Data Analyst</v>
          </cell>
          <cell r="H1117">
            <v>45159.250162037039</v>
          </cell>
        </row>
        <row r="1118">
          <cell r="A1118" t="str">
            <v>Data Engineer</v>
          </cell>
          <cell r="H1118">
            <v>45133.293437499997</v>
          </cell>
        </row>
        <row r="1119">
          <cell r="A1119" t="str">
            <v>Data Scientist</v>
          </cell>
          <cell r="H1119">
            <v>44953.715312499997</v>
          </cell>
        </row>
        <row r="1120">
          <cell r="A1120" t="str">
            <v>Data Analyst</v>
          </cell>
          <cell r="H1120">
            <v>44973.542210648149</v>
          </cell>
        </row>
        <row r="1121">
          <cell r="A1121" t="str">
            <v>Software Engineer</v>
          </cell>
          <cell r="H1121">
            <v>44977.72283564815</v>
          </cell>
        </row>
        <row r="1122">
          <cell r="A1122" t="str">
            <v>Senior Data Engineer</v>
          </cell>
          <cell r="H1122">
            <v>44987.714212962957</v>
          </cell>
        </row>
        <row r="1123">
          <cell r="A1123" t="str">
            <v>Data Scientist</v>
          </cell>
          <cell r="H1123">
            <v>45166.701666666668</v>
          </cell>
        </row>
        <row r="1124">
          <cell r="A1124" t="str">
            <v>Data Scientist</v>
          </cell>
          <cell r="H1124">
            <v>45138.544189814813</v>
          </cell>
        </row>
        <row r="1125">
          <cell r="A1125" t="str">
            <v>Data Scientist</v>
          </cell>
          <cell r="H1125">
            <v>45071.460532407407</v>
          </cell>
        </row>
        <row r="1126">
          <cell r="A1126" t="str">
            <v>Senior Data Engineer</v>
          </cell>
          <cell r="H1126">
            <v>45247.504652777781</v>
          </cell>
        </row>
        <row r="1127">
          <cell r="A1127" t="str">
            <v>Data Engineer</v>
          </cell>
          <cell r="H1127">
            <v>45146.743483796286</v>
          </cell>
        </row>
        <row r="1128">
          <cell r="A1128" t="str">
            <v>Data Engineer</v>
          </cell>
          <cell r="H1128">
            <v>45174.706122685187</v>
          </cell>
        </row>
        <row r="1129">
          <cell r="A1129" t="str">
            <v>Data Scientist</v>
          </cell>
          <cell r="H1129">
            <v>45121.410752314812</v>
          </cell>
        </row>
        <row r="1130">
          <cell r="A1130" t="str">
            <v>Data Scientist</v>
          </cell>
          <cell r="H1130">
            <v>45281.334780092591</v>
          </cell>
        </row>
        <row r="1131">
          <cell r="A1131" t="str">
            <v>Data Analyst</v>
          </cell>
          <cell r="H1131">
            <v>44958.62604166667</v>
          </cell>
        </row>
        <row r="1132">
          <cell r="A1132" t="str">
            <v>Data Engineer</v>
          </cell>
          <cell r="H1132">
            <v>45202.754571759258</v>
          </cell>
        </row>
        <row r="1133">
          <cell r="A1133" t="str">
            <v>Data Analyst</v>
          </cell>
          <cell r="H1133">
            <v>45119.894849537042</v>
          </cell>
        </row>
        <row r="1134">
          <cell r="A1134" t="str">
            <v>Data Engineer</v>
          </cell>
          <cell r="H1134">
            <v>45061.30672453704</v>
          </cell>
        </row>
        <row r="1135">
          <cell r="A1135" t="str">
            <v>Data Scientist</v>
          </cell>
          <cell r="H1135">
            <v>45015.613449074073</v>
          </cell>
        </row>
        <row r="1136">
          <cell r="A1136" t="str">
            <v>Data Engineer</v>
          </cell>
          <cell r="H1136">
            <v>45075.672615740739</v>
          </cell>
        </row>
        <row r="1137">
          <cell r="A1137" t="str">
            <v>Cloud Engineer</v>
          </cell>
          <cell r="H1137">
            <v>45005.784166666657</v>
          </cell>
        </row>
        <row r="1138">
          <cell r="A1138" t="str">
            <v>Data Scientist</v>
          </cell>
          <cell r="H1138">
            <v>45212.752430555563</v>
          </cell>
        </row>
        <row r="1139">
          <cell r="A1139" t="str">
            <v>Senior Data Engineer</v>
          </cell>
          <cell r="H1139">
            <v>45079.685567129629</v>
          </cell>
        </row>
        <row r="1140">
          <cell r="A1140" t="str">
            <v>Data Scientist</v>
          </cell>
          <cell r="H1140">
            <v>45205.669120370367</v>
          </cell>
        </row>
        <row r="1141">
          <cell r="A1141" t="str">
            <v>Data Engineer</v>
          </cell>
          <cell r="H1141">
            <v>45248.377164351848</v>
          </cell>
        </row>
        <row r="1142">
          <cell r="A1142" t="str">
            <v>Data Engineer</v>
          </cell>
          <cell r="H1142">
            <v>45157.747604166667</v>
          </cell>
        </row>
        <row r="1143">
          <cell r="A1143" t="str">
            <v>Data Engineer</v>
          </cell>
          <cell r="H1143">
            <v>44973.29791666667</v>
          </cell>
        </row>
        <row r="1144">
          <cell r="A1144" t="str">
            <v>Data Scientist</v>
          </cell>
          <cell r="H1144">
            <v>45268.781875000001</v>
          </cell>
        </row>
        <row r="1145">
          <cell r="A1145" t="str">
            <v>Data Engineer</v>
          </cell>
          <cell r="H1145">
            <v>45264.736122685194</v>
          </cell>
        </row>
        <row r="1146">
          <cell r="A1146" t="str">
            <v>Data Scientist</v>
          </cell>
          <cell r="H1146">
            <v>44960.491435185177</v>
          </cell>
        </row>
        <row r="1147">
          <cell r="A1147" t="str">
            <v>Data Analyst</v>
          </cell>
          <cell r="H1147">
            <v>45152.750787037039</v>
          </cell>
        </row>
        <row r="1148">
          <cell r="A1148" t="str">
            <v>Data Scientist</v>
          </cell>
          <cell r="H1148">
            <v>44967.936898148153</v>
          </cell>
        </row>
        <row r="1149">
          <cell r="A1149" t="str">
            <v>Data Scientist</v>
          </cell>
          <cell r="H1149">
            <v>44964.77584490741</v>
          </cell>
        </row>
        <row r="1150">
          <cell r="A1150" t="str">
            <v>Senior Data Engineer</v>
          </cell>
          <cell r="H1150">
            <v>45247.673888888887</v>
          </cell>
        </row>
        <row r="1151">
          <cell r="A1151" t="str">
            <v>Senior Data Scientist</v>
          </cell>
          <cell r="H1151">
            <v>45084.792256944442</v>
          </cell>
        </row>
        <row r="1152">
          <cell r="A1152" t="str">
            <v>Senior Data Analyst</v>
          </cell>
          <cell r="H1152">
            <v>45142.668043981481</v>
          </cell>
        </row>
        <row r="1153">
          <cell r="A1153" t="str">
            <v>Senior Data Engineer</v>
          </cell>
          <cell r="H1153">
            <v>45240.004791666674</v>
          </cell>
        </row>
        <row r="1154">
          <cell r="A1154" t="str">
            <v>Data Scientist</v>
          </cell>
          <cell r="H1154">
            <v>45233.877627314818</v>
          </cell>
        </row>
        <row r="1155">
          <cell r="A1155" t="str">
            <v>Data Engineer</v>
          </cell>
          <cell r="H1155">
            <v>44937.245046296302</v>
          </cell>
        </row>
        <row r="1156">
          <cell r="A1156" t="str">
            <v>Data Engineer</v>
          </cell>
          <cell r="H1156">
            <v>45125.770509259259</v>
          </cell>
        </row>
        <row r="1157">
          <cell r="A1157" t="str">
            <v>Data Scientist</v>
          </cell>
          <cell r="H1157">
            <v>45170.597500000003</v>
          </cell>
        </row>
        <row r="1158">
          <cell r="A1158" t="str">
            <v>Senior Data Engineer</v>
          </cell>
          <cell r="H1158">
            <v>45219.736574074072</v>
          </cell>
        </row>
        <row r="1159">
          <cell r="A1159" t="str">
            <v>Data Engineer</v>
          </cell>
          <cell r="H1159">
            <v>45201.687476851846</v>
          </cell>
        </row>
        <row r="1160">
          <cell r="A1160" t="str">
            <v>Senior Data Scientist</v>
          </cell>
          <cell r="H1160">
            <v>45170.682685185187</v>
          </cell>
        </row>
        <row r="1161">
          <cell r="A1161" t="str">
            <v>Data Scientist</v>
          </cell>
          <cell r="H1161">
            <v>45256.006342592591</v>
          </cell>
        </row>
        <row r="1162">
          <cell r="A1162" t="str">
            <v>Data Analyst</v>
          </cell>
          <cell r="H1162">
            <v>45246.333622685182</v>
          </cell>
        </row>
        <row r="1163">
          <cell r="A1163" t="str">
            <v>Data Engineer</v>
          </cell>
          <cell r="H1163">
            <v>45175.992743055547</v>
          </cell>
        </row>
        <row r="1164">
          <cell r="A1164" t="str">
            <v>Senior Data Engineer</v>
          </cell>
          <cell r="H1164">
            <v>45184.880381944437</v>
          </cell>
        </row>
        <row r="1165">
          <cell r="A1165" t="str">
            <v>Data Scientist</v>
          </cell>
          <cell r="H1165">
            <v>45200.085543981477</v>
          </cell>
        </row>
        <row r="1166">
          <cell r="A1166" t="str">
            <v>Senior Data Scientist</v>
          </cell>
          <cell r="H1166">
            <v>45247.461319444446</v>
          </cell>
        </row>
        <row r="1167">
          <cell r="A1167" t="str">
            <v>Data Scientist</v>
          </cell>
          <cell r="H1167">
            <v>45166.552511574067</v>
          </cell>
        </row>
        <row r="1168">
          <cell r="A1168" t="str">
            <v>Data Engineer</v>
          </cell>
          <cell r="H1168">
            <v>45089.649756944447</v>
          </cell>
        </row>
        <row r="1169">
          <cell r="A1169" t="str">
            <v>Data Engineer</v>
          </cell>
          <cell r="H1169">
            <v>45058.500335648147</v>
          </cell>
        </row>
        <row r="1170">
          <cell r="A1170" t="str">
            <v>Data Scientist</v>
          </cell>
          <cell r="H1170">
            <v>45176.252268518518</v>
          </cell>
        </row>
        <row r="1171">
          <cell r="A1171" t="str">
            <v>Data Scientist</v>
          </cell>
          <cell r="H1171">
            <v>45128.668923611112</v>
          </cell>
        </row>
        <row r="1172">
          <cell r="A1172" t="str">
            <v>Senior Data Engineer</v>
          </cell>
          <cell r="H1172">
            <v>44978.393888888888</v>
          </cell>
        </row>
        <row r="1173">
          <cell r="A1173" t="str">
            <v>Data Analyst</v>
          </cell>
          <cell r="H1173">
            <v>45148.582997685182</v>
          </cell>
        </row>
        <row r="1174">
          <cell r="A1174" t="str">
            <v>Data Analyst</v>
          </cell>
          <cell r="H1174">
            <v>45089.875150462962</v>
          </cell>
        </row>
        <row r="1175">
          <cell r="A1175" t="str">
            <v>Data Engineer</v>
          </cell>
          <cell r="H1175">
            <v>45091.004166666673</v>
          </cell>
        </row>
        <row r="1176">
          <cell r="A1176" t="str">
            <v>Data Scientist</v>
          </cell>
          <cell r="H1176">
            <v>45138.599259259259</v>
          </cell>
        </row>
        <row r="1177">
          <cell r="A1177" t="str">
            <v>Data Engineer</v>
          </cell>
          <cell r="H1177">
            <v>45278.91988425926</v>
          </cell>
        </row>
        <row r="1178">
          <cell r="A1178" t="str">
            <v>Senior Data Engineer</v>
          </cell>
          <cell r="H1178">
            <v>45157.587650462963</v>
          </cell>
        </row>
        <row r="1179">
          <cell r="A1179" t="str">
            <v>Senior Data Engineer</v>
          </cell>
          <cell r="H1179">
            <v>45086.560891203713</v>
          </cell>
        </row>
        <row r="1180">
          <cell r="A1180" t="str">
            <v>Data Engineer</v>
          </cell>
          <cell r="H1180">
            <v>45186.255497685182</v>
          </cell>
        </row>
        <row r="1181">
          <cell r="A1181" t="str">
            <v>Senior Data Scientist</v>
          </cell>
          <cell r="H1181">
            <v>45173.775613425933</v>
          </cell>
        </row>
        <row r="1182">
          <cell r="A1182" t="str">
            <v>Data Engineer</v>
          </cell>
          <cell r="H1182">
            <v>44994.590613425928</v>
          </cell>
        </row>
        <row r="1183">
          <cell r="A1183" t="str">
            <v>Data Scientist</v>
          </cell>
          <cell r="H1183">
            <v>45246.585324074083</v>
          </cell>
        </row>
        <row r="1184">
          <cell r="A1184" t="str">
            <v>Senior Data Engineer</v>
          </cell>
          <cell r="H1184">
            <v>45147.880706018521</v>
          </cell>
        </row>
        <row r="1185">
          <cell r="A1185" t="str">
            <v>Data Engineer</v>
          </cell>
          <cell r="H1185">
            <v>45001.883877314824</v>
          </cell>
        </row>
        <row r="1186">
          <cell r="A1186" t="str">
            <v>Data Scientist</v>
          </cell>
          <cell r="H1186">
            <v>45167.672048611108</v>
          </cell>
        </row>
        <row r="1187">
          <cell r="A1187" t="str">
            <v>Data Scientist</v>
          </cell>
          <cell r="H1187">
            <v>45211.635729166657</v>
          </cell>
        </row>
        <row r="1188">
          <cell r="A1188" t="str">
            <v>Senior Data Scientist</v>
          </cell>
          <cell r="H1188">
            <v>44965.836956018517</v>
          </cell>
        </row>
        <row r="1189">
          <cell r="A1189" t="str">
            <v>Data Scientist</v>
          </cell>
          <cell r="H1189">
            <v>45219.10125</v>
          </cell>
        </row>
        <row r="1190">
          <cell r="A1190" t="str">
            <v>Data Scientist</v>
          </cell>
          <cell r="H1190">
            <v>45212.294849537036</v>
          </cell>
        </row>
        <row r="1191">
          <cell r="A1191" t="str">
            <v>Data Engineer</v>
          </cell>
          <cell r="H1191">
            <v>45034.750497685192</v>
          </cell>
        </row>
        <row r="1192">
          <cell r="A1192" t="str">
            <v>Data Engineer</v>
          </cell>
          <cell r="H1192">
            <v>45277.127349537041</v>
          </cell>
        </row>
        <row r="1193">
          <cell r="A1193" t="str">
            <v>Data Engineer</v>
          </cell>
          <cell r="H1193">
            <v>45158.772581018522</v>
          </cell>
        </row>
        <row r="1194">
          <cell r="A1194" t="str">
            <v>Data Analyst</v>
          </cell>
          <cell r="H1194">
            <v>45117.382071759261</v>
          </cell>
        </row>
        <row r="1195">
          <cell r="A1195" t="str">
            <v>Data Engineer</v>
          </cell>
          <cell r="H1195">
            <v>44998.677141203712</v>
          </cell>
        </row>
        <row r="1196">
          <cell r="A1196" t="str">
            <v>Data Engineer</v>
          </cell>
          <cell r="H1196">
            <v>45075.359652777777</v>
          </cell>
        </row>
        <row r="1197">
          <cell r="A1197" t="str">
            <v>Data Scientist</v>
          </cell>
          <cell r="H1197">
            <v>45083.819791666669</v>
          </cell>
        </row>
        <row r="1198">
          <cell r="A1198" t="str">
            <v>Data Engineer</v>
          </cell>
          <cell r="H1198">
            <v>45216.779583333337</v>
          </cell>
        </row>
        <row r="1199">
          <cell r="A1199" t="str">
            <v>Data Engineer</v>
          </cell>
          <cell r="H1199">
            <v>45140.295138888891</v>
          </cell>
        </row>
        <row r="1200">
          <cell r="A1200" t="str">
            <v>Data Engineer</v>
          </cell>
          <cell r="H1200">
            <v>45164.755787037036</v>
          </cell>
        </row>
        <row r="1201">
          <cell r="A1201" t="str">
            <v>Senior Data Scientist</v>
          </cell>
          <cell r="H1201">
            <v>44977.502465277779</v>
          </cell>
        </row>
        <row r="1202">
          <cell r="A1202" t="str">
            <v>Data Analyst</v>
          </cell>
          <cell r="H1202">
            <v>44942.386342592603</v>
          </cell>
        </row>
        <row r="1203">
          <cell r="A1203" t="str">
            <v>Data Engineer</v>
          </cell>
          <cell r="H1203">
            <v>45261.588263888887</v>
          </cell>
        </row>
        <row r="1204">
          <cell r="A1204" t="str">
            <v>Data Analyst</v>
          </cell>
          <cell r="H1204">
            <v>45028.356921296298</v>
          </cell>
        </row>
        <row r="1205">
          <cell r="A1205" t="str">
            <v>Data Analyst</v>
          </cell>
          <cell r="H1205">
            <v>45282.681423611109</v>
          </cell>
        </row>
        <row r="1206">
          <cell r="A1206" t="str">
            <v>Data Scientist</v>
          </cell>
          <cell r="H1206">
            <v>45157.746851851851</v>
          </cell>
        </row>
        <row r="1207">
          <cell r="A1207" t="str">
            <v>Data Engineer</v>
          </cell>
          <cell r="H1207">
            <v>45258.878981481481</v>
          </cell>
        </row>
        <row r="1208">
          <cell r="A1208" t="str">
            <v>Data Scientist</v>
          </cell>
          <cell r="H1208">
            <v>45166.253495370373</v>
          </cell>
        </row>
        <row r="1209">
          <cell r="A1209" t="str">
            <v>Data Engineer</v>
          </cell>
          <cell r="H1209">
            <v>45185.420347222222</v>
          </cell>
        </row>
        <row r="1210">
          <cell r="A1210" t="str">
            <v>Data Engineer</v>
          </cell>
          <cell r="H1210">
            <v>45226.377233796287</v>
          </cell>
        </row>
        <row r="1211">
          <cell r="A1211" t="str">
            <v>Data Scientist</v>
          </cell>
          <cell r="H1211">
            <v>44939.098749999997</v>
          </cell>
        </row>
        <row r="1212">
          <cell r="A1212" t="str">
            <v>Data Scientist</v>
          </cell>
          <cell r="H1212">
            <v>44980.336331018523</v>
          </cell>
        </row>
        <row r="1213">
          <cell r="A1213" t="str">
            <v>Data Scientist</v>
          </cell>
          <cell r="H1213">
            <v>44940.75240740741</v>
          </cell>
        </row>
        <row r="1214">
          <cell r="A1214" t="str">
            <v>Data Scientist</v>
          </cell>
          <cell r="H1214">
            <v>45121.335879629631</v>
          </cell>
        </row>
        <row r="1215">
          <cell r="A1215" t="str">
            <v>Data Scientist</v>
          </cell>
          <cell r="H1215">
            <v>45126.504120370373</v>
          </cell>
        </row>
        <row r="1216">
          <cell r="A1216" t="str">
            <v>Data Analyst</v>
          </cell>
          <cell r="H1216">
            <v>45141.750358796293</v>
          </cell>
        </row>
        <row r="1217">
          <cell r="A1217" t="str">
            <v>Data Scientist</v>
          </cell>
          <cell r="H1217">
            <v>44953.461805555547</v>
          </cell>
        </row>
        <row r="1218">
          <cell r="A1218" t="str">
            <v>Senior Data Scientist</v>
          </cell>
          <cell r="H1218">
            <v>45002.377615740741</v>
          </cell>
        </row>
        <row r="1219">
          <cell r="A1219" t="str">
            <v>Data Engineer</v>
          </cell>
          <cell r="H1219">
            <v>44981.653124999997</v>
          </cell>
        </row>
        <row r="1220">
          <cell r="A1220" t="str">
            <v>Data Analyst</v>
          </cell>
          <cell r="H1220">
            <v>45133.29277777778</v>
          </cell>
        </row>
        <row r="1221">
          <cell r="A1221" t="str">
            <v>Senior Data Scientist</v>
          </cell>
          <cell r="H1221">
            <v>45280.468506944453</v>
          </cell>
        </row>
        <row r="1222">
          <cell r="A1222" t="str">
            <v>Data Analyst</v>
          </cell>
          <cell r="H1222">
            <v>44931.458935185183</v>
          </cell>
        </row>
        <row r="1223">
          <cell r="A1223" t="str">
            <v>Senior Data Engineer</v>
          </cell>
          <cell r="H1223">
            <v>44992.73027777778</v>
          </cell>
        </row>
        <row r="1224">
          <cell r="A1224" t="str">
            <v>Data Scientist</v>
          </cell>
          <cell r="H1224">
            <v>45117.252789351849</v>
          </cell>
        </row>
        <row r="1225">
          <cell r="A1225" t="str">
            <v>Data Analyst</v>
          </cell>
          <cell r="H1225">
            <v>45109.626064814824</v>
          </cell>
        </row>
        <row r="1226">
          <cell r="A1226" t="str">
            <v>Senior Data Engineer</v>
          </cell>
          <cell r="H1226">
            <v>45135.737372685187</v>
          </cell>
        </row>
        <row r="1227">
          <cell r="A1227" t="str">
            <v>Data Engineer</v>
          </cell>
          <cell r="H1227">
            <v>45147.878993055558</v>
          </cell>
        </row>
        <row r="1228">
          <cell r="A1228" t="str">
            <v>Data Scientist</v>
          </cell>
          <cell r="H1228">
            <v>45151.375879629632</v>
          </cell>
        </row>
        <row r="1229">
          <cell r="A1229" t="str">
            <v>Data Engineer</v>
          </cell>
          <cell r="H1229">
            <v>44982.170983796299</v>
          </cell>
        </row>
        <row r="1230">
          <cell r="A1230" t="str">
            <v>Data Engineer</v>
          </cell>
          <cell r="H1230">
            <v>45006.508981481478</v>
          </cell>
        </row>
        <row r="1231">
          <cell r="A1231" t="str">
            <v>Data Engineer</v>
          </cell>
          <cell r="H1231">
            <v>45030.753969907397</v>
          </cell>
        </row>
        <row r="1232">
          <cell r="A1232" t="str">
            <v>Data Engineer</v>
          </cell>
          <cell r="H1232">
            <v>45104.866388888891</v>
          </cell>
        </row>
        <row r="1233">
          <cell r="A1233" t="str">
            <v>Data Engineer</v>
          </cell>
          <cell r="H1233">
            <v>44971.743773148148</v>
          </cell>
        </row>
        <row r="1234">
          <cell r="A1234" t="str">
            <v>Data Scientist</v>
          </cell>
          <cell r="H1234">
            <v>45271.334907407407</v>
          </cell>
        </row>
        <row r="1235">
          <cell r="A1235" t="str">
            <v>Senior Data Analyst</v>
          </cell>
          <cell r="H1235">
            <v>45102.516365740739</v>
          </cell>
        </row>
        <row r="1236">
          <cell r="A1236" t="str">
            <v>Data Analyst</v>
          </cell>
          <cell r="H1236">
            <v>45206.334305555552</v>
          </cell>
        </row>
        <row r="1237">
          <cell r="A1237" t="str">
            <v>Machine Learning Engineer</v>
          </cell>
          <cell r="H1237">
            <v>45017.449664351851</v>
          </cell>
        </row>
        <row r="1238">
          <cell r="A1238" t="str">
            <v>Senior Data Engineer</v>
          </cell>
          <cell r="H1238">
            <v>44961.383946759262</v>
          </cell>
        </row>
        <row r="1239">
          <cell r="A1239" t="str">
            <v>Data Scientist</v>
          </cell>
          <cell r="H1239">
            <v>45183.251377314817</v>
          </cell>
        </row>
        <row r="1240">
          <cell r="A1240" t="str">
            <v>Business Analyst</v>
          </cell>
          <cell r="H1240">
            <v>45244.305092592593</v>
          </cell>
        </row>
        <row r="1241">
          <cell r="A1241" t="str">
            <v>Data Scientist</v>
          </cell>
          <cell r="H1241">
            <v>45127.791238425933</v>
          </cell>
        </row>
        <row r="1242">
          <cell r="A1242" t="str">
            <v>Data Scientist</v>
          </cell>
          <cell r="H1242">
            <v>45015.562002314808</v>
          </cell>
        </row>
        <row r="1243">
          <cell r="A1243" t="str">
            <v>Data Scientist</v>
          </cell>
          <cell r="H1243">
            <v>45231.751875000002</v>
          </cell>
        </row>
        <row r="1244">
          <cell r="A1244" t="str">
            <v>Data Engineer</v>
          </cell>
          <cell r="H1244">
            <v>45117.709108796298</v>
          </cell>
        </row>
        <row r="1245">
          <cell r="A1245" t="str">
            <v>Data Analyst</v>
          </cell>
          <cell r="H1245">
            <v>45264.791875000003</v>
          </cell>
        </row>
        <row r="1246">
          <cell r="A1246" t="str">
            <v>Data Scientist</v>
          </cell>
          <cell r="H1246">
            <v>45077.500972222217</v>
          </cell>
        </row>
        <row r="1247">
          <cell r="A1247" t="str">
            <v>Senior Data Engineer</v>
          </cell>
          <cell r="H1247">
            <v>45270.796805555547</v>
          </cell>
        </row>
        <row r="1248">
          <cell r="A1248" t="str">
            <v>Data Engineer</v>
          </cell>
          <cell r="H1248">
            <v>45011.424120370371</v>
          </cell>
        </row>
        <row r="1249">
          <cell r="A1249" t="str">
            <v>Senior Data Engineer</v>
          </cell>
          <cell r="H1249">
            <v>45212.645601851851</v>
          </cell>
        </row>
        <row r="1250">
          <cell r="A1250" t="str">
            <v>Software Engineer</v>
          </cell>
          <cell r="H1250">
            <v>44966.293877314813</v>
          </cell>
        </row>
        <row r="1251">
          <cell r="A1251" t="str">
            <v>Data Scientist</v>
          </cell>
          <cell r="H1251">
            <v>45013.295752314807</v>
          </cell>
        </row>
        <row r="1252">
          <cell r="A1252" t="str">
            <v>Data Scientist</v>
          </cell>
          <cell r="H1252">
            <v>45202.183611111112</v>
          </cell>
        </row>
        <row r="1253">
          <cell r="A1253" t="str">
            <v>Senior Data Analyst</v>
          </cell>
          <cell r="H1253">
            <v>44967.30672453704</v>
          </cell>
        </row>
        <row r="1254">
          <cell r="A1254" t="str">
            <v>Data Scientist</v>
          </cell>
          <cell r="H1254">
            <v>45091.461331018523</v>
          </cell>
        </row>
        <row r="1255">
          <cell r="A1255" t="str">
            <v>Senior Data Engineer</v>
          </cell>
          <cell r="H1255">
            <v>44992.272638888891</v>
          </cell>
        </row>
        <row r="1256">
          <cell r="A1256" t="str">
            <v>Data Engineer</v>
          </cell>
          <cell r="H1256">
            <v>44974.46497685185</v>
          </cell>
        </row>
        <row r="1257">
          <cell r="A1257" t="str">
            <v>Data Scientist</v>
          </cell>
          <cell r="H1257">
            <v>45233.751608796287</v>
          </cell>
        </row>
        <row r="1258">
          <cell r="A1258" t="str">
            <v>Data Analyst</v>
          </cell>
          <cell r="H1258">
            <v>44944.734027777777</v>
          </cell>
        </row>
        <row r="1259">
          <cell r="A1259" t="str">
            <v>Data Engineer</v>
          </cell>
          <cell r="H1259">
            <v>45050.383240740739</v>
          </cell>
        </row>
        <row r="1260">
          <cell r="A1260" t="str">
            <v>Data Engineer</v>
          </cell>
          <cell r="H1260">
            <v>45273.796331018522</v>
          </cell>
        </row>
        <row r="1261">
          <cell r="A1261" t="str">
            <v>Data Scientist</v>
          </cell>
          <cell r="H1261">
            <v>45243.293969907398</v>
          </cell>
        </row>
        <row r="1262">
          <cell r="A1262" t="str">
            <v>Senior Data Engineer</v>
          </cell>
          <cell r="H1262">
            <v>45201.438460648147</v>
          </cell>
        </row>
        <row r="1263">
          <cell r="A1263" t="str">
            <v>Data Scientist</v>
          </cell>
          <cell r="H1263">
            <v>45196.512256944443</v>
          </cell>
        </row>
        <row r="1264">
          <cell r="A1264" t="str">
            <v>Software Engineer</v>
          </cell>
          <cell r="H1264">
            <v>45186.25640046296</v>
          </cell>
        </row>
        <row r="1265">
          <cell r="A1265" t="str">
            <v>Senior Data Engineer</v>
          </cell>
          <cell r="H1265">
            <v>45274.846064814818</v>
          </cell>
        </row>
        <row r="1266">
          <cell r="A1266" t="str">
            <v>Data Engineer</v>
          </cell>
          <cell r="H1266">
            <v>44968.756701388891</v>
          </cell>
        </row>
        <row r="1267">
          <cell r="A1267" t="str">
            <v>Data Engineer</v>
          </cell>
          <cell r="H1267">
            <v>44953.674699074072</v>
          </cell>
        </row>
        <row r="1268">
          <cell r="A1268" t="str">
            <v>Data Engineer</v>
          </cell>
          <cell r="H1268">
            <v>44960.590451388889</v>
          </cell>
        </row>
        <row r="1269">
          <cell r="A1269" t="str">
            <v>Data Scientist</v>
          </cell>
          <cell r="H1269">
            <v>45233.294259259259</v>
          </cell>
        </row>
        <row r="1270">
          <cell r="A1270" t="str">
            <v>Senior Data Scientist</v>
          </cell>
          <cell r="H1270">
            <v>45167.627592592587</v>
          </cell>
        </row>
        <row r="1271">
          <cell r="A1271" t="str">
            <v>Data Engineer</v>
          </cell>
          <cell r="H1271">
            <v>45201.520127314812</v>
          </cell>
        </row>
        <row r="1272">
          <cell r="A1272" t="str">
            <v>Data Engineer</v>
          </cell>
          <cell r="H1272">
            <v>45030.672118055547</v>
          </cell>
        </row>
        <row r="1273">
          <cell r="A1273" t="str">
            <v>Data Scientist</v>
          </cell>
          <cell r="H1273">
            <v>45021.58662037037</v>
          </cell>
        </row>
        <row r="1274">
          <cell r="A1274" t="str">
            <v>Senior Data Engineer</v>
          </cell>
          <cell r="H1274">
            <v>45024.518819444442</v>
          </cell>
        </row>
        <row r="1275">
          <cell r="A1275" t="str">
            <v>Senior Data Engineer</v>
          </cell>
          <cell r="H1275">
            <v>45271.453263888892</v>
          </cell>
        </row>
        <row r="1276">
          <cell r="A1276" t="str">
            <v>Data Engineer</v>
          </cell>
          <cell r="H1276">
            <v>44984.433900462973</v>
          </cell>
        </row>
        <row r="1277">
          <cell r="A1277" t="str">
            <v>Data Analyst</v>
          </cell>
          <cell r="H1277">
            <v>44970.918738425928</v>
          </cell>
        </row>
        <row r="1278">
          <cell r="A1278" t="str">
            <v>Senior Data Scientist</v>
          </cell>
          <cell r="H1278">
            <v>45157.293425925927</v>
          </cell>
        </row>
        <row r="1279">
          <cell r="A1279" t="str">
            <v>Data Analyst</v>
          </cell>
          <cell r="H1279">
            <v>44967.500659722216</v>
          </cell>
        </row>
        <row r="1280">
          <cell r="A1280" t="str">
            <v>Data Analyst</v>
          </cell>
          <cell r="H1280">
            <v>44945.306388888886</v>
          </cell>
        </row>
        <row r="1281">
          <cell r="A1281" t="str">
            <v>Data Engineer</v>
          </cell>
          <cell r="H1281">
            <v>45154.559965277767</v>
          </cell>
        </row>
        <row r="1282">
          <cell r="A1282" t="str">
            <v>Senior Data Engineer</v>
          </cell>
          <cell r="H1282">
            <v>45241.379895833343</v>
          </cell>
        </row>
        <row r="1283">
          <cell r="A1283" t="str">
            <v>Senior Data Engineer</v>
          </cell>
          <cell r="H1283">
            <v>44960.631921296299</v>
          </cell>
        </row>
        <row r="1284">
          <cell r="A1284" t="str">
            <v>Data Engineer</v>
          </cell>
          <cell r="H1284">
            <v>45180.130949074082</v>
          </cell>
        </row>
        <row r="1285">
          <cell r="A1285" t="str">
            <v>Data Analyst</v>
          </cell>
          <cell r="H1285">
            <v>45261.666678240741</v>
          </cell>
        </row>
        <row r="1286">
          <cell r="A1286" t="str">
            <v>Data Analyst</v>
          </cell>
          <cell r="H1286">
            <v>44935.125057870369</v>
          </cell>
        </row>
        <row r="1287">
          <cell r="A1287" t="str">
            <v>Data Engineer</v>
          </cell>
          <cell r="H1287">
            <v>44974.863009259258</v>
          </cell>
        </row>
        <row r="1288">
          <cell r="A1288" t="str">
            <v>Senior Data Scientist</v>
          </cell>
          <cell r="H1288">
            <v>45271.590868055559</v>
          </cell>
        </row>
        <row r="1289">
          <cell r="A1289" t="str">
            <v>Data Engineer</v>
          </cell>
          <cell r="H1289">
            <v>45024.698958333327</v>
          </cell>
        </row>
        <row r="1290">
          <cell r="A1290" t="str">
            <v>Data Engineer</v>
          </cell>
          <cell r="H1290">
            <v>45154.633946759262</v>
          </cell>
        </row>
        <row r="1291">
          <cell r="A1291" t="str">
            <v>Data Analyst</v>
          </cell>
          <cell r="H1291">
            <v>44972.960879629631</v>
          </cell>
        </row>
        <row r="1292">
          <cell r="A1292" t="str">
            <v>Data Engineer</v>
          </cell>
          <cell r="H1292">
            <v>45188.58829861111</v>
          </cell>
        </row>
        <row r="1293">
          <cell r="A1293" t="str">
            <v>Senior Data Scientist</v>
          </cell>
          <cell r="H1293">
            <v>44944.837997685187</v>
          </cell>
        </row>
        <row r="1294">
          <cell r="A1294" t="str">
            <v>Data Engineer</v>
          </cell>
          <cell r="H1294">
            <v>45242.296018518522</v>
          </cell>
        </row>
        <row r="1295">
          <cell r="A1295" t="str">
            <v>Data Engineer</v>
          </cell>
          <cell r="H1295">
            <v>45099.749780092592</v>
          </cell>
        </row>
        <row r="1296">
          <cell r="A1296" t="str">
            <v>Data Scientist</v>
          </cell>
          <cell r="H1296">
            <v>45152.252789351849</v>
          </cell>
        </row>
        <row r="1297">
          <cell r="A1297" t="str">
            <v>Data Analyst</v>
          </cell>
          <cell r="H1297">
            <v>45148.251319444447</v>
          </cell>
        </row>
        <row r="1298">
          <cell r="A1298" t="str">
            <v>Data Scientist</v>
          </cell>
          <cell r="H1298">
            <v>45019.498912037037</v>
          </cell>
        </row>
        <row r="1299">
          <cell r="A1299" t="str">
            <v>Data Engineer</v>
          </cell>
          <cell r="H1299">
            <v>44945.268379629633</v>
          </cell>
        </row>
        <row r="1300">
          <cell r="A1300" t="str">
            <v>Data Engineer</v>
          </cell>
          <cell r="H1300">
            <v>44965.671064814807</v>
          </cell>
        </row>
        <row r="1301">
          <cell r="A1301" t="str">
            <v>Data Engineer</v>
          </cell>
          <cell r="H1301">
            <v>45139.307233796288</v>
          </cell>
        </row>
        <row r="1302">
          <cell r="A1302" t="str">
            <v>Data Analyst</v>
          </cell>
          <cell r="H1302">
            <v>45229.250092592592</v>
          </cell>
        </row>
        <row r="1303">
          <cell r="A1303" t="str">
            <v>Data Engineer</v>
          </cell>
          <cell r="H1303">
            <v>45220.504432870373</v>
          </cell>
        </row>
        <row r="1304">
          <cell r="A1304" t="str">
            <v>Senior Data Engineer</v>
          </cell>
          <cell r="H1304">
            <v>45091.340138888889</v>
          </cell>
        </row>
        <row r="1305">
          <cell r="A1305" t="str">
            <v>Data Engineer</v>
          </cell>
          <cell r="H1305">
            <v>45160.46366898148</v>
          </cell>
        </row>
        <row r="1306">
          <cell r="A1306" t="str">
            <v>Senior Data Scientist</v>
          </cell>
          <cell r="H1306">
            <v>44939.261481481481</v>
          </cell>
        </row>
        <row r="1307">
          <cell r="A1307" t="str">
            <v>Data Engineer</v>
          </cell>
          <cell r="H1307">
            <v>45013.89466435185</v>
          </cell>
        </row>
        <row r="1308">
          <cell r="A1308" t="str">
            <v>Senior Data Scientist</v>
          </cell>
          <cell r="H1308">
            <v>45071.869814814818</v>
          </cell>
        </row>
        <row r="1309">
          <cell r="A1309" t="str">
            <v>Data Scientist</v>
          </cell>
          <cell r="H1309">
            <v>44933.6330787037</v>
          </cell>
        </row>
        <row r="1310">
          <cell r="A1310" t="str">
            <v>Senior Data Engineer</v>
          </cell>
          <cell r="H1310">
            <v>45259.856215277781</v>
          </cell>
        </row>
        <row r="1311">
          <cell r="A1311" t="str">
            <v>Data Engineer</v>
          </cell>
          <cell r="H1311">
            <v>45225.837395833332</v>
          </cell>
        </row>
        <row r="1312">
          <cell r="A1312" t="str">
            <v>Data Engineer</v>
          </cell>
          <cell r="H1312">
            <v>45175.868020833332</v>
          </cell>
        </row>
        <row r="1313">
          <cell r="A1313" t="str">
            <v>Machine Learning Engineer</v>
          </cell>
          <cell r="H1313">
            <v>44944.683935185189</v>
          </cell>
        </row>
        <row r="1314">
          <cell r="A1314" t="str">
            <v>Data Engineer</v>
          </cell>
          <cell r="H1314">
            <v>44970.881886574083</v>
          </cell>
        </row>
        <row r="1315">
          <cell r="A1315" t="str">
            <v>Senior Data Engineer</v>
          </cell>
          <cell r="H1315">
            <v>45098.537361111114</v>
          </cell>
        </row>
        <row r="1316">
          <cell r="A1316" t="str">
            <v>Senior Data Engineer</v>
          </cell>
          <cell r="H1316">
            <v>45002.46601851852</v>
          </cell>
        </row>
        <row r="1317">
          <cell r="A1317" t="str">
            <v>Data Engineer</v>
          </cell>
          <cell r="H1317">
            <v>45095.586643518523</v>
          </cell>
        </row>
        <row r="1318">
          <cell r="A1318" t="str">
            <v>Data Engineer</v>
          </cell>
          <cell r="H1318">
            <v>44929.733865740738</v>
          </cell>
        </row>
        <row r="1319">
          <cell r="A1319" t="str">
            <v>Data Engineer</v>
          </cell>
          <cell r="H1319">
            <v>45044.421203703707</v>
          </cell>
        </row>
        <row r="1320">
          <cell r="A1320" t="str">
            <v>Data Engineer</v>
          </cell>
          <cell r="H1320">
            <v>45042.840185185189</v>
          </cell>
        </row>
        <row r="1321">
          <cell r="A1321" t="str">
            <v>Senior Data Engineer</v>
          </cell>
          <cell r="H1321">
            <v>45155.443877314807</v>
          </cell>
        </row>
        <row r="1322">
          <cell r="A1322" t="str">
            <v>Senior Data Engineer</v>
          </cell>
          <cell r="H1322">
            <v>45262.805347222216</v>
          </cell>
        </row>
        <row r="1323">
          <cell r="A1323" t="str">
            <v>Senior Data Engineer</v>
          </cell>
          <cell r="H1323">
            <v>45099.666863425933</v>
          </cell>
        </row>
        <row r="1324">
          <cell r="A1324" t="str">
            <v>Data Analyst</v>
          </cell>
          <cell r="H1324">
            <v>45245.501643518517</v>
          </cell>
        </row>
        <row r="1325">
          <cell r="A1325" t="str">
            <v>Machine Learning Engineer</v>
          </cell>
          <cell r="H1325">
            <v>44958.620729166672</v>
          </cell>
        </row>
        <row r="1326">
          <cell r="A1326" t="str">
            <v>Data Engineer</v>
          </cell>
          <cell r="H1326">
            <v>44947.299097222232</v>
          </cell>
        </row>
        <row r="1327">
          <cell r="A1327" t="str">
            <v>Data Engineer</v>
          </cell>
          <cell r="H1327">
            <v>45194.839270833327</v>
          </cell>
        </row>
        <row r="1328">
          <cell r="A1328" t="str">
            <v>Data Engineer</v>
          </cell>
          <cell r="H1328">
            <v>45003.256238425929</v>
          </cell>
        </row>
        <row r="1329">
          <cell r="A1329" t="str">
            <v>Data Engineer</v>
          </cell>
          <cell r="H1329">
            <v>45196.753854166673</v>
          </cell>
        </row>
        <row r="1330">
          <cell r="A1330" t="str">
            <v>Data Engineer</v>
          </cell>
          <cell r="H1330">
            <v>44937.840810185182</v>
          </cell>
        </row>
        <row r="1331">
          <cell r="A1331" t="str">
            <v>Data Analyst</v>
          </cell>
          <cell r="H1331">
            <v>45092.29178240741</v>
          </cell>
        </row>
        <row r="1332">
          <cell r="A1332" t="str">
            <v>Data Scientist</v>
          </cell>
          <cell r="H1332">
            <v>45084.668217592603</v>
          </cell>
        </row>
        <row r="1333">
          <cell r="A1333" t="str">
            <v>Data Engineer</v>
          </cell>
          <cell r="H1333">
            <v>45231.25341435185</v>
          </cell>
        </row>
        <row r="1334">
          <cell r="A1334" t="str">
            <v>Data Engineer</v>
          </cell>
          <cell r="H1334">
            <v>45085.458275462966</v>
          </cell>
        </row>
        <row r="1335">
          <cell r="A1335" t="str">
            <v>Data Scientist</v>
          </cell>
          <cell r="H1335">
            <v>45184.709143518521</v>
          </cell>
        </row>
        <row r="1336">
          <cell r="A1336" t="str">
            <v>Data Scientist</v>
          </cell>
          <cell r="H1336">
            <v>45152.824178240742</v>
          </cell>
        </row>
        <row r="1337">
          <cell r="A1337" t="str">
            <v>Business Analyst</v>
          </cell>
          <cell r="H1337">
            <v>44965.293055555558</v>
          </cell>
        </row>
        <row r="1338">
          <cell r="A1338" t="str">
            <v>Data Scientist</v>
          </cell>
          <cell r="H1338">
            <v>45121.002233796287</v>
          </cell>
        </row>
        <row r="1339">
          <cell r="A1339" t="str">
            <v>Data Scientist</v>
          </cell>
          <cell r="H1339">
            <v>44938.671875</v>
          </cell>
        </row>
        <row r="1340">
          <cell r="A1340" t="str">
            <v>Data Engineer</v>
          </cell>
          <cell r="H1340">
            <v>45093.321655092594</v>
          </cell>
        </row>
        <row r="1341">
          <cell r="A1341" t="str">
            <v>Data Engineer</v>
          </cell>
          <cell r="H1341">
            <v>45281.795451388891</v>
          </cell>
        </row>
        <row r="1342">
          <cell r="A1342" t="str">
            <v>Data Engineer</v>
          </cell>
          <cell r="H1342">
            <v>45122.295219907413</v>
          </cell>
        </row>
        <row r="1343">
          <cell r="A1343" t="str">
            <v>Data Scientist</v>
          </cell>
          <cell r="H1343">
            <v>45124.321481481478</v>
          </cell>
        </row>
        <row r="1344">
          <cell r="A1344" t="str">
            <v>Data Analyst</v>
          </cell>
          <cell r="H1344">
            <v>45145.388321759259</v>
          </cell>
        </row>
        <row r="1345">
          <cell r="A1345" t="str">
            <v>Data Engineer</v>
          </cell>
          <cell r="H1345">
            <v>44929.900034722217</v>
          </cell>
        </row>
        <row r="1346">
          <cell r="A1346" t="str">
            <v>Data Scientist</v>
          </cell>
          <cell r="H1346">
            <v>45242.293622685182</v>
          </cell>
        </row>
        <row r="1347">
          <cell r="A1347" t="str">
            <v>Data Engineer</v>
          </cell>
          <cell r="H1347">
            <v>45015.126793981479</v>
          </cell>
        </row>
        <row r="1348">
          <cell r="A1348" t="str">
            <v>Senior Data Analyst</v>
          </cell>
          <cell r="H1348">
            <v>45000.813900462963</v>
          </cell>
        </row>
        <row r="1349">
          <cell r="A1349" t="str">
            <v>Senior Data Engineer</v>
          </cell>
          <cell r="H1349">
            <v>45146.257430555554</v>
          </cell>
        </row>
        <row r="1350">
          <cell r="A1350" t="str">
            <v>Data Engineer</v>
          </cell>
          <cell r="H1350">
            <v>45259.714675925927</v>
          </cell>
        </row>
        <row r="1351">
          <cell r="A1351" t="str">
            <v>Senior Data Engineer</v>
          </cell>
          <cell r="H1351">
            <v>45188.387187499997</v>
          </cell>
        </row>
        <row r="1352">
          <cell r="A1352" t="str">
            <v>Machine Learning Engineer</v>
          </cell>
          <cell r="H1352">
            <v>45061.41034722222</v>
          </cell>
        </row>
        <row r="1353">
          <cell r="A1353" t="str">
            <v>Data Scientist</v>
          </cell>
          <cell r="H1353">
            <v>45285.876018518517</v>
          </cell>
        </row>
        <row r="1354">
          <cell r="A1354" t="str">
            <v>Data Analyst</v>
          </cell>
          <cell r="H1354">
            <v>45187.750578703701</v>
          </cell>
        </row>
        <row r="1355">
          <cell r="A1355" t="str">
            <v>Data Engineer</v>
          </cell>
          <cell r="H1355">
            <v>44984.588090277779</v>
          </cell>
        </row>
        <row r="1356">
          <cell r="A1356" t="str">
            <v>Data Engineer</v>
          </cell>
          <cell r="H1356">
            <v>45186.753680555557</v>
          </cell>
        </row>
        <row r="1357">
          <cell r="A1357" t="str">
            <v>Data Analyst</v>
          </cell>
          <cell r="H1357">
            <v>45181.833356481482</v>
          </cell>
        </row>
        <row r="1358">
          <cell r="A1358" t="str">
            <v>Data Engineer</v>
          </cell>
          <cell r="H1358">
            <v>45248.377337962957</v>
          </cell>
        </row>
        <row r="1359">
          <cell r="A1359" t="str">
            <v>Data Engineer</v>
          </cell>
          <cell r="H1359">
            <v>45249.295405092591</v>
          </cell>
        </row>
        <row r="1360">
          <cell r="A1360" t="str">
            <v>Data Engineer</v>
          </cell>
          <cell r="H1360">
            <v>44935.737673611111</v>
          </cell>
        </row>
        <row r="1361">
          <cell r="A1361" t="str">
            <v>Data Engineer</v>
          </cell>
          <cell r="H1361">
            <v>45207.25377314815</v>
          </cell>
        </row>
        <row r="1362">
          <cell r="A1362" t="str">
            <v>Data Scientist</v>
          </cell>
          <cell r="H1362">
            <v>45078.683831018519</v>
          </cell>
        </row>
        <row r="1363">
          <cell r="A1363" t="str">
            <v>Data Scientist</v>
          </cell>
          <cell r="H1363">
            <v>44967.04105324074</v>
          </cell>
        </row>
        <row r="1364">
          <cell r="A1364" t="str">
            <v>Data Scientist</v>
          </cell>
          <cell r="H1364">
            <v>45191.252824074072</v>
          </cell>
        </row>
        <row r="1365">
          <cell r="A1365" t="str">
            <v>Data Scientist</v>
          </cell>
          <cell r="H1365">
            <v>45169.493831018517</v>
          </cell>
        </row>
        <row r="1366">
          <cell r="A1366" t="str">
            <v>Senior Data Analyst</v>
          </cell>
          <cell r="H1366">
            <v>45168.000023148154</v>
          </cell>
        </row>
        <row r="1367">
          <cell r="A1367" t="str">
            <v>Data Engineer</v>
          </cell>
          <cell r="H1367">
            <v>44986.544340277767</v>
          </cell>
        </row>
        <row r="1368">
          <cell r="A1368" t="str">
            <v>Machine Learning Engineer</v>
          </cell>
          <cell r="H1368">
            <v>45266.963356481479</v>
          </cell>
        </row>
        <row r="1369">
          <cell r="A1369" t="str">
            <v>Senior Data Engineer</v>
          </cell>
          <cell r="H1369">
            <v>45202.587546296287</v>
          </cell>
        </row>
        <row r="1370">
          <cell r="A1370" t="str">
            <v>Data Analyst</v>
          </cell>
          <cell r="H1370">
            <v>45143.500081018523</v>
          </cell>
        </row>
        <row r="1371">
          <cell r="A1371" t="str">
            <v>Data Engineer</v>
          </cell>
          <cell r="H1371">
            <v>44972.797048611108</v>
          </cell>
        </row>
        <row r="1372">
          <cell r="A1372" t="str">
            <v>Data Scientist</v>
          </cell>
          <cell r="H1372">
            <v>45082.28466435185</v>
          </cell>
        </row>
        <row r="1373">
          <cell r="A1373" t="str">
            <v>Senior Data Scientist</v>
          </cell>
          <cell r="H1373">
            <v>45239.502175925933</v>
          </cell>
        </row>
        <row r="1374">
          <cell r="A1374" t="str">
            <v>Data Scientist</v>
          </cell>
          <cell r="H1374">
            <v>45175.334305555552</v>
          </cell>
        </row>
        <row r="1375">
          <cell r="A1375" t="str">
            <v>Data Engineer</v>
          </cell>
          <cell r="H1375">
            <v>44959.701122685183</v>
          </cell>
        </row>
        <row r="1376">
          <cell r="A1376" t="str">
            <v>Data Scientist</v>
          </cell>
          <cell r="H1376">
            <v>45044.289004629631</v>
          </cell>
        </row>
        <row r="1377">
          <cell r="A1377" t="str">
            <v>Data Scientist</v>
          </cell>
          <cell r="H1377">
            <v>45182.252418981479</v>
          </cell>
        </row>
        <row r="1378">
          <cell r="A1378" t="str">
            <v>Senior Data Analyst</v>
          </cell>
          <cell r="H1378">
            <v>45276.271782407413</v>
          </cell>
        </row>
        <row r="1379">
          <cell r="A1379" t="str">
            <v>Data Scientist</v>
          </cell>
          <cell r="H1379">
            <v>45057.29650462963</v>
          </cell>
        </row>
        <row r="1380">
          <cell r="A1380" t="str">
            <v>Data Scientist</v>
          </cell>
          <cell r="H1380">
            <v>45000.710428240738</v>
          </cell>
        </row>
        <row r="1381">
          <cell r="A1381" t="str">
            <v>Data Scientist</v>
          </cell>
          <cell r="H1381">
            <v>45009.51525462963</v>
          </cell>
        </row>
        <row r="1382">
          <cell r="A1382" t="str">
            <v>Data Analyst</v>
          </cell>
          <cell r="H1382">
            <v>45211.750405092593</v>
          </cell>
        </row>
        <row r="1383">
          <cell r="A1383" t="str">
            <v>Data Analyst</v>
          </cell>
          <cell r="H1383">
            <v>45193.559652777767</v>
          </cell>
        </row>
        <row r="1384">
          <cell r="A1384" t="str">
            <v>Data Scientist</v>
          </cell>
          <cell r="H1384">
            <v>45234.751747685194</v>
          </cell>
        </row>
        <row r="1385">
          <cell r="A1385" t="str">
            <v>Data Analyst</v>
          </cell>
          <cell r="H1385">
            <v>44953.002256944441</v>
          </cell>
        </row>
        <row r="1386">
          <cell r="A1386" t="str">
            <v>Data Engineer</v>
          </cell>
          <cell r="H1386">
            <v>45194.380810185183</v>
          </cell>
        </row>
        <row r="1387">
          <cell r="A1387" t="str">
            <v>Data Engineer</v>
          </cell>
          <cell r="H1387">
            <v>45146.463645833333</v>
          </cell>
        </row>
        <row r="1388">
          <cell r="A1388" t="str">
            <v>Business Analyst</v>
          </cell>
          <cell r="H1388">
            <v>45161.355034722219</v>
          </cell>
        </row>
        <row r="1389">
          <cell r="A1389" t="str">
            <v>Data Engineer</v>
          </cell>
          <cell r="H1389">
            <v>45201.131458333337</v>
          </cell>
        </row>
        <row r="1390">
          <cell r="A1390" t="str">
            <v>Data Analyst</v>
          </cell>
          <cell r="H1390">
            <v>45234.834606481483</v>
          </cell>
        </row>
        <row r="1391">
          <cell r="A1391" t="str">
            <v>Senior Data Engineer</v>
          </cell>
          <cell r="H1391">
            <v>45166.106886574067</v>
          </cell>
        </row>
        <row r="1392">
          <cell r="A1392" t="str">
            <v>Data Engineer</v>
          </cell>
          <cell r="H1392">
            <v>44982.298645833333</v>
          </cell>
        </row>
        <row r="1393">
          <cell r="A1393" t="str">
            <v>Business Analyst</v>
          </cell>
          <cell r="H1393">
            <v>45185.79178240741</v>
          </cell>
        </row>
        <row r="1394">
          <cell r="A1394" t="str">
            <v>Data Scientist</v>
          </cell>
          <cell r="H1394">
            <v>44988.461273148147</v>
          </cell>
        </row>
        <row r="1395">
          <cell r="A1395" t="str">
            <v>Data Engineer</v>
          </cell>
          <cell r="H1395">
            <v>45010.591527777768</v>
          </cell>
        </row>
        <row r="1396">
          <cell r="A1396" t="str">
            <v>Senior Data Scientist</v>
          </cell>
          <cell r="H1396">
            <v>44933.418576388889</v>
          </cell>
        </row>
        <row r="1397">
          <cell r="A1397" t="str">
            <v>Data Engineer</v>
          </cell>
          <cell r="H1397">
            <v>45198.679467592592</v>
          </cell>
        </row>
        <row r="1398">
          <cell r="A1398" t="str">
            <v>Data Engineer</v>
          </cell>
          <cell r="H1398">
            <v>45175.253993055558</v>
          </cell>
        </row>
        <row r="1399">
          <cell r="A1399" t="str">
            <v>Data Scientist</v>
          </cell>
          <cell r="H1399">
            <v>45239.294212962966</v>
          </cell>
        </row>
        <row r="1400">
          <cell r="A1400" t="str">
            <v>Data Engineer</v>
          </cell>
          <cell r="H1400">
            <v>45100.642199074071</v>
          </cell>
        </row>
        <row r="1401">
          <cell r="A1401" t="str">
            <v>Data Engineer</v>
          </cell>
          <cell r="H1401">
            <v>45080.681759259263</v>
          </cell>
        </row>
        <row r="1402">
          <cell r="A1402" t="str">
            <v>Software Engineer</v>
          </cell>
          <cell r="H1402">
            <v>45182.67701388889</v>
          </cell>
        </row>
        <row r="1403">
          <cell r="A1403" t="str">
            <v>Data Scientist</v>
          </cell>
          <cell r="H1403">
            <v>45244.88853009259</v>
          </cell>
        </row>
        <row r="1404">
          <cell r="A1404" t="str">
            <v>Data Engineer</v>
          </cell>
          <cell r="H1404">
            <v>45107.675208333327</v>
          </cell>
        </row>
        <row r="1405">
          <cell r="A1405" t="str">
            <v>Data Analyst</v>
          </cell>
          <cell r="H1405">
            <v>45084.750231481477</v>
          </cell>
        </row>
        <row r="1406">
          <cell r="A1406" t="str">
            <v>Data Analyst</v>
          </cell>
          <cell r="H1406">
            <v>45172.250358796293</v>
          </cell>
        </row>
        <row r="1407">
          <cell r="A1407" t="str">
            <v>Data Engineer</v>
          </cell>
          <cell r="H1407">
            <v>44956.674490740741</v>
          </cell>
        </row>
        <row r="1408">
          <cell r="A1408" t="str">
            <v>Data Scientist</v>
          </cell>
          <cell r="H1408">
            <v>44970.544999999998</v>
          </cell>
        </row>
        <row r="1409">
          <cell r="A1409" t="str">
            <v>Senior Data Scientist</v>
          </cell>
          <cell r="H1409">
            <v>45126.648182870369</v>
          </cell>
        </row>
        <row r="1410">
          <cell r="A1410" t="str">
            <v>Senior Data Engineer</v>
          </cell>
          <cell r="H1410">
            <v>44998.761030092603</v>
          </cell>
        </row>
        <row r="1411">
          <cell r="A1411" t="str">
            <v>Data Analyst</v>
          </cell>
          <cell r="H1411">
            <v>45056.460231481477</v>
          </cell>
        </row>
        <row r="1412">
          <cell r="A1412" t="str">
            <v>Data Analyst</v>
          </cell>
          <cell r="H1412">
            <v>45140.750532407408</v>
          </cell>
        </row>
        <row r="1413">
          <cell r="A1413" t="str">
            <v>Data Engineer</v>
          </cell>
          <cell r="H1413">
            <v>45209.263773148137</v>
          </cell>
        </row>
        <row r="1414">
          <cell r="A1414" t="str">
            <v>Data Engineer</v>
          </cell>
          <cell r="H1414">
            <v>45140.50677083333</v>
          </cell>
        </row>
        <row r="1415">
          <cell r="A1415" t="str">
            <v>Senior Data Scientist</v>
          </cell>
          <cell r="H1415">
            <v>45026.293807870366</v>
          </cell>
        </row>
        <row r="1416">
          <cell r="A1416" t="str">
            <v>Data Engineer</v>
          </cell>
          <cell r="H1416">
            <v>45050.63076388889</v>
          </cell>
        </row>
        <row r="1417">
          <cell r="A1417" t="str">
            <v>Data Engineer</v>
          </cell>
          <cell r="H1417">
            <v>45188.751469907409</v>
          </cell>
        </row>
        <row r="1418">
          <cell r="A1418" t="str">
            <v>Data Scientist</v>
          </cell>
          <cell r="H1418">
            <v>45216.751851851863</v>
          </cell>
        </row>
        <row r="1419">
          <cell r="A1419" t="str">
            <v>Data Engineer</v>
          </cell>
          <cell r="H1419">
            <v>45050.882071759261</v>
          </cell>
        </row>
        <row r="1420">
          <cell r="A1420" t="str">
            <v>Business Analyst</v>
          </cell>
          <cell r="H1420">
            <v>45162.753587962958</v>
          </cell>
        </row>
        <row r="1421">
          <cell r="A1421" t="str">
            <v>Data Scientist</v>
          </cell>
          <cell r="H1421">
            <v>44960.837893518517</v>
          </cell>
        </row>
        <row r="1422">
          <cell r="A1422" t="str">
            <v>Senior Data Engineer</v>
          </cell>
          <cell r="H1422">
            <v>45118.172812500001</v>
          </cell>
        </row>
        <row r="1423">
          <cell r="A1423" t="str">
            <v>Senior Data Analyst</v>
          </cell>
          <cell r="H1423">
            <v>45126.667025462957</v>
          </cell>
        </row>
        <row r="1424">
          <cell r="A1424" t="str">
            <v>Software Engineer</v>
          </cell>
          <cell r="H1424">
            <v>44967.705127314817</v>
          </cell>
        </row>
        <row r="1425">
          <cell r="A1425" t="str">
            <v>Data Scientist</v>
          </cell>
          <cell r="H1425">
            <v>44943.670254629629</v>
          </cell>
        </row>
        <row r="1426">
          <cell r="A1426" t="str">
            <v>Senior Data Scientist</v>
          </cell>
          <cell r="H1426">
            <v>44964.680497685193</v>
          </cell>
        </row>
        <row r="1427">
          <cell r="A1427" t="str">
            <v>Data Engineer</v>
          </cell>
          <cell r="H1427">
            <v>45209.889039351852</v>
          </cell>
        </row>
        <row r="1428">
          <cell r="A1428" t="str">
            <v>Data Engineer</v>
          </cell>
          <cell r="H1428">
            <v>44955.588831018518</v>
          </cell>
        </row>
        <row r="1429">
          <cell r="A1429" t="str">
            <v>Senior Data Engineer</v>
          </cell>
          <cell r="H1429">
            <v>45148.565891203703</v>
          </cell>
        </row>
        <row r="1430">
          <cell r="A1430" t="str">
            <v>Data Engineer</v>
          </cell>
          <cell r="H1430">
            <v>45001.129374999997</v>
          </cell>
        </row>
        <row r="1431">
          <cell r="A1431" t="str">
            <v>Data Scientist</v>
          </cell>
          <cell r="H1431">
            <v>45112.502962962957</v>
          </cell>
        </row>
        <row r="1432">
          <cell r="A1432" t="str">
            <v>Data Analyst</v>
          </cell>
          <cell r="H1432">
            <v>45027.577997685177</v>
          </cell>
        </row>
        <row r="1433">
          <cell r="A1433" t="str">
            <v>Data Scientist</v>
          </cell>
          <cell r="H1433">
            <v>45168.004756944443</v>
          </cell>
        </row>
        <row r="1434">
          <cell r="A1434" t="str">
            <v>Data Analyst</v>
          </cell>
          <cell r="H1434">
            <v>44955.625659722216</v>
          </cell>
        </row>
        <row r="1435">
          <cell r="A1435" t="str">
            <v>Senior Data Scientist</v>
          </cell>
          <cell r="H1435">
            <v>45278.62740740741</v>
          </cell>
        </row>
        <row r="1436">
          <cell r="A1436" t="str">
            <v>Senior Data Scientist</v>
          </cell>
          <cell r="H1436">
            <v>44929.168680555558</v>
          </cell>
        </row>
        <row r="1437">
          <cell r="A1437" t="str">
            <v>Data Scientist</v>
          </cell>
          <cell r="H1437">
            <v>45022.290092592593</v>
          </cell>
        </row>
        <row r="1438">
          <cell r="A1438" t="str">
            <v>Data Scientist</v>
          </cell>
          <cell r="H1438">
            <v>45034.836076388892</v>
          </cell>
        </row>
        <row r="1439">
          <cell r="A1439" t="str">
            <v>Data Engineer</v>
          </cell>
          <cell r="H1439">
            <v>45183.439513888887</v>
          </cell>
        </row>
        <row r="1440">
          <cell r="A1440" t="str">
            <v>Data Scientist</v>
          </cell>
          <cell r="H1440">
            <v>45200.26053240741</v>
          </cell>
        </row>
        <row r="1441">
          <cell r="A1441" t="str">
            <v>Senior Data Engineer</v>
          </cell>
          <cell r="H1441">
            <v>45150.756423611107</v>
          </cell>
        </row>
        <row r="1442">
          <cell r="A1442" t="str">
            <v>Data Scientist</v>
          </cell>
          <cell r="H1442">
            <v>45201.752800925933</v>
          </cell>
        </row>
        <row r="1443">
          <cell r="A1443" t="str">
            <v>Data Analyst</v>
          </cell>
          <cell r="H1443">
            <v>45159.904976851853</v>
          </cell>
        </row>
        <row r="1444">
          <cell r="A1444" t="str">
            <v>Senior Data Engineer</v>
          </cell>
          <cell r="H1444">
            <v>44939.797500000001</v>
          </cell>
        </row>
        <row r="1445">
          <cell r="A1445" t="str">
            <v>Senior Data Engineer</v>
          </cell>
          <cell r="H1445">
            <v>45236.052997685183</v>
          </cell>
        </row>
        <row r="1446">
          <cell r="A1446" t="str">
            <v>Senior Data Engineer</v>
          </cell>
          <cell r="H1446">
            <v>45000.714479166672</v>
          </cell>
        </row>
        <row r="1447">
          <cell r="A1447" t="str">
            <v>Senior Data Scientist</v>
          </cell>
          <cell r="H1447">
            <v>45189.751921296287</v>
          </cell>
        </row>
        <row r="1448">
          <cell r="A1448" t="str">
            <v>Senior Data Scientist</v>
          </cell>
          <cell r="H1448">
            <v>44952.421400462961</v>
          </cell>
        </row>
        <row r="1449">
          <cell r="A1449" t="str">
            <v>Senior Data Engineer</v>
          </cell>
          <cell r="H1449">
            <v>45175.627696759257</v>
          </cell>
        </row>
        <row r="1450">
          <cell r="A1450" t="str">
            <v>Senior Data Scientist</v>
          </cell>
          <cell r="H1450">
            <v>45012.628877314812</v>
          </cell>
        </row>
        <row r="1451">
          <cell r="A1451" t="str">
            <v>Data Scientist</v>
          </cell>
          <cell r="H1451">
            <v>45241.294479166667</v>
          </cell>
        </row>
        <row r="1452">
          <cell r="A1452" t="str">
            <v>Senior Data Scientist</v>
          </cell>
          <cell r="H1452">
            <v>45270.538935185177</v>
          </cell>
        </row>
        <row r="1453">
          <cell r="A1453" t="str">
            <v>Data Scientist</v>
          </cell>
          <cell r="H1453">
            <v>45187.585185185177</v>
          </cell>
        </row>
        <row r="1454">
          <cell r="A1454" t="str">
            <v>Data Analyst</v>
          </cell>
          <cell r="H1454">
            <v>45269.595648148148</v>
          </cell>
        </row>
        <row r="1455">
          <cell r="A1455" t="str">
            <v>Senior Data Analyst</v>
          </cell>
          <cell r="H1455">
            <v>45156.816550925927</v>
          </cell>
        </row>
        <row r="1456">
          <cell r="A1456" t="str">
            <v>Cloud Engineer</v>
          </cell>
          <cell r="H1456">
            <v>45275.291747685187</v>
          </cell>
        </row>
        <row r="1457">
          <cell r="A1457" t="str">
            <v>Data Engineer</v>
          </cell>
          <cell r="H1457">
            <v>45118.80364583333</v>
          </cell>
        </row>
        <row r="1458">
          <cell r="A1458" t="str">
            <v>Data Engineer</v>
          </cell>
          <cell r="H1458">
            <v>45027.825960648152</v>
          </cell>
        </row>
        <row r="1459">
          <cell r="A1459" t="str">
            <v>Data Engineer</v>
          </cell>
          <cell r="H1459">
            <v>44980.600648148153</v>
          </cell>
        </row>
        <row r="1460">
          <cell r="A1460" t="str">
            <v>Senior Data Engineer</v>
          </cell>
          <cell r="H1460">
            <v>45147.545046296298</v>
          </cell>
        </row>
        <row r="1461">
          <cell r="A1461" t="str">
            <v>Data Scientist</v>
          </cell>
          <cell r="H1461">
            <v>45146.461655092593</v>
          </cell>
        </row>
        <row r="1462">
          <cell r="A1462" t="str">
            <v>Data Engineer</v>
          </cell>
          <cell r="H1462">
            <v>45071.005972222221</v>
          </cell>
        </row>
        <row r="1463">
          <cell r="A1463" t="str">
            <v>Senior Data Engineer</v>
          </cell>
          <cell r="H1463">
            <v>45271.477175925917</v>
          </cell>
        </row>
        <row r="1464">
          <cell r="A1464" t="str">
            <v>Data Scientist</v>
          </cell>
          <cell r="H1464">
            <v>45186.251759259263</v>
          </cell>
        </row>
        <row r="1465">
          <cell r="A1465" t="str">
            <v>Data Scientist</v>
          </cell>
          <cell r="H1465">
            <v>45113.544444444437</v>
          </cell>
        </row>
        <row r="1466">
          <cell r="A1466" t="str">
            <v>Data Engineer</v>
          </cell>
          <cell r="H1466">
            <v>45028.599421296298</v>
          </cell>
        </row>
        <row r="1467">
          <cell r="A1467" t="str">
            <v>Data Engineer</v>
          </cell>
          <cell r="H1467">
            <v>44929.019826388889</v>
          </cell>
        </row>
        <row r="1468">
          <cell r="A1468" t="str">
            <v>Data Analyst</v>
          </cell>
          <cell r="H1468">
            <v>45141.543530092589</v>
          </cell>
        </row>
        <row r="1469">
          <cell r="A1469" t="str">
            <v>Data Analyst</v>
          </cell>
          <cell r="H1469">
            <v>44991.903333333343</v>
          </cell>
        </row>
        <row r="1470">
          <cell r="A1470" t="str">
            <v>Data Analyst</v>
          </cell>
          <cell r="H1470">
            <v>44937.750057870369</v>
          </cell>
        </row>
        <row r="1471">
          <cell r="A1471" t="str">
            <v>Data Engineer</v>
          </cell>
          <cell r="H1471">
            <v>45231.079618055563</v>
          </cell>
        </row>
        <row r="1472">
          <cell r="A1472" t="str">
            <v>Data Scientist</v>
          </cell>
          <cell r="H1472">
            <v>45143.346944444442</v>
          </cell>
        </row>
        <row r="1473">
          <cell r="A1473" t="str">
            <v>Senior Data Engineer</v>
          </cell>
          <cell r="H1473">
            <v>45125.437615740739</v>
          </cell>
        </row>
        <row r="1474">
          <cell r="A1474" t="str">
            <v>Data Scientist</v>
          </cell>
          <cell r="H1474">
            <v>45214.128298611111</v>
          </cell>
        </row>
        <row r="1475">
          <cell r="A1475" t="str">
            <v>Data Engineer</v>
          </cell>
          <cell r="H1475">
            <v>45231.961863425917</v>
          </cell>
        </row>
        <row r="1476">
          <cell r="A1476" t="str">
            <v>Data Engineer</v>
          </cell>
          <cell r="H1476">
            <v>45188.711851851847</v>
          </cell>
        </row>
        <row r="1477">
          <cell r="A1477" t="str">
            <v>Data Engineer</v>
          </cell>
          <cell r="H1477">
            <v>45210.670416666668</v>
          </cell>
        </row>
        <row r="1478">
          <cell r="A1478" t="str">
            <v>Data Engineer</v>
          </cell>
          <cell r="H1478">
            <v>45210.546111111107</v>
          </cell>
        </row>
        <row r="1479">
          <cell r="A1479" t="str">
            <v>Data Scientist</v>
          </cell>
          <cell r="H1479">
            <v>45164.254201388889</v>
          </cell>
        </row>
        <row r="1480">
          <cell r="A1480" t="str">
            <v>Data Scientist</v>
          </cell>
          <cell r="H1480">
            <v>45155.920578703714</v>
          </cell>
        </row>
        <row r="1481">
          <cell r="A1481" t="str">
            <v>Data Scientist</v>
          </cell>
          <cell r="H1481">
            <v>44930.335775462961</v>
          </cell>
        </row>
        <row r="1482">
          <cell r="A1482" t="str">
            <v>Machine Learning Engineer</v>
          </cell>
          <cell r="H1482">
            <v>44932.378981481481</v>
          </cell>
        </row>
        <row r="1483">
          <cell r="A1483" t="str">
            <v>Data Engineer</v>
          </cell>
          <cell r="H1483">
            <v>45113.857048611113</v>
          </cell>
        </row>
        <row r="1484">
          <cell r="A1484" t="str">
            <v>Data Engineer</v>
          </cell>
          <cell r="H1484">
            <v>44953.716400462959</v>
          </cell>
        </row>
        <row r="1485">
          <cell r="A1485" t="str">
            <v>Data Engineer</v>
          </cell>
          <cell r="H1485">
            <v>45097.670034722221</v>
          </cell>
        </row>
        <row r="1486">
          <cell r="A1486" t="str">
            <v>Senior Data Engineer</v>
          </cell>
          <cell r="H1486">
            <v>45210.628750000003</v>
          </cell>
        </row>
        <row r="1487">
          <cell r="A1487" t="str">
            <v>Data Engineer</v>
          </cell>
          <cell r="H1487">
            <v>45019.381840277783</v>
          </cell>
        </row>
        <row r="1488">
          <cell r="A1488" t="str">
            <v>Software Engineer</v>
          </cell>
          <cell r="H1488">
            <v>45034.343726851846</v>
          </cell>
        </row>
        <row r="1489">
          <cell r="A1489" t="str">
            <v>Senior Data Scientist</v>
          </cell>
          <cell r="H1489">
            <v>45001.295914351853</v>
          </cell>
        </row>
        <row r="1490">
          <cell r="A1490" t="str">
            <v>Data Engineer</v>
          </cell>
          <cell r="H1490">
            <v>45229.126828703702</v>
          </cell>
        </row>
        <row r="1491">
          <cell r="A1491" t="str">
            <v>Data Engineer</v>
          </cell>
          <cell r="H1491">
            <v>45133.340081018519</v>
          </cell>
        </row>
        <row r="1492">
          <cell r="A1492" t="str">
            <v>Data Engineer</v>
          </cell>
          <cell r="H1492">
            <v>45161.838784722233</v>
          </cell>
        </row>
        <row r="1493">
          <cell r="A1493" t="str">
            <v>Data Scientist</v>
          </cell>
          <cell r="H1493">
            <v>45015.91878472222</v>
          </cell>
        </row>
        <row r="1494">
          <cell r="A1494" t="str">
            <v>Data Scientist</v>
          </cell>
          <cell r="H1494">
            <v>45165.252141203702</v>
          </cell>
        </row>
        <row r="1495">
          <cell r="A1495" t="str">
            <v>Senior Data Scientist</v>
          </cell>
          <cell r="H1495">
            <v>45273.460555555554</v>
          </cell>
        </row>
        <row r="1496">
          <cell r="A1496" t="str">
            <v>Data Engineer</v>
          </cell>
          <cell r="H1496">
            <v>44932.838831018518</v>
          </cell>
        </row>
        <row r="1497">
          <cell r="A1497" t="str">
            <v>Senior Data Scientist</v>
          </cell>
          <cell r="H1497">
            <v>44980.348043981481</v>
          </cell>
        </row>
        <row r="1498">
          <cell r="A1498" t="str">
            <v>Data Engineer</v>
          </cell>
          <cell r="H1498">
            <v>45100.344224537039</v>
          </cell>
        </row>
        <row r="1499">
          <cell r="A1499" t="str">
            <v>Senior Data Engineer</v>
          </cell>
          <cell r="H1499">
            <v>45149.128680555557</v>
          </cell>
        </row>
        <row r="1500">
          <cell r="A1500" t="str">
            <v>Senior Data Engineer</v>
          </cell>
          <cell r="H1500">
            <v>45090.019317129627</v>
          </cell>
        </row>
        <row r="1501">
          <cell r="A1501" t="str">
            <v>Data Analyst</v>
          </cell>
          <cell r="H1501">
            <v>45095.708472222221</v>
          </cell>
        </row>
        <row r="1502">
          <cell r="A1502" t="str">
            <v>Data Engineer</v>
          </cell>
          <cell r="H1502">
            <v>44958.416979166657</v>
          </cell>
        </row>
        <row r="1503">
          <cell r="A1503" t="str">
            <v>Data Engineer</v>
          </cell>
          <cell r="H1503">
            <v>45093.450983796298</v>
          </cell>
        </row>
        <row r="1504">
          <cell r="A1504" t="str">
            <v>Data Engineer</v>
          </cell>
          <cell r="H1504">
            <v>45083.89508101852</v>
          </cell>
        </row>
        <row r="1505">
          <cell r="A1505" t="str">
            <v>Data Engineer</v>
          </cell>
          <cell r="H1505">
            <v>44930.652777777781</v>
          </cell>
        </row>
        <row r="1506">
          <cell r="A1506" t="str">
            <v>Data Analyst</v>
          </cell>
          <cell r="H1506">
            <v>45211.750752314823</v>
          </cell>
        </row>
        <row r="1507">
          <cell r="A1507" t="str">
            <v>Senior Data Engineer</v>
          </cell>
          <cell r="H1507">
            <v>44942.349699074082</v>
          </cell>
        </row>
        <row r="1508">
          <cell r="A1508" t="str">
            <v>Data Engineer</v>
          </cell>
          <cell r="H1508">
            <v>45208.562789351847</v>
          </cell>
        </row>
        <row r="1509">
          <cell r="A1509" t="str">
            <v>Data Engineer</v>
          </cell>
          <cell r="H1509">
            <v>45041.548564814817</v>
          </cell>
        </row>
        <row r="1510">
          <cell r="A1510" t="str">
            <v>Data Engineer</v>
          </cell>
          <cell r="H1510">
            <v>45031.907962962963</v>
          </cell>
        </row>
        <row r="1511">
          <cell r="A1511" t="str">
            <v>Data Scientist</v>
          </cell>
          <cell r="H1511">
            <v>45150.75203703704</v>
          </cell>
        </row>
        <row r="1512">
          <cell r="A1512" t="str">
            <v>Data Scientist</v>
          </cell>
          <cell r="H1512">
            <v>45120.794328703712</v>
          </cell>
        </row>
        <row r="1513">
          <cell r="A1513" t="str">
            <v>Data Engineer</v>
          </cell>
          <cell r="H1513">
            <v>45167.332569444443</v>
          </cell>
        </row>
        <row r="1514">
          <cell r="A1514" t="str">
            <v>Data Engineer</v>
          </cell>
          <cell r="H1514">
            <v>45187.135335648149</v>
          </cell>
        </row>
        <row r="1515">
          <cell r="A1515" t="str">
            <v>Data Engineer</v>
          </cell>
          <cell r="H1515">
            <v>45036.504062499997</v>
          </cell>
        </row>
        <row r="1516">
          <cell r="A1516" t="str">
            <v>Data Scientist</v>
          </cell>
          <cell r="H1516">
            <v>45087.334918981483</v>
          </cell>
        </row>
        <row r="1517">
          <cell r="A1517" t="str">
            <v>Data Engineer</v>
          </cell>
          <cell r="H1517">
            <v>45250.588958333326</v>
          </cell>
        </row>
        <row r="1518">
          <cell r="A1518" t="str">
            <v>Data Engineer</v>
          </cell>
          <cell r="H1518">
            <v>45229.544930555552</v>
          </cell>
        </row>
        <row r="1519">
          <cell r="A1519" t="str">
            <v>Senior Data Engineer</v>
          </cell>
          <cell r="H1519">
            <v>45135.545370370368</v>
          </cell>
        </row>
        <row r="1520">
          <cell r="A1520" t="str">
            <v>Data Analyst</v>
          </cell>
          <cell r="H1520">
            <v>44936.582662037043</v>
          </cell>
        </row>
        <row r="1521">
          <cell r="A1521" t="str">
            <v>Business Analyst</v>
          </cell>
          <cell r="H1521">
            <v>45222.788506944453</v>
          </cell>
        </row>
        <row r="1522">
          <cell r="A1522" t="str">
            <v>Data Analyst</v>
          </cell>
          <cell r="H1522">
            <v>44937.75172453704</v>
          </cell>
        </row>
        <row r="1523">
          <cell r="A1523" t="str">
            <v>Data Scientist</v>
          </cell>
          <cell r="H1523">
            <v>45012.380127314813</v>
          </cell>
        </row>
        <row r="1524">
          <cell r="A1524" t="str">
            <v>Data Engineer</v>
          </cell>
          <cell r="H1524">
            <v>44935.695787037039</v>
          </cell>
        </row>
        <row r="1525">
          <cell r="A1525" t="str">
            <v>Senior Data Engineer</v>
          </cell>
          <cell r="H1525">
            <v>45254.431516203702</v>
          </cell>
        </row>
        <row r="1526">
          <cell r="A1526" t="str">
            <v>Machine Learning Engineer</v>
          </cell>
          <cell r="H1526">
            <v>45166.88385416667</v>
          </cell>
        </row>
        <row r="1527">
          <cell r="A1527" t="str">
            <v>Data Scientist</v>
          </cell>
          <cell r="H1527">
            <v>45170.681134259263</v>
          </cell>
        </row>
        <row r="1528">
          <cell r="A1528" t="str">
            <v>Senior Data Engineer</v>
          </cell>
          <cell r="H1528">
            <v>45121.496458333328</v>
          </cell>
        </row>
        <row r="1529">
          <cell r="A1529" t="str">
            <v>Data Scientist</v>
          </cell>
          <cell r="H1529">
            <v>45012.378807870373</v>
          </cell>
        </row>
        <row r="1530">
          <cell r="A1530" t="str">
            <v>Data Analyst</v>
          </cell>
          <cell r="H1530">
            <v>45044.791863425933</v>
          </cell>
        </row>
        <row r="1531">
          <cell r="A1531" t="str">
            <v>Data Engineer</v>
          </cell>
          <cell r="H1531">
            <v>45225.840555555558</v>
          </cell>
        </row>
        <row r="1532">
          <cell r="A1532" t="str">
            <v>Senior Data Analyst</v>
          </cell>
          <cell r="H1532">
            <v>45041.69427083333</v>
          </cell>
        </row>
        <row r="1533">
          <cell r="A1533" t="str">
            <v>Data Analyst</v>
          </cell>
          <cell r="H1533">
            <v>45121.459699074083</v>
          </cell>
        </row>
        <row r="1534">
          <cell r="A1534" t="str">
            <v>Data Engineer</v>
          </cell>
          <cell r="H1534">
            <v>44946.978530092587</v>
          </cell>
        </row>
        <row r="1535">
          <cell r="A1535" t="str">
            <v>Senior Data Analyst</v>
          </cell>
          <cell r="H1535">
            <v>44967.416643518518</v>
          </cell>
        </row>
        <row r="1536">
          <cell r="A1536" t="str">
            <v>Data Scientist</v>
          </cell>
          <cell r="H1536">
            <v>44951.377766203703</v>
          </cell>
        </row>
        <row r="1537">
          <cell r="A1537" t="str">
            <v>Data Analyst</v>
          </cell>
          <cell r="H1537">
            <v>45123.443043981482</v>
          </cell>
        </row>
        <row r="1538">
          <cell r="A1538" t="str">
            <v>Senior Data Scientist</v>
          </cell>
          <cell r="H1538">
            <v>45250.403715277767</v>
          </cell>
        </row>
        <row r="1539">
          <cell r="A1539" t="str">
            <v>Data Engineer</v>
          </cell>
          <cell r="H1539">
            <v>45006.608229166668</v>
          </cell>
        </row>
        <row r="1540">
          <cell r="A1540" t="str">
            <v>Data Engineer</v>
          </cell>
          <cell r="H1540">
            <v>45114.675104166658</v>
          </cell>
        </row>
        <row r="1541">
          <cell r="A1541" t="str">
            <v>Data Scientist</v>
          </cell>
          <cell r="H1541">
            <v>45160.753078703703</v>
          </cell>
        </row>
        <row r="1542">
          <cell r="A1542" t="str">
            <v>Data Engineer</v>
          </cell>
          <cell r="H1542">
            <v>45149.84134259259</v>
          </cell>
        </row>
        <row r="1543">
          <cell r="A1543" t="str">
            <v>Data Engineer</v>
          </cell>
          <cell r="H1543">
            <v>45013.803437499999</v>
          </cell>
        </row>
        <row r="1544">
          <cell r="A1544" t="str">
            <v>Data Engineer</v>
          </cell>
          <cell r="H1544">
            <v>45142.75513888889</v>
          </cell>
        </row>
        <row r="1545">
          <cell r="A1545" t="str">
            <v>Data Engineer</v>
          </cell>
          <cell r="H1545">
            <v>44970.798229166663</v>
          </cell>
        </row>
        <row r="1546">
          <cell r="A1546" t="str">
            <v>Data Scientist</v>
          </cell>
          <cell r="H1546">
            <v>45232.085034722222</v>
          </cell>
        </row>
        <row r="1547">
          <cell r="A1547" t="str">
            <v>Data Engineer</v>
          </cell>
          <cell r="H1547">
            <v>45188.368263888893</v>
          </cell>
        </row>
        <row r="1548">
          <cell r="A1548" t="str">
            <v>Senior Data Engineer</v>
          </cell>
          <cell r="H1548">
            <v>45160.756712962961</v>
          </cell>
        </row>
        <row r="1549">
          <cell r="A1549" t="str">
            <v>Data Scientist</v>
          </cell>
          <cell r="H1549">
            <v>44934.326909722222</v>
          </cell>
        </row>
        <row r="1550">
          <cell r="A1550" t="str">
            <v>Data Engineer</v>
          </cell>
          <cell r="H1550">
            <v>45020.728460648148</v>
          </cell>
        </row>
        <row r="1551">
          <cell r="A1551" t="str">
            <v>Data Scientist</v>
          </cell>
          <cell r="H1551">
            <v>45238.558749999997</v>
          </cell>
        </row>
        <row r="1552">
          <cell r="A1552" t="str">
            <v>Data Scientist</v>
          </cell>
          <cell r="H1552">
            <v>45011.878379629627</v>
          </cell>
        </row>
        <row r="1553">
          <cell r="A1553" t="str">
            <v>Data Engineer</v>
          </cell>
          <cell r="H1553">
            <v>44943.546793981477</v>
          </cell>
        </row>
        <row r="1554">
          <cell r="A1554" t="str">
            <v>Data Analyst</v>
          </cell>
          <cell r="H1554">
            <v>45054.751250000001</v>
          </cell>
        </row>
        <row r="1555">
          <cell r="A1555" t="str">
            <v>Data Engineer</v>
          </cell>
          <cell r="H1555">
            <v>45028.626782407409</v>
          </cell>
        </row>
        <row r="1556">
          <cell r="A1556" t="str">
            <v>Data Analyst</v>
          </cell>
          <cell r="H1556">
            <v>45056.750740740739</v>
          </cell>
        </row>
        <row r="1557">
          <cell r="A1557" t="str">
            <v>Data Analyst</v>
          </cell>
          <cell r="H1557">
            <v>45132.750856481478</v>
          </cell>
        </row>
        <row r="1558">
          <cell r="A1558" t="str">
            <v>Data Scientist</v>
          </cell>
          <cell r="H1558">
            <v>45287.293379629627</v>
          </cell>
        </row>
        <row r="1559">
          <cell r="A1559" t="str">
            <v>Data Analyst</v>
          </cell>
          <cell r="H1559">
            <v>45042.833553240736</v>
          </cell>
        </row>
        <row r="1560">
          <cell r="A1560" t="str">
            <v>Data Engineer</v>
          </cell>
          <cell r="H1560">
            <v>45186.964259259257</v>
          </cell>
        </row>
        <row r="1561">
          <cell r="A1561" t="str">
            <v>Senior Data Analyst</v>
          </cell>
          <cell r="H1561">
            <v>45147.802951388891</v>
          </cell>
        </row>
        <row r="1562">
          <cell r="A1562" t="str">
            <v>Senior Data Scientist</v>
          </cell>
          <cell r="H1562">
            <v>45210.179745370369</v>
          </cell>
        </row>
        <row r="1563">
          <cell r="A1563" t="str">
            <v>Data Scientist</v>
          </cell>
          <cell r="H1563">
            <v>44948.544560185182</v>
          </cell>
        </row>
        <row r="1564">
          <cell r="A1564" t="str">
            <v>Senior Data Scientist</v>
          </cell>
          <cell r="H1564">
            <v>44928.50167824074</v>
          </cell>
        </row>
        <row r="1565">
          <cell r="A1565" t="str">
            <v>Data Scientist</v>
          </cell>
          <cell r="H1565">
            <v>44952.74417824074</v>
          </cell>
        </row>
        <row r="1566">
          <cell r="A1566" t="str">
            <v>Data Engineer</v>
          </cell>
          <cell r="H1566">
            <v>45083.878981481481</v>
          </cell>
        </row>
        <row r="1567">
          <cell r="A1567" t="str">
            <v>Data Scientist</v>
          </cell>
          <cell r="H1567">
            <v>45118.709780092591</v>
          </cell>
        </row>
        <row r="1568">
          <cell r="A1568" t="str">
            <v>Data Scientist</v>
          </cell>
          <cell r="H1568">
            <v>45191.670416666668</v>
          </cell>
        </row>
        <row r="1569">
          <cell r="A1569" t="str">
            <v>Data Engineer</v>
          </cell>
          <cell r="H1569">
            <v>45159.120810185188</v>
          </cell>
        </row>
        <row r="1570">
          <cell r="A1570" t="str">
            <v>Data Engineer</v>
          </cell>
          <cell r="H1570">
            <v>44936.401666666658</v>
          </cell>
        </row>
        <row r="1571">
          <cell r="A1571" t="str">
            <v>Senior Data Engineer</v>
          </cell>
          <cell r="H1571">
            <v>44985.464282407411</v>
          </cell>
        </row>
        <row r="1572">
          <cell r="A1572" t="str">
            <v>Data Engineer</v>
          </cell>
          <cell r="H1572">
            <v>45080.186747685177</v>
          </cell>
        </row>
        <row r="1573">
          <cell r="A1573" t="str">
            <v>Data Engineer</v>
          </cell>
          <cell r="H1573">
            <v>45188.326851851853</v>
          </cell>
        </row>
        <row r="1574">
          <cell r="A1574" t="str">
            <v>Data Analyst</v>
          </cell>
          <cell r="H1574">
            <v>45243.293252314812</v>
          </cell>
        </row>
        <row r="1575">
          <cell r="A1575" t="str">
            <v>Data Scientist</v>
          </cell>
          <cell r="H1575">
            <v>45161.085717592592</v>
          </cell>
        </row>
        <row r="1576">
          <cell r="A1576" t="str">
            <v>Senior Data Scientist</v>
          </cell>
          <cell r="H1576">
            <v>44939.599131944437</v>
          </cell>
        </row>
        <row r="1577">
          <cell r="A1577" t="str">
            <v>Data Engineer</v>
          </cell>
          <cell r="H1577">
            <v>45187.130381944437</v>
          </cell>
        </row>
        <row r="1578">
          <cell r="A1578" t="str">
            <v>Data Scientist</v>
          </cell>
          <cell r="H1578">
            <v>44979.835358796299</v>
          </cell>
        </row>
        <row r="1579">
          <cell r="A1579" t="str">
            <v>Data Engineer</v>
          </cell>
          <cell r="H1579">
            <v>45090.505243055559</v>
          </cell>
        </row>
        <row r="1580">
          <cell r="A1580" t="str">
            <v>Data Scientist</v>
          </cell>
          <cell r="H1580">
            <v>45114.822060185194</v>
          </cell>
        </row>
        <row r="1581">
          <cell r="A1581" t="str">
            <v>Data Analyst</v>
          </cell>
          <cell r="H1581">
            <v>45105.877060185187</v>
          </cell>
        </row>
        <row r="1582">
          <cell r="A1582" t="str">
            <v>Data Analyst</v>
          </cell>
          <cell r="H1582">
            <v>45247.166851851849</v>
          </cell>
        </row>
        <row r="1583">
          <cell r="A1583" t="str">
            <v>Data Engineer</v>
          </cell>
          <cell r="H1583">
            <v>45154.809965277767</v>
          </cell>
        </row>
        <row r="1584">
          <cell r="A1584" t="str">
            <v>Senior Data Engineer</v>
          </cell>
          <cell r="H1584">
            <v>45261.174120370371</v>
          </cell>
        </row>
        <row r="1585">
          <cell r="A1585" t="str">
            <v>Data Engineer</v>
          </cell>
          <cell r="H1585">
            <v>45140.875439814823</v>
          </cell>
        </row>
        <row r="1586">
          <cell r="A1586" t="str">
            <v>Data Analyst</v>
          </cell>
          <cell r="H1586">
            <v>45223.625810185193</v>
          </cell>
        </row>
        <row r="1587">
          <cell r="A1587" t="str">
            <v>Data Engineer</v>
          </cell>
          <cell r="H1587">
            <v>45229.919270833343</v>
          </cell>
        </row>
        <row r="1588">
          <cell r="A1588" t="str">
            <v>Senior Data Engineer</v>
          </cell>
          <cell r="H1588">
            <v>45196.71466435185</v>
          </cell>
        </row>
        <row r="1589">
          <cell r="A1589" t="str">
            <v>Data Scientist</v>
          </cell>
          <cell r="H1589">
            <v>45189.578136574077</v>
          </cell>
        </row>
        <row r="1590">
          <cell r="A1590" t="str">
            <v>Data Scientist</v>
          </cell>
          <cell r="H1590">
            <v>45175.251030092593</v>
          </cell>
        </row>
        <row r="1591">
          <cell r="A1591" t="str">
            <v>Data Scientist</v>
          </cell>
          <cell r="H1591">
            <v>45173.751909722218</v>
          </cell>
        </row>
        <row r="1592">
          <cell r="A1592" t="str">
            <v>Data Analyst</v>
          </cell>
          <cell r="H1592">
            <v>45008.481388888889</v>
          </cell>
        </row>
        <row r="1593">
          <cell r="A1593" t="str">
            <v>Senior Data Engineer</v>
          </cell>
          <cell r="H1593">
            <v>45166.121122685188</v>
          </cell>
        </row>
        <row r="1594">
          <cell r="A1594" t="str">
            <v>Data Scientist</v>
          </cell>
          <cell r="H1594">
            <v>45131.419050925928</v>
          </cell>
        </row>
        <row r="1595">
          <cell r="A1595" t="str">
            <v>Data Engineer</v>
          </cell>
          <cell r="H1595">
            <v>45113.797222222223</v>
          </cell>
        </row>
        <row r="1596">
          <cell r="A1596" t="str">
            <v>Senior Data Engineer</v>
          </cell>
          <cell r="H1596">
            <v>44945.826203703713</v>
          </cell>
        </row>
        <row r="1597">
          <cell r="A1597" t="str">
            <v>Data Analyst</v>
          </cell>
          <cell r="H1597">
            <v>45117.494328703702</v>
          </cell>
        </row>
        <row r="1598">
          <cell r="A1598" t="str">
            <v>Data Analyst</v>
          </cell>
          <cell r="H1598">
            <v>45273.83630787037</v>
          </cell>
        </row>
        <row r="1599">
          <cell r="A1599" t="str">
            <v>Senior Data Engineer</v>
          </cell>
          <cell r="H1599">
            <v>45247.507372685177</v>
          </cell>
        </row>
        <row r="1600">
          <cell r="A1600" t="str">
            <v>Data Engineer</v>
          </cell>
          <cell r="H1600">
            <v>45021.882476851853</v>
          </cell>
        </row>
        <row r="1601">
          <cell r="A1601" t="str">
            <v>Data Engineer</v>
          </cell>
          <cell r="H1601">
            <v>45125.812002314808</v>
          </cell>
        </row>
        <row r="1602">
          <cell r="A1602" t="str">
            <v>Data Analyst</v>
          </cell>
          <cell r="H1602">
            <v>45163.86582175926</v>
          </cell>
        </row>
        <row r="1603">
          <cell r="A1603" t="str">
            <v>Senior Data Engineer</v>
          </cell>
          <cell r="H1603">
            <v>45165.420960648153</v>
          </cell>
        </row>
        <row r="1604">
          <cell r="A1604" t="str">
            <v>Data Engineer</v>
          </cell>
          <cell r="H1604">
            <v>44935.320625</v>
          </cell>
        </row>
        <row r="1605">
          <cell r="A1605" t="str">
            <v>Data Engineer</v>
          </cell>
          <cell r="H1605">
            <v>45063.4141087963</v>
          </cell>
        </row>
        <row r="1606">
          <cell r="A1606" t="str">
            <v>Data Engineer</v>
          </cell>
          <cell r="H1606">
            <v>45224.673842592587</v>
          </cell>
        </row>
        <row r="1607">
          <cell r="A1607" t="str">
            <v>Machine Learning Engineer</v>
          </cell>
          <cell r="H1607">
            <v>45021.476284722223</v>
          </cell>
        </row>
        <row r="1608">
          <cell r="A1608" t="str">
            <v>Data Scientist</v>
          </cell>
          <cell r="H1608">
            <v>45118.546238425923</v>
          </cell>
        </row>
        <row r="1609">
          <cell r="A1609" t="str">
            <v>Senior Data Analyst</v>
          </cell>
          <cell r="H1609">
            <v>45185.000775462962</v>
          </cell>
        </row>
        <row r="1610">
          <cell r="A1610" t="str">
            <v>Data Engineer</v>
          </cell>
          <cell r="H1610">
            <v>45083.796863425923</v>
          </cell>
        </row>
        <row r="1611">
          <cell r="A1611" t="str">
            <v>Machine Learning Engineer</v>
          </cell>
          <cell r="H1611">
            <v>45057.389699074083</v>
          </cell>
        </row>
        <row r="1612">
          <cell r="A1612" t="str">
            <v>Senior Data Engineer</v>
          </cell>
          <cell r="H1612">
            <v>45268.463055555563</v>
          </cell>
        </row>
        <row r="1613">
          <cell r="A1613" t="str">
            <v>Data Engineer</v>
          </cell>
          <cell r="H1613">
            <v>45229.584907407407</v>
          </cell>
        </row>
        <row r="1614">
          <cell r="A1614" t="str">
            <v>Data Engineer</v>
          </cell>
          <cell r="H1614">
            <v>45099.297743055547</v>
          </cell>
        </row>
        <row r="1615">
          <cell r="A1615" t="str">
            <v>Data Scientist</v>
          </cell>
          <cell r="H1615">
            <v>45173.190185185187</v>
          </cell>
        </row>
        <row r="1616">
          <cell r="A1616" t="str">
            <v>Data Engineer</v>
          </cell>
          <cell r="H1616">
            <v>45103.715150462973</v>
          </cell>
        </row>
        <row r="1617">
          <cell r="A1617" t="str">
            <v>Senior Data Engineer</v>
          </cell>
          <cell r="H1617">
            <v>45237.83965277778</v>
          </cell>
        </row>
        <row r="1618">
          <cell r="A1618" t="str">
            <v>Data Scientist</v>
          </cell>
          <cell r="H1618">
            <v>45012.337546296287</v>
          </cell>
        </row>
        <row r="1619">
          <cell r="A1619" t="str">
            <v>Senior Data Analyst</v>
          </cell>
          <cell r="H1619">
            <v>45146.269907407397</v>
          </cell>
        </row>
        <row r="1620">
          <cell r="A1620" t="str">
            <v>Data Engineer</v>
          </cell>
          <cell r="H1620">
            <v>45248.005590277768</v>
          </cell>
        </row>
        <row r="1621">
          <cell r="A1621" t="str">
            <v>Data Scientist</v>
          </cell>
          <cell r="H1621">
            <v>45290.344664351847</v>
          </cell>
        </row>
        <row r="1622">
          <cell r="A1622" t="str">
            <v>Data Engineer</v>
          </cell>
          <cell r="H1622">
            <v>45223.629016203697</v>
          </cell>
        </row>
        <row r="1623">
          <cell r="A1623" t="str">
            <v>Data Scientist</v>
          </cell>
          <cell r="H1623">
            <v>45189.994687500002</v>
          </cell>
        </row>
        <row r="1624">
          <cell r="A1624" t="str">
            <v>Data Analyst</v>
          </cell>
          <cell r="H1624">
            <v>45193.250763888893</v>
          </cell>
        </row>
        <row r="1625">
          <cell r="A1625" t="str">
            <v>Data Analyst</v>
          </cell>
          <cell r="H1625">
            <v>45084.41847222222</v>
          </cell>
        </row>
        <row r="1626">
          <cell r="A1626" t="str">
            <v>Data Scientist</v>
          </cell>
          <cell r="H1626">
            <v>44978.689756944441</v>
          </cell>
        </row>
        <row r="1627">
          <cell r="A1627" t="str">
            <v>Data Engineer</v>
          </cell>
          <cell r="H1627">
            <v>45284.296458333331</v>
          </cell>
        </row>
        <row r="1628">
          <cell r="A1628" t="str">
            <v>Senior Data Analyst</v>
          </cell>
          <cell r="H1628">
            <v>45187.083472222221</v>
          </cell>
        </row>
        <row r="1629">
          <cell r="A1629" t="str">
            <v>Data Engineer</v>
          </cell>
          <cell r="H1629">
            <v>45262.282986111109</v>
          </cell>
        </row>
        <row r="1630">
          <cell r="A1630" t="str">
            <v>Data Engineer</v>
          </cell>
          <cell r="H1630">
            <v>45097.439074074071</v>
          </cell>
        </row>
        <row r="1631">
          <cell r="A1631" t="str">
            <v>Data Engineer</v>
          </cell>
          <cell r="H1631">
            <v>45044.796793981477</v>
          </cell>
        </row>
        <row r="1632">
          <cell r="A1632" t="str">
            <v>Data Engineer</v>
          </cell>
          <cell r="H1632">
            <v>45209.257037037038</v>
          </cell>
        </row>
        <row r="1633">
          <cell r="A1633" t="str">
            <v>Software Engineer</v>
          </cell>
          <cell r="H1633">
            <v>45037.005844907413</v>
          </cell>
        </row>
        <row r="1634">
          <cell r="A1634" t="str">
            <v>Data Analyst</v>
          </cell>
          <cell r="H1634">
            <v>45171.030173611107</v>
          </cell>
        </row>
        <row r="1635">
          <cell r="A1635" t="str">
            <v>Data Engineer</v>
          </cell>
          <cell r="H1635">
            <v>45049.904386574082</v>
          </cell>
        </row>
        <row r="1636">
          <cell r="A1636" t="str">
            <v>Data Scientist</v>
          </cell>
          <cell r="H1636">
            <v>44961.628888888888</v>
          </cell>
        </row>
        <row r="1637">
          <cell r="A1637" t="str">
            <v>Senior Data Scientist</v>
          </cell>
          <cell r="H1637">
            <v>45103.7108912037</v>
          </cell>
        </row>
        <row r="1638">
          <cell r="A1638" t="str">
            <v>Data Scientist</v>
          </cell>
          <cell r="H1638">
            <v>45086.652604166673</v>
          </cell>
        </row>
        <row r="1639">
          <cell r="A1639" t="str">
            <v>Senior Data Engineer</v>
          </cell>
          <cell r="H1639">
            <v>45041.796979166669</v>
          </cell>
        </row>
        <row r="1640">
          <cell r="A1640" t="str">
            <v>Senior Data Analyst</v>
          </cell>
          <cell r="H1640">
            <v>45170.416956018518</v>
          </cell>
        </row>
        <row r="1641">
          <cell r="A1641" t="str">
            <v>Data Scientist</v>
          </cell>
          <cell r="H1641">
            <v>44999.852002314823</v>
          </cell>
        </row>
        <row r="1642">
          <cell r="A1642" t="str">
            <v>Data Scientist</v>
          </cell>
          <cell r="H1642">
            <v>45132.697789351849</v>
          </cell>
        </row>
        <row r="1643">
          <cell r="A1643" t="str">
            <v>Data Engineer</v>
          </cell>
          <cell r="H1643">
            <v>45090.191261574073</v>
          </cell>
        </row>
        <row r="1644">
          <cell r="A1644" t="str">
            <v>Data Engineer</v>
          </cell>
          <cell r="H1644">
            <v>45167.726747685178</v>
          </cell>
        </row>
        <row r="1645">
          <cell r="A1645" t="str">
            <v>Data Scientist</v>
          </cell>
          <cell r="H1645">
            <v>45272.846701388888</v>
          </cell>
        </row>
        <row r="1646">
          <cell r="A1646" t="str">
            <v>Data Scientist</v>
          </cell>
          <cell r="H1646">
            <v>45205.276250000003</v>
          </cell>
        </row>
        <row r="1647">
          <cell r="A1647" t="str">
            <v>Data Scientist</v>
          </cell>
          <cell r="H1647">
            <v>45251.98678240741</v>
          </cell>
        </row>
        <row r="1648">
          <cell r="A1648" t="str">
            <v>Data Engineer</v>
          </cell>
          <cell r="H1648">
            <v>44966.005254629628</v>
          </cell>
        </row>
        <row r="1649">
          <cell r="A1649" t="str">
            <v>Data Analyst</v>
          </cell>
          <cell r="H1649">
            <v>45126.334166666667</v>
          </cell>
        </row>
        <row r="1650">
          <cell r="A1650" t="str">
            <v>Data Engineer</v>
          </cell>
          <cell r="H1650">
            <v>45250.712638888886</v>
          </cell>
        </row>
        <row r="1651">
          <cell r="A1651" t="str">
            <v>Data Engineer</v>
          </cell>
          <cell r="H1651">
            <v>45086.736388888887</v>
          </cell>
        </row>
        <row r="1652">
          <cell r="A1652" t="str">
            <v>Senior Data Analyst</v>
          </cell>
          <cell r="H1652">
            <v>44942.763252314813</v>
          </cell>
        </row>
        <row r="1653">
          <cell r="A1653" t="str">
            <v>Data Engineer</v>
          </cell>
          <cell r="H1653">
            <v>44997.423275462963</v>
          </cell>
        </row>
        <row r="1654">
          <cell r="A1654" t="str">
            <v>Data Engineer</v>
          </cell>
          <cell r="H1654">
            <v>45167.839224537027</v>
          </cell>
        </row>
        <row r="1655">
          <cell r="A1655" t="str">
            <v>Data Engineer</v>
          </cell>
          <cell r="H1655">
            <v>45171.26730324074</v>
          </cell>
        </row>
        <row r="1656">
          <cell r="A1656" t="str">
            <v>Senior Data Engineer</v>
          </cell>
          <cell r="H1656">
            <v>45062.507997685178</v>
          </cell>
        </row>
        <row r="1657">
          <cell r="A1657" t="str">
            <v>Data Engineer</v>
          </cell>
          <cell r="H1657">
            <v>45153.590787037043</v>
          </cell>
        </row>
        <row r="1658">
          <cell r="A1658" t="str">
            <v>Senior Data Scientist</v>
          </cell>
          <cell r="H1658">
            <v>45166.252372685187</v>
          </cell>
        </row>
        <row r="1659">
          <cell r="A1659" t="str">
            <v>Data Engineer</v>
          </cell>
          <cell r="H1659">
            <v>45117.420706018522</v>
          </cell>
        </row>
        <row r="1660">
          <cell r="A1660" t="str">
            <v>Senior Data Scientist</v>
          </cell>
          <cell r="H1660">
            <v>45269.335127314807</v>
          </cell>
        </row>
        <row r="1661">
          <cell r="A1661" t="str">
            <v>Data Engineer</v>
          </cell>
          <cell r="H1661">
            <v>45138.430405092593</v>
          </cell>
        </row>
        <row r="1662">
          <cell r="A1662" t="str">
            <v>Data Engineer</v>
          </cell>
          <cell r="H1662">
            <v>44950.299131944441</v>
          </cell>
        </row>
        <row r="1663">
          <cell r="A1663" t="str">
            <v>Data Scientist</v>
          </cell>
          <cell r="H1663">
            <v>45212.127708333333</v>
          </cell>
        </row>
        <row r="1664">
          <cell r="A1664" t="str">
            <v>Data Analyst</v>
          </cell>
          <cell r="H1664">
            <v>45054.835613425923</v>
          </cell>
        </row>
        <row r="1665">
          <cell r="A1665" t="str">
            <v>Data Engineer</v>
          </cell>
          <cell r="H1665">
            <v>44985.964513888888</v>
          </cell>
        </row>
        <row r="1666">
          <cell r="A1666" t="str">
            <v>Senior Data Engineer</v>
          </cell>
          <cell r="H1666">
            <v>45113.589363425926</v>
          </cell>
        </row>
        <row r="1667">
          <cell r="A1667" t="str">
            <v>Business Analyst</v>
          </cell>
          <cell r="H1667">
            <v>45188.876192129632</v>
          </cell>
        </row>
        <row r="1668">
          <cell r="A1668" t="str">
            <v>Data Scientist</v>
          </cell>
          <cell r="H1668">
            <v>45286.394282407397</v>
          </cell>
        </row>
        <row r="1669">
          <cell r="A1669" t="str">
            <v>Data Scientist</v>
          </cell>
          <cell r="H1669">
            <v>44944.380335648151</v>
          </cell>
        </row>
        <row r="1670">
          <cell r="A1670" t="str">
            <v>Data Engineer</v>
          </cell>
          <cell r="H1670">
            <v>45197.296782407408</v>
          </cell>
        </row>
        <row r="1671">
          <cell r="A1671" t="str">
            <v>Data Engineer</v>
          </cell>
          <cell r="H1671">
            <v>45109.271111111113</v>
          </cell>
        </row>
        <row r="1672">
          <cell r="A1672" t="str">
            <v>Data Analyst</v>
          </cell>
          <cell r="H1672">
            <v>45057.610347222217</v>
          </cell>
        </row>
        <row r="1673">
          <cell r="A1673" t="str">
            <v>Data Engineer</v>
          </cell>
          <cell r="H1673">
            <v>45033.463703703703</v>
          </cell>
        </row>
        <row r="1674">
          <cell r="A1674" t="str">
            <v>Data Engineer</v>
          </cell>
          <cell r="H1674">
            <v>45055.570787037039</v>
          </cell>
        </row>
        <row r="1675">
          <cell r="A1675" t="str">
            <v>Data Scientist</v>
          </cell>
          <cell r="H1675">
            <v>45216.669398148151</v>
          </cell>
        </row>
        <row r="1676">
          <cell r="A1676" t="str">
            <v>Data Scientist</v>
          </cell>
          <cell r="H1676">
            <v>45066.422569444447</v>
          </cell>
        </row>
        <row r="1677">
          <cell r="A1677" t="str">
            <v>Data Analyst</v>
          </cell>
          <cell r="H1677">
            <v>45209.83384259259</v>
          </cell>
        </row>
        <row r="1678">
          <cell r="A1678" t="str">
            <v>Senior Data Analyst</v>
          </cell>
          <cell r="H1678">
            <v>45249.416678240741</v>
          </cell>
        </row>
        <row r="1679">
          <cell r="A1679" t="str">
            <v>Data Engineer</v>
          </cell>
          <cell r="H1679">
            <v>44990.504432870373</v>
          </cell>
        </row>
        <row r="1680">
          <cell r="A1680" t="str">
            <v>Data Scientist</v>
          </cell>
          <cell r="H1680">
            <v>45126.543680555558</v>
          </cell>
        </row>
        <row r="1681">
          <cell r="A1681" t="str">
            <v>Data Scientist</v>
          </cell>
          <cell r="H1681">
            <v>45149.00644675926</v>
          </cell>
        </row>
        <row r="1682">
          <cell r="A1682" t="str">
            <v>Data Scientist</v>
          </cell>
          <cell r="H1682">
            <v>44949.434386574067</v>
          </cell>
        </row>
        <row r="1683">
          <cell r="A1683" t="str">
            <v>Data Analyst</v>
          </cell>
          <cell r="H1683">
            <v>45226.792141203703</v>
          </cell>
        </row>
        <row r="1684">
          <cell r="A1684" t="str">
            <v>Data Analyst</v>
          </cell>
          <cell r="H1684">
            <v>45223.876006944447</v>
          </cell>
        </row>
        <row r="1685">
          <cell r="A1685" t="str">
            <v>Data Scientist</v>
          </cell>
          <cell r="H1685">
            <v>44966.216782407413</v>
          </cell>
        </row>
        <row r="1686">
          <cell r="A1686" t="str">
            <v>Data Scientist</v>
          </cell>
          <cell r="H1686">
            <v>45090.359560185178</v>
          </cell>
        </row>
        <row r="1687">
          <cell r="A1687" t="str">
            <v>Data Engineer</v>
          </cell>
          <cell r="H1687">
            <v>45243.853379629632</v>
          </cell>
        </row>
        <row r="1688">
          <cell r="A1688" t="str">
            <v>Data Engineer</v>
          </cell>
          <cell r="H1688">
            <v>44946.47729166667</v>
          </cell>
        </row>
        <row r="1689">
          <cell r="A1689" t="str">
            <v>Data Engineer</v>
          </cell>
          <cell r="H1689">
            <v>44997.354930555557</v>
          </cell>
        </row>
        <row r="1690">
          <cell r="A1690" t="str">
            <v>Data Engineer</v>
          </cell>
          <cell r="H1690">
            <v>45180.449016203696</v>
          </cell>
        </row>
        <row r="1691">
          <cell r="A1691" t="str">
            <v>Data Scientist</v>
          </cell>
          <cell r="H1691">
            <v>45165.475717592592</v>
          </cell>
        </row>
        <row r="1692">
          <cell r="A1692" t="str">
            <v>Senior Data Scientist</v>
          </cell>
          <cell r="H1692">
            <v>45095.085219907407</v>
          </cell>
        </row>
        <row r="1693">
          <cell r="A1693" t="str">
            <v>Senior Data Engineer</v>
          </cell>
          <cell r="H1693">
            <v>45165.255497685182</v>
          </cell>
        </row>
        <row r="1694">
          <cell r="A1694" t="str">
            <v>Data Analyst</v>
          </cell>
          <cell r="H1694">
            <v>45187.584444444437</v>
          </cell>
        </row>
        <row r="1695">
          <cell r="A1695" t="str">
            <v>Machine Learning Engineer</v>
          </cell>
          <cell r="H1695">
            <v>45055.45071759259</v>
          </cell>
        </row>
        <row r="1696">
          <cell r="A1696" t="str">
            <v>Data Scientist</v>
          </cell>
          <cell r="H1696">
            <v>45117.544560185182</v>
          </cell>
        </row>
        <row r="1697">
          <cell r="A1697" t="str">
            <v>Data Analyst</v>
          </cell>
          <cell r="H1697">
            <v>45266.151932870373</v>
          </cell>
        </row>
        <row r="1698">
          <cell r="A1698" t="str">
            <v>Data Scientist</v>
          </cell>
          <cell r="H1698">
            <v>45078.810601851852</v>
          </cell>
        </row>
        <row r="1699">
          <cell r="A1699" t="str">
            <v>Data Scientist</v>
          </cell>
          <cell r="H1699">
            <v>45202.627106481479</v>
          </cell>
        </row>
        <row r="1700">
          <cell r="A1700" t="str">
            <v>Data Scientist</v>
          </cell>
          <cell r="H1700">
            <v>44946.851666666669</v>
          </cell>
        </row>
        <row r="1701">
          <cell r="A1701" t="str">
            <v>Software Engineer</v>
          </cell>
          <cell r="H1701">
            <v>45179.50854166667</v>
          </cell>
        </row>
        <row r="1702">
          <cell r="A1702" t="str">
            <v>Data Scientist</v>
          </cell>
          <cell r="H1702">
            <v>45038.627013888887</v>
          </cell>
        </row>
        <row r="1703">
          <cell r="A1703" t="str">
            <v>Senior Data Engineer</v>
          </cell>
          <cell r="H1703">
            <v>44992.48027777778</v>
          </cell>
        </row>
        <row r="1704">
          <cell r="A1704" t="str">
            <v>Data Scientist</v>
          </cell>
          <cell r="H1704">
            <v>45288.475127314807</v>
          </cell>
        </row>
        <row r="1705">
          <cell r="A1705" t="str">
            <v>Data Scientist</v>
          </cell>
          <cell r="H1705">
            <v>45037.732303240737</v>
          </cell>
        </row>
        <row r="1706">
          <cell r="A1706" t="str">
            <v>Data Scientist</v>
          </cell>
          <cell r="H1706">
            <v>45180.637025462973</v>
          </cell>
        </row>
        <row r="1707">
          <cell r="A1707" t="str">
            <v>Data Engineer</v>
          </cell>
          <cell r="H1707">
            <v>44957.13</v>
          </cell>
        </row>
        <row r="1708">
          <cell r="A1708" t="str">
            <v>Data Engineer</v>
          </cell>
          <cell r="H1708">
            <v>45086.755393518521</v>
          </cell>
        </row>
        <row r="1709">
          <cell r="A1709" t="str">
            <v>Data Engineer</v>
          </cell>
          <cell r="H1709">
            <v>45212.770983796298</v>
          </cell>
        </row>
        <row r="1710">
          <cell r="A1710" t="str">
            <v>Data Engineer</v>
          </cell>
          <cell r="H1710">
            <v>44933.262465277781</v>
          </cell>
        </row>
        <row r="1711">
          <cell r="A1711" t="str">
            <v>Senior Data Engineer</v>
          </cell>
          <cell r="H1711">
            <v>45159.123310185183</v>
          </cell>
        </row>
        <row r="1712">
          <cell r="A1712" t="str">
            <v>Data Scientist</v>
          </cell>
          <cell r="H1712">
            <v>45242.479884259257</v>
          </cell>
        </row>
        <row r="1713">
          <cell r="A1713" t="str">
            <v>Data Engineer</v>
          </cell>
          <cell r="H1713">
            <v>45196.631006944437</v>
          </cell>
        </row>
        <row r="1714">
          <cell r="A1714" t="str">
            <v>Data Scientist</v>
          </cell>
          <cell r="H1714">
            <v>45211.878240740742</v>
          </cell>
        </row>
        <row r="1715">
          <cell r="A1715" t="str">
            <v>Data Engineer</v>
          </cell>
          <cell r="H1715">
            <v>45180.61509259259</v>
          </cell>
        </row>
        <row r="1716">
          <cell r="A1716" t="str">
            <v>Data Analyst</v>
          </cell>
          <cell r="H1716">
            <v>45215.085625</v>
          </cell>
        </row>
        <row r="1717">
          <cell r="A1717" t="str">
            <v>Data Engineer</v>
          </cell>
          <cell r="H1717">
            <v>45262.889374999999</v>
          </cell>
        </row>
        <row r="1718">
          <cell r="A1718" t="str">
            <v>Data Analyst</v>
          </cell>
          <cell r="H1718">
            <v>45141.429571759261</v>
          </cell>
        </row>
        <row r="1719">
          <cell r="A1719" t="str">
            <v>Software Engineer</v>
          </cell>
          <cell r="H1719">
            <v>44988.277581018519</v>
          </cell>
        </row>
        <row r="1720">
          <cell r="A1720" t="str">
            <v>Senior Data Engineer</v>
          </cell>
          <cell r="H1720">
            <v>45180.094988425917</v>
          </cell>
        </row>
        <row r="1721">
          <cell r="A1721" t="str">
            <v>Data Engineer</v>
          </cell>
          <cell r="H1721">
            <v>45043.507615740738</v>
          </cell>
        </row>
        <row r="1722">
          <cell r="A1722" t="str">
            <v>Data Scientist</v>
          </cell>
          <cell r="H1722">
            <v>44953.96199074074</v>
          </cell>
        </row>
        <row r="1723">
          <cell r="A1723" t="str">
            <v>Data Scientist</v>
          </cell>
          <cell r="H1723">
            <v>44957.128645833327</v>
          </cell>
        </row>
        <row r="1724">
          <cell r="A1724" t="str">
            <v>Machine Learning Engineer</v>
          </cell>
          <cell r="H1724">
            <v>45209.252696759257</v>
          </cell>
        </row>
        <row r="1725">
          <cell r="A1725" t="str">
            <v>Data Engineer</v>
          </cell>
          <cell r="H1725">
            <v>45152.105243055557</v>
          </cell>
        </row>
        <row r="1726">
          <cell r="A1726" t="str">
            <v>Data Engineer</v>
          </cell>
          <cell r="H1726">
            <v>44979.104791666658</v>
          </cell>
        </row>
        <row r="1727">
          <cell r="A1727" t="str">
            <v>Data Analyst</v>
          </cell>
          <cell r="H1727">
            <v>45087.175682870373</v>
          </cell>
        </row>
        <row r="1728">
          <cell r="A1728" t="str">
            <v>Data Engineer</v>
          </cell>
          <cell r="H1728">
            <v>45022.797974537039</v>
          </cell>
        </row>
        <row r="1729">
          <cell r="A1729" t="str">
            <v>Data Engineer</v>
          </cell>
          <cell r="H1729">
            <v>45059.765949074077</v>
          </cell>
        </row>
        <row r="1730">
          <cell r="A1730" t="str">
            <v>Data Analyst</v>
          </cell>
          <cell r="H1730">
            <v>45273.876203703701</v>
          </cell>
        </row>
        <row r="1731">
          <cell r="A1731" t="str">
            <v>Data Engineer</v>
          </cell>
          <cell r="H1731">
            <v>45035.481041666673</v>
          </cell>
        </row>
        <row r="1732">
          <cell r="A1732" t="str">
            <v>Data Engineer</v>
          </cell>
          <cell r="H1732">
            <v>44999.413194444453</v>
          </cell>
        </row>
        <row r="1733">
          <cell r="A1733" t="str">
            <v>Data Engineer</v>
          </cell>
          <cell r="H1733">
            <v>45103.474050925928</v>
          </cell>
        </row>
        <row r="1734">
          <cell r="A1734" t="str">
            <v>Data Engineer</v>
          </cell>
          <cell r="H1734">
            <v>45258.670486111107</v>
          </cell>
        </row>
        <row r="1735">
          <cell r="A1735" t="str">
            <v>Data Engineer</v>
          </cell>
          <cell r="H1735">
            <v>45036.670902777783</v>
          </cell>
        </row>
        <row r="1736">
          <cell r="A1736" t="str">
            <v>Data Scientist</v>
          </cell>
          <cell r="H1736">
            <v>45217.960486111107</v>
          </cell>
        </row>
        <row r="1737">
          <cell r="A1737" t="str">
            <v>Data Engineer</v>
          </cell>
          <cell r="H1737">
            <v>45197.295208333337</v>
          </cell>
        </row>
        <row r="1738">
          <cell r="A1738" t="str">
            <v>Senior Data Analyst</v>
          </cell>
          <cell r="H1738">
            <v>45118.505173611113</v>
          </cell>
        </row>
        <row r="1739">
          <cell r="A1739" t="str">
            <v>Data Engineer</v>
          </cell>
          <cell r="H1739">
            <v>45232.384479166663</v>
          </cell>
        </row>
        <row r="1740">
          <cell r="A1740" t="str">
            <v>Data Scientist</v>
          </cell>
          <cell r="H1740">
            <v>44942.32167824074</v>
          </cell>
        </row>
        <row r="1741">
          <cell r="A1741" t="str">
            <v>Data Scientist</v>
          </cell>
          <cell r="H1741">
            <v>45119.335902777777</v>
          </cell>
        </row>
        <row r="1742">
          <cell r="A1742" t="str">
            <v>Data Scientist</v>
          </cell>
          <cell r="H1742">
            <v>45147.418310185189</v>
          </cell>
        </row>
        <row r="1743">
          <cell r="A1743" t="str">
            <v>Senior Data Scientist</v>
          </cell>
          <cell r="H1743">
            <v>45186.251608796287</v>
          </cell>
        </row>
        <row r="1744">
          <cell r="A1744" t="str">
            <v>Data Scientist</v>
          </cell>
          <cell r="H1744">
            <v>45132.396423611113</v>
          </cell>
        </row>
        <row r="1745">
          <cell r="A1745" t="str">
            <v>Business Analyst</v>
          </cell>
          <cell r="H1745">
            <v>45043.292488425926</v>
          </cell>
        </row>
        <row r="1746">
          <cell r="A1746" t="str">
            <v>Senior Data Engineer</v>
          </cell>
          <cell r="H1746">
            <v>45107.67355324074</v>
          </cell>
        </row>
        <row r="1747">
          <cell r="A1747" t="str">
            <v>Data Engineer</v>
          </cell>
          <cell r="H1747">
            <v>45169.351041666669</v>
          </cell>
        </row>
        <row r="1748">
          <cell r="A1748" t="str">
            <v>Cloud Engineer</v>
          </cell>
          <cell r="H1748">
            <v>45229.787986111107</v>
          </cell>
        </row>
        <row r="1749">
          <cell r="A1749" t="str">
            <v>Data Engineer</v>
          </cell>
          <cell r="H1749">
            <v>45210.097071759257</v>
          </cell>
        </row>
        <row r="1750">
          <cell r="A1750" t="str">
            <v>Data Analyst</v>
          </cell>
          <cell r="H1750">
            <v>45049.748472222222</v>
          </cell>
        </row>
        <row r="1751">
          <cell r="A1751" t="str">
            <v>Data Engineer</v>
          </cell>
          <cell r="H1751">
            <v>45225.672280092593</v>
          </cell>
        </row>
        <row r="1752">
          <cell r="A1752" t="str">
            <v>Senior Data Scientist</v>
          </cell>
          <cell r="H1752">
            <v>45085.87572916667</v>
          </cell>
        </row>
        <row r="1753">
          <cell r="A1753" t="str">
            <v>Senior Data Engineer</v>
          </cell>
          <cell r="H1753">
            <v>45218.760358796288</v>
          </cell>
        </row>
        <row r="1754">
          <cell r="A1754" t="str">
            <v>Data Engineer</v>
          </cell>
          <cell r="H1754">
            <v>44966.897777777784</v>
          </cell>
        </row>
        <row r="1755">
          <cell r="A1755" t="str">
            <v>Data Scientist</v>
          </cell>
          <cell r="H1755">
            <v>45258.780370370368</v>
          </cell>
        </row>
        <row r="1756">
          <cell r="A1756" t="str">
            <v>Data Analyst</v>
          </cell>
          <cell r="H1756">
            <v>45169.854166666657</v>
          </cell>
        </row>
        <row r="1757">
          <cell r="A1757" t="str">
            <v>Data Analyst</v>
          </cell>
          <cell r="H1757">
            <v>45063.715717592589</v>
          </cell>
        </row>
        <row r="1758">
          <cell r="A1758" t="str">
            <v>Data Scientist</v>
          </cell>
          <cell r="H1758">
            <v>45146.250567129631</v>
          </cell>
        </row>
        <row r="1759">
          <cell r="A1759" t="str">
            <v>Senior Data Scientist</v>
          </cell>
          <cell r="H1759">
            <v>45111.920138888891</v>
          </cell>
        </row>
        <row r="1760">
          <cell r="A1760" t="str">
            <v>Data Scientist</v>
          </cell>
          <cell r="H1760">
            <v>45238.460856481477</v>
          </cell>
        </row>
        <row r="1761">
          <cell r="A1761" t="str">
            <v>Data Analyst</v>
          </cell>
          <cell r="H1761">
            <v>44983.888368055559</v>
          </cell>
        </row>
        <row r="1762">
          <cell r="A1762" t="str">
            <v>Data Analyst</v>
          </cell>
          <cell r="H1762">
            <v>45189.916863425933</v>
          </cell>
        </row>
        <row r="1763">
          <cell r="A1763" t="str">
            <v>Senior Data Engineer</v>
          </cell>
          <cell r="H1763">
            <v>45196.304444444453</v>
          </cell>
        </row>
        <row r="1764">
          <cell r="A1764" t="str">
            <v>Data Scientist</v>
          </cell>
          <cell r="H1764">
            <v>45058.068773148138</v>
          </cell>
        </row>
        <row r="1765">
          <cell r="A1765" t="str">
            <v>Senior Data Scientist</v>
          </cell>
          <cell r="H1765">
            <v>45004.085763888892</v>
          </cell>
        </row>
        <row r="1766">
          <cell r="A1766" t="str">
            <v>Data Engineer</v>
          </cell>
          <cell r="H1766">
            <v>44988.757152777784</v>
          </cell>
        </row>
        <row r="1767">
          <cell r="A1767" t="str">
            <v>Data Engineer</v>
          </cell>
          <cell r="H1767">
            <v>45134.506435185183</v>
          </cell>
        </row>
        <row r="1768">
          <cell r="A1768" t="str">
            <v>Data Analyst</v>
          </cell>
          <cell r="H1768">
            <v>45030.792766203696</v>
          </cell>
        </row>
        <row r="1769">
          <cell r="A1769" t="str">
            <v>Data Analyst</v>
          </cell>
          <cell r="H1769">
            <v>45073.583773148152</v>
          </cell>
        </row>
        <row r="1770">
          <cell r="A1770" t="str">
            <v>Senior Data Analyst</v>
          </cell>
          <cell r="H1770">
            <v>45064.291620370372</v>
          </cell>
        </row>
        <row r="1771">
          <cell r="A1771" t="str">
            <v>Senior Data Scientist</v>
          </cell>
          <cell r="H1771">
            <v>45168.657789351862</v>
          </cell>
        </row>
        <row r="1772">
          <cell r="A1772" t="str">
            <v>Data Engineer</v>
          </cell>
          <cell r="H1772">
            <v>45174.753738425927</v>
          </cell>
        </row>
        <row r="1773">
          <cell r="A1773" t="str">
            <v>Data Analyst</v>
          </cell>
          <cell r="H1773">
            <v>45275.250081018523</v>
          </cell>
        </row>
        <row r="1774">
          <cell r="A1774" t="str">
            <v>Data Engineer</v>
          </cell>
          <cell r="H1774">
            <v>45188.928715277783</v>
          </cell>
        </row>
        <row r="1775">
          <cell r="A1775" t="str">
            <v>Data Engineer</v>
          </cell>
          <cell r="H1775">
            <v>45190.624930555547</v>
          </cell>
        </row>
        <row r="1776">
          <cell r="A1776" t="str">
            <v>Data Scientist</v>
          </cell>
          <cell r="H1776">
            <v>45174.502245370371</v>
          </cell>
        </row>
        <row r="1777">
          <cell r="A1777" t="str">
            <v>Data Analyst</v>
          </cell>
          <cell r="H1777">
            <v>45015.012361111112</v>
          </cell>
        </row>
        <row r="1778">
          <cell r="A1778" t="str">
            <v>Data Engineer</v>
          </cell>
          <cell r="H1778">
            <v>44928.462187500001</v>
          </cell>
        </row>
        <row r="1779">
          <cell r="A1779" t="str">
            <v>Data Engineer</v>
          </cell>
          <cell r="H1779">
            <v>44951.540763888886</v>
          </cell>
        </row>
        <row r="1780">
          <cell r="A1780" t="str">
            <v>Data Engineer</v>
          </cell>
          <cell r="H1780">
            <v>45087.544722222221</v>
          </cell>
        </row>
        <row r="1781">
          <cell r="A1781" t="str">
            <v>Senior Data Engineer</v>
          </cell>
          <cell r="H1781">
            <v>45140.750868055547</v>
          </cell>
        </row>
        <row r="1782">
          <cell r="A1782" t="str">
            <v>Senior Data Scientist</v>
          </cell>
          <cell r="H1782">
            <v>44938.514120370368</v>
          </cell>
        </row>
        <row r="1783">
          <cell r="A1783" t="str">
            <v>Data Scientist</v>
          </cell>
          <cell r="H1783">
            <v>45180.752974537027</v>
          </cell>
        </row>
        <row r="1784">
          <cell r="A1784" t="str">
            <v>Data Engineer</v>
          </cell>
          <cell r="H1784">
            <v>44928.304479166669</v>
          </cell>
        </row>
        <row r="1785">
          <cell r="A1785" t="str">
            <v>Data Scientist</v>
          </cell>
          <cell r="H1785">
            <v>45043.545671296299</v>
          </cell>
        </row>
        <row r="1786">
          <cell r="A1786" t="str">
            <v>Data Engineer</v>
          </cell>
          <cell r="H1786">
            <v>45085.52008101852</v>
          </cell>
        </row>
        <row r="1787">
          <cell r="A1787" t="str">
            <v>Senior Data Engineer</v>
          </cell>
          <cell r="H1787">
            <v>45064.293067129627</v>
          </cell>
        </row>
        <row r="1788">
          <cell r="A1788" t="str">
            <v>Data Engineer</v>
          </cell>
          <cell r="H1788">
            <v>45286.650300925918</v>
          </cell>
        </row>
        <row r="1789">
          <cell r="A1789" t="str">
            <v>Senior Data Engineer</v>
          </cell>
          <cell r="H1789">
            <v>45134.673530092587</v>
          </cell>
        </row>
        <row r="1790">
          <cell r="A1790" t="str">
            <v>Data Scientist</v>
          </cell>
          <cell r="H1790">
            <v>45271.460277777784</v>
          </cell>
        </row>
        <row r="1791">
          <cell r="A1791" t="str">
            <v>Data Scientist</v>
          </cell>
          <cell r="H1791">
            <v>45086.668298611112</v>
          </cell>
        </row>
        <row r="1792">
          <cell r="A1792" t="str">
            <v>Data Analyst</v>
          </cell>
          <cell r="H1792">
            <v>45034.458425925928</v>
          </cell>
        </row>
        <row r="1793">
          <cell r="A1793" t="str">
            <v>Data Engineer</v>
          </cell>
          <cell r="H1793">
            <v>45083.672430555547</v>
          </cell>
        </row>
        <row r="1794">
          <cell r="A1794" t="str">
            <v>Data Engineer</v>
          </cell>
          <cell r="H1794">
            <v>45124.886562500003</v>
          </cell>
        </row>
        <row r="1795">
          <cell r="A1795" t="str">
            <v>Data Scientist</v>
          </cell>
          <cell r="H1795">
            <v>45070.669178240743</v>
          </cell>
        </row>
        <row r="1796">
          <cell r="A1796" t="str">
            <v>Data Scientist</v>
          </cell>
          <cell r="H1796">
            <v>45071.328055555547</v>
          </cell>
        </row>
        <row r="1797">
          <cell r="A1797" t="str">
            <v>Senior Data Analyst</v>
          </cell>
          <cell r="H1797">
            <v>45248.375115740739</v>
          </cell>
        </row>
        <row r="1798">
          <cell r="A1798" t="str">
            <v>Data Scientist</v>
          </cell>
          <cell r="H1798">
            <v>45214.086446759262</v>
          </cell>
        </row>
        <row r="1799">
          <cell r="A1799" t="str">
            <v>Data Engineer</v>
          </cell>
          <cell r="H1799">
            <v>45222.714571759258</v>
          </cell>
        </row>
        <row r="1800">
          <cell r="A1800" t="str">
            <v>Data Engineer</v>
          </cell>
          <cell r="H1800">
            <v>45162.77003472222</v>
          </cell>
        </row>
        <row r="1801">
          <cell r="A1801" t="str">
            <v>Data Engineer</v>
          </cell>
          <cell r="H1801">
            <v>45160.297546296293</v>
          </cell>
        </row>
        <row r="1802">
          <cell r="A1802" t="str">
            <v>Data Engineer</v>
          </cell>
          <cell r="H1802">
            <v>45219.756620370368</v>
          </cell>
        </row>
        <row r="1803">
          <cell r="A1803" t="str">
            <v>Data Engineer</v>
          </cell>
          <cell r="H1803">
            <v>44954.50540509259</v>
          </cell>
        </row>
        <row r="1804">
          <cell r="A1804" t="str">
            <v>Data Analyst</v>
          </cell>
          <cell r="H1804">
            <v>45087.375231481477</v>
          </cell>
        </row>
        <row r="1805">
          <cell r="A1805" t="str">
            <v>Data Engineer</v>
          </cell>
          <cell r="H1805">
            <v>45164.419386574067</v>
          </cell>
        </row>
        <row r="1806">
          <cell r="A1806" t="str">
            <v>Data Engineer</v>
          </cell>
          <cell r="H1806">
            <v>45132.62976851852</v>
          </cell>
        </row>
        <row r="1807">
          <cell r="A1807" t="str">
            <v>Data Analyst</v>
          </cell>
          <cell r="H1807">
            <v>45186.875173611108</v>
          </cell>
        </row>
        <row r="1808">
          <cell r="A1808" t="str">
            <v>Data Engineer</v>
          </cell>
          <cell r="H1808">
            <v>45148.59</v>
          </cell>
        </row>
        <row r="1809">
          <cell r="A1809" t="str">
            <v>Data Engineer</v>
          </cell>
          <cell r="H1809">
            <v>45246.336574074077</v>
          </cell>
        </row>
        <row r="1810">
          <cell r="A1810" t="str">
            <v>Business Analyst</v>
          </cell>
          <cell r="H1810">
            <v>44971.83388888889</v>
          </cell>
        </row>
        <row r="1811">
          <cell r="A1811" t="str">
            <v>Data Scientist</v>
          </cell>
          <cell r="H1811">
            <v>45219.711122685178</v>
          </cell>
        </row>
        <row r="1812">
          <cell r="A1812" t="str">
            <v>Data Analyst</v>
          </cell>
          <cell r="H1812">
            <v>45043.750555555547</v>
          </cell>
        </row>
        <row r="1813">
          <cell r="A1813" t="str">
            <v>Data Scientist</v>
          </cell>
          <cell r="H1813">
            <v>45283.298761574071</v>
          </cell>
        </row>
        <row r="1814">
          <cell r="A1814" t="str">
            <v>Senior Data Scientist</v>
          </cell>
          <cell r="H1814">
            <v>44952.754849537043</v>
          </cell>
        </row>
        <row r="1815">
          <cell r="A1815" t="str">
            <v>Data Scientist</v>
          </cell>
          <cell r="H1815">
            <v>45008.336354166669</v>
          </cell>
        </row>
        <row r="1816">
          <cell r="A1816" t="str">
            <v>Data Scientist</v>
          </cell>
          <cell r="H1816">
            <v>44973.420069444437</v>
          </cell>
        </row>
        <row r="1817">
          <cell r="A1817" t="str">
            <v>Data Engineer</v>
          </cell>
          <cell r="H1817">
            <v>45174.546979166669</v>
          </cell>
        </row>
        <row r="1818">
          <cell r="A1818" t="str">
            <v>Data Engineer</v>
          </cell>
          <cell r="H1818">
            <v>45016.104120370372</v>
          </cell>
        </row>
        <row r="1819">
          <cell r="A1819" t="str">
            <v>Machine Learning Engineer</v>
          </cell>
          <cell r="H1819">
            <v>45034.719664351847</v>
          </cell>
        </row>
        <row r="1820">
          <cell r="A1820" t="str">
            <v>Senior Data Engineer</v>
          </cell>
          <cell r="H1820">
            <v>45160.754953703698</v>
          </cell>
        </row>
        <row r="1821">
          <cell r="A1821" t="str">
            <v>Data Analyst</v>
          </cell>
          <cell r="H1821">
            <v>45275.333680555559</v>
          </cell>
        </row>
        <row r="1822">
          <cell r="A1822" t="str">
            <v>Business Analyst</v>
          </cell>
          <cell r="H1822">
            <v>45057.526944444442</v>
          </cell>
        </row>
        <row r="1823">
          <cell r="A1823" t="str">
            <v>Data Engineer</v>
          </cell>
          <cell r="H1823">
            <v>45153.715162037042</v>
          </cell>
        </row>
        <row r="1824">
          <cell r="A1824" t="str">
            <v>Data Engineer</v>
          </cell>
          <cell r="H1824">
            <v>44965.837326388893</v>
          </cell>
        </row>
        <row r="1825">
          <cell r="A1825" t="str">
            <v>Data Analyst</v>
          </cell>
          <cell r="H1825">
            <v>45154.710115740738</v>
          </cell>
        </row>
        <row r="1826">
          <cell r="A1826" t="str">
            <v>Data Scientist</v>
          </cell>
          <cell r="H1826">
            <v>44964.634097222217</v>
          </cell>
        </row>
        <row r="1827">
          <cell r="A1827" t="str">
            <v>Data Engineer</v>
          </cell>
          <cell r="H1827">
            <v>45165.587175925917</v>
          </cell>
        </row>
        <row r="1828">
          <cell r="A1828" t="str">
            <v>Data Scientist</v>
          </cell>
          <cell r="H1828">
            <v>45246.819664351853</v>
          </cell>
        </row>
        <row r="1829">
          <cell r="A1829" t="str">
            <v>Data Engineer</v>
          </cell>
          <cell r="H1829">
            <v>45155.672673611109</v>
          </cell>
        </row>
        <row r="1830">
          <cell r="A1830" t="str">
            <v>Data Engineer</v>
          </cell>
          <cell r="H1830">
            <v>44998.883136574077</v>
          </cell>
        </row>
        <row r="1831">
          <cell r="A1831" t="str">
            <v>Data Engineer</v>
          </cell>
          <cell r="H1831">
            <v>45168.412766203714</v>
          </cell>
        </row>
        <row r="1832">
          <cell r="A1832" t="str">
            <v>Data Engineer</v>
          </cell>
          <cell r="H1832">
            <v>45160.299224537041</v>
          </cell>
        </row>
        <row r="1833">
          <cell r="A1833" t="str">
            <v>Data Engineer</v>
          </cell>
          <cell r="H1833">
            <v>45258.837777777779</v>
          </cell>
        </row>
        <row r="1834">
          <cell r="A1834" t="str">
            <v>Data Engineer</v>
          </cell>
          <cell r="H1834">
            <v>45278.172002314823</v>
          </cell>
        </row>
        <row r="1835">
          <cell r="A1835" t="str">
            <v>Data Engineer</v>
          </cell>
          <cell r="H1835">
            <v>44937.267187500001</v>
          </cell>
        </row>
        <row r="1836">
          <cell r="A1836" t="str">
            <v>Data Engineer</v>
          </cell>
          <cell r="H1836">
            <v>45009.506550925929</v>
          </cell>
        </row>
        <row r="1837">
          <cell r="A1837" t="str">
            <v>Data Engineer</v>
          </cell>
          <cell r="H1837">
            <v>45178.629502314812</v>
          </cell>
        </row>
        <row r="1838">
          <cell r="A1838" t="str">
            <v>Software Engineer</v>
          </cell>
          <cell r="H1838">
            <v>45186.295324074083</v>
          </cell>
        </row>
        <row r="1839">
          <cell r="A1839" t="str">
            <v>Data Analyst</v>
          </cell>
          <cell r="H1839">
            <v>44941.998622685183</v>
          </cell>
        </row>
        <row r="1840">
          <cell r="A1840" t="str">
            <v>Data Engineer</v>
          </cell>
          <cell r="H1840">
            <v>45097.588240740741</v>
          </cell>
        </row>
        <row r="1841">
          <cell r="A1841" t="str">
            <v>Data Engineer</v>
          </cell>
          <cell r="H1841">
            <v>45201.769317129627</v>
          </cell>
        </row>
        <row r="1842">
          <cell r="A1842" t="str">
            <v>Senior Data Scientist</v>
          </cell>
          <cell r="H1842">
            <v>45243.293854166674</v>
          </cell>
        </row>
        <row r="1843">
          <cell r="A1843" t="str">
            <v>Data Scientist</v>
          </cell>
          <cell r="H1843">
            <v>45075.475393518522</v>
          </cell>
        </row>
        <row r="1844">
          <cell r="A1844" t="str">
            <v>Business Analyst</v>
          </cell>
          <cell r="H1844">
            <v>45135.692835648151</v>
          </cell>
        </row>
        <row r="1845">
          <cell r="A1845" t="str">
            <v>Data Analyst</v>
          </cell>
          <cell r="H1845">
            <v>44996.335717592592</v>
          </cell>
        </row>
        <row r="1846">
          <cell r="A1846" t="str">
            <v>Machine Learning Engineer</v>
          </cell>
          <cell r="H1846">
            <v>45037.620706018519</v>
          </cell>
        </row>
        <row r="1847">
          <cell r="A1847" t="str">
            <v>Business Analyst</v>
          </cell>
          <cell r="H1847">
            <v>44983.67428240741</v>
          </cell>
        </row>
        <row r="1848">
          <cell r="A1848" t="str">
            <v>Data Engineer</v>
          </cell>
          <cell r="H1848">
            <v>45028.689849537041</v>
          </cell>
        </row>
        <row r="1849">
          <cell r="A1849" t="str">
            <v>Data Scientist</v>
          </cell>
          <cell r="H1849">
            <v>45132.502743055556</v>
          </cell>
        </row>
        <row r="1850">
          <cell r="A1850" t="str">
            <v>Senior Data Engineer</v>
          </cell>
          <cell r="H1850">
            <v>45041.339988425927</v>
          </cell>
        </row>
        <row r="1851">
          <cell r="A1851" t="str">
            <v>Data Engineer</v>
          </cell>
          <cell r="H1851">
            <v>45090.421516203707</v>
          </cell>
        </row>
        <row r="1852">
          <cell r="A1852" t="str">
            <v>Data Scientist</v>
          </cell>
          <cell r="H1852">
            <v>45209.100358796299</v>
          </cell>
        </row>
        <row r="1853">
          <cell r="A1853" t="str">
            <v>Data Engineer</v>
          </cell>
          <cell r="H1853">
            <v>45157.38009259259</v>
          </cell>
        </row>
        <row r="1854">
          <cell r="A1854" t="str">
            <v>Senior Data Engineer</v>
          </cell>
          <cell r="H1854">
            <v>45086.462187500001</v>
          </cell>
        </row>
        <row r="1855">
          <cell r="A1855" t="str">
            <v>Data Engineer</v>
          </cell>
          <cell r="H1855">
            <v>45159.714733796303</v>
          </cell>
        </row>
        <row r="1856">
          <cell r="A1856" t="str">
            <v>Data Engineer</v>
          </cell>
          <cell r="H1856">
            <v>45042.384872685187</v>
          </cell>
        </row>
        <row r="1857">
          <cell r="A1857" t="str">
            <v>Data Scientist</v>
          </cell>
          <cell r="H1857">
            <v>45149.778136574067</v>
          </cell>
        </row>
        <row r="1858">
          <cell r="A1858" t="str">
            <v>Data Analyst</v>
          </cell>
          <cell r="H1858">
            <v>45147.751087962963</v>
          </cell>
        </row>
        <row r="1859">
          <cell r="A1859" t="str">
            <v>Data Analyst</v>
          </cell>
          <cell r="H1859">
            <v>45145.334432870368</v>
          </cell>
        </row>
        <row r="1860">
          <cell r="A1860" t="str">
            <v>Data Engineer</v>
          </cell>
          <cell r="H1860">
            <v>44933.503587962958</v>
          </cell>
        </row>
        <row r="1861">
          <cell r="A1861" t="str">
            <v>Data Engineer</v>
          </cell>
          <cell r="H1861">
            <v>45132.006018518521</v>
          </cell>
        </row>
        <row r="1862">
          <cell r="A1862" t="str">
            <v>Data Analyst</v>
          </cell>
          <cell r="H1862">
            <v>45235.293067129627</v>
          </cell>
        </row>
        <row r="1863">
          <cell r="A1863" t="str">
            <v>Data Scientist</v>
          </cell>
          <cell r="H1863">
            <v>45258.336539351847</v>
          </cell>
        </row>
        <row r="1864">
          <cell r="A1864" t="str">
            <v>Senior Data Analyst</v>
          </cell>
          <cell r="H1864">
            <v>45197.250196759262</v>
          </cell>
        </row>
        <row r="1865">
          <cell r="A1865" t="str">
            <v>Data Analyst</v>
          </cell>
          <cell r="H1865">
            <v>45127.750115740739</v>
          </cell>
        </row>
        <row r="1866">
          <cell r="A1866" t="str">
            <v>Data Engineer</v>
          </cell>
          <cell r="H1866">
            <v>45183.254340277781</v>
          </cell>
        </row>
        <row r="1867">
          <cell r="A1867" t="str">
            <v>Software Engineer</v>
          </cell>
          <cell r="H1867">
            <v>45116.533993055556</v>
          </cell>
        </row>
        <row r="1868">
          <cell r="A1868" t="str">
            <v>Data Engineer</v>
          </cell>
          <cell r="H1868">
            <v>45219.633368055547</v>
          </cell>
        </row>
        <row r="1869">
          <cell r="A1869" t="str">
            <v>Data Engineer</v>
          </cell>
          <cell r="H1869">
            <v>45097.872743055559</v>
          </cell>
        </row>
        <row r="1870">
          <cell r="A1870" t="str">
            <v>Senior Data Scientist</v>
          </cell>
          <cell r="H1870">
            <v>45088.627071759263</v>
          </cell>
        </row>
        <row r="1871">
          <cell r="A1871" t="str">
            <v>Data Engineer</v>
          </cell>
          <cell r="H1871">
            <v>45128.673101851848</v>
          </cell>
        </row>
        <row r="1872">
          <cell r="A1872" t="str">
            <v>Senior Data Analyst</v>
          </cell>
          <cell r="H1872">
            <v>45170.891076388893</v>
          </cell>
        </row>
        <row r="1873">
          <cell r="A1873" t="str">
            <v>Data Analyst</v>
          </cell>
          <cell r="H1873">
            <v>45043.808842592603</v>
          </cell>
        </row>
        <row r="1874">
          <cell r="A1874" t="str">
            <v>Data Scientist</v>
          </cell>
          <cell r="H1874">
            <v>44985.546631944453</v>
          </cell>
        </row>
        <row r="1875">
          <cell r="A1875" t="str">
            <v>Data Analyst</v>
          </cell>
          <cell r="H1875">
            <v>45103.958599537043</v>
          </cell>
        </row>
        <row r="1876">
          <cell r="A1876" t="str">
            <v>Senior Data Engineer</v>
          </cell>
          <cell r="H1876">
            <v>45092.005115740743</v>
          </cell>
        </row>
        <row r="1877">
          <cell r="A1877" t="str">
            <v>Data Engineer</v>
          </cell>
          <cell r="H1877">
            <v>45266.132222222222</v>
          </cell>
        </row>
        <row r="1878">
          <cell r="A1878" t="str">
            <v>Data Engineer</v>
          </cell>
          <cell r="H1878">
            <v>45157.747384259259</v>
          </cell>
        </row>
        <row r="1879">
          <cell r="A1879" t="str">
            <v>Data Analyst</v>
          </cell>
          <cell r="H1879">
            <v>45187.986898148149</v>
          </cell>
        </row>
        <row r="1880">
          <cell r="A1880" t="str">
            <v>Data Engineer</v>
          </cell>
          <cell r="H1880">
            <v>45162.768703703703</v>
          </cell>
        </row>
        <row r="1881">
          <cell r="A1881" t="str">
            <v>Data Engineer</v>
          </cell>
          <cell r="H1881">
            <v>45164.33971064815</v>
          </cell>
        </row>
        <row r="1882">
          <cell r="A1882" t="str">
            <v>Data Scientist</v>
          </cell>
          <cell r="H1882">
            <v>45045.670289351852</v>
          </cell>
        </row>
        <row r="1883">
          <cell r="A1883" t="str">
            <v>Data Engineer</v>
          </cell>
          <cell r="H1883">
            <v>45225.798518518517</v>
          </cell>
        </row>
        <row r="1884">
          <cell r="A1884" t="str">
            <v>Data Scientist</v>
          </cell>
          <cell r="H1884">
            <v>45246.293333333328</v>
          </cell>
        </row>
        <row r="1885">
          <cell r="A1885" t="str">
            <v>Data Scientist</v>
          </cell>
          <cell r="H1885">
            <v>45029.378020833326</v>
          </cell>
        </row>
        <row r="1886">
          <cell r="A1886" t="str">
            <v>Data Scientist</v>
          </cell>
          <cell r="H1886">
            <v>45120.335856481477</v>
          </cell>
        </row>
        <row r="1887">
          <cell r="A1887" t="str">
            <v>Data Engineer</v>
          </cell>
          <cell r="H1887">
            <v>44976.798136574071</v>
          </cell>
        </row>
        <row r="1888">
          <cell r="A1888" t="str">
            <v>Senior Data Scientist</v>
          </cell>
          <cell r="H1888">
            <v>45106.378020833326</v>
          </cell>
        </row>
        <row r="1889">
          <cell r="A1889" t="str">
            <v>Data Analyst</v>
          </cell>
          <cell r="H1889">
            <v>45268.625775462962</v>
          </cell>
        </row>
        <row r="1890">
          <cell r="A1890" t="str">
            <v>Data Analyst</v>
          </cell>
          <cell r="H1890">
            <v>44968.708402777767</v>
          </cell>
        </row>
        <row r="1891">
          <cell r="A1891" t="str">
            <v>Data Engineer</v>
          </cell>
          <cell r="H1891">
            <v>45016.713680555556</v>
          </cell>
        </row>
        <row r="1892">
          <cell r="A1892" t="str">
            <v>Data Scientist</v>
          </cell>
          <cell r="H1892">
            <v>45234.918263888889</v>
          </cell>
        </row>
        <row r="1893">
          <cell r="A1893" t="str">
            <v>Data Engineer</v>
          </cell>
          <cell r="H1893">
            <v>45237.589363425926</v>
          </cell>
        </row>
        <row r="1894">
          <cell r="A1894" t="str">
            <v>Data Scientist</v>
          </cell>
          <cell r="H1894">
            <v>45058.294791666667</v>
          </cell>
        </row>
        <row r="1895">
          <cell r="A1895" t="str">
            <v>Senior Data Scientist</v>
          </cell>
          <cell r="H1895">
            <v>45007.716678240737</v>
          </cell>
        </row>
        <row r="1896">
          <cell r="A1896" t="str">
            <v>Data Scientist</v>
          </cell>
          <cell r="H1896">
            <v>44930.58734953704</v>
          </cell>
        </row>
        <row r="1897">
          <cell r="A1897" t="str">
            <v>Senior Data Analyst</v>
          </cell>
          <cell r="H1897">
            <v>45042.444178240738</v>
          </cell>
        </row>
        <row r="1898">
          <cell r="A1898" t="str">
            <v>Data Engineer</v>
          </cell>
          <cell r="H1898">
            <v>45085.643113425933</v>
          </cell>
        </row>
        <row r="1899">
          <cell r="A1899" t="str">
            <v>Data Scientist</v>
          </cell>
          <cell r="H1899">
            <v>45044.663634259261</v>
          </cell>
        </row>
        <row r="1900">
          <cell r="A1900" t="str">
            <v>Data Engineer</v>
          </cell>
          <cell r="H1900">
            <v>45075.891469907408</v>
          </cell>
        </row>
        <row r="1901">
          <cell r="A1901" t="str">
            <v>Data Analyst</v>
          </cell>
          <cell r="H1901">
            <v>44990.459201388891</v>
          </cell>
        </row>
        <row r="1902">
          <cell r="A1902" t="str">
            <v>Data Engineer</v>
          </cell>
          <cell r="H1902">
            <v>45265.963842592602</v>
          </cell>
        </row>
        <row r="1903">
          <cell r="A1903" t="str">
            <v>Data Scientist</v>
          </cell>
          <cell r="H1903">
            <v>44935.961562500001</v>
          </cell>
        </row>
        <row r="1904">
          <cell r="A1904" t="str">
            <v>Data Scientist</v>
          </cell>
          <cell r="H1904">
            <v>45209.294768518521</v>
          </cell>
        </row>
        <row r="1905">
          <cell r="A1905" t="str">
            <v>Data Analyst</v>
          </cell>
          <cell r="H1905">
            <v>45262.33388888889</v>
          </cell>
        </row>
        <row r="1906">
          <cell r="A1906" t="str">
            <v>Data Engineer</v>
          </cell>
          <cell r="H1906">
            <v>45127.417337962957</v>
          </cell>
        </row>
        <row r="1907">
          <cell r="A1907" t="str">
            <v>Senior Data Scientist</v>
          </cell>
          <cell r="H1907">
            <v>44940.05777777778</v>
          </cell>
        </row>
        <row r="1908">
          <cell r="A1908" t="str">
            <v>Data Scientist</v>
          </cell>
          <cell r="H1908">
            <v>45070.502604166657</v>
          </cell>
        </row>
        <row r="1909">
          <cell r="A1909" t="str">
            <v>Data Engineer</v>
          </cell>
          <cell r="H1909">
            <v>44959.460462962961</v>
          </cell>
        </row>
        <row r="1910">
          <cell r="A1910" t="str">
            <v>Data Engineer</v>
          </cell>
          <cell r="H1910">
            <v>45104.289687500001</v>
          </cell>
        </row>
        <row r="1911">
          <cell r="A1911" t="str">
            <v>Data Engineer</v>
          </cell>
          <cell r="H1911">
            <v>45171.254699074067</v>
          </cell>
        </row>
        <row r="1912">
          <cell r="A1912" t="str">
            <v>Software Engineer</v>
          </cell>
          <cell r="H1912">
            <v>45226.427951388891</v>
          </cell>
        </row>
        <row r="1913">
          <cell r="A1913" t="str">
            <v>Data Engineer</v>
          </cell>
          <cell r="H1913">
            <v>45242.294629629629</v>
          </cell>
        </row>
        <row r="1914">
          <cell r="A1914" t="str">
            <v>Senior Data Scientist</v>
          </cell>
          <cell r="H1914">
            <v>45245.794328703712</v>
          </cell>
        </row>
        <row r="1915">
          <cell r="A1915" t="str">
            <v>Data Analyst</v>
          </cell>
          <cell r="H1915">
            <v>44965.583541666667</v>
          </cell>
        </row>
        <row r="1916">
          <cell r="A1916" t="str">
            <v>Data Engineer</v>
          </cell>
          <cell r="H1916">
            <v>44993.369131944448</v>
          </cell>
        </row>
        <row r="1917">
          <cell r="A1917" t="str">
            <v>Data Analyst</v>
          </cell>
          <cell r="H1917">
            <v>44928.917303240742</v>
          </cell>
        </row>
        <row r="1918">
          <cell r="A1918" t="str">
            <v>Data Engineer</v>
          </cell>
          <cell r="H1918">
            <v>45097.336701388893</v>
          </cell>
        </row>
        <row r="1919">
          <cell r="A1919" t="str">
            <v>Data Engineer</v>
          </cell>
          <cell r="H1919">
            <v>45270.297708333332</v>
          </cell>
        </row>
        <row r="1920">
          <cell r="A1920" t="str">
            <v>Senior Data Scientist</v>
          </cell>
          <cell r="H1920">
            <v>45263.293310185189</v>
          </cell>
        </row>
        <row r="1921">
          <cell r="A1921" t="str">
            <v>Data Engineer</v>
          </cell>
          <cell r="H1921">
            <v>45225.840162037042</v>
          </cell>
        </row>
        <row r="1922">
          <cell r="A1922" t="str">
            <v>Data Analyst</v>
          </cell>
          <cell r="H1922">
            <v>45127.959976851853</v>
          </cell>
        </row>
        <row r="1923">
          <cell r="A1923" t="str">
            <v>Data Engineer</v>
          </cell>
          <cell r="H1923">
            <v>45131.440821759257</v>
          </cell>
        </row>
        <row r="1924">
          <cell r="A1924" t="str">
            <v>Senior Data Engineer</v>
          </cell>
          <cell r="H1924">
            <v>45004.269907407397</v>
          </cell>
        </row>
        <row r="1925">
          <cell r="A1925" t="str">
            <v>Business Analyst</v>
          </cell>
          <cell r="H1925">
            <v>45078.230127314811</v>
          </cell>
        </row>
        <row r="1926">
          <cell r="A1926" t="str">
            <v>Senior Data Scientist</v>
          </cell>
          <cell r="H1926">
            <v>45023.292118055557</v>
          </cell>
        </row>
        <row r="1927">
          <cell r="A1927" t="str">
            <v>Data Analyst</v>
          </cell>
          <cell r="H1927">
            <v>45270.533148148148</v>
          </cell>
        </row>
        <row r="1928">
          <cell r="A1928" t="str">
            <v>Data Scientist</v>
          </cell>
          <cell r="H1928">
            <v>45141.75271990741</v>
          </cell>
        </row>
        <row r="1929">
          <cell r="A1929" t="str">
            <v>Data Engineer</v>
          </cell>
          <cell r="H1929">
            <v>45047.924039351848</v>
          </cell>
        </row>
        <row r="1930">
          <cell r="A1930" t="str">
            <v>Data Engineer</v>
          </cell>
          <cell r="H1930">
            <v>45091.340081018519</v>
          </cell>
        </row>
        <row r="1931">
          <cell r="A1931" t="str">
            <v>Data Analyst</v>
          </cell>
          <cell r="H1931">
            <v>45272.666967592602</v>
          </cell>
        </row>
        <row r="1932">
          <cell r="A1932" t="str">
            <v>Senior Data Analyst</v>
          </cell>
          <cell r="H1932">
            <v>45063.291875000003</v>
          </cell>
        </row>
        <row r="1933">
          <cell r="A1933" t="str">
            <v>Data Analyst</v>
          </cell>
          <cell r="H1933">
            <v>45209.251342592594</v>
          </cell>
        </row>
        <row r="1934">
          <cell r="A1934" t="str">
            <v>Data Analyst</v>
          </cell>
          <cell r="H1934">
            <v>44937.668194444443</v>
          </cell>
        </row>
        <row r="1935">
          <cell r="A1935" t="str">
            <v>Data Engineer</v>
          </cell>
          <cell r="H1935">
            <v>45284.310115740736</v>
          </cell>
        </row>
        <row r="1936">
          <cell r="A1936" t="str">
            <v>Senior Data Scientist</v>
          </cell>
          <cell r="H1936">
            <v>45156.79550925926</v>
          </cell>
        </row>
        <row r="1937">
          <cell r="A1937" t="str">
            <v>Data Analyst</v>
          </cell>
          <cell r="H1937">
            <v>45156.750567129631</v>
          </cell>
        </row>
        <row r="1938">
          <cell r="A1938" t="str">
            <v>Senior Data Engineer</v>
          </cell>
          <cell r="H1938">
            <v>45093.815069444441</v>
          </cell>
        </row>
        <row r="1939">
          <cell r="A1939" t="str">
            <v>Data Engineer</v>
          </cell>
          <cell r="H1939">
            <v>45077.30736111111</v>
          </cell>
        </row>
        <row r="1940">
          <cell r="A1940" t="str">
            <v>Data Engineer</v>
          </cell>
          <cell r="H1940">
            <v>45170.645868055559</v>
          </cell>
        </row>
        <row r="1941">
          <cell r="A1941" t="str">
            <v>Senior Data Engineer</v>
          </cell>
          <cell r="H1941">
            <v>45127.540752314817</v>
          </cell>
        </row>
        <row r="1942">
          <cell r="A1942" t="str">
            <v>Data Engineer</v>
          </cell>
          <cell r="H1942">
            <v>45005.676585648151</v>
          </cell>
        </row>
        <row r="1943">
          <cell r="A1943" t="str">
            <v>Data Analyst</v>
          </cell>
          <cell r="H1943">
            <v>44931.585138888891</v>
          </cell>
        </row>
        <row r="1944">
          <cell r="A1944" t="str">
            <v>Data Engineer</v>
          </cell>
          <cell r="H1944">
            <v>45156.047280092593</v>
          </cell>
        </row>
        <row r="1945">
          <cell r="A1945" t="str">
            <v>Data Analyst</v>
          </cell>
          <cell r="H1945">
            <v>45174.333460648151</v>
          </cell>
        </row>
        <row r="1946">
          <cell r="A1946" t="str">
            <v>Senior Data Engineer</v>
          </cell>
          <cell r="H1946">
            <v>45022.51053240741</v>
          </cell>
        </row>
        <row r="1947">
          <cell r="A1947" t="str">
            <v>Data Engineer</v>
          </cell>
          <cell r="H1947">
            <v>45207.255601851852</v>
          </cell>
        </row>
        <row r="1948">
          <cell r="A1948" t="str">
            <v>Senior Data Analyst</v>
          </cell>
          <cell r="H1948">
            <v>45055.50037037037</v>
          </cell>
        </row>
        <row r="1949">
          <cell r="A1949" t="str">
            <v>Data Scientist</v>
          </cell>
          <cell r="H1949">
            <v>45187.085231481477</v>
          </cell>
        </row>
        <row r="1950">
          <cell r="A1950" t="str">
            <v>Data Engineer</v>
          </cell>
          <cell r="H1950">
            <v>45080.440555555557</v>
          </cell>
        </row>
        <row r="1951">
          <cell r="A1951" t="str">
            <v>Data Scientist</v>
          </cell>
          <cell r="H1951">
            <v>45090.335162037038</v>
          </cell>
        </row>
        <row r="1952">
          <cell r="A1952" t="str">
            <v>Data Scientist</v>
          </cell>
          <cell r="H1952">
            <v>45106.294687499998</v>
          </cell>
        </row>
        <row r="1953">
          <cell r="A1953" t="str">
            <v>Software Engineer</v>
          </cell>
          <cell r="H1953">
            <v>44936.603136574071</v>
          </cell>
        </row>
        <row r="1954">
          <cell r="A1954" t="str">
            <v>Senior Data Engineer</v>
          </cell>
          <cell r="H1954">
            <v>45154.850949074083</v>
          </cell>
        </row>
        <row r="1955">
          <cell r="A1955" t="str">
            <v>Data Scientist</v>
          </cell>
          <cell r="H1955">
            <v>45119.6169212963</v>
          </cell>
        </row>
        <row r="1956">
          <cell r="A1956" t="str">
            <v>Data Engineer</v>
          </cell>
          <cell r="H1956">
            <v>45270.298344907409</v>
          </cell>
        </row>
        <row r="1957">
          <cell r="A1957" t="str">
            <v>Data Scientist</v>
          </cell>
          <cell r="H1957">
            <v>45253.25209490741</v>
          </cell>
        </row>
        <row r="1958">
          <cell r="A1958" t="str">
            <v>Data Scientist</v>
          </cell>
          <cell r="H1958">
            <v>45147.80201388889</v>
          </cell>
        </row>
        <row r="1959">
          <cell r="A1959" t="str">
            <v>Data Analyst</v>
          </cell>
          <cell r="H1959">
            <v>44937.024363425917</v>
          </cell>
        </row>
        <row r="1960">
          <cell r="A1960" t="str">
            <v>Data Scientist</v>
          </cell>
          <cell r="H1960">
            <v>45182.419236111113</v>
          </cell>
        </row>
        <row r="1961">
          <cell r="A1961" t="str">
            <v>Data Scientist</v>
          </cell>
          <cell r="H1961">
            <v>45097.294317129628</v>
          </cell>
        </row>
        <row r="1962">
          <cell r="A1962" t="str">
            <v>Data Engineer</v>
          </cell>
          <cell r="H1962">
            <v>45205.587951388887</v>
          </cell>
        </row>
        <row r="1963">
          <cell r="A1963" t="str">
            <v>Data Engineer</v>
          </cell>
          <cell r="H1963">
            <v>45231.468506944453</v>
          </cell>
        </row>
        <row r="1964">
          <cell r="A1964" t="str">
            <v>Data Scientist</v>
          </cell>
          <cell r="H1964">
            <v>45008.420046296298</v>
          </cell>
        </row>
        <row r="1965">
          <cell r="A1965" t="str">
            <v>Business Analyst</v>
          </cell>
          <cell r="H1965">
            <v>45196.683576388888</v>
          </cell>
        </row>
        <row r="1966">
          <cell r="A1966" t="str">
            <v>Data Scientist</v>
          </cell>
          <cell r="H1966">
            <v>45154.752152777779</v>
          </cell>
        </row>
        <row r="1967">
          <cell r="A1967" t="str">
            <v>Data Engineer</v>
          </cell>
          <cell r="H1967">
            <v>44972.674351851849</v>
          </cell>
        </row>
        <row r="1968">
          <cell r="A1968" t="str">
            <v>Data Scientist</v>
          </cell>
          <cell r="H1968">
            <v>45243.375775462962</v>
          </cell>
        </row>
        <row r="1969">
          <cell r="A1969" t="str">
            <v>Senior Data Engineer</v>
          </cell>
          <cell r="H1969">
            <v>45166.779745370368</v>
          </cell>
        </row>
        <row r="1970">
          <cell r="A1970" t="str">
            <v>Software Engineer</v>
          </cell>
          <cell r="H1970">
            <v>45168.977696759262</v>
          </cell>
        </row>
        <row r="1971">
          <cell r="A1971" t="str">
            <v>Data Engineer</v>
          </cell>
          <cell r="H1971">
            <v>45230.6715625</v>
          </cell>
        </row>
        <row r="1972">
          <cell r="A1972" t="str">
            <v>Data Scientist</v>
          </cell>
          <cell r="H1972">
            <v>45105.961469907408</v>
          </cell>
        </row>
        <row r="1973">
          <cell r="A1973" t="str">
            <v>Data Scientist</v>
          </cell>
          <cell r="H1973">
            <v>44978.432928240742</v>
          </cell>
        </row>
        <row r="1974">
          <cell r="A1974" t="str">
            <v>Data Scientist</v>
          </cell>
          <cell r="H1974">
            <v>45212.12939814815</v>
          </cell>
        </row>
        <row r="1975">
          <cell r="A1975" t="str">
            <v>Senior Data Engineer</v>
          </cell>
          <cell r="H1975">
            <v>45153.410231481481</v>
          </cell>
        </row>
        <row r="1976">
          <cell r="A1976" t="str">
            <v>Data Scientist</v>
          </cell>
          <cell r="H1976">
            <v>45174.253032407411</v>
          </cell>
        </row>
        <row r="1977">
          <cell r="A1977" t="str">
            <v>Data Analyst</v>
          </cell>
          <cell r="H1977">
            <v>44944.740555555552</v>
          </cell>
        </row>
        <row r="1978">
          <cell r="A1978" t="str">
            <v>Data Engineer</v>
          </cell>
          <cell r="H1978">
            <v>45020.564305555563</v>
          </cell>
        </row>
        <row r="1979">
          <cell r="A1979" t="str">
            <v>Senior Data Engineer</v>
          </cell>
          <cell r="H1979">
            <v>44951.333391203712</v>
          </cell>
        </row>
        <row r="1980">
          <cell r="A1980" t="str">
            <v>Senior Data Engineer</v>
          </cell>
          <cell r="H1980">
            <v>44930.568206018521</v>
          </cell>
        </row>
        <row r="1981">
          <cell r="A1981" t="str">
            <v>Data Scientist</v>
          </cell>
          <cell r="H1981">
            <v>45118.921157407407</v>
          </cell>
        </row>
        <row r="1982">
          <cell r="A1982" t="str">
            <v>Data Analyst</v>
          </cell>
          <cell r="H1982">
            <v>45218.916863425933</v>
          </cell>
        </row>
        <row r="1983">
          <cell r="A1983" t="str">
            <v>Business Analyst</v>
          </cell>
          <cell r="H1983">
            <v>45195.792546296303</v>
          </cell>
        </row>
        <row r="1984">
          <cell r="A1984" t="str">
            <v>Data Analyst</v>
          </cell>
          <cell r="H1984">
            <v>44930.62604166667</v>
          </cell>
        </row>
        <row r="1985">
          <cell r="A1985" t="str">
            <v>Data Scientist</v>
          </cell>
          <cell r="H1985">
            <v>45155.795798611107</v>
          </cell>
        </row>
        <row r="1986">
          <cell r="A1986" t="str">
            <v>Data Engineer</v>
          </cell>
          <cell r="H1986">
            <v>45026.46371527778</v>
          </cell>
        </row>
        <row r="1987">
          <cell r="A1987" t="str">
            <v>Data Scientist</v>
          </cell>
          <cell r="H1987">
            <v>45270.29315972222</v>
          </cell>
        </row>
        <row r="1988">
          <cell r="A1988" t="str">
            <v>Data Engineer</v>
          </cell>
          <cell r="H1988">
            <v>45266.836817129632</v>
          </cell>
        </row>
        <row r="1989">
          <cell r="A1989" t="str">
            <v>Data Analyst</v>
          </cell>
          <cell r="H1989">
            <v>45287.584699074083</v>
          </cell>
        </row>
        <row r="1990">
          <cell r="A1990" t="str">
            <v>Data Scientist</v>
          </cell>
          <cell r="H1990">
            <v>45040.876134259262</v>
          </cell>
        </row>
        <row r="1991">
          <cell r="A1991" t="str">
            <v>Senior Data Engineer</v>
          </cell>
          <cell r="H1991">
            <v>45147.089259259257</v>
          </cell>
        </row>
        <row r="1992">
          <cell r="A1992" t="str">
            <v>Data Engineer</v>
          </cell>
          <cell r="H1992">
            <v>45075.339317129627</v>
          </cell>
        </row>
        <row r="1993">
          <cell r="A1993" t="str">
            <v>Data Analyst</v>
          </cell>
          <cell r="H1993">
            <v>45273.458657407413</v>
          </cell>
        </row>
        <row r="1994">
          <cell r="A1994" t="str">
            <v>Data Engineer</v>
          </cell>
          <cell r="H1994">
            <v>44991.452881944453</v>
          </cell>
        </row>
        <row r="1995">
          <cell r="A1995" t="str">
            <v>Data Engineer</v>
          </cell>
          <cell r="H1995">
            <v>45153.588969907411</v>
          </cell>
        </row>
        <row r="1996">
          <cell r="A1996" t="str">
            <v>Data Engineer</v>
          </cell>
          <cell r="H1996">
            <v>45161.25440972222</v>
          </cell>
        </row>
        <row r="1997">
          <cell r="A1997" t="str">
            <v>Data Engineer</v>
          </cell>
          <cell r="H1997">
            <v>44955.840497685182</v>
          </cell>
        </row>
        <row r="1998">
          <cell r="A1998" t="str">
            <v>Senior Data Engineer</v>
          </cell>
          <cell r="H1998">
            <v>45134.666458333333</v>
          </cell>
        </row>
        <row r="1999">
          <cell r="A1999" t="str">
            <v>Senior Data Engineer</v>
          </cell>
          <cell r="H1999">
            <v>45156.781111111108</v>
          </cell>
        </row>
        <row r="2000">
          <cell r="A2000" t="str">
            <v>Senior Data Analyst</v>
          </cell>
          <cell r="H2000">
            <v>45015.293171296304</v>
          </cell>
        </row>
        <row r="2001">
          <cell r="A2001" t="str">
            <v>Data Analyst</v>
          </cell>
          <cell r="H2001">
            <v>45282.667233796303</v>
          </cell>
        </row>
        <row r="2002">
          <cell r="A2002" t="str">
            <v>Data Engineer</v>
          </cell>
          <cell r="H2002">
            <v>44959.631608796299</v>
          </cell>
        </row>
        <row r="2003">
          <cell r="A2003" t="str">
            <v>Data Engineer</v>
          </cell>
          <cell r="H2003">
            <v>45212.592083333337</v>
          </cell>
        </row>
        <row r="2004">
          <cell r="A2004" t="str">
            <v>Data Scientist</v>
          </cell>
          <cell r="H2004">
            <v>44929.772581018522</v>
          </cell>
        </row>
        <row r="2005">
          <cell r="A2005" t="str">
            <v>Data Analyst</v>
          </cell>
          <cell r="H2005">
            <v>44935.902604166673</v>
          </cell>
        </row>
        <row r="2006">
          <cell r="A2006" t="str">
            <v>Data Engineer</v>
          </cell>
          <cell r="H2006">
            <v>45119.377592592587</v>
          </cell>
        </row>
        <row r="2007">
          <cell r="A2007" t="str">
            <v>Data Engineer</v>
          </cell>
          <cell r="H2007">
            <v>45070.296840277777</v>
          </cell>
        </row>
        <row r="2008">
          <cell r="A2008" t="str">
            <v>Data Engineer</v>
          </cell>
          <cell r="H2008">
            <v>45163.492106481477</v>
          </cell>
        </row>
        <row r="2009">
          <cell r="A2009" t="str">
            <v>Data Engineer</v>
          </cell>
          <cell r="H2009">
            <v>45133.883761574078</v>
          </cell>
        </row>
        <row r="2010">
          <cell r="A2010" t="str">
            <v>Data Scientist</v>
          </cell>
          <cell r="H2010">
            <v>45112.668888888889</v>
          </cell>
        </row>
        <row r="2011">
          <cell r="A2011" t="str">
            <v>Data Engineer</v>
          </cell>
          <cell r="H2011">
            <v>45063.674363425933</v>
          </cell>
        </row>
        <row r="2012">
          <cell r="A2012" t="str">
            <v>Senior Data Engineer</v>
          </cell>
          <cell r="H2012">
            <v>45131.015416666669</v>
          </cell>
        </row>
        <row r="2013">
          <cell r="A2013" t="str">
            <v>Data Analyst</v>
          </cell>
          <cell r="H2013">
            <v>45282.887800925928</v>
          </cell>
        </row>
        <row r="2014">
          <cell r="A2014" t="str">
            <v>Data Engineer</v>
          </cell>
          <cell r="H2014">
            <v>44989.338252314818</v>
          </cell>
        </row>
        <row r="2015">
          <cell r="A2015" t="str">
            <v>Data Engineer</v>
          </cell>
          <cell r="H2015">
            <v>45268.628761574073</v>
          </cell>
        </row>
        <row r="2016">
          <cell r="A2016" t="str">
            <v>Data Scientist</v>
          </cell>
          <cell r="H2016">
            <v>44931.961238425924</v>
          </cell>
        </row>
        <row r="2017">
          <cell r="A2017" t="str">
            <v>Data Scientist</v>
          </cell>
          <cell r="H2017">
            <v>45010.377106481479</v>
          </cell>
        </row>
        <row r="2018">
          <cell r="A2018" t="str">
            <v>Data Engineer</v>
          </cell>
          <cell r="H2018">
            <v>45268.089513888888</v>
          </cell>
        </row>
        <row r="2019">
          <cell r="A2019" t="str">
            <v>Data Engineer</v>
          </cell>
          <cell r="H2019">
            <v>45276.544699074067</v>
          </cell>
        </row>
        <row r="2020">
          <cell r="A2020" t="str">
            <v>Data Analyst</v>
          </cell>
          <cell r="H2020">
            <v>45101.458379629628</v>
          </cell>
        </row>
        <row r="2021">
          <cell r="A2021" t="str">
            <v>Data Scientist</v>
          </cell>
          <cell r="H2021">
            <v>45078.600405092591</v>
          </cell>
        </row>
        <row r="2022">
          <cell r="A2022" t="str">
            <v>Data Scientist</v>
          </cell>
          <cell r="H2022">
            <v>45181.126863425918</v>
          </cell>
        </row>
        <row r="2023">
          <cell r="A2023" t="str">
            <v>Data Scientist</v>
          </cell>
          <cell r="H2023">
            <v>45005.860358796293</v>
          </cell>
        </row>
        <row r="2024">
          <cell r="A2024" t="str">
            <v>Senior Data Engineer</v>
          </cell>
          <cell r="H2024">
            <v>44930.61074074074</v>
          </cell>
        </row>
        <row r="2025">
          <cell r="A2025" t="str">
            <v>Data Analyst</v>
          </cell>
          <cell r="H2025">
            <v>45013.628101851849</v>
          </cell>
        </row>
        <row r="2026">
          <cell r="A2026" t="str">
            <v>Machine Learning Engineer</v>
          </cell>
          <cell r="H2026">
            <v>45048.229467592602</v>
          </cell>
        </row>
        <row r="2027">
          <cell r="A2027" t="str">
            <v>Data Scientist</v>
          </cell>
          <cell r="H2027">
            <v>45211.752430555563</v>
          </cell>
        </row>
        <row r="2028">
          <cell r="A2028" t="str">
            <v>Data Engineer</v>
          </cell>
          <cell r="H2028">
            <v>45208.089895833327</v>
          </cell>
        </row>
        <row r="2029">
          <cell r="A2029" t="str">
            <v>Data Analyst</v>
          </cell>
          <cell r="H2029">
            <v>45191.670555555553</v>
          </cell>
        </row>
        <row r="2030">
          <cell r="A2030" t="str">
            <v>Data Engineer</v>
          </cell>
          <cell r="H2030">
            <v>45209.632199074083</v>
          </cell>
        </row>
        <row r="2031">
          <cell r="A2031" t="str">
            <v>Data Analyst</v>
          </cell>
          <cell r="H2031">
            <v>45082.621539351851</v>
          </cell>
        </row>
        <row r="2032">
          <cell r="A2032" t="str">
            <v>Data Engineer</v>
          </cell>
          <cell r="H2032">
            <v>44956.673125000001</v>
          </cell>
        </row>
        <row r="2033">
          <cell r="A2033" t="str">
            <v>Data Analyst</v>
          </cell>
          <cell r="H2033">
            <v>45036.416909722233</v>
          </cell>
        </row>
        <row r="2034">
          <cell r="A2034" t="str">
            <v>Data Analyst</v>
          </cell>
          <cell r="H2034">
            <v>45209.750289351847</v>
          </cell>
        </row>
        <row r="2035">
          <cell r="A2035" t="str">
            <v>Data Analyst</v>
          </cell>
          <cell r="H2035">
            <v>45201.751099537039</v>
          </cell>
        </row>
        <row r="2036">
          <cell r="A2036" t="str">
            <v>Data Engineer</v>
          </cell>
          <cell r="H2036">
            <v>45079.656504629631</v>
          </cell>
        </row>
        <row r="2037">
          <cell r="A2037" t="str">
            <v>Data Engineer</v>
          </cell>
          <cell r="H2037">
            <v>45005.694131944438</v>
          </cell>
        </row>
        <row r="2038">
          <cell r="A2038" t="str">
            <v>Data Engineer</v>
          </cell>
          <cell r="H2038">
            <v>44981.755983796298</v>
          </cell>
        </row>
        <row r="2039">
          <cell r="A2039" t="str">
            <v>Data Scientist</v>
          </cell>
          <cell r="H2039">
            <v>45175.792511574073</v>
          </cell>
        </row>
        <row r="2040">
          <cell r="A2040" t="str">
            <v>Cloud Engineer</v>
          </cell>
          <cell r="H2040">
            <v>44964.086168981477</v>
          </cell>
        </row>
        <row r="2041">
          <cell r="A2041" t="str">
            <v>Data Analyst</v>
          </cell>
          <cell r="H2041">
            <v>45031.000208333331</v>
          </cell>
        </row>
        <row r="2042">
          <cell r="A2042" t="str">
            <v>Data Scientist</v>
          </cell>
          <cell r="H2042">
            <v>45210.752118055563</v>
          </cell>
        </row>
        <row r="2043">
          <cell r="A2043" t="str">
            <v>Data Scientist</v>
          </cell>
          <cell r="H2043">
            <v>45108.627372685187</v>
          </cell>
        </row>
        <row r="2044">
          <cell r="A2044" t="str">
            <v>Data Engineer</v>
          </cell>
          <cell r="H2044">
            <v>45104.004386574074</v>
          </cell>
        </row>
        <row r="2045">
          <cell r="A2045" t="str">
            <v>Data Analyst</v>
          </cell>
          <cell r="H2045">
            <v>45108.375127314823</v>
          </cell>
        </row>
        <row r="2046">
          <cell r="A2046" t="str">
            <v>Data Scientist</v>
          </cell>
          <cell r="H2046">
            <v>44986.879733796297</v>
          </cell>
        </row>
        <row r="2047">
          <cell r="A2047" t="str">
            <v>Senior Data Engineer</v>
          </cell>
          <cell r="H2047">
            <v>45151.838182870371</v>
          </cell>
        </row>
        <row r="2048">
          <cell r="A2048" t="str">
            <v>Data Scientist</v>
          </cell>
          <cell r="H2048">
            <v>44950.628750000003</v>
          </cell>
        </row>
        <row r="2049">
          <cell r="A2049" t="str">
            <v>Data Engineer</v>
          </cell>
          <cell r="H2049">
            <v>45022.669849537036</v>
          </cell>
        </row>
        <row r="2050">
          <cell r="A2050" t="str">
            <v>Data Scientist</v>
          </cell>
          <cell r="H2050">
            <v>45083.732893518521</v>
          </cell>
        </row>
        <row r="2051">
          <cell r="A2051" t="str">
            <v>Senior Data Engineer</v>
          </cell>
          <cell r="H2051">
            <v>45161.54791666667</v>
          </cell>
        </row>
        <row r="2052">
          <cell r="A2052" t="str">
            <v>Senior Data Engineer</v>
          </cell>
          <cell r="H2052">
            <v>45190.603495370371</v>
          </cell>
        </row>
        <row r="2053">
          <cell r="A2053" t="str">
            <v>Data Analyst</v>
          </cell>
          <cell r="H2053">
            <v>44964.30846064815</v>
          </cell>
        </row>
        <row r="2054">
          <cell r="A2054" t="str">
            <v>Data Analyst</v>
          </cell>
          <cell r="H2054">
            <v>45110.297789351847</v>
          </cell>
        </row>
        <row r="2055">
          <cell r="A2055" t="str">
            <v>Data Scientist</v>
          </cell>
          <cell r="H2055">
            <v>45163.736851851849</v>
          </cell>
        </row>
        <row r="2056">
          <cell r="A2056" t="str">
            <v>Data Engineer</v>
          </cell>
          <cell r="H2056">
            <v>44977.254537037043</v>
          </cell>
        </row>
        <row r="2057">
          <cell r="A2057" t="str">
            <v>Data Scientist</v>
          </cell>
          <cell r="H2057">
            <v>45174.335590277777</v>
          </cell>
        </row>
        <row r="2058">
          <cell r="A2058" t="str">
            <v>Data Engineer</v>
          </cell>
          <cell r="H2058">
            <v>45252.02884259259</v>
          </cell>
        </row>
        <row r="2059">
          <cell r="A2059" t="str">
            <v>Data Engineer</v>
          </cell>
          <cell r="H2059">
            <v>45241.381018518521</v>
          </cell>
        </row>
        <row r="2060">
          <cell r="A2060" t="str">
            <v>Data Scientist</v>
          </cell>
          <cell r="H2060">
            <v>44968.961585648147</v>
          </cell>
        </row>
        <row r="2061">
          <cell r="A2061" t="str">
            <v>Cloud Engineer</v>
          </cell>
          <cell r="H2061">
            <v>45060.017800925933</v>
          </cell>
        </row>
        <row r="2062">
          <cell r="A2062" t="str">
            <v>Data Engineer</v>
          </cell>
          <cell r="H2062">
            <v>44930.673645833333</v>
          </cell>
        </row>
        <row r="2063">
          <cell r="A2063" t="str">
            <v>Data Scientist</v>
          </cell>
          <cell r="H2063">
            <v>44970.543344907397</v>
          </cell>
        </row>
        <row r="2064">
          <cell r="A2064" t="str">
            <v>Data Engineer</v>
          </cell>
          <cell r="H2064">
            <v>45289.296284722222</v>
          </cell>
        </row>
        <row r="2065">
          <cell r="A2065" t="str">
            <v>Data Scientist</v>
          </cell>
          <cell r="H2065">
            <v>44994.96261574074</v>
          </cell>
        </row>
        <row r="2066">
          <cell r="A2066" t="str">
            <v>Senior Data Analyst</v>
          </cell>
          <cell r="H2066">
            <v>45214.251145833332</v>
          </cell>
        </row>
        <row r="2067">
          <cell r="A2067" t="str">
            <v>Senior Data Engineer</v>
          </cell>
          <cell r="H2067">
            <v>45098.672025462962</v>
          </cell>
        </row>
        <row r="2068">
          <cell r="A2068" t="str">
            <v>Data Engineer</v>
          </cell>
          <cell r="H2068">
            <v>45241.588946759257</v>
          </cell>
        </row>
        <row r="2069">
          <cell r="A2069" t="str">
            <v>Data Scientist</v>
          </cell>
          <cell r="H2069">
            <v>45289.84107638889</v>
          </cell>
        </row>
        <row r="2070">
          <cell r="A2070" t="str">
            <v>Data Engineer</v>
          </cell>
          <cell r="H2070">
            <v>45168.783182870371</v>
          </cell>
        </row>
        <row r="2071">
          <cell r="A2071" t="str">
            <v>Data Scientist</v>
          </cell>
          <cell r="H2071">
            <v>45225.752002314817</v>
          </cell>
        </row>
        <row r="2072">
          <cell r="A2072" t="str">
            <v>Data Analyst</v>
          </cell>
          <cell r="H2072">
            <v>45114.542627314811</v>
          </cell>
        </row>
        <row r="2073">
          <cell r="A2073" t="str">
            <v>Software Engineer</v>
          </cell>
          <cell r="H2073">
            <v>45284.559918981482</v>
          </cell>
        </row>
        <row r="2074">
          <cell r="A2074" t="str">
            <v>Data Engineer</v>
          </cell>
          <cell r="H2074">
            <v>45288.309201388889</v>
          </cell>
        </row>
        <row r="2075">
          <cell r="A2075" t="str">
            <v>Data Scientist</v>
          </cell>
          <cell r="H2075">
            <v>44950.921087962961</v>
          </cell>
        </row>
        <row r="2076">
          <cell r="A2076" t="str">
            <v>Software Engineer</v>
          </cell>
          <cell r="H2076">
            <v>45035.132384259261</v>
          </cell>
        </row>
        <row r="2077">
          <cell r="A2077" t="str">
            <v>Data Scientist</v>
          </cell>
          <cell r="H2077">
            <v>45013.04587962963</v>
          </cell>
        </row>
        <row r="2078">
          <cell r="A2078" t="str">
            <v>Senior Data Engineer</v>
          </cell>
          <cell r="H2078">
            <v>45209.506782407407</v>
          </cell>
        </row>
        <row r="2079">
          <cell r="A2079" t="str">
            <v>Data Analyst</v>
          </cell>
          <cell r="H2079">
            <v>45127.915902777779</v>
          </cell>
        </row>
        <row r="2080">
          <cell r="A2080" t="str">
            <v>Data Analyst</v>
          </cell>
          <cell r="H2080">
            <v>45154.875613425917</v>
          </cell>
        </row>
        <row r="2081">
          <cell r="A2081" t="str">
            <v>Data Engineer</v>
          </cell>
          <cell r="H2081">
            <v>45210.256284722222</v>
          </cell>
        </row>
        <row r="2082">
          <cell r="A2082" t="str">
            <v>Senior Data Engineer</v>
          </cell>
          <cell r="H2082">
            <v>45070.297453703701</v>
          </cell>
        </row>
        <row r="2083">
          <cell r="A2083" t="str">
            <v>Data Scientist</v>
          </cell>
          <cell r="H2083">
            <v>45256.454583333332</v>
          </cell>
        </row>
        <row r="2084">
          <cell r="A2084" t="str">
            <v>Senior Data Scientist</v>
          </cell>
          <cell r="H2084">
            <v>45118.418020833327</v>
          </cell>
        </row>
        <row r="2085">
          <cell r="A2085" t="str">
            <v>Data Engineer</v>
          </cell>
          <cell r="H2085">
            <v>45082.993842592587</v>
          </cell>
        </row>
        <row r="2086">
          <cell r="A2086" t="str">
            <v>Data Analyst</v>
          </cell>
          <cell r="H2086">
            <v>44945.127291666657</v>
          </cell>
        </row>
        <row r="2087">
          <cell r="A2087" t="str">
            <v>Software Engineer</v>
          </cell>
          <cell r="H2087">
            <v>45286.958634259259</v>
          </cell>
        </row>
        <row r="2088">
          <cell r="A2088" t="str">
            <v>Senior Data Scientist</v>
          </cell>
          <cell r="H2088">
            <v>45040.250787037039</v>
          </cell>
        </row>
        <row r="2089">
          <cell r="A2089" t="str">
            <v>Data Analyst</v>
          </cell>
          <cell r="H2089">
            <v>44928.542546296303</v>
          </cell>
        </row>
        <row r="2090">
          <cell r="A2090" t="str">
            <v>Data Scientist</v>
          </cell>
          <cell r="H2090">
            <v>44940.139386574083</v>
          </cell>
        </row>
        <row r="2091">
          <cell r="A2091" t="str">
            <v>Senior Data Analyst</v>
          </cell>
          <cell r="H2091">
            <v>45246.667291666658</v>
          </cell>
        </row>
        <row r="2092">
          <cell r="A2092" t="str">
            <v>Business Analyst</v>
          </cell>
          <cell r="H2092">
            <v>45169.37599537037</v>
          </cell>
        </row>
        <row r="2093">
          <cell r="A2093" t="str">
            <v>Data Analyst</v>
          </cell>
          <cell r="H2093">
            <v>45174.250497685192</v>
          </cell>
        </row>
        <row r="2094">
          <cell r="A2094" t="str">
            <v>Data Analyst</v>
          </cell>
          <cell r="H2094">
            <v>45135.916643518518</v>
          </cell>
        </row>
        <row r="2095">
          <cell r="A2095" t="str">
            <v>Data Engineer</v>
          </cell>
          <cell r="H2095">
            <v>45245.796805555547</v>
          </cell>
        </row>
        <row r="2096">
          <cell r="A2096" t="str">
            <v>Data Analyst</v>
          </cell>
          <cell r="H2096">
            <v>45099.792430555557</v>
          </cell>
        </row>
        <row r="2097">
          <cell r="A2097" t="str">
            <v>Data Scientist</v>
          </cell>
          <cell r="H2097">
            <v>45076.61310185185</v>
          </cell>
        </row>
        <row r="2098">
          <cell r="A2098" t="str">
            <v>Data Analyst</v>
          </cell>
          <cell r="H2098">
            <v>45287.333657407413</v>
          </cell>
        </row>
        <row r="2099">
          <cell r="A2099" t="str">
            <v>Data Scientist</v>
          </cell>
          <cell r="H2099">
            <v>45122.044976851852</v>
          </cell>
        </row>
        <row r="2100">
          <cell r="A2100" t="str">
            <v>Data Analyst</v>
          </cell>
          <cell r="H2100">
            <v>45083.458472222221</v>
          </cell>
        </row>
        <row r="2101">
          <cell r="A2101" t="str">
            <v>Data Engineer</v>
          </cell>
          <cell r="H2101">
            <v>45267.633356481478</v>
          </cell>
        </row>
        <row r="2102">
          <cell r="A2102" t="str">
            <v>Data Analyst</v>
          </cell>
          <cell r="H2102">
            <v>45275.085509259261</v>
          </cell>
        </row>
        <row r="2103">
          <cell r="A2103" t="str">
            <v>Data Analyst</v>
          </cell>
          <cell r="H2103">
            <v>45232.250243055547</v>
          </cell>
        </row>
        <row r="2104">
          <cell r="A2104" t="str">
            <v>Software Engineer</v>
          </cell>
          <cell r="H2104">
            <v>45011.379791666674</v>
          </cell>
        </row>
        <row r="2105">
          <cell r="A2105" t="str">
            <v>Data Engineer</v>
          </cell>
          <cell r="H2105">
            <v>45043.934421296297</v>
          </cell>
        </row>
        <row r="2106">
          <cell r="A2106" t="str">
            <v>Data Scientist</v>
          </cell>
          <cell r="H2106">
            <v>45011.837291666663</v>
          </cell>
        </row>
        <row r="2107">
          <cell r="A2107" t="str">
            <v>Data Engineer</v>
          </cell>
          <cell r="H2107">
            <v>44985.924722222233</v>
          </cell>
        </row>
        <row r="2108">
          <cell r="A2108" t="str">
            <v>Senior Data Engineer</v>
          </cell>
          <cell r="H2108">
            <v>45189.922291666669</v>
          </cell>
        </row>
        <row r="2109">
          <cell r="A2109" t="str">
            <v>Data Analyst</v>
          </cell>
          <cell r="H2109">
            <v>44984.692974537043</v>
          </cell>
        </row>
        <row r="2110">
          <cell r="A2110" t="str">
            <v>Data Scientist</v>
          </cell>
          <cell r="H2110">
            <v>45059.681562500002</v>
          </cell>
        </row>
        <row r="2111">
          <cell r="A2111" t="str">
            <v>Data Engineer</v>
          </cell>
          <cell r="H2111">
            <v>45256.789409722223</v>
          </cell>
        </row>
        <row r="2112">
          <cell r="A2112" t="str">
            <v>Data Engineer</v>
          </cell>
          <cell r="H2112">
            <v>45211.764386574083</v>
          </cell>
        </row>
        <row r="2113">
          <cell r="A2113" t="str">
            <v>Data Scientist</v>
          </cell>
          <cell r="H2113">
            <v>44969.533483796287</v>
          </cell>
        </row>
        <row r="2114">
          <cell r="A2114" t="str">
            <v>Senior Data Engineer</v>
          </cell>
          <cell r="H2114">
            <v>44977.454004629632</v>
          </cell>
        </row>
        <row r="2115">
          <cell r="A2115" t="str">
            <v>Data Engineer</v>
          </cell>
          <cell r="H2115">
            <v>45211.76761574074</v>
          </cell>
        </row>
        <row r="2116">
          <cell r="A2116" t="str">
            <v>Senior Data Scientist</v>
          </cell>
          <cell r="H2116">
            <v>44945.263194444437</v>
          </cell>
        </row>
        <row r="2117">
          <cell r="A2117" t="str">
            <v>Data Engineer</v>
          </cell>
          <cell r="H2117">
            <v>45171.768460648149</v>
          </cell>
        </row>
        <row r="2118">
          <cell r="A2118" t="str">
            <v>Data Engineer</v>
          </cell>
          <cell r="H2118">
            <v>44988.879074074073</v>
          </cell>
        </row>
        <row r="2119">
          <cell r="A2119" t="str">
            <v>Data Engineer</v>
          </cell>
          <cell r="H2119">
            <v>45260.335034722222</v>
          </cell>
        </row>
        <row r="2120">
          <cell r="A2120" t="str">
            <v>Data Scientist</v>
          </cell>
          <cell r="H2120">
            <v>45248.585381944453</v>
          </cell>
        </row>
        <row r="2121">
          <cell r="A2121" t="str">
            <v>Data Engineer</v>
          </cell>
          <cell r="H2121">
            <v>44974.427372685182</v>
          </cell>
        </row>
        <row r="2122">
          <cell r="A2122" t="str">
            <v>Data Engineer</v>
          </cell>
          <cell r="H2122">
            <v>44982.479490740741</v>
          </cell>
        </row>
        <row r="2123">
          <cell r="A2123" t="str">
            <v>Data Scientist</v>
          </cell>
          <cell r="H2123">
            <v>45197.912210648137</v>
          </cell>
        </row>
        <row r="2124">
          <cell r="A2124" t="str">
            <v>Data Engineer</v>
          </cell>
          <cell r="H2124">
            <v>45252.6715625</v>
          </cell>
        </row>
        <row r="2125">
          <cell r="A2125" t="str">
            <v>Data Scientist</v>
          </cell>
          <cell r="H2125">
            <v>44953.4846875</v>
          </cell>
        </row>
        <row r="2126">
          <cell r="A2126" t="str">
            <v>Data Engineer</v>
          </cell>
          <cell r="H2126">
            <v>45157.753912037027</v>
          </cell>
        </row>
        <row r="2127">
          <cell r="A2127" t="str">
            <v>Data Scientist</v>
          </cell>
          <cell r="H2127">
            <v>45196.251736111109</v>
          </cell>
        </row>
        <row r="2128">
          <cell r="A2128" t="str">
            <v>Senior Data Engineer</v>
          </cell>
          <cell r="H2128">
            <v>45038.921111111107</v>
          </cell>
        </row>
        <row r="2129">
          <cell r="A2129" t="str">
            <v>Data Engineer</v>
          </cell>
          <cell r="H2129">
            <v>45281.545324074083</v>
          </cell>
        </row>
        <row r="2130">
          <cell r="A2130" t="str">
            <v>Data Analyst</v>
          </cell>
          <cell r="H2130">
            <v>45006.887476851851</v>
          </cell>
        </row>
        <row r="2131">
          <cell r="A2131" t="str">
            <v>Data Analyst</v>
          </cell>
          <cell r="H2131">
            <v>45238.775543981479</v>
          </cell>
        </row>
        <row r="2132">
          <cell r="A2132" t="str">
            <v>Senior Data Scientist</v>
          </cell>
          <cell r="H2132">
            <v>44992.637627314813</v>
          </cell>
        </row>
        <row r="2133">
          <cell r="A2133" t="str">
            <v>Senior Data Engineer</v>
          </cell>
          <cell r="H2133">
            <v>45062.287847222222</v>
          </cell>
        </row>
        <row r="2134">
          <cell r="A2134" t="str">
            <v>Senior Data Engineer</v>
          </cell>
          <cell r="H2134">
            <v>44938.256631944438</v>
          </cell>
        </row>
        <row r="2135">
          <cell r="A2135" t="str">
            <v>Business Analyst</v>
          </cell>
          <cell r="H2135">
            <v>44970.376562500001</v>
          </cell>
        </row>
        <row r="2136">
          <cell r="A2136" t="str">
            <v>Data Engineer</v>
          </cell>
          <cell r="H2136">
            <v>45044.298587962963</v>
          </cell>
        </row>
        <row r="2137">
          <cell r="A2137" t="str">
            <v>Data Engineer</v>
          </cell>
          <cell r="H2137">
            <v>45083.612314814818</v>
          </cell>
        </row>
        <row r="2138">
          <cell r="A2138" t="str">
            <v>Data Scientist</v>
          </cell>
          <cell r="H2138">
            <v>45051.867384259262</v>
          </cell>
        </row>
        <row r="2139">
          <cell r="A2139" t="str">
            <v>Senior Data Engineer</v>
          </cell>
          <cell r="H2139">
            <v>45064.292962962973</v>
          </cell>
        </row>
        <row r="2140">
          <cell r="A2140" t="str">
            <v>Data Analyst</v>
          </cell>
          <cell r="H2140">
            <v>44960.572824074072</v>
          </cell>
        </row>
        <row r="2141">
          <cell r="A2141" t="str">
            <v>Senior Data Engineer</v>
          </cell>
          <cell r="H2141">
            <v>45090.024502314824</v>
          </cell>
        </row>
        <row r="2142">
          <cell r="A2142" t="str">
            <v>Data Scientist</v>
          </cell>
          <cell r="H2142">
            <v>45199.568969907406</v>
          </cell>
        </row>
        <row r="2143">
          <cell r="A2143" t="str">
            <v>Data Scientist</v>
          </cell>
          <cell r="H2143">
            <v>45162.586319444446</v>
          </cell>
        </row>
        <row r="2144">
          <cell r="A2144" t="str">
            <v>Data Engineer</v>
          </cell>
          <cell r="H2144">
            <v>44992.68818287037</v>
          </cell>
        </row>
        <row r="2145">
          <cell r="A2145" t="str">
            <v>Data Engineer</v>
          </cell>
          <cell r="H2145">
            <v>44930.707199074073</v>
          </cell>
        </row>
        <row r="2146">
          <cell r="A2146" t="str">
            <v>Data Scientist</v>
          </cell>
          <cell r="H2146">
            <v>45262.918171296304</v>
          </cell>
        </row>
        <row r="2147">
          <cell r="A2147" t="str">
            <v>Data Analyst</v>
          </cell>
          <cell r="H2147">
            <v>44951.493287037039</v>
          </cell>
        </row>
        <row r="2148">
          <cell r="A2148" t="str">
            <v>Data Engineer</v>
          </cell>
          <cell r="H2148">
            <v>44959.24287037037</v>
          </cell>
        </row>
        <row r="2149">
          <cell r="A2149" t="str">
            <v>Data Scientist</v>
          </cell>
          <cell r="H2149">
            <v>45011.819340277783</v>
          </cell>
        </row>
        <row r="2150">
          <cell r="A2150" t="str">
            <v>Data Scientist</v>
          </cell>
          <cell r="H2150">
            <v>45146.420439814807</v>
          </cell>
        </row>
        <row r="2151">
          <cell r="A2151" t="str">
            <v>Data Scientist</v>
          </cell>
          <cell r="H2151">
            <v>44929.981145833342</v>
          </cell>
        </row>
        <row r="2152">
          <cell r="A2152" t="str">
            <v>Data Analyst</v>
          </cell>
          <cell r="H2152">
            <v>45104.625358796293</v>
          </cell>
        </row>
        <row r="2153">
          <cell r="A2153" t="str">
            <v>Data Engineer</v>
          </cell>
          <cell r="H2153">
            <v>45049.727766203701</v>
          </cell>
        </row>
        <row r="2154">
          <cell r="A2154" t="str">
            <v>Data Engineer</v>
          </cell>
          <cell r="H2154">
            <v>45184.747662037043</v>
          </cell>
        </row>
        <row r="2155">
          <cell r="A2155" t="str">
            <v>Data Engineer</v>
          </cell>
          <cell r="H2155">
            <v>45232.467094907413</v>
          </cell>
        </row>
        <row r="2156">
          <cell r="A2156" t="str">
            <v>Data Analyst</v>
          </cell>
          <cell r="H2156">
            <v>45100.678807870368</v>
          </cell>
        </row>
        <row r="2157">
          <cell r="A2157" t="str">
            <v>Data Engineer</v>
          </cell>
          <cell r="H2157">
            <v>45204.571747685193</v>
          </cell>
        </row>
        <row r="2158">
          <cell r="A2158" t="str">
            <v>Data Scientist</v>
          </cell>
          <cell r="H2158">
            <v>45148.752118055563</v>
          </cell>
        </row>
        <row r="2159">
          <cell r="A2159" t="str">
            <v>Senior Data Analyst</v>
          </cell>
          <cell r="H2159">
            <v>44935.376643518517</v>
          </cell>
        </row>
        <row r="2160">
          <cell r="A2160" t="str">
            <v>Senior Data Engineer</v>
          </cell>
          <cell r="H2160">
            <v>45047.524050925917</v>
          </cell>
        </row>
        <row r="2161">
          <cell r="A2161" t="str">
            <v>Senior Data Scientist</v>
          </cell>
          <cell r="H2161">
            <v>44935.460543981477</v>
          </cell>
        </row>
        <row r="2162">
          <cell r="A2162" t="str">
            <v>Data Scientist</v>
          </cell>
          <cell r="H2162">
            <v>45084.787499999999</v>
          </cell>
        </row>
        <row r="2163">
          <cell r="A2163" t="str">
            <v>Data Engineer</v>
          </cell>
          <cell r="H2163">
            <v>45145.807835648149</v>
          </cell>
        </row>
        <row r="2164">
          <cell r="A2164" t="str">
            <v>Data Engineer</v>
          </cell>
          <cell r="H2164">
            <v>45154.344363425917</v>
          </cell>
        </row>
        <row r="2165">
          <cell r="A2165" t="str">
            <v>Senior Data Engineer</v>
          </cell>
          <cell r="H2165">
            <v>45134.289444444446</v>
          </cell>
        </row>
        <row r="2166">
          <cell r="A2166" t="str">
            <v>Data Scientist</v>
          </cell>
          <cell r="H2166">
            <v>44953.461898148147</v>
          </cell>
        </row>
        <row r="2167">
          <cell r="A2167" t="str">
            <v>Data Engineer</v>
          </cell>
          <cell r="H2167">
            <v>45058.773993055547</v>
          </cell>
        </row>
        <row r="2168">
          <cell r="A2168" t="str">
            <v>Data Analyst</v>
          </cell>
          <cell r="H2168">
            <v>45047.376875000002</v>
          </cell>
        </row>
        <row r="2169">
          <cell r="A2169" t="str">
            <v>Data Analyst</v>
          </cell>
          <cell r="H2169">
            <v>45235.791851851849</v>
          </cell>
        </row>
        <row r="2170">
          <cell r="A2170" t="str">
            <v>Data Engineer</v>
          </cell>
          <cell r="H2170">
            <v>45268.755810185183</v>
          </cell>
        </row>
        <row r="2171">
          <cell r="A2171" t="str">
            <v>Data Engineer</v>
          </cell>
          <cell r="H2171">
            <v>45106.066747685189</v>
          </cell>
        </row>
        <row r="2172">
          <cell r="A2172" t="str">
            <v>Data Analyst</v>
          </cell>
          <cell r="H2172">
            <v>45239.375451388893</v>
          </cell>
        </row>
        <row r="2173">
          <cell r="A2173" t="str">
            <v>Data Engineer</v>
          </cell>
          <cell r="H2173">
            <v>45212.644629629627</v>
          </cell>
        </row>
        <row r="2174">
          <cell r="A2174" t="str">
            <v>Data Engineer</v>
          </cell>
          <cell r="H2174">
            <v>45026.463865740741</v>
          </cell>
        </row>
        <row r="2175">
          <cell r="A2175" t="str">
            <v>Data Engineer</v>
          </cell>
          <cell r="H2175">
            <v>44960.379525462973</v>
          </cell>
        </row>
        <row r="2176">
          <cell r="A2176" t="str">
            <v>Data Scientist</v>
          </cell>
          <cell r="H2176">
            <v>45235.792650462958</v>
          </cell>
        </row>
        <row r="2177">
          <cell r="A2177" t="str">
            <v>Machine Learning Engineer</v>
          </cell>
          <cell r="H2177">
            <v>44973.795555555553</v>
          </cell>
        </row>
        <row r="2178">
          <cell r="A2178" t="str">
            <v>Data Scientist</v>
          </cell>
          <cell r="H2178">
            <v>45180.253101851849</v>
          </cell>
        </row>
        <row r="2179">
          <cell r="A2179" t="str">
            <v>Data Analyst</v>
          </cell>
          <cell r="H2179">
            <v>44966.001504629632</v>
          </cell>
        </row>
        <row r="2180">
          <cell r="A2180" t="str">
            <v>Data Engineer</v>
          </cell>
          <cell r="H2180">
            <v>45196.152615740742</v>
          </cell>
        </row>
        <row r="2181">
          <cell r="A2181" t="str">
            <v>Data Engineer</v>
          </cell>
          <cell r="H2181">
            <v>44990.338437500002</v>
          </cell>
        </row>
        <row r="2182">
          <cell r="A2182" t="str">
            <v>Data Engineer</v>
          </cell>
          <cell r="H2182">
            <v>45142.462025462963</v>
          </cell>
        </row>
        <row r="2183">
          <cell r="A2183" t="str">
            <v>Data Engineer</v>
          </cell>
          <cell r="H2183">
            <v>45034.673379629632</v>
          </cell>
        </row>
        <row r="2184">
          <cell r="A2184" t="str">
            <v>Data Analyst</v>
          </cell>
          <cell r="H2184">
            <v>45152.949178240742</v>
          </cell>
        </row>
        <row r="2185">
          <cell r="A2185" t="str">
            <v>Data Analyst</v>
          </cell>
          <cell r="H2185">
            <v>44930.626157407409</v>
          </cell>
        </row>
        <row r="2186">
          <cell r="A2186" t="str">
            <v>Data Engineer</v>
          </cell>
          <cell r="H2186">
            <v>45268.547048611108</v>
          </cell>
        </row>
        <row r="2187">
          <cell r="A2187" t="str">
            <v>Data Scientist</v>
          </cell>
          <cell r="H2187">
            <v>45089.293865740743</v>
          </cell>
        </row>
        <row r="2188">
          <cell r="A2188" t="str">
            <v>Data Engineer</v>
          </cell>
          <cell r="H2188">
            <v>45222.046006944453</v>
          </cell>
        </row>
        <row r="2189">
          <cell r="A2189" t="str">
            <v>Data Engineer</v>
          </cell>
          <cell r="H2189">
            <v>45153.256342592591</v>
          </cell>
        </row>
        <row r="2190">
          <cell r="A2190" t="str">
            <v>Data Analyst</v>
          </cell>
          <cell r="H2190">
            <v>45216.7502662037</v>
          </cell>
        </row>
        <row r="2191">
          <cell r="A2191" t="str">
            <v>Data Engineer</v>
          </cell>
          <cell r="H2191">
            <v>45222.66165509259</v>
          </cell>
        </row>
        <row r="2192">
          <cell r="A2192" t="str">
            <v>Software Engineer</v>
          </cell>
          <cell r="H2192">
            <v>45155.517094907409</v>
          </cell>
        </row>
        <row r="2193">
          <cell r="A2193" t="str">
            <v>Data Engineer</v>
          </cell>
          <cell r="H2193">
            <v>45210.754467592589</v>
          </cell>
        </row>
        <row r="2194">
          <cell r="A2194" t="str">
            <v>Data Scientist</v>
          </cell>
          <cell r="H2194">
            <v>45092.099363425928</v>
          </cell>
        </row>
        <row r="2195">
          <cell r="A2195" t="str">
            <v>Data Analyst</v>
          </cell>
          <cell r="H2195">
            <v>45156.301469907397</v>
          </cell>
        </row>
        <row r="2196">
          <cell r="A2196" t="str">
            <v>Senior Data Engineer</v>
          </cell>
          <cell r="H2196">
            <v>44939.882800925923</v>
          </cell>
        </row>
        <row r="2197">
          <cell r="A2197" t="str">
            <v>Data Engineer</v>
          </cell>
          <cell r="H2197">
            <v>45021.35837962963</v>
          </cell>
        </row>
        <row r="2198">
          <cell r="A2198" t="str">
            <v>Data Analyst</v>
          </cell>
          <cell r="H2198">
            <v>45187.986921296288</v>
          </cell>
        </row>
        <row r="2199">
          <cell r="A2199" t="str">
            <v>Senior Data Analyst</v>
          </cell>
          <cell r="H2199">
            <v>44973.750543981478</v>
          </cell>
        </row>
        <row r="2200">
          <cell r="A2200" t="str">
            <v>Data Scientist</v>
          </cell>
          <cell r="H2200">
            <v>44966.545312499999</v>
          </cell>
        </row>
        <row r="2201">
          <cell r="A2201" t="str">
            <v>Data Scientist</v>
          </cell>
          <cell r="H2201">
            <v>45119.49181712963</v>
          </cell>
        </row>
        <row r="2202">
          <cell r="A2202" t="str">
            <v>Data Analyst</v>
          </cell>
          <cell r="H2202">
            <v>45107.709120370368</v>
          </cell>
        </row>
        <row r="2203">
          <cell r="A2203" t="str">
            <v>Data Scientist</v>
          </cell>
          <cell r="H2203">
            <v>44963.880057870367</v>
          </cell>
        </row>
        <row r="2204">
          <cell r="A2204" t="str">
            <v>Data Scientist</v>
          </cell>
          <cell r="H2204">
            <v>45085.324259259258</v>
          </cell>
        </row>
        <row r="2205">
          <cell r="A2205" t="str">
            <v>Senior Data Engineer</v>
          </cell>
          <cell r="H2205">
            <v>45105.38175925926</v>
          </cell>
        </row>
        <row r="2206">
          <cell r="A2206" t="str">
            <v>Data Engineer</v>
          </cell>
          <cell r="H2206">
            <v>45151.961828703701</v>
          </cell>
        </row>
        <row r="2207">
          <cell r="A2207" t="str">
            <v>Data Scientist</v>
          </cell>
          <cell r="H2207">
            <v>44982.295474537037</v>
          </cell>
        </row>
        <row r="2208">
          <cell r="A2208" t="str">
            <v>Senior Data Analyst</v>
          </cell>
          <cell r="H2208">
            <v>44965.747731481482</v>
          </cell>
        </row>
        <row r="2209">
          <cell r="A2209" t="str">
            <v>Data Engineer</v>
          </cell>
          <cell r="H2209">
            <v>45075.128055555557</v>
          </cell>
        </row>
        <row r="2210">
          <cell r="A2210" t="str">
            <v>Senior Data Engineer</v>
          </cell>
          <cell r="H2210">
            <v>44963.377754629633</v>
          </cell>
        </row>
        <row r="2211">
          <cell r="A2211" t="str">
            <v>Data Engineer</v>
          </cell>
          <cell r="H2211">
            <v>44949.796620370369</v>
          </cell>
        </row>
        <row r="2212">
          <cell r="A2212" t="str">
            <v>Data Scientist</v>
          </cell>
          <cell r="H2212">
            <v>44953.836875000001</v>
          </cell>
        </row>
        <row r="2213">
          <cell r="A2213" t="str">
            <v>Senior Data Scientist</v>
          </cell>
          <cell r="H2213">
            <v>45129.002291666657</v>
          </cell>
        </row>
        <row r="2214">
          <cell r="A2214" t="str">
            <v>Data Scientist</v>
          </cell>
          <cell r="H2214">
            <v>45103.586956018517</v>
          </cell>
        </row>
        <row r="2215">
          <cell r="A2215" t="str">
            <v>Data Scientist</v>
          </cell>
          <cell r="H2215">
            <v>44946.682037037041</v>
          </cell>
        </row>
        <row r="2216">
          <cell r="A2216" t="str">
            <v>Data Engineer</v>
          </cell>
          <cell r="H2216">
            <v>45209.796840277777</v>
          </cell>
        </row>
        <row r="2217">
          <cell r="A2217" t="str">
            <v>Data Analyst</v>
          </cell>
          <cell r="H2217">
            <v>44993.666909722233</v>
          </cell>
        </row>
        <row r="2218">
          <cell r="A2218" t="str">
            <v>Data Scientist</v>
          </cell>
          <cell r="H2218">
            <v>44950.373912037037</v>
          </cell>
        </row>
        <row r="2219">
          <cell r="A2219" t="str">
            <v>Business Analyst</v>
          </cell>
          <cell r="H2219">
            <v>44957.833379629628</v>
          </cell>
        </row>
        <row r="2220">
          <cell r="A2220" t="str">
            <v>Data Engineer</v>
          </cell>
          <cell r="H2220">
            <v>44985.591736111113</v>
          </cell>
        </row>
        <row r="2221">
          <cell r="A2221" t="str">
            <v>Data Engineer</v>
          </cell>
          <cell r="H2221">
            <v>45090.795636574083</v>
          </cell>
        </row>
        <row r="2222">
          <cell r="A2222" t="str">
            <v>Data Scientist</v>
          </cell>
          <cell r="H2222">
            <v>45002.542951388888</v>
          </cell>
        </row>
        <row r="2223">
          <cell r="A2223" t="str">
            <v>Data Engineer</v>
          </cell>
          <cell r="H2223">
            <v>45127.297685185193</v>
          </cell>
        </row>
        <row r="2224">
          <cell r="A2224" t="str">
            <v>Senior Data Scientist</v>
          </cell>
          <cell r="H2224">
            <v>45058.763692129629</v>
          </cell>
        </row>
        <row r="2225">
          <cell r="A2225" t="str">
            <v>Data Analyst</v>
          </cell>
          <cell r="H2225">
            <v>45182.541863425933</v>
          </cell>
        </row>
        <row r="2226">
          <cell r="A2226" t="str">
            <v>Data Engineer</v>
          </cell>
          <cell r="H2226">
            <v>45189.713773148149</v>
          </cell>
        </row>
        <row r="2227">
          <cell r="A2227" t="str">
            <v>Data Engineer</v>
          </cell>
          <cell r="H2227">
            <v>45086.838067129633</v>
          </cell>
        </row>
        <row r="2228">
          <cell r="A2228" t="str">
            <v>Business Analyst</v>
          </cell>
          <cell r="H2228">
            <v>45175.625138888892</v>
          </cell>
        </row>
        <row r="2229">
          <cell r="A2229" t="str">
            <v>Data Scientist</v>
          </cell>
          <cell r="H2229">
            <v>45159.289085648154</v>
          </cell>
        </row>
        <row r="2230">
          <cell r="A2230" t="str">
            <v>Data Engineer</v>
          </cell>
          <cell r="H2230">
            <v>45276.378912037027</v>
          </cell>
        </row>
        <row r="2231">
          <cell r="A2231" t="str">
            <v>Data Engineer</v>
          </cell>
          <cell r="H2231">
            <v>45089.502962962957</v>
          </cell>
        </row>
        <row r="2232">
          <cell r="A2232" t="str">
            <v>Data Scientist</v>
          </cell>
          <cell r="H2232">
            <v>45156.377060185187</v>
          </cell>
        </row>
        <row r="2233">
          <cell r="A2233" t="str">
            <v>Data Scientist</v>
          </cell>
          <cell r="H2233">
            <v>45260.337187500001</v>
          </cell>
        </row>
        <row r="2234">
          <cell r="A2234" t="str">
            <v>Senior Data Scientist</v>
          </cell>
          <cell r="H2234">
            <v>44944.83803240741</v>
          </cell>
        </row>
        <row r="2235">
          <cell r="A2235" t="str">
            <v>Senior Data Engineer</v>
          </cell>
          <cell r="H2235">
            <v>45236.583229166667</v>
          </cell>
        </row>
        <row r="2236">
          <cell r="A2236" t="str">
            <v>Data Engineer</v>
          </cell>
          <cell r="H2236">
            <v>45187.086481481478</v>
          </cell>
        </row>
        <row r="2237">
          <cell r="A2237" t="str">
            <v>Data Scientist</v>
          </cell>
          <cell r="H2237">
            <v>45141.752812500003</v>
          </cell>
        </row>
        <row r="2238">
          <cell r="A2238" t="str">
            <v>Data Scientist</v>
          </cell>
          <cell r="H2238">
            <v>44933.354571759257</v>
          </cell>
        </row>
        <row r="2239">
          <cell r="A2239" t="str">
            <v>Business Analyst</v>
          </cell>
          <cell r="H2239">
            <v>45208.981574074067</v>
          </cell>
        </row>
        <row r="2240">
          <cell r="A2240" t="str">
            <v>Data Engineer</v>
          </cell>
          <cell r="H2240">
            <v>45289.060787037037</v>
          </cell>
        </row>
        <row r="2241">
          <cell r="A2241" t="str">
            <v>Data Scientist</v>
          </cell>
          <cell r="H2241">
            <v>44930.523078703707</v>
          </cell>
        </row>
        <row r="2242">
          <cell r="A2242" t="str">
            <v>Data Engineer</v>
          </cell>
          <cell r="H2242">
            <v>45270.490289351852</v>
          </cell>
        </row>
        <row r="2243">
          <cell r="A2243" t="str">
            <v>Senior Data Scientist</v>
          </cell>
          <cell r="H2243">
            <v>45118.462824074071</v>
          </cell>
        </row>
        <row r="2244">
          <cell r="A2244" t="str">
            <v>Data Scientist</v>
          </cell>
          <cell r="H2244">
            <v>45159.25445601852</v>
          </cell>
        </row>
        <row r="2245">
          <cell r="A2245" t="str">
            <v>Data Scientist</v>
          </cell>
          <cell r="H2245">
            <v>45172.505335648151</v>
          </cell>
        </row>
        <row r="2246">
          <cell r="A2246" t="str">
            <v>Data Analyst</v>
          </cell>
          <cell r="H2246">
            <v>45273.459594907406</v>
          </cell>
        </row>
        <row r="2247">
          <cell r="A2247" t="str">
            <v>Data Engineer</v>
          </cell>
          <cell r="H2247">
            <v>45202.253506944442</v>
          </cell>
        </row>
        <row r="2248">
          <cell r="A2248" t="str">
            <v>Data Engineer</v>
          </cell>
          <cell r="H2248">
            <v>45264.072291666656</v>
          </cell>
        </row>
        <row r="2249">
          <cell r="A2249" t="str">
            <v>Data Analyst</v>
          </cell>
          <cell r="H2249">
            <v>45169.750185185178</v>
          </cell>
        </row>
        <row r="2250">
          <cell r="A2250" t="str">
            <v>Data Scientist</v>
          </cell>
          <cell r="H2250">
            <v>45162.086273148147</v>
          </cell>
        </row>
        <row r="2251">
          <cell r="A2251" t="str">
            <v>Data Scientist</v>
          </cell>
          <cell r="H2251">
            <v>45188.126307870371</v>
          </cell>
        </row>
        <row r="2252">
          <cell r="A2252" t="str">
            <v>Data Analyst</v>
          </cell>
          <cell r="H2252">
            <v>45245.750439814823</v>
          </cell>
        </row>
        <row r="2253">
          <cell r="A2253" t="str">
            <v>Senior Data Scientist</v>
          </cell>
          <cell r="H2253">
            <v>44937.885567129633</v>
          </cell>
        </row>
        <row r="2254">
          <cell r="A2254" t="str">
            <v>Data Engineer</v>
          </cell>
          <cell r="H2254">
            <v>45001.341365740736</v>
          </cell>
        </row>
        <row r="2255">
          <cell r="A2255" t="str">
            <v>Data Scientist</v>
          </cell>
          <cell r="H2255">
            <v>44974.628125000003</v>
          </cell>
        </row>
        <row r="2256">
          <cell r="A2256" t="str">
            <v>Data Engineer</v>
          </cell>
          <cell r="H2256">
            <v>45056.609803240739</v>
          </cell>
        </row>
        <row r="2257">
          <cell r="A2257" t="str">
            <v>Data Engineer</v>
          </cell>
          <cell r="H2257">
            <v>45216.735636574071</v>
          </cell>
        </row>
        <row r="2258">
          <cell r="A2258" t="str">
            <v>Senior Data Engineer</v>
          </cell>
          <cell r="H2258">
            <v>45215.686481481483</v>
          </cell>
        </row>
        <row r="2259">
          <cell r="A2259" t="str">
            <v>Data Analyst</v>
          </cell>
          <cell r="H2259">
            <v>45086.750324074077</v>
          </cell>
        </row>
        <row r="2260">
          <cell r="A2260" t="str">
            <v>Data Engineer</v>
          </cell>
          <cell r="H2260">
            <v>45084.811041666668</v>
          </cell>
        </row>
        <row r="2261">
          <cell r="A2261" t="str">
            <v>Data Scientist</v>
          </cell>
          <cell r="H2261">
            <v>45291.98636574074</v>
          </cell>
        </row>
        <row r="2262">
          <cell r="A2262" t="str">
            <v>Data Engineer</v>
          </cell>
          <cell r="H2262">
            <v>44994.842905092592</v>
          </cell>
        </row>
        <row r="2263">
          <cell r="A2263" t="str">
            <v>Data Engineer</v>
          </cell>
          <cell r="H2263">
            <v>45033.860451388893</v>
          </cell>
        </row>
        <row r="2264">
          <cell r="A2264" t="str">
            <v>Data Engineer</v>
          </cell>
          <cell r="H2264">
            <v>45224.712951388887</v>
          </cell>
        </row>
        <row r="2265">
          <cell r="A2265" t="str">
            <v>Senior Data Engineer</v>
          </cell>
          <cell r="H2265">
            <v>45154.765625</v>
          </cell>
        </row>
        <row r="2266">
          <cell r="A2266" t="str">
            <v>Data Engineer</v>
          </cell>
          <cell r="H2266">
            <v>45176.382002314807</v>
          </cell>
        </row>
        <row r="2267">
          <cell r="A2267" t="str">
            <v>Data Engineer</v>
          </cell>
          <cell r="H2267">
            <v>45242.296064814807</v>
          </cell>
        </row>
        <row r="2268">
          <cell r="A2268" t="str">
            <v>Senior Data Scientist</v>
          </cell>
          <cell r="H2268">
            <v>45182.251307870371</v>
          </cell>
        </row>
        <row r="2269">
          <cell r="A2269" t="str">
            <v>Software Engineer</v>
          </cell>
          <cell r="H2269">
            <v>45134.65421296296</v>
          </cell>
        </row>
        <row r="2270">
          <cell r="A2270" t="str">
            <v>Data Engineer</v>
          </cell>
          <cell r="H2270">
            <v>45174.025752314818</v>
          </cell>
        </row>
        <row r="2271">
          <cell r="A2271" t="str">
            <v>Machine Learning Engineer</v>
          </cell>
          <cell r="H2271">
            <v>45104.586400462962</v>
          </cell>
        </row>
        <row r="2272">
          <cell r="A2272" t="str">
            <v>Senior Data Engineer</v>
          </cell>
          <cell r="H2272">
            <v>45174.672106481477</v>
          </cell>
        </row>
        <row r="2273">
          <cell r="A2273" t="str">
            <v>Software Engineer</v>
          </cell>
          <cell r="H2273">
            <v>44980.363206018519</v>
          </cell>
        </row>
        <row r="2274">
          <cell r="A2274" t="str">
            <v>Data Scientist</v>
          </cell>
          <cell r="H2274">
            <v>45129.501446759263</v>
          </cell>
        </row>
        <row r="2275">
          <cell r="A2275" t="str">
            <v>Senior Data Analyst</v>
          </cell>
          <cell r="H2275">
            <v>45165.250150462962</v>
          </cell>
        </row>
        <row r="2276">
          <cell r="A2276" t="str">
            <v>Data Engineer</v>
          </cell>
          <cell r="H2276">
            <v>45124.804467592592</v>
          </cell>
        </row>
        <row r="2277">
          <cell r="A2277" t="str">
            <v>Data Scientist</v>
          </cell>
          <cell r="H2277">
            <v>45198.252650462957</v>
          </cell>
        </row>
        <row r="2278">
          <cell r="A2278" t="str">
            <v>Data Scientist</v>
          </cell>
          <cell r="H2278">
            <v>45085.575810185182</v>
          </cell>
        </row>
        <row r="2279">
          <cell r="A2279" t="str">
            <v>Data Scientist</v>
          </cell>
          <cell r="H2279">
            <v>45133.994849537034</v>
          </cell>
        </row>
        <row r="2280">
          <cell r="A2280" t="str">
            <v>Data Scientist</v>
          </cell>
          <cell r="H2280">
            <v>45164.254201388889</v>
          </cell>
        </row>
        <row r="2281">
          <cell r="A2281" t="str">
            <v>Data Analyst</v>
          </cell>
          <cell r="H2281">
            <v>44945.043229166673</v>
          </cell>
        </row>
        <row r="2282">
          <cell r="A2282" t="str">
            <v>Data Engineer</v>
          </cell>
          <cell r="H2282">
            <v>44936.83390046296</v>
          </cell>
        </row>
        <row r="2283">
          <cell r="A2283" t="str">
            <v>Data Engineer</v>
          </cell>
          <cell r="H2283">
            <v>45098.454236111109</v>
          </cell>
        </row>
        <row r="2284">
          <cell r="A2284" t="str">
            <v>Data Scientist</v>
          </cell>
          <cell r="H2284">
            <v>45147.376759259263</v>
          </cell>
        </row>
        <row r="2285">
          <cell r="A2285" t="str">
            <v>Data Analyst</v>
          </cell>
          <cell r="H2285">
            <v>45223.500023148154</v>
          </cell>
        </row>
        <row r="2286">
          <cell r="A2286" t="str">
            <v>Senior Data Analyst</v>
          </cell>
          <cell r="H2286">
            <v>45250.833391203712</v>
          </cell>
        </row>
        <row r="2287">
          <cell r="A2287" t="str">
            <v>Data Scientist</v>
          </cell>
          <cell r="H2287">
            <v>45056.629641203697</v>
          </cell>
        </row>
        <row r="2288">
          <cell r="A2288" t="str">
            <v>Data Analyst</v>
          </cell>
          <cell r="H2288">
            <v>45140.751863425918</v>
          </cell>
        </row>
        <row r="2289">
          <cell r="A2289" t="str">
            <v>Data Engineer</v>
          </cell>
          <cell r="H2289">
            <v>45168.672060185178</v>
          </cell>
        </row>
        <row r="2290">
          <cell r="A2290" t="str">
            <v>Senior Data Engineer</v>
          </cell>
          <cell r="H2290">
            <v>45185.294976851852</v>
          </cell>
        </row>
        <row r="2291">
          <cell r="A2291" t="str">
            <v>Data Engineer</v>
          </cell>
          <cell r="H2291">
            <v>44937.924803240741</v>
          </cell>
        </row>
        <row r="2292">
          <cell r="A2292" t="str">
            <v>Software Engineer</v>
          </cell>
          <cell r="H2292">
            <v>45087.617280092592</v>
          </cell>
        </row>
        <row r="2293">
          <cell r="A2293" t="str">
            <v>Data Analyst</v>
          </cell>
          <cell r="H2293">
            <v>45173.29246527778</v>
          </cell>
        </row>
        <row r="2294">
          <cell r="A2294" t="str">
            <v>Data Scientist</v>
          </cell>
          <cell r="H2294">
            <v>45285.285902777781</v>
          </cell>
        </row>
        <row r="2295">
          <cell r="A2295" t="str">
            <v>Data Analyst</v>
          </cell>
          <cell r="H2295">
            <v>45028.708356481482</v>
          </cell>
        </row>
        <row r="2296">
          <cell r="A2296" t="str">
            <v>Data Engineer</v>
          </cell>
          <cell r="H2296">
            <v>45062.421053240738</v>
          </cell>
        </row>
        <row r="2297">
          <cell r="A2297" t="str">
            <v>Data Analyst</v>
          </cell>
          <cell r="H2297">
            <v>45086.916712962957</v>
          </cell>
        </row>
        <row r="2298">
          <cell r="A2298" t="str">
            <v>Data Scientist</v>
          </cell>
          <cell r="H2298">
            <v>45126.606585648151</v>
          </cell>
        </row>
        <row r="2299">
          <cell r="A2299" t="str">
            <v>Data Scientist</v>
          </cell>
          <cell r="H2299">
            <v>44994.435057870367</v>
          </cell>
        </row>
        <row r="2300">
          <cell r="A2300" t="str">
            <v>Data Scientist</v>
          </cell>
          <cell r="H2300">
            <v>45242.793194444443</v>
          </cell>
        </row>
        <row r="2301">
          <cell r="A2301" t="str">
            <v>Senior Data Engineer</v>
          </cell>
          <cell r="H2301">
            <v>45225.190752314818</v>
          </cell>
        </row>
        <row r="2302">
          <cell r="A2302" t="str">
            <v>Data Scientist</v>
          </cell>
          <cell r="H2302">
            <v>45078.936481481483</v>
          </cell>
        </row>
        <row r="2303">
          <cell r="A2303" t="str">
            <v>Data Scientist</v>
          </cell>
          <cell r="H2303">
            <v>45057.754293981481</v>
          </cell>
        </row>
        <row r="2304">
          <cell r="A2304" t="str">
            <v>Data Engineer</v>
          </cell>
          <cell r="H2304">
            <v>45169.29928240741</v>
          </cell>
        </row>
        <row r="2305">
          <cell r="A2305" t="str">
            <v>Data Engineer</v>
          </cell>
          <cell r="H2305">
            <v>45192.766944444447</v>
          </cell>
        </row>
        <row r="2306">
          <cell r="A2306" t="str">
            <v>Senior Data Engineer</v>
          </cell>
          <cell r="H2306">
            <v>45108.50577546296</v>
          </cell>
        </row>
        <row r="2307">
          <cell r="A2307" t="str">
            <v>Senior Data Engineer</v>
          </cell>
          <cell r="H2307">
            <v>45169.428483796299</v>
          </cell>
        </row>
        <row r="2308">
          <cell r="A2308" t="str">
            <v>Data Scientist</v>
          </cell>
          <cell r="H2308">
            <v>45098.378020833326</v>
          </cell>
        </row>
        <row r="2309">
          <cell r="A2309" t="str">
            <v>Data Engineer</v>
          </cell>
          <cell r="H2309">
            <v>45215.645243055558</v>
          </cell>
        </row>
        <row r="2310">
          <cell r="A2310" t="str">
            <v>Data Engineer</v>
          </cell>
          <cell r="H2310">
            <v>45110.019930555558</v>
          </cell>
        </row>
        <row r="2311">
          <cell r="A2311" t="str">
            <v>Data Analyst</v>
          </cell>
          <cell r="H2311">
            <v>45091.917500000003</v>
          </cell>
        </row>
        <row r="2312">
          <cell r="A2312" t="str">
            <v>Data Scientist</v>
          </cell>
          <cell r="H2312">
            <v>45205.294131944444</v>
          </cell>
        </row>
        <row r="2313">
          <cell r="A2313" t="str">
            <v>Data Engineer</v>
          </cell>
          <cell r="H2313">
            <v>45216.035150462973</v>
          </cell>
        </row>
        <row r="2314">
          <cell r="A2314" t="str">
            <v>Data Analyst</v>
          </cell>
          <cell r="H2314">
            <v>45187.584131944437</v>
          </cell>
        </row>
        <row r="2315">
          <cell r="A2315" t="str">
            <v>Data Engineer</v>
          </cell>
          <cell r="H2315">
            <v>45254.464768518519</v>
          </cell>
        </row>
        <row r="2316">
          <cell r="A2316" t="str">
            <v>Data Scientist</v>
          </cell>
          <cell r="H2316">
            <v>44999.921863425923</v>
          </cell>
        </row>
        <row r="2317">
          <cell r="A2317" t="str">
            <v>Senior Data Engineer</v>
          </cell>
          <cell r="H2317">
            <v>45097.272303240738</v>
          </cell>
        </row>
        <row r="2318">
          <cell r="A2318" t="str">
            <v>Data Engineer</v>
          </cell>
          <cell r="H2318">
            <v>44985.296898148154</v>
          </cell>
        </row>
        <row r="2319">
          <cell r="A2319" t="str">
            <v>Data Engineer</v>
          </cell>
          <cell r="H2319">
            <v>45149.170694444438</v>
          </cell>
        </row>
        <row r="2320">
          <cell r="A2320" t="str">
            <v>Data Analyst</v>
          </cell>
          <cell r="H2320">
            <v>45026.625509259262</v>
          </cell>
        </row>
        <row r="2321">
          <cell r="A2321" t="str">
            <v>Data Engineer</v>
          </cell>
          <cell r="H2321">
            <v>44965.665717592587</v>
          </cell>
        </row>
        <row r="2322">
          <cell r="A2322" t="str">
            <v>Data Scientist</v>
          </cell>
          <cell r="H2322">
            <v>45156.629548611112</v>
          </cell>
        </row>
        <row r="2323">
          <cell r="A2323" t="str">
            <v>Data Scientist</v>
          </cell>
          <cell r="H2323">
            <v>45091.72420138889</v>
          </cell>
        </row>
        <row r="2324">
          <cell r="A2324" t="str">
            <v>Data Scientist</v>
          </cell>
          <cell r="H2324">
            <v>44963.880243055559</v>
          </cell>
        </row>
        <row r="2325">
          <cell r="A2325" t="str">
            <v>Senior Data Scientist</v>
          </cell>
          <cell r="H2325">
            <v>44942.305300925917</v>
          </cell>
        </row>
        <row r="2326">
          <cell r="A2326" t="str">
            <v>Data Engineer</v>
          </cell>
          <cell r="H2326">
            <v>45189.544652777768</v>
          </cell>
        </row>
        <row r="2327">
          <cell r="A2327" t="str">
            <v>Data Engineer</v>
          </cell>
          <cell r="H2327">
            <v>45229.089085648149</v>
          </cell>
        </row>
        <row r="2328">
          <cell r="A2328" t="str">
            <v>Data Scientist</v>
          </cell>
          <cell r="H2328">
            <v>45044.349861111114</v>
          </cell>
        </row>
        <row r="2329">
          <cell r="A2329" t="str">
            <v>Data Engineer</v>
          </cell>
          <cell r="H2329">
            <v>45046.426157407397</v>
          </cell>
        </row>
        <row r="2330">
          <cell r="A2330" t="str">
            <v>Data Engineer</v>
          </cell>
          <cell r="H2330">
            <v>45236.088865740741</v>
          </cell>
        </row>
        <row r="2331">
          <cell r="A2331" t="str">
            <v>Data Engineer</v>
          </cell>
          <cell r="H2331">
            <v>45201.688171296293</v>
          </cell>
        </row>
        <row r="2332">
          <cell r="A2332" t="str">
            <v>Data Engineer</v>
          </cell>
          <cell r="H2332">
            <v>45148.758680555547</v>
          </cell>
        </row>
        <row r="2333">
          <cell r="A2333" t="str">
            <v>Data Analyst</v>
          </cell>
          <cell r="H2333">
            <v>45038.459293981483</v>
          </cell>
        </row>
        <row r="2334">
          <cell r="A2334" t="str">
            <v>Data Engineer</v>
          </cell>
          <cell r="H2334">
            <v>45239.983773148153</v>
          </cell>
        </row>
        <row r="2335">
          <cell r="A2335" t="str">
            <v>Data Scientist</v>
          </cell>
          <cell r="H2335">
            <v>45278.793796296297</v>
          </cell>
        </row>
        <row r="2336">
          <cell r="A2336" t="str">
            <v>Data Analyst</v>
          </cell>
          <cell r="H2336">
            <v>45251.980868055558</v>
          </cell>
        </row>
        <row r="2337">
          <cell r="A2337" t="str">
            <v>Data Analyst</v>
          </cell>
          <cell r="H2337">
            <v>45146.669409722221</v>
          </cell>
        </row>
        <row r="2338">
          <cell r="A2338" t="str">
            <v>Data Engineer</v>
          </cell>
          <cell r="H2338">
            <v>45169.631712962961</v>
          </cell>
        </row>
        <row r="2339">
          <cell r="A2339" t="str">
            <v>Machine Learning Engineer</v>
          </cell>
          <cell r="H2339">
            <v>45134.126898148148</v>
          </cell>
        </row>
        <row r="2340">
          <cell r="A2340" t="str">
            <v>Senior Data Engineer</v>
          </cell>
          <cell r="H2340">
            <v>45275.678541666668</v>
          </cell>
        </row>
        <row r="2341">
          <cell r="A2341" t="str">
            <v>Senior Data Engineer</v>
          </cell>
          <cell r="H2341">
            <v>45043.673368055563</v>
          </cell>
        </row>
        <row r="2342">
          <cell r="A2342" t="str">
            <v>Data Engineer</v>
          </cell>
          <cell r="H2342">
            <v>45244.472187500003</v>
          </cell>
        </row>
        <row r="2343">
          <cell r="A2343" t="str">
            <v>Data Analyst</v>
          </cell>
          <cell r="H2343">
            <v>45198.667210648149</v>
          </cell>
        </row>
        <row r="2344">
          <cell r="A2344" t="str">
            <v>Senior Data Engineer</v>
          </cell>
          <cell r="H2344">
            <v>45257.632800925923</v>
          </cell>
        </row>
        <row r="2345">
          <cell r="A2345" t="str">
            <v>Senior Data Engineer</v>
          </cell>
          <cell r="H2345">
            <v>45021.297083333331</v>
          </cell>
        </row>
        <row r="2346">
          <cell r="A2346" t="str">
            <v>Data Analyst</v>
          </cell>
          <cell r="H2346">
            <v>44949.54246527778</v>
          </cell>
        </row>
        <row r="2347">
          <cell r="A2347" t="str">
            <v>Data Engineer</v>
          </cell>
          <cell r="H2347">
            <v>45233.624143518522</v>
          </cell>
        </row>
        <row r="2348">
          <cell r="A2348" t="str">
            <v>Data Engineer</v>
          </cell>
          <cell r="H2348">
            <v>45043.799432870372</v>
          </cell>
        </row>
        <row r="2349">
          <cell r="A2349" t="str">
            <v>Data Scientist</v>
          </cell>
          <cell r="H2349">
            <v>45168.865983796299</v>
          </cell>
        </row>
        <row r="2350">
          <cell r="A2350" t="str">
            <v>Senior Data Engineer</v>
          </cell>
          <cell r="H2350">
            <v>45129.293530092589</v>
          </cell>
        </row>
        <row r="2351">
          <cell r="A2351" t="str">
            <v>Data Scientist</v>
          </cell>
          <cell r="H2351">
            <v>45058.466527777768</v>
          </cell>
        </row>
        <row r="2352">
          <cell r="A2352" t="str">
            <v>Data Engineer</v>
          </cell>
          <cell r="H2352">
            <v>45097.670983796299</v>
          </cell>
        </row>
        <row r="2353">
          <cell r="A2353" t="str">
            <v>Data Engineer</v>
          </cell>
          <cell r="H2353">
            <v>45278.175856481481</v>
          </cell>
        </row>
        <row r="2354">
          <cell r="A2354" t="str">
            <v>Data Scientist</v>
          </cell>
          <cell r="H2354">
            <v>45126.545243055552</v>
          </cell>
        </row>
        <row r="2355">
          <cell r="A2355" t="str">
            <v>Data Scientist</v>
          </cell>
          <cell r="H2355">
            <v>45279.387939814813</v>
          </cell>
        </row>
        <row r="2356">
          <cell r="A2356" t="str">
            <v>Data Scientist</v>
          </cell>
          <cell r="H2356">
            <v>45057.610613425917</v>
          </cell>
        </row>
        <row r="2357">
          <cell r="A2357" t="str">
            <v>Senior Data Engineer</v>
          </cell>
          <cell r="H2357">
            <v>45273.141539351847</v>
          </cell>
        </row>
        <row r="2358">
          <cell r="A2358" t="str">
            <v>Data Analyst</v>
          </cell>
          <cell r="H2358">
            <v>45203.919791666667</v>
          </cell>
        </row>
        <row r="2359">
          <cell r="A2359" t="str">
            <v>Data Analyst</v>
          </cell>
          <cell r="H2359">
            <v>45058.543645833342</v>
          </cell>
        </row>
        <row r="2360">
          <cell r="A2360" t="str">
            <v>Data Scientist</v>
          </cell>
          <cell r="H2360">
            <v>45278.709826388891</v>
          </cell>
        </row>
        <row r="2361">
          <cell r="A2361" t="str">
            <v>Data Engineer</v>
          </cell>
          <cell r="H2361">
            <v>44998.457592592589</v>
          </cell>
        </row>
        <row r="2362">
          <cell r="A2362" t="str">
            <v>Data Engineer</v>
          </cell>
          <cell r="H2362">
            <v>44999.824467592603</v>
          </cell>
        </row>
        <row r="2363">
          <cell r="A2363" t="str">
            <v>Data Engineer</v>
          </cell>
          <cell r="H2363">
            <v>44993.339918981481</v>
          </cell>
        </row>
        <row r="2364">
          <cell r="A2364" t="str">
            <v>Data Engineer</v>
          </cell>
          <cell r="H2364">
            <v>45132.673935185187</v>
          </cell>
        </row>
        <row r="2365">
          <cell r="A2365" t="str">
            <v>Senior Data Engineer</v>
          </cell>
          <cell r="H2365">
            <v>45063.975405092591</v>
          </cell>
        </row>
        <row r="2366">
          <cell r="A2366" t="str">
            <v>Data Scientist</v>
          </cell>
          <cell r="H2366">
            <v>45176.751944444448</v>
          </cell>
        </row>
        <row r="2367">
          <cell r="A2367" t="str">
            <v>Data Scientist</v>
          </cell>
          <cell r="H2367">
            <v>44945.681006944447</v>
          </cell>
        </row>
        <row r="2368">
          <cell r="A2368" t="str">
            <v>Data Scientist</v>
          </cell>
          <cell r="H2368">
            <v>45148.501562500001</v>
          </cell>
        </row>
        <row r="2369">
          <cell r="A2369" t="str">
            <v>Senior Data Scientist</v>
          </cell>
          <cell r="H2369">
            <v>44947.962754629632</v>
          </cell>
        </row>
        <row r="2370">
          <cell r="A2370" t="str">
            <v>Data Analyst</v>
          </cell>
          <cell r="H2370">
            <v>45217.79241898148</v>
          </cell>
        </row>
        <row r="2371">
          <cell r="A2371" t="str">
            <v>Data Engineer</v>
          </cell>
          <cell r="H2371">
            <v>45254.294976851852</v>
          </cell>
        </row>
        <row r="2372">
          <cell r="A2372" t="str">
            <v>Software Engineer</v>
          </cell>
          <cell r="H2372">
            <v>45073.589907407397</v>
          </cell>
        </row>
        <row r="2373">
          <cell r="A2373" t="str">
            <v>Data Scientist</v>
          </cell>
          <cell r="H2373">
            <v>44959.795555555553</v>
          </cell>
        </row>
        <row r="2374">
          <cell r="A2374" t="str">
            <v>Data Engineer</v>
          </cell>
          <cell r="H2374">
            <v>45171.26798611111</v>
          </cell>
        </row>
        <row r="2375">
          <cell r="A2375" t="str">
            <v>Data Engineer</v>
          </cell>
          <cell r="H2375">
            <v>45207.255902777782</v>
          </cell>
        </row>
        <row r="2376">
          <cell r="A2376" t="str">
            <v>Business Analyst</v>
          </cell>
          <cell r="H2376">
            <v>45162.336886574078</v>
          </cell>
        </row>
        <row r="2377">
          <cell r="A2377" t="str">
            <v>Senior Data Engineer</v>
          </cell>
          <cell r="H2377">
            <v>45167.84003472222</v>
          </cell>
        </row>
        <row r="2378">
          <cell r="A2378" t="str">
            <v>Data Analyst</v>
          </cell>
          <cell r="H2378">
            <v>45014.928541666668</v>
          </cell>
        </row>
        <row r="2379">
          <cell r="A2379" t="str">
            <v>Data Scientist</v>
          </cell>
          <cell r="H2379">
            <v>45214.251377314817</v>
          </cell>
        </row>
        <row r="2380">
          <cell r="A2380" t="str">
            <v>Data Scientist</v>
          </cell>
          <cell r="H2380">
            <v>45252.722743055558</v>
          </cell>
        </row>
        <row r="2381">
          <cell r="A2381" t="str">
            <v>Data Engineer</v>
          </cell>
          <cell r="H2381">
            <v>45063.641296296293</v>
          </cell>
        </row>
        <row r="2382">
          <cell r="A2382" t="str">
            <v>Data Scientist</v>
          </cell>
          <cell r="H2382">
            <v>45180.253472222219</v>
          </cell>
        </row>
        <row r="2383">
          <cell r="A2383" t="str">
            <v>Data Engineer</v>
          </cell>
          <cell r="H2383">
            <v>44937.32539351852</v>
          </cell>
        </row>
        <row r="2384">
          <cell r="A2384" t="str">
            <v>Data Analyst</v>
          </cell>
          <cell r="H2384">
            <v>44967.958935185183</v>
          </cell>
        </row>
        <row r="2385">
          <cell r="A2385" t="str">
            <v>Data Engineer</v>
          </cell>
          <cell r="H2385">
            <v>45288.850706018522</v>
          </cell>
        </row>
        <row r="2386">
          <cell r="A2386" t="str">
            <v>Data Analyst</v>
          </cell>
          <cell r="H2386">
            <v>45218.542743055557</v>
          </cell>
        </row>
        <row r="2387">
          <cell r="A2387" t="str">
            <v>Data Scientist</v>
          </cell>
          <cell r="H2387">
            <v>45145.52202546296</v>
          </cell>
        </row>
        <row r="2388">
          <cell r="A2388" t="str">
            <v>Data Engineer</v>
          </cell>
          <cell r="H2388">
            <v>45185.504861111112</v>
          </cell>
        </row>
        <row r="2389">
          <cell r="A2389" t="str">
            <v>Data Analyst</v>
          </cell>
          <cell r="H2389">
            <v>45049.708831018521</v>
          </cell>
        </row>
        <row r="2390">
          <cell r="A2390" t="str">
            <v>Data Engineer</v>
          </cell>
          <cell r="H2390">
            <v>45267.420115740737</v>
          </cell>
        </row>
        <row r="2391">
          <cell r="A2391" t="str">
            <v>Data Scientist</v>
          </cell>
          <cell r="H2391">
            <v>45289.793217592603</v>
          </cell>
        </row>
        <row r="2392">
          <cell r="A2392" t="str">
            <v>Data Engineer</v>
          </cell>
          <cell r="H2392">
            <v>45107.048194444447</v>
          </cell>
        </row>
        <row r="2393">
          <cell r="A2393" t="str">
            <v>Data Engineer</v>
          </cell>
          <cell r="H2393">
            <v>45061.765775462962</v>
          </cell>
        </row>
        <row r="2394">
          <cell r="A2394" t="str">
            <v>Data Scientist</v>
          </cell>
          <cell r="H2394">
            <v>44996.711898148147</v>
          </cell>
        </row>
        <row r="2395">
          <cell r="A2395" t="str">
            <v>Data Analyst</v>
          </cell>
          <cell r="H2395">
            <v>44930.005648148152</v>
          </cell>
        </row>
        <row r="2396">
          <cell r="A2396" t="str">
            <v>Senior Data Analyst</v>
          </cell>
          <cell r="H2396">
            <v>44963.461562500001</v>
          </cell>
        </row>
        <row r="2397">
          <cell r="A2397" t="str">
            <v>Senior Data Scientist</v>
          </cell>
          <cell r="H2397">
            <v>45274.585578703707</v>
          </cell>
        </row>
        <row r="2398">
          <cell r="A2398" t="str">
            <v>Senior Data Analyst</v>
          </cell>
          <cell r="H2398">
            <v>44938.626539351862</v>
          </cell>
        </row>
        <row r="2399">
          <cell r="A2399" t="str">
            <v>Senior Data Engineer</v>
          </cell>
          <cell r="H2399">
            <v>45112.023969907408</v>
          </cell>
        </row>
        <row r="2400">
          <cell r="A2400" t="str">
            <v>Data Scientist</v>
          </cell>
          <cell r="H2400">
            <v>45042.589074074072</v>
          </cell>
        </row>
        <row r="2401">
          <cell r="A2401" t="str">
            <v>Data Engineer</v>
          </cell>
          <cell r="H2401">
            <v>45034.916932870372</v>
          </cell>
        </row>
        <row r="2402">
          <cell r="A2402" t="str">
            <v>Data Engineer</v>
          </cell>
          <cell r="H2402">
            <v>44976.338321759264</v>
          </cell>
        </row>
        <row r="2403">
          <cell r="A2403" t="str">
            <v>Senior Data Analyst</v>
          </cell>
          <cell r="H2403">
            <v>45191.252060185187</v>
          </cell>
        </row>
        <row r="2404">
          <cell r="A2404" t="str">
            <v>Data Scientist</v>
          </cell>
          <cell r="H2404">
            <v>45285.626111111109</v>
          </cell>
        </row>
        <row r="2405">
          <cell r="A2405" t="str">
            <v>Senior Data Analyst</v>
          </cell>
          <cell r="H2405">
            <v>45027.37599537037</v>
          </cell>
        </row>
        <row r="2406">
          <cell r="A2406" t="str">
            <v>Data Scientist</v>
          </cell>
          <cell r="H2406">
            <v>45273.29415509259</v>
          </cell>
        </row>
        <row r="2407">
          <cell r="A2407" t="str">
            <v>Data Engineer</v>
          </cell>
          <cell r="H2407">
            <v>45285.377430555563</v>
          </cell>
        </row>
        <row r="2408">
          <cell r="A2408" t="str">
            <v>Data Engineer</v>
          </cell>
          <cell r="H2408">
            <v>44980.684305555558</v>
          </cell>
        </row>
        <row r="2409">
          <cell r="A2409" t="str">
            <v>Data Scientist</v>
          </cell>
          <cell r="H2409">
            <v>45194.750671296293</v>
          </cell>
        </row>
        <row r="2410">
          <cell r="A2410" t="str">
            <v>Data Engineer</v>
          </cell>
          <cell r="H2410">
            <v>45117.750439814823</v>
          </cell>
        </row>
        <row r="2411">
          <cell r="A2411" t="str">
            <v>Data Analyst</v>
          </cell>
          <cell r="H2411">
            <v>45156.666990740741</v>
          </cell>
        </row>
        <row r="2412">
          <cell r="A2412" t="str">
            <v>Data Engineer</v>
          </cell>
          <cell r="H2412">
            <v>45117.756030092591</v>
          </cell>
        </row>
        <row r="2413">
          <cell r="A2413" t="str">
            <v>Data Engineer</v>
          </cell>
          <cell r="H2413">
            <v>45111.136041666658</v>
          </cell>
        </row>
        <row r="2414">
          <cell r="A2414" t="str">
            <v>Business Analyst</v>
          </cell>
          <cell r="H2414">
            <v>45228.675162037027</v>
          </cell>
        </row>
        <row r="2415">
          <cell r="A2415" t="str">
            <v>Data Scientist</v>
          </cell>
          <cell r="H2415">
            <v>44987.397129629629</v>
          </cell>
        </row>
        <row r="2416">
          <cell r="A2416" t="str">
            <v>Data Engineer</v>
          </cell>
          <cell r="H2416">
            <v>45094.046400462961</v>
          </cell>
        </row>
        <row r="2417">
          <cell r="A2417" t="str">
            <v>Data Scientist</v>
          </cell>
          <cell r="H2417">
            <v>45111.273449074077</v>
          </cell>
        </row>
        <row r="2418">
          <cell r="A2418" t="str">
            <v>Data Engineer</v>
          </cell>
          <cell r="H2418">
            <v>45074.879872685182</v>
          </cell>
        </row>
        <row r="2419">
          <cell r="A2419" t="str">
            <v>Data Engineer</v>
          </cell>
          <cell r="H2419">
            <v>44999.871481481481</v>
          </cell>
        </row>
        <row r="2420">
          <cell r="A2420" t="str">
            <v>Senior Data Scientist</v>
          </cell>
          <cell r="H2420">
            <v>45160.420787037037</v>
          </cell>
        </row>
        <row r="2421">
          <cell r="A2421" t="str">
            <v>Data Scientist</v>
          </cell>
          <cell r="H2421">
            <v>44980.863159722219</v>
          </cell>
        </row>
        <row r="2422">
          <cell r="A2422" t="str">
            <v>Data Engineer</v>
          </cell>
          <cell r="H2422">
            <v>45160.464490740742</v>
          </cell>
        </row>
        <row r="2423">
          <cell r="A2423" t="str">
            <v>Data Engineer</v>
          </cell>
          <cell r="H2423">
            <v>45055.993090277778</v>
          </cell>
        </row>
        <row r="2424">
          <cell r="A2424" t="str">
            <v>Data Engineer</v>
          </cell>
          <cell r="H2424">
            <v>45049.047013888892</v>
          </cell>
        </row>
        <row r="2425">
          <cell r="A2425" t="str">
            <v>Data Scientist</v>
          </cell>
          <cell r="H2425">
            <v>44971.419305555559</v>
          </cell>
        </row>
        <row r="2426">
          <cell r="A2426" t="str">
            <v>Data Scientist</v>
          </cell>
          <cell r="H2426">
            <v>45245.91983796296</v>
          </cell>
        </row>
        <row r="2427">
          <cell r="A2427" t="str">
            <v>Data Scientist</v>
          </cell>
          <cell r="H2427">
            <v>45129.586180555547</v>
          </cell>
        </row>
        <row r="2428">
          <cell r="A2428" t="str">
            <v>Data Engineer</v>
          </cell>
          <cell r="H2428">
            <v>45224.838321759264</v>
          </cell>
        </row>
        <row r="2429">
          <cell r="A2429" t="str">
            <v>Senior Data Analyst</v>
          </cell>
          <cell r="H2429">
            <v>45147.834027777782</v>
          </cell>
        </row>
        <row r="2430">
          <cell r="A2430" t="str">
            <v>Data Scientist</v>
          </cell>
          <cell r="H2430">
            <v>45209.626782407409</v>
          </cell>
        </row>
        <row r="2431">
          <cell r="A2431" t="str">
            <v>Data Scientist</v>
          </cell>
          <cell r="H2431">
            <v>45051.003541666672</v>
          </cell>
        </row>
        <row r="2432">
          <cell r="A2432" t="str">
            <v>Data Analyst</v>
          </cell>
          <cell r="H2432">
            <v>45254.583958333344</v>
          </cell>
        </row>
        <row r="2433">
          <cell r="A2433" t="str">
            <v>Senior Data Engineer</v>
          </cell>
          <cell r="H2433">
            <v>45166.130914351852</v>
          </cell>
        </row>
        <row r="2434">
          <cell r="A2434" t="str">
            <v>Data Scientist</v>
          </cell>
          <cell r="H2434">
            <v>45160.753981481481</v>
          </cell>
        </row>
        <row r="2435">
          <cell r="A2435" t="str">
            <v>Senior Data Scientist</v>
          </cell>
          <cell r="H2435">
            <v>45170.683356481481</v>
          </cell>
        </row>
        <row r="2436">
          <cell r="A2436" t="str">
            <v>Data Engineer</v>
          </cell>
          <cell r="H2436">
            <v>44984.652372685188</v>
          </cell>
        </row>
        <row r="2437">
          <cell r="A2437" t="str">
            <v>Data Engineer</v>
          </cell>
          <cell r="H2437">
            <v>44989.525381944448</v>
          </cell>
        </row>
        <row r="2438">
          <cell r="A2438" t="str">
            <v>Machine Learning Engineer</v>
          </cell>
          <cell r="H2438">
            <v>45280.710081018522</v>
          </cell>
        </row>
        <row r="2439">
          <cell r="A2439" t="str">
            <v>Senior Data Engineer</v>
          </cell>
          <cell r="H2439">
            <v>45174.61996527778</v>
          </cell>
        </row>
        <row r="2440">
          <cell r="A2440" t="str">
            <v>Data Analyst</v>
          </cell>
          <cell r="H2440">
            <v>45185.541689814818</v>
          </cell>
        </row>
        <row r="2441">
          <cell r="A2441" t="str">
            <v>Data Engineer</v>
          </cell>
          <cell r="H2441">
            <v>45262.30641203704</v>
          </cell>
        </row>
        <row r="2442">
          <cell r="A2442" t="str">
            <v>Data Engineer</v>
          </cell>
          <cell r="H2442">
            <v>44936.517025462963</v>
          </cell>
        </row>
        <row r="2443">
          <cell r="A2443" t="str">
            <v>Senior Data Engineer</v>
          </cell>
          <cell r="H2443">
            <v>45153.588449074072</v>
          </cell>
        </row>
        <row r="2444">
          <cell r="A2444" t="str">
            <v>Data Engineer</v>
          </cell>
          <cell r="H2444">
            <v>45182.594155092593</v>
          </cell>
        </row>
        <row r="2445">
          <cell r="A2445" t="str">
            <v>Data Engineer</v>
          </cell>
          <cell r="H2445">
            <v>44982.840243055558</v>
          </cell>
        </row>
        <row r="2446">
          <cell r="A2446" t="str">
            <v>Senior Data Analyst</v>
          </cell>
          <cell r="H2446">
            <v>44960.542743055557</v>
          </cell>
        </row>
        <row r="2447">
          <cell r="A2447" t="str">
            <v>Senior Data Scientist</v>
          </cell>
          <cell r="H2447">
            <v>45134.37572916667</v>
          </cell>
        </row>
        <row r="2448">
          <cell r="A2448" t="str">
            <v>Data Analyst</v>
          </cell>
          <cell r="H2448">
            <v>45106.917881944442</v>
          </cell>
        </row>
        <row r="2449">
          <cell r="A2449" t="str">
            <v>Senior Data Engineer</v>
          </cell>
          <cell r="H2449">
            <v>45197.922083333331</v>
          </cell>
        </row>
        <row r="2450">
          <cell r="A2450" t="str">
            <v>Software Engineer</v>
          </cell>
          <cell r="H2450">
            <v>44937.422650462962</v>
          </cell>
        </row>
        <row r="2451">
          <cell r="A2451" t="str">
            <v>Senior Data Engineer</v>
          </cell>
          <cell r="H2451">
            <v>45264.336944444447</v>
          </cell>
        </row>
        <row r="2452">
          <cell r="A2452" t="str">
            <v>Data Engineer</v>
          </cell>
          <cell r="H2452">
            <v>44959.57371527778</v>
          </cell>
        </row>
        <row r="2453">
          <cell r="A2453" t="str">
            <v>Business Analyst</v>
          </cell>
          <cell r="H2453">
            <v>45078.751180555562</v>
          </cell>
        </row>
        <row r="2454">
          <cell r="A2454" t="str">
            <v>Data Engineer</v>
          </cell>
          <cell r="H2454">
            <v>45208.686469907407</v>
          </cell>
        </row>
        <row r="2455">
          <cell r="A2455" t="str">
            <v>Data Analyst</v>
          </cell>
          <cell r="H2455">
            <v>44960.377569444441</v>
          </cell>
        </row>
        <row r="2456">
          <cell r="A2456" t="str">
            <v>Data Engineer</v>
          </cell>
          <cell r="H2456">
            <v>45117.756180555552</v>
          </cell>
        </row>
        <row r="2457">
          <cell r="A2457" t="str">
            <v>Data Engineer</v>
          </cell>
          <cell r="H2457">
            <v>45111.298298611109</v>
          </cell>
        </row>
        <row r="2458">
          <cell r="A2458" t="str">
            <v>Data Scientist</v>
          </cell>
          <cell r="H2458">
            <v>44958.849976851852</v>
          </cell>
        </row>
        <row r="2459">
          <cell r="A2459" t="str">
            <v>Data Analyst</v>
          </cell>
          <cell r="H2459">
            <v>45150.371493055558</v>
          </cell>
        </row>
        <row r="2460">
          <cell r="A2460" t="str">
            <v>Data Engineer</v>
          </cell>
          <cell r="H2460">
            <v>45197.296122685177</v>
          </cell>
        </row>
        <row r="2461">
          <cell r="A2461" t="str">
            <v>Data Analyst</v>
          </cell>
          <cell r="H2461">
            <v>45203.583622685182</v>
          </cell>
        </row>
        <row r="2462">
          <cell r="A2462" t="str">
            <v>Senior Data Analyst</v>
          </cell>
          <cell r="H2462">
            <v>45204.791631944441</v>
          </cell>
        </row>
        <row r="2463">
          <cell r="A2463" t="str">
            <v>Data Scientist</v>
          </cell>
          <cell r="H2463">
            <v>45184.711076388892</v>
          </cell>
        </row>
        <row r="2464">
          <cell r="A2464" t="str">
            <v>Data Engineer</v>
          </cell>
          <cell r="H2464">
            <v>45274.399351851847</v>
          </cell>
        </row>
        <row r="2465">
          <cell r="A2465" t="str">
            <v>Software Engineer</v>
          </cell>
          <cell r="H2465">
            <v>45105.424884259257</v>
          </cell>
        </row>
        <row r="2466">
          <cell r="A2466" t="str">
            <v>Data Engineer</v>
          </cell>
          <cell r="H2466">
            <v>45004.414756944447</v>
          </cell>
        </row>
        <row r="2467">
          <cell r="A2467" t="str">
            <v>Data Scientist</v>
          </cell>
          <cell r="H2467">
            <v>45171.252905092602</v>
          </cell>
        </row>
        <row r="2468">
          <cell r="A2468" t="str">
            <v>Data Scientist</v>
          </cell>
          <cell r="H2468">
            <v>45145.555393518523</v>
          </cell>
        </row>
        <row r="2469">
          <cell r="A2469" t="str">
            <v>Data Engineer</v>
          </cell>
          <cell r="H2469">
            <v>45100.892233796287</v>
          </cell>
        </row>
        <row r="2470">
          <cell r="A2470" t="str">
            <v>Senior Data Engineer</v>
          </cell>
          <cell r="H2470">
            <v>44966.933645833327</v>
          </cell>
        </row>
        <row r="2471">
          <cell r="A2471" t="str">
            <v>Data Scientist</v>
          </cell>
          <cell r="H2471">
            <v>45149.545266203713</v>
          </cell>
        </row>
        <row r="2472">
          <cell r="A2472" t="str">
            <v>Data Engineer</v>
          </cell>
          <cell r="H2472">
            <v>45189.626099537039</v>
          </cell>
        </row>
        <row r="2473">
          <cell r="A2473" t="str">
            <v>Data Scientist</v>
          </cell>
          <cell r="H2473">
            <v>45215.085405092592</v>
          </cell>
        </row>
        <row r="2474">
          <cell r="A2474" t="str">
            <v>Data Analyst</v>
          </cell>
          <cell r="H2474">
            <v>45223.752233796287</v>
          </cell>
        </row>
        <row r="2475">
          <cell r="A2475" t="str">
            <v>Data Engineer</v>
          </cell>
          <cell r="H2475">
            <v>45084.473460648151</v>
          </cell>
        </row>
        <row r="2476">
          <cell r="A2476" t="str">
            <v>Data Engineer</v>
          </cell>
          <cell r="H2476">
            <v>45012.298576388886</v>
          </cell>
        </row>
        <row r="2477">
          <cell r="A2477" t="str">
            <v>Data Scientist</v>
          </cell>
          <cell r="H2477">
            <v>45170.657407407409</v>
          </cell>
        </row>
        <row r="2478">
          <cell r="A2478" t="str">
            <v>Data Scientist</v>
          </cell>
          <cell r="H2478">
            <v>45165.252696759257</v>
          </cell>
        </row>
        <row r="2479">
          <cell r="A2479" t="str">
            <v>Data Scientist</v>
          </cell>
          <cell r="H2479">
            <v>45119.543379629627</v>
          </cell>
        </row>
        <row r="2480">
          <cell r="A2480" t="str">
            <v>Data Analyst</v>
          </cell>
          <cell r="H2480">
            <v>45143.000185185178</v>
          </cell>
        </row>
        <row r="2481">
          <cell r="A2481" t="str">
            <v>Machine Learning Engineer</v>
          </cell>
          <cell r="H2481">
            <v>44977.632916666669</v>
          </cell>
        </row>
        <row r="2482">
          <cell r="A2482" t="str">
            <v>Data Analyst</v>
          </cell>
          <cell r="H2482">
            <v>45190.541979166657</v>
          </cell>
        </row>
        <row r="2483">
          <cell r="A2483" t="str">
            <v>Data Engineer</v>
          </cell>
          <cell r="H2483">
            <v>45055.862893518519</v>
          </cell>
        </row>
        <row r="2484">
          <cell r="A2484" t="str">
            <v>Data Engineer</v>
          </cell>
          <cell r="H2484">
            <v>45097.298854166656</v>
          </cell>
        </row>
        <row r="2485">
          <cell r="A2485" t="str">
            <v>Senior Data Analyst</v>
          </cell>
          <cell r="H2485">
            <v>45079.5</v>
          </cell>
        </row>
        <row r="2486">
          <cell r="A2486" t="str">
            <v>Data Engineer</v>
          </cell>
          <cell r="H2486">
            <v>45173.800543981481</v>
          </cell>
        </row>
        <row r="2487">
          <cell r="A2487" t="str">
            <v>Senior Data Engineer</v>
          </cell>
          <cell r="H2487">
            <v>45110.92114583333</v>
          </cell>
        </row>
        <row r="2488">
          <cell r="A2488" t="str">
            <v>Data Engineer</v>
          </cell>
          <cell r="H2488">
            <v>45222.455451388887</v>
          </cell>
        </row>
        <row r="2489">
          <cell r="A2489" t="str">
            <v>Data Engineer</v>
          </cell>
          <cell r="H2489">
            <v>45147.712268518517</v>
          </cell>
        </row>
        <row r="2490">
          <cell r="A2490" t="str">
            <v>Machine Learning Engineer</v>
          </cell>
          <cell r="H2490">
            <v>45098.86277777778</v>
          </cell>
        </row>
        <row r="2491">
          <cell r="A2491" t="str">
            <v>Data Scientist</v>
          </cell>
          <cell r="H2491">
            <v>45280.918726851851</v>
          </cell>
        </row>
        <row r="2492">
          <cell r="A2492" t="str">
            <v>Senior Data Scientist</v>
          </cell>
          <cell r="H2492">
            <v>45114.709293981483</v>
          </cell>
        </row>
        <row r="2493">
          <cell r="A2493" t="str">
            <v>Senior Data Engineer</v>
          </cell>
          <cell r="H2493">
            <v>45051.514918981477</v>
          </cell>
        </row>
        <row r="2494">
          <cell r="A2494" t="str">
            <v>Data Engineer</v>
          </cell>
          <cell r="H2494">
            <v>45210.254976851851</v>
          </cell>
        </row>
        <row r="2495">
          <cell r="A2495" t="str">
            <v>Data Scientist</v>
          </cell>
          <cell r="H2495">
            <v>45021.273344907408</v>
          </cell>
        </row>
        <row r="2496">
          <cell r="A2496" t="str">
            <v>Business Analyst</v>
          </cell>
          <cell r="H2496">
            <v>45163.778321759259</v>
          </cell>
        </row>
        <row r="2497">
          <cell r="A2497" t="str">
            <v>Data Engineer</v>
          </cell>
          <cell r="H2497">
            <v>45126.714247685188</v>
          </cell>
        </row>
        <row r="2498">
          <cell r="A2498" t="str">
            <v>Data Engineer</v>
          </cell>
          <cell r="H2498">
            <v>45200.381041666667</v>
          </cell>
        </row>
        <row r="2499">
          <cell r="A2499" t="str">
            <v>Data Engineer</v>
          </cell>
          <cell r="H2499">
            <v>45131.317407407398</v>
          </cell>
        </row>
        <row r="2500">
          <cell r="A2500" t="str">
            <v>Senior Data Engineer</v>
          </cell>
          <cell r="H2500">
            <v>45098.829212962963</v>
          </cell>
        </row>
        <row r="2501">
          <cell r="A2501" t="str">
            <v>Data Engineer</v>
          </cell>
          <cell r="H2501">
            <v>45052.463125000002</v>
          </cell>
        </row>
        <row r="2502">
          <cell r="A2502" t="str">
            <v>Data Scientist</v>
          </cell>
          <cell r="H2502">
            <v>45200.376944444448</v>
          </cell>
        </row>
        <row r="2503">
          <cell r="A2503" t="str">
            <v>Senior Data Engineer</v>
          </cell>
          <cell r="H2503">
            <v>45075.462256944447</v>
          </cell>
        </row>
        <row r="2504">
          <cell r="A2504" t="str">
            <v>Data Analyst</v>
          </cell>
          <cell r="H2504">
            <v>45232.500162037039</v>
          </cell>
        </row>
        <row r="2505">
          <cell r="A2505" t="str">
            <v>Data Scientist</v>
          </cell>
          <cell r="H2505">
            <v>45193.876296296286</v>
          </cell>
        </row>
        <row r="2506">
          <cell r="A2506" t="str">
            <v>Data Scientist</v>
          </cell>
          <cell r="H2506">
            <v>45111.460324074083</v>
          </cell>
        </row>
        <row r="2507">
          <cell r="A2507" t="str">
            <v>Data Analyst</v>
          </cell>
          <cell r="H2507">
            <v>44960.124907407408</v>
          </cell>
        </row>
        <row r="2508">
          <cell r="A2508" t="str">
            <v>Data Engineer</v>
          </cell>
          <cell r="H2508">
            <v>45085.82472222222</v>
          </cell>
        </row>
        <row r="2509">
          <cell r="A2509" t="str">
            <v>Data Analyst</v>
          </cell>
          <cell r="H2509">
            <v>45099.334687499999</v>
          </cell>
        </row>
        <row r="2510">
          <cell r="A2510" t="str">
            <v>Machine Learning Engineer</v>
          </cell>
          <cell r="H2510">
            <v>45113.846562500003</v>
          </cell>
        </row>
        <row r="2511">
          <cell r="A2511" t="str">
            <v>Data Engineer</v>
          </cell>
          <cell r="H2511">
            <v>45149.755960648137</v>
          </cell>
        </row>
        <row r="2512">
          <cell r="A2512" t="str">
            <v>Data Scientist</v>
          </cell>
          <cell r="H2512">
            <v>45044.336018518523</v>
          </cell>
        </row>
        <row r="2513">
          <cell r="A2513" t="str">
            <v>Data Scientist</v>
          </cell>
          <cell r="H2513">
            <v>45145.305856481478</v>
          </cell>
        </row>
        <row r="2514">
          <cell r="A2514" t="str">
            <v>Data Engineer</v>
          </cell>
          <cell r="H2514">
            <v>45149.340694444443</v>
          </cell>
        </row>
        <row r="2515">
          <cell r="A2515" t="str">
            <v>Senior Data Engineer</v>
          </cell>
          <cell r="H2515">
            <v>44960.715057870373</v>
          </cell>
        </row>
        <row r="2516">
          <cell r="A2516" t="str">
            <v>Data Scientist</v>
          </cell>
          <cell r="H2516">
            <v>44938.921249999999</v>
          </cell>
        </row>
        <row r="2517">
          <cell r="A2517" t="str">
            <v>Data Engineer</v>
          </cell>
          <cell r="H2517">
            <v>45049.481261574067</v>
          </cell>
        </row>
        <row r="2518">
          <cell r="A2518" t="str">
            <v>Data Engineer</v>
          </cell>
          <cell r="H2518">
            <v>45059.377881944441</v>
          </cell>
        </row>
        <row r="2519">
          <cell r="A2519" t="str">
            <v>Data Scientist</v>
          </cell>
          <cell r="H2519">
            <v>45056.997870370367</v>
          </cell>
        </row>
        <row r="2520">
          <cell r="A2520" t="str">
            <v>Senior Data Engineer</v>
          </cell>
          <cell r="H2520">
            <v>45048.589687500003</v>
          </cell>
        </row>
        <row r="2521">
          <cell r="A2521" t="str">
            <v>Data Analyst</v>
          </cell>
          <cell r="H2521">
            <v>45287.013958333337</v>
          </cell>
        </row>
        <row r="2522">
          <cell r="A2522" t="str">
            <v>Senior Data Analyst</v>
          </cell>
          <cell r="H2522">
            <v>45194.125196759262</v>
          </cell>
        </row>
        <row r="2523">
          <cell r="A2523" t="str">
            <v>Data Scientist</v>
          </cell>
          <cell r="H2523">
            <v>45237.372349537043</v>
          </cell>
        </row>
        <row r="2524">
          <cell r="A2524" t="str">
            <v>Data Engineer</v>
          </cell>
          <cell r="H2524">
            <v>45001.925844907397</v>
          </cell>
        </row>
        <row r="2525">
          <cell r="A2525" t="str">
            <v>Data Engineer</v>
          </cell>
          <cell r="H2525">
            <v>45022.537314814806</v>
          </cell>
        </row>
        <row r="2526">
          <cell r="A2526" t="str">
            <v>Senior Data Engineer</v>
          </cell>
          <cell r="H2526">
            <v>45240.891909722217</v>
          </cell>
        </row>
        <row r="2527">
          <cell r="A2527" t="str">
            <v>Data Engineer</v>
          </cell>
          <cell r="H2527">
            <v>45168.491678240738</v>
          </cell>
        </row>
        <row r="2528">
          <cell r="A2528" t="str">
            <v>Senior Data Engineer</v>
          </cell>
          <cell r="H2528">
            <v>45107.676192129627</v>
          </cell>
        </row>
        <row r="2529">
          <cell r="A2529" t="str">
            <v>Data Scientist</v>
          </cell>
          <cell r="H2529">
            <v>44970.629236111112</v>
          </cell>
        </row>
        <row r="2530">
          <cell r="A2530" t="str">
            <v>Data Engineer</v>
          </cell>
          <cell r="H2530">
            <v>45085.393368055556</v>
          </cell>
        </row>
        <row r="2531">
          <cell r="A2531" t="str">
            <v>Data Engineer</v>
          </cell>
          <cell r="H2531">
            <v>45182.546076388891</v>
          </cell>
        </row>
        <row r="2532">
          <cell r="A2532" t="str">
            <v>Data Engineer</v>
          </cell>
          <cell r="H2532">
            <v>45247.879224537042</v>
          </cell>
        </row>
        <row r="2533">
          <cell r="A2533" t="str">
            <v>Data Engineer</v>
          </cell>
          <cell r="H2533">
            <v>45045.63144675926</v>
          </cell>
        </row>
        <row r="2534">
          <cell r="A2534" t="str">
            <v>Senior Data Engineer</v>
          </cell>
          <cell r="H2534">
            <v>45277.50922453704</v>
          </cell>
        </row>
        <row r="2535">
          <cell r="A2535" t="str">
            <v>Data Scientist</v>
          </cell>
          <cell r="H2535">
            <v>45132.41946759259</v>
          </cell>
        </row>
        <row r="2536">
          <cell r="A2536" t="str">
            <v>Data Engineer</v>
          </cell>
          <cell r="H2536">
            <v>44988.382777777777</v>
          </cell>
        </row>
        <row r="2537">
          <cell r="A2537" t="str">
            <v>Data Engineer</v>
          </cell>
          <cell r="H2537">
            <v>44973.757569444453</v>
          </cell>
        </row>
        <row r="2538">
          <cell r="A2538" t="str">
            <v>Senior Data Analyst</v>
          </cell>
          <cell r="H2538">
            <v>45273.625648148147</v>
          </cell>
        </row>
        <row r="2539">
          <cell r="A2539" t="str">
            <v>Data Analyst</v>
          </cell>
          <cell r="H2539">
            <v>45162.459421296298</v>
          </cell>
        </row>
        <row r="2540">
          <cell r="A2540" t="str">
            <v>Senior Data Scientist</v>
          </cell>
          <cell r="H2540">
            <v>45089.585266203707</v>
          </cell>
        </row>
        <row r="2541">
          <cell r="A2541" t="str">
            <v>Data Engineer</v>
          </cell>
          <cell r="H2541">
            <v>45110.609351851846</v>
          </cell>
        </row>
        <row r="2542">
          <cell r="A2542" t="str">
            <v>Senior Data Analyst</v>
          </cell>
          <cell r="H2542">
            <v>45149.750520833331</v>
          </cell>
        </row>
        <row r="2543">
          <cell r="A2543" t="str">
            <v>Data Scientist</v>
          </cell>
          <cell r="H2543">
            <v>45135.460034722222</v>
          </cell>
        </row>
        <row r="2544">
          <cell r="A2544" t="str">
            <v>Data Scientist</v>
          </cell>
          <cell r="H2544">
            <v>45205.251597222217</v>
          </cell>
        </row>
        <row r="2545">
          <cell r="A2545" t="str">
            <v>Data Engineer</v>
          </cell>
          <cell r="H2545">
            <v>45097.544953703713</v>
          </cell>
        </row>
        <row r="2546">
          <cell r="A2546" t="str">
            <v>Data Engineer</v>
          </cell>
          <cell r="H2546">
            <v>45135.279039351852</v>
          </cell>
        </row>
        <row r="2547">
          <cell r="A2547" t="str">
            <v>Data Engineer</v>
          </cell>
          <cell r="H2547">
            <v>45268.170266203713</v>
          </cell>
        </row>
        <row r="2548">
          <cell r="A2548" t="str">
            <v>Senior Data Scientist</v>
          </cell>
          <cell r="H2548">
            <v>45174.66909722222</v>
          </cell>
        </row>
        <row r="2549">
          <cell r="A2549" t="str">
            <v>Data Scientist</v>
          </cell>
          <cell r="H2549">
            <v>45070.461087962962</v>
          </cell>
        </row>
        <row r="2550">
          <cell r="A2550" t="str">
            <v>Data Engineer</v>
          </cell>
          <cell r="H2550">
            <v>45115.047280092593</v>
          </cell>
        </row>
        <row r="2551">
          <cell r="A2551" t="str">
            <v>Data Engineer</v>
          </cell>
          <cell r="H2551">
            <v>45208.570844907408</v>
          </cell>
        </row>
        <row r="2552">
          <cell r="A2552" t="str">
            <v>Data Scientist</v>
          </cell>
          <cell r="H2552">
            <v>45280.335324074083</v>
          </cell>
        </row>
        <row r="2553">
          <cell r="A2553" t="str">
            <v>Senior Data Engineer</v>
          </cell>
          <cell r="H2553">
            <v>45013.423449074071</v>
          </cell>
        </row>
        <row r="2554">
          <cell r="A2554" t="str">
            <v>Data Engineer</v>
          </cell>
          <cell r="H2554">
            <v>45196.929583333331</v>
          </cell>
        </row>
        <row r="2555">
          <cell r="A2555" t="str">
            <v>Data Engineer</v>
          </cell>
          <cell r="H2555">
            <v>45218.853344907409</v>
          </cell>
        </row>
        <row r="2556">
          <cell r="A2556" t="str">
            <v>Data Engineer</v>
          </cell>
          <cell r="H2556">
            <v>45282.78496527778</v>
          </cell>
        </row>
        <row r="2557">
          <cell r="A2557" t="str">
            <v>Senior Data Engineer</v>
          </cell>
          <cell r="H2557">
            <v>45099.463229166657</v>
          </cell>
        </row>
        <row r="2558">
          <cell r="A2558" t="str">
            <v>Data Analyst</v>
          </cell>
          <cell r="H2558">
            <v>45214.511481481481</v>
          </cell>
        </row>
        <row r="2559">
          <cell r="A2559" t="str">
            <v>Data Engineer</v>
          </cell>
          <cell r="H2559">
            <v>44944.908668981479</v>
          </cell>
        </row>
        <row r="2560">
          <cell r="A2560" t="str">
            <v>Data Scientist</v>
          </cell>
          <cell r="H2560">
            <v>44939.182175925933</v>
          </cell>
        </row>
        <row r="2561">
          <cell r="A2561" t="str">
            <v>Data Scientist</v>
          </cell>
          <cell r="H2561">
            <v>45208.809548611112</v>
          </cell>
        </row>
        <row r="2562">
          <cell r="A2562" t="str">
            <v>Data Scientist</v>
          </cell>
          <cell r="H2562">
            <v>45048.622800925928</v>
          </cell>
        </row>
        <row r="2563">
          <cell r="A2563" t="str">
            <v>Senior Data Engineer</v>
          </cell>
          <cell r="H2563">
            <v>45002.631597222222</v>
          </cell>
        </row>
        <row r="2564">
          <cell r="A2564" t="str">
            <v>Data Scientist</v>
          </cell>
          <cell r="H2564">
            <v>45021.66988425926</v>
          </cell>
        </row>
        <row r="2565">
          <cell r="A2565" t="str">
            <v>Data Engineer</v>
          </cell>
          <cell r="H2565">
            <v>45124.433125000003</v>
          </cell>
        </row>
        <row r="2566">
          <cell r="A2566" t="str">
            <v>Data Analyst</v>
          </cell>
          <cell r="H2566">
            <v>45110.479143518518</v>
          </cell>
        </row>
        <row r="2567">
          <cell r="A2567" t="str">
            <v>Senior Data Engineer</v>
          </cell>
          <cell r="H2567">
            <v>45187.128750000003</v>
          </cell>
        </row>
        <row r="2568">
          <cell r="A2568" t="str">
            <v>Data Scientist</v>
          </cell>
          <cell r="H2568">
            <v>44995.333784722221</v>
          </cell>
        </row>
        <row r="2569">
          <cell r="A2569" t="str">
            <v>Data Scientist</v>
          </cell>
          <cell r="H2569">
            <v>44965.127881944441</v>
          </cell>
        </row>
        <row r="2570">
          <cell r="A2570" t="str">
            <v>Data Engineer</v>
          </cell>
          <cell r="H2570">
            <v>45013.679560185177</v>
          </cell>
        </row>
        <row r="2571">
          <cell r="A2571" t="str">
            <v>Data Engineer</v>
          </cell>
          <cell r="H2571">
            <v>44986.721296296288</v>
          </cell>
        </row>
        <row r="2572">
          <cell r="A2572" t="str">
            <v>Data Analyst</v>
          </cell>
          <cell r="H2572">
            <v>45005.710451388892</v>
          </cell>
        </row>
        <row r="2573">
          <cell r="A2573" t="str">
            <v>Data Analyst</v>
          </cell>
          <cell r="H2573">
            <v>45198.251712962963</v>
          </cell>
        </row>
        <row r="2574">
          <cell r="A2574" t="str">
            <v>Data Analyst</v>
          </cell>
          <cell r="H2574">
            <v>45211.251643518517</v>
          </cell>
        </row>
        <row r="2575">
          <cell r="A2575" t="str">
            <v>Data Scientist</v>
          </cell>
          <cell r="H2575">
            <v>44949.585717592592</v>
          </cell>
        </row>
        <row r="2576">
          <cell r="A2576" t="str">
            <v>Machine Learning Engineer</v>
          </cell>
          <cell r="H2576">
            <v>45035.55232638889</v>
          </cell>
        </row>
        <row r="2577">
          <cell r="A2577" t="str">
            <v>Senior Data Scientist</v>
          </cell>
          <cell r="H2577">
            <v>45112.462604166663</v>
          </cell>
        </row>
        <row r="2578">
          <cell r="A2578" t="str">
            <v>Data Engineer</v>
          </cell>
          <cell r="H2578">
            <v>45274.760462962957</v>
          </cell>
        </row>
        <row r="2579">
          <cell r="A2579" t="str">
            <v>Data Engineer</v>
          </cell>
          <cell r="H2579">
            <v>45020.506631944438</v>
          </cell>
        </row>
        <row r="2580">
          <cell r="A2580" t="str">
            <v>Data Engineer</v>
          </cell>
          <cell r="H2580">
            <v>44951.138865740737</v>
          </cell>
        </row>
        <row r="2581">
          <cell r="A2581" t="str">
            <v>Data Engineer</v>
          </cell>
          <cell r="H2581">
            <v>45233.755428240736</v>
          </cell>
        </row>
        <row r="2582">
          <cell r="A2582" t="str">
            <v>Data Engineer</v>
          </cell>
          <cell r="H2582">
            <v>45016.839583333327</v>
          </cell>
        </row>
        <row r="2583">
          <cell r="A2583" t="str">
            <v>Data Analyst</v>
          </cell>
          <cell r="H2583">
            <v>45283.752870370372</v>
          </cell>
        </row>
        <row r="2584">
          <cell r="A2584" t="str">
            <v>Data Scientist</v>
          </cell>
          <cell r="H2584">
            <v>45110.334999999999</v>
          </cell>
        </row>
        <row r="2585">
          <cell r="A2585" t="str">
            <v>Data Engineer</v>
          </cell>
          <cell r="H2585">
            <v>44987.317476851851</v>
          </cell>
        </row>
        <row r="2586">
          <cell r="A2586" t="str">
            <v>Machine Learning Engineer</v>
          </cell>
          <cell r="H2586">
            <v>44953.144525462973</v>
          </cell>
        </row>
        <row r="2587">
          <cell r="A2587" t="str">
            <v>Data Scientist</v>
          </cell>
          <cell r="H2587">
            <v>45113.903391203698</v>
          </cell>
        </row>
        <row r="2588">
          <cell r="A2588" t="str">
            <v>Senior Data Engineer</v>
          </cell>
          <cell r="H2588">
            <v>45205.837199074071</v>
          </cell>
        </row>
        <row r="2589">
          <cell r="A2589" t="str">
            <v>Data Engineer</v>
          </cell>
          <cell r="H2589">
            <v>45244.836689814823</v>
          </cell>
        </row>
        <row r="2590">
          <cell r="A2590" t="str">
            <v>Data Scientist</v>
          </cell>
          <cell r="H2590">
            <v>45029.879178240742</v>
          </cell>
        </row>
        <row r="2591">
          <cell r="A2591" t="str">
            <v>Data Scientist</v>
          </cell>
          <cell r="H2591">
            <v>45082.961469907408</v>
          </cell>
        </row>
        <row r="2592">
          <cell r="A2592" t="str">
            <v>Data Scientist</v>
          </cell>
          <cell r="H2592">
            <v>45027.767222222217</v>
          </cell>
        </row>
        <row r="2593">
          <cell r="A2593" t="str">
            <v>Business Analyst</v>
          </cell>
          <cell r="H2593">
            <v>45215.667013888888</v>
          </cell>
        </row>
        <row r="2594">
          <cell r="A2594" t="str">
            <v>Data Analyst</v>
          </cell>
          <cell r="H2594">
            <v>45199.876574074071</v>
          </cell>
        </row>
        <row r="2595">
          <cell r="A2595" t="str">
            <v>Data Engineer</v>
          </cell>
          <cell r="H2595">
            <v>45105.837719907409</v>
          </cell>
        </row>
        <row r="2596">
          <cell r="A2596" t="str">
            <v>Data Engineer</v>
          </cell>
          <cell r="H2596">
            <v>45216.654502314806</v>
          </cell>
        </row>
        <row r="2597">
          <cell r="A2597" t="str">
            <v>Data Scientist</v>
          </cell>
          <cell r="H2597">
            <v>45117.669629629629</v>
          </cell>
        </row>
        <row r="2598">
          <cell r="A2598" t="str">
            <v>Data Engineer</v>
          </cell>
          <cell r="H2598">
            <v>44977.787361111114</v>
          </cell>
        </row>
        <row r="2599">
          <cell r="A2599" t="str">
            <v>Senior Data Engineer</v>
          </cell>
          <cell r="H2599">
            <v>45217.797939814824</v>
          </cell>
        </row>
        <row r="2600">
          <cell r="A2600" t="str">
            <v>Data Engineer</v>
          </cell>
          <cell r="H2600">
            <v>45234.769988425927</v>
          </cell>
        </row>
        <row r="2601">
          <cell r="A2601" t="str">
            <v>Data Engineer</v>
          </cell>
          <cell r="H2601">
            <v>44936.309976851851</v>
          </cell>
        </row>
        <row r="2602">
          <cell r="A2602" t="str">
            <v>Data Scientist</v>
          </cell>
          <cell r="H2602">
            <v>44981.461192129631</v>
          </cell>
        </row>
        <row r="2603">
          <cell r="A2603" t="str">
            <v>Senior Data Scientist</v>
          </cell>
          <cell r="H2603">
            <v>45165.711030092592</v>
          </cell>
        </row>
        <row r="2604">
          <cell r="A2604" t="str">
            <v>Machine Learning Engineer</v>
          </cell>
          <cell r="H2604">
            <v>45253.294259259259</v>
          </cell>
        </row>
        <row r="2605">
          <cell r="A2605" t="str">
            <v>Data Engineer</v>
          </cell>
          <cell r="H2605">
            <v>45019.373078703713</v>
          </cell>
        </row>
        <row r="2606">
          <cell r="A2606" t="str">
            <v>Data Engineer</v>
          </cell>
          <cell r="H2606">
            <v>45127.713831018518</v>
          </cell>
        </row>
        <row r="2607">
          <cell r="A2607" t="str">
            <v>Data Engineer</v>
          </cell>
          <cell r="H2607">
            <v>45264.379351851851</v>
          </cell>
        </row>
        <row r="2608">
          <cell r="A2608" t="str">
            <v>Data Analyst</v>
          </cell>
          <cell r="H2608">
            <v>45195.791620370372</v>
          </cell>
        </row>
        <row r="2609">
          <cell r="A2609" t="str">
            <v>Data Engineer</v>
          </cell>
          <cell r="H2609">
            <v>45050.532013888893</v>
          </cell>
        </row>
        <row r="2610">
          <cell r="A2610" t="str">
            <v>Data Scientist</v>
          </cell>
          <cell r="H2610">
            <v>45241.340891203698</v>
          </cell>
        </row>
        <row r="2611">
          <cell r="A2611" t="str">
            <v>Data Scientist</v>
          </cell>
          <cell r="H2611">
            <v>45196.917847222219</v>
          </cell>
        </row>
        <row r="2612">
          <cell r="A2612" t="str">
            <v>Data Analyst</v>
          </cell>
          <cell r="H2612">
            <v>45043.624895833331</v>
          </cell>
        </row>
        <row r="2613">
          <cell r="A2613" t="str">
            <v>Senior Data Engineer</v>
          </cell>
          <cell r="H2613">
            <v>45042.675023148149</v>
          </cell>
        </row>
        <row r="2614">
          <cell r="A2614" t="str">
            <v>Data Analyst</v>
          </cell>
          <cell r="H2614">
            <v>45103.500752314823</v>
          </cell>
        </row>
        <row r="2615">
          <cell r="A2615" t="str">
            <v>Data Analyst</v>
          </cell>
          <cell r="H2615">
            <v>45048.052442129629</v>
          </cell>
        </row>
        <row r="2616">
          <cell r="A2616" t="str">
            <v>Data Analyst</v>
          </cell>
          <cell r="H2616">
            <v>45265.291875000003</v>
          </cell>
        </row>
        <row r="2617">
          <cell r="A2617" t="str">
            <v>Data Engineer</v>
          </cell>
          <cell r="H2617">
            <v>45148.838541666657</v>
          </cell>
        </row>
        <row r="2618">
          <cell r="A2618" t="str">
            <v>Data Engineer</v>
          </cell>
          <cell r="H2618">
            <v>45156.820601851847</v>
          </cell>
        </row>
        <row r="2619">
          <cell r="A2619" t="str">
            <v>Data Engineer</v>
          </cell>
          <cell r="H2619">
            <v>45256.788553240738</v>
          </cell>
        </row>
        <row r="2620">
          <cell r="A2620" t="str">
            <v>Data Engineer</v>
          </cell>
          <cell r="H2620">
            <v>45033.629236111112</v>
          </cell>
        </row>
        <row r="2621">
          <cell r="A2621" t="str">
            <v>Data Analyst</v>
          </cell>
          <cell r="H2621">
            <v>45222.87195601852</v>
          </cell>
        </row>
        <row r="2622">
          <cell r="A2622" t="str">
            <v>Data Analyst</v>
          </cell>
          <cell r="H2622">
            <v>45126.708541666667</v>
          </cell>
        </row>
        <row r="2623">
          <cell r="A2623" t="str">
            <v>Data Engineer</v>
          </cell>
          <cell r="H2623">
            <v>45164.422384259262</v>
          </cell>
        </row>
        <row r="2624">
          <cell r="A2624" t="str">
            <v>Senior Data Analyst</v>
          </cell>
          <cell r="H2624">
            <v>45190.250439814823</v>
          </cell>
        </row>
        <row r="2625">
          <cell r="A2625" t="str">
            <v>Data Scientist</v>
          </cell>
          <cell r="H2625">
            <v>45146.252280092587</v>
          </cell>
        </row>
        <row r="2626">
          <cell r="A2626" t="str">
            <v>Data Engineer</v>
          </cell>
          <cell r="H2626">
            <v>44985.633009259262</v>
          </cell>
        </row>
        <row r="2627">
          <cell r="A2627" t="str">
            <v>Senior Data Scientist</v>
          </cell>
          <cell r="H2627">
            <v>44931.586261574077</v>
          </cell>
        </row>
        <row r="2628">
          <cell r="A2628" t="str">
            <v>Senior Data Analyst</v>
          </cell>
          <cell r="H2628">
            <v>45174.875023148154</v>
          </cell>
        </row>
        <row r="2629">
          <cell r="A2629" t="str">
            <v>Senior Data Analyst</v>
          </cell>
          <cell r="H2629">
            <v>45089.418981481482</v>
          </cell>
        </row>
        <row r="2630">
          <cell r="A2630" t="str">
            <v>Data Analyst</v>
          </cell>
          <cell r="H2630">
            <v>45026.08488425926</v>
          </cell>
        </row>
        <row r="2631">
          <cell r="A2631" t="str">
            <v>Data Engineer</v>
          </cell>
          <cell r="H2631">
            <v>45201.770601851851</v>
          </cell>
        </row>
        <row r="2632">
          <cell r="A2632" t="str">
            <v>Senior Data Scientist</v>
          </cell>
          <cell r="H2632">
            <v>44944.336944444447</v>
          </cell>
        </row>
        <row r="2633">
          <cell r="A2633" t="str">
            <v>Senior Data Scientist</v>
          </cell>
          <cell r="H2633">
            <v>44998.586817129632</v>
          </cell>
        </row>
        <row r="2634">
          <cell r="A2634" t="str">
            <v>Data Engineer</v>
          </cell>
          <cell r="H2634">
            <v>44942.947222222218</v>
          </cell>
        </row>
        <row r="2635">
          <cell r="A2635" t="str">
            <v>Data Engineer</v>
          </cell>
          <cell r="H2635">
            <v>45097.430625000001</v>
          </cell>
        </row>
        <row r="2636">
          <cell r="A2636" t="str">
            <v>Data Analyst</v>
          </cell>
          <cell r="H2636">
            <v>45163.75172453704</v>
          </cell>
        </row>
        <row r="2637">
          <cell r="A2637" t="str">
            <v>Data Engineer</v>
          </cell>
          <cell r="H2637">
            <v>45189.92050925926</v>
          </cell>
        </row>
        <row r="2638">
          <cell r="A2638" t="str">
            <v>Data Engineer</v>
          </cell>
          <cell r="H2638">
            <v>45005.67701388889</v>
          </cell>
        </row>
        <row r="2639">
          <cell r="A2639" t="str">
            <v>Data Analyst</v>
          </cell>
          <cell r="H2639">
            <v>44939.91983796296</v>
          </cell>
        </row>
        <row r="2640">
          <cell r="A2640" t="str">
            <v>Senior Data Scientist</v>
          </cell>
          <cell r="H2640">
            <v>45036.751805555563</v>
          </cell>
        </row>
        <row r="2641">
          <cell r="A2641" t="str">
            <v>Data Scientist</v>
          </cell>
          <cell r="H2641">
            <v>45156.002881944441</v>
          </cell>
        </row>
        <row r="2642">
          <cell r="A2642" t="str">
            <v>Data Analyst</v>
          </cell>
          <cell r="H2642">
            <v>45132.626898148148</v>
          </cell>
        </row>
        <row r="2643">
          <cell r="A2643" t="str">
            <v>Data Engineer</v>
          </cell>
          <cell r="H2643">
            <v>45129.124768518523</v>
          </cell>
        </row>
        <row r="2644">
          <cell r="A2644" t="str">
            <v>Senior Data Scientist</v>
          </cell>
          <cell r="H2644">
            <v>45155.544791666667</v>
          </cell>
        </row>
        <row r="2645">
          <cell r="A2645" t="str">
            <v>Data Analyst</v>
          </cell>
          <cell r="H2645">
            <v>45115.004317129627</v>
          </cell>
        </row>
        <row r="2646">
          <cell r="A2646" t="str">
            <v>Software Engineer</v>
          </cell>
          <cell r="H2646">
            <v>45120.667245370372</v>
          </cell>
        </row>
        <row r="2647">
          <cell r="A2647" t="str">
            <v>Data Scientist</v>
          </cell>
          <cell r="H2647">
            <v>45012.880185185182</v>
          </cell>
        </row>
        <row r="2648">
          <cell r="A2648" t="str">
            <v>Senior Data Analyst</v>
          </cell>
          <cell r="H2648">
            <v>45245.650150462963</v>
          </cell>
        </row>
        <row r="2649">
          <cell r="A2649" t="str">
            <v>Data Analyst</v>
          </cell>
          <cell r="H2649">
            <v>45037.543113425927</v>
          </cell>
        </row>
        <row r="2650">
          <cell r="A2650" t="str">
            <v>Data Analyst</v>
          </cell>
          <cell r="H2650">
            <v>45028.471319444441</v>
          </cell>
        </row>
        <row r="2651">
          <cell r="A2651" t="str">
            <v>Data Engineer</v>
          </cell>
          <cell r="H2651">
            <v>45175.252013888887</v>
          </cell>
        </row>
        <row r="2652">
          <cell r="A2652" t="str">
            <v>Senior Data Scientist</v>
          </cell>
          <cell r="H2652">
            <v>45159.250983796293</v>
          </cell>
        </row>
        <row r="2653">
          <cell r="A2653" t="str">
            <v>Data Scientist</v>
          </cell>
          <cell r="H2653">
            <v>45246.667407407411</v>
          </cell>
        </row>
        <row r="2654">
          <cell r="A2654" t="str">
            <v>Data Scientist</v>
          </cell>
          <cell r="H2654">
            <v>45099.794074074067</v>
          </cell>
        </row>
        <row r="2655">
          <cell r="A2655" t="str">
            <v>Data Engineer</v>
          </cell>
          <cell r="H2655">
            <v>45090.35125</v>
          </cell>
        </row>
        <row r="2656">
          <cell r="A2656" t="str">
            <v>Senior Data Engineer</v>
          </cell>
          <cell r="H2656">
            <v>45210.546863425923</v>
          </cell>
        </row>
        <row r="2657">
          <cell r="A2657" t="str">
            <v>Data Scientist</v>
          </cell>
          <cell r="H2657">
            <v>45092.306087962963</v>
          </cell>
        </row>
        <row r="2658">
          <cell r="A2658" t="str">
            <v>Data Engineer</v>
          </cell>
          <cell r="H2658">
            <v>45078.433275462958</v>
          </cell>
        </row>
        <row r="2659">
          <cell r="A2659" t="str">
            <v>Data Engineer</v>
          </cell>
          <cell r="H2659">
            <v>44980.641840277778</v>
          </cell>
        </row>
        <row r="2660">
          <cell r="A2660" t="str">
            <v>Data Engineer</v>
          </cell>
          <cell r="H2660">
            <v>44977.796782407408</v>
          </cell>
        </row>
        <row r="2661">
          <cell r="A2661" t="str">
            <v>Senior Data Scientist</v>
          </cell>
          <cell r="H2661">
            <v>45089.897650462961</v>
          </cell>
        </row>
        <row r="2662">
          <cell r="A2662" t="str">
            <v>Data Engineer</v>
          </cell>
          <cell r="H2662">
            <v>45003.631145833337</v>
          </cell>
        </row>
        <row r="2663">
          <cell r="A2663" t="str">
            <v>Data Engineer</v>
          </cell>
          <cell r="H2663">
            <v>45093.489872685182</v>
          </cell>
        </row>
        <row r="2664">
          <cell r="A2664" t="str">
            <v>Data Scientist</v>
          </cell>
          <cell r="H2664">
            <v>45088.377395833333</v>
          </cell>
        </row>
        <row r="2665">
          <cell r="A2665" t="str">
            <v>Data Scientist</v>
          </cell>
          <cell r="H2665">
            <v>44939.921655092592</v>
          </cell>
        </row>
        <row r="2666">
          <cell r="A2666" t="str">
            <v>Senior Data Engineer</v>
          </cell>
          <cell r="H2666">
            <v>45076.728136574071</v>
          </cell>
        </row>
        <row r="2667">
          <cell r="A2667" t="str">
            <v>Data Scientist</v>
          </cell>
          <cell r="H2667">
            <v>45027.75172453704</v>
          </cell>
        </row>
        <row r="2668">
          <cell r="A2668" t="str">
            <v>Senior Data Scientist</v>
          </cell>
          <cell r="H2668">
            <v>44961.336539351847</v>
          </cell>
        </row>
        <row r="2669">
          <cell r="A2669" t="str">
            <v>Data Engineer</v>
          </cell>
          <cell r="H2669">
            <v>45100.348402777781</v>
          </cell>
        </row>
        <row r="2670">
          <cell r="A2670" t="str">
            <v>Data Scientist</v>
          </cell>
          <cell r="H2670">
            <v>45189.544074074067</v>
          </cell>
        </row>
        <row r="2671">
          <cell r="A2671" t="str">
            <v>Senior Data Engineer</v>
          </cell>
          <cell r="H2671">
            <v>45101.551354166673</v>
          </cell>
        </row>
        <row r="2672">
          <cell r="A2672" t="str">
            <v>Data Analyst</v>
          </cell>
          <cell r="H2672">
            <v>45080.35696759259</v>
          </cell>
        </row>
        <row r="2673">
          <cell r="A2673" t="str">
            <v>Data Analyst</v>
          </cell>
          <cell r="H2673">
            <v>45223.876666666663</v>
          </cell>
        </row>
        <row r="2674">
          <cell r="A2674" t="str">
            <v>Data Scientist</v>
          </cell>
          <cell r="H2674">
            <v>45149.252997685187</v>
          </cell>
        </row>
        <row r="2675">
          <cell r="A2675" t="str">
            <v>Data Engineer</v>
          </cell>
          <cell r="H2675">
            <v>45188.714363425926</v>
          </cell>
        </row>
        <row r="2676">
          <cell r="A2676" t="str">
            <v>Data Engineer</v>
          </cell>
          <cell r="H2676">
            <v>45142.667546296303</v>
          </cell>
        </row>
        <row r="2677">
          <cell r="A2677" t="str">
            <v>Data Engineer</v>
          </cell>
          <cell r="H2677">
            <v>45255.626793981479</v>
          </cell>
        </row>
        <row r="2678">
          <cell r="A2678" t="str">
            <v>Machine Learning Engineer</v>
          </cell>
          <cell r="H2678">
            <v>44962.591874999998</v>
          </cell>
        </row>
        <row r="2679">
          <cell r="A2679" t="str">
            <v>Data Analyst</v>
          </cell>
          <cell r="H2679">
            <v>45275.666817129633</v>
          </cell>
        </row>
        <row r="2680">
          <cell r="A2680" t="str">
            <v>Data Analyst</v>
          </cell>
          <cell r="H2680">
            <v>45267.98333333333</v>
          </cell>
        </row>
        <row r="2681">
          <cell r="A2681" t="str">
            <v>Data Scientist</v>
          </cell>
          <cell r="H2681">
            <v>45111.503541666672</v>
          </cell>
        </row>
        <row r="2682">
          <cell r="A2682" t="str">
            <v>Data Engineer</v>
          </cell>
          <cell r="H2682">
            <v>45144.35052083333</v>
          </cell>
        </row>
        <row r="2683">
          <cell r="A2683" t="str">
            <v>Data Scientist</v>
          </cell>
          <cell r="H2683">
            <v>45173.752060185187</v>
          </cell>
        </row>
        <row r="2684">
          <cell r="A2684" t="str">
            <v>Data Engineer</v>
          </cell>
          <cell r="H2684">
            <v>44942.349629629629</v>
          </cell>
        </row>
        <row r="2685">
          <cell r="A2685" t="str">
            <v>Data Analyst</v>
          </cell>
          <cell r="H2685">
            <v>45225.835011574083</v>
          </cell>
        </row>
        <row r="2686">
          <cell r="A2686" t="str">
            <v>Data Engineer</v>
          </cell>
          <cell r="H2686">
            <v>45072.881249999999</v>
          </cell>
        </row>
        <row r="2687">
          <cell r="A2687" t="str">
            <v>Data Analyst</v>
          </cell>
          <cell r="H2687">
            <v>45071.542731481481</v>
          </cell>
        </row>
        <row r="2688">
          <cell r="A2688" t="str">
            <v>Senior Data Engineer</v>
          </cell>
          <cell r="H2688">
            <v>45155.423136574071</v>
          </cell>
        </row>
        <row r="2689">
          <cell r="A2689" t="str">
            <v>Data Analyst</v>
          </cell>
          <cell r="H2689">
            <v>44957.709108796298</v>
          </cell>
        </row>
        <row r="2690">
          <cell r="A2690" t="str">
            <v>Senior Data Engineer</v>
          </cell>
          <cell r="H2690">
            <v>45087.629155092603</v>
          </cell>
        </row>
        <row r="2691">
          <cell r="A2691" t="str">
            <v>Data Engineer</v>
          </cell>
          <cell r="H2691">
            <v>45030.560208333343</v>
          </cell>
        </row>
        <row r="2692">
          <cell r="A2692" t="str">
            <v>Data Engineer</v>
          </cell>
          <cell r="H2692">
            <v>45056.392129629632</v>
          </cell>
        </row>
        <row r="2693">
          <cell r="A2693" t="str">
            <v>Data Engineer</v>
          </cell>
          <cell r="H2693">
            <v>44939.298518518517</v>
          </cell>
        </row>
        <row r="2694">
          <cell r="A2694" t="str">
            <v>Data Scientist</v>
          </cell>
          <cell r="H2694">
            <v>45152.253009259257</v>
          </cell>
        </row>
        <row r="2695">
          <cell r="A2695" t="str">
            <v>Data Analyst</v>
          </cell>
          <cell r="H2695">
            <v>45163.833657407413</v>
          </cell>
        </row>
        <row r="2696">
          <cell r="A2696" t="str">
            <v>Machine Learning Engineer</v>
          </cell>
          <cell r="H2696">
            <v>45103.591874999998</v>
          </cell>
        </row>
        <row r="2697">
          <cell r="A2697" t="str">
            <v>Senior Data Scientist</v>
          </cell>
          <cell r="H2697">
            <v>45035.402731481481</v>
          </cell>
        </row>
        <row r="2698">
          <cell r="A2698" t="str">
            <v>Data Scientist</v>
          </cell>
          <cell r="H2698">
            <v>45215.641168981478</v>
          </cell>
        </row>
        <row r="2699">
          <cell r="A2699" t="str">
            <v>Data Engineer</v>
          </cell>
          <cell r="H2699">
            <v>45097.378553240742</v>
          </cell>
        </row>
        <row r="2700">
          <cell r="A2700" t="str">
            <v>Data Scientist</v>
          </cell>
          <cell r="H2700">
            <v>44937.066261574073</v>
          </cell>
        </row>
        <row r="2701">
          <cell r="A2701" t="str">
            <v>Data Engineer</v>
          </cell>
          <cell r="H2701">
            <v>45000.162604166668</v>
          </cell>
        </row>
        <row r="2702">
          <cell r="A2702" t="str">
            <v>Data Scientist</v>
          </cell>
          <cell r="H2702">
            <v>45058.504247685189</v>
          </cell>
        </row>
        <row r="2703">
          <cell r="A2703" t="str">
            <v>Data Analyst</v>
          </cell>
          <cell r="H2703">
            <v>45164.250844907408</v>
          </cell>
        </row>
        <row r="2704">
          <cell r="A2704" t="str">
            <v>Data Engineer</v>
          </cell>
          <cell r="H2704">
            <v>45267.631886574083</v>
          </cell>
        </row>
        <row r="2705">
          <cell r="A2705" t="str">
            <v>Data Engineer</v>
          </cell>
          <cell r="H2705">
            <v>45156.298668981479</v>
          </cell>
        </row>
        <row r="2706">
          <cell r="A2706" t="str">
            <v>Data Engineer</v>
          </cell>
          <cell r="H2706">
            <v>45284.439733796287</v>
          </cell>
        </row>
        <row r="2707">
          <cell r="A2707" t="str">
            <v>Data Scientist</v>
          </cell>
          <cell r="H2707">
            <v>45058.60601851852</v>
          </cell>
        </row>
        <row r="2708">
          <cell r="A2708" t="str">
            <v>Data Engineer</v>
          </cell>
          <cell r="H2708">
            <v>45099.504942129628</v>
          </cell>
        </row>
        <row r="2709">
          <cell r="A2709" t="str">
            <v>Data Analyst</v>
          </cell>
          <cell r="H2709">
            <v>45289.416967592602</v>
          </cell>
        </row>
        <row r="2710">
          <cell r="A2710" t="str">
            <v>Data Analyst</v>
          </cell>
          <cell r="H2710">
            <v>45132.668032407397</v>
          </cell>
        </row>
        <row r="2711">
          <cell r="A2711" t="str">
            <v>Data Analyst</v>
          </cell>
          <cell r="H2711">
            <v>44987.816620370373</v>
          </cell>
        </row>
        <row r="2712">
          <cell r="A2712" t="str">
            <v>Senior Data Scientist</v>
          </cell>
          <cell r="H2712">
            <v>45112.752476851849</v>
          </cell>
        </row>
        <row r="2713">
          <cell r="A2713" t="str">
            <v>Business Analyst</v>
          </cell>
          <cell r="H2713">
            <v>45196.333715277768</v>
          </cell>
        </row>
        <row r="2714">
          <cell r="A2714" t="str">
            <v>Senior Data Analyst</v>
          </cell>
          <cell r="H2714">
            <v>45024.752372685187</v>
          </cell>
        </row>
        <row r="2715">
          <cell r="A2715" t="str">
            <v>Senior Data Scientist</v>
          </cell>
          <cell r="H2715">
            <v>44994.043981481482</v>
          </cell>
        </row>
        <row r="2716">
          <cell r="A2716" t="str">
            <v>Data Engineer</v>
          </cell>
          <cell r="H2716">
            <v>45194.798078703701</v>
          </cell>
        </row>
        <row r="2717">
          <cell r="A2717" t="str">
            <v>Data Analyst</v>
          </cell>
          <cell r="H2717">
            <v>45072.523842592593</v>
          </cell>
        </row>
        <row r="2718">
          <cell r="A2718" t="str">
            <v>Data Scientist</v>
          </cell>
          <cell r="H2718">
            <v>45132.545300925929</v>
          </cell>
        </row>
        <row r="2719">
          <cell r="A2719" t="str">
            <v>Data Analyst</v>
          </cell>
          <cell r="H2719">
            <v>45277.459687499999</v>
          </cell>
        </row>
        <row r="2720">
          <cell r="A2720" t="str">
            <v>Data Analyst</v>
          </cell>
          <cell r="H2720">
            <v>45046.417569444442</v>
          </cell>
        </row>
        <row r="2721">
          <cell r="A2721" t="str">
            <v>Software Engineer</v>
          </cell>
          <cell r="H2721">
            <v>45284.005023148151</v>
          </cell>
        </row>
        <row r="2722">
          <cell r="A2722" t="str">
            <v>Data Analyst</v>
          </cell>
          <cell r="H2722">
            <v>45152.250787037039</v>
          </cell>
        </row>
        <row r="2723">
          <cell r="A2723" t="str">
            <v>Data Engineer</v>
          </cell>
          <cell r="H2723">
            <v>45166.106736111113</v>
          </cell>
        </row>
        <row r="2724">
          <cell r="A2724" t="str">
            <v>Senior Data Analyst</v>
          </cell>
          <cell r="H2724">
            <v>45016.251342592594</v>
          </cell>
        </row>
        <row r="2725">
          <cell r="A2725" t="str">
            <v>Data Engineer</v>
          </cell>
          <cell r="H2725">
            <v>45215.912534722222</v>
          </cell>
        </row>
        <row r="2726">
          <cell r="A2726" t="str">
            <v>Data Engineer</v>
          </cell>
          <cell r="H2726">
            <v>45076.298171296286</v>
          </cell>
        </row>
        <row r="2727">
          <cell r="A2727" t="str">
            <v>Data Scientist</v>
          </cell>
          <cell r="H2727">
            <v>44929.001817129632</v>
          </cell>
        </row>
        <row r="2728">
          <cell r="A2728" t="str">
            <v>Data Engineer</v>
          </cell>
          <cell r="H2728">
            <v>45256.66846064815</v>
          </cell>
        </row>
        <row r="2729">
          <cell r="A2729" t="str">
            <v>Data Analyst</v>
          </cell>
          <cell r="H2729">
            <v>45040.792650462958</v>
          </cell>
        </row>
        <row r="2730">
          <cell r="A2730" t="str">
            <v>Senior Data Scientist</v>
          </cell>
          <cell r="H2730">
            <v>45165.751863425918</v>
          </cell>
        </row>
        <row r="2731">
          <cell r="A2731" t="str">
            <v>Senior Data Scientist</v>
          </cell>
          <cell r="H2731">
            <v>45126.419363425928</v>
          </cell>
        </row>
        <row r="2732">
          <cell r="A2732" t="str">
            <v>Data Analyst</v>
          </cell>
          <cell r="H2732">
            <v>45141.750196759262</v>
          </cell>
        </row>
        <row r="2733">
          <cell r="A2733" t="str">
            <v>Data Scientist</v>
          </cell>
          <cell r="H2733">
            <v>45036.004305555558</v>
          </cell>
        </row>
        <row r="2734">
          <cell r="A2734" t="str">
            <v>Data Analyst</v>
          </cell>
          <cell r="H2734">
            <v>45153.250081018523</v>
          </cell>
        </row>
        <row r="2735">
          <cell r="A2735" t="str">
            <v>Data Engineer</v>
          </cell>
          <cell r="H2735">
            <v>44994.757210648153</v>
          </cell>
        </row>
        <row r="2736">
          <cell r="A2736" t="str">
            <v>Data Engineer</v>
          </cell>
          <cell r="H2736">
            <v>44959.423217592594</v>
          </cell>
        </row>
        <row r="2737">
          <cell r="A2737" t="str">
            <v>Data Engineer</v>
          </cell>
          <cell r="H2737">
            <v>45280.50377314815</v>
          </cell>
        </row>
        <row r="2738">
          <cell r="A2738" t="str">
            <v>Data Scientist</v>
          </cell>
          <cell r="H2738">
            <v>45174.250289351847</v>
          </cell>
        </row>
        <row r="2739">
          <cell r="A2739" t="str">
            <v>Data Analyst</v>
          </cell>
          <cell r="H2739">
            <v>45265.836168981477</v>
          </cell>
        </row>
        <row r="2740">
          <cell r="A2740" t="str">
            <v>Senior Data Engineer</v>
          </cell>
          <cell r="H2740">
            <v>44940.67260416667</v>
          </cell>
        </row>
        <row r="2741">
          <cell r="A2741" t="str">
            <v>Data Engineer</v>
          </cell>
          <cell r="H2741">
            <v>44995.301874999997</v>
          </cell>
        </row>
        <row r="2742">
          <cell r="A2742" t="str">
            <v>Data Analyst</v>
          </cell>
          <cell r="H2742">
            <v>45055.625520833331</v>
          </cell>
        </row>
        <row r="2743">
          <cell r="A2743" t="str">
            <v>Data Engineer</v>
          </cell>
          <cell r="H2743">
            <v>45227.753321759257</v>
          </cell>
        </row>
        <row r="2744">
          <cell r="A2744" t="str">
            <v>Data Scientist</v>
          </cell>
          <cell r="H2744">
            <v>45105.38685185185</v>
          </cell>
        </row>
        <row r="2745">
          <cell r="A2745" t="str">
            <v>Data Scientist</v>
          </cell>
          <cell r="H2745">
            <v>45240.682268518518</v>
          </cell>
        </row>
        <row r="2746">
          <cell r="A2746" t="str">
            <v>Data Analyst</v>
          </cell>
          <cell r="H2746">
            <v>45177.001539351862</v>
          </cell>
        </row>
        <row r="2747">
          <cell r="A2747" t="str">
            <v>Senior Data Engineer</v>
          </cell>
          <cell r="H2747">
            <v>45272.622187499997</v>
          </cell>
        </row>
        <row r="2748">
          <cell r="A2748" t="str">
            <v>Data Engineer</v>
          </cell>
          <cell r="H2748">
            <v>45252.920983796299</v>
          </cell>
        </row>
        <row r="2749">
          <cell r="A2749" t="str">
            <v>Data Scientist</v>
          </cell>
          <cell r="H2749">
            <v>45035.377916666657</v>
          </cell>
        </row>
        <row r="2750">
          <cell r="A2750" t="str">
            <v>Senior Data Scientist</v>
          </cell>
          <cell r="H2750">
            <v>45102.445833333331</v>
          </cell>
        </row>
        <row r="2751">
          <cell r="A2751" t="str">
            <v>Data Scientist</v>
          </cell>
          <cell r="H2751">
            <v>45151.521562499998</v>
          </cell>
        </row>
        <row r="2752">
          <cell r="A2752" t="str">
            <v>Data Scientist</v>
          </cell>
          <cell r="H2752">
            <v>45027.751469907409</v>
          </cell>
        </row>
        <row r="2753">
          <cell r="A2753" t="str">
            <v>Senior Data Engineer</v>
          </cell>
          <cell r="H2753">
            <v>45091.948831018519</v>
          </cell>
        </row>
        <row r="2754">
          <cell r="A2754" t="str">
            <v>Data Engineer</v>
          </cell>
          <cell r="H2754">
            <v>45188.880347222221</v>
          </cell>
        </row>
        <row r="2755">
          <cell r="A2755" t="str">
            <v>Data Engineer</v>
          </cell>
          <cell r="H2755">
            <v>44979.635833333326</v>
          </cell>
        </row>
        <row r="2756">
          <cell r="A2756" t="str">
            <v>Data Scientist</v>
          </cell>
          <cell r="H2756">
            <v>45221.251516203702</v>
          </cell>
        </row>
        <row r="2757">
          <cell r="A2757" t="str">
            <v>Data Scientist</v>
          </cell>
          <cell r="H2757">
            <v>44971.711284722223</v>
          </cell>
        </row>
        <row r="2758">
          <cell r="A2758" t="str">
            <v>Senior Data Engineer</v>
          </cell>
          <cell r="H2758">
            <v>45132.296805555547</v>
          </cell>
        </row>
        <row r="2759">
          <cell r="A2759" t="str">
            <v>Senior Data Scientist</v>
          </cell>
          <cell r="H2759">
            <v>45163.861828703702</v>
          </cell>
        </row>
        <row r="2760">
          <cell r="A2760" t="str">
            <v>Data Analyst</v>
          </cell>
          <cell r="H2760">
            <v>44944.701122685183</v>
          </cell>
        </row>
        <row r="2761">
          <cell r="A2761" t="str">
            <v>Data Scientist</v>
          </cell>
          <cell r="H2761">
            <v>45154.76085648148</v>
          </cell>
        </row>
        <row r="2762">
          <cell r="A2762" t="str">
            <v>Senior Data Engineer</v>
          </cell>
          <cell r="H2762">
            <v>45144.154594907413</v>
          </cell>
        </row>
        <row r="2763">
          <cell r="A2763" t="str">
            <v>Senior Data Engineer</v>
          </cell>
          <cell r="H2763">
            <v>45086.254004629627</v>
          </cell>
        </row>
        <row r="2764">
          <cell r="A2764" t="str">
            <v>Data Engineer</v>
          </cell>
          <cell r="H2764">
            <v>45238.351319444453</v>
          </cell>
        </row>
        <row r="2765">
          <cell r="A2765" t="str">
            <v>Senior Data Engineer</v>
          </cell>
          <cell r="H2765">
            <v>45168.424826388888</v>
          </cell>
        </row>
        <row r="2766">
          <cell r="A2766" t="str">
            <v>Data Analyst</v>
          </cell>
          <cell r="H2766">
            <v>45223.835150462961</v>
          </cell>
        </row>
        <row r="2767">
          <cell r="A2767" t="str">
            <v>Data Scientist</v>
          </cell>
          <cell r="H2767">
            <v>45173.127523148149</v>
          </cell>
        </row>
        <row r="2768">
          <cell r="A2768" t="str">
            <v>Data Scientist</v>
          </cell>
          <cell r="H2768">
            <v>44968.556689814817</v>
          </cell>
        </row>
        <row r="2769">
          <cell r="A2769" t="str">
            <v>Senior Data Analyst</v>
          </cell>
          <cell r="H2769">
            <v>45020.750092592592</v>
          </cell>
        </row>
        <row r="2770">
          <cell r="A2770" t="str">
            <v>Data Engineer</v>
          </cell>
          <cell r="H2770">
            <v>45048.047939814824</v>
          </cell>
        </row>
        <row r="2771">
          <cell r="A2771" t="str">
            <v>Senior Data Engineer</v>
          </cell>
          <cell r="H2771">
            <v>44971.975983796299</v>
          </cell>
        </row>
        <row r="2772">
          <cell r="A2772" t="str">
            <v>Data Scientist</v>
          </cell>
          <cell r="H2772">
            <v>45078.849918981483</v>
          </cell>
        </row>
        <row r="2773">
          <cell r="A2773" t="str">
            <v>Senior Data Scientist</v>
          </cell>
          <cell r="H2773">
            <v>45029.943113425928</v>
          </cell>
        </row>
        <row r="2774">
          <cell r="A2774" t="str">
            <v>Data Engineer</v>
          </cell>
          <cell r="H2774">
            <v>45072.672442129631</v>
          </cell>
        </row>
        <row r="2775">
          <cell r="A2775" t="str">
            <v>Senior Data Engineer</v>
          </cell>
          <cell r="H2775">
            <v>45195.50577546296</v>
          </cell>
        </row>
        <row r="2776">
          <cell r="A2776" t="str">
            <v>Senior Data Analyst</v>
          </cell>
          <cell r="H2776">
            <v>45126.459849537037</v>
          </cell>
        </row>
        <row r="2777">
          <cell r="A2777" t="str">
            <v>Data Engineer</v>
          </cell>
          <cell r="H2777">
            <v>45288.431574074071</v>
          </cell>
        </row>
        <row r="2778">
          <cell r="A2778" t="str">
            <v>Software Engineer</v>
          </cell>
          <cell r="H2778">
            <v>45270.654062499998</v>
          </cell>
        </row>
        <row r="2779">
          <cell r="A2779" t="str">
            <v>Data Analyst</v>
          </cell>
          <cell r="H2779">
            <v>44984.876180555562</v>
          </cell>
        </row>
        <row r="2780">
          <cell r="A2780" t="str">
            <v>Senior Data Engineer</v>
          </cell>
          <cell r="H2780">
            <v>45236.841273148151</v>
          </cell>
        </row>
        <row r="2781">
          <cell r="A2781" t="str">
            <v>Data Engineer</v>
          </cell>
          <cell r="H2781">
            <v>44949.756608796299</v>
          </cell>
        </row>
        <row r="2782">
          <cell r="A2782" t="str">
            <v>Data Scientist</v>
          </cell>
          <cell r="H2782">
            <v>45272.6796412037</v>
          </cell>
        </row>
        <row r="2783">
          <cell r="A2783" t="str">
            <v>Data Analyst</v>
          </cell>
          <cell r="H2783">
            <v>45093.833414351851</v>
          </cell>
        </row>
        <row r="2784">
          <cell r="A2784" t="str">
            <v>Data Engineer</v>
          </cell>
          <cell r="H2784">
            <v>44931.896701388891</v>
          </cell>
        </row>
        <row r="2785">
          <cell r="A2785" t="str">
            <v>Machine Learning Engineer</v>
          </cell>
          <cell r="H2785">
            <v>44957.677754629629</v>
          </cell>
        </row>
        <row r="2786">
          <cell r="A2786" t="str">
            <v>Senior Data Scientist</v>
          </cell>
          <cell r="H2786">
            <v>45200.544849537036</v>
          </cell>
        </row>
        <row r="2787">
          <cell r="A2787" t="str">
            <v>Data Engineer</v>
          </cell>
          <cell r="H2787">
            <v>45061.559675925928</v>
          </cell>
        </row>
        <row r="2788">
          <cell r="A2788" t="str">
            <v>Data Engineer</v>
          </cell>
          <cell r="H2788">
            <v>45037.685543981483</v>
          </cell>
        </row>
        <row r="2789">
          <cell r="A2789" t="str">
            <v>Data Engineer</v>
          </cell>
          <cell r="H2789">
            <v>45248.377523148149</v>
          </cell>
        </row>
        <row r="2790">
          <cell r="A2790" t="str">
            <v>Data Analyst</v>
          </cell>
          <cell r="H2790">
            <v>45185.875983796293</v>
          </cell>
        </row>
        <row r="2791">
          <cell r="A2791" t="str">
            <v>Senior Data Engineer</v>
          </cell>
          <cell r="H2791">
            <v>45196.590011574073</v>
          </cell>
        </row>
        <row r="2792">
          <cell r="A2792" t="str">
            <v>Senior Data Scientist</v>
          </cell>
          <cell r="H2792">
            <v>44993.460833333331</v>
          </cell>
        </row>
        <row r="2793">
          <cell r="A2793" t="str">
            <v>Data Scientist</v>
          </cell>
          <cell r="H2793">
            <v>45184.294178240743</v>
          </cell>
        </row>
        <row r="2794">
          <cell r="A2794" t="str">
            <v>Data Engineer</v>
          </cell>
          <cell r="H2794">
            <v>45114.800775462973</v>
          </cell>
        </row>
        <row r="2795">
          <cell r="A2795" t="str">
            <v>Data Analyst</v>
          </cell>
          <cell r="H2795">
            <v>45012.751134259262</v>
          </cell>
        </row>
        <row r="2796">
          <cell r="A2796" t="str">
            <v>Data Analyst</v>
          </cell>
          <cell r="H2796">
            <v>45128.919710648152</v>
          </cell>
        </row>
        <row r="2797">
          <cell r="A2797" t="str">
            <v>Machine Learning Engineer</v>
          </cell>
          <cell r="H2797">
            <v>45079.775613425933</v>
          </cell>
        </row>
        <row r="2798">
          <cell r="A2798" t="str">
            <v>Senior Data Analyst</v>
          </cell>
          <cell r="H2798">
            <v>45086.000324074077</v>
          </cell>
        </row>
        <row r="2799">
          <cell r="A2799" t="str">
            <v>Data Engineer</v>
          </cell>
          <cell r="H2799">
            <v>45190.754062499997</v>
          </cell>
        </row>
        <row r="2800">
          <cell r="A2800" t="str">
            <v>Data Engineer</v>
          </cell>
          <cell r="H2800">
            <v>44954.683645833327</v>
          </cell>
        </row>
        <row r="2801">
          <cell r="A2801" t="str">
            <v>Data Analyst</v>
          </cell>
          <cell r="H2801">
            <v>45173.41684027778</v>
          </cell>
        </row>
        <row r="2802">
          <cell r="A2802" t="str">
            <v>Data Engineer</v>
          </cell>
          <cell r="H2802">
            <v>45161.7971875</v>
          </cell>
        </row>
        <row r="2803">
          <cell r="A2803" t="str">
            <v>Data Analyst</v>
          </cell>
          <cell r="H2803">
            <v>45070.501423611109</v>
          </cell>
        </row>
        <row r="2804">
          <cell r="A2804" t="str">
            <v>Senior Data Engineer</v>
          </cell>
          <cell r="H2804">
            <v>45023.544212962966</v>
          </cell>
        </row>
        <row r="2805">
          <cell r="A2805" t="str">
            <v>Data Scientist</v>
          </cell>
          <cell r="H2805">
            <v>45111.310833333337</v>
          </cell>
        </row>
        <row r="2806">
          <cell r="A2806" t="str">
            <v>Data Analyst</v>
          </cell>
          <cell r="H2806">
            <v>45222.578101851846</v>
          </cell>
        </row>
        <row r="2807">
          <cell r="A2807" t="str">
            <v>Data Engineer</v>
          </cell>
          <cell r="H2807">
            <v>45010.342210648138</v>
          </cell>
        </row>
        <row r="2808">
          <cell r="A2808" t="str">
            <v>Senior Data Engineer</v>
          </cell>
          <cell r="H2808">
            <v>45156.255196759259</v>
          </cell>
        </row>
        <row r="2809">
          <cell r="A2809" t="str">
            <v>Senior Data Engineer</v>
          </cell>
          <cell r="H2809">
            <v>45207.837997685187</v>
          </cell>
        </row>
        <row r="2810">
          <cell r="A2810" t="str">
            <v>Data Scientist</v>
          </cell>
          <cell r="H2810">
            <v>44993.295601851853</v>
          </cell>
        </row>
        <row r="2811">
          <cell r="A2811" t="str">
            <v>Data Engineer</v>
          </cell>
          <cell r="H2811">
            <v>44942.216319444437</v>
          </cell>
        </row>
        <row r="2812">
          <cell r="A2812" t="str">
            <v>Data Engineer</v>
          </cell>
          <cell r="H2812">
            <v>45283.320069444453</v>
          </cell>
        </row>
        <row r="2813">
          <cell r="A2813" t="str">
            <v>Data Engineer</v>
          </cell>
          <cell r="H2813">
            <v>44995.511111111111</v>
          </cell>
        </row>
        <row r="2814">
          <cell r="A2814" t="str">
            <v>Data Engineer</v>
          </cell>
          <cell r="H2814">
            <v>45191.985717592594</v>
          </cell>
        </row>
        <row r="2815">
          <cell r="A2815" t="str">
            <v>Senior Data Scientist</v>
          </cell>
          <cell r="H2815">
            <v>45142.706631944442</v>
          </cell>
        </row>
        <row r="2816">
          <cell r="A2816" t="str">
            <v>Data Scientist</v>
          </cell>
          <cell r="H2816">
            <v>45246.59479166667</v>
          </cell>
        </row>
        <row r="2817">
          <cell r="A2817" t="str">
            <v>Senior Data Engineer</v>
          </cell>
          <cell r="H2817">
            <v>45053.436550925922</v>
          </cell>
        </row>
        <row r="2818">
          <cell r="A2818" t="str">
            <v>Data Engineer</v>
          </cell>
          <cell r="H2818">
            <v>45160.25675925926</v>
          </cell>
        </row>
        <row r="2819">
          <cell r="A2819" t="str">
            <v>Senior Data Scientist</v>
          </cell>
          <cell r="H2819">
            <v>45205.544166666667</v>
          </cell>
        </row>
        <row r="2820">
          <cell r="A2820" t="str">
            <v>Data Engineer</v>
          </cell>
          <cell r="H2820">
            <v>45057.632326388892</v>
          </cell>
        </row>
        <row r="2821">
          <cell r="A2821" t="str">
            <v>Data Engineer</v>
          </cell>
          <cell r="H2821">
            <v>45198.712395833332</v>
          </cell>
        </row>
        <row r="2822">
          <cell r="A2822" t="str">
            <v>Data Engineer</v>
          </cell>
          <cell r="H2822">
            <v>45285.377002314817</v>
          </cell>
        </row>
        <row r="2823">
          <cell r="A2823" t="str">
            <v>Data Scientist</v>
          </cell>
          <cell r="H2823">
            <v>45145.126192129632</v>
          </cell>
        </row>
        <row r="2824">
          <cell r="A2824" t="str">
            <v>Data Engineer</v>
          </cell>
          <cell r="H2824">
            <v>45188.629895833343</v>
          </cell>
        </row>
        <row r="2825">
          <cell r="A2825" t="str">
            <v>Data Engineer</v>
          </cell>
          <cell r="H2825">
            <v>44939.009039351848</v>
          </cell>
        </row>
        <row r="2826">
          <cell r="A2826" t="str">
            <v>Data Analyst</v>
          </cell>
          <cell r="H2826">
            <v>45244.846956018519</v>
          </cell>
        </row>
        <row r="2827">
          <cell r="A2827" t="str">
            <v>Data Scientist</v>
          </cell>
          <cell r="H2827">
            <v>44947.295682870368</v>
          </cell>
        </row>
        <row r="2828">
          <cell r="A2828" t="str">
            <v>Data Engineer</v>
          </cell>
          <cell r="H2828">
            <v>45184.631435185183</v>
          </cell>
        </row>
        <row r="2829">
          <cell r="A2829" t="str">
            <v>Data Engineer</v>
          </cell>
          <cell r="H2829">
            <v>45105.337754629632</v>
          </cell>
        </row>
        <row r="2830">
          <cell r="A2830" t="str">
            <v>Data Scientist</v>
          </cell>
          <cell r="H2830">
            <v>45044.252638888887</v>
          </cell>
        </row>
        <row r="2831">
          <cell r="A2831" t="str">
            <v>Data Engineer</v>
          </cell>
          <cell r="H2831">
            <v>45062.015277777777</v>
          </cell>
        </row>
        <row r="2832">
          <cell r="A2832" t="str">
            <v>Data Scientist</v>
          </cell>
          <cell r="H2832">
            <v>45159.546782407408</v>
          </cell>
        </row>
        <row r="2833">
          <cell r="A2833" t="str">
            <v>Data Engineer</v>
          </cell>
          <cell r="H2833">
            <v>45133.376805555563</v>
          </cell>
        </row>
        <row r="2834">
          <cell r="A2834" t="str">
            <v>Data Analyst</v>
          </cell>
          <cell r="H2834">
            <v>44931.28020833333</v>
          </cell>
        </row>
        <row r="2835">
          <cell r="A2835" t="str">
            <v>Data Engineer</v>
          </cell>
          <cell r="H2835">
            <v>45132.671435185177</v>
          </cell>
        </row>
        <row r="2836">
          <cell r="A2836" t="str">
            <v>Data Analyst</v>
          </cell>
          <cell r="H2836">
            <v>44966.167349537027</v>
          </cell>
        </row>
        <row r="2837">
          <cell r="A2837" t="str">
            <v>Data Scientist</v>
          </cell>
          <cell r="H2837">
            <v>45037.796099537038</v>
          </cell>
        </row>
        <row r="2838">
          <cell r="A2838" t="str">
            <v>Data Scientist</v>
          </cell>
          <cell r="H2838">
            <v>45193.251180555562</v>
          </cell>
        </row>
        <row r="2839">
          <cell r="A2839" t="str">
            <v>Data Scientist</v>
          </cell>
          <cell r="H2839">
            <v>45223.710590277777</v>
          </cell>
        </row>
        <row r="2840">
          <cell r="A2840" t="str">
            <v>Senior Data Scientist</v>
          </cell>
          <cell r="H2840">
            <v>44961.086342592593</v>
          </cell>
        </row>
        <row r="2841">
          <cell r="A2841" t="str">
            <v>Data Scientist</v>
          </cell>
          <cell r="H2841">
            <v>45072.001620370371</v>
          </cell>
        </row>
        <row r="2842">
          <cell r="A2842" t="str">
            <v>Business Analyst</v>
          </cell>
          <cell r="H2842">
            <v>45000.311979166669</v>
          </cell>
        </row>
        <row r="2843">
          <cell r="A2843" t="str">
            <v>Business Analyst</v>
          </cell>
          <cell r="H2843">
            <v>45195.543287037042</v>
          </cell>
        </row>
        <row r="2844">
          <cell r="A2844" t="str">
            <v>Data Scientist</v>
          </cell>
          <cell r="H2844">
            <v>45204.002210648148</v>
          </cell>
        </row>
        <row r="2845">
          <cell r="A2845" t="str">
            <v>Data Engineer</v>
          </cell>
          <cell r="H2845">
            <v>44988.715358796297</v>
          </cell>
        </row>
        <row r="2846">
          <cell r="A2846" t="str">
            <v>Data Engineer</v>
          </cell>
          <cell r="H2846">
            <v>45041.779409722221</v>
          </cell>
        </row>
        <row r="2847">
          <cell r="A2847" t="str">
            <v>Data Engineer</v>
          </cell>
          <cell r="H2847">
            <v>45120.755949074082</v>
          </cell>
        </row>
        <row r="2848">
          <cell r="A2848" t="str">
            <v>Data Scientist</v>
          </cell>
          <cell r="H2848">
            <v>45121.335243055553</v>
          </cell>
        </row>
        <row r="2849">
          <cell r="A2849" t="str">
            <v>Data Scientist</v>
          </cell>
          <cell r="H2849">
            <v>45001.755659722221</v>
          </cell>
        </row>
        <row r="2850">
          <cell r="A2850" t="str">
            <v>Senior Data Engineer</v>
          </cell>
          <cell r="H2850">
            <v>45104.855358796303</v>
          </cell>
        </row>
        <row r="2851">
          <cell r="A2851" t="str">
            <v>Data Engineer</v>
          </cell>
          <cell r="H2851">
            <v>45030.963784722233</v>
          </cell>
        </row>
        <row r="2852">
          <cell r="A2852" t="str">
            <v>Data Analyst</v>
          </cell>
          <cell r="H2852">
            <v>45119.417615740742</v>
          </cell>
        </row>
        <row r="2853">
          <cell r="A2853" t="str">
            <v>Data Scientist</v>
          </cell>
          <cell r="H2853">
            <v>45079.572754629633</v>
          </cell>
        </row>
        <row r="2854">
          <cell r="A2854" t="str">
            <v>Data Analyst</v>
          </cell>
          <cell r="H2854">
            <v>44968.106215277781</v>
          </cell>
        </row>
        <row r="2855">
          <cell r="A2855" t="str">
            <v>Data Analyst</v>
          </cell>
          <cell r="H2855">
            <v>45159.667245370372</v>
          </cell>
        </row>
        <row r="2856">
          <cell r="A2856" t="str">
            <v>Data Analyst</v>
          </cell>
          <cell r="H2856">
            <v>45254.375416666669</v>
          </cell>
        </row>
        <row r="2857">
          <cell r="A2857" t="str">
            <v>Senior Data Analyst</v>
          </cell>
          <cell r="H2857">
            <v>45214.250960648147</v>
          </cell>
        </row>
        <row r="2858">
          <cell r="A2858" t="str">
            <v>Data Scientist</v>
          </cell>
          <cell r="H2858">
            <v>45116.667951388888</v>
          </cell>
        </row>
        <row r="2859">
          <cell r="A2859" t="str">
            <v>Senior Data Engineer</v>
          </cell>
          <cell r="H2859">
            <v>45205.877939814818</v>
          </cell>
        </row>
        <row r="2860">
          <cell r="A2860" t="str">
            <v>Data Engineer</v>
          </cell>
          <cell r="H2860">
            <v>45116.408668981479</v>
          </cell>
        </row>
        <row r="2861">
          <cell r="A2861" t="str">
            <v>Data Analyst</v>
          </cell>
          <cell r="H2861">
            <v>45231.750358796293</v>
          </cell>
        </row>
        <row r="2862">
          <cell r="A2862" t="str">
            <v>Data Analyst</v>
          </cell>
          <cell r="H2862">
            <v>45261.376099537039</v>
          </cell>
        </row>
        <row r="2863">
          <cell r="A2863" t="str">
            <v>Data Analyst</v>
          </cell>
          <cell r="H2863">
            <v>45205.250277777777</v>
          </cell>
        </row>
        <row r="2864">
          <cell r="A2864" t="str">
            <v>Senior Data Engineer</v>
          </cell>
          <cell r="H2864">
            <v>45065.583518518521</v>
          </cell>
        </row>
        <row r="2865">
          <cell r="A2865" t="str">
            <v>Data Engineer</v>
          </cell>
          <cell r="H2865">
            <v>45156.653993055559</v>
          </cell>
        </row>
        <row r="2866">
          <cell r="A2866" t="str">
            <v>Data Engineer</v>
          </cell>
          <cell r="H2866">
            <v>45203.721446759257</v>
          </cell>
        </row>
        <row r="2867">
          <cell r="A2867" t="str">
            <v>Senior Data Engineer</v>
          </cell>
          <cell r="H2867">
            <v>45105.383252314823</v>
          </cell>
        </row>
        <row r="2868">
          <cell r="A2868" t="str">
            <v>Data Engineer</v>
          </cell>
          <cell r="H2868">
            <v>45071.753541666672</v>
          </cell>
        </row>
        <row r="2869">
          <cell r="A2869" t="str">
            <v>Data Scientist</v>
          </cell>
          <cell r="H2869">
            <v>45235.80133101852</v>
          </cell>
        </row>
        <row r="2870">
          <cell r="A2870" t="str">
            <v>Senior Data Engineer</v>
          </cell>
          <cell r="H2870">
            <v>45036.639085648138</v>
          </cell>
        </row>
        <row r="2871">
          <cell r="A2871" t="str">
            <v>Data Engineer</v>
          </cell>
          <cell r="H2871">
            <v>45238.81</v>
          </cell>
        </row>
        <row r="2872">
          <cell r="A2872" t="str">
            <v>Data Engineer</v>
          </cell>
          <cell r="H2872">
            <v>45202.921238425923</v>
          </cell>
        </row>
        <row r="2873">
          <cell r="A2873" t="str">
            <v>Data Engineer</v>
          </cell>
          <cell r="H2873">
            <v>45272.413854166669</v>
          </cell>
        </row>
        <row r="2874">
          <cell r="A2874" t="str">
            <v>Data Engineer</v>
          </cell>
          <cell r="H2874">
            <v>45071.546481481477</v>
          </cell>
        </row>
        <row r="2875">
          <cell r="A2875" t="str">
            <v>Data Engineer</v>
          </cell>
          <cell r="H2875">
            <v>45005.677106481482</v>
          </cell>
        </row>
        <row r="2876">
          <cell r="A2876" t="str">
            <v>Data Engineer</v>
          </cell>
          <cell r="H2876">
            <v>45104.781597222223</v>
          </cell>
        </row>
        <row r="2877">
          <cell r="A2877" t="str">
            <v>Senior Data Scientist</v>
          </cell>
          <cell r="H2877">
            <v>45053.558576388888</v>
          </cell>
        </row>
        <row r="2878">
          <cell r="A2878" t="str">
            <v>Data Engineer</v>
          </cell>
          <cell r="H2878">
            <v>45044.340856481482</v>
          </cell>
        </row>
        <row r="2879">
          <cell r="A2879" t="str">
            <v>Data Engineer</v>
          </cell>
          <cell r="H2879">
            <v>45121.253668981481</v>
          </cell>
        </row>
        <row r="2880">
          <cell r="A2880" t="str">
            <v>Data Scientist</v>
          </cell>
          <cell r="H2880">
            <v>44957.794745370367</v>
          </cell>
        </row>
        <row r="2881">
          <cell r="A2881" t="str">
            <v>Data Analyst</v>
          </cell>
          <cell r="H2881">
            <v>45159.750775462962</v>
          </cell>
        </row>
        <row r="2882">
          <cell r="A2882" t="str">
            <v>Data Scientist</v>
          </cell>
          <cell r="H2882">
            <v>44988.920208333337</v>
          </cell>
        </row>
        <row r="2883">
          <cell r="A2883" t="str">
            <v>Senior Data Scientist</v>
          </cell>
          <cell r="H2883">
            <v>45006.417893518519</v>
          </cell>
        </row>
        <row r="2884">
          <cell r="A2884" t="str">
            <v>Senior Data Analyst</v>
          </cell>
          <cell r="H2884">
            <v>45056.608657407407</v>
          </cell>
        </row>
        <row r="2885">
          <cell r="A2885" t="str">
            <v>Data Engineer</v>
          </cell>
          <cell r="H2885">
            <v>44993.922615740739</v>
          </cell>
        </row>
        <row r="2886">
          <cell r="A2886" t="str">
            <v>Data Engineer</v>
          </cell>
          <cell r="H2886">
            <v>44930.772835648153</v>
          </cell>
        </row>
        <row r="2887">
          <cell r="A2887" t="str">
            <v>Software Engineer</v>
          </cell>
          <cell r="H2887">
            <v>45043.013726851852</v>
          </cell>
        </row>
        <row r="2888">
          <cell r="A2888" t="str">
            <v>Senior Data Engineer</v>
          </cell>
          <cell r="H2888">
            <v>45043.317430555559</v>
          </cell>
        </row>
        <row r="2889">
          <cell r="A2889" t="str">
            <v>Data Analyst</v>
          </cell>
          <cell r="H2889">
            <v>45006.719618055547</v>
          </cell>
        </row>
        <row r="2890">
          <cell r="A2890" t="str">
            <v>Senior Data Engineer</v>
          </cell>
          <cell r="H2890">
            <v>44975.317476851851</v>
          </cell>
        </row>
        <row r="2891">
          <cell r="A2891" t="str">
            <v>Data Engineer</v>
          </cell>
          <cell r="H2891">
            <v>45072.937245370369</v>
          </cell>
        </row>
        <row r="2892">
          <cell r="A2892" t="str">
            <v>Data Scientist</v>
          </cell>
          <cell r="H2892">
            <v>45185.312800925924</v>
          </cell>
        </row>
        <row r="2893">
          <cell r="A2893" t="str">
            <v>Data Engineer</v>
          </cell>
          <cell r="H2893">
            <v>45077.546840277777</v>
          </cell>
        </row>
        <row r="2894">
          <cell r="A2894" t="str">
            <v>Data Engineer</v>
          </cell>
          <cell r="H2894">
            <v>44942.000532407408</v>
          </cell>
        </row>
        <row r="2895">
          <cell r="A2895" t="str">
            <v>Data Engineer</v>
          </cell>
          <cell r="H2895">
            <v>45259.506157407413</v>
          </cell>
        </row>
        <row r="2896">
          <cell r="A2896" t="str">
            <v>Data Engineer</v>
          </cell>
          <cell r="H2896">
            <v>45028.807719907411</v>
          </cell>
        </row>
        <row r="2897">
          <cell r="A2897" t="str">
            <v>Data Scientist</v>
          </cell>
          <cell r="H2897">
            <v>45091.752638888887</v>
          </cell>
        </row>
        <row r="2898">
          <cell r="A2898" t="str">
            <v>Data Scientist</v>
          </cell>
          <cell r="H2898">
            <v>44961.766793981478</v>
          </cell>
        </row>
        <row r="2899">
          <cell r="A2899" t="str">
            <v>Data Scientist</v>
          </cell>
          <cell r="H2899">
            <v>45205.885601851849</v>
          </cell>
        </row>
        <row r="2900">
          <cell r="A2900" t="str">
            <v>Data Scientist</v>
          </cell>
          <cell r="H2900">
            <v>45160.461342592593</v>
          </cell>
        </row>
        <row r="2901">
          <cell r="A2901" t="str">
            <v>Data Scientist</v>
          </cell>
          <cell r="H2901">
            <v>45274.343564814822</v>
          </cell>
        </row>
        <row r="2902">
          <cell r="A2902" t="str">
            <v>Senior Data Engineer</v>
          </cell>
          <cell r="H2902">
            <v>45004.394189814811</v>
          </cell>
        </row>
        <row r="2903">
          <cell r="A2903" t="str">
            <v>Data Scientist</v>
          </cell>
          <cell r="H2903">
            <v>45160.584409722222</v>
          </cell>
        </row>
        <row r="2904">
          <cell r="A2904" t="str">
            <v>Data Analyst</v>
          </cell>
          <cell r="H2904">
            <v>45286.458414351851</v>
          </cell>
        </row>
        <row r="2905">
          <cell r="A2905" t="str">
            <v>Data Engineer</v>
          </cell>
          <cell r="H2905">
            <v>45232.84134259259</v>
          </cell>
        </row>
        <row r="2906">
          <cell r="A2906" t="str">
            <v>Data Scientist</v>
          </cell>
          <cell r="H2906">
            <v>45196.543703703697</v>
          </cell>
        </row>
        <row r="2907">
          <cell r="A2907" t="str">
            <v>Data Analyst</v>
          </cell>
          <cell r="H2907">
            <v>45174.750254629631</v>
          </cell>
        </row>
        <row r="2908">
          <cell r="A2908" t="str">
            <v>Data Engineer</v>
          </cell>
          <cell r="H2908">
            <v>44985.651307870372</v>
          </cell>
        </row>
        <row r="2909">
          <cell r="A2909" t="str">
            <v>Data Scientist</v>
          </cell>
          <cell r="H2909">
            <v>45125.969907407409</v>
          </cell>
        </row>
        <row r="2910">
          <cell r="A2910" t="str">
            <v>Senior Data Scientist</v>
          </cell>
          <cell r="H2910">
            <v>45112.002928240741</v>
          </cell>
        </row>
        <row r="2911">
          <cell r="A2911" t="str">
            <v>Data Engineer</v>
          </cell>
          <cell r="H2911">
            <v>45086.712673611109</v>
          </cell>
        </row>
        <row r="2912">
          <cell r="A2912" t="str">
            <v>Data Scientist</v>
          </cell>
          <cell r="H2912">
            <v>45008.713009259263</v>
          </cell>
        </row>
        <row r="2913">
          <cell r="A2913" t="str">
            <v>Data Engineer</v>
          </cell>
          <cell r="H2913">
            <v>45124.53025462963</v>
          </cell>
        </row>
        <row r="2914">
          <cell r="A2914" t="str">
            <v>Data Engineer</v>
          </cell>
          <cell r="H2914">
            <v>44932.613703703697</v>
          </cell>
        </row>
        <row r="2915">
          <cell r="A2915" t="str">
            <v>Data Analyst</v>
          </cell>
          <cell r="H2915">
            <v>45083.66741898148</v>
          </cell>
        </row>
        <row r="2916">
          <cell r="A2916" t="str">
            <v>Senior Data Analyst</v>
          </cell>
          <cell r="H2916">
            <v>44957.792523148149</v>
          </cell>
        </row>
        <row r="2917">
          <cell r="A2917" t="str">
            <v>Senior Data Scientist</v>
          </cell>
          <cell r="H2917">
            <v>45146.419965277782</v>
          </cell>
        </row>
        <row r="2918">
          <cell r="A2918" t="str">
            <v>Data Scientist</v>
          </cell>
          <cell r="H2918">
            <v>44972.556168981479</v>
          </cell>
        </row>
        <row r="2919">
          <cell r="A2919" t="str">
            <v>Data Scientist</v>
          </cell>
          <cell r="H2919">
            <v>45131.341400462959</v>
          </cell>
        </row>
        <row r="2920">
          <cell r="A2920" t="str">
            <v>Data Scientist</v>
          </cell>
          <cell r="H2920">
            <v>44981.785810185182</v>
          </cell>
        </row>
        <row r="2921">
          <cell r="A2921" t="str">
            <v>Data Engineer</v>
          </cell>
          <cell r="H2921">
            <v>45229.130439814813</v>
          </cell>
        </row>
        <row r="2922">
          <cell r="A2922" t="str">
            <v>Data Engineer</v>
          </cell>
          <cell r="H2922">
            <v>45100.677557870367</v>
          </cell>
        </row>
        <row r="2923">
          <cell r="A2923" t="str">
            <v>Senior Data Engineer</v>
          </cell>
          <cell r="H2923">
            <v>44928.421493055554</v>
          </cell>
        </row>
        <row r="2924">
          <cell r="A2924" t="str">
            <v>Data Scientist</v>
          </cell>
          <cell r="H2924">
            <v>45230.460034722222</v>
          </cell>
        </row>
        <row r="2925">
          <cell r="A2925" t="str">
            <v>Data Engineer</v>
          </cell>
          <cell r="H2925">
            <v>44938.881585648152</v>
          </cell>
        </row>
        <row r="2926">
          <cell r="A2926" t="str">
            <v>Data Engineer</v>
          </cell>
          <cell r="H2926">
            <v>44994.675625000003</v>
          </cell>
        </row>
        <row r="2927">
          <cell r="A2927" t="str">
            <v>Data Engineer</v>
          </cell>
          <cell r="H2927">
            <v>45165.254618055558</v>
          </cell>
        </row>
        <row r="2928">
          <cell r="A2928" t="str">
            <v>Senior Data Engineer</v>
          </cell>
          <cell r="H2928">
            <v>45000.714375000003</v>
          </cell>
        </row>
        <row r="2929">
          <cell r="A2929" t="str">
            <v>Senior Data Analyst</v>
          </cell>
          <cell r="H2929">
            <v>44956.667569444442</v>
          </cell>
        </row>
        <row r="2930">
          <cell r="A2930" t="str">
            <v>Data Analyst</v>
          </cell>
          <cell r="H2930">
            <v>45147.458344907413</v>
          </cell>
        </row>
        <row r="2931">
          <cell r="A2931" t="str">
            <v>Data Engineer</v>
          </cell>
          <cell r="H2931">
            <v>45223.381539351853</v>
          </cell>
        </row>
        <row r="2932">
          <cell r="A2932" t="str">
            <v>Senior Data Scientist</v>
          </cell>
          <cell r="H2932">
            <v>45001.711087962962</v>
          </cell>
        </row>
        <row r="2933">
          <cell r="A2933" t="str">
            <v>Data Scientist</v>
          </cell>
          <cell r="H2933">
            <v>45051.930555555547</v>
          </cell>
        </row>
        <row r="2934">
          <cell r="A2934" t="str">
            <v>Senior Data Engineer</v>
          </cell>
          <cell r="H2934">
            <v>45171.393090277779</v>
          </cell>
        </row>
        <row r="2935">
          <cell r="A2935" t="str">
            <v>Data Analyst</v>
          </cell>
          <cell r="H2935">
            <v>45218.292743055557</v>
          </cell>
        </row>
        <row r="2936">
          <cell r="A2936" t="str">
            <v>Senior Data Scientist</v>
          </cell>
          <cell r="H2936">
            <v>45140.752523148149</v>
          </cell>
        </row>
        <row r="2937">
          <cell r="A2937" t="str">
            <v>Senior Data Engineer</v>
          </cell>
          <cell r="H2937">
            <v>45126.423391203702</v>
          </cell>
        </row>
        <row r="2938">
          <cell r="A2938" t="str">
            <v>Data Scientist</v>
          </cell>
          <cell r="H2938">
            <v>45152.752245370371</v>
          </cell>
        </row>
        <row r="2939">
          <cell r="A2939" t="str">
            <v>Data Engineer</v>
          </cell>
          <cell r="H2939">
            <v>45234.685868055552</v>
          </cell>
        </row>
        <row r="2940">
          <cell r="A2940" t="str">
            <v>Data Scientist</v>
          </cell>
          <cell r="H2940">
            <v>45058.555173611108</v>
          </cell>
        </row>
        <row r="2941">
          <cell r="A2941" t="str">
            <v>Data Engineer</v>
          </cell>
          <cell r="H2941">
            <v>45252.590405092589</v>
          </cell>
        </row>
        <row r="2942">
          <cell r="A2942" t="str">
            <v>Data Engineer</v>
          </cell>
          <cell r="H2942">
            <v>45042.596504629633</v>
          </cell>
        </row>
        <row r="2943">
          <cell r="A2943" t="str">
            <v>Data Scientist</v>
          </cell>
          <cell r="H2943">
            <v>44952.045254629629</v>
          </cell>
        </row>
        <row r="2944">
          <cell r="A2944" t="str">
            <v>Data Engineer</v>
          </cell>
          <cell r="H2944">
            <v>44994.006018518521</v>
          </cell>
        </row>
        <row r="2945">
          <cell r="A2945" t="str">
            <v>Data Analyst</v>
          </cell>
          <cell r="H2945">
            <v>45040.708958333344</v>
          </cell>
        </row>
        <row r="2946">
          <cell r="A2946" t="str">
            <v>Data Analyst</v>
          </cell>
          <cell r="H2946">
            <v>45167.833622685182</v>
          </cell>
        </row>
        <row r="2947">
          <cell r="A2947" t="str">
            <v>Data Engineer</v>
          </cell>
          <cell r="H2947">
            <v>45241.380624999998</v>
          </cell>
        </row>
        <row r="2948">
          <cell r="A2948" t="str">
            <v>Senior Data Analyst</v>
          </cell>
          <cell r="H2948">
            <v>44945.804837962962</v>
          </cell>
        </row>
        <row r="2949">
          <cell r="A2949" t="str">
            <v>Data Scientist</v>
          </cell>
          <cell r="H2949">
            <v>45216.918321759258</v>
          </cell>
        </row>
        <row r="2950">
          <cell r="A2950" t="str">
            <v>Data Engineer</v>
          </cell>
          <cell r="H2950">
            <v>45214.757673611108</v>
          </cell>
        </row>
        <row r="2951">
          <cell r="A2951" t="str">
            <v>Senior Data Engineer</v>
          </cell>
          <cell r="H2951">
            <v>45098.170532407406</v>
          </cell>
        </row>
        <row r="2952">
          <cell r="A2952" t="str">
            <v>Data Engineer</v>
          </cell>
          <cell r="H2952">
            <v>45190.962129629632</v>
          </cell>
        </row>
        <row r="2953">
          <cell r="A2953" t="str">
            <v>Data Scientist</v>
          </cell>
          <cell r="H2953">
            <v>45121.419085648151</v>
          </cell>
        </row>
        <row r="2954">
          <cell r="A2954" t="str">
            <v>Data Engineer</v>
          </cell>
          <cell r="H2954">
            <v>45174.255972222221</v>
          </cell>
        </row>
        <row r="2955">
          <cell r="A2955" t="str">
            <v>Data Engineer</v>
          </cell>
          <cell r="H2955">
            <v>45016.550046296303</v>
          </cell>
        </row>
        <row r="2956">
          <cell r="A2956" t="str">
            <v>Data Engineer</v>
          </cell>
          <cell r="H2956">
            <v>45166.629282407397</v>
          </cell>
        </row>
        <row r="2957">
          <cell r="A2957" t="str">
            <v>Senior Data Engineer</v>
          </cell>
          <cell r="H2957">
            <v>44978.078773148147</v>
          </cell>
        </row>
        <row r="2958">
          <cell r="A2958" t="str">
            <v>Data Engineer</v>
          </cell>
          <cell r="H2958">
            <v>45210.963113425933</v>
          </cell>
        </row>
        <row r="2959">
          <cell r="A2959" t="str">
            <v>Data Engineer</v>
          </cell>
          <cell r="H2959">
            <v>45161.673182870371</v>
          </cell>
        </row>
        <row r="2960">
          <cell r="A2960" t="str">
            <v>Data Engineer</v>
          </cell>
          <cell r="H2960">
            <v>45256.584687499999</v>
          </cell>
        </row>
        <row r="2961">
          <cell r="A2961" t="str">
            <v>Data Scientist</v>
          </cell>
          <cell r="H2961">
            <v>44960.25476851852</v>
          </cell>
        </row>
        <row r="2962">
          <cell r="A2962" t="str">
            <v>Data Scientist</v>
          </cell>
          <cell r="H2962">
            <v>45078.350416666668</v>
          </cell>
        </row>
        <row r="2963">
          <cell r="A2963" t="str">
            <v>Data Analyst</v>
          </cell>
          <cell r="H2963">
            <v>45208.879178240742</v>
          </cell>
        </row>
        <row r="2964">
          <cell r="A2964" t="str">
            <v>Senior Data Scientist</v>
          </cell>
          <cell r="H2964">
            <v>44992.602094907408</v>
          </cell>
        </row>
        <row r="2965">
          <cell r="A2965" t="str">
            <v>Data Analyst</v>
          </cell>
          <cell r="H2965">
            <v>45144.917071759257</v>
          </cell>
        </row>
        <row r="2966">
          <cell r="A2966" t="str">
            <v>Data Engineer</v>
          </cell>
          <cell r="H2966">
            <v>44968.800381944442</v>
          </cell>
        </row>
        <row r="2967">
          <cell r="A2967" t="str">
            <v>Data Engineer</v>
          </cell>
          <cell r="H2967">
            <v>44942.132557870369</v>
          </cell>
        </row>
        <row r="2968">
          <cell r="A2968" t="str">
            <v>Data Engineer</v>
          </cell>
          <cell r="H2968">
            <v>44972.844189814823</v>
          </cell>
        </row>
        <row r="2969">
          <cell r="A2969" t="str">
            <v>Data Scientist</v>
          </cell>
          <cell r="H2969">
            <v>45077.51158564815</v>
          </cell>
        </row>
        <row r="2970">
          <cell r="A2970" t="str">
            <v>Data Engineer</v>
          </cell>
          <cell r="H2970">
            <v>45204.547592592593</v>
          </cell>
        </row>
        <row r="2971">
          <cell r="A2971" t="str">
            <v>Data Scientist</v>
          </cell>
          <cell r="H2971">
            <v>45051.805671296293</v>
          </cell>
        </row>
        <row r="2972">
          <cell r="A2972" t="str">
            <v>Senior Data Engineer</v>
          </cell>
          <cell r="H2972">
            <v>45265.754143518519</v>
          </cell>
        </row>
        <row r="2973">
          <cell r="A2973" t="str">
            <v>Senior Data Engineer</v>
          </cell>
          <cell r="H2973">
            <v>44944.035196759258</v>
          </cell>
        </row>
        <row r="2974">
          <cell r="A2974" t="str">
            <v>Data Engineer</v>
          </cell>
          <cell r="H2974">
            <v>45150.747754629629</v>
          </cell>
        </row>
        <row r="2975">
          <cell r="A2975" t="str">
            <v>Machine Learning Engineer</v>
          </cell>
          <cell r="H2975">
            <v>44955.090474537043</v>
          </cell>
        </row>
        <row r="2976">
          <cell r="A2976" t="str">
            <v>Data Scientist</v>
          </cell>
          <cell r="H2976">
            <v>44993.961944444447</v>
          </cell>
        </row>
        <row r="2977">
          <cell r="A2977" t="str">
            <v>Senior Data Analyst</v>
          </cell>
          <cell r="H2977">
            <v>45258.876574074071</v>
          </cell>
        </row>
        <row r="2978">
          <cell r="A2978" t="str">
            <v>Data Engineer</v>
          </cell>
          <cell r="H2978">
            <v>45156.780844907407</v>
          </cell>
        </row>
        <row r="2979">
          <cell r="A2979" t="str">
            <v>Data Scientist</v>
          </cell>
          <cell r="H2979">
            <v>45214.126585648148</v>
          </cell>
        </row>
        <row r="2980">
          <cell r="A2980" t="str">
            <v>Senior Data Scientist</v>
          </cell>
          <cell r="H2980">
            <v>45272.831192129634</v>
          </cell>
        </row>
        <row r="2981">
          <cell r="A2981" t="str">
            <v>Senior Data Analyst</v>
          </cell>
          <cell r="H2981">
            <v>45105.962222222217</v>
          </cell>
        </row>
        <row r="2982">
          <cell r="A2982" t="str">
            <v>Data Engineer</v>
          </cell>
          <cell r="H2982">
            <v>45258.378819444442</v>
          </cell>
        </row>
        <row r="2983">
          <cell r="A2983" t="str">
            <v>Senior Data Engineer</v>
          </cell>
          <cell r="H2983">
            <v>45121.920914351853</v>
          </cell>
        </row>
        <row r="2984">
          <cell r="A2984" t="str">
            <v>Data Engineer</v>
          </cell>
          <cell r="H2984">
            <v>44960.672581018523</v>
          </cell>
        </row>
        <row r="2985">
          <cell r="A2985" t="str">
            <v>Data Analyst</v>
          </cell>
          <cell r="H2985">
            <v>45057.763680555552</v>
          </cell>
        </row>
        <row r="2986">
          <cell r="A2986" t="str">
            <v>Data Analyst</v>
          </cell>
          <cell r="H2986">
            <v>45048.62259259259</v>
          </cell>
        </row>
        <row r="2987">
          <cell r="A2987" t="str">
            <v>Data Engineer</v>
          </cell>
          <cell r="H2987">
            <v>45076.631527777783</v>
          </cell>
        </row>
        <row r="2988">
          <cell r="A2988" t="str">
            <v>Senior Data Analyst</v>
          </cell>
          <cell r="H2988">
            <v>45022.958229166667</v>
          </cell>
        </row>
        <row r="2989">
          <cell r="A2989" t="str">
            <v>Senior Data Scientist</v>
          </cell>
          <cell r="H2989">
            <v>45262.792997685188</v>
          </cell>
        </row>
        <row r="2990">
          <cell r="A2990" t="str">
            <v>Data Scientist</v>
          </cell>
          <cell r="H2990">
            <v>44931.628460648149</v>
          </cell>
        </row>
        <row r="2991">
          <cell r="A2991" t="str">
            <v>Data Scientist</v>
          </cell>
          <cell r="H2991">
            <v>45237.334317129629</v>
          </cell>
        </row>
        <row r="2992">
          <cell r="A2992" t="str">
            <v>Data Engineer</v>
          </cell>
          <cell r="H2992">
            <v>45248.377974537027</v>
          </cell>
        </row>
        <row r="2993">
          <cell r="A2993" t="str">
            <v>Data Engineer</v>
          </cell>
          <cell r="H2993">
            <v>45171.267094907409</v>
          </cell>
        </row>
        <row r="2994">
          <cell r="A2994" t="str">
            <v>Data Scientist</v>
          </cell>
          <cell r="H2994">
            <v>45110.29420138889</v>
          </cell>
        </row>
        <row r="2995">
          <cell r="A2995" t="str">
            <v>Data Engineer</v>
          </cell>
          <cell r="H2995">
            <v>45160.298935185187</v>
          </cell>
        </row>
        <row r="2996">
          <cell r="A2996" t="str">
            <v>Data Scientist</v>
          </cell>
          <cell r="H2996">
            <v>45138.542453703703</v>
          </cell>
        </row>
        <row r="2997">
          <cell r="A2997" t="str">
            <v>Data Scientist</v>
          </cell>
          <cell r="H2997">
            <v>45170.680428240739</v>
          </cell>
        </row>
        <row r="2998">
          <cell r="A2998" t="str">
            <v>Senior Data Engineer</v>
          </cell>
          <cell r="H2998">
            <v>45160.466273148151</v>
          </cell>
        </row>
        <row r="2999">
          <cell r="A2999" t="str">
            <v>Senior Data Scientist</v>
          </cell>
          <cell r="H2999">
            <v>44930.539768518523</v>
          </cell>
        </row>
        <row r="3000">
          <cell r="A3000" t="str">
            <v>Data Scientist</v>
          </cell>
          <cell r="H3000">
            <v>44962.108668981477</v>
          </cell>
        </row>
        <row r="3001">
          <cell r="A3001" t="str">
            <v>Data Engineer</v>
          </cell>
          <cell r="H3001">
            <v>45161.484444444453</v>
          </cell>
        </row>
        <row r="3002">
          <cell r="A3002" t="str">
            <v>Data Scientist</v>
          </cell>
          <cell r="H3002">
            <v>45107.623078703713</v>
          </cell>
        </row>
        <row r="3003">
          <cell r="A3003" t="str">
            <v>Data Analyst</v>
          </cell>
          <cell r="H3003">
            <v>45085.666608796288</v>
          </cell>
        </row>
        <row r="3004">
          <cell r="A3004" t="str">
            <v>Data Analyst</v>
          </cell>
          <cell r="H3004">
            <v>44943.427905092591</v>
          </cell>
        </row>
        <row r="3005">
          <cell r="A3005" t="str">
            <v>Data Scientist</v>
          </cell>
          <cell r="H3005">
            <v>44981.461712962962</v>
          </cell>
        </row>
        <row r="3006">
          <cell r="A3006" t="str">
            <v>Data Scientist</v>
          </cell>
          <cell r="H3006">
            <v>44952.02747685185</v>
          </cell>
        </row>
        <row r="3007">
          <cell r="A3007" t="str">
            <v>Data Scientist</v>
          </cell>
          <cell r="H3007">
            <v>45230.000879629632</v>
          </cell>
        </row>
        <row r="3008">
          <cell r="A3008" t="str">
            <v>Business Analyst</v>
          </cell>
          <cell r="H3008">
            <v>45031.407546296286</v>
          </cell>
        </row>
        <row r="3009">
          <cell r="A3009" t="str">
            <v>Data Scientist</v>
          </cell>
          <cell r="H3009">
            <v>45138.018900462957</v>
          </cell>
        </row>
        <row r="3010">
          <cell r="A3010" t="str">
            <v>Senior Data Engineer</v>
          </cell>
          <cell r="H3010">
            <v>45222.670636574083</v>
          </cell>
        </row>
        <row r="3011">
          <cell r="A3011" t="str">
            <v>Data Scientist</v>
          </cell>
          <cell r="H3011">
            <v>45022.807534722233</v>
          </cell>
        </row>
        <row r="3012">
          <cell r="A3012" t="str">
            <v>Data Analyst</v>
          </cell>
          <cell r="H3012">
            <v>45060.667164351849</v>
          </cell>
        </row>
        <row r="3013">
          <cell r="A3013" t="str">
            <v>Data Analyst</v>
          </cell>
          <cell r="H3013">
            <v>45008.579305555562</v>
          </cell>
        </row>
        <row r="3014">
          <cell r="A3014" t="str">
            <v>Data Scientist</v>
          </cell>
          <cell r="H3014">
            <v>44939.271516203713</v>
          </cell>
        </row>
        <row r="3015">
          <cell r="A3015" t="str">
            <v>Data Scientist</v>
          </cell>
          <cell r="H3015">
            <v>45268.627476851849</v>
          </cell>
        </row>
        <row r="3016">
          <cell r="A3016" t="str">
            <v>Data Analyst</v>
          </cell>
          <cell r="H3016">
            <v>45028.625416666669</v>
          </cell>
        </row>
        <row r="3017">
          <cell r="A3017" t="str">
            <v>Data Engineer</v>
          </cell>
          <cell r="H3017">
            <v>45166.469733796293</v>
          </cell>
        </row>
        <row r="3018">
          <cell r="A3018" t="str">
            <v>Senior Data Scientist</v>
          </cell>
          <cell r="H3018">
            <v>45007.675636574073</v>
          </cell>
        </row>
        <row r="3019">
          <cell r="A3019" t="str">
            <v>Business Analyst</v>
          </cell>
          <cell r="H3019">
            <v>45160.250856481478</v>
          </cell>
        </row>
        <row r="3020">
          <cell r="A3020" t="str">
            <v>Data Scientist</v>
          </cell>
          <cell r="H3020">
            <v>45194.252824074072</v>
          </cell>
        </row>
        <row r="3021">
          <cell r="A3021" t="str">
            <v>Senior Data Scientist</v>
          </cell>
          <cell r="H3021">
            <v>45055.339479166672</v>
          </cell>
        </row>
        <row r="3022">
          <cell r="A3022" t="str">
            <v>Data Analyst</v>
          </cell>
          <cell r="H3022">
            <v>45033.792719907397</v>
          </cell>
        </row>
        <row r="3023">
          <cell r="A3023" t="str">
            <v>Data Scientist</v>
          </cell>
          <cell r="H3023">
            <v>45262.323344907411</v>
          </cell>
        </row>
        <row r="3024">
          <cell r="A3024" t="str">
            <v>Data Analyst</v>
          </cell>
          <cell r="H3024">
            <v>45167.502870370372</v>
          </cell>
        </row>
        <row r="3025">
          <cell r="A3025" t="str">
            <v>Data Engineer</v>
          </cell>
          <cell r="H3025">
            <v>44949.006041666667</v>
          </cell>
        </row>
        <row r="3026">
          <cell r="A3026" t="str">
            <v>Senior Data Analyst</v>
          </cell>
          <cell r="H3026">
            <v>45240.306516203702</v>
          </cell>
        </row>
        <row r="3027">
          <cell r="A3027" t="str">
            <v>Data Engineer</v>
          </cell>
          <cell r="H3027">
            <v>44940.546678240738</v>
          </cell>
        </row>
        <row r="3028">
          <cell r="A3028" t="str">
            <v>Data Scientist</v>
          </cell>
          <cell r="H3028">
            <v>44932.337025462963</v>
          </cell>
        </row>
        <row r="3029">
          <cell r="A3029" t="str">
            <v>Data Scientist</v>
          </cell>
          <cell r="H3029">
            <v>45090.834965277783</v>
          </cell>
        </row>
        <row r="3030">
          <cell r="A3030" t="str">
            <v>Data Engineer</v>
          </cell>
          <cell r="H3030">
            <v>44955.573020833333</v>
          </cell>
        </row>
        <row r="3031">
          <cell r="A3031" t="str">
            <v>Data Engineer</v>
          </cell>
          <cell r="H3031">
            <v>45009.860659722217</v>
          </cell>
        </row>
        <row r="3032">
          <cell r="A3032" t="str">
            <v>Data Engineer</v>
          </cell>
          <cell r="H3032">
            <v>45199.005787037036</v>
          </cell>
        </row>
        <row r="3033">
          <cell r="A3033" t="str">
            <v>Data Analyst</v>
          </cell>
          <cell r="H3033">
            <v>45162.001192129632</v>
          </cell>
        </row>
        <row r="3034">
          <cell r="A3034" t="str">
            <v>Data Engineer</v>
          </cell>
          <cell r="H3034">
            <v>45085.291215277779</v>
          </cell>
        </row>
        <row r="3035">
          <cell r="A3035" t="str">
            <v>Data Analyst</v>
          </cell>
          <cell r="H3035">
            <v>45242.291747685187</v>
          </cell>
        </row>
        <row r="3036">
          <cell r="A3036" t="str">
            <v>Data Scientist</v>
          </cell>
          <cell r="H3036">
            <v>45275.877210648148</v>
          </cell>
        </row>
        <row r="3037">
          <cell r="A3037" t="str">
            <v>Senior Data Engineer</v>
          </cell>
          <cell r="H3037">
            <v>45268.657280092593</v>
          </cell>
        </row>
        <row r="3038">
          <cell r="A3038" t="str">
            <v>Data Engineer</v>
          </cell>
          <cell r="H3038">
            <v>45008.926122685189</v>
          </cell>
        </row>
        <row r="3039">
          <cell r="A3039" t="str">
            <v>Data Scientist</v>
          </cell>
          <cell r="H3039">
            <v>44953.003113425933</v>
          </cell>
        </row>
        <row r="3040">
          <cell r="A3040" t="str">
            <v>Data Engineer</v>
          </cell>
          <cell r="H3040">
            <v>45174.838819444441</v>
          </cell>
        </row>
        <row r="3041">
          <cell r="A3041" t="str">
            <v>Data Scientist</v>
          </cell>
          <cell r="H3041">
            <v>45031.407881944448</v>
          </cell>
        </row>
        <row r="3042">
          <cell r="A3042" t="str">
            <v>Data Engineer</v>
          </cell>
          <cell r="H3042">
            <v>45162.880729166667</v>
          </cell>
        </row>
        <row r="3043">
          <cell r="A3043" t="str">
            <v>Business Analyst</v>
          </cell>
          <cell r="H3043">
            <v>45083.292500000003</v>
          </cell>
        </row>
        <row r="3044">
          <cell r="A3044" t="str">
            <v>Data Scientist</v>
          </cell>
          <cell r="H3044">
            <v>45215.299039351848</v>
          </cell>
        </row>
        <row r="3045">
          <cell r="A3045" t="str">
            <v>Data Analyst</v>
          </cell>
          <cell r="H3045">
            <v>45027.375844907408</v>
          </cell>
        </row>
        <row r="3046">
          <cell r="A3046" t="str">
            <v>Senior Data Analyst</v>
          </cell>
          <cell r="H3046">
            <v>45124.513831018521</v>
          </cell>
        </row>
        <row r="3047">
          <cell r="A3047" t="str">
            <v>Data Engineer</v>
          </cell>
          <cell r="H3047">
            <v>45185.753819444442</v>
          </cell>
        </row>
        <row r="3048">
          <cell r="A3048" t="str">
            <v>Data Engineer</v>
          </cell>
          <cell r="H3048">
            <v>45149.567453703698</v>
          </cell>
        </row>
        <row r="3049">
          <cell r="A3049" t="str">
            <v>Senior Data Scientist</v>
          </cell>
          <cell r="H3049">
            <v>45135.50240740741</v>
          </cell>
        </row>
        <row r="3050">
          <cell r="A3050" t="str">
            <v>Data Engineer</v>
          </cell>
          <cell r="H3050">
            <v>44972.841840277782</v>
          </cell>
        </row>
        <row r="3051">
          <cell r="A3051" t="str">
            <v>Data Scientist</v>
          </cell>
          <cell r="H3051">
            <v>45157.252465277779</v>
          </cell>
        </row>
        <row r="3052">
          <cell r="A3052" t="str">
            <v>Data Engineer</v>
          </cell>
          <cell r="H3052">
            <v>45242.293819444443</v>
          </cell>
        </row>
        <row r="3053">
          <cell r="A3053" t="str">
            <v>Data Analyst</v>
          </cell>
          <cell r="H3053">
            <v>45127.833182870367</v>
          </cell>
        </row>
        <row r="3054">
          <cell r="A3054" t="str">
            <v>Data Scientist</v>
          </cell>
          <cell r="H3054">
            <v>45082.252696759257</v>
          </cell>
        </row>
        <row r="3055">
          <cell r="A3055" t="str">
            <v>Data Scientist</v>
          </cell>
          <cell r="H3055">
            <v>45099.293981481482</v>
          </cell>
        </row>
        <row r="3056">
          <cell r="A3056" t="str">
            <v>Data Analyst</v>
          </cell>
          <cell r="H3056">
            <v>45076.583437499998</v>
          </cell>
        </row>
        <row r="3057">
          <cell r="A3057" t="str">
            <v>Data Scientist</v>
          </cell>
          <cell r="H3057">
            <v>45085.832638888889</v>
          </cell>
        </row>
        <row r="3058">
          <cell r="A3058" t="str">
            <v>Data Scientist</v>
          </cell>
          <cell r="H3058">
            <v>45181.504675925928</v>
          </cell>
        </row>
        <row r="3059">
          <cell r="A3059" t="str">
            <v>Data Engineer</v>
          </cell>
          <cell r="H3059">
            <v>45023.312581018523</v>
          </cell>
        </row>
        <row r="3060">
          <cell r="A3060" t="str">
            <v>Senior Data Engineer</v>
          </cell>
          <cell r="H3060">
            <v>45033.358958333331</v>
          </cell>
        </row>
        <row r="3061">
          <cell r="A3061" t="str">
            <v>Data Analyst</v>
          </cell>
          <cell r="H3061">
            <v>45243.504340277781</v>
          </cell>
        </row>
        <row r="3062">
          <cell r="A3062" t="str">
            <v>Data Engineer</v>
          </cell>
          <cell r="H3062">
            <v>45181.339675925927</v>
          </cell>
        </row>
        <row r="3063">
          <cell r="A3063" t="str">
            <v>Data Scientist</v>
          </cell>
          <cell r="H3063">
            <v>44978.266562500001</v>
          </cell>
        </row>
        <row r="3064">
          <cell r="A3064" t="str">
            <v>Data Analyst</v>
          </cell>
          <cell r="H3064">
            <v>45051.531215277777</v>
          </cell>
        </row>
        <row r="3065">
          <cell r="A3065" t="str">
            <v>Data Scientist</v>
          </cell>
          <cell r="H3065">
            <v>45008.0080787037</v>
          </cell>
        </row>
        <row r="3066">
          <cell r="A3066" t="str">
            <v>Data Analyst</v>
          </cell>
          <cell r="H3066">
            <v>45247.709479166668</v>
          </cell>
        </row>
        <row r="3067">
          <cell r="A3067" t="str">
            <v>Senior Data Engineer</v>
          </cell>
          <cell r="H3067">
            <v>45201.161203703698</v>
          </cell>
        </row>
        <row r="3068">
          <cell r="A3068" t="str">
            <v>Data Engineer</v>
          </cell>
          <cell r="H3068">
            <v>45089.561840277784</v>
          </cell>
        </row>
        <row r="3069">
          <cell r="A3069" t="str">
            <v>Data Engineer</v>
          </cell>
          <cell r="H3069">
            <v>45240.600081018521</v>
          </cell>
        </row>
        <row r="3070">
          <cell r="A3070" t="str">
            <v>Data Engineer</v>
          </cell>
          <cell r="H3070">
            <v>44971.642592592587</v>
          </cell>
        </row>
        <row r="3071">
          <cell r="A3071" t="str">
            <v>Data Scientist</v>
          </cell>
          <cell r="H3071">
            <v>45246.834918981483</v>
          </cell>
        </row>
        <row r="3072">
          <cell r="A3072" t="str">
            <v>Senior Data Engineer</v>
          </cell>
          <cell r="H3072">
            <v>44942.491053240738</v>
          </cell>
        </row>
        <row r="3073">
          <cell r="A3073" t="str">
            <v>Senior Data Engineer</v>
          </cell>
          <cell r="H3073">
            <v>45138.837696759263</v>
          </cell>
        </row>
        <row r="3074">
          <cell r="A3074" t="str">
            <v>Senior Data Engineer</v>
          </cell>
          <cell r="H3074">
            <v>45072.77070601852</v>
          </cell>
        </row>
        <row r="3075">
          <cell r="A3075" t="str">
            <v>Data Engineer</v>
          </cell>
          <cell r="H3075">
            <v>44989.297210648147</v>
          </cell>
        </row>
        <row r="3076">
          <cell r="A3076" t="str">
            <v>Data Engineer</v>
          </cell>
          <cell r="H3076">
            <v>45133.714629629627</v>
          </cell>
        </row>
        <row r="3077">
          <cell r="A3077" t="str">
            <v>Data Scientist</v>
          </cell>
          <cell r="H3077">
            <v>44955.003449074073</v>
          </cell>
        </row>
        <row r="3078">
          <cell r="A3078" t="str">
            <v>Data Scientist</v>
          </cell>
          <cell r="H3078">
            <v>45194.293645833342</v>
          </cell>
        </row>
        <row r="3079">
          <cell r="A3079" t="str">
            <v>Data Engineer</v>
          </cell>
          <cell r="H3079">
            <v>45232.696516203701</v>
          </cell>
        </row>
        <row r="3080">
          <cell r="A3080" t="str">
            <v>Data Engineer</v>
          </cell>
          <cell r="H3080">
            <v>44971.463078703702</v>
          </cell>
        </row>
        <row r="3081">
          <cell r="A3081" t="str">
            <v>Data Engineer</v>
          </cell>
          <cell r="H3081">
            <v>45157.380937499998</v>
          </cell>
        </row>
        <row r="3082">
          <cell r="A3082" t="str">
            <v>Data Scientist</v>
          </cell>
          <cell r="H3082">
            <v>45169.545590277783</v>
          </cell>
        </row>
        <row r="3083">
          <cell r="A3083" t="str">
            <v>Data Analyst</v>
          </cell>
          <cell r="H3083">
            <v>45107.916655092587</v>
          </cell>
        </row>
        <row r="3084">
          <cell r="A3084" t="str">
            <v>Data Scientist</v>
          </cell>
          <cell r="H3084">
            <v>45119.052256944437</v>
          </cell>
        </row>
        <row r="3085">
          <cell r="A3085" t="str">
            <v>Senior Data Engineer</v>
          </cell>
          <cell r="H3085">
            <v>45117.379930555559</v>
          </cell>
        </row>
        <row r="3086">
          <cell r="A3086" t="str">
            <v>Senior Data Engineer</v>
          </cell>
          <cell r="H3086">
            <v>45100.714189814818</v>
          </cell>
        </row>
        <row r="3087">
          <cell r="A3087" t="str">
            <v>Data Engineer</v>
          </cell>
          <cell r="H3087">
            <v>45117.546909722223</v>
          </cell>
        </row>
        <row r="3088">
          <cell r="A3088" t="str">
            <v>Data Engineer</v>
          </cell>
          <cell r="H3088">
            <v>45267.672303240739</v>
          </cell>
        </row>
        <row r="3089">
          <cell r="A3089" t="str">
            <v>Data Scientist</v>
          </cell>
          <cell r="H3089">
            <v>45274.731990740736</v>
          </cell>
        </row>
        <row r="3090">
          <cell r="A3090" t="str">
            <v>Data Scientist</v>
          </cell>
          <cell r="H3090">
            <v>45002.41914351852</v>
          </cell>
        </row>
        <row r="3091">
          <cell r="A3091" t="str">
            <v>Data Scientist</v>
          </cell>
          <cell r="H3091">
            <v>45152.627430555563</v>
          </cell>
        </row>
        <row r="3092">
          <cell r="A3092" t="str">
            <v>Data Analyst</v>
          </cell>
          <cell r="H3092">
            <v>45124.904768518521</v>
          </cell>
        </row>
        <row r="3093">
          <cell r="A3093" t="str">
            <v>Senior Data Scientist</v>
          </cell>
          <cell r="H3093">
            <v>45103.100324074083</v>
          </cell>
        </row>
        <row r="3094">
          <cell r="A3094" t="str">
            <v>Data Scientist</v>
          </cell>
          <cell r="H3094">
            <v>45089.585300925923</v>
          </cell>
        </row>
        <row r="3095">
          <cell r="A3095" t="str">
            <v>Data Analyst</v>
          </cell>
          <cell r="H3095">
            <v>44930.019907407397</v>
          </cell>
        </row>
        <row r="3096">
          <cell r="A3096" t="str">
            <v>Data Engineer</v>
          </cell>
          <cell r="H3096">
            <v>44972.84003472222</v>
          </cell>
        </row>
        <row r="3097">
          <cell r="A3097" t="str">
            <v>Data Scientist</v>
          </cell>
          <cell r="H3097">
            <v>45048.295520833337</v>
          </cell>
        </row>
        <row r="3098">
          <cell r="A3098" t="str">
            <v>Data Engineer</v>
          </cell>
          <cell r="H3098">
            <v>44954.625497685192</v>
          </cell>
        </row>
        <row r="3099">
          <cell r="A3099" t="str">
            <v>Data Engineer</v>
          </cell>
          <cell r="H3099">
            <v>44963.467210648138</v>
          </cell>
        </row>
        <row r="3100">
          <cell r="A3100" t="str">
            <v>Data Scientist</v>
          </cell>
          <cell r="H3100">
            <v>44960.589247685188</v>
          </cell>
        </row>
        <row r="3101">
          <cell r="A3101" t="str">
            <v>Data Scientist</v>
          </cell>
          <cell r="H3101">
            <v>45154.716643518521</v>
          </cell>
        </row>
        <row r="3102">
          <cell r="A3102" t="str">
            <v>Data Analyst</v>
          </cell>
          <cell r="H3102">
            <v>45248.291828703703</v>
          </cell>
        </row>
        <row r="3103">
          <cell r="A3103" t="str">
            <v>Senior Data Analyst</v>
          </cell>
          <cell r="H3103">
            <v>45043.669525462959</v>
          </cell>
        </row>
        <row r="3104">
          <cell r="A3104" t="str">
            <v>Senior Data Engineer</v>
          </cell>
          <cell r="H3104">
            <v>45176.34003472222</v>
          </cell>
        </row>
        <row r="3105">
          <cell r="A3105" t="str">
            <v>Data Engineer</v>
          </cell>
          <cell r="H3105">
            <v>45224.671493055554</v>
          </cell>
        </row>
        <row r="3106">
          <cell r="A3106" t="str">
            <v>Data Engineer</v>
          </cell>
          <cell r="H3106">
            <v>45229.705416666657</v>
          </cell>
        </row>
        <row r="3107">
          <cell r="A3107" t="str">
            <v>Data Analyst</v>
          </cell>
          <cell r="H3107">
            <v>45132.626203703701</v>
          </cell>
        </row>
        <row r="3108">
          <cell r="A3108" t="str">
            <v>Data Scientist</v>
          </cell>
          <cell r="H3108">
            <v>44994.462800925918</v>
          </cell>
        </row>
        <row r="3109">
          <cell r="A3109" t="str">
            <v>Data Engineer</v>
          </cell>
          <cell r="H3109">
            <v>45190.920428240737</v>
          </cell>
        </row>
        <row r="3110">
          <cell r="A3110" t="str">
            <v>Data Engineer</v>
          </cell>
          <cell r="H3110">
            <v>44984.378368055557</v>
          </cell>
        </row>
        <row r="3111">
          <cell r="A3111" t="str">
            <v>Senior Data Engineer</v>
          </cell>
          <cell r="H3111">
            <v>45291.792453703703</v>
          </cell>
        </row>
        <row r="3112">
          <cell r="A3112" t="str">
            <v>Data Engineer</v>
          </cell>
          <cell r="H3112">
            <v>45082.961875000001</v>
          </cell>
        </row>
        <row r="3113">
          <cell r="A3113" t="str">
            <v>Senior Data Engineer</v>
          </cell>
          <cell r="H3113">
            <v>45160.754976851851</v>
          </cell>
        </row>
        <row r="3114">
          <cell r="A3114" t="str">
            <v>Data Engineer</v>
          </cell>
          <cell r="H3114">
            <v>45012.664236111108</v>
          </cell>
        </row>
        <row r="3115">
          <cell r="A3115" t="str">
            <v>Data Engineer</v>
          </cell>
          <cell r="H3115">
            <v>45021.71570601852</v>
          </cell>
        </row>
        <row r="3116">
          <cell r="A3116" t="str">
            <v>Data Engineer</v>
          </cell>
          <cell r="H3116">
            <v>44934.018726851849</v>
          </cell>
        </row>
        <row r="3117">
          <cell r="A3117" t="str">
            <v>Data Engineer</v>
          </cell>
          <cell r="H3117">
            <v>44935.712962962964</v>
          </cell>
        </row>
        <row r="3118">
          <cell r="A3118" t="str">
            <v>Data Scientist</v>
          </cell>
          <cell r="H3118">
            <v>45239.836388888893</v>
          </cell>
        </row>
        <row r="3119">
          <cell r="A3119" t="str">
            <v>Data Engineer</v>
          </cell>
          <cell r="H3119">
            <v>45242.294178240743</v>
          </cell>
        </row>
        <row r="3120">
          <cell r="A3120" t="str">
            <v>Senior Data Scientist</v>
          </cell>
          <cell r="H3120">
            <v>44930.664826388893</v>
          </cell>
        </row>
        <row r="3121">
          <cell r="A3121" t="str">
            <v>Data Engineer</v>
          </cell>
          <cell r="H3121">
            <v>45061.000219907408</v>
          </cell>
        </row>
        <row r="3122">
          <cell r="A3122" t="str">
            <v>Data Scientist</v>
          </cell>
          <cell r="H3122">
            <v>45131.50203703704</v>
          </cell>
        </row>
        <row r="3123">
          <cell r="A3123" t="str">
            <v>Data Analyst</v>
          </cell>
          <cell r="H3123">
            <v>45086.001909722218</v>
          </cell>
        </row>
        <row r="3124">
          <cell r="A3124" t="str">
            <v>Data Analyst</v>
          </cell>
          <cell r="H3124">
            <v>45037.50204861111</v>
          </cell>
        </row>
        <row r="3125">
          <cell r="A3125" t="str">
            <v>Data Engineer</v>
          </cell>
          <cell r="H3125">
            <v>45132.423935185187</v>
          </cell>
        </row>
        <row r="3126">
          <cell r="A3126" t="str">
            <v>Data Scientist</v>
          </cell>
          <cell r="H3126">
            <v>45146.584965277783</v>
          </cell>
        </row>
        <row r="3127">
          <cell r="A3127" t="str">
            <v>Data Scientist</v>
          </cell>
          <cell r="H3127">
            <v>45202.554722222223</v>
          </cell>
        </row>
        <row r="3128">
          <cell r="A3128" t="str">
            <v>Data Engineer</v>
          </cell>
          <cell r="H3128">
            <v>45277.146319444437</v>
          </cell>
        </row>
        <row r="3129">
          <cell r="A3129" t="str">
            <v>Data Analyst</v>
          </cell>
          <cell r="H3129">
            <v>45149.459328703713</v>
          </cell>
        </row>
        <row r="3130">
          <cell r="A3130" t="str">
            <v>Data Engineer</v>
          </cell>
          <cell r="H3130">
            <v>44952.826469907413</v>
          </cell>
        </row>
        <row r="3131">
          <cell r="A3131" t="str">
            <v>Data Engineer</v>
          </cell>
          <cell r="H3131">
            <v>45149.092314814807</v>
          </cell>
        </row>
        <row r="3132">
          <cell r="A3132" t="str">
            <v>Senior Data Analyst</v>
          </cell>
          <cell r="H3132">
            <v>44953.250196759262</v>
          </cell>
        </row>
        <row r="3133">
          <cell r="A3133" t="str">
            <v>Data Scientist</v>
          </cell>
          <cell r="H3133">
            <v>45199.669606481482</v>
          </cell>
        </row>
        <row r="3134">
          <cell r="A3134" t="str">
            <v>Senior Data Analyst</v>
          </cell>
          <cell r="H3134">
            <v>45040.677465277768</v>
          </cell>
        </row>
        <row r="3135">
          <cell r="A3135" t="str">
            <v>Data Engineer</v>
          </cell>
          <cell r="H3135">
            <v>45095.005833333344</v>
          </cell>
        </row>
        <row r="3136">
          <cell r="A3136" t="str">
            <v>Machine Learning Engineer</v>
          </cell>
          <cell r="H3136">
            <v>44998.36142361111</v>
          </cell>
        </row>
        <row r="3137">
          <cell r="A3137" t="str">
            <v>Data Scientist</v>
          </cell>
          <cell r="H3137">
            <v>45152.460856481477</v>
          </cell>
        </row>
        <row r="3138">
          <cell r="A3138" t="str">
            <v>Data Engineer</v>
          </cell>
          <cell r="H3138">
            <v>45086.719965277778</v>
          </cell>
        </row>
        <row r="3139">
          <cell r="A3139" t="str">
            <v>Data Engineer</v>
          </cell>
          <cell r="H3139">
            <v>45159.757453703707</v>
          </cell>
        </row>
        <row r="3140">
          <cell r="A3140" t="str">
            <v>Data Analyst</v>
          </cell>
          <cell r="H3140">
            <v>45038.29215277778</v>
          </cell>
        </row>
        <row r="3141">
          <cell r="A3141" t="str">
            <v>Data Scientist</v>
          </cell>
          <cell r="H3141">
            <v>45170.930405092593</v>
          </cell>
        </row>
        <row r="3142">
          <cell r="A3142" t="str">
            <v>Senior Data Analyst</v>
          </cell>
          <cell r="H3142">
            <v>45232.104398148149</v>
          </cell>
        </row>
        <row r="3143">
          <cell r="A3143" t="str">
            <v>Business Analyst</v>
          </cell>
          <cell r="H3143">
            <v>45198.252430555563</v>
          </cell>
        </row>
        <row r="3144">
          <cell r="A3144" t="str">
            <v>Data Scientist</v>
          </cell>
          <cell r="H3144">
            <v>45215.284710648149</v>
          </cell>
        </row>
        <row r="3145">
          <cell r="A3145" t="str">
            <v>Data Engineer</v>
          </cell>
          <cell r="H3145">
            <v>44984.642442129632</v>
          </cell>
        </row>
        <row r="3146">
          <cell r="A3146" t="str">
            <v>Business Analyst</v>
          </cell>
          <cell r="H3146">
            <v>45026.620497685188</v>
          </cell>
        </row>
        <row r="3147">
          <cell r="A3147" t="str">
            <v>Senior Data Engineer</v>
          </cell>
          <cell r="H3147">
            <v>45272.888692129629</v>
          </cell>
        </row>
        <row r="3148">
          <cell r="A3148" t="str">
            <v>Data Engineer</v>
          </cell>
          <cell r="H3148">
            <v>45125.972685185188</v>
          </cell>
        </row>
        <row r="3149">
          <cell r="A3149" t="str">
            <v>Data Scientist</v>
          </cell>
          <cell r="H3149">
            <v>44971.711192129631</v>
          </cell>
        </row>
        <row r="3150">
          <cell r="A3150" t="str">
            <v>Data Scientist</v>
          </cell>
          <cell r="H3150">
            <v>45186.293495370373</v>
          </cell>
        </row>
        <row r="3151">
          <cell r="A3151" t="str">
            <v>Data Engineer</v>
          </cell>
          <cell r="H3151">
            <v>44985.759722222218</v>
          </cell>
        </row>
        <row r="3152">
          <cell r="A3152" t="str">
            <v>Data Engineer</v>
          </cell>
          <cell r="H3152">
            <v>45171.976597222223</v>
          </cell>
        </row>
        <row r="3153">
          <cell r="A3153" t="str">
            <v>Data Engineer</v>
          </cell>
          <cell r="H3153">
            <v>45124.552303240736</v>
          </cell>
        </row>
        <row r="3154">
          <cell r="A3154" t="str">
            <v>Data Engineer</v>
          </cell>
          <cell r="H3154">
            <v>44957.481770833343</v>
          </cell>
        </row>
        <row r="3155">
          <cell r="A3155" t="str">
            <v>Senior Data Scientist</v>
          </cell>
          <cell r="H3155">
            <v>45014.378078703703</v>
          </cell>
        </row>
        <row r="3156">
          <cell r="A3156" t="str">
            <v>Data Scientist</v>
          </cell>
          <cell r="H3156">
            <v>45214.459166666667</v>
          </cell>
        </row>
        <row r="3157">
          <cell r="A3157" t="str">
            <v>Business Analyst</v>
          </cell>
          <cell r="H3157">
            <v>45054.751608796287</v>
          </cell>
        </row>
        <row r="3158">
          <cell r="A3158" t="str">
            <v>Data Engineer</v>
          </cell>
          <cell r="H3158">
            <v>44954.723009259258</v>
          </cell>
        </row>
        <row r="3159">
          <cell r="A3159" t="str">
            <v>Senior Data Engineer</v>
          </cell>
          <cell r="H3159">
            <v>45242.294270833343</v>
          </cell>
        </row>
        <row r="3160">
          <cell r="A3160" t="str">
            <v>Data Analyst</v>
          </cell>
          <cell r="H3160">
            <v>45162.792962962973</v>
          </cell>
        </row>
        <row r="3161">
          <cell r="A3161" t="str">
            <v>Data Engineer</v>
          </cell>
          <cell r="H3161">
            <v>45250.297476851847</v>
          </cell>
        </row>
        <row r="3162">
          <cell r="A3162" t="str">
            <v>Data Engineer</v>
          </cell>
          <cell r="H3162">
            <v>45160.75508101852</v>
          </cell>
        </row>
        <row r="3163">
          <cell r="A3163" t="str">
            <v>Data Engineer</v>
          </cell>
          <cell r="H3163">
            <v>45004.369872685187</v>
          </cell>
        </row>
        <row r="3164">
          <cell r="A3164" t="str">
            <v>Data Analyst</v>
          </cell>
          <cell r="H3164">
            <v>44948.927465277768</v>
          </cell>
        </row>
        <row r="3165">
          <cell r="A3165" t="str">
            <v>Senior Data Engineer</v>
          </cell>
          <cell r="H3165">
            <v>45217.861516203702</v>
          </cell>
        </row>
        <row r="3166">
          <cell r="A3166" t="str">
            <v>Senior Data Scientist</v>
          </cell>
          <cell r="H3166">
            <v>44930.125486111108</v>
          </cell>
        </row>
        <row r="3167">
          <cell r="A3167" t="str">
            <v>Data Engineer</v>
          </cell>
          <cell r="H3167">
            <v>45033.587164351848</v>
          </cell>
        </row>
        <row r="3168">
          <cell r="A3168" t="str">
            <v>Data Engineer</v>
          </cell>
          <cell r="H3168">
            <v>45206.463090277779</v>
          </cell>
        </row>
        <row r="3169">
          <cell r="A3169" t="str">
            <v>Senior Data Analyst</v>
          </cell>
          <cell r="H3169">
            <v>45031.667673611111</v>
          </cell>
        </row>
        <row r="3170">
          <cell r="A3170" t="str">
            <v>Data Scientist</v>
          </cell>
          <cell r="H3170">
            <v>45195.252754629633</v>
          </cell>
        </row>
        <row r="3171">
          <cell r="A3171" t="str">
            <v>Senior Data Engineer</v>
          </cell>
          <cell r="H3171">
            <v>45173.107256944437</v>
          </cell>
        </row>
        <row r="3172">
          <cell r="A3172" t="str">
            <v>Data Engineer</v>
          </cell>
          <cell r="H3172">
            <v>45057.494722222233</v>
          </cell>
        </row>
        <row r="3173">
          <cell r="A3173" t="str">
            <v>Data Analyst</v>
          </cell>
          <cell r="H3173">
            <v>45181.008668981478</v>
          </cell>
        </row>
        <row r="3174">
          <cell r="A3174" t="str">
            <v>Senior Data Engineer</v>
          </cell>
          <cell r="H3174">
            <v>45071.420671296299</v>
          </cell>
        </row>
        <row r="3175">
          <cell r="A3175" t="str">
            <v>Data Analyst</v>
          </cell>
          <cell r="H3175">
            <v>44963.62736111111</v>
          </cell>
        </row>
        <row r="3176">
          <cell r="A3176" t="str">
            <v>Data Engineer</v>
          </cell>
          <cell r="H3176">
            <v>45064.334131944437</v>
          </cell>
        </row>
        <row r="3177">
          <cell r="A3177" t="str">
            <v>Data Engineer</v>
          </cell>
          <cell r="H3177">
            <v>44965.797291666669</v>
          </cell>
        </row>
        <row r="3178">
          <cell r="A3178" t="str">
            <v>Data Engineer</v>
          </cell>
          <cell r="H3178">
            <v>45273.879560185182</v>
          </cell>
        </row>
        <row r="3179">
          <cell r="A3179" t="str">
            <v>Data Engineer</v>
          </cell>
          <cell r="H3179">
            <v>45258.738113425927</v>
          </cell>
        </row>
        <row r="3180">
          <cell r="A3180" t="str">
            <v>Senior Data Engineer</v>
          </cell>
          <cell r="H3180">
            <v>44964.591574074067</v>
          </cell>
        </row>
        <row r="3181">
          <cell r="A3181" t="str">
            <v>Senior Data Engineer</v>
          </cell>
          <cell r="H3181">
            <v>45090.484907407408</v>
          </cell>
        </row>
        <row r="3182">
          <cell r="A3182" t="str">
            <v>Senior Data Engineer</v>
          </cell>
          <cell r="H3182">
            <v>45022.836655092593</v>
          </cell>
        </row>
        <row r="3183">
          <cell r="A3183" t="str">
            <v>Data Analyst</v>
          </cell>
          <cell r="H3183">
            <v>45201.611284722218</v>
          </cell>
        </row>
        <row r="3184">
          <cell r="A3184" t="str">
            <v>Data Analyst</v>
          </cell>
          <cell r="H3184">
            <v>45235.791967592602</v>
          </cell>
        </row>
        <row r="3185">
          <cell r="A3185" t="str">
            <v>Senior Data Scientist</v>
          </cell>
          <cell r="H3185">
            <v>45035.337361111109</v>
          </cell>
        </row>
        <row r="3186">
          <cell r="A3186" t="str">
            <v>Data Engineer</v>
          </cell>
          <cell r="H3186">
            <v>45021.674016203702</v>
          </cell>
        </row>
        <row r="3187">
          <cell r="A3187" t="str">
            <v>Data Engineer</v>
          </cell>
          <cell r="H3187">
            <v>45230.120069444441</v>
          </cell>
        </row>
        <row r="3188">
          <cell r="A3188" t="str">
            <v>Senior Data Engineer</v>
          </cell>
          <cell r="H3188">
            <v>44949.880578703713</v>
          </cell>
        </row>
        <row r="3189">
          <cell r="A3189" t="str">
            <v>Senior Data Engineer</v>
          </cell>
          <cell r="H3189">
            <v>44931.19059027778</v>
          </cell>
        </row>
        <row r="3190">
          <cell r="A3190" t="str">
            <v>Machine Learning Engineer</v>
          </cell>
          <cell r="H3190">
            <v>44943.260231481479</v>
          </cell>
        </row>
        <row r="3191">
          <cell r="A3191" t="str">
            <v>Machine Learning Engineer</v>
          </cell>
          <cell r="H3191">
            <v>45282.068969907406</v>
          </cell>
        </row>
        <row r="3192">
          <cell r="A3192" t="str">
            <v>Data Analyst</v>
          </cell>
          <cell r="H3192">
            <v>44936.417361111111</v>
          </cell>
        </row>
        <row r="3193">
          <cell r="A3193" t="str">
            <v>Senior Data Scientist</v>
          </cell>
          <cell r="H3193">
            <v>45276.250868055547</v>
          </cell>
        </row>
        <row r="3194">
          <cell r="A3194" t="str">
            <v>Data Scientist</v>
          </cell>
          <cell r="H3194">
            <v>45020.586851851847</v>
          </cell>
        </row>
        <row r="3195">
          <cell r="A3195" t="str">
            <v>Data Engineer</v>
          </cell>
          <cell r="H3195">
            <v>44950.707858796297</v>
          </cell>
        </row>
        <row r="3196">
          <cell r="A3196" t="str">
            <v>Senior Data Engineer</v>
          </cell>
          <cell r="H3196">
            <v>44977.19085648148</v>
          </cell>
        </row>
        <row r="3197">
          <cell r="A3197" t="str">
            <v>Data Analyst</v>
          </cell>
          <cell r="H3197">
            <v>45161.750243055547</v>
          </cell>
        </row>
        <row r="3198">
          <cell r="A3198" t="str">
            <v>Data Scientist</v>
          </cell>
          <cell r="H3198">
            <v>45215.682708333326</v>
          </cell>
        </row>
        <row r="3199">
          <cell r="A3199" t="str">
            <v>Data Analyst</v>
          </cell>
          <cell r="H3199">
            <v>45143.528055555558</v>
          </cell>
        </row>
        <row r="3200">
          <cell r="A3200" t="str">
            <v>Data Engineer</v>
          </cell>
          <cell r="H3200">
            <v>44938.383032407408</v>
          </cell>
        </row>
        <row r="3201">
          <cell r="A3201" t="str">
            <v>Data Scientist</v>
          </cell>
          <cell r="H3201">
            <v>45135.751747685194</v>
          </cell>
        </row>
        <row r="3202">
          <cell r="A3202" t="str">
            <v>Senior Data Engineer</v>
          </cell>
          <cell r="H3202">
            <v>45183.464282407411</v>
          </cell>
        </row>
        <row r="3203">
          <cell r="A3203" t="str">
            <v>Data Engineer</v>
          </cell>
          <cell r="H3203">
            <v>45271.877962962957</v>
          </cell>
        </row>
        <row r="3204">
          <cell r="A3204" t="str">
            <v>Data Engineer</v>
          </cell>
          <cell r="H3204">
            <v>44996.464189814818</v>
          </cell>
        </row>
        <row r="3205">
          <cell r="A3205" t="str">
            <v>Data Engineer</v>
          </cell>
          <cell r="H3205">
            <v>45048.756701388891</v>
          </cell>
        </row>
        <row r="3206">
          <cell r="A3206" t="str">
            <v>Senior Data Engineer</v>
          </cell>
          <cell r="H3206">
            <v>45145.102349537039</v>
          </cell>
        </row>
        <row r="3207">
          <cell r="A3207" t="str">
            <v>Data Scientist</v>
          </cell>
          <cell r="H3207">
            <v>44978.57136574074</v>
          </cell>
        </row>
        <row r="3208">
          <cell r="A3208" t="str">
            <v>Data Engineer</v>
          </cell>
          <cell r="H3208">
            <v>45014.644259259258</v>
          </cell>
        </row>
        <row r="3209">
          <cell r="A3209" t="str">
            <v>Data Analyst</v>
          </cell>
          <cell r="H3209">
            <v>45196.250104166669</v>
          </cell>
        </row>
        <row r="3210">
          <cell r="A3210" t="str">
            <v>Data Scientist</v>
          </cell>
          <cell r="H3210">
            <v>45214.126562500001</v>
          </cell>
        </row>
        <row r="3211">
          <cell r="A3211" t="str">
            <v>Data Engineer</v>
          </cell>
          <cell r="H3211">
            <v>45098.796817129631</v>
          </cell>
        </row>
        <row r="3212">
          <cell r="A3212" t="str">
            <v>Data Scientist</v>
          </cell>
          <cell r="H3212">
            <v>45011.50372685185</v>
          </cell>
        </row>
        <row r="3213">
          <cell r="A3213" t="str">
            <v>Data Engineer</v>
          </cell>
          <cell r="H3213">
            <v>45164.632141203707</v>
          </cell>
        </row>
        <row r="3214">
          <cell r="A3214" t="str">
            <v>Data Analyst</v>
          </cell>
          <cell r="H3214">
            <v>45126.85832175926</v>
          </cell>
        </row>
        <row r="3215">
          <cell r="A3215" t="str">
            <v>Data Engineer</v>
          </cell>
          <cell r="H3215">
            <v>45198.339837962973</v>
          </cell>
        </row>
        <row r="3216">
          <cell r="A3216" t="str">
            <v>Data Scientist</v>
          </cell>
          <cell r="H3216">
            <v>45203.002858796302</v>
          </cell>
        </row>
        <row r="3217">
          <cell r="A3217" t="str">
            <v>Senior Data Engineer</v>
          </cell>
          <cell r="H3217">
            <v>45128.962951388887</v>
          </cell>
        </row>
        <row r="3218">
          <cell r="A3218" t="str">
            <v>Data Scientist</v>
          </cell>
          <cell r="H3218">
            <v>45273.462430555563</v>
          </cell>
        </row>
        <row r="3219">
          <cell r="A3219" t="str">
            <v>Data Analyst</v>
          </cell>
          <cell r="H3219">
            <v>45105.416689814818</v>
          </cell>
        </row>
        <row r="3220">
          <cell r="A3220" t="str">
            <v>Data Analyst</v>
          </cell>
          <cell r="H3220">
            <v>45175.791875000003</v>
          </cell>
        </row>
        <row r="3221">
          <cell r="A3221" t="str">
            <v>Data Engineer</v>
          </cell>
          <cell r="H3221">
            <v>45106.298275462963</v>
          </cell>
        </row>
        <row r="3222">
          <cell r="A3222" t="str">
            <v>Data Analyst</v>
          </cell>
          <cell r="H3222">
            <v>45100.084189814806</v>
          </cell>
        </row>
        <row r="3223">
          <cell r="A3223" t="str">
            <v>Senior Data Scientist</v>
          </cell>
          <cell r="H3223">
            <v>45008.804537037038</v>
          </cell>
        </row>
        <row r="3224">
          <cell r="A3224" t="str">
            <v>Data Engineer</v>
          </cell>
          <cell r="H3224">
            <v>45180.429050925923</v>
          </cell>
        </row>
        <row r="3225">
          <cell r="A3225" t="str">
            <v>Senior Data Scientist</v>
          </cell>
          <cell r="H3225">
            <v>45146.460960648154</v>
          </cell>
        </row>
        <row r="3226">
          <cell r="A3226" t="str">
            <v>Data Analyst</v>
          </cell>
          <cell r="H3226">
            <v>45289.291805555556</v>
          </cell>
        </row>
        <row r="3227">
          <cell r="A3227" t="str">
            <v>Data Analyst</v>
          </cell>
          <cell r="H3227">
            <v>45159.416979166657</v>
          </cell>
        </row>
        <row r="3228">
          <cell r="A3228" t="str">
            <v>Data Engineer</v>
          </cell>
          <cell r="H3228">
            <v>45126.47583333333</v>
          </cell>
        </row>
        <row r="3229">
          <cell r="A3229" t="str">
            <v>Business Analyst</v>
          </cell>
          <cell r="H3229">
            <v>45035.834363425929</v>
          </cell>
        </row>
        <row r="3230">
          <cell r="A3230" t="str">
            <v>Data Scientist</v>
          </cell>
          <cell r="H3230">
            <v>45273.721701388888</v>
          </cell>
        </row>
        <row r="3231">
          <cell r="A3231" t="str">
            <v>Senior Data Engineer</v>
          </cell>
          <cell r="H3231">
            <v>45078.690347222233</v>
          </cell>
        </row>
        <row r="3232">
          <cell r="A3232" t="str">
            <v>Data Analyst</v>
          </cell>
          <cell r="H3232">
            <v>45225.708437499998</v>
          </cell>
        </row>
        <row r="3233">
          <cell r="A3233" t="str">
            <v>Data Engineer</v>
          </cell>
          <cell r="H3233">
            <v>44957.857835648138</v>
          </cell>
        </row>
        <row r="3234">
          <cell r="A3234" t="str">
            <v>Data Analyst</v>
          </cell>
          <cell r="H3234">
            <v>45052.197997685187</v>
          </cell>
        </row>
        <row r="3235">
          <cell r="A3235" t="str">
            <v>Data Analyst</v>
          </cell>
          <cell r="H3235">
            <v>44992.792511574073</v>
          </cell>
        </row>
        <row r="3236">
          <cell r="A3236" t="str">
            <v>Data Engineer</v>
          </cell>
          <cell r="H3236">
            <v>44961.298310185193</v>
          </cell>
        </row>
        <row r="3237">
          <cell r="A3237" t="str">
            <v>Data Engineer</v>
          </cell>
          <cell r="H3237">
            <v>45112.510046296287</v>
          </cell>
        </row>
        <row r="3238">
          <cell r="A3238" t="str">
            <v>Data Scientist</v>
          </cell>
          <cell r="H3238">
            <v>45072.517604166656</v>
          </cell>
        </row>
        <row r="3239">
          <cell r="A3239" t="str">
            <v>Senior Data Analyst</v>
          </cell>
          <cell r="H3239">
            <v>45280.835752314822</v>
          </cell>
        </row>
        <row r="3240">
          <cell r="A3240" t="str">
            <v>Senior Data Analyst</v>
          </cell>
          <cell r="H3240">
            <v>45173.380868055552</v>
          </cell>
        </row>
        <row r="3241">
          <cell r="A3241" t="str">
            <v>Data Scientist</v>
          </cell>
          <cell r="H3241">
            <v>44973.846655092602</v>
          </cell>
        </row>
        <row r="3242">
          <cell r="A3242" t="str">
            <v>Data Scientist</v>
          </cell>
          <cell r="H3242">
            <v>45166.210925925923</v>
          </cell>
        </row>
        <row r="3243">
          <cell r="A3243" t="str">
            <v>Data Scientist</v>
          </cell>
          <cell r="H3243">
            <v>45077.836527777778</v>
          </cell>
        </row>
        <row r="3244">
          <cell r="A3244" t="str">
            <v>Data Engineer</v>
          </cell>
          <cell r="H3244">
            <v>45280.753981481481</v>
          </cell>
        </row>
        <row r="3245">
          <cell r="A3245" t="str">
            <v>Data Engineer</v>
          </cell>
          <cell r="H3245">
            <v>45144.311331018522</v>
          </cell>
        </row>
        <row r="3246">
          <cell r="A3246" t="str">
            <v>Data Engineer</v>
          </cell>
          <cell r="H3246">
            <v>45083.695648148147</v>
          </cell>
        </row>
        <row r="3247">
          <cell r="A3247" t="str">
            <v>Data Analyst</v>
          </cell>
          <cell r="H3247">
            <v>45202.47384259259</v>
          </cell>
        </row>
        <row r="3248">
          <cell r="A3248" t="str">
            <v>Data Engineer</v>
          </cell>
          <cell r="H3248">
            <v>45054.425555555557</v>
          </cell>
        </row>
        <row r="3249">
          <cell r="A3249" t="str">
            <v>Data Engineer</v>
          </cell>
          <cell r="H3249">
            <v>45142.92114583333</v>
          </cell>
        </row>
        <row r="3250">
          <cell r="A3250" t="str">
            <v>Data Engineer</v>
          </cell>
          <cell r="H3250">
            <v>44944.630983796298</v>
          </cell>
        </row>
        <row r="3251">
          <cell r="A3251" t="str">
            <v>Senior Data Engineer</v>
          </cell>
          <cell r="H3251">
            <v>45112.713182870371</v>
          </cell>
        </row>
        <row r="3252">
          <cell r="A3252" t="str">
            <v>Data Engineer</v>
          </cell>
          <cell r="H3252">
            <v>44982.339756944442</v>
          </cell>
        </row>
        <row r="3253">
          <cell r="A3253" t="str">
            <v>Senior Data Engineer</v>
          </cell>
          <cell r="H3253">
            <v>44992.576377314806</v>
          </cell>
        </row>
        <row r="3254">
          <cell r="A3254" t="str">
            <v>Data Engineer</v>
          </cell>
          <cell r="H3254">
            <v>45248.887939814813</v>
          </cell>
        </row>
        <row r="3255">
          <cell r="A3255" t="str">
            <v>Data Engineer</v>
          </cell>
          <cell r="H3255">
            <v>45159.256724537037</v>
          </cell>
        </row>
        <row r="3256">
          <cell r="A3256" t="str">
            <v>Data Engineer</v>
          </cell>
          <cell r="H3256">
            <v>45015.165798611109</v>
          </cell>
        </row>
        <row r="3257">
          <cell r="A3257" t="str">
            <v>Software Engineer</v>
          </cell>
          <cell r="H3257">
            <v>45283.422824074078</v>
          </cell>
        </row>
        <row r="3258">
          <cell r="A3258" t="str">
            <v>Senior Data Engineer</v>
          </cell>
          <cell r="H3258">
            <v>45279.881874999999</v>
          </cell>
        </row>
        <row r="3259">
          <cell r="A3259" t="str">
            <v>Data Scientist</v>
          </cell>
          <cell r="H3259">
            <v>45048.631157407413</v>
          </cell>
        </row>
        <row r="3260">
          <cell r="A3260" t="str">
            <v>Data Engineer</v>
          </cell>
          <cell r="H3260">
            <v>45211.310439814813</v>
          </cell>
        </row>
        <row r="3261">
          <cell r="A3261" t="str">
            <v>Data Engineer</v>
          </cell>
          <cell r="H3261">
            <v>45029.611851851849</v>
          </cell>
        </row>
        <row r="3262">
          <cell r="A3262" t="str">
            <v>Data Analyst</v>
          </cell>
          <cell r="H3262">
            <v>45114.542893518519</v>
          </cell>
        </row>
        <row r="3263">
          <cell r="A3263" t="str">
            <v>Senior Data Engineer</v>
          </cell>
          <cell r="H3263">
            <v>45265.672175925924</v>
          </cell>
        </row>
        <row r="3264">
          <cell r="A3264" t="str">
            <v>Data Engineer</v>
          </cell>
          <cell r="H3264">
            <v>45135.378819444442</v>
          </cell>
        </row>
        <row r="3265">
          <cell r="A3265" t="str">
            <v>Senior Data Engineer</v>
          </cell>
          <cell r="H3265">
            <v>45276.688703703701</v>
          </cell>
        </row>
        <row r="3266">
          <cell r="A3266" t="str">
            <v>Data Engineer</v>
          </cell>
          <cell r="H3266">
            <v>44961.652395833327</v>
          </cell>
        </row>
        <row r="3267">
          <cell r="A3267" t="str">
            <v>Senior Data Engineer</v>
          </cell>
          <cell r="H3267">
            <v>45042.401435185187</v>
          </cell>
        </row>
        <row r="3268">
          <cell r="A3268" t="str">
            <v>Senior Data Engineer</v>
          </cell>
          <cell r="H3268">
            <v>45005.71775462963</v>
          </cell>
        </row>
        <row r="3269">
          <cell r="A3269" t="str">
            <v>Data Analyst</v>
          </cell>
          <cell r="H3269">
            <v>45228.335833333331</v>
          </cell>
        </row>
        <row r="3270">
          <cell r="A3270" t="str">
            <v>Data Engineer</v>
          </cell>
          <cell r="H3270">
            <v>45229.786493055559</v>
          </cell>
        </row>
        <row r="3271">
          <cell r="A3271" t="str">
            <v>Data Engineer</v>
          </cell>
          <cell r="H3271">
            <v>45048.550717592603</v>
          </cell>
        </row>
        <row r="3272">
          <cell r="A3272" t="str">
            <v>Data Engineer</v>
          </cell>
          <cell r="H3272">
            <v>45049.666759259257</v>
          </cell>
        </row>
        <row r="3273">
          <cell r="A3273" t="str">
            <v>Data Analyst</v>
          </cell>
          <cell r="H3273">
            <v>45166.250428240739</v>
          </cell>
        </row>
        <row r="3274">
          <cell r="A3274" t="str">
            <v>Data Engineer</v>
          </cell>
          <cell r="H3274">
            <v>45035.674930555557</v>
          </cell>
        </row>
        <row r="3275">
          <cell r="A3275" t="str">
            <v>Senior Data Engineer</v>
          </cell>
          <cell r="H3275">
            <v>45213.670439814807</v>
          </cell>
        </row>
        <row r="3276">
          <cell r="A3276" t="str">
            <v>Data Engineer</v>
          </cell>
          <cell r="H3276">
            <v>44979.30296296296</v>
          </cell>
        </row>
        <row r="3277">
          <cell r="A3277" t="str">
            <v>Senior Data Engineer</v>
          </cell>
          <cell r="H3277">
            <v>44984.923796296287</v>
          </cell>
        </row>
        <row r="3278">
          <cell r="A3278" t="str">
            <v>Senior Data Engineer</v>
          </cell>
          <cell r="H3278">
            <v>45150.754861111112</v>
          </cell>
        </row>
        <row r="3279">
          <cell r="A3279" t="str">
            <v>Data Scientist</v>
          </cell>
          <cell r="H3279">
            <v>45204.251932870371</v>
          </cell>
        </row>
        <row r="3280">
          <cell r="A3280" t="str">
            <v>Senior Data Scientist</v>
          </cell>
          <cell r="H3280">
            <v>45080.294293981482</v>
          </cell>
        </row>
        <row r="3281">
          <cell r="A3281" t="str">
            <v>Senior Data Scientist</v>
          </cell>
          <cell r="H3281">
            <v>45093.97246527778</v>
          </cell>
        </row>
        <row r="3282">
          <cell r="A3282" t="str">
            <v>Senior Data Engineer</v>
          </cell>
          <cell r="H3282">
            <v>45100.890532407408</v>
          </cell>
        </row>
        <row r="3283">
          <cell r="A3283" t="str">
            <v>Senior Data Engineer</v>
          </cell>
          <cell r="H3283">
            <v>45154.0075462963</v>
          </cell>
        </row>
        <row r="3284">
          <cell r="A3284" t="str">
            <v>Data Engineer</v>
          </cell>
          <cell r="H3284">
            <v>44993.597777777781</v>
          </cell>
        </row>
        <row r="3285">
          <cell r="A3285" t="str">
            <v>Data Analyst</v>
          </cell>
          <cell r="H3285">
            <v>44963.333356481482</v>
          </cell>
        </row>
        <row r="3286">
          <cell r="A3286" t="str">
            <v>Data Scientist</v>
          </cell>
          <cell r="H3286">
            <v>45173.419525462959</v>
          </cell>
        </row>
        <row r="3287">
          <cell r="A3287" t="str">
            <v>Data Engineer</v>
          </cell>
          <cell r="H3287">
            <v>45007.473460648151</v>
          </cell>
        </row>
        <row r="3288">
          <cell r="A3288" t="str">
            <v>Data Engineer</v>
          </cell>
          <cell r="H3288">
            <v>45212.478541666656</v>
          </cell>
        </row>
        <row r="3289">
          <cell r="A3289" t="str">
            <v>Data Engineer</v>
          </cell>
          <cell r="H3289">
            <v>45034.916932870372</v>
          </cell>
        </row>
        <row r="3290">
          <cell r="A3290" t="str">
            <v>Data Engineer</v>
          </cell>
          <cell r="H3290">
            <v>45125.972511574073</v>
          </cell>
        </row>
        <row r="3291">
          <cell r="A3291" t="str">
            <v>Data Scientist</v>
          </cell>
          <cell r="H3291">
            <v>45166.357789351852</v>
          </cell>
        </row>
        <row r="3292">
          <cell r="A3292" t="str">
            <v>Data Engineer</v>
          </cell>
          <cell r="H3292">
            <v>44980.3046875</v>
          </cell>
        </row>
        <row r="3293">
          <cell r="A3293" t="str">
            <v>Data Analyst</v>
          </cell>
          <cell r="H3293">
            <v>45204.987581018519</v>
          </cell>
        </row>
        <row r="3294">
          <cell r="A3294" t="str">
            <v>Data Engineer</v>
          </cell>
          <cell r="H3294">
            <v>45021.462210648147</v>
          </cell>
        </row>
        <row r="3295">
          <cell r="A3295" t="str">
            <v>Senior Data Engineer</v>
          </cell>
          <cell r="H3295">
            <v>45021.898819444446</v>
          </cell>
        </row>
        <row r="3296">
          <cell r="A3296" t="str">
            <v>Senior Data Scientist</v>
          </cell>
          <cell r="H3296">
            <v>45111.550567129627</v>
          </cell>
        </row>
        <row r="3297">
          <cell r="A3297" t="str">
            <v>Data Analyst</v>
          </cell>
          <cell r="H3297">
            <v>45187.667754629627</v>
          </cell>
        </row>
        <row r="3298">
          <cell r="A3298" t="str">
            <v>Data Scientist</v>
          </cell>
          <cell r="H3298">
            <v>45240.640763888892</v>
          </cell>
        </row>
        <row r="3299">
          <cell r="A3299" t="str">
            <v>Data Engineer</v>
          </cell>
          <cell r="H3299">
            <v>45154.765555555547</v>
          </cell>
        </row>
        <row r="3300">
          <cell r="A3300" t="str">
            <v>Senior Data Scientist</v>
          </cell>
          <cell r="H3300">
            <v>45098.29582175926</v>
          </cell>
        </row>
        <row r="3301">
          <cell r="A3301" t="str">
            <v>Data Engineer</v>
          </cell>
          <cell r="H3301">
            <v>45176.613634259258</v>
          </cell>
        </row>
        <row r="3302">
          <cell r="A3302" t="str">
            <v>Data Analyst</v>
          </cell>
          <cell r="H3302">
            <v>45044.793310185189</v>
          </cell>
        </row>
        <row r="3303">
          <cell r="A3303" t="str">
            <v>Data Analyst</v>
          </cell>
          <cell r="H3303">
            <v>45111.459849537037</v>
          </cell>
        </row>
        <row r="3304">
          <cell r="A3304" t="str">
            <v>Data Scientist</v>
          </cell>
          <cell r="H3304">
            <v>45020.588414351849</v>
          </cell>
        </row>
        <row r="3305">
          <cell r="A3305" t="str">
            <v>Data Analyst</v>
          </cell>
          <cell r="H3305">
            <v>45212.00267361111</v>
          </cell>
        </row>
        <row r="3306">
          <cell r="A3306" t="str">
            <v>Data Engineer</v>
          </cell>
          <cell r="H3306">
            <v>44988.840543981481</v>
          </cell>
        </row>
        <row r="3307">
          <cell r="A3307" t="str">
            <v>Data Scientist</v>
          </cell>
          <cell r="H3307">
            <v>45226.918958333343</v>
          </cell>
        </row>
        <row r="3308">
          <cell r="A3308" t="str">
            <v>Data Engineer</v>
          </cell>
          <cell r="H3308">
            <v>45170.456018518518</v>
          </cell>
        </row>
        <row r="3309">
          <cell r="A3309" t="str">
            <v>Data Scientist</v>
          </cell>
          <cell r="H3309">
            <v>45261.793622685182</v>
          </cell>
        </row>
        <row r="3310">
          <cell r="A3310" t="str">
            <v>Data Analyst</v>
          </cell>
          <cell r="H3310">
            <v>45291.083761574067</v>
          </cell>
        </row>
        <row r="3311">
          <cell r="A3311" t="str">
            <v>Data Analyst</v>
          </cell>
          <cell r="H3311">
            <v>44936.065555555557</v>
          </cell>
        </row>
        <row r="3312">
          <cell r="A3312" t="str">
            <v>Senior Data Engineer</v>
          </cell>
          <cell r="H3312">
            <v>45061.765844907408</v>
          </cell>
        </row>
        <row r="3313">
          <cell r="A3313" t="str">
            <v>Data Scientist</v>
          </cell>
          <cell r="H3313">
            <v>45021.628194444442</v>
          </cell>
        </row>
        <row r="3314">
          <cell r="A3314" t="str">
            <v>Data Engineer</v>
          </cell>
          <cell r="H3314">
            <v>45258.447523148148</v>
          </cell>
        </row>
        <row r="3315">
          <cell r="A3315" t="str">
            <v>Data Engineer</v>
          </cell>
          <cell r="H3315">
            <v>45063.725439814807</v>
          </cell>
        </row>
        <row r="3316">
          <cell r="A3316" t="str">
            <v>Data Engineer</v>
          </cell>
          <cell r="H3316">
            <v>45100.352847222217</v>
          </cell>
        </row>
        <row r="3317">
          <cell r="A3317" t="str">
            <v>Data Engineer</v>
          </cell>
          <cell r="H3317">
            <v>44972.389803240738</v>
          </cell>
        </row>
        <row r="3318">
          <cell r="A3318" t="str">
            <v>Senior Data Engineer</v>
          </cell>
          <cell r="H3318">
            <v>45164.463969907411</v>
          </cell>
        </row>
        <row r="3319">
          <cell r="A3319" t="str">
            <v>Data Analyst</v>
          </cell>
          <cell r="H3319">
            <v>45020.833344907413</v>
          </cell>
        </row>
        <row r="3320">
          <cell r="A3320" t="str">
            <v>Senior Data Engineer</v>
          </cell>
          <cell r="H3320">
            <v>45179.3362037037</v>
          </cell>
        </row>
        <row r="3321">
          <cell r="A3321" t="str">
            <v>Data Engineer</v>
          </cell>
          <cell r="H3321">
            <v>44997.884085648147</v>
          </cell>
        </row>
        <row r="3322">
          <cell r="A3322" t="str">
            <v>Data Engineer</v>
          </cell>
          <cell r="H3322">
            <v>45241.388495370367</v>
          </cell>
        </row>
        <row r="3323">
          <cell r="A3323" t="str">
            <v>Data Scientist</v>
          </cell>
          <cell r="H3323">
            <v>44937.014814814807</v>
          </cell>
        </row>
        <row r="3324">
          <cell r="A3324" t="str">
            <v>Data Engineer</v>
          </cell>
          <cell r="H3324">
            <v>44993.714305555557</v>
          </cell>
        </row>
        <row r="3325">
          <cell r="A3325" t="str">
            <v>Data Scientist</v>
          </cell>
          <cell r="H3325">
            <v>45247.37773148148</v>
          </cell>
        </row>
        <row r="3326">
          <cell r="A3326" t="str">
            <v>Data Scientist</v>
          </cell>
          <cell r="H3326">
            <v>45051.808032407411</v>
          </cell>
        </row>
        <row r="3327">
          <cell r="A3327" t="str">
            <v>Data Scientist</v>
          </cell>
          <cell r="H3327">
            <v>45165.252997685187</v>
          </cell>
        </row>
        <row r="3328">
          <cell r="A3328" t="str">
            <v>Data Engineer</v>
          </cell>
          <cell r="H3328">
            <v>45073.296643518523</v>
          </cell>
        </row>
        <row r="3329">
          <cell r="A3329" t="str">
            <v>Data Scientist</v>
          </cell>
          <cell r="H3329">
            <v>45049.792986111112</v>
          </cell>
        </row>
        <row r="3330">
          <cell r="A3330" t="str">
            <v>Data Analyst</v>
          </cell>
          <cell r="H3330">
            <v>45152.25204861111</v>
          </cell>
        </row>
        <row r="3331">
          <cell r="A3331" t="str">
            <v>Business Analyst</v>
          </cell>
          <cell r="H3331">
            <v>44988.417650462958</v>
          </cell>
        </row>
        <row r="3332">
          <cell r="A3332" t="str">
            <v>Data Scientist</v>
          </cell>
          <cell r="H3332">
            <v>44937.797673611109</v>
          </cell>
        </row>
        <row r="3333">
          <cell r="A3333" t="str">
            <v>Senior Data Engineer</v>
          </cell>
          <cell r="H3333">
            <v>45090.485115740739</v>
          </cell>
        </row>
        <row r="3334">
          <cell r="A3334" t="str">
            <v>Data Analyst</v>
          </cell>
          <cell r="H3334">
            <v>45161.376331018517</v>
          </cell>
        </row>
        <row r="3335">
          <cell r="A3335" t="str">
            <v>Senior Data Engineer</v>
          </cell>
          <cell r="H3335">
            <v>45092.277997685182</v>
          </cell>
        </row>
        <row r="3336">
          <cell r="A3336" t="str">
            <v>Data Scientist</v>
          </cell>
          <cell r="H3336">
            <v>44929.940509259257</v>
          </cell>
        </row>
        <row r="3337">
          <cell r="A3337" t="str">
            <v>Senior Data Engineer</v>
          </cell>
          <cell r="H3337">
            <v>45062.298229166663</v>
          </cell>
        </row>
        <row r="3338">
          <cell r="A3338" t="str">
            <v>Data Scientist</v>
          </cell>
          <cell r="H3338">
            <v>45125.045231481483</v>
          </cell>
        </row>
        <row r="3339">
          <cell r="A3339" t="str">
            <v>Senior Data Analyst</v>
          </cell>
          <cell r="H3339">
            <v>45291.397048611107</v>
          </cell>
        </row>
        <row r="3340">
          <cell r="A3340" t="str">
            <v>Senior Data Engineer</v>
          </cell>
          <cell r="H3340">
            <v>44965.713865740741</v>
          </cell>
        </row>
        <row r="3341">
          <cell r="A3341" t="str">
            <v>Data Scientist</v>
          </cell>
          <cell r="H3341">
            <v>45012.88009259259</v>
          </cell>
        </row>
        <row r="3342">
          <cell r="A3342" t="str">
            <v>Data Engineer</v>
          </cell>
          <cell r="H3342">
            <v>45020.580451388887</v>
          </cell>
        </row>
        <row r="3343">
          <cell r="A3343" t="str">
            <v>Data Engineer</v>
          </cell>
          <cell r="H3343">
            <v>45253.297650462962</v>
          </cell>
        </row>
        <row r="3344">
          <cell r="A3344" t="str">
            <v>Data Analyst</v>
          </cell>
          <cell r="H3344">
            <v>45168.56417824074</v>
          </cell>
        </row>
        <row r="3345">
          <cell r="A3345" t="str">
            <v>Data Scientist</v>
          </cell>
          <cell r="H3345">
            <v>45128.837175925917</v>
          </cell>
        </row>
        <row r="3346">
          <cell r="A3346" t="str">
            <v>Senior Data Engineer</v>
          </cell>
          <cell r="H3346">
            <v>45170.811840277784</v>
          </cell>
        </row>
        <row r="3347">
          <cell r="A3347" t="str">
            <v>Senior Data Engineer</v>
          </cell>
          <cell r="H3347">
            <v>45126.045740740738</v>
          </cell>
        </row>
        <row r="3348">
          <cell r="A3348" t="str">
            <v>Data Scientist</v>
          </cell>
          <cell r="H3348">
            <v>45124.422268518523</v>
          </cell>
        </row>
        <row r="3349">
          <cell r="A3349" t="str">
            <v>Data Scientist</v>
          </cell>
          <cell r="H3349">
            <v>45098.794236111113</v>
          </cell>
        </row>
        <row r="3350">
          <cell r="A3350" t="str">
            <v>Data Scientist</v>
          </cell>
          <cell r="H3350">
            <v>45153.82707175926</v>
          </cell>
        </row>
        <row r="3351">
          <cell r="A3351" t="str">
            <v>Data Analyst</v>
          </cell>
          <cell r="H3351">
            <v>45098.75141203704</v>
          </cell>
        </row>
        <row r="3352">
          <cell r="A3352" t="str">
            <v>Senior Data Engineer</v>
          </cell>
          <cell r="H3352">
            <v>44992.940787037027</v>
          </cell>
        </row>
        <row r="3353">
          <cell r="A3353" t="str">
            <v>Data Scientist</v>
          </cell>
          <cell r="H3353">
            <v>45281.015497685177</v>
          </cell>
        </row>
        <row r="3354">
          <cell r="A3354" t="str">
            <v>Data Engineer</v>
          </cell>
          <cell r="H3354">
            <v>45156.423125000001</v>
          </cell>
        </row>
        <row r="3355">
          <cell r="A3355" t="str">
            <v>Data Analyst</v>
          </cell>
          <cell r="H3355">
            <v>45134.496840277781</v>
          </cell>
        </row>
        <row r="3356">
          <cell r="A3356" t="str">
            <v>Data Analyst</v>
          </cell>
          <cell r="H3356">
            <v>45183.835775462961</v>
          </cell>
        </row>
        <row r="3357">
          <cell r="A3357" t="str">
            <v>Data Engineer</v>
          </cell>
          <cell r="H3357">
            <v>44931.065636574072</v>
          </cell>
        </row>
        <row r="3358">
          <cell r="A3358" t="str">
            <v>Data Engineer</v>
          </cell>
          <cell r="H3358">
            <v>45076.462604166663</v>
          </cell>
        </row>
        <row r="3359">
          <cell r="A3359" t="str">
            <v>Data Engineer</v>
          </cell>
          <cell r="H3359">
            <v>44994.676238425927</v>
          </cell>
        </row>
        <row r="3360">
          <cell r="A3360" t="str">
            <v>Senior Data Analyst</v>
          </cell>
          <cell r="H3360">
            <v>45147.45853009259</v>
          </cell>
        </row>
        <row r="3361">
          <cell r="A3361" t="str">
            <v>Data Scientist</v>
          </cell>
          <cell r="H3361">
            <v>45150.747025462973</v>
          </cell>
        </row>
        <row r="3362">
          <cell r="A3362" t="str">
            <v>Data Engineer</v>
          </cell>
          <cell r="H3362">
            <v>45228.29650462963</v>
          </cell>
        </row>
        <row r="3363">
          <cell r="A3363" t="str">
            <v>Data Scientist</v>
          </cell>
          <cell r="H3363">
            <v>45291.355451388888</v>
          </cell>
        </row>
        <row r="3364">
          <cell r="A3364" t="str">
            <v>Data Engineer</v>
          </cell>
          <cell r="H3364">
            <v>45021.382662037038</v>
          </cell>
        </row>
        <row r="3365">
          <cell r="A3365" t="str">
            <v>Senior Data Engineer</v>
          </cell>
          <cell r="H3365">
            <v>45141.756643518522</v>
          </cell>
        </row>
        <row r="3366">
          <cell r="A3366" t="str">
            <v>Data Scientist</v>
          </cell>
          <cell r="H3366">
            <v>45119.293379629627</v>
          </cell>
        </row>
        <row r="3367">
          <cell r="A3367" t="str">
            <v>Data Analyst</v>
          </cell>
          <cell r="H3367">
            <v>45247.542361111111</v>
          </cell>
        </row>
        <row r="3368">
          <cell r="A3368" t="str">
            <v>Data Scientist</v>
          </cell>
          <cell r="H3368">
            <v>45013.547986111109</v>
          </cell>
        </row>
        <row r="3369">
          <cell r="A3369" t="str">
            <v>Data Scientist</v>
          </cell>
          <cell r="H3369">
            <v>45107.587835648148</v>
          </cell>
        </row>
        <row r="3370">
          <cell r="A3370" t="str">
            <v>Data Engineer</v>
          </cell>
          <cell r="H3370">
            <v>44962.477812500001</v>
          </cell>
        </row>
        <row r="3371">
          <cell r="A3371" t="str">
            <v>Data Analyst</v>
          </cell>
          <cell r="H3371">
            <v>44992.502812500003</v>
          </cell>
        </row>
        <row r="3372">
          <cell r="A3372" t="str">
            <v>Senior Data Analyst</v>
          </cell>
          <cell r="H3372">
            <v>45091.875092592592</v>
          </cell>
        </row>
        <row r="3373">
          <cell r="A3373" t="str">
            <v>Data Engineer</v>
          </cell>
          <cell r="H3373">
            <v>45027.618356481478</v>
          </cell>
        </row>
        <row r="3374">
          <cell r="A3374" t="str">
            <v>Data Engineer</v>
          </cell>
          <cell r="H3374">
            <v>45016.589375000003</v>
          </cell>
        </row>
        <row r="3375">
          <cell r="A3375" t="str">
            <v>Senior Data Engineer</v>
          </cell>
          <cell r="H3375">
            <v>45268.379606481481</v>
          </cell>
        </row>
        <row r="3376">
          <cell r="A3376" t="str">
            <v>Data Engineer</v>
          </cell>
          <cell r="H3376">
            <v>45189.713958333326</v>
          </cell>
        </row>
        <row r="3377">
          <cell r="A3377" t="str">
            <v>Data Scientist</v>
          </cell>
          <cell r="H3377">
            <v>45215.849537037036</v>
          </cell>
        </row>
        <row r="3378">
          <cell r="A3378" t="str">
            <v>Business Analyst</v>
          </cell>
          <cell r="H3378">
            <v>45257.959502314807</v>
          </cell>
        </row>
        <row r="3379">
          <cell r="A3379" t="str">
            <v>Data Engineer</v>
          </cell>
          <cell r="H3379">
            <v>45240.829641203702</v>
          </cell>
        </row>
        <row r="3380">
          <cell r="A3380" t="str">
            <v>Senior Data Scientist</v>
          </cell>
          <cell r="H3380">
            <v>45229.354537037027</v>
          </cell>
        </row>
        <row r="3381">
          <cell r="A3381" t="str">
            <v>Data Engineer</v>
          </cell>
          <cell r="H3381">
            <v>45118.112858796303</v>
          </cell>
        </row>
        <row r="3382">
          <cell r="A3382" t="str">
            <v>Data Analyst</v>
          </cell>
          <cell r="H3382">
            <v>45037.541967592602</v>
          </cell>
        </row>
        <row r="3383">
          <cell r="A3383" t="str">
            <v>Data Engineer</v>
          </cell>
          <cell r="H3383">
            <v>45134.714583333327</v>
          </cell>
        </row>
        <row r="3384">
          <cell r="A3384" t="str">
            <v>Data Engineer</v>
          </cell>
          <cell r="H3384">
            <v>45013.548993055563</v>
          </cell>
        </row>
        <row r="3385">
          <cell r="A3385" t="str">
            <v>Data Analyst</v>
          </cell>
          <cell r="H3385">
            <v>44936.833310185182</v>
          </cell>
        </row>
        <row r="3386">
          <cell r="A3386" t="str">
            <v>Data Scientist</v>
          </cell>
          <cell r="H3386">
            <v>44945.639837962961</v>
          </cell>
        </row>
        <row r="3387">
          <cell r="A3387" t="str">
            <v>Data Scientist</v>
          </cell>
          <cell r="H3387">
            <v>45114.545752314807</v>
          </cell>
        </row>
        <row r="3388">
          <cell r="A3388" t="str">
            <v>Data Scientist</v>
          </cell>
          <cell r="H3388">
            <v>45217.799166666657</v>
          </cell>
        </row>
        <row r="3389">
          <cell r="A3389" t="str">
            <v>Data Scientist</v>
          </cell>
          <cell r="H3389">
            <v>44958.958692129629</v>
          </cell>
        </row>
        <row r="3390">
          <cell r="A3390" t="str">
            <v>Data Engineer</v>
          </cell>
          <cell r="H3390">
            <v>44972.38071759259</v>
          </cell>
        </row>
        <row r="3391">
          <cell r="A3391" t="str">
            <v>Senior Data Analyst</v>
          </cell>
          <cell r="H3391">
            <v>45058.875949074078</v>
          </cell>
        </row>
        <row r="3392">
          <cell r="A3392" t="str">
            <v>Data Engineer</v>
          </cell>
          <cell r="H3392">
            <v>45131.057083333333</v>
          </cell>
        </row>
        <row r="3393">
          <cell r="A3393" t="str">
            <v>Data Engineer</v>
          </cell>
          <cell r="H3393">
            <v>45063.599652777782</v>
          </cell>
        </row>
        <row r="3394">
          <cell r="A3394" t="str">
            <v>Data Engineer</v>
          </cell>
          <cell r="H3394">
            <v>45271.351712962962</v>
          </cell>
        </row>
        <row r="3395">
          <cell r="A3395" t="str">
            <v>Senior Data Analyst</v>
          </cell>
          <cell r="H3395">
            <v>45114.75167824074</v>
          </cell>
        </row>
        <row r="3396">
          <cell r="A3396" t="str">
            <v>Data Scientist</v>
          </cell>
          <cell r="H3396">
            <v>45005.443622685183</v>
          </cell>
        </row>
        <row r="3397">
          <cell r="A3397" t="str">
            <v>Senior Data Analyst</v>
          </cell>
          <cell r="H3397">
            <v>45089.416759259257</v>
          </cell>
        </row>
        <row r="3398">
          <cell r="A3398" t="str">
            <v>Senior Data Engineer</v>
          </cell>
          <cell r="H3398">
            <v>45001.79347222222</v>
          </cell>
        </row>
        <row r="3399">
          <cell r="A3399" t="str">
            <v>Data Engineer</v>
          </cell>
          <cell r="H3399">
            <v>44980.808217592603</v>
          </cell>
        </row>
        <row r="3400">
          <cell r="A3400" t="str">
            <v>Data Analyst</v>
          </cell>
          <cell r="H3400">
            <v>45226.25099537037</v>
          </cell>
        </row>
        <row r="3401">
          <cell r="A3401" t="str">
            <v>Data Analyst</v>
          </cell>
          <cell r="H3401">
            <v>44971.524745370371</v>
          </cell>
        </row>
        <row r="3402">
          <cell r="A3402" t="str">
            <v>Data Scientist</v>
          </cell>
          <cell r="H3402">
            <v>45160.378993055558</v>
          </cell>
        </row>
        <row r="3403">
          <cell r="A3403" t="str">
            <v>Data Analyst</v>
          </cell>
          <cell r="H3403">
            <v>45141.501550925917</v>
          </cell>
        </row>
        <row r="3404">
          <cell r="A3404" t="str">
            <v>Senior Data Scientist</v>
          </cell>
          <cell r="H3404">
            <v>45165.253530092603</v>
          </cell>
        </row>
        <row r="3405">
          <cell r="A3405" t="str">
            <v>Data Engineer</v>
          </cell>
          <cell r="H3405">
            <v>44945.539236111108</v>
          </cell>
        </row>
        <row r="3406">
          <cell r="A3406" t="str">
            <v>Senior Data Engineer</v>
          </cell>
          <cell r="H3406">
            <v>44986.968958333331</v>
          </cell>
        </row>
        <row r="3407">
          <cell r="A3407" t="str">
            <v>Data Engineer</v>
          </cell>
          <cell r="H3407">
            <v>45246.75476851852</v>
          </cell>
        </row>
        <row r="3408">
          <cell r="A3408" t="str">
            <v>Data Scientist</v>
          </cell>
          <cell r="H3408">
            <v>45122.251759259263</v>
          </cell>
        </row>
        <row r="3409">
          <cell r="A3409" t="str">
            <v>Senior Data Engineer</v>
          </cell>
          <cell r="H3409">
            <v>45151.690185185187</v>
          </cell>
        </row>
        <row r="3410">
          <cell r="A3410" t="str">
            <v>Data Analyst</v>
          </cell>
          <cell r="H3410">
            <v>44959.80364583333</v>
          </cell>
        </row>
        <row r="3411">
          <cell r="A3411" t="str">
            <v>Data Engineer</v>
          </cell>
          <cell r="H3411">
            <v>45268.630694444437</v>
          </cell>
        </row>
        <row r="3412">
          <cell r="A3412" t="str">
            <v>Data Scientist</v>
          </cell>
          <cell r="H3412">
            <v>45201.684004629627</v>
          </cell>
        </row>
        <row r="3413">
          <cell r="A3413" t="str">
            <v>Data Engineer</v>
          </cell>
          <cell r="H3413">
            <v>45141.756782407407</v>
          </cell>
        </row>
        <row r="3414">
          <cell r="A3414" t="str">
            <v>Data Analyst</v>
          </cell>
          <cell r="H3414">
            <v>45217.625567129631</v>
          </cell>
        </row>
        <row r="3415">
          <cell r="A3415" t="str">
            <v>Senior Data Analyst</v>
          </cell>
          <cell r="H3415">
            <v>44970.541909722233</v>
          </cell>
        </row>
        <row r="3416">
          <cell r="A3416" t="str">
            <v>Data Engineer</v>
          </cell>
          <cell r="H3416">
            <v>45048.377013888887</v>
          </cell>
        </row>
        <row r="3417">
          <cell r="A3417" t="str">
            <v>Data Analyst</v>
          </cell>
          <cell r="H3417">
            <v>45039.668379629627</v>
          </cell>
        </row>
        <row r="3418">
          <cell r="A3418" t="str">
            <v>Data Engineer</v>
          </cell>
          <cell r="H3418">
            <v>45121.876921296287</v>
          </cell>
        </row>
        <row r="3419">
          <cell r="A3419" t="str">
            <v>Senior Data Engineer</v>
          </cell>
          <cell r="H3419">
            <v>44987.882928240739</v>
          </cell>
        </row>
        <row r="3420">
          <cell r="A3420" t="str">
            <v>Data Analyst</v>
          </cell>
          <cell r="H3420">
            <v>45004.084050925929</v>
          </cell>
        </row>
        <row r="3421">
          <cell r="A3421" t="str">
            <v>Data Analyst</v>
          </cell>
          <cell r="H3421">
            <v>44949.001516203702</v>
          </cell>
        </row>
        <row r="3422">
          <cell r="A3422" t="str">
            <v>Data Engineer</v>
          </cell>
          <cell r="H3422">
            <v>45257.43645833333</v>
          </cell>
        </row>
        <row r="3423">
          <cell r="A3423" t="str">
            <v>Data Engineer</v>
          </cell>
          <cell r="H3423">
            <v>44968.299745370372</v>
          </cell>
        </row>
        <row r="3424">
          <cell r="A3424" t="str">
            <v>Data Engineer</v>
          </cell>
          <cell r="H3424">
            <v>45105.424027777779</v>
          </cell>
        </row>
        <row r="3425">
          <cell r="A3425" t="str">
            <v>Data Engineer</v>
          </cell>
          <cell r="H3425">
            <v>45187.994814814818</v>
          </cell>
        </row>
        <row r="3426">
          <cell r="A3426" t="str">
            <v>Data Analyst</v>
          </cell>
          <cell r="H3426">
            <v>45071.055451388893</v>
          </cell>
        </row>
        <row r="3427">
          <cell r="A3427" t="str">
            <v>Data Analyst</v>
          </cell>
          <cell r="H3427">
            <v>45058.583321759259</v>
          </cell>
        </row>
        <row r="3428">
          <cell r="A3428" t="str">
            <v>Data Scientist</v>
          </cell>
          <cell r="H3428">
            <v>45175.543124999997</v>
          </cell>
        </row>
        <row r="3429">
          <cell r="A3429" t="str">
            <v>Data Scientist</v>
          </cell>
          <cell r="H3429">
            <v>45005.295856481483</v>
          </cell>
        </row>
        <row r="3430">
          <cell r="A3430" t="str">
            <v>Data Analyst</v>
          </cell>
          <cell r="H3430">
            <v>45241.417858796303</v>
          </cell>
        </row>
        <row r="3431">
          <cell r="A3431" t="str">
            <v>Data Scientist</v>
          </cell>
          <cell r="H3431">
            <v>45251.335289351853</v>
          </cell>
        </row>
        <row r="3432">
          <cell r="A3432" t="str">
            <v>Data Scientist</v>
          </cell>
          <cell r="H3432">
            <v>45210.251817129632</v>
          </cell>
        </row>
        <row r="3433">
          <cell r="A3433" t="str">
            <v>Data Engineer</v>
          </cell>
          <cell r="H3433">
            <v>45260.838912037027</v>
          </cell>
        </row>
        <row r="3434">
          <cell r="A3434" t="str">
            <v>Data Analyst</v>
          </cell>
          <cell r="H3434">
            <v>45050.488981481481</v>
          </cell>
        </row>
        <row r="3435">
          <cell r="A3435" t="str">
            <v>Data Scientist</v>
          </cell>
          <cell r="H3435">
            <v>45093.430601851847</v>
          </cell>
        </row>
        <row r="3436">
          <cell r="A3436" t="str">
            <v>Senior Data Engineer</v>
          </cell>
          <cell r="H3436">
            <v>44968.465555555558</v>
          </cell>
        </row>
        <row r="3437">
          <cell r="A3437" t="str">
            <v>Data Engineer</v>
          </cell>
          <cell r="H3437">
            <v>44972.674074074072</v>
          </cell>
        </row>
        <row r="3438">
          <cell r="A3438" t="str">
            <v>Data Scientist</v>
          </cell>
          <cell r="H3438">
            <v>44988.336539351847</v>
          </cell>
        </row>
        <row r="3439">
          <cell r="A3439" t="str">
            <v>Data Analyst</v>
          </cell>
          <cell r="H3439">
            <v>45169.760625000003</v>
          </cell>
        </row>
        <row r="3440">
          <cell r="A3440" t="str">
            <v>Data Analyst</v>
          </cell>
          <cell r="H3440">
            <v>45224.503831018519</v>
          </cell>
        </row>
        <row r="3441">
          <cell r="A3441" t="str">
            <v>Data Scientist</v>
          </cell>
          <cell r="H3441">
            <v>45092.360335648147</v>
          </cell>
        </row>
        <row r="3442">
          <cell r="A3442" t="str">
            <v>Data Engineer</v>
          </cell>
          <cell r="H3442">
            <v>45040.964768518519</v>
          </cell>
        </row>
        <row r="3443">
          <cell r="A3443" t="str">
            <v>Data Scientist</v>
          </cell>
          <cell r="H3443">
            <v>44928.667604166672</v>
          </cell>
        </row>
        <row r="3444">
          <cell r="A3444" t="str">
            <v>Senior Data Analyst</v>
          </cell>
          <cell r="H3444">
            <v>45084.430636574078</v>
          </cell>
        </row>
        <row r="3445">
          <cell r="A3445" t="str">
            <v>Data Engineer</v>
          </cell>
          <cell r="H3445">
            <v>45186.354618055557</v>
          </cell>
        </row>
        <row r="3446">
          <cell r="A3446" t="str">
            <v>Data Engineer</v>
          </cell>
          <cell r="H3446">
            <v>44963.459629629629</v>
          </cell>
        </row>
        <row r="3447">
          <cell r="A3447" t="str">
            <v>Senior Data Engineer</v>
          </cell>
          <cell r="H3447">
            <v>45265.694513888891</v>
          </cell>
        </row>
        <row r="3448">
          <cell r="A3448" t="str">
            <v>Data Scientist</v>
          </cell>
          <cell r="H3448">
            <v>45166.109652777777</v>
          </cell>
        </row>
        <row r="3449">
          <cell r="A3449" t="str">
            <v>Data Engineer</v>
          </cell>
          <cell r="H3449">
            <v>45093.523506944453</v>
          </cell>
        </row>
        <row r="3450">
          <cell r="A3450" t="str">
            <v>Software Engineer</v>
          </cell>
          <cell r="H3450">
            <v>44986.633217592593</v>
          </cell>
        </row>
        <row r="3451">
          <cell r="A3451" t="str">
            <v>Data Scientist</v>
          </cell>
          <cell r="H3451">
            <v>45175.127210648148</v>
          </cell>
        </row>
        <row r="3452">
          <cell r="A3452" t="str">
            <v>Data Engineer</v>
          </cell>
          <cell r="H3452">
            <v>45243.31318287037</v>
          </cell>
        </row>
        <row r="3453">
          <cell r="A3453" t="str">
            <v>Data Scientist</v>
          </cell>
          <cell r="H3453">
            <v>44994.921435185177</v>
          </cell>
        </row>
        <row r="3454">
          <cell r="A3454" t="str">
            <v>Senior Data Engineer</v>
          </cell>
          <cell r="H3454">
            <v>45257.728055555563</v>
          </cell>
        </row>
        <row r="3455">
          <cell r="A3455" t="str">
            <v>Data Scientist</v>
          </cell>
          <cell r="H3455">
            <v>44965.753622685188</v>
          </cell>
        </row>
        <row r="3456">
          <cell r="A3456" t="str">
            <v>Senior Data Scientist</v>
          </cell>
          <cell r="H3456">
            <v>44980.387118055558</v>
          </cell>
        </row>
        <row r="3457">
          <cell r="A3457" t="str">
            <v>Data Engineer</v>
          </cell>
          <cell r="H3457">
            <v>45142.254224537042</v>
          </cell>
        </row>
        <row r="3458">
          <cell r="A3458" t="str">
            <v>Senior Data Engineer</v>
          </cell>
          <cell r="H3458">
            <v>45051.935960648138</v>
          </cell>
        </row>
        <row r="3459">
          <cell r="A3459" t="str">
            <v>Data Engineer</v>
          </cell>
          <cell r="H3459">
            <v>45238.649212962962</v>
          </cell>
        </row>
        <row r="3460">
          <cell r="A3460" t="str">
            <v>Data Analyst</v>
          </cell>
          <cell r="H3460">
            <v>45002.750428240739</v>
          </cell>
        </row>
        <row r="3461">
          <cell r="A3461" t="str">
            <v>Senior Data Analyst</v>
          </cell>
          <cell r="H3461">
            <v>45107.584074074082</v>
          </cell>
        </row>
        <row r="3462">
          <cell r="A3462" t="str">
            <v>Senior Data Engineer</v>
          </cell>
          <cell r="H3462">
            <v>44966.767777777779</v>
          </cell>
        </row>
        <row r="3463">
          <cell r="A3463" t="str">
            <v>Data Engineer</v>
          </cell>
          <cell r="H3463">
            <v>45243.670127314806</v>
          </cell>
        </row>
        <row r="3464">
          <cell r="A3464" t="str">
            <v>Data Analyst</v>
          </cell>
          <cell r="H3464">
            <v>45273.930393518523</v>
          </cell>
        </row>
        <row r="3465">
          <cell r="A3465" t="str">
            <v>Data Engineer</v>
          </cell>
          <cell r="H3465">
            <v>45084.810127314813</v>
          </cell>
        </row>
        <row r="3466">
          <cell r="A3466" t="str">
            <v>Data Scientist</v>
          </cell>
          <cell r="H3466">
            <v>44967.774050925917</v>
          </cell>
        </row>
        <row r="3467">
          <cell r="A3467" t="str">
            <v>Machine Learning Engineer</v>
          </cell>
          <cell r="H3467">
            <v>45261.762418981481</v>
          </cell>
        </row>
        <row r="3468">
          <cell r="A3468" t="str">
            <v>Senior Data Scientist</v>
          </cell>
          <cell r="H3468">
            <v>45114.586736111109</v>
          </cell>
        </row>
        <row r="3469">
          <cell r="A3469" t="str">
            <v>Data Scientist</v>
          </cell>
          <cell r="H3469">
            <v>45027.626527777778</v>
          </cell>
        </row>
        <row r="3470">
          <cell r="A3470" t="str">
            <v>Data Engineer</v>
          </cell>
          <cell r="H3470">
            <v>45048.63140046296</v>
          </cell>
        </row>
        <row r="3471">
          <cell r="A3471" t="str">
            <v>Senior Data Scientist</v>
          </cell>
          <cell r="H3471">
            <v>45187.987673611111</v>
          </cell>
        </row>
        <row r="3472">
          <cell r="A3472" t="str">
            <v>Data Engineer</v>
          </cell>
          <cell r="H3472">
            <v>45150.747523148151</v>
          </cell>
        </row>
        <row r="3473">
          <cell r="A3473" t="str">
            <v>Data Engineer</v>
          </cell>
          <cell r="H3473">
            <v>44981.327893518523</v>
          </cell>
        </row>
        <row r="3474">
          <cell r="A3474" t="str">
            <v>Data Analyst</v>
          </cell>
          <cell r="H3474">
            <v>45114.292245370372</v>
          </cell>
        </row>
        <row r="3475">
          <cell r="A3475" t="str">
            <v>Data Engineer</v>
          </cell>
          <cell r="H3475">
            <v>45214.377754629633</v>
          </cell>
        </row>
        <row r="3476">
          <cell r="A3476" t="str">
            <v>Data Engineer</v>
          </cell>
          <cell r="H3476">
            <v>44971.702164351853</v>
          </cell>
        </row>
        <row r="3477">
          <cell r="A3477" t="str">
            <v>Data Engineer</v>
          </cell>
          <cell r="H3477">
            <v>45286.769699074073</v>
          </cell>
        </row>
        <row r="3478">
          <cell r="A3478" t="str">
            <v>Data Engineer</v>
          </cell>
          <cell r="H3478">
            <v>44933.795624999999</v>
          </cell>
        </row>
        <row r="3479">
          <cell r="A3479" t="str">
            <v>Data Analyst</v>
          </cell>
          <cell r="H3479">
            <v>45243.624976851846</v>
          </cell>
        </row>
        <row r="3480">
          <cell r="A3480" t="str">
            <v>Senior Data Engineer</v>
          </cell>
          <cell r="H3480">
            <v>44967.365555555552</v>
          </cell>
        </row>
        <row r="3481">
          <cell r="A3481" t="str">
            <v>Data Engineer</v>
          </cell>
          <cell r="H3481">
            <v>45157.62027777778</v>
          </cell>
        </row>
        <row r="3482">
          <cell r="A3482" t="str">
            <v>Data Scientist</v>
          </cell>
          <cell r="H3482">
            <v>45030.794733796298</v>
          </cell>
        </row>
        <row r="3483">
          <cell r="A3483" t="str">
            <v>Senior Data Analyst</v>
          </cell>
          <cell r="H3483">
            <v>44960.629270833328</v>
          </cell>
        </row>
        <row r="3484">
          <cell r="A3484" t="str">
            <v>Data Engineer</v>
          </cell>
          <cell r="H3484">
            <v>44958.658541666657</v>
          </cell>
        </row>
        <row r="3485">
          <cell r="A3485" t="str">
            <v>Data Engineer</v>
          </cell>
          <cell r="H3485">
            <v>44940.507743055547</v>
          </cell>
        </row>
        <row r="3486">
          <cell r="A3486" t="str">
            <v>Data Engineer</v>
          </cell>
          <cell r="H3486">
            <v>44966.936018518521</v>
          </cell>
        </row>
        <row r="3487">
          <cell r="A3487" t="str">
            <v>Data Engineer</v>
          </cell>
          <cell r="H3487">
            <v>44962.017025462963</v>
          </cell>
        </row>
        <row r="3488">
          <cell r="A3488" t="str">
            <v>Data Analyst</v>
          </cell>
          <cell r="H3488">
            <v>45286.416990740741</v>
          </cell>
        </row>
        <row r="3489">
          <cell r="A3489" t="str">
            <v>Senior Data Scientist</v>
          </cell>
          <cell r="H3489">
            <v>45159.753784722219</v>
          </cell>
        </row>
        <row r="3490">
          <cell r="A3490" t="str">
            <v>Data Engineer</v>
          </cell>
          <cell r="H3490">
            <v>45141.538564814808</v>
          </cell>
        </row>
        <row r="3491">
          <cell r="A3491" t="str">
            <v>Data Engineer</v>
          </cell>
          <cell r="H3491">
            <v>44953.078263888892</v>
          </cell>
        </row>
        <row r="3492">
          <cell r="A3492" t="str">
            <v>Senior Data Engineer</v>
          </cell>
          <cell r="H3492">
            <v>45096.497314814813</v>
          </cell>
        </row>
        <row r="3493">
          <cell r="A3493" t="str">
            <v>Data Scientist</v>
          </cell>
          <cell r="H3493">
            <v>44981.420069444437</v>
          </cell>
        </row>
        <row r="3494">
          <cell r="A3494" t="str">
            <v>Data Engineer</v>
          </cell>
          <cell r="H3494">
            <v>45100.537407407413</v>
          </cell>
        </row>
        <row r="3495">
          <cell r="A3495" t="str">
            <v>Data Engineer</v>
          </cell>
          <cell r="H3495">
            <v>45062.862650462957</v>
          </cell>
        </row>
        <row r="3496">
          <cell r="A3496" t="str">
            <v>Data Engineer</v>
          </cell>
          <cell r="H3496">
            <v>45160.466504629629</v>
          </cell>
        </row>
        <row r="3497">
          <cell r="A3497" t="str">
            <v>Data Scientist</v>
          </cell>
          <cell r="H3497">
            <v>45011.712025462963</v>
          </cell>
        </row>
        <row r="3498">
          <cell r="A3498" t="str">
            <v>Software Engineer</v>
          </cell>
          <cell r="H3498">
            <v>45222.147997685177</v>
          </cell>
        </row>
        <row r="3499">
          <cell r="A3499" t="str">
            <v>Data Scientist</v>
          </cell>
          <cell r="H3499">
            <v>44974.70988425926</v>
          </cell>
        </row>
        <row r="3500">
          <cell r="A3500" t="str">
            <v>Data Engineer</v>
          </cell>
          <cell r="H3500">
            <v>44930.923298611109</v>
          </cell>
        </row>
        <row r="3501">
          <cell r="A3501" t="str">
            <v>Data Scientist</v>
          </cell>
          <cell r="H3501">
            <v>44933.877974537027</v>
          </cell>
        </row>
        <row r="3502">
          <cell r="A3502" t="str">
            <v>Machine Learning Engineer</v>
          </cell>
          <cell r="H3502">
            <v>44936.0862037037</v>
          </cell>
        </row>
        <row r="3503">
          <cell r="A3503" t="str">
            <v>Data Analyst</v>
          </cell>
          <cell r="H3503">
            <v>45181.670474537037</v>
          </cell>
        </row>
        <row r="3504">
          <cell r="A3504" t="str">
            <v>Data Analyst</v>
          </cell>
          <cell r="H3504">
            <v>45165.25104166667</v>
          </cell>
        </row>
        <row r="3505">
          <cell r="A3505" t="str">
            <v>Data Engineer</v>
          </cell>
          <cell r="H3505">
            <v>45162.297395833331</v>
          </cell>
        </row>
        <row r="3506">
          <cell r="A3506" t="str">
            <v>Data Scientist</v>
          </cell>
          <cell r="H3506">
            <v>44972.722685185188</v>
          </cell>
        </row>
        <row r="3507">
          <cell r="A3507" t="str">
            <v>Data Engineer</v>
          </cell>
          <cell r="H3507">
            <v>45071.796539351853</v>
          </cell>
        </row>
        <row r="3508">
          <cell r="A3508" t="str">
            <v>Data Engineer</v>
          </cell>
          <cell r="H3508">
            <v>45008.595057870371</v>
          </cell>
        </row>
        <row r="3509">
          <cell r="A3509" t="str">
            <v>Data Scientist</v>
          </cell>
          <cell r="H3509">
            <v>45166.086921296293</v>
          </cell>
        </row>
        <row r="3510">
          <cell r="A3510" t="str">
            <v>Data Analyst</v>
          </cell>
          <cell r="H3510">
            <v>45159.45888888889</v>
          </cell>
        </row>
        <row r="3511">
          <cell r="A3511" t="str">
            <v>Data Scientist</v>
          </cell>
          <cell r="H3511">
            <v>45046.918680555558</v>
          </cell>
        </row>
        <row r="3512">
          <cell r="A3512" t="str">
            <v>Data Engineer</v>
          </cell>
          <cell r="H3512">
            <v>45153.880324074067</v>
          </cell>
        </row>
        <row r="3513">
          <cell r="A3513" t="str">
            <v>Data Engineer</v>
          </cell>
          <cell r="H3513">
            <v>45120.253321759257</v>
          </cell>
        </row>
        <row r="3514">
          <cell r="A3514" t="str">
            <v>Software Engineer</v>
          </cell>
          <cell r="H3514">
            <v>45168.986006944448</v>
          </cell>
        </row>
        <row r="3515">
          <cell r="A3515" t="str">
            <v>Senior Data Engineer</v>
          </cell>
          <cell r="H3515">
            <v>45005.926192129627</v>
          </cell>
        </row>
        <row r="3516">
          <cell r="A3516" t="str">
            <v>Senior Data Engineer</v>
          </cell>
          <cell r="H3516">
            <v>45077.762118055558</v>
          </cell>
        </row>
        <row r="3517">
          <cell r="A3517" t="str">
            <v>Data Engineer</v>
          </cell>
          <cell r="H3517">
            <v>45196.588217592587</v>
          </cell>
        </row>
        <row r="3518">
          <cell r="A3518" t="str">
            <v>Data Analyst</v>
          </cell>
          <cell r="H3518">
            <v>45082.750428240739</v>
          </cell>
        </row>
        <row r="3519">
          <cell r="A3519" t="str">
            <v>Data Scientist</v>
          </cell>
          <cell r="H3519">
            <v>45223.583645833343</v>
          </cell>
        </row>
        <row r="3520">
          <cell r="A3520" t="str">
            <v>Data Scientist</v>
          </cell>
          <cell r="H3520">
            <v>45246.859629629631</v>
          </cell>
        </row>
        <row r="3521">
          <cell r="A3521" t="str">
            <v>Senior Data Scientist</v>
          </cell>
          <cell r="H3521">
            <v>45078.349872685183</v>
          </cell>
        </row>
        <row r="3522">
          <cell r="A3522" t="str">
            <v>Senior Data Analyst</v>
          </cell>
          <cell r="H3522">
            <v>45196.251018518517</v>
          </cell>
        </row>
        <row r="3523">
          <cell r="A3523" t="str">
            <v>Data Scientist</v>
          </cell>
          <cell r="H3523">
            <v>45150.130740740737</v>
          </cell>
        </row>
        <row r="3524">
          <cell r="A3524" t="str">
            <v>Data Engineer</v>
          </cell>
          <cell r="H3524">
            <v>45042.903310185182</v>
          </cell>
        </row>
        <row r="3525">
          <cell r="A3525" t="str">
            <v>Business Analyst</v>
          </cell>
          <cell r="H3525">
            <v>45149.750821759262</v>
          </cell>
        </row>
        <row r="3526">
          <cell r="A3526" t="str">
            <v>Data Engineer</v>
          </cell>
          <cell r="H3526">
            <v>45251.712442129632</v>
          </cell>
        </row>
        <row r="3527">
          <cell r="A3527" t="str">
            <v>Data Scientist</v>
          </cell>
          <cell r="H3527">
            <v>45044.580509259264</v>
          </cell>
        </row>
        <row r="3528">
          <cell r="A3528" t="str">
            <v>Data Engineer</v>
          </cell>
          <cell r="H3528">
            <v>45021.523819444446</v>
          </cell>
        </row>
        <row r="3529">
          <cell r="A3529" t="str">
            <v>Data Engineer</v>
          </cell>
          <cell r="H3529">
            <v>45172.357256944437</v>
          </cell>
        </row>
        <row r="3530">
          <cell r="A3530" t="str">
            <v>Senior Data Engineer</v>
          </cell>
          <cell r="H3530">
            <v>45129.49596064815</v>
          </cell>
        </row>
        <row r="3531">
          <cell r="A3531" t="str">
            <v>Data Analyst</v>
          </cell>
          <cell r="H3531">
            <v>45086.793020833327</v>
          </cell>
        </row>
        <row r="3532">
          <cell r="A3532" t="str">
            <v>Senior Data Engineer</v>
          </cell>
          <cell r="H3532">
            <v>45169.393043981479</v>
          </cell>
        </row>
        <row r="3533">
          <cell r="A3533" t="str">
            <v>Data Engineer</v>
          </cell>
          <cell r="H3533">
            <v>44963.834733796299</v>
          </cell>
        </row>
        <row r="3534">
          <cell r="A3534" t="str">
            <v>Data Scientist</v>
          </cell>
          <cell r="H3534">
            <v>45139.655543981477</v>
          </cell>
        </row>
        <row r="3535">
          <cell r="A3535" t="str">
            <v>Data Scientist</v>
          </cell>
          <cell r="H3535">
            <v>44970.520057870373</v>
          </cell>
        </row>
        <row r="3536">
          <cell r="A3536" t="str">
            <v>Data Engineer</v>
          </cell>
          <cell r="H3536">
            <v>45036.720138888893</v>
          </cell>
        </row>
        <row r="3537">
          <cell r="A3537" t="str">
            <v>Data Scientist</v>
          </cell>
          <cell r="H3537">
            <v>45174.75105324074</v>
          </cell>
        </row>
        <row r="3538">
          <cell r="A3538" t="str">
            <v>Machine Learning Engineer</v>
          </cell>
          <cell r="H3538">
            <v>45093.450983796298</v>
          </cell>
        </row>
        <row r="3539">
          <cell r="A3539" t="str">
            <v>Data Scientist</v>
          </cell>
          <cell r="H3539">
            <v>45146.460810185177</v>
          </cell>
        </row>
        <row r="3540">
          <cell r="A3540" t="str">
            <v>Senior Data Analyst</v>
          </cell>
          <cell r="H3540">
            <v>45140.751076388893</v>
          </cell>
        </row>
        <row r="3541">
          <cell r="A3541" t="str">
            <v>Data Scientist</v>
          </cell>
          <cell r="H3541">
            <v>45044.626712962963</v>
          </cell>
        </row>
        <row r="3542">
          <cell r="A3542" t="str">
            <v>Data Scientist</v>
          </cell>
          <cell r="H3542">
            <v>45260.788668981477</v>
          </cell>
        </row>
        <row r="3543">
          <cell r="A3543" t="str">
            <v>Data Engineer</v>
          </cell>
          <cell r="H3543">
            <v>45024.295127314806</v>
          </cell>
        </row>
        <row r="3544">
          <cell r="A3544" t="str">
            <v>Data Scientist</v>
          </cell>
          <cell r="H3544">
            <v>45169.295104166667</v>
          </cell>
        </row>
        <row r="3545">
          <cell r="A3545" t="str">
            <v>Data Engineer</v>
          </cell>
          <cell r="H3545">
            <v>44933.79378472222</v>
          </cell>
        </row>
        <row r="3546">
          <cell r="A3546" t="str">
            <v>Software Engineer</v>
          </cell>
          <cell r="H3546">
            <v>44979.553090277783</v>
          </cell>
        </row>
        <row r="3547">
          <cell r="A3547" t="str">
            <v>Senior Data Analyst</v>
          </cell>
          <cell r="H3547">
            <v>45185.166689814818</v>
          </cell>
        </row>
        <row r="3548">
          <cell r="A3548" t="str">
            <v>Data Analyst</v>
          </cell>
          <cell r="H3548">
            <v>45021.917442129627</v>
          </cell>
        </row>
        <row r="3549">
          <cell r="A3549" t="str">
            <v>Senior Data Engineer</v>
          </cell>
          <cell r="H3549">
            <v>45264.903668981482</v>
          </cell>
        </row>
        <row r="3550">
          <cell r="A3550" t="str">
            <v>Senior Data Scientist</v>
          </cell>
          <cell r="H3550">
            <v>45116.275775462957</v>
          </cell>
        </row>
        <row r="3551">
          <cell r="A3551" t="str">
            <v>Data Scientist</v>
          </cell>
          <cell r="H3551">
            <v>45280.62259259259</v>
          </cell>
        </row>
        <row r="3552">
          <cell r="A3552" t="str">
            <v>Data Engineer</v>
          </cell>
          <cell r="H3552">
            <v>45019.756458333337</v>
          </cell>
        </row>
        <row r="3553">
          <cell r="A3553" t="str">
            <v>Data Scientist</v>
          </cell>
          <cell r="H3553">
            <v>45119.501979166656</v>
          </cell>
        </row>
        <row r="3554">
          <cell r="A3554" t="str">
            <v>Data Analyst</v>
          </cell>
          <cell r="H3554">
            <v>44986.794374999998</v>
          </cell>
        </row>
        <row r="3555">
          <cell r="A3555" t="str">
            <v>Data Scientist</v>
          </cell>
          <cell r="H3555">
            <v>45156.379074074073</v>
          </cell>
        </row>
        <row r="3556">
          <cell r="A3556" t="str">
            <v>Data Analyst</v>
          </cell>
          <cell r="H3556">
            <v>45118.419791666667</v>
          </cell>
        </row>
        <row r="3557">
          <cell r="A3557" t="str">
            <v>Senior Data Scientist</v>
          </cell>
          <cell r="H3557">
            <v>45173.419016203698</v>
          </cell>
        </row>
        <row r="3558">
          <cell r="A3558" t="str">
            <v>Data Analyst</v>
          </cell>
          <cell r="H3558">
            <v>45211.000937500001</v>
          </cell>
        </row>
        <row r="3559">
          <cell r="A3559" t="str">
            <v>Data Engineer</v>
          </cell>
          <cell r="H3559">
            <v>45154.558819444443</v>
          </cell>
        </row>
        <row r="3560">
          <cell r="A3560" t="str">
            <v>Data Scientist</v>
          </cell>
          <cell r="H3560">
            <v>45073.25309027778</v>
          </cell>
        </row>
        <row r="3561">
          <cell r="A3561" t="str">
            <v>Senior Data Engineer</v>
          </cell>
          <cell r="H3561">
            <v>45058.093229166669</v>
          </cell>
        </row>
        <row r="3562">
          <cell r="A3562" t="str">
            <v>Data Engineer</v>
          </cell>
          <cell r="H3562">
            <v>45033.422789351847</v>
          </cell>
        </row>
        <row r="3563">
          <cell r="A3563" t="str">
            <v>Senior Data Engineer</v>
          </cell>
          <cell r="H3563">
            <v>44996.714189814818</v>
          </cell>
        </row>
        <row r="3564">
          <cell r="A3564" t="str">
            <v>Data Scientist</v>
          </cell>
          <cell r="H3564">
            <v>45082.670717592591</v>
          </cell>
        </row>
        <row r="3565">
          <cell r="A3565" t="str">
            <v>Data Engineer</v>
          </cell>
          <cell r="H3565">
            <v>45012.259942129633</v>
          </cell>
        </row>
        <row r="3566">
          <cell r="A3566" t="str">
            <v>Data Engineer</v>
          </cell>
          <cell r="H3566">
            <v>45189.714247685188</v>
          </cell>
        </row>
        <row r="3567">
          <cell r="A3567" t="str">
            <v>Machine Learning Engineer</v>
          </cell>
          <cell r="H3567">
            <v>45126.721215277779</v>
          </cell>
        </row>
        <row r="3568">
          <cell r="A3568" t="str">
            <v>Data Scientist</v>
          </cell>
          <cell r="H3568">
            <v>45202.000810185193</v>
          </cell>
        </row>
        <row r="3569">
          <cell r="A3569" t="str">
            <v>Senior Data Analyst</v>
          </cell>
          <cell r="H3569">
            <v>44959.388784722221</v>
          </cell>
        </row>
        <row r="3570">
          <cell r="A3570" t="str">
            <v>Data Scientist</v>
          </cell>
          <cell r="H3570">
            <v>45122.960289351853</v>
          </cell>
        </row>
        <row r="3571">
          <cell r="A3571" t="str">
            <v>Data Engineer</v>
          </cell>
          <cell r="H3571">
            <v>45063.799537037034</v>
          </cell>
        </row>
        <row r="3572">
          <cell r="A3572" t="str">
            <v>Data Engineer</v>
          </cell>
          <cell r="H3572">
            <v>45153.922233796293</v>
          </cell>
        </row>
        <row r="3573">
          <cell r="A3573" t="str">
            <v>Data Engineer</v>
          </cell>
          <cell r="H3573">
            <v>45173.253865740742</v>
          </cell>
        </row>
        <row r="3574">
          <cell r="A3574" t="str">
            <v>Senior Data Scientist</v>
          </cell>
          <cell r="H3574">
            <v>44952.438483796293</v>
          </cell>
        </row>
        <row r="3575">
          <cell r="A3575" t="str">
            <v>Data Engineer</v>
          </cell>
          <cell r="H3575">
            <v>45150.504548611112</v>
          </cell>
        </row>
        <row r="3576">
          <cell r="A3576" t="str">
            <v>Data Analyst</v>
          </cell>
          <cell r="H3576">
            <v>45259.403599537043</v>
          </cell>
        </row>
        <row r="3577">
          <cell r="A3577" t="str">
            <v>Data Engineer</v>
          </cell>
          <cell r="H3577">
            <v>45120.287615740737</v>
          </cell>
        </row>
        <row r="3578">
          <cell r="A3578" t="str">
            <v>Data Analyst</v>
          </cell>
          <cell r="H3578">
            <v>45167.503067129634</v>
          </cell>
        </row>
        <row r="3579">
          <cell r="A3579" t="str">
            <v>Data Scientist</v>
          </cell>
          <cell r="H3579">
            <v>45109.545312499999</v>
          </cell>
        </row>
        <row r="3580">
          <cell r="A3580" t="str">
            <v>Data Analyst</v>
          </cell>
          <cell r="H3580">
            <v>45019.708634259259</v>
          </cell>
        </row>
        <row r="3581">
          <cell r="A3581" t="str">
            <v>Data Scientist</v>
          </cell>
          <cell r="H3581">
            <v>44956.625358796293</v>
          </cell>
        </row>
        <row r="3582">
          <cell r="A3582" t="str">
            <v>Data Engineer</v>
          </cell>
          <cell r="H3582">
            <v>45128.708414351851</v>
          </cell>
        </row>
        <row r="3583">
          <cell r="A3583" t="str">
            <v>Senior Data Analyst</v>
          </cell>
          <cell r="H3583">
            <v>45096.738726851851</v>
          </cell>
        </row>
        <row r="3584">
          <cell r="A3584" t="str">
            <v>Data Engineer</v>
          </cell>
          <cell r="H3584">
            <v>45007.554976851847</v>
          </cell>
        </row>
        <row r="3585">
          <cell r="A3585" t="str">
            <v>Data Engineer</v>
          </cell>
          <cell r="H3585">
            <v>45040.753935185188</v>
          </cell>
        </row>
        <row r="3586">
          <cell r="A3586" t="str">
            <v>Data Analyst</v>
          </cell>
          <cell r="H3586">
            <v>45125.667337962957</v>
          </cell>
        </row>
        <row r="3587">
          <cell r="A3587" t="str">
            <v>Business Analyst</v>
          </cell>
          <cell r="H3587">
            <v>44956.41815972222</v>
          </cell>
        </row>
        <row r="3588">
          <cell r="A3588" t="str">
            <v>Senior Data Engineer</v>
          </cell>
          <cell r="H3588">
            <v>45156.739328703698</v>
          </cell>
        </row>
        <row r="3589">
          <cell r="A3589" t="str">
            <v>Data Analyst</v>
          </cell>
          <cell r="H3589">
            <v>45063.329097222217</v>
          </cell>
        </row>
        <row r="3590">
          <cell r="A3590" t="str">
            <v>Data Scientist</v>
          </cell>
          <cell r="H3590">
            <v>45125.638831018521</v>
          </cell>
        </row>
        <row r="3591">
          <cell r="A3591" t="str">
            <v>Data Analyst</v>
          </cell>
          <cell r="H3591">
            <v>45020.910775462973</v>
          </cell>
        </row>
        <row r="3592">
          <cell r="A3592" t="str">
            <v>Data Scientist</v>
          </cell>
          <cell r="H3592">
            <v>45120.711099537039</v>
          </cell>
        </row>
        <row r="3593">
          <cell r="A3593" t="str">
            <v>Data Analyst</v>
          </cell>
          <cell r="H3593">
            <v>45059.167361111111</v>
          </cell>
        </row>
        <row r="3594">
          <cell r="A3594" t="str">
            <v>Data Analyst</v>
          </cell>
          <cell r="H3594">
            <v>44931.987997685188</v>
          </cell>
        </row>
        <row r="3595">
          <cell r="A3595" t="str">
            <v>Data Analyst</v>
          </cell>
          <cell r="H3595">
            <v>45230.334537037037</v>
          </cell>
        </row>
        <row r="3596">
          <cell r="A3596" t="str">
            <v>Data Engineer</v>
          </cell>
          <cell r="H3596">
            <v>45033.630474537043</v>
          </cell>
        </row>
        <row r="3597">
          <cell r="A3597" t="str">
            <v>Senior Data Engineer</v>
          </cell>
          <cell r="H3597">
            <v>44960.590092592603</v>
          </cell>
        </row>
        <row r="3598">
          <cell r="A3598" t="str">
            <v>Senior Data Scientist</v>
          </cell>
          <cell r="H3598">
            <v>45079.476400462961</v>
          </cell>
        </row>
        <row r="3599">
          <cell r="A3599" t="str">
            <v>Senior Data Engineer</v>
          </cell>
          <cell r="H3599">
            <v>45260.673020833332</v>
          </cell>
        </row>
        <row r="3600">
          <cell r="A3600" t="str">
            <v>Senior Data Engineer</v>
          </cell>
          <cell r="H3600">
            <v>45014.311423611107</v>
          </cell>
        </row>
        <row r="3601">
          <cell r="A3601" t="str">
            <v>Data Engineer</v>
          </cell>
          <cell r="H3601">
            <v>45245.904699074083</v>
          </cell>
        </row>
        <row r="3602">
          <cell r="A3602" t="str">
            <v>Data Engineer</v>
          </cell>
          <cell r="H3602">
            <v>45194.380856481483</v>
          </cell>
        </row>
        <row r="3603">
          <cell r="A3603" t="str">
            <v>Data Engineer</v>
          </cell>
          <cell r="H3603">
            <v>44965.421689814822</v>
          </cell>
        </row>
        <row r="3604">
          <cell r="A3604" t="str">
            <v>Senior Data Analyst</v>
          </cell>
          <cell r="H3604">
            <v>44995.833402777767</v>
          </cell>
        </row>
        <row r="3605">
          <cell r="A3605" t="str">
            <v>Data Engineer</v>
          </cell>
          <cell r="H3605">
            <v>45210.755243055559</v>
          </cell>
        </row>
        <row r="3606">
          <cell r="A3606" t="str">
            <v>Senior Data Analyst</v>
          </cell>
          <cell r="H3606">
            <v>45121.3753125</v>
          </cell>
        </row>
        <row r="3607">
          <cell r="A3607" t="str">
            <v>Senior Data Scientist</v>
          </cell>
          <cell r="H3607">
            <v>45115.00104166667</v>
          </cell>
        </row>
        <row r="3608">
          <cell r="A3608" t="str">
            <v>Data Engineer</v>
          </cell>
          <cell r="H3608">
            <v>45061.808356481481</v>
          </cell>
        </row>
        <row r="3609">
          <cell r="A3609" t="str">
            <v>Data Engineer</v>
          </cell>
          <cell r="H3609">
            <v>45121.464780092603</v>
          </cell>
        </row>
        <row r="3610">
          <cell r="A3610" t="str">
            <v>Data Engineer</v>
          </cell>
          <cell r="H3610">
            <v>45209.379594907397</v>
          </cell>
        </row>
        <row r="3611">
          <cell r="A3611" t="str">
            <v>Data Engineer</v>
          </cell>
          <cell r="H3611">
            <v>45222.752789351849</v>
          </cell>
        </row>
        <row r="3612">
          <cell r="A3612" t="str">
            <v>Data Engineer</v>
          </cell>
          <cell r="H3612">
            <v>45093.523055555554</v>
          </cell>
        </row>
        <row r="3613">
          <cell r="A3613" t="str">
            <v>Data Engineer</v>
          </cell>
          <cell r="H3613">
            <v>45127.548518518517</v>
          </cell>
        </row>
        <row r="3614">
          <cell r="A3614" t="str">
            <v>Data Analyst</v>
          </cell>
          <cell r="H3614">
            <v>45188.7502662037</v>
          </cell>
        </row>
        <row r="3615">
          <cell r="A3615" t="str">
            <v>Data Engineer</v>
          </cell>
          <cell r="H3615">
            <v>45218.893622685187</v>
          </cell>
        </row>
        <row r="3616">
          <cell r="A3616" t="str">
            <v>Senior Data Scientist</v>
          </cell>
          <cell r="H3616">
            <v>45057.122789351852</v>
          </cell>
        </row>
        <row r="3617">
          <cell r="A3617" t="str">
            <v>Data Scientist</v>
          </cell>
          <cell r="H3617">
            <v>45061.459675925929</v>
          </cell>
        </row>
        <row r="3618">
          <cell r="A3618" t="str">
            <v>Data Engineer</v>
          </cell>
          <cell r="H3618">
            <v>44959.7187962963</v>
          </cell>
        </row>
        <row r="3619">
          <cell r="A3619" t="str">
            <v>Data Engineer</v>
          </cell>
          <cell r="H3619">
            <v>45160.880254629628</v>
          </cell>
        </row>
        <row r="3620">
          <cell r="A3620" t="str">
            <v>Data Analyst</v>
          </cell>
          <cell r="H3620">
            <v>44962.54173611111</v>
          </cell>
        </row>
        <row r="3621">
          <cell r="A3621" t="str">
            <v>Data Engineer</v>
          </cell>
          <cell r="H3621">
            <v>45205.803078703713</v>
          </cell>
        </row>
        <row r="3622">
          <cell r="A3622" t="str">
            <v>Data Engineer</v>
          </cell>
          <cell r="H3622">
            <v>45082.343287037038</v>
          </cell>
        </row>
        <row r="3623">
          <cell r="A3623" t="str">
            <v>Senior Data Scientist</v>
          </cell>
          <cell r="H3623">
            <v>45090.272569444453</v>
          </cell>
        </row>
        <row r="3624">
          <cell r="A3624" t="str">
            <v>Data Scientist</v>
          </cell>
          <cell r="H3624">
            <v>45132.752858796302</v>
          </cell>
        </row>
        <row r="3625">
          <cell r="A3625" t="str">
            <v>Data Engineer</v>
          </cell>
          <cell r="H3625">
            <v>45221.367430555547</v>
          </cell>
        </row>
        <row r="3626">
          <cell r="A3626" t="str">
            <v>Software Engineer</v>
          </cell>
          <cell r="H3626">
            <v>45035.798576388886</v>
          </cell>
        </row>
        <row r="3627">
          <cell r="A3627" t="str">
            <v>Data Analyst</v>
          </cell>
          <cell r="H3627">
            <v>45105.958796296298</v>
          </cell>
        </row>
        <row r="3628">
          <cell r="A3628" t="str">
            <v>Data Scientist</v>
          </cell>
          <cell r="H3628">
            <v>45159.879884259259</v>
          </cell>
        </row>
        <row r="3629">
          <cell r="A3629" t="str">
            <v>Data Engineer</v>
          </cell>
          <cell r="H3629">
            <v>45245.631712962961</v>
          </cell>
        </row>
        <row r="3630">
          <cell r="A3630" t="str">
            <v>Data Scientist</v>
          </cell>
          <cell r="H3630">
            <v>44949.002442129633</v>
          </cell>
        </row>
        <row r="3631">
          <cell r="A3631" t="str">
            <v>Data Analyst</v>
          </cell>
          <cell r="H3631">
            <v>44967.936701388891</v>
          </cell>
        </row>
        <row r="3632">
          <cell r="A3632" t="str">
            <v>Data Engineer</v>
          </cell>
          <cell r="H3632">
            <v>45112.673379629632</v>
          </cell>
        </row>
        <row r="3633">
          <cell r="A3633" t="str">
            <v>Senior Data Engineer</v>
          </cell>
          <cell r="H3633">
            <v>45156.005636574067</v>
          </cell>
        </row>
        <row r="3634">
          <cell r="A3634" t="str">
            <v>Data Scientist</v>
          </cell>
          <cell r="H3634">
            <v>45113.46025462963</v>
          </cell>
        </row>
        <row r="3635">
          <cell r="A3635" t="str">
            <v>Senior Data Engineer</v>
          </cell>
          <cell r="H3635">
            <v>45147.836886574078</v>
          </cell>
        </row>
        <row r="3636">
          <cell r="A3636" t="str">
            <v>Data Scientist</v>
          </cell>
          <cell r="H3636">
            <v>45198.981493055559</v>
          </cell>
        </row>
        <row r="3637">
          <cell r="A3637" t="str">
            <v>Senior Data Engineer</v>
          </cell>
          <cell r="H3637">
            <v>45187.993738425917</v>
          </cell>
        </row>
        <row r="3638">
          <cell r="A3638" t="str">
            <v>Data Engineer</v>
          </cell>
          <cell r="H3638">
            <v>45156.25708333333</v>
          </cell>
        </row>
        <row r="3639">
          <cell r="A3639" t="str">
            <v>Data Engineer</v>
          </cell>
          <cell r="H3639">
            <v>44980.031307870369</v>
          </cell>
        </row>
        <row r="3640">
          <cell r="A3640" t="str">
            <v>Data Scientist</v>
          </cell>
          <cell r="H3640">
            <v>44935.794895833344</v>
          </cell>
        </row>
        <row r="3641">
          <cell r="A3641" t="str">
            <v>Data Scientist</v>
          </cell>
          <cell r="H3641">
            <v>45139.753449074073</v>
          </cell>
        </row>
        <row r="3642">
          <cell r="A3642" t="str">
            <v>Data Scientist</v>
          </cell>
          <cell r="H3642">
            <v>44946.097650462973</v>
          </cell>
        </row>
        <row r="3643">
          <cell r="A3643" t="str">
            <v>Data Engineer</v>
          </cell>
          <cell r="H3643">
            <v>45005.677511574067</v>
          </cell>
        </row>
        <row r="3644">
          <cell r="A3644" t="str">
            <v>Data Scientist</v>
          </cell>
          <cell r="H3644">
            <v>45189.293761574067</v>
          </cell>
        </row>
        <row r="3645">
          <cell r="A3645" t="str">
            <v>Data Engineer</v>
          </cell>
          <cell r="H3645">
            <v>45047.757303240738</v>
          </cell>
        </row>
        <row r="3646">
          <cell r="A3646" t="str">
            <v>Senior Data Scientist</v>
          </cell>
          <cell r="H3646">
            <v>45265.627025462964</v>
          </cell>
        </row>
        <row r="3647">
          <cell r="A3647" t="str">
            <v>Data Scientist</v>
          </cell>
          <cell r="H3647">
            <v>45226.334861111107</v>
          </cell>
        </row>
        <row r="3648">
          <cell r="A3648" t="str">
            <v>Senior Data Engineer</v>
          </cell>
          <cell r="H3648">
            <v>44963.334305555552</v>
          </cell>
        </row>
        <row r="3649">
          <cell r="A3649" t="str">
            <v>Data Analyst</v>
          </cell>
          <cell r="H3649">
            <v>44971.541643518518</v>
          </cell>
        </row>
        <row r="3650">
          <cell r="A3650" t="str">
            <v>Data Scientist</v>
          </cell>
          <cell r="H3650">
            <v>45159.253645833327</v>
          </cell>
        </row>
        <row r="3651">
          <cell r="A3651" t="str">
            <v>Senior Data Analyst</v>
          </cell>
          <cell r="H3651">
            <v>45275.709166666667</v>
          </cell>
        </row>
        <row r="3652">
          <cell r="A3652" t="str">
            <v>Data Engineer</v>
          </cell>
          <cell r="H3652">
            <v>45258.71266203704</v>
          </cell>
        </row>
        <row r="3653">
          <cell r="A3653" t="str">
            <v>Data Engineer</v>
          </cell>
          <cell r="H3653">
            <v>44929.699664351851</v>
          </cell>
        </row>
        <row r="3654">
          <cell r="A3654" t="str">
            <v>Business Analyst</v>
          </cell>
          <cell r="H3654">
            <v>45270.551238425927</v>
          </cell>
        </row>
        <row r="3655">
          <cell r="A3655" t="str">
            <v>Data Scientist</v>
          </cell>
          <cell r="H3655">
            <v>45028.39675925926</v>
          </cell>
        </row>
        <row r="3656">
          <cell r="A3656" t="str">
            <v>Data Analyst</v>
          </cell>
          <cell r="H3656">
            <v>45099.001145833332</v>
          </cell>
        </row>
        <row r="3657">
          <cell r="A3657" t="str">
            <v>Data Engineer</v>
          </cell>
          <cell r="H3657">
            <v>45100.547280092593</v>
          </cell>
        </row>
        <row r="3658">
          <cell r="A3658" t="str">
            <v>Data Analyst</v>
          </cell>
          <cell r="H3658">
            <v>44944.666666666657</v>
          </cell>
        </row>
        <row r="3659">
          <cell r="A3659" t="str">
            <v>Data Scientist</v>
          </cell>
          <cell r="H3659">
            <v>45164.420451388891</v>
          </cell>
        </row>
        <row r="3660">
          <cell r="A3660" t="str">
            <v>Data Scientist</v>
          </cell>
          <cell r="H3660">
            <v>44942.362372685187</v>
          </cell>
        </row>
        <row r="3661">
          <cell r="A3661" t="str">
            <v>Data Analyst</v>
          </cell>
          <cell r="H3661">
            <v>45270.292534722219</v>
          </cell>
        </row>
        <row r="3662">
          <cell r="A3662" t="str">
            <v>Data Engineer</v>
          </cell>
          <cell r="H3662">
            <v>44975.340277777781</v>
          </cell>
        </row>
        <row r="3663">
          <cell r="A3663" t="str">
            <v>Data Engineer</v>
          </cell>
          <cell r="H3663">
            <v>45016.922581018523</v>
          </cell>
        </row>
        <row r="3664">
          <cell r="A3664" t="str">
            <v>Data Scientist</v>
          </cell>
          <cell r="H3664">
            <v>45223.668958333343</v>
          </cell>
        </row>
        <row r="3665">
          <cell r="A3665" t="str">
            <v>Business Analyst</v>
          </cell>
          <cell r="H3665">
            <v>44959.847638888888</v>
          </cell>
        </row>
        <row r="3666">
          <cell r="A3666" t="str">
            <v>Data Scientist</v>
          </cell>
          <cell r="H3666">
            <v>45173.502638888887</v>
          </cell>
        </row>
        <row r="3667">
          <cell r="A3667" t="str">
            <v>Data Engineer</v>
          </cell>
          <cell r="H3667">
            <v>45174.872789351852</v>
          </cell>
        </row>
        <row r="3668">
          <cell r="A3668" t="str">
            <v>Senior Data Analyst</v>
          </cell>
          <cell r="H3668">
            <v>45134.819641203707</v>
          </cell>
        </row>
        <row r="3669">
          <cell r="A3669" t="str">
            <v>Data Analyst</v>
          </cell>
          <cell r="H3669">
            <v>45013.636828703697</v>
          </cell>
        </row>
        <row r="3670">
          <cell r="A3670" t="str">
            <v>Senior Data Analyst</v>
          </cell>
          <cell r="H3670">
            <v>45155.751712962963</v>
          </cell>
        </row>
        <row r="3671">
          <cell r="A3671" t="str">
            <v>Data Analyst</v>
          </cell>
          <cell r="H3671">
            <v>45204.750069444453</v>
          </cell>
        </row>
        <row r="3672">
          <cell r="A3672" t="str">
            <v>Data Analyst</v>
          </cell>
          <cell r="H3672">
            <v>45013.726747685178</v>
          </cell>
        </row>
        <row r="3673">
          <cell r="A3673" t="str">
            <v>Data Scientist</v>
          </cell>
          <cell r="H3673">
            <v>45093.638912037037</v>
          </cell>
        </row>
        <row r="3674">
          <cell r="A3674" t="str">
            <v>Data Analyst</v>
          </cell>
          <cell r="H3674">
            <v>45248.708749999998</v>
          </cell>
        </row>
        <row r="3675">
          <cell r="A3675" t="str">
            <v>Data Engineer</v>
          </cell>
          <cell r="H3675">
            <v>45035.84269675926</v>
          </cell>
        </row>
        <row r="3676">
          <cell r="A3676" t="str">
            <v>Senior Data Analyst</v>
          </cell>
          <cell r="H3676">
            <v>44991.795115740737</v>
          </cell>
        </row>
        <row r="3677">
          <cell r="A3677" t="str">
            <v>Data Analyst</v>
          </cell>
          <cell r="H3677">
            <v>45198.626018518517</v>
          </cell>
        </row>
        <row r="3678">
          <cell r="A3678" t="str">
            <v>Senior Data Engineer</v>
          </cell>
          <cell r="H3678">
            <v>45225.922303240739</v>
          </cell>
        </row>
        <row r="3679">
          <cell r="A3679" t="str">
            <v>Senior Data Engineer</v>
          </cell>
          <cell r="H3679">
            <v>45033.388124999998</v>
          </cell>
        </row>
        <row r="3680">
          <cell r="A3680" t="str">
            <v>Data Engineer</v>
          </cell>
          <cell r="H3680">
            <v>45021.298055555562</v>
          </cell>
        </row>
        <row r="3681">
          <cell r="A3681" t="str">
            <v>Data Analyst</v>
          </cell>
          <cell r="H3681">
            <v>45059.450104166674</v>
          </cell>
        </row>
        <row r="3682">
          <cell r="A3682" t="str">
            <v>Data Engineer</v>
          </cell>
          <cell r="H3682">
            <v>45217.548275462963</v>
          </cell>
        </row>
        <row r="3683">
          <cell r="A3683" t="str">
            <v>Senior Data Engineer</v>
          </cell>
          <cell r="H3683">
            <v>45285.376574074071</v>
          </cell>
        </row>
        <row r="3684">
          <cell r="A3684" t="str">
            <v>Data Analyst</v>
          </cell>
          <cell r="H3684">
            <v>45006.446006944447</v>
          </cell>
        </row>
        <row r="3685">
          <cell r="A3685" t="str">
            <v>Data Engineer</v>
          </cell>
          <cell r="H3685">
            <v>45216.840092592603</v>
          </cell>
        </row>
        <row r="3686">
          <cell r="A3686" t="str">
            <v>Data Engineer</v>
          </cell>
          <cell r="H3686">
            <v>45125.588564814818</v>
          </cell>
        </row>
        <row r="3687">
          <cell r="A3687" t="str">
            <v>Data Engineer</v>
          </cell>
          <cell r="H3687">
            <v>45204.006412037037</v>
          </cell>
        </row>
        <row r="3688">
          <cell r="A3688" t="str">
            <v>Senior Data Scientist</v>
          </cell>
          <cell r="H3688">
            <v>45106.627835648149</v>
          </cell>
        </row>
        <row r="3689">
          <cell r="A3689" t="str">
            <v>Senior Data Scientist</v>
          </cell>
          <cell r="H3689">
            <v>45287.502291666657</v>
          </cell>
        </row>
        <row r="3690">
          <cell r="A3690" t="str">
            <v>Data Analyst</v>
          </cell>
          <cell r="H3690">
            <v>44956.794039351851</v>
          </cell>
        </row>
        <row r="3691">
          <cell r="A3691" t="str">
            <v>Senior Data Engineer</v>
          </cell>
          <cell r="H3691">
            <v>45207.985023148147</v>
          </cell>
        </row>
        <row r="3692">
          <cell r="A3692" t="str">
            <v>Data Engineer</v>
          </cell>
          <cell r="H3692">
            <v>45045.29582175926</v>
          </cell>
        </row>
        <row r="3693">
          <cell r="A3693" t="str">
            <v>Senior Data Scientist</v>
          </cell>
          <cell r="H3693">
            <v>44999.838472222233</v>
          </cell>
        </row>
        <row r="3694">
          <cell r="A3694" t="str">
            <v>Senior Data Analyst</v>
          </cell>
          <cell r="H3694">
            <v>45117.57849537037</v>
          </cell>
        </row>
        <row r="3695">
          <cell r="A3695" t="str">
            <v>Software Engineer</v>
          </cell>
          <cell r="H3695">
            <v>45077.664155092592</v>
          </cell>
        </row>
        <row r="3696">
          <cell r="A3696" t="str">
            <v>Data Scientist</v>
          </cell>
          <cell r="H3696">
            <v>45188.001273148147</v>
          </cell>
        </row>
        <row r="3697">
          <cell r="A3697" t="str">
            <v>Data Scientist</v>
          </cell>
          <cell r="H3697">
            <v>44953.003993055558</v>
          </cell>
        </row>
        <row r="3698">
          <cell r="A3698" t="str">
            <v>Data Engineer</v>
          </cell>
          <cell r="H3698">
            <v>45225.255752314813</v>
          </cell>
        </row>
        <row r="3699">
          <cell r="A3699" t="str">
            <v>Data Scientist</v>
          </cell>
          <cell r="H3699">
            <v>44940.585787037038</v>
          </cell>
        </row>
        <row r="3700">
          <cell r="A3700" t="str">
            <v>Data Scientist</v>
          </cell>
          <cell r="H3700">
            <v>45205.376458333332</v>
          </cell>
        </row>
        <row r="3701">
          <cell r="A3701" t="str">
            <v>Data Engineer</v>
          </cell>
          <cell r="H3701">
            <v>45203.004143518519</v>
          </cell>
        </row>
        <row r="3702">
          <cell r="A3702" t="str">
            <v>Senior Data Scientist</v>
          </cell>
          <cell r="H3702">
            <v>45288.44458333333</v>
          </cell>
        </row>
        <row r="3703">
          <cell r="A3703" t="str">
            <v>Data Engineer</v>
          </cell>
          <cell r="H3703">
            <v>45266.848252314812</v>
          </cell>
        </row>
        <row r="3704">
          <cell r="A3704" t="str">
            <v>Data Analyst</v>
          </cell>
          <cell r="H3704">
            <v>45135.417847222219</v>
          </cell>
        </row>
        <row r="3705">
          <cell r="A3705" t="str">
            <v>Senior Data Engineer</v>
          </cell>
          <cell r="H3705">
            <v>45053.812013888892</v>
          </cell>
        </row>
        <row r="3706">
          <cell r="A3706" t="str">
            <v>Data Analyst</v>
          </cell>
          <cell r="H3706">
            <v>45027.000474537039</v>
          </cell>
        </row>
        <row r="3707">
          <cell r="A3707" t="str">
            <v>Senior Data Scientist</v>
          </cell>
          <cell r="H3707">
            <v>45019.913819444453</v>
          </cell>
        </row>
        <row r="3708">
          <cell r="A3708" t="str">
            <v>Senior Data Engineer</v>
          </cell>
          <cell r="H3708">
            <v>45149.799155092587</v>
          </cell>
        </row>
        <row r="3709">
          <cell r="A3709" t="str">
            <v>Data Analyst</v>
          </cell>
          <cell r="H3709">
            <v>45061.829085648147</v>
          </cell>
        </row>
        <row r="3710">
          <cell r="A3710" t="str">
            <v>Data Scientist</v>
          </cell>
          <cell r="H3710">
            <v>45201.752962962957</v>
          </cell>
        </row>
        <row r="3711">
          <cell r="A3711" t="str">
            <v>Data Engineer</v>
          </cell>
          <cell r="H3711">
            <v>44954.434814814813</v>
          </cell>
        </row>
        <row r="3712">
          <cell r="A3712" t="str">
            <v>Data Engineer</v>
          </cell>
          <cell r="H3712">
            <v>45266.629641203697</v>
          </cell>
        </row>
        <row r="3713">
          <cell r="A3713" t="str">
            <v>Data Scientist</v>
          </cell>
          <cell r="H3713">
            <v>45215.118541666663</v>
          </cell>
        </row>
        <row r="3714">
          <cell r="A3714" t="str">
            <v>Data Analyst</v>
          </cell>
          <cell r="H3714">
            <v>45113.334386574083</v>
          </cell>
        </row>
        <row r="3715">
          <cell r="A3715" t="str">
            <v>Data Engineer</v>
          </cell>
          <cell r="H3715">
            <v>45248.346203703702</v>
          </cell>
        </row>
        <row r="3716">
          <cell r="A3716" t="str">
            <v>Data Scientist</v>
          </cell>
          <cell r="H3716">
            <v>45172.83866898148</v>
          </cell>
        </row>
        <row r="3717">
          <cell r="A3717" t="str">
            <v>Software Engineer</v>
          </cell>
          <cell r="H3717">
            <v>45155.808819444443</v>
          </cell>
        </row>
        <row r="3718">
          <cell r="A3718" t="str">
            <v>Data Scientist</v>
          </cell>
          <cell r="H3718">
            <v>45204.293761574067</v>
          </cell>
        </row>
        <row r="3719">
          <cell r="A3719" t="str">
            <v>Data Engineer</v>
          </cell>
          <cell r="H3719">
            <v>44947.208032407398</v>
          </cell>
        </row>
        <row r="3720">
          <cell r="A3720" t="str">
            <v>Software Engineer</v>
          </cell>
          <cell r="H3720">
            <v>45266.305983796286</v>
          </cell>
        </row>
        <row r="3721">
          <cell r="A3721" t="str">
            <v>Data Scientist</v>
          </cell>
          <cell r="H3721">
            <v>45287.585625</v>
          </cell>
        </row>
        <row r="3722">
          <cell r="A3722" t="str">
            <v>Data Scientist</v>
          </cell>
          <cell r="H3722">
            <v>45231.294918981483</v>
          </cell>
        </row>
        <row r="3723">
          <cell r="A3723" t="str">
            <v>Data Scientist</v>
          </cell>
          <cell r="H3723">
            <v>45157.335312499999</v>
          </cell>
        </row>
        <row r="3724">
          <cell r="A3724" t="str">
            <v>Data Engineer</v>
          </cell>
          <cell r="H3724">
            <v>45039.396909722222</v>
          </cell>
        </row>
        <row r="3725">
          <cell r="A3725" t="str">
            <v>Senior Data Engineer</v>
          </cell>
          <cell r="H3725">
            <v>45175.996111111112</v>
          </cell>
        </row>
        <row r="3726">
          <cell r="A3726" t="str">
            <v>Senior Data Analyst</v>
          </cell>
          <cell r="H3726">
            <v>45155.669768518521</v>
          </cell>
        </row>
        <row r="3727">
          <cell r="A3727" t="str">
            <v>Data Scientist</v>
          </cell>
          <cell r="H3727">
            <v>44935.504155092603</v>
          </cell>
        </row>
        <row r="3728">
          <cell r="A3728" t="str">
            <v>Data Engineer</v>
          </cell>
          <cell r="H3728">
            <v>45005.164675925917</v>
          </cell>
        </row>
        <row r="3729">
          <cell r="A3729" t="str">
            <v>Data Engineer</v>
          </cell>
          <cell r="H3729">
            <v>45103.922627314823</v>
          </cell>
        </row>
        <row r="3730">
          <cell r="A3730" t="str">
            <v>Data Engineer</v>
          </cell>
          <cell r="H3730">
            <v>45006.609780092593</v>
          </cell>
        </row>
        <row r="3731">
          <cell r="A3731" t="str">
            <v>Senior Data Analyst</v>
          </cell>
          <cell r="H3731">
            <v>45239.334594907406</v>
          </cell>
        </row>
        <row r="3732">
          <cell r="A3732" t="str">
            <v>Data Analyst</v>
          </cell>
          <cell r="H3732">
            <v>45218.709016203713</v>
          </cell>
        </row>
        <row r="3733">
          <cell r="A3733" t="str">
            <v>Data Scientist</v>
          </cell>
          <cell r="H3733">
            <v>44930.794363425928</v>
          </cell>
        </row>
        <row r="3734">
          <cell r="A3734" t="str">
            <v>Senior Data Scientist</v>
          </cell>
          <cell r="H3734">
            <v>45034.791446759264</v>
          </cell>
        </row>
        <row r="3735">
          <cell r="A3735" t="str">
            <v>Senior Data Engineer</v>
          </cell>
          <cell r="H3735">
            <v>45146.716863425929</v>
          </cell>
        </row>
        <row r="3736">
          <cell r="A3736" t="str">
            <v>Data Engineer</v>
          </cell>
          <cell r="H3736">
            <v>45134.504988425928</v>
          </cell>
        </row>
        <row r="3737">
          <cell r="A3737" t="str">
            <v>Data Engineer</v>
          </cell>
          <cell r="H3737">
            <v>45262.430613425917</v>
          </cell>
        </row>
        <row r="3738">
          <cell r="A3738" t="str">
            <v>Data Engineer</v>
          </cell>
          <cell r="H3738">
            <v>45106.421215277784</v>
          </cell>
        </row>
        <row r="3739">
          <cell r="A3739" t="str">
            <v>Data Engineer</v>
          </cell>
          <cell r="H3739">
            <v>45124.887094907397</v>
          </cell>
        </row>
        <row r="3740">
          <cell r="A3740" t="str">
            <v>Senior Data Engineer</v>
          </cell>
          <cell r="H3740">
            <v>45229.003738425927</v>
          </cell>
        </row>
        <row r="3741">
          <cell r="A3741" t="str">
            <v>Data Scientist</v>
          </cell>
          <cell r="H3741">
            <v>45224.54583333333</v>
          </cell>
        </row>
        <row r="3742">
          <cell r="A3742" t="str">
            <v>Data Analyst</v>
          </cell>
          <cell r="H3742">
            <v>45114.375925925917</v>
          </cell>
        </row>
        <row r="3743">
          <cell r="A3743" t="str">
            <v>Data Analyst</v>
          </cell>
          <cell r="H3743">
            <v>45166.109212962961</v>
          </cell>
        </row>
        <row r="3744">
          <cell r="A3744" t="str">
            <v>Senior Data Engineer</v>
          </cell>
          <cell r="H3744">
            <v>44973.691261574073</v>
          </cell>
        </row>
        <row r="3745">
          <cell r="A3745" t="str">
            <v>Data Scientist</v>
          </cell>
          <cell r="H3745">
            <v>45016.84033564815</v>
          </cell>
        </row>
        <row r="3746">
          <cell r="A3746" t="str">
            <v>Data Analyst</v>
          </cell>
          <cell r="H3746">
            <v>45165.251655092587</v>
          </cell>
        </row>
        <row r="3747">
          <cell r="A3747" t="str">
            <v>Data Engineer</v>
          </cell>
          <cell r="H3747">
            <v>44966.939965277779</v>
          </cell>
        </row>
        <row r="3748">
          <cell r="A3748" t="str">
            <v>Data Scientist</v>
          </cell>
          <cell r="H3748">
            <v>45047.962465277778</v>
          </cell>
        </row>
        <row r="3749">
          <cell r="A3749" t="str">
            <v>Data Scientist</v>
          </cell>
          <cell r="H3749">
            <v>45105.66915509259</v>
          </cell>
        </row>
        <row r="3750">
          <cell r="A3750" t="str">
            <v>Data Analyst</v>
          </cell>
          <cell r="H3750">
            <v>45208.559710648151</v>
          </cell>
        </row>
        <row r="3751">
          <cell r="A3751" t="str">
            <v>Data Scientist</v>
          </cell>
          <cell r="H3751">
            <v>45214.126192129632</v>
          </cell>
        </row>
        <row r="3752">
          <cell r="A3752" t="str">
            <v>Data Analyst</v>
          </cell>
          <cell r="H3752">
            <v>45006.7028587963</v>
          </cell>
        </row>
        <row r="3753">
          <cell r="A3753" t="str">
            <v>Data Engineer</v>
          </cell>
          <cell r="H3753">
            <v>45121.793634259258</v>
          </cell>
        </row>
        <row r="3754">
          <cell r="A3754" t="str">
            <v>Data Scientist</v>
          </cell>
          <cell r="H3754">
            <v>45201.277951388889</v>
          </cell>
        </row>
        <row r="3755">
          <cell r="A3755" t="str">
            <v>Business Analyst</v>
          </cell>
          <cell r="H3755">
            <v>44967.501655092587</v>
          </cell>
        </row>
        <row r="3756">
          <cell r="A3756" t="str">
            <v>Data Engineer</v>
          </cell>
          <cell r="H3756">
            <v>44969.516145833331</v>
          </cell>
        </row>
        <row r="3757">
          <cell r="A3757" t="str">
            <v>Data Analyst</v>
          </cell>
          <cell r="H3757">
            <v>45096.709456018521</v>
          </cell>
        </row>
        <row r="3758">
          <cell r="A3758" t="str">
            <v>Data Engineer</v>
          </cell>
          <cell r="H3758">
            <v>45254.588958333326</v>
          </cell>
        </row>
        <row r="3759">
          <cell r="A3759" t="str">
            <v>Data Engineer</v>
          </cell>
          <cell r="H3759">
            <v>45177.005983796298</v>
          </cell>
        </row>
        <row r="3760">
          <cell r="A3760" t="str">
            <v>Data Engineer</v>
          </cell>
          <cell r="H3760">
            <v>45282.624236111107</v>
          </cell>
        </row>
        <row r="3761">
          <cell r="A3761" t="str">
            <v>Data Analyst</v>
          </cell>
          <cell r="H3761">
            <v>44966.179305555554</v>
          </cell>
        </row>
        <row r="3762">
          <cell r="A3762" t="str">
            <v>Senior Data Engineer</v>
          </cell>
          <cell r="H3762">
            <v>45212.678379629629</v>
          </cell>
        </row>
        <row r="3763">
          <cell r="A3763" t="str">
            <v>Data Scientist</v>
          </cell>
          <cell r="H3763">
            <v>45071.752268518518</v>
          </cell>
        </row>
        <row r="3764">
          <cell r="A3764" t="str">
            <v>Data Engineer</v>
          </cell>
          <cell r="H3764">
            <v>45211.133738425917</v>
          </cell>
        </row>
        <row r="3765">
          <cell r="A3765" t="str">
            <v>Data Scientist</v>
          </cell>
          <cell r="H3765">
            <v>44951.210844907408</v>
          </cell>
        </row>
        <row r="3766">
          <cell r="A3766" t="str">
            <v>Data Analyst</v>
          </cell>
          <cell r="H3766">
            <v>45255.375613425917</v>
          </cell>
        </row>
        <row r="3767">
          <cell r="A3767" t="str">
            <v>Senior Data Scientist</v>
          </cell>
          <cell r="H3767">
            <v>44973.420439814807</v>
          </cell>
        </row>
        <row r="3768">
          <cell r="A3768" t="str">
            <v>Senior Data Analyst</v>
          </cell>
          <cell r="H3768">
            <v>45045.641400462962</v>
          </cell>
        </row>
        <row r="3769">
          <cell r="A3769" t="str">
            <v>Senior Data Engineer</v>
          </cell>
          <cell r="H3769">
            <v>45217.573275462957</v>
          </cell>
        </row>
        <row r="3770">
          <cell r="A3770" t="str">
            <v>Data Engineer</v>
          </cell>
          <cell r="H3770">
            <v>45093.613611111112</v>
          </cell>
        </row>
        <row r="3771">
          <cell r="A3771" t="str">
            <v>Senior Data Analyst</v>
          </cell>
          <cell r="H3771">
            <v>45237.793900462973</v>
          </cell>
        </row>
        <row r="3772">
          <cell r="A3772" t="str">
            <v>Data Engineer</v>
          </cell>
          <cell r="H3772">
            <v>45052.853761574072</v>
          </cell>
        </row>
        <row r="3773">
          <cell r="A3773" t="str">
            <v>Senior Data Engineer</v>
          </cell>
          <cell r="H3773">
            <v>45105.299050925933</v>
          </cell>
        </row>
        <row r="3774">
          <cell r="A3774" t="str">
            <v>Data Analyst</v>
          </cell>
          <cell r="H3774">
            <v>45071.834398148138</v>
          </cell>
        </row>
        <row r="3775">
          <cell r="A3775" t="str">
            <v>Data Engineer</v>
          </cell>
          <cell r="H3775">
            <v>45028.517384259263</v>
          </cell>
        </row>
        <row r="3776">
          <cell r="A3776" t="str">
            <v>Data Scientist</v>
          </cell>
          <cell r="H3776">
            <v>45280.896620370368</v>
          </cell>
        </row>
        <row r="3777">
          <cell r="A3777" t="str">
            <v>Data Engineer</v>
          </cell>
          <cell r="H3777">
            <v>45154.765451388892</v>
          </cell>
        </row>
        <row r="3778">
          <cell r="A3778" t="str">
            <v>Data Scientist</v>
          </cell>
          <cell r="H3778">
            <v>45004.476122685177</v>
          </cell>
        </row>
        <row r="3779">
          <cell r="A3779" t="str">
            <v>Data Engineer</v>
          </cell>
          <cell r="H3779">
            <v>45280.726435185177</v>
          </cell>
        </row>
        <row r="3780">
          <cell r="A3780" t="str">
            <v>Senior Data Scientist</v>
          </cell>
          <cell r="H3780">
            <v>45092.388287037043</v>
          </cell>
        </row>
        <row r="3781">
          <cell r="A3781" t="str">
            <v>Data Engineer</v>
          </cell>
          <cell r="H3781">
            <v>45247.627384259264</v>
          </cell>
        </row>
        <row r="3782">
          <cell r="A3782" t="str">
            <v>Data Engineer</v>
          </cell>
          <cell r="H3782">
            <v>45042.614999999998</v>
          </cell>
        </row>
        <row r="3783">
          <cell r="A3783" t="str">
            <v>Senior Data Analyst</v>
          </cell>
          <cell r="H3783">
            <v>45035.91715277778</v>
          </cell>
        </row>
        <row r="3784">
          <cell r="A3784" t="str">
            <v>Data Engineer</v>
          </cell>
          <cell r="H3784">
            <v>45093.461284722223</v>
          </cell>
        </row>
        <row r="3785">
          <cell r="A3785" t="str">
            <v>Data Engineer</v>
          </cell>
          <cell r="H3785">
            <v>45174.629594907397</v>
          </cell>
        </row>
        <row r="3786">
          <cell r="A3786" t="str">
            <v>Data Engineer</v>
          </cell>
          <cell r="H3786">
            <v>45126.97457175926</v>
          </cell>
        </row>
        <row r="3787">
          <cell r="A3787" t="str">
            <v>Data Scientist</v>
          </cell>
          <cell r="H3787">
            <v>44973.879421296297</v>
          </cell>
        </row>
        <row r="3788">
          <cell r="A3788" t="str">
            <v>Data Engineer</v>
          </cell>
          <cell r="H3788">
            <v>45210.71292824074</v>
          </cell>
        </row>
        <row r="3789">
          <cell r="A3789" t="str">
            <v>Business Analyst</v>
          </cell>
          <cell r="H3789">
            <v>45216.637118055558</v>
          </cell>
        </row>
        <row r="3790">
          <cell r="A3790" t="str">
            <v>Business Analyst</v>
          </cell>
          <cell r="H3790">
            <v>45107.874120370368</v>
          </cell>
        </row>
        <row r="3791">
          <cell r="A3791" t="str">
            <v>Data Analyst</v>
          </cell>
          <cell r="H3791">
            <v>45087.667754629627</v>
          </cell>
        </row>
        <row r="3792">
          <cell r="A3792" t="str">
            <v>Senior Data Analyst</v>
          </cell>
          <cell r="H3792">
            <v>44986.502337962957</v>
          </cell>
        </row>
        <row r="3793">
          <cell r="A3793" t="str">
            <v>Data Engineer</v>
          </cell>
          <cell r="H3793">
            <v>44957.410567129627</v>
          </cell>
        </row>
        <row r="3794">
          <cell r="A3794" t="str">
            <v>Senior Data Engineer</v>
          </cell>
          <cell r="H3794">
            <v>45164.05060185185</v>
          </cell>
        </row>
        <row r="3795">
          <cell r="A3795" t="str">
            <v>Data Analyst</v>
          </cell>
          <cell r="H3795">
            <v>45135.267928240741</v>
          </cell>
        </row>
        <row r="3796">
          <cell r="A3796" t="str">
            <v>Data Scientist</v>
          </cell>
          <cell r="H3796">
            <v>44946.01666666667</v>
          </cell>
        </row>
        <row r="3797">
          <cell r="A3797" t="str">
            <v>Data Engineer</v>
          </cell>
          <cell r="H3797">
            <v>45056.296805555547</v>
          </cell>
        </row>
        <row r="3798">
          <cell r="A3798" t="str">
            <v>Data Engineer</v>
          </cell>
          <cell r="H3798">
            <v>44987.098981481482</v>
          </cell>
        </row>
        <row r="3799">
          <cell r="A3799" t="str">
            <v>Business Analyst</v>
          </cell>
          <cell r="H3799">
            <v>45036.250567129631</v>
          </cell>
        </row>
        <row r="3800">
          <cell r="A3800" t="str">
            <v>Data Engineer</v>
          </cell>
          <cell r="H3800">
            <v>45184.713807870372</v>
          </cell>
        </row>
        <row r="3801">
          <cell r="A3801" t="str">
            <v>Senior Data Engineer</v>
          </cell>
          <cell r="H3801">
            <v>45049.441342592603</v>
          </cell>
        </row>
        <row r="3802">
          <cell r="A3802" t="str">
            <v>Data Scientist</v>
          </cell>
          <cell r="H3802">
            <v>45097.710520833331</v>
          </cell>
        </row>
        <row r="3803">
          <cell r="A3803" t="str">
            <v>Data Engineer</v>
          </cell>
          <cell r="H3803">
            <v>45182.564641203702</v>
          </cell>
        </row>
        <row r="3804">
          <cell r="A3804" t="str">
            <v>Senior Data Analyst</v>
          </cell>
          <cell r="H3804">
            <v>45150.501250000001</v>
          </cell>
        </row>
        <row r="3805">
          <cell r="A3805" t="str">
            <v>Data Analyst</v>
          </cell>
          <cell r="H3805">
            <v>45022.623124999998</v>
          </cell>
        </row>
        <row r="3806">
          <cell r="A3806" t="str">
            <v>Senior Data Engineer</v>
          </cell>
          <cell r="H3806">
            <v>44931.254618055558</v>
          </cell>
        </row>
        <row r="3807">
          <cell r="A3807" t="str">
            <v>Data Engineer</v>
          </cell>
          <cell r="H3807">
            <v>45116.366956018523</v>
          </cell>
        </row>
        <row r="3808">
          <cell r="A3808" t="str">
            <v>Senior Data Analyst</v>
          </cell>
          <cell r="H3808">
            <v>45039.689236111109</v>
          </cell>
        </row>
        <row r="3809">
          <cell r="A3809" t="str">
            <v>Data Engineer</v>
          </cell>
          <cell r="H3809">
            <v>45125.682164351849</v>
          </cell>
        </row>
        <row r="3810">
          <cell r="A3810" t="str">
            <v>Data Scientist</v>
          </cell>
          <cell r="H3810">
            <v>45049.71130787037</v>
          </cell>
        </row>
        <row r="3811">
          <cell r="A3811" t="str">
            <v>Data Engineer</v>
          </cell>
          <cell r="H3811">
            <v>45189.713067129633</v>
          </cell>
        </row>
        <row r="3812">
          <cell r="A3812" t="str">
            <v>Data Engineer</v>
          </cell>
          <cell r="H3812">
            <v>45211.006354166668</v>
          </cell>
        </row>
        <row r="3813">
          <cell r="A3813" t="str">
            <v>Data Analyst</v>
          </cell>
          <cell r="H3813">
            <v>44942</v>
          </cell>
        </row>
        <row r="3814">
          <cell r="A3814" t="str">
            <v>Data Scientist</v>
          </cell>
          <cell r="H3814">
            <v>45013.589224537027</v>
          </cell>
        </row>
        <row r="3815">
          <cell r="A3815" t="str">
            <v>Data Engineer</v>
          </cell>
          <cell r="H3815">
            <v>45161.317870370367</v>
          </cell>
        </row>
        <row r="3816">
          <cell r="A3816" t="str">
            <v>Data Engineer</v>
          </cell>
          <cell r="H3816">
            <v>45104.521284722221</v>
          </cell>
        </row>
        <row r="3817">
          <cell r="A3817" t="str">
            <v>Data Analyst</v>
          </cell>
          <cell r="H3817">
            <v>45173.750486111108</v>
          </cell>
        </row>
        <row r="3818">
          <cell r="A3818" t="str">
            <v>Data Engineer</v>
          </cell>
          <cell r="H3818">
            <v>45077.633472222216</v>
          </cell>
        </row>
        <row r="3819">
          <cell r="A3819" t="str">
            <v>Data Analyst</v>
          </cell>
          <cell r="H3819">
            <v>44940.079768518517</v>
          </cell>
        </row>
        <row r="3820">
          <cell r="A3820" t="str">
            <v>Machine Learning Engineer</v>
          </cell>
          <cell r="H3820">
            <v>45156.169699074067</v>
          </cell>
        </row>
        <row r="3821">
          <cell r="A3821" t="str">
            <v>Data Engineer</v>
          </cell>
          <cell r="H3821">
            <v>45013.812060185177</v>
          </cell>
        </row>
        <row r="3822">
          <cell r="A3822" t="str">
            <v>Data Engineer</v>
          </cell>
          <cell r="H3822">
            <v>45163.866770833331</v>
          </cell>
        </row>
        <row r="3823">
          <cell r="A3823" t="str">
            <v>Data Engineer</v>
          </cell>
          <cell r="H3823">
            <v>45071.755393518521</v>
          </cell>
        </row>
        <row r="3824">
          <cell r="A3824" t="str">
            <v>Data Scientist</v>
          </cell>
          <cell r="H3824">
            <v>45119.741851851853</v>
          </cell>
        </row>
        <row r="3825">
          <cell r="A3825" t="str">
            <v>Data Scientist</v>
          </cell>
          <cell r="H3825">
            <v>45218.26667824074</v>
          </cell>
        </row>
        <row r="3826">
          <cell r="A3826" t="str">
            <v>Software Engineer</v>
          </cell>
          <cell r="H3826">
            <v>45148.584050925929</v>
          </cell>
        </row>
        <row r="3827">
          <cell r="A3827" t="str">
            <v>Senior Data Engineer</v>
          </cell>
          <cell r="H3827">
            <v>45104.435624999998</v>
          </cell>
        </row>
        <row r="3828">
          <cell r="A3828" t="str">
            <v>Data Engineer</v>
          </cell>
          <cell r="H3828">
            <v>45100.60050925926</v>
          </cell>
        </row>
        <row r="3829">
          <cell r="A3829" t="str">
            <v>Data Engineer</v>
          </cell>
          <cell r="H3829">
            <v>45272.803726851853</v>
          </cell>
        </row>
        <row r="3830">
          <cell r="A3830" t="str">
            <v>Data Scientist</v>
          </cell>
          <cell r="H3830">
            <v>45159.458796296298</v>
          </cell>
        </row>
        <row r="3831">
          <cell r="A3831" t="str">
            <v>Data Scientist</v>
          </cell>
          <cell r="H3831">
            <v>45002.503761574073</v>
          </cell>
        </row>
        <row r="3832">
          <cell r="A3832" t="str">
            <v>Data Engineer</v>
          </cell>
          <cell r="H3832">
            <v>45063.878101851849</v>
          </cell>
        </row>
        <row r="3833">
          <cell r="A3833" t="str">
            <v>Data Scientist</v>
          </cell>
          <cell r="H3833">
            <v>45072.79415509259</v>
          </cell>
        </row>
        <row r="3834">
          <cell r="A3834" t="str">
            <v>Senior Data Engineer</v>
          </cell>
          <cell r="H3834">
            <v>45208.520104166673</v>
          </cell>
        </row>
        <row r="3835">
          <cell r="A3835" t="str">
            <v>Data Engineer</v>
          </cell>
          <cell r="H3835">
            <v>45161.588229166657</v>
          </cell>
        </row>
        <row r="3836">
          <cell r="A3836" t="str">
            <v>Data Scientist</v>
          </cell>
          <cell r="H3836">
            <v>45055.443483796298</v>
          </cell>
        </row>
        <row r="3837">
          <cell r="A3837" t="str">
            <v>Data Scientist</v>
          </cell>
          <cell r="H3837">
            <v>45163.61178240741</v>
          </cell>
        </row>
        <row r="3838">
          <cell r="A3838" t="str">
            <v>Senior Data Engineer</v>
          </cell>
          <cell r="H3838">
            <v>45051.475127314807</v>
          </cell>
        </row>
        <row r="3839">
          <cell r="A3839" t="str">
            <v>Data Analyst</v>
          </cell>
          <cell r="H3839">
            <v>45044.915046296293</v>
          </cell>
        </row>
        <row r="3840">
          <cell r="A3840" t="str">
            <v>Data Scientist</v>
          </cell>
          <cell r="H3840">
            <v>45212.751921296287</v>
          </cell>
        </row>
        <row r="3841">
          <cell r="A3841" t="str">
            <v>Data Scientist</v>
          </cell>
          <cell r="H3841">
            <v>45072.902881944443</v>
          </cell>
        </row>
        <row r="3842">
          <cell r="A3842" t="str">
            <v>Senior Data Scientist</v>
          </cell>
          <cell r="H3842">
            <v>45125.252395833333</v>
          </cell>
        </row>
        <row r="3843">
          <cell r="A3843" t="str">
            <v>Data Engineer</v>
          </cell>
          <cell r="H3843">
            <v>44939.506412037037</v>
          </cell>
        </row>
        <row r="3844">
          <cell r="A3844" t="str">
            <v>Data Engineer</v>
          </cell>
          <cell r="H3844">
            <v>44971.629027777781</v>
          </cell>
        </row>
        <row r="3845">
          <cell r="A3845" t="str">
            <v>Senior Data Scientist</v>
          </cell>
          <cell r="H3845">
            <v>45203.961168981477</v>
          </cell>
        </row>
        <row r="3846">
          <cell r="A3846" t="str">
            <v>Senior Data Engineer</v>
          </cell>
          <cell r="H3846">
            <v>45170.895092592589</v>
          </cell>
        </row>
        <row r="3847">
          <cell r="A3847" t="str">
            <v>Data Analyst</v>
          </cell>
          <cell r="H3847">
            <v>45223.001168981478</v>
          </cell>
        </row>
        <row r="3848">
          <cell r="A3848" t="str">
            <v>Senior Data Analyst</v>
          </cell>
          <cell r="H3848">
            <v>45238.777129629627</v>
          </cell>
        </row>
        <row r="3849">
          <cell r="A3849" t="str">
            <v>Data Scientist</v>
          </cell>
          <cell r="H3849">
            <v>45203.751516203702</v>
          </cell>
        </row>
        <row r="3850">
          <cell r="A3850" t="str">
            <v>Data Engineer</v>
          </cell>
          <cell r="H3850">
            <v>44974.543483796297</v>
          </cell>
        </row>
        <row r="3851">
          <cell r="A3851" t="str">
            <v>Data Analyst</v>
          </cell>
          <cell r="H3851">
            <v>45174.708356481482</v>
          </cell>
        </row>
        <row r="3852">
          <cell r="A3852" t="str">
            <v>Data Engineer</v>
          </cell>
          <cell r="H3852">
            <v>44951.173726851863</v>
          </cell>
        </row>
        <row r="3853">
          <cell r="A3853" t="str">
            <v>Data Analyst</v>
          </cell>
          <cell r="H3853">
            <v>45121.791770833333</v>
          </cell>
        </row>
        <row r="3854">
          <cell r="A3854" t="str">
            <v>Data Analyst</v>
          </cell>
          <cell r="H3854">
            <v>45020.418900462973</v>
          </cell>
        </row>
        <row r="3855">
          <cell r="A3855" t="str">
            <v>Data Analyst</v>
          </cell>
          <cell r="H3855">
            <v>44954.019062500003</v>
          </cell>
        </row>
        <row r="3856">
          <cell r="A3856" t="str">
            <v>Data Engineer</v>
          </cell>
          <cell r="H3856">
            <v>45179.253761574073</v>
          </cell>
        </row>
        <row r="3857">
          <cell r="A3857" t="str">
            <v>Data Scientist</v>
          </cell>
          <cell r="H3857">
            <v>45197.919537037043</v>
          </cell>
        </row>
        <row r="3858">
          <cell r="A3858" t="str">
            <v>Data Scientist</v>
          </cell>
          <cell r="H3858">
            <v>44964.502974537027</v>
          </cell>
        </row>
        <row r="3859">
          <cell r="A3859" t="str">
            <v>Senior Data Engineer</v>
          </cell>
          <cell r="H3859">
            <v>44929.733460648153</v>
          </cell>
        </row>
        <row r="3860">
          <cell r="A3860" t="str">
            <v>Data Engineer</v>
          </cell>
          <cell r="H3860">
            <v>45033.753657407397</v>
          </cell>
        </row>
        <row r="3861">
          <cell r="A3861" t="str">
            <v>Senior Data Engineer</v>
          </cell>
          <cell r="H3861">
            <v>44988.338067129633</v>
          </cell>
        </row>
        <row r="3862">
          <cell r="A3862" t="str">
            <v>Data Scientist</v>
          </cell>
          <cell r="H3862">
            <v>45092.572280092587</v>
          </cell>
        </row>
        <row r="3863">
          <cell r="A3863" t="str">
            <v>Data Analyst</v>
          </cell>
          <cell r="H3863">
            <v>45154.633414351847</v>
          </cell>
        </row>
        <row r="3864">
          <cell r="A3864" t="str">
            <v>Data Engineer</v>
          </cell>
          <cell r="H3864">
            <v>45198.798356481479</v>
          </cell>
        </row>
        <row r="3865">
          <cell r="A3865" t="str">
            <v>Data Engineer</v>
          </cell>
          <cell r="H3865">
            <v>45178.294120370367</v>
          </cell>
        </row>
        <row r="3866">
          <cell r="A3866" t="str">
            <v>Data Analyst</v>
          </cell>
          <cell r="H3866">
            <v>45043.668391203697</v>
          </cell>
        </row>
        <row r="3867">
          <cell r="A3867" t="str">
            <v>Data Analyst</v>
          </cell>
          <cell r="H3867">
            <v>44970.675532407397</v>
          </cell>
        </row>
        <row r="3868">
          <cell r="A3868" t="str">
            <v>Data Analyst</v>
          </cell>
          <cell r="H3868">
            <v>44942.678171296298</v>
          </cell>
        </row>
        <row r="3869">
          <cell r="A3869" t="str">
            <v>Data Scientist</v>
          </cell>
          <cell r="H3869">
            <v>45001.995358796303</v>
          </cell>
        </row>
        <row r="3870">
          <cell r="A3870" t="str">
            <v>Data Scientist</v>
          </cell>
          <cell r="H3870">
            <v>45291.792326388888</v>
          </cell>
        </row>
        <row r="3871">
          <cell r="A3871" t="str">
            <v>Senior Data Scientist</v>
          </cell>
          <cell r="H3871">
            <v>45098.836111111108</v>
          </cell>
        </row>
        <row r="3872">
          <cell r="A3872" t="str">
            <v>Data Scientist</v>
          </cell>
          <cell r="H3872">
            <v>45141.752442129633</v>
          </cell>
        </row>
        <row r="3873">
          <cell r="A3873" t="str">
            <v>Data Scientist</v>
          </cell>
          <cell r="H3873">
            <v>44945.336770833332</v>
          </cell>
        </row>
        <row r="3874">
          <cell r="A3874" t="str">
            <v>Data Analyst</v>
          </cell>
          <cell r="H3874">
            <v>44967.918182870373</v>
          </cell>
        </row>
        <row r="3875">
          <cell r="A3875" t="str">
            <v>Senior Data Engineer</v>
          </cell>
          <cell r="H3875">
            <v>45232.63071759259</v>
          </cell>
        </row>
        <row r="3876">
          <cell r="A3876" t="str">
            <v>Data Analyst</v>
          </cell>
          <cell r="H3876">
            <v>45185.750532407408</v>
          </cell>
        </row>
        <row r="3877">
          <cell r="A3877" t="str">
            <v>Data Scientist</v>
          </cell>
          <cell r="H3877">
            <v>44980.408807870372</v>
          </cell>
        </row>
        <row r="3878">
          <cell r="A3878" t="str">
            <v>Data Engineer</v>
          </cell>
          <cell r="H3878">
            <v>45119.351365740738</v>
          </cell>
        </row>
        <row r="3879">
          <cell r="A3879" t="str">
            <v>Senior Data Engineer</v>
          </cell>
          <cell r="H3879">
            <v>45093.864085648151</v>
          </cell>
        </row>
        <row r="3880">
          <cell r="A3880" t="str">
            <v>Data Analyst</v>
          </cell>
          <cell r="H3880">
            <v>44943.052060185182</v>
          </cell>
        </row>
        <row r="3881">
          <cell r="A3881" t="str">
            <v>Data Scientist</v>
          </cell>
          <cell r="H3881">
            <v>45189.793252314812</v>
          </cell>
        </row>
        <row r="3882">
          <cell r="A3882" t="str">
            <v>Data Scientist</v>
          </cell>
          <cell r="H3882">
            <v>44939.336724537039</v>
          </cell>
        </row>
        <row r="3883">
          <cell r="A3883" t="str">
            <v>Data Scientist</v>
          </cell>
          <cell r="H3883">
            <v>45145.514722222222</v>
          </cell>
        </row>
        <row r="3884">
          <cell r="A3884" t="str">
            <v>Data Analyst</v>
          </cell>
          <cell r="H3884">
            <v>45217.750462962962</v>
          </cell>
        </row>
        <row r="3885">
          <cell r="A3885" t="str">
            <v>Software Engineer</v>
          </cell>
          <cell r="H3885">
            <v>45251.462418981479</v>
          </cell>
        </row>
        <row r="3886">
          <cell r="A3886" t="str">
            <v>Business Analyst</v>
          </cell>
          <cell r="H3886">
            <v>45086.305081018523</v>
          </cell>
        </row>
        <row r="3887">
          <cell r="A3887" t="str">
            <v>Data Engineer</v>
          </cell>
          <cell r="H3887">
            <v>45210.63003472222</v>
          </cell>
        </row>
        <row r="3888">
          <cell r="A3888" t="str">
            <v>Data Engineer</v>
          </cell>
          <cell r="H3888">
            <v>45171.769120370373</v>
          </cell>
        </row>
        <row r="3889">
          <cell r="A3889" t="str">
            <v>Senior Data Scientist</v>
          </cell>
          <cell r="H3889">
            <v>44996.763692129629</v>
          </cell>
        </row>
        <row r="3890">
          <cell r="A3890" t="str">
            <v>Senior Data Scientist</v>
          </cell>
          <cell r="H3890">
            <v>45010.43886574074</v>
          </cell>
        </row>
        <row r="3891">
          <cell r="A3891" t="str">
            <v>Data Engineer</v>
          </cell>
          <cell r="H3891">
            <v>45087.754791666674</v>
          </cell>
        </row>
        <row r="3892">
          <cell r="A3892" t="str">
            <v>Data Scientist</v>
          </cell>
          <cell r="H3892">
            <v>45233.456423611111</v>
          </cell>
        </row>
        <row r="3893">
          <cell r="A3893" t="str">
            <v>Data Engineer</v>
          </cell>
          <cell r="H3893">
            <v>44985.80164351852</v>
          </cell>
        </row>
        <row r="3894">
          <cell r="A3894" t="str">
            <v>Senior Data Engineer</v>
          </cell>
          <cell r="H3894">
            <v>45070.713692129633</v>
          </cell>
        </row>
        <row r="3895">
          <cell r="A3895" t="str">
            <v>Data Scientist</v>
          </cell>
          <cell r="H3895">
            <v>45164.752118055563</v>
          </cell>
        </row>
        <row r="3896">
          <cell r="A3896" t="str">
            <v>Data Engineer</v>
          </cell>
          <cell r="H3896">
            <v>45226.544930555552</v>
          </cell>
        </row>
        <row r="3897">
          <cell r="A3897" t="str">
            <v>Data Engineer</v>
          </cell>
          <cell r="H3897">
            <v>45115.305358796293</v>
          </cell>
        </row>
        <row r="3898">
          <cell r="A3898" t="str">
            <v>Data Engineer</v>
          </cell>
          <cell r="H3898">
            <v>45020.547500000001</v>
          </cell>
        </row>
        <row r="3899">
          <cell r="A3899" t="str">
            <v>Senior Data Engineer</v>
          </cell>
          <cell r="H3899">
            <v>45291.376655092587</v>
          </cell>
        </row>
        <row r="3900">
          <cell r="A3900" t="str">
            <v>Data Engineer</v>
          </cell>
          <cell r="H3900">
            <v>45198.254004629627</v>
          </cell>
        </row>
        <row r="3901">
          <cell r="A3901" t="str">
            <v>Data Scientist</v>
          </cell>
          <cell r="H3901">
            <v>44937.659259259257</v>
          </cell>
        </row>
        <row r="3902">
          <cell r="A3902" t="str">
            <v>Senior Data Engineer</v>
          </cell>
          <cell r="H3902">
            <v>45120.589282407411</v>
          </cell>
        </row>
        <row r="3903">
          <cell r="A3903" t="str">
            <v>Data Engineer</v>
          </cell>
          <cell r="H3903">
            <v>45140.834085648137</v>
          </cell>
        </row>
        <row r="3904">
          <cell r="A3904" t="str">
            <v>Data Analyst</v>
          </cell>
          <cell r="H3904">
            <v>44995.919282407413</v>
          </cell>
        </row>
        <row r="3905">
          <cell r="A3905" t="str">
            <v>Data Engineer</v>
          </cell>
          <cell r="H3905">
            <v>45177.85796296296</v>
          </cell>
        </row>
        <row r="3906">
          <cell r="A3906" t="str">
            <v>Data Analyst</v>
          </cell>
          <cell r="H3906">
            <v>45178.33357638889</v>
          </cell>
        </row>
        <row r="3907">
          <cell r="A3907" t="str">
            <v>Data Analyst</v>
          </cell>
          <cell r="H3907">
            <v>44936.251192129632</v>
          </cell>
        </row>
        <row r="3908">
          <cell r="A3908" t="str">
            <v>Senior Data Analyst</v>
          </cell>
          <cell r="H3908">
            <v>45165.750613425917</v>
          </cell>
        </row>
        <row r="3909">
          <cell r="A3909" t="str">
            <v>Software Engineer</v>
          </cell>
          <cell r="H3909">
            <v>45223.331724537027</v>
          </cell>
        </row>
        <row r="3910">
          <cell r="A3910" t="str">
            <v>Data Scientist</v>
          </cell>
          <cell r="H3910">
            <v>45051.599583333344</v>
          </cell>
        </row>
        <row r="3911">
          <cell r="A3911" t="str">
            <v>Data Engineer</v>
          </cell>
          <cell r="H3911">
            <v>45036.300312500003</v>
          </cell>
        </row>
        <row r="3912">
          <cell r="A3912" t="str">
            <v>Data Engineer</v>
          </cell>
          <cell r="H3912">
            <v>45114.347754629627</v>
          </cell>
        </row>
        <row r="3913">
          <cell r="A3913" t="str">
            <v>Data Analyst</v>
          </cell>
          <cell r="H3913">
            <v>44940.875787037039</v>
          </cell>
        </row>
        <row r="3914">
          <cell r="A3914" t="str">
            <v>Senior Data Engineer</v>
          </cell>
          <cell r="H3914">
            <v>45077.1018287037</v>
          </cell>
        </row>
        <row r="3915">
          <cell r="A3915" t="str">
            <v>Data Analyst</v>
          </cell>
          <cell r="H3915">
            <v>45270.125752314823</v>
          </cell>
        </row>
        <row r="3916">
          <cell r="A3916" t="str">
            <v>Data Engineer</v>
          </cell>
          <cell r="H3916">
            <v>44933.049398148149</v>
          </cell>
        </row>
        <row r="3917">
          <cell r="A3917" t="str">
            <v>Data Engineer</v>
          </cell>
          <cell r="H3917">
            <v>45093.654918981483</v>
          </cell>
        </row>
        <row r="3918">
          <cell r="A3918" t="str">
            <v>Business Analyst</v>
          </cell>
          <cell r="H3918">
            <v>45239.70888888889</v>
          </cell>
        </row>
        <row r="3919">
          <cell r="A3919" t="str">
            <v>Data Scientist</v>
          </cell>
          <cell r="H3919">
            <v>45161.833726851852</v>
          </cell>
        </row>
        <row r="3920">
          <cell r="A3920" t="str">
            <v>Data Analyst</v>
          </cell>
          <cell r="H3920">
            <v>45096.988680555558</v>
          </cell>
        </row>
        <row r="3921">
          <cell r="A3921" t="str">
            <v>Machine Learning Engineer</v>
          </cell>
          <cell r="H3921">
            <v>45033.857916666668</v>
          </cell>
        </row>
        <row r="3922">
          <cell r="A3922" t="str">
            <v>Data Scientist</v>
          </cell>
          <cell r="H3922">
            <v>45071.29346064815</v>
          </cell>
        </row>
        <row r="3923">
          <cell r="A3923" t="str">
            <v>Senior Data Analyst</v>
          </cell>
          <cell r="H3923">
            <v>44984.844108796293</v>
          </cell>
        </row>
        <row r="3924">
          <cell r="A3924" t="str">
            <v>Data Analyst</v>
          </cell>
          <cell r="H3924">
            <v>45271.532881944448</v>
          </cell>
        </row>
        <row r="3925">
          <cell r="A3925" t="str">
            <v>Data Engineer</v>
          </cell>
          <cell r="H3925">
            <v>45045.677662037036</v>
          </cell>
        </row>
        <row r="3926">
          <cell r="A3926" t="str">
            <v>Data Scientist</v>
          </cell>
          <cell r="H3926">
            <v>45221.543078703697</v>
          </cell>
        </row>
        <row r="3927">
          <cell r="A3927" t="str">
            <v>Data Scientist</v>
          </cell>
          <cell r="H3927">
            <v>45196.751574074071</v>
          </cell>
        </row>
        <row r="3928">
          <cell r="A3928" t="str">
            <v>Data Analyst</v>
          </cell>
          <cell r="H3928">
            <v>45121.584988425922</v>
          </cell>
        </row>
        <row r="3929">
          <cell r="A3929" t="str">
            <v>Data Engineer</v>
          </cell>
          <cell r="H3929">
            <v>45211.728148148148</v>
          </cell>
        </row>
        <row r="3930">
          <cell r="A3930" t="str">
            <v>Data Analyst</v>
          </cell>
          <cell r="H3930">
            <v>45205.792847222219</v>
          </cell>
        </row>
        <row r="3931">
          <cell r="A3931" t="str">
            <v>Data Engineer</v>
          </cell>
          <cell r="H3931">
            <v>45218.728993055563</v>
          </cell>
        </row>
        <row r="3932">
          <cell r="A3932" t="str">
            <v>Senior Data Engineer</v>
          </cell>
          <cell r="H3932">
            <v>45002.630787037036</v>
          </cell>
        </row>
        <row r="3933">
          <cell r="A3933" t="str">
            <v>Senior Data Analyst</v>
          </cell>
          <cell r="H3933">
            <v>44946.959351851852</v>
          </cell>
        </row>
        <row r="3934">
          <cell r="A3934" t="str">
            <v>Senior Data Engineer</v>
          </cell>
          <cell r="H3934">
            <v>45131.422719907408</v>
          </cell>
        </row>
        <row r="3935">
          <cell r="A3935" t="str">
            <v>Data Analyst</v>
          </cell>
          <cell r="H3935">
            <v>45035.584050925929</v>
          </cell>
        </row>
        <row r="3936">
          <cell r="A3936" t="str">
            <v>Data Scientist</v>
          </cell>
          <cell r="H3936">
            <v>44944.003530092603</v>
          </cell>
        </row>
        <row r="3937">
          <cell r="A3937" t="str">
            <v>Data Engineer</v>
          </cell>
          <cell r="H3937">
            <v>45113.673298611109</v>
          </cell>
        </row>
        <row r="3938">
          <cell r="A3938" t="str">
            <v>Data Analyst</v>
          </cell>
          <cell r="H3938">
            <v>45209.834236111114</v>
          </cell>
        </row>
        <row r="3939">
          <cell r="A3939" t="str">
            <v>Data Scientist</v>
          </cell>
          <cell r="H3939">
            <v>45097.544340277767</v>
          </cell>
        </row>
        <row r="3940">
          <cell r="A3940" t="str">
            <v>Senior Data Engineer</v>
          </cell>
          <cell r="H3940">
            <v>45235.796446759261</v>
          </cell>
        </row>
        <row r="3941">
          <cell r="A3941" t="str">
            <v>Senior Data Engineer</v>
          </cell>
          <cell r="H3941">
            <v>45142.917939814812</v>
          </cell>
        </row>
        <row r="3942">
          <cell r="A3942" t="str">
            <v>Business Analyst</v>
          </cell>
          <cell r="H3942">
            <v>45013.836469907408</v>
          </cell>
        </row>
        <row r="3943">
          <cell r="A3943" t="str">
            <v>Machine Learning Engineer</v>
          </cell>
          <cell r="H3943">
            <v>44986.016134259262</v>
          </cell>
        </row>
        <row r="3944">
          <cell r="A3944" t="str">
            <v>Data Scientist</v>
          </cell>
          <cell r="H3944">
            <v>44984.609988425917</v>
          </cell>
        </row>
        <row r="3945">
          <cell r="A3945" t="str">
            <v>Senior Data Engineer</v>
          </cell>
          <cell r="H3945">
            <v>45244.297164351847</v>
          </cell>
        </row>
        <row r="3946">
          <cell r="A3946" t="str">
            <v>Data Scientist</v>
          </cell>
          <cell r="H3946">
            <v>45240.913437499999</v>
          </cell>
        </row>
        <row r="3947">
          <cell r="A3947" t="str">
            <v>Data Engineer</v>
          </cell>
          <cell r="H3947">
            <v>45070.961805555547</v>
          </cell>
        </row>
        <row r="3948">
          <cell r="A3948" t="str">
            <v>Data Scientist</v>
          </cell>
          <cell r="H3948">
            <v>45233.543692129628</v>
          </cell>
        </row>
        <row r="3949">
          <cell r="A3949" t="str">
            <v>Data Analyst</v>
          </cell>
          <cell r="H3949">
            <v>44974.887060185189</v>
          </cell>
        </row>
        <row r="3950">
          <cell r="A3950" t="str">
            <v>Data Scientist</v>
          </cell>
          <cell r="H3950">
            <v>45263.750879629632</v>
          </cell>
        </row>
        <row r="3951">
          <cell r="A3951" t="str">
            <v>Data Engineer</v>
          </cell>
          <cell r="H3951">
            <v>44944.672476851847</v>
          </cell>
        </row>
        <row r="3952">
          <cell r="A3952" t="str">
            <v>Data Scientist</v>
          </cell>
          <cell r="H3952">
            <v>45083.294259259259</v>
          </cell>
        </row>
        <row r="3953">
          <cell r="A3953" t="str">
            <v>Machine Learning Engineer</v>
          </cell>
          <cell r="H3953">
            <v>45140.692754629628</v>
          </cell>
        </row>
        <row r="3954">
          <cell r="A3954" t="str">
            <v>Data Analyst</v>
          </cell>
          <cell r="H3954">
            <v>45043.302418981482</v>
          </cell>
        </row>
        <row r="3955">
          <cell r="A3955" t="str">
            <v>Business Analyst</v>
          </cell>
          <cell r="H3955">
            <v>45112.556041666663</v>
          </cell>
        </row>
        <row r="3956">
          <cell r="A3956" t="str">
            <v>Senior Data Engineer</v>
          </cell>
          <cell r="H3956">
            <v>45272.807500000003</v>
          </cell>
        </row>
        <row r="3957">
          <cell r="A3957" t="str">
            <v>Data Engineer</v>
          </cell>
          <cell r="H3957">
            <v>45211.770104166673</v>
          </cell>
        </row>
        <row r="3958">
          <cell r="A3958" t="str">
            <v>Senior Data Analyst</v>
          </cell>
          <cell r="H3958">
            <v>45096.438680555562</v>
          </cell>
        </row>
        <row r="3959">
          <cell r="A3959" t="str">
            <v>Senior Data Analyst</v>
          </cell>
          <cell r="H3959">
            <v>45022.292523148149</v>
          </cell>
        </row>
        <row r="3960">
          <cell r="A3960" t="str">
            <v>Senior Data Engineer</v>
          </cell>
          <cell r="H3960">
            <v>44953.299629629633</v>
          </cell>
        </row>
        <row r="3961">
          <cell r="A3961" t="str">
            <v>Data Analyst</v>
          </cell>
          <cell r="H3961">
            <v>44966.001539351862</v>
          </cell>
        </row>
        <row r="3962">
          <cell r="A3962" t="str">
            <v>Data Analyst</v>
          </cell>
          <cell r="H3962">
            <v>44961.583553240736</v>
          </cell>
        </row>
        <row r="3963">
          <cell r="A3963" t="str">
            <v>Data Analyst</v>
          </cell>
          <cell r="H3963">
            <v>45251.334189814806</v>
          </cell>
        </row>
        <row r="3964">
          <cell r="A3964" t="str">
            <v>Data Scientist</v>
          </cell>
          <cell r="H3964">
            <v>45242.980740740742</v>
          </cell>
        </row>
        <row r="3965">
          <cell r="A3965" t="str">
            <v>Senior Data Scientist</v>
          </cell>
          <cell r="H3965">
            <v>44999.370844907397</v>
          </cell>
        </row>
        <row r="3966">
          <cell r="A3966" t="str">
            <v>Data Analyst</v>
          </cell>
          <cell r="H3966">
            <v>45101.009236111109</v>
          </cell>
        </row>
        <row r="3967">
          <cell r="A3967" t="str">
            <v>Software Engineer</v>
          </cell>
          <cell r="H3967">
            <v>45075.972986111112</v>
          </cell>
        </row>
        <row r="3968">
          <cell r="A3968" t="str">
            <v>Data Engineer</v>
          </cell>
          <cell r="H3968">
            <v>44999.505115740743</v>
          </cell>
        </row>
        <row r="3969">
          <cell r="A3969" t="str">
            <v>Senior Data Scientist</v>
          </cell>
          <cell r="H3969">
            <v>45194.101689814823</v>
          </cell>
        </row>
        <row r="3970">
          <cell r="A3970" t="str">
            <v>Data Scientist</v>
          </cell>
          <cell r="H3970">
            <v>44939.63009259259</v>
          </cell>
        </row>
        <row r="3971">
          <cell r="A3971" t="str">
            <v>Data Engineer</v>
          </cell>
          <cell r="H3971">
            <v>45082.466284722221</v>
          </cell>
        </row>
        <row r="3972">
          <cell r="A3972" t="str">
            <v>Data Engineer</v>
          </cell>
          <cell r="H3972">
            <v>45286.296458333331</v>
          </cell>
        </row>
        <row r="3973">
          <cell r="A3973" t="str">
            <v>Data Engineer</v>
          </cell>
          <cell r="H3973">
            <v>45101.277291666673</v>
          </cell>
        </row>
        <row r="3974">
          <cell r="A3974" t="str">
            <v>Data Engineer</v>
          </cell>
          <cell r="H3974">
            <v>45275.048634259263</v>
          </cell>
        </row>
        <row r="3975">
          <cell r="A3975" t="str">
            <v>Senior Data Analyst</v>
          </cell>
          <cell r="H3975">
            <v>44984.249988425923</v>
          </cell>
        </row>
        <row r="3976">
          <cell r="A3976" t="str">
            <v>Data Scientist</v>
          </cell>
          <cell r="H3976">
            <v>45077.710578703707</v>
          </cell>
        </row>
        <row r="3977">
          <cell r="A3977" t="str">
            <v>Senior Data Engineer</v>
          </cell>
          <cell r="H3977">
            <v>45152.546296296299</v>
          </cell>
        </row>
        <row r="3978">
          <cell r="A3978" t="str">
            <v>Data Engineer</v>
          </cell>
          <cell r="H3978">
            <v>44944.923055555562</v>
          </cell>
        </row>
        <row r="3979">
          <cell r="A3979" t="str">
            <v>Data Engineer</v>
          </cell>
          <cell r="H3979">
            <v>45129.495810185188</v>
          </cell>
        </row>
        <row r="3980">
          <cell r="A3980" t="str">
            <v>Data Analyst</v>
          </cell>
          <cell r="H3980">
            <v>45228.292569444442</v>
          </cell>
        </row>
        <row r="3981">
          <cell r="A3981" t="str">
            <v>Data Engineer</v>
          </cell>
          <cell r="H3981">
            <v>45147.254027777781</v>
          </cell>
        </row>
        <row r="3982">
          <cell r="A3982" t="str">
            <v>Software Engineer</v>
          </cell>
          <cell r="H3982">
            <v>45228.252395833333</v>
          </cell>
        </row>
        <row r="3983">
          <cell r="A3983" t="str">
            <v>Data Engineer</v>
          </cell>
          <cell r="H3983">
            <v>45093.68959490741</v>
          </cell>
        </row>
        <row r="3984">
          <cell r="A3984" t="str">
            <v>Data Analyst</v>
          </cell>
          <cell r="H3984">
            <v>45258.905277777783</v>
          </cell>
        </row>
        <row r="3985">
          <cell r="A3985" t="str">
            <v>Data Engineer</v>
          </cell>
          <cell r="H3985">
            <v>45171.630381944437</v>
          </cell>
        </row>
        <row r="3986">
          <cell r="A3986" t="str">
            <v>Data Analyst</v>
          </cell>
          <cell r="H3986">
            <v>45008.794212962966</v>
          </cell>
        </row>
        <row r="3987">
          <cell r="A3987" t="str">
            <v>Data Engineer</v>
          </cell>
          <cell r="H3987">
            <v>45290.585578703707</v>
          </cell>
        </row>
        <row r="3988">
          <cell r="A3988" t="str">
            <v>Data Engineer</v>
          </cell>
          <cell r="H3988">
            <v>44953.423344907409</v>
          </cell>
        </row>
        <row r="3989">
          <cell r="A3989" t="str">
            <v>Data Scientist</v>
          </cell>
          <cell r="H3989">
            <v>45002.753807870373</v>
          </cell>
        </row>
        <row r="3990">
          <cell r="A3990" t="str">
            <v>Data Engineer</v>
          </cell>
          <cell r="H3990">
            <v>45193.768506944441</v>
          </cell>
        </row>
        <row r="3991">
          <cell r="A3991" t="str">
            <v>Data Analyst</v>
          </cell>
          <cell r="H3991">
            <v>44958.334120370368</v>
          </cell>
        </row>
        <row r="3992">
          <cell r="A3992" t="str">
            <v>Data Analyst</v>
          </cell>
          <cell r="H3992">
            <v>45113.049907407411</v>
          </cell>
        </row>
        <row r="3993">
          <cell r="A3993" t="str">
            <v>Data Engineer</v>
          </cell>
          <cell r="H3993">
            <v>45061.683761574073</v>
          </cell>
        </row>
        <row r="3994">
          <cell r="A3994" t="str">
            <v>Data Engineer</v>
          </cell>
          <cell r="H3994">
            <v>45103.456319444442</v>
          </cell>
        </row>
        <row r="3995">
          <cell r="A3995" t="str">
            <v>Data Analyst</v>
          </cell>
          <cell r="H3995">
            <v>45197.585775462961</v>
          </cell>
        </row>
        <row r="3996">
          <cell r="A3996" t="str">
            <v>Data Scientist</v>
          </cell>
          <cell r="H3996">
            <v>45103.58697916667</v>
          </cell>
        </row>
        <row r="3997">
          <cell r="A3997" t="str">
            <v>Data Scientist</v>
          </cell>
          <cell r="H3997">
            <v>45140.5856712963</v>
          </cell>
        </row>
        <row r="3998">
          <cell r="A3998" t="str">
            <v>Senior Data Scientist</v>
          </cell>
          <cell r="H3998">
            <v>45142.668657407397</v>
          </cell>
        </row>
        <row r="3999">
          <cell r="A3999" t="str">
            <v>Data Scientist</v>
          </cell>
          <cell r="H3999">
            <v>45055.315138888887</v>
          </cell>
        </row>
        <row r="4000">
          <cell r="A4000" t="str">
            <v>Data Analyst</v>
          </cell>
          <cell r="H4000">
            <v>45287.459340277783</v>
          </cell>
        </row>
        <row r="4001">
          <cell r="A4001" t="str">
            <v>Data Engineer</v>
          </cell>
          <cell r="H4001">
            <v>45104.893993055557</v>
          </cell>
        </row>
        <row r="4002">
          <cell r="A4002" t="str">
            <v>Senior Data Engineer</v>
          </cell>
          <cell r="H4002">
            <v>45048.75608796296</v>
          </cell>
        </row>
        <row r="4003">
          <cell r="A4003" t="str">
            <v>Data Engineer</v>
          </cell>
          <cell r="H4003">
            <v>45174.256921296299</v>
          </cell>
        </row>
        <row r="4004">
          <cell r="A4004" t="str">
            <v>Data Engineer</v>
          </cell>
          <cell r="H4004">
            <v>45029.300381944442</v>
          </cell>
        </row>
        <row r="4005">
          <cell r="A4005" t="str">
            <v>Data Engineer</v>
          </cell>
          <cell r="H4005">
            <v>45260.664305555547</v>
          </cell>
        </row>
        <row r="4006">
          <cell r="A4006" t="str">
            <v>Data Scientist</v>
          </cell>
          <cell r="H4006">
            <v>44937.701064814813</v>
          </cell>
        </row>
        <row r="4007">
          <cell r="A4007" t="str">
            <v>Data Engineer</v>
          </cell>
          <cell r="H4007">
            <v>45095.420590277783</v>
          </cell>
        </row>
        <row r="4008">
          <cell r="A4008" t="str">
            <v>Data Scientist</v>
          </cell>
          <cell r="H4008">
            <v>45051.93074074074</v>
          </cell>
        </row>
        <row r="4009">
          <cell r="A4009" t="str">
            <v>Senior Data Engineer</v>
          </cell>
          <cell r="H4009">
            <v>44936.005844907413</v>
          </cell>
        </row>
        <row r="4010">
          <cell r="A4010" t="str">
            <v>Senior Data Analyst</v>
          </cell>
          <cell r="H4010">
            <v>45267.333807870367</v>
          </cell>
        </row>
        <row r="4011">
          <cell r="A4011" t="str">
            <v>Data Scientist</v>
          </cell>
          <cell r="H4011">
            <v>45015.461504629631</v>
          </cell>
        </row>
        <row r="4012">
          <cell r="A4012" t="str">
            <v>Data Engineer</v>
          </cell>
          <cell r="H4012">
            <v>45195.797256944446</v>
          </cell>
        </row>
        <row r="4013">
          <cell r="A4013" t="str">
            <v>Data Analyst</v>
          </cell>
          <cell r="H4013">
            <v>45110.917731481481</v>
          </cell>
        </row>
        <row r="4014">
          <cell r="A4014" t="str">
            <v>Data Engineer</v>
          </cell>
          <cell r="H4014">
            <v>45198.529675925929</v>
          </cell>
        </row>
        <row r="4015">
          <cell r="A4015" t="str">
            <v>Data Engineer</v>
          </cell>
          <cell r="H4015">
            <v>45092.848391203697</v>
          </cell>
        </row>
        <row r="4016">
          <cell r="A4016" t="str">
            <v>Data Scientist</v>
          </cell>
          <cell r="H4016">
            <v>45035.627418981479</v>
          </cell>
        </row>
        <row r="4017">
          <cell r="A4017" t="str">
            <v>Data Analyst</v>
          </cell>
          <cell r="H4017">
            <v>44952.877326388887</v>
          </cell>
        </row>
        <row r="4018">
          <cell r="A4018" t="str">
            <v>Business Analyst</v>
          </cell>
          <cell r="H4018">
            <v>45260.083460648151</v>
          </cell>
        </row>
        <row r="4019">
          <cell r="A4019" t="str">
            <v>Data Engineer</v>
          </cell>
          <cell r="H4019">
            <v>45050.4765625</v>
          </cell>
        </row>
        <row r="4020">
          <cell r="A4020" t="str">
            <v>Data Analyst</v>
          </cell>
          <cell r="H4020">
            <v>45225.833692129629</v>
          </cell>
        </row>
        <row r="4021">
          <cell r="A4021" t="str">
            <v>Data Analyst</v>
          </cell>
          <cell r="H4021">
            <v>45193.708449074067</v>
          </cell>
        </row>
        <row r="4022">
          <cell r="A4022" t="str">
            <v>Data Analyst</v>
          </cell>
          <cell r="H4022">
            <v>45266.292696759258</v>
          </cell>
        </row>
        <row r="4023">
          <cell r="A4023" t="str">
            <v>Senior Data Scientist</v>
          </cell>
          <cell r="H4023">
            <v>45120.717986111107</v>
          </cell>
        </row>
        <row r="4024">
          <cell r="A4024" t="str">
            <v>Data Scientist</v>
          </cell>
          <cell r="H4024">
            <v>45041.334108796298</v>
          </cell>
        </row>
        <row r="4025">
          <cell r="A4025" t="str">
            <v>Senior Data Engineer</v>
          </cell>
          <cell r="H4025">
            <v>45272.350821759261</v>
          </cell>
        </row>
        <row r="4026">
          <cell r="A4026" t="str">
            <v>Data Scientist</v>
          </cell>
          <cell r="H4026">
            <v>45050.002638888887</v>
          </cell>
        </row>
        <row r="4027">
          <cell r="A4027" t="str">
            <v>Data Scientist</v>
          </cell>
          <cell r="H4027">
            <v>45000.919756944437</v>
          </cell>
        </row>
        <row r="4028">
          <cell r="A4028" t="str">
            <v>Data Analyst</v>
          </cell>
          <cell r="H4028">
            <v>45203.877280092587</v>
          </cell>
        </row>
        <row r="4029">
          <cell r="A4029" t="str">
            <v>Data Analyst</v>
          </cell>
          <cell r="H4029">
            <v>45153.250532407408</v>
          </cell>
        </row>
        <row r="4030">
          <cell r="A4030" t="str">
            <v>Data Analyst</v>
          </cell>
          <cell r="H4030">
            <v>45246.984525462962</v>
          </cell>
        </row>
        <row r="4031">
          <cell r="A4031" t="str">
            <v>Data Engineer</v>
          </cell>
          <cell r="H4031">
            <v>45228.351840277777</v>
          </cell>
        </row>
        <row r="4032">
          <cell r="A4032" t="str">
            <v>Data Engineer</v>
          </cell>
          <cell r="H4032">
            <v>45127.665289351848</v>
          </cell>
        </row>
        <row r="4033">
          <cell r="A4033" t="str">
            <v>Data Analyst</v>
          </cell>
          <cell r="H4033">
            <v>45192.264699074083</v>
          </cell>
        </row>
        <row r="4034">
          <cell r="A4034" t="str">
            <v>Data Analyst</v>
          </cell>
          <cell r="H4034">
            <v>45260.334930555553</v>
          </cell>
        </row>
        <row r="4035">
          <cell r="A4035" t="str">
            <v>Data Analyst</v>
          </cell>
          <cell r="H4035">
            <v>45033.625138888892</v>
          </cell>
        </row>
        <row r="4036">
          <cell r="A4036" t="str">
            <v>Senior Data Engineer</v>
          </cell>
          <cell r="H4036">
            <v>45072.64570601852</v>
          </cell>
        </row>
        <row r="4037">
          <cell r="A4037" t="str">
            <v>Senior Data Engineer</v>
          </cell>
          <cell r="H4037">
            <v>45180.507337962961</v>
          </cell>
        </row>
        <row r="4038">
          <cell r="A4038" t="str">
            <v>Senior Data Analyst</v>
          </cell>
          <cell r="H4038">
            <v>45026.266203703701</v>
          </cell>
        </row>
        <row r="4039">
          <cell r="A4039" t="str">
            <v>Data Scientist</v>
          </cell>
          <cell r="H4039">
            <v>45093.784143518518</v>
          </cell>
        </row>
        <row r="4040">
          <cell r="A4040" t="str">
            <v>Senior Data Analyst</v>
          </cell>
          <cell r="H4040">
            <v>45274.583402777767</v>
          </cell>
        </row>
        <row r="4041">
          <cell r="A4041" t="str">
            <v>Data Engineer</v>
          </cell>
          <cell r="H4041">
            <v>44953.423900462964</v>
          </cell>
        </row>
        <row r="4042">
          <cell r="A4042" t="str">
            <v>Data Analyst</v>
          </cell>
          <cell r="H4042">
            <v>45086.334074074082</v>
          </cell>
        </row>
        <row r="4043">
          <cell r="A4043" t="str">
            <v>Data Engineer</v>
          </cell>
          <cell r="H4043">
            <v>45001.298761574071</v>
          </cell>
        </row>
        <row r="4044">
          <cell r="A4044" t="str">
            <v>Data Scientist</v>
          </cell>
          <cell r="H4044">
            <v>45072.918599537043</v>
          </cell>
        </row>
        <row r="4045">
          <cell r="A4045" t="str">
            <v>Data Engineer</v>
          </cell>
          <cell r="H4045">
            <v>45202.754999999997</v>
          </cell>
        </row>
        <row r="4046">
          <cell r="A4046" t="str">
            <v>Senior Data Scientist</v>
          </cell>
          <cell r="H4046">
            <v>44965.001932870371</v>
          </cell>
        </row>
        <row r="4047">
          <cell r="A4047" t="str">
            <v>Senior Data Engineer</v>
          </cell>
          <cell r="H4047">
            <v>45045.495428240742</v>
          </cell>
        </row>
        <row r="4048">
          <cell r="A4048" t="str">
            <v>Data Analyst</v>
          </cell>
          <cell r="H4048">
            <v>44950.001377314817</v>
          </cell>
        </row>
        <row r="4049">
          <cell r="A4049" t="str">
            <v>Senior Data Analyst</v>
          </cell>
          <cell r="H4049">
            <v>45247.458356481482</v>
          </cell>
        </row>
        <row r="4050">
          <cell r="A4050" t="str">
            <v>Data Engineer</v>
          </cell>
          <cell r="H4050">
            <v>44987.549861111111</v>
          </cell>
        </row>
        <row r="4051">
          <cell r="A4051" t="str">
            <v>Data Scientist</v>
          </cell>
          <cell r="H4051">
            <v>45034.655289351853</v>
          </cell>
        </row>
        <row r="4052">
          <cell r="A4052" t="str">
            <v>Senior Data Engineer</v>
          </cell>
          <cell r="H4052">
            <v>45163.463634259257</v>
          </cell>
        </row>
        <row r="4053">
          <cell r="A4053" t="str">
            <v>Data Engineer</v>
          </cell>
          <cell r="H4053">
            <v>45097.605682870373</v>
          </cell>
        </row>
        <row r="4054">
          <cell r="A4054" t="str">
            <v>Data Analyst</v>
          </cell>
          <cell r="H4054">
            <v>45201.583622685182</v>
          </cell>
        </row>
        <row r="4055">
          <cell r="A4055" t="str">
            <v>Business Analyst</v>
          </cell>
          <cell r="H4055">
            <v>45258.227546296293</v>
          </cell>
        </row>
        <row r="4056">
          <cell r="A4056" t="str">
            <v>Data Engineer</v>
          </cell>
          <cell r="H4056">
            <v>44930.150821759264</v>
          </cell>
        </row>
        <row r="4057">
          <cell r="A4057" t="str">
            <v>Data Engineer</v>
          </cell>
          <cell r="H4057">
            <v>45194.797881944447</v>
          </cell>
        </row>
        <row r="4058">
          <cell r="A4058" t="str">
            <v>Data Analyst</v>
          </cell>
          <cell r="H4058">
            <v>45167.500821759262</v>
          </cell>
        </row>
        <row r="4059">
          <cell r="A4059" t="str">
            <v>Data Engineer</v>
          </cell>
          <cell r="H4059">
            <v>44969.423101851848</v>
          </cell>
        </row>
        <row r="4060">
          <cell r="A4060" t="str">
            <v>Data Analyst</v>
          </cell>
          <cell r="H4060">
            <v>45240.431516203702</v>
          </cell>
        </row>
        <row r="4061">
          <cell r="A4061" t="str">
            <v>Senior Data Scientist</v>
          </cell>
          <cell r="H4061">
            <v>45133.546018518522</v>
          </cell>
        </row>
        <row r="4062">
          <cell r="A4062" t="str">
            <v>Data Scientist</v>
          </cell>
          <cell r="H4062">
            <v>45190.251458333332</v>
          </cell>
        </row>
        <row r="4063">
          <cell r="A4063" t="str">
            <v>Senior Data Engineer</v>
          </cell>
          <cell r="H4063">
            <v>44981.879560185182</v>
          </cell>
        </row>
        <row r="4064">
          <cell r="A4064" t="str">
            <v>Data Engineer</v>
          </cell>
          <cell r="H4064">
            <v>45111.631631944438</v>
          </cell>
        </row>
        <row r="4065">
          <cell r="A4065" t="str">
            <v>Data Scientist</v>
          </cell>
          <cell r="H4065">
            <v>44953.985462962963</v>
          </cell>
        </row>
        <row r="4066">
          <cell r="A4066" t="str">
            <v>Senior Data Analyst</v>
          </cell>
          <cell r="H4066">
            <v>44929.209317129629</v>
          </cell>
        </row>
        <row r="4067">
          <cell r="A4067" t="str">
            <v>Data Analyst</v>
          </cell>
          <cell r="H4067">
            <v>45047.708275462966</v>
          </cell>
        </row>
        <row r="4068">
          <cell r="A4068" t="str">
            <v>Data Engineer</v>
          </cell>
          <cell r="H4068">
            <v>45173.380208333343</v>
          </cell>
        </row>
        <row r="4069">
          <cell r="A4069" t="str">
            <v>Data Engineer</v>
          </cell>
          <cell r="H4069">
            <v>45191.754421296297</v>
          </cell>
        </row>
        <row r="4070">
          <cell r="A4070" t="str">
            <v>Data Scientist</v>
          </cell>
          <cell r="H4070">
            <v>45045.418935185182</v>
          </cell>
        </row>
        <row r="4071">
          <cell r="A4071" t="str">
            <v>Data Scientist</v>
          </cell>
          <cell r="H4071">
            <v>45224.520729166667</v>
          </cell>
        </row>
        <row r="4072">
          <cell r="A4072" t="str">
            <v>Data Engineer</v>
          </cell>
          <cell r="H4072">
            <v>45183.255486111113</v>
          </cell>
        </row>
        <row r="4073">
          <cell r="A4073" t="str">
            <v>Data Analyst</v>
          </cell>
          <cell r="H4073">
            <v>45277.125509259262</v>
          </cell>
        </row>
        <row r="4074">
          <cell r="A4074" t="str">
            <v>Data Scientist</v>
          </cell>
          <cell r="H4074">
            <v>45097.460590277777</v>
          </cell>
        </row>
        <row r="4075">
          <cell r="A4075" t="str">
            <v>Senior Data Engineer</v>
          </cell>
          <cell r="H4075">
            <v>45033.942546296297</v>
          </cell>
        </row>
        <row r="4076">
          <cell r="A4076" t="str">
            <v>Data Analyst</v>
          </cell>
          <cell r="H4076">
            <v>44977.251192129632</v>
          </cell>
        </row>
        <row r="4077">
          <cell r="A4077" t="str">
            <v>Data Analyst</v>
          </cell>
          <cell r="H4077">
            <v>45169.812592592592</v>
          </cell>
        </row>
        <row r="4078">
          <cell r="A4078" t="str">
            <v>Data Engineer</v>
          </cell>
          <cell r="H4078">
            <v>44979.651365740741</v>
          </cell>
        </row>
        <row r="4079">
          <cell r="A4079" t="str">
            <v>Data Scientist</v>
          </cell>
          <cell r="H4079">
            <v>45021.606712962966</v>
          </cell>
        </row>
        <row r="4080">
          <cell r="A4080" t="str">
            <v>Data Engineer</v>
          </cell>
          <cell r="H4080">
            <v>45146.420682870368</v>
          </cell>
        </row>
        <row r="4081">
          <cell r="A4081" t="str">
            <v>Data Engineer</v>
          </cell>
          <cell r="H4081">
            <v>44959.922638888893</v>
          </cell>
        </row>
        <row r="4082">
          <cell r="A4082" t="str">
            <v>Data Engineer</v>
          </cell>
          <cell r="H4082">
            <v>44968.7969212963</v>
          </cell>
        </row>
        <row r="4083">
          <cell r="A4083" t="str">
            <v>Data Engineer</v>
          </cell>
          <cell r="H4083">
            <v>45002.838043981479</v>
          </cell>
        </row>
        <row r="4084">
          <cell r="A4084" t="str">
            <v>Senior Data Engineer</v>
          </cell>
          <cell r="H4084">
            <v>45119.255810185183</v>
          </cell>
        </row>
        <row r="4085">
          <cell r="A4085" t="str">
            <v>Data Scientist</v>
          </cell>
          <cell r="H4085">
            <v>45133.548587962963</v>
          </cell>
        </row>
        <row r="4086">
          <cell r="A4086" t="str">
            <v>Data Analyst</v>
          </cell>
          <cell r="H4086">
            <v>45250.709224537037</v>
          </cell>
        </row>
        <row r="4087">
          <cell r="A4087" t="str">
            <v>Software Engineer</v>
          </cell>
          <cell r="H4087">
            <v>45170.003263888888</v>
          </cell>
        </row>
        <row r="4088">
          <cell r="A4088" t="str">
            <v>Data Engineer</v>
          </cell>
          <cell r="H4088">
            <v>45028.376597222217</v>
          </cell>
        </row>
        <row r="4089">
          <cell r="A4089" t="str">
            <v>Data Analyst</v>
          </cell>
          <cell r="H4089">
            <v>45229.792210648149</v>
          </cell>
        </row>
        <row r="4090">
          <cell r="A4090" t="str">
            <v>Data Engineer</v>
          </cell>
          <cell r="H4090">
            <v>45190.087997685187</v>
          </cell>
        </row>
        <row r="4091">
          <cell r="A4091" t="str">
            <v>Data Engineer</v>
          </cell>
          <cell r="H4091">
            <v>45185.480127314811</v>
          </cell>
        </row>
        <row r="4092">
          <cell r="A4092" t="str">
            <v>Data Scientist</v>
          </cell>
          <cell r="H4092">
            <v>45092.30641203704</v>
          </cell>
        </row>
        <row r="4093">
          <cell r="A4093" t="str">
            <v>Data Engineer</v>
          </cell>
          <cell r="H4093">
            <v>45001.631851851853</v>
          </cell>
        </row>
        <row r="4094">
          <cell r="A4094" t="str">
            <v>Data Engineer</v>
          </cell>
          <cell r="H4094">
            <v>45142.795532407406</v>
          </cell>
        </row>
        <row r="4095">
          <cell r="A4095" t="str">
            <v>Data Engineer</v>
          </cell>
          <cell r="H4095">
            <v>44930.688356481478</v>
          </cell>
        </row>
        <row r="4096">
          <cell r="A4096" t="str">
            <v>Data Engineer</v>
          </cell>
          <cell r="H4096">
            <v>45186.003171296303</v>
          </cell>
        </row>
        <row r="4097">
          <cell r="A4097" t="str">
            <v>Business Analyst</v>
          </cell>
          <cell r="H4097">
            <v>45100.379571759258</v>
          </cell>
        </row>
        <row r="4098">
          <cell r="A4098" t="str">
            <v>Senior Data Engineer</v>
          </cell>
          <cell r="H4098">
            <v>45080.837141203701</v>
          </cell>
        </row>
        <row r="4099">
          <cell r="A4099" t="str">
            <v>Data Analyst</v>
          </cell>
          <cell r="H4099">
            <v>45248.3749537037</v>
          </cell>
        </row>
        <row r="4100">
          <cell r="A4100" t="str">
            <v>Data Analyst</v>
          </cell>
          <cell r="H4100">
            <v>45016.084837962961</v>
          </cell>
        </row>
        <row r="4101">
          <cell r="A4101" t="str">
            <v>Data Analyst</v>
          </cell>
          <cell r="H4101">
            <v>45214.25037037037</v>
          </cell>
        </row>
        <row r="4102">
          <cell r="A4102" t="str">
            <v>Data Analyst</v>
          </cell>
          <cell r="H4102">
            <v>45009.605081018519</v>
          </cell>
        </row>
        <row r="4103">
          <cell r="A4103" t="str">
            <v>Software Engineer</v>
          </cell>
          <cell r="H4103">
            <v>45247.963796296302</v>
          </cell>
        </row>
        <row r="4104">
          <cell r="A4104" t="str">
            <v>Senior Data Scientist</v>
          </cell>
          <cell r="H4104">
            <v>45145.847905092603</v>
          </cell>
        </row>
        <row r="4105">
          <cell r="A4105" t="str">
            <v>Data Analyst</v>
          </cell>
          <cell r="H4105">
            <v>45100.599224537043</v>
          </cell>
        </row>
        <row r="4106">
          <cell r="A4106" t="str">
            <v>Senior Data Scientist</v>
          </cell>
          <cell r="H4106">
            <v>45160.335613425923</v>
          </cell>
        </row>
        <row r="4107">
          <cell r="A4107" t="str">
            <v>Data Engineer</v>
          </cell>
          <cell r="H4107">
            <v>45254.379803240743</v>
          </cell>
        </row>
        <row r="4108">
          <cell r="A4108" t="str">
            <v>Senior Data Scientist</v>
          </cell>
          <cell r="H4108">
            <v>45138.374618055554</v>
          </cell>
        </row>
        <row r="4109">
          <cell r="A4109" t="str">
            <v>Data Analyst</v>
          </cell>
          <cell r="H4109">
            <v>45107.418749999997</v>
          </cell>
        </row>
        <row r="4110">
          <cell r="A4110" t="str">
            <v>Data Engineer</v>
          </cell>
          <cell r="H4110">
            <v>45005.675069444442</v>
          </cell>
        </row>
        <row r="4111">
          <cell r="A4111" t="str">
            <v>Data Engineer</v>
          </cell>
          <cell r="H4111">
            <v>44948.715138888889</v>
          </cell>
        </row>
        <row r="4112">
          <cell r="A4112" t="str">
            <v>Data Engineer</v>
          </cell>
          <cell r="H4112">
            <v>45148.504918981482</v>
          </cell>
        </row>
        <row r="4113">
          <cell r="A4113" t="str">
            <v>Data Scientist</v>
          </cell>
          <cell r="H4113">
            <v>45287.902800925927</v>
          </cell>
        </row>
        <row r="4114">
          <cell r="A4114" t="str">
            <v>Data Analyst</v>
          </cell>
          <cell r="H4114">
            <v>45088.626354166663</v>
          </cell>
        </row>
        <row r="4115">
          <cell r="A4115" t="str">
            <v>Data Engineer</v>
          </cell>
          <cell r="H4115">
            <v>44951.934108796297</v>
          </cell>
        </row>
        <row r="4116">
          <cell r="A4116" t="str">
            <v>Senior Data Engineer</v>
          </cell>
          <cell r="H4116">
            <v>45121.796030092592</v>
          </cell>
        </row>
        <row r="4117">
          <cell r="A4117" t="str">
            <v>Data Scientist</v>
          </cell>
          <cell r="H4117">
            <v>45191.294398148151</v>
          </cell>
        </row>
        <row r="4118">
          <cell r="A4118" t="str">
            <v>Data Engineer</v>
          </cell>
          <cell r="H4118">
            <v>45147.796446759261</v>
          </cell>
        </row>
        <row r="4119">
          <cell r="A4119" t="str">
            <v>Data Engineer</v>
          </cell>
          <cell r="H4119">
            <v>44987.409988425927</v>
          </cell>
        </row>
        <row r="4120">
          <cell r="A4120" t="str">
            <v>Senior Data Scientist</v>
          </cell>
          <cell r="H4120">
            <v>45162.623518518521</v>
          </cell>
        </row>
        <row r="4121">
          <cell r="A4121" t="str">
            <v>Senior Data Engineer</v>
          </cell>
          <cell r="H4121">
            <v>45157.296759259261</v>
          </cell>
        </row>
        <row r="4122">
          <cell r="A4122" t="str">
            <v>Data Analyst</v>
          </cell>
          <cell r="H4122">
            <v>45276.585046296299</v>
          </cell>
        </row>
        <row r="4123">
          <cell r="A4123" t="str">
            <v>Data Scientist</v>
          </cell>
          <cell r="H4123">
            <v>44987.600451388891</v>
          </cell>
        </row>
        <row r="4124">
          <cell r="A4124" t="str">
            <v>Data Engineer</v>
          </cell>
          <cell r="H4124">
            <v>45211.561041666668</v>
          </cell>
        </row>
        <row r="4125">
          <cell r="A4125" t="str">
            <v>Data Engineer</v>
          </cell>
          <cell r="H4125">
            <v>45117.667442129627</v>
          </cell>
        </row>
        <row r="4126">
          <cell r="A4126" t="str">
            <v>Data Engineer</v>
          </cell>
          <cell r="H4126">
            <v>44978.811377314807</v>
          </cell>
        </row>
        <row r="4127">
          <cell r="A4127" t="str">
            <v>Data Engineer</v>
          </cell>
          <cell r="H4127">
            <v>45078.088831018518</v>
          </cell>
        </row>
        <row r="4128">
          <cell r="A4128" t="str">
            <v>Data Scientist</v>
          </cell>
          <cell r="H4128">
            <v>45192.044189814813</v>
          </cell>
        </row>
        <row r="4129">
          <cell r="A4129" t="str">
            <v>Data Engineer</v>
          </cell>
          <cell r="H4129">
            <v>45126.548796296287</v>
          </cell>
        </row>
        <row r="4130">
          <cell r="A4130" t="str">
            <v>Senior Data Engineer</v>
          </cell>
          <cell r="H4130">
            <v>45158.771990740737</v>
          </cell>
        </row>
        <row r="4131">
          <cell r="A4131" t="str">
            <v>Data Analyst</v>
          </cell>
          <cell r="H4131">
            <v>45151.541689814818</v>
          </cell>
        </row>
        <row r="4132">
          <cell r="A4132" t="str">
            <v>Data Scientist</v>
          </cell>
          <cell r="H4132">
            <v>45209.793541666673</v>
          </cell>
        </row>
        <row r="4133">
          <cell r="A4133" t="str">
            <v>Senior Data Analyst</v>
          </cell>
          <cell r="H4133">
            <v>45090.806180555563</v>
          </cell>
        </row>
        <row r="4134">
          <cell r="A4134" t="str">
            <v>Senior Data Engineer</v>
          </cell>
          <cell r="H4134">
            <v>45139.382071759261</v>
          </cell>
        </row>
        <row r="4135">
          <cell r="A4135" t="str">
            <v>Machine Learning Engineer</v>
          </cell>
          <cell r="H4135">
            <v>45120.641655092593</v>
          </cell>
        </row>
        <row r="4136">
          <cell r="A4136" t="str">
            <v>Business Analyst</v>
          </cell>
          <cell r="H4136">
            <v>45205.02921296296</v>
          </cell>
        </row>
        <row r="4137">
          <cell r="A4137" t="str">
            <v>Data Scientist</v>
          </cell>
          <cell r="H4137">
            <v>45234.251574074071</v>
          </cell>
        </row>
        <row r="4138">
          <cell r="A4138" t="str">
            <v>Data Analyst</v>
          </cell>
          <cell r="H4138">
            <v>45145.542303240742</v>
          </cell>
        </row>
        <row r="4139">
          <cell r="A4139" t="str">
            <v>Senior Data Analyst</v>
          </cell>
          <cell r="H4139">
            <v>45059.63853009259</v>
          </cell>
        </row>
        <row r="4140">
          <cell r="A4140" t="str">
            <v>Data Engineer</v>
          </cell>
          <cell r="H4140">
            <v>45188.612118055556</v>
          </cell>
        </row>
        <row r="4141">
          <cell r="A4141" t="str">
            <v>Data Engineer</v>
          </cell>
          <cell r="H4141">
            <v>45222.100324074083</v>
          </cell>
        </row>
        <row r="4142">
          <cell r="A4142" t="str">
            <v>Data Analyst</v>
          </cell>
          <cell r="H4142">
            <v>45247.208865740737</v>
          </cell>
        </row>
        <row r="4143">
          <cell r="A4143" t="str">
            <v>Data Analyst</v>
          </cell>
          <cell r="H4143">
            <v>45163.250636574077</v>
          </cell>
        </row>
        <row r="4144">
          <cell r="A4144" t="str">
            <v>Data Scientist</v>
          </cell>
          <cell r="H4144">
            <v>45100.805486111109</v>
          </cell>
        </row>
        <row r="4145">
          <cell r="A4145" t="str">
            <v>Senior Data Scientist</v>
          </cell>
          <cell r="H4145">
            <v>45019.374189814807</v>
          </cell>
        </row>
        <row r="4146">
          <cell r="A4146" t="str">
            <v>Data Scientist</v>
          </cell>
          <cell r="H4146">
            <v>45136.314212962963</v>
          </cell>
        </row>
        <row r="4147">
          <cell r="A4147" t="str">
            <v>Data Scientist</v>
          </cell>
          <cell r="H4147">
            <v>45126.670520833337</v>
          </cell>
        </row>
        <row r="4148">
          <cell r="A4148" t="str">
            <v>Data Scientist</v>
          </cell>
          <cell r="H4148">
            <v>45245.711504629631</v>
          </cell>
        </row>
        <row r="4149">
          <cell r="A4149" t="str">
            <v>Senior Data Engineer</v>
          </cell>
          <cell r="H4149">
            <v>45037.935729166667</v>
          </cell>
        </row>
        <row r="4150">
          <cell r="A4150" t="str">
            <v>Data Analyst</v>
          </cell>
          <cell r="H4150">
            <v>45058.438611111109</v>
          </cell>
        </row>
        <row r="4151">
          <cell r="A4151" t="str">
            <v>Data Engineer</v>
          </cell>
          <cell r="H4151">
            <v>45186.003136574072</v>
          </cell>
        </row>
        <row r="4152">
          <cell r="A4152" t="str">
            <v>Data Analyst</v>
          </cell>
          <cell r="H4152">
            <v>45104.501504629632</v>
          </cell>
        </row>
        <row r="4153">
          <cell r="A4153" t="str">
            <v>Data Engineer</v>
          </cell>
          <cell r="H4153">
            <v>45043.966747685183</v>
          </cell>
        </row>
        <row r="4154">
          <cell r="A4154" t="str">
            <v>Data Engineer</v>
          </cell>
          <cell r="H4154">
            <v>45091.699062500003</v>
          </cell>
        </row>
        <row r="4155">
          <cell r="A4155" t="str">
            <v>Senior Data Scientist</v>
          </cell>
          <cell r="H4155">
            <v>44985.961736111109</v>
          </cell>
        </row>
        <row r="4156">
          <cell r="A4156" t="str">
            <v>Senior Data Engineer</v>
          </cell>
          <cell r="H4156">
            <v>44969.00576388889</v>
          </cell>
        </row>
        <row r="4157">
          <cell r="A4157" t="str">
            <v>Data Scientist</v>
          </cell>
          <cell r="H4157">
            <v>45089.627743055556</v>
          </cell>
        </row>
        <row r="4158">
          <cell r="A4158" t="str">
            <v>Data Engineer</v>
          </cell>
          <cell r="H4158">
            <v>45026.669814814813</v>
          </cell>
        </row>
        <row r="4159">
          <cell r="A4159" t="str">
            <v>Cloud Engineer</v>
          </cell>
          <cell r="H4159">
            <v>45288.642743055563</v>
          </cell>
        </row>
        <row r="4160">
          <cell r="A4160" t="str">
            <v>Senior Data Scientist</v>
          </cell>
          <cell r="H4160">
            <v>45233.747974537036</v>
          </cell>
        </row>
        <row r="4161">
          <cell r="A4161" t="str">
            <v>Senior Data Scientist</v>
          </cell>
          <cell r="H4161">
            <v>45173.563425925917</v>
          </cell>
        </row>
        <row r="4162">
          <cell r="A4162" t="str">
            <v>Software Engineer</v>
          </cell>
          <cell r="H4162">
            <v>45160.751030092593</v>
          </cell>
        </row>
        <row r="4163">
          <cell r="A4163" t="str">
            <v>Senior Data Engineer</v>
          </cell>
          <cell r="H4163">
            <v>45100.434363425928</v>
          </cell>
        </row>
        <row r="4164">
          <cell r="A4164" t="str">
            <v>Data Analyst</v>
          </cell>
          <cell r="H4164">
            <v>45216.653807870367</v>
          </cell>
        </row>
        <row r="4165">
          <cell r="A4165" t="str">
            <v>Senior Data Engineer</v>
          </cell>
          <cell r="H4165">
            <v>45273.681423611109</v>
          </cell>
        </row>
        <row r="4166">
          <cell r="A4166" t="str">
            <v>Data Analyst</v>
          </cell>
          <cell r="H4166">
            <v>44930.293182870373</v>
          </cell>
        </row>
        <row r="4167">
          <cell r="A4167" t="str">
            <v>Data Engineer</v>
          </cell>
          <cell r="H4167">
            <v>45041.671689814822</v>
          </cell>
        </row>
        <row r="4168">
          <cell r="A4168" t="str">
            <v>Senior Data Engineer</v>
          </cell>
          <cell r="H4168">
            <v>45026.62804398148</v>
          </cell>
        </row>
        <row r="4169">
          <cell r="A4169" t="str">
            <v>Data Engineer</v>
          </cell>
          <cell r="H4169">
            <v>45153.632476851853</v>
          </cell>
        </row>
        <row r="4170">
          <cell r="A4170" t="str">
            <v>Data Analyst</v>
          </cell>
          <cell r="H4170">
            <v>45189.292175925933</v>
          </cell>
        </row>
        <row r="4171">
          <cell r="A4171" t="str">
            <v>Senior Data Engineer</v>
          </cell>
          <cell r="H4171">
            <v>44950.179780092592</v>
          </cell>
        </row>
        <row r="4172">
          <cell r="A4172" t="str">
            <v>Data Analyst</v>
          </cell>
          <cell r="H4172">
            <v>45084.536597222221</v>
          </cell>
        </row>
        <row r="4173">
          <cell r="A4173" t="str">
            <v>Senior Data Scientist</v>
          </cell>
          <cell r="H4173">
            <v>45073.29414351852</v>
          </cell>
        </row>
        <row r="4174">
          <cell r="A4174" t="str">
            <v>Data Engineer</v>
          </cell>
          <cell r="H4174">
            <v>45013.764166666668</v>
          </cell>
        </row>
        <row r="4175">
          <cell r="A4175" t="str">
            <v>Data Scientist</v>
          </cell>
          <cell r="H4175">
            <v>45219.092951388891</v>
          </cell>
        </row>
        <row r="4176">
          <cell r="A4176" t="str">
            <v>Data Engineer</v>
          </cell>
          <cell r="H4176">
            <v>45238.710150462961</v>
          </cell>
        </row>
        <row r="4177">
          <cell r="A4177" t="str">
            <v>Data Engineer</v>
          </cell>
          <cell r="H4177">
            <v>44946.357546296298</v>
          </cell>
        </row>
        <row r="4178">
          <cell r="A4178" t="str">
            <v>Data Engineer</v>
          </cell>
          <cell r="H4178">
            <v>45240.891261574077</v>
          </cell>
        </row>
        <row r="4179">
          <cell r="A4179" t="str">
            <v>Data Engineer</v>
          </cell>
          <cell r="H4179">
            <v>45174.339768518519</v>
          </cell>
        </row>
        <row r="4180">
          <cell r="A4180" t="str">
            <v>Data Engineer</v>
          </cell>
          <cell r="H4180">
            <v>44988.782268518517</v>
          </cell>
        </row>
        <row r="4181">
          <cell r="A4181" t="str">
            <v>Data Engineer</v>
          </cell>
          <cell r="H4181">
            <v>45154.767800925933</v>
          </cell>
        </row>
        <row r="4182">
          <cell r="A4182" t="str">
            <v>Senior Data Engineer</v>
          </cell>
          <cell r="H4182">
            <v>45037.746111111112</v>
          </cell>
        </row>
        <row r="4183">
          <cell r="A4183" t="str">
            <v>Data Analyst</v>
          </cell>
          <cell r="H4183">
            <v>45212.750578703701</v>
          </cell>
        </row>
        <row r="4184">
          <cell r="A4184" t="str">
            <v>Data Analyst</v>
          </cell>
          <cell r="H4184">
            <v>45225.835034722222</v>
          </cell>
        </row>
        <row r="4185">
          <cell r="A4185" t="str">
            <v>Data Engineer</v>
          </cell>
          <cell r="H4185">
            <v>45048.96665509259</v>
          </cell>
        </row>
        <row r="4186">
          <cell r="A4186" t="str">
            <v>Data Scientist</v>
          </cell>
          <cell r="H4186">
            <v>45145.644907407397</v>
          </cell>
        </row>
        <row r="4187">
          <cell r="A4187" t="str">
            <v>Data Analyst</v>
          </cell>
          <cell r="H4187">
            <v>45166.667905092603</v>
          </cell>
        </row>
        <row r="4188">
          <cell r="A4188" t="str">
            <v>Data Scientist</v>
          </cell>
          <cell r="H4188">
            <v>45237.881863425922</v>
          </cell>
        </row>
        <row r="4189">
          <cell r="A4189" t="str">
            <v>Data Scientist</v>
          </cell>
          <cell r="H4189">
            <v>45212.335972222223</v>
          </cell>
        </row>
        <row r="4190">
          <cell r="A4190" t="str">
            <v>Senior Data Scientist</v>
          </cell>
          <cell r="H4190">
            <v>45245.462118055562</v>
          </cell>
        </row>
        <row r="4191">
          <cell r="A4191" t="str">
            <v>Machine Learning Engineer</v>
          </cell>
          <cell r="H4191">
            <v>45288.64130787037</v>
          </cell>
        </row>
        <row r="4192">
          <cell r="A4192" t="str">
            <v>Data Analyst</v>
          </cell>
          <cell r="H4192">
            <v>45126.961678240739</v>
          </cell>
        </row>
        <row r="4193">
          <cell r="A4193" t="str">
            <v>Data Analyst</v>
          </cell>
          <cell r="H4193">
            <v>44944.960694444453</v>
          </cell>
        </row>
        <row r="4194">
          <cell r="A4194" t="str">
            <v>Data Scientist</v>
          </cell>
          <cell r="H4194">
            <v>45126.25172453704</v>
          </cell>
        </row>
        <row r="4195">
          <cell r="A4195" t="str">
            <v>Data Analyst</v>
          </cell>
          <cell r="H4195">
            <v>45176.292511574073</v>
          </cell>
        </row>
        <row r="4196">
          <cell r="A4196" t="str">
            <v>Data Scientist</v>
          </cell>
          <cell r="H4196">
            <v>45201.87777777778</v>
          </cell>
        </row>
        <row r="4197">
          <cell r="A4197" t="str">
            <v>Data Scientist</v>
          </cell>
          <cell r="H4197">
            <v>45145.348252314812</v>
          </cell>
        </row>
        <row r="4198">
          <cell r="A4198" t="str">
            <v>Data Engineer</v>
          </cell>
          <cell r="H4198">
            <v>45152.826307870368</v>
          </cell>
        </row>
        <row r="4199">
          <cell r="A4199" t="str">
            <v>Data Engineer</v>
          </cell>
          <cell r="H4199">
            <v>45285.418090277781</v>
          </cell>
        </row>
        <row r="4200">
          <cell r="A4200" t="str">
            <v>Data Engineer</v>
          </cell>
          <cell r="H4200">
            <v>44996.379918981482</v>
          </cell>
        </row>
        <row r="4201">
          <cell r="A4201" t="str">
            <v>Business Analyst</v>
          </cell>
          <cell r="H4201">
            <v>45226.792268518519</v>
          </cell>
        </row>
        <row r="4202">
          <cell r="A4202" t="str">
            <v>Senior Data Analyst</v>
          </cell>
          <cell r="H4202">
            <v>45138.291701388887</v>
          </cell>
        </row>
        <row r="4203">
          <cell r="A4203" t="str">
            <v>Data Analyst</v>
          </cell>
          <cell r="H4203">
            <v>45239.376296296286</v>
          </cell>
        </row>
        <row r="4204">
          <cell r="A4204" t="str">
            <v>Business Analyst</v>
          </cell>
          <cell r="H4204">
            <v>45111.138726851852</v>
          </cell>
        </row>
        <row r="4205">
          <cell r="A4205" t="str">
            <v>Data Analyst</v>
          </cell>
          <cell r="H4205">
            <v>45156.750613425917</v>
          </cell>
        </row>
        <row r="4206">
          <cell r="A4206" t="str">
            <v>Data Scientist</v>
          </cell>
          <cell r="H4206">
            <v>44971.004224537042</v>
          </cell>
        </row>
        <row r="4207">
          <cell r="A4207" t="str">
            <v>Data Analyst</v>
          </cell>
          <cell r="H4207">
            <v>45198.500254629631</v>
          </cell>
        </row>
        <row r="4208">
          <cell r="A4208" t="str">
            <v>Data Scientist</v>
          </cell>
          <cell r="H4208">
            <v>45098.961458333331</v>
          </cell>
        </row>
        <row r="4209">
          <cell r="A4209" t="str">
            <v>Data Engineer</v>
          </cell>
          <cell r="H4209">
            <v>45026.920254629629</v>
          </cell>
        </row>
        <row r="4210">
          <cell r="A4210" t="str">
            <v>Data Scientist</v>
          </cell>
          <cell r="H4210">
            <v>45278.008819444447</v>
          </cell>
        </row>
        <row r="4211">
          <cell r="A4211" t="str">
            <v>Data Analyst</v>
          </cell>
          <cell r="H4211">
            <v>45000.667939814812</v>
          </cell>
        </row>
        <row r="4212">
          <cell r="A4212" t="str">
            <v>Data Analyst</v>
          </cell>
          <cell r="H4212">
            <v>44933.087199074071</v>
          </cell>
        </row>
        <row r="4213">
          <cell r="A4213" t="str">
            <v>Data Engineer</v>
          </cell>
          <cell r="H4213">
            <v>45286.338055555563</v>
          </cell>
        </row>
        <row r="4214">
          <cell r="A4214" t="str">
            <v>Data Analyst</v>
          </cell>
          <cell r="H4214">
            <v>45147.875081018523</v>
          </cell>
        </row>
        <row r="4215">
          <cell r="A4215" t="str">
            <v>Software Engineer</v>
          </cell>
          <cell r="H4215">
            <v>45007.549328703702</v>
          </cell>
        </row>
        <row r="4216">
          <cell r="A4216" t="str">
            <v>Data Engineer</v>
          </cell>
          <cell r="H4216">
            <v>45189.712222222217</v>
          </cell>
        </row>
        <row r="4217">
          <cell r="A4217" t="str">
            <v>Data Engineer</v>
          </cell>
          <cell r="H4217">
            <v>45163.820706018523</v>
          </cell>
        </row>
        <row r="4218">
          <cell r="A4218" t="str">
            <v>Machine Learning Engineer</v>
          </cell>
          <cell r="H4218">
            <v>45121.834479166668</v>
          </cell>
        </row>
        <row r="4219">
          <cell r="A4219" t="str">
            <v>Data Engineer</v>
          </cell>
          <cell r="H4219">
            <v>44979.588263888887</v>
          </cell>
        </row>
        <row r="4220">
          <cell r="A4220" t="str">
            <v>Senior Data Engineer</v>
          </cell>
          <cell r="H4220">
            <v>45079.728865740741</v>
          </cell>
        </row>
        <row r="4221">
          <cell r="A4221" t="str">
            <v>Data Engineer</v>
          </cell>
          <cell r="H4221">
            <v>44956.523541666669</v>
          </cell>
        </row>
        <row r="4222">
          <cell r="A4222" t="str">
            <v>Data Engineer</v>
          </cell>
          <cell r="H4222">
            <v>45092.281273148154</v>
          </cell>
        </row>
        <row r="4223">
          <cell r="A4223" t="str">
            <v>Data Engineer</v>
          </cell>
          <cell r="H4223">
            <v>45139.653356481482</v>
          </cell>
        </row>
        <row r="4224">
          <cell r="A4224" t="str">
            <v>Data Engineer</v>
          </cell>
          <cell r="H4224">
            <v>45042.466458333343</v>
          </cell>
        </row>
        <row r="4225">
          <cell r="A4225" t="str">
            <v>Data Analyst</v>
          </cell>
          <cell r="H4225">
            <v>45270.625474537039</v>
          </cell>
        </row>
        <row r="4226">
          <cell r="A4226" t="str">
            <v>Data Analyst</v>
          </cell>
          <cell r="H4226">
            <v>45231.654143518521</v>
          </cell>
        </row>
        <row r="4227">
          <cell r="A4227" t="str">
            <v>Data Engineer</v>
          </cell>
          <cell r="H4227">
            <v>45200.089502314811</v>
          </cell>
        </row>
        <row r="4228">
          <cell r="A4228" t="str">
            <v>Data Engineer</v>
          </cell>
          <cell r="H4228">
            <v>45051.851203703707</v>
          </cell>
        </row>
        <row r="4229">
          <cell r="A4229" t="str">
            <v>Data Engineer</v>
          </cell>
          <cell r="H4229">
            <v>45107.302499999998</v>
          </cell>
        </row>
        <row r="4230">
          <cell r="A4230" t="str">
            <v>Data Scientist</v>
          </cell>
          <cell r="H4230">
            <v>45252.298622685194</v>
          </cell>
        </row>
        <row r="4231">
          <cell r="A4231" t="str">
            <v>Data Scientist</v>
          </cell>
          <cell r="H4231">
            <v>45090.734525462962</v>
          </cell>
        </row>
        <row r="4232">
          <cell r="A4232" t="str">
            <v>Data Analyst</v>
          </cell>
          <cell r="H4232">
            <v>45263.239444444444</v>
          </cell>
        </row>
        <row r="4233">
          <cell r="A4233" t="str">
            <v>Senior Data Engineer</v>
          </cell>
          <cell r="H4233">
            <v>45154.467604166668</v>
          </cell>
        </row>
        <row r="4234">
          <cell r="A4234" t="str">
            <v>Data Scientist</v>
          </cell>
          <cell r="H4234">
            <v>45165.292430555557</v>
          </cell>
        </row>
        <row r="4235">
          <cell r="A4235" t="str">
            <v>Data Scientist</v>
          </cell>
          <cell r="H4235">
            <v>44937.264247685183</v>
          </cell>
        </row>
        <row r="4236">
          <cell r="A4236" t="str">
            <v>Data Scientist</v>
          </cell>
          <cell r="H4236">
            <v>45156.753564814811</v>
          </cell>
        </row>
        <row r="4237">
          <cell r="A4237" t="str">
            <v>Data Engineer</v>
          </cell>
          <cell r="H4237">
            <v>45230.628831018519</v>
          </cell>
        </row>
        <row r="4238">
          <cell r="A4238" t="str">
            <v>Data Engineer</v>
          </cell>
          <cell r="H4238">
            <v>45244.963680555556</v>
          </cell>
        </row>
        <row r="4239">
          <cell r="A4239" t="str">
            <v>Data Analyst</v>
          </cell>
          <cell r="H4239">
            <v>45242.875289351847</v>
          </cell>
        </row>
        <row r="4240">
          <cell r="A4240" t="str">
            <v>Data Engineer</v>
          </cell>
          <cell r="H4240">
            <v>44986.046840277777</v>
          </cell>
        </row>
        <row r="4241">
          <cell r="A4241" t="str">
            <v>Senior Data Engineer</v>
          </cell>
          <cell r="H4241">
            <v>45092.489606481482</v>
          </cell>
        </row>
        <row r="4242">
          <cell r="A4242" t="str">
            <v>Senior Data Analyst</v>
          </cell>
          <cell r="H4242">
            <v>45010.751388888893</v>
          </cell>
        </row>
        <row r="4243">
          <cell r="A4243" t="str">
            <v>Data Scientist</v>
          </cell>
          <cell r="H4243">
            <v>45037.360335648147</v>
          </cell>
        </row>
        <row r="4244">
          <cell r="A4244" t="str">
            <v>Data Analyst</v>
          </cell>
          <cell r="H4244">
            <v>45195.292523148149</v>
          </cell>
        </row>
        <row r="4245">
          <cell r="A4245" t="str">
            <v>Data Scientist</v>
          </cell>
          <cell r="H4245">
            <v>45153.545185185183</v>
          </cell>
        </row>
        <row r="4246">
          <cell r="A4246" t="str">
            <v>Senior Data Engineer</v>
          </cell>
          <cell r="H4246">
            <v>45173.255243055559</v>
          </cell>
        </row>
        <row r="4247">
          <cell r="A4247" t="str">
            <v>Data Engineer</v>
          </cell>
          <cell r="H4247">
            <v>45210.879502314812</v>
          </cell>
        </row>
        <row r="4248">
          <cell r="A4248" t="str">
            <v>Data Engineer</v>
          </cell>
          <cell r="H4248">
            <v>45105.340671296297</v>
          </cell>
        </row>
        <row r="4249">
          <cell r="A4249" t="str">
            <v>Senior Data Scientist</v>
          </cell>
          <cell r="H4249">
            <v>45113.627615740741</v>
          </cell>
        </row>
        <row r="4250">
          <cell r="A4250" t="str">
            <v>Cloud Engineer</v>
          </cell>
          <cell r="H4250">
            <v>45198.606944444437</v>
          </cell>
        </row>
        <row r="4251">
          <cell r="A4251" t="str">
            <v>Data Analyst</v>
          </cell>
          <cell r="H4251">
            <v>44957.510925925933</v>
          </cell>
        </row>
        <row r="4252">
          <cell r="A4252" t="str">
            <v>Data Analyst</v>
          </cell>
          <cell r="H4252">
            <v>44943.91679398148</v>
          </cell>
        </row>
        <row r="4253">
          <cell r="A4253" t="str">
            <v>Senior Data Analyst</v>
          </cell>
          <cell r="H4253">
            <v>45244.291689814818</v>
          </cell>
        </row>
        <row r="4254">
          <cell r="A4254" t="str">
            <v>Machine Learning Engineer</v>
          </cell>
          <cell r="H4254">
            <v>45112.183217592603</v>
          </cell>
        </row>
        <row r="4255">
          <cell r="A4255" t="str">
            <v>Data Scientist</v>
          </cell>
          <cell r="H4255">
            <v>45155.767002314817</v>
          </cell>
        </row>
        <row r="4256">
          <cell r="A4256" t="str">
            <v>Data Engineer</v>
          </cell>
          <cell r="H4256">
            <v>44936.807592592602</v>
          </cell>
        </row>
        <row r="4257">
          <cell r="A4257" t="str">
            <v>Data Engineer</v>
          </cell>
          <cell r="H4257">
            <v>45114.515127314808</v>
          </cell>
        </row>
        <row r="4258">
          <cell r="A4258" t="str">
            <v>Data Engineer</v>
          </cell>
          <cell r="H4258">
            <v>45040.757650462961</v>
          </cell>
        </row>
        <row r="4259">
          <cell r="A4259" t="str">
            <v>Senior Data Analyst</v>
          </cell>
          <cell r="H4259">
            <v>45097.793182870373</v>
          </cell>
        </row>
        <row r="4260">
          <cell r="A4260" t="str">
            <v>Data Engineer</v>
          </cell>
          <cell r="H4260">
            <v>45157.254166666673</v>
          </cell>
        </row>
        <row r="4261">
          <cell r="A4261" t="str">
            <v>Data Engineer</v>
          </cell>
          <cell r="H4261">
            <v>45145.270370370366</v>
          </cell>
        </row>
        <row r="4262">
          <cell r="A4262" t="str">
            <v>Data Engineer</v>
          </cell>
          <cell r="H4262">
            <v>44939.340231481481</v>
          </cell>
        </row>
        <row r="4263">
          <cell r="A4263" t="str">
            <v>Data Engineer</v>
          </cell>
          <cell r="H4263">
            <v>44984.422083333331</v>
          </cell>
        </row>
        <row r="4264">
          <cell r="A4264" t="str">
            <v>Machine Learning Engineer</v>
          </cell>
          <cell r="H4264">
            <v>45238.700219907398</v>
          </cell>
        </row>
        <row r="4265">
          <cell r="A4265" t="str">
            <v>Data Engineer</v>
          </cell>
          <cell r="H4265">
            <v>45173.97923611111</v>
          </cell>
        </row>
        <row r="4266">
          <cell r="A4266" t="str">
            <v>Data Analyst</v>
          </cell>
          <cell r="H4266">
            <v>45273.041979166657</v>
          </cell>
        </row>
        <row r="4267">
          <cell r="A4267" t="str">
            <v>Data Scientist</v>
          </cell>
          <cell r="H4267">
            <v>44969.80740740741</v>
          </cell>
        </row>
        <row r="4268">
          <cell r="A4268" t="str">
            <v>Senior Data Engineer</v>
          </cell>
          <cell r="H4268">
            <v>45129.49596064815</v>
          </cell>
        </row>
        <row r="4269">
          <cell r="A4269" t="str">
            <v>Data Engineer</v>
          </cell>
          <cell r="H4269">
            <v>45223.962129629632</v>
          </cell>
        </row>
        <row r="4270">
          <cell r="A4270" t="str">
            <v>Data Engineer</v>
          </cell>
          <cell r="H4270">
            <v>44974.585520833331</v>
          </cell>
        </row>
        <row r="4271">
          <cell r="A4271" t="str">
            <v>Senior Data Engineer</v>
          </cell>
          <cell r="H4271">
            <v>45127.796053240738</v>
          </cell>
        </row>
        <row r="4272">
          <cell r="A4272" t="str">
            <v>Data Scientist</v>
          </cell>
          <cell r="H4272">
            <v>45042.794120370367</v>
          </cell>
        </row>
        <row r="4273">
          <cell r="A4273" t="str">
            <v>Machine Learning Engineer</v>
          </cell>
          <cell r="H4273">
            <v>44936.488333333327</v>
          </cell>
        </row>
        <row r="4274">
          <cell r="A4274" t="str">
            <v>Senior Data Engineer</v>
          </cell>
          <cell r="H4274">
            <v>45016.757928240739</v>
          </cell>
        </row>
        <row r="4275">
          <cell r="A4275" t="str">
            <v>Data Engineer</v>
          </cell>
          <cell r="H4275">
            <v>45138.922824074078</v>
          </cell>
        </row>
        <row r="4276">
          <cell r="A4276" t="str">
            <v>Data Scientist</v>
          </cell>
          <cell r="H4276">
            <v>45086.860717592594</v>
          </cell>
        </row>
        <row r="4277">
          <cell r="A4277" t="str">
            <v>Data Engineer</v>
          </cell>
          <cell r="H4277">
            <v>45097.836944444447</v>
          </cell>
        </row>
        <row r="4278">
          <cell r="A4278" t="str">
            <v>Data Engineer</v>
          </cell>
          <cell r="H4278">
            <v>45158.412743055553</v>
          </cell>
        </row>
        <row r="4279">
          <cell r="A4279" t="str">
            <v>Data Analyst</v>
          </cell>
          <cell r="H4279">
            <v>45170.545624999999</v>
          </cell>
        </row>
        <row r="4280">
          <cell r="A4280" t="str">
            <v>Data Engineer</v>
          </cell>
          <cell r="H4280">
            <v>45078.395729166667</v>
          </cell>
        </row>
        <row r="4281">
          <cell r="A4281" t="str">
            <v>Data Engineer</v>
          </cell>
          <cell r="H4281">
            <v>45233.671203703707</v>
          </cell>
        </row>
        <row r="4282">
          <cell r="A4282" t="str">
            <v>Senior Data Scientist</v>
          </cell>
          <cell r="H4282">
            <v>45156.79483796296</v>
          </cell>
        </row>
        <row r="4283">
          <cell r="A4283" t="str">
            <v>Senior Data Analyst</v>
          </cell>
          <cell r="H4283">
            <v>45012.792013888888</v>
          </cell>
        </row>
        <row r="4284">
          <cell r="A4284" t="str">
            <v>Data Scientist</v>
          </cell>
          <cell r="H4284">
            <v>44966.668726851851</v>
          </cell>
        </row>
        <row r="4285">
          <cell r="A4285" t="str">
            <v>Data Scientist</v>
          </cell>
          <cell r="H4285">
            <v>45145.522083333337</v>
          </cell>
        </row>
        <row r="4286">
          <cell r="A4286" t="str">
            <v>Data Engineer</v>
          </cell>
          <cell r="H4286">
            <v>45178.378009259257</v>
          </cell>
        </row>
        <row r="4287">
          <cell r="A4287" t="str">
            <v>Data Engineer</v>
          </cell>
          <cell r="H4287">
            <v>45279.169791666667</v>
          </cell>
        </row>
        <row r="4288">
          <cell r="A4288" t="str">
            <v>Data Analyst</v>
          </cell>
          <cell r="H4288">
            <v>45228.250277777777</v>
          </cell>
        </row>
        <row r="4289">
          <cell r="A4289" t="str">
            <v>Data Analyst</v>
          </cell>
          <cell r="H4289">
            <v>45015.519745370373</v>
          </cell>
        </row>
        <row r="4290">
          <cell r="A4290" t="str">
            <v>Data Engineer</v>
          </cell>
          <cell r="H4290">
            <v>45163.713680555556</v>
          </cell>
        </row>
        <row r="4291">
          <cell r="A4291" t="str">
            <v>Data Scientist</v>
          </cell>
          <cell r="H4291">
            <v>45142.335914351846</v>
          </cell>
        </row>
        <row r="4292">
          <cell r="A4292" t="str">
            <v>Data Engineer</v>
          </cell>
          <cell r="H4292">
            <v>45128.708541666667</v>
          </cell>
        </row>
        <row r="4293">
          <cell r="A4293" t="str">
            <v>Data Analyst</v>
          </cell>
          <cell r="H4293">
            <v>45155.917372685188</v>
          </cell>
        </row>
        <row r="4294">
          <cell r="A4294" t="str">
            <v>Data Scientist</v>
          </cell>
          <cell r="H4294">
            <v>45058.814363425918</v>
          </cell>
        </row>
        <row r="4295">
          <cell r="A4295" t="str">
            <v>Data Scientist</v>
          </cell>
          <cell r="H4295">
            <v>45187.251793981479</v>
          </cell>
        </row>
        <row r="4296">
          <cell r="A4296" t="str">
            <v>Data Engineer</v>
          </cell>
          <cell r="H4296">
            <v>44931.705439814818</v>
          </cell>
        </row>
        <row r="4297">
          <cell r="A4297" t="str">
            <v>Data Engineer</v>
          </cell>
          <cell r="H4297">
            <v>45149.30060185185</v>
          </cell>
        </row>
        <row r="4298">
          <cell r="A4298" t="str">
            <v>Data Scientist</v>
          </cell>
          <cell r="H4298">
            <v>45105.795486111107</v>
          </cell>
        </row>
        <row r="4299">
          <cell r="A4299" t="str">
            <v>Senior Data Engineer</v>
          </cell>
          <cell r="H4299">
            <v>45176.280370370368</v>
          </cell>
        </row>
        <row r="4300">
          <cell r="A4300" t="str">
            <v>Software Engineer</v>
          </cell>
          <cell r="H4300">
            <v>45132.531469907408</v>
          </cell>
        </row>
        <row r="4301">
          <cell r="A4301" t="str">
            <v>Data Engineer</v>
          </cell>
          <cell r="H4301">
            <v>45240.329155092593</v>
          </cell>
        </row>
        <row r="4302">
          <cell r="A4302" t="str">
            <v>Senior Data Engineer</v>
          </cell>
          <cell r="H4302">
            <v>45048.632638888892</v>
          </cell>
        </row>
        <row r="4303">
          <cell r="A4303" t="str">
            <v>Senior Data Scientist</v>
          </cell>
          <cell r="H4303">
            <v>44950.295729166668</v>
          </cell>
        </row>
        <row r="4304">
          <cell r="A4304" t="str">
            <v>Data Scientist</v>
          </cell>
          <cell r="H4304">
            <v>45020.875104166669</v>
          </cell>
        </row>
        <row r="4305">
          <cell r="A4305" t="str">
            <v>Data Engineer</v>
          </cell>
          <cell r="H4305">
            <v>45079.656504629631</v>
          </cell>
        </row>
        <row r="4306">
          <cell r="A4306" t="str">
            <v>Data Analyst</v>
          </cell>
          <cell r="H4306">
            <v>45271.882361111107</v>
          </cell>
        </row>
        <row r="4307">
          <cell r="A4307" t="str">
            <v>Data Engineer</v>
          </cell>
          <cell r="H4307">
            <v>45256.646053240736</v>
          </cell>
        </row>
        <row r="4308">
          <cell r="A4308" t="str">
            <v>Senior Data Engineer</v>
          </cell>
          <cell r="H4308">
            <v>44947.028946759259</v>
          </cell>
        </row>
        <row r="4309">
          <cell r="A4309" t="str">
            <v>Data Engineer</v>
          </cell>
          <cell r="H4309">
            <v>45133.882465277777</v>
          </cell>
        </row>
        <row r="4310">
          <cell r="A4310" t="str">
            <v>Data Analyst</v>
          </cell>
          <cell r="H4310">
            <v>44978.723217592589</v>
          </cell>
        </row>
        <row r="4311">
          <cell r="A4311" t="str">
            <v>Data Engineer</v>
          </cell>
          <cell r="H4311">
            <v>45100.809652777767</v>
          </cell>
        </row>
        <row r="4312">
          <cell r="A4312" t="str">
            <v>Data Engineer</v>
          </cell>
          <cell r="H4312">
            <v>45198.962129629632</v>
          </cell>
        </row>
        <row r="4313">
          <cell r="A4313" t="str">
            <v>Senior Data Engineer</v>
          </cell>
          <cell r="H4313">
            <v>45057.786273148151</v>
          </cell>
        </row>
        <row r="4314">
          <cell r="A4314" t="str">
            <v>Senior Data Analyst</v>
          </cell>
          <cell r="H4314">
            <v>45149.250520833331</v>
          </cell>
        </row>
        <row r="4315">
          <cell r="A4315" t="str">
            <v>Data Analyst</v>
          </cell>
          <cell r="H4315">
            <v>45232.401990740742</v>
          </cell>
        </row>
        <row r="4316">
          <cell r="A4316" t="str">
            <v>Senior Data Engineer</v>
          </cell>
          <cell r="H4316">
            <v>45041.006550925929</v>
          </cell>
        </row>
        <row r="4317">
          <cell r="A4317" t="str">
            <v>Senior Data Engineer</v>
          </cell>
          <cell r="H4317">
            <v>45168.569687499999</v>
          </cell>
        </row>
        <row r="4318">
          <cell r="A4318" t="str">
            <v>Senior Data Engineer</v>
          </cell>
          <cell r="H4318">
            <v>44936.97693287037</v>
          </cell>
        </row>
        <row r="4319">
          <cell r="A4319" t="str">
            <v>Data Analyst</v>
          </cell>
          <cell r="H4319">
            <v>44964.834120370368</v>
          </cell>
        </row>
        <row r="4320">
          <cell r="A4320" t="str">
            <v>Senior Data Analyst</v>
          </cell>
          <cell r="H4320">
            <v>45007.999976851846</v>
          </cell>
        </row>
        <row r="4321">
          <cell r="A4321" t="str">
            <v>Data Engineer</v>
          </cell>
          <cell r="H4321">
            <v>45071.629537037043</v>
          </cell>
        </row>
        <row r="4322">
          <cell r="A4322" t="str">
            <v>Senior Data Engineer</v>
          </cell>
          <cell r="H4322">
            <v>45052.270520833343</v>
          </cell>
        </row>
        <row r="4323">
          <cell r="A4323" t="str">
            <v>Data Analyst</v>
          </cell>
          <cell r="H4323">
            <v>45072.583472222221</v>
          </cell>
        </row>
        <row r="4324">
          <cell r="A4324" t="str">
            <v>Data Engineer</v>
          </cell>
          <cell r="H4324">
            <v>45145.891828703701</v>
          </cell>
        </row>
        <row r="4325">
          <cell r="A4325" t="str">
            <v>Data Engineer</v>
          </cell>
          <cell r="H4325">
            <v>45121.976574074077</v>
          </cell>
        </row>
        <row r="4326">
          <cell r="A4326" t="str">
            <v>Data Engineer</v>
          </cell>
          <cell r="H4326">
            <v>44995.844444444447</v>
          </cell>
        </row>
        <row r="4327">
          <cell r="A4327" t="str">
            <v>Data Engineer</v>
          </cell>
          <cell r="H4327">
            <v>45132.547800925917</v>
          </cell>
        </row>
        <row r="4328">
          <cell r="A4328" t="str">
            <v>Data Analyst</v>
          </cell>
          <cell r="H4328">
            <v>45043.584444444437</v>
          </cell>
        </row>
        <row r="4329">
          <cell r="A4329" t="str">
            <v>Data Scientist</v>
          </cell>
          <cell r="H4329">
            <v>45216.960613425923</v>
          </cell>
        </row>
        <row r="4330">
          <cell r="A4330" t="str">
            <v>Data Engineer</v>
          </cell>
          <cell r="H4330">
            <v>45252.295138888891</v>
          </cell>
        </row>
        <row r="4331">
          <cell r="A4331" t="str">
            <v>Senior Data Engineer</v>
          </cell>
          <cell r="H4331">
            <v>44959.797858796293</v>
          </cell>
        </row>
        <row r="4332">
          <cell r="A4332" t="str">
            <v>Machine Learning Engineer</v>
          </cell>
          <cell r="H4332">
            <v>45273.461493055547</v>
          </cell>
        </row>
        <row r="4333">
          <cell r="A4333" t="str">
            <v>Senior Data Engineer</v>
          </cell>
          <cell r="H4333">
            <v>45113.006423611107</v>
          </cell>
        </row>
        <row r="4334">
          <cell r="A4334" t="str">
            <v>Senior Data Engineer</v>
          </cell>
          <cell r="H4334">
            <v>45103.908865740741</v>
          </cell>
        </row>
        <row r="4335">
          <cell r="A4335" t="str">
            <v>Data Scientist</v>
          </cell>
          <cell r="H4335">
            <v>45021.75273148148</v>
          </cell>
        </row>
        <row r="4336">
          <cell r="A4336" t="str">
            <v>Data Scientist</v>
          </cell>
          <cell r="H4336">
            <v>45247.626574074071</v>
          </cell>
        </row>
        <row r="4337">
          <cell r="A4337" t="str">
            <v>Data Engineer</v>
          </cell>
          <cell r="H4337">
            <v>45160.089548611111</v>
          </cell>
        </row>
        <row r="4338">
          <cell r="A4338" t="str">
            <v>Data Engineer</v>
          </cell>
          <cell r="H4338">
            <v>45098.704305555562</v>
          </cell>
        </row>
        <row r="4339">
          <cell r="A4339" t="str">
            <v>Data Analyst</v>
          </cell>
          <cell r="H4339">
            <v>45135.499976851846</v>
          </cell>
        </row>
        <row r="4340">
          <cell r="A4340" t="str">
            <v>Business Analyst</v>
          </cell>
          <cell r="H4340">
            <v>45220.416666666657</v>
          </cell>
        </row>
        <row r="4341">
          <cell r="A4341" t="str">
            <v>Data Analyst</v>
          </cell>
          <cell r="H4341">
            <v>45093.249918981477</v>
          </cell>
        </row>
        <row r="4342">
          <cell r="A4342" t="str">
            <v>Data Scientist</v>
          </cell>
          <cell r="H4342">
            <v>45141.749756944453</v>
          </cell>
        </row>
        <row r="4343">
          <cell r="A4343" t="str">
            <v>Data Scientist</v>
          </cell>
          <cell r="H4343">
            <v>45230.335393518522</v>
          </cell>
        </row>
        <row r="4344">
          <cell r="A4344" t="str">
            <v>Data Analyst</v>
          </cell>
          <cell r="H4344">
            <v>45233.872800925928</v>
          </cell>
        </row>
        <row r="4345">
          <cell r="A4345" t="str">
            <v>Senior Data Engineer</v>
          </cell>
          <cell r="H4345">
            <v>45124.390185185177</v>
          </cell>
        </row>
        <row r="4346">
          <cell r="A4346" t="str">
            <v>Data Analyst</v>
          </cell>
          <cell r="H4346">
            <v>45063.79210648148</v>
          </cell>
        </row>
        <row r="4347">
          <cell r="A4347" t="str">
            <v>Data Scientist</v>
          </cell>
          <cell r="H4347">
            <v>45030.641724537039</v>
          </cell>
        </row>
        <row r="4348">
          <cell r="A4348" t="str">
            <v>Data Engineer</v>
          </cell>
          <cell r="H4348">
            <v>45164.539236111108</v>
          </cell>
        </row>
        <row r="4349">
          <cell r="A4349" t="str">
            <v>Data Engineer</v>
          </cell>
          <cell r="H4349">
            <v>45105.339456018519</v>
          </cell>
        </row>
        <row r="4350">
          <cell r="A4350" t="str">
            <v>Senior Data Engineer</v>
          </cell>
          <cell r="H4350">
            <v>45130.598576388889</v>
          </cell>
        </row>
        <row r="4351">
          <cell r="A4351" t="str">
            <v>Data Scientist</v>
          </cell>
          <cell r="H4351">
            <v>45156.29550925926</v>
          </cell>
        </row>
        <row r="4352">
          <cell r="A4352" t="str">
            <v>Senior Data Engineer</v>
          </cell>
          <cell r="H4352">
            <v>44985.620428240742</v>
          </cell>
        </row>
        <row r="4353">
          <cell r="A4353" t="str">
            <v>Senior Data Engineer</v>
          </cell>
          <cell r="H4353">
            <v>45159.105416666673</v>
          </cell>
        </row>
        <row r="4354">
          <cell r="A4354" t="str">
            <v>Machine Learning Engineer</v>
          </cell>
          <cell r="H4354">
            <v>45268.849305555559</v>
          </cell>
        </row>
        <row r="4355">
          <cell r="A4355" t="str">
            <v>Data Engineer</v>
          </cell>
          <cell r="H4355">
            <v>45285.582951388889</v>
          </cell>
        </row>
        <row r="4356">
          <cell r="A4356" t="str">
            <v>Data Engineer</v>
          </cell>
          <cell r="H4356">
            <v>45072.590138888889</v>
          </cell>
        </row>
        <row r="4357">
          <cell r="A4357" t="str">
            <v>Data Engineer</v>
          </cell>
          <cell r="H4357">
            <v>45156.489386574067</v>
          </cell>
        </row>
        <row r="4358">
          <cell r="A4358" t="str">
            <v>Data Analyst</v>
          </cell>
          <cell r="H4358">
            <v>45161.667083333326</v>
          </cell>
        </row>
        <row r="4359">
          <cell r="A4359" t="str">
            <v>Data Engineer</v>
          </cell>
          <cell r="H4359">
            <v>44934.628321759257</v>
          </cell>
        </row>
        <row r="4360">
          <cell r="A4360" t="str">
            <v>Data Scientist</v>
          </cell>
          <cell r="H4360">
            <v>45035.752511574072</v>
          </cell>
        </row>
        <row r="4361">
          <cell r="A4361" t="str">
            <v>Machine Learning Engineer</v>
          </cell>
          <cell r="H4361">
            <v>45005.558252314811</v>
          </cell>
        </row>
        <row r="4362">
          <cell r="A4362" t="str">
            <v>Data Scientist</v>
          </cell>
          <cell r="H4362">
            <v>45088.91883101852</v>
          </cell>
        </row>
        <row r="4363">
          <cell r="A4363" t="str">
            <v>Data Analyst</v>
          </cell>
          <cell r="H4363">
            <v>45231.382731481477</v>
          </cell>
        </row>
        <row r="4364">
          <cell r="A4364" t="str">
            <v>Data Scientist</v>
          </cell>
          <cell r="H4364">
            <v>45207.75104166667</v>
          </cell>
        </row>
        <row r="4365">
          <cell r="A4365" t="str">
            <v>Data Analyst</v>
          </cell>
          <cell r="H4365">
            <v>45276.427465277768</v>
          </cell>
        </row>
        <row r="4366">
          <cell r="A4366" t="str">
            <v>Senior Data Scientist</v>
          </cell>
          <cell r="H4366">
            <v>45192.128437500003</v>
          </cell>
        </row>
        <row r="4367">
          <cell r="A4367" t="str">
            <v>Data Scientist</v>
          </cell>
          <cell r="H4367">
            <v>44966.439895833333</v>
          </cell>
        </row>
        <row r="4368">
          <cell r="A4368" t="str">
            <v>Data Analyst</v>
          </cell>
          <cell r="H4368">
            <v>45229.333333333343</v>
          </cell>
        </row>
        <row r="4369">
          <cell r="A4369" t="str">
            <v>Data Analyst</v>
          </cell>
          <cell r="H4369">
            <v>45205.834432870368</v>
          </cell>
        </row>
        <row r="4370">
          <cell r="A4370" t="str">
            <v>Data Scientist</v>
          </cell>
          <cell r="H4370">
            <v>45189.191099537027</v>
          </cell>
        </row>
        <row r="4371">
          <cell r="A4371" t="str">
            <v>Data Engineer</v>
          </cell>
          <cell r="H4371">
            <v>44992.305069444446</v>
          </cell>
        </row>
        <row r="4372">
          <cell r="A4372" t="str">
            <v>Data Scientist</v>
          </cell>
          <cell r="H4372">
            <v>45044.845277777778</v>
          </cell>
        </row>
        <row r="4373">
          <cell r="A4373" t="str">
            <v>Data Analyst</v>
          </cell>
          <cell r="H4373">
            <v>45200.000011574077</v>
          </cell>
        </row>
        <row r="4374">
          <cell r="A4374" t="str">
            <v>Senior Data Scientist</v>
          </cell>
          <cell r="H4374">
            <v>45071.54451388889</v>
          </cell>
        </row>
        <row r="4375">
          <cell r="A4375" t="str">
            <v>Senior Data Scientist</v>
          </cell>
          <cell r="H4375">
            <v>45007.285671296297</v>
          </cell>
        </row>
        <row r="4376">
          <cell r="A4376" t="str">
            <v>Data Scientist</v>
          </cell>
          <cell r="H4376">
            <v>45112.127604166657</v>
          </cell>
        </row>
        <row r="4377">
          <cell r="A4377" t="str">
            <v>Data Engineer</v>
          </cell>
          <cell r="H4377">
            <v>45161.047476851847</v>
          </cell>
        </row>
        <row r="4378">
          <cell r="A4378" t="str">
            <v>Senior Data Analyst</v>
          </cell>
          <cell r="H4378">
            <v>45192.001539351862</v>
          </cell>
        </row>
        <row r="4379">
          <cell r="A4379" t="str">
            <v>Data Engineer</v>
          </cell>
          <cell r="H4379">
            <v>45010.405034722222</v>
          </cell>
        </row>
        <row r="4380">
          <cell r="A4380" t="str">
            <v>Data Scientist</v>
          </cell>
          <cell r="H4380">
            <v>44963.670219907413</v>
          </cell>
        </row>
        <row r="4381">
          <cell r="A4381" t="str">
            <v>Data Scientist</v>
          </cell>
          <cell r="H4381">
            <v>45188.284247685187</v>
          </cell>
        </row>
        <row r="4382">
          <cell r="A4382" t="str">
            <v>Data Analyst</v>
          </cell>
          <cell r="H4382">
            <v>45133.587465277778</v>
          </cell>
        </row>
        <row r="4383">
          <cell r="A4383" t="str">
            <v>Data Scientist</v>
          </cell>
          <cell r="H4383">
            <v>45118.506284722222</v>
          </cell>
        </row>
        <row r="4384">
          <cell r="A4384" t="str">
            <v>Data Analyst</v>
          </cell>
          <cell r="H4384">
            <v>45161.627592592587</v>
          </cell>
        </row>
        <row r="4385">
          <cell r="A4385" t="str">
            <v>Data Engineer</v>
          </cell>
          <cell r="H4385">
            <v>45285.377118055563</v>
          </cell>
        </row>
        <row r="4386">
          <cell r="A4386" t="str">
            <v>Data Scientist</v>
          </cell>
          <cell r="H4386">
            <v>45275.887557870366</v>
          </cell>
        </row>
        <row r="4387">
          <cell r="A4387" t="str">
            <v>Software Engineer</v>
          </cell>
          <cell r="H4387">
            <v>45230.859375</v>
          </cell>
        </row>
        <row r="4388">
          <cell r="A4388" t="str">
            <v>Data Analyst</v>
          </cell>
          <cell r="H4388">
            <v>44965.584490740737</v>
          </cell>
        </row>
        <row r="4389">
          <cell r="A4389" t="str">
            <v>Data Analyst</v>
          </cell>
          <cell r="H4389">
            <v>45204.679247685177</v>
          </cell>
        </row>
        <row r="4390">
          <cell r="A4390" t="str">
            <v>Data Analyst</v>
          </cell>
          <cell r="H4390">
            <v>44966.875671296293</v>
          </cell>
        </row>
        <row r="4391">
          <cell r="A4391" t="str">
            <v>Data Engineer</v>
          </cell>
          <cell r="H4391">
            <v>45186.718356481477</v>
          </cell>
        </row>
        <row r="4392">
          <cell r="A4392" t="str">
            <v>Data Engineer</v>
          </cell>
          <cell r="H4392">
            <v>44927.603090277778</v>
          </cell>
        </row>
        <row r="4393">
          <cell r="A4393" t="str">
            <v>Data Scientist</v>
          </cell>
          <cell r="H4393">
            <v>45187.987337962957</v>
          </cell>
        </row>
        <row r="4394">
          <cell r="A4394" t="str">
            <v>Data Analyst</v>
          </cell>
          <cell r="H4394">
            <v>44964.875208333331</v>
          </cell>
        </row>
        <row r="4395">
          <cell r="A4395" t="str">
            <v>Software Engineer</v>
          </cell>
          <cell r="H4395">
            <v>45153.803576388891</v>
          </cell>
        </row>
        <row r="4396">
          <cell r="A4396" t="str">
            <v>Data Scientist</v>
          </cell>
          <cell r="H4396">
            <v>45088.668668981481</v>
          </cell>
        </row>
        <row r="4397">
          <cell r="A4397" t="str">
            <v>Senior Data Engineer</v>
          </cell>
          <cell r="H4397">
            <v>45091.590243055558</v>
          </cell>
        </row>
        <row r="4398">
          <cell r="A4398" t="str">
            <v>Senior Data Analyst</v>
          </cell>
          <cell r="H4398">
            <v>44967.626817129632</v>
          </cell>
        </row>
        <row r="4399">
          <cell r="A4399" t="str">
            <v>Data Scientist</v>
          </cell>
          <cell r="H4399">
            <v>45110.293356481481</v>
          </cell>
        </row>
        <row r="4400">
          <cell r="A4400" t="str">
            <v>Data Engineer</v>
          </cell>
          <cell r="H4400">
            <v>45273.811157407406</v>
          </cell>
        </row>
        <row r="4401">
          <cell r="A4401" t="str">
            <v>Data Scientist</v>
          </cell>
          <cell r="H4401">
            <v>45196.335069444453</v>
          </cell>
        </row>
        <row r="4402">
          <cell r="A4402" t="str">
            <v>Data Engineer</v>
          </cell>
          <cell r="H4402">
            <v>44999.674618055556</v>
          </cell>
        </row>
        <row r="4403">
          <cell r="A4403" t="str">
            <v>Business Analyst</v>
          </cell>
          <cell r="H4403">
            <v>45044.876273148147</v>
          </cell>
        </row>
        <row r="4404">
          <cell r="A4404" t="str">
            <v>Data Engineer</v>
          </cell>
          <cell r="H4404">
            <v>45079.86478009259</v>
          </cell>
        </row>
        <row r="4405">
          <cell r="A4405" t="str">
            <v>Senior Data Engineer</v>
          </cell>
          <cell r="H4405">
            <v>44977.754224537042</v>
          </cell>
        </row>
        <row r="4406">
          <cell r="A4406" t="str">
            <v>Senior Data Scientist</v>
          </cell>
          <cell r="H4406">
            <v>45168.420717592591</v>
          </cell>
        </row>
        <row r="4407">
          <cell r="A4407" t="str">
            <v>Data Scientist</v>
          </cell>
          <cell r="H4407">
            <v>45174.585717592592</v>
          </cell>
        </row>
        <row r="4408">
          <cell r="A4408" t="str">
            <v>Data Engineer</v>
          </cell>
          <cell r="H4408">
            <v>45164.029328703713</v>
          </cell>
        </row>
        <row r="4409">
          <cell r="A4409" t="str">
            <v>Data Engineer</v>
          </cell>
          <cell r="H4409">
            <v>44938.422696759262</v>
          </cell>
        </row>
        <row r="4410">
          <cell r="A4410" t="str">
            <v>Data Scientist</v>
          </cell>
          <cell r="H4410">
            <v>45070.918310185189</v>
          </cell>
        </row>
        <row r="4411">
          <cell r="A4411" t="str">
            <v>Senior Data Scientist</v>
          </cell>
          <cell r="H4411">
            <v>45181.753912037027</v>
          </cell>
        </row>
        <row r="4412">
          <cell r="A4412" t="str">
            <v>Data Analyst</v>
          </cell>
          <cell r="H4412">
            <v>45098.667615740742</v>
          </cell>
        </row>
        <row r="4413">
          <cell r="A4413" t="str">
            <v>Data Engineer</v>
          </cell>
          <cell r="H4413">
            <v>45174.838136574072</v>
          </cell>
        </row>
        <row r="4414">
          <cell r="A4414" t="str">
            <v>Senior Data Scientist</v>
          </cell>
          <cell r="H4414">
            <v>45280.980023148149</v>
          </cell>
        </row>
        <row r="4415">
          <cell r="A4415" t="str">
            <v>Data Scientist</v>
          </cell>
          <cell r="H4415">
            <v>45180.668530092589</v>
          </cell>
        </row>
        <row r="4416">
          <cell r="A4416" t="str">
            <v>Data Analyst</v>
          </cell>
          <cell r="H4416">
            <v>45189.727870370371</v>
          </cell>
        </row>
        <row r="4417">
          <cell r="A4417" t="str">
            <v>Senior Data Analyst</v>
          </cell>
          <cell r="H4417">
            <v>45152.250219907408</v>
          </cell>
        </row>
        <row r="4418">
          <cell r="A4418" t="str">
            <v>Business Analyst</v>
          </cell>
          <cell r="H4418">
            <v>45185.250833333332</v>
          </cell>
        </row>
        <row r="4419">
          <cell r="A4419" t="str">
            <v>Data Analyst</v>
          </cell>
          <cell r="H4419">
            <v>45079.458622685182</v>
          </cell>
        </row>
        <row r="4420">
          <cell r="A4420" t="str">
            <v>Data Scientist</v>
          </cell>
          <cell r="H4420">
            <v>45163.861851851849</v>
          </cell>
        </row>
        <row r="4421">
          <cell r="A4421" t="str">
            <v>Data Scientist</v>
          </cell>
          <cell r="H4421">
            <v>45019.143090277779</v>
          </cell>
        </row>
        <row r="4422">
          <cell r="A4422" t="str">
            <v>Data Scientist</v>
          </cell>
          <cell r="H4422">
            <v>45154.758356481478</v>
          </cell>
        </row>
        <row r="4423">
          <cell r="A4423" t="str">
            <v>Data Engineer</v>
          </cell>
          <cell r="H4423">
            <v>45128.630902777782</v>
          </cell>
        </row>
        <row r="4424">
          <cell r="A4424" t="str">
            <v>Senior Data Scientist</v>
          </cell>
          <cell r="H4424">
            <v>45150.668206018519</v>
          </cell>
        </row>
        <row r="4425">
          <cell r="A4425" t="str">
            <v>Data Engineer</v>
          </cell>
          <cell r="H4425">
            <v>45281.618425925917</v>
          </cell>
        </row>
        <row r="4426">
          <cell r="A4426" t="str">
            <v>Data Engineer</v>
          </cell>
          <cell r="H4426">
            <v>45079.813587962963</v>
          </cell>
        </row>
        <row r="4427">
          <cell r="A4427" t="str">
            <v>Data Analyst</v>
          </cell>
          <cell r="H4427">
            <v>45235.542743055557</v>
          </cell>
        </row>
        <row r="4428">
          <cell r="A4428" t="str">
            <v>Senior Data Engineer</v>
          </cell>
          <cell r="H4428">
            <v>44971.628750000003</v>
          </cell>
        </row>
        <row r="4429">
          <cell r="A4429" t="str">
            <v>Data Analyst</v>
          </cell>
          <cell r="H4429">
            <v>45035.875543981478</v>
          </cell>
        </row>
        <row r="4430">
          <cell r="A4430" t="str">
            <v>Data Engineer</v>
          </cell>
          <cell r="H4430">
            <v>45077.705277777779</v>
          </cell>
        </row>
        <row r="4431">
          <cell r="A4431" t="str">
            <v>Data Scientist</v>
          </cell>
          <cell r="H4431">
            <v>44936.321400462963</v>
          </cell>
        </row>
        <row r="4432">
          <cell r="A4432" t="str">
            <v>Data Scientist</v>
          </cell>
          <cell r="H4432">
            <v>45173.710173611107</v>
          </cell>
        </row>
        <row r="4433">
          <cell r="A4433" t="str">
            <v>Data Scientist</v>
          </cell>
          <cell r="H4433">
            <v>45014.72388888889</v>
          </cell>
        </row>
        <row r="4434">
          <cell r="A4434" t="str">
            <v>Data Engineer</v>
          </cell>
          <cell r="H4434">
            <v>44981.786400462966</v>
          </cell>
        </row>
        <row r="4435">
          <cell r="A4435" t="str">
            <v>Business Analyst</v>
          </cell>
          <cell r="H4435">
            <v>44964.667430555557</v>
          </cell>
        </row>
        <row r="4436">
          <cell r="A4436" t="str">
            <v>Data Engineer</v>
          </cell>
          <cell r="H4436">
            <v>45270.996712962973</v>
          </cell>
        </row>
        <row r="4437">
          <cell r="A4437" t="str">
            <v>Data Engineer</v>
          </cell>
          <cell r="H4437">
            <v>45256.010208333333</v>
          </cell>
        </row>
        <row r="4438">
          <cell r="A4438" t="str">
            <v>Data Scientist</v>
          </cell>
          <cell r="H4438">
            <v>45157.752291666657</v>
          </cell>
        </row>
        <row r="4439">
          <cell r="A4439" t="str">
            <v>Data Scientist</v>
          </cell>
          <cell r="H4439">
            <v>44932.038136574083</v>
          </cell>
        </row>
        <row r="4440">
          <cell r="A4440" t="str">
            <v>Data Analyst</v>
          </cell>
          <cell r="H4440">
            <v>44945.637858796297</v>
          </cell>
        </row>
        <row r="4441">
          <cell r="A4441" t="str">
            <v>Data Engineer</v>
          </cell>
          <cell r="H4441">
            <v>45096.588414351849</v>
          </cell>
        </row>
        <row r="4442">
          <cell r="A4442" t="str">
            <v>Business Analyst</v>
          </cell>
          <cell r="H4442">
            <v>44999.583495370367</v>
          </cell>
        </row>
        <row r="4443">
          <cell r="A4443" t="str">
            <v>Data Scientist</v>
          </cell>
          <cell r="H4443">
            <v>44991.352407407408</v>
          </cell>
        </row>
        <row r="4444">
          <cell r="A4444" t="str">
            <v>Data Scientist</v>
          </cell>
          <cell r="H4444">
            <v>45083.08556712963</v>
          </cell>
        </row>
        <row r="4445">
          <cell r="A4445" t="str">
            <v>Data Engineer</v>
          </cell>
          <cell r="H4445">
            <v>45099.587743055563</v>
          </cell>
        </row>
        <row r="4446">
          <cell r="A4446" t="str">
            <v>Senior Data Analyst</v>
          </cell>
          <cell r="H4446">
            <v>45077.083958333344</v>
          </cell>
        </row>
        <row r="4447">
          <cell r="A4447" t="str">
            <v>Data Scientist</v>
          </cell>
          <cell r="H4447">
            <v>45218.766585648147</v>
          </cell>
        </row>
        <row r="4448">
          <cell r="A4448" t="str">
            <v>Data Engineer</v>
          </cell>
          <cell r="H4448">
            <v>44943.353842592587</v>
          </cell>
        </row>
        <row r="4449">
          <cell r="A4449" t="str">
            <v>Data Engineer</v>
          </cell>
          <cell r="H4449">
            <v>45151.379363425927</v>
          </cell>
        </row>
        <row r="4450">
          <cell r="A4450" t="str">
            <v>Senior Data Scientist</v>
          </cell>
          <cell r="H4450">
            <v>45151.39806712963</v>
          </cell>
        </row>
        <row r="4451">
          <cell r="A4451" t="str">
            <v>Data Scientist</v>
          </cell>
          <cell r="H4451">
            <v>45264.71</v>
          </cell>
        </row>
        <row r="4452">
          <cell r="A4452" t="str">
            <v>Data Scientist</v>
          </cell>
          <cell r="H4452">
            <v>45023.276296296302</v>
          </cell>
        </row>
        <row r="4453">
          <cell r="A4453" t="str">
            <v>Senior Data Scientist</v>
          </cell>
          <cell r="H4453">
            <v>45026.619988425933</v>
          </cell>
        </row>
        <row r="4454">
          <cell r="A4454" t="str">
            <v>Data Analyst</v>
          </cell>
          <cell r="H4454">
            <v>45111.729027777779</v>
          </cell>
        </row>
        <row r="4455">
          <cell r="A4455" t="str">
            <v>Data Engineer</v>
          </cell>
          <cell r="H4455">
            <v>45052.056215277778</v>
          </cell>
        </row>
        <row r="4456">
          <cell r="A4456" t="str">
            <v>Data Engineer</v>
          </cell>
          <cell r="H4456">
            <v>44957.048495370371</v>
          </cell>
        </row>
        <row r="4457">
          <cell r="A4457" t="str">
            <v>Data Engineer</v>
          </cell>
          <cell r="H4457">
            <v>45229.795995370368</v>
          </cell>
        </row>
        <row r="4458">
          <cell r="A4458" t="str">
            <v>Data Scientist</v>
          </cell>
          <cell r="H4458">
            <v>45042.837905092587</v>
          </cell>
        </row>
        <row r="4459">
          <cell r="A4459" t="str">
            <v>Machine Learning Engineer</v>
          </cell>
          <cell r="H4459">
            <v>44946.832916666674</v>
          </cell>
        </row>
        <row r="4460">
          <cell r="A4460" t="str">
            <v>Data Scientist</v>
          </cell>
          <cell r="H4460">
            <v>45236.883761574078</v>
          </cell>
        </row>
        <row r="4461">
          <cell r="A4461" t="str">
            <v>Data Engineer</v>
          </cell>
          <cell r="H4461">
            <v>45229.504270833328</v>
          </cell>
        </row>
        <row r="4462">
          <cell r="A4462" t="str">
            <v>Data Engineer</v>
          </cell>
          <cell r="H4462">
            <v>45238.309421296297</v>
          </cell>
        </row>
        <row r="4463">
          <cell r="A4463" t="str">
            <v>Senior Data Scientist</v>
          </cell>
          <cell r="H4463">
            <v>44973.587071759262</v>
          </cell>
        </row>
        <row r="4464">
          <cell r="A4464" t="str">
            <v>Machine Learning Engineer</v>
          </cell>
          <cell r="H4464">
            <v>45023.441747685189</v>
          </cell>
        </row>
        <row r="4465">
          <cell r="A4465" t="str">
            <v>Data Scientist</v>
          </cell>
          <cell r="H4465">
            <v>44971.78466435185</v>
          </cell>
        </row>
        <row r="4466">
          <cell r="A4466" t="str">
            <v>Machine Learning Engineer</v>
          </cell>
          <cell r="H4466">
            <v>45246.33489583333</v>
          </cell>
        </row>
        <row r="4467">
          <cell r="A4467" t="str">
            <v>Senior Data Scientist</v>
          </cell>
          <cell r="H4467">
            <v>45289.292824074073</v>
          </cell>
        </row>
        <row r="4468">
          <cell r="A4468" t="str">
            <v>Data Analyst</v>
          </cell>
          <cell r="H4468">
            <v>45147.500057870369</v>
          </cell>
        </row>
        <row r="4469">
          <cell r="A4469" t="str">
            <v>Data Analyst</v>
          </cell>
          <cell r="H4469">
            <v>44937.251875000002</v>
          </cell>
        </row>
        <row r="4470">
          <cell r="A4470" t="str">
            <v>Data Scientist</v>
          </cell>
          <cell r="H4470">
            <v>45083.628344907411</v>
          </cell>
        </row>
        <row r="4471">
          <cell r="A4471" t="str">
            <v>Data Engineer</v>
          </cell>
          <cell r="H4471">
            <v>45091.713182870371</v>
          </cell>
        </row>
        <row r="4472">
          <cell r="A4472" t="str">
            <v>Data Engineer</v>
          </cell>
          <cell r="H4472">
            <v>44928.546041666668</v>
          </cell>
        </row>
        <row r="4473">
          <cell r="A4473" t="str">
            <v>Data Engineer</v>
          </cell>
          <cell r="H4473">
            <v>45041.547511574077</v>
          </cell>
        </row>
        <row r="4474">
          <cell r="A4474" t="str">
            <v>Senior Data Engineer</v>
          </cell>
          <cell r="H4474">
            <v>45041.5700462963</v>
          </cell>
        </row>
        <row r="4475">
          <cell r="A4475" t="str">
            <v>Business Analyst</v>
          </cell>
          <cell r="H4475">
            <v>45124.79420138889</v>
          </cell>
        </row>
        <row r="4476">
          <cell r="A4476" t="str">
            <v>Data Engineer</v>
          </cell>
          <cell r="H4476">
            <v>45202.672199074077</v>
          </cell>
        </row>
        <row r="4477">
          <cell r="A4477" t="str">
            <v>Data Engineer</v>
          </cell>
          <cell r="H4477">
            <v>45020.341828703713</v>
          </cell>
        </row>
        <row r="4478">
          <cell r="A4478" t="str">
            <v>Senior Data Engineer</v>
          </cell>
          <cell r="H4478">
            <v>45010.468576388892</v>
          </cell>
        </row>
        <row r="4479">
          <cell r="A4479" t="str">
            <v>Data Engineer</v>
          </cell>
          <cell r="H4479">
            <v>44955.672164351847</v>
          </cell>
        </row>
        <row r="4480">
          <cell r="A4480" t="str">
            <v>Business Analyst</v>
          </cell>
          <cell r="H4480">
            <v>45182.625486111108</v>
          </cell>
        </row>
        <row r="4481">
          <cell r="A4481" t="str">
            <v>Data Scientist</v>
          </cell>
          <cell r="H4481">
            <v>44983.335393518522</v>
          </cell>
        </row>
        <row r="4482">
          <cell r="A4482" t="str">
            <v>Data Scientist</v>
          </cell>
          <cell r="H4482">
            <v>45187.987673611111</v>
          </cell>
        </row>
        <row r="4483">
          <cell r="A4483" t="str">
            <v>Data Scientist</v>
          </cell>
          <cell r="H4483">
            <v>45092.63853009259</v>
          </cell>
        </row>
        <row r="4484">
          <cell r="A4484" t="str">
            <v>Senior Data Engineer</v>
          </cell>
          <cell r="H4484">
            <v>45048.673148148147</v>
          </cell>
        </row>
        <row r="4485">
          <cell r="A4485" t="str">
            <v>Data Analyst</v>
          </cell>
          <cell r="H4485">
            <v>45072.431504629632</v>
          </cell>
        </row>
        <row r="4486">
          <cell r="A4486" t="str">
            <v>Data Scientist</v>
          </cell>
          <cell r="H4486">
            <v>45107.752615740741</v>
          </cell>
        </row>
        <row r="4487">
          <cell r="A4487" t="str">
            <v>Machine Learning Engineer</v>
          </cell>
          <cell r="H4487">
            <v>45022.594652777778</v>
          </cell>
        </row>
        <row r="4488">
          <cell r="A4488" t="str">
            <v>Senior Data Scientist</v>
          </cell>
          <cell r="H4488">
            <v>45033.585162037038</v>
          </cell>
        </row>
        <row r="4489">
          <cell r="A4489" t="str">
            <v>Senior Data Scientist</v>
          </cell>
          <cell r="H4489">
            <v>45194.293587962973</v>
          </cell>
        </row>
        <row r="4490">
          <cell r="A4490" t="str">
            <v>Data Engineer</v>
          </cell>
          <cell r="H4490">
            <v>45061.265208333331</v>
          </cell>
        </row>
        <row r="4491">
          <cell r="A4491" t="str">
            <v>Data Engineer</v>
          </cell>
          <cell r="H4491">
            <v>44957.962673611109</v>
          </cell>
        </row>
        <row r="4492">
          <cell r="A4492" t="str">
            <v>Data Analyst</v>
          </cell>
          <cell r="H4492">
            <v>45021.87636574074</v>
          </cell>
        </row>
        <row r="4493">
          <cell r="A4493" t="str">
            <v>Data Analyst</v>
          </cell>
          <cell r="H4493">
            <v>44953.710868055547</v>
          </cell>
        </row>
        <row r="4494">
          <cell r="A4494" t="str">
            <v>Senior Data Engineer</v>
          </cell>
          <cell r="H4494">
            <v>44931.022337962961</v>
          </cell>
        </row>
        <row r="4495">
          <cell r="A4495" t="str">
            <v>Data Scientist</v>
          </cell>
          <cell r="H4495">
            <v>45010.703622685192</v>
          </cell>
        </row>
        <row r="4496">
          <cell r="A4496" t="str">
            <v>Data Analyst</v>
          </cell>
          <cell r="H4496">
            <v>45076.668020833327</v>
          </cell>
        </row>
        <row r="4497">
          <cell r="A4497" t="str">
            <v>Data Scientist</v>
          </cell>
          <cell r="H4497">
            <v>45015.502696759257</v>
          </cell>
        </row>
        <row r="4498">
          <cell r="A4498" t="str">
            <v>Data Engineer</v>
          </cell>
          <cell r="H4498">
            <v>45078.669432870367</v>
          </cell>
        </row>
        <row r="4499">
          <cell r="A4499" t="str">
            <v>Software Engineer</v>
          </cell>
          <cell r="H4499">
            <v>45205.880914351852</v>
          </cell>
        </row>
        <row r="4500">
          <cell r="A4500" t="str">
            <v>Data Engineer</v>
          </cell>
          <cell r="H4500">
            <v>44928.781446759262</v>
          </cell>
        </row>
        <row r="4501">
          <cell r="A4501" t="str">
            <v>Data Scientist</v>
          </cell>
          <cell r="H4501">
            <v>45146.752858796302</v>
          </cell>
        </row>
        <row r="4502">
          <cell r="A4502" t="str">
            <v>Senior Data Engineer</v>
          </cell>
          <cell r="H4502">
            <v>45143.572488425933</v>
          </cell>
        </row>
        <row r="4503">
          <cell r="A4503" t="str">
            <v>Data Scientist</v>
          </cell>
          <cell r="H4503">
            <v>45231.639155092591</v>
          </cell>
        </row>
        <row r="4504">
          <cell r="A4504" t="str">
            <v>Data Analyst</v>
          </cell>
          <cell r="H4504">
            <v>44984.6252662037</v>
          </cell>
        </row>
        <row r="4505">
          <cell r="A4505" t="str">
            <v>Data Scientist</v>
          </cell>
          <cell r="H4505">
            <v>45013.505995370368</v>
          </cell>
        </row>
        <row r="4506">
          <cell r="A4506" t="str">
            <v>Data Engineer</v>
          </cell>
          <cell r="H4506">
            <v>45111.381863425922</v>
          </cell>
        </row>
        <row r="4507">
          <cell r="A4507" t="str">
            <v>Senior Data Scientist</v>
          </cell>
          <cell r="H4507">
            <v>45213.751296296286</v>
          </cell>
        </row>
        <row r="4508">
          <cell r="A4508" t="str">
            <v>Data Engineer</v>
          </cell>
          <cell r="H4508">
            <v>45183.505486111113</v>
          </cell>
        </row>
        <row r="4509">
          <cell r="A4509" t="str">
            <v>Data Analyst</v>
          </cell>
          <cell r="H4509">
            <v>45087.297638888893</v>
          </cell>
        </row>
        <row r="4510">
          <cell r="A4510" t="str">
            <v>Data Engineer</v>
          </cell>
          <cell r="H4510">
            <v>45076.977673611109</v>
          </cell>
        </row>
        <row r="4511">
          <cell r="A4511" t="str">
            <v>Data Engineer</v>
          </cell>
          <cell r="H4511">
            <v>45022.297615740739</v>
          </cell>
        </row>
        <row r="4512">
          <cell r="A4512" t="str">
            <v>Senior Data Scientist</v>
          </cell>
          <cell r="H4512">
            <v>45055.507696759261</v>
          </cell>
        </row>
        <row r="4513">
          <cell r="A4513" t="str">
            <v>Data Analyst</v>
          </cell>
          <cell r="H4513">
            <v>45149.750520833331</v>
          </cell>
        </row>
        <row r="4514">
          <cell r="A4514" t="str">
            <v>Data Analyst</v>
          </cell>
          <cell r="H4514">
            <v>44943.627395833333</v>
          </cell>
        </row>
        <row r="4515">
          <cell r="A4515" t="str">
            <v>Software Engineer</v>
          </cell>
          <cell r="H4515">
            <v>45026.341192129628</v>
          </cell>
        </row>
        <row r="4516">
          <cell r="A4516" t="str">
            <v>Data Engineer</v>
          </cell>
          <cell r="H4516">
            <v>45093.648275462961</v>
          </cell>
        </row>
        <row r="4517">
          <cell r="A4517" t="str">
            <v>Data Scientist</v>
          </cell>
          <cell r="H4517">
            <v>45093.471516203703</v>
          </cell>
        </row>
        <row r="4518">
          <cell r="A4518" t="str">
            <v>Data Analyst</v>
          </cell>
          <cell r="H4518">
            <v>44946.875972222217</v>
          </cell>
        </row>
        <row r="4519">
          <cell r="A4519" t="str">
            <v>Data Scientist</v>
          </cell>
          <cell r="H4519">
            <v>45280.044398148151</v>
          </cell>
        </row>
        <row r="4520">
          <cell r="A4520" t="str">
            <v>Data Analyst</v>
          </cell>
          <cell r="H4520">
            <v>45075.583680555559</v>
          </cell>
        </row>
        <row r="4521">
          <cell r="A4521" t="str">
            <v>Data Engineer</v>
          </cell>
          <cell r="H4521">
            <v>45000.504687499997</v>
          </cell>
        </row>
        <row r="4522">
          <cell r="A4522" t="str">
            <v>Data Engineer</v>
          </cell>
          <cell r="H4522">
            <v>45205.27652777778</v>
          </cell>
        </row>
        <row r="4523">
          <cell r="A4523" t="str">
            <v>Senior Data Scientist</v>
          </cell>
          <cell r="H4523">
            <v>45056.037766203714</v>
          </cell>
        </row>
        <row r="4524">
          <cell r="A4524" t="str">
            <v>Data Scientist</v>
          </cell>
          <cell r="H4524">
            <v>45080.482048611113</v>
          </cell>
        </row>
        <row r="4525">
          <cell r="A4525" t="str">
            <v>Data Engineer</v>
          </cell>
          <cell r="H4525">
            <v>45189.286712962959</v>
          </cell>
        </row>
        <row r="4526">
          <cell r="A4526" t="str">
            <v>Data Scientist</v>
          </cell>
          <cell r="H4526">
            <v>45007.651562500003</v>
          </cell>
        </row>
        <row r="4527">
          <cell r="A4527" t="str">
            <v>Data Scientist</v>
          </cell>
          <cell r="H4527">
            <v>45037.944837962961</v>
          </cell>
        </row>
        <row r="4528">
          <cell r="A4528" t="str">
            <v>Senior Data Engineer</v>
          </cell>
          <cell r="H4528">
            <v>45048.673611111109</v>
          </cell>
        </row>
        <row r="4529">
          <cell r="A4529" t="str">
            <v>Data Scientist</v>
          </cell>
          <cell r="H4529">
            <v>45239.443379629629</v>
          </cell>
        </row>
        <row r="4530">
          <cell r="A4530" t="str">
            <v>Data Engineer</v>
          </cell>
          <cell r="H4530">
            <v>45202.336759259262</v>
          </cell>
        </row>
        <row r="4531">
          <cell r="A4531" t="str">
            <v>Data Scientist</v>
          </cell>
          <cell r="H4531">
            <v>45251.5859837963</v>
          </cell>
        </row>
        <row r="4532">
          <cell r="A4532" t="str">
            <v>Software Engineer</v>
          </cell>
          <cell r="H4532">
            <v>44997.425925925927</v>
          </cell>
        </row>
        <row r="4533">
          <cell r="A4533" t="str">
            <v>Data Scientist</v>
          </cell>
          <cell r="H4533">
            <v>45170.337511574071</v>
          </cell>
        </row>
        <row r="4534">
          <cell r="A4534" t="str">
            <v>Senior Data Analyst</v>
          </cell>
          <cell r="H4534">
            <v>45271.585439814808</v>
          </cell>
        </row>
        <row r="4535">
          <cell r="A4535" t="str">
            <v>Data Engineer</v>
          </cell>
          <cell r="H4535">
            <v>45265.586805555547</v>
          </cell>
        </row>
        <row r="4536">
          <cell r="A4536" t="str">
            <v>Senior Data Engineer</v>
          </cell>
          <cell r="H4536">
            <v>45083.962546296287</v>
          </cell>
        </row>
        <row r="4537">
          <cell r="A4537" t="str">
            <v>Data Engineer</v>
          </cell>
          <cell r="H4537">
            <v>45183.752870370372</v>
          </cell>
        </row>
        <row r="4538">
          <cell r="A4538" t="str">
            <v>Senior Data Engineer</v>
          </cell>
          <cell r="H4538">
            <v>45280.337106481478</v>
          </cell>
        </row>
        <row r="4539">
          <cell r="A4539" t="str">
            <v>Data Analyst</v>
          </cell>
          <cell r="H4539">
            <v>44998.994814814818</v>
          </cell>
        </row>
        <row r="4540">
          <cell r="A4540" t="str">
            <v>Data Engineer</v>
          </cell>
          <cell r="H4540">
            <v>45149.508645833332</v>
          </cell>
        </row>
        <row r="4541">
          <cell r="A4541" t="str">
            <v>Data Scientist</v>
          </cell>
          <cell r="H4541">
            <v>44944.086550925917</v>
          </cell>
        </row>
        <row r="4542">
          <cell r="A4542" t="str">
            <v>Data Analyst</v>
          </cell>
          <cell r="H4542">
            <v>45096.583437499998</v>
          </cell>
        </row>
        <row r="4543">
          <cell r="A4543" t="str">
            <v>Data Analyst</v>
          </cell>
          <cell r="H4543">
            <v>45224.000023148154</v>
          </cell>
        </row>
        <row r="4544">
          <cell r="A4544" t="str">
            <v>Data Scientist</v>
          </cell>
          <cell r="H4544">
            <v>45035.759201388893</v>
          </cell>
        </row>
        <row r="4545">
          <cell r="A4545" t="str">
            <v>Data Engineer</v>
          </cell>
          <cell r="H4545">
            <v>44976.338842592602</v>
          </cell>
        </row>
        <row r="4546">
          <cell r="A4546" t="str">
            <v>Data Scientist</v>
          </cell>
          <cell r="H4546">
            <v>45267.669525462959</v>
          </cell>
        </row>
        <row r="4547">
          <cell r="A4547" t="str">
            <v>Senior Data Analyst</v>
          </cell>
          <cell r="H4547">
            <v>44949.541631944441</v>
          </cell>
        </row>
        <row r="4548">
          <cell r="A4548" t="str">
            <v>Data Engineer</v>
          </cell>
          <cell r="H4548">
            <v>45188.761747685188</v>
          </cell>
        </row>
        <row r="4549">
          <cell r="A4549" t="str">
            <v>Data Engineer</v>
          </cell>
          <cell r="H4549">
            <v>45150.379664351851</v>
          </cell>
        </row>
        <row r="4550">
          <cell r="A4550" t="str">
            <v>Data Engineer</v>
          </cell>
          <cell r="H4550">
            <v>44986.653680555559</v>
          </cell>
        </row>
        <row r="4551">
          <cell r="A4551" t="str">
            <v>Data Analyst</v>
          </cell>
          <cell r="H4551">
            <v>44935.293310185189</v>
          </cell>
        </row>
        <row r="4552">
          <cell r="A4552" t="str">
            <v>Senior Data Engineer</v>
          </cell>
          <cell r="H4552">
            <v>45155.296782407408</v>
          </cell>
        </row>
        <row r="4553">
          <cell r="A4553" t="str">
            <v>Data Engineer</v>
          </cell>
          <cell r="H4553">
            <v>45270.298043981478</v>
          </cell>
        </row>
        <row r="4554">
          <cell r="A4554" t="str">
            <v>Data Analyst</v>
          </cell>
          <cell r="H4554">
            <v>45174.875023148154</v>
          </cell>
        </row>
        <row r="4555">
          <cell r="A4555" t="str">
            <v>Data Analyst</v>
          </cell>
          <cell r="H4555">
            <v>44958.501666666663</v>
          </cell>
        </row>
        <row r="4556">
          <cell r="A4556" t="str">
            <v>Data Engineer</v>
          </cell>
          <cell r="H4556">
            <v>45036.253587962958</v>
          </cell>
        </row>
        <row r="4557">
          <cell r="A4557" t="str">
            <v>Data Scientist</v>
          </cell>
          <cell r="H4557">
            <v>45001.921388888892</v>
          </cell>
        </row>
        <row r="4558">
          <cell r="A4558" t="str">
            <v>Senior Data Analyst</v>
          </cell>
          <cell r="H4558">
            <v>45071.417187500003</v>
          </cell>
        </row>
        <row r="4559">
          <cell r="A4559" t="str">
            <v>Data Engineer</v>
          </cell>
          <cell r="H4559">
            <v>45180.756747685176</v>
          </cell>
        </row>
        <row r="4560">
          <cell r="A4560" t="str">
            <v>Data Analyst</v>
          </cell>
          <cell r="H4560">
            <v>45136.292951388888</v>
          </cell>
        </row>
        <row r="4561">
          <cell r="A4561" t="str">
            <v>Data Scientist</v>
          </cell>
          <cell r="H4561">
            <v>45238.542442129627</v>
          </cell>
        </row>
        <row r="4562">
          <cell r="A4562" t="str">
            <v>Data Engineer</v>
          </cell>
          <cell r="H4562">
            <v>45057.406354166669</v>
          </cell>
        </row>
        <row r="4563">
          <cell r="A4563" t="str">
            <v>Senior Data Engineer</v>
          </cell>
          <cell r="H4563">
            <v>45121.091527777768</v>
          </cell>
        </row>
        <row r="4564">
          <cell r="A4564" t="str">
            <v>Data Engineer</v>
          </cell>
          <cell r="H4564">
            <v>45160.631666666668</v>
          </cell>
        </row>
        <row r="4565">
          <cell r="A4565" t="str">
            <v>Senior Data Scientist</v>
          </cell>
          <cell r="H4565">
            <v>45110.668738425928</v>
          </cell>
        </row>
        <row r="4566">
          <cell r="A4566" t="str">
            <v>Data Engineer</v>
          </cell>
          <cell r="H4566">
            <v>45079.935069444437</v>
          </cell>
        </row>
        <row r="4567">
          <cell r="A4567" t="str">
            <v>Software Engineer</v>
          </cell>
          <cell r="H4567">
            <v>45152.782233796293</v>
          </cell>
        </row>
        <row r="4568">
          <cell r="A4568" t="str">
            <v>Data Scientist</v>
          </cell>
          <cell r="H4568">
            <v>45037.711145833331</v>
          </cell>
        </row>
        <row r="4569">
          <cell r="A4569" t="str">
            <v>Senior Data Engineer</v>
          </cell>
          <cell r="H4569">
            <v>45110.985497685193</v>
          </cell>
        </row>
        <row r="4570">
          <cell r="A4570" t="str">
            <v>Data Analyst</v>
          </cell>
          <cell r="H4570">
            <v>45146.453009259261</v>
          </cell>
        </row>
        <row r="4571">
          <cell r="A4571" t="str">
            <v>Data Analyst</v>
          </cell>
          <cell r="H4571">
            <v>45023.667025462957</v>
          </cell>
        </row>
        <row r="4572">
          <cell r="A4572" t="str">
            <v>Data Engineer</v>
          </cell>
          <cell r="H4572">
            <v>45057.546064814807</v>
          </cell>
        </row>
        <row r="4573">
          <cell r="A4573" t="str">
            <v>Data Analyst</v>
          </cell>
          <cell r="H4573">
            <v>45081.750011574077</v>
          </cell>
        </row>
        <row r="4574">
          <cell r="A4574" t="str">
            <v>Data Analyst</v>
          </cell>
          <cell r="H4574">
            <v>45201.766504629632</v>
          </cell>
        </row>
        <row r="4575">
          <cell r="A4575" t="str">
            <v>Data Scientist</v>
          </cell>
          <cell r="H4575">
            <v>45290.792256944442</v>
          </cell>
        </row>
        <row r="4576">
          <cell r="A4576" t="str">
            <v>Data Engineer</v>
          </cell>
          <cell r="H4576">
            <v>45229.10361111111</v>
          </cell>
        </row>
        <row r="4577">
          <cell r="A4577" t="str">
            <v>Data Scientist</v>
          </cell>
          <cell r="H4577">
            <v>44964.045787037037</v>
          </cell>
        </row>
        <row r="4578">
          <cell r="A4578" t="str">
            <v>Data Scientist</v>
          </cell>
          <cell r="H4578">
            <v>45162.002962962957</v>
          </cell>
        </row>
        <row r="4579">
          <cell r="A4579" t="str">
            <v>Data Engineer</v>
          </cell>
          <cell r="H4579">
            <v>45070.837523148148</v>
          </cell>
        </row>
        <row r="4580">
          <cell r="A4580" t="str">
            <v>Data Scientist</v>
          </cell>
          <cell r="H4580">
            <v>45239.568206018521</v>
          </cell>
        </row>
        <row r="4581">
          <cell r="A4581" t="str">
            <v>Data Scientist</v>
          </cell>
          <cell r="H4581">
            <v>45279.336828703701</v>
          </cell>
        </row>
        <row r="4582">
          <cell r="A4582" t="str">
            <v>Data Scientist</v>
          </cell>
          <cell r="H4582">
            <v>44987.336238425924</v>
          </cell>
        </row>
        <row r="4583">
          <cell r="A4583" t="str">
            <v>Data Engineer</v>
          </cell>
          <cell r="H4583">
            <v>45055.047488425917</v>
          </cell>
        </row>
        <row r="4584">
          <cell r="A4584" t="str">
            <v>Data Engineer</v>
          </cell>
          <cell r="H4584">
            <v>44937.784861111111</v>
          </cell>
        </row>
        <row r="4585">
          <cell r="A4585" t="str">
            <v>Data Analyst</v>
          </cell>
          <cell r="H4585">
            <v>45199.994641203702</v>
          </cell>
        </row>
        <row r="4586">
          <cell r="A4586" t="str">
            <v>Data Engineer</v>
          </cell>
          <cell r="H4586">
            <v>45269.046932870369</v>
          </cell>
        </row>
        <row r="4587">
          <cell r="A4587" t="str">
            <v>Data Scientist</v>
          </cell>
          <cell r="H4587">
            <v>44999.670034722221</v>
          </cell>
        </row>
        <row r="4588">
          <cell r="A4588" t="str">
            <v>Data Engineer</v>
          </cell>
          <cell r="H4588">
            <v>44998.8828125</v>
          </cell>
        </row>
        <row r="4589">
          <cell r="A4589" t="str">
            <v>Senior Data Engineer</v>
          </cell>
          <cell r="H4589">
            <v>45169.677129629628</v>
          </cell>
        </row>
        <row r="4590">
          <cell r="A4590" t="str">
            <v>Data Scientist</v>
          </cell>
          <cell r="H4590">
            <v>45272.680358796293</v>
          </cell>
        </row>
        <row r="4591">
          <cell r="A4591" t="str">
            <v>Senior Data Scientist</v>
          </cell>
          <cell r="H4591">
            <v>45013.392546296287</v>
          </cell>
        </row>
        <row r="4592">
          <cell r="A4592" t="str">
            <v>Data Engineer</v>
          </cell>
          <cell r="H4592">
            <v>45001.757094907407</v>
          </cell>
        </row>
        <row r="4593">
          <cell r="A4593" t="str">
            <v>Senior Data Engineer</v>
          </cell>
          <cell r="H4593">
            <v>45119.324270833327</v>
          </cell>
        </row>
        <row r="4594">
          <cell r="A4594" t="str">
            <v>Data Scientist</v>
          </cell>
          <cell r="H4594">
            <v>45157.127175925933</v>
          </cell>
        </row>
        <row r="4595">
          <cell r="A4595" t="str">
            <v>Data Engineer</v>
          </cell>
          <cell r="H4595">
            <v>45199.501284722217</v>
          </cell>
        </row>
        <row r="4596">
          <cell r="A4596" t="str">
            <v>Senior Data Engineer</v>
          </cell>
          <cell r="H4596">
            <v>45091.466296296298</v>
          </cell>
        </row>
        <row r="4597">
          <cell r="A4597" t="str">
            <v>Senior Data Analyst</v>
          </cell>
          <cell r="H4597">
            <v>45051.637349537043</v>
          </cell>
        </row>
        <row r="4598">
          <cell r="A4598" t="str">
            <v>Data Engineer</v>
          </cell>
          <cell r="H4598">
            <v>45019.664942129632</v>
          </cell>
        </row>
        <row r="4599">
          <cell r="A4599" t="str">
            <v>Data Analyst</v>
          </cell>
          <cell r="H4599">
            <v>44987.833553240736</v>
          </cell>
        </row>
        <row r="4600">
          <cell r="A4600" t="str">
            <v>Data Scientist</v>
          </cell>
          <cell r="H4600">
            <v>45197.386354166672</v>
          </cell>
        </row>
        <row r="4601">
          <cell r="A4601" t="str">
            <v>Data Scientist</v>
          </cell>
          <cell r="H4601">
            <v>45270.794930555552</v>
          </cell>
        </row>
        <row r="4602">
          <cell r="A4602" t="str">
            <v>Data Engineer</v>
          </cell>
          <cell r="H4602">
            <v>45245.321655092594</v>
          </cell>
        </row>
        <row r="4603">
          <cell r="A4603" t="str">
            <v>Senior Data Engineer</v>
          </cell>
          <cell r="H4603">
            <v>45199.25577546296</v>
          </cell>
        </row>
        <row r="4604">
          <cell r="A4604" t="str">
            <v>Data Scientist</v>
          </cell>
          <cell r="H4604">
            <v>45148.252789351849</v>
          </cell>
        </row>
        <row r="4605">
          <cell r="A4605" t="str">
            <v>Data Engineer</v>
          </cell>
          <cell r="H4605">
            <v>44958.412951388891</v>
          </cell>
        </row>
        <row r="4606">
          <cell r="A4606" t="str">
            <v>Data Engineer</v>
          </cell>
          <cell r="H4606">
            <v>45273.797048611108</v>
          </cell>
        </row>
        <row r="4607">
          <cell r="A4607" t="str">
            <v>Machine Learning Engineer</v>
          </cell>
          <cell r="H4607">
            <v>44970.68712962963</v>
          </cell>
        </row>
        <row r="4608">
          <cell r="A4608" t="str">
            <v>Senior Data Scientist</v>
          </cell>
          <cell r="H4608">
            <v>45193.251296296286</v>
          </cell>
        </row>
        <row r="4609">
          <cell r="A4609" t="str">
            <v>Data Engineer</v>
          </cell>
          <cell r="H4609">
            <v>45235.295266203713</v>
          </cell>
        </row>
        <row r="4610">
          <cell r="A4610" t="str">
            <v>Data Engineer</v>
          </cell>
          <cell r="H4610">
            <v>45272.349745370368</v>
          </cell>
        </row>
        <row r="4611">
          <cell r="A4611" t="str">
            <v>Data Scientist</v>
          </cell>
          <cell r="H4611">
            <v>45242.292708333327</v>
          </cell>
        </row>
        <row r="4612">
          <cell r="A4612" t="str">
            <v>Data Engineer</v>
          </cell>
          <cell r="H4612">
            <v>45126.567407407398</v>
          </cell>
        </row>
        <row r="4613">
          <cell r="A4613" t="str">
            <v>Senior Data Analyst</v>
          </cell>
          <cell r="H4613">
            <v>45076.541747685187</v>
          </cell>
        </row>
        <row r="4614">
          <cell r="A4614" t="str">
            <v>Senior Data Engineer</v>
          </cell>
          <cell r="H4614">
            <v>44938.08666666667</v>
          </cell>
        </row>
        <row r="4615">
          <cell r="A4615" t="str">
            <v>Data Engineer</v>
          </cell>
          <cell r="H4615">
            <v>45180.595960648148</v>
          </cell>
        </row>
        <row r="4616">
          <cell r="A4616" t="str">
            <v>Data Engineer</v>
          </cell>
          <cell r="H4616">
            <v>45172.755706018521</v>
          </cell>
        </row>
        <row r="4617">
          <cell r="A4617" t="str">
            <v>Data Engineer</v>
          </cell>
          <cell r="H4617">
            <v>45093.481157407397</v>
          </cell>
        </row>
        <row r="4618">
          <cell r="A4618" t="str">
            <v>Data Scientist</v>
          </cell>
          <cell r="H4618">
            <v>45254.543425925927</v>
          </cell>
        </row>
        <row r="4619">
          <cell r="A4619" t="str">
            <v>Data Engineer</v>
          </cell>
          <cell r="H4619">
            <v>45195.589895833327</v>
          </cell>
        </row>
        <row r="4620">
          <cell r="A4620" t="str">
            <v>Senior Data Engineer</v>
          </cell>
          <cell r="H4620">
            <v>45061.477083333331</v>
          </cell>
        </row>
        <row r="4621">
          <cell r="A4621" t="str">
            <v>Data Scientist</v>
          </cell>
          <cell r="H4621">
            <v>45148.45994212963</v>
          </cell>
        </row>
        <row r="4622">
          <cell r="A4622" t="str">
            <v>Senior Data Analyst</v>
          </cell>
          <cell r="H4622">
            <v>45235.791759259257</v>
          </cell>
        </row>
        <row r="4623">
          <cell r="A4623" t="str">
            <v>Data Engineer</v>
          </cell>
          <cell r="H4623">
            <v>45014.272893518522</v>
          </cell>
        </row>
        <row r="4624">
          <cell r="A4624" t="str">
            <v>Data Engineer</v>
          </cell>
          <cell r="H4624">
            <v>44963.673252314817</v>
          </cell>
        </row>
        <row r="4625">
          <cell r="A4625" t="str">
            <v>Data Engineer</v>
          </cell>
          <cell r="H4625">
            <v>45054.757800925923</v>
          </cell>
        </row>
        <row r="4626">
          <cell r="A4626" t="str">
            <v>Data Scientist</v>
          </cell>
          <cell r="H4626">
            <v>45129.514999999999</v>
          </cell>
        </row>
        <row r="4627">
          <cell r="A4627" t="str">
            <v>Data Engineer</v>
          </cell>
          <cell r="H4627">
            <v>45260.463587962957</v>
          </cell>
        </row>
        <row r="4628">
          <cell r="A4628" t="str">
            <v>Data Analyst</v>
          </cell>
          <cell r="H4628">
            <v>45049.958518518521</v>
          </cell>
        </row>
        <row r="4629">
          <cell r="A4629" t="str">
            <v>Data Scientist</v>
          </cell>
          <cell r="H4629">
            <v>45260.747106481482</v>
          </cell>
        </row>
        <row r="4630">
          <cell r="A4630" t="str">
            <v>Data Analyst</v>
          </cell>
          <cell r="H4630">
            <v>45042.421423611107</v>
          </cell>
        </row>
        <row r="4631">
          <cell r="A4631" t="str">
            <v>Data Engineer</v>
          </cell>
          <cell r="H4631">
            <v>45005.383356481478</v>
          </cell>
        </row>
        <row r="4632">
          <cell r="A4632" t="str">
            <v>Data Engineer</v>
          </cell>
          <cell r="H4632">
            <v>45212.97929398148</v>
          </cell>
        </row>
        <row r="4633">
          <cell r="A4633" t="str">
            <v>Data Engineer</v>
          </cell>
          <cell r="H4633">
            <v>45231.712233796286</v>
          </cell>
        </row>
        <row r="4634">
          <cell r="A4634" t="str">
            <v>Business Analyst</v>
          </cell>
          <cell r="H4634">
            <v>45029.917395833327</v>
          </cell>
        </row>
        <row r="4635">
          <cell r="A4635" t="str">
            <v>Data Engineer</v>
          </cell>
          <cell r="H4635">
            <v>44998.841863425929</v>
          </cell>
        </row>
        <row r="4636">
          <cell r="A4636" t="str">
            <v>Data Scientist</v>
          </cell>
          <cell r="H4636">
            <v>44994.879328703697</v>
          </cell>
        </row>
        <row r="4637">
          <cell r="A4637" t="str">
            <v>Data Analyst</v>
          </cell>
          <cell r="H4637">
            <v>45036.793298611112</v>
          </cell>
        </row>
        <row r="4638">
          <cell r="A4638" t="str">
            <v>Data Scientist</v>
          </cell>
          <cell r="H4638">
            <v>45119.669583333343</v>
          </cell>
        </row>
        <row r="4639">
          <cell r="A4639" t="str">
            <v>Senior Data Engineer</v>
          </cell>
          <cell r="H4639">
            <v>45207.504664351851</v>
          </cell>
        </row>
        <row r="4640">
          <cell r="A4640" t="str">
            <v>Data Scientist</v>
          </cell>
          <cell r="H4640">
            <v>45120.646377314813</v>
          </cell>
        </row>
        <row r="4641">
          <cell r="A4641" t="str">
            <v>Data Engineer</v>
          </cell>
          <cell r="H4641">
            <v>45240.432430555556</v>
          </cell>
        </row>
        <row r="4642">
          <cell r="A4642" t="str">
            <v>Data Scientist</v>
          </cell>
          <cell r="H4642">
            <v>45070.464560185188</v>
          </cell>
        </row>
        <row r="4643">
          <cell r="A4643" t="str">
            <v>Data Scientist</v>
          </cell>
          <cell r="H4643">
            <v>44950.837222222217</v>
          </cell>
        </row>
        <row r="4644">
          <cell r="A4644" t="str">
            <v>Data Analyst</v>
          </cell>
          <cell r="H4644">
            <v>44945.303668981483</v>
          </cell>
        </row>
        <row r="4645">
          <cell r="A4645" t="str">
            <v>Data Scientist</v>
          </cell>
          <cell r="H4645">
            <v>45180.823310185187</v>
          </cell>
        </row>
        <row r="4646">
          <cell r="A4646" t="str">
            <v>Data Engineer</v>
          </cell>
          <cell r="H4646">
            <v>45007.263240740736</v>
          </cell>
        </row>
        <row r="4647">
          <cell r="A4647" t="str">
            <v>Senior Data Analyst</v>
          </cell>
          <cell r="H4647">
            <v>45212.918206018519</v>
          </cell>
        </row>
        <row r="4648">
          <cell r="A4648" t="str">
            <v>Software Engineer</v>
          </cell>
          <cell r="H4648">
            <v>45050.514548611107</v>
          </cell>
        </row>
        <row r="4649">
          <cell r="A4649" t="str">
            <v>Senior Data Scientist</v>
          </cell>
          <cell r="H4649">
            <v>45283.715428240743</v>
          </cell>
        </row>
        <row r="4650">
          <cell r="A4650" t="str">
            <v>Data Scientist</v>
          </cell>
          <cell r="H4650">
            <v>45034.543796296297</v>
          </cell>
        </row>
        <row r="4651">
          <cell r="A4651" t="str">
            <v>Data Scientist</v>
          </cell>
          <cell r="H4651">
            <v>44969.538576388892</v>
          </cell>
        </row>
        <row r="4652">
          <cell r="A4652" t="str">
            <v>Data Engineer</v>
          </cell>
          <cell r="H4652">
            <v>45185.462071759262</v>
          </cell>
        </row>
        <row r="4653">
          <cell r="A4653" t="str">
            <v>Data Scientist</v>
          </cell>
          <cell r="H4653">
            <v>45282.126273148147</v>
          </cell>
        </row>
        <row r="4654">
          <cell r="A4654" t="str">
            <v>Data Engineer</v>
          </cell>
          <cell r="H4654">
            <v>44965.75136574074</v>
          </cell>
        </row>
        <row r="4655">
          <cell r="A4655" t="str">
            <v>Data Engineer</v>
          </cell>
          <cell r="H4655">
            <v>45035.922314814823</v>
          </cell>
        </row>
        <row r="4656">
          <cell r="A4656" t="str">
            <v>Senior Data Engineer</v>
          </cell>
          <cell r="H4656">
            <v>45171.348321759258</v>
          </cell>
        </row>
        <row r="4657">
          <cell r="A4657" t="str">
            <v>Business Analyst</v>
          </cell>
          <cell r="H4657">
            <v>45275.375347222223</v>
          </cell>
        </row>
        <row r="4658">
          <cell r="A4658" t="str">
            <v>Senior Data Scientist</v>
          </cell>
          <cell r="H4658">
            <v>45121.753576388888</v>
          </cell>
        </row>
        <row r="4659">
          <cell r="A4659" t="str">
            <v>Data Analyst</v>
          </cell>
          <cell r="H4659">
            <v>45234.250057870369</v>
          </cell>
        </row>
        <row r="4660">
          <cell r="A4660" t="str">
            <v>Data Engineer</v>
          </cell>
          <cell r="H4660">
            <v>44928.546435185177</v>
          </cell>
        </row>
        <row r="4661">
          <cell r="A4661" t="str">
            <v>Senior Data Scientist</v>
          </cell>
          <cell r="H4661">
            <v>45015.669618055559</v>
          </cell>
        </row>
        <row r="4662">
          <cell r="A4662" t="str">
            <v>Data Engineer</v>
          </cell>
          <cell r="H4662">
            <v>44992.72215277778</v>
          </cell>
        </row>
        <row r="4663">
          <cell r="A4663" t="str">
            <v>Machine Learning Engineer</v>
          </cell>
          <cell r="H4663">
            <v>44946.754328703697</v>
          </cell>
        </row>
        <row r="4664">
          <cell r="A4664" t="str">
            <v>Senior Data Scientist</v>
          </cell>
          <cell r="H4664">
            <v>45044.711041666669</v>
          </cell>
        </row>
        <row r="4665">
          <cell r="A4665" t="str">
            <v>Data Engineer</v>
          </cell>
          <cell r="H4665">
            <v>45145.472349537027</v>
          </cell>
        </row>
        <row r="4666">
          <cell r="A4666" t="str">
            <v>Senior Data Scientist</v>
          </cell>
          <cell r="H4666">
            <v>45054.836701388893</v>
          </cell>
        </row>
        <row r="4667">
          <cell r="A4667" t="str">
            <v>Data Engineer</v>
          </cell>
          <cell r="H4667">
            <v>45005.593773148154</v>
          </cell>
        </row>
        <row r="4668">
          <cell r="A4668" t="str">
            <v>Data Engineer</v>
          </cell>
          <cell r="H4668">
            <v>45194.060173611113</v>
          </cell>
        </row>
        <row r="4669">
          <cell r="A4669" t="str">
            <v>Data Scientist</v>
          </cell>
          <cell r="H4669">
            <v>45280.293634259258</v>
          </cell>
        </row>
        <row r="4670">
          <cell r="A4670" t="str">
            <v>Senior Data Engineer</v>
          </cell>
          <cell r="H4670">
            <v>45124.348113425927</v>
          </cell>
        </row>
        <row r="4671">
          <cell r="A4671" t="str">
            <v>Data Scientist</v>
          </cell>
          <cell r="H4671">
            <v>45083.394305555557</v>
          </cell>
        </row>
        <row r="4672">
          <cell r="A4672" t="str">
            <v>Machine Learning Engineer</v>
          </cell>
          <cell r="H4672">
            <v>45034.342187499999</v>
          </cell>
        </row>
        <row r="4673">
          <cell r="A4673" t="str">
            <v>Senior Data Scientist</v>
          </cell>
          <cell r="H4673">
            <v>45054.540509259263</v>
          </cell>
        </row>
        <row r="4674">
          <cell r="A4674" t="str">
            <v>Data Engineer</v>
          </cell>
          <cell r="H4674">
            <v>45121.500775462962</v>
          </cell>
        </row>
        <row r="4675">
          <cell r="A4675" t="str">
            <v>Software Engineer</v>
          </cell>
          <cell r="H4675">
            <v>44992.610439814824</v>
          </cell>
        </row>
        <row r="4676">
          <cell r="A4676" t="str">
            <v>Senior Data Analyst</v>
          </cell>
          <cell r="H4676">
            <v>45047.791608796288</v>
          </cell>
        </row>
        <row r="4677">
          <cell r="A4677" t="str">
            <v>Senior Data Engineer</v>
          </cell>
          <cell r="H4677">
            <v>45082.296435185177</v>
          </cell>
        </row>
        <row r="4678">
          <cell r="A4678" t="str">
            <v>Data Analyst</v>
          </cell>
          <cell r="H4678">
            <v>44953.460023148153</v>
          </cell>
        </row>
        <row r="4679">
          <cell r="A4679" t="str">
            <v>Data Scientist</v>
          </cell>
          <cell r="H4679">
            <v>45042.859386574077</v>
          </cell>
        </row>
        <row r="4680">
          <cell r="A4680" t="str">
            <v>Senior Data Analyst</v>
          </cell>
          <cell r="H4680">
            <v>44946.166678240741</v>
          </cell>
        </row>
        <row r="4681">
          <cell r="A4681" t="str">
            <v>Data Analyst</v>
          </cell>
          <cell r="H4681">
            <v>45244.79173611111</v>
          </cell>
        </row>
        <row r="4682">
          <cell r="A4682" t="str">
            <v>Data Engineer</v>
          </cell>
          <cell r="H4682">
            <v>45148.425798611112</v>
          </cell>
        </row>
        <row r="4683">
          <cell r="A4683" t="str">
            <v>Senior Data Engineer</v>
          </cell>
          <cell r="H4683">
            <v>44932.881631944438</v>
          </cell>
        </row>
        <row r="4684">
          <cell r="A4684" t="str">
            <v>Senior Data Engineer</v>
          </cell>
          <cell r="H4684">
            <v>45247.340196759258</v>
          </cell>
        </row>
        <row r="4685">
          <cell r="A4685" t="str">
            <v>Data Engineer</v>
          </cell>
          <cell r="H4685">
            <v>45135.798020833332</v>
          </cell>
        </row>
        <row r="4686">
          <cell r="A4686" t="str">
            <v>Data Engineer</v>
          </cell>
          <cell r="H4686">
            <v>44938.674490740741</v>
          </cell>
        </row>
        <row r="4687">
          <cell r="A4687" t="str">
            <v>Data Scientist</v>
          </cell>
          <cell r="H4687">
            <v>45114.887245370373</v>
          </cell>
        </row>
        <row r="4688">
          <cell r="A4688" t="str">
            <v>Senior Data Engineer</v>
          </cell>
          <cell r="H4688">
            <v>45152.868043981478</v>
          </cell>
        </row>
        <row r="4689">
          <cell r="A4689" t="str">
            <v>Data Scientist</v>
          </cell>
          <cell r="H4689">
            <v>45148.381180555552</v>
          </cell>
        </row>
        <row r="4690">
          <cell r="A4690" t="str">
            <v>Data Analyst</v>
          </cell>
          <cell r="H4690">
            <v>45108.33425925926</v>
          </cell>
        </row>
        <row r="4691">
          <cell r="A4691" t="str">
            <v>Data Engineer</v>
          </cell>
          <cell r="H4691">
            <v>45006.601145833331</v>
          </cell>
        </row>
        <row r="4692">
          <cell r="A4692" t="str">
            <v>Data Analyst</v>
          </cell>
          <cell r="H4692">
            <v>44936.943472222221</v>
          </cell>
        </row>
        <row r="4693">
          <cell r="A4693" t="str">
            <v>Data Engineer</v>
          </cell>
          <cell r="H4693">
            <v>45101.002430555563</v>
          </cell>
        </row>
        <row r="4694">
          <cell r="A4694" t="str">
            <v>Senior Data Engineer</v>
          </cell>
          <cell r="H4694">
            <v>45209.722037037027</v>
          </cell>
        </row>
        <row r="4695">
          <cell r="A4695" t="str">
            <v>Data Scientist</v>
          </cell>
          <cell r="H4695">
            <v>45062.62672453704</v>
          </cell>
        </row>
        <row r="4696">
          <cell r="A4696" t="str">
            <v>Data Scientist</v>
          </cell>
          <cell r="H4696">
            <v>44969.337094907409</v>
          </cell>
        </row>
        <row r="4697">
          <cell r="A4697" t="str">
            <v>Data Scientist</v>
          </cell>
          <cell r="H4697">
            <v>45243.293877314813</v>
          </cell>
        </row>
        <row r="4698">
          <cell r="A4698" t="str">
            <v>Data Scientist</v>
          </cell>
          <cell r="H4698">
            <v>45016.545416666668</v>
          </cell>
        </row>
        <row r="4699">
          <cell r="A4699" t="str">
            <v>Data Scientist</v>
          </cell>
          <cell r="H4699">
            <v>44932.378761574073</v>
          </cell>
        </row>
        <row r="4700">
          <cell r="A4700" t="str">
            <v>Software Engineer</v>
          </cell>
          <cell r="H4700">
            <v>44959.794386574067</v>
          </cell>
        </row>
        <row r="4701">
          <cell r="A4701" t="str">
            <v>Data Analyst</v>
          </cell>
          <cell r="H4701">
            <v>45027.875914351847</v>
          </cell>
        </row>
        <row r="4702">
          <cell r="A4702" t="str">
            <v>Data Engineer</v>
          </cell>
          <cell r="H4702">
            <v>44972.757731481477</v>
          </cell>
        </row>
        <row r="4703">
          <cell r="A4703" t="str">
            <v>Senior Data Engineer</v>
          </cell>
          <cell r="H4703">
            <v>45191.818807870368</v>
          </cell>
        </row>
        <row r="4704">
          <cell r="A4704" t="str">
            <v>Data Engineer</v>
          </cell>
          <cell r="H4704">
            <v>44937.951168981483</v>
          </cell>
        </row>
        <row r="4705">
          <cell r="A4705" t="str">
            <v>Data Engineer</v>
          </cell>
          <cell r="H4705">
            <v>45077.964942129627</v>
          </cell>
        </row>
        <row r="4706">
          <cell r="A4706" t="str">
            <v>Senior Data Engineer</v>
          </cell>
          <cell r="H4706">
            <v>45164.132453703707</v>
          </cell>
        </row>
        <row r="4707">
          <cell r="A4707" t="str">
            <v>Data Engineer</v>
          </cell>
          <cell r="H4707">
            <v>45110.754965277767</v>
          </cell>
        </row>
        <row r="4708">
          <cell r="A4708" t="str">
            <v>Senior Data Scientist</v>
          </cell>
          <cell r="H4708">
            <v>45134.215370370373</v>
          </cell>
        </row>
        <row r="4709">
          <cell r="A4709" t="str">
            <v>Data Engineer</v>
          </cell>
          <cell r="H4709">
            <v>45148.004999999997</v>
          </cell>
        </row>
        <row r="4710">
          <cell r="A4710" t="str">
            <v>Senior Data Scientist</v>
          </cell>
          <cell r="H4710">
            <v>45290.292754629627</v>
          </cell>
        </row>
        <row r="4711">
          <cell r="A4711" t="str">
            <v>Data Scientist</v>
          </cell>
          <cell r="H4711">
            <v>44970.556273148148</v>
          </cell>
        </row>
        <row r="4712">
          <cell r="A4712" t="str">
            <v>Data Engineer</v>
          </cell>
          <cell r="H4712">
            <v>44943.88212962963</v>
          </cell>
        </row>
        <row r="4713">
          <cell r="A4713" t="str">
            <v>Data Engineer</v>
          </cell>
          <cell r="H4713">
            <v>45104.688368055547</v>
          </cell>
        </row>
        <row r="4714">
          <cell r="A4714" t="str">
            <v>Data Engineer</v>
          </cell>
          <cell r="H4714">
            <v>45216.924467592587</v>
          </cell>
        </row>
        <row r="4715">
          <cell r="A4715" t="str">
            <v>Data Scientist</v>
          </cell>
          <cell r="H4715">
            <v>45137.584097222221</v>
          </cell>
        </row>
        <row r="4716">
          <cell r="A4716" t="str">
            <v>Data Analyst</v>
          </cell>
          <cell r="H4716">
            <v>45077.45857638889</v>
          </cell>
        </row>
        <row r="4717">
          <cell r="A4717" t="str">
            <v>Data Scientist</v>
          </cell>
          <cell r="H4717">
            <v>45237.336134259262</v>
          </cell>
        </row>
        <row r="4718">
          <cell r="A4718" t="str">
            <v>Senior Data Scientist</v>
          </cell>
          <cell r="H4718">
            <v>45166.816365740742</v>
          </cell>
        </row>
        <row r="4719">
          <cell r="A4719" t="str">
            <v>Data Scientist</v>
          </cell>
          <cell r="H4719">
            <v>45192.265347222223</v>
          </cell>
        </row>
        <row r="4720">
          <cell r="A4720" t="str">
            <v>Senior Data Scientist</v>
          </cell>
          <cell r="H4720">
            <v>45154.760810185187</v>
          </cell>
        </row>
        <row r="4721">
          <cell r="A4721" t="str">
            <v>Data Engineer</v>
          </cell>
          <cell r="H4721">
            <v>45055.351956018523</v>
          </cell>
        </row>
        <row r="4722">
          <cell r="A4722" t="str">
            <v>Data Engineer</v>
          </cell>
          <cell r="H4722">
            <v>45138.591793981483</v>
          </cell>
        </row>
        <row r="4723">
          <cell r="A4723" t="str">
            <v>Senior Data Scientist</v>
          </cell>
          <cell r="H4723">
            <v>45156.880671296298</v>
          </cell>
        </row>
        <row r="4724">
          <cell r="A4724" t="str">
            <v>Data Engineer</v>
          </cell>
          <cell r="H4724">
            <v>45063.006469907406</v>
          </cell>
        </row>
        <row r="4725">
          <cell r="A4725" t="str">
            <v>Senior Data Scientist</v>
          </cell>
          <cell r="H4725">
            <v>45261.405891203707</v>
          </cell>
        </row>
        <row r="4726">
          <cell r="A4726" t="str">
            <v>Data Scientist</v>
          </cell>
          <cell r="H4726">
            <v>45011.836689814823</v>
          </cell>
        </row>
        <row r="4727">
          <cell r="A4727" t="str">
            <v>Software Engineer</v>
          </cell>
          <cell r="H4727">
            <v>45159.3669212963</v>
          </cell>
        </row>
        <row r="4728">
          <cell r="A4728" t="str">
            <v>Data Analyst</v>
          </cell>
          <cell r="H4728">
            <v>44977.701365740737</v>
          </cell>
        </row>
        <row r="4729">
          <cell r="A4729" t="str">
            <v>Data Engineer</v>
          </cell>
          <cell r="H4729">
            <v>45184.372349537043</v>
          </cell>
        </row>
        <row r="4730">
          <cell r="A4730" t="str">
            <v>Data Scientist</v>
          </cell>
          <cell r="H4730">
            <v>45132.628194444442</v>
          </cell>
        </row>
        <row r="4731">
          <cell r="A4731" t="str">
            <v>Data Engineer</v>
          </cell>
          <cell r="H4731">
            <v>45195.840104166673</v>
          </cell>
        </row>
        <row r="4732">
          <cell r="A4732" t="str">
            <v>Data Engineer</v>
          </cell>
          <cell r="H4732">
            <v>45041.750219907408</v>
          </cell>
        </row>
        <row r="4733">
          <cell r="A4733" t="str">
            <v>Data Engineer</v>
          </cell>
          <cell r="H4733">
            <v>45023.44630787037</v>
          </cell>
        </row>
        <row r="4734">
          <cell r="A4734" t="str">
            <v>Senior Data Engineer</v>
          </cell>
          <cell r="H4734">
            <v>45048.465914351851</v>
          </cell>
        </row>
        <row r="4735">
          <cell r="A4735" t="str">
            <v>Senior Data Engineer</v>
          </cell>
          <cell r="H4735">
            <v>44965.049328703702</v>
          </cell>
        </row>
        <row r="4736">
          <cell r="A4736" t="str">
            <v>Data Scientist</v>
          </cell>
          <cell r="H4736">
            <v>45273.477696759262</v>
          </cell>
        </row>
        <row r="4737">
          <cell r="A4737" t="str">
            <v>Data Scientist</v>
          </cell>
          <cell r="H4737">
            <v>44973.276238425933</v>
          </cell>
        </row>
        <row r="4738">
          <cell r="A4738" t="str">
            <v>Data Engineer</v>
          </cell>
          <cell r="H4738">
            <v>45184.589305555557</v>
          </cell>
        </row>
        <row r="4739">
          <cell r="A4739" t="str">
            <v>Senior Data Analyst</v>
          </cell>
          <cell r="H4739">
            <v>44956.792384259257</v>
          </cell>
        </row>
        <row r="4740">
          <cell r="A4740" t="str">
            <v>Data Analyst</v>
          </cell>
          <cell r="H4740">
            <v>45175.125254629631</v>
          </cell>
        </row>
        <row r="4741">
          <cell r="A4741" t="str">
            <v>Senior Data Scientist</v>
          </cell>
          <cell r="H4741">
            <v>44974.29409722222</v>
          </cell>
        </row>
        <row r="4742">
          <cell r="A4742" t="str">
            <v>Senior Data Analyst</v>
          </cell>
          <cell r="H4742">
            <v>44942.428738425922</v>
          </cell>
        </row>
        <row r="4743">
          <cell r="A4743" t="str">
            <v>Data Scientist</v>
          </cell>
          <cell r="H4743">
            <v>45215.765925925924</v>
          </cell>
        </row>
        <row r="4744">
          <cell r="A4744" t="str">
            <v>Data Engineer</v>
          </cell>
          <cell r="H4744">
            <v>45188.251643518517</v>
          </cell>
        </row>
        <row r="4745">
          <cell r="A4745" t="str">
            <v>Data Engineer</v>
          </cell>
          <cell r="H4745">
            <v>45083.853159722217</v>
          </cell>
        </row>
        <row r="4746">
          <cell r="A4746" t="str">
            <v>Data Engineer</v>
          </cell>
          <cell r="H4746">
            <v>44965.846967592603</v>
          </cell>
        </row>
        <row r="4747">
          <cell r="A4747" t="str">
            <v>Data Scientist</v>
          </cell>
          <cell r="H4747">
            <v>45131.315138888887</v>
          </cell>
        </row>
        <row r="4748">
          <cell r="A4748" t="str">
            <v>Data Scientist</v>
          </cell>
          <cell r="H4748">
            <v>44993.961793981478</v>
          </cell>
        </row>
        <row r="4749">
          <cell r="A4749" t="str">
            <v>Senior Data Engineer</v>
          </cell>
          <cell r="H4749">
            <v>45016.340254629627</v>
          </cell>
        </row>
        <row r="4750">
          <cell r="A4750" t="str">
            <v>Data Scientist</v>
          </cell>
          <cell r="H4750">
            <v>45209.91673611111</v>
          </cell>
        </row>
        <row r="4751">
          <cell r="A4751" t="str">
            <v>Data Scientist</v>
          </cell>
          <cell r="H4751">
            <v>45163.252870370372</v>
          </cell>
        </row>
        <row r="4752">
          <cell r="A4752" t="str">
            <v>Senior Data Analyst</v>
          </cell>
          <cell r="H4752">
            <v>44928.376331018517</v>
          </cell>
        </row>
        <row r="4753">
          <cell r="A4753" t="str">
            <v>Data Engineer</v>
          </cell>
          <cell r="H4753">
            <v>45025.717499999999</v>
          </cell>
        </row>
        <row r="4754">
          <cell r="A4754" t="str">
            <v>Data Engineer</v>
          </cell>
          <cell r="H4754">
            <v>44943.422500000001</v>
          </cell>
        </row>
        <row r="4755">
          <cell r="A4755" t="str">
            <v>Senior Data Engineer</v>
          </cell>
          <cell r="H4755">
            <v>45218.85193287037</v>
          </cell>
        </row>
        <row r="4756">
          <cell r="A4756" t="str">
            <v>Senior Data Engineer</v>
          </cell>
          <cell r="H4756">
            <v>45076.589756944442</v>
          </cell>
        </row>
        <row r="4757">
          <cell r="A4757" t="str">
            <v>Data Analyst</v>
          </cell>
          <cell r="H4757">
            <v>45138.459965277783</v>
          </cell>
        </row>
        <row r="4758">
          <cell r="A4758" t="str">
            <v>Data Scientist</v>
          </cell>
          <cell r="H4758">
            <v>44998.535127314812</v>
          </cell>
        </row>
        <row r="4759">
          <cell r="A4759" t="str">
            <v>Data Analyst</v>
          </cell>
          <cell r="H4759">
            <v>45220.630023148151</v>
          </cell>
        </row>
        <row r="4760">
          <cell r="A4760" t="str">
            <v>Data Engineer</v>
          </cell>
          <cell r="H4760">
            <v>44987.3828125</v>
          </cell>
        </row>
        <row r="4761">
          <cell r="A4761" t="str">
            <v>Data Engineer</v>
          </cell>
          <cell r="H4761">
            <v>44981.463877314818</v>
          </cell>
        </row>
        <row r="4762">
          <cell r="A4762" t="str">
            <v>Business Analyst</v>
          </cell>
          <cell r="H4762">
            <v>45146.750520833331</v>
          </cell>
        </row>
        <row r="4763">
          <cell r="A4763" t="str">
            <v>Senior Data Engineer</v>
          </cell>
          <cell r="H4763">
            <v>45145.642222222217</v>
          </cell>
        </row>
        <row r="4764">
          <cell r="A4764" t="str">
            <v>Data Scientist</v>
          </cell>
          <cell r="H4764">
            <v>44995.712280092594</v>
          </cell>
        </row>
        <row r="4765">
          <cell r="A4765" t="str">
            <v>Data Analyst</v>
          </cell>
          <cell r="H4765">
            <v>45227.252280092587</v>
          </cell>
        </row>
        <row r="4766">
          <cell r="A4766" t="str">
            <v>Data Scientist</v>
          </cell>
          <cell r="H4766">
            <v>45156.253206018519</v>
          </cell>
        </row>
        <row r="4767">
          <cell r="A4767" t="str">
            <v>Data Scientist</v>
          </cell>
          <cell r="H4767">
            <v>44964.960034722222</v>
          </cell>
        </row>
        <row r="4768">
          <cell r="A4768" t="str">
            <v>Data Engineer</v>
          </cell>
          <cell r="H4768">
            <v>45170.57984953704</v>
          </cell>
        </row>
        <row r="4769">
          <cell r="A4769" t="str">
            <v>Senior Data Scientist</v>
          </cell>
          <cell r="H4769">
            <v>45127.875034722223</v>
          </cell>
        </row>
        <row r="4770">
          <cell r="A4770" t="str">
            <v>Data Analyst</v>
          </cell>
          <cell r="H4770">
            <v>45119.824733796297</v>
          </cell>
        </row>
        <row r="4771">
          <cell r="A4771" t="str">
            <v>Senior Data Engineer</v>
          </cell>
          <cell r="H4771">
            <v>45119.753692129627</v>
          </cell>
        </row>
        <row r="4772">
          <cell r="A4772" t="str">
            <v>Senior Data Engineer</v>
          </cell>
          <cell r="H4772">
            <v>45187.994375000002</v>
          </cell>
        </row>
        <row r="4773">
          <cell r="A4773" t="str">
            <v>Data Analyst</v>
          </cell>
          <cell r="H4773">
            <v>45152.251030092593</v>
          </cell>
        </row>
        <row r="4774">
          <cell r="A4774" t="str">
            <v>Data Scientist</v>
          </cell>
          <cell r="H4774">
            <v>44929.994432870371</v>
          </cell>
        </row>
        <row r="4775">
          <cell r="A4775" t="str">
            <v>Senior Data Scientist</v>
          </cell>
          <cell r="H4775">
            <v>45096.754108796304</v>
          </cell>
        </row>
        <row r="4776">
          <cell r="A4776" t="str">
            <v>Data Analyst</v>
          </cell>
          <cell r="H4776">
            <v>45117.661828703713</v>
          </cell>
        </row>
        <row r="4777">
          <cell r="A4777" t="str">
            <v>Senior Data Scientist</v>
          </cell>
          <cell r="H4777">
            <v>44932.983680555553</v>
          </cell>
        </row>
        <row r="4778">
          <cell r="A4778" t="str">
            <v>Data Engineer</v>
          </cell>
          <cell r="H4778">
            <v>45129.99596064815</v>
          </cell>
        </row>
        <row r="4779">
          <cell r="A4779" t="str">
            <v>Data Engineer</v>
          </cell>
          <cell r="H4779">
            <v>45194.256481481483</v>
          </cell>
        </row>
        <row r="4780">
          <cell r="A4780" t="str">
            <v>Data Engineer</v>
          </cell>
          <cell r="H4780">
            <v>45009.382974537039</v>
          </cell>
        </row>
        <row r="4781">
          <cell r="A4781" t="str">
            <v>Data Engineer</v>
          </cell>
          <cell r="H4781">
            <v>44959.505729166667</v>
          </cell>
        </row>
        <row r="4782">
          <cell r="A4782" t="str">
            <v>Data Engineer</v>
          </cell>
          <cell r="H4782">
            <v>45098.684212962973</v>
          </cell>
        </row>
        <row r="4783">
          <cell r="A4783" t="str">
            <v>Data Analyst</v>
          </cell>
          <cell r="H4783">
            <v>44951.999895833331</v>
          </cell>
        </row>
        <row r="4784">
          <cell r="A4784" t="str">
            <v>Data Analyst</v>
          </cell>
          <cell r="H4784">
            <v>45236.382164351853</v>
          </cell>
        </row>
        <row r="4785">
          <cell r="A4785" t="str">
            <v>Data Scientist</v>
          </cell>
          <cell r="H4785">
            <v>45058.355740740742</v>
          </cell>
        </row>
        <row r="4786">
          <cell r="A4786" t="str">
            <v>Data Engineer</v>
          </cell>
          <cell r="H4786">
            <v>44941.423622685194</v>
          </cell>
        </row>
        <row r="4787">
          <cell r="A4787" t="str">
            <v>Data Engineer</v>
          </cell>
          <cell r="H4787">
            <v>45238.352013888893</v>
          </cell>
        </row>
        <row r="4788">
          <cell r="A4788" t="str">
            <v>Data Engineer</v>
          </cell>
          <cell r="H4788">
            <v>45181.598599537043</v>
          </cell>
        </row>
        <row r="4789">
          <cell r="A4789" t="str">
            <v>Data Analyst</v>
          </cell>
          <cell r="H4789">
            <v>45016.668819444443</v>
          </cell>
        </row>
        <row r="4790">
          <cell r="A4790" t="str">
            <v>Data Engineer</v>
          </cell>
          <cell r="H4790">
            <v>44957.170624999999</v>
          </cell>
        </row>
        <row r="4791">
          <cell r="A4791" t="str">
            <v>Senior Data Engineer</v>
          </cell>
          <cell r="H4791">
            <v>44931.021435185183</v>
          </cell>
        </row>
        <row r="4792">
          <cell r="A4792" t="str">
            <v>Data Engineer</v>
          </cell>
          <cell r="H4792">
            <v>44978.834722222222</v>
          </cell>
        </row>
        <row r="4793">
          <cell r="A4793" t="str">
            <v>Data Scientist</v>
          </cell>
          <cell r="H4793">
            <v>45201.76840277778</v>
          </cell>
        </row>
        <row r="4794">
          <cell r="A4794" t="str">
            <v>Data Engineer</v>
          </cell>
          <cell r="H4794">
            <v>45203.964675925927</v>
          </cell>
        </row>
        <row r="4795">
          <cell r="A4795" t="str">
            <v>Data Scientist</v>
          </cell>
          <cell r="H4795">
            <v>45201.684664351851</v>
          </cell>
        </row>
        <row r="4796">
          <cell r="A4796" t="str">
            <v>Data Engineer</v>
          </cell>
          <cell r="H4796">
            <v>45019.714999999997</v>
          </cell>
        </row>
        <row r="4797">
          <cell r="A4797" t="str">
            <v>Data Scientist</v>
          </cell>
          <cell r="H4797">
            <v>45200.252696759257</v>
          </cell>
        </row>
        <row r="4798">
          <cell r="A4798" t="str">
            <v>Data Scientist</v>
          </cell>
          <cell r="H4798">
            <v>45042.713680555556</v>
          </cell>
        </row>
        <row r="4799">
          <cell r="A4799" t="str">
            <v>Data Analyst</v>
          </cell>
          <cell r="H4799">
            <v>45078.599629629629</v>
          </cell>
        </row>
        <row r="4800">
          <cell r="A4800" t="str">
            <v>Senior Data Scientist</v>
          </cell>
          <cell r="H4800">
            <v>45007.884212962963</v>
          </cell>
        </row>
        <row r="4801">
          <cell r="A4801" t="str">
            <v>Data Analyst</v>
          </cell>
          <cell r="H4801">
            <v>45063.501250000001</v>
          </cell>
        </row>
        <row r="4802">
          <cell r="A4802" t="str">
            <v>Data Scientist</v>
          </cell>
          <cell r="H4802">
            <v>45250.544687499998</v>
          </cell>
        </row>
        <row r="4803">
          <cell r="A4803" t="str">
            <v>Data Analyst</v>
          </cell>
          <cell r="H4803">
            <v>45091.417395833327</v>
          </cell>
        </row>
        <row r="4804">
          <cell r="A4804" t="str">
            <v>Data Engineer</v>
          </cell>
          <cell r="H4804">
            <v>44972.714548611111</v>
          </cell>
        </row>
        <row r="4805">
          <cell r="A4805" t="str">
            <v>Senior Data Scientist</v>
          </cell>
          <cell r="H4805">
            <v>45120.877118055563</v>
          </cell>
        </row>
        <row r="4806">
          <cell r="A4806" t="str">
            <v>Data Engineer</v>
          </cell>
          <cell r="H4806">
            <v>45275.629756944443</v>
          </cell>
        </row>
        <row r="4807">
          <cell r="A4807" t="str">
            <v>Senior Data Engineer</v>
          </cell>
          <cell r="H4807">
            <v>45208.279062499998</v>
          </cell>
        </row>
        <row r="4808">
          <cell r="A4808" t="str">
            <v>Data Engineer</v>
          </cell>
          <cell r="H4808">
            <v>45042.818171296298</v>
          </cell>
        </row>
        <row r="4809">
          <cell r="A4809" t="str">
            <v>Data Scientist</v>
          </cell>
          <cell r="H4809">
            <v>44938.459305555552</v>
          </cell>
        </row>
        <row r="4810">
          <cell r="A4810" t="str">
            <v>Data Engineer</v>
          </cell>
          <cell r="H4810">
            <v>45014.898506944453</v>
          </cell>
        </row>
        <row r="4811">
          <cell r="A4811" t="str">
            <v>Data Scientist</v>
          </cell>
          <cell r="H4811">
            <v>45076.628067129634</v>
          </cell>
        </row>
        <row r="4812">
          <cell r="A4812" t="str">
            <v>Data Engineer</v>
          </cell>
          <cell r="H4812">
            <v>44993.717766203707</v>
          </cell>
        </row>
        <row r="4813">
          <cell r="A4813" t="str">
            <v>Data Analyst</v>
          </cell>
          <cell r="H4813">
            <v>45272.80363425926</v>
          </cell>
        </row>
        <row r="4814">
          <cell r="A4814" t="str">
            <v>Senior Data Analyst</v>
          </cell>
          <cell r="H4814">
            <v>44979.583368055559</v>
          </cell>
        </row>
        <row r="4815">
          <cell r="A4815" t="str">
            <v>Data Scientist</v>
          </cell>
          <cell r="H4815">
            <v>45126.550057870372</v>
          </cell>
        </row>
        <row r="4816">
          <cell r="A4816" t="str">
            <v>Data Scientist</v>
          </cell>
          <cell r="H4816">
            <v>45263.447581018518</v>
          </cell>
        </row>
        <row r="4817">
          <cell r="A4817" t="str">
            <v>Data Engineer</v>
          </cell>
          <cell r="H4817">
            <v>45191.58971064815</v>
          </cell>
        </row>
        <row r="4818">
          <cell r="A4818" t="str">
            <v>Data Engineer</v>
          </cell>
          <cell r="H4818">
            <v>45044.299097222232</v>
          </cell>
        </row>
        <row r="4819">
          <cell r="A4819" t="str">
            <v>Data Scientist</v>
          </cell>
          <cell r="H4819">
            <v>45035.420891203707</v>
          </cell>
        </row>
        <row r="4820">
          <cell r="A4820" t="str">
            <v>Senior Data Analyst</v>
          </cell>
          <cell r="H4820">
            <v>45083.000821759262</v>
          </cell>
        </row>
        <row r="4821">
          <cell r="A4821" t="str">
            <v>Data Engineer</v>
          </cell>
          <cell r="H4821">
            <v>45196.795694444438</v>
          </cell>
        </row>
        <row r="4822">
          <cell r="A4822" t="str">
            <v>Data Scientist</v>
          </cell>
          <cell r="H4822">
            <v>45267.671041666668</v>
          </cell>
        </row>
        <row r="4823">
          <cell r="A4823" t="str">
            <v>Data Analyst</v>
          </cell>
          <cell r="H4823">
            <v>45184.013171296298</v>
          </cell>
        </row>
        <row r="4824">
          <cell r="A4824" t="str">
            <v>Data Engineer</v>
          </cell>
          <cell r="H4824">
            <v>45141.580138888887</v>
          </cell>
        </row>
        <row r="4825">
          <cell r="A4825" t="str">
            <v>Data Scientist</v>
          </cell>
          <cell r="H4825">
            <v>45198.793773148151</v>
          </cell>
        </row>
        <row r="4826">
          <cell r="A4826" t="str">
            <v>Business Analyst</v>
          </cell>
          <cell r="H4826">
            <v>45215.792569444442</v>
          </cell>
        </row>
        <row r="4827">
          <cell r="A4827" t="str">
            <v>Senior Data Engineer</v>
          </cell>
          <cell r="H4827">
            <v>45173.254791666674</v>
          </cell>
        </row>
        <row r="4828">
          <cell r="A4828" t="str">
            <v>Data Scientist</v>
          </cell>
          <cell r="H4828">
            <v>45155.253495370373</v>
          </cell>
        </row>
        <row r="4829">
          <cell r="A4829" t="str">
            <v>Senior Data Scientist</v>
          </cell>
          <cell r="H4829">
            <v>45289.431087962963</v>
          </cell>
        </row>
        <row r="4830">
          <cell r="A4830" t="str">
            <v>Data Analyst</v>
          </cell>
          <cell r="H4830">
            <v>45048.29179398148</v>
          </cell>
        </row>
        <row r="4831">
          <cell r="A4831" t="str">
            <v>Data Engineer</v>
          </cell>
          <cell r="H4831">
            <v>45076.631157407413</v>
          </cell>
        </row>
        <row r="4832">
          <cell r="A4832" t="str">
            <v>Data Scientist</v>
          </cell>
          <cell r="H4832">
            <v>44955.322002314817</v>
          </cell>
        </row>
        <row r="4833">
          <cell r="A4833" t="str">
            <v>Data Analyst</v>
          </cell>
          <cell r="H4833">
            <v>45174.709293981483</v>
          </cell>
        </row>
        <row r="4834">
          <cell r="A4834" t="str">
            <v>Data Engineer</v>
          </cell>
          <cell r="H4834">
            <v>45041.590370370373</v>
          </cell>
        </row>
        <row r="4835">
          <cell r="A4835" t="str">
            <v>Senior Data Analyst</v>
          </cell>
          <cell r="H4835">
            <v>45148.923935185187</v>
          </cell>
        </row>
        <row r="4836">
          <cell r="A4836" t="str">
            <v>Data Analyst</v>
          </cell>
          <cell r="H4836">
            <v>45174.709548611107</v>
          </cell>
        </row>
        <row r="4837">
          <cell r="A4837" t="str">
            <v>Senior Data Scientist</v>
          </cell>
          <cell r="H4837">
            <v>45002.840590277781</v>
          </cell>
        </row>
        <row r="4838">
          <cell r="A4838" t="str">
            <v>Senior Data Scientist</v>
          </cell>
          <cell r="H4838">
            <v>45223.043379629627</v>
          </cell>
        </row>
        <row r="4839">
          <cell r="A4839" t="str">
            <v>Data Scientist</v>
          </cell>
          <cell r="H4839">
            <v>45291.542199074072</v>
          </cell>
        </row>
        <row r="4840">
          <cell r="A4840" t="str">
            <v>Data Scientist</v>
          </cell>
          <cell r="H4840">
            <v>44992.762627314813</v>
          </cell>
        </row>
        <row r="4841">
          <cell r="A4841" t="str">
            <v>Data Scientist</v>
          </cell>
          <cell r="H4841">
            <v>45269.326898148152</v>
          </cell>
        </row>
        <row r="4842">
          <cell r="A4842" t="str">
            <v>Data Engineer</v>
          </cell>
          <cell r="H4842">
            <v>45051.363206018519</v>
          </cell>
        </row>
        <row r="4843">
          <cell r="A4843" t="str">
            <v>Senior Data Engineer</v>
          </cell>
          <cell r="H4843">
            <v>44989.338819444441</v>
          </cell>
        </row>
        <row r="4844">
          <cell r="A4844" t="str">
            <v>Data Scientist</v>
          </cell>
          <cell r="H4844">
            <v>45229.585057870368</v>
          </cell>
        </row>
        <row r="4845">
          <cell r="A4845" t="str">
            <v>Data Analyst</v>
          </cell>
          <cell r="H4845">
            <v>45217.985844907409</v>
          </cell>
        </row>
        <row r="4846">
          <cell r="A4846" t="str">
            <v>Data Engineer</v>
          </cell>
          <cell r="H4846">
            <v>45195.837789351863</v>
          </cell>
        </row>
        <row r="4847">
          <cell r="A4847" t="str">
            <v>Data Engineer</v>
          </cell>
          <cell r="H4847">
            <v>45149.758194444446</v>
          </cell>
        </row>
        <row r="4848">
          <cell r="A4848" t="str">
            <v>Data Scientist</v>
          </cell>
          <cell r="H4848">
            <v>45202.721226851849</v>
          </cell>
        </row>
        <row r="4849">
          <cell r="A4849" t="str">
            <v>Data Scientist</v>
          </cell>
          <cell r="H4849">
            <v>45014.421238425923</v>
          </cell>
        </row>
        <row r="4850">
          <cell r="A4850" t="str">
            <v>Data Scientist</v>
          </cell>
          <cell r="H4850">
            <v>45271.752083333333</v>
          </cell>
        </row>
        <row r="4851">
          <cell r="A4851" t="str">
            <v>Data Engineer</v>
          </cell>
          <cell r="H4851">
            <v>45150.37232638889</v>
          </cell>
        </row>
        <row r="4852">
          <cell r="A4852" t="str">
            <v>Data Scientist</v>
          </cell>
          <cell r="H4852">
            <v>45198.438483796293</v>
          </cell>
        </row>
        <row r="4853">
          <cell r="A4853" t="str">
            <v>Data Scientist</v>
          </cell>
          <cell r="H4853">
            <v>44938.338912037027</v>
          </cell>
        </row>
        <row r="4854">
          <cell r="A4854" t="str">
            <v>Data Engineer</v>
          </cell>
          <cell r="H4854">
            <v>44985.692928240736</v>
          </cell>
        </row>
        <row r="4855">
          <cell r="A4855" t="str">
            <v>Data Scientist</v>
          </cell>
          <cell r="H4855">
            <v>44965.295671296299</v>
          </cell>
        </row>
        <row r="4856">
          <cell r="A4856" t="str">
            <v>Data Scientist</v>
          </cell>
          <cell r="H4856">
            <v>45256.792280092603</v>
          </cell>
        </row>
        <row r="4857">
          <cell r="A4857" t="str">
            <v>Data Engineer</v>
          </cell>
          <cell r="H4857">
            <v>44966.725578703707</v>
          </cell>
        </row>
        <row r="4858">
          <cell r="A4858" t="str">
            <v>Data Engineer</v>
          </cell>
          <cell r="H4858">
            <v>45189.553495370368</v>
          </cell>
        </row>
        <row r="4859">
          <cell r="A4859" t="str">
            <v>Data Analyst</v>
          </cell>
          <cell r="H4859">
            <v>45100.000706018523</v>
          </cell>
        </row>
        <row r="4860">
          <cell r="A4860" t="str">
            <v>Senior Data Analyst</v>
          </cell>
          <cell r="H4860">
            <v>45210.710844907408</v>
          </cell>
        </row>
        <row r="4861">
          <cell r="A4861" t="str">
            <v>Data Engineer</v>
          </cell>
          <cell r="H4861">
            <v>45152.297430555547</v>
          </cell>
        </row>
        <row r="4862">
          <cell r="A4862" t="str">
            <v>Data Engineer</v>
          </cell>
          <cell r="H4862">
            <v>45135.337152777778</v>
          </cell>
        </row>
        <row r="4863">
          <cell r="A4863" t="str">
            <v>Data Engineer</v>
          </cell>
          <cell r="H4863">
            <v>45076.508402777778</v>
          </cell>
        </row>
        <row r="4864">
          <cell r="A4864" t="str">
            <v>Data Scientist</v>
          </cell>
          <cell r="H4864">
            <v>45114.461168981477</v>
          </cell>
        </row>
        <row r="4865">
          <cell r="A4865" t="str">
            <v>Data Engineer</v>
          </cell>
          <cell r="H4865">
            <v>44981.464560185188</v>
          </cell>
        </row>
        <row r="4866">
          <cell r="A4866" t="str">
            <v>Data Scientist</v>
          </cell>
          <cell r="H4866">
            <v>45003.303240740737</v>
          </cell>
        </row>
        <row r="4867">
          <cell r="A4867" t="str">
            <v>Data Analyst</v>
          </cell>
          <cell r="H4867">
            <v>45103.750937500001</v>
          </cell>
        </row>
        <row r="4868">
          <cell r="A4868" t="str">
            <v>Data Scientist</v>
          </cell>
          <cell r="H4868">
            <v>44949.000821759262</v>
          </cell>
        </row>
        <row r="4869">
          <cell r="A4869" t="str">
            <v>Machine Learning Engineer</v>
          </cell>
          <cell r="H4869">
            <v>45122.042766203696</v>
          </cell>
        </row>
        <row r="4870">
          <cell r="A4870" t="str">
            <v>Senior Data Scientist</v>
          </cell>
          <cell r="H4870">
            <v>45113.710763888892</v>
          </cell>
        </row>
        <row r="4871">
          <cell r="A4871" t="str">
            <v>Data Scientist</v>
          </cell>
          <cell r="H4871">
            <v>45075.626585648148</v>
          </cell>
        </row>
        <row r="4872">
          <cell r="A4872" t="str">
            <v>Data Engineer</v>
          </cell>
          <cell r="H4872">
            <v>45103.713993055557</v>
          </cell>
        </row>
        <row r="4873">
          <cell r="A4873" t="str">
            <v>Data Scientist</v>
          </cell>
          <cell r="H4873">
            <v>45045.878182870372</v>
          </cell>
        </row>
        <row r="4874">
          <cell r="A4874" t="str">
            <v>Data Engineer</v>
          </cell>
          <cell r="H4874">
            <v>44942.343645833331</v>
          </cell>
        </row>
        <row r="4875">
          <cell r="A4875" t="str">
            <v>Data Engineer</v>
          </cell>
          <cell r="H4875">
            <v>45233.628865740742</v>
          </cell>
        </row>
        <row r="4876">
          <cell r="A4876" t="str">
            <v>Data Engineer</v>
          </cell>
          <cell r="H4876">
            <v>45044.789872685193</v>
          </cell>
        </row>
        <row r="4877">
          <cell r="A4877" t="str">
            <v>Data Engineer</v>
          </cell>
          <cell r="H4877">
            <v>45043.651979166672</v>
          </cell>
        </row>
        <row r="4878">
          <cell r="A4878" t="str">
            <v>Data Engineer</v>
          </cell>
          <cell r="H4878">
            <v>45054.614247685182</v>
          </cell>
        </row>
        <row r="4879">
          <cell r="A4879" t="str">
            <v>Senior Data Engineer</v>
          </cell>
          <cell r="H4879">
            <v>45093.424687500003</v>
          </cell>
        </row>
        <row r="4880">
          <cell r="A4880" t="str">
            <v>Data Scientist</v>
          </cell>
          <cell r="H4880">
            <v>44937.253587962958</v>
          </cell>
        </row>
        <row r="4881">
          <cell r="A4881" t="str">
            <v>Data Analyst</v>
          </cell>
          <cell r="H4881">
            <v>45211.143263888887</v>
          </cell>
        </row>
        <row r="4882">
          <cell r="A4882" t="str">
            <v>Data Analyst</v>
          </cell>
          <cell r="H4882">
            <v>45082.41814814815</v>
          </cell>
        </row>
        <row r="4883">
          <cell r="A4883" t="str">
            <v>Senior Data Scientist</v>
          </cell>
          <cell r="H4883">
            <v>44987.409479166658</v>
          </cell>
        </row>
        <row r="4884">
          <cell r="A4884" t="str">
            <v>Senior Data Engineer</v>
          </cell>
          <cell r="H4884">
            <v>45152.784675925926</v>
          </cell>
        </row>
        <row r="4885">
          <cell r="A4885" t="str">
            <v>Data Scientist</v>
          </cell>
          <cell r="H4885">
            <v>45115.629004629627</v>
          </cell>
        </row>
        <row r="4886">
          <cell r="A4886" t="str">
            <v>Data Analyst</v>
          </cell>
          <cell r="H4886">
            <v>45244.916886574072</v>
          </cell>
        </row>
        <row r="4887">
          <cell r="A4887" t="str">
            <v>Data Analyst</v>
          </cell>
          <cell r="H4887">
            <v>45162.251180555562</v>
          </cell>
        </row>
        <row r="4888">
          <cell r="A4888" t="str">
            <v>Data Engineer</v>
          </cell>
          <cell r="H4888">
            <v>45040.46365740741</v>
          </cell>
        </row>
        <row r="4889">
          <cell r="A4889" t="str">
            <v>Data Analyst</v>
          </cell>
          <cell r="H4889">
            <v>44937.335856481477</v>
          </cell>
        </row>
        <row r="4890">
          <cell r="A4890" t="str">
            <v>Data Scientist</v>
          </cell>
          <cell r="H4890">
            <v>45176.503252314818</v>
          </cell>
        </row>
        <row r="4891">
          <cell r="A4891" t="str">
            <v>Data Scientist</v>
          </cell>
          <cell r="H4891">
            <v>45222.710150462961</v>
          </cell>
        </row>
        <row r="4892">
          <cell r="A4892" t="str">
            <v>Senior Data Engineer</v>
          </cell>
          <cell r="H4892">
            <v>45167.938391203701</v>
          </cell>
        </row>
        <row r="4893">
          <cell r="A4893" t="str">
            <v>Data Engineer</v>
          </cell>
          <cell r="H4893">
            <v>45037.729490740741</v>
          </cell>
        </row>
        <row r="4894">
          <cell r="A4894" t="str">
            <v>Data Engineer</v>
          </cell>
          <cell r="H4894">
            <v>44999.62091435185</v>
          </cell>
        </row>
        <row r="4895">
          <cell r="A4895" t="str">
            <v>Senior Data Scientist</v>
          </cell>
          <cell r="H4895">
            <v>45111.966226851851</v>
          </cell>
        </row>
        <row r="4896">
          <cell r="A4896" t="str">
            <v>Data Scientist</v>
          </cell>
          <cell r="H4896">
            <v>45091.295532407406</v>
          </cell>
        </row>
        <row r="4897">
          <cell r="A4897" t="str">
            <v>Senior Data Scientist</v>
          </cell>
          <cell r="H4897">
            <v>44984.669062499997</v>
          </cell>
        </row>
        <row r="4898">
          <cell r="A4898" t="str">
            <v>Data Scientist</v>
          </cell>
          <cell r="H4898">
            <v>45127.378055555557</v>
          </cell>
        </row>
        <row r="4899">
          <cell r="A4899" t="str">
            <v>Data Scientist</v>
          </cell>
          <cell r="H4899">
            <v>45217.281122685177</v>
          </cell>
        </row>
        <row r="4900">
          <cell r="A4900" t="str">
            <v>Machine Learning Engineer</v>
          </cell>
          <cell r="H4900">
            <v>45020.574560185189</v>
          </cell>
        </row>
        <row r="4901">
          <cell r="A4901" t="str">
            <v>Data Scientist</v>
          </cell>
          <cell r="H4901">
            <v>45092.477187500001</v>
          </cell>
        </row>
        <row r="4902">
          <cell r="A4902" t="str">
            <v>Data Scientist</v>
          </cell>
          <cell r="H4902">
            <v>44964.76289351852</v>
          </cell>
        </row>
        <row r="4903">
          <cell r="A4903" t="str">
            <v>Data Analyst</v>
          </cell>
          <cell r="H4903">
            <v>44992.834687499999</v>
          </cell>
        </row>
        <row r="4904">
          <cell r="A4904" t="str">
            <v>Data Analyst</v>
          </cell>
          <cell r="H4904">
            <v>45157.750625000001</v>
          </cell>
        </row>
        <row r="4905">
          <cell r="A4905" t="str">
            <v>Data Scientist</v>
          </cell>
          <cell r="H4905">
            <v>45127.670023148137</v>
          </cell>
        </row>
        <row r="4906">
          <cell r="A4906" t="str">
            <v>Data Analyst</v>
          </cell>
          <cell r="H4906">
            <v>45224.312314814822</v>
          </cell>
        </row>
        <row r="4907">
          <cell r="A4907" t="str">
            <v>Data Scientist</v>
          </cell>
          <cell r="H4907">
            <v>44965.461053240739</v>
          </cell>
        </row>
        <row r="4908">
          <cell r="A4908" t="str">
            <v>Data Engineer</v>
          </cell>
          <cell r="H4908">
            <v>45146.620451388888</v>
          </cell>
        </row>
        <row r="4909">
          <cell r="A4909" t="str">
            <v>Data Analyst</v>
          </cell>
          <cell r="H4909">
            <v>45082.667094907411</v>
          </cell>
        </row>
        <row r="4910">
          <cell r="A4910" t="str">
            <v>Data Scientist</v>
          </cell>
          <cell r="H4910">
            <v>45037.870706018519</v>
          </cell>
        </row>
        <row r="4911">
          <cell r="A4911" t="str">
            <v>Machine Learning Engineer</v>
          </cell>
          <cell r="H4911">
            <v>45063.695787037039</v>
          </cell>
        </row>
        <row r="4912">
          <cell r="A4912" t="str">
            <v>Data Scientist</v>
          </cell>
          <cell r="H4912">
            <v>45215.808599537027</v>
          </cell>
        </row>
        <row r="4913">
          <cell r="A4913" t="str">
            <v>Senior Data Engineer</v>
          </cell>
          <cell r="H4913">
            <v>45222.286620370367</v>
          </cell>
        </row>
        <row r="4914">
          <cell r="A4914" t="str">
            <v>Data Engineer</v>
          </cell>
          <cell r="H4914">
            <v>45186.884456018517</v>
          </cell>
        </row>
        <row r="4915">
          <cell r="A4915" t="str">
            <v>Data Scientist</v>
          </cell>
          <cell r="H4915">
            <v>45201.544305555559</v>
          </cell>
        </row>
        <row r="4916">
          <cell r="A4916" t="str">
            <v>Data Analyst</v>
          </cell>
          <cell r="H4916">
            <v>44958.917071759257</v>
          </cell>
        </row>
        <row r="4917">
          <cell r="A4917" t="str">
            <v>Data Engineer</v>
          </cell>
          <cell r="H4917">
            <v>45188.743321759262</v>
          </cell>
        </row>
        <row r="4918">
          <cell r="A4918" t="str">
            <v>Data Engineer</v>
          </cell>
          <cell r="H4918">
            <v>45254.42255787037</v>
          </cell>
        </row>
        <row r="4919">
          <cell r="A4919" t="str">
            <v>Data Engineer</v>
          </cell>
          <cell r="H4919">
            <v>45055.473749999997</v>
          </cell>
        </row>
        <row r="4920">
          <cell r="A4920" t="str">
            <v>Data Scientist</v>
          </cell>
          <cell r="H4920">
            <v>44930.753530092603</v>
          </cell>
        </row>
        <row r="4921">
          <cell r="A4921" t="str">
            <v>Data Analyst</v>
          </cell>
          <cell r="H4921">
            <v>45146.333344907413</v>
          </cell>
        </row>
        <row r="4922">
          <cell r="A4922" t="str">
            <v>Senior Data Engineer</v>
          </cell>
          <cell r="H4922">
            <v>45097.758136574077</v>
          </cell>
        </row>
        <row r="4923">
          <cell r="A4923" t="str">
            <v>Senior Data Engineer</v>
          </cell>
          <cell r="H4923">
            <v>45022.924039351848</v>
          </cell>
        </row>
        <row r="4924">
          <cell r="A4924" t="str">
            <v>Data Analyst</v>
          </cell>
          <cell r="H4924">
            <v>45190.58452546296</v>
          </cell>
        </row>
        <row r="4925">
          <cell r="A4925" t="str">
            <v>Senior Data Scientist</v>
          </cell>
          <cell r="H4925">
            <v>45192.126909722218</v>
          </cell>
        </row>
        <row r="4926">
          <cell r="A4926" t="str">
            <v>Data Scientist</v>
          </cell>
          <cell r="H4926">
            <v>45030.626932870371</v>
          </cell>
        </row>
        <row r="4927">
          <cell r="A4927" t="str">
            <v>Data Scientist</v>
          </cell>
          <cell r="H4927">
            <v>45201.766782407409</v>
          </cell>
        </row>
        <row r="4928">
          <cell r="A4928" t="str">
            <v>Data Analyst</v>
          </cell>
          <cell r="H4928">
            <v>45008.649108796293</v>
          </cell>
        </row>
        <row r="4929">
          <cell r="A4929" t="str">
            <v>Data Engineer</v>
          </cell>
          <cell r="H4929">
            <v>45084.770960648151</v>
          </cell>
        </row>
        <row r="4930">
          <cell r="A4930" t="str">
            <v>Data Scientist</v>
          </cell>
          <cell r="H4930">
            <v>45260.87740740741</v>
          </cell>
        </row>
        <row r="4931">
          <cell r="A4931" t="str">
            <v>Data Analyst</v>
          </cell>
          <cell r="H4931">
            <v>45120.583761574067</v>
          </cell>
        </row>
        <row r="4932">
          <cell r="A4932" t="str">
            <v>Data Analyst</v>
          </cell>
          <cell r="H4932">
            <v>44995.626504629632</v>
          </cell>
        </row>
        <row r="4933">
          <cell r="A4933" t="str">
            <v>Machine Learning Engineer</v>
          </cell>
          <cell r="H4933">
            <v>45078.13480324074</v>
          </cell>
        </row>
        <row r="4934">
          <cell r="A4934" t="str">
            <v>Data Scientist</v>
          </cell>
          <cell r="H4934">
            <v>45051.805671296293</v>
          </cell>
        </row>
        <row r="4935">
          <cell r="A4935" t="str">
            <v>Data Scientist</v>
          </cell>
          <cell r="H4935">
            <v>45061.639236111107</v>
          </cell>
        </row>
        <row r="4936">
          <cell r="A4936" t="str">
            <v>Data Scientist</v>
          </cell>
          <cell r="H4936">
            <v>45196.975868055553</v>
          </cell>
        </row>
        <row r="4937">
          <cell r="A4937" t="str">
            <v>Data Engineer</v>
          </cell>
          <cell r="H4937">
            <v>45280.296134259261</v>
          </cell>
        </row>
        <row r="4938">
          <cell r="A4938" t="str">
            <v>Senior Data Engineer</v>
          </cell>
          <cell r="H4938">
            <v>45248.377870370372</v>
          </cell>
        </row>
        <row r="4939">
          <cell r="A4939" t="str">
            <v>Data Engineer</v>
          </cell>
          <cell r="H4939">
            <v>45161.568055555559</v>
          </cell>
        </row>
        <row r="4940">
          <cell r="A4940" t="str">
            <v>Data Engineer</v>
          </cell>
          <cell r="H4940">
            <v>45028.268159722233</v>
          </cell>
        </row>
        <row r="4941">
          <cell r="A4941" t="str">
            <v>Data Analyst</v>
          </cell>
          <cell r="H4941">
            <v>45051.875115740739</v>
          </cell>
        </row>
        <row r="4942">
          <cell r="A4942" t="str">
            <v>Data Analyst</v>
          </cell>
          <cell r="H4942">
            <v>45257.292013888888</v>
          </cell>
        </row>
        <row r="4943">
          <cell r="A4943" t="str">
            <v>Data Engineer</v>
          </cell>
          <cell r="H4943">
            <v>45264.903981481482</v>
          </cell>
        </row>
        <row r="4944">
          <cell r="A4944" t="str">
            <v>Data Scientist</v>
          </cell>
          <cell r="H4944">
            <v>45043.983761574083</v>
          </cell>
        </row>
        <row r="4945">
          <cell r="A4945" t="str">
            <v>Data Scientist</v>
          </cell>
          <cell r="H4945">
            <v>45121.295428240737</v>
          </cell>
        </row>
        <row r="4946">
          <cell r="A4946" t="str">
            <v>Data Engineer</v>
          </cell>
          <cell r="H4946">
            <v>45187.993344907409</v>
          </cell>
        </row>
        <row r="4947">
          <cell r="A4947" t="str">
            <v>Data Engineer</v>
          </cell>
          <cell r="H4947">
            <v>45138.463414351849</v>
          </cell>
        </row>
        <row r="4948">
          <cell r="A4948" t="str">
            <v>Data Engineer</v>
          </cell>
          <cell r="H4948">
            <v>44949.643078703702</v>
          </cell>
        </row>
        <row r="4949">
          <cell r="A4949" t="str">
            <v>Senior Data Scientist</v>
          </cell>
          <cell r="H4949">
            <v>44978.682928240742</v>
          </cell>
        </row>
        <row r="4950">
          <cell r="A4950" t="str">
            <v>Senior Data Engineer</v>
          </cell>
          <cell r="H4950">
            <v>44927.71297453704</v>
          </cell>
        </row>
        <row r="4951">
          <cell r="A4951" t="str">
            <v>Data Engineer</v>
          </cell>
          <cell r="H4951">
            <v>45063.86</v>
          </cell>
        </row>
        <row r="4952">
          <cell r="A4952" t="str">
            <v>Data Engineer</v>
          </cell>
          <cell r="H4952">
            <v>44951.918541666673</v>
          </cell>
        </row>
        <row r="4953">
          <cell r="A4953" t="str">
            <v>Senior Data Analyst</v>
          </cell>
          <cell r="H4953">
            <v>44973.801759259259</v>
          </cell>
        </row>
        <row r="4954">
          <cell r="A4954" t="str">
            <v>Data Analyst</v>
          </cell>
          <cell r="H4954">
            <v>45168.4534375</v>
          </cell>
        </row>
        <row r="4955">
          <cell r="A4955" t="str">
            <v>Software Engineer</v>
          </cell>
          <cell r="H4955">
            <v>45219.717546296299</v>
          </cell>
        </row>
        <row r="4956">
          <cell r="A4956" t="str">
            <v>Data Engineer</v>
          </cell>
          <cell r="H4956">
            <v>45177.434606481482</v>
          </cell>
        </row>
        <row r="4957">
          <cell r="A4957" t="str">
            <v>Data Engineer</v>
          </cell>
          <cell r="H4957">
            <v>45209.295763888891</v>
          </cell>
        </row>
        <row r="4958">
          <cell r="A4958" t="str">
            <v>Data Engineer</v>
          </cell>
          <cell r="H4958">
            <v>44956.755208333343</v>
          </cell>
        </row>
        <row r="4959">
          <cell r="A4959" t="str">
            <v>Data Analyst</v>
          </cell>
          <cell r="H4959">
            <v>45174.458622685182</v>
          </cell>
        </row>
        <row r="4960">
          <cell r="A4960" t="str">
            <v>Data Engineer</v>
          </cell>
          <cell r="H4960">
            <v>45006.67528935185</v>
          </cell>
        </row>
        <row r="4961">
          <cell r="A4961" t="str">
            <v>Data Analyst</v>
          </cell>
          <cell r="H4961">
            <v>45214.2499537037</v>
          </cell>
        </row>
        <row r="4962">
          <cell r="A4962" t="str">
            <v>Senior Data Engineer</v>
          </cell>
          <cell r="H4962">
            <v>45182.630023148151</v>
          </cell>
        </row>
        <row r="4963">
          <cell r="A4963" t="str">
            <v>Data Scientist</v>
          </cell>
          <cell r="H4963">
            <v>45167.922789351847</v>
          </cell>
        </row>
        <row r="4964">
          <cell r="A4964" t="str">
            <v>Data Engineer</v>
          </cell>
          <cell r="H4964">
            <v>44986.637662037043</v>
          </cell>
        </row>
        <row r="4965">
          <cell r="A4965" t="str">
            <v>Data Scientist</v>
          </cell>
          <cell r="H4965">
            <v>44991.353692129633</v>
          </cell>
        </row>
        <row r="4966">
          <cell r="A4966" t="str">
            <v>Software Engineer</v>
          </cell>
          <cell r="H4966">
            <v>45203.613437499997</v>
          </cell>
        </row>
        <row r="4967">
          <cell r="A4967" t="str">
            <v>Data Analyst</v>
          </cell>
          <cell r="H4967">
            <v>45171.750335648147</v>
          </cell>
        </row>
        <row r="4968">
          <cell r="A4968" t="str">
            <v>Data Engineer</v>
          </cell>
          <cell r="H4968">
            <v>45010.298958333333</v>
          </cell>
        </row>
        <row r="4969">
          <cell r="A4969" t="str">
            <v>Data Engineer</v>
          </cell>
          <cell r="H4969">
            <v>45112.590081018519</v>
          </cell>
        </row>
        <row r="4970">
          <cell r="A4970" t="str">
            <v>Data Engineer</v>
          </cell>
          <cell r="H4970">
            <v>45006.586192129631</v>
          </cell>
        </row>
        <row r="4971">
          <cell r="A4971" t="str">
            <v>Data Scientist</v>
          </cell>
          <cell r="H4971">
            <v>45089.627002314817</v>
          </cell>
        </row>
        <row r="4972">
          <cell r="A4972" t="str">
            <v>Senior Data Engineer</v>
          </cell>
          <cell r="H4972">
            <v>45227.423773148148</v>
          </cell>
        </row>
        <row r="4973">
          <cell r="A4973" t="str">
            <v>Senior Data Engineer</v>
          </cell>
          <cell r="H4973">
            <v>45180.463599537034</v>
          </cell>
        </row>
        <row r="4974">
          <cell r="A4974" t="str">
            <v>Data Scientist</v>
          </cell>
          <cell r="H4974">
            <v>44992.894108796303</v>
          </cell>
        </row>
        <row r="4975">
          <cell r="A4975" t="str">
            <v>Data Scientist</v>
          </cell>
          <cell r="H4975">
            <v>44934.69798611111</v>
          </cell>
        </row>
        <row r="4976">
          <cell r="A4976" t="str">
            <v>Data Analyst</v>
          </cell>
          <cell r="H4976">
            <v>45048.963842592602</v>
          </cell>
        </row>
        <row r="4977">
          <cell r="A4977" t="str">
            <v>Data Engineer</v>
          </cell>
          <cell r="H4977">
            <v>45041.754525462973</v>
          </cell>
        </row>
        <row r="4978">
          <cell r="A4978" t="str">
            <v>Data Engineer</v>
          </cell>
          <cell r="H4978">
            <v>45072.319930555554</v>
          </cell>
        </row>
        <row r="4979">
          <cell r="A4979" t="str">
            <v>Data Engineer</v>
          </cell>
          <cell r="H4979">
            <v>44960.528738425928</v>
          </cell>
        </row>
        <row r="4980">
          <cell r="A4980" t="str">
            <v>Data Engineer</v>
          </cell>
          <cell r="H4980">
            <v>45099.675358796303</v>
          </cell>
        </row>
        <row r="4981">
          <cell r="A4981" t="str">
            <v>Data Engineer</v>
          </cell>
          <cell r="H4981">
            <v>45180.449016203696</v>
          </cell>
        </row>
        <row r="4982">
          <cell r="A4982" t="str">
            <v>Data Scientist</v>
          </cell>
          <cell r="H4982">
            <v>45168.782743055563</v>
          </cell>
        </row>
        <row r="4983">
          <cell r="A4983" t="str">
            <v>Data Engineer</v>
          </cell>
          <cell r="H4983">
            <v>44944.632094907407</v>
          </cell>
        </row>
        <row r="4984">
          <cell r="A4984" t="str">
            <v>Senior Data Engineer</v>
          </cell>
          <cell r="H4984">
            <v>45100.519675925927</v>
          </cell>
        </row>
        <row r="4985">
          <cell r="A4985" t="str">
            <v>Data Scientist</v>
          </cell>
          <cell r="H4985">
            <v>44938.169548611113</v>
          </cell>
        </row>
        <row r="4986">
          <cell r="A4986" t="str">
            <v>Data Analyst</v>
          </cell>
          <cell r="H4986">
            <v>45169.061516203707</v>
          </cell>
        </row>
        <row r="4987">
          <cell r="A4987" t="str">
            <v>Senior Data Engineer</v>
          </cell>
          <cell r="H4987">
            <v>45103.956319444442</v>
          </cell>
        </row>
        <row r="4988">
          <cell r="A4988" t="str">
            <v>Data Engineer</v>
          </cell>
          <cell r="H4988">
            <v>44977.672476851847</v>
          </cell>
        </row>
        <row r="4989">
          <cell r="A4989" t="str">
            <v>Data Engineer</v>
          </cell>
          <cell r="H4989">
            <v>45012.723101851851</v>
          </cell>
        </row>
        <row r="4990">
          <cell r="A4990" t="str">
            <v>Data Engineer</v>
          </cell>
          <cell r="H4990">
            <v>44952.672500000001</v>
          </cell>
        </row>
        <row r="4991">
          <cell r="A4991" t="str">
            <v>Data Engineer</v>
          </cell>
          <cell r="H4991">
            <v>45006.308009259257</v>
          </cell>
        </row>
        <row r="4992">
          <cell r="A4992" t="str">
            <v>Data Analyst</v>
          </cell>
          <cell r="H4992">
            <v>45132.417442129627</v>
          </cell>
        </row>
        <row r="4993">
          <cell r="A4993" t="str">
            <v>Senior Data Analyst</v>
          </cell>
          <cell r="H4993">
            <v>45020.751631944448</v>
          </cell>
        </row>
        <row r="4994">
          <cell r="A4994" t="str">
            <v>Data Analyst</v>
          </cell>
          <cell r="H4994">
            <v>45119.584479166668</v>
          </cell>
        </row>
        <row r="4995">
          <cell r="A4995" t="str">
            <v>Data Engineer</v>
          </cell>
          <cell r="H4995">
            <v>45058.354525462957</v>
          </cell>
        </row>
        <row r="4996">
          <cell r="A4996" t="str">
            <v>Machine Learning Engineer</v>
          </cell>
          <cell r="H4996">
            <v>44974.046284722222</v>
          </cell>
        </row>
        <row r="4997">
          <cell r="A4997" t="str">
            <v>Data Scientist</v>
          </cell>
          <cell r="H4997">
            <v>45061.876400462963</v>
          </cell>
        </row>
        <row r="4998">
          <cell r="A4998" t="str">
            <v>Data Scientist</v>
          </cell>
          <cell r="H4998">
            <v>45162.503113425933</v>
          </cell>
        </row>
        <row r="4999">
          <cell r="A4999" t="str">
            <v>Data Scientist</v>
          </cell>
          <cell r="H4999">
            <v>45127.503900462973</v>
          </cell>
        </row>
        <row r="5000">
          <cell r="A5000" t="str">
            <v>Data Scientist</v>
          </cell>
          <cell r="H5000">
            <v>45151.502465277779</v>
          </cell>
        </row>
        <row r="5001">
          <cell r="A5001" t="str">
            <v>Data Analyst</v>
          </cell>
          <cell r="H5001">
            <v>44944.583368055559</v>
          </cell>
        </row>
        <row r="5002">
          <cell r="A5002" t="str">
            <v>Senior Data Engineer</v>
          </cell>
          <cell r="H5002">
            <v>45289.465694444443</v>
          </cell>
        </row>
        <row r="5003">
          <cell r="A5003" t="str">
            <v>Data Analyst</v>
          </cell>
          <cell r="H5003">
            <v>45169.584421296298</v>
          </cell>
        </row>
        <row r="5004">
          <cell r="A5004" t="str">
            <v>Data Engineer</v>
          </cell>
          <cell r="H5004">
            <v>45223.920208333337</v>
          </cell>
        </row>
        <row r="5005">
          <cell r="A5005" t="str">
            <v>Data Scientist</v>
          </cell>
          <cell r="H5005">
            <v>45181.251701388886</v>
          </cell>
        </row>
        <row r="5006">
          <cell r="A5006" t="str">
            <v>Data Analyst</v>
          </cell>
          <cell r="H5006">
            <v>45076.458298611113</v>
          </cell>
        </row>
        <row r="5007">
          <cell r="A5007" t="str">
            <v>Senior Data Engineer</v>
          </cell>
          <cell r="H5007">
            <v>45022.632013888891</v>
          </cell>
        </row>
        <row r="5008">
          <cell r="A5008" t="str">
            <v>Data Engineer</v>
          </cell>
          <cell r="H5008">
            <v>45201.812604166669</v>
          </cell>
        </row>
        <row r="5009">
          <cell r="A5009" t="str">
            <v>Data Engineer</v>
          </cell>
          <cell r="H5009">
            <v>45107.630902777782</v>
          </cell>
        </row>
        <row r="5010">
          <cell r="A5010" t="str">
            <v>Data Analyst</v>
          </cell>
          <cell r="H5010">
            <v>45070.263865740737</v>
          </cell>
        </row>
        <row r="5011">
          <cell r="A5011" t="str">
            <v>Data Scientist</v>
          </cell>
          <cell r="H5011">
            <v>45230.012476851851</v>
          </cell>
        </row>
        <row r="5012">
          <cell r="A5012" t="str">
            <v>Data Scientist</v>
          </cell>
          <cell r="H5012">
            <v>45036.751574074071</v>
          </cell>
        </row>
        <row r="5013">
          <cell r="A5013" t="str">
            <v>Data Engineer</v>
          </cell>
          <cell r="H5013">
            <v>44964.629803240743</v>
          </cell>
        </row>
        <row r="5014">
          <cell r="A5014" t="str">
            <v>Data Engineer</v>
          </cell>
          <cell r="H5014">
            <v>45040.712199074071</v>
          </cell>
        </row>
        <row r="5015">
          <cell r="A5015" t="str">
            <v>Data Analyst</v>
          </cell>
          <cell r="H5015">
            <v>45291.083831018521</v>
          </cell>
        </row>
        <row r="5016">
          <cell r="A5016" t="str">
            <v>Data Analyst</v>
          </cell>
          <cell r="H5016">
            <v>45173.751493055563</v>
          </cell>
        </row>
        <row r="5017">
          <cell r="A5017" t="str">
            <v>Data Engineer</v>
          </cell>
          <cell r="H5017">
            <v>45114.921875</v>
          </cell>
        </row>
        <row r="5018">
          <cell r="A5018" t="str">
            <v>Data Engineer</v>
          </cell>
          <cell r="H5018">
            <v>45076.712118055562</v>
          </cell>
        </row>
        <row r="5019">
          <cell r="A5019" t="str">
            <v>Data Engineer</v>
          </cell>
          <cell r="H5019">
            <v>45175.617708333331</v>
          </cell>
        </row>
        <row r="5020">
          <cell r="A5020" t="str">
            <v>Data Scientist</v>
          </cell>
          <cell r="H5020">
            <v>44963.878344907411</v>
          </cell>
        </row>
        <row r="5021">
          <cell r="A5021" t="str">
            <v>Senior Data Engineer</v>
          </cell>
          <cell r="H5021">
            <v>45229.129467592589</v>
          </cell>
        </row>
        <row r="5022">
          <cell r="A5022" t="str">
            <v>Data Analyst</v>
          </cell>
          <cell r="H5022">
            <v>45036.499942129631</v>
          </cell>
        </row>
        <row r="5023">
          <cell r="A5023" t="str">
            <v>Data Engineer</v>
          </cell>
          <cell r="H5023">
            <v>45093.856157407397</v>
          </cell>
        </row>
        <row r="5024">
          <cell r="A5024" t="str">
            <v>Data Scientist</v>
          </cell>
          <cell r="H5024">
            <v>45231.919236111113</v>
          </cell>
        </row>
        <row r="5025">
          <cell r="A5025" t="str">
            <v>Data Analyst</v>
          </cell>
          <cell r="H5025">
            <v>44935.250277777777</v>
          </cell>
        </row>
        <row r="5026">
          <cell r="A5026" t="str">
            <v>Data Engineer</v>
          </cell>
          <cell r="H5026">
            <v>45286.337013888893</v>
          </cell>
        </row>
        <row r="5027">
          <cell r="A5027" t="str">
            <v>Data Analyst</v>
          </cell>
          <cell r="H5027">
            <v>44944.181192129632</v>
          </cell>
        </row>
        <row r="5028">
          <cell r="A5028" t="str">
            <v>Senior Data Analyst</v>
          </cell>
          <cell r="H5028">
            <v>45240.04892361111</v>
          </cell>
        </row>
        <row r="5029">
          <cell r="A5029" t="str">
            <v>Data Engineer</v>
          </cell>
          <cell r="H5029">
            <v>45114.42359953704</v>
          </cell>
        </row>
        <row r="5030">
          <cell r="A5030" t="str">
            <v>Data Analyst</v>
          </cell>
          <cell r="H5030">
            <v>45167.961527777778</v>
          </cell>
        </row>
        <row r="5031">
          <cell r="A5031" t="str">
            <v>Data Engineer</v>
          </cell>
          <cell r="H5031">
            <v>45154.6408912037</v>
          </cell>
        </row>
        <row r="5032">
          <cell r="A5032" t="str">
            <v>Data Scientist</v>
          </cell>
          <cell r="H5032">
            <v>45233.376574074071</v>
          </cell>
        </row>
        <row r="5033">
          <cell r="A5033" t="str">
            <v>Data Scientist</v>
          </cell>
          <cell r="H5033">
            <v>45200.293263888889</v>
          </cell>
        </row>
        <row r="5034">
          <cell r="A5034" t="str">
            <v>Data Scientist</v>
          </cell>
          <cell r="H5034">
            <v>44988.545081018521</v>
          </cell>
        </row>
        <row r="5035">
          <cell r="A5035" t="str">
            <v>Data Engineer</v>
          </cell>
          <cell r="H5035">
            <v>45260.380798611113</v>
          </cell>
        </row>
        <row r="5036">
          <cell r="A5036" t="str">
            <v>Data Scientist</v>
          </cell>
          <cell r="H5036">
            <v>45256.459664351853</v>
          </cell>
        </row>
        <row r="5037">
          <cell r="A5037" t="str">
            <v>Data Scientist</v>
          </cell>
          <cell r="H5037">
            <v>44929.964004629634</v>
          </cell>
        </row>
        <row r="5038">
          <cell r="A5038" t="str">
            <v>Data Engineer</v>
          </cell>
          <cell r="H5038">
            <v>44936.918310185189</v>
          </cell>
        </row>
        <row r="5039">
          <cell r="A5039" t="str">
            <v>Data Scientist</v>
          </cell>
          <cell r="H5039">
            <v>45092.793622685182</v>
          </cell>
        </row>
        <row r="5040">
          <cell r="A5040" t="str">
            <v>Data Scientist</v>
          </cell>
          <cell r="H5040">
            <v>45160.337500000001</v>
          </cell>
        </row>
        <row r="5041">
          <cell r="A5041" t="str">
            <v>Senior Data Engineer</v>
          </cell>
          <cell r="H5041">
            <v>45169.510254629633</v>
          </cell>
        </row>
        <row r="5042">
          <cell r="A5042" t="str">
            <v>Data Analyst</v>
          </cell>
          <cell r="H5042">
            <v>45131.250717592593</v>
          </cell>
        </row>
        <row r="5043">
          <cell r="A5043" t="str">
            <v>Data Scientist</v>
          </cell>
          <cell r="H5043">
            <v>45161.836331018523</v>
          </cell>
        </row>
        <row r="5044">
          <cell r="A5044" t="str">
            <v>Senior Data Scientist</v>
          </cell>
          <cell r="H5044">
            <v>45057.837962962964</v>
          </cell>
        </row>
        <row r="5045">
          <cell r="A5045" t="str">
            <v>Senior Data Engineer</v>
          </cell>
          <cell r="H5045">
            <v>45216.588645833333</v>
          </cell>
        </row>
        <row r="5046">
          <cell r="A5046" t="str">
            <v>Data Scientist</v>
          </cell>
          <cell r="H5046">
            <v>45154.155300925922</v>
          </cell>
        </row>
        <row r="5047">
          <cell r="A5047" t="str">
            <v>Data Engineer</v>
          </cell>
          <cell r="H5047">
            <v>45267.714004629634</v>
          </cell>
        </row>
        <row r="5048">
          <cell r="A5048" t="str">
            <v>Data Scientist</v>
          </cell>
          <cell r="H5048">
            <v>44984.334872685176</v>
          </cell>
        </row>
        <row r="5049">
          <cell r="A5049" t="str">
            <v>Data Scientist</v>
          </cell>
          <cell r="H5049">
            <v>45169.464560185188</v>
          </cell>
        </row>
        <row r="5050">
          <cell r="A5050" t="str">
            <v>Senior Data Engineer</v>
          </cell>
          <cell r="H5050">
            <v>45127.549212962957</v>
          </cell>
        </row>
        <row r="5051">
          <cell r="A5051" t="str">
            <v>Senior Data Analyst</v>
          </cell>
          <cell r="H5051">
            <v>45097.716620370367</v>
          </cell>
        </row>
        <row r="5052">
          <cell r="A5052" t="str">
            <v>Data Engineer</v>
          </cell>
          <cell r="H5052">
            <v>45165.337083333332</v>
          </cell>
        </row>
        <row r="5053">
          <cell r="A5053" t="str">
            <v>Data Engineer</v>
          </cell>
          <cell r="H5053">
            <v>45085.602893518517</v>
          </cell>
        </row>
        <row r="5054">
          <cell r="A5054" t="str">
            <v>Senior Data Engineer</v>
          </cell>
          <cell r="H5054">
            <v>45281.712685185194</v>
          </cell>
        </row>
        <row r="5055">
          <cell r="A5055" t="str">
            <v>Data Engineer</v>
          </cell>
          <cell r="H5055">
            <v>45136.295277777783</v>
          </cell>
        </row>
        <row r="5056">
          <cell r="A5056" t="str">
            <v>Data Analyst</v>
          </cell>
          <cell r="H5056">
            <v>45152.875347222223</v>
          </cell>
        </row>
        <row r="5057">
          <cell r="A5057" t="str">
            <v>Data Engineer</v>
          </cell>
          <cell r="H5057">
            <v>45195.819768518522</v>
          </cell>
        </row>
        <row r="5058">
          <cell r="A5058" t="str">
            <v>Data Scientist</v>
          </cell>
          <cell r="H5058">
            <v>45167.3356712963</v>
          </cell>
        </row>
        <row r="5059">
          <cell r="A5059" t="str">
            <v>Data Scientist</v>
          </cell>
          <cell r="H5059">
            <v>45120.335416666669</v>
          </cell>
        </row>
        <row r="5060">
          <cell r="A5060" t="str">
            <v>Data Engineer</v>
          </cell>
          <cell r="H5060">
            <v>45160.338148148148</v>
          </cell>
        </row>
        <row r="5061">
          <cell r="A5061" t="str">
            <v>Data Engineer</v>
          </cell>
          <cell r="H5061">
            <v>44953.922951388893</v>
          </cell>
        </row>
        <row r="5062">
          <cell r="A5062" t="str">
            <v>Machine Learning Engineer</v>
          </cell>
          <cell r="H5062">
            <v>44946.797673611109</v>
          </cell>
        </row>
        <row r="5063">
          <cell r="A5063" t="str">
            <v>Data Scientist</v>
          </cell>
          <cell r="H5063">
            <v>44974.336145833331</v>
          </cell>
        </row>
        <row r="5064">
          <cell r="A5064" t="str">
            <v>Senior Data Engineer</v>
          </cell>
          <cell r="H5064">
            <v>45190.837175925917</v>
          </cell>
        </row>
        <row r="5065">
          <cell r="A5065" t="str">
            <v>Data Scientist</v>
          </cell>
          <cell r="H5065">
            <v>45217.335601851853</v>
          </cell>
        </row>
        <row r="5066">
          <cell r="A5066" t="str">
            <v>Data Analyst</v>
          </cell>
          <cell r="H5066">
            <v>45210.708587962959</v>
          </cell>
        </row>
        <row r="5067">
          <cell r="A5067" t="str">
            <v>Data Engineer</v>
          </cell>
          <cell r="H5067">
            <v>45195.631736111107</v>
          </cell>
        </row>
        <row r="5068">
          <cell r="A5068" t="str">
            <v>Data Engineer</v>
          </cell>
          <cell r="H5068">
            <v>45232.923541666663</v>
          </cell>
        </row>
        <row r="5069">
          <cell r="A5069" t="str">
            <v>Data Scientist</v>
          </cell>
          <cell r="H5069">
            <v>45153.287361111114</v>
          </cell>
        </row>
        <row r="5070">
          <cell r="A5070" t="str">
            <v>Business Analyst</v>
          </cell>
          <cell r="H5070">
            <v>45063.793402777781</v>
          </cell>
        </row>
        <row r="5071">
          <cell r="A5071" t="str">
            <v>Data Engineer</v>
          </cell>
          <cell r="H5071">
            <v>45062.635613425933</v>
          </cell>
        </row>
        <row r="5072">
          <cell r="A5072" t="str">
            <v>Senior Data Scientist</v>
          </cell>
          <cell r="H5072">
            <v>45023.32236111111</v>
          </cell>
        </row>
        <row r="5073">
          <cell r="A5073" t="str">
            <v>Data Engineer</v>
          </cell>
          <cell r="H5073">
            <v>45062.67046296296</v>
          </cell>
        </row>
        <row r="5074">
          <cell r="A5074" t="str">
            <v>Data Scientist</v>
          </cell>
          <cell r="H5074">
            <v>45104.335625</v>
          </cell>
        </row>
        <row r="5075">
          <cell r="A5075" t="str">
            <v>Senior Data Scientist</v>
          </cell>
          <cell r="H5075">
            <v>45043.629317129627</v>
          </cell>
        </row>
        <row r="5076">
          <cell r="A5076" t="str">
            <v>Data Engineer</v>
          </cell>
          <cell r="H5076">
            <v>45082.718101851853</v>
          </cell>
        </row>
        <row r="5077">
          <cell r="A5077" t="str">
            <v>Data Scientist</v>
          </cell>
          <cell r="H5077">
            <v>45116.001689814817</v>
          </cell>
        </row>
        <row r="5078">
          <cell r="A5078" t="str">
            <v>Data Analyst</v>
          </cell>
          <cell r="H5078">
            <v>44993.708668981482</v>
          </cell>
        </row>
        <row r="5079">
          <cell r="A5079" t="str">
            <v>Business Analyst</v>
          </cell>
          <cell r="H5079">
            <v>45214.791666666657</v>
          </cell>
        </row>
        <row r="5080">
          <cell r="A5080" t="str">
            <v>Data Analyst</v>
          </cell>
          <cell r="H5080">
            <v>44970.83766203704</v>
          </cell>
        </row>
        <row r="5081">
          <cell r="A5081" t="str">
            <v>Data Scientist</v>
          </cell>
          <cell r="H5081">
            <v>44932.962002314824</v>
          </cell>
        </row>
        <row r="5082">
          <cell r="A5082" t="str">
            <v>Senior Data Scientist</v>
          </cell>
          <cell r="H5082">
            <v>45049.545335648138</v>
          </cell>
        </row>
        <row r="5083">
          <cell r="A5083" t="str">
            <v>Senior Data Scientist</v>
          </cell>
          <cell r="H5083">
            <v>45184.710046296299</v>
          </cell>
        </row>
        <row r="5084">
          <cell r="A5084" t="str">
            <v>Senior Data Engineer</v>
          </cell>
          <cell r="H5084">
            <v>45077.92465277778</v>
          </cell>
        </row>
        <row r="5085">
          <cell r="A5085" t="str">
            <v>Software Engineer</v>
          </cell>
          <cell r="H5085">
            <v>45077.46502314815</v>
          </cell>
        </row>
        <row r="5086">
          <cell r="A5086" t="str">
            <v>Senior Data Scientist</v>
          </cell>
          <cell r="H5086">
            <v>44960.338055555563</v>
          </cell>
        </row>
        <row r="5087">
          <cell r="A5087" t="str">
            <v>Data Engineer</v>
          </cell>
          <cell r="H5087">
            <v>45042.424618055556</v>
          </cell>
        </row>
        <row r="5088">
          <cell r="A5088" t="str">
            <v>Data Scientist</v>
          </cell>
          <cell r="H5088">
            <v>44993.418298611112</v>
          </cell>
        </row>
        <row r="5089">
          <cell r="A5089" t="str">
            <v>Data Engineer</v>
          </cell>
          <cell r="H5089">
            <v>45025.972141203703</v>
          </cell>
        </row>
        <row r="5090">
          <cell r="A5090" t="str">
            <v>Data Scientist</v>
          </cell>
          <cell r="H5090">
            <v>44973.796365740738</v>
          </cell>
        </row>
        <row r="5091">
          <cell r="A5091" t="str">
            <v>Data Engineer</v>
          </cell>
          <cell r="H5091">
            <v>45255.01489583333</v>
          </cell>
        </row>
        <row r="5092">
          <cell r="A5092" t="str">
            <v>Data Scientist</v>
          </cell>
          <cell r="H5092">
            <v>44986.381331018521</v>
          </cell>
        </row>
        <row r="5093">
          <cell r="A5093" t="str">
            <v>Data Scientist</v>
          </cell>
          <cell r="H5093">
            <v>45109.29483796296</v>
          </cell>
        </row>
        <row r="5094">
          <cell r="A5094" t="str">
            <v>Senior Data Analyst</v>
          </cell>
          <cell r="H5094">
            <v>44957.584409722222</v>
          </cell>
        </row>
        <row r="5095">
          <cell r="A5095" t="str">
            <v>Data Analyst</v>
          </cell>
          <cell r="H5095">
            <v>44963.803842592592</v>
          </cell>
        </row>
        <row r="5096">
          <cell r="A5096" t="str">
            <v>Business Analyst</v>
          </cell>
          <cell r="H5096">
            <v>45175.917187500003</v>
          </cell>
        </row>
        <row r="5097">
          <cell r="A5097" t="str">
            <v>Senior Data Engineer</v>
          </cell>
          <cell r="H5097">
            <v>45188.586192129631</v>
          </cell>
        </row>
        <row r="5098">
          <cell r="A5098" t="str">
            <v>Data Engineer</v>
          </cell>
          <cell r="H5098">
            <v>45148.796851851846</v>
          </cell>
        </row>
        <row r="5099">
          <cell r="A5099" t="str">
            <v>Data Scientist</v>
          </cell>
          <cell r="H5099">
            <v>44930.147615740738</v>
          </cell>
        </row>
        <row r="5100">
          <cell r="A5100" t="str">
            <v>Data Engineer</v>
          </cell>
          <cell r="H5100">
            <v>45201.602673611109</v>
          </cell>
        </row>
        <row r="5101">
          <cell r="A5101" t="str">
            <v>Data Analyst</v>
          </cell>
          <cell r="H5101">
            <v>45016.833379629628</v>
          </cell>
        </row>
        <row r="5102">
          <cell r="A5102" t="str">
            <v>Senior Data Engineer</v>
          </cell>
          <cell r="H5102">
            <v>44930.990706018521</v>
          </cell>
        </row>
        <row r="5103">
          <cell r="A5103" t="str">
            <v>Data Engineer</v>
          </cell>
          <cell r="H5103">
            <v>44951.582604166673</v>
          </cell>
        </row>
        <row r="5104">
          <cell r="A5104" t="str">
            <v>Business Analyst</v>
          </cell>
          <cell r="H5104">
            <v>45242.326111111113</v>
          </cell>
        </row>
        <row r="5105">
          <cell r="A5105" t="str">
            <v>Senior Data Scientist</v>
          </cell>
          <cell r="H5105">
            <v>45148.457638888889</v>
          </cell>
        </row>
        <row r="5106">
          <cell r="A5106" t="str">
            <v>Data Scientist</v>
          </cell>
          <cell r="H5106">
            <v>45091.252268518518</v>
          </cell>
        </row>
        <row r="5107">
          <cell r="A5107" t="str">
            <v>Data Engineer</v>
          </cell>
          <cell r="H5107">
            <v>45136.524537037039</v>
          </cell>
        </row>
        <row r="5108">
          <cell r="A5108" t="str">
            <v>Data Scientist</v>
          </cell>
          <cell r="H5108">
            <v>45143.362974537027</v>
          </cell>
        </row>
        <row r="5109">
          <cell r="A5109" t="str">
            <v>Data Engineer</v>
          </cell>
          <cell r="H5109">
            <v>45027.786030092589</v>
          </cell>
        </row>
        <row r="5110">
          <cell r="A5110" t="str">
            <v>Data Scientist</v>
          </cell>
          <cell r="H5110">
            <v>45152.253645833327</v>
          </cell>
        </row>
        <row r="5111">
          <cell r="A5111" t="str">
            <v>Data Analyst</v>
          </cell>
          <cell r="H5111">
            <v>45050.541886574072</v>
          </cell>
        </row>
        <row r="5112">
          <cell r="A5112" t="str">
            <v>Data Engineer</v>
          </cell>
          <cell r="H5112">
            <v>45201.771423611113</v>
          </cell>
        </row>
        <row r="5113">
          <cell r="A5113" t="str">
            <v>Data Engineer</v>
          </cell>
          <cell r="H5113">
            <v>45083.840763888889</v>
          </cell>
        </row>
        <row r="5114">
          <cell r="A5114" t="str">
            <v>Data Analyst</v>
          </cell>
          <cell r="H5114">
            <v>45286.625532407408</v>
          </cell>
        </row>
        <row r="5115">
          <cell r="A5115" t="str">
            <v>Senior Data Engineer</v>
          </cell>
          <cell r="H5115">
            <v>45173.609363425923</v>
          </cell>
        </row>
        <row r="5116">
          <cell r="A5116" t="str">
            <v>Senior Data Engineer</v>
          </cell>
          <cell r="H5116">
            <v>45166.427986111114</v>
          </cell>
        </row>
        <row r="5117">
          <cell r="A5117" t="str">
            <v>Senior Data Engineer</v>
          </cell>
          <cell r="H5117">
            <v>45138.29996527778</v>
          </cell>
        </row>
        <row r="5118">
          <cell r="A5118" t="str">
            <v>Data Scientist</v>
          </cell>
          <cell r="H5118">
            <v>45002.418877314813</v>
          </cell>
        </row>
        <row r="5119">
          <cell r="A5119" t="str">
            <v>Data Engineer</v>
          </cell>
          <cell r="H5119">
            <v>45133.549479166657</v>
          </cell>
        </row>
        <row r="5120">
          <cell r="A5120" t="str">
            <v>Data Engineer</v>
          </cell>
          <cell r="H5120">
            <v>45160.963738425933</v>
          </cell>
        </row>
        <row r="5121">
          <cell r="A5121" t="str">
            <v>Data Analyst</v>
          </cell>
          <cell r="H5121">
            <v>45203.528692129628</v>
          </cell>
        </row>
        <row r="5122">
          <cell r="A5122" t="str">
            <v>Data Scientist</v>
          </cell>
          <cell r="H5122">
            <v>45098.835659722223</v>
          </cell>
        </row>
        <row r="5123">
          <cell r="A5123" t="str">
            <v>Senior Data Engineer</v>
          </cell>
          <cell r="H5123">
            <v>45008.692106481481</v>
          </cell>
        </row>
        <row r="5124">
          <cell r="A5124" t="str">
            <v>Machine Learning Engineer</v>
          </cell>
          <cell r="H5124">
            <v>45264.852685185193</v>
          </cell>
        </row>
        <row r="5125">
          <cell r="A5125" t="str">
            <v>Data Scientist</v>
          </cell>
          <cell r="H5125">
            <v>44944.668749999997</v>
          </cell>
        </row>
        <row r="5126">
          <cell r="A5126" t="str">
            <v>Data Analyst</v>
          </cell>
          <cell r="H5126">
            <v>44964.595081018517</v>
          </cell>
        </row>
        <row r="5127">
          <cell r="A5127" t="str">
            <v>Senior Data Engineer</v>
          </cell>
          <cell r="H5127">
            <v>45237.253900462973</v>
          </cell>
        </row>
        <row r="5128">
          <cell r="A5128" t="str">
            <v>Data Analyst</v>
          </cell>
          <cell r="H5128">
            <v>45051.908391203702</v>
          </cell>
        </row>
        <row r="5129">
          <cell r="A5129" t="str">
            <v>Data Engineer</v>
          </cell>
          <cell r="H5129">
            <v>45198.59611111111</v>
          </cell>
        </row>
        <row r="5130">
          <cell r="A5130" t="str">
            <v>Data Scientist</v>
          </cell>
          <cell r="H5130">
            <v>44963.819849537038</v>
          </cell>
        </row>
        <row r="5131">
          <cell r="A5131" t="str">
            <v>Data Analyst</v>
          </cell>
          <cell r="H5131">
            <v>45051.387071759258</v>
          </cell>
        </row>
        <row r="5132">
          <cell r="A5132" t="str">
            <v>Data Engineer</v>
          </cell>
          <cell r="H5132">
            <v>45055.894224537027</v>
          </cell>
        </row>
        <row r="5133">
          <cell r="A5133" t="str">
            <v>Data Engineer</v>
          </cell>
          <cell r="H5133">
            <v>45198.339363425926</v>
          </cell>
        </row>
        <row r="5134">
          <cell r="A5134" t="str">
            <v>Senior Data Engineer</v>
          </cell>
          <cell r="H5134">
            <v>45037.644942129627</v>
          </cell>
        </row>
        <row r="5135">
          <cell r="A5135" t="str">
            <v>Data Engineer</v>
          </cell>
          <cell r="H5135">
            <v>45174.255879629629</v>
          </cell>
        </row>
        <row r="5136">
          <cell r="A5136" t="str">
            <v>Data Scientist</v>
          </cell>
          <cell r="H5136">
            <v>45074.335509259261</v>
          </cell>
        </row>
        <row r="5137">
          <cell r="A5137" t="str">
            <v>Data Analyst</v>
          </cell>
          <cell r="H5137">
            <v>44984.875486111108</v>
          </cell>
        </row>
        <row r="5138">
          <cell r="A5138" t="str">
            <v>Data Scientist</v>
          </cell>
          <cell r="H5138">
            <v>44945.212106481478</v>
          </cell>
        </row>
        <row r="5139">
          <cell r="A5139" t="str">
            <v>Data Scientist</v>
          </cell>
          <cell r="H5139">
            <v>45205.293483796297</v>
          </cell>
        </row>
        <row r="5140">
          <cell r="A5140" t="str">
            <v>Senior Data Scientist</v>
          </cell>
          <cell r="H5140">
            <v>45248.292696759258</v>
          </cell>
        </row>
        <row r="5141">
          <cell r="A5141" t="str">
            <v>Data Analyst</v>
          </cell>
          <cell r="H5141">
            <v>45038.32298611111</v>
          </cell>
        </row>
        <row r="5142">
          <cell r="A5142" t="str">
            <v>Data Engineer</v>
          </cell>
          <cell r="H5142">
            <v>45044.882430555554</v>
          </cell>
        </row>
        <row r="5143">
          <cell r="A5143" t="str">
            <v>Senior Data Scientist</v>
          </cell>
          <cell r="H5143">
            <v>45062.377939814818</v>
          </cell>
        </row>
        <row r="5144">
          <cell r="A5144" t="str">
            <v>Data Scientist</v>
          </cell>
          <cell r="H5144">
            <v>45277.04959490741</v>
          </cell>
        </row>
        <row r="5145">
          <cell r="A5145" t="str">
            <v>Data Scientist</v>
          </cell>
          <cell r="H5145">
            <v>45084.975358796299</v>
          </cell>
        </row>
        <row r="5146">
          <cell r="A5146" t="str">
            <v>Data Analyst</v>
          </cell>
          <cell r="H5146">
            <v>45165.041724537034</v>
          </cell>
        </row>
        <row r="5147">
          <cell r="A5147" t="str">
            <v>Data Engineer</v>
          </cell>
          <cell r="H5147">
            <v>44999.927708333344</v>
          </cell>
        </row>
        <row r="5148">
          <cell r="A5148" t="str">
            <v>Data Scientist</v>
          </cell>
          <cell r="H5148">
            <v>44929.982349537036</v>
          </cell>
        </row>
        <row r="5149">
          <cell r="A5149" t="str">
            <v>Senior Data Engineer</v>
          </cell>
          <cell r="H5149">
            <v>45183.600011574083</v>
          </cell>
        </row>
        <row r="5150">
          <cell r="A5150" t="str">
            <v>Data Analyst</v>
          </cell>
          <cell r="H5150">
            <v>45227.542303240742</v>
          </cell>
        </row>
        <row r="5151">
          <cell r="A5151" t="str">
            <v>Data Analyst</v>
          </cell>
          <cell r="H5151">
            <v>45263.791828703703</v>
          </cell>
        </row>
        <row r="5152">
          <cell r="A5152" t="str">
            <v>Senior Data Engineer</v>
          </cell>
          <cell r="H5152">
            <v>45182.544548611113</v>
          </cell>
        </row>
        <row r="5153">
          <cell r="A5153" t="str">
            <v>Data Engineer</v>
          </cell>
          <cell r="H5153">
            <v>45129.004212962973</v>
          </cell>
        </row>
        <row r="5154">
          <cell r="A5154" t="str">
            <v>Business Analyst</v>
          </cell>
          <cell r="H5154">
            <v>45202.751203703701</v>
          </cell>
        </row>
        <row r="5155">
          <cell r="A5155" t="str">
            <v>Data Engineer</v>
          </cell>
          <cell r="H5155">
            <v>45209.255798611113</v>
          </cell>
        </row>
        <row r="5156">
          <cell r="A5156" t="str">
            <v>Data Analyst</v>
          </cell>
          <cell r="H5156">
            <v>45270.370636574073</v>
          </cell>
        </row>
        <row r="5157">
          <cell r="A5157" t="str">
            <v>Data Engineer</v>
          </cell>
          <cell r="H5157">
            <v>45261.298159722217</v>
          </cell>
        </row>
        <row r="5158">
          <cell r="A5158" t="str">
            <v>Data Engineer</v>
          </cell>
          <cell r="H5158">
            <v>45144.750787037039</v>
          </cell>
        </row>
        <row r="5159">
          <cell r="A5159" t="str">
            <v>Data Engineer</v>
          </cell>
          <cell r="H5159">
            <v>45118.841307870367</v>
          </cell>
        </row>
        <row r="5160">
          <cell r="A5160" t="str">
            <v>Senior Data Engineer</v>
          </cell>
          <cell r="H5160">
            <v>45189.67150462963</v>
          </cell>
        </row>
        <row r="5161">
          <cell r="A5161" t="str">
            <v>Data Engineer</v>
          </cell>
          <cell r="H5161">
            <v>45112.506655092591</v>
          </cell>
        </row>
        <row r="5162">
          <cell r="A5162" t="str">
            <v>Senior Data Engineer</v>
          </cell>
          <cell r="H5162">
            <v>45259.505925925929</v>
          </cell>
        </row>
        <row r="5163">
          <cell r="A5163" t="str">
            <v>Data Scientist</v>
          </cell>
          <cell r="H5163">
            <v>45143.90415509259</v>
          </cell>
        </row>
        <row r="5164">
          <cell r="A5164" t="str">
            <v>Data Engineer</v>
          </cell>
          <cell r="H5164">
            <v>45227.379328703697</v>
          </cell>
        </row>
        <row r="5165">
          <cell r="A5165" t="str">
            <v>Data Engineer</v>
          </cell>
          <cell r="H5165">
            <v>45055.638680555552</v>
          </cell>
        </row>
        <row r="5166">
          <cell r="A5166" t="str">
            <v>Data Scientist</v>
          </cell>
          <cell r="H5166">
            <v>45159.670370370368</v>
          </cell>
        </row>
        <row r="5167">
          <cell r="A5167" t="str">
            <v>Data Analyst</v>
          </cell>
          <cell r="H5167">
            <v>45271.835046296299</v>
          </cell>
        </row>
        <row r="5168">
          <cell r="A5168" t="str">
            <v>Senior Data Engineer</v>
          </cell>
          <cell r="H5168">
            <v>45272.266712962963</v>
          </cell>
        </row>
        <row r="5169">
          <cell r="A5169" t="str">
            <v>Data Analyst</v>
          </cell>
          <cell r="H5169">
            <v>45250.666655092587</v>
          </cell>
        </row>
        <row r="5170">
          <cell r="A5170" t="str">
            <v>Data Scientist</v>
          </cell>
          <cell r="H5170">
            <v>45180.751666666663</v>
          </cell>
        </row>
        <row r="5171">
          <cell r="A5171" t="str">
            <v>Senior Data Scientist</v>
          </cell>
          <cell r="H5171">
            <v>45002.792442129627</v>
          </cell>
        </row>
        <row r="5172">
          <cell r="A5172" t="str">
            <v>Data Scientist</v>
          </cell>
          <cell r="H5172">
            <v>44994.38</v>
          </cell>
        </row>
        <row r="5173">
          <cell r="A5173" t="str">
            <v>Data Analyst</v>
          </cell>
          <cell r="H5173">
            <v>45180.750891203701</v>
          </cell>
        </row>
        <row r="5174">
          <cell r="A5174" t="str">
            <v>Data Analyst</v>
          </cell>
          <cell r="H5174">
            <v>45156.250185185178</v>
          </cell>
        </row>
        <row r="5175">
          <cell r="A5175" t="str">
            <v>Data Engineer</v>
          </cell>
          <cell r="H5175">
            <v>45209.25576388889</v>
          </cell>
        </row>
        <row r="5176">
          <cell r="A5176" t="str">
            <v>Data Engineer</v>
          </cell>
          <cell r="H5176">
            <v>44973.423460648148</v>
          </cell>
        </row>
        <row r="5177">
          <cell r="A5177" t="str">
            <v>Data Scientist</v>
          </cell>
          <cell r="H5177">
            <v>44977.670381944437</v>
          </cell>
        </row>
        <row r="5178">
          <cell r="A5178" t="str">
            <v>Data Analyst</v>
          </cell>
          <cell r="H5178">
            <v>45120.875277777777</v>
          </cell>
        </row>
        <row r="5179">
          <cell r="A5179" t="str">
            <v>Data Engineer</v>
          </cell>
          <cell r="H5179">
            <v>45261.33730324074</v>
          </cell>
        </row>
        <row r="5180">
          <cell r="A5180" t="str">
            <v>Data Engineer</v>
          </cell>
          <cell r="H5180">
            <v>44981.296388888892</v>
          </cell>
        </row>
        <row r="5181">
          <cell r="A5181" t="str">
            <v>Data Scientist</v>
          </cell>
          <cell r="H5181">
            <v>45104.015081018522</v>
          </cell>
        </row>
        <row r="5182">
          <cell r="A5182" t="str">
            <v>Data Analyst</v>
          </cell>
          <cell r="H5182">
            <v>44939.385844907411</v>
          </cell>
        </row>
        <row r="5183">
          <cell r="A5183" t="str">
            <v>Data Scientist</v>
          </cell>
          <cell r="H5183">
            <v>44978.723333333342</v>
          </cell>
        </row>
        <row r="5184">
          <cell r="A5184" t="str">
            <v>Data Engineer</v>
          </cell>
          <cell r="H5184">
            <v>45215.854097222233</v>
          </cell>
        </row>
        <row r="5185">
          <cell r="A5185" t="str">
            <v>Data Analyst</v>
          </cell>
          <cell r="H5185">
            <v>45225.583599537043</v>
          </cell>
        </row>
        <row r="5186">
          <cell r="A5186" t="str">
            <v>Software Engineer</v>
          </cell>
          <cell r="H5186">
            <v>45106.917939814812</v>
          </cell>
        </row>
        <row r="5187">
          <cell r="A5187" t="str">
            <v>Data Scientist</v>
          </cell>
          <cell r="H5187">
            <v>44937.15283564815</v>
          </cell>
        </row>
        <row r="5188">
          <cell r="A5188" t="str">
            <v>Machine Learning Engineer</v>
          </cell>
          <cell r="H5188">
            <v>45175.08520833333</v>
          </cell>
        </row>
        <row r="5189">
          <cell r="A5189" t="str">
            <v>Senior Data Scientist</v>
          </cell>
          <cell r="H5189">
            <v>44943.641597222217</v>
          </cell>
        </row>
        <row r="5190">
          <cell r="A5190" t="str">
            <v>Data Engineer</v>
          </cell>
          <cell r="H5190">
            <v>45055.601759259262</v>
          </cell>
        </row>
        <row r="5191">
          <cell r="A5191" t="str">
            <v>Data Scientist</v>
          </cell>
          <cell r="H5191">
            <v>44957.059120370373</v>
          </cell>
        </row>
        <row r="5192">
          <cell r="A5192" t="str">
            <v>Senior Data Engineer</v>
          </cell>
          <cell r="H5192">
            <v>44968.798738425918</v>
          </cell>
        </row>
        <row r="5193">
          <cell r="A5193" t="str">
            <v>Senior Data Analyst</v>
          </cell>
          <cell r="H5193">
            <v>45053.417349537027</v>
          </cell>
        </row>
        <row r="5194">
          <cell r="A5194" t="str">
            <v>Data Analyst</v>
          </cell>
          <cell r="H5194">
            <v>44977.876145833332</v>
          </cell>
        </row>
        <row r="5195">
          <cell r="A5195" t="str">
            <v>Data Engineer</v>
          </cell>
          <cell r="H5195">
            <v>44971.934999999998</v>
          </cell>
        </row>
        <row r="5196">
          <cell r="A5196" t="str">
            <v>Data Scientist</v>
          </cell>
          <cell r="H5196">
            <v>45111.335393518522</v>
          </cell>
        </row>
        <row r="5197">
          <cell r="A5197" t="str">
            <v>Senior Data Scientist</v>
          </cell>
          <cell r="H5197">
            <v>44966.210648148153</v>
          </cell>
        </row>
        <row r="5198">
          <cell r="A5198" t="str">
            <v>Data Engineer</v>
          </cell>
          <cell r="H5198">
            <v>44987.297442129631</v>
          </cell>
        </row>
        <row r="5199">
          <cell r="A5199" t="str">
            <v>Senior Data Scientist</v>
          </cell>
          <cell r="H5199">
            <v>44993.466631944437</v>
          </cell>
        </row>
        <row r="5200">
          <cell r="A5200" t="str">
            <v>Data Engineer</v>
          </cell>
          <cell r="H5200">
            <v>44943.472569444442</v>
          </cell>
        </row>
        <row r="5201">
          <cell r="A5201" t="str">
            <v>Data Scientist</v>
          </cell>
          <cell r="H5201">
            <v>45100.000949074078</v>
          </cell>
        </row>
        <row r="5202">
          <cell r="A5202" t="str">
            <v>Data Engineer</v>
          </cell>
          <cell r="H5202">
            <v>45103.837800925918</v>
          </cell>
        </row>
        <row r="5203">
          <cell r="A5203" t="str">
            <v>Data Scientist</v>
          </cell>
          <cell r="H5203">
            <v>45225.586076388892</v>
          </cell>
        </row>
        <row r="5204">
          <cell r="A5204" t="str">
            <v>Data Analyst</v>
          </cell>
          <cell r="H5204">
            <v>45132.709224537037</v>
          </cell>
        </row>
        <row r="5205">
          <cell r="A5205" t="str">
            <v>Data Engineer</v>
          </cell>
          <cell r="H5205">
            <v>45262.305914351848</v>
          </cell>
        </row>
        <row r="5206">
          <cell r="A5206" t="str">
            <v>Data Engineer</v>
          </cell>
          <cell r="H5206">
            <v>44996.298645833333</v>
          </cell>
        </row>
        <row r="5207">
          <cell r="A5207" t="str">
            <v>Data Analyst</v>
          </cell>
          <cell r="H5207">
            <v>45246.542094907411</v>
          </cell>
        </row>
        <row r="5208">
          <cell r="A5208" t="str">
            <v>Data Analyst</v>
          </cell>
          <cell r="H5208">
            <v>45208.250092592592</v>
          </cell>
        </row>
        <row r="5209">
          <cell r="A5209" t="str">
            <v>Business Analyst</v>
          </cell>
          <cell r="H5209">
            <v>45028.554837962962</v>
          </cell>
        </row>
        <row r="5210">
          <cell r="A5210" t="str">
            <v>Data Analyst</v>
          </cell>
          <cell r="H5210">
            <v>44964.501226851848</v>
          </cell>
        </row>
        <row r="5211">
          <cell r="A5211" t="str">
            <v>Senior Data Engineer</v>
          </cell>
          <cell r="H5211">
            <v>45028.516053240739</v>
          </cell>
        </row>
        <row r="5212">
          <cell r="A5212" t="str">
            <v>Data Scientist</v>
          </cell>
          <cell r="H5212">
            <v>45270.537731481483</v>
          </cell>
        </row>
        <row r="5213">
          <cell r="A5213" t="str">
            <v>Data Scientist</v>
          </cell>
          <cell r="H5213">
            <v>45117.419224537043</v>
          </cell>
        </row>
        <row r="5214">
          <cell r="A5214" t="str">
            <v>Data Analyst</v>
          </cell>
          <cell r="H5214">
            <v>45127.866064814807</v>
          </cell>
        </row>
        <row r="5215">
          <cell r="A5215" t="str">
            <v>Data Analyst</v>
          </cell>
          <cell r="H5215">
            <v>45235.791759259257</v>
          </cell>
        </row>
        <row r="5216">
          <cell r="A5216" t="str">
            <v>Data Analyst</v>
          </cell>
          <cell r="H5216">
            <v>45112.687986111108</v>
          </cell>
        </row>
        <row r="5217">
          <cell r="A5217" t="str">
            <v>Data Scientist</v>
          </cell>
          <cell r="H5217">
            <v>45184.984074074076</v>
          </cell>
        </row>
        <row r="5218">
          <cell r="A5218" t="str">
            <v>Business Analyst</v>
          </cell>
          <cell r="H5218">
            <v>45190.251284722217</v>
          </cell>
        </row>
        <row r="5219">
          <cell r="A5219" t="str">
            <v>Data Analyst</v>
          </cell>
          <cell r="H5219">
            <v>45041.517361111109</v>
          </cell>
        </row>
        <row r="5220">
          <cell r="A5220" t="str">
            <v>Data Engineer</v>
          </cell>
          <cell r="H5220">
            <v>45222.921851851846</v>
          </cell>
        </row>
        <row r="5221">
          <cell r="A5221" t="str">
            <v>Data Analyst</v>
          </cell>
          <cell r="H5221">
            <v>45002.583587962959</v>
          </cell>
        </row>
        <row r="5222">
          <cell r="A5222" t="str">
            <v>Data Engineer</v>
          </cell>
          <cell r="H5222">
            <v>45230.001851851863</v>
          </cell>
        </row>
        <row r="5223">
          <cell r="A5223" t="str">
            <v>Data Analyst</v>
          </cell>
          <cell r="H5223">
            <v>44960.837604166663</v>
          </cell>
        </row>
        <row r="5224">
          <cell r="A5224" t="str">
            <v>Data Analyst</v>
          </cell>
          <cell r="H5224">
            <v>45149.835081018522</v>
          </cell>
        </row>
        <row r="5225">
          <cell r="A5225" t="str">
            <v>Data Engineer</v>
          </cell>
          <cell r="H5225">
            <v>44960.563761574071</v>
          </cell>
        </row>
        <row r="5226">
          <cell r="A5226" t="str">
            <v>Data Scientist</v>
          </cell>
          <cell r="H5226">
            <v>45260.418668981481</v>
          </cell>
        </row>
        <row r="5227">
          <cell r="A5227" t="str">
            <v>Data Engineer</v>
          </cell>
          <cell r="H5227">
            <v>45269.461585648147</v>
          </cell>
        </row>
        <row r="5228">
          <cell r="A5228" t="str">
            <v>Senior Data Engineer</v>
          </cell>
          <cell r="H5228">
            <v>44933.192106481481</v>
          </cell>
        </row>
        <row r="5229">
          <cell r="A5229" t="str">
            <v>Data Engineer</v>
          </cell>
          <cell r="H5229">
            <v>45044.547210648147</v>
          </cell>
        </row>
        <row r="5230">
          <cell r="A5230" t="str">
            <v>Data Engineer</v>
          </cell>
          <cell r="H5230">
            <v>45021.963750000003</v>
          </cell>
        </row>
        <row r="5231">
          <cell r="A5231" t="str">
            <v>Data Engineer</v>
          </cell>
          <cell r="H5231">
            <v>45207.253171296303</v>
          </cell>
        </row>
        <row r="5232">
          <cell r="A5232" t="str">
            <v>Data Engineer</v>
          </cell>
          <cell r="H5232">
            <v>44976.67428240741</v>
          </cell>
        </row>
        <row r="5233">
          <cell r="A5233" t="str">
            <v>Data Engineer</v>
          </cell>
          <cell r="H5233">
            <v>45198.798703703702</v>
          </cell>
        </row>
        <row r="5234">
          <cell r="A5234" t="str">
            <v>Senior Data Scientist</v>
          </cell>
          <cell r="H5234">
            <v>45019.16846064815</v>
          </cell>
        </row>
        <row r="5235">
          <cell r="A5235" t="str">
            <v>Data Scientist</v>
          </cell>
          <cell r="H5235">
            <v>45048.712743055563</v>
          </cell>
        </row>
        <row r="5236">
          <cell r="A5236" t="str">
            <v>Data Engineer</v>
          </cell>
          <cell r="H5236">
            <v>44938.922719907408</v>
          </cell>
        </row>
        <row r="5237">
          <cell r="A5237" t="str">
            <v>Data Scientist</v>
          </cell>
          <cell r="H5237">
            <v>45178.017025462963</v>
          </cell>
        </row>
        <row r="5238">
          <cell r="A5238" t="str">
            <v>Data Scientist</v>
          </cell>
          <cell r="H5238">
            <v>45231.860405092593</v>
          </cell>
        </row>
        <row r="5239">
          <cell r="A5239" t="str">
            <v>Data Scientist</v>
          </cell>
          <cell r="H5239">
            <v>44942.946250000001</v>
          </cell>
        </row>
        <row r="5240">
          <cell r="A5240" t="str">
            <v>Data Engineer</v>
          </cell>
          <cell r="H5240">
            <v>45201.395972222221</v>
          </cell>
        </row>
        <row r="5241">
          <cell r="A5241" t="str">
            <v>Data Scientist</v>
          </cell>
          <cell r="H5241">
            <v>45162.126909722218</v>
          </cell>
        </row>
        <row r="5242">
          <cell r="A5242" t="str">
            <v>Senior Data Engineer</v>
          </cell>
          <cell r="H5242">
            <v>45034.45</v>
          </cell>
        </row>
        <row r="5243">
          <cell r="A5243" t="str">
            <v>Data Scientist</v>
          </cell>
          <cell r="H5243">
            <v>45278.793252314812</v>
          </cell>
        </row>
        <row r="5244">
          <cell r="A5244" t="str">
            <v>Data Engineer</v>
          </cell>
          <cell r="H5244">
            <v>45134.293912037043</v>
          </cell>
        </row>
        <row r="5245">
          <cell r="A5245" t="str">
            <v>Data Scientist</v>
          </cell>
          <cell r="H5245">
            <v>45167.128391203703</v>
          </cell>
        </row>
        <row r="5246">
          <cell r="A5246" t="str">
            <v>Business Analyst</v>
          </cell>
          <cell r="H5246">
            <v>45283.493032407408</v>
          </cell>
        </row>
        <row r="5247">
          <cell r="A5247" t="str">
            <v>Data Engineer</v>
          </cell>
          <cell r="H5247">
            <v>44946.442280092589</v>
          </cell>
        </row>
        <row r="5248">
          <cell r="A5248" t="str">
            <v>Data Analyst</v>
          </cell>
          <cell r="H5248">
            <v>45029.708668981482</v>
          </cell>
        </row>
        <row r="5249">
          <cell r="A5249" t="str">
            <v>Senior Data Engineer</v>
          </cell>
          <cell r="H5249">
            <v>45015.139409722222</v>
          </cell>
        </row>
        <row r="5250">
          <cell r="A5250" t="str">
            <v>Data Analyst</v>
          </cell>
          <cell r="H5250">
            <v>45020.480624999997</v>
          </cell>
        </row>
        <row r="5251">
          <cell r="A5251" t="str">
            <v>Business Analyst</v>
          </cell>
          <cell r="H5251">
            <v>45206.82640046296</v>
          </cell>
        </row>
        <row r="5252">
          <cell r="A5252" t="str">
            <v>Data Engineer</v>
          </cell>
          <cell r="H5252">
            <v>45080.378576388888</v>
          </cell>
        </row>
        <row r="5253">
          <cell r="A5253" t="str">
            <v>Senior Data Engineer</v>
          </cell>
          <cell r="H5253">
            <v>44971.615613425929</v>
          </cell>
        </row>
        <row r="5254">
          <cell r="A5254" t="str">
            <v>Senior Data Scientist</v>
          </cell>
          <cell r="H5254">
            <v>45000.544479166667</v>
          </cell>
        </row>
        <row r="5255">
          <cell r="A5255" t="str">
            <v>Data Engineer</v>
          </cell>
          <cell r="H5255">
            <v>44961.381828703707</v>
          </cell>
        </row>
        <row r="5256">
          <cell r="A5256" t="str">
            <v>Data Scientist</v>
          </cell>
          <cell r="H5256">
            <v>44951.045937499999</v>
          </cell>
        </row>
        <row r="5257">
          <cell r="A5257" t="str">
            <v>Data Scientist</v>
          </cell>
          <cell r="H5257">
            <v>45215.745300925933</v>
          </cell>
        </row>
        <row r="5258">
          <cell r="A5258" t="str">
            <v>Data Scientist</v>
          </cell>
          <cell r="H5258">
            <v>45139.754826388889</v>
          </cell>
        </row>
        <row r="5259">
          <cell r="A5259" t="str">
            <v>Data Scientist</v>
          </cell>
          <cell r="H5259">
            <v>45071.007060185177</v>
          </cell>
        </row>
        <row r="5260">
          <cell r="A5260" t="str">
            <v>Data Engineer</v>
          </cell>
          <cell r="H5260">
            <v>45119.658854166657</v>
          </cell>
        </row>
        <row r="5261">
          <cell r="A5261" t="str">
            <v>Data Analyst</v>
          </cell>
          <cell r="H5261">
            <v>45131.834097222221</v>
          </cell>
        </row>
        <row r="5262">
          <cell r="A5262" t="str">
            <v>Data Analyst</v>
          </cell>
          <cell r="H5262">
            <v>45152.7503125</v>
          </cell>
        </row>
        <row r="5263">
          <cell r="A5263" t="str">
            <v>Data Engineer</v>
          </cell>
          <cell r="H5263">
            <v>45071.963321759264</v>
          </cell>
        </row>
        <row r="5264">
          <cell r="A5264" t="str">
            <v>Business Analyst</v>
          </cell>
          <cell r="H5264">
            <v>45191.25240740741</v>
          </cell>
        </row>
        <row r="5265">
          <cell r="A5265" t="str">
            <v>Data Scientist</v>
          </cell>
          <cell r="H5265">
            <v>45161.298715277779</v>
          </cell>
        </row>
        <row r="5266">
          <cell r="A5266" t="str">
            <v>Machine Learning Engineer</v>
          </cell>
          <cell r="H5266">
            <v>45133.614907407413</v>
          </cell>
        </row>
        <row r="5267">
          <cell r="A5267" t="str">
            <v>Data Analyst</v>
          </cell>
          <cell r="H5267">
            <v>45205.875694444447</v>
          </cell>
        </row>
        <row r="5268">
          <cell r="A5268" t="str">
            <v>Data Engineer</v>
          </cell>
          <cell r="H5268">
            <v>45034.962569444448</v>
          </cell>
        </row>
        <row r="5269">
          <cell r="A5269" t="str">
            <v>Data Engineer</v>
          </cell>
          <cell r="H5269">
            <v>45234.003229166658</v>
          </cell>
        </row>
        <row r="5270">
          <cell r="A5270" t="str">
            <v>Data Scientist</v>
          </cell>
          <cell r="H5270">
            <v>45218.342812499999</v>
          </cell>
        </row>
        <row r="5271">
          <cell r="A5271" t="str">
            <v>Data Scientist</v>
          </cell>
          <cell r="H5271">
            <v>45091.603715277779</v>
          </cell>
        </row>
        <row r="5272">
          <cell r="A5272" t="str">
            <v>Data Scientist</v>
          </cell>
          <cell r="H5272">
            <v>44943.617569444446</v>
          </cell>
        </row>
        <row r="5273">
          <cell r="A5273" t="str">
            <v>Data Scientist</v>
          </cell>
          <cell r="H5273">
            <v>44957.004652777781</v>
          </cell>
        </row>
        <row r="5274">
          <cell r="A5274" t="str">
            <v>Senior Data Analyst</v>
          </cell>
          <cell r="H5274">
            <v>44974.459629629629</v>
          </cell>
        </row>
        <row r="5275">
          <cell r="A5275" t="str">
            <v>Data Scientist</v>
          </cell>
          <cell r="H5275">
            <v>45058.795972222222</v>
          </cell>
        </row>
        <row r="5276">
          <cell r="A5276" t="str">
            <v>Data Engineer</v>
          </cell>
          <cell r="H5276">
            <v>45187.086701388893</v>
          </cell>
        </row>
        <row r="5277">
          <cell r="A5277" t="str">
            <v>Data Scientist</v>
          </cell>
          <cell r="H5277">
            <v>45028.183518518519</v>
          </cell>
        </row>
        <row r="5278">
          <cell r="A5278" t="str">
            <v>Senior Data Engineer</v>
          </cell>
          <cell r="H5278">
            <v>44931.270451388889</v>
          </cell>
        </row>
        <row r="5279">
          <cell r="A5279" t="str">
            <v>Senior Data Engineer</v>
          </cell>
          <cell r="H5279">
            <v>45150.755706018521</v>
          </cell>
        </row>
        <row r="5280">
          <cell r="A5280" t="str">
            <v>Data Scientist</v>
          </cell>
          <cell r="H5280">
            <v>45021.599756944437</v>
          </cell>
        </row>
        <row r="5281">
          <cell r="A5281" t="str">
            <v>Data Scientist</v>
          </cell>
          <cell r="H5281">
            <v>45006.764560185176</v>
          </cell>
        </row>
        <row r="5282">
          <cell r="A5282" t="str">
            <v>Data Scientist</v>
          </cell>
          <cell r="H5282">
            <v>45007.458020833343</v>
          </cell>
        </row>
        <row r="5283">
          <cell r="A5283" t="str">
            <v>Senior Data Engineer</v>
          </cell>
          <cell r="H5283">
            <v>45208.811562499999</v>
          </cell>
        </row>
        <row r="5284">
          <cell r="A5284" t="str">
            <v>Data Scientist</v>
          </cell>
          <cell r="H5284">
            <v>45187.085810185177</v>
          </cell>
        </row>
        <row r="5285">
          <cell r="A5285" t="str">
            <v>Data Engineer</v>
          </cell>
          <cell r="H5285">
            <v>45082.785358796304</v>
          </cell>
        </row>
        <row r="5286">
          <cell r="A5286" t="str">
            <v>Data Analyst</v>
          </cell>
          <cell r="H5286">
            <v>45198.708877314813</v>
          </cell>
        </row>
        <row r="5287">
          <cell r="A5287" t="str">
            <v>Data Analyst</v>
          </cell>
          <cell r="H5287">
            <v>45248.375752314823</v>
          </cell>
        </row>
        <row r="5288">
          <cell r="A5288" t="str">
            <v>Data Engineer</v>
          </cell>
          <cell r="H5288">
            <v>45156.58898148148</v>
          </cell>
        </row>
        <row r="5289">
          <cell r="A5289" t="str">
            <v>Senior Data Scientist</v>
          </cell>
          <cell r="H5289">
            <v>45174.960439814808</v>
          </cell>
        </row>
        <row r="5290">
          <cell r="A5290" t="str">
            <v>Senior Data Engineer</v>
          </cell>
          <cell r="H5290">
            <v>45099.001331018517</v>
          </cell>
        </row>
        <row r="5291">
          <cell r="A5291" t="str">
            <v>Senior Data Analyst</v>
          </cell>
          <cell r="H5291">
            <v>45085.833564814813</v>
          </cell>
        </row>
        <row r="5292">
          <cell r="A5292" t="str">
            <v>Data Analyst</v>
          </cell>
          <cell r="H5292">
            <v>45261.459166666667</v>
          </cell>
        </row>
        <row r="5293">
          <cell r="A5293" t="str">
            <v>Data Engineer</v>
          </cell>
          <cell r="H5293">
            <v>45083.546203703707</v>
          </cell>
        </row>
        <row r="5294">
          <cell r="A5294" t="str">
            <v>Data Engineer</v>
          </cell>
          <cell r="H5294">
            <v>44978.688206018523</v>
          </cell>
        </row>
        <row r="5295">
          <cell r="A5295" t="str">
            <v>Senior Data Engineer</v>
          </cell>
          <cell r="H5295">
            <v>45009.593726851846</v>
          </cell>
        </row>
        <row r="5296">
          <cell r="A5296" t="str">
            <v>Senior Data Engineer</v>
          </cell>
          <cell r="H5296">
            <v>45084.727777777778</v>
          </cell>
        </row>
        <row r="5297">
          <cell r="A5297" t="str">
            <v>Data Scientist</v>
          </cell>
          <cell r="H5297">
            <v>44939.889444444438</v>
          </cell>
        </row>
        <row r="5298">
          <cell r="A5298" t="str">
            <v>Software Engineer</v>
          </cell>
          <cell r="H5298">
            <v>45040.4690625</v>
          </cell>
        </row>
        <row r="5299">
          <cell r="A5299" t="str">
            <v>Senior Data Engineer</v>
          </cell>
          <cell r="H5299">
            <v>45089.852789351848</v>
          </cell>
        </row>
        <row r="5300">
          <cell r="A5300" t="str">
            <v>Data Scientist</v>
          </cell>
          <cell r="H5300">
            <v>44960.712442129632</v>
          </cell>
        </row>
        <row r="5301">
          <cell r="A5301" t="str">
            <v>Data Scientist</v>
          </cell>
          <cell r="H5301">
            <v>45279.586064814823</v>
          </cell>
        </row>
        <row r="5302">
          <cell r="A5302" t="str">
            <v>Data Scientist</v>
          </cell>
          <cell r="H5302">
            <v>45195.804201388892</v>
          </cell>
        </row>
        <row r="5303">
          <cell r="A5303" t="str">
            <v>Business Analyst</v>
          </cell>
          <cell r="H5303">
            <v>45016.423634259263</v>
          </cell>
        </row>
        <row r="5304">
          <cell r="A5304" t="str">
            <v>Data Scientist</v>
          </cell>
          <cell r="H5304">
            <v>45113.636828703697</v>
          </cell>
        </row>
        <row r="5305">
          <cell r="A5305" t="str">
            <v>Data Engineer</v>
          </cell>
          <cell r="H5305">
            <v>44997.271527777782</v>
          </cell>
        </row>
        <row r="5306">
          <cell r="A5306" t="str">
            <v>Data Engineer</v>
          </cell>
          <cell r="H5306">
            <v>45054.758842592593</v>
          </cell>
        </row>
        <row r="5307">
          <cell r="A5307" t="str">
            <v>Data Engineer</v>
          </cell>
          <cell r="H5307">
            <v>45028.411562499998</v>
          </cell>
        </row>
        <row r="5308">
          <cell r="A5308" t="str">
            <v>Data Scientist</v>
          </cell>
          <cell r="H5308">
            <v>45005.548888888887</v>
          </cell>
        </row>
        <row r="5309">
          <cell r="A5309" t="str">
            <v>Data Engineer</v>
          </cell>
          <cell r="H5309">
            <v>45021.713136574072</v>
          </cell>
        </row>
        <row r="5310">
          <cell r="A5310" t="str">
            <v>Senior Data Analyst</v>
          </cell>
          <cell r="H5310">
            <v>45001.75</v>
          </cell>
        </row>
        <row r="5311">
          <cell r="A5311" t="str">
            <v>Data Analyst</v>
          </cell>
          <cell r="H5311">
            <v>45072.833703703713</v>
          </cell>
        </row>
        <row r="5312">
          <cell r="A5312" t="str">
            <v>Data Scientist</v>
          </cell>
          <cell r="H5312">
            <v>45115.312337962961</v>
          </cell>
        </row>
        <row r="5313">
          <cell r="A5313" t="str">
            <v>Senior Data Engineer</v>
          </cell>
          <cell r="H5313">
            <v>45140.505370370367</v>
          </cell>
        </row>
        <row r="5314">
          <cell r="A5314" t="str">
            <v>Senior Data Engineer</v>
          </cell>
          <cell r="H5314">
            <v>45146.701574074083</v>
          </cell>
        </row>
        <row r="5315">
          <cell r="A5315" t="str">
            <v>Data Scientist</v>
          </cell>
          <cell r="H5315">
            <v>44942.363391203697</v>
          </cell>
        </row>
        <row r="5316">
          <cell r="A5316" t="str">
            <v>Data Engineer</v>
          </cell>
          <cell r="H5316">
            <v>45107.299444444441</v>
          </cell>
        </row>
        <row r="5317">
          <cell r="A5317" t="str">
            <v>Data Engineer</v>
          </cell>
          <cell r="H5317">
            <v>45028.474247685182</v>
          </cell>
        </row>
        <row r="5318">
          <cell r="A5318" t="str">
            <v>Data Engineer</v>
          </cell>
          <cell r="H5318">
            <v>44935.171759259261</v>
          </cell>
        </row>
        <row r="5319">
          <cell r="A5319" t="str">
            <v>Data Engineer</v>
          </cell>
          <cell r="H5319">
            <v>45142.873935185176</v>
          </cell>
        </row>
        <row r="5320">
          <cell r="A5320" t="str">
            <v>Data Analyst</v>
          </cell>
          <cell r="H5320">
            <v>44999.961226851847</v>
          </cell>
        </row>
        <row r="5321">
          <cell r="A5321" t="str">
            <v>Data Analyst</v>
          </cell>
          <cell r="H5321">
            <v>45156.501736111109</v>
          </cell>
        </row>
        <row r="5322">
          <cell r="A5322" t="str">
            <v>Data Engineer</v>
          </cell>
          <cell r="H5322">
            <v>45058.981782407413</v>
          </cell>
        </row>
        <row r="5323">
          <cell r="A5323" t="str">
            <v>Senior Data Engineer</v>
          </cell>
          <cell r="H5323">
            <v>45035.721956018519</v>
          </cell>
        </row>
        <row r="5324">
          <cell r="A5324" t="str">
            <v>Data Engineer</v>
          </cell>
          <cell r="H5324">
            <v>45281.412777777783</v>
          </cell>
        </row>
        <row r="5325">
          <cell r="A5325" t="str">
            <v>Data Scientist</v>
          </cell>
          <cell r="H5325">
            <v>45063.757372685177</v>
          </cell>
        </row>
        <row r="5326">
          <cell r="A5326" t="str">
            <v>Data Analyst</v>
          </cell>
          <cell r="H5326">
            <v>45027.875439814823</v>
          </cell>
        </row>
        <row r="5327">
          <cell r="A5327" t="str">
            <v>Data Engineer</v>
          </cell>
          <cell r="H5327">
            <v>45002.503449074073</v>
          </cell>
        </row>
        <row r="5328">
          <cell r="A5328" t="str">
            <v>Business Analyst</v>
          </cell>
          <cell r="H5328">
            <v>45125.419189814813</v>
          </cell>
        </row>
        <row r="5329">
          <cell r="A5329" t="str">
            <v>Data Engineer</v>
          </cell>
          <cell r="H5329">
            <v>45204.054456018523</v>
          </cell>
        </row>
        <row r="5330">
          <cell r="A5330" t="str">
            <v>Data Engineer</v>
          </cell>
          <cell r="H5330">
            <v>45273.79791666667</v>
          </cell>
        </row>
        <row r="5331">
          <cell r="A5331" t="str">
            <v>Data Engineer</v>
          </cell>
          <cell r="H5331">
            <v>44967.533078703702</v>
          </cell>
        </row>
        <row r="5332">
          <cell r="A5332" t="str">
            <v>Data Engineer</v>
          </cell>
          <cell r="H5332">
            <v>44966.880520833343</v>
          </cell>
        </row>
        <row r="5333">
          <cell r="A5333" t="str">
            <v>Data Analyst</v>
          </cell>
          <cell r="H5333">
            <v>44985.710798611108</v>
          </cell>
        </row>
        <row r="5334">
          <cell r="A5334" t="str">
            <v>Data Analyst</v>
          </cell>
          <cell r="H5334">
            <v>45157.458518518521</v>
          </cell>
        </row>
        <row r="5335">
          <cell r="A5335" t="str">
            <v>Data Analyst</v>
          </cell>
          <cell r="H5335">
            <v>45251.292314814818</v>
          </cell>
        </row>
        <row r="5336">
          <cell r="A5336" t="str">
            <v>Data Analyst</v>
          </cell>
          <cell r="H5336">
            <v>44947.5002662037</v>
          </cell>
        </row>
        <row r="5337">
          <cell r="A5337" t="str">
            <v>Data Scientist</v>
          </cell>
          <cell r="H5337">
            <v>45033.794583333343</v>
          </cell>
        </row>
        <row r="5338">
          <cell r="A5338" t="str">
            <v>Data Engineer</v>
          </cell>
          <cell r="H5338">
            <v>45138.638738425929</v>
          </cell>
        </row>
        <row r="5339">
          <cell r="A5339" t="str">
            <v>Data Analyst</v>
          </cell>
          <cell r="H5339">
            <v>45117.626805555563</v>
          </cell>
        </row>
        <row r="5340">
          <cell r="A5340" t="str">
            <v>Data Engineer</v>
          </cell>
          <cell r="H5340">
            <v>44935.925266203703</v>
          </cell>
        </row>
        <row r="5341">
          <cell r="A5341" t="str">
            <v>Senior Data Scientist</v>
          </cell>
          <cell r="H5341">
            <v>45034.795486111107</v>
          </cell>
        </row>
        <row r="5342">
          <cell r="A5342" t="str">
            <v>Data Analyst</v>
          </cell>
          <cell r="H5342">
            <v>45159.250162037039</v>
          </cell>
        </row>
        <row r="5343">
          <cell r="A5343" t="str">
            <v>Data Engineer</v>
          </cell>
          <cell r="H5343">
            <v>45115.508333333331</v>
          </cell>
        </row>
        <row r="5344">
          <cell r="A5344" t="str">
            <v>Data Analyst</v>
          </cell>
          <cell r="H5344">
            <v>44964.398414351846</v>
          </cell>
        </row>
        <row r="5345">
          <cell r="A5345" t="str">
            <v>Data Scientist</v>
          </cell>
          <cell r="H5345">
            <v>45265.793321759258</v>
          </cell>
        </row>
        <row r="5346">
          <cell r="A5346" t="str">
            <v>Data Scientist</v>
          </cell>
          <cell r="H5346">
            <v>45075.335138888891</v>
          </cell>
        </row>
        <row r="5347">
          <cell r="A5347" t="str">
            <v>Senior Data Scientist</v>
          </cell>
          <cell r="H5347">
            <v>45092.76390046296</v>
          </cell>
        </row>
        <row r="5348">
          <cell r="A5348" t="str">
            <v>Data Engineer</v>
          </cell>
          <cell r="H5348">
            <v>45180.84611111111</v>
          </cell>
        </row>
        <row r="5349">
          <cell r="A5349" t="str">
            <v>Data Engineer</v>
          </cell>
          <cell r="H5349">
            <v>45116.47314814815</v>
          </cell>
        </row>
        <row r="5350">
          <cell r="A5350" t="str">
            <v>Data Analyst</v>
          </cell>
          <cell r="H5350">
            <v>45188.17150462963</v>
          </cell>
        </row>
        <row r="5351">
          <cell r="A5351" t="str">
            <v>Data Analyst</v>
          </cell>
          <cell r="H5351">
            <v>45148.250625000001</v>
          </cell>
        </row>
        <row r="5352">
          <cell r="A5352" t="str">
            <v>Data Analyst</v>
          </cell>
          <cell r="H5352">
            <v>45140.584039351852</v>
          </cell>
        </row>
        <row r="5353">
          <cell r="A5353" t="str">
            <v>Data Scientist</v>
          </cell>
          <cell r="H5353">
            <v>45187.992812500001</v>
          </cell>
        </row>
        <row r="5354">
          <cell r="A5354" t="str">
            <v>Data Engineer</v>
          </cell>
          <cell r="H5354">
            <v>45055.476724537039</v>
          </cell>
        </row>
        <row r="5355">
          <cell r="A5355" t="str">
            <v>Data Engineer</v>
          </cell>
          <cell r="H5355">
            <v>45090.629444444443</v>
          </cell>
        </row>
        <row r="5356">
          <cell r="A5356" t="str">
            <v>Data Engineer</v>
          </cell>
          <cell r="H5356">
            <v>45006.602129629631</v>
          </cell>
        </row>
        <row r="5357">
          <cell r="A5357" t="str">
            <v>Data Analyst</v>
          </cell>
          <cell r="H5357">
            <v>44930.020879629628</v>
          </cell>
        </row>
        <row r="5358">
          <cell r="A5358" t="str">
            <v>Data Scientist</v>
          </cell>
          <cell r="H5358">
            <v>45092.306342592587</v>
          </cell>
        </row>
        <row r="5359">
          <cell r="A5359" t="str">
            <v>Senior Data Engineer</v>
          </cell>
          <cell r="H5359">
            <v>44988.254328703697</v>
          </cell>
        </row>
        <row r="5360">
          <cell r="A5360" t="str">
            <v>Data Scientist</v>
          </cell>
          <cell r="H5360">
            <v>45006.006273148138</v>
          </cell>
        </row>
        <row r="5361">
          <cell r="A5361" t="str">
            <v>Data Analyst</v>
          </cell>
          <cell r="H5361">
            <v>45096.460081018522</v>
          </cell>
        </row>
        <row r="5362">
          <cell r="A5362" t="str">
            <v>Data Analyst</v>
          </cell>
          <cell r="H5362">
            <v>45155.917349537027</v>
          </cell>
        </row>
        <row r="5363">
          <cell r="A5363" t="str">
            <v>Data Analyst</v>
          </cell>
          <cell r="H5363">
            <v>44946.513379629629</v>
          </cell>
        </row>
        <row r="5364">
          <cell r="A5364" t="str">
            <v>Data Engineer</v>
          </cell>
          <cell r="H5364">
            <v>44957.89947916667</v>
          </cell>
        </row>
        <row r="5365">
          <cell r="A5365" t="str">
            <v>Data Engineer</v>
          </cell>
          <cell r="H5365">
            <v>45279.547071759262</v>
          </cell>
        </row>
        <row r="5366">
          <cell r="A5366" t="str">
            <v>Data Scientist</v>
          </cell>
          <cell r="H5366">
            <v>45253.284224537027</v>
          </cell>
        </row>
        <row r="5367">
          <cell r="A5367" t="str">
            <v>Data Scientist</v>
          </cell>
          <cell r="H5367">
            <v>45093.371145833327</v>
          </cell>
        </row>
        <row r="5368">
          <cell r="A5368" t="str">
            <v>Senior Data Engineer</v>
          </cell>
          <cell r="H5368">
            <v>45250.586770833332</v>
          </cell>
        </row>
        <row r="5369">
          <cell r="A5369" t="str">
            <v>Data Analyst</v>
          </cell>
          <cell r="H5369">
            <v>45235.042233796303</v>
          </cell>
        </row>
        <row r="5370">
          <cell r="A5370" t="str">
            <v>Data Analyst</v>
          </cell>
          <cell r="H5370">
            <v>45061.554872685178</v>
          </cell>
        </row>
        <row r="5371">
          <cell r="A5371" t="str">
            <v>Senior Data Engineer</v>
          </cell>
          <cell r="H5371">
            <v>45287.294999999998</v>
          </cell>
        </row>
        <row r="5372">
          <cell r="A5372" t="str">
            <v>Senior Data Scientist</v>
          </cell>
          <cell r="H5372">
            <v>45167.836956018517</v>
          </cell>
        </row>
        <row r="5373">
          <cell r="A5373" t="str">
            <v>Machine Learning Engineer</v>
          </cell>
          <cell r="H5373">
            <v>45063.612256944441</v>
          </cell>
        </row>
        <row r="5374">
          <cell r="A5374" t="str">
            <v>Data Engineer</v>
          </cell>
          <cell r="H5374">
            <v>45182.510752314818</v>
          </cell>
        </row>
        <row r="5375">
          <cell r="A5375" t="str">
            <v>Data Analyst</v>
          </cell>
          <cell r="H5375">
            <v>44940.459583333337</v>
          </cell>
        </row>
        <row r="5376">
          <cell r="A5376" t="str">
            <v>Data Engineer</v>
          </cell>
          <cell r="H5376">
            <v>45078.437430555547</v>
          </cell>
        </row>
        <row r="5377">
          <cell r="A5377" t="str">
            <v>Data Engineer</v>
          </cell>
          <cell r="H5377">
            <v>44973.588865740741</v>
          </cell>
        </row>
        <row r="5378">
          <cell r="A5378" t="str">
            <v>Data Scientist</v>
          </cell>
          <cell r="H5378">
            <v>44998.921423611107</v>
          </cell>
        </row>
        <row r="5379">
          <cell r="A5379" t="str">
            <v>Data Analyst</v>
          </cell>
          <cell r="H5379">
            <v>45149.250069444453</v>
          </cell>
        </row>
        <row r="5380">
          <cell r="A5380" t="str">
            <v>Data Engineer</v>
          </cell>
          <cell r="H5380">
            <v>45203.887916666667</v>
          </cell>
        </row>
        <row r="5381">
          <cell r="A5381" t="str">
            <v>Data Scientist</v>
          </cell>
          <cell r="H5381">
            <v>44961.064826388887</v>
          </cell>
        </row>
        <row r="5382">
          <cell r="A5382" t="str">
            <v>Senior Data Scientist</v>
          </cell>
          <cell r="H5382">
            <v>45196.585833333331</v>
          </cell>
        </row>
        <row r="5383">
          <cell r="A5383" t="str">
            <v>Data Analyst</v>
          </cell>
          <cell r="H5383">
            <v>45197.625983796293</v>
          </cell>
        </row>
        <row r="5384">
          <cell r="A5384" t="str">
            <v>Data Scientist</v>
          </cell>
          <cell r="H5384">
            <v>44990.753067129634</v>
          </cell>
        </row>
        <row r="5385">
          <cell r="A5385" t="str">
            <v>Data Engineer</v>
          </cell>
          <cell r="H5385">
            <v>45244.795057870368</v>
          </cell>
        </row>
        <row r="5386">
          <cell r="A5386" t="str">
            <v>Data Analyst</v>
          </cell>
          <cell r="H5386">
            <v>45040.78633101852</v>
          </cell>
        </row>
        <row r="5387">
          <cell r="A5387" t="str">
            <v>Data Engineer</v>
          </cell>
          <cell r="H5387">
            <v>45162.95722222222</v>
          </cell>
        </row>
        <row r="5388">
          <cell r="A5388" t="str">
            <v>Data Engineer</v>
          </cell>
          <cell r="H5388">
            <v>45276.394236111111</v>
          </cell>
        </row>
        <row r="5389">
          <cell r="A5389" t="str">
            <v>Data Engineer</v>
          </cell>
          <cell r="H5389">
            <v>45025.46502314815</v>
          </cell>
        </row>
        <row r="5390">
          <cell r="A5390" t="str">
            <v>Senior Data Engineer</v>
          </cell>
          <cell r="H5390">
            <v>44954.338587962957</v>
          </cell>
        </row>
        <row r="5391">
          <cell r="A5391" t="str">
            <v>Senior Data Engineer</v>
          </cell>
          <cell r="H5391">
            <v>45149.258263888893</v>
          </cell>
        </row>
        <row r="5392">
          <cell r="A5392" t="str">
            <v>Data Engineer</v>
          </cell>
          <cell r="H5392">
            <v>45268.588865740741</v>
          </cell>
        </row>
        <row r="5393">
          <cell r="A5393" t="str">
            <v>Data Analyst</v>
          </cell>
          <cell r="H5393">
            <v>45101.818807870368</v>
          </cell>
        </row>
        <row r="5394">
          <cell r="A5394" t="str">
            <v>Data Analyst</v>
          </cell>
          <cell r="H5394">
            <v>45097.791932870372</v>
          </cell>
        </row>
        <row r="5395">
          <cell r="A5395" t="str">
            <v>Data Engineer</v>
          </cell>
          <cell r="H5395">
            <v>44964.673125000001</v>
          </cell>
        </row>
        <row r="5396">
          <cell r="A5396" t="str">
            <v>Senior Data Engineer</v>
          </cell>
          <cell r="H5396">
            <v>44991.866643518522</v>
          </cell>
        </row>
        <row r="5397">
          <cell r="A5397" t="str">
            <v>Data Engineer</v>
          </cell>
          <cell r="H5397">
            <v>45051.905370370368</v>
          </cell>
        </row>
        <row r="5398">
          <cell r="A5398" t="str">
            <v>Data Scientist</v>
          </cell>
          <cell r="H5398">
            <v>45272.538518518522</v>
          </cell>
        </row>
        <row r="5399">
          <cell r="A5399" t="str">
            <v>Data Engineer</v>
          </cell>
          <cell r="H5399">
            <v>45239.712106481478</v>
          </cell>
        </row>
        <row r="5400">
          <cell r="A5400" t="str">
            <v>Data Analyst</v>
          </cell>
          <cell r="H5400">
            <v>45198.833344907413</v>
          </cell>
        </row>
        <row r="5401">
          <cell r="A5401" t="str">
            <v>Data Scientist</v>
          </cell>
          <cell r="H5401">
            <v>44993.326805555553</v>
          </cell>
        </row>
        <row r="5402">
          <cell r="A5402" t="str">
            <v>Data Engineer</v>
          </cell>
          <cell r="H5402">
            <v>44932.269571759258</v>
          </cell>
        </row>
        <row r="5403">
          <cell r="A5403" t="str">
            <v>Data Scientist</v>
          </cell>
          <cell r="H5403">
            <v>45092.376956018517</v>
          </cell>
        </row>
        <row r="5404">
          <cell r="A5404" t="str">
            <v>Data Engineer</v>
          </cell>
          <cell r="H5404">
            <v>45093.669525462959</v>
          </cell>
        </row>
        <row r="5405">
          <cell r="A5405" t="str">
            <v>Data Engineer</v>
          </cell>
          <cell r="H5405">
            <v>45214.255578703713</v>
          </cell>
        </row>
        <row r="5406">
          <cell r="A5406" t="str">
            <v>Data Scientist</v>
          </cell>
          <cell r="H5406">
            <v>45282.006701388891</v>
          </cell>
        </row>
        <row r="5407">
          <cell r="A5407" t="str">
            <v>Data Engineer</v>
          </cell>
          <cell r="H5407">
            <v>45265.694386574083</v>
          </cell>
        </row>
        <row r="5408">
          <cell r="A5408" t="str">
            <v>Data Engineer</v>
          </cell>
          <cell r="H5408">
            <v>45161.670925925922</v>
          </cell>
        </row>
        <row r="5409">
          <cell r="A5409" t="str">
            <v>Data Engineer</v>
          </cell>
          <cell r="H5409">
            <v>45094.755752314813</v>
          </cell>
        </row>
        <row r="5410">
          <cell r="A5410" t="str">
            <v>Data Analyst</v>
          </cell>
          <cell r="H5410">
            <v>45021.04378472222</v>
          </cell>
        </row>
        <row r="5411">
          <cell r="A5411" t="str">
            <v>Senior Data Scientist</v>
          </cell>
          <cell r="H5411">
            <v>45181.879062499997</v>
          </cell>
        </row>
        <row r="5412">
          <cell r="A5412" t="str">
            <v>Data Analyst</v>
          </cell>
          <cell r="H5412">
            <v>45140.751423611109</v>
          </cell>
        </row>
        <row r="5413">
          <cell r="A5413" t="str">
            <v>Data Analyst</v>
          </cell>
          <cell r="H5413">
            <v>44992.791608796288</v>
          </cell>
        </row>
        <row r="5414">
          <cell r="A5414" t="str">
            <v>Data Engineer</v>
          </cell>
          <cell r="H5414">
            <v>45205.342557870368</v>
          </cell>
        </row>
        <row r="5415">
          <cell r="A5415" t="str">
            <v>Senior Data Engineer</v>
          </cell>
          <cell r="H5415">
            <v>45071.683981481481</v>
          </cell>
        </row>
        <row r="5416">
          <cell r="A5416" t="str">
            <v>Senior Data Scientist</v>
          </cell>
          <cell r="H5416">
            <v>44999.725185185183</v>
          </cell>
        </row>
        <row r="5417">
          <cell r="A5417" t="str">
            <v>Senior Data Engineer</v>
          </cell>
          <cell r="H5417">
            <v>44991.306446759263</v>
          </cell>
        </row>
        <row r="5418">
          <cell r="A5418" t="str">
            <v>Data Engineer</v>
          </cell>
          <cell r="H5418">
            <v>45051.785081018519</v>
          </cell>
        </row>
        <row r="5419">
          <cell r="A5419" t="str">
            <v>Data Engineer</v>
          </cell>
          <cell r="H5419">
            <v>45156.781018518523</v>
          </cell>
        </row>
        <row r="5420">
          <cell r="A5420" t="str">
            <v>Senior Data Engineer</v>
          </cell>
          <cell r="H5420">
            <v>45114.33625</v>
          </cell>
        </row>
        <row r="5421">
          <cell r="A5421" t="str">
            <v>Senior Data Analyst</v>
          </cell>
          <cell r="H5421">
            <v>45028.667233796303</v>
          </cell>
        </row>
        <row r="5422">
          <cell r="A5422" t="str">
            <v>Data Engineer</v>
          </cell>
          <cell r="H5422">
            <v>44973.464675925927</v>
          </cell>
        </row>
        <row r="5423">
          <cell r="A5423" t="str">
            <v>Senior Data Analyst</v>
          </cell>
          <cell r="H5423">
            <v>45030.459166666667</v>
          </cell>
        </row>
        <row r="5424">
          <cell r="A5424" t="str">
            <v>Data Analyst</v>
          </cell>
          <cell r="H5424">
            <v>45283.528321759259</v>
          </cell>
        </row>
        <row r="5425">
          <cell r="A5425" t="str">
            <v>Data Scientist</v>
          </cell>
          <cell r="H5425">
            <v>45280.622627314813</v>
          </cell>
        </row>
        <row r="5426">
          <cell r="A5426" t="str">
            <v>Data Analyst</v>
          </cell>
          <cell r="H5426">
            <v>45056.392465277779</v>
          </cell>
        </row>
        <row r="5427">
          <cell r="A5427" t="str">
            <v>Data Engineer</v>
          </cell>
          <cell r="H5427">
            <v>45086.588680555556</v>
          </cell>
        </row>
        <row r="5428">
          <cell r="A5428" t="str">
            <v>Data Engineer</v>
          </cell>
          <cell r="H5428">
            <v>44959.297500000001</v>
          </cell>
        </row>
        <row r="5429">
          <cell r="A5429" t="str">
            <v>Data Engineer</v>
          </cell>
          <cell r="H5429">
            <v>45017.13653935185</v>
          </cell>
        </row>
        <row r="5430">
          <cell r="A5430" t="str">
            <v>Data Engineer</v>
          </cell>
          <cell r="H5430">
            <v>44958.559178240743</v>
          </cell>
        </row>
        <row r="5431">
          <cell r="A5431" t="str">
            <v>Data Analyst</v>
          </cell>
          <cell r="H5431">
            <v>45034.876157407409</v>
          </cell>
        </row>
        <row r="5432">
          <cell r="A5432" t="str">
            <v>Data Engineer</v>
          </cell>
          <cell r="H5432">
            <v>44993.631643518522</v>
          </cell>
        </row>
        <row r="5433">
          <cell r="A5433" t="str">
            <v>Data Scientist</v>
          </cell>
          <cell r="H5433">
            <v>45121.627002314817</v>
          </cell>
        </row>
        <row r="5434">
          <cell r="A5434" t="str">
            <v>Senior Data Analyst</v>
          </cell>
          <cell r="H5434">
            <v>45084.958402777767</v>
          </cell>
        </row>
        <row r="5435">
          <cell r="A5435" t="str">
            <v>Data Scientist</v>
          </cell>
          <cell r="H5435">
            <v>45004.308206018519</v>
          </cell>
        </row>
        <row r="5436">
          <cell r="A5436" t="str">
            <v>Data Analyst</v>
          </cell>
          <cell r="H5436">
            <v>45050.751203703701</v>
          </cell>
        </row>
        <row r="5437">
          <cell r="A5437" t="str">
            <v>Senior Data Analyst</v>
          </cell>
          <cell r="H5437">
            <v>45040.334502314807</v>
          </cell>
        </row>
        <row r="5438">
          <cell r="A5438" t="str">
            <v>Data Analyst</v>
          </cell>
          <cell r="H5438">
            <v>45202.586087962962</v>
          </cell>
        </row>
        <row r="5439">
          <cell r="A5439" t="str">
            <v>Data Engineer</v>
          </cell>
          <cell r="H5439">
            <v>45036.432870370372</v>
          </cell>
        </row>
        <row r="5440">
          <cell r="A5440" t="str">
            <v>Senior Data Engineer</v>
          </cell>
          <cell r="H5440">
            <v>44967.825370370367</v>
          </cell>
        </row>
        <row r="5441">
          <cell r="A5441" t="str">
            <v>Data Analyst</v>
          </cell>
          <cell r="H5441">
            <v>44981.417303240742</v>
          </cell>
        </row>
        <row r="5442">
          <cell r="A5442" t="str">
            <v>Data Engineer</v>
          </cell>
          <cell r="H5442">
            <v>45154.307222222233</v>
          </cell>
        </row>
        <row r="5443">
          <cell r="A5443" t="str">
            <v>Senior Data Engineer</v>
          </cell>
          <cell r="H5443">
            <v>44957.753645833327</v>
          </cell>
        </row>
        <row r="5444">
          <cell r="A5444" t="str">
            <v>Senior Data Analyst</v>
          </cell>
          <cell r="H5444">
            <v>44980.376250000001</v>
          </cell>
        </row>
        <row r="5445">
          <cell r="A5445" t="str">
            <v>Data Engineer</v>
          </cell>
          <cell r="H5445">
            <v>45073.297094907408</v>
          </cell>
        </row>
        <row r="5446">
          <cell r="A5446" t="str">
            <v>Data Analyst</v>
          </cell>
          <cell r="H5446">
            <v>45121.625</v>
          </cell>
        </row>
        <row r="5447">
          <cell r="A5447" t="str">
            <v>Senior Data Engineer</v>
          </cell>
          <cell r="H5447">
            <v>45061.470520833333</v>
          </cell>
        </row>
        <row r="5448">
          <cell r="A5448" t="str">
            <v>Data Scientist</v>
          </cell>
          <cell r="H5448">
            <v>45007.548634259263</v>
          </cell>
        </row>
        <row r="5449">
          <cell r="A5449" t="str">
            <v>Data Scientist</v>
          </cell>
          <cell r="H5449">
            <v>45070.33489583333</v>
          </cell>
        </row>
        <row r="5450">
          <cell r="A5450" t="str">
            <v>Data Scientist</v>
          </cell>
          <cell r="H5450">
            <v>45247.836122685178</v>
          </cell>
        </row>
        <row r="5451">
          <cell r="A5451" t="str">
            <v>Data Engineer</v>
          </cell>
          <cell r="H5451">
            <v>45237.462546296287</v>
          </cell>
        </row>
        <row r="5452">
          <cell r="A5452" t="str">
            <v>Senior Data Engineer</v>
          </cell>
          <cell r="H5452">
            <v>44990.471817129634</v>
          </cell>
        </row>
        <row r="5453">
          <cell r="A5453" t="str">
            <v>Machine Learning Engineer</v>
          </cell>
          <cell r="H5453">
            <v>45173.797569444447</v>
          </cell>
        </row>
        <row r="5454">
          <cell r="A5454" t="str">
            <v>Data Engineer</v>
          </cell>
          <cell r="H5454">
            <v>45248.295636574083</v>
          </cell>
        </row>
        <row r="5455">
          <cell r="A5455" t="str">
            <v>Senior Data Engineer</v>
          </cell>
          <cell r="H5455">
            <v>45175.089178240742</v>
          </cell>
        </row>
        <row r="5456">
          <cell r="A5456" t="str">
            <v>Data Scientist</v>
          </cell>
          <cell r="H5456">
            <v>45152.126400462963</v>
          </cell>
        </row>
        <row r="5457">
          <cell r="A5457" t="str">
            <v>Data Engineer</v>
          </cell>
          <cell r="H5457">
            <v>44970.963622685187</v>
          </cell>
        </row>
        <row r="5458">
          <cell r="A5458" t="str">
            <v>Data Analyst</v>
          </cell>
          <cell r="H5458">
            <v>45273.461516203701</v>
          </cell>
        </row>
        <row r="5459">
          <cell r="A5459" t="str">
            <v>Data Analyst</v>
          </cell>
          <cell r="H5459">
            <v>45000.626122685193</v>
          </cell>
        </row>
        <row r="5460">
          <cell r="A5460" t="str">
            <v>Senior Data Engineer</v>
          </cell>
          <cell r="H5460">
            <v>45003.297812500001</v>
          </cell>
        </row>
        <row r="5461">
          <cell r="A5461" t="str">
            <v>Data Engineer</v>
          </cell>
          <cell r="H5461">
            <v>45198.888206018521</v>
          </cell>
        </row>
        <row r="5462">
          <cell r="A5462" t="str">
            <v>Senior Data Engineer</v>
          </cell>
          <cell r="H5462">
            <v>45211.847557870373</v>
          </cell>
        </row>
        <row r="5463">
          <cell r="A5463" t="str">
            <v>Data Engineer</v>
          </cell>
          <cell r="H5463">
            <v>45222.744953703703</v>
          </cell>
        </row>
        <row r="5464">
          <cell r="A5464" t="str">
            <v>Data Scientist</v>
          </cell>
          <cell r="H5464">
            <v>45148.294247685182</v>
          </cell>
        </row>
        <row r="5465">
          <cell r="A5465" t="str">
            <v>Senior Data Analyst</v>
          </cell>
          <cell r="H5465">
            <v>45001.834594907406</v>
          </cell>
        </row>
        <row r="5466">
          <cell r="A5466" t="str">
            <v>Senior Data Engineer</v>
          </cell>
          <cell r="H5466">
            <v>45219.448310185187</v>
          </cell>
        </row>
        <row r="5467">
          <cell r="A5467" t="str">
            <v>Data Scientist</v>
          </cell>
          <cell r="H5467">
            <v>44928.543344907397</v>
          </cell>
        </row>
        <row r="5468">
          <cell r="A5468" t="str">
            <v>Data Scientist</v>
          </cell>
          <cell r="H5468">
            <v>44957.376516203702</v>
          </cell>
        </row>
        <row r="5469">
          <cell r="A5469" t="str">
            <v>Data Scientist</v>
          </cell>
          <cell r="H5469">
            <v>45101.527037037027</v>
          </cell>
        </row>
        <row r="5470">
          <cell r="A5470" t="str">
            <v>Senior Data Analyst</v>
          </cell>
          <cell r="H5470">
            <v>44981.279097222221</v>
          </cell>
        </row>
        <row r="5471">
          <cell r="A5471" t="str">
            <v>Data Engineer</v>
          </cell>
          <cell r="H5471">
            <v>44974.664942129632</v>
          </cell>
        </row>
        <row r="5472">
          <cell r="A5472" t="str">
            <v>Senior Data Engineer</v>
          </cell>
          <cell r="H5472">
            <v>45097.715590277781</v>
          </cell>
        </row>
        <row r="5473">
          <cell r="A5473" t="str">
            <v>Data Analyst</v>
          </cell>
          <cell r="H5473">
            <v>45085.000428240739</v>
          </cell>
        </row>
        <row r="5474">
          <cell r="A5474" t="str">
            <v>Senior Data Analyst</v>
          </cell>
          <cell r="H5474">
            <v>44930.545416666668</v>
          </cell>
        </row>
        <row r="5475">
          <cell r="A5475" t="str">
            <v>Business Analyst</v>
          </cell>
          <cell r="H5475">
            <v>45036.30746527778</v>
          </cell>
        </row>
        <row r="5476">
          <cell r="A5476" t="str">
            <v>Data Engineer</v>
          </cell>
          <cell r="H5476">
            <v>45006.613344907397</v>
          </cell>
        </row>
        <row r="5477">
          <cell r="A5477" t="str">
            <v>Data Scientist</v>
          </cell>
          <cell r="H5477">
            <v>44988.670590277783</v>
          </cell>
        </row>
        <row r="5478">
          <cell r="A5478" t="str">
            <v>Data Engineer</v>
          </cell>
          <cell r="H5478">
            <v>44992.668344907397</v>
          </cell>
        </row>
        <row r="5479">
          <cell r="A5479" t="str">
            <v>Senior Data Scientist</v>
          </cell>
          <cell r="H5479">
            <v>45009.338854166657</v>
          </cell>
        </row>
        <row r="5480">
          <cell r="A5480" t="str">
            <v>Senior Data Scientist</v>
          </cell>
          <cell r="H5480">
            <v>44929.980439814812</v>
          </cell>
        </row>
        <row r="5481">
          <cell r="A5481" t="str">
            <v>Data Engineer</v>
          </cell>
          <cell r="H5481">
            <v>45127.597870370373</v>
          </cell>
        </row>
        <row r="5482">
          <cell r="A5482" t="str">
            <v>Senior Data Engineer</v>
          </cell>
          <cell r="H5482">
            <v>44939.307650462957</v>
          </cell>
        </row>
        <row r="5483">
          <cell r="A5483" t="str">
            <v>Senior Data Engineer</v>
          </cell>
          <cell r="H5483">
            <v>45128.83861111111</v>
          </cell>
        </row>
        <row r="5484">
          <cell r="A5484" t="str">
            <v>Data Engineer</v>
          </cell>
          <cell r="H5484">
            <v>45272.807604166657</v>
          </cell>
        </row>
        <row r="5485">
          <cell r="A5485" t="str">
            <v>Data Engineer</v>
          </cell>
          <cell r="H5485">
            <v>45057.527604166673</v>
          </cell>
        </row>
        <row r="5486">
          <cell r="A5486" t="str">
            <v>Data Engineer</v>
          </cell>
          <cell r="H5486">
            <v>45208.130833333344</v>
          </cell>
        </row>
        <row r="5487">
          <cell r="A5487" t="str">
            <v>Data Engineer</v>
          </cell>
          <cell r="H5487">
            <v>45091.673414351862</v>
          </cell>
        </row>
        <row r="5488">
          <cell r="A5488" t="str">
            <v>Data Engineer</v>
          </cell>
          <cell r="H5488">
            <v>45026.545011574082</v>
          </cell>
        </row>
        <row r="5489">
          <cell r="A5489" t="str">
            <v>Data Engineer</v>
          </cell>
          <cell r="H5489">
            <v>44977.298807870371</v>
          </cell>
        </row>
        <row r="5490">
          <cell r="A5490" t="str">
            <v>Software Engineer</v>
          </cell>
          <cell r="H5490">
            <v>45007.524965277778</v>
          </cell>
        </row>
        <row r="5491">
          <cell r="A5491" t="str">
            <v>Senior Data Analyst</v>
          </cell>
          <cell r="H5491">
            <v>44964.626180555562</v>
          </cell>
        </row>
        <row r="5492">
          <cell r="A5492" t="str">
            <v>Data Engineer</v>
          </cell>
          <cell r="H5492">
            <v>45082.535509259258</v>
          </cell>
        </row>
        <row r="5493">
          <cell r="A5493" t="str">
            <v>Data Engineer</v>
          </cell>
          <cell r="H5493">
            <v>45041.276064814818</v>
          </cell>
        </row>
        <row r="5494">
          <cell r="A5494" t="str">
            <v>Data Engineer</v>
          </cell>
          <cell r="H5494">
            <v>45195.714548611111</v>
          </cell>
        </row>
        <row r="5495">
          <cell r="A5495" t="str">
            <v>Data Scientist</v>
          </cell>
          <cell r="H5495">
            <v>44978.078217592592</v>
          </cell>
        </row>
        <row r="5496">
          <cell r="A5496" t="str">
            <v>Data Analyst</v>
          </cell>
          <cell r="H5496">
            <v>45150.29278935185</v>
          </cell>
        </row>
        <row r="5497">
          <cell r="A5497" t="str">
            <v>Data Analyst</v>
          </cell>
          <cell r="H5497">
            <v>45224.66684027778</v>
          </cell>
        </row>
        <row r="5498">
          <cell r="A5498" t="str">
            <v>Data Analyst</v>
          </cell>
          <cell r="H5498">
            <v>44986.934942129628</v>
          </cell>
        </row>
        <row r="5499">
          <cell r="A5499" t="str">
            <v>Data Engineer</v>
          </cell>
          <cell r="H5499">
            <v>45248.596145833333</v>
          </cell>
        </row>
        <row r="5500">
          <cell r="A5500" t="str">
            <v>Data Engineer</v>
          </cell>
          <cell r="H5500">
            <v>44992.938657407409</v>
          </cell>
        </row>
        <row r="5501">
          <cell r="A5501" t="str">
            <v>Data Analyst</v>
          </cell>
          <cell r="H5501">
            <v>45013.461817129632</v>
          </cell>
        </row>
        <row r="5502">
          <cell r="A5502" t="str">
            <v>Data Scientist</v>
          </cell>
          <cell r="H5502">
            <v>45290.043391203697</v>
          </cell>
        </row>
        <row r="5503">
          <cell r="A5503" t="str">
            <v>Data Analyst</v>
          </cell>
          <cell r="H5503">
            <v>44999.748715277783</v>
          </cell>
        </row>
        <row r="5504">
          <cell r="A5504" t="str">
            <v>Data Analyst</v>
          </cell>
          <cell r="H5504">
            <v>45205.959108796298</v>
          </cell>
        </row>
        <row r="5505">
          <cell r="A5505" t="str">
            <v>Data Scientist</v>
          </cell>
          <cell r="H5505">
            <v>45176.294722222221</v>
          </cell>
        </row>
        <row r="5506">
          <cell r="A5506" t="str">
            <v>Data Analyst</v>
          </cell>
          <cell r="H5506">
            <v>45033.917303240742</v>
          </cell>
        </row>
        <row r="5507">
          <cell r="A5507" t="str">
            <v>Data Scientist</v>
          </cell>
          <cell r="H5507">
            <v>45269.493344907409</v>
          </cell>
        </row>
        <row r="5508">
          <cell r="A5508" t="str">
            <v>Senior Data Scientist</v>
          </cell>
          <cell r="H5508">
            <v>45228.251388888893</v>
          </cell>
        </row>
        <row r="5509">
          <cell r="A5509" t="str">
            <v>Data Analyst</v>
          </cell>
          <cell r="H5509">
            <v>45133.292592592603</v>
          </cell>
        </row>
        <row r="5510">
          <cell r="A5510" t="str">
            <v>Data Engineer</v>
          </cell>
          <cell r="H5510">
            <v>44992.75072916667</v>
          </cell>
        </row>
        <row r="5511">
          <cell r="A5511" t="str">
            <v>Data Scientist</v>
          </cell>
          <cell r="H5511">
            <v>45179.25209490741</v>
          </cell>
        </row>
        <row r="5512">
          <cell r="A5512" t="str">
            <v>Data Engineer</v>
          </cell>
          <cell r="H5512">
            <v>45189.411562499998</v>
          </cell>
        </row>
        <row r="5513">
          <cell r="A5513" t="str">
            <v>Data Analyst</v>
          </cell>
          <cell r="H5513">
            <v>45076.667997685188</v>
          </cell>
        </row>
        <row r="5514">
          <cell r="A5514" t="str">
            <v>Data Analyst</v>
          </cell>
          <cell r="H5514">
            <v>45172.501030092593</v>
          </cell>
        </row>
        <row r="5515">
          <cell r="A5515" t="str">
            <v>Data Scientist</v>
          </cell>
          <cell r="H5515">
            <v>45048.462824074071</v>
          </cell>
        </row>
        <row r="5516">
          <cell r="A5516" t="str">
            <v>Data Engineer</v>
          </cell>
          <cell r="H5516">
            <v>45132.420983796299</v>
          </cell>
        </row>
        <row r="5517">
          <cell r="A5517" t="str">
            <v>Data Scientist</v>
          </cell>
          <cell r="H5517">
            <v>45103.765081018522</v>
          </cell>
        </row>
        <row r="5518">
          <cell r="A5518" t="str">
            <v>Data Engineer</v>
          </cell>
          <cell r="H5518">
            <v>44943.765694444453</v>
          </cell>
        </row>
        <row r="5519">
          <cell r="A5519" t="str">
            <v>Data Scientist</v>
          </cell>
          <cell r="H5519">
            <v>45071.294108796297</v>
          </cell>
        </row>
        <row r="5520">
          <cell r="A5520" t="str">
            <v>Data Scientist</v>
          </cell>
          <cell r="H5520">
            <v>45237.7109837963</v>
          </cell>
        </row>
        <row r="5521">
          <cell r="A5521" t="str">
            <v>Data Engineer</v>
          </cell>
          <cell r="H5521">
            <v>45257.629849537043</v>
          </cell>
        </row>
        <row r="5522">
          <cell r="A5522" t="str">
            <v>Data Engineer</v>
          </cell>
          <cell r="H5522">
            <v>45248.389108796298</v>
          </cell>
        </row>
        <row r="5523">
          <cell r="A5523" t="str">
            <v>Data Scientist</v>
          </cell>
          <cell r="H5523">
            <v>45140.378784722219</v>
          </cell>
        </row>
        <row r="5524">
          <cell r="A5524" t="str">
            <v>Senior Data Scientist</v>
          </cell>
          <cell r="H5524">
            <v>45154.670520833337</v>
          </cell>
        </row>
        <row r="5525">
          <cell r="A5525" t="str">
            <v>Data Analyst</v>
          </cell>
          <cell r="H5525">
            <v>45119.750868055547</v>
          </cell>
        </row>
        <row r="5526">
          <cell r="A5526" t="str">
            <v>Software Engineer</v>
          </cell>
          <cell r="H5526">
            <v>45279.485497685193</v>
          </cell>
        </row>
        <row r="5527">
          <cell r="A5527" t="str">
            <v>Data Engineer</v>
          </cell>
          <cell r="H5527">
            <v>45210.608310185176</v>
          </cell>
        </row>
        <row r="5528">
          <cell r="A5528" t="str">
            <v>Data Engineer</v>
          </cell>
          <cell r="H5528">
            <v>45015.587256944447</v>
          </cell>
        </row>
        <row r="5529">
          <cell r="A5529" t="str">
            <v>Data Analyst</v>
          </cell>
          <cell r="H5529">
            <v>45103.916701388887</v>
          </cell>
        </row>
        <row r="5530">
          <cell r="A5530" t="str">
            <v>Data Engineer</v>
          </cell>
          <cell r="H5530">
            <v>45143.906087962961</v>
          </cell>
        </row>
        <row r="5531">
          <cell r="A5531" t="str">
            <v>Machine Learning Engineer</v>
          </cell>
          <cell r="H5531">
            <v>45045.225439814807</v>
          </cell>
        </row>
        <row r="5532">
          <cell r="A5532" t="str">
            <v>Data Analyst</v>
          </cell>
          <cell r="H5532">
            <v>45015.625763888893</v>
          </cell>
        </row>
        <row r="5533">
          <cell r="A5533" t="str">
            <v>Data Analyst</v>
          </cell>
          <cell r="H5533">
            <v>45061.625092592592</v>
          </cell>
        </row>
        <row r="5534">
          <cell r="A5534" t="str">
            <v>Data Engineer</v>
          </cell>
          <cell r="H5534">
            <v>44929.691886574074</v>
          </cell>
        </row>
        <row r="5535">
          <cell r="A5535" t="str">
            <v>Data Engineer</v>
          </cell>
          <cell r="H5535">
            <v>45252.671643518523</v>
          </cell>
        </row>
        <row r="5536">
          <cell r="A5536" t="str">
            <v>Senior Data Scientist</v>
          </cell>
          <cell r="H5536">
            <v>45036.3909375</v>
          </cell>
        </row>
        <row r="5537">
          <cell r="A5537" t="str">
            <v>Data Analyst</v>
          </cell>
          <cell r="H5537">
            <v>45051.481562499997</v>
          </cell>
        </row>
        <row r="5538">
          <cell r="A5538" t="str">
            <v>Senior Data Engineer</v>
          </cell>
          <cell r="H5538">
            <v>45079.479189814818</v>
          </cell>
        </row>
        <row r="5539">
          <cell r="A5539" t="str">
            <v>Data Engineer</v>
          </cell>
          <cell r="H5539">
            <v>45022.29582175926</v>
          </cell>
        </row>
        <row r="5540">
          <cell r="A5540" t="str">
            <v>Data Scientist</v>
          </cell>
          <cell r="H5540">
            <v>44984.336030092592</v>
          </cell>
        </row>
        <row r="5541">
          <cell r="A5541" t="str">
            <v>Data Scientist</v>
          </cell>
          <cell r="H5541">
            <v>45061.601550925923</v>
          </cell>
        </row>
        <row r="5542">
          <cell r="A5542" t="str">
            <v>Data Engineer</v>
          </cell>
          <cell r="H5542">
            <v>45050.714224537027</v>
          </cell>
        </row>
        <row r="5543">
          <cell r="A5543" t="str">
            <v>Data Engineer</v>
          </cell>
          <cell r="H5543">
            <v>45273.469710648147</v>
          </cell>
        </row>
        <row r="5544">
          <cell r="A5544" t="str">
            <v>Data Engineer</v>
          </cell>
          <cell r="H5544">
            <v>45096.997210648151</v>
          </cell>
        </row>
        <row r="5545">
          <cell r="A5545" t="str">
            <v>Data Analyst</v>
          </cell>
          <cell r="H5545">
            <v>45181.930659722217</v>
          </cell>
        </row>
        <row r="5546">
          <cell r="A5546" t="str">
            <v>Data Engineer</v>
          </cell>
          <cell r="H5546">
            <v>45271.753067129634</v>
          </cell>
        </row>
        <row r="5547">
          <cell r="A5547" t="str">
            <v>Data Engineer</v>
          </cell>
          <cell r="H5547">
            <v>45024.325231481482</v>
          </cell>
        </row>
        <row r="5548">
          <cell r="A5548" t="str">
            <v>Data Engineer</v>
          </cell>
          <cell r="H5548">
            <v>44973.380173611113</v>
          </cell>
        </row>
        <row r="5549">
          <cell r="A5549" t="str">
            <v>Data Engineer</v>
          </cell>
          <cell r="H5549">
            <v>45223.298206018517</v>
          </cell>
        </row>
        <row r="5550">
          <cell r="A5550" t="str">
            <v>Data Engineer</v>
          </cell>
          <cell r="H5550">
            <v>45092.322974537034</v>
          </cell>
        </row>
        <row r="5551">
          <cell r="A5551" t="str">
            <v>Data Scientist</v>
          </cell>
          <cell r="H5551">
            <v>45150.668668981481</v>
          </cell>
        </row>
        <row r="5552">
          <cell r="A5552" t="str">
            <v>Data Analyst</v>
          </cell>
          <cell r="H5552">
            <v>45173.750486111108</v>
          </cell>
        </row>
        <row r="5553">
          <cell r="A5553" t="str">
            <v>Data Engineer</v>
          </cell>
          <cell r="H5553">
            <v>44932.000439814823</v>
          </cell>
        </row>
        <row r="5554">
          <cell r="A5554" t="str">
            <v>Data Analyst</v>
          </cell>
          <cell r="H5554">
            <v>45012.649976851862</v>
          </cell>
        </row>
        <row r="5555">
          <cell r="A5555" t="str">
            <v>Data Engineer</v>
          </cell>
          <cell r="H5555">
            <v>45076.571898148148</v>
          </cell>
        </row>
        <row r="5556">
          <cell r="A5556" t="str">
            <v>Senior Data Engineer</v>
          </cell>
          <cell r="H5556">
            <v>45241.338495370372</v>
          </cell>
        </row>
        <row r="5557">
          <cell r="A5557" t="str">
            <v>Senior Data Scientist</v>
          </cell>
          <cell r="H5557">
            <v>45201.766782407409</v>
          </cell>
        </row>
        <row r="5558">
          <cell r="A5558" t="str">
            <v>Data Analyst</v>
          </cell>
          <cell r="H5558">
            <v>44959.425868055558</v>
          </cell>
        </row>
        <row r="5559">
          <cell r="A5559" t="str">
            <v>Data Analyst</v>
          </cell>
          <cell r="H5559">
            <v>45140.543506944443</v>
          </cell>
        </row>
        <row r="5560">
          <cell r="A5560" t="str">
            <v>Data Analyst</v>
          </cell>
          <cell r="H5560">
            <v>44949.877025462964</v>
          </cell>
        </row>
        <row r="5561">
          <cell r="A5561" t="str">
            <v>Data Scientist</v>
          </cell>
          <cell r="H5561">
            <v>45099.600844907407</v>
          </cell>
        </row>
        <row r="5562">
          <cell r="A5562" t="str">
            <v>Data Engineer</v>
          </cell>
          <cell r="H5562">
            <v>44998.592175925929</v>
          </cell>
        </row>
        <row r="5563">
          <cell r="A5563" t="str">
            <v>Data Analyst</v>
          </cell>
          <cell r="H5563">
            <v>44944.919050925928</v>
          </cell>
        </row>
        <row r="5564">
          <cell r="A5564" t="str">
            <v>Data Analyst</v>
          </cell>
          <cell r="H5564">
            <v>45026.584409722222</v>
          </cell>
        </row>
        <row r="5565">
          <cell r="A5565" t="str">
            <v>Data Scientist</v>
          </cell>
          <cell r="H5565">
            <v>45149.377337962957</v>
          </cell>
        </row>
        <row r="5566">
          <cell r="A5566" t="str">
            <v>Data Engineer</v>
          </cell>
          <cell r="H5566">
            <v>45188.462893518517</v>
          </cell>
        </row>
        <row r="5567">
          <cell r="A5567" t="str">
            <v>Data Engineer</v>
          </cell>
          <cell r="H5567">
            <v>45061.890497685177</v>
          </cell>
        </row>
        <row r="5568">
          <cell r="A5568" t="str">
            <v>Data Engineer</v>
          </cell>
          <cell r="H5568">
            <v>45192.850092592591</v>
          </cell>
        </row>
        <row r="5569">
          <cell r="A5569" t="str">
            <v>Data Engineer</v>
          </cell>
          <cell r="H5569">
            <v>45134.747743055559</v>
          </cell>
        </row>
        <row r="5570">
          <cell r="A5570" t="str">
            <v>Data Engineer</v>
          </cell>
          <cell r="H5570">
            <v>44967.74046296296</v>
          </cell>
        </row>
        <row r="5571">
          <cell r="A5571" t="str">
            <v>Business Analyst</v>
          </cell>
          <cell r="H5571">
            <v>45243.708981481483</v>
          </cell>
        </row>
        <row r="5572">
          <cell r="A5572" t="str">
            <v>Data Engineer</v>
          </cell>
          <cell r="H5572">
            <v>45046.422673611109</v>
          </cell>
        </row>
        <row r="5573">
          <cell r="A5573" t="str">
            <v>Data Analyst</v>
          </cell>
          <cell r="H5573">
            <v>44937.251793981479</v>
          </cell>
        </row>
        <row r="5574">
          <cell r="A5574" t="str">
            <v>Data Scientist</v>
          </cell>
          <cell r="H5574">
            <v>45254.626886574071</v>
          </cell>
        </row>
        <row r="5575">
          <cell r="A5575" t="str">
            <v>Data Scientist</v>
          </cell>
          <cell r="H5575">
            <v>45001.04420138889</v>
          </cell>
        </row>
        <row r="5576">
          <cell r="A5576" t="str">
            <v>Data Engineer</v>
          </cell>
          <cell r="H5576">
            <v>45228.754062499997</v>
          </cell>
        </row>
        <row r="5577">
          <cell r="A5577" t="str">
            <v>Data Analyst</v>
          </cell>
          <cell r="H5577">
            <v>45107.876608796287</v>
          </cell>
        </row>
        <row r="5578">
          <cell r="A5578" t="str">
            <v>Senior Data Analyst</v>
          </cell>
          <cell r="H5578">
            <v>45233.041967592602</v>
          </cell>
        </row>
        <row r="5579">
          <cell r="A5579" t="str">
            <v>Data Engineer</v>
          </cell>
          <cell r="H5579">
            <v>45078.898784722223</v>
          </cell>
        </row>
        <row r="5580">
          <cell r="A5580" t="str">
            <v>Data Scientist</v>
          </cell>
          <cell r="H5580">
            <v>44964.919745370367</v>
          </cell>
        </row>
        <row r="5581">
          <cell r="A5581" t="str">
            <v>Data Scientist</v>
          </cell>
          <cell r="H5581">
            <v>45220.292604166672</v>
          </cell>
        </row>
        <row r="5582">
          <cell r="A5582" t="str">
            <v>Data Engineer</v>
          </cell>
          <cell r="H5582">
            <v>45227.421087962961</v>
          </cell>
        </row>
        <row r="5583">
          <cell r="A5583" t="str">
            <v>Data Analyst</v>
          </cell>
          <cell r="H5583">
            <v>45159.875069444453</v>
          </cell>
        </row>
        <row r="5584">
          <cell r="A5584" t="str">
            <v>Data Engineer</v>
          </cell>
          <cell r="H5584">
            <v>45225.757175925923</v>
          </cell>
        </row>
        <row r="5585">
          <cell r="A5585" t="str">
            <v>Data Analyst</v>
          </cell>
          <cell r="H5585">
            <v>45071.874942129631</v>
          </cell>
        </row>
        <row r="5586">
          <cell r="A5586" t="str">
            <v>Machine Learning Engineer</v>
          </cell>
          <cell r="H5586">
            <v>45229.913171296299</v>
          </cell>
        </row>
        <row r="5587">
          <cell r="A5587" t="str">
            <v>Senior Data Scientist</v>
          </cell>
          <cell r="H5587">
            <v>45169.797083333331</v>
          </cell>
        </row>
        <row r="5588">
          <cell r="A5588" t="str">
            <v>Data Scientist</v>
          </cell>
          <cell r="H5588">
            <v>45085.668622685182</v>
          </cell>
        </row>
        <row r="5589">
          <cell r="A5589" t="str">
            <v>Senior Data Analyst</v>
          </cell>
          <cell r="H5589">
            <v>45061.958333333343</v>
          </cell>
        </row>
        <row r="5590">
          <cell r="A5590" t="str">
            <v>Data Engineer</v>
          </cell>
          <cell r="H5590">
            <v>45183.798171296286</v>
          </cell>
        </row>
        <row r="5591">
          <cell r="A5591" t="str">
            <v>Data Analyst</v>
          </cell>
          <cell r="H5591">
            <v>45230.83457175926</v>
          </cell>
        </row>
        <row r="5592">
          <cell r="A5592" t="str">
            <v>Data Engineer</v>
          </cell>
          <cell r="H5592">
            <v>45268.990578703713</v>
          </cell>
        </row>
        <row r="5593">
          <cell r="A5593" t="str">
            <v>Data Engineer</v>
          </cell>
          <cell r="H5593">
            <v>45089.012407407397</v>
          </cell>
        </row>
        <row r="5594">
          <cell r="A5594" t="str">
            <v>Data Analyst</v>
          </cell>
          <cell r="H5594">
            <v>45182.250254629631</v>
          </cell>
        </row>
        <row r="5595">
          <cell r="A5595" t="str">
            <v>Data Engineer</v>
          </cell>
          <cell r="H5595">
            <v>45285.377060185187</v>
          </cell>
        </row>
        <row r="5596">
          <cell r="A5596" t="str">
            <v>Senior Data Engineer</v>
          </cell>
          <cell r="H5596">
            <v>45097.605509259258</v>
          </cell>
        </row>
        <row r="5597">
          <cell r="A5597" t="str">
            <v>Data Scientist</v>
          </cell>
          <cell r="H5597">
            <v>45007.3746875</v>
          </cell>
        </row>
        <row r="5598">
          <cell r="A5598" t="str">
            <v>Data Scientist</v>
          </cell>
          <cell r="H5598">
            <v>45002.668877314813</v>
          </cell>
        </row>
        <row r="5599">
          <cell r="A5599" t="str">
            <v>Data Engineer</v>
          </cell>
          <cell r="H5599">
            <v>44931.980081018519</v>
          </cell>
        </row>
        <row r="5600">
          <cell r="A5600" t="str">
            <v>Software Engineer</v>
          </cell>
          <cell r="H5600">
            <v>45062.015277777777</v>
          </cell>
        </row>
        <row r="5601">
          <cell r="A5601" t="str">
            <v>Data Engineer</v>
          </cell>
          <cell r="H5601">
            <v>45107.756053240737</v>
          </cell>
        </row>
        <row r="5602">
          <cell r="A5602" t="str">
            <v>Data Engineer</v>
          </cell>
          <cell r="H5602">
            <v>45049.814120370371</v>
          </cell>
        </row>
        <row r="5603">
          <cell r="A5603" t="str">
            <v>Data Analyst</v>
          </cell>
          <cell r="H5603">
            <v>45189.625439814823</v>
          </cell>
        </row>
        <row r="5604">
          <cell r="A5604" t="str">
            <v>Data Engineer</v>
          </cell>
          <cell r="H5604">
            <v>44963.590300925927</v>
          </cell>
        </row>
        <row r="5605">
          <cell r="A5605" t="str">
            <v>Data Engineer</v>
          </cell>
          <cell r="H5605">
            <v>44953.67291666667</v>
          </cell>
        </row>
        <row r="5606">
          <cell r="A5606" t="str">
            <v>Data Scientist</v>
          </cell>
          <cell r="H5606">
            <v>44992.394166666672</v>
          </cell>
        </row>
        <row r="5607">
          <cell r="A5607" t="str">
            <v>Data Analyst</v>
          </cell>
          <cell r="H5607">
            <v>45007.882743055547</v>
          </cell>
        </row>
        <row r="5608">
          <cell r="A5608" t="str">
            <v>Software Engineer</v>
          </cell>
          <cell r="H5608">
            <v>45242.014444444438</v>
          </cell>
        </row>
        <row r="5609">
          <cell r="A5609" t="str">
            <v>Data Scientist</v>
          </cell>
          <cell r="H5609">
            <v>45113.66915509259</v>
          </cell>
        </row>
        <row r="5610">
          <cell r="A5610" t="str">
            <v>Data Scientist</v>
          </cell>
          <cell r="H5610">
            <v>45117.757106481477</v>
          </cell>
        </row>
        <row r="5611">
          <cell r="A5611" t="str">
            <v>Data Engineer</v>
          </cell>
          <cell r="H5611">
            <v>44979.5468287037</v>
          </cell>
        </row>
        <row r="5612">
          <cell r="A5612" t="str">
            <v>Data Analyst</v>
          </cell>
          <cell r="H5612">
            <v>45094.417569444442</v>
          </cell>
        </row>
        <row r="5613">
          <cell r="A5613" t="str">
            <v>Senior Data Engineer</v>
          </cell>
          <cell r="H5613">
            <v>45155.550034722219</v>
          </cell>
        </row>
        <row r="5614">
          <cell r="A5614" t="str">
            <v>Data Analyst</v>
          </cell>
          <cell r="H5614">
            <v>44930.833275462966</v>
          </cell>
        </row>
        <row r="5615">
          <cell r="A5615" t="str">
            <v>Senior Data Scientist</v>
          </cell>
          <cell r="H5615">
            <v>45196.044710648152</v>
          </cell>
        </row>
        <row r="5616">
          <cell r="A5616" t="str">
            <v>Senior Data Engineer</v>
          </cell>
          <cell r="H5616">
            <v>45222.705590277779</v>
          </cell>
        </row>
        <row r="5617">
          <cell r="A5617" t="str">
            <v>Data Analyst</v>
          </cell>
          <cell r="H5617">
            <v>45079.749942129631</v>
          </cell>
        </row>
        <row r="5618">
          <cell r="A5618" t="str">
            <v>Data Analyst</v>
          </cell>
          <cell r="H5618">
            <v>45141.375590277778</v>
          </cell>
        </row>
        <row r="5619">
          <cell r="A5619" t="str">
            <v>Business Analyst</v>
          </cell>
          <cell r="H5619">
            <v>45152.334618055553</v>
          </cell>
        </row>
        <row r="5620">
          <cell r="A5620" t="str">
            <v>Data Analyst</v>
          </cell>
          <cell r="H5620">
            <v>44995.484293981477</v>
          </cell>
        </row>
        <row r="5621">
          <cell r="A5621" t="str">
            <v>Machine Learning Engineer</v>
          </cell>
          <cell r="H5621">
            <v>45083.075636574067</v>
          </cell>
        </row>
        <row r="5622">
          <cell r="A5622" t="str">
            <v>Data Scientist</v>
          </cell>
          <cell r="H5622">
            <v>44985.714513888888</v>
          </cell>
        </row>
        <row r="5623">
          <cell r="A5623" t="str">
            <v>Data Engineer</v>
          </cell>
          <cell r="H5623">
            <v>45052.60396990741</v>
          </cell>
        </row>
        <row r="5624">
          <cell r="A5624" t="str">
            <v>Data Analyst</v>
          </cell>
          <cell r="H5624">
            <v>45267.870347222219</v>
          </cell>
        </row>
        <row r="5625">
          <cell r="A5625" t="str">
            <v>Data Analyst</v>
          </cell>
          <cell r="H5625">
            <v>45208.40556712963</v>
          </cell>
        </row>
        <row r="5626">
          <cell r="A5626" t="str">
            <v>Data Scientist</v>
          </cell>
          <cell r="H5626">
            <v>45128.344375000001</v>
          </cell>
        </row>
        <row r="5627">
          <cell r="A5627" t="str">
            <v>Data Analyst</v>
          </cell>
          <cell r="H5627">
            <v>44972.595497685194</v>
          </cell>
        </row>
        <row r="5628">
          <cell r="A5628" t="str">
            <v>Senior Data Scientist</v>
          </cell>
          <cell r="H5628">
            <v>45221.491956018523</v>
          </cell>
        </row>
        <row r="5629">
          <cell r="A5629" t="str">
            <v>Data Engineer</v>
          </cell>
          <cell r="H5629">
            <v>45139.381967592592</v>
          </cell>
        </row>
        <row r="5630">
          <cell r="A5630" t="str">
            <v>Data Analyst</v>
          </cell>
          <cell r="H5630">
            <v>45190.866099537037</v>
          </cell>
        </row>
        <row r="5631">
          <cell r="A5631" t="str">
            <v>Business Analyst</v>
          </cell>
          <cell r="H5631">
            <v>45269.008321759262</v>
          </cell>
        </row>
        <row r="5632">
          <cell r="A5632" t="str">
            <v>Data Engineer</v>
          </cell>
          <cell r="H5632">
            <v>45246.505104166667</v>
          </cell>
        </row>
        <row r="5633">
          <cell r="A5633" t="str">
            <v>Data Engineer</v>
          </cell>
          <cell r="H5633">
            <v>45148.010983796303</v>
          </cell>
        </row>
        <row r="5634">
          <cell r="A5634" t="str">
            <v>Data Engineer</v>
          </cell>
          <cell r="H5634">
            <v>45240.433252314811</v>
          </cell>
        </row>
        <row r="5635">
          <cell r="A5635" t="str">
            <v>Data Scientist</v>
          </cell>
          <cell r="H5635">
            <v>45147.760231481479</v>
          </cell>
        </row>
        <row r="5636">
          <cell r="A5636" t="str">
            <v>Data Scientist</v>
          </cell>
          <cell r="H5636">
            <v>45161.73810185185</v>
          </cell>
        </row>
        <row r="5637">
          <cell r="A5637" t="str">
            <v>Data Engineer</v>
          </cell>
          <cell r="H5637">
            <v>45155.38453703704</v>
          </cell>
        </row>
        <row r="5638">
          <cell r="A5638" t="str">
            <v>Data Engineer</v>
          </cell>
          <cell r="H5638">
            <v>44980.905162037037</v>
          </cell>
        </row>
        <row r="5639">
          <cell r="A5639" t="str">
            <v>Data Scientist</v>
          </cell>
          <cell r="H5639">
            <v>45223.835081018522</v>
          </cell>
        </row>
        <row r="5640">
          <cell r="A5640" t="str">
            <v>Data Analyst</v>
          </cell>
          <cell r="H5640">
            <v>45237.62709490741</v>
          </cell>
        </row>
        <row r="5641">
          <cell r="A5641" t="str">
            <v>Data Engineer</v>
          </cell>
          <cell r="H5641">
            <v>45061.435856481483</v>
          </cell>
        </row>
        <row r="5642">
          <cell r="A5642" t="str">
            <v>Senior Data Scientist</v>
          </cell>
          <cell r="H5642">
            <v>44928.585289351853</v>
          </cell>
        </row>
        <row r="5643">
          <cell r="A5643" t="str">
            <v>Data Analyst</v>
          </cell>
          <cell r="H5643">
            <v>45288.825370370367</v>
          </cell>
        </row>
        <row r="5644">
          <cell r="A5644" t="str">
            <v>Senior Data Scientist</v>
          </cell>
          <cell r="H5644">
            <v>45229.500578703701</v>
          </cell>
        </row>
        <row r="5645">
          <cell r="A5645" t="str">
            <v>Data Scientist</v>
          </cell>
          <cell r="H5645">
            <v>45146.451388888891</v>
          </cell>
        </row>
        <row r="5646">
          <cell r="A5646" t="str">
            <v>Data Engineer</v>
          </cell>
          <cell r="H5646">
            <v>44927.263020833343</v>
          </cell>
        </row>
        <row r="5647">
          <cell r="A5647" t="str">
            <v>Data Engineer</v>
          </cell>
          <cell r="H5647">
            <v>45016.631249999999</v>
          </cell>
        </row>
        <row r="5648">
          <cell r="A5648" t="str">
            <v>Senior Data Engineer</v>
          </cell>
          <cell r="H5648">
            <v>45185.295601851853</v>
          </cell>
        </row>
        <row r="5649">
          <cell r="A5649" t="str">
            <v>Data Analyst</v>
          </cell>
          <cell r="H5649">
            <v>45170.695636574077</v>
          </cell>
        </row>
        <row r="5650">
          <cell r="A5650" t="str">
            <v>Senior Data Engineer</v>
          </cell>
          <cell r="H5650">
            <v>45271.477569444447</v>
          </cell>
        </row>
        <row r="5651">
          <cell r="A5651" t="str">
            <v>Data Engineer</v>
          </cell>
          <cell r="H5651">
            <v>44969.288900462961</v>
          </cell>
        </row>
        <row r="5652">
          <cell r="A5652" t="str">
            <v>Data Scientist</v>
          </cell>
          <cell r="H5652">
            <v>44997.363506944443</v>
          </cell>
        </row>
        <row r="5653">
          <cell r="A5653" t="str">
            <v>Data Scientist</v>
          </cell>
          <cell r="H5653">
            <v>45245.002245370371</v>
          </cell>
        </row>
        <row r="5654">
          <cell r="A5654" t="str">
            <v>Data Scientist</v>
          </cell>
          <cell r="H5654">
            <v>44939.129872685182</v>
          </cell>
        </row>
        <row r="5655">
          <cell r="A5655" t="str">
            <v>Data Engineer</v>
          </cell>
          <cell r="H5655">
            <v>45122.503553240742</v>
          </cell>
        </row>
        <row r="5656">
          <cell r="A5656" t="str">
            <v>Data Scientist</v>
          </cell>
          <cell r="H5656">
            <v>45003.357245370367</v>
          </cell>
        </row>
        <row r="5657">
          <cell r="A5657" t="str">
            <v>Senior Data Engineer</v>
          </cell>
          <cell r="H5657">
            <v>45135.42292824074</v>
          </cell>
        </row>
        <row r="5658">
          <cell r="A5658" t="str">
            <v>Senior Data Scientist</v>
          </cell>
          <cell r="H5658">
            <v>45167.543877314813</v>
          </cell>
        </row>
        <row r="5659">
          <cell r="A5659" t="str">
            <v>Data Engineer</v>
          </cell>
          <cell r="H5659">
            <v>45211.809733796297</v>
          </cell>
        </row>
        <row r="5660">
          <cell r="A5660" t="str">
            <v>Data Scientist</v>
          </cell>
          <cell r="H5660">
            <v>45278.959560185183</v>
          </cell>
        </row>
        <row r="5661">
          <cell r="A5661" t="str">
            <v>Machine Learning Engineer</v>
          </cell>
          <cell r="H5661">
            <v>45113.627581018518</v>
          </cell>
        </row>
        <row r="5662">
          <cell r="A5662" t="str">
            <v>Data Analyst</v>
          </cell>
          <cell r="H5662">
            <v>45157.000983796293</v>
          </cell>
        </row>
        <row r="5663">
          <cell r="A5663" t="str">
            <v>Data Analyst</v>
          </cell>
          <cell r="H5663">
            <v>45204.541597222233</v>
          </cell>
        </row>
        <row r="5664">
          <cell r="A5664" t="str">
            <v>Data Analyst</v>
          </cell>
          <cell r="H5664">
            <v>45168.833344907413</v>
          </cell>
        </row>
        <row r="5665">
          <cell r="A5665" t="str">
            <v>Data Scientist</v>
          </cell>
          <cell r="H5665">
            <v>45057.818969907406</v>
          </cell>
        </row>
        <row r="5666">
          <cell r="A5666" t="str">
            <v>Senior Data Analyst</v>
          </cell>
          <cell r="H5666">
            <v>44939.336562500001</v>
          </cell>
        </row>
        <row r="5667">
          <cell r="A5667" t="str">
            <v>Data Engineer</v>
          </cell>
          <cell r="H5667">
            <v>45284.070833333331</v>
          </cell>
        </row>
        <row r="5668">
          <cell r="A5668" t="str">
            <v>Data Engineer</v>
          </cell>
          <cell r="H5668">
            <v>45005.386770833327</v>
          </cell>
        </row>
        <row r="5669">
          <cell r="A5669" t="str">
            <v>Data Scientist</v>
          </cell>
          <cell r="H5669">
            <v>45287.293333333328</v>
          </cell>
        </row>
        <row r="5670">
          <cell r="A5670" t="str">
            <v>Senior Data Analyst</v>
          </cell>
          <cell r="H5670">
            <v>44933.29173611111</v>
          </cell>
        </row>
        <row r="5671">
          <cell r="A5671" t="str">
            <v>Data Engineer</v>
          </cell>
          <cell r="H5671">
            <v>45239.546018518522</v>
          </cell>
        </row>
        <row r="5672">
          <cell r="A5672" t="str">
            <v>Data Engineer</v>
          </cell>
          <cell r="H5672">
            <v>45281.329305555562</v>
          </cell>
        </row>
        <row r="5673">
          <cell r="A5673" t="str">
            <v>Data Scientist</v>
          </cell>
          <cell r="H5673">
            <v>44936.514814814807</v>
          </cell>
        </row>
        <row r="5674">
          <cell r="A5674" t="str">
            <v>Data Analyst</v>
          </cell>
          <cell r="H5674">
            <v>45057.541608796288</v>
          </cell>
        </row>
        <row r="5675">
          <cell r="A5675" t="str">
            <v>Data Engineer</v>
          </cell>
          <cell r="H5675">
            <v>45195.346319444441</v>
          </cell>
        </row>
        <row r="5676">
          <cell r="A5676" t="str">
            <v>Data Scientist</v>
          </cell>
          <cell r="H5676">
            <v>45054.957175925927</v>
          </cell>
        </row>
        <row r="5677">
          <cell r="A5677" t="str">
            <v>Data Scientist</v>
          </cell>
          <cell r="H5677">
            <v>45219.379942129628</v>
          </cell>
        </row>
        <row r="5678">
          <cell r="A5678" t="str">
            <v>Data Analyst</v>
          </cell>
          <cell r="H5678">
            <v>45016.768958333327</v>
          </cell>
        </row>
        <row r="5679">
          <cell r="A5679" t="str">
            <v>Data Analyst</v>
          </cell>
          <cell r="H5679">
            <v>45276.549525462957</v>
          </cell>
        </row>
        <row r="5680">
          <cell r="A5680" t="str">
            <v>Data Engineer</v>
          </cell>
          <cell r="H5680">
            <v>45137.254224537042</v>
          </cell>
        </row>
        <row r="5681">
          <cell r="A5681" t="str">
            <v>Data Scientist</v>
          </cell>
          <cell r="H5681">
            <v>45028.745416666658</v>
          </cell>
        </row>
        <row r="5682">
          <cell r="A5682" t="str">
            <v>Data Analyst</v>
          </cell>
          <cell r="H5682">
            <v>45217.875335648147</v>
          </cell>
        </row>
        <row r="5683">
          <cell r="A5683" t="str">
            <v>Data Engineer</v>
          </cell>
          <cell r="H5683">
            <v>45046.424444444441</v>
          </cell>
        </row>
        <row r="5684">
          <cell r="A5684" t="str">
            <v>Data Engineer</v>
          </cell>
          <cell r="H5684">
            <v>45076.25582175926</v>
          </cell>
        </row>
        <row r="5685">
          <cell r="A5685" t="str">
            <v>Data Scientist</v>
          </cell>
          <cell r="H5685">
            <v>45051.349675925929</v>
          </cell>
        </row>
        <row r="5686">
          <cell r="A5686" t="str">
            <v>Data Scientist</v>
          </cell>
          <cell r="H5686">
            <v>45121.795300925929</v>
          </cell>
        </row>
        <row r="5687">
          <cell r="A5687" t="str">
            <v>Data Analyst</v>
          </cell>
          <cell r="H5687">
            <v>45132.500428240739</v>
          </cell>
        </row>
        <row r="5688">
          <cell r="A5688" t="str">
            <v>Data Analyst</v>
          </cell>
          <cell r="H5688">
            <v>45041.376203703701</v>
          </cell>
        </row>
        <row r="5689">
          <cell r="A5689" t="str">
            <v>Data Scientist</v>
          </cell>
          <cell r="H5689">
            <v>45157.75204861111</v>
          </cell>
        </row>
        <row r="5690">
          <cell r="A5690" t="str">
            <v>Data Analyst</v>
          </cell>
          <cell r="H5690">
            <v>44949.001331018517</v>
          </cell>
        </row>
        <row r="5691">
          <cell r="A5691" t="str">
            <v>Data Scientist</v>
          </cell>
          <cell r="H5691">
            <v>45140.752222222232</v>
          </cell>
        </row>
        <row r="5692">
          <cell r="A5692" t="str">
            <v>Data Analyst</v>
          </cell>
          <cell r="H5692">
            <v>44995.542743055557</v>
          </cell>
        </row>
        <row r="5693">
          <cell r="A5693" t="str">
            <v>Data Scientist</v>
          </cell>
          <cell r="H5693">
            <v>45097.543993055559</v>
          </cell>
        </row>
        <row r="5694">
          <cell r="A5694" t="str">
            <v>Senior Data Analyst</v>
          </cell>
          <cell r="H5694">
            <v>44974.291678240741</v>
          </cell>
        </row>
        <row r="5695">
          <cell r="A5695" t="str">
            <v>Data Scientist</v>
          </cell>
          <cell r="H5695">
            <v>45047.293842592589</v>
          </cell>
        </row>
        <row r="5696">
          <cell r="A5696" t="str">
            <v>Data Scientist</v>
          </cell>
          <cell r="H5696">
            <v>44944.177106481482</v>
          </cell>
        </row>
        <row r="5697">
          <cell r="A5697" t="str">
            <v>Data Analyst</v>
          </cell>
          <cell r="H5697">
            <v>45113.376469907409</v>
          </cell>
        </row>
        <row r="5698">
          <cell r="A5698" t="str">
            <v>Senior Data Engineer</v>
          </cell>
          <cell r="H5698">
            <v>45092.601388888892</v>
          </cell>
        </row>
        <row r="5699">
          <cell r="A5699" t="str">
            <v>Data Scientist</v>
          </cell>
          <cell r="H5699">
            <v>44930.502881944441</v>
          </cell>
        </row>
        <row r="5700">
          <cell r="A5700" t="str">
            <v>Data Engineer</v>
          </cell>
          <cell r="H5700">
            <v>45016.838530092587</v>
          </cell>
        </row>
        <row r="5701">
          <cell r="A5701" t="str">
            <v>Data Analyst</v>
          </cell>
          <cell r="H5701">
            <v>45231.695474537039</v>
          </cell>
        </row>
        <row r="5702">
          <cell r="A5702" t="str">
            <v>Data Scientist</v>
          </cell>
          <cell r="H5702">
            <v>45027.668356481481</v>
          </cell>
        </row>
        <row r="5703">
          <cell r="A5703" t="str">
            <v>Data Analyst</v>
          </cell>
          <cell r="H5703">
            <v>45202.792013888888</v>
          </cell>
        </row>
        <row r="5704">
          <cell r="A5704" t="str">
            <v>Data Engineer</v>
          </cell>
          <cell r="H5704">
            <v>45266.432164351849</v>
          </cell>
        </row>
        <row r="5705">
          <cell r="A5705" t="str">
            <v>Data Analyst</v>
          </cell>
          <cell r="H5705">
            <v>45191.541655092587</v>
          </cell>
        </row>
        <row r="5706">
          <cell r="A5706" t="str">
            <v>Machine Learning Engineer</v>
          </cell>
          <cell r="H5706">
            <v>45037.445428240739</v>
          </cell>
        </row>
        <row r="5707">
          <cell r="A5707" t="str">
            <v>Data Analyst</v>
          </cell>
          <cell r="H5707">
            <v>45134.736134259263</v>
          </cell>
        </row>
        <row r="5708">
          <cell r="A5708" t="str">
            <v>Data Scientist</v>
          </cell>
          <cell r="H5708">
            <v>45269.504351851851</v>
          </cell>
        </row>
        <row r="5709">
          <cell r="A5709" t="str">
            <v>Data Analyst</v>
          </cell>
          <cell r="H5709">
            <v>44927.012476851851</v>
          </cell>
        </row>
        <row r="5710">
          <cell r="A5710" t="str">
            <v>Data Scientist</v>
          </cell>
          <cell r="H5710">
            <v>45148.839444444442</v>
          </cell>
        </row>
        <row r="5711">
          <cell r="A5711" t="str">
            <v>Senior Data Analyst</v>
          </cell>
          <cell r="H5711">
            <v>45072.33388888889</v>
          </cell>
        </row>
        <row r="5712">
          <cell r="A5712" t="str">
            <v>Data Scientist</v>
          </cell>
          <cell r="H5712">
            <v>45035.563564814824</v>
          </cell>
        </row>
        <row r="5713">
          <cell r="A5713" t="str">
            <v>Data Scientist</v>
          </cell>
          <cell r="H5713">
            <v>45051.763807870368</v>
          </cell>
        </row>
        <row r="5714">
          <cell r="A5714" t="str">
            <v>Data Scientist</v>
          </cell>
          <cell r="H5714">
            <v>45076.293738425928</v>
          </cell>
        </row>
        <row r="5715">
          <cell r="A5715" t="str">
            <v>Data Scientist</v>
          </cell>
          <cell r="H5715">
            <v>45162.295208333337</v>
          </cell>
        </row>
        <row r="5716">
          <cell r="A5716" t="str">
            <v>Data Engineer</v>
          </cell>
          <cell r="H5716">
            <v>45197.420405092591</v>
          </cell>
        </row>
        <row r="5717">
          <cell r="A5717" t="str">
            <v>Data Engineer</v>
          </cell>
          <cell r="H5717">
            <v>45249.298171296286</v>
          </cell>
        </row>
        <row r="5718">
          <cell r="A5718" t="str">
            <v>Senior Data Engineer</v>
          </cell>
          <cell r="H5718">
            <v>44994.672164351847</v>
          </cell>
        </row>
        <row r="5719">
          <cell r="A5719" t="str">
            <v>Senior Data Engineer</v>
          </cell>
          <cell r="H5719">
            <v>45192.116886574076</v>
          </cell>
        </row>
        <row r="5720">
          <cell r="A5720" t="str">
            <v>Data Engineer</v>
          </cell>
          <cell r="H5720">
            <v>45061.890960648147</v>
          </cell>
        </row>
        <row r="5721">
          <cell r="A5721" t="str">
            <v>Data Engineer</v>
          </cell>
          <cell r="H5721">
            <v>45212.56144675926</v>
          </cell>
        </row>
        <row r="5722">
          <cell r="A5722" t="str">
            <v>Senior Data Scientist</v>
          </cell>
          <cell r="H5722">
            <v>45147.752835648149</v>
          </cell>
        </row>
        <row r="5723">
          <cell r="A5723" t="str">
            <v>Data Scientist</v>
          </cell>
          <cell r="H5723">
            <v>44957.352731481478</v>
          </cell>
        </row>
        <row r="5724">
          <cell r="A5724" t="str">
            <v>Data Scientist</v>
          </cell>
          <cell r="H5724">
            <v>45238.767569444448</v>
          </cell>
        </row>
        <row r="5725">
          <cell r="A5725" t="str">
            <v>Data Engineer</v>
          </cell>
          <cell r="H5725">
            <v>45000.545740740738</v>
          </cell>
        </row>
        <row r="5726">
          <cell r="A5726" t="str">
            <v>Data Scientist</v>
          </cell>
          <cell r="H5726">
            <v>45215.085162037038</v>
          </cell>
        </row>
        <row r="5727">
          <cell r="A5727" t="str">
            <v>Data Analyst</v>
          </cell>
          <cell r="H5727">
            <v>45126.666666666657</v>
          </cell>
        </row>
        <row r="5728">
          <cell r="A5728" t="str">
            <v>Data Analyst</v>
          </cell>
          <cell r="H5728">
            <v>45233.709537037037</v>
          </cell>
        </row>
        <row r="5729">
          <cell r="A5729" t="str">
            <v>Data Analyst</v>
          </cell>
          <cell r="H5729">
            <v>44994.709270833337</v>
          </cell>
        </row>
        <row r="5730">
          <cell r="A5730" t="str">
            <v>Data Analyst</v>
          </cell>
          <cell r="H5730">
            <v>45135.347997685189</v>
          </cell>
        </row>
        <row r="5731">
          <cell r="A5731" t="str">
            <v>Data Scientist</v>
          </cell>
          <cell r="H5731">
            <v>45055.298900462964</v>
          </cell>
        </row>
        <row r="5732">
          <cell r="A5732" t="str">
            <v>Machine Learning Engineer</v>
          </cell>
          <cell r="H5732">
            <v>45020.054386574076</v>
          </cell>
        </row>
        <row r="5733">
          <cell r="A5733" t="str">
            <v>Senior Data Scientist</v>
          </cell>
          <cell r="H5733">
            <v>44952.994155092587</v>
          </cell>
        </row>
        <row r="5734">
          <cell r="A5734" t="str">
            <v>Senior Data Engineer</v>
          </cell>
          <cell r="H5734">
            <v>45216.548715277779</v>
          </cell>
        </row>
        <row r="5735">
          <cell r="A5735" t="str">
            <v>Data Analyst</v>
          </cell>
          <cell r="H5735">
            <v>45253.675717592603</v>
          </cell>
        </row>
        <row r="5736">
          <cell r="A5736" t="str">
            <v>Senior Data Engineer</v>
          </cell>
          <cell r="H5736">
            <v>45051.431192129632</v>
          </cell>
        </row>
        <row r="5737">
          <cell r="A5737" t="str">
            <v>Cloud Engineer</v>
          </cell>
          <cell r="H5737">
            <v>45155.840879629628</v>
          </cell>
        </row>
        <row r="5738">
          <cell r="A5738" t="str">
            <v>Data Engineer</v>
          </cell>
          <cell r="H5738">
            <v>45096.45553240741</v>
          </cell>
        </row>
        <row r="5739">
          <cell r="A5739" t="str">
            <v>Data Engineer</v>
          </cell>
          <cell r="H5739">
            <v>45145.102384259262</v>
          </cell>
        </row>
        <row r="5740">
          <cell r="A5740" t="str">
            <v>Data Scientist</v>
          </cell>
          <cell r="H5740">
            <v>45049.045844907407</v>
          </cell>
        </row>
        <row r="5741">
          <cell r="A5741" t="str">
            <v>Data Scientist</v>
          </cell>
          <cell r="H5741">
            <v>45079.793842592589</v>
          </cell>
        </row>
        <row r="5742">
          <cell r="A5742" t="str">
            <v>Data Engineer</v>
          </cell>
          <cell r="H5742">
            <v>45189.595011574071</v>
          </cell>
        </row>
        <row r="5743">
          <cell r="A5743" t="str">
            <v>Senior Data Scientist</v>
          </cell>
          <cell r="H5743">
            <v>45157.751851851863</v>
          </cell>
        </row>
        <row r="5744">
          <cell r="A5744" t="str">
            <v>Data Analyst</v>
          </cell>
          <cell r="H5744">
            <v>45193.625763888893</v>
          </cell>
        </row>
        <row r="5745">
          <cell r="A5745" t="str">
            <v>Data Analyst</v>
          </cell>
          <cell r="H5745">
            <v>44980.583402777767</v>
          </cell>
        </row>
        <row r="5746">
          <cell r="A5746" t="str">
            <v>Senior Data Engineer</v>
          </cell>
          <cell r="H5746">
            <v>45224.629502314812</v>
          </cell>
        </row>
        <row r="5747">
          <cell r="A5747" t="str">
            <v>Data Scientist</v>
          </cell>
          <cell r="H5747">
            <v>44946.095347222217</v>
          </cell>
        </row>
        <row r="5748">
          <cell r="A5748" t="str">
            <v>Data Scientist</v>
          </cell>
          <cell r="H5748">
            <v>44986.340289351851</v>
          </cell>
        </row>
        <row r="5749">
          <cell r="A5749" t="str">
            <v>Data Analyst</v>
          </cell>
          <cell r="H5749">
            <v>45124.973692129628</v>
          </cell>
        </row>
        <row r="5750">
          <cell r="A5750" t="str">
            <v>Senior Data Analyst</v>
          </cell>
          <cell r="H5750">
            <v>45041.569247685176</v>
          </cell>
        </row>
        <row r="5751">
          <cell r="A5751" t="str">
            <v>Data Analyst</v>
          </cell>
          <cell r="H5751">
            <v>45202.001250000001</v>
          </cell>
        </row>
        <row r="5752">
          <cell r="A5752" t="str">
            <v>Data Engineer</v>
          </cell>
          <cell r="H5752">
            <v>44935.464120370372</v>
          </cell>
        </row>
        <row r="5753">
          <cell r="A5753" t="str">
            <v>Data Analyst</v>
          </cell>
          <cell r="H5753">
            <v>44929.00072916667</v>
          </cell>
        </row>
        <row r="5754">
          <cell r="A5754" t="str">
            <v>Senior Data Scientist</v>
          </cell>
          <cell r="H5754">
            <v>45285.500717592593</v>
          </cell>
        </row>
        <row r="5755">
          <cell r="A5755" t="str">
            <v>Data Scientist</v>
          </cell>
          <cell r="H5755">
            <v>45252.379074074073</v>
          </cell>
        </row>
        <row r="5756">
          <cell r="A5756" t="str">
            <v>Data Scientist</v>
          </cell>
          <cell r="H5756">
            <v>45205.859340277777</v>
          </cell>
        </row>
        <row r="5757">
          <cell r="A5757" t="str">
            <v>Data Scientist</v>
          </cell>
          <cell r="H5757">
            <v>45151.584872685176</v>
          </cell>
        </row>
        <row r="5758">
          <cell r="A5758" t="str">
            <v>Data Engineer</v>
          </cell>
          <cell r="H5758">
            <v>45005.676990740743</v>
          </cell>
        </row>
        <row r="5759">
          <cell r="A5759" t="str">
            <v>Data Analyst</v>
          </cell>
          <cell r="H5759">
            <v>44931.750011574077</v>
          </cell>
        </row>
        <row r="5760">
          <cell r="A5760" t="str">
            <v>Senior Data Scientist</v>
          </cell>
          <cell r="H5760">
            <v>45168.546064814807</v>
          </cell>
        </row>
        <row r="5761">
          <cell r="A5761" t="str">
            <v>Senior Data Engineer</v>
          </cell>
          <cell r="H5761">
            <v>45188.714050925933</v>
          </cell>
        </row>
        <row r="5762">
          <cell r="A5762" t="str">
            <v>Data Engineer</v>
          </cell>
          <cell r="H5762">
            <v>45203.846122685187</v>
          </cell>
        </row>
        <row r="5763">
          <cell r="A5763" t="str">
            <v>Data Engineer</v>
          </cell>
          <cell r="H5763">
            <v>45100.599756944437</v>
          </cell>
        </row>
        <row r="5764">
          <cell r="A5764" t="str">
            <v>Data Analyst</v>
          </cell>
          <cell r="H5764">
            <v>45094.626388888893</v>
          </cell>
        </row>
        <row r="5765">
          <cell r="A5765" t="str">
            <v>Data Analyst</v>
          </cell>
          <cell r="H5765">
            <v>44950.429398148153</v>
          </cell>
        </row>
        <row r="5766">
          <cell r="A5766" t="str">
            <v>Data Engineer</v>
          </cell>
          <cell r="H5766">
            <v>45262.68074074074</v>
          </cell>
        </row>
        <row r="5767">
          <cell r="A5767" t="str">
            <v>Data Scientist</v>
          </cell>
          <cell r="H5767">
            <v>45210.628657407397</v>
          </cell>
        </row>
        <row r="5768">
          <cell r="A5768" t="str">
            <v>Data Analyst</v>
          </cell>
          <cell r="H5768">
            <v>44960.655428240738</v>
          </cell>
        </row>
        <row r="5769">
          <cell r="A5769" t="str">
            <v>Senior Data Scientist</v>
          </cell>
          <cell r="H5769">
            <v>45071.945243055547</v>
          </cell>
        </row>
        <row r="5770">
          <cell r="A5770" t="str">
            <v>Senior Data Engineer</v>
          </cell>
          <cell r="H5770">
            <v>44958.78324074074</v>
          </cell>
        </row>
        <row r="5771">
          <cell r="A5771" t="str">
            <v>Machine Learning Engineer</v>
          </cell>
          <cell r="H5771">
            <v>45021.077118055553</v>
          </cell>
        </row>
        <row r="5772">
          <cell r="A5772" t="str">
            <v>Data Engineer</v>
          </cell>
          <cell r="H5772">
            <v>45119.455578703702</v>
          </cell>
        </row>
        <row r="5773">
          <cell r="A5773" t="str">
            <v>Senior Data Analyst</v>
          </cell>
          <cell r="H5773">
            <v>45180.960555555554</v>
          </cell>
        </row>
        <row r="5774">
          <cell r="A5774" t="str">
            <v>Data Engineer</v>
          </cell>
          <cell r="H5774">
            <v>44985.662094907413</v>
          </cell>
        </row>
        <row r="5775">
          <cell r="A5775" t="str">
            <v>Data Analyst</v>
          </cell>
          <cell r="H5775">
            <v>45153.417766203696</v>
          </cell>
        </row>
        <row r="5776">
          <cell r="A5776" t="str">
            <v>Data Engineer</v>
          </cell>
          <cell r="H5776">
            <v>45079.941134259258</v>
          </cell>
        </row>
        <row r="5777">
          <cell r="A5777" t="str">
            <v>Data Analyst</v>
          </cell>
          <cell r="H5777">
            <v>44974.666770833333</v>
          </cell>
        </row>
        <row r="5778">
          <cell r="A5778" t="str">
            <v>Data Analyst</v>
          </cell>
          <cell r="H5778">
            <v>45157.751469907409</v>
          </cell>
        </row>
        <row r="5779">
          <cell r="A5779" t="str">
            <v>Data Analyst</v>
          </cell>
          <cell r="H5779">
            <v>45042.627337962957</v>
          </cell>
        </row>
        <row r="5780">
          <cell r="A5780" t="str">
            <v>Data Engineer</v>
          </cell>
          <cell r="H5780">
            <v>45175.745937500003</v>
          </cell>
        </row>
        <row r="5781">
          <cell r="A5781" t="str">
            <v>Data Engineer</v>
          </cell>
          <cell r="H5781">
            <v>45155.506574074083</v>
          </cell>
        </row>
        <row r="5782">
          <cell r="A5782" t="str">
            <v>Senior Data Engineer</v>
          </cell>
          <cell r="H5782">
            <v>45047.63076388889</v>
          </cell>
        </row>
        <row r="5783">
          <cell r="A5783" t="str">
            <v>Senior Data Scientist</v>
          </cell>
          <cell r="H5783">
            <v>45190.602835648147</v>
          </cell>
        </row>
        <row r="5784">
          <cell r="A5784" t="str">
            <v>Data Engineer</v>
          </cell>
          <cell r="H5784">
            <v>44980.477488425917</v>
          </cell>
        </row>
        <row r="5785">
          <cell r="A5785" t="str">
            <v>Data Engineer</v>
          </cell>
          <cell r="H5785">
            <v>44941.632847222223</v>
          </cell>
        </row>
        <row r="5786">
          <cell r="A5786" t="str">
            <v>Data Analyst</v>
          </cell>
          <cell r="H5786">
            <v>45007.629432870373</v>
          </cell>
        </row>
        <row r="5787">
          <cell r="A5787" t="str">
            <v>Data Analyst</v>
          </cell>
          <cell r="H5787">
            <v>45152.751168981478</v>
          </cell>
        </row>
        <row r="5788">
          <cell r="A5788" t="str">
            <v>Data Engineer</v>
          </cell>
          <cell r="H5788">
            <v>45085.309976851851</v>
          </cell>
        </row>
        <row r="5789">
          <cell r="A5789" t="str">
            <v>Software Engineer</v>
          </cell>
          <cell r="H5789">
            <v>45019.334236111114</v>
          </cell>
        </row>
        <row r="5790">
          <cell r="A5790" t="str">
            <v>Data Analyst</v>
          </cell>
          <cell r="H5790">
            <v>45290.416712962957</v>
          </cell>
        </row>
        <row r="5791">
          <cell r="A5791" t="str">
            <v>Data Analyst</v>
          </cell>
          <cell r="H5791">
            <v>44971.417372685188</v>
          </cell>
        </row>
        <row r="5792">
          <cell r="A5792" t="str">
            <v>Data Scientist</v>
          </cell>
          <cell r="H5792">
            <v>44955.00203703704</v>
          </cell>
        </row>
        <row r="5793">
          <cell r="A5793" t="str">
            <v>Business Analyst</v>
          </cell>
          <cell r="H5793">
            <v>45209.792280092603</v>
          </cell>
        </row>
        <row r="5794">
          <cell r="A5794" t="str">
            <v>Data Analyst</v>
          </cell>
          <cell r="H5794">
            <v>45235.292453703703</v>
          </cell>
        </row>
        <row r="5795">
          <cell r="A5795" t="str">
            <v>Machine Learning Engineer</v>
          </cell>
          <cell r="H5795">
            <v>44965.945474537039</v>
          </cell>
        </row>
        <row r="5796">
          <cell r="A5796" t="str">
            <v>Data Analyst</v>
          </cell>
          <cell r="H5796">
            <v>45119.668090277781</v>
          </cell>
        </row>
        <row r="5797">
          <cell r="A5797" t="str">
            <v>Data Scientist</v>
          </cell>
          <cell r="H5797">
            <v>45162.502858796302</v>
          </cell>
        </row>
        <row r="5798">
          <cell r="A5798" t="str">
            <v>Data Scientist</v>
          </cell>
          <cell r="H5798">
            <v>44962.810810185183</v>
          </cell>
        </row>
        <row r="5799">
          <cell r="A5799" t="str">
            <v>Business Analyst</v>
          </cell>
          <cell r="H5799">
            <v>45063.535185185188</v>
          </cell>
        </row>
        <row r="5800">
          <cell r="A5800" t="str">
            <v>Data Scientist</v>
          </cell>
          <cell r="H5800">
            <v>45013.003935185188</v>
          </cell>
        </row>
        <row r="5801">
          <cell r="A5801" t="str">
            <v>Senior Data Analyst</v>
          </cell>
          <cell r="H5801">
            <v>45207.750555555547</v>
          </cell>
        </row>
        <row r="5802">
          <cell r="A5802" t="str">
            <v>Data Engineer</v>
          </cell>
          <cell r="H5802">
            <v>44961.599374999998</v>
          </cell>
        </row>
        <row r="5803">
          <cell r="A5803" t="str">
            <v>Data Scientist</v>
          </cell>
          <cell r="H5803">
            <v>44988.794872685183</v>
          </cell>
        </row>
        <row r="5804">
          <cell r="A5804" t="str">
            <v>Data Engineer</v>
          </cell>
          <cell r="H5804">
            <v>45036.307905092603</v>
          </cell>
        </row>
        <row r="5805">
          <cell r="A5805" t="str">
            <v>Data Analyst</v>
          </cell>
          <cell r="H5805">
            <v>45162.41810185185</v>
          </cell>
        </row>
        <row r="5806">
          <cell r="A5806" t="str">
            <v>Data Engineer</v>
          </cell>
          <cell r="H5806">
            <v>45025.30395833333</v>
          </cell>
        </row>
        <row r="5807">
          <cell r="A5807" t="str">
            <v>Data Engineer</v>
          </cell>
          <cell r="H5807">
            <v>45265.070370370369</v>
          </cell>
        </row>
        <row r="5808">
          <cell r="A5808" t="str">
            <v>Senior Data Engineer</v>
          </cell>
          <cell r="H5808">
            <v>45152.128634259258</v>
          </cell>
        </row>
        <row r="5809">
          <cell r="A5809" t="str">
            <v>Data Engineer</v>
          </cell>
          <cell r="H5809">
            <v>45119.825381944444</v>
          </cell>
        </row>
        <row r="5810">
          <cell r="A5810" t="str">
            <v>Data Engineer</v>
          </cell>
          <cell r="H5810">
            <v>45275.804675925923</v>
          </cell>
        </row>
        <row r="5811">
          <cell r="A5811" t="str">
            <v>Data Scientist</v>
          </cell>
          <cell r="H5811">
            <v>45110.271145833343</v>
          </cell>
        </row>
        <row r="5812">
          <cell r="A5812" t="str">
            <v>Data Engineer</v>
          </cell>
          <cell r="H5812">
            <v>45128.714375000003</v>
          </cell>
        </row>
        <row r="5813">
          <cell r="A5813" t="str">
            <v>Software Engineer</v>
          </cell>
          <cell r="H5813">
            <v>45207.254212962973</v>
          </cell>
        </row>
        <row r="5814">
          <cell r="A5814" t="str">
            <v>Data Engineer</v>
          </cell>
          <cell r="H5814">
            <v>45239.818553240737</v>
          </cell>
        </row>
        <row r="5815">
          <cell r="A5815" t="str">
            <v>Senior Data Scientist</v>
          </cell>
          <cell r="H5815">
            <v>44979.292037037027</v>
          </cell>
        </row>
        <row r="5816">
          <cell r="A5816" t="str">
            <v>Data Engineer</v>
          </cell>
          <cell r="H5816">
            <v>45034.875532407408</v>
          </cell>
        </row>
        <row r="5817">
          <cell r="A5817" t="str">
            <v>Data Scientist</v>
          </cell>
          <cell r="H5817">
            <v>44977.627754629633</v>
          </cell>
        </row>
        <row r="5818">
          <cell r="A5818" t="str">
            <v>Data Engineer</v>
          </cell>
          <cell r="H5818">
            <v>45195.838495370372</v>
          </cell>
        </row>
        <row r="5819">
          <cell r="A5819" t="str">
            <v>Senior Data Scientist</v>
          </cell>
          <cell r="H5819">
            <v>45118.838194444441</v>
          </cell>
        </row>
        <row r="5820">
          <cell r="A5820" t="str">
            <v>Data Analyst</v>
          </cell>
          <cell r="H5820">
            <v>45127.583553240736</v>
          </cell>
        </row>
        <row r="5821">
          <cell r="A5821" t="str">
            <v>Data Analyst</v>
          </cell>
          <cell r="H5821">
            <v>45128.711053240739</v>
          </cell>
        </row>
        <row r="5822">
          <cell r="A5822" t="str">
            <v>Data Engineer</v>
          </cell>
          <cell r="H5822">
            <v>45071.962280092594</v>
          </cell>
        </row>
        <row r="5823">
          <cell r="A5823" t="str">
            <v>Data Analyst</v>
          </cell>
          <cell r="H5823">
            <v>45241.666678240741</v>
          </cell>
        </row>
        <row r="5824">
          <cell r="A5824" t="str">
            <v>Data Scientist</v>
          </cell>
          <cell r="H5824">
            <v>45126.52820601852</v>
          </cell>
        </row>
        <row r="5825">
          <cell r="A5825" t="str">
            <v>Data Scientist</v>
          </cell>
          <cell r="H5825">
            <v>45261.251261574071</v>
          </cell>
        </row>
        <row r="5826">
          <cell r="A5826" t="str">
            <v>Senior Data Scientist</v>
          </cell>
          <cell r="H5826">
            <v>45106.043912037043</v>
          </cell>
        </row>
        <row r="5827">
          <cell r="A5827" t="str">
            <v>Data Engineer</v>
          </cell>
          <cell r="H5827">
            <v>45265.67291666667</v>
          </cell>
        </row>
        <row r="5828">
          <cell r="A5828" t="str">
            <v>Senior Data Engineer</v>
          </cell>
          <cell r="H5828">
            <v>45250.587094907409</v>
          </cell>
        </row>
        <row r="5829">
          <cell r="A5829" t="str">
            <v>Machine Learning Engineer</v>
          </cell>
          <cell r="H5829">
            <v>45037.379432870373</v>
          </cell>
        </row>
        <row r="5830">
          <cell r="A5830" t="str">
            <v>Senior Data Engineer</v>
          </cell>
          <cell r="H5830">
            <v>45170.521122685182</v>
          </cell>
        </row>
        <row r="5831">
          <cell r="A5831" t="str">
            <v>Data Engineer</v>
          </cell>
          <cell r="H5831">
            <v>44992.709351851852</v>
          </cell>
        </row>
        <row r="5832">
          <cell r="A5832" t="str">
            <v>Data Scientist</v>
          </cell>
          <cell r="H5832">
            <v>45162.794895833344</v>
          </cell>
        </row>
        <row r="5833">
          <cell r="A5833" t="str">
            <v>Data Scientist</v>
          </cell>
          <cell r="H5833">
            <v>45169.854826388888</v>
          </cell>
        </row>
        <row r="5834">
          <cell r="A5834" t="str">
            <v>Data Scientist</v>
          </cell>
          <cell r="H5834">
            <v>45049.624074074083</v>
          </cell>
        </row>
        <row r="5835">
          <cell r="A5835" t="str">
            <v>Data Engineer</v>
          </cell>
          <cell r="H5835">
            <v>45198.922615740739</v>
          </cell>
        </row>
        <row r="5836">
          <cell r="A5836" t="str">
            <v>Data Scientist</v>
          </cell>
          <cell r="H5836">
            <v>45152.04415509259</v>
          </cell>
        </row>
        <row r="5837">
          <cell r="A5837" t="str">
            <v>Data Engineer</v>
          </cell>
          <cell r="H5837">
            <v>45041.399282407408</v>
          </cell>
        </row>
        <row r="5838">
          <cell r="A5838" t="str">
            <v>Data Analyst</v>
          </cell>
          <cell r="H5838">
            <v>45072.583831018521</v>
          </cell>
        </row>
        <row r="5839">
          <cell r="A5839" t="str">
            <v>Data Engineer</v>
          </cell>
          <cell r="H5839">
            <v>45195.630891203713</v>
          </cell>
        </row>
        <row r="5840">
          <cell r="A5840" t="str">
            <v>Data Engineer</v>
          </cell>
          <cell r="H5840">
            <v>45161.442743055559</v>
          </cell>
        </row>
        <row r="5841">
          <cell r="A5841" t="str">
            <v>Data Scientist</v>
          </cell>
          <cell r="H5841">
            <v>45127.586574074077</v>
          </cell>
        </row>
        <row r="5842">
          <cell r="A5842" t="str">
            <v>Data Engineer</v>
          </cell>
          <cell r="H5842">
            <v>45267.715127314812</v>
          </cell>
        </row>
        <row r="5843">
          <cell r="A5843" t="str">
            <v>Data Analyst</v>
          </cell>
          <cell r="H5843">
            <v>45184.751342592594</v>
          </cell>
        </row>
        <row r="5844">
          <cell r="A5844" t="str">
            <v>Data Scientist</v>
          </cell>
          <cell r="H5844">
            <v>44968.295983796299</v>
          </cell>
        </row>
        <row r="5845">
          <cell r="A5845" t="str">
            <v>Senior Data Engineer</v>
          </cell>
          <cell r="H5845">
            <v>45276.418900462973</v>
          </cell>
        </row>
        <row r="5846">
          <cell r="A5846" t="str">
            <v>Data Analyst</v>
          </cell>
          <cell r="H5846">
            <v>45159.750069444453</v>
          </cell>
        </row>
        <row r="5847">
          <cell r="A5847" t="str">
            <v>Data Engineer</v>
          </cell>
          <cell r="H5847">
            <v>45194.626238425917</v>
          </cell>
        </row>
        <row r="5848">
          <cell r="A5848" t="str">
            <v>Data Analyst</v>
          </cell>
          <cell r="H5848">
            <v>44973.841412037043</v>
          </cell>
        </row>
        <row r="5849">
          <cell r="A5849" t="str">
            <v>Data Scientist</v>
          </cell>
          <cell r="H5849">
            <v>45249.818506944437</v>
          </cell>
        </row>
        <row r="5850">
          <cell r="A5850" t="str">
            <v>Data Scientist</v>
          </cell>
          <cell r="H5850">
            <v>44942.987928240742</v>
          </cell>
        </row>
        <row r="5851">
          <cell r="A5851" t="str">
            <v>Senior Data Engineer</v>
          </cell>
          <cell r="H5851">
            <v>45275.678368055553</v>
          </cell>
        </row>
        <row r="5852">
          <cell r="A5852" t="str">
            <v>Senior Data Engineer</v>
          </cell>
          <cell r="H5852">
            <v>45225.427974537037</v>
          </cell>
        </row>
        <row r="5853">
          <cell r="A5853" t="str">
            <v>Data Engineer</v>
          </cell>
          <cell r="H5853">
            <v>45129.712245370371</v>
          </cell>
        </row>
        <row r="5854">
          <cell r="A5854" t="str">
            <v>Data Engineer</v>
          </cell>
          <cell r="H5854">
            <v>44957.463680555556</v>
          </cell>
        </row>
        <row r="5855">
          <cell r="A5855" t="str">
            <v>Data Analyst</v>
          </cell>
          <cell r="H5855">
            <v>45126.084687499999</v>
          </cell>
        </row>
        <row r="5856">
          <cell r="A5856" t="str">
            <v>Data Engineer</v>
          </cell>
          <cell r="H5856">
            <v>44969.38212962963</v>
          </cell>
        </row>
        <row r="5857">
          <cell r="A5857" t="str">
            <v>Senior Data Engineer</v>
          </cell>
          <cell r="H5857">
            <v>45002.795347222222</v>
          </cell>
        </row>
        <row r="5858">
          <cell r="A5858" t="str">
            <v>Senior Data Scientist</v>
          </cell>
          <cell r="H5858">
            <v>45169.879872685182</v>
          </cell>
        </row>
        <row r="5859">
          <cell r="A5859" t="str">
            <v>Data Analyst</v>
          </cell>
          <cell r="H5859">
            <v>45063.875960648147</v>
          </cell>
        </row>
        <row r="5860">
          <cell r="A5860" t="str">
            <v>Data Scientist</v>
          </cell>
          <cell r="H5860">
            <v>45273.419664351852</v>
          </cell>
        </row>
        <row r="5861">
          <cell r="A5861" t="str">
            <v>Senior Data Analyst</v>
          </cell>
          <cell r="H5861">
            <v>45031.039097222223</v>
          </cell>
        </row>
        <row r="5862">
          <cell r="A5862" t="str">
            <v>Senior Data Engineer</v>
          </cell>
          <cell r="H5862">
            <v>45000.421111111107</v>
          </cell>
        </row>
        <row r="5863">
          <cell r="A5863" t="str">
            <v>Software Engineer</v>
          </cell>
          <cell r="H5863">
            <v>45005.836516203701</v>
          </cell>
        </row>
        <row r="5864">
          <cell r="A5864" t="str">
            <v>Data Scientist</v>
          </cell>
          <cell r="H5864">
            <v>45175.745740740742</v>
          </cell>
        </row>
        <row r="5865">
          <cell r="A5865" t="str">
            <v>Data Engineer</v>
          </cell>
          <cell r="H5865">
            <v>45195.632581018523</v>
          </cell>
        </row>
        <row r="5866">
          <cell r="A5866" t="str">
            <v>Data Engineer</v>
          </cell>
          <cell r="H5866">
            <v>44985.72074074074</v>
          </cell>
        </row>
        <row r="5867">
          <cell r="A5867" t="str">
            <v>Data Analyst</v>
          </cell>
          <cell r="H5867">
            <v>45176.779756944437</v>
          </cell>
        </row>
        <row r="5868">
          <cell r="A5868" t="str">
            <v>Data Analyst</v>
          </cell>
          <cell r="H5868">
            <v>45264.375474537039</v>
          </cell>
        </row>
        <row r="5869">
          <cell r="A5869" t="str">
            <v>Senior Data Scientist</v>
          </cell>
          <cell r="H5869">
            <v>45261.292939814812</v>
          </cell>
        </row>
        <row r="5870">
          <cell r="A5870" t="str">
            <v>Data Analyst</v>
          </cell>
          <cell r="H5870">
            <v>44951.583587962959</v>
          </cell>
        </row>
        <row r="5871">
          <cell r="A5871" t="str">
            <v>Data Scientist</v>
          </cell>
          <cell r="H5871">
            <v>45131.419745370367</v>
          </cell>
        </row>
        <row r="5872">
          <cell r="A5872" t="str">
            <v>Data Engineer</v>
          </cell>
          <cell r="H5872">
            <v>45020.422627314823</v>
          </cell>
        </row>
        <row r="5873">
          <cell r="A5873" t="str">
            <v>Data Engineer</v>
          </cell>
          <cell r="H5873">
            <v>44985.588599537034</v>
          </cell>
        </row>
        <row r="5874">
          <cell r="A5874" t="str">
            <v>Data Scientist</v>
          </cell>
          <cell r="H5874">
            <v>45210.565868055557</v>
          </cell>
        </row>
        <row r="5875">
          <cell r="A5875" t="str">
            <v>Data Engineer</v>
          </cell>
          <cell r="H5875">
            <v>45214.003784722219</v>
          </cell>
        </row>
        <row r="5876">
          <cell r="A5876" t="str">
            <v>Data Scientist</v>
          </cell>
          <cell r="H5876">
            <v>45194.419340277767</v>
          </cell>
        </row>
        <row r="5877">
          <cell r="A5877" t="str">
            <v>Data Engineer</v>
          </cell>
          <cell r="H5877">
            <v>45162.630706018521</v>
          </cell>
        </row>
        <row r="5878">
          <cell r="A5878" t="str">
            <v>Software Engineer</v>
          </cell>
          <cell r="H5878">
            <v>45227.345462962963</v>
          </cell>
        </row>
        <row r="5879">
          <cell r="A5879" t="str">
            <v>Data Engineer</v>
          </cell>
          <cell r="H5879">
            <v>45183.719039351847</v>
          </cell>
        </row>
        <row r="5880">
          <cell r="A5880" t="str">
            <v>Data Engineer</v>
          </cell>
          <cell r="H5880">
            <v>45120.713425925933</v>
          </cell>
        </row>
        <row r="5881">
          <cell r="A5881" t="str">
            <v>Data Engineer</v>
          </cell>
          <cell r="H5881">
            <v>44928.054525462961</v>
          </cell>
        </row>
        <row r="5882">
          <cell r="A5882" t="str">
            <v>Data Analyst</v>
          </cell>
          <cell r="H5882">
            <v>45154.384942129633</v>
          </cell>
        </row>
        <row r="5883">
          <cell r="A5883" t="str">
            <v>Data Analyst</v>
          </cell>
          <cell r="H5883">
            <v>45157.431817129633</v>
          </cell>
        </row>
        <row r="5884">
          <cell r="A5884" t="str">
            <v>Data Analyst</v>
          </cell>
          <cell r="H5884">
            <v>45270.159780092603</v>
          </cell>
        </row>
        <row r="5885">
          <cell r="A5885" t="str">
            <v>Data Scientist</v>
          </cell>
          <cell r="H5885">
            <v>45229.543807870366</v>
          </cell>
        </row>
        <row r="5886">
          <cell r="A5886" t="str">
            <v>Senior Data Scientist</v>
          </cell>
          <cell r="H5886">
            <v>45107.878877314812</v>
          </cell>
        </row>
        <row r="5887">
          <cell r="A5887" t="str">
            <v>Data Engineer</v>
          </cell>
          <cell r="H5887">
            <v>45278.630057870367</v>
          </cell>
        </row>
        <row r="5888">
          <cell r="A5888" t="str">
            <v>Data Analyst</v>
          </cell>
          <cell r="H5888">
            <v>45270.007164351853</v>
          </cell>
        </row>
        <row r="5889">
          <cell r="A5889" t="str">
            <v>Data Engineer</v>
          </cell>
          <cell r="H5889">
            <v>45003.755277777767</v>
          </cell>
        </row>
        <row r="5890">
          <cell r="A5890" t="str">
            <v>Data Scientist</v>
          </cell>
          <cell r="H5890">
            <v>45020.83079861111</v>
          </cell>
        </row>
        <row r="5891">
          <cell r="A5891" t="str">
            <v>Data Scientist</v>
          </cell>
          <cell r="H5891">
            <v>45244.793622685182</v>
          </cell>
        </row>
        <row r="5892">
          <cell r="A5892" t="str">
            <v>Data Scientist</v>
          </cell>
          <cell r="H5892">
            <v>45239.26258101852</v>
          </cell>
        </row>
        <row r="5893">
          <cell r="A5893" t="str">
            <v>Data Analyst</v>
          </cell>
          <cell r="H5893">
            <v>44998.793113425927</v>
          </cell>
        </row>
        <row r="5894">
          <cell r="A5894" t="str">
            <v>Senior Data Engineer</v>
          </cell>
          <cell r="H5894">
            <v>44988.799386574072</v>
          </cell>
        </row>
        <row r="5895">
          <cell r="A5895" t="str">
            <v>Data Engineer</v>
          </cell>
          <cell r="H5895">
            <v>45006.741944444453</v>
          </cell>
        </row>
        <row r="5896">
          <cell r="A5896" t="str">
            <v>Data Engineer</v>
          </cell>
          <cell r="H5896">
            <v>45202.711840277778</v>
          </cell>
        </row>
        <row r="5897">
          <cell r="A5897" t="str">
            <v>Senior Data Engineer</v>
          </cell>
          <cell r="H5897">
            <v>45009.427685185183</v>
          </cell>
        </row>
        <row r="5898">
          <cell r="A5898" t="str">
            <v>Data Scientist</v>
          </cell>
          <cell r="H5898">
            <v>45061.735636574071</v>
          </cell>
        </row>
        <row r="5899">
          <cell r="A5899" t="str">
            <v>Data Engineer</v>
          </cell>
          <cell r="H5899">
            <v>45148.757025462961</v>
          </cell>
        </row>
        <row r="5900">
          <cell r="A5900" t="str">
            <v>Cloud Engineer</v>
          </cell>
          <cell r="H5900">
            <v>45007.672777777778</v>
          </cell>
        </row>
        <row r="5901">
          <cell r="A5901" t="str">
            <v>Data Analyst</v>
          </cell>
          <cell r="H5901">
            <v>44963.502800925933</v>
          </cell>
        </row>
        <row r="5902">
          <cell r="A5902" t="str">
            <v>Data Scientist</v>
          </cell>
          <cell r="H5902">
            <v>45156.753645833327</v>
          </cell>
        </row>
        <row r="5903">
          <cell r="A5903" t="str">
            <v>Senior Data Analyst</v>
          </cell>
          <cell r="H5903">
            <v>45267.625150462962</v>
          </cell>
        </row>
        <row r="5904">
          <cell r="A5904" t="str">
            <v>Data Engineer</v>
          </cell>
          <cell r="H5904">
            <v>44957.006898148153</v>
          </cell>
        </row>
        <row r="5905">
          <cell r="A5905" t="str">
            <v>Data Analyst</v>
          </cell>
          <cell r="H5905">
            <v>45189.87771990741</v>
          </cell>
        </row>
        <row r="5906">
          <cell r="A5906" t="str">
            <v>Data Engineer</v>
          </cell>
          <cell r="H5906">
            <v>45118.549131944441</v>
          </cell>
        </row>
        <row r="5907">
          <cell r="A5907" t="str">
            <v>Data Scientist</v>
          </cell>
          <cell r="H5907">
            <v>45286.41878472222</v>
          </cell>
        </row>
        <row r="5908">
          <cell r="A5908" t="str">
            <v>Data Scientist</v>
          </cell>
          <cell r="H5908">
            <v>45142.052534722221</v>
          </cell>
        </row>
        <row r="5909">
          <cell r="A5909" t="str">
            <v>Data Scientist</v>
          </cell>
          <cell r="H5909">
            <v>44968.796284722222</v>
          </cell>
        </row>
        <row r="5910">
          <cell r="A5910" t="str">
            <v>Data Analyst</v>
          </cell>
          <cell r="H5910">
            <v>45146.250324074077</v>
          </cell>
        </row>
        <row r="5911">
          <cell r="A5911" t="str">
            <v>Senior Data Analyst</v>
          </cell>
          <cell r="H5911">
            <v>45164.250150462962</v>
          </cell>
        </row>
        <row r="5912">
          <cell r="A5912" t="str">
            <v>Data Scientist</v>
          </cell>
          <cell r="H5912">
            <v>45119.627141203702</v>
          </cell>
        </row>
        <row r="5913">
          <cell r="A5913" t="str">
            <v>Data Analyst</v>
          </cell>
          <cell r="H5913">
            <v>45273.434050925927</v>
          </cell>
        </row>
        <row r="5914">
          <cell r="A5914" t="str">
            <v>Senior Data Analyst</v>
          </cell>
          <cell r="H5914">
            <v>44947.500243055547</v>
          </cell>
        </row>
        <row r="5915">
          <cell r="A5915" t="str">
            <v>Data Engineer</v>
          </cell>
          <cell r="H5915">
            <v>45175.710810185177</v>
          </cell>
        </row>
        <row r="5916">
          <cell r="A5916" t="str">
            <v>Data Engineer</v>
          </cell>
          <cell r="H5916">
            <v>45254.29582175926</v>
          </cell>
        </row>
        <row r="5917">
          <cell r="A5917" t="str">
            <v>Data Engineer</v>
          </cell>
          <cell r="H5917">
            <v>44973.709733796299</v>
          </cell>
        </row>
        <row r="5918">
          <cell r="A5918" t="str">
            <v>Data Scientist</v>
          </cell>
          <cell r="H5918">
            <v>45045.628240740742</v>
          </cell>
        </row>
        <row r="5919">
          <cell r="A5919" t="str">
            <v>Data Engineer</v>
          </cell>
          <cell r="H5919">
            <v>45189.296111111107</v>
          </cell>
        </row>
        <row r="5920">
          <cell r="A5920" t="str">
            <v>Data Analyst</v>
          </cell>
          <cell r="H5920">
            <v>45133.666666666657</v>
          </cell>
        </row>
        <row r="5921">
          <cell r="A5921" t="str">
            <v>Senior Data Analyst</v>
          </cell>
          <cell r="H5921">
            <v>45154.418692129628</v>
          </cell>
        </row>
        <row r="5922">
          <cell r="A5922" t="str">
            <v>Data Scientist</v>
          </cell>
          <cell r="H5922">
            <v>45004.310324074067</v>
          </cell>
        </row>
        <row r="5923">
          <cell r="A5923" t="str">
            <v>Senior Data Engineer</v>
          </cell>
          <cell r="H5923">
            <v>45200.004328703697</v>
          </cell>
        </row>
        <row r="5924">
          <cell r="A5924" t="str">
            <v>Data Engineer</v>
          </cell>
          <cell r="H5924">
            <v>45224.257175925923</v>
          </cell>
        </row>
        <row r="5925">
          <cell r="A5925" t="str">
            <v>Data Engineer</v>
          </cell>
          <cell r="H5925">
            <v>45054.389270833337</v>
          </cell>
        </row>
        <row r="5926">
          <cell r="A5926" t="str">
            <v>Data Scientist</v>
          </cell>
          <cell r="H5926">
            <v>45019.752314814818</v>
          </cell>
        </row>
        <row r="5927">
          <cell r="A5927" t="str">
            <v>Data Analyst</v>
          </cell>
          <cell r="H5927">
            <v>45079.875543981478</v>
          </cell>
        </row>
        <row r="5928">
          <cell r="A5928" t="str">
            <v>Data Engineer</v>
          </cell>
          <cell r="H5928">
            <v>45203.590370370373</v>
          </cell>
        </row>
        <row r="5929">
          <cell r="A5929" t="str">
            <v>Data Scientist</v>
          </cell>
          <cell r="H5929">
            <v>45042.696840277778</v>
          </cell>
        </row>
        <row r="5930">
          <cell r="A5930" t="str">
            <v>Senior Data Scientist</v>
          </cell>
          <cell r="H5930">
            <v>45016.878703703696</v>
          </cell>
        </row>
        <row r="5931">
          <cell r="A5931" t="str">
            <v>Data Engineer</v>
          </cell>
          <cell r="H5931">
            <v>45167.669710648152</v>
          </cell>
        </row>
        <row r="5932">
          <cell r="A5932" t="str">
            <v>Data Engineer</v>
          </cell>
          <cell r="H5932">
            <v>45250.821134259262</v>
          </cell>
        </row>
        <row r="5933">
          <cell r="A5933" t="str">
            <v>Data Analyst</v>
          </cell>
          <cell r="H5933">
            <v>45225.661307870367</v>
          </cell>
        </row>
        <row r="5934">
          <cell r="A5934" t="str">
            <v>Data Analyst</v>
          </cell>
          <cell r="H5934">
            <v>45160.584097222221</v>
          </cell>
        </row>
        <row r="5935">
          <cell r="A5935" t="str">
            <v>Data Scientist</v>
          </cell>
          <cell r="H5935">
            <v>45169.850162037037</v>
          </cell>
        </row>
        <row r="5936">
          <cell r="A5936" t="str">
            <v>Data Engineer</v>
          </cell>
          <cell r="H5936">
            <v>44937.713530092587</v>
          </cell>
        </row>
        <row r="5937">
          <cell r="A5937" t="str">
            <v>Data Scientist</v>
          </cell>
          <cell r="H5937">
            <v>45127.707905092589</v>
          </cell>
        </row>
        <row r="5938">
          <cell r="A5938" t="str">
            <v>Data Analyst</v>
          </cell>
          <cell r="H5938">
            <v>45043.525497685187</v>
          </cell>
        </row>
        <row r="5939">
          <cell r="A5939" t="str">
            <v>Data Scientist</v>
          </cell>
          <cell r="H5939">
            <v>45192.641944444447</v>
          </cell>
        </row>
        <row r="5940">
          <cell r="A5940" t="str">
            <v>Data Scientist</v>
          </cell>
          <cell r="H5940">
            <v>44958.541967592602</v>
          </cell>
        </row>
        <row r="5941">
          <cell r="A5941" t="str">
            <v>Data Scientist</v>
          </cell>
          <cell r="H5941">
            <v>45160.252453703702</v>
          </cell>
        </row>
        <row r="5942">
          <cell r="A5942" t="str">
            <v>Data Analyst</v>
          </cell>
          <cell r="H5942">
            <v>44946.833553240736</v>
          </cell>
        </row>
        <row r="5943">
          <cell r="A5943" t="str">
            <v>Data Engineer</v>
          </cell>
          <cell r="H5943">
            <v>45250.570972222216</v>
          </cell>
        </row>
        <row r="5944">
          <cell r="A5944" t="str">
            <v>Data Scientist</v>
          </cell>
          <cell r="H5944">
            <v>45205.502349537041</v>
          </cell>
        </row>
        <row r="5945">
          <cell r="A5945" t="str">
            <v>Data Scientist</v>
          </cell>
          <cell r="H5945">
            <v>45142.750659722216</v>
          </cell>
        </row>
        <row r="5946">
          <cell r="A5946" t="str">
            <v>Data Scientist</v>
          </cell>
          <cell r="H5946">
            <v>45058.388888888891</v>
          </cell>
        </row>
        <row r="5947">
          <cell r="A5947" t="str">
            <v>Data Engineer</v>
          </cell>
          <cell r="H5947">
            <v>45022.714328703703</v>
          </cell>
        </row>
        <row r="5948">
          <cell r="A5948" t="str">
            <v>Data Analyst</v>
          </cell>
          <cell r="H5948">
            <v>45216.501481481479</v>
          </cell>
        </row>
        <row r="5949">
          <cell r="A5949" t="str">
            <v>Data Scientist</v>
          </cell>
          <cell r="H5949">
            <v>45196.5856712963</v>
          </cell>
        </row>
        <row r="5950">
          <cell r="A5950" t="str">
            <v>Data Analyst</v>
          </cell>
          <cell r="H5950">
            <v>45230.835682870369</v>
          </cell>
        </row>
        <row r="5951">
          <cell r="A5951" t="str">
            <v>Senior Data Engineer</v>
          </cell>
          <cell r="H5951">
            <v>45138.257025462961</v>
          </cell>
        </row>
        <row r="5952">
          <cell r="A5952" t="str">
            <v>Senior Data Engineer</v>
          </cell>
          <cell r="H5952">
            <v>45023.295740740738</v>
          </cell>
        </row>
        <row r="5953">
          <cell r="A5953" t="str">
            <v>Data Analyst</v>
          </cell>
          <cell r="H5953">
            <v>44956.960312499999</v>
          </cell>
        </row>
        <row r="5954">
          <cell r="A5954" t="str">
            <v>Senior Data Engineer</v>
          </cell>
          <cell r="H5954">
            <v>45118.635011574072</v>
          </cell>
        </row>
        <row r="5955">
          <cell r="A5955" t="str">
            <v>Data Engineer</v>
          </cell>
          <cell r="H5955">
            <v>45211.594675925917</v>
          </cell>
        </row>
        <row r="5956">
          <cell r="A5956" t="str">
            <v>Data Engineer</v>
          </cell>
          <cell r="H5956">
            <v>45282.701666666668</v>
          </cell>
        </row>
        <row r="5957">
          <cell r="A5957" t="str">
            <v>Data Scientist</v>
          </cell>
          <cell r="H5957">
            <v>45197.251979166656</v>
          </cell>
        </row>
        <row r="5958">
          <cell r="A5958" t="str">
            <v>Data Analyst</v>
          </cell>
          <cell r="H5958">
            <v>45051.84579861111</v>
          </cell>
        </row>
        <row r="5959">
          <cell r="A5959" t="str">
            <v>Data Engineer</v>
          </cell>
          <cell r="H5959">
            <v>45073.380428240736</v>
          </cell>
        </row>
        <row r="5960">
          <cell r="A5960" t="str">
            <v>Senior Data Engineer</v>
          </cell>
          <cell r="H5960">
            <v>45043.715949074067</v>
          </cell>
        </row>
        <row r="5961">
          <cell r="A5961" t="str">
            <v>Data Engineer</v>
          </cell>
          <cell r="H5961">
            <v>45051.535081018519</v>
          </cell>
        </row>
        <row r="5962">
          <cell r="A5962" t="str">
            <v>Data Engineer</v>
          </cell>
          <cell r="H5962">
            <v>45203.463275462957</v>
          </cell>
        </row>
        <row r="5963">
          <cell r="A5963" t="str">
            <v>Senior Data Scientist</v>
          </cell>
          <cell r="H5963">
            <v>44999.463159722232</v>
          </cell>
        </row>
        <row r="5964">
          <cell r="A5964" t="str">
            <v>Data Scientist</v>
          </cell>
          <cell r="H5964">
            <v>44971.876585648148</v>
          </cell>
        </row>
        <row r="5965">
          <cell r="A5965" t="str">
            <v>Business Analyst</v>
          </cell>
          <cell r="H5965">
            <v>45195.251215277778</v>
          </cell>
        </row>
        <row r="5966">
          <cell r="A5966" t="str">
            <v>Data Engineer</v>
          </cell>
          <cell r="H5966">
            <v>45203.488252314812</v>
          </cell>
        </row>
        <row r="5967">
          <cell r="A5967" t="str">
            <v>Data Engineer</v>
          </cell>
          <cell r="H5967">
            <v>45182.254594907397</v>
          </cell>
        </row>
        <row r="5968">
          <cell r="A5968" t="str">
            <v>Data Engineer</v>
          </cell>
          <cell r="H5968">
            <v>45154.75240740741</v>
          </cell>
        </row>
        <row r="5969">
          <cell r="A5969" t="str">
            <v>Data Scientist</v>
          </cell>
          <cell r="H5969">
            <v>44965.252638888887</v>
          </cell>
        </row>
        <row r="5970">
          <cell r="A5970" t="str">
            <v>Data Engineer</v>
          </cell>
          <cell r="H5970">
            <v>44980.810914351852</v>
          </cell>
        </row>
        <row r="5971">
          <cell r="A5971" t="str">
            <v>Data Engineer</v>
          </cell>
          <cell r="H5971">
            <v>45013.512685185182</v>
          </cell>
        </row>
        <row r="5972">
          <cell r="A5972" t="str">
            <v>Data Engineer</v>
          </cell>
          <cell r="H5972">
            <v>45281.004374999997</v>
          </cell>
        </row>
        <row r="5973">
          <cell r="A5973" t="str">
            <v>Machine Learning Engineer</v>
          </cell>
          <cell r="H5973">
            <v>45260.261458333327</v>
          </cell>
        </row>
        <row r="5974">
          <cell r="A5974" t="str">
            <v>Data Engineer</v>
          </cell>
          <cell r="H5974">
            <v>45229.502233796287</v>
          </cell>
        </row>
        <row r="5975">
          <cell r="A5975" t="str">
            <v>Data Engineer</v>
          </cell>
          <cell r="H5975">
            <v>45284.460844907408</v>
          </cell>
        </row>
        <row r="5976">
          <cell r="A5976" t="str">
            <v>Senior Data Engineer</v>
          </cell>
          <cell r="H5976">
            <v>45043.672500000001</v>
          </cell>
        </row>
        <row r="5977">
          <cell r="A5977" t="str">
            <v>Data Analyst</v>
          </cell>
          <cell r="H5977">
            <v>45273.375868055547</v>
          </cell>
        </row>
        <row r="5978">
          <cell r="A5978" t="str">
            <v>Data Analyst</v>
          </cell>
          <cell r="H5978">
            <v>45205.876122685193</v>
          </cell>
        </row>
        <row r="5979">
          <cell r="A5979" t="str">
            <v>Data Engineer</v>
          </cell>
          <cell r="H5979">
            <v>45209.654606481483</v>
          </cell>
        </row>
        <row r="5980">
          <cell r="A5980" t="str">
            <v>Data Engineer</v>
          </cell>
          <cell r="H5980">
            <v>45160.979027777779</v>
          </cell>
        </row>
        <row r="5981">
          <cell r="A5981" t="str">
            <v>Data Scientist</v>
          </cell>
          <cell r="H5981">
            <v>45078.308252314811</v>
          </cell>
        </row>
        <row r="5982">
          <cell r="A5982" t="str">
            <v>Data Engineer</v>
          </cell>
          <cell r="H5982">
            <v>45071.370138888888</v>
          </cell>
        </row>
        <row r="5983">
          <cell r="A5983" t="str">
            <v>Data Scientist</v>
          </cell>
          <cell r="H5983">
            <v>45190.668020833327</v>
          </cell>
        </row>
        <row r="5984">
          <cell r="A5984" t="str">
            <v>Data Engineer</v>
          </cell>
          <cell r="H5984">
            <v>44986.59337962963</v>
          </cell>
        </row>
        <row r="5985">
          <cell r="A5985" t="str">
            <v>Senior Data Scientist</v>
          </cell>
          <cell r="H5985">
            <v>44960.629166666673</v>
          </cell>
        </row>
        <row r="5986">
          <cell r="A5986" t="str">
            <v>Data Engineer</v>
          </cell>
          <cell r="H5986">
            <v>44994.648090277777</v>
          </cell>
        </row>
        <row r="5987">
          <cell r="A5987" t="str">
            <v>Data Engineer</v>
          </cell>
          <cell r="H5987">
            <v>45151.355150462958</v>
          </cell>
        </row>
        <row r="5988">
          <cell r="A5988" t="str">
            <v>Data Analyst</v>
          </cell>
          <cell r="H5988">
            <v>45110.437476851846</v>
          </cell>
        </row>
        <row r="5989">
          <cell r="A5989" t="str">
            <v>Senior Data Engineer</v>
          </cell>
          <cell r="H5989">
            <v>45078.587557870371</v>
          </cell>
        </row>
        <row r="5990">
          <cell r="A5990" t="str">
            <v>Data Engineer</v>
          </cell>
          <cell r="H5990">
            <v>45058.797615740739</v>
          </cell>
        </row>
        <row r="5991">
          <cell r="A5991" t="str">
            <v>Data Engineer</v>
          </cell>
          <cell r="H5991">
            <v>45007.388356481482</v>
          </cell>
        </row>
        <row r="5992">
          <cell r="A5992" t="str">
            <v>Senior Data Scientist</v>
          </cell>
          <cell r="H5992">
            <v>45167.504270833328</v>
          </cell>
        </row>
        <row r="5993">
          <cell r="A5993" t="str">
            <v>Data Engineer</v>
          </cell>
          <cell r="H5993">
            <v>45111.545682870368</v>
          </cell>
        </row>
        <row r="5994">
          <cell r="A5994" t="str">
            <v>Data Analyst</v>
          </cell>
          <cell r="H5994">
            <v>45259.009513888886</v>
          </cell>
        </row>
        <row r="5995">
          <cell r="A5995" t="str">
            <v>Data Analyst</v>
          </cell>
          <cell r="H5995">
            <v>45204.251099537039</v>
          </cell>
        </row>
        <row r="5996">
          <cell r="A5996" t="str">
            <v>Data Analyst</v>
          </cell>
          <cell r="H5996">
            <v>45118.706666666672</v>
          </cell>
        </row>
        <row r="5997">
          <cell r="A5997" t="str">
            <v>Data Engineer</v>
          </cell>
          <cell r="H5997">
            <v>45172.838182870371</v>
          </cell>
        </row>
        <row r="5998">
          <cell r="A5998" t="str">
            <v>Data Scientist</v>
          </cell>
          <cell r="H5998">
            <v>45035.508900462963</v>
          </cell>
        </row>
        <row r="5999">
          <cell r="A5999" t="str">
            <v>Data Analyst</v>
          </cell>
          <cell r="H5999">
            <v>44959.501701388886</v>
          </cell>
        </row>
        <row r="6000">
          <cell r="A6000" t="str">
            <v>Data Engineer</v>
          </cell>
          <cell r="H6000">
            <v>44953.632592592592</v>
          </cell>
        </row>
        <row r="6001">
          <cell r="A6001" t="str">
            <v>Senior Data Analyst</v>
          </cell>
          <cell r="H6001">
            <v>45057.041678240741</v>
          </cell>
        </row>
        <row r="6002">
          <cell r="A6002" t="str">
            <v>Senior Data Engineer</v>
          </cell>
          <cell r="H6002">
            <v>45090.019930555558</v>
          </cell>
        </row>
        <row r="6003">
          <cell r="A6003" t="str">
            <v>Data Analyst</v>
          </cell>
          <cell r="H6003">
            <v>45163.944143518522</v>
          </cell>
        </row>
        <row r="6004">
          <cell r="A6004" t="str">
            <v>Data Analyst</v>
          </cell>
          <cell r="H6004">
            <v>45275.875914351847</v>
          </cell>
        </row>
        <row r="6005">
          <cell r="A6005" t="str">
            <v>Senior Data Scientist</v>
          </cell>
          <cell r="H6005">
            <v>45273.377488425933</v>
          </cell>
        </row>
        <row r="6006">
          <cell r="A6006" t="str">
            <v>Senior Data Engineer</v>
          </cell>
          <cell r="H6006">
            <v>45042.611990740741</v>
          </cell>
        </row>
        <row r="6007">
          <cell r="A6007" t="str">
            <v>Data Engineer</v>
          </cell>
          <cell r="H6007">
            <v>45252.548645833333</v>
          </cell>
        </row>
        <row r="6008">
          <cell r="A6008" t="str">
            <v>Data Engineer</v>
          </cell>
          <cell r="H6008">
            <v>45222.421643518523</v>
          </cell>
        </row>
        <row r="6009">
          <cell r="A6009" t="str">
            <v>Data Analyst</v>
          </cell>
          <cell r="H6009">
            <v>45084.666805555556</v>
          </cell>
        </row>
        <row r="6010">
          <cell r="A6010" t="str">
            <v>Data Scientist</v>
          </cell>
          <cell r="H6010">
            <v>45233.418807870366</v>
          </cell>
        </row>
        <row r="6011">
          <cell r="A6011" t="str">
            <v>Data Engineer</v>
          </cell>
          <cell r="H6011">
            <v>45132.321087962962</v>
          </cell>
        </row>
        <row r="6012">
          <cell r="A6012" t="str">
            <v>Data Analyst</v>
          </cell>
          <cell r="H6012">
            <v>45272.583587962959</v>
          </cell>
        </row>
        <row r="6013">
          <cell r="A6013" t="str">
            <v>Data Engineer</v>
          </cell>
          <cell r="H6013">
            <v>45114.631226851852</v>
          </cell>
        </row>
        <row r="6014">
          <cell r="A6014" t="str">
            <v>Data Scientist</v>
          </cell>
          <cell r="H6014">
            <v>45083.669652777768</v>
          </cell>
        </row>
        <row r="6015">
          <cell r="A6015" t="str">
            <v>Data Analyst</v>
          </cell>
          <cell r="H6015">
            <v>45095.45952546296</v>
          </cell>
        </row>
        <row r="6016">
          <cell r="A6016" t="str">
            <v>Data Engineer</v>
          </cell>
          <cell r="H6016">
            <v>45148.380601851852</v>
          </cell>
        </row>
        <row r="6017">
          <cell r="A6017" t="str">
            <v>Data Scientist</v>
          </cell>
          <cell r="H6017">
            <v>44938.200856481482</v>
          </cell>
        </row>
        <row r="6018">
          <cell r="A6018" t="str">
            <v>Senior Data Scientist</v>
          </cell>
          <cell r="H6018">
            <v>45184.751643518517</v>
          </cell>
        </row>
        <row r="6019">
          <cell r="A6019" t="str">
            <v>Data Engineer</v>
          </cell>
          <cell r="H6019">
            <v>45268.756377314807</v>
          </cell>
        </row>
        <row r="6020">
          <cell r="A6020" t="str">
            <v>Data Engineer</v>
          </cell>
          <cell r="H6020">
            <v>45082.459201388891</v>
          </cell>
        </row>
        <row r="6021">
          <cell r="A6021" t="str">
            <v>Data Engineer</v>
          </cell>
          <cell r="H6021">
            <v>45072.342187499999</v>
          </cell>
        </row>
        <row r="6022">
          <cell r="A6022" t="str">
            <v>Data Engineer</v>
          </cell>
          <cell r="H6022">
            <v>45154.768263888887</v>
          </cell>
        </row>
        <row r="6023">
          <cell r="A6023" t="str">
            <v>Data Analyst</v>
          </cell>
          <cell r="H6023">
            <v>45147.042847222219</v>
          </cell>
        </row>
        <row r="6024">
          <cell r="A6024" t="str">
            <v>Data Analyst</v>
          </cell>
          <cell r="H6024">
            <v>45009.557349537034</v>
          </cell>
        </row>
        <row r="6025">
          <cell r="A6025" t="str">
            <v>Data Engineer</v>
          </cell>
          <cell r="H6025">
            <v>45064.387638888889</v>
          </cell>
        </row>
        <row r="6026">
          <cell r="A6026" t="str">
            <v>Data Scientist</v>
          </cell>
          <cell r="H6026">
            <v>44975.774513888893</v>
          </cell>
        </row>
        <row r="6027">
          <cell r="A6027" t="str">
            <v>Data Engineer</v>
          </cell>
          <cell r="H6027">
            <v>45093.521307870367</v>
          </cell>
        </row>
        <row r="6028">
          <cell r="A6028" t="str">
            <v>Data Analyst</v>
          </cell>
          <cell r="H6028">
            <v>45043.750150462962</v>
          </cell>
        </row>
        <row r="6029">
          <cell r="A6029" t="str">
            <v>Data Engineer</v>
          </cell>
          <cell r="H6029">
            <v>45204.920787037037</v>
          </cell>
        </row>
        <row r="6030">
          <cell r="A6030" t="str">
            <v>Business Analyst</v>
          </cell>
          <cell r="H6030">
            <v>45271.965763888889</v>
          </cell>
        </row>
        <row r="6031">
          <cell r="A6031" t="str">
            <v>Senior Data Analyst</v>
          </cell>
          <cell r="H6031">
            <v>45273.501944444448</v>
          </cell>
        </row>
        <row r="6032">
          <cell r="A6032" t="str">
            <v>Data Engineer</v>
          </cell>
          <cell r="H6032">
            <v>45044.007557870369</v>
          </cell>
        </row>
        <row r="6033">
          <cell r="A6033" t="str">
            <v>Data Analyst</v>
          </cell>
          <cell r="H6033">
            <v>45035.542430555557</v>
          </cell>
        </row>
        <row r="6034">
          <cell r="A6034" t="str">
            <v>Data Engineer</v>
          </cell>
          <cell r="H6034">
            <v>45033.714837962973</v>
          </cell>
        </row>
        <row r="6035">
          <cell r="A6035" t="str">
            <v>Data Scientist</v>
          </cell>
          <cell r="H6035">
            <v>44935.504155092603</v>
          </cell>
        </row>
        <row r="6036">
          <cell r="A6036" t="str">
            <v>Data Analyst</v>
          </cell>
          <cell r="H6036">
            <v>45083.751099537039</v>
          </cell>
        </row>
        <row r="6037">
          <cell r="A6037" t="str">
            <v>Data Analyst</v>
          </cell>
          <cell r="H6037">
            <v>45057.27275462963</v>
          </cell>
        </row>
        <row r="6038">
          <cell r="A6038" t="str">
            <v>Data Scientist</v>
          </cell>
          <cell r="H6038">
            <v>45172.398472222223</v>
          </cell>
        </row>
        <row r="6039">
          <cell r="A6039" t="str">
            <v>Data Analyst</v>
          </cell>
          <cell r="H6039">
            <v>45260.333344907413</v>
          </cell>
        </row>
        <row r="6040">
          <cell r="A6040" t="str">
            <v>Data Analyst</v>
          </cell>
          <cell r="H6040">
            <v>45061.584027777782</v>
          </cell>
        </row>
        <row r="6041">
          <cell r="A6041" t="str">
            <v>Data Engineer</v>
          </cell>
          <cell r="H6041">
            <v>44987.716851851852</v>
          </cell>
        </row>
        <row r="6042">
          <cell r="A6042" t="str">
            <v>Data Analyst</v>
          </cell>
          <cell r="H6042">
            <v>45131.441620370373</v>
          </cell>
        </row>
        <row r="6043">
          <cell r="A6043" t="str">
            <v>Data Scientist</v>
          </cell>
          <cell r="H6043">
            <v>45044.666990740741</v>
          </cell>
        </row>
        <row r="6044">
          <cell r="A6044" t="str">
            <v>Software Engineer</v>
          </cell>
          <cell r="H6044">
            <v>45151.35659722222</v>
          </cell>
        </row>
        <row r="6045">
          <cell r="A6045" t="str">
            <v>Data Analyst</v>
          </cell>
          <cell r="H6045">
            <v>45287.944293981483</v>
          </cell>
        </row>
        <row r="6046">
          <cell r="A6046" t="str">
            <v>Data Scientist</v>
          </cell>
          <cell r="H6046">
            <v>44956.461053240739</v>
          </cell>
        </row>
        <row r="6047">
          <cell r="A6047" t="str">
            <v>Senior Data Scientist</v>
          </cell>
          <cell r="H6047">
            <v>44939.04587962963</v>
          </cell>
        </row>
        <row r="6048">
          <cell r="A6048" t="str">
            <v>Data Engineer</v>
          </cell>
          <cell r="H6048">
            <v>45284.296493055554</v>
          </cell>
        </row>
        <row r="6049">
          <cell r="A6049" t="str">
            <v>Senior Data Scientist</v>
          </cell>
          <cell r="H6049">
            <v>45190.741342592592</v>
          </cell>
        </row>
        <row r="6050">
          <cell r="A6050" t="str">
            <v>Data Analyst</v>
          </cell>
          <cell r="H6050">
            <v>45044.302210648151</v>
          </cell>
        </row>
        <row r="6051">
          <cell r="A6051" t="str">
            <v>Senior Data Engineer</v>
          </cell>
          <cell r="H6051">
            <v>45026.464386574073</v>
          </cell>
        </row>
        <row r="6052">
          <cell r="A6052" t="str">
            <v>Data Analyst</v>
          </cell>
          <cell r="H6052">
            <v>45153.250300925924</v>
          </cell>
        </row>
        <row r="6053">
          <cell r="A6053" t="str">
            <v>Data Engineer</v>
          </cell>
          <cell r="H6053">
            <v>45278.176030092603</v>
          </cell>
        </row>
        <row r="6054">
          <cell r="A6054" t="str">
            <v>Data Engineer</v>
          </cell>
          <cell r="H6054">
            <v>45126.591319444437</v>
          </cell>
        </row>
        <row r="6055">
          <cell r="A6055" t="str">
            <v>Senior Data Engineer</v>
          </cell>
          <cell r="H6055">
            <v>45149.525787037041</v>
          </cell>
        </row>
        <row r="6056">
          <cell r="A6056" t="str">
            <v>Data Analyst</v>
          </cell>
          <cell r="H6056">
            <v>45241.458506944437</v>
          </cell>
        </row>
        <row r="6057">
          <cell r="A6057" t="str">
            <v>Data Scientist</v>
          </cell>
          <cell r="H6057">
            <v>45289.959386574083</v>
          </cell>
        </row>
        <row r="6058">
          <cell r="A6058" t="str">
            <v>Data Scientist</v>
          </cell>
          <cell r="H6058">
            <v>45105.476620370369</v>
          </cell>
        </row>
        <row r="6059">
          <cell r="A6059" t="str">
            <v>Data Engineer</v>
          </cell>
          <cell r="H6059">
            <v>45233.588819444441</v>
          </cell>
        </row>
        <row r="6060">
          <cell r="A6060" t="str">
            <v>Data Scientist</v>
          </cell>
          <cell r="H6060">
            <v>45190.751967592587</v>
          </cell>
        </row>
        <row r="6061">
          <cell r="A6061" t="str">
            <v>Senior Data Scientist</v>
          </cell>
          <cell r="H6061">
            <v>45105.547418981478</v>
          </cell>
        </row>
        <row r="6062">
          <cell r="A6062" t="str">
            <v>Data Engineer</v>
          </cell>
          <cell r="H6062">
            <v>45063.322615740741</v>
          </cell>
        </row>
        <row r="6063">
          <cell r="A6063" t="str">
            <v>Data Scientist</v>
          </cell>
          <cell r="H6063">
            <v>45166.459062499998</v>
          </cell>
        </row>
        <row r="6064">
          <cell r="A6064" t="str">
            <v>Senior Data Scientist</v>
          </cell>
          <cell r="H6064">
            <v>45049.544895833344</v>
          </cell>
        </row>
        <row r="6065">
          <cell r="A6065" t="str">
            <v>Data Engineer</v>
          </cell>
          <cell r="H6065">
            <v>44948.255011574067</v>
          </cell>
        </row>
        <row r="6066">
          <cell r="A6066" t="str">
            <v>Business Analyst</v>
          </cell>
          <cell r="H6066">
            <v>45252.300520833327</v>
          </cell>
        </row>
        <row r="6067">
          <cell r="A6067" t="str">
            <v>Senior Data Engineer</v>
          </cell>
          <cell r="H6067">
            <v>45084.518796296303</v>
          </cell>
        </row>
        <row r="6068">
          <cell r="A6068" t="str">
            <v>Data Scientist</v>
          </cell>
          <cell r="H6068">
            <v>45264.277222222219</v>
          </cell>
        </row>
        <row r="6069">
          <cell r="A6069" t="str">
            <v>Software Engineer</v>
          </cell>
          <cell r="H6069">
            <v>45118.793113425927</v>
          </cell>
        </row>
        <row r="6070">
          <cell r="A6070" t="str">
            <v>Data Engineer</v>
          </cell>
          <cell r="H6070">
            <v>45174.622118055559</v>
          </cell>
        </row>
        <row r="6071">
          <cell r="A6071" t="str">
            <v>Data Engineer</v>
          </cell>
          <cell r="H6071">
            <v>45173.382951388892</v>
          </cell>
        </row>
        <row r="6072">
          <cell r="A6072" t="str">
            <v>Data Analyst</v>
          </cell>
          <cell r="H6072">
            <v>45159.446805555563</v>
          </cell>
        </row>
        <row r="6073">
          <cell r="A6073" t="str">
            <v>Data Engineer</v>
          </cell>
          <cell r="H6073">
            <v>45124.719050925924</v>
          </cell>
        </row>
        <row r="6074">
          <cell r="A6074" t="str">
            <v>Senior Data Engineer</v>
          </cell>
          <cell r="H6074">
            <v>45235.795312499999</v>
          </cell>
        </row>
        <row r="6075">
          <cell r="A6075" t="str">
            <v>Senior Data Analyst</v>
          </cell>
          <cell r="H6075">
            <v>45194.376319444447</v>
          </cell>
        </row>
        <row r="6076">
          <cell r="A6076" t="str">
            <v>Data Scientist</v>
          </cell>
          <cell r="H6076">
            <v>45212.585057870368</v>
          </cell>
        </row>
        <row r="6077">
          <cell r="A6077" t="str">
            <v>Senior Data Analyst</v>
          </cell>
          <cell r="H6077">
            <v>45125.501238425917</v>
          </cell>
        </row>
        <row r="6078">
          <cell r="A6078" t="str">
            <v>Data Analyst</v>
          </cell>
          <cell r="H6078">
            <v>45049.752893518518</v>
          </cell>
        </row>
        <row r="6079">
          <cell r="A6079" t="str">
            <v>Data Engineer</v>
          </cell>
          <cell r="H6079">
            <v>44972.71466435185</v>
          </cell>
        </row>
        <row r="6080">
          <cell r="A6080" t="str">
            <v>Senior Data Engineer</v>
          </cell>
          <cell r="H6080">
            <v>45113.754305555558</v>
          </cell>
        </row>
        <row r="6081">
          <cell r="A6081" t="str">
            <v>Software Engineer</v>
          </cell>
          <cell r="H6081">
            <v>45274.964201388888</v>
          </cell>
        </row>
        <row r="6082">
          <cell r="A6082" t="str">
            <v>Data Engineer</v>
          </cell>
          <cell r="H6082">
            <v>45051.613159722219</v>
          </cell>
        </row>
        <row r="6083">
          <cell r="A6083" t="str">
            <v>Data Scientist</v>
          </cell>
          <cell r="H6083">
            <v>45164.378784722219</v>
          </cell>
        </row>
        <row r="6084">
          <cell r="A6084" t="str">
            <v>Senior Data Analyst</v>
          </cell>
          <cell r="H6084">
            <v>45094.583437499998</v>
          </cell>
        </row>
        <row r="6085">
          <cell r="A6085" t="str">
            <v>Data Analyst</v>
          </cell>
          <cell r="H6085">
            <v>45189.669236111113</v>
          </cell>
        </row>
        <row r="6086">
          <cell r="A6086" t="str">
            <v>Data Engineer</v>
          </cell>
          <cell r="H6086">
            <v>45002.589085648149</v>
          </cell>
        </row>
        <row r="6087">
          <cell r="A6087" t="str">
            <v>Data Analyst</v>
          </cell>
          <cell r="H6087">
            <v>45037.500023148154</v>
          </cell>
        </row>
        <row r="6088">
          <cell r="A6088" t="str">
            <v>Data Analyst</v>
          </cell>
          <cell r="H6088">
            <v>45034.750752314823</v>
          </cell>
        </row>
        <row r="6089">
          <cell r="A6089" t="str">
            <v>Senior Data Engineer</v>
          </cell>
          <cell r="H6089">
            <v>45171.338634259257</v>
          </cell>
        </row>
        <row r="6090">
          <cell r="A6090" t="str">
            <v>Software Engineer</v>
          </cell>
          <cell r="H6090">
            <v>45014.761273148149</v>
          </cell>
        </row>
        <row r="6091">
          <cell r="A6091" t="str">
            <v>Data Engineer</v>
          </cell>
          <cell r="H6091">
            <v>45093.488518518519</v>
          </cell>
        </row>
        <row r="6092">
          <cell r="A6092" t="str">
            <v>Data Engineer</v>
          </cell>
          <cell r="H6092">
            <v>45090.526574074072</v>
          </cell>
        </row>
        <row r="6093">
          <cell r="A6093" t="str">
            <v>Senior Data Analyst</v>
          </cell>
          <cell r="H6093">
            <v>45056.251875000002</v>
          </cell>
        </row>
        <row r="6094">
          <cell r="A6094" t="str">
            <v>Data Scientist</v>
          </cell>
          <cell r="H6094">
            <v>45287.584189814806</v>
          </cell>
        </row>
        <row r="6095">
          <cell r="A6095" t="str">
            <v>Data Analyst</v>
          </cell>
          <cell r="H6095">
            <v>45278.542627314811</v>
          </cell>
        </row>
        <row r="6096">
          <cell r="A6096" t="str">
            <v>Data Scientist</v>
          </cell>
          <cell r="H6096">
            <v>45012.825208333343</v>
          </cell>
        </row>
        <row r="6097">
          <cell r="A6097" t="str">
            <v>Data Analyst</v>
          </cell>
          <cell r="H6097">
            <v>45234.375150462962</v>
          </cell>
        </row>
        <row r="6098">
          <cell r="A6098" t="str">
            <v>Senior Data Engineer</v>
          </cell>
          <cell r="H6098">
            <v>44990.9219212963</v>
          </cell>
        </row>
        <row r="6099">
          <cell r="A6099" t="str">
            <v>Data Engineer</v>
          </cell>
          <cell r="H6099">
            <v>45155.756956018522</v>
          </cell>
        </row>
        <row r="6100">
          <cell r="A6100" t="str">
            <v>Data Scientist</v>
          </cell>
          <cell r="H6100">
            <v>45106.751319444447</v>
          </cell>
        </row>
        <row r="6101">
          <cell r="A6101" t="str">
            <v>Data Engineer</v>
          </cell>
          <cell r="H6101">
            <v>45005.67628472222</v>
          </cell>
        </row>
        <row r="6102">
          <cell r="A6102" t="str">
            <v>Data Engineer</v>
          </cell>
          <cell r="H6102">
            <v>45145.282731481479</v>
          </cell>
        </row>
        <row r="6103">
          <cell r="A6103" t="str">
            <v>Machine Learning Engineer</v>
          </cell>
          <cell r="H6103">
            <v>45113.627615740741</v>
          </cell>
        </row>
        <row r="6104">
          <cell r="A6104" t="str">
            <v>Data Engineer</v>
          </cell>
          <cell r="H6104">
            <v>44943.951620370368</v>
          </cell>
        </row>
        <row r="6105">
          <cell r="A6105" t="str">
            <v>Data Engineer</v>
          </cell>
          <cell r="H6105">
            <v>45153.922824074078</v>
          </cell>
        </row>
        <row r="6106">
          <cell r="A6106" t="str">
            <v>Senior Data Scientist</v>
          </cell>
          <cell r="H6106">
            <v>45230.708483796298</v>
          </cell>
        </row>
        <row r="6107">
          <cell r="A6107" t="str">
            <v>Data Scientist</v>
          </cell>
          <cell r="H6107">
            <v>45196.803761574083</v>
          </cell>
        </row>
        <row r="6108">
          <cell r="A6108" t="str">
            <v>Data Engineer</v>
          </cell>
          <cell r="H6108">
            <v>45092.557268518518</v>
          </cell>
        </row>
        <row r="6109">
          <cell r="A6109" t="str">
            <v>Business Analyst</v>
          </cell>
          <cell r="H6109">
            <v>45265.678472222222</v>
          </cell>
        </row>
        <row r="6110">
          <cell r="A6110" t="str">
            <v>Business Analyst</v>
          </cell>
          <cell r="H6110">
            <v>45250.568796296298</v>
          </cell>
        </row>
        <row r="6111">
          <cell r="A6111" t="str">
            <v>Data Scientist</v>
          </cell>
          <cell r="H6111">
            <v>44938.427499999998</v>
          </cell>
        </row>
        <row r="6112">
          <cell r="A6112" t="str">
            <v>Senior Data Engineer</v>
          </cell>
          <cell r="H6112">
            <v>45049.770960648151</v>
          </cell>
        </row>
        <row r="6113">
          <cell r="A6113" t="str">
            <v>Data Engineer</v>
          </cell>
          <cell r="H6113">
            <v>45084.604166666657</v>
          </cell>
        </row>
        <row r="6114">
          <cell r="A6114" t="str">
            <v>Data Engineer</v>
          </cell>
          <cell r="H6114">
            <v>45034.58357638889</v>
          </cell>
        </row>
        <row r="6115">
          <cell r="A6115" t="str">
            <v>Data Analyst</v>
          </cell>
          <cell r="H6115">
            <v>45282.667708333327</v>
          </cell>
        </row>
        <row r="6116">
          <cell r="A6116" t="str">
            <v>Data Scientist</v>
          </cell>
          <cell r="H6116">
            <v>45171.336238425924</v>
          </cell>
        </row>
        <row r="6117">
          <cell r="A6117" t="str">
            <v>Senior Data Scientist</v>
          </cell>
          <cell r="H6117">
            <v>45180.919594907413</v>
          </cell>
        </row>
        <row r="6118">
          <cell r="A6118" t="str">
            <v>Data Engineer</v>
          </cell>
          <cell r="H6118">
            <v>45156.590439814812</v>
          </cell>
        </row>
        <row r="6119">
          <cell r="A6119" t="str">
            <v>Senior Data Analyst</v>
          </cell>
          <cell r="H6119">
            <v>44929.644861111112</v>
          </cell>
        </row>
        <row r="6120">
          <cell r="A6120" t="str">
            <v>Data Scientist</v>
          </cell>
          <cell r="H6120">
            <v>45034.252175925933</v>
          </cell>
        </row>
        <row r="6121">
          <cell r="A6121" t="str">
            <v>Data Engineer</v>
          </cell>
          <cell r="H6121">
            <v>44952.3</v>
          </cell>
        </row>
        <row r="6122">
          <cell r="A6122" t="str">
            <v>Data Engineer</v>
          </cell>
          <cell r="H6122">
            <v>45058.726261574076</v>
          </cell>
        </row>
        <row r="6123">
          <cell r="A6123" t="str">
            <v>Senior Data Scientist</v>
          </cell>
          <cell r="H6123">
            <v>45140.374641203707</v>
          </cell>
        </row>
        <row r="6124">
          <cell r="A6124" t="str">
            <v>Senior Data Engineer</v>
          </cell>
          <cell r="H6124">
            <v>44968.053402777783</v>
          </cell>
        </row>
        <row r="6125">
          <cell r="A6125" t="str">
            <v>Senior Data Engineer</v>
          </cell>
          <cell r="H6125">
            <v>45161.923483796287</v>
          </cell>
        </row>
        <row r="6126">
          <cell r="A6126" t="str">
            <v>Data Engineer</v>
          </cell>
          <cell r="H6126">
            <v>45188.803460648152</v>
          </cell>
        </row>
        <row r="6127">
          <cell r="A6127" t="str">
            <v>Data Engineer</v>
          </cell>
          <cell r="H6127">
            <v>45229.086435185192</v>
          </cell>
        </row>
        <row r="6128">
          <cell r="A6128" t="str">
            <v>Data Scientist</v>
          </cell>
          <cell r="H6128">
            <v>45206.417094907411</v>
          </cell>
        </row>
        <row r="6129">
          <cell r="A6129" t="str">
            <v>Data Engineer</v>
          </cell>
          <cell r="H6129">
            <v>45138.507581018523</v>
          </cell>
        </row>
        <row r="6130">
          <cell r="A6130" t="str">
            <v>Data Engineer</v>
          </cell>
          <cell r="H6130">
            <v>45043.693831018521</v>
          </cell>
        </row>
        <row r="6131">
          <cell r="A6131" t="str">
            <v>Data Engineer</v>
          </cell>
          <cell r="H6131">
            <v>45015.292928240742</v>
          </cell>
        </row>
        <row r="6132">
          <cell r="A6132" t="str">
            <v>Machine Learning Engineer</v>
          </cell>
          <cell r="H6132">
            <v>45082.40415509259</v>
          </cell>
        </row>
        <row r="6133">
          <cell r="A6133" t="str">
            <v>Data Engineer</v>
          </cell>
          <cell r="H6133">
            <v>45131.629293981481</v>
          </cell>
        </row>
        <row r="6134">
          <cell r="A6134" t="str">
            <v>Data Analyst</v>
          </cell>
          <cell r="H6134">
            <v>45208.833611111113</v>
          </cell>
        </row>
        <row r="6135">
          <cell r="A6135" t="str">
            <v>Business Analyst</v>
          </cell>
          <cell r="H6135">
            <v>45152.615763888891</v>
          </cell>
        </row>
        <row r="6136">
          <cell r="A6136" t="str">
            <v>Data Analyst</v>
          </cell>
          <cell r="H6136">
            <v>45022.307129629633</v>
          </cell>
        </row>
        <row r="6137">
          <cell r="A6137" t="str">
            <v>Data Engineer</v>
          </cell>
          <cell r="H6137">
            <v>44994.648206018523</v>
          </cell>
        </row>
        <row r="6138">
          <cell r="A6138" t="str">
            <v>Data Analyst</v>
          </cell>
          <cell r="H6138">
            <v>45153.411828703713</v>
          </cell>
        </row>
        <row r="6139">
          <cell r="A6139" t="str">
            <v>Data Analyst</v>
          </cell>
          <cell r="H6139">
            <v>45224.709652777783</v>
          </cell>
        </row>
        <row r="6140">
          <cell r="A6140" t="str">
            <v>Data Engineer</v>
          </cell>
          <cell r="H6140">
            <v>45271.467094907413</v>
          </cell>
        </row>
        <row r="6141">
          <cell r="A6141" t="str">
            <v>Data Analyst</v>
          </cell>
          <cell r="H6141">
            <v>45021.625138888892</v>
          </cell>
        </row>
        <row r="6142">
          <cell r="A6142" t="str">
            <v>Data Scientist</v>
          </cell>
          <cell r="H6142">
            <v>45057.338287037041</v>
          </cell>
        </row>
        <row r="6143">
          <cell r="A6143" t="str">
            <v>Data Analyst</v>
          </cell>
          <cell r="H6143">
            <v>45139.625324074077</v>
          </cell>
        </row>
        <row r="6144">
          <cell r="A6144" t="str">
            <v>Data Engineer</v>
          </cell>
          <cell r="H6144">
            <v>44970.551203703697</v>
          </cell>
        </row>
        <row r="6145">
          <cell r="A6145" t="str">
            <v>Data Analyst</v>
          </cell>
          <cell r="H6145">
            <v>45198.250625000001</v>
          </cell>
        </row>
        <row r="6146">
          <cell r="A6146" t="str">
            <v>Data Engineer</v>
          </cell>
          <cell r="H6146">
            <v>45216.738206018519</v>
          </cell>
        </row>
        <row r="6147">
          <cell r="A6147" t="str">
            <v>Data Engineer</v>
          </cell>
          <cell r="H6147">
            <v>45259.780624999999</v>
          </cell>
        </row>
        <row r="6148">
          <cell r="A6148" t="str">
            <v>Data Engineer</v>
          </cell>
          <cell r="H6148">
            <v>45270.291921296302</v>
          </cell>
        </row>
        <row r="6149">
          <cell r="A6149" t="str">
            <v>Data Scientist</v>
          </cell>
          <cell r="H6149">
            <v>44994.378900462973</v>
          </cell>
        </row>
        <row r="6150">
          <cell r="A6150" t="str">
            <v>Data Engineer</v>
          </cell>
          <cell r="H6150">
            <v>45014.537430555552</v>
          </cell>
        </row>
        <row r="6151">
          <cell r="A6151" t="str">
            <v>Data Scientist</v>
          </cell>
          <cell r="H6151">
            <v>45121.710844907408</v>
          </cell>
        </row>
        <row r="6152">
          <cell r="A6152" t="str">
            <v>Data Engineer</v>
          </cell>
          <cell r="H6152">
            <v>44980.559571759259</v>
          </cell>
        </row>
        <row r="6153">
          <cell r="A6153" t="str">
            <v>Software Engineer</v>
          </cell>
          <cell r="H6153">
            <v>45105.483067129629</v>
          </cell>
        </row>
        <row r="6154">
          <cell r="A6154" t="str">
            <v>Data Scientist</v>
          </cell>
          <cell r="H6154">
            <v>45050.795277777783</v>
          </cell>
        </row>
        <row r="6155">
          <cell r="A6155" t="str">
            <v>Data Scientist</v>
          </cell>
          <cell r="H6155">
            <v>45084.642881944441</v>
          </cell>
        </row>
        <row r="6156">
          <cell r="A6156" t="str">
            <v>Data Engineer</v>
          </cell>
          <cell r="H6156">
            <v>45078.85733796296</v>
          </cell>
        </row>
        <row r="6157">
          <cell r="A6157" t="str">
            <v>Data Engineer</v>
          </cell>
          <cell r="H6157">
            <v>44978.669004629628</v>
          </cell>
        </row>
        <row r="6158">
          <cell r="A6158" t="str">
            <v>Data Engineer</v>
          </cell>
          <cell r="H6158">
            <v>45203.637673611112</v>
          </cell>
        </row>
        <row r="6159">
          <cell r="A6159" t="str">
            <v>Senior Data Engineer</v>
          </cell>
          <cell r="H6159">
            <v>44964.699074074073</v>
          </cell>
        </row>
        <row r="6160">
          <cell r="A6160" t="str">
            <v>Data Engineer</v>
          </cell>
          <cell r="H6160">
            <v>45075.295127314806</v>
          </cell>
        </row>
        <row r="6161">
          <cell r="A6161" t="str">
            <v>Data Analyst</v>
          </cell>
          <cell r="H6161">
            <v>45181.542013888888</v>
          </cell>
        </row>
        <row r="6162">
          <cell r="A6162" t="str">
            <v>Data Engineer</v>
          </cell>
          <cell r="H6162">
            <v>45098.631562499999</v>
          </cell>
        </row>
        <row r="6163">
          <cell r="A6163" t="str">
            <v>Data Scientist</v>
          </cell>
          <cell r="H6163">
            <v>44930.273877314823</v>
          </cell>
        </row>
        <row r="6164">
          <cell r="A6164" t="str">
            <v>Data Scientist</v>
          </cell>
          <cell r="H6164">
            <v>45005.590520833342</v>
          </cell>
        </row>
        <row r="6165">
          <cell r="A6165" t="str">
            <v>Data Scientist</v>
          </cell>
          <cell r="H6165">
            <v>45099.252766203703</v>
          </cell>
        </row>
        <row r="6166">
          <cell r="A6166" t="str">
            <v>Software Engineer</v>
          </cell>
          <cell r="H6166">
            <v>45103.715509259258</v>
          </cell>
        </row>
        <row r="6167">
          <cell r="A6167" t="str">
            <v>Data Engineer</v>
          </cell>
          <cell r="H6167">
            <v>45211.594780092593</v>
          </cell>
        </row>
        <row r="6168">
          <cell r="A6168" t="str">
            <v>Data Analyst</v>
          </cell>
          <cell r="H6168">
            <v>45203.333344907413</v>
          </cell>
        </row>
        <row r="6169">
          <cell r="A6169" t="str">
            <v>Data Engineer</v>
          </cell>
          <cell r="H6169">
            <v>45055.594039351847</v>
          </cell>
        </row>
        <row r="6170">
          <cell r="A6170" t="str">
            <v>Data Scientist</v>
          </cell>
          <cell r="H6170">
            <v>45162.754872685182</v>
          </cell>
        </row>
        <row r="6171">
          <cell r="A6171" t="str">
            <v>Data Engineer</v>
          </cell>
          <cell r="H6171">
            <v>45192.350023148138</v>
          </cell>
        </row>
        <row r="6172">
          <cell r="A6172" t="str">
            <v>Senior Data Engineer</v>
          </cell>
          <cell r="H6172">
            <v>45079.739976851852</v>
          </cell>
        </row>
        <row r="6173">
          <cell r="A6173" t="str">
            <v>Data Scientist</v>
          </cell>
          <cell r="H6173">
            <v>44943.409363425933</v>
          </cell>
        </row>
        <row r="6174">
          <cell r="A6174" t="str">
            <v>Business Analyst</v>
          </cell>
          <cell r="H6174">
            <v>45205.260428240741</v>
          </cell>
        </row>
        <row r="6175">
          <cell r="A6175" t="str">
            <v>Data Scientist</v>
          </cell>
          <cell r="H6175">
            <v>44988.378923611112</v>
          </cell>
        </row>
        <row r="6176">
          <cell r="A6176" t="str">
            <v>Data Analyst</v>
          </cell>
          <cell r="H6176">
            <v>45000.666875000003</v>
          </cell>
        </row>
        <row r="6177">
          <cell r="A6177" t="str">
            <v>Senior Data Analyst</v>
          </cell>
          <cell r="H6177">
            <v>44957.704328703701</v>
          </cell>
        </row>
        <row r="6178">
          <cell r="A6178" t="str">
            <v>Data Engineer</v>
          </cell>
          <cell r="H6178">
            <v>45258.737870370373</v>
          </cell>
        </row>
        <row r="6179">
          <cell r="A6179" t="str">
            <v>Data Analyst</v>
          </cell>
          <cell r="H6179">
            <v>44931.959444444437</v>
          </cell>
        </row>
        <row r="6180">
          <cell r="A6180" t="str">
            <v>Data Scientist</v>
          </cell>
          <cell r="H6180">
            <v>44937.742662037039</v>
          </cell>
        </row>
        <row r="6181">
          <cell r="A6181" t="str">
            <v>Data Analyst</v>
          </cell>
          <cell r="H6181">
            <v>45106.503796296303</v>
          </cell>
        </row>
        <row r="6182">
          <cell r="A6182" t="str">
            <v>Senior Data Analyst</v>
          </cell>
          <cell r="H6182">
            <v>44949.958518518521</v>
          </cell>
        </row>
        <row r="6183">
          <cell r="A6183" t="str">
            <v>Senior Data Engineer</v>
          </cell>
          <cell r="H6183">
            <v>45135.297962962963</v>
          </cell>
        </row>
        <row r="6184">
          <cell r="A6184" t="str">
            <v>Senior Data Scientist</v>
          </cell>
          <cell r="H6184">
            <v>45079.601157407407</v>
          </cell>
        </row>
        <row r="6185">
          <cell r="A6185" t="str">
            <v>Senior Data Scientist</v>
          </cell>
          <cell r="H6185">
            <v>45111.460393518522</v>
          </cell>
        </row>
        <row r="6186">
          <cell r="A6186" t="str">
            <v>Data Analyst</v>
          </cell>
          <cell r="H6186">
            <v>45174.750416666669</v>
          </cell>
        </row>
        <row r="6187">
          <cell r="A6187" t="str">
            <v>Senior Data Analyst</v>
          </cell>
          <cell r="H6187">
            <v>45054.360578703701</v>
          </cell>
        </row>
        <row r="6188">
          <cell r="A6188" t="str">
            <v>Data Scientist</v>
          </cell>
          <cell r="H6188">
            <v>45281.459085648137</v>
          </cell>
        </row>
        <row r="6189">
          <cell r="A6189" t="str">
            <v>Data Analyst</v>
          </cell>
          <cell r="H6189">
            <v>44942.023217592592</v>
          </cell>
        </row>
        <row r="6190">
          <cell r="A6190" t="str">
            <v>Data Scientist</v>
          </cell>
          <cell r="H6190">
            <v>45100.168807870366</v>
          </cell>
        </row>
        <row r="6191">
          <cell r="A6191" t="str">
            <v>Data Engineer</v>
          </cell>
          <cell r="H6191">
            <v>45228.252870370372</v>
          </cell>
        </row>
        <row r="6192">
          <cell r="A6192" t="str">
            <v>Data Engineer</v>
          </cell>
          <cell r="H6192">
            <v>45044.756122685183</v>
          </cell>
        </row>
        <row r="6193">
          <cell r="A6193" t="str">
            <v>Data Scientist</v>
          </cell>
          <cell r="H6193">
            <v>45111.445474537039</v>
          </cell>
        </row>
        <row r="6194">
          <cell r="A6194" t="str">
            <v>Data Analyst</v>
          </cell>
          <cell r="H6194">
            <v>45127.917002314818</v>
          </cell>
        </row>
        <row r="6195">
          <cell r="A6195" t="str">
            <v>Senior Data Scientist</v>
          </cell>
          <cell r="H6195">
            <v>45087.418379629627</v>
          </cell>
        </row>
        <row r="6196">
          <cell r="A6196" t="str">
            <v>Data Engineer</v>
          </cell>
          <cell r="H6196">
            <v>44950.010127314818</v>
          </cell>
        </row>
        <row r="6197">
          <cell r="A6197" t="str">
            <v>Data Engineer</v>
          </cell>
          <cell r="H6197">
            <v>45007.679490740738</v>
          </cell>
        </row>
        <row r="6198">
          <cell r="A6198" t="str">
            <v>Data Scientist</v>
          </cell>
          <cell r="H6198">
            <v>44932.715891203698</v>
          </cell>
        </row>
        <row r="6199">
          <cell r="A6199" t="str">
            <v>Senior Data Engineer</v>
          </cell>
          <cell r="H6199">
            <v>45191.665798611109</v>
          </cell>
        </row>
        <row r="6200">
          <cell r="A6200" t="str">
            <v>Data Engineer</v>
          </cell>
          <cell r="H6200">
            <v>45175.754583333342</v>
          </cell>
        </row>
        <row r="6201">
          <cell r="A6201" t="str">
            <v>Data Engineer</v>
          </cell>
          <cell r="H6201">
            <v>45156.423750000002</v>
          </cell>
        </row>
        <row r="6202">
          <cell r="A6202" t="str">
            <v>Data Analyst</v>
          </cell>
          <cell r="H6202">
            <v>44955.583298611113</v>
          </cell>
        </row>
        <row r="6203">
          <cell r="A6203" t="str">
            <v>Data Analyst</v>
          </cell>
          <cell r="H6203">
            <v>44945.797939814824</v>
          </cell>
        </row>
        <row r="6204">
          <cell r="A6204" t="str">
            <v>Data Engineer</v>
          </cell>
          <cell r="H6204">
            <v>45204.587453703702</v>
          </cell>
        </row>
        <row r="6205">
          <cell r="A6205" t="str">
            <v>Data Engineer</v>
          </cell>
          <cell r="H6205">
            <v>45279.721736111111</v>
          </cell>
        </row>
        <row r="6206">
          <cell r="A6206" t="str">
            <v>Data Engineer</v>
          </cell>
          <cell r="H6206">
            <v>44980.643680555557</v>
          </cell>
        </row>
        <row r="6207">
          <cell r="A6207" t="str">
            <v>Data Engineer</v>
          </cell>
          <cell r="H6207">
            <v>45079.602685185193</v>
          </cell>
        </row>
        <row r="6208">
          <cell r="A6208" t="str">
            <v>Data Scientist</v>
          </cell>
          <cell r="H6208">
            <v>45289.418020833327</v>
          </cell>
        </row>
        <row r="6209">
          <cell r="A6209" t="str">
            <v>Data Engineer</v>
          </cell>
          <cell r="H6209">
            <v>45125.463402777779</v>
          </cell>
        </row>
        <row r="6210">
          <cell r="A6210" t="str">
            <v>Data Analyst</v>
          </cell>
          <cell r="H6210">
            <v>45000.375092592592</v>
          </cell>
        </row>
        <row r="6211">
          <cell r="A6211" t="str">
            <v>Data Engineer</v>
          </cell>
          <cell r="H6211">
            <v>45077.413726851853</v>
          </cell>
        </row>
        <row r="6212">
          <cell r="A6212" t="str">
            <v>Data Analyst</v>
          </cell>
          <cell r="H6212">
            <v>45280.008113425924</v>
          </cell>
        </row>
        <row r="6213">
          <cell r="A6213" t="str">
            <v>Data Scientist</v>
          </cell>
          <cell r="H6213">
            <v>45146.252500000002</v>
          </cell>
        </row>
        <row r="6214">
          <cell r="A6214" t="str">
            <v>Data Analyst</v>
          </cell>
          <cell r="H6214">
            <v>45082.835034722222</v>
          </cell>
        </row>
        <row r="6215">
          <cell r="A6215" t="str">
            <v>Data Engineer</v>
          </cell>
          <cell r="H6215">
            <v>44951.642071759263</v>
          </cell>
        </row>
        <row r="6216">
          <cell r="A6216" t="str">
            <v>Data Analyst</v>
          </cell>
          <cell r="H6216">
            <v>44949.876944444448</v>
          </cell>
        </row>
        <row r="6217">
          <cell r="A6217" t="str">
            <v>Data Analyst</v>
          </cell>
          <cell r="H6217">
            <v>45121.750069444453</v>
          </cell>
        </row>
        <row r="6218">
          <cell r="A6218" t="str">
            <v>Data Analyst</v>
          </cell>
          <cell r="H6218">
            <v>45070.543090277781</v>
          </cell>
        </row>
        <row r="6219">
          <cell r="A6219" t="str">
            <v>Data Scientist</v>
          </cell>
          <cell r="H6219">
            <v>44974.918217592603</v>
          </cell>
        </row>
        <row r="6220">
          <cell r="A6220" t="str">
            <v>Senior Data Engineer</v>
          </cell>
          <cell r="H6220">
            <v>44971.618333333332</v>
          </cell>
        </row>
        <row r="6221">
          <cell r="A6221" t="str">
            <v>Data Scientist</v>
          </cell>
          <cell r="H6221">
            <v>45113.919629629629</v>
          </cell>
        </row>
        <row r="6222">
          <cell r="A6222" t="str">
            <v>Data Scientist</v>
          </cell>
          <cell r="H6222">
            <v>45122.044594907413</v>
          </cell>
        </row>
        <row r="6223">
          <cell r="A6223" t="str">
            <v>Data Analyst</v>
          </cell>
          <cell r="H6223">
            <v>45162.916828703703</v>
          </cell>
        </row>
        <row r="6224">
          <cell r="A6224" t="str">
            <v>Data Engineer</v>
          </cell>
          <cell r="H6224">
            <v>45072.964490740742</v>
          </cell>
        </row>
        <row r="6225">
          <cell r="A6225" t="str">
            <v>Data Analyst</v>
          </cell>
          <cell r="H6225">
            <v>45160.834097222221</v>
          </cell>
        </row>
        <row r="6226">
          <cell r="A6226" t="str">
            <v>Data Analyst</v>
          </cell>
          <cell r="H6226">
            <v>44945.125879629632</v>
          </cell>
        </row>
        <row r="6227">
          <cell r="A6227" t="str">
            <v>Data Engineer</v>
          </cell>
          <cell r="H6227">
            <v>45021.817037037043</v>
          </cell>
        </row>
        <row r="6228">
          <cell r="A6228" t="str">
            <v>Data Scientist</v>
          </cell>
          <cell r="H6228">
            <v>45021.628576388888</v>
          </cell>
        </row>
        <row r="6229">
          <cell r="A6229" t="str">
            <v>Data Analyst</v>
          </cell>
          <cell r="H6229">
            <v>45095.692928240736</v>
          </cell>
        </row>
        <row r="6230">
          <cell r="A6230" t="str">
            <v>Data Scientist</v>
          </cell>
          <cell r="H6230">
            <v>45075.484409722223</v>
          </cell>
        </row>
        <row r="6231">
          <cell r="A6231" t="str">
            <v>Data Engineer</v>
          </cell>
          <cell r="H6231">
            <v>44978.894780092603</v>
          </cell>
        </row>
        <row r="6232">
          <cell r="A6232" t="str">
            <v>Data Scientist</v>
          </cell>
          <cell r="H6232">
            <v>45055.087766203702</v>
          </cell>
        </row>
        <row r="6233">
          <cell r="A6233" t="str">
            <v>Data Engineer</v>
          </cell>
          <cell r="H6233">
            <v>45043.592905092592</v>
          </cell>
        </row>
        <row r="6234">
          <cell r="A6234" t="str">
            <v>Data Engineer</v>
          </cell>
          <cell r="H6234">
            <v>45061.819340277783</v>
          </cell>
        </row>
        <row r="6235">
          <cell r="A6235" t="str">
            <v>Data Engineer</v>
          </cell>
          <cell r="H6235">
            <v>45033.881631944438</v>
          </cell>
        </row>
        <row r="6236">
          <cell r="A6236" t="str">
            <v>Data Analyst</v>
          </cell>
          <cell r="H6236">
            <v>45230.083749999998</v>
          </cell>
        </row>
        <row r="6237">
          <cell r="A6237" t="str">
            <v>Data Engineer</v>
          </cell>
          <cell r="H6237">
            <v>44980.683946759258</v>
          </cell>
        </row>
        <row r="6238">
          <cell r="A6238" t="str">
            <v>Data Scientist</v>
          </cell>
          <cell r="H6238">
            <v>44972.423946759263</v>
          </cell>
        </row>
        <row r="6239">
          <cell r="A6239" t="str">
            <v>Data Engineer</v>
          </cell>
          <cell r="H6239">
            <v>45073.58965277778</v>
          </cell>
        </row>
        <row r="6240">
          <cell r="A6240" t="str">
            <v>Data Engineer</v>
          </cell>
          <cell r="H6240">
            <v>45105.337719907409</v>
          </cell>
        </row>
        <row r="6241">
          <cell r="A6241" t="str">
            <v>Data Scientist</v>
          </cell>
          <cell r="H6241">
            <v>45042.713784722233</v>
          </cell>
        </row>
        <row r="6242">
          <cell r="A6242" t="str">
            <v>Senior Data Engineer</v>
          </cell>
          <cell r="H6242">
            <v>44930.520578703698</v>
          </cell>
        </row>
        <row r="6243">
          <cell r="A6243" t="str">
            <v>Data Engineer</v>
          </cell>
          <cell r="H6243">
            <v>45187.987395833326</v>
          </cell>
        </row>
        <row r="6244">
          <cell r="A6244" t="str">
            <v>Data Engineer</v>
          </cell>
          <cell r="H6244">
            <v>45063.747129629628</v>
          </cell>
        </row>
        <row r="6245">
          <cell r="A6245" t="str">
            <v>Data Scientist</v>
          </cell>
          <cell r="H6245">
            <v>45182.252349537041</v>
          </cell>
        </row>
        <row r="6246">
          <cell r="A6246" t="str">
            <v>Data Scientist</v>
          </cell>
          <cell r="H6246">
            <v>45102.529131944437</v>
          </cell>
        </row>
        <row r="6247">
          <cell r="A6247" t="str">
            <v>Data Engineer</v>
          </cell>
          <cell r="H6247">
            <v>45147.00104166667</v>
          </cell>
        </row>
        <row r="6248">
          <cell r="A6248" t="str">
            <v>Data Scientist</v>
          </cell>
          <cell r="H6248">
            <v>44985.920393518521</v>
          </cell>
        </row>
        <row r="6249">
          <cell r="A6249" t="str">
            <v>Data Engineer</v>
          </cell>
          <cell r="H6249">
            <v>44956.755347222221</v>
          </cell>
        </row>
        <row r="6250">
          <cell r="A6250" t="str">
            <v>Data Engineer</v>
          </cell>
          <cell r="H6250">
            <v>45147.595983796287</v>
          </cell>
        </row>
        <row r="6251">
          <cell r="A6251" t="str">
            <v>Senior Data Engineer</v>
          </cell>
          <cell r="H6251">
            <v>44982.045682870368</v>
          </cell>
        </row>
        <row r="6252">
          <cell r="A6252" t="str">
            <v>Data Scientist</v>
          </cell>
          <cell r="H6252">
            <v>45138.515833333331</v>
          </cell>
        </row>
        <row r="6253">
          <cell r="A6253" t="str">
            <v>Senior Data Scientist</v>
          </cell>
          <cell r="H6253">
            <v>45002.48228009259</v>
          </cell>
        </row>
        <row r="6254">
          <cell r="A6254" t="str">
            <v>Data Analyst</v>
          </cell>
          <cell r="H6254">
            <v>45273.416747685187</v>
          </cell>
        </row>
        <row r="6255">
          <cell r="A6255" t="str">
            <v>Data Engineer</v>
          </cell>
          <cell r="H6255">
            <v>45276.793865740743</v>
          </cell>
        </row>
        <row r="6256">
          <cell r="A6256" t="str">
            <v>Data Engineer</v>
          </cell>
          <cell r="H6256">
            <v>45272.894444444442</v>
          </cell>
        </row>
        <row r="6257">
          <cell r="A6257" t="str">
            <v>Data Scientist</v>
          </cell>
          <cell r="H6257">
            <v>45050.795902777783</v>
          </cell>
        </row>
        <row r="6258">
          <cell r="A6258" t="str">
            <v>Data Engineer</v>
          </cell>
          <cell r="H6258">
            <v>45027.767858796287</v>
          </cell>
        </row>
        <row r="6259">
          <cell r="A6259" t="str">
            <v>Data Analyst</v>
          </cell>
          <cell r="H6259">
            <v>45216.41846064815</v>
          </cell>
        </row>
        <row r="6260">
          <cell r="A6260" t="str">
            <v>Data Scientist</v>
          </cell>
          <cell r="H6260">
            <v>44973.982604166667</v>
          </cell>
        </row>
        <row r="6261">
          <cell r="A6261" t="str">
            <v>Data Scientist</v>
          </cell>
          <cell r="H6261">
            <v>45044.516469907408</v>
          </cell>
        </row>
        <row r="6262">
          <cell r="A6262" t="str">
            <v>Data Scientist</v>
          </cell>
          <cell r="H6262">
            <v>45175.876180555562</v>
          </cell>
        </row>
        <row r="6263">
          <cell r="A6263" t="str">
            <v>Data Analyst</v>
          </cell>
          <cell r="H6263">
            <v>45035.917615740742</v>
          </cell>
        </row>
        <row r="6264">
          <cell r="A6264" t="str">
            <v>Data Engineer</v>
          </cell>
          <cell r="H6264">
            <v>45260.673020833332</v>
          </cell>
        </row>
        <row r="6265">
          <cell r="A6265" t="str">
            <v>Senior Data Engineer</v>
          </cell>
          <cell r="H6265">
            <v>45062.86204861111</v>
          </cell>
        </row>
        <row r="6266">
          <cell r="A6266" t="str">
            <v>Data Engineer</v>
          </cell>
          <cell r="H6266">
            <v>45223.339641203696</v>
          </cell>
        </row>
        <row r="6267">
          <cell r="A6267" t="str">
            <v>Cloud Engineer</v>
          </cell>
          <cell r="H6267">
            <v>45130.004016203697</v>
          </cell>
        </row>
        <row r="6268">
          <cell r="A6268" t="str">
            <v>Senior Data Engineer</v>
          </cell>
          <cell r="H6268">
            <v>45288.64471064815</v>
          </cell>
        </row>
        <row r="6269">
          <cell r="A6269" t="str">
            <v>Data Engineer</v>
          </cell>
          <cell r="H6269">
            <v>44983.587384259263</v>
          </cell>
        </row>
        <row r="6270">
          <cell r="A6270" t="str">
            <v>Data Scientist</v>
          </cell>
          <cell r="H6270">
            <v>45007.466481481482</v>
          </cell>
        </row>
        <row r="6271">
          <cell r="A6271" t="str">
            <v>Data Analyst</v>
          </cell>
          <cell r="H6271">
            <v>45201.917685185188</v>
          </cell>
        </row>
        <row r="6272">
          <cell r="A6272" t="str">
            <v>Data Scientist</v>
          </cell>
          <cell r="H6272">
            <v>45162.831736111111</v>
          </cell>
        </row>
        <row r="6273">
          <cell r="A6273" t="str">
            <v>Data Engineer</v>
          </cell>
          <cell r="H6273">
            <v>45163.658379629633</v>
          </cell>
        </row>
        <row r="6274">
          <cell r="A6274" t="str">
            <v>Data Scientist</v>
          </cell>
          <cell r="H6274">
            <v>45148.252453703702</v>
          </cell>
        </row>
        <row r="6275">
          <cell r="A6275" t="str">
            <v>Data Engineer</v>
          </cell>
          <cell r="H6275">
            <v>45259.421180555553</v>
          </cell>
        </row>
        <row r="6276">
          <cell r="A6276" t="str">
            <v>Data Analyst</v>
          </cell>
          <cell r="H6276">
            <v>45126.791759259257</v>
          </cell>
        </row>
        <row r="6277">
          <cell r="A6277" t="str">
            <v>Senior Data Scientist</v>
          </cell>
          <cell r="H6277">
            <v>45204.585763888892</v>
          </cell>
        </row>
        <row r="6278">
          <cell r="A6278" t="str">
            <v>Data Analyst</v>
          </cell>
          <cell r="H6278">
            <v>45288.013148148151</v>
          </cell>
        </row>
        <row r="6279">
          <cell r="A6279" t="str">
            <v>Data Analyst</v>
          </cell>
          <cell r="H6279">
            <v>45275.95884259259</v>
          </cell>
        </row>
        <row r="6280">
          <cell r="A6280" t="str">
            <v>Data Analyst</v>
          </cell>
          <cell r="H6280">
            <v>45192.000069444453</v>
          </cell>
        </row>
        <row r="6281">
          <cell r="A6281" t="str">
            <v>Data Engineer</v>
          </cell>
          <cell r="H6281">
            <v>45030.463159722232</v>
          </cell>
        </row>
        <row r="6282">
          <cell r="A6282" t="str">
            <v>Senior Data Scientist</v>
          </cell>
          <cell r="H6282">
            <v>45287.33525462963</v>
          </cell>
        </row>
        <row r="6283">
          <cell r="A6283" t="str">
            <v>Data Scientist</v>
          </cell>
          <cell r="H6283">
            <v>45121.63144675926</v>
          </cell>
        </row>
        <row r="6284">
          <cell r="A6284" t="str">
            <v>Data Analyst</v>
          </cell>
          <cell r="H6284">
            <v>45236.416967592602</v>
          </cell>
        </row>
        <row r="6285">
          <cell r="A6285" t="str">
            <v>Data Scientist</v>
          </cell>
          <cell r="H6285">
            <v>45029.629016203697</v>
          </cell>
        </row>
        <row r="6286">
          <cell r="A6286" t="str">
            <v>Senior Data Engineer</v>
          </cell>
          <cell r="H6286">
            <v>44989.338784722233</v>
          </cell>
        </row>
        <row r="6287">
          <cell r="A6287" t="str">
            <v>Data Engineer</v>
          </cell>
          <cell r="H6287">
            <v>45094.840578703697</v>
          </cell>
        </row>
        <row r="6288">
          <cell r="A6288" t="str">
            <v>Data Analyst</v>
          </cell>
          <cell r="H6288">
            <v>45265.57</v>
          </cell>
        </row>
        <row r="6289">
          <cell r="A6289" t="str">
            <v>Data Scientist</v>
          </cell>
          <cell r="H6289">
            <v>44932.045555555553</v>
          </cell>
        </row>
        <row r="6290">
          <cell r="A6290" t="str">
            <v>Data Engineer</v>
          </cell>
          <cell r="H6290">
            <v>45290.835775462961</v>
          </cell>
        </row>
        <row r="6291">
          <cell r="A6291" t="str">
            <v>Data Scientist</v>
          </cell>
          <cell r="H6291">
            <v>44932.670173611114</v>
          </cell>
        </row>
        <row r="6292">
          <cell r="A6292" t="str">
            <v>Senior Data Scientist</v>
          </cell>
          <cell r="H6292">
            <v>45161.336712962962</v>
          </cell>
        </row>
        <row r="6293">
          <cell r="A6293" t="str">
            <v>Data Analyst</v>
          </cell>
          <cell r="H6293">
            <v>44939.796400462961</v>
          </cell>
        </row>
        <row r="6294">
          <cell r="A6294" t="str">
            <v>Data Engineer</v>
          </cell>
          <cell r="H6294">
            <v>45191.629224537042</v>
          </cell>
        </row>
        <row r="6295">
          <cell r="A6295" t="str">
            <v>Data Engineer</v>
          </cell>
          <cell r="H6295">
            <v>45225.840243055558</v>
          </cell>
        </row>
        <row r="6296">
          <cell r="A6296" t="str">
            <v>Senior Data Scientist</v>
          </cell>
          <cell r="H6296">
            <v>44937.712719907409</v>
          </cell>
        </row>
        <row r="6297">
          <cell r="A6297" t="str">
            <v>Cloud Engineer</v>
          </cell>
          <cell r="H6297">
            <v>45035.845393518517</v>
          </cell>
        </row>
        <row r="6298">
          <cell r="A6298" t="str">
            <v>Data Scientist</v>
          </cell>
          <cell r="H6298">
            <v>45228.543495370373</v>
          </cell>
        </row>
        <row r="6299">
          <cell r="A6299" t="str">
            <v>Data Engineer</v>
          </cell>
          <cell r="H6299">
            <v>45289.296898148154</v>
          </cell>
        </row>
        <row r="6300">
          <cell r="A6300" t="str">
            <v>Data Analyst</v>
          </cell>
          <cell r="H6300">
            <v>45175.125381944446</v>
          </cell>
        </row>
        <row r="6301">
          <cell r="A6301" t="str">
            <v>Data Scientist</v>
          </cell>
          <cell r="H6301">
            <v>44957.251921296287</v>
          </cell>
        </row>
        <row r="6302">
          <cell r="A6302" t="str">
            <v>Data Scientist</v>
          </cell>
          <cell r="H6302">
            <v>45287.751840277779</v>
          </cell>
        </row>
        <row r="6303">
          <cell r="A6303" t="str">
            <v>Data Engineer</v>
          </cell>
          <cell r="H6303">
            <v>45187.129826388889</v>
          </cell>
        </row>
        <row r="6304">
          <cell r="A6304" t="str">
            <v>Data Engineer</v>
          </cell>
          <cell r="H6304">
            <v>45111.338761574072</v>
          </cell>
        </row>
        <row r="6305">
          <cell r="A6305" t="str">
            <v>Data Scientist</v>
          </cell>
          <cell r="H6305">
            <v>45156.403124999997</v>
          </cell>
        </row>
        <row r="6306">
          <cell r="A6306" t="str">
            <v>Data Scientist</v>
          </cell>
          <cell r="H6306">
            <v>44979.669479166667</v>
          </cell>
        </row>
        <row r="6307">
          <cell r="A6307" t="str">
            <v>Business Analyst</v>
          </cell>
          <cell r="H6307">
            <v>45188.833645833343</v>
          </cell>
        </row>
        <row r="6308">
          <cell r="A6308" t="str">
            <v>Data Engineer</v>
          </cell>
          <cell r="H6308">
            <v>45013.303344907406</v>
          </cell>
        </row>
        <row r="6309">
          <cell r="A6309" t="str">
            <v>Data Engineer</v>
          </cell>
          <cell r="H6309">
            <v>45056.922395833331</v>
          </cell>
        </row>
        <row r="6310">
          <cell r="A6310" t="str">
            <v>Data Engineer</v>
          </cell>
          <cell r="H6310">
            <v>44937.588368055563</v>
          </cell>
        </row>
        <row r="6311">
          <cell r="A6311" t="str">
            <v>Software Engineer</v>
          </cell>
          <cell r="H6311">
            <v>44992.44363425926</v>
          </cell>
        </row>
        <row r="6312">
          <cell r="A6312" t="str">
            <v>Data Scientist</v>
          </cell>
          <cell r="H6312">
            <v>45156.753206018519</v>
          </cell>
        </row>
        <row r="6313">
          <cell r="A6313" t="str">
            <v>Senior Data Analyst</v>
          </cell>
          <cell r="H6313">
            <v>45099.916724537034</v>
          </cell>
        </row>
        <row r="6314">
          <cell r="A6314" t="str">
            <v>Data Scientist</v>
          </cell>
          <cell r="H6314">
            <v>44992.794930555552</v>
          </cell>
        </row>
        <row r="6315">
          <cell r="A6315" t="str">
            <v>Data Scientist</v>
          </cell>
          <cell r="H6315">
            <v>45131.544270833343</v>
          </cell>
        </row>
        <row r="6316">
          <cell r="A6316" t="str">
            <v>Data Engineer</v>
          </cell>
          <cell r="H6316">
            <v>45181.591469907413</v>
          </cell>
        </row>
        <row r="6317">
          <cell r="A6317" t="str">
            <v>Data Scientist</v>
          </cell>
          <cell r="H6317">
            <v>44936.004155092603</v>
          </cell>
        </row>
        <row r="6318">
          <cell r="A6318" t="str">
            <v>Data Engineer</v>
          </cell>
          <cell r="H6318">
            <v>44984.684282407397</v>
          </cell>
        </row>
        <row r="6319">
          <cell r="A6319" t="str">
            <v>Data Analyst</v>
          </cell>
          <cell r="H6319">
            <v>45258.87568287037</v>
          </cell>
        </row>
        <row r="6320">
          <cell r="A6320" t="str">
            <v>Data Analyst</v>
          </cell>
          <cell r="H6320">
            <v>44933.001226851848</v>
          </cell>
        </row>
        <row r="6321">
          <cell r="A6321" t="str">
            <v>Data Engineer</v>
          </cell>
          <cell r="H6321">
            <v>45107.665439814817</v>
          </cell>
        </row>
        <row r="6322">
          <cell r="A6322" t="str">
            <v>Data Analyst</v>
          </cell>
          <cell r="H6322">
            <v>45072.918078703697</v>
          </cell>
        </row>
        <row r="6323">
          <cell r="A6323" t="str">
            <v>Data Scientist</v>
          </cell>
          <cell r="H6323">
            <v>44937.992569444446</v>
          </cell>
        </row>
        <row r="6324">
          <cell r="A6324" t="str">
            <v>Senior Data Engineer</v>
          </cell>
          <cell r="H6324">
            <v>45049.316261574073</v>
          </cell>
        </row>
        <row r="6325">
          <cell r="A6325" t="str">
            <v>Data Scientist</v>
          </cell>
          <cell r="H6325">
            <v>45273.852418981478</v>
          </cell>
        </row>
        <row r="6326">
          <cell r="A6326" t="str">
            <v>Senior Data Engineer</v>
          </cell>
          <cell r="H6326">
            <v>45075.984942129631</v>
          </cell>
        </row>
        <row r="6327">
          <cell r="A6327" t="str">
            <v>Data Engineer</v>
          </cell>
          <cell r="H6327">
            <v>45085.518182870372</v>
          </cell>
        </row>
        <row r="6328">
          <cell r="A6328" t="str">
            <v>Senior Data Engineer</v>
          </cell>
          <cell r="H6328">
            <v>45238.336111111108</v>
          </cell>
        </row>
        <row r="6329">
          <cell r="A6329" t="str">
            <v>Data Scientist</v>
          </cell>
          <cell r="H6329">
            <v>44946.973749999997</v>
          </cell>
        </row>
        <row r="6330">
          <cell r="A6330" t="str">
            <v>Data Scientist</v>
          </cell>
          <cell r="H6330">
            <v>44936.721956018519</v>
          </cell>
        </row>
        <row r="6331">
          <cell r="A6331" t="str">
            <v>Data Analyst</v>
          </cell>
          <cell r="H6331">
            <v>45229.954618055563</v>
          </cell>
        </row>
        <row r="6332">
          <cell r="A6332" t="str">
            <v>Data Engineer</v>
          </cell>
          <cell r="H6332">
            <v>44983.586875000001</v>
          </cell>
        </row>
        <row r="6333">
          <cell r="A6333" t="str">
            <v>Data Scientist</v>
          </cell>
          <cell r="H6333">
            <v>44945.2346412037</v>
          </cell>
        </row>
        <row r="6334">
          <cell r="A6334" t="str">
            <v>Data Scientist</v>
          </cell>
          <cell r="H6334">
            <v>45026.669016203698</v>
          </cell>
        </row>
        <row r="6335">
          <cell r="A6335" t="str">
            <v>Senior Data Scientist</v>
          </cell>
          <cell r="H6335">
            <v>45097.33494212963</v>
          </cell>
        </row>
        <row r="6336">
          <cell r="A6336" t="str">
            <v>Data Analyst</v>
          </cell>
          <cell r="H6336">
            <v>45269.636863425927</v>
          </cell>
        </row>
        <row r="6337">
          <cell r="A6337" t="str">
            <v>Data Scientist</v>
          </cell>
          <cell r="H6337">
            <v>44981.711435185192</v>
          </cell>
        </row>
        <row r="6338">
          <cell r="A6338" t="str">
            <v>Data Analyst</v>
          </cell>
          <cell r="H6338">
            <v>45231.584062499998</v>
          </cell>
        </row>
        <row r="6339">
          <cell r="A6339" t="str">
            <v>Data Scientist</v>
          </cell>
          <cell r="H6339">
            <v>44966.003553240742</v>
          </cell>
        </row>
        <row r="6340">
          <cell r="A6340" t="str">
            <v>Data Engineer</v>
          </cell>
          <cell r="H6340">
            <v>44935.797349537039</v>
          </cell>
        </row>
        <row r="6341">
          <cell r="A6341" t="str">
            <v>Data Engineer</v>
          </cell>
          <cell r="H6341">
            <v>44950.339699074073</v>
          </cell>
        </row>
        <row r="6342">
          <cell r="A6342" t="str">
            <v>Data Engineer</v>
          </cell>
          <cell r="H6342">
            <v>44952.951793981483</v>
          </cell>
        </row>
        <row r="6343">
          <cell r="A6343" t="str">
            <v>Senior Data Engineer</v>
          </cell>
          <cell r="H6343">
            <v>45090.401504629634</v>
          </cell>
        </row>
        <row r="6344">
          <cell r="A6344" t="str">
            <v>Data Analyst</v>
          </cell>
          <cell r="H6344">
            <v>45204.358356481483</v>
          </cell>
        </row>
        <row r="6345">
          <cell r="A6345" t="str">
            <v>Data Scientist</v>
          </cell>
          <cell r="H6345">
            <v>45125.544085648151</v>
          </cell>
        </row>
        <row r="6346">
          <cell r="A6346" t="str">
            <v>Data Analyst</v>
          </cell>
          <cell r="H6346">
            <v>45204.794363425928</v>
          </cell>
        </row>
        <row r="6347">
          <cell r="A6347" t="str">
            <v>Data Scientist</v>
          </cell>
          <cell r="H6347">
            <v>45211.878240740742</v>
          </cell>
        </row>
        <row r="6348">
          <cell r="A6348" t="str">
            <v>Data Analyst</v>
          </cell>
          <cell r="H6348">
            <v>45145.804363425923</v>
          </cell>
        </row>
        <row r="6349">
          <cell r="A6349" t="str">
            <v>Data Engineer</v>
          </cell>
          <cell r="H6349">
            <v>45055.770543981482</v>
          </cell>
        </row>
        <row r="6350">
          <cell r="A6350" t="str">
            <v>Data Engineer</v>
          </cell>
          <cell r="H6350">
            <v>45289.713368055563</v>
          </cell>
        </row>
        <row r="6351">
          <cell r="A6351" t="str">
            <v>Data Engineer</v>
          </cell>
          <cell r="H6351">
            <v>44997.384016203701</v>
          </cell>
        </row>
        <row r="6352">
          <cell r="A6352" t="str">
            <v>Data Engineer</v>
          </cell>
          <cell r="H6352">
            <v>45101.505104166667</v>
          </cell>
        </row>
        <row r="6353">
          <cell r="A6353" t="str">
            <v>Data Scientist</v>
          </cell>
          <cell r="H6353">
            <v>45106.66909722222</v>
          </cell>
        </row>
        <row r="6354">
          <cell r="A6354" t="str">
            <v>Data Engineer</v>
          </cell>
          <cell r="H6354">
            <v>45028.458321759259</v>
          </cell>
        </row>
        <row r="6355">
          <cell r="A6355" t="str">
            <v>Business Analyst</v>
          </cell>
          <cell r="H6355">
            <v>45245.612141203703</v>
          </cell>
        </row>
        <row r="6356">
          <cell r="A6356" t="str">
            <v>Data Analyst</v>
          </cell>
          <cell r="H6356">
            <v>45221.669016203698</v>
          </cell>
        </row>
        <row r="6357">
          <cell r="A6357" t="str">
            <v>Data Engineer</v>
          </cell>
          <cell r="H6357">
            <v>45029.301111111112</v>
          </cell>
        </row>
        <row r="6358">
          <cell r="A6358" t="str">
            <v>Senior Data Engineer</v>
          </cell>
          <cell r="H6358">
            <v>45278.588587962957</v>
          </cell>
        </row>
        <row r="6359">
          <cell r="A6359" t="str">
            <v>Data Engineer</v>
          </cell>
          <cell r="H6359">
            <v>45133.630555555559</v>
          </cell>
        </row>
        <row r="6360">
          <cell r="A6360" t="str">
            <v>Data Analyst</v>
          </cell>
          <cell r="H6360">
            <v>44994.750462962962</v>
          </cell>
        </row>
        <row r="6361">
          <cell r="A6361" t="str">
            <v>Data Engineer</v>
          </cell>
          <cell r="H6361">
            <v>45223.881203703713</v>
          </cell>
        </row>
        <row r="6362">
          <cell r="A6362" t="str">
            <v>Data Scientist</v>
          </cell>
          <cell r="H6362">
            <v>45254.645567129628</v>
          </cell>
        </row>
        <row r="6363">
          <cell r="A6363" t="str">
            <v>Senior Data Scientist</v>
          </cell>
          <cell r="H6363">
            <v>45148.667488425926</v>
          </cell>
        </row>
        <row r="6364">
          <cell r="A6364" t="str">
            <v>Data Engineer</v>
          </cell>
          <cell r="H6364">
            <v>45015.055983796286</v>
          </cell>
        </row>
        <row r="6365">
          <cell r="A6365" t="str">
            <v>Data Scientist</v>
          </cell>
          <cell r="H6365">
            <v>45058.421018518522</v>
          </cell>
        </row>
        <row r="6366">
          <cell r="A6366" t="str">
            <v>Data Engineer</v>
          </cell>
          <cell r="H6366">
            <v>44944.215416666673</v>
          </cell>
        </row>
        <row r="6367">
          <cell r="A6367" t="str">
            <v>Data Engineer</v>
          </cell>
          <cell r="H6367">
            <v>45176.340104166673</v>
          </cell>
        </row>
        <row r="6368">
          <cell r="A6368" t="str">
            <v>Senior Data Engineer</v>
          </cell>
          <cell r="H6368">
            <v>45270.996342592603</v>
          </cell>
        </row>
        <row r="6369">
          <cell r="A6369" t="str">
            <v>Data Analyst</v>
          </cell>
          <cell r="H6369">
            <v>45062.375115740739</v>
          </cell>
        </row>
        <row r="6370">
          <cell r="A6370" t="str">
            <v>Data Engineer</v>
          </cell>
          <cell r="H6370">
            <v>45131.141087962962</v>
          </cell>
        </row>
        <row r="6371">
          <cell r="A6371" t="str">
            <v>Data Engineer</v>
          </cell>
          <cell r="H6371">
            <v>45154.307974537027</v>
          </cell>
        </row>
        <row r="6372">
          <cell r="A6372" t="str">
            <v>Data Engineer</v>
          </cell>
          <cell r="H6372">
            <v>44995.969259259262</v>
          </cell>
        </row>
        <row r="6373">
          <cell r="A6373" t="str">
            <v>Data Engineer</v>
          </cell>
          <cell r="H6373">
            <v>44981.712731481479</v>
          </cell>
        </row>
        <row r="6374">
          <cell r="A6374" t="str">
            <v>Data Engineer</v>
          </cell>
          <cell r="H6374">
            <v>45165.339143518519</v>
          </cell>
        </row>
        <row r="6375">
          <cell r="A6375" t="str">
            <v>Data Scientist</v>
          </cell>
          <cell r="H6375">
            <v>44976.777615740742</v>
          </cell>
        </row>
        <row r="6376">
          <cell r="A6376" t="str">
            <v>Data Scientist</v>
          </cell>
          <cell r="H6376">
            <v>45049.587685185194</v>
          </cell>
        </row>
        <row r="6377">
          <cell r="A6377" t="str">
            <v>Data Engineer</v>
          </cell>
          <cell r="H6377">
            <v>45056.674537037034</v>
          </cell>
        </row>
        <row r="6378">
          <cell r="A6378" t="str">
            <v>Data Analyst</v>
          </cell>
          <cell r="H6378">
            <v>45089.710752314822</v>
          </cell>
        </row>
        <row r="6379">
          <cell r="A6379" t="str">
            <v>Data Scientist</v>
          </cell>
          <cell r="H6379">
            <v>45208.643113425933</v>
          </cell>
        </row>
        <row r="6380">
          <cell r="A6380" t="str">
            <v>Data Analyst</v>
          </cell>
          <cell r="H6380">
            <v>44936.430069444446</v>
          </cell>
        </row>
        <row r="6381">
          <cell r="A6381" t="str">
            <v>Data Scientist</v>
          </cell>
          <cell r="H6381">
            <v>45112.459988425922</v>
          </cell>
        </row>
        <row r="6382">
          <cell r="A6382" t="str">
            <v>Data Scientist</v>
          </cell>
          <cell r="H6382">
            <v>44992.637418981481</v>
          </cell>
        </row>
        <row r="6383">
          <cell r="A6383" t="str">
            <v>Data Scientist</v>
          </cell>
          <cell r="H6383">
            <v>45267.921099537038</v>
          </cell>
        </row>
        <row r="6384">
          <cell r="A6384" t="str">
            <v>Data Scientist</v>
          </cell>
          <cell r="H6384">
            <v>45199.253113425933</v>
          </cell>
        </row>
        <row r="6385">
          <cell r="A6385" t="str">
            <v>Data Scientist</v>
          </cell>
          <cell r="H6385">
            <v>45166.25199074074</v>
          </cell>
        </row>
        <row r="6386">
          <cell r="A6386" t="str">
            <v>Data Analyst</v>
          </cell>
          <cell r="H6386">
            <v>44985.535567129627</v>
          </cell>
        </row>
        <row r="6387">
          <cell r="A6387" t="str">
            <v>Data Engineer</v>
          </cell>
          <cell r="H6387">
            <v>45016.840231481481</v>
          </cell>
        </row>
        <row r="6388">
          <cell r="A6388" t="str">
            <v>Data Scientist</v>
          </cell>
          <cell r="H6388">
            <v>44965.585972222223</v>
          </cell>
        </row>
        <row r="6389">
          <cell r="A6389" t="str">
            <v>Senior Data Engineer</v>
          </cell>
          <cell r="H6389">
            <v>44970.796712962961</v>
          </cell>
        </row>
        <row r="6390">
          <cell r="A6390" t="str">
            <v>Data Analyst</v>
          </cell>
          <cell r="H6390">
            <v>45291.133738425917</v>
          </cell>
        </row>
        <row r="6391">
          <cell r="A6391" t="str">
            <v>Data Scientist</v>
          </cell>
          <cell r="H6391">
            <v>45083.502615740741</v>
          </cell>
        </row>
        <row r="6392">
          <cell r="A6392" t="str">
            <v>Data Scientist</v>
          </cell>
          <cell r="H6392">
            <v>45070.919490740736</v>
          </cell>
        </row>
        <row r="6393">
          <cell r="A6393" t="str">
            <v>Data Scientist</v>
          </cell>
          <cell r="H6393">
            <v>45187.992638888893</v>
          </cell>
        </row>
        <row r="6394">
          <cell r="A6394" t="str">
            <v>Data Engineer</v>
          </cell>
          <cell r="H6394">
            <v>45174.381851851853</v>
          </cell>
        </row>
        <row r="6395">
          <cell r="A6395" t="str">
            <v>Data Engineer</v>
          </cell>
          <cell r="H6395">
            <v>45113.544479166667</v>
          </cell>
        </row>
        <row r="6396">
          <cell r="A6396" t="str">
            <v>Senior Data Scientist</v>
          </cell>
          <cell r="H6396">
            <v>45170.005983796298</v>
          </cell>
        </row>
        <row r="6397">
          <cell r="A6397" t="str">
            <v>Data Scientist</v>
          </cell>
          <cell r="H6397">
            <v>45145.522152777783</v>
          </cell>
        </row>
        <row r="6398">
          <cell r="A6398" t="str">
            <v>Data Engineer</v>
          </cell>
          <cell r="H6398">
            <v>45213.377233796287</v>
          </cell>
        </row>
        <row r="6399">
          <cell r="A6399" t="str">
            <v>Data Engineer</v>
          </cell>
          <cell r="H6399">
            <v>45098.834687499999</v>
          </cell>
        </row>
        <row r="6400">
          <cell r="A6400" t="str">
            <v>Data Engineer</v>
          </cell>
          <cell r="H6400">
            <v>44932.796481481477</v>
          </cell>
        </row>
        <row r="6401">
          <cell r="A6401" t="str">
            <v>Senior Data Scientist</v>
          </cell>
          <cell r="H6401">
            <v>45015.419189814813</v>
          </cell>
        </row>
        <row r="6402">
          <cell r="A6402" t="str">
            <v>Data Engineer</v>
          </cell>
          <cell r="H6402">
            <v>45005.553483796299</v>
          </cell>
        </row>
        <row r="6403">
          <cell r="A6403" t="str">
            <v>Data Scientist</v>
          </cell>
          <cell r="H6403">
            <v>44932.711840277778</v>
          </cell>
        </row>
        <row r="6404">
          <cell r="A6404" t="str">
            <v>Data Scientist</v>
          </cell>
          <cell r="H6404">
            <v>45040.58556712963</v>
          </cell>
        </row>
        <row r="6405">
          <cell r="A6405" t="str">
            <v>Senior Data Engineer</v>
          </cell>
          <cell r="H6405">
            <v>44961.048391203702</v>
          </cell>
        </row>
        <row r="6406">
          <cell r="A6406" t="str">
            <v>Data Engineer</v>
          </cell>
          <cell r="H6406">
            <v>45178.252604166657</v>
          </cell>
        </row>
        <row r="6407">
          <cell r="A6407" t="str">
            <v>Business Analyst</v>
          </cell>
          <cell r="H6407">
            <v>45159.252581018518</v>
          </cell>
        </row>
        <row r="6408">
          <cell r="A6408" t="str">
            <v>Senior Data Engineer</v>
          </cell>
          <cell r="H6408">
            <v>45146.420763888891</v>
          </cell>
        </row>
        <row r="6409">
          <cell r="A6409" t="str">
            <v>Data Scientist</v>
          </cell>
          <cell r="H6409">
            <v>44960.629131944443</v>
          </cell>
        </row>
        <row r="6410">
          <cell r="A6410" t="str">
            <v>Data Engineer</v>
          </cell>
          <cell r="H6410">
            <v>45124.697372685187</v>
          </cell>
        </row>
        <row r="6411">
          <cell r="A6411" t="str">
            <v>Data Scientist</v>
          </cell>
          <cell r="H6411">
            <v>44970.544421296298</v>
          </cell>
        </row>
        <row r="6412">
          <cell r="A6412" t="str">
            <v>Data Engineer</v>
          </cell>
          <cell r="H6412">
            <v>44949.934814814813</v>
          </cell>
        </row>
        <row r="6413">
          <cell r="A6413" t="str">
            <v>Data Engineer</v>
          </cell>
          <cell r="H6413">
            <v>44980.850613425922</v>
          </cell>
        </row>
        <row r="6414">
          <cell r="A6414" t="str">
            <v>Data Engineer</v>
          </cell>
          <cell r="H6414">
            <v>45156.84065972222</v>
          </cell>
        </row>
        <row r="6415">
          <cell r="A6415" t="str">
            <v>Data Engineer</v>
          </cell>
          <cell r="H6415">
            <v>45106.018842592603</v>
          </cell>
        </row>
        <row r="6416">
          <cell r="A6416" t="str">
            <v>Machine Learning Engineer</v>
          </cell>
          <cell r="H6416">
            <v>45111.509201388893</v>
          </cell>
        </row>
        <row r="6417">
          <cell r="A6417" t="str">
            <v>Data Engineer</v>
          </cell>
          <cell r="H6417">
            <v>45145.272094907406</v>
          </cell>
        </row>
        <row r="6418">
          <cell r="A6418" t="str">
            <v>Data Engineer</v>
          </cell>
          <cell r="H6418">
            <v>45225.831076388888</v>
          </cell>
        </row>
        <row r="6419">
          <cell r="A6419" t="str">
            <v>Data Scientist</v>
          </cell>
          <cell r="H6419">
            <v>44992.458402777767</v>
          </cell>
        </row>
        <row r="6420">
          <cell r="A6420" t="str">
            <v>Data Scientist</v>
          </cell>
          <cell r="H6420">
            <v>44939.754571759258</v>
          </cell>
        </row>
        <row r="6421">
          <cell r="A6421" t="str">
            <v>Data Engineer</v>
          </cell>
          <cell r="H6421">
            <v>45192.450520833343</v>
          </cell>
        </row>
        <row r="6422">
          <cell r="A6422" t="str">
            <v>Senior Data Scientist</v>
          </cell>
          <cell r="H6422">
            <v>45157.00340277778</v>
          </cell>
        </row>
        <row r="6423">
          <cell r="A6423" t="str">
            <v>Data Engineer</v>
          </cell>
          <cell r="H6423">
            <v>45216.63318287037</v>
          </cell>
        </row>
        <row r="6424">
          <cell r="A6424" t="str">
            <v>Data Scientist</v>
          </cell>
          <cell r="H6424">
            <v>45194.276759259257</v>
          </cell>
        </row>
        <row r="6425">
          <cell r="A6425" t="str">
            <v>Senior Data Engineer</v>
          </cell>
          <cell r="H6425">
            <v>45215.892777777779</v>
          </cell>
        </row>
        <row r="6426">
          <cell r="A6426" t="str">
            <v>Data Scientist</v>
          </cell>
          <cell r="H6426">
            <v>45033.90016203704</v>
          </cell>
        </row>
        <row r="6427">
          <cell r="A6427" t="str">
            <v>Business Analyst</v>
          </cell>
          <cell r="H6427">
            <v>45166.585231481477</v>
          </cell>
        </row>
        <row r="6428">
          <cell r="A6428" t="str">
            <v>Data Engineer</v>
          </cell>
          <cell r="H6428">
            <v>45033.671516203707</v>
          </cell>
        </row>
        <row r="6429">
          <cell r="A6429" t="str">
            <v>Senior Data Engineer</v>
          </cell>
          <cell r="H6429">
            <v>44983.564282407409</v>
          </cell>
        </row>
        <row r="6430">
          <cell r="A6430" t="str">
            <v>Data Analyst</v>
          </cell>
          <cell r="H6430">
            <v>45247.292534722219</v>
          </cell>
        </row>
        <row r="6431">
          <cell r="A6431" t="str">
            <v>Data Scientist</v>
          </cell>
          <cell r="H6431">
            <v>45125.959953703707</v>
          </cell>
        </row>
        <row r="6432">
          <cell r="A6432" t="str">
            <v>Data Engineer</v>
          </cell>
          <cell r="H6432">
            <v>45287.658541666657</v>
          </cell>
        </row>
        <row r="6433">
          <cell r="A6433" t="str">
            <v>Business Analyst</v>
          </cell>
          <cell r="H6433">
            <v>45253.084803240738</v>
          </cell>
        </row>
        <row r="6434">
          <cell r="A6434" t="str">
            <v>Data Engineer</v>
          </cell>
          <cell r="H6434">
            <v>45078.062210648153</v>
          </cell>
        </row>
        <row r="6435">
          <cell r="A6435" t="str">
            <v>Senior Data Engineer</v>
          </cell>
          <cell r="H6435">
            <v>45199.754386574074</v>
          </cell>
        </row>
        <row r="6436">
          <cell r="A6436" t="str">
            <v>Data Engineer</v>
          </cell>
          <cell r="H6436">
            <v>44966.814513888887</v>
          </cell>
        </row>
        <row r="6437">
          <cell r="A6437" t="str">
            <v>Data Scientist</v>
          </cell>
          <cell r="H6437">
            <v>44960.044745370367</v>
          </cell>
        </row>
        <row r="6438">
          <cell r="A6438" t="str">
            <v>Data Analyst</v>
          </cell>
          <cell r="H6438">
            <v>44944.615740740737</v>
          </cell>
        </row>
        <row r="6439">
          <cell r="A6439" t="str">
            <v>Data Analyst</v>
          </cell>
          <cell r="H6439">
            <v>44985.618900462963</v>
          </cell>
        </row>
        <row r="6440">
          <cell r="A6440" t="str">
            <v>Data Engineer</v>
          </cell>
          <cell r="H6440">
            <v>45147.628865740742</v>
          </cell>
        </row>
        <row r="6441">
          <cell r="A6441" t="str">
            <v>Data Engineer</v>
          </cell>
          <cell r="H6441">
            <v>45046.296168981477</v>
          </cell>
        </row>
        <row r="6442">
          <cell r="A6442" t="str">
            <v>Senior Data Analyst</v>
          </cell>
          <cell r="H6442">
            <v>45217.572500000002</v>
          </cell>
        </row>
        <row r="6443">
          <cell r="A6443" t="str">
            <v>Senior Data Engineer</v>
          </cell>
          <cell r="H6443">
            <v>45101.421990740739</v>
          </cell>
        </row>
        <row r="6444">
          <cell r="A6444" t="str">
            <v>Data Analyst</v>
          </cell>
          <cell r="H6444">
            <v>44965.624803240738</v>
          </cell>
        </row>
        <row r="6445">
          <cell r="A6445" t="str">
            <v>Senior Data Engineer</v>
          </cell>
          <cell r="H6445">
            <v>45187.99527777778</v>
          </cell>
        </row>
        <row r="6446">
          <cell r="A6446" t="str">
            <v>Data Engineer</v>
          </cell>
          <cell r="H6446">
            <v>45237.297164351847</v>
          </cell>
        </row>
        <row r="6447">
          <cell r="A6447" t="str">
            <v>Data Analyst</v>
          </cell>
          <cell r="H6447">
            <v>45230.876157407409</v>
          </cell>
        </row>
        <row r="6448">
          <cell r="A6448" t="str">
            <v>Data Engineer</v>
          </cell>
          <cell r="H6448">
            <v>45172.753888888888</v>
          </cell>
        </row>
        <row r="6449">
          <cell r="A6449" t="str">
            <v>Business Analyst</v>
          </cell>
          <cell r="H6449">
            <v>45181.7502662037</v>
          </cell>
        </row>
        <row r="6450">
          <cell r="A6450" t="str">
            <v>Data Engineer</v>
          </cell>
          <cell r="H6450">
            <v>45177.355011574073</v>
          </cell>
        </row>
        <row r="6451">
          <cell r="A6451" t="str">
            <v>Data Scientist</v>
          </cell>
          <cell r="H6451">
            <v>45150.375092592592</v>
          </cell>
        </row>
        <row r="6452">
          <cell r="A6452" t="str">
            <v>Business Analyst</v>
          </cell>
          <cell r="H6452">
            <v>45176.333622685182</v>
          </cell>
        </row>
        <row r="6453">
          <cell r="A6453" t="str">
            <v>Senior Data Analyst</v>
          </cell>
          <cell r="H6453">
            <v>45121.375335648147</v>
          </cell>
        </row>
        <row r="6454">
          <cell r="A6454" t="str">
            <v>Data Scientist</v>
          </cell>
          <cell r="H6454">
            <v>45083.810474537036</v>
          </cell>
        </row>
        <row r="6455">
          <cell r="A6455" t="str">
            <v>Data Engineer</v>
          </cell>
          <cell r="H6455">
            <v>45222.128113425933</v>
          </cell>
        </row>
        <row r="6456">
          <cell r="A6456" t="str">
            <v>Senior Data Analyst</v>
          </cell>
          <cell r="H6456">
            <v>45059.428773148153</v>
          </cell>
        </row>
        <row r="6457">
          <cell r="A6457" t="str">
            <v>Senior Data Scientist</v>
          </cell>
          <cell r="H6457">
            <v>45146.4608912037</v>
          </cell>
        </row>
        <row r="6458">
          <cell r="A6458" t="str">
            <v>Data Engineer</v>
          </cell>
          <cell r="H6458">
            <v>45175.544988425929</v>
          </cell>
        </row>
        <row r="6459">
          <cell r="A6459" t="str">
            <v>Data Scientist</v>
          </cell>
          <cell r="H6459">
            <v>45180.281388888892</v>
          </cell>
        </row>
        <row r="6460">
          <cell r="A6460" t="str">
            <v>Business Analyst</v>
          </cell>
          <cell r="H6460">
            <v>45022.719699074078</v>
          </cell>
        </row>
        <row r="6461">
          <cell r="A6461" t="str">
            <v>Senior Data Engineer</v>
          </cell>
          <cell r="H6461">
            <v>44965.740011574067</v>
          </cell>
        </row>
        <row r="6462">
          <cell r="A6462" t="str">
            <v>Senior Data Engineer</v>
          </cell>
          <cell r="H6462">
            <v>44936.600023148138</v>
          </cell>
        </row>
        <row r="6463">
          <cell r="A6463" t="str">
            <v>Data Scientist</v>
          </cell>
          <cell r="H6463">
            <v>45265.626226851848</v>
          </cell>
        </row>
        <row r="6464">
          <cell r="A6464" t="str">
            <v>Data Analyst</v>
          </cell>
          <cell r="H6464">
            <v>44951.708182870367</v>
          </cell>
        </row>
        <row r="6465">
          <cell r="A6465" t="str">
            <v>Senior Data Analyst</v>
          </cell>
          <cell r="H6465">
            <v>45040.375011574077</v>
          </cell>
        </row>
        <row r="6466">
          <cell r="A6466" t="str">
            <v>Data Analyst</v>
          </cell>
          <cell r="H6466">
            <v>45218.50099537037</v>
          </cell>
        </row>
        <row r="6467">
          <cell r="A6467" t="str">
            <v>Data Scientist</v>
          </cell>
          <cell r="H6467">
            <v>45111.435439814813</v>
          </cell>
        </row>
        <row r="6468">
          <cell r="A6468" t="str">
            <v>Data Analyst</v>
          </cell>
          <cell r="H6468">
            <v>44995.625011574077</v>
          </cell>
        </row>
        <row r="6469">
          <cell r="A6469" t="str">
            <v>Data Scientist</v>
          </cell>
          <cell r="H6469">
            <v>45160.258472222216</v>
          </cell>
        </row>
        <row r="6470">
          <cell r="A6470" t="str">
            <v>Senior Data Scientist</v>
          </cell>
          <cell r="H6470">
            <v>45148.836562500001</v>
          </cell>
        </row>
        <row r="6471">
          <cell r="A6471" t="str">
            <v>Data Analyst</v>
          </cell>
          <cell r="H6471">
            <v>44972.675949074073</v>
          </cell>
        </row>
        <row r="6472">
          <cell r="A6472" t="str">
            <v>Data Scientist</v>
          </cell>
          <cell r="H6472">
            <v>45230.251898148148</v>
          </cell>
        </row>
        <row r="6473">
          <cell r="A6473" t="str">
            <v>Data Scientist</v>
          </cell>
          <cell r="H6473">
            <v>45118.548275462963</v>
          </cell>
        </row>
        <row r="6474">
          <cell r="A6474" t="str">
            <v>Data Engineer</v>
          </cell>
          <cell r="H6474">
            <v>45212.645798611113</v>
          </cell>
        </row>
        <row r="6475">
          <cell r="A6475" t="str">
            <v>Data Scientist</v>
          </cell>
          <cell r="H6475">
            <v>45083.793958333343</v>
          </cell>
        </row>
        <row r="6476">
          <cell r="A6476" t="str">
            <v>Data Analyst</v>
          </cell>
          <cell r="H6476">
            <v>45203.208958333344</v>
          </cell>
        </row>
        <row r="6477">
          <cell r="A6477" t="str">
            <v>Data Analyst</v>
          </cell>
          <cell r="H6477">
            <v>45196.110243055547</v>
          </cell>
        </row>
        <row r="6478">
          <cell r="A6478" t="str">
            <v>Senior Data Analyst</v>
          </cell>
          <cell r="H6478">
            <v>44959.876342592594</v>
          </cell>
        </row>
        <row r="6479">
          <cell r="A6479" t="str">
            <v>Senior Data Engineer</v>
          </cell>
          <cell r="H6479">
            <v>45042.470567129632</v>
          </cell>
        </row>
        <row r="6480">
          <cell r="A6480" t="str">
            <v>Data Engineer</v>
          </cell>
          <cell r="H6480">
            <v>45062.420706018522</v>
          </cell>
        </row>
        <row r="6481">
          <cell r="A6481" t="str">
            <v>Machine Learning Engineer</v>
          </cell>
          <cell r="H6481">
            <v>45145.520104166673</v>
          </cell>
        </row>
        <row r="6482">
          <cell r="A6482" t="str">
            <v>Data Scientist</v>
          </cell>
          <cell r="H6482">
            <v>45257.709675925929</v>
          </cell>
        </row>
        <row r="6483">
          <cell r="A6483" t="str">
            <v>Data Analyst</v>
          </cell>
          <cell r="H6483">
            <v>45184.753564814811</v>
          </cell>
        </row>
        <row r="6484">
          <cell r="A6484" t="str">
            <v>Data Engineer</v>
          </cell>
          <cell r="H6484">
            <v>44973.630254629628</v>
          </cell>
        </row>
        <row r="6485">
          <cell r="A6485" t="str">
            <v>Data Scientist</v>
          </cell>
          <cell r="H6485">
            <v>45012.45</v>
          </cell>
        </row>
        <row r="6486">
          <cell r="A6486" t="str">
            <v>Data Analyst</v>
          </cell>
          <cell r="H6486">
            <v>45235.791967592602</v>
          </cell>
        </row>
        <row r="6487">
          <cell r="A6487" t="str">
            <v>Data Scientist</v>
          </cell>
          <cell r="H6487">
            <v>45162.502986111111</v>
          </cell>
        </row>
        <row r="6488">
          <cell r="A6488" t="str">
            <v>Senior Data Engineer</v>
          </cell>
          <cell r="H6488">
            <v>44949.935150462959</v>
          </cell>
        </row>
        <row r="6489">
          <cell r="A6489" t="str">
            <v>Data Scientist</v>
          </cell>
          <cell r="H6489">
            <v>45125.005011574067</v>
          </cell>
        </row>
        <row r="6490">
          <cell r="A6490" t="str">
            <v>Senior Data Scientist</v>
          </cell>
          <cell r="H6490">
            <v>45140.747731481482</v>
          </cell>
        </row>
        <row r="6491">
          <cell r="A6491" t="str">
            <v>Data Scientist</v>
          </cell>
          <cell r="H6491">
            <v>45283.94222222222</v>
          </cell>
        </row>
        <row r="6492">
          <cell r="A6492" t="str">
            <v>Data Engineer</v>
          </cell>
          <cell r="H6492">
            <v>45161.798182870371</v>
          </cell>
        </row>
        <row r="6493">
          <cell r="A6493" t="str">
            <v>Business Analyst</v>
          </cell>
          <cell r="H6493">
            <v>45139.376932870371</v>
          </cell>
        </row>
        <row r="6494">
          <cell r="A6494" t="str">
            <v>Data Engineer</v>
          </cell>
          <cell r="H6494">
            <v>45006.335555555554</v>
          </cell>
        </row>
        <row r="6495">
          <cell r="A6495" t="str">
            <v>Data Analyst</v>
          </cell>
          <cell r="H6495">
            <v>45182.2503125</v>
          </cell>
        </row>
        <row r="6496">
          <cell r="A6496" t="str">
            <v>Business Analyst</v>
          </cell>
          <cell r="H6496">
            <v>44957.814259259263</v>
          </cell>
        </row>
        <row r="6497">
          <cell r="A6497" t="str">
            <v>Business Analyst</v>
          </cell>
          <cell r="H6497">
            <v>45230.79246527778</v>
          </cell>
        </row>
        <row r="6498">
          <cell r="A6498" t="str">
            <v>Data Engineer</v>
          </cell>
          <cell r="H6498">
            <v>45197.553946759261</v>
          </cell>
        </row>
        <row r="6499">
          <cell r="A6499" t="str">
            <v>Data Scientist</v>
          </cell>
          <cell r="H6499">
            <v>45080.631365740737</v>
          </cell>
        </row>
        <row r="6500">
          <cell r="A6500" t="str">
            <v>Data Scientist</v>
          </cell>
          <cell r="H6500">
            <v>45145.305231481478</v>
          </cell>
        </row>
        <row r="6501">
          <cell r="A6501" t="str">
            <v>Data Engineer</v>
          </cell>
          <cell r="H6501">
            <v>45216.584861111107</v>
          </cell>
        </row>
        <row r="6502">
          <cell r="A6502" t="str">
            <v>Data Analyst</v>
          </cell>
          <cell r="H6502">
            <v>45118.787499999999</v>
          </cell>
        </row>
        <row r="6503">
          <cell r="A6503" t="str">
            <v>Data Scientist</v>
          </cell>
          <cell r="H6503">
            <v>44954.58693287037</v>
          </cell>
        </row>
        <row r="6504">
          <cell r="A6504" t="str">
            <v>Software Engineer</v>
          </cell>
          <cell r="H6504">
            <v>45021.049201388887</v>
          </cell>
        </row>
        <row r="6505">
          <cell r="A6505" t="str">
            <v>Data Engineer</v>
          </cell>
          <cell r="H6505">
            <v>45252.048506944448</v>
          </cell>
        </row>
        <row r="6506">
          <cell r="A6506" t="str">
            <v>Data Analyst</v>
          </cell>
          <cell r="H6506">
            <v>45034.960023148153</v>
          </cell>
        </row>
        <row r="6507">
          <cell r="A6507" t="str">
            <v>Data Analyst</v>
          </cell>
          <cell r="H6507">
            <v>45256.918425925927</v>
          </cell>
        </row>
        <row r="6508">
          <cell r="A6508" t="str">
            <v>Business Analyst</v>
          </cell>
          <cell r="H6508">
            <v>45023.709780092591</v>
          </cell>
        </row>
        <row r="6509">
          <cell r="A6509" t="str">
            <v>Data Scientist</v>
          </cell>
          <cell r="H6509">
            <v>44929.897511574083</v>
          </cell>
        </row>
        <row r="6510">
          <cell r="A6510" t="str">
            <v>Data Analyst</v>
          </cell>
          <cell r="H6510">
            <v>45132.544976851852</v>
          </cell>
        </row>
        <row r="6511">
          <cell r="A6511" t="str">
            <v>Data Scientist</v>
          </cell>
          <cell r="H6511">
            <v>45198.793657407397</v>
          </cell>
        </row>
        <row r="6512">
          <cell r="A6512" t="str">
            <v>Software Engineer</v>
          </cell>
          <cell r="H6512">
            <v>45033.56585648148</v>
          </cell>
        </row>
        <row r="6513">
          <cell r="A6513" t="str">
            <v>Data Analyst</v>
          </cell>
          <cell r="H6513">
            <v>44985.666655092587</v>
          </cell>
        </row>
        <row r="6514">
          <cell r="A6514" t="str">
            <v>Software Engineer</v>
          </cell>
          <cell r="H6514">
            <v>44977.840810185182</v>
          </cell>
        </row>
        <row r="6515">
          <cell r="A6515" t="str">
            <v>Data Scientist</v>
          </cell>
          <cell r="H6515">
            <v>45021.711145833331</v>
          </cell>
        </row>
        <row r="6516">
          <cell r="A6516" t="str">
            <v>Data Analyst</v>
          </cell>
          <cell r="H6516">
            <v>44985.835613425923</v>
          </cell>
        </row>
        <row r="6517">
          <cell r="A6517" t="str">
            <v>Data Engineer</v>
          </cell>
          <cell r="H6517">
            <v>45212.602129629631</v>
          </cell>
        </row>
        <row r="6518">
          <cell r="A6518" t="str">
            <v>Data Scientist</v>
          </cell>
          <cell r="H6518">
            <v>44997.504733796297</v>
          </cell>
        </row>
        <row r="6519">
          <cell r="A6519" t="str">
            <v>Data Analyst</v>
          </cell>
          <cell r="H6519">
            <v>45161.666678240741</v>
          </cell>
        </row>
        <row r="6520">
          <cell r="A6520" t="str">
            <v>Data Scientist</v>
          </cell>
          <cell r="H6520">
            <v>45020.754687499997</v>
          </cell>
        </row>
        <row r="6521">
          <cell r="A6521" t="str">
            <v>Data Engineer</v>
          </cell>
          <cell r="H6521">
            <v>44958.957743055558</v>
          </cell>
        </row>
        <row r="6522">
          <cell r="A6522" t="str">
            <v>Data Engineer</v>
          </cell>
          <cell r="H6522">
            <v>45145.350162037037</v>
          </cell>
        </row>
        <row r="6523">
          <cell r="A6523" t="str">
            <v>Data Analyst</v>
          </cell>
          <cell r="H6523">
            <v>45132.541805555556</v>
          </cell>
        </row>
        <row r="6524">
          <cell r="A6524" t="str">
            <v>Data Scientist</v>
          </cell>
          <cell r="H6524">
            <v>45113.878703703696</v>
          </cell>
        </row>
        <row r="6525">
          <cell r="A6525" t="str">
            <v>Data Engineer</v>
          </cell>
          <cell r="H6525">
            <v>45178.255428240736</v>
          </cell>
        </row>
        <row r="6526">
          <cell r="A6526" t="str">
            <v>Data Analyst</v>
          </cell>
          <cell r="H6526">
            <v>45145.291851851849</v>
          </cell>
        </row>
        <row r="6527">
          <cell r="A6527" t="str">
            <v>Senior Data Scientist</v>
          </cell>
          <cell r="H6527">
            <v>45006.508020833331</v>
          </cell>
        </row>
        <row r="6528">
          <cell r="A6528" t="str">
            <v>Data Scientist</v>
          </cell>
          <cell r="H6528">
            <v>45147.293703703697</v>
          </cell>
        </row>
        <row r="6529">
          <cell r="A6529" t="str">
            <v>Data Engineer</v>
          </cell>
          <cell r="H6529">
            <v>45154.557152777779</v>
          </cell>
        </row>
        <row r="6530">
          <cell r="A6530" t="str">
            <v>Data Engineer</v>
          </cell>
          <cell r="H6530">
            <v>45169.300011574072</v>
          </cell>
        </row>
        <row r="6531">
          <cell r="A6531" t="str">
            <v>Data Analyst</v>
          </cell>
          <cell r="H6531">
            <v>44964.917500000003</v>
          </cell>
        </row>
        <row r="6532">
          <cell r="A6532" t="str">
            <v>Data Engineer</v>
          </cell>
          <cell r="H6532">
            <v>45099.921458333331</v>
          </cell>
        </row>
        <row r="6533">
          <cell r="A6533" t="str">
            <v>Data Analyst</v>
          </cell>
          <cell r="H6533">
            <v>45282.626099537039</v>
          </cell>
        </row>
        <row r="6534">
          <cell r="A6534" t="str">
            <v>Data Engineer</v>
          </cell>
          <cell r="H6534">
            <v>45281.614166666674</v>
          </cell>
        </row>
        <row r="6535">
          <cell r="A6535" t="str">
            <v>Data Scientist</v>
          </cell>
          <cell r="H6535">
            <v>44942.404988425929</v>
          </cell>
        </row>
        <row r="6536">
          <cell r="A6536" t="str">
            <v>Senior Data Scientist</v>
          </cell>
          <cell r="H6536">
            <v>45225.836828703701</v>
          </cell>
        </row>
        <row r="6537">
          <cell r="A6537" t="str">
            <v>Data Scientist</v>
          </cell>
          <cell r="H6537">
            <v>45092.905590277784</v>
          </cell>
        </row>
        <row r="6538">
          <cell r="A6538" t="str">
            <v>Data Analyst</v>
          </cell>
          <cell r="H6538">
            <v>45036.875520833331</v>
          </cell>
        </row>
        <row r="6539">
          <cell r="A6539" t="str">
            <v>Data Engineer</v>
          </cell>
          <cell r="H6539">
            <v>45117.381967592592</v>
          </cell>
        </row>
        <row r="6540">
          <cell r="A6540" t="str">
            <v>Data Analyst</v>
          </cell>
          <cell r="H6540">
            <v>45120.708506944437</v>
          </cell>
        </row>
        <row r="6541">
          <cell r="A6541" t="str">
            <v>Data Engineer</v>
          </cell>
          <cell r="H6541">
            <v>44992.625821759262</v>
          </cell>
        </row>
        <row r="6542">
          <cell r="A6542" t="str">
            <v>Data Analyst</v>
          </cell>
          <cell r="H6542">
            <v>44944.833518518521</v>
          </cell>
        </row>
        <row r="6543">
          <cell r="A6543" t="str">
            <v>Data Scientist</v>
          </cell>
          <cell r="H6543">
            <v>45132.878437500003</v>
          </cell>
        </row>
        <row r="6544">
          <cell r="A6544" t="str">
            <v>Data Engineer</v>
          </cell>
          <cell r="H6544">
            <v>45281.129895833343</v>
          </cell>
        </row>
        <row r="6545">
          <cell r="A6545" t="str">
            <v>Senior Data Engineer</v>
          </cell>
          <cell r="H6545">
            <v>44993.630648148152</v>
          </cell>
        </row>
        <row r="6546">
          <cell r="A6546" t="str">
            <v>Data Analyst</v>
          </cell>
          <cell r="H6546">
            <v>44946.985439814824</v>
          </cell>
        </row>
        <row r="6547">
          <cell r="A6547" t="str">
            <v>Senior Data Scientist</v>
          </cell>
          <cell r="H6547">
            <v>45275.043564814812</v>
          </cell>
        </row>
        <row r="6548">
          <cell r="A6548" t="str">
            <v>Senior Data Analyst</v>
          </cell>
          <cell r="H6548">
            <v>45190.751134259262</v>
          </cell>
        </row>
        <row r="6549">
          <cell r="A6549" t="str">
            <v>Data Scientist</v>
          </cell>
          <cell r="H6549">
            <v>45091.349224537043</v>
          </cell>
        </row>
        <row r="6550">
          <cell r="A6550" t="str">
            <v>Business Analyst</v>
          </cell>
          <cell r="H6550">
            <v>45195.292604166672</v>
          </cell>
        </row>
        <row r="6551">
          <cell r="A6551" t="str">
            <v>Data Scientist</v>
          </cell>
          <cell r="H6551">
            <v>45112.797291666669</v>
          </cell>
        </row>
        <row r="6552">
          <cell r="A6552" t="str">
            <v>Data Scientist</v>
          </cell>
          <cell r="H6552">
            <v>45091.698391203703</v>
          </cell>
        </row>
        <row r="6553">
          <cell r="A6553" t="str">
            <v>Data Engineer</v>
          </cell>
          <cell r="H6553">
            <v>45038.322152777779</v>
          </cell>
        </row>
        <row r="6554">
          <cell r="A6554" t="str">
            <v>Data Scientist</v>
          </cell>
          <cell r="H6554">
            <v>45275.84579861111</v>
          </cell>
        </row>
        <row r="6555">
          <cell r="A6555" t="str">
            <v>Data Analyst</v>
          </cell>
          <cell r="H6555">
            <v>45173.750381944446</v>
          </cell>
        </row>
        <row r="6556">
          <cell r="A6556" t="str">
            <v>Data Engineer</v>
          </cell>
          <cell r="H6556">
            <v>45216.838229166657</v>
          </cell>
        </row>
        <row r="6557">
          <cell r="A6557" t="str">
            <v>Senior Data Scientist</v>
          </cell>
          <cell r="H6557">
            <v>45166.109560185178</v>
          </cell>
        </row>
        <row r="6558">
          <cell r="A6558" t="str">
            <v>Data Engineer</v>
          </cell>
          <cell r="H6558">
            <v>45202.755624999998</v>
          </cell>
        </row>
        <row r="6559">
          <cell r="A6559" t="str">
            <v>Data Engineer</v>
          </cell>
          <cell r="H6559">
            <v>45184.705706018518</v>
          </cell>
        </row>
        <row r="6560">
          <cell r="A6560" t="str">
            <v>Data Engineer</v>
          </cell>
          <cell r="H6560">
            <v>44931.912476851852</v>
          </cell>
        </row>
        <row r="6561">
          <cell r="A6561" t="str">
            <v>Data Scientist</v>
          </cell>
          <cell r="H6561">
            <v>45003.29954861111</v>
          </cell>
        </row>
        <row r="6562">
          <cell r="A6562" t="str">
            <v>Data Engineer</v>
          </cell>
          <cell r="H6562">
            <v>45103.673078703701</v>
          </cell>
        </row>
        <row r="6563">
          <cell r="A6563" t="str">
            <v>Data Engineer</v>
          </cell>
          <cell r="H6563">
            <v>45247.297974537039</v>
          </cell>
        </row>
        <row r="6564">
          <cell r="A6564" t="str">
            <v>Data Engineer</v>
          </cell>
          <cell r="H6564">
            <v>45148.37840277778</v>
          </cell>
        </row>
        <row r="6565">
          <cell r="A6565" t="str">
            <v>Senior Data Scientist</v>
          </cell>
          <cell r="H6565">
            <v>44966.357812499999</v>
          </cell>
        </row>
        <row r="6566">
          <cell r="A6566" t="str">
            <v>Data Engineer</v>
          </cell>
          <cell r="H6566">
            <v>44958.015601851846</v>
          </cell>
        </row>
        <row r="6567">
          <cell r="A6567" t="str">
            <v>Data Analyst</v>
          </cell>
          <cell r="H6567">
            <v>44966.875555555547</v>
          </cell>
        </row>
        <row r="6568">
          <cell r="A6568" t="str">
            <v>Data Engineer</v>
          </cell>
          <cell r="H6568">
            <v>45225.149386574078</v>
          </cell>
        </row>
        <row r="6569">
          <cell r="A6569" t="str">
            <v>Data Engineer</v>
          </cell>
          <cell r="H6569">
            <v>45221.474583333344</v>
          </cell>
        </row>
        <row r="6570">
          <cell r="A6570" t="str">
            <v>Data Analyst</v>
          </cell>
          <cell r="H6570">
            <v>45260.493252314824</v>
          </cell>
        </row>
        <row r="6571">
          <cell r="A6571" t="str">
            <v>Senior Data Engineer</v>
          </cell>
          <cell r="H6571">
            <v>45017.289594907408</v>
          </cell>
        </row>
        <row r="6572">
          <cell r="A6572" t="str">
            <v>Senior Data Engineer</v>
          </cell>
          <cell r="H6572">
            <v>45215.603229166663</v>
          </cell>
        </row>
        <row r="6573">
          <cell r="A6573" t="str">
            <v>Data Engineer</v>
          </cell>
          <cell r="H6573">
            <v>45265.420393518521</v>
          </cell>
        </row>
        <row r="6574">
          <cell r="A6574" t="str">
            <v>Data Engineer</v>
          </cell>
          <cell r="H6574">
            <v>45147.755891203713</v>
          </cell>
        </row>
        <row r="6575">
          <cell r="A6575" t="str">
            <v>Data Engineer</v>
          </cell>
          <cell r="H6575">
            <v>44977.796446759261</v>
          </cell>
        </row>
        <row r="6576">
          <cell r="A6576" t="str">
            <v>Data Engineer</v>
          </cell>
          <cell r="H6576">
            <v>44940.258506944447</v>
          </cell>
        </row>
        <row r="6577">
          <cell r="A6577" t="str">
            <v>Data Scientist</v>
          </cell>
          <cell r="H6577">
            <v>45166.587025462963</v>
          </cell>
        </row>
        <row r="6578">
          <cell r="A6578" t="str">
            <v>Data Scientist</v>
          </cell>
          <cell r="H6578">
            <v>45127.023287037038</v>
          </cell>
        </row>
        <row r="6579">
          <cell r="A6579" t="str">
            <v>Data Engineer</v>
          </cell>
          <cell r="H6579">
            <v>45035.588101851848</v>
          </cell>
        </row>
        <row r="6580">
          <cell r="A6580" t="str">
            <v>Data Analyst</v>
          </cell>
          <cell r="H6580">
            <v>45044.956655092603</v>
          </cell>
        </row>
        <row r="6581">
          <cell r="A6581" t="str">
            <v>Data Engineer</v>
          </cell>
          <cell r="H6581">
            <v>45047.29724537037</v>
          </cell>
        </row>
        <row r="6582">
          <cell r="A6582" t="str">
            <v>Data Engineer</v>
          </cell>
          <cell r="H6582">
            <v>45179.750462962962</v>
          </cell>
        </row>
        <row r="6583">
          <cell r="A6583" t="str">
            <v>Machine Learning Engineer</v>
          </cell>
          <cell r="H6583">
            <v>45230.616319444453</v>
          </cell>
        </row>
        <row r="6584">
          <cell r="A6584" t="str">
            <v>Data Analyst</v>
          </cell>
          <cell r="H6584">
            <v>45169.960787037038</v>
          </cell>
        </row>
        <row r="6585">
          <cell r="A6585" t="str">
            <v>Data Scientist</v>
          </cell>
          <cell r="H6585">
            <v>45106.888819444437</v>
          </cell>
        </row>
        <row r="6586">
          <cell r="A6586" t="str">
            <v>Machine Learning Engineer</v>
          </cell>
          <cell r="H6586">
            <v>45244.834791666668</v>
          </cell>
        </row>
        <row r="6587">
          <cell r="A6587" t="str">
            <v>Data Engineer</v>
          </cell>
          <cell r="H6587">
            <v>45177.394606481481</v>
          </cell>
        </row>
        <row r="6588">
          <cell r="A6588" t="str">
            <v>Data Scientist</v>
          </cell>
          <cell r="H6588">
            <v>45261.918645833342</v>
          </cell>
        </row>
        <row r="6589">
          <cell r="A6589" t="str">
            <v>Senior Data Engineer</v>
          </cell>
          <cell r="H6589">
            <v>45174.586956018517</v>
          </cell>
        </row>
        <row r="6590">
          <cell r="A6590" t="str">
            <v>Data Analyst</v>
          </cell>
          <cell r="H6590">
            <v>45100.430231481478</v>
          </cell>
        </row>
        <row r="6591">
          <cell r="A6591" t="str">
            <v>Senior Data Scientist</v>
          </cell>
          <cell r="H6591">
            <v>45022.286770833343</v>
          </cell>
        </row>
        <row r="6592">
          <cell r="A6592" t="str">
            <v>Data Scientist</v>
          </cell>
          <cell r="H6592">
            <v>45162.796342592592</v>
          </cell>
        </row>
        <row r="6593">
          <cell r="A6593" t="str">
            <v>Data Scientist</v>
          </cell>
          <cell r="H6593">
            <v>45251.294641203713</v>
          </cell>
        </row>
        <row r="6594">
          <cell r="A6594" t="str">
            <v>Data Engineer</v>
          </cell>
          <cell r="H6594">
            <v>45037.831331018519</v>
          </cell>
        </row>
        <row r="6595">
          <cell r="A6595" t="str">
            <v>Data Scientist</v>
          </cell>
          <cell r="H6595">
            <v>45219.106805555559</v>
          </cell>
        </row>
        <row r="6596">
          <cell r="A6596" t="str">
            <v>Senior Data Scientist</v>
          </cell>
          <cell r="H6596">
            <v>45105.669305555559</v>
          </cell>
        </row>
        <row r="6597">
          <cell r="A6597" t="str">
            <v>Data Scientist</v>
          </cell>
          <cell r="H6597">
            <v>44945.348495370366</v>
          </cell>
        </row>
        <row r="6598">
          <cell r="A6598" t="str">
            <v>Data Scientist</v>
          </cell>
          <cell r="H6598">
            <v>44944.628055555557</v>
          </cell>
        </row>
        <row r="6599">
          <cell r="A6599" t="str">
            <v>Data Engineer</v>
          </cell>
          <cell r="H6599">
            <v>45247.961712962962</v>
          </cell>
        </row>
        <row r="6600">
          <cell r="A6600" t="str">
            <v>Data Engineer</v>
          </cell>
          <cell r="H6600">
            <v>45275.346296296288</v>
          </cell>
        </row>
        <row r="6601">
          <cell r="A6601" t="str">
            <v>Data Engineer</v>
          </cell>
          <cell r="H6601">
            <v>45229.834768518522</v>
          </cell>
        </row>
        <row r="6602">
          <cell r="A6602" t="str">
            <v>Data Scientist</v>
          </cell>
          <cell r="H6602">
            <v>45175.543020833327</v>
          </cell>
        </row>
        <row r="6603">
          <cell r="A6603" t="str">
            <v>Senior Data Engineer</v>
          </cell>
          <cell r="H6603">
            <v>45214.507534722223</v>
          </cell>
        </row>
        <row r="6604">
          <cell r="A6604" t="str">
            <v>Data Analyst</v>
          </cell>
          <cell r="H6604">
            <v>45022.091168981482</v>
          </cell>
        </row>
        <row r="6605">
          <cell r="A6605" t="str">
            <v>Senior Data Engineer</v>
          </cell>
          <cell r="H6605">
            <v>45130.308391203696</v>
          </cell>
        </row>
        <row r="6606">
          <cell r="A6606" t="str">
            <v>Data Analyst</v>
          </cell>
          <cell r="H6606">
            <v>45003.667361111111</v>
          </cell>
        </row>
        <row r="6607">
          <cell r="A6607" t="str">
            <v>Data Engineer</v>
          </cell>
          <cell r="H6607">
            <v>44968.465289351851</v>
          </cell>
        </row>
        <row r="6608">
          <cell r="A6608" t="str">
            <v>Data Scientist</v>
          </cell>
          <cell r="H6608">
            <v>44954.003506944442</v>
          </cell>
        </row>
        <row r="6609">
          <cell r="A6609" t="str">
            <v>Senior Data Engineer</v>
          </cell>
          <cell r="H6609">
            <v>45177.612500000003</v>
          </cell>
        </row>
        <row r="6610">
          <cell r="A6610" t="str">
            <v>Machine Learning Engineer</v>
          </cell>
          <cell r="H6610">
            <v>45048.265416666669</v>
          </cell>
        </row>
        <row r="6611">
          <cell r="A6611" t="str">
            <v>Data Engineer</v>
          </cell>
          <cell r="H6611">
            <v>45005.677106481482</v>
          </cell>
        </row>
        <row r="6612">
          <cell r="A6612" t="str">
            <v>Senior Data Engineer</v>
          </cell>
          <cell r="H6612">
            <v>44934.212534722217</v>
          </cell>
        </row>
        <row r="6613">
          <cell r="A6613" t="str">
            <v>Data Engineer</v>
          </cell>
          <cell r="H6613">
            <v>45089.836701388893</v>
          </cell>
        </row>
        <row r="6614">
          <cell r="A6614" t="str">
            <v>Senior Data Engineer</v>
          </cell>
          <cell r="H6614">
            <v>45104.93613425926</v>
          </cell>
        </row>
        <row r="6615">
          <cell r="A6615" t="str">
            <v>Data Engineer</v>
          </cell>
          <cell r="H6615">
            <v>45176.298136574071</v>
          </cell>
        </row>
        <row r="6616">
          <cell r="A6616" t="str">
            <v>Software Engineer</v>
          </cell>
          <cell r="H6616">
            <v>45166.001388888893</v>
          </cell>
        </row>
        <row r="6617">
          <cell r="A6617" t="str">
            <v>Senior Data Scientist</v>
          </cell>
          <cell r="H6617">
            <v>44959.294305555559</v>
          </cell>
        </row>
        <row r="6618">
          <cell r="A6618" t="str">
            <v>Data Analyst</v>
          </cell>
          <cell r="H6618">
            <v>45009.877986111111</v>
          </cell>
        </row>
        <row r="6619">
          <cell r="A6619" t="str">
            <v>Senior Data Engineer</v>
          </cell>
          <cell r="H6619">
            <v>45170.820821759262</v>
          </cell>
        </row>
        <row r="6620">
          <cell r="A6620" t="str">
            <v>Data Engineer</v>
          </cell>
          <cell r="H6620">
            <v>45182.545277777783</v>
          </cell>
        </row>
        <row r="6621">
          <cell r="A6621" t="str">
            <v>Senior Data Scientist</v>
          </cell>
          <cell r="H6621">
            <v>45096.436620370368</v>
          </cell>
        </row>
        <row r="6622">
          <cell r="A6622" t="str">
            <v>Data Engineer</v>
          </cell>
          <cell r="H6622">
            <v>44942.989293981482</v>
          </cell>
        </row>
        <row r="6623">
          <cell r="A6623" t="str">
            <v>Senior Data Engineer</v>
          </cell>
          <cell r="H6623">
            <v>44980.048657407409</v>
          </cell>
        </row>
        <row r="6624">
          <cell r="A6624" t="str">
            <v>Data Analyst</v>
          </cell>
          <cell r="H6624">
            <v>45034.261087962957</v>
          </cell>
        </row>
        <row r="6625">
          <cell r="A6625" t="str">
            <v>Data Engineer</v>
          </cell>
          <cell r="H6625">
            <v>44952.798564814817</v>
          </cell>
        </row>
        <row r="6626">
          <cell r="A6626" t="str">
            <v>Data Engineer</v>
          </cell>
          <cell r="H6626">
            <v>44985.746111111112</v>
          </cell>
        </row>
        <row r="6627">
          <cell r="A6627" t="str">
            <v>Data Analyst</v>
          </cell>
          <cell r="H6627">
            <v>45118.584062499998</v>
          </cell>
        </row>
        <row r="6628">
          <cell r="A6628" t="str">
            <v>Data Engineer</v>
          </cell>
          <cell r="H6628">
            <v>45005.444386574083</v>
          </cell>
        </row>
        <row r="6629">
          <cell r="A6629" t="str">
            <v>Data Engineer</v>
          </cell>
          <cell r="H6629">
            <v>45197.546296296299</v>
          </cell>
        </row>
        <row r="6630">
          <cell r="A6630" t="str">
            <v>Data Analyst</v>
          </cell>
          <cell r="H6630">
            <v>45232.666828703703</v>
          </cell>
        </row>
        <row r="6631">
          <cell r="A6631" t="str">
            <v>Senior Data Engineer</v>
          </cell>
          <cell r="H6631">
            <v>45049.938564814824</v>
          </cell>
        </row>
        <row r="6632">
          <cell r="A6632" t="str">
            <v>Data Scientist</v>
          </cell>
          <cell r="H6632">
            <v>45098.786863425928</v>
          </cell>
        </row>
        <row r="6633">
          <cell r="A6633" t="str">
            <v>Data Engineer</v>
          </cell>
          <cell r="H6633">
            <v>45000.797256944446</v>
          </cell>
        </row>
        <row r="6634">
          <cell r="A6634" t="str">
            <v>Data Engineer</v>
          </cell>
          <cell r="H6634">
            <v>45194.921666666669</v>
          </cell>
        </row>
        <row r="6635">
          <cell r="A6635" t="str">
            <v>Data Engineer</v>
          </cell>
          <cell r="H6635">
            <v>44981.880740740737</v>
          </cell>
        </row>
        <row r="6636">
          <cell r="A6636" t="str">
            <v>Business Analyst</v>
          </cell>
          <cell r="H6636">
            <v>45026.792372685188</v>
          </cell>
        </row>
        <row r="6637">
          <cell r="A6637" t="str">
            <v>Data Analyst</v>
          </cell>
          <cell r="H6637">
            <v>45188.58388888889</v>
          </cell>
        </row>
        <row r="6638">
          <cell r="A6638" t="str">
            <v>Data Analyst</v>
          </cell>
          <cell r="H6638">
            <v>45055.541643518518</v>
          </cell>
        </row>
        <row r="6639">
          <cell r="A6639" t="str">
            <v>Data Engineer</v>
          </cell>
          <cell r="H6639">
            <v>45175.951435185183</v>
          </cell>
        </row>
        <row r="6640">
          <cell r="A6640" t="str">
            <v>Data Engineer</v>
          </cell>
          <cell r="H6640">
            <v>45103.879016203697</v>
          </cell>
        </row>
        <row r="6641">
          <cell r="A6641" t="str">
            <v>Data Scientist</v>
          </cell>
          <cell r="H6641">
            <v>45171.37767361111</v>
          </cell>
        </row>
        <row r="6642">
          <cell r="A6642" t="str">
            <v>Data Scientist</v>
          </cell>
          <cell r="H6642">
            <v>45073.75341435185</v>
          </cell>
        </row>
        <row r="6643">
          <cell r="A6643" t="str">
            <v>Senior Data Engineer</v>
          </cell>
          <cell r="H6643">
            <v>45016.939513888887</v>
          </cell>
        </row>
        <row r="6644">
          <cell r="A6644" t="str">
            <v>Data Engineer</v>
          </cell>
          <cell r="H6644">
            <v>44957.713900462957</v>
          </cell>
        </row>
        <row r="6645">
          <cell r="A6645" t="str">
            <v>Data Engineer</v>
          </cell>
          <cell r="H6645">
            <v>44964.049050925933</v>
          </cell>
        </row>
        <row r="6646">
          <cell r="A6646" t="str">
            <v>Data Scientist</v>
          </cell>
          <cell r="H6646">
            <v>45014.346342592587</v>
          </cell>
        </row>
        <row r="6647">
          <cell r="A6647" t="str">
            <v>Data Scientist</v>
          </cell>
          <cell r="H6647">
            <v>45264.003993055558</v>
          </cell>
        </row>
        <row r="6648">
          <cell r="A6648" t="str">
            <v>Senior Data Engineer</v>
          </cell>
          <cell r="H6648">
            <v>45235.795671296299</v>
          </cell>
        </row>
        <row r="6649">
          <cell r="A6649" t="str">
            <v>Data Analyst</v>
          </cell>
          <cell r="H6649">
            <v>45164.461689814823</v>
          </cell>
        </row>
        <row r="6650">
          <cell r="A6650" t="str">
            <v>Data Scientist</v>
          </cell>
          <cell r="H6650">
            <v>44966.00340277778</v>
          </cell>
        </row>
        <row r="6651">
          <cell r="A6651" t="str">
            <v>Data Scientist</v>
          </cell>
          <cell r="H6651">
            <v>45126.837395833332</v>
          </cell>
        </row>
        <row r="6652">
          <cell r="A6652" t="str">
            <v>Data Scientist</v>
          </cell>
          <cell r="H6652">
            <v>45092.833784722221</v>
          </cell>
        </row>
        <row r="6653">
          <cell r="A6653" t="str">
            <v>Data Scientist</v>
          </cell>
          <cell r="H6653">
            <v>45007.332905092589</v>
          </cell>
        </row>
        <row r="6654">
          <cell r="A6654" t="str">
            <v>Data Engineer</v>
          </cell>
          <cell r="H6654">
            <v>45209.590717592589</v>
          </cell>
        </row>
        <row r="6655">
          <cell r="A6655" t="str">
            <v>Data Scientist</v>
          </cell>
          <cell r="H6655">
            <v>45078.391736111109</v>
          </cell>
        </row>
        <row r="6656">
          <cell r="A6656" t="str">
            <v>Data Scientist</v>
          </cell>
          <cell r="H6656">
            <v>45266.043692129628</v>
          </cell>
        </row>
        <row r="6657">
          <cell r="A6657" t="str">
            <v>Data Engineer</v>
          </cell>
          <cell r="H6657">
            <v>45188.826377314806</v>
          </cell>
        </row>
        <row r="6658">
          <cell r="A6658" t="str">
            <v>Data Scientist</v>
          </cell>
          <cell r="H6658">
            <v>44936.58452546296</v>
          </cell>
        </row>
        <row r="6659">
          <cell r="A6659" t="str">
            <v>Data Analyst</v>
          </cell>
          <cell r="H6659">
            <v>44945.638113425928</v>
          </cell>
        </row>
        <row r="6660">
          <cell r="A6660" t="str">
            <v>Data Engineer</v>
          </cell>
          <cell r="H6660">
            <v>45155.923888888887</v>
          </cell>
        </row>
        <row r="6661">
          <cell r="A6661" t="str">
            <v>Data Scientist</v>
          </cell>
          <cell r="H6661">
            <v>45007.852523148147</v>
          </cell>
        </row>
        <row r="6662">
          <cell r="A6662" t="str">
            <v>Data Engineer</v>
          </cell>
          <cell r="H6662">
            <v>45174.622083333343</v>
          </cell>
        </row>
        <row r="6663">
          <cell r="A6663" t="str">
            <v>Data Engineer</v>
          </cell>
          <cell r="H6663">
            <v>45062.996203703697</v>
          </cell>
        </row>
        <row r="6664">
          <cell r="A6664" t="str">
            <v>Data Scientist</v>
          </cell>
          <cell r="H6664">
            <v>45277.085173611107</v>
          </cell>
        </row>
        <row r="6665">
          <cell r="A6665" t="str">
            <v>Data Scientist</v>
          </cell>
          <cell r="H6665">
            <v>45111.376886574071</v>
          </cell>
        </row>
        <row r="6666">
          <cell r="A6666" t="str">
            <v>Data Analyst</v>
          </cell>
          <cell r="H6666">
            <v>45070.916678240741</v>
          </cell>
        </row>
        <row r="6667">
          <cell r="A6667" t="str">
            <v>Data Scientist</v>
          </cell>
          <cell r="H6667">
            <v>45094.917569444442</v>
          </cell>
        </row>
        <row r="6668">
          <cell r="A6668" t="str">
            <v>Data Engineer</v>
          </cell>
          <cell r="H6668">
            <v>45215.659814814811</v>
          </cell>
        </row>
        <row r="6669">
          <cell r="A6669" t="str">
            <v>Senior Data Analyst</v>
          </cell>
          <cell r="H6669">
            <v>45219.751539351862</v>
          </cell>
        </row>
        <row r="6670">
          <cell r="A6670" t="str">
            <v>Data Scientist</v>
          </cell>
          <cell r="H6670">
            <v>45246.632222222222</v>
          </cell>
        </row>
        <row r="6671">
          <cell r="A6671" t="str">
            <v>Machine Learning Engineer</v>
          </cell>
          <cell r="H6671">
            <v>45185.593865740739</v>
          </cell>
        </row>
        <row r="6672">
          <cell r="A6672" t="str">
            <v>Senior Data Analyst</v>
          </cell>
          <cell r="H6672">
            <v>44958.834189814806</v>
          </cell>
        </row>
        <row r="6673">
          <cell r="A6673" t="str">
            <v>Data Scientist</v>
          </cell>
          <cell r="H6673">
            <v>44963.291701388887</v>
          </cell>
        </row>
        <row r="6674">
          <cell r="A6674" t="str">
            <v>Data Analyst</v>
          </cell>
          <cell r="H6674">
            <v>45184.792407407411</v>
          </cell>
        </row>
        <row r="6675">
          <cell r="A6675" t="str">
            <v>Senior Data Scientist</v>
          </cell>
          <cell r="H6675">
            <v>45052.293449074074</v>
          </cell>
        </row>
        <row r="6676">
          <cell r="A6676" t="str">
            <v>Data Engineer</v>
          </cell>
          <cell r="H6676">
            <v>44984.527013888888</v>
          </cell>
        </row>
        <row r="6677">
          <cell r="A6677" t="str">
            <v>Data Engineer</v>
          </cell>
          <cell r="H6677">
            <v>45245.715428240743</v>
          </cell>
        </row>
        <row r="6678">
          <cell r="A6678" t="str">
            <v>Senior Data Engineer</v>
          </cell>
          <cell r="H6678">
            <v>45118.3830787037</v>
          </cell>
        </row>
        <row r="6679">
          <cell r="A6679" t="str">
            <v>Senior Data Scientist</v>
          </cell>
          <cell r="H6679">
            <v>44944.085902777777</v>
          </cell>
        </row>
        <row r="6680">
          <cell r="A6680" t="str">
            <v>Data Engineer</v>
          </cell>
          <cell r="H6680">
            <v>45247.62699074074</v>
          </cell>
        </row>
        <row r="6681">
          <cell r="A6681" t="str">
            <v>Data Engineer</v>
          </cell>
          <cell r="H6681">
            <v>45113.922858796293</v>
          </cell>
        </row>
        <row r="6682">
          <cell r="A6682" t="str">
            <v>Data Engineer</v>
          </cell>
          <cell r="H6682">
            <v>45006.534618055557</v>
          </cell>
        </row>
        <row r="6683">
          <cell r="A6683" t="str">
            <v>Data Scientist</v>
          </cell>
          <cell r="H6683">
            <v>45139.863749999997</v>
          </cell>
        </row>
        <row r="6684">
          <cell r="A6684" t="str">
            <v>Data Analyst</v>
          </cell>
          <cell r="H6684">
            <v>44985.77511574074</v>
          </cell>
        </row>
        <row r="6685">
          <cell r="A6685" t="str">
            <v>Data Engineer</v>
          </cell>
          <cell r="H6685">
            <v>44960.548263888893</v>
          </cell>
        </row>
        <row r="6686">
          <cell r="A6686" t="str">
            <v>Data Engineer</v>
          </cell>
          <cell r="H6686">
            <v>44942.892546296287</v>
          </cell>
        </row>
        <row r="6687">
          <cell r="A6687" t="str">
            <v>Senior Data Engineer</v>
          </cell>
          <cell r="H6687">
            <v>45114.482743055552</v>
          </cell>
        </row>
        <row r="6688">
          <cell r="A6688" t="str">
            <v>Data Scientist</v>
          </cell>
          <cell r="H6688">
            <v>45237.069340277783</v>
          </cell>
        </row>
        <row r="6689">
          <cell r="A6689" t="str">
            <v>Data Engineer</v>
          </cell>
          <cell r="H6689">
            <v>44932.757986111108</v>
          </cell>
        </row>
        <row r="6690">
          <cell r="A6690" t="str">
            <v>Data Analyst</v>
          </cell>
          <cell r="H6690">
            <v>45120.875069444453</v>
          </cell>
        </row>
        <row r="6691">
          <cell r="A6691" t="str">
            <v>Data Analyst</v>
          </cell>
          <cell r="H6691">
            <v>45125.752708333333</v>
          </cell>
        </row>
        <row r="6692">
          <cell r="A6692" t="str">
            <v>Data Analyst</v>
          </cell>
          <cell r="H6692">
            <v>45020.663078703707</v>
          </cell>
        </row>
        <row r="6693">
          <cell r="A6693" t="str">
            <v>Machine Learning Engineer</v>
          </cell>
          <cell r="H6693">
            <v>45057.629178240742</v>
          </cell>
        </row>
        <row r="6694">
          <cell r="A6694" t="str">
            <v>Data Scientist</v>
          </cell>
          <cell r="H6694">
            <v>44942.654108796298</v>
          </cell>
        </row>
        <row r="6695">
          <cell r="A6695" t="str">
            <v>Data Analyst</v>
          </cell>
          <cell r="H6695">
            <v>45167.505798611113</v>
          </cell>
        </row>
        <row r="6696">
          <cell r="A6696" t="str">
            <v>Data Engineer</v>
          </cell>
          <cell r="H6696">
            <v>45113.421770833331</v>
          </cell>
        </row>
        <row r="6697">
          <cell r="A6697" t="str">
            <v>Data Analyst</v>
          </cell>
          <cell r="H6697">
            <v>45155.251006944447</v>
          </cell>
        </row>
        <row r="6698">
          <cell r="A6698" t="str">
            <v>Data Analyst</v>
          </cell>
          <cell r="H6698">
            <v>45100.638564814813</v>
          </cell>
        </row>
        <row r="6699">
          <cell r="A6699" t="str">
            <v>Senior Data Scientist</v>
          </cell>
          <cell r="H6699">
            <v>45061.347870370373</v>
          </cell>
        </row>
        <row r="6700">
          <cell r="A6700" t="str">
            <v>Data Engineer</v>
          </cell>
          <cell r="H6700">
            <v>45182.356134259258</v>
          </cell>
        </row>
        <row r="6701">
          <cell r="A6701" t="str">
            <v>Data Analyst</v>
          </cell>
          <cell r="H6701">
            <v>45245.626400462963</v>
          </cell>
        </row>
        <row r="6702">
          <cell r="A6702" t="str">
            <v>Data Engineer</v>
          </cell>
          <cell r="H6702">
            <v>45252.79891203704</v>
          </cell>
        </row>
        <row r="6703">
          <cell r="A6703" t="str">
            <v>Data Engineer</v>
          </cell>
          <cell r="H6703">
            <v>45051.764513888891</v>
          </cell>
        </row>
        <row r="6704">
          <cell r="A6704" t="str">
            <v>Data Engineer</v>
          </cell>
          <cell r="H6704">
            <v>45200.422037037039</v>
          </cell>
        </row>
        <row r="6705">
          <cell r="A6705" t="str">
            <v>Data Engineer</v>
          </cell>
          <cell r="H6705">
            <v>44995.635972222219</v>
          </cell>
        </row>
        <row r="6706">
          <cell r="A6706" t="str">
            <v>Data Engineer</v>
          </cell>
          <cell r="H6706">
            <v>45029.735729166663</v>
          </cell>
        </row>
        <row r="6707">
          <cell r="A6707" t="str">
            <v>Data Engineer</v>
          </cell>
          <cell r="H6707">
            <v>45168.88076388889</v>
          </cell>
        </row>
        <row r="6708">
          <cell r="A6708" t="str">
            <v>Data Analyst</v>
          </cell>
          <cell r="H6708">
            <v>45029.709861111107</v>
          </cell>
        </row>
        <row r="6709">
          <cell r="A6709" t="str">
            <v>Data Analyst</v>
          </cell>
          <cell r="H6709">
            <v>45061.75105324074</v>
          </cell>
        </row>
        <row r="6710">
          <cell r="A6710" t="str">
            <v>Data Scientist</v>
          </cell>
          <cell r="H6710">
            <v>45104.393240740741</v>
          </cell>
        </row>
        <row r="6711">
          <cell r="A6711" t="str">
            <v>Data Engineer</v>
          </cell>
          <cell r="H6711">
            <v>45108.504270833328</v>
          </cell>
        </row>
        <row r="6712">
          <cell r="A6712" t="str">
            <v>Data Engineer</v>
          </cell>
          <cell r="H6712">
            <v>45079.82335648148</v>
          </cell>
        </row>
        <row r="6713">
          <cell r="A6713" t="str">
            <v>Data Engineer</v>
          </cell>
          <cell r="H6713">
            <v>45054.593333333331</v>
          </cell>
        </row>
        <row r="6714">
          <cell r="A6714" t="str">
            <v>Data Scientist</v>
          </cell>
          <cell r="H6714">
            <v>44964.585300925923</v>
          </cell>
        </row>
        <row r="6715">
          <cell r="A6715" t="str">
            <v>Data Scientist</v>
          </cell>
          <cell r="H6715">
            <v>45253.378113425933</v>
          </cell>
        </row>
        <row r="6716">
          <cell r="A6716" t="str">
            <v>Senior Data Analyst</v>
          </cell>
          <cell r="H6716">
            <v>45139.960266203707</v>
          </cell>
        </row>
        <row r="6717">
          <cell r="A6717" t="str">
            <v>Data Engineer</v>
          </cell>
          <cell r="H6717">
            <v>45286.628576388888</v>
          </cell>
        </row>
        <row r="6718">
          <cell r="A6718" t="str">
            <v>Data Scientist</v>
          </cell>
          <cell r="H6718">
            <v>45058.814421296287</v>
          </cell>
        </row>
        <row r="6719">
          <cell r="A6719" t="str">
            <v>Data Scientist</v>
          </cell>
          <cell r="H6719">
            <v>45106.85869212963</v>
          </cell>
        </row>
        <row r="6720">
          <cell r="A6720" t="str">
            <v>Data Engineer</v>
          </cell>
          <cell r="H6720">
            <v>45237.959652777783</v>
          </cell>
        </row>
        <row r="6721">
          <cell r="A6721" t="str">
            <v>Data Engineer</v>
          </cell>
          <cell r="H6721">
            <v>44951.93408564815</v>
          </cell>
        </row>
        <row r="6722">
          <cell r="A6722" t="str">
            <v>Senior Data Engineer</v>
          </cell>
          <cell r="H6722">
            <v>44977.709178240737</v>
          </cell>
        </row>
        <row r="6723">
          <cell r="A6723" t="str">
            <v>Data Analyst</v>
          </cell>
          <cell r="H6723">
            <v>44994.668564814812</v>
          </cell>
        </row>
        <row r="6724">
          <cell r="A6724" t="str">
            <v>Business Analyst</v>
          </cell>
          <cell r="H6724">
            <v>45228.502175925933</v>
          </cell>
        </row>
        <row r="6725">
          <cell r="A6725" t="str">
            <v>Data Scientist</v>
          </cell>
          <cell r="H6725">
            <v>44954.335358796299</v>
          </cell>
        </row>
        <row r="6726">
          <cell r="A6726" t="str">
            <v>Data Engineer</v>
          </cell>
          <cell r="H6726">
            <v>44931.522615740738</v>
          </cell>
        </row>
        <row r="6727">
          <cell r="A6727" t="str">
            <v>Data Analyst</v>
          </cell>
          <cell r="H6727">
            <v>45231.402268518519</v>
          </cell>
        </row>
        <row r="6728">
          <cell r="A6728" t="str">
            <v>Senior Data Engineer</v>
          </cell>
          <cell r="H6728">
            <v>45155.892766203702</v>
          </cell>
        </row>
        <row r="6729">
          <cell r="A6729" t="str">
            <v>Data Scientist</v>
          </cell>
          <cell r="H6729">
            <v>45240.807349537034</v>
          </cell>
        </row>
        <row r="6730">
          <cell r="A6730" t="str">
            <v>Data Analyst</v>
          </cell>
          <cell r="H6730">
            <v>45187.986655092587</v>
          </cell>
        </row>
        <row r="6731">
          <cell r="A6731" t="str">
            <v>Data Analyst</v>
          </cell>
          <cell r="H6731">
            <v>45164.500023148154</v>
          </cell>
        </row>
        <row r="6732">
          <cell r="A6732" t="str">
            <v>Data Analyst</v>
          </cell>
          <cell r="H6732">
            <v>45087.609155092592</v>
          </cell>
        </row>
        <row r="6733">
          <cell r="A6733" t="str">
            <v>Data Analyst</v>
          </cell>
          <cell r="H6733">
            <v>45156.988067129627</v>
          </cell>
        </row>
        <row r="6734">
          <cell r="A6734" t="str">
            <v>Data Scientist</v>
          </cell>
          <cell r="H6734">
            <v>45204.362719907411</v>
          </cell>
        </row>
        <row r="6735">
          <cell r="A6735" t="str">
            <v>Data Scientist</v>
          </cell>
          <cell r="H6735">
            <v>45214.126840277779</v>
          </cell>
        </row>
        <row r="6736">
          <cell r="A6736" t="str">
            <v>Data Engineer</v>
          </cell>
          <cell r="H6736">
            <v>44968.505879629629</v>
          </cell>
        </row>
        <row r="6737">
          <cell r="A6737" t="str">
            <v>Data Scientist</v>
          </cell>
          <cell r="H6737">
            <v>45169.854861111111</v>
          </cell>
        </row>
        <row r="6738">
          <cell r="A6738" t="str">
            <v>Data Analyst</v>
          </cell>
          <cell r="H6738">
            <v>45213.084513888891</v>
          </cell>
        </row>
        <row r="6739">
          <cell r="A6739" t="str">
            <v>Data Engineer</v>
          </cell>
          <cell r="H6739">
            <v>45152.420659722222</v>
          </cell>
        </row>
        <row r="6740">
          <cell r="A6740" t="str">
            <v>Data Scientist</v>
          </cell>
          <cell r="H6740">
            <v>45157.752199074072</v>
          </cell>
        </row>
        <row r="6741">
          <cell r="A6741" t="str">
            <v>Data Scientist</v>
          </cell>
          <cell r="H6741">
            <v>45020.003240740742</v>
          </cell>
        </row>
        <row r="6742">
          <cell r="A6742" t="str">
            <v>Data Analyst</v>
          </cell>
          <cell r="H6742">
            <v>45159.041921296302</v>
          </cell>
        </row>
        <row r="6743">
          <cell r="A6743" t="str">
            <v>Business Analyst</v>
          </cell>
          <cell r="H6743">
            <v>45288.166678240741</v>
          </cell>
        </row>
        <row r="6744">
          <cell r="A6744" t="str">
            <v>Data Scientist</v>
          </cell>
          <cell r="H6744">
            <v>45005.424166666657</v>
          </cell>
        </row>
        <row r="6745">
          <cell r="A6745" t="str">
            <v>Data Engineer</v>
          </cell>
          <cell r="H6745">
            <v>45103.462187500001</v>
          </cell>
        </row>
        <row r="6746">
          <cell r="A6746" t="str">
            <v>Cloud Engineer</v>
          </cell>
          <cell r="H6746">
            <v>45248.731377314813</v>
          </cell>
        </row>
        <row r="6747">
          <cell r="A6747" t="str">
            <v>Data Scientist</v>
          </cell>
          <cell r="H6747">
            <v>45231.006990740738</v>
          </cell>
        </row>
        <row r="6748">
          <cell r="A6748" t="str">
            <v>Data Engineer</v>
          </cell>
          <cell r="H6748">
            <v>45054.800682870373</v>
          </cell>
        </row>
        <row r="6749">
          <cell r="A6749" t="str">
            <v>Senior Data Engineer</v>
          </cell>
          <cell r="H6749">
            <v>44995.717326388891</v>
          </cell>
        </row>
        <row r="6750">
          <cell r="A6750" t="str">
            <v>Data Engineer</v>
          </cell>
          <cell r="H6750">
            <v>45169.506851851853</v>
          </cell>
        </row>
        <row r="6751">
          <cell r="A6751" t="str">
            <v>Business Analyst</v>
          </cell>
          <cell r="H6751">
            <v>45175.167719907397</v>
          </cell>
        </row>
        <row r="6752">
          <cell r="A6752" t="str">
            <v>Data Engineer</v>
          </cell>
          <cell r="H6752">
            <v>45228.461041666669</v>
          </cell>
        </row>
        <row r="6753">
          <cell r="A6753" t="str">
            <v>Senior Data Scientist</v>
          </cell>
          <cell r="H6753">
            <v>44957.668275462973</v>
          </cell>
        </row>
        <row r="6754">
          <cell r="A6754" t="str">
            <v>Data Engineer</v>
          </cell>
          <cell r="H6754">
            <v>45161.962858796287</v>
          </cell>
        </row>
        <row r="6755">
          <cell r="A6755" t="str">
            <v>Business Analyst</v>
          </cell>
          <cell r="H6755">
            <v>44928.792037037027</v>
          </cell>
        </row>
        <row r="6756">
          <cell r="A6756" t="str">
            <v>Data Engineer</v>
          </cell>
          <cell r="H6756">
            <v>45042.736504629633</v>
          </cell>
        </row>
        <row r="6757">
          <cell r="A6757" t="str">
            <v>Business Analyst</v>
          </cell>
          <cell r="H6757">
            <v>45217.459155092591</v>
          </cell>
        </row>
        <row r="6758">
          <cell r="A6758" t="str">
            <v>Senior Data Analyst</v>
          </cell>
          <cell r="H6758">
            <v>45145.355011574073</v>
          </cell>
        </row>
        <row r="6759">
          <cell r="A6759" t="str">
            <v>Data Engineer</v>
          </cell>
          <cell r="H6759">
            <v>45140.671493055554</v>
          </cell>
        </row>
        <row r="6760">
          <cell r="A6760" t="str">
            <v>Data Engineer</v>
          </cell>
          <cell r="H6760">
            <v>45128.547326388893</v>
          </cell>
        </row>
        <row r="6761">
          <cell r="A6761" t="str">
            <v>Data Analyst</v>
          </cell>
          <cell r="H6761">
            <v>44956.960509259261</v>
          </cell>
        </row>
        <row r="6762">
          <cell r="A6762" t="str">
            <v>Data Analyst</v>
          </cell>
          <cell r="H6762">
            <v>45154.501620370371</v>
          </cell>
        </row>
        <row r="6763">
          <cell r="A6763" t="str">
            <v>Senior Data Engineer</v>
          </cell>
          <cell r="H6763">
            <v>45000.462893518517</v>
          </cell>
        </row>
        <row r="6764">
          <cell r="A6764" t="str">
            <v>Data Engineer</v>
          </cell>
          <cell r="H6764">
            <v>45181.671319444453</v>
          </cell>
        </row>
        <row r="6765">
          <cell r="A6765" t="str">
            <v>Data Scientist</v>
          </cell>
          <cell r="H6765">
            <v>45206.335486111107</v>
          </cell>
        </row>
        <row r="6766">
          <cell r="A6766" t="str">
            <v>Data Engineer</v>
          </cell>
          <cell r="H6766">
            <v>45216.632048611107</v>
          </cell>
        </row>
        <row r="6767">
          <cell r="A6767" t="str">
            <v>Data Analyst</v>
          </cell>
          <cell r="H6767">
            <v>45082.250949074078</v>
          </cell>
        </row>
        <row r="6768">
          <cell r="A6768" t="str">
            <v>Data Scientist</v>
          </cell>
          <cell r="H6768">
            <v>44959.501898148148</v>
          </cell>
        </row>
        <row r="6769">
          <cell r="A6769" t="str">
            <v>Data Engineer</v>
          </cell>
          <cell r="H6769">
            <v>44952.142418981479</v>
          </cell>
        </row>
        <row r="6770">
          <cell r="A6770" t="str">
            <v>Senior Data Analyst</v>
          </cell>
          <cell r="H6770">
            <v>45028.916643518518</v>
          </cell>
        </row>
        <row r="6771">
          <cell r="A6771" t="str">
            <v>Data Scientist</v>
          </cell>
          <cell r="H6771">
            <v>44994.671296296299</v>
          </cell>
        </row>
        <row r="6772">
          <cell r="A6772" t="str">
            <v>Data Engineer</v>
          </cell>
          <cell r="H6772">
            <v>45157.747384259259</v>
          </cell>
        </row>
        <row r="6773">
          <cell r="A6773" t="str">
            <v>Software Engineer</v>
          </cell>
          <cell r="H6773">
            <v>45229.332511574074</v>
          </cell>
        </row>
        <row r="6774">
          <cell r="A6774" t="str">
            <v>Data Scientist</v>
          </cell>
          <cell r="H6774">
            <v>45093.513784722221</v>
          </cell>
        </row>
        <row r="6775">
          <cell r="A6775" t="str">
            <v>Senior Data Analyst</v>
          </cell>
          <cell r="H6775">
            <v>45005.668287037042</v>
          </cell>
        </row>
        <row r="6776">
          <cell r="A6776" t="str">
            <v>Data Analyst</v>
          </cell>
          <cell r="H6776">
            <v>45092.321921296287</v>
          </cell>
        </row>
        <row r="6777">
          <cell r="A6777" t="str">
            <v>Data Scientist</v>
          </cell>
          <cell r="H6777">
            <v>45221.419432870367</v>
          </cell>
        </row>
        <row r="6778">
          <cell r="A6778" t="str">
            <v>Data Engineer</v>
          </cell>
          <cell r="H6778">
            <v>45197.678611111107</v>
          </cell>
        </row>
        <row r="6779">
          <cell r="A6779" t="str">
            <v>Data Engineer</v>
          </cell>
          <cell r="H6779">
            <v>45165.255624999998</v>
          </cell>
        </row>
        <row r="6780">
          <cell r="A6780" t="str">
            <v>Data Scientist</v>
          </cell>
          <cell r="H6780">
            <v>45070.784085648149</v>
          </cell>
        </row>
        <row r="6781">
          <cell r="A6781" t="str">
            <v>Senior Data Engineer</v>
          </cell>
          <cell r="H6781">
            <v>45029.920034722221</v>
          </cell>
        </row>
        <row r="6782">
          <cell r="A6782" t="str">
            <v>Data Analyst</v>
          </cell>
          <cell r="H6782">
            <v>44927.000821759262</v>
          </cell>
        </row>
        <row r="6783">
          <cell r="A6783" t="str">
            <v>Data Scientist</v>
          </cell>
          <cell r="H6783">
            <v>45147.752245370371</v>
          </cell>
        </row>
        <row r="6784">
          <cell r="A6784" t="str">
            <v>Data Analyst</v>
          </cell>
          <cell r="H6784">
            <v>45029.416724537034</v>
          </cell>
        </row>
        <row r="6785">
          <cell r="A6785" t="str">
            <v>Data Engineer</v>
          </cell>
          <cell r="H6785">
            <v>44936.005810185183</v>
          </cell>
        </row>
        <row r="6786">
          <cell r="A6786" t="str">
            <v>Data Scientist</v>
          </cell>
          <cell r="H6786">
            <v>45014.937361111108</v>
          </cell>
        </row>
        <row r="6787">
          <cell r="A6787" t="str">
            <v>Senior Data Engineer</v>
          </cell>
          <cell r="H6787">
            <v>44933.060416666667</v>
          </cell>
        </row>
        <row r="6788">
          <cell r="A6788" t="str">
            <v>Data Scientist</v>
          </cell>
          <cell r="H6788">
            <v>45107.547164351847</v>
          </cell>
        </row>
        <row r="6789">
          <cell r="A6789" t="str">
            <v>Data Engineer</v>
          </cell>
          <cell r="H6789">
            <v>44998.540555555563</v>
          </cell>
        </row>
        <row r="6790">
          <cell r="A6790" t="str">
            <v>Senior Data Engineer</v>
          </cell>
          <cell r="H6790">
            <v>45207.498240740737</v>
          </cell>
        </row>
        <row r="6791">
          <cell r="A6791" t="str">
            <v>Senior Data Engineer</v>
          </cell>
          <cell r="H6791">
            <v>45152.782986111109</v>
          </cell>
        </row>
        <row r="6792">
          <cell r="A6792" t="str">
            <v>Data Scientist</v>
          </cell>
          <cell r="H6792">
            <v>45055.839328703703</v>
          </cell>
        </row>
        <row r="6793">
          <cell r="A6793" t="str">
            <v>Data Analyst</v>
          </cell>
          <cell r="H6793">
            <v>45114.834247685183</v>
          </cell>
        </row>
        <row r="6794">
          <cell r="A6794" t="str">
            <v>Data Analyst</v>
          </cell>
          <cell r="H6794">
            <v>45197.250694444447</v>
          </cell>
        </row>
        <row r="6795">
          <cell r="A6795" t="str">
            <v>Data Analyst</v>
          </cell>
          <cell r="H6795">
            <v>45084.583657407413</v>
          </cell>
        </row>
        <row r="6796">
          <cell r="A6796" t="str">
            <v>Data Scientist</v>
          </cell>
          <cell r="H6796">
            <v>45135.318229166667</v>
          </cell>
        </row>
        <row r="6797">
          <cell r="A6797" t="str">
            <v>Data Scientist</v>
          </cell>
          <cell r="H6797">
            <v>45280.997685185182</v>
          </cell>
        </row>
        <row r="6798">
          <cell r="A6798" t="str">
            <v>Senior Data Scientist</v>
          </cell>
          <cell r="H6798">
            <v>45281.792939814812</v>
          </cell>
        </row>
        <row r="6799">
          <cell r="A6799" t="str">
            <v>Data Engineer</v>
          </cell>
          <cell r="H6799">
            <v>45083.894745370373</v>
          </cell>
        </row>
        <row r="6800">
          <cell r="A6800" t="str">
            <v>Data Scientist</v>
          </cell>
          <cell r="H6800">
            <v>45153.451979166668</v>
          </cell>
        </row>
        <row r="6801">
          <cell r="A6801" t="str">
            <v>Data Engineer</v>
          </cell>
          <cell r="H6801">
            <v>45181.841585648152</v>
          </cell>
        </row>
        <row r="6802">
          <cell r="A6802" t="str">
            <v>Senior Data Scientist</v>
          </cell>
          <cell r="H6802">
            <v>44932.657858796287</v>
          </cell>
        </row>
        <row r="6803">
          <cell r="A6803" t="str">
            <v>Senior Data Engineer</v>
          </cell>
          <cell r="H6803">
            <v>44932.671041666668</v>
          </cell>
        </row>
        <row r="6804">
          <cell r="A6804" t="str">
            <v>Senior Data Analyst</v>
          </cell>
          <cell r="H6804">
            <v>45213.333692129629</v>
          </cell>
        </row>
        <row r="6805">
          <cell r="A6805" t="str">
            <v>Data Analyst</v>
          </cell>
          <cell r="H6805">
            <v>45184.70521990741</v>
          </cell>
        </row>
        <row r="6806">
          <cell r="A6806" t="str">
            <v>Data Analyst</v>
          </cell>
          <cell r="H6806">
            <v>45194.749259259261</v>
          </cell>
        </row>
        <row r="6807">
          <cell r="A6807" t="str">
            <v>Data Analyst</v>
          </cell>
          <cell r="H6807">
            <v>45101.094965277778</v>
          </cell>
        </row>
        <row r="6808">
          <cell r="A6808" t="str">
            <v>Senior Data Analyst</v>
          </cell>
          <cell r="H6808">
            <v>45054.918032407397</v>
          </cell>
        </row>
        <row r="6809">
          <cell r="A6809" t="str">
            <v>Data Engineer</v>
          </cell>
          <cell r="H6809">
            <v>45021.940486111111</v>
          </cell>
        </row>
        <row r="6810">
          <cell r="A6810" t="str">
            <v>Data Analyst</v>
          </cell>
          <cell r="H6810">
            <v>45237.794502314813</v>
          </cell>
        </row>
        <row r="6811">
          <cell r="A6811" t="str">
            <v>Data Analyst</v>
          </cell>
          <cell r="H6811">
            <v>45220.431597222218</v>
          </cell>
        </row>
        <row r="6812">
          <cell r="A6812" t="str">
            <v>Senior Data Analyst</v>
          </cell>
          <cell r="H6812">
            <v>45029.902708333328</v>
          </cell>
        </row>
        <row r="6813">
          <cell r="A6813" t="str">
            <v>Senior Data Engineer</v>
          </cell>
          <cell r="H6813">
            <v>45218.811678240738</v>
          </cell>
        </row>
        <row r="6814">
          <cell r="A6814" t="str">
            <v>Data Analyst</v>
          </cell>
          <cell r="H6814">
            <v>45116.625543981478</v>
          </cell>
        </row>
        <row r="6815">
          <cell r="A6815" t="str">
            <v>Data Scientist</v>
          </cell>
          <cell r="H6815">
            <v>45163.586493055547</v>
          </cell>
        </row>
        <row r="6816">
          <cell r="A6816" t="str">
            <v>Data Scientist</v>
          </cell>
          <cell r="H6816">
            <v>45054.707395833328</v>
          </cell>
        </row>
        <row r="6817">
          <cell r="A6817" t="str">
            <v>Data Analyst</v>
          </cell>
          <cell r="H6817">
            <v>45015.292453703703</v>
          </cell>
        </row>
        <row r="6818">
          <cell r="A6818" t="str">
            <v>Data Engineer</v>
          </cell>
          <cell r="H6818">
            <v>44947.062106481477</v>
          </cell>
        </row>
        <row r="6819">
          <cell r="A6819" t="str">
            <v>Data Analyst</v>
          </cell>
          <cell r="H6819">
            <v>45170.334618055553</v>
          </cell>
        </row>
        <row r="6820">
          <cell r="A6820" t="str">
            <v>Data Analyst</v>
          </cell>
          <cell r="H6820">
            <v>45139.890497685177</v>
          </cell>
        </row>
        <row r="6821">
          <cell r="A6821" t="str">
            <v>Data Scientist</v>
          </cell>
          <cell r="H6821">
            <v>45196.751643518517</v>
          </cell>
        </row>
        <row r="6822">
          <cell r="A6822" t="str">
            <v>Senior Data Scientist</v>
          </cell>
          <cell r="H6822">
            <v>45160.754328703697</v>
          </cell>
        </row>
        <row r="6823">
          <cell r="A6823" t="str">
            <v>Data Scientist</v>
          </cell>
          <cell r="H6823">
            <v>45184.295173611114</v>
          </cell>
        </row>
        <row r="6824">
          <cell r="A6824" t="str">
            <v>Data Scientist</v>
          </cell>
          <cell r="H6824">
            <v>45083.394178240742</v>
          </cell>
        </row>
        <row r="6825">
          <cell r="A6825" t="str">
            <v>Data Engineer</v>
          </cell>
          <cell r="H6825">
            <v>45241.504918981482</v>
          </cell>
        </row>
        <row r="6826">
          <cell r="A6826" t="str">
            <v>Senior Data Analyst</v>
          </cell>
          <cell r="H6826">
            <v>44943.698958333327</v>
          </cell>
        </row>
        <row r="6827">
          <cell r="A6827" t="str">
            <v>Data Analyst</v>
          </cell>
          <cell r="H6827">
            <v>45138.015983796293</v>
          </cell>
        </row>
        <row r="6828">
          <cell r="A6828" t="str">
            <v>Senior Data Engineer</v>
          </cell>
          <cell r="H6828">
            <v>45138.722268518519</v>
          </cell>
        </row>
        <row r="6829">
          <cell r="A6829" t="str">
            <v>Senior Data Scientist</v>
          </cell>
          <cell r="H6829">
            <v>44993.793854166674</v>
          </cell>
        </row>
        <row r="6830">
          <cell r="A6830" t="str">
            <v>Data Analyst</v>
          </cell>
          <cell r="H6830">
            <v>44970.626458333332</v>
          </cell>
        </row>
        <row r="6831">
          <cell r="A6831" t="str">
            <v>Data Analyst</v>
          </cell>
          <cell r="H6831">
            <v>44937.125648148147</v>
          </cell>
        </row>
        <row r="6832">
          <cell r="A6832" t="str">
            <v>Data Scientist</v>
          </cell>
          <cell r="H6832">
            <v>45240.724259259259</v>
          </cell>
        </row>
        <row r="6833">
          <cell r="A6833" t="str">
            <v>Data Analyst</v>
          </cell>
          <cell r="H6833">
            <v>45154.500706018523</v>
          </cell>
        </row>
        <row r="6834">
          <cell r="A6834" t="str">
            <v>Data Analyst</v>
          </cell>
          <cell r="H6834">
            <v>45134.323657407411</v>
          </cell>
        </row>
        <row r="6835">
          <cell r="A6835" t="str">
            <v>Data Analyst</v>
          </cell>
          <cell r="H6835">
            <v>45092.595416666663</v>
          </cell>
        </row>
        <row r="6836">
          <cell r="A6836" t="str">
            <v>Data Engineer</v>
          </cell>
          <cell r="H6836">
            <v>45038.59447916667</v>
          </cell>
        </row>
        <row r="6837">
          <cell r="A6837" t="str">
            <v>Data Analyst</v>
          </cell>
          <cell r="H6837">
            <v>45119.751273148147</v>
          </cell>
        </row>
        <row r="6838">
          <cell r="A6838" t="str">
            <v>Data Engineer</v>
          </cell>
          <cell r="H6838">
            <v>45009.718425925923</v>
          </cell>
        </row>
        <row r="6839">
          <cell r="A6839" t="str">
            <v>Data Scientist</v>
          </cell>
          <cell r="H6839">
            <v>45083.311076388891</v>
          </cell>
        </row>
        <row r="6840">
          <cell r="A6840" t="str">
            <v>Data Engineer</v>
          </cell>
          <cell r="H6840">
            <v>45217.00644675926</v>
          </cell>
        </row>
        <row r="6841">
          <cell r="A6841" t="str">
            <v>Senior Data Scientist</v>
          </cell>
          <cell r="H6841">
            <v>44937.111168981479</v>
          </cell>
        </row>
        <row r="6842">
          <cell r="A6842" t="str">
            <v>Data Scientist</v>
          </cell>
          <cell r="H6842">
            <v>44928.709236111114</v>
          </cell>
        </row>
        <row r="6843">
          <cell r="A6843" t="str">
            <v>Machine Learning Engineer</v>
          </cell>
          <cell r="H6843">
            <v>45283.506712962961</v>
          </cell>
        </row>
        <row r="6844">
          <cell r="A6844" t="str">
            <v>Senior Data Scientist</v>
          </cell>
          <cell r="H6844">
            <v>45155.443437499998</v>
          </cell>
        </row>
        <row r="6845">
          <cell r="A6845" t="str">
            <v>Data Engineer</v>
          </cell>
          <cell r="H6845">
            <v>44939.922418981478</v>
          </cell>
        </row>
        <row r="6846">
          <cell r="A6846" t="str">
            <v>Data Analyst</v>
          </cell>
          <cell r="H6846">
            <v>45157.750289351847</v>
          </cell>
        </row>
        <row r="6847">
          <cell r="A6847" t="str">
            <v>Data Scientist</v>
          </cell>
          <cell r="H6847">
            <v>44931.668715277781</v>
          </cell>
        </row>
        <row r="6848">
          <cell r="A6848" t="str">
            <v>Data Analyst</v>
          </cell>
          <cell r="H6848">
            <v>45186.375138888892</v>
          </cell>
        </row>
        <row r="6849">
          <cell r="A6849" t="str">
            <v>Data Scientist</v>
          </cell>
          <cell r="H6849">
            <v>45086.65253472222</v>
          </cell>
        </row>
        <row r="6850">
          <cell r="A6850" t="str">
            <v>Data Engineer</v>
          </cell>
          <cell r="H6850">
            <v>45116.641122685192</v>
          </cell>
        </row>
        <row r="6851">
          <cell r="A6851" t="str">
            <v>Data Analyst</v>
          </cell>
          <cell r="H6851">
            <v>45161.483900462961</v>
          </cell>
        </row>
        <row r="6852">
          <cell r="A6852" t="str">
            <v>Senior Data Engineer</v>
          </cell>
          <cell r="H6852">
            <v>44956.922407407408</v>
          </cell>
        </row>
        <row r="6853">
          <cell r="A6853" t="str">
            <v>Senior Data Engineer</v>
          </cell>
          <cell r="H6853">
            <v>44930.525983796288</v>
          </cell>
        </row>
        <row r="6854">
          <cell r="A6854" t="str">
            <v>Senior Data Engineer</v>
          </cell>
          <cell r="H6854">
            <v>45200.962210648147</v>
          </cell>
        </row>
        <row r="6855">
          <cell r="A6855" t="str">
            <v>Data Engineer</v>
          </cell>
          <cell r="H6855">
            <v>44989.338321759264</v>
          </cell>
        </row>
        <row r="6856">
          <cell r="A6856" t="str">
            <v>Data Scientist</v>
          </cell>
          <cell r="H6856">
            <v>44942.596967592603</v>
          </cell>
        </row>
        <row r="6857">
          <cell r="A6857" t="str">
            <v>Data Analyst</v>
          </cell>
          <cell r="H6857">
            <v>45165.25068287037</v>
          </cell>
        </row>
        <row r="6858">
          <cell r="A6858" t="str">
            <v>Data Analyst</v>
          </cell>
          <cell r="H6858">
            <v>45272.746678240743</v>
          </cell>
        </row>
        <row r="6859">
          <cell r="A6859" t="str">
            <v>Data Scientist</v>
          </cell>
          <cell r="H6859">
            <v>45268.448275462957</v>
          </cell>
        </row>
        <row r="6860">
          <cell r="A6860" t="str">
            <v>Cloud Engineer</v>
          </cell>
          <cell r="H6860">
            <v>45136.753865740742</v>
          </cell>
        </row>
        <row r="6861">
          <cell r="A6861" t="str">
            <v>Senior Data Scientist</v>
          </cell>
          <cell r="H6861">
            <v>45251.627256944441</v>
          </cell>
        </row>
        <row r="6862">
          <cell r="A6862" t="str">
            <v>Data Analyst</v>
          </cell>
          <cell r="H6862">
            <v>45259.419189814813</v>
          </cell>
        </row>
        <row r="6863">
          <cell r="A6863" t="str">
            <v>Data Scientist</v>
          </cell>
          <cell r="H6863">
            <v>44974.376122685193</v>
          </cell>
        </row>
        <row r="6864">
          <cell r="A6864" t="str">
            <v>Data Engineer</v>
          </cell>
          <cell r="H6864">
            <v>45259.507581018523</v>
          </cell>
        </row>
        <row r="6865">
          <cell r="A6865" t="str">
            <v>Senior Data Engineer</v>
          </cell>
          <cell r="H6865">
            <v>45145.853738425933</v>
          </cell>
        </row>
        <row r="6866">
          <cell r="A6866" t="str">
            <v>Data Engineer</v>
          </cell>
          <cell r="H6866">
            <v>45196.804328703707</v>
          </cell>
        </row>
        <row r="6867">
          <cell r="A6867" t="str">
            <v>Data Engineer</v>
          </cell>
          <cell r="H6867">
            <v>45189.545046296298</v>
          </cell>
        </row>
        <row r="6868">
          <cell r="A6868" t="str">
            <v>Data Engineer</v>
          </cell>
          <cell r="H6868">
            <v>45091.698877314811</v>
          </cell>
        </row>
        <row r="6869">
          <cell r="A6869" t="str">
            <v>Data Engineer</v>
          </cell>
          <cell r="H6869">
            <v>45219.906608796293</v>
          </cell>
        </row>
        <row r="6870">
          <cell r="A6870" t="str">
            <v>Senior Data Analyst</v>
          </cell>
          <cell r="H6870">
            <v>45140.500706018523</v>
          </cell>
        </row>
        <row r="6871">
          <cell r="A6871" t="str">
            <v>Data Engineer</v>
          </cell>
          <cell r="H6871">
            <v>45169.674143518518</v>
          </cell>
        </row>
        <row r="6872">
          <cell r="A6872" t="str">
            <v>Data Engineer</v>
          </cell>
          <cell r="H6872">
            <v>45275.295810185176</v>
          </cell>
        </row>
        <row r="6873">
          <cell r="A6873" t="str">
            <v>Data Analyst</v>
          </cell>
          <cell r="H6873">
            <v>44961.333402777767</v>
          </cell>
        </row>
        <row r="6874">
          <cell r="A6874" t="str">
            <v>Senior Data Engineer</v>
          </cell>
          <cell r="H6874">
            <v>45196.434583333343</v>
          </cell>
        </row>
        <row r="6875">
          <cell r="A6875" t="str">
            <v>Data Analyst</v>
          </cell>
          <cell r="H6875">
            <v>45146.501493055563</v>
          </cell>
        </row>
        <row r="6876">
          <cell r="A6876" t="str">
            <v>Data Engineer</v>
          </cell>
          <cell r="H6876">
            <v>45099.713900462957</v>
          </cell>
        </row>
        <row r="6877">
          <cell r="A6877" t="str">
            <v>Senior Data Scientist</v>
          </cell>
          <cell r="H6877">
            <v>45034.919432870367</v>
          </cell>
        </row>
        <row r="6878">
          <cell r="A6878" t="str">
            <v>Data Engineer</v>
          </cell>
          <cell r="H6878">
            <v>45043.506701388891</v>
          </cell>
        </row>
        <row r="6879">
          <cell r="A6879" t="str">
            <v>Machine Learning Engineer</v>
          </cell>
          <cell r="H6879">
            <v>45055.646365740737</v>
          </cell>
        </row>
        <row r="6880">
          <cell r="A6880" t="str">
            <v>Senior Data Scientist</v>
          </cell>
          <cell r="H6880">
            <v>45080.29346064815</v>
          </cell>
        </row>
        <row r="6881">
          <cell r="A6881" t="str">
            <v>Data Analyst</v>
          </cell>
          <cell r="H6881">
            <v>45042.792916666673</v>
          </cell>
        </row>
        <row r="6882">
          <cell r="A6882" t="str">
            <v>Data Analyst</v>
          </cell>
          <cell r="H6882">
            <v>45108.5</v>
          </cell>
        </row>
        <row r="6883">
          <cell r="A6883" t="str">
            <v>Data Scientist</v>
          </cell>
          <cell r="H6883">
            <v>45265.652280092603</v>
          </cell>
        </row>
        <row r="6884">
          <cell r="A6884" t="str">
            <v>Data Engineer</v>
          </cell>
          <cell r="H6884">
            <v>45127.714386574073</v>
          </cell>
        </row>
        <row r="6885">
          <cell r="A6885" t="str">
            <v>Senior Data Engineer</v>
          </cell>
          <cell r="H6885">
            <v>44932.754571759258</v>
          </cell>
        </row>
        <row r="6886">
          <cell r="A6886" t="str">
            <v>Data Scientist</v>
          </cell>
          <cell r="H6886">
            <v>45146.461030092592</v>
          </cell>
        </row>
        <row r="6887">
          <cell r="A6887" t="str">
            <v>Senior Data Engineer</v>
          </cell>
          <cell r="H6887">
            <v>45028.852511574078</v>
          </cell>
        </row>
        <row r="6888">
          <cell r="A6888" t="str">
            <v>Data Analyst</v>
          </cell>
          <cell r="H6888">
            <v>45265.876087962963</v>
          </cell>
        </row>
        <row r="6889">
          <cell r="A6889" t="str">
            <v>Data Engineer</v>
          </cell>
          <cell r="H6889">
            <v>45093.81459490741</v>
          </cell>
        </row>
        <row r="6890">
          <cell r="A6890" t="str">
            <v>Data Engineer</v>
          </cell>
          <cell r="H6890">
            <v>45216.777337962973</v>
          </cell>
        </row>
        <row r="6891">
          <cell r="A6891" t="str">
            <v>Data Scientist</v>
          </cell>
          <cell r="H6891">
            <v>44974.91815972222</v>
          </cell>
        </row>
        <row r="6892">
          <cell r="A6892" t="str">
            <v>Data Scientist</v>
          </cell>
          <cell r="H6892">
            <v>45236.084409722222</v>
          </cell>
        </row>
        <row r="6893">
          <cell r="A6893" t="str">
            <v>Senior Data Scientist</v>
          </cell>
          <cell r="H6893">
            <v>45153.5856712963</v>
          </cell>
        </row>
        <row r="6894">
          <cell r="A6894" t="str">
            <v>Data Engineer</v>
          </cell>
          <cell r="H6894">
            <v>45173.254328703697</v>
          </cell>
        </row>
        <row r="6895">
          <cell r="A6895" t="str">
            <v>Senior Data Engineer</v>
          </cell>
          <cell r="H6895">
            <v>44958.367094907408</v>
          </cell>
        </row>
        <row r="6896">
          <cell r="A6896" t="str">
            <v>Data Scientist</v>
          </cell>
          <cell r="H6896">
            <v>45102.391805555562</v>
          </cell>
        </row>
        <row r="6897">
          <cell r="A6897" t="str">
            <v>Data Scientist</v>
          </cell>
          <cell r="H6897">
            <v>45189.66883101852</v>
          </cell>
        </row>
        <row r="6898">
          <cell r="A6898" t="str">
            <v>Data Scientist</v>
          </cell>
          <cell r="H6898">
            <v>44946.057152777779</v>
          </cell>
        </row>
        <row r="6899">
          <cell r="A6899" t="str">
            <v>Data Scientist</v>
          </cell>
          <cell r="H6899">
            <v>45089.711018518523</v>
          </cell>
        </row>
        <row r="6900">
          <cell r="A6900" t="str">
            <v>Data Engineer</v>
          </cell>
          <cell r="H6900">
            <v>45101.098634259259</v>
          </cell>
        </row>
        <row r="6901">
          <cell r="A6901" t="str">
            <v>Senior Data Scientist</v>
          </cell>
          <cell r="H6901">
            <v>45208.435347222221</v>
          </cell>
        </row>
        <row r="6902">
          <cell r="A6902" t="str">
            <v>Data Analyst</v>
          </cell>
          <cell r="H6902">
            <v>45178.333356481482</v>
          </cell>
        </row>
        <row r="6903">
          <cell r="A6903" t="str">
            <v>Data Engineer</v>
          </cell>
          <cell r="H6903">
            <v>45029.587766203702</v>
          </cell>
        </row>
        <row r="6904">
          <cell r="A6904" t="str">
            <v>Data Scientist</v>
          </cell>
          <cell r="H6904">
            <v>44965.253391203703</v>
          </cell>
        </row>
        <row r="6905">
          <cell r="A6905" t="str">
            <v>Data Analyst</v>
          </cell>
          <cell r="H6905">
            <v>44950.292384259257</v>
          </cell>
        </row>
        <row r="6906">
          <cell r="A6906" t="str">
            <v>Data Engineer</v>
          </cell>
          <cell r="H6906">
            <v>45188.714085648149</v>
          </cell>
        </row>
        <row r="6907">
          <cell r="A6907" t="str">
            <v>Data Engineer</v>
          </cell>
          <cell r="H6907">
            <v>45245.548738425918</v>
          </cell>
        </row>
        <row r="6908">
          <cell r="A6908" t="str">
            <v>Data Scientist</v>
          </cell>
          <cell r="H6908">
            <v>45251.752905092602</v>
          </cell>
        </row>
        <row r="6909">
          <cell r="A6909" t="str">
            <v>Machine Learning Engineer</v>
          </cell>
          <cell r="H6909">
            <v>45009.391875000001</v>
          </cell>
        </row>
        <row r="6910">
          <cell r="A6910" t="str">
            <v>Data Engineer</v>
          </cell>
          <cell r="H6910">
            <v>44932.922824074078</v>
          </cell>
        </row>
        <row r="6911">
          <cell r="A6911" t="str">
            <v>Senior Data Engineer</v>
          </cell>
          <cell r="H6911">
            <v>44928.588206018518</v>
          </cell>
        </row>
        <row r="6912">
          <cell r="A6912" t="str">
            <v>Senior Data Engineer</v>
          </cell>
          <cell r="H6912">
            <v>45168.758055555547</v>
          </cell>
        </row>
        <row r="6913">
          <cell r="A6913" t="str">
            <v>Data Analyst</v>
          </cell>
          <cell r="H6913">
            <v>45003.350462962961</v>
          </cell>
        </row>
        <row r="6914">
          <cell r="A6914" t="str">
            <v>Data Engineer</v>
          </cell>
          <cell r="H6914">
            <v>45057.47896990741</v>
          </cell>
        </row>
        <row r="6915">
          <cell r="A6915" t="str">
            <v>Data Engineer</v>
          </cell>
          <cell r="H6915">
            <v>45112.299259259264</v>
          </cell>
        </row>
        <row r="6916">
          <cell r="A6916" t="str">
            <v>Senior Data Engineer</v>
          </cell>
          <cell r="H6916">
            <v>45277.922638888893</v>
          </cell>
        </row>
        <row r="6917">
          <cell r="A6917" t="str">
            <v>Data Engineer</v>
          </cell>
          <cell r="H6917">
            <v>45113.755104166667</v>
          </cell>
        </row>
        <row r="6918">
          <cell r="A6918" t="str">
            <v>Data Engineer</v>
          </cell>
          <cell r="H6918">
            <v>45103.589236111111</v>
          </cell>
        </row>
        <row r="6919">
          <cell r="A6919" t="str">
            <v>Business Analyst</v>
          </cell>
          <cell r="H6919">
            <v>45036.459467592591</v>
          </cell>
        </row>
        <row r="6920">
          <cell r="A6920" t="str">
            <v>Senior Data Scientist</v>
          </cell>
          <cell r="H6920">
            <v>45146.493067129632</v>
          </cell>
        </row>
        <row r="6921">
          <cell r="A6921" t="str">
            <v>Software Engineer</v>
          </cell>
          <cell r="H6921">
            <v>45098.5390162037</v>
          </cell>
        </row>
        <row r="6922">
          <cell r="A6922" t="str">
            <v>Data Scientist</v>
          </cell>
          <cell r="H6922">
            <v>45133.045208333337</v>
          </cell>
        </row>
        <row r="6923">
          <cell r="A6923" t="str">
            <v>Data Engineer</v>
          </cell>
          <cell r="H6923">
            <v>45271.961400462962</v>
          </cell>
        </row>
        <row r="6924">
          <cell r="A6924" t="str">
            <v>Data Scientist</v>
          </cell>
          <cell r="H6924">
            <v>45245.795810185176</v>
          </cell>
        </row>
        <row r="6925">
          <cell r="A6925" t="str">
            <v>Data Engineer</v>
          </cell>
          <cell r="H6925">
            <v>45223.554537037038</v>
          </cell>
        </row>
        <row r="6926">
          <cell r="A6926" t="str">
            <v>Senior Data Engineer</v>
          </cell>
          <cell r="H6926">
            <v>45123.402060185188</v>
          </cell>
        </row>
        <row r="6927">
          <cell r="A6927" t="str">
            <v>Data Engineer</v>
          </cell>
          <cell r="H6927">
            <v>44967.68340277778</v>
          </cell>
        </row>
        <row r="6928">
          <cell r="A6928" t="str">
            <v>Data Engineer</v>
          </cell>
          <cell r="H6928">
            <v>44996.630162037043</v>
          </cell>
        </row>
        <row r="6929">
          <cell r="A6929" t="str">
            <v>Data Analyst</v>
          </cell>
          <cell r="H6929">
            <v>45219.879143518519</v>
          </cell>
        </row>
        <row r="6930">
          <cell r="A6930" t="str">
            <v>Senior Data Analyst</v>
          </cell>
          <cell r="H6930">
            <v>45083.649606481478</v>
          </cell>
        </row>
        <row r="6931">
          <cell r="A6931" t="str">
            <v>Senior Data Engineer</v>
          </cell>
          <cell r="H6931">
            <v>45092.850277777783</v>
          </cell>
        </row>
        <row r="6932">
          <cell r="A6932" t="str">
            <v>Data Analyst</v>
          </cell>
          <cell r="H6932">
            <v>44985.917199074072</v>
          </cell>
        </row>
        <row r="6933">
          <cell r="A6933" t="str">
            <v>Data Engineer</v>
          </cell>
          <cell r="H6933">
            <v>45174.836759259262</v>
          </cell>
        </row>
        <row r="6934">
          <cell r="A6934" t="str">
            <v>Data Engineer</v>
          </cell>
          <cell r="H6934">
            <v>44929.047337962962</v>
          </cell>
        </row>
        <row r="6935">
          <cell r="A6935" t="str">
            <v>Data Scientist</v>
          </cell>
          <cell r="H6935">
            <v>45112.649131944447</v>
          </cell>
        </row>
        <row r="6936">
          <cell r="A6936" t="str">
            <v>Data Engineer</v>
          </cell>
          <cell r="H6936">
            <v>45194.777615740742</v>
          </cell>
        </row>
        <row r="6937">
          <cell r="A6937" t="str">
            <v>Data Analyst</v>
          </cell>
          <cell r="H6937">
            <v>44960.316770833328</v>
          </cell>
        </row>
        <row r="6938">
          <cell r="A6938" t="str">
            <v>Business Analyst</v>
          </cell>
          <cell r="H6938">
            <v>45177.917581018519</v>
          </cell>
        </row>
        <row r="6939">
          <cell r="A6939" t="str">
            <v>Senior Data Scientist</v>
          </cell>
          <cell r="H6939">
            <v>45027.475428240738</v>
          </cell>
        </row>
        <row r="6940">
          <cell r="A6940" t="str">
            <v>Senior Data Engineer</v>
          </cell>
          <cell r="H6940">
            <v>45240.685416666667</v>
          </cell>
        </row>
        <row r="6941">
          <cell r="A6941" t="str">
            <v>Senior Data Scientist</v>
          </cell>
          <cell r="H6941">
            <v>45225.830474537041</v>
          </cell>
        </row>
        <row r="6942">
          <cell r="A6942" t="str">
            <v>Data Scientist</v>
          </cell>
          <cell r="H6942">
            <v>44966.79105324074</v>
          </cell>
        </row>
        <row r="6943">
          <cell r="A6943" t="str">
            <v>Data Engineer</v>
          </cell>
          <cell r="H6943">
            <v>45034.666979166657</v>
          </cell>
        </row>
        <row r="6944">
          <cell r="A6944" t="str">
            <v>Data Scientist</v>
          </cell>
          <cell r="H6944">
            <v>45152.336828703701</v>
          </cell>
        </row>
        <row r="6945">
          <cell r="A6945" t="str">
            <v>Senior Data Scientist</v>
          </cell>
          <cell r="H6945">
            <v>44937.76185185185</v>
          </cell>
        </row>
        <row r="6946">
          <cell r="A6946" t="str">
            <v>Data Scientist</v>
          </cell>
          <cell r="H6946">
            <v>44967.514861111107</v>
          </cell>
        </row>
        <row r="6947">
          <cell r="A6947" t="str">
            <v>Data Engineer</v>
          </cell>
          <cell r="H6947">
            <v>45082.628287037027</v>
          </cell>
        </row>
        <row r="6948">
          <cell r="A6948" t="str">
            <v>Data Engineer</v>
          </cell>
          <cell r="H6948">
            <v>45270.340775462973</v>
          </cell>
        </row>
        <row r="6949">
          <cell r="A6949" t="str">
            <v>Data Analyst</v>
          </cell>
          <cell r="H6949">
            <v>45126.29241898148</v>
          </cell>
        </row>
        <row r="6950">
          <cell r="A6950" t="str">
            <v>Senior Data Engineer</v>
          </cell>
          <cell r="H6950">
            <v>45197.921342592592</v>
          </cell>
        </row>
        <row r="6951">
          <cell r="A6951" t="str">
            <v>Data Scientist</v>
          </cell>
          <cell r="H6951">
            <v>45127.545393518521</v>
          </cell>
        </row>
        <row r="6952">
          <cell r="A6952" t="str">
            <v>Data Scientist</v>
          </cell>
          <cell r="H6952">
            <v>45288.932881944442</v>
          </cell>
        </row>
        <row r="6953">
          <cell r="A6953" t="str">
            <v>Senior Data Engineer</v>
          </cell>
          <cell r="H6953">
            <v>45159.255729166667</v>
          </cell>
        </row>
        <row r="6954">
          <cell r="A6954" t="str">
            <v>Data Scientist</v>
          </cell>
          <cell r="H6954">
            <v>45064.29210648148</v>
          </cell>
        </row>
        <row r="6955">
          <cell r="A6955" t="str">
            <v>Data Scientist</v>
          </cell>
          <cell r="H6955">
            <v>45273.378831018519</v>
          </cell>
        </row>
        <row r="6956">
          <cell r="A6956" t="str">
            <v>Data Engineer</v>
          </cell>
          <cell r="H6956">
            <v>45194.92114583333</v>
          </cell>
        </row>
        <row r="6957">
          <cell r="A6957" t="str">
            <v>Data Analyst</v>
          </cell>
          <cell r="H6957">
            <v>45124.861215277779</v>
          </cell>
        </row>
        <row r="6958">
          <cell r="A6958" t="str">
            <v>Data Engineer</v>
          </cell>
          <cell r="H6958">
            <v>44993.870034722233</v>
          </cell>
        </row>
        <row r="6959">
          <cell r="A6959" t="str">
            <v>Data Engineer</v>
          </cell>
          <cell r="H6959">
            <v>45168.302361111113</v>
          </cell>
        </row>
        <row r="6960">
          <cell r="A6960" t="str">
            <v>Data Analyst</v>
          </cell>
          <cell r="H6960">
            <v>44983.292743055557</v>
          </cell>
        </row>
        <row r="6961">
          <cell r="A6961" t="str">
            <v>Senior Data Engineer</v>
          </cell>
          <cell r="H6961">
            <v>45201.85528935185</v>
          </cell>
        </row>
        <row r="6962">
          <cell r="A6962" t="str">
            <v>Data Analyst</v>
          </cell>
          <cell r="H6962">
            <v>45146.744641203702</v>
          </cell>
        </row>
        <row r="6963">
          <cell r="A6963" t="str">
            <v>Data Scientist</v>
          </cell>
          <cell r="H6963">
            <v>45082.793668981481</v>
          </cell>
        </row>
        <row r="6964">
          <cell r="A6964" t="str">
            <v>Data Scientist</v>
          </cell>
          <cell r="H6964">
            <v>45099.627233796287</v>
          </cell>
        </row>
        <row r="6965">
          <cell r="A6965" t="str">
            <v>Data Engineer</v>
          </cell>
          <cell r="H6965">
            <v>44966.768240740741</v>
          </cell>
        </row>
        <row r="6966">
          <cell r="A6966" t="str">
            <v>Data Engineer</v>
          </cell>
          <cell r="H6966">
            <v>45028.684108796297</v>
          </cell>
        </row>
        <row r="6967">
          <cell r="A6967" t="str">
            <v>Senior Data Analyst</v>
          </cell>
          <cell r="H6967">
            <v>45034.875277777777</v>
          </cell>
        </row>
        <row r="6968">
          <cell r="A6968" t="str">
            <v>Data Engineer</v>
          </cell>
          <cell r="H6968">
            <v>44998.509837962964</v>
          </cell>
        </row>
        <row r="6969">
          <cell r="A6969" t="str">
            <v>Data Engineer</v>
          </cell>
          <cell r="H6969">
            <v>45113.754953703698</v>
          </cell>
        </row>
        <row r="6970">
          <cell r="A6970" t="str">
            <v>Data Analyst</v>
          </cell>
          <cell r="H6970">
            <v>45271.833622685182</v>
          </cell>
        </row>
        <row r="6971">
          <cell r="A6971" t="str">
            <v>Data Analyst</v>
          </cell>
          <cell r="H6971">
            <v>45138.293495370373</v>
          </cell>
        </row>
        <row r="6972">
          <cell r="A6972" t="str">
            <v>Senior Data Engineer</v>
          </cell>
          <cell r="H6972">
            <v>45188.713333333333</v>
          </cell>
        </row>
        <row r="6973">
          <cell r="A6973" t="str">
            <v>Senior Data Engineer</v>
          </cell>
          <cell r="H6973">
            <v>45166.75576388889</v>
          </cell>
        </row>
        <row r="6974">
          <cell r="A6974" t="str">
            <v>Data Engineer</v>
          </cell>
          <cell r="H6974">
            <v>45103.713425925933</v>
          </cell>
        </row>
        <row r="6975">
          <cell r="A6975" t="str">
            <v>Data Scientist</v>
          </cell>
          <cell r="H6975">
            <v>45195.25236111111</v>
          </cell>
        </row>
        <row r="6976">
          <cell r="A6976" t="str">
            <v>Data Analyst</v>
          </cell>
          <cell r="H6976">
            <v>45145.875439814823</v>
          </cell>
        </row>
        <row r="6977">
          <cell r="A6977" t="str">
            <v>Data Engineer</v>
          </cell>
          <cell r="H6977">
            <v>45168.757581018523</v>
          </cell>
        </row>
        <row r="6978">
          <cell r="A6978" t="str">
            <v>Business Analyst</v>
          </cell>
          <cell r="H6978">
            <v>45133.795798611107</v>
          </cell>
        </row>
        <row r="6979">
          <cell r="A6979" t="str">
            <v>Data Analyst</v>
          </cell>
          <cell r="H6979">
            <v>45051.678622685176</v>
          </cell>
        </row>
        <row r="6980">
          <cell r="A6980" t="str">
            <v>Data Engineer</v>
          </cell>
          <cell r="H6980">
            <v>44978.477962962963</v>
          </cell>
        </row>
        <row r="6981">
          <cell r="A6981" t="str">
            <v>Senior Data Analyst</v>
          </cell>
          <cell r="H6981">
            <v>45222.20853009259</v>
          </cell>
        </row>
        <row r="6982">
          <cell r="A6982" t="str">
            <v>Data Analyst</v>
          </cell>
          <cell r="H6982">
            <v>45043.625219907408</v>
          </cell>
        </row>
        <row r="6983">
          <cell r="A6983" t="str">
            <v>Data Scientist</v>
          </cell>
          <cell r="H6983">
            <v>44951.878530092603</v>
          </cell>
        </row>
        <row r="6984">
          <cell r="A6984" t="str">
            <v>Data Scientist</v>
          </cell>
          <cell r="H6984">
            <v>45051.153969907413</v>
          </cell>
        </row>
        <row r="6985">
          <cell r="A6985" t="str">
            <v>Data Analyst</v>
          </cell>
          <cell r="H6985">
            <v>45061.667384259257</v>
          </cell>
        </row>
        <row r="6986">
          <cell r="A6986" t="str">
            <v>Data Engineer</v>
          </cell>
          <cell r="H6986">
            <v>45020.437627314823</v>
          </cell>
        </row>
        <row r="6987">
          <cell r="A6987" t="str">
            <v>Data Engineer</v>
          </cell>
          <cell r="H6987">
            <v>44940.591215277767</v>
          </cell>
        </row>
        <row r="6988">
          <cell r="A6988" t="str">
            <v>Data Analyst</v>
          </cell>
          <cell r="H6988">
            <v>45179.750023148154</v>
          </cell>
        </row>
        <row r="6989">
          <cell r="A6989" t="str">
            <v>Data Scientist</v>
          </cell>
          <cell r="H6989">
            <v>45251.66909722222</v>
          </cell>
        </row>
        <row r="6990">
          <cell r="A6990" t="str">
            <v>Data Engineer</v>
          </cell>
          <cell r="H6990">
            <v>45274.297534722216</v>
          </cell>
        </row>
        <row r="6991">
          <cell r="A6991" t="str">
            <v>Senior Data Analyst</v>
          </cell>
          <cell r="H6991">
            <v>44928.459814814807</v>
          </cell>
        </row>
        <row r="6992">
          <cell r="A6992" t="str">
            <v>Senior Data Engineer</v>
          </cell>
          <cell r="H6992">
            <v>45017.337372685193</v>
          </cell>
        </row>
        <row r="6993">
          <cell r="A6993" t="str">
            <v>Data Engineer</v>
          </cell>
          <cell r="H6993">
            <v>45257.710729166669</v>
          </cell>
        </row>
        <row r="6994">
          <cell r="A6994" t="str">
            <v>Data Scientist</v>
          </cell>
          <cell r="H6994">
            <v>45100.515636574077</v>
          </cell>
        </row>
        <row r="6995">
          <cell r="A6995" t="str">
            <v>Data Engineer</v>
          </cell>
          <cell r="H6995">
            <v>45222.711122685178</v>
          </cell>
        </row>
        <row r="6996">
          <cell r="A6996" t="str">
            <v>Data Engineer</v>
          </cell>
          <cell r="H6996">
            <v>45132.695972222216</v>
          </cell>
        </row>
        <row r="6997">
          <cell r="A6997" t="str">
            <v>Business Analyst</v>
          </cell>
          <cell r="H6997">
            <v>45186.251250000001</v>
          </cell>
        </row>
        <row r="6998">
          <cell r="A6998" t="str">
            <v>Data Engineer</v>
          </cell>
          <cell r="H6998">
            <v>45021.962268518517</v>
          </cell>
        </row>
        <row r="6999">
          <cell r="A6999" t="str">
            <v>Data Engineer</v>
          </cell>
          <cell r="H6999">
            <v>44954.47210648148</v>
          </cell>
        </row>
        <row r="7000">
          <cell r="A7000" t="str">
            <v>Data Scientist</v>
          </cell>
          <cell r="H7000">
            <v>45115.378078703703</v>
          </cell>
        </row>
        <row r="7001">
          <cell r="A7001" t="str">
            <v>Data Scientist</v>
          </cell>
          <cell r="H7001">
            <v>44936.044872685183</v>
          </cell>
        </row>
        <row r="7002">
          <cell r="A7002" t="str">
            <v>Data Engineer</v>
          </cell>
          <cell r="H7002">
            <v>45195.212581018517</v>
          </cell>
        </row>
        <row r="7003">
          <cell r="A7003" t="str">
            <v>Data Engineer</v>
          </cell>
          <cell r="H7003">
            <v>45081.602129629631</v>
          </cell>
        </row>
        <row r="7004">
          <cell r="A7004" t="str">
            <v>Data Analyst</v>
          </cell>
          <cell r="H7004">
            <v>45255.292314814818</v>
          </cell>
        </row>
        <row r="7005">
          <cell r="A7005" t="str">
            <v>Data Analyst</v>
          </cell>
          <cell r="H7005">
            <v>45264.292974537027</v>
          </cell>
        </row>
        <row r="7006">
          <cell r="A7006" t="str">
            <v>Data Engineer</v>
          </cell>
          <cell r="H7006">
            <v>44985.885057870371</v>
          </cell>
        </row>
        <row r="7007">
          <cell r="A7007" t="str">
            <v>Data Analyst</v>
          </cell>
          <cell r="H7007">
            <v>44939.544895833344</v>
          </cell>
        </row>
        <row r="7008">
          <cell r="A7008" t="str">
            <v>Senior Data Engineer</v>
          </cell>
          <cell r="H7008">
            <v>44973.056493055563</v>
          </cell>
        </row>
        <row r="7009">
          <cell r="A7009" t="str">
            <v>Data Scientist</v>
          </cell>
          <cell r="H7009">
            <v>45251.377858796302</v>
          </cell>
        </row>
        <row r="7010">
          <cell r="A7010" t="str">
            <v>Data Scientist</v>
          </cell>
          <cell r="H7010">
            <v>45289.542048611111</v>
          </cell>
        </row>
        <row r="7011">
          <cell r="A7011" t="str">
            <v>Data Engineer</v>
          </cell>
          <cell r="H7011">
            <v>45245.671458333331</v>
          </cell>
        </row>
        <row r="7012">
          <cell r="A7012" t="str">
            <v>Data Engineer</v>
          </cell>
          <cell r="H7012">
            <v>45033.799050925933</v>
          </cell>
        </row>
        <row r="7013">
          <cell r="A7013" t="str">
            <v>Senior Data Engineer</v>
          </cell>
          <cell r="H7013">
            <v>44962.39434027778</v>
          </cell>
        </row>
        <row r="7014">
          <cell r="A7014" t="str">
            <v>Data Scientist</v>
          </cell>
          <cell r="H7014">
            <v>45043.359976851847</v>
          </cell>
        </row>
        <row r="7015">
          <cell r="A7015" t="str">
            <v>Cloud Engineer</v>
          </cell>
          <cell r="H7015">
            <v>45156.112951388888</v>
          </cell>
        </row>
        <row r="7016">
          <cell r="A7016" t="str">
            <v>Data Engineer</v>
          </cell>
          <cell r="H7016">
            <v>45261.335914351846</v>
          </cell>
        </row>
        <row r="7017">
          <cell r="A7017" t="str">
            <v>Data Analyst</v>
          </cell>
          <cell r="H7017">
            <v>44928.586655092593</v>
          </cell>
        </row>
        <row r="7018">
          <cell r="A7018" t="str">
            <v>Data Analyst</v>
          </cell>
          <cell r="H7018">
            <v>45104.709652777783</v>
          </cell>
        </row>
        <row r="7019">
          <cell r="A7019" t="str">
            <v>Data Engineer</v>
          </cell>
          <cell r="H7019">
            <v>45238.810891203713</v>
          </cell>
        </row>
        <row r="7020">
          <cell r="A7020" t="str">
            <v>Data Scientist</v>
          </cell>
          <cell r="H7020">
            <v>44986.590694444443</v>
          </cell>
        </row>
        <row r="7021">
          <cell r="A7021" t="str">
            <v>Data Engineer</v>
          </cell>
          <cell r="H7021">
            <v>45249.877222222232</v>
          </cell>
        </row>
        <row r="7022">
          <cell r="A7022" t="str">
            <v>Data Engineer</v>
          </cell>
          <cell r="H7022">
            <v>45133.796597222223</v>
          </cell>
        </row>
        <row r="7023">
          <cell r="A7023" t="str">
            <v>Data Engineer</v>
          </cell>
          <cell r="H7023">
            <v>45252.295219907413</v>
          </cell>
        </row>
        <row r="7024">
          <cell r="A7024" t="str">
            <v>Data Scientist</v>
          </cell>
          <cell r="H7024">
            <v>45033.543449074074</v>
          </cell>
        </row>
        <row r="7025">
          <cell r="A7025" t="str">
            <v>Data Engineer</v>
          </cell>
          <cell r="H7025">
            <v>45212.628599537027</v>
          </cell>
        </row>
        <row r="7026">
          <cell r="A7026" t="str">
            <v>Data Analyst</v>
          </cell>
          <cell r="H7026">
            <v>45131.583356481482</v>
          </cell>
        </row>
        <row r="7027">
          <cell r="A7027" t="str">
            <v>Senior Data Engineer</v>
          </cell>
          <cell r="H7027">
            <v>44960.631226851852</v>
          </cell>
        </row>
        <row r="7028">
          <cell r="A7028" t="str">
            <v>Data Engineer</v>
          </cell>
          <cell r="H7028">
            <v>44972.465324074074</v>
          </cell>
        </row>
        <row r="7029">
          <cell r="A7029" t="str">
            <v>Data Engineer</v>
          </cell>
          <cell r="H7029">
            <v>45271.009317129632</v>
          </cell>
        </row>
        <row r="7030">
          <cell r="A7030" t="str">
            <v>Data Engineer</v>
          </cell>
          <cell r="H7030">
            <v>44945.787592592591</v>
          </cell>
        </row>
        <row r="7031">
          <cell r="A7031" t="str">
            <v>Data Engineer</v>
          </cell>
          <cell r="H7031">
            <v>45236.32167824074</v>
          </cell>
        </row>
        <row r="7032">
          <cell r="A7032" t="str">
            <v>Software Engineer</v>
          </cell>
          <cell r="H7032">
            <v>45264.309016203697</v>
          </cell>
        </row>
        <row r="7033">
          <cell r="A7033" t="str">
            <v>Data Analyst</v>
          </cell>
          <cell r="H7033">
            <v>45152.876168981478</v>
          </cell>
        </row>
        <row r="7034">
          <cell r="A7034" t="str">
            <v>Senior Data Scientist</v>
          </cell>
          <cell r="H7034">
            <v>44949.79519675926</v>
          </cell>
        </row>
        <row r="7035">
          <cell r="A7035" t="str">
            <v>Data Scientist</v>
          </cell>
          <cell r="H7035">
            <v>45034.378819444442</v>
          </cell>
        </row>
        <row r="7036">
          <cell r="A7036" t="str">
            <v>Data Scientist</v>
          </cell>
          <cell r="H7036">
            <v>45233.752175925933</v>
          </cell>
        </row>
        <row r="7037">
          <cell r="A7037" t="str">
            <v>Senior Data Engineer</v>
          </cell>
          <cell r="H7037">
            <v>45159.104050925933</v>
          </cell>
        </row>
        <row r="7038">
          <cell r="A7038" t="str">
            <v>Data Analyst</v>
          </cell>
          <cell r="H7038">
            <v>45220.250798611109</v>
          </cell>
        </row>
        <row r="7039">
          <cell r="A7039" t="str">
            <v>Data Engineer</v>
          </cell>
          <cell r="H7039">
            <v>45201.645312499997</v>
          </cell>
        </row>
        <row r="7040">
          <cell r="A7040" t="str">
            <v>Data Scientist</v>
          </cell>
          <cell r="H7040">
            <v>45072.752488425933</v>
          </cell>
        </row>
        <row r="7041">
          <cell r="A7041" t="str">
            <v>Data Scientist</v>
          </cell>
          <cell r="H7041">
            <v>45070.673958333333</v>
          </cell>
        </row>
        <row r="7042">
          <cell r="A7042" t="str">
            <v>Data Engineer</v>
          </cell>
          <cell r="H7042">
            <v>45001.505902777782</v>
          </cell>
        </row>
        <row r="7043">
          <cell r="A7043" t="str">
            <v>Data Engineer</v>
          </cell>
          <cell r="H7043">
            <v>45244.670023148137</v>
          </cell>
        </row>
        <row r="7044">
          <cell r="A7044" t="str">
            <v>Data Scientist</v>
          </cell>
          <cell r="H7044">
            <v>45046.293634259258</v>
          </cell>
        </row>
        <row r="7045">
          <cell r="A7045" t="str">
            <v>Senior Data Engineer</v>
          </cell>
          <cell r="H7045">
            <v>45012.831493055557</v>
          </cell>
        </row>
        <row r="7046">
          <cell r="A7046" t="str">
            <v>Data Scientist</v>
          </cell>
          <cell r="H7046">
            <v>44964.699537037042</v>
          </cell>
        </row>
        <row r="7047">
          <cell r="A7047" t="str">
            <v>Data Scientist</v>
          </cell>
          <cell r="H7047">
            <v>45105.378379629627</v>
          </cell>
        </row>
        <row r="7048">
          <cell r="A7048" t="str">
            <v>Data Engineer</v>
          </cell>
          <cell r="H7048">
            <v>45084.31177083333</v>
          </cell>
        </row>
        <row r="7049">
          <cell r="A7049" t="str">
            <v>Data Scientist</v>
          </cell>
          <cell r="H7049">
            <v>45236.819571759261</v>
          </cell>
        </row>
        <row r="7050">
          <cell r="A7050" t="str">
            <v>Data Analyst</v>
          </cell>
          <cell r="H7050">
            <v>44984.833819444437</v>
          </cell>
        </row>
        <row r="7051">
          <cell r="A7051" t="str">
            <v>Data Scientist</v>
          </cell>
          <cell r="H7051">
            <v>45168.587523148148</v>
          </cell>
        </row>
        <row r="7052">
          <cell r="A7052" t="str">
            <v>Senior Data Engineer</v>
          </cell>
          <cell r="H7052">
            <v>45229.087002314824</v>
          </cell>
        </row>
        <row r="7053">
          <cell r="A7053" t="str">
            <v>Data Engineer</v>
          </cell>
          <cell r="H7053">
            <v>44949.79891203704</v>
          </cell>
        </row>
        <row r="7054">
          <cell r="A7054" t="str">
            <v>Data Analyst</v>
          </cell>
          <cell r="H7054">
            <v>45089.669004629628</v>
          </cell>
        </row>
        <row r="7055">
          <cell r="A7055" t="str">
            <v>Data Analyst</v>
          </cell>
          <cell r="H7055">
            <v>44959.374120370368</v>
          </cell>
        </row>
        <row r="7056">
          <cell r="A7056" t="str">
            <v>Data Scientist</v>
          </cell>
          <cell r="H7056">
            <v>44993.751631944448</v>
          </cell>
        </row>
        <row r="7057">
          <cell r="A7057" t="str">
            <v>Senior Data Engineer</v>
          </cell>
          <cell r="H7057">
            <v>44951.586388888893</v>
          </cell>
        </row>
        <row r="7058">
          <cell r="A7058" t="str">
            <v>Data Scientist</v>
          </cell>
          <cell r="H7058">
            <v>44958.292500000003</v>
          </cell>
        </row>
        <row r="7059">
          <cell r="A7059" t="str">
            <v>Data Engineer</v>
          </cell>
          <cell r="H7059">
            <v>44966.778865740736</v>
          </cell>
        </row>
        <row r="7060">
          <cell r="A7060" t="str">
            <v>Data Analyst</v>
          </cell>
          <cell r="H7060">
            <v>45171.2503125</v>
          </cell>
        </row>
        <row r="7061">
          <cell r="A7061" t="str">
            <v>Data Scientist</v>
          </cell>
          <cell r="H7061">
            <v>44928.044409722221</v>
          </cell>
        </row>
        <row r="7062">
          <cell r="A7062" t="str">
            <v>Data Engineer</v>
          </cell>
          <cell r="H7062">
            <v>45150.62226851852</v>
          </cell>
        </row>
        <row r="7063">
          <cell r="A7063" t="str">
            <v>Data Engineer</v>
          </cell>
          <cell r="H7063">
            <v>45046.92119212963</v>
          </cell>
        </row>
        <row r="7064">
          <cell r="A7064" t="str">
            <v>Data Engineer</v>
          </cell>
          <cell r="H7064">
            <v>45005.844710648147</v>
          </cell>
        </row>
        <row r="7065">
          <cell r="A7065" t="str">
            <v>Data Engineer</v>
          </cell>
          <cell r="H7065">
            <v>45112.506331018521</v>
          </cell>
        </row>
        <row r="7066">
          <cell r="A7066" t="str">
            <v>Machine Learning Engineer</v>
          </cell>
          <cell r="H7066">
            <v>44965.920219907413</v>
          </cell>
        </row>
        <row r="7067">
          <cell r="A7067" t="str">
            <v>Data Engineer</v>
          </cell>
          <cell r="H7067">
            <v>44997.382349537038</v>
          </cell>
        </row>
        <row r="7068">
          <cell r="A7068" t="str">
            <v>Data Analyst</v>
          </cell>
          <cell r="H7068">
            <v>45170.888344907413</v>
          </cell>
        </row>
        <row r="7069">
          <cell r="A7069" t="str">
            <v>Data Scientist</v>
          </cell>
          <cell r="H7069">
            <v>45028.624456018522</v>
          </cell>
        </row>
        <row r="7070">
          <cell r="A7070" t="str">
            <v>Data Analyst</v>
          </cell>
          <cell r="H7070">
            <v>45125.292708333327</v>
          </cell>
        </row>
        <row r="7071">
          <cell r="A7071" t="str">
            <v>Senior Data Analyst</v>
          </cell>
          <cell r="H7071">
            <v>45147.797118055547</v>
          </cell>
        </row>
        <row r="7072">
          <cell r="A7072" t="str">
            <v>Senior Data Engineer</v>
          </cell>
          <cell r="H7072">
            <v>45175.122650462959</v>
          </cell>
        </row>
        <row r="7073">
          <cell r="A7073" t="str">
            <v>Data Analyst</v>
          </cell>
          <cell r="H7073">
            <v>45267.708807870367</v>
          </cell>
        </row>
        <row r="7074">
          <cell r="A7074" t="str">
            <v>Senior Data Scientist</v>
          </cell>
          <cell r="H7074">
            <v>45250.834803240738</v>
          </cell>
        </row>
        <row r="7075">
          <cell r="A7075" t="str">
            <v>Data Scientist</v>
          </cell>
          <cell r="H7075">
            <v>44944.408101851863</v>
          </cell>
        </row>
        <row r="7076">
          <cell r="A7076" t="str">
            <v>Data Analyst</v>
          </cell>
          <cell r="H7076">
            <v>45155.778414351851</v>
          </cell>
        </row>
        <row r="7077">
          <cell r="A7077" t="str">
            <v>Cloud Engineer</v>
          </cell>
          <cell r="H7077">
            <v>44972.503819444442</v>
          </cell>
        </row>
        <row r="7078">
          <cell r="A7078" t="str">
            <v>Data Engineer</v>
          </cell>
          <cell r="H7078">
            <v>45040.546388888892</v>
          </cell>
        </row>
        <row r="7079">
          <cell r="A7079" t="str">
            <v>Data Analyst</v>
          </cell>
          <cell r="H7079">
            <v>44937.33489583333</v>
          </cell>
        </row>
        <row r="7080">
          <cell r="A7080" t="str">
            <v>Data Engineer</v>
          </cell>
          <cell r="H7080">
            <v>45275.025625000002</v>
          </cell>
        </row>
        <row r="7081">
          <cell r="A7081" t="str">
            <v>Data Scientist</v>
          </cell>
          <cell r="H7081">
            <v>45094.631921296299</v>
          </cell>
        </row>
        <row r="7082">
          <cell r="A7082" t="str">
            <v>Senior Data Engineer</v>
          </cell>
          <cell r="H7082">
            <v>45146.630497685182</v>
          </cell>
        </row>
        <row r="7083">
          <cell r="A7083" t="str">
            <v>Senior Data Scientist</v>
          </cell>
          <cell r="H7083">
            <v>45071.626932870371</v>
          </cell>
        </row>
        <row r="7084">
          <cell r="A7084" t="str">
            <v>Data Engineer</v>
          </cell>
          <cell r="H7084">
            <v>45157.588333333333</v>
          </cell>
        </row>
        <row r="7085">
          <cell r="A7085" t="str">
            <v>Senior Data Engineer</v>
          </cell>
          <cell r="H7085">
            <v>45002.297453703701</v>
          </cell>
        </row>
        <row r="7086">
          <cell r="A7086" t="str">
            <v>Data Engineer</v>
          </cell>
          <cell r="H7086">
            <v>44944.659953703696</v>
          </cell>
        </row>
        <row r="7087">
          <cell r="A7087" t="str">
            <v>Senior Data Engineer</v>
          </cell>
          <cell r="H7087">
            <v>45129.629583333342</v>
          </cell>
        </row>
        <row r="7088">
          <cell r="A7088" t="str">
            <v>Data Analyst</v>
          </cell>
          <cell r="H7088">
            <v>44994.334293981483</v>
          </cell>
        </row>
        <row r="7089">
          <cell r="A7089" t="str">
            <v>Data Analyst</v>
          </cell>
          <cell r="H7089">
            <v>45242.333356481482</v>
          </cell>
        </row>
        <row r="7090">
          <cell r="A7090" t="str">
            <v>Data Scientist</v>
          </cell>
          <cell r="H7090">
            <v>45135.293530092589</v>
          </cell>
        </row>
        <row r="7091">
          <cell r="A7091" t="str">
            <v>Data Analyst</v>
          </cell>
          <cell r="H7091">
            <v>45283.952766203707</v>
          </cell>
        </row>
        <row r="7092">
          <cell r="A7092" t="str">
            <v>Senior Data Engineer</v>
          </cell>
          <cell r="H7092">
            <v>45281.365474537037</v>
          </cell>
        </row>
        <row r="7093">
          <cell r="A7093" t="str">
            <v>Data Scientist</v>
          </cell>
          <cell r="H7093">
            <v>45169.379675925928</v>
          </cell>
        </row>
        <row r="7094">
          <cell r="A7094" t="str">
            <v>Data Analyst</v>
          </cell>
          <cell r="H7094">
            <v>45287.167141203703</v>
          </cell>
        </row>
        <row r="7095">
          <cell r="A7095" t="str">
            <v>Senior Data Scientist</v>
          </cell>
          <cell r="H7095">
            <v>45119.615694444437</v>
          </cell>
        </row>
        <row r="7096">
          <cell r="A7096" t="str">
            <v>Data Scientist</v>
          </cell>
          <cell r="H7096">
            <v>45261.614259259259</v>
          </cell>
        </row>
        <row r="7097">
          <cell r="A7097" t="str">
            <v>Data Engineer</v>
          </cell>
          <cell r="H7097">
            <v>45180.876030092593</v>
          </cell>
        </row>
        <row r="7098">
          <cell r="A7098" t="str">
            <v>Data Engineer</v>
          </cell>
          <cell r="H7098">
            <v>44936.667245370372</v>
          </cell>
        </row>
        <row r="7099">
          <cell r="A7099" t="str">
            <v>Senior Data Engineer</v>
          </cell>
          <cell r="H7099">
            <v>45134.541365740741</v>
          </cell>
        </row>
        <row r="7100">
          <cell r="A7100" t="str">
            <v>Data Scientist</v>
          </cell>
          <cell r="H7100">
            <v>45224.857048611113</v>
          </cell>
        </row>
        <row r="7101">
          <cell r="A7101" t="str">
            <v>Data Analyst</v>
          </cell>
          <cell r="H7101">
            <v>45024.709363425929</v>
          </cell>
        </row>
        <row r="7102">
          <cell r="A7102" t="str">
            <v>Data Engineer</v>
          </cell>
          <cell r="H7102">
            <v>45013.603645833333</v>
          </cell>
        </row>
        <row r="7103">
          <cell r="A7103" t="str">
            <v>Data Scientist</v>
          </cell>
          <cell r="H7103">
            <v>45012.380520833343</v>
          </cell>
        </row>
        <row r="7104">
          <cell r="A7104" t="str">
            <v>Data Engineer</v>
          </cell>
          <cell r="H7104">
            <v>44940.68372685185</v>
          </cell>
        </row>
        <row r="7105">
          <cell r="A7105" t="str">
            <v>Data Engineer</v>
          </cell>
          <cell r="H7105">
            <v>45152.672662037039</v>
          </cell>
        </row>
        <row r="7106">
          <cell r="A7106" t="str">
            <v>Data Engineer</v>
          </cell>
          <cell r="H7106">
            <v>45119.796886574077</v>
          </cell>
        </row>
        <row r="7107">
          <cell r="A7107" t="str">
            <v>Data Analyst</v>
          </cell>
          <cell r="H7107">
            <v>45117.704733796287</v>
          </cell>
        </row>
        <row r="7108">
          <cell r="A7108" t="str">
            <v>Data Scientist</v>
          </cell>
          <cell r="H7108">
            <v>45035.159375000003</v>
          </cell>
        </row>
        <row r="7109">
          <cell r="A7109" t="str">
            <v>Data Scientist</v>
          </cell>
          <cell r="H7109">
            <v>44957.3362037037</v>
          </cell>
        </row>
        <row r="7110">
          <cell r="A7110" t="str">
            <v>Data Engineer</v>
          </cell>
          <cell r="H7110">
            <v>45145.272523148153</v>
          </cell>
        </row>
        <row r="7111">
          <cell r="A7111" t="str">
            <v>Senior Data Engineer</v>
          </cell>
          <cell r="H7111">
            <v>45196.962812500002</v>
          </cell>
        </row>
        <row r="7112">
          <cell r="A7112" t="str">
            <v>Data Analyst</v>
          </cell>
          <cell r="H7112">
            <v>45044.793333333328</v>
          </cell>
        </row>
        <row r="7113">
          <cell r="A7113" t="str">
            <v>Data Engineer</v>
          </cell>
          <cell r="H7113">
            <v>45061.811099537037</v>
          </cell>
        </row>
        <row r="7114">
          <cell r="A7114" t="str">
            <v>Senior Data Engineer</v>
          </cell>
          <cell r="H7114">
            <v>44970.548263888893</v>
          </cell>
        </row>
        <row r="7115">
          <cell r="A7115" t="str">
            <v>Data Analyst</v>
          </cell>
          <cell r="H7115">
            <v>45009.29215277778</v>
          </cell>
        </row>
        <row r="7116">
          <cell r="A7116" t="str">
            <v>Data Engineer</v>
          </cell>
          <cell r="H7116">
            <v>44969.629687499997</v>
          </cell>
        </row>
        <row r="7117">
          <cell r="A7117" t="str">
            <v>Data Analyst</v>
          </cell>
          <cell r="H7117">
            <v>45256.78769675926</v>
          </cell>
        </row>
        <row r="7118">
          <cell r="A7118" t="str">
            <v>Data Analyst</v>
          </cell>
          <cell r="H7118">
            <v>44960.627615740741</v>
          </cell>
        </row>
        <row r="7119">
          <cell r="A7119" t="str">
            <v>Senior Data Scientist</v>
          </cell>
          <cell r="H7119">
            <v>45174.996759259258</v>
          </cell>
        </row>
        <row r="7120">
          <cell r="A7120" t="str">
            <v>Data Engineer</v>
          </cell>
          <cell r="H7120">
            <v>44978.396805555552</v>
          </cell>
        </row>
        <row r="7121">
          <cell r="A7121" t="str">
            <v>Data Analyst</v>
          </cell>
          <cell r="H7121">
            <v>44993.826701388891</v>
          </cell>
        </row>
        <row r="7122">
          <cell r="A7122" t="str">
            <v>Senior Data Scientist</v>
          </cell>
          <cell r="H7122">
            <v>45157.045706018522</v>
          </cell>
        </row>
        <row r="7123">
          <cell r="A7123" t="str">
            <v>Senior Data Analyst</v>
          </cell>
          <cell r="H7123">
            <v>45108.958495370367</v>
          </cell>
        </row>
        <row r="7124">
          <cell r="A7124" t="str">
            <v>Data Scientist</v>
          </cell>
          <cell r="H7124">
            <v>45287.819490740738</v>
          </cell>
        </row>
        <row r="7125">
          <cell r="A7125" t="str">
            <v>Data Scientist</v>
          </cell>
          <cell r="H7125">
            <v>45083.670034722221</v>
          </cell>
        </row>
        <row r="7126">
          <cell r="A7126" t="str">
            <v>Data Scientist</v>
          </cell>
          <cell r="H7126">
            <v>45114.530393518522</v>
          </cell>
        </row>
        <row r="7127">
          <cell r="A7127" t="str">
            <v>Data Engineer</v>
          </cell>
          <cell r="H7127">
            <v>45175.627604166657</v>
          </cell>
        </row>
        <row r="7128">
          <cell r="A7128" t="str">
            <v>Data Analyst</v>
          </cell>
          <cell r="H7128">
            <v>45148.126250000001</v>
          </cell>
        </row>
        <row r="7129">
          <cell r="A7129" t="str">
            <v>Data Engineer</v>
          </cell>
          <cell r="H7129">
            <v>45253.589907407397</v>
          </cell>
        </row>
        <row r="7130">
          <cell r="A7130" t="str">
            <v>Data Engineer</v>
          </cell>
          <cell r="H7130">
            <v>45033.775497685187</v>
          </cell>
        </row>
        <row r="7131">
          <cell r="A7131" t="str">
            <v>Data Engineer</v>
          </cell>
          <cell r="H7131">
            <v>45052.434583333343</v>
          </cell>
        </row>
        <row r="7132">
          <cell r="A7132" t="str">
            <v>Data Scientist</v>
          </cell>
          <cell r="H7132">
            <v>45269.362337962957</v>
          </cell>
        </row>
        <row r="7133">
          <cell r="A7133" t="str">
            <v>Data Analyst</v>
          </cell>
          <cell r="H7133">
            <v>45140.751608796287</v>
          </cell>
        </row>
        <row r="7134">
          <cell r="A7134" t="str">
            <v>Senior Data Engineer</v>
          </cell>
          <cell r="H7134">
            <v>45009.633692129632</v>
          </cell>
        </row>
        <row r="7135">
          <cell r="A7135" t="str">
            <v>Data Engineer</v>
          </cell>
          <cell r="H7135">
            <v>44930.623692129629</v>
          </cell>
        </row>
        <row r="7136">
          <cell r="A7136" t="str">
            <v>Senior Data Engineer</v>
          </cell>
          <cell r="H7136">
            <v>44935.045173611114</v>
          </cell>
        </row>
        <row r="7137">
          <cell r="A7137" t="str">
            <v>Data Engineer</v>
          </cell>
          <cell r="H7137">
            <v>45057.369745370372</v>
          </cell>
        </row>
        <row r="7138">
          <cell r="A7138" t="str">
            <v>Data Analyst</v>
          </cell>
          <cell r="H7138">
            <v>45133.833703703713</v>
          </cell>
        </row>
        <row r="7139">
          <cell r="A7139" t="str">
            <v>Data Engineer</v>
          </cell>
          <cell r="H7139">
            <v>45099.462638888886</v>
          </cell>
        </row>
        <row r="7140">
          <cell r="A7140" t="str">
            <v>Data Analyst</v>
          </cell>
          <cell r="H7140">
            <v>45101.500023148154</v>
          </cell>
        </row>
        <row r="7141">
          <cell r="A7141" t="str">
            <v>Data Scientist</v>
          </cell>
          <cell r="H7141">
            <v>44960.296550925923</v>
          </cell>
        </row>
        <row r="7142">
          <cell r="A7142" t="str">
            <v>Machine Learning Engineer</v>
          </cell>
          <cell r="H7142">
            <v>45041.340717592589</v>
          </cell>
        </row>
        <row r="7143">
          <cell r="A7143" t="str">
            <v>Senior Data Engineer</v>
          </cell>
          <cell r="H7143">
            <v>45286.421898148154</v>
          </cell>
        </row>
        <row r="7144">
          <cell r="A7144" t="str">
            <v>Senior Data Scientist</v>
          </cell>
          <cell r="H7144">
            <v>45041.859236111108</v>
          </cell>
        </row>
        <row r="7145">
          <cell r="A7145" t="str">
            <v>Data Engineer</v>
          </cell>
          <cell r="H7145">
            <v>45163.716087962966</v>
          </cell>
        </row>
        <row r="7146">
          <cell r="A7146" t="str">
            <v>Data Engineer</v>
          </cell>
          <cell r="H7146">
            <v>45150.83871527778</v>
          </cell>
        </row>
        <row r="7147">
          <cell r="A7147" t="str">
            <v>Data Analyst</v>
          </cell>
          <cell r="H7147">
            <v>45168.828321759262</v>
          </cell>
        </row>
        <row r="7148">
          <cell r="A7148" t="str">
            <v>Data Analyst</v>
          </cell>
          <cell r="H7148">
            <v>45085.823969907397</v>
          </cell>
        </row>
        <row r="7149">
          <cell r="A7149" t="str">
            <v>Data Engineer</v>
          </cell>
          <cell r="H7149">
            <v>45236.834050925929</v>
          </cell>
        </row>
        <row r="7150">
          <cell r="A7150" t="str">
            <v>Business Analyst</v>
          </cell>
          <cell r="H7150">
            <v>45270.759062500001</v>
          </cell>
        </row>
        <row r="7151">
          <cell r="A7151" t="str">
            <v>Machine Learning Engineer</v>
          </cell>
          <cell r="H7151">
            <v>44937.784224537027</v>
          </cell>
        </row>
        <row r="7152">
          <cell r="A7152" t="str">
            <v>Data Scientist</v>
          </cell>
          <cell r="H7152">
            <v>45098.670046296298</v>
          </cell>
        </row>
        <row r="7153">
          <cell r="A7153" t="str">
            <v>Data Engineer</v>
          </cell>
          <cell r="H7153">
            <v>45030.587337962963</v>
          </cell>
        </row>
        <row r="7154">
          <cell r="A7154" t="str">
            <v>Software Engineer</v>
          </cell>
          <cell r="H7154">
            <v>45082.25273148148</v>
          </cell>
        </row>
        <row r="7155">
          <cell r="A7155" t="str">
            <v>Data Engineer</v>
          </cell>
          <cell r="H7155">
            <v>45150.981134259258</v>
          </cell>
        </row>
        <row r="7156">
          <cell r="A7156" t="str">
            <v>Senior Data Engineer</v>
          </cell>
          <cell r="H7156">
            <v>45161.465856481482</v>
          </cell>
        </row>
        <row r="7157">
          <cell r="A7157" t="str">
            <v>Data Scientist</v>
          </cell>
          <cell r="H7157">
            <v>44951.077604166669</v>
          </cell>
        </row>
        <row r="7158">
          <cell r="A7158" t="str">
            <v>Data Engineer</v>
          </cell>
          <cell r="H7158">
            <v>45107.467118055552</v>
          </cell>
        </row>
        <row r="7159">
          <cell r="A7159" t="str">
            <v>Senior Data Engineer</v>
          </cell>
          <cell r="H7159">
            <v>45089.770879629628</v>
          </cell>
        </row>
        <row r="7160">
          <cell r="A7160" t="str">
            <v>Data Scientist</v>
          </cell>
          <cell r="H7160">
            <v>44995.960949074077</v>
          </cell>
        </row>
        <row r="7161">
          <cell r="A7161" t="str">
            <v>Data Scientist</v>
          </cell>
          <cell r="H7161">
            <v>45126.500717592593</v>
          </cell>
        </row>
        <row r="7162">
          <cell r="A7162" t="str">
            <v>Data Analyst</v>
          </cell>
          <cell r="H7162">
            <v>44977.416967592602</v>
          </cell>
        </row>
        <row r="7163">
          <cell r="A7163" t="str">
            <v>Senior Data Analyst</v>
          </cell>
          <cell r="H7163">
            <v>45090.500057870369</v>
          </cell>
        </row>
        <row r="7164">
          <cell r="A7164" t="str">
            <v>Senior Data Analyst</v>
          </cell>
          <cell r="H7164">
            <v>45128.45039351852</v>
          </cell>
        </row>
        <row r="7165">
          <cell r="A7165" t="str">
            <v>Data Scientist</v>
          </cell>
          <cell r="H7165">
            <v>44980.307245370372</v>
          </cell>
        </row>
        <row r="7166">
          <cell r="A7166" t="str">
            <v>Senior Data Engineer</v>
          </cell>
          <cell r="H7166">
            <v>45209.50576388889</v>
          </cell>
        </row>
        <row r="7167">
          <cell r="A7167" t="str">
            <v>Data Scientist</v>
          </cell>
          <cell r="H7167">
            <v>44988.503449074073</v>
          </cell>
        </row>
        <row r="7168">
          <cell r="A7168" t="str">
            <v>Data Scientist</v>
          </cell>
          <cell r="H7168">
            <v>45134.794988425929</v>
          </cell>
        </row>
        <row r="7169">
          <cell r="A7169" t="str">
            <v>Data Analyst</v>
          </cell>
          <cell r="H7169">
            <v>45000.668425925927</v>
          </cell>
        </row>
        <row r="7170">
          <cell r="A7170" t="str">
            <v>Data Analyst</v>
          </cell>
          <cell r="H7170">
            <v>45279.334675925929</v>
          </cell>
        </row>
        <row r="7171">
          <cell r="A7171" t="str">
            <v>Data Scientist</v>
          </cell>
          <cell r="H7171">
            <v>45029.056516203702</v>
          </cell>
        </row>
        <row r="7172">
          <cell r="A7172" t="str">
            <v>Data Analyst</v>
          </cell>
          <cell r="H7172">
            <v>45250.500162037039</v>
          </cell>
        </row>
        <row r="7173">
          <cell r="A7173" t="str">
            <v>Data Scientist</v>
          </cell>
          <cell r="H7173">
            <v>45111.053078703713</v>
          </cell>
        </row>
        <row r="7174">
          <cell r="A7174" t="str">
            <v>Data Engineer</v>
          </cell>
          <cell r="H7174">
            <v>44980.892939814818</v>
          </cell>
        </row>
        <row r="7175">
          <cell r="A7175" t="str">
            <v>Data Engineer</v>
          </cell>
          <cell r="H7175">
            <v>45138.712905092587</v>
          </cell>
        </row>
        <row r="7176">
          <cell r="A7176" t="str">
            <v>Senior Data Engineer</v>
          </cell>
          <cell r="H7176">
            <v>45225.869814814818</v>
          </cell>
        </row>
        <row r="7177">
          <cell r="A7177" t="str">
            <v>Data Scientist</v>
          </cell>
          <cell r="H7177">
            <v>44974.335740740738</v>
          </cell>
        </row>
        <row r="7178">
          <cell r="A7178" t="str">
            <v>Senior Data Engineer</v>
          </cell>
          <cell r="H7178">
            <v>45048.148969907408</v>
          </cell>
        </row>
        <row r="7179">
          <cell r="A7179" t="str">
            <v>Data Analyst</v>
          </cell>
          <cell r="H7179">
            <v>45051.762002314812</v>
          </cell>
        </row>
        <row r="7180">
          <cell r="A7180" t="str">
            <v>Senior Data Engineer</v>
          </cell>
          <cell r="H7180">
            <v>44953.884108796286</v>
          </cell>
        </row>
        <row r="7181">
          <cell r="A7181" t="str">
            <v>Data Analyst</v>
          </cell>
          <cell r="H7181">
            <v>44972.35765046296</v>
          </cell>
        </row>
        <row r="7182">
          <cell r="A7182" t="str">
            <v>Senior Data Engineer</v>
          </cell>
          <cell r="H7182">
            <v>45154.636030092603</v>
          </cell>
        </row>
        <row r="7183">
          <cell r="A7183" t="str">
            <v>Data Engineer</v>
          </cell>
          <cell r="H7183">
            <v>45166.163124999999</v>
          </cell>
        </row>
        <row r="7184">
          <cell r="A7184" t="str">
            <v>Data Engineer</v>
          </cell>
          <cell r="H7184">
            <v>45278.797233796293</v>
          </cell>
        </row>
        <row r="7185">
          <cell r="A7185" t="str">
            <v>Data Engineer</v>
          </cell>
          <cell r="H7185">
            <v>45097.855636574073</v>
          </cell>
        </row>
        <row r="7186">
          <cell r="A7186" t="str">
            <v>Data Engineer</v>
          </cell>
          <cell r="H7186">
            <v>44976.465648148151</v>
          </cell>
        </row>
        <row r="7187">
          <cell r="A7187" t="str">
            <v>Data Scientist</v>
          </cell>
          <cell r="H7187">
            <v>45083.419398148151</v>
          </cell>
        </row>
        <row r="7188">
          <cell r="A7188" t="str">
            <v>Data Analyst</v>
          </cell>
          <cell r="H7188">
            <v>45136.833460648151</v>
          </cell>
        </row>
        <row r="7189">
          <cell r="A7189" t="str">
            <v>Data Analyst</v>
          </cell>
          <cell r="H7189">
            <v>45290.583275462966</v>
          </cell>
        </row>
        <row r="7190">
          <cell r="A7190" t="str">
            <v>Data Scientist</v>
          </cell>
          <cell r="H7190">
            <v>45113.726157407407</v>
          </cell>
        </row>
        <row r="7191">
          <cell r="A7191" t="str">
            <v>Data Analyst</v>
          </cell>
          <cell r="H7191">
            <v>45184.250069444453</v>
          </cell>
        </row>
        <row r="7192">
          <cell r="A7192" t="str">
            <v>Data Engineer</v>
          </cell>
          <cell r="H7192">
            <v>45058.686215277783</v>
          </cell>
        </row>
        <row r="7193">
          <cell r="A7193" t="str">
            <v>Data Engineer</v>
          </cell>
          <cell r="H7193">
            <v>45228.336921296293</v>
          </cell>
        </row>
        <row r="7194">
          <cell r="A7194" t="str">
            <v>Data Engineer</v>
          </cell>
          <cell r="H7194">
            <v>44944.130300925928</v>
          </cell>
        </row>
        <row r="7195">
          <cell r="A7195" t="str">
            <v>Data Scientist</v>
          </cell>
          <cell r="H7195">
            <v>45001.833761574067</v>
          </cell>
        </row>
        <row r="7196">
          <cell r="A7196" t="str">
            <v>Senior Data Engineer</v>
          </cell>
          <cell r="H7196">
            <v>45092.848368055558</v>
          </cell>
        </row>
        <row r="7197">
          <cell r="A7197" t="str">
            <v>Data Engineer</v>
          </cell>
          <cell r="H7197">
            <v>45030.712881944448</v>
          </cell>
        </row>
        <row r="7198">
          <cell r="A7198" t="str">
            <v>Data Engineer</v>
          </cell>
          <cell r="H7198">
            <v>45111.881076388891</v>
          </cell>
        </row>
        <row r="7199">
          <cell r="A7199" t="str">
            <v>Senior Data Engineer</v>
          </cell>
          <cell r="H7199">
            <v>44981.953402777777</v>
          </cell>
        </row>
        <row r="7200">
          <cell r="A7200" t="str">
            <v>Senior Data Scientist</v>
          </cell>
          <cell r="H7200">
            <v>45050.337222222217</v>
          </cell>
        </row>
        <row r="7201">
          <cell r="A7201" t="str">
            <v>Data Engineer</v>
          </cell>
          <cell r="H7201">
            <v>45261.739398148151</v>
          </cell>
        </row>
        <row r="7202">
          <cell r="A7202" t="str">
            <v>Data Engineer</v>
          </cell>
          <cell r="H7202">
            <v>45255.377453703702</v>
          </cell>
        </row>
        <row r="7203">
          <cell r="A7203" t="str">
            <v>Data Scientist</v>
          </cell>
          <cell r="H7203">
            <v>45145.980381944442</v>
          </cell>
        </row>
        <row r="7204">
          <cell r="A7204" t="str">
            <v>Data Scientist</v>
          </cell>
          <cell r="H7204">
            <v>45095.984571759262</v>
          </cell>
        </row>
        <row r="7205">
          <cell r="A7205" t="str">
            <v>Data Scientist</v>
          </cell>
          <cell r="H7205">
            <v>45233.585833333331</v>
          </cell>
        </row>
        <row r="7206">
          <cell r="A7206" t="str">
            <v>Data Analyst</v>
          </cell>
          <cell r="H7206">
            <v>45150.625509259262</v>
          </cell>
        </row>
        <row r="7207">
          <cell r="A7207" t="str">
            <v>Data Scientist</v>
          </cell>
          <cell r="H7207">
            <v>45118.658252314817</v>
          </cell>
        </row>
        <row r="7208">
          <cell r="A7208" t="str">
            <v>Data Scientist</v>
          </cell>
          <cell r="H7208">
            <v>45103.66946759259</v>
          </cell>
        </row>
        <row r="7209">
          <cell r="A7209" t="str">
            <v>Data Analyst</v>
          </cell>
          <cell r="H7209">
            <v>45249.125659722216</v>
          </cell>
        </row>
        <row r="7210">
          <cell r="A7210" t="str">
            <v>Data Engineer</v>
          </cell>
          <cell r="H7210">
            <v>45072.486898148149</v>
          </cell>
        </row>
        <row r="7211">
          <cell r="A7211" t="str">
            <v>Data Analyst</v>
          </cell>
          <cell r="H7211">
            <v>45037.750277777777</v>
          </cell>
        </row>
        <row r="7212">
          <cell r="A7212" t="str">
            <v>Data Engineer</v>
          </cell>
          <cell r="H7212">
            <v>44994.797986111109</v>
          </cell>
        </row>
        <row r="7213">
          <cell r="A7213" t="str">
            <v>Senior Data Analyst</v>
          </cell>
          <cell r="H7213">
            <v>45230.917048611111</v>
          </cell>
        </row>
        <row r="7214">
          <cell r="A7214" t="str">
            <v>Data Scientist</v>
          </cell>
          <cell r="H7214">
            <v>45224.626087962963</v>
          </cell>
        </row>
        <row r="7215">
          <cell r="A7215" t="str">
            <v>Data Engineer</v>
          </cell>
          <cell r="H7215">
            <v>45084.603009259263</v>
          </cell>
        </row>
        <row r="7216">
          <cell r="A7216" t="str">
            <v>Senior Data Scientist</v>
          </cell>
          <cell r="H7216">
            <v>45077.84443287037</v>
          </cell>
        </row>
        <row r="7217">
          <cell r="A7217" t="str">
            <v>Data Engineer</v>
          </cell>
          <cell r="H7217">
            <v>45257.643136574072</v>
          </cell>
        </row>
        <row r="7218">
          <cell r="A7218" t="str">
            <v>Senior Data Analyst</v>
          </cell>
          <cell r="H7218">
            <v>45162.380393518521</v>
          </cell>
        </row>
        <row r="7219">
          <cell r="A7219" t="str">
            <v>Data Analyst</v>
          </cell>
          <cell r="H7219">
            <v>44965.791041666656</v>
          </cell>
        </row>
        <row r="7220">
          <cell r="A7220" t="str">
            <v>Data Scientist</v>
          </cell>
          <cell r="H7220">
            <v>45209.87667824074</v>
          </cell>
        </row>
        <row r="7221">
          <cell r="A7221" t="str">
            <v>Data Engineer</v>
          </cell>
          <cell r="H7221">
            <v>44967.823645833327</v>
          </cell>
        </row>
        <row r="7222">
          <cell r="A7222" t="str">
            <v>Business Analyst</v>
          </cell>
          <cell r="H7222">
            <v>44960.668124999997</v>
          </cell>
        </row>
        <row r="7223">
          <cell r="A7223" t="str">
            <v>Data Engineer</v>
          </cell>
          <cell r="H7223">
            <v>45041.401192129633</v>
          </cell>
        </row>
        <row r="7224">
          <cell r="A7224" t="str">
            <v>Data Scientist</v>
          </cell>
          <cell r="H7224">
            <v>44962.686631944453</v>
          </cell>
        </row>
        <row r="7225">
          <cell r="A7225" t="str">
            <v>Data Engineer</v>
          </cell>
          <cell r="H7225">
            <v>45138.798564814817</v>
          </cell>
        </row>
        <row r="7226">
          <cell r="A7226" t="str">
            <v>Data Engineer</v>
          </cell>
          <cell r="H7226">
            <v>45079.644189814811</v>
          </cell>
        </row>
        <row r="7227">
          <cell r="A7227" t="str">
            <v>Data Scientist</v>
          </cell>
          <cell r="H7227">
            <v>45273.393101851849</v>
          </cell>
        </row>
        <row r="7228">
          <cell r="A7228" t="str">
            <v>Data Scientist</v>
          </cell>
          <cell r="H7228">
            <v>44987.378576388888</v>
          </cell>
        </row>
        <row r="7229">
          <cell r="A7229" t="str">
            <v>Data Engineer</v>
          </cell>
          <cell r="H7229">
            <v>45203.637916666667</v>
          </cell>
        </row>
        <row r="7230">
          <cell r="A7230" t="str">
            <v>Data Scientist</v>
          </cell>
          <cell r="H7230">
            <v>45141.127708333333</v>
          </cell>
        </row>
        <row r="7231">
          <cell r="A7231" t="str">
            <v>Data Scientist</v>
          </cell>
          <cell r="H7231">
            <v>45114.054791666669</v>
          </cell>
        </row>
        <row r="7232">
          <cell r="A7232" t="str">
            <v>Data Scientist</v>
          </cell>
          <cell r="H7232">
            <v>45153.251909722218</v>
          </cell>
        </row>
        <row r="7233">
          <cell r="A7233" t="str">
            <v>Data Analyst</v>
          </cell>
          <cell r="H7233">
            <v>45159.250381944446</v>
          </cell>
        </row>
        <row r="7234">
          <cell r="A7234" t="str">
            <v>Data Analyst</v>
          </cell>
          <cell r="H7234">
            <v>45272.388449074067</v>
          </cell>
        </row>
        <row r="7235">
          <cell r="A7235" t="str">
            <v>Senior Data Engineer</v>
          </cell>
          <cell r="H7235">
            <v>45091.505057870367</v>
          </cell>
        </row>
        <row r="7236">
          <cell r="A7236" t="str">
            <v>Data Scientist</v>
          </cell>
          <cell r="H7236">
            <v>44937.001377314817</v>
          </cell>
        </row>
        <row r="7237">
          <cell r="A7237" t="str">
            <v>Data Analyst</v>
          </cell>
          <cell r="H7237">
            <v>45107.79247685185</v>
          </cell>
        </row>
        <row r="7238">
          <cell r="A7238" t="str">
            <v>Data Analyst</v>
          </cell>
          <cell r="H7238">
            <v>45216.750532407408</v>
          </cell>
        </row>
        <row r="7239">
          <cell r="A7239" t="str">
            <v>Data Engineer</v>
          </cell>
          <cell r="H7239">
            <v>45106.714375000003</v>
          </cell>
        </row>
        <row r="7240">
          <cell r="A7240" t="str">
            <v>Data Analyst</v>
          </cell>
          <cell r="H7240">
            <v>44930.834768518522</v>
          </cell>
        </row>
        <row r="7241">
          <cell r="A7241" t="str">
            <v>Data Analyst</v>
          </cell>
          <cell r="H7241">
            <v>45201.791689814818</v>
          </cell>
        </row>
        <row r="7242">
          <cell r="A7242" t="str">
            <v>Data Analyst</v>
          </cell>
          <cell r="H7242">
            <v>44967.916643518518</v>
          </cell>
        </row>
        <row r="7243">
          <cell r="A7243" t="str">
            <v>Data Analyst</v>
          </cell>
          <cell r="H7243">
            <v>45163.669131944444</v>
          </cell>
        </row>
        <row r="7244">
          <cell r="A7244" t="str">
            <v>Machine Learning Engineer</v>
          </cell>
          <cell r="H7244">
            <v>45254.299421296288</v>
          </cell>
        </row>
        <row r="7245">
          <cell r="A7245" t="str">
            <v>Data Analyst</v>
          </cell>
          <cell r="H7245">
            <v>45012.875543981478</v>
          </cell>
        </row>
        <row r="7246">
          <cell r="A7246" t="str">
            <v>Data Analyst</v>
          </cell>
          <cell r="H7246">
            <v>45163.125439814823</v>
          </cell>
        </row>
        <row r="7247">
          <cell r="A7247" t="str">
            <v>Data Scientist</v>
          </cell>
          <cell r="H7247">
            <v>45023.44736111111</v>
          </cell>
        </row>
        <row r="7248">
          <cell r="A7248" t="str">
            <v>Senior Data Scientist</v>
          </cell>
          <cell r="H7248">
            <v>44946.821469907409</v>
          </cell>
        </row>
        <row r="7249">
          <cell r="A7249" t="str">
            <v>Data Engineer</v>
          </cell>
          <cell r="H7249">
            <v>45091.630057870367</v>
          </cell>
        </row>
        <row r="7250">
          <cell r="A7250" t="str">
            <v>Software Engineer</v>
          </cell>
          <cell r="H7250">
            <v>44977.252500000002</v>
          </cell>
        </row>
        <row r="7251">
          <cell r="A7251" t="str">
            <v>Data Scientist</v>
          </cell>
          <cell r="H7251">
            <v>45092.59615740741</v>
          </cell>
        </row>
        <row r="7252">
          <cell r="A7252" t="str">
            <v>Data Scientist</v>
          </cell>
          <cell r="H7252">
            <v>45251.110659722217</v>
          </cell>
        </row>
        <row r="7253">
          <cell r="A7253" t="str">
            <v>Data Engineer</v>
          </cell>
          <cell r="H7253">
            <v>45128.921666666669</v>
          </cell>
        </row>
        <row r="7254">
          <cell r="A7254" t="str">
            <v>Data Scientist</v>
          </cell>
          <cell r="H7254">
            <v>45023.41747685185</v>
          </cell>
        </row>
        <row r="7255">
          <cell r="A7255" t="str">
            <v>Senior Data Analyst</v>
          </cell>
          <cell r="H7255">
            <v>44987.678819444453</v>
          </cell>
        </row>
        <row r="7256">
          <cell r="A7256" t="str">
            <v>Senior Data Scientist</v>
          </cell>
          <cell r="H7256">
            <v>45154.460972222223</v>
          </cell>
        </row>
        <row r="7257">
          <cell r="A7257" t="str">
            <v>Data Engineer</v>
          </cell>
          <cell r="H7257">
            <v>45084.644675925927</v>
          </cell>
        </row>
        <row r="7258">
          <cell r="A7258" t="str">
            <v>Data Engineer</v>
          </cell>
          <cell r="H7258">
            <v>45071.837476851862</v>
          </cell>
        </row>
        <row r="7259">
          <cell r="A7259" t="str">
            <v>Machine Learning Engineer</v>
          </cell>
          <cell r="H7259">
            <v>44964.972800925927</v>
          </cell>
        </row>
        <row r="7260">
          <cell r="A7260" t="str">
            <v>Senior Data Scientist</v>
          </cell>
          <cell r="H7260">
            <v>45082.753831018519</v>
          </cell>
        </row>
        <row r="7261">
          <cell r="A7261" t="str">
            <v>Data Scientist</v>
          </cell>
          <cell r="H7261">
            <v>45190.835069444453</v>
          </cell>
        </row>
        <row r="7262">
          <cell r="A7262" t="str">
            <v>Data Scientist</v>
          </cell>
          <cell r="H7262">
            <v>45245.613877314812</v>
          </cell>
        </row>
        <row r="7263">
          <cell r="A7263" t="str">
            <v>Data Analyst</v>
          </cell>
          <cell r="H7263">
            <v>45220.50068287037</v>
          </cell>
        </row>
        <row r="7264">
          <cell r="A7264" t="str">
            <v>Senior Data Engineer</v>
          </cell>
          <cell r="H7264">
            <v>44944.716111111113</v>
          </cell>
        </row>
        <row r="7265">
          <cell r="A7265" t="str">
            <v>Data Scientist</v>
          </cell>
          <cell r="H7265">
            <v>45031.05846064815</v>
          </cell>
        </row>
        <row r="7266">
          <cell r="A7266" t="str">
            <v>Data Scientist</v>
          </cell>
          <cell r="H7266">
            <v>45105.4608912037</v>
          </cell>
        </row>
        <row r="7267">
          <cell r="A7267" t="str">
            <v>Senior Data Scientist</v>
          </cell>
          <cell r="H7267">
            <v>44929.981666666667</v>
          </cell>
        </row>
        <row r="7268">
          <cell r="A7268" t="str">
            <v>Data Scientist</v>
          </cell>
          <cell r="H7268">
            <v>44938.680671296293</v>
          </cell>
        </row>
        <row r="7269">
          <cell r="A7269" t="str">
            <v>Data Scientist</v>
          </cell>
          <cell r="H7269">
            <v>44953.294722222221</v>
          </cell>
        </row>
        <row r="7270">
          <cell r="A7270" t="str">
            <v>Senior Data Scientist</v>
          </cell>
          <cell r="H7270">
            <v>44963.962881944448</v>
          </cell>
        </row>
        <row r="7271">
          <cell r="A7271" t="str">
            <v>Data Engineer</v>
          </cell>
          <cell r="H7271">
            <v>45006.603483796287</v>
          </cell>
        </row>
        <row r="7272">
          <cell r="A7272" t="str">
            <v>Senior Data Engineer</v>
          </cell>
          <cell r="H7272">
            <v>44976.296631944453</v>
          </cell>
        </row>
        <row r="7273">
          <cell r="A7273" t="str">
            <v>Senior Data Scientist</v>
          </cell>
          <cell r="H7273">
            <v>45013.462870370371</v>
          </cell>
        </row>
        <row r="7274">
          <cell r="A7274" t="str">
            <v>Senior Data Engineer</v>
          </cell>
          <cell r="H7274">
            <v>45142.337025462963</v>
          </cell>
        </row>
        <row r="7275">
          <cell r="A7275" t="str">
            <v>Data Scientist</v>
          </cell>
          <cell r="H7275">
            <v>45036.682685185187</v>
          </cell>
        </row>
        <row r="7276">
          <cell r="A7276" t="str">
            <v>Data Scientist</v>
          </cell>
          <cell r="H7276">
            <v>45055.518680555557</v>
          </cell>
        </row>
        <row r="7277">
          <cell r="A7277" t="str">
            <v>Senior Data Engineer</v>
          </cell>
          <cell r="H7277">
            <v>45048.590370370373</v>
          </cell>
        </row>
        <row r="7278">
          <cell r="A7278" t="str">
            <v>Data Analyst</v>
          </cell>
          <cell r="H7278">
            <v>45221.532534722217</v>
          </cell>
        </row>
        <row r="7279">
          <cell r="A7279" t="str">
            <v>Data Scientist</v>
          </cell>
          <cell r="H7279">
            <v>45259.627939814818</v>
          </cell>
        </row>
        <row r="7280">
          <cell r="A7280" t="str">
            <v>Senior Data Engineer</v>
          </cell>
          <cell r="H7280">
            <v>44992.312650462962</v>
          </cell>
        </row>
        <row r="7281">
          <cell r="A7281" t="str">
            <v>Senior Data Analyst</v>
          </cell>
          <cell r="H7281">
            <v>45141.874641203707</v>
          </cell>
        </row>
        <row r="7282">
          <cell r="A7282" t="str">
            <v>Senior Data Analyst</v>
          </cell>
          <cell r="H7282">
            <v>45189.250254629631</v>
          </cell>
        </row>
        <row r="7283">
          <cell r="A7283" t="str">
            <v>Data Scientist</v>
          </cell>
          <cell r="H7283">
            <v>45184.753009259257</v>
          </cell>
        </row>
        <row r="7284">
          <cell r="A7284" t="str">
            <v>Data Engineer</v>
          </cell>
          <cell r="H7284">
            <v>44960.631597222222</v>
          </cell>
        </row>
        <row r="7285">
          <cell r="A7285" t="str">
            <v>Senior Data Engineer</v>
          </cell>
          <cell r="H7285">
            <v>44953.632604166669</v>
          </cell>
        </row>
        <row r="7286">
          <cell r="A7286" t="str">
            <v>Data Analyst</v>
          </cell>
          <cell r="H7286">
            <v>44995.625011574077</v>
          </cell>
        </row>
        <row r="7287">
          <cell r="A7287" t="str">
            <v>Software Engineer</v>
          </cell>
          <cell r="H7287">
            <v>45275.674409722233</v>
          </cell>
        </row>
        <row r="7288">
          <cell r="A7288" t="str">
            <v>Senior Data Analyst</v>
          </cell>
          <cell r="H7288">
            <v>45036.516018518523</v>
          </cell>
        </row>
        <row r="7289">
          <cell r="A7289" t="str">
            <v>Data Scientist</v>
          </cell>
          <cell r="H7289">
            <v>45259.5859837963</v>
          </cell>
        </row>
        <row r="7290">
          <cell r="A7290" t="str">
            <v>Data Engineer</v>
          </cell>
          <cell r="H7290">
            <v>45228.42765046296</v>
          </cell>
        </row>
        <row r="7291">
          <cell r="A7291" t="str">
            <v>Data Engineer</v>
          </cell>
          <cell r="H7291">
            <v>45232.485023148147</v>
          </cell>
        </row>
        <row r="7292">
          <cell r="A7292" t="str">
            <v>Data Scientist</v>
          </cell>
          <cell r="H7292">
            <v>44929.98133101852</v>
          </cell>
        </row>
        <row r="7293">
          <cell r="A7293" t="str">
            <v>Data Engineer</v>
          </cell>
          <cell r="H7293">
            <v>44932.338263888887</v>
          </cell>
        </row>
        <row r="7294">
          <cell r="A7294" t="str">
            <v>Data Analyst</v>
          </cell>
          <cell r="H7294">
            <v>45155.250138888892</v>
          </cell>
        </row>
        <row r="7295">
          <cell r="A7295" t="str">
            <v>Data Analyst</v>
          </cell>
          <cell r="H7295">
            <v>44946.967407407406</v>
          </cell>
        </row>
        <row r="7296">
          <cell r="A7296" t="str">
            <v>Data Scientist</v>
          </cell>
          <cell r="H7296">
            <v>45043.984918981478</v>
          </cell>
        </row>
        <row r="7297">
          <cell r="A7297" t="str">
            <v>Senior Data Engineer</v>
          </cell>
          <cell r="H7297">
            <v>44971.322523148148</v>
          </cell>
        </row>
        <row r="7298">
          <cell r="A7298" t="str">
            <v>Data Analyst</v>
          </cell>
          <cell r="H7298">
            <v>45055.292662037027</v>
          </cell>
        </row>
        <row r="7299">
          <cell r="A7299" t="str">
            <v>Data Engineer</v>
          </cell>
          <cell r="H7299">
            <v>45205.609837962962</v>
          </cell>
        </row>
        <row r="7300">
          <cell r="A7300" t="str">
            <v>Data Scientist</v>
          </cell>
          <cell r="H7300">
            <v>45102.717905092592</v>
          </cell>
        </row>
        <row r="7301">
          <cell r="A7301" t="str">
            <v>Data Engineer</v>
          </cell>
          <cell r="H7301">
            <v>45055.946585648147</v>
          </cell>
        </row>
        <row r="7302">
          <cell r="A7302" t="str">
            <v>Data Scientist</v>
          </cell>
          <cell r="H7302">
            <v>45240.307893518519</v>
          </cell>
        </row>
        <row r="7303">
          <cell r="A7303" t="str">
            <v>Data Scientist</v>
          </cell>
          <cell r="H7303">
            <v>44942.988020833327</v>
          </cell>
        </row>
        <row r="7304">
          <cell r="A7304" t="str">
            <v>Senior Data Analyst</v>
          </cell>
          <cell r="H7304">
            <v>45098.750428240739</v>
          </cell>
        </row>
        <row r="7305">
          <cell r="A7305" t="str">
            <v>Data Analyst</v>
          </cell>
          <cell r="H7305">
            <v>45201.976354166669</v>
          </cell>
        </row>
        <row r="7306">
          <cell r="A7306" t="str">
            <v>Data Analyst</v>
          </cell>
          <cell r="H7306">
            <v>45161.750775462962</v>
          </cell>
        </row>
        <row r="7307">
          <cell r="A7307" t="str">
            <v>Data Scientist</v>
          </cell>
          <cell r="H7307">
            <v>45187.752025462964</v>
          </cell>
        </row>
        <row r="7308">
          <cell r="A7308" t="str">
            <v>Data Scientist</v>
          </cell>
          <cell r="H7308">
            <v>45099.835740740738</v>
          </cell>
        </row>
        <row r="7309">
          <cell r="A7309" t="str">
            <v>Data Analyst</v>
          </cell>
          <cell r="H7309">
            <v>45189.668935185182</v>
          </cell>
        </row>
        <row r="7310">
          <cell r="A7310" t="str">
            <v>Data Scientist</v>
          </cell>
          <cell r="H7310">
            <v>44981.252453703702</v>
          </cell>
        </row>
        <row r="7311">
          <cell r="A7311" t="str">
            <v>Senior Data Engineer</v>
          </cell>
          <cell r="H7311">
            <v>45086.339259259257</v>
          </cell>
        </row>
        <row r="7312">
          <cell r="A7312" t="str">
            <v>Data Analyst</v>
          </cell>
          <cell r="H7312">
            <v>45059.166597222233</v>
          </cell>
        </row>
        <row r="7313">
          <cell r="A7313" t="str">
            <v>Data Engineer</v>
          </cell>
          <cell r="H7313">
            <v>44993.922615740739</v>
          </cell>
        </row>
        <row r="7314">
          <cell r="A7314" t="str">
            <v>Data Analyst</v>
          </cell>
          <cell r="H7314">
            <v>45282.791724537034</v>
          </cell>
        </row>
        <row r="7315">
          <cell r="A7315" t="str">
            <v>Data Analyst</v>
          </cell>
          <cell r="H7315">
            <v>45152.791851851849</v>
          </cell>
        </row>
        <row r="7316">
          <cell r="A7316" t="str">
            <v>Data Scientist</v>
          </cell>
          <cell r="H7316">
            <v>45103.289247685178</v>
          </cell>
        </row>
        <row r="7317">
          <cell r="A7317" t="str">
            <v>Data Scientist</v>
          </cell>
          <cell r="H7317">
            <v>45117.377395833333</v>
          </cell>
        </row>
        <row r="7318">
          <cell r="A7318" t="str">
            <v>Data Scientist</v>
          </cell>
          <cell r="H7318">
            <v>45216.862430555557</v>
          </cell>
        </row>
        <row r="7319">
          <cell r="A7319" t="str">
            <v>Data Scientist</v>
          </cell>
          <cell r="H7319">
            <v>45153.251481481479</v>
          </cell>
        </row>
        <row r="7320">
          <cell r="A7320" t="str">
            <v>Data Analyst</v>
          </cell>
          <cell r="H7320">
            <v>45044.841817129629</v>
          </cell>
        </row>
        <row r="7321">
          <cell r="A7321" t="str">
            <v>Data Scientist</v>
          </cell>
          <cell r="H7321">
            <v>45186.292719907397</v>
          </cell>
        </row>
        <row r="7322">
          <cell r="A7322" t="str">
            <v>Senior Data Engineer</v>
          </cell>
          <cell r="H7322">
            <v>45113.570243055547</v>
          </cell>
        </row>
        <row r="7323">
          <cell r="A7323" t="str">
            <v>Data Analyst</v>
          </cell>
          <cell r="H7323">
            <v>45209.708333333343</v>
          </cell>
        </row>
        <row r="7324">
          <cell r="A7324" t="str">
            <v>Data Analyst</v>
          </cell>
          <cell r="H7324">
            <v>45124.627337962957</v>
          </cell>
        </row>
        <row r="7325">
          <cell r="A7325" t="str">
            <v>Senior Data Engineer</v>
          </cell>
          <cell r="H7325">
            <v>45072.687349537038</v>
          </cell>
        </row>
        <row r="7326">
          <cell r="A7326" t="str">
            <v>Data Analyst</v>
          </cell>
          <cell r="H7326">
            <v>45070.91741898148</v>
          </cell>
        </row>
        <row r="7327">
          <cell r="A7327" t="str">
            <v>Data Scientist</v>
          </cell>
          <cell r="H7327">
            <v>45268.751944444448</v>
          </cell>
        </row>
        <row r="7328">
          <cell r="A7328" t="str">
            <v>Data Analyst</v>
          </cell>
          <cell r="H7328">
            <v>45099.334803240738</v>
          </cell>
        </row>
        <row r="7329">
          <cell r="A7329" t="str">
            <v>Senior Data Analyst</v>
          </cell>
          <cell r="H7329">
            <v>45056.275277777779</v>
          </cell>
        </row>
        <row r="7330">
          <cell r="A7330" t="str">
            <v>Data Analyst</v>
          </cell>
          <cell r="H7330">
            <v>44986.675138888888</v>
          </cell>
        </row>
        <row r="7331">
          <cell r="A7331" t="str">
            <v>Data Scientist</v>
          </cell>
          <cell r="H7331">
            <v>45089.626805555563</v>
          </cell>
        </row>
        <row r="7332">
          <cell r="A7332" t="str">
            <v>Data Engineer</v>
          </cell>
          <cell r="H7332">
            <v>45048.881527777783</v>
          </cell>
        </row>
        <row r="7333">
          <cell r="A7333" t="str">
            <v>Data Engineer</v>
          </cell>
          <cell r="H7333">
            <v>44963.377442129633</v>
          </cell>
        </row>
        <row r="7334">
          <cell r="A7334" t="str">
            <v>Senior Data Scientist</v>
          </cell>
          <cell r="H7334">
            <v>44950.21166666667</v>
          </cell>
        </row>
        <row r="7335">
          <cell r="A7335" t="str">
            <v>Senior Data Engineer</v>
          </cell>
          <cell r="H7335">
            <v>45020.912060185183</v>
          </cell>
        </row>
        <row r="7336">
          <cell r="A7336" t="str">
            <v>Senior Data Engineer</v>
          </cell>
          <cell r="H7336">
            <v>45005.591979166667</v>
          </cell>
        </row>
        <row r="7337">
          <cell r="A7337" t="str">
            <v>Data Scientist</v>
          </cell>
          <cell r="H7337">
            <v>45160.254652777781</v>
          </cell>
        </row>
        <row r="7338">
          <cell r="A7338" t="str">
            <v>Data Scientist</v>
          </cell>
          <cell r="H7338">
            <v>45124.377824074072</v>
          </cell>
        </row>
        <row r="7339">
          <cell r="A7339" t="str">
            <v>Data Engineer</v>
          </cell>
          <cell r="H7339">
            <v>45063.628530092603</v>
          </cell>
        </row>
        <row r="7340">
          <cell r="A7340" t="str">
            <v>Data Scientist</v>
          </cell>
          <cell r="H7340">
            <v>45248.375520833331</v>
          </cell>
        </row>
        <row r="7341">
          <cell r="A7341" t="str">
            <v>Business Analyst</v>
          </cell>
          <cell r="H7341">
            <v>44930.956273148149</v>
          </cell>
        </row>
        <row r="7342">
          <cell r="A7342" t="str">
            <v>Data Engineer</v>
          </cell>
          <cell r="H7342">
            <v>45155.693703703713</v>
          </cell>
        </row>
        <row r="7343">
          <cell r="A7343" t="str">
            <v>Data Engineer</v>
          </cell>
          <cell r="H7343">
            <v>45220.753946759258</v>
          </cell>
        </row>
        <row r="7344">
          <cell r="A7344" t="str">
            <v>Data Engineer</v>
          </cell>
          <cell r="H7344">
            <v>45231.712025462963</v>
          </cell>
        </row>
        <row r="7345">
          <cell r="A7345" t="str">
            <v>Data Analyst</v>
          </cell>
          <cell r="H7345">
            <v>45163.419108796297</v>
          </cell>
        </row>
        <row r="7346">
          <cell r="A7346" t="str">
            <v>Data Analyst</v>
          </cell>
          <cell r="H7346">
            <v>45196.641956018517</v>
          </cell>
        </row>
        <row r="7347">
          <cell r="A7347" t="str">
            <v>Data Engineer</v>
          </cell>
          <cell r="H7347">
            <v>45179.25712962963</v>
          </cell>
        </row>
        <row r="7348">
          <cell r="A7348" t="str">
            <v>Data Analyst</v>
          </cell>
          <cell r="H7348">
            <v>45081.292002314818</v>
          </cell>
        </row>
        <row r="7349">
          <cell r="A7349" t="str">
            <v>Business Analyst</v>
          </cell>
          <cell r="H7349">
            <v>45286.875532407408</v>
          </cell>
        </row>
        <row r="7350">
          <cell r="A7350" t="str">
            <v>Data Analyst</v>
          </cell>
          <cell r="H7350">
            <v>45134.300486111111</v>
          </cell>
        </row>
        <row r="7351">
          <cell r="A7351" t="str">
            <v>Data Analyst</v>
          </cell>
          <cell r="H7351">
            <v>45256.787789351853</v>
          </cell>
        </row>
        <row r="7352">
          <cell r="A7352" t="str">
            <v>Machine Learning Engineer</v>
          </cell>
          <cell r="H7352">
            <v>45233.674259259264</v>
          </cell>
        </row>
        <row r="7353">
          <cell r="A7353" t="str">
            <v>Data Scientist</v>
          </cell>
          <cell r="H7353">
            <v>45250.961539351847</v>
          </cell>
        </row>
        <row r="7354">
          <cell r="A7354" t="str">
            <v>Data Engineer</v>
          </cell>
          <cell r="H7354">
            <v>45121.713622685187</v>
          </cell>
        </row>
        <row r="7355">
          <cell r="A7355" t="str">
            <v>Data Scientist</v>
          </cell>
          <cell r="H7355">
            <v>44984.293553240743</v>
          </cell>
        </row>
        <row r="7356">
          <cell r="A7356" t="str">
            <v>Data Analyst</v>
          </cell>
          <cell r="H7356">
            <v>45086.334826388891</v>
          </cell>
        </row>
        <row r="7357">
          <cell r="A7357" t="str">
            <v>Data Scientist</v>
          </cell>
          <cell r="H7357">
            <v>45209.16741898148</v>
          </cell>
        </row>
        <row r="7358">
          <cell r="A7358" t="str">
            <v>Data Analyst</v>
          </cell>
          <cell r="H7358">
            <v>45114.560613425929</v>
          </cell>
        </row>
        <row r="7359">
          <cell r="A7359" t="str">
            <v>Data Scientist</v>
          </cell>
          <cell r="H7359">
            <v>45208.694918981477</v>
          </cell>
        </row>
        <row r="7360">
          <cell r="A7360" t="str">
            <v>Data Engineer</v>
          </cell>
          <cell r="H7360">
            <v>45112.715763888889</v>
          </cell>
        </row>
        <row r="7361">
          <cell r="A7361" t="str">
            <v>Data Scientist</v>
          </cell>
          <cell r="H7361">
            <v>45153.618379629632</v>
          </cell>
        </row>
        <row r="7362">
          <cell r="A7362" t="str">
            <v>Senior Data Engineer</v>
          </cell>
          <cell r="H7362">
            <v>45076.297546296293</v>
          </cell>
        </row>
        <row r="7363">
          <cell r="A7363" t="str">
            <v>Data Engineer</v>
          </cell>
          <cell r="H7363">
            <v>45183.856099537043</v>
          </cell>
        </row>
        <row r="7364">
          <cell r="A7364" t="str">
            <v>Data Engineer</v>
          </cell>
          <cell r="H7364">
            <v>45175.796168981477</v>
          </cell>
        </row>
        <row r="7365">
          <cell r="A7365" t="str">
            <v>Data Analyst</v>
          </cell>
          <cell r="H7365">
            <v>45187.986701388887</v>
          </cell>
        </row>
        <row r="7366">
          <cell r="A7366" t="str">
            <v>Data Analyst</v>
          </cell>
          <cell r="H7366">
            <v>44936.542210648149</v>
          </cell>
        </row>
        <row r="7367">
          <cell r="A7367" t="str">
            <v>Data Analyst</v>
          </cell>
          <cell r="H7367">
            <v>44937.793182870373</v>
          </cell>
        </row>
        <row r="7368">
          <cell r="A7368" t="str">
            <v>Data Analyst</v>
          </cell>
          <cell r="H7368">
            <v>44977.708321759259</v>
          </cell>
        </row>
        <row r="7369">
          <cell r="A7369" t="str">
            <v>Data Analyst</v>
          </cell>
          <cell r="H7369">
            <v>45071.042048611111</v>
          </cell>
        </row>
        <row r="7370">
          <cell r="A7370" t="str">
            <v>Data Scientist</v>
          </cell>
          <cell r="H7370">
            <v>45076.779733796298</v>
          </cell>
        </row>
        <row r="7371">
          <cell r="A7371" t="str">
            <v>Senior Data Analyst</v>
          </cell>
          <cell r="H7371">
            <v>45153.417002314818</v>
          </cell>
        </row>
        <row r="7372">
          <cell r="A7372" t="str">
            <v>Senior Data Scientist</v>
          </cell>
          <cell r="H7372">
            <v>45057.462256944447</v>
          </cell>
        </row>
        <row r="7373">
          <cell r="A7373" t="str">
            <v>Senior Data Scientist</v>
          </cell>
          <cell r="H7373">
            <v>45037.41951388889</v>
          </cell>
        </row>
        <row r="7374">
          <cell r="A7374" t="str">
            <v>Data Analyst</v>
          </cell>
          <cell r="H7374">
            <v>44950.793726851851</v>
          </cell>
        </row>
        <row r="7375">
          <cell r="A7375" t="str">
            <v>Data Analyst</v>
          </cell>
          <cell r="H7375">
            <v>45084.257118055553</v>
          </cell>
        </row>
        <row r="7376">
          <cell r="A7376" t="str">
            <v>Senior Data Analyst</v>
          </cell>
          <cell r="H7376">
            <v>45071.625659722216</v>
          </cell>
        </row>
        <row r="7377">
          <cell r="A7377" t="str">
            <v>Data Scientist</v>
          </cell>
          <cell r="H7377">
            <v>45124.043564814812</v>
          </cell>
        </row>
        <row r="7378">
          <cell r="A7378" t="str">
            <v>Business Analyst</v>
          </cell>
          <cell r="H7378">
            <v>45207.29179398148</v>
          </cell>
        </row>
        <row r="7379">
          <cell r="A7379" t="str">
            <v>Data Analyst</v>
          </cell>
          <cell r="H7379">
            <v>45005.668240740742</v>
          </cell>
        </row>
        <row r="7380">
          <cell r="A7380" t="str">
            <v>Data Engineer</v>
          </cell>
          <cell r="H7380">
            <v>44949.769201388888</v>
          </cell>
        </row>
        <row r="7381">
          <cell r="A7381" t="str">
            <v>Data Scientist</v>
          </cell>
          <cell r="H7381">
            <v>45229.704837962963</v>
          </cell>
        </row>
        <row r="7382">
          <cell r="A7382" t="str">
            <v>Data Scientist</v>
          </cell>
          <cell r="H7382">
            <v>45040.293587962973</v>
          </cell>
        </row>
        <row r="7383">
          <cell r="A7383" t="str">
            <v>Data Engineer</v>
          </cell>
          <cell r="H7383">
            <v>44943.756724537037</v>
          </cell>
        </row>
        <row r="7384">
          <cell r="A7384" t="str">
            <v>Data Analyst</v>
          </cell>
          <cell r="H7384">
            <v>45062.91673611111</v>
          </cell>
        </row>
        <row r="7385">
          <cell r="A7385" t="str">
            <v>Data Engineer</v>
          </cell>
          <cell r="H7385">
            <v>45028.35297453704</v>
          </cell>
        </row>
        <row r="7386">
          <cell r="A7386" t="str">
            <v>Data Engineer</v>
          </cell>
          <cell r="H7386">
            <v>45084.431898148148</v>
          </cell>
        </row>
        <row r="7387">
          <cell r="A7387" t="str">
            <v>Data Engineer</v>
          </cell>
          <cell r="H7387">
            <v>45163.757627314822</v>
          </cell>
        </row>
        <row r="7388">
          <cell r="A7388" t="str">
            <v>Data Engineer</v>
          </cell>
          <cell r="H7388">
            <v>45195.611006944448</v>
          </cell>
        </row>
        <row r="7389">
          <cell r="A7389" t="str">
            <v>Data Scientist</v>
          </cell>
          <cell r="H7389">
            <v>45198.710509259261</v>
          </cell>
        </row>
        <row r="7390">
          <cell r="A7390" t="str">
            <v>Data Analyst</v>
          </cell>
          <cell r="H7390">
            <v>45106.541689814818</v>
          </cell>
        </row>
        <row r="7391">
          <cell r="A7391" t="str">
            <v>Data Analyst</v>
          </cell>
          <cell r="H7391">
            <v>45040.917650462958</v>
          </cell>
        </row>
        <row r="7392">
          <cell r="A7392" t="str">
            <v>Senior Data Engineer</v>
          </cell>
          <cell r="H7392">
            <v>44948.711111111108</v>
          </cell>
        </row>
        <row r="7393">
          <cell r="A7393" t="str">
            <v>Senior Data Analyst</v>
          </cell>
          <cell r="H7393">
            <v>45119.917060185187</v>
          </cell>
        </row>
        <row r="7394">
          <cell r="A7394" t="str">
            <v>Data Engineer</v>
          </cell>
          <cell r="H7394">
            <v>45113.861875000002</v>
          </cell>
        </row>
        <row r="7395">
          <cell r="A7395" t="str">
            <v>Data Analyst</v>
          </cell>
          <cell r="H7395">
            <v>45054.599317129629</v>
          </cell>
        </row>
        <row r="7396">
          <cell r="A7396" t="str">
            <v>Data Scientist</v>
          </cell>
          <cell r="H7396">
            <v>45086.91988425926</v>
          </cell>
        </row>
        <row r="7397">
          <cell r="A7397" t="str">
            <v>Senior Data Scientist</v>
          </cell>
          <cell r="H7397">
            <v>44952.044085648151</v>
          </cell>
        </row>
        <row r="7398">
          <cell r="A7398" t="str">
            <v>Data Scientist</v>
          </cell>
          <cell r="H7398">
            <v>45026.453321759262</v>
          </cell>
        </row>
        <row r="7399">
          <cell r="A7399" t="str">
            <v>Data Engineer</v>
          </cell>
          <cell r="H7399">
            <v>45275.920277777783</v>
          </cell>
        </row>
        <row r="7400">
          <cell r="A7400" t="str">
            <v>Data Scientist</v>
          </cell>
          <cell r="H7400">
            <v>45180.002870370372</v>
          </cell>
        </row>
        <row r="7401">
          <cell r="A7401" t="str">
            <v>Data Scientist</v>
          </cell>
          <cell r="H7401">
            <v>45076.668263888889</v>
          </cell>
        </row>
        <row r="7402">
          <cell r="A7402" t="str">
            <v>Data Analyst</v>
          </cell>
          <cell r="H7402">
            <v>45056.91747685185</v>
          </cell>
        </row>
        <row r="7403">
          <cell r="A7403" t="str">
            <v>Data Scientist</v>
          </cell>
          <cell r="H7403">
            <v>45177.892488425918</v>
          </cell>
        </row>
        <row r="7404">
          <cell r="A7404" t="str">
            <v>Data Analyst</v>
          </cell>
          <cell r="H7404">
            <v>45060.198020833333</v>
          </cell>
        </row>
        <row r="7405">
          <cell r="A7405" t="str">
            <v>Data Analyst</v>
          </cell>
          <cell r="H7405">
            <v>44978.356238425928</v>
          </cell>
        </row>
        <row r="7406">
          <cell r="A7406" t="str">
            <v>Senior Data Scientist</v>
          </cell>
          <cell r="H7406">
            <v>45168.93074074074</v>
          </cell>
        </row>
        <row r="7407">
          <cell r="A7407" t="str">
            <v>Senior Data Analyst</v>
          </cell>
          <cell r="H7407">
            <v>45270.708703703713</v>
          </cell>
        </row>
        <row r="7408">
          <cell r="A7408" t="str">
            <v>Data Scientist</v>
          </cell>
          <cell r="H7408">
            <v>44936.846909722219</v>
          </cell>
        </row>
        <row r="7409">
          <cell r="A7409" t="str">
            <v>Data Analyst</v>
          </cell>
          <cell r="H7409">
            <v>45039.29210648148</v>
          </cell>
        </row>
        <row r="7410">
          <cell r="A7410" t="str">
            <v>Data Engineer</v>
          </cell>
          <cell r="H7410">
            <v>45016.339537037027</v>
          </cell>
        </row>
        <row r="7411">
          <cell r="A7411" t="str">
            <v>Data Analyst</v>
          </cell>
          <cell r="H7411">
            <v>44971.625451388893</v>
          </cell>
        </row>
        <row r="7412">
          <cell r="A7412" t="str">
            <v>Data Engineer</v>
          </cell>
          <cell r="H7412">
            <v>44944.856319444443</v>
          </cell>
        </row>
        <row r="7413">
          <cell r="A7413" t="str">
            <v>Senior Data Engineer</v>
          </cell>
          <cell r="H7413">
            <v>45057.096250000002</v>
          </cell>
        </row>
        <row r="7414">
          <cell r="A7414" t="str">
            <v>Data Engineer</v>
          </cell>
          <cell r="H7414">
            <v>44992.438020833331</v>
          </cell>
        </row>
        <row r="7415">
          <cell r="A7415" t="str">
            <v>Data Engineer</v>
          </cell>
          <cell r="H7415">
            <v>45111.713159722232</v>
          </cell>
        </row>
        <row r="7416">
          <cell r="A7416" t="str">
            <v>Data Engineer</v>
          </cell>
          <cell r="H7416">
            <v>45097.236087962963</v>
          </cell>
        </row>
        <row r="7417">
          <cell r="A7417" t="str">
            <v>Data Analyst</v>
          </cell>
          <cell r="H7417">
            <v>45258.751458333332</v>
          </cell>
        </row>
        <row r="7418">
          <cell r="A7418" t="str">
            <v>Data Engineer</v>
          </cell>
          <cell r="H7418">
            <v>45104.853078703702</v>
          </cell>
        </row>
        <row r="7419">
          <cell r="A7419" t="str">
            <v>Software Engineer</v>
          </cell>
          <cell r="H7419">
            <v>45035.30363425926</v>
          </cell>
        </row>
        <row r="7420">
          <cell r="A7420" t="str">
            <v>Data Analyst</v>
          </cell>
          <cell r="H7420">
            <v>45265.750173611108</v>
          </cell>
        </row>
        <row r="7421">
          <cell r="A7421" t="str">
            <v>Data Engineer</v>
          </cell>
          <cell r="H7421">
            <v>45130.389224537037</v>
          </cell>
        </row>
        <row r="7422">
          <cell r="A7422" t="str">
            <v>Data Scientist</v>
          </cell>
          <cell r="H7422">
            <v>44961.933449074073</v>
          </cell>
        </row>
        <row r="7423">
          <cell r="A7423" t="str">
            <v>Data Analyst</v>
          </cell>
          <cell r="H7423">
            <v>45210.543738425928</v>
          </cell>
        </row>
        <row r="7424">
          <cell r="A7424" t="str">
            <v>Data Analyst</v>
          </cell>
          <cell r="H7424">
            <v>45008.542523148149</v>
          </cell>
        </row>
        <row r="7425">
          <cell r="A7425" t="str">
            <v>Data Scientist</v>
          </cell>
          <cell r="H7425">
            <v>44946.849409722221</v>
          </cell>
        </row>
        <row r="7426">
          <cell r="A7426" t="str">
            <v>Data Scientist</v>
          </cell>
          <cell r="H7426">
            <v>45246.293715277781</v>
          </cell>
        </row>
        <row r="7427">
          <cell r="A7427" t="str">
            <v>Data Engineer</v>
          </cell>
          <cell r="H7427">
            <v>45275.670115740737</v>
          </cell>
        </row>
        <row r="7428">
          <cell r="A7428" t="str">
            <v>Machine Learning Engineer</v>
          </cell>
          <cell r="H7428">
            <v>45258.721307870372</v>
          </cell>
        </row>
        <row r="7429">
          <cell r="A7429" t="str">
            <v>Data Analyst</v>
          </cell>
          <cell r="H7429">
            <v>45113.500775462962</v>
          </cell>
        </row>
        <row r="7430">
          <cell r="A7430" t="str">
            <v>Senior Data Engineer</v>
          </cell>
          <cell r="H7430">
            <v>45072.591747685183</v>
          </cell>
        </row>
        <row r="7431">
          <cell r="A7431" t="str">
            <v>Data Engineer</v>
          </cell>
          <cell r="H7431">
            <v>45072.027141203696</v>
          </cell>
        </row>
        <row r="7432">
          <cell r="A7432" t="str">
            <v>Data Analyst</v>
          </cell>
          <cell r="H7432">
            <v>45245.737743055557</v>
          </cell>
        </row>
        <row r="7433">
          <cell r="A7433" t="str">
            <v>Data Analyst</v>
          </cell>
          <cell r="H7433">
            <v>45107.50439814815</v>
          </cell>
        </row>
        <row r="7434">
          <cell r="A7434" t="str">
            <v>Data Engineer</v>
          </cell>
          <cell r="H7434">
            <v>45155.799490740741</v>
          </cell>
        </row>
        <row r="7435">
          <cell r="A7435" t="str">
            <v>Data Scientist</v>
          </cell>
          <cell r="H7435">
            <v>45197.460439814808</v>
          </cell>
        </row>
        <row r="7436">
          <cell r="A7436" t="str">
            <v>Senior Data Analyst</v>
          </cell>
          <cell r="H7436">
            <v>45262.750023148154</v>
          </cell>
        </row>
        <row r="7437">
          <cell r="A7437" t="str">
            <v>Data Scientist</v>
          </cell>
          <cell r="H7437">
            <v>45048.295682870368</v>
          </cell>
        </row>
        <row r="7438">
          <cell r="A7438" t="str">
            <v>Data Scientist</v>
          </cell>
          <cell r="H7438">
            <v>45257.879212962973</v>
          </cell>
        </row>
        <row r="7439">
          <cell r="A7439" t="str">
            <v>Senior Data Scientist</v>
          </cell>
          <cell r="H7439">
            <v>45114.682997685188</v>
          </cell>
        </row>
        <row r="7440">
          <cell r="A7440" t="str">
            <v>Data Scientist</v>
          </cell>
          <cell r="H7440">
            <v>45212.67728009259</v>
          </cell>
        </row>
        <row r="7441">
          <cell r="A7441" t="str">
            <v>Data Scientist</v>
          </cell>
          <cell r="H7441">
            <v>45099.918981481482</v>
          </cell>
        </row>
        <row r="7442">
          <cell r="A7442" t="str">
            <v>Data Engineer</v>
          </cell>
          <cell r="H7442">
            <v>45216.738310185188</v>
          </cell>
        </row>
        <row r="7443">
          <cell r="A7443" t="str">
            <v>Data Analyst</v>
          </cell>
          <cell r="H7443">
            <v>45000.417523148149</v>
          </cell>
        </row>
        <row r="7444">
          <cell r="A7444" t="str">
            <v>Data Engineer</v>
          </cell>
          <cell r="H7444">
            <v>44959.674560185187</v>
          </cell>
        </row>
        <row r="7445">
          <cell r="A7445" t="str">
            <v>Data Analyst</v>
          </cell>
          <cell r="H7445">
            <v>44932.544664351852</v>
          </cell>
        </row>
        <row r="7446">
          <cell r="A7446" t="str">
            <v>Data Scientist</v>
          </cell>
          <cell r="H7446">
            <v>45108.08693287037</v>
          </cell>
        </row>
        <row r="7447">
          <cell r="A7447" t="str">
            <v>Machine Learning Engineer</v>
          </cell>
          <cell r="H7447">
            <v>45152.000659722216</v>
          </cell>
        </row>
        <row r="7448">
          <cell r="A7448" t="str">
            <v>Data Engineer</v>
          </cell>
          <cell r="H7448">
            <v>44967.533680555563</v>
          </cell>
        </row>
        <row r="7449">
          <cell r="A7449" t="str">
            <v>Senior Data Engineer</v>
          </cell>
          <cell r="H7449">
            <v>45184.754131944443</v>
          </cell>
        </row>
        <row r="7450">
          <cell r="A7450" t="str">
            <v>Senior Data Scientist</v>
          </cell>
          <cell r="H7450">
            <v>45176.316747685189</v>
          </cell>
        </row>
        <row r="7451">
          <cell r="A7451" t="str">
            <v>Data Analyst</v>
          </cell>
          <cell r="H7451">
            <v>44973.334004629629</v>
          </cell>
        </row>
        <row r="7452">
          <cell r="A7452" t="str">
            <v>Data Scientist</v>
          </cell>
          <cell r="H7452">
            <v>45084.517256944448</v>
          </cell>
        </row>
        <row r="7453">
          <cell r="A7453" t="str">
            <v>Data Scientist</v>
          </cell>
          <cell r="H7453">
            <v>44991.347557870373</v>
          </cell>
        </row>
        <row r="7454">
          <cell r="A7454" t="str">
            <v>Business Analyst</v>
          </cell>
          <cell r="H7454">
            <v>45260.000150462962</v>
          </cell>
        </row>
        <row r="7455">
          <cell r="A7455" t="str">
            <v>Data Engineer</v>
          </cell>
          <cell r="H7455">
            <v>45008.511840277781</v>
          </cell>
        </row>
        <row r="7456">
          <cell r="A7456" t="str">
            <v>Senior Data Engineer</v>
          </cell>
          <cell r="H7456">
            <v>44973.504918981482</v>
          </cell>
        </row>
        <row r="7457">
          <cell r="A7457" t="str">
            <v>Data Scientist</v>
          </cell>
          <cell r="H7457">
            <v>45202.794340277767</v>
          </cell>
        </row>
        <row r="7458">
          <cell r="A7458" t="str">
            <v>Data Engineer</v>
          </cell>
          <cell r="H7458">
            <v>44977.414780092593</v>
          </cell>
        </row>
        <row r="7459">
          <cell r="A7459" t="str">
            <v>Data Engineer</v>
          </cell>
          <cell r="H7459">
            <v>45082.672754629632</v>
          </cell>
        </row>
        <row r="7460">
          <cell r="A7460" t="str">
            <v>Data Scientist</v>
          </cell>
          <cell r="H7460">
            <v>45079.816018518519</v>
          </cell>
        </row>
        <row r="7461">
          <cell r="A7461" t="str">
            <v>Data Analyst</v>
          </cell>
          <cell r="H7461">
            <v>44984.625173611108</v>
          </cell>
        </row>
        <row r="7462">
          <cell r="A7462" t="str">
            <v>Data Scientist</v>
          </cell>
          <cell r="H7462">
            <v>45005.338182870371</v>
          </cell>
        </row>
        <row r="7463">
          <cell r="A7463" t="str">
            <v>Machine Learning Engineer</v>
          </cell>
          <cell r="H7463">
            <v>45099.75880787037</v>
          </cell>
        </row>
        <row r="7464">
          <cell r="A7464" t="str">
            <v>Data Engineer</v>
          </cell>
          <cell r="H7464">
            <v>45161.298368055563</v>
          </cell>
        </row>
        <row r="7465">
          <cell r="A7465" t="str">
            <v>Data Scientist</v>
          </cell>
          <cell r="H7465">
            <v>45167.756226851852</v>
          </cell>
        </row>
        <row r="7466">
          <cell r="A7466" t="str">
            <v>Senior Data Engineer</v>
          </cell>
          <cell r="H7466">
            <v>45171.268796296303</v>
          </cell>
        </row>
        <row r="7467">
          <cell r="A7467" t="str">
            <v>Senior Data Scientist</v>
          </cell>
          <cell r="H7467">
            <v>44929.981111111112</v>
          </cell>
        </row>
        <row r="7468">
          <cell r="A7468" t="str">
            <v>Data Analyst</v>
          </cell>
          <cell r="H7468">
            <v>45080.417187500003</v>
          </cell>
        </row>
        <row r="7469">
          <cell r="A7469" t="str">
            <v>Data Scientist</v>
          </cell>
          <cell r="H7469">
            <v>45148.383229166669</v>
          </cell>
        </row>
        <row r="7470">
          <cell r="A7470" t="str">
            <v>Data Analyst</v>
          </cell>
          <cell r="H7470">
            <v>45267.668229166673</v>
          </cell>
        </row>
        <row r="7471">
          <cell r="A7471" t="str">
            <v>Data Engineer</v>
          </cell>
          <cell r="H7471">
            <v>45044.392488425918</v>
          </cell>
        </row>
        <row r="7472">
          <cell r="A7472" t="str">
            <v>Software Engineer</v>
          </cell>
          <cell r="H7472">
            <v>45171.502951388888</v>
          </cell>
        </row>
        <row r="7473">
          <cell r="A7473" t="str">
            <v>Data Analyst</v>
          </cell>
          <cell r="H7473">
            <v>45002.709039351852</v>
          </cell>
        </row>
        <row r="7474">
          <cell r="A7474" t="str">
            <v>Data Engineer</v>
          </cell>
          <cell r="H7474">
            <v>45154.425381944442</v>
          </cell>
        </row>
        <row r="7475">
          <cell r="A7475" t="str">
            <v>Data Engineer</v>
          </cell>
          <cell r="H7475">
            <v>45096.828842592593</v>
          </cell>
        </row>
        <row r="7476">
          <cell r="A7476" t="str">
            <v>Data Scientist</v>
          </cell>
          <cell r="H7476">
            <v>45155.778703703712</v>
          </cell>
        </row>
        <row r="7477">
          <cell r="A7477" t="str">
            <v>Senior Data Analyst</v>
          </cell>
          <cell r="H7477">
            <v>44982.291655092587</v>
          </cell>
        </row>
        <row r="7478">
          <cell r="A7478" t="str">
            <v>Data Analyst</v>
          </cell>
          <cell r="H7478">
            <v>45056.101805555547</v>
          </cell>
        </row>
        <row r="7479">
          <cell r="A7479" t="str">
            <v>Data Engineer</v>
          </cell>
          <cell r="H7479">
            <v>45148.296793981477</v>
          </cell>
        </row>
        <row r="7480">
          <cell r="A7480" t="str">
            <v>Data Scientist</v>
          </cell>
          <cell r="H7480">
            <v>45176.919421296298</v>
          </cell>
        </row>
        <row r="7481">
          <cell r="A7481" t="str">
            <v>Senior Data Scientist</v>
          </cell>
          <cell r="H7481">
            <v>45061.847962962973</v>
          </cell>
        </row>
        <row r="7482">
          <cell r="A7482" t="str">
            <v>Data Scientist</v>
          </cell>
          <cell r="H7482">
            <v>45148.585046296299</v>
          </cell>
        </row>
        <row r="7483">
          <cell r="A7483" t="str">
            <v>Data Scientist</v>
          </cell>
          <cell r="H7483">
            <v>45130.680231481478</v>
          </cell>
        </row>
        <row r="7484">
          <cell r="A7484" t="str">
            <v>Data Scientist</v>
          </cell>
          <cell r="H7484">
            <v>45184.663599537038</v>
          </cell>
        </row>
        <row r="7485">
          <cell r="A7485" t="str">
            <v>Data Scientist</v>
          </cell>
          <cell r="H7485">
            <v>45091.515740740739</v>
          </cell>
        </row>
        <row r="7486">
          <cell r="A7486" t="str">
            <v>Senior Data Scientist</v>
          </cell>
          <cell r="H7486">
            <v>44977.502106481479</v>
          </cell>
        </row>
        <row r="7487">
          <cell r="A7487" t="str">
            <v>Data Engineer</v>
          </cell>
          <cell r="H7487">
            <v>44999.928657407407</v>
          </cell>
        </row>
        <row r="7488">
          <cell r="A7488" t="str">
            <v>Data Engineer</v>
          </cell>
          <cell r="H7488">
            <v>44933.128206018519</v>
          </cell>
        </row>
        <row r="7489">
          <cell r="A7489" t="str">
            <v>Data Scientist</v>
          </cell>
          <cell r="H7489">
            <v>44991.487210648149</v>
          </cell>
        </row>
        <row r="7490">
          <cell r="A7490" t="str">
            <v>Business Analyst</v>
          </cell>
          <cell r="H7490">
            <v>45125.652233796303</v>
          </cell>
        </row>
        <row r="7491">
          <cell r="A7491" t="str">
            <v>Senior Data Analyst</v>
          </cell>
          <cell r="H7491">
            <v>45072.583703703713</v>
          </cell>
        </row>
        <row r="7492">
          <cell r="A7492" t="str">
            <v>Data Engineer</v>
          </cell>
          <cell r="H7492">
            <v>45011.699143518519</v>
          </cell>
        </row>
        <row r="7493">
          <cell r="A7493" t="str">
            <v>Senior Data Scientist</v>
          </cell>
          <cell r="H7493">
            <v>45037.505636574067</v>
          </cell>
        </row>
        <row r="7494">
          <cell r="A7494" t="str">
            <v>Senior Data Scientist</v>
          </cell>
          <cell r="H7494">
            <v>44951.294814814813</v>
          </cell>
        </row>
        <row r="7495">
          <cell r="A7495" t="str">
            <v>Data Engineer</v>
          </cell>
          <cell r="H7495">
            <v>45208.212106481478</v>
          </cell>
        </row>
        <row r="7496">
          <cell r="A7496" t="str">
            <v>Senior Data Analyst</v>
          </cell>
          <cell r="H7496">
            <v>45104.907719907409</v>
          </cell>
        </row>
        <row r="7497">
          <cell r="A7497" t="str">
            <v>Data Scientist</v>
          </cell>
          <cell r="H7497">
            <v>45130.305312500001</v>
          </cell>
        </row>
        <row r="7498">
          <cell r="A7498" t="str">
            <v>Senior Data Engineer</v>
          </cell>
          <cell r="H7498">
            <v>45083.297303240739</v>
          </cell>
        </row>
        <row r="7499">
          <cell r="A7499" t="str">
            <v>Data Scientist</v>
          </cell>
          <cell r="H7499">
            <v>45019.290763888886</v>
          </cell>
        </row>
        <row r="7500">
          <cell r="A7500" t="str">
            <v>Data Engineer</v>
          </cell>
          <cell r="H7500">
            <v>45106.673483796287</v>
          </cell>
        </row>
        <row r="7501">
          <cell r="A7501" t="str">
            <v>Data Analyst</v>
          </cell>
          <cell r="H7501">
            <v>45197.594444444447</v>
          </cell>
        </row>
        <row r="7502">
          <cell r="A7502" t="str">
            <v>Data Engineer</v>
          </cell>
          <cell r="H7502">
            <v>45061.560787037037</v>
          </cell>
        </row>
        <row r="7503">
          <cell r="A7503" t="str">
            <v>Data Analyst</v>
          </cell>
          <cell r="H7503">
            <v>44970.875462962962</v>
          </cell>
        </row>
        <row r="7504">
          <cell r="A7504" t="str">
            <v>Data Analyst</v>
          </cell>
          <cell r="H7504">
            <v>44929.797175925924</v>
          </cell>
        </row>
        <row r="7505">
          <cell r="A7505" t="str">
            <v>Data Analyst</v>
          </cell>
          <cell r="H7505">
            <v>45239.250081018523</v>
          </cell>
        </row>
        <row r="7506">
          <cell r="A7506" t="str">
            <v>Data Analyst</v>
          </cell>
          <cell r="H7506">
            <v>45176.317858796298</v>
          </cell>
        </row>
        <row r="7507">
          <cell r="A7507" t="str">
            <v>Senior Data Analyst</v>
          </cell>
          <cell r="H7507">
            <v>44928.708657407413</v>
          </cell>
        </row>
        <row r="7508">
          <cell r="A7508" t="str">
            <v>Machine Learning Engineer</v>
          </cell>
          <cell r="H7508">
            <v>45232.634814814817</v>
          </cell>
        </row>
        <row r="7509">
          <cell r="A7509" t="str">
            <v>Senior Data Engineer</v>
          </cell>
          <cell r="H7509">
            <v>44988.671435185177</v>
          </cell>
        </row>
        <row r="7510">
          <cell r="A7510" t="str">
            <v>Data Engineer</v>
          </cell>
          <cell r="H7510">
            <v>45093.669803240737</v>
          </cell>
        </row>
        <row r="7511">
          <cell r="A7511" t="str">
            <v>Senior Data Engineer</v>
          </cell>
          <cell r="H7511">
            <v>44953.675138888888</v>
          </cell>
        </row>
        <row r="7512">
          <cell r="A7512" t="str">
            <v>Data Analyst</v>
          </cell>
          <cell r="H7512">
            <v>45035.750208333331</v>
          </cell>
        </row>
        <row r="7513">
          <cell r="A7513" t="str">
            <v>Data Scientist</v>
          </cell>
          <cell r="H7513">
            <v>45248.293194444443</v>
          </cell>
        </row>
        <row r="7514">
          <cell r="A7514" t="str">
            <v>Data Analyst</v>
          </cell>
          <cell r="H7514">
            <v>45220.500706018523</v>
          </cell>
        </row>
        <row r="7515">
          <cell r="A7515" t="str">
            <v>Data Engineer</v>
          </cell>
          <cell r="H7515">
            <v>45161.484826388893</v>
          </cell>
        </row>
        <row r="7516">
          <cell r="A7516" t="str">
            <v>Data Scientist</v>
          </cell>
          <cell r="H7516">
            <v>45132.418923611112</v>
          </cell>
        </row>
        <row r="7517">
          <cell r="A7517" t="str">
            <v>Data Scientist</v>
          </cell>
          <cell r="H7517">
            <v>45202.887696759259</v>
          </cell>
        </row>
        <row r="7518">
          <cell r="A7518" t="str">
            <v>Data Analyst</v>
          </cell>
          <cell r="H7518">
            <v>45058.835150462961</v>
          </cell>
        </row>
        <row r="7519">
          <cell r="A7519" t="str">
            <v>Data Scientist</v>
          </cell>
          <cell r="H7519">
            <v>45009.860254629632</v>
          </cell>
        </row>
        <row r="7520">
          <cell r="A7520" t="str">
            <v>Business Analyst</v>
          </cell>
          <cell r="H7520">
            <v>45000.626550925917</v>
          </cell>
        </row>
        <row r="7521">
          <cell r="A7521" t="str">
            <v>Senior Data Engineer</v>
          </cell>
          <cell r="H7521">
            <v>44931.131712962961</v>
          </cell>
        </row>
        <row r="7522">
          <cell r="A7522" t="str">
            <v>Data Engineer</v>
          </cell>
          <cell r="H7522">
            <v>44980.893460648149</v>
          </cell>
        </row>
        <row r="7523">
          <cell r="A7523" t="str">
            <v>Data Analyst</v>
          </cell>
          <cell r="H7523">
            <v>44963.458310185182</v>
          </cell>
        </row>
        <row r="7524">
          <cell r="A7524" t="str">
            <v>Data Scientist</v>
          </cell>
          <cell r="H7524">
            <v>45089.752245370371</v>
          </cell>
        </row>
        <row r="7525">
          <cell r="A7525" t="str">
            <v>Data Scientist</v>
          </cell>
          <cell r="H7525">
            <v>45082.293298611112</v>
          </cell>
        </row>
        <row r="7526">
          <cell r="A7526" t="str">
            <v>Data Analyst</v>
          </cell>
          <cell r="H7526">
            <v>45251.793136574073</v>
          </cell>
        </row>
        <row r="7527">
          <cell r="A7527" t="str">
            <v>Data Engineer</v>
          </cell>
          <cell r="H7527">
            <v>45030.770775462966</v>
          </cell>
        </row>
        <row r="7528">
          <cell r="A7528" t="str">
            <v>Data Analyst</v>
          </cell>
          <cell r="H7528">
            <v>45168.379791666674</v>
          </cell>
        </row>
        <row r="7529">
          <cell r="A7529" t="str">
            <v>Data Engineer</v>
          </cell>
          <cell r="H7529">
            <v>45119.700370370367</v>
          </cell>
        </row>
        <row r="7530">
          <cell r="A7530" t="str">
            <v>Data Analyst</v>
          </cell>
          <cell r="H7530">
            <v>45181.254293981481</v>
          </cell>
        </row>
        <row r="7531">
          <cell r="A7531" t="str">
            <v>Data Scientist</v>
          </cell>
          <cell r="H7531">
            <v>45171.877546296288</v>
          </cell>
        </row>
        <row r="7532">
          <cell r="A7532" t="str">
            <v>Data Engineer</v>
          </cell>
          <cell r="H7532">
            <v>45191.828483796293</v>
          </cell>
        </row>
        <row r="7533">
          <cell r="A7533" t="str">
            <v>Data Scientist</v>
          </cell>
          <cell r="H7533">
            <v>45212.627118055563</v>
          </cell>
        </row>
        <row r="7534">
          <cell r="A7534" t="str">
            <v>Data Analyst</v>
          </cell>
          <cell r="H7534">
            <v>45122.334606481483</v>
          </cell>
        </row>
        <row r="7535">
          <cell r="A7535" t="str">
            <v>Data Scientist</v>
          </cell>
          <cell r="H7535">
            <v>45232.252754629633</v>
          </cell>
        </row>
        <row r="7536">
          <cell r="A7536" t="str">
            <v>Senior Data Engineer</v>
          </cell>
          <cell r="H7536">
            <v>45229.004930555559</v>
          </cell>
        </row>
        <row r="7537">
          <cell r="A7537" t="str">
            <v>Data Analyst</v>
          </cell>
          <cell r="H7537">
            <v>45180.791666666657</v>
          </cell>
        </row>
        <row r="7538">
          <cell r="A7538" t="str">
            <v>Data Engineer</v>
          </cell>
          <cell r="H7538">
            <v>45021.90053240741</v>
          </cell>
        </row>
        <row r="7539">
          <cell r="A7539" t="str">
            <v>Data Engineer</v>
          </cell>
          <cell r="H7539">
            <v>45201.520578703698</v>
          </cell>
        </row>
        <row r="7540">
          <cell r="A7540" t="str">
            <v>Data Engineer</v>
          </cell>
          <cell r="H7540">
            <v>45145.270671296297</v>
          </cell>
        </row>
        <row r="7541">
          <cell r="A7541" t="str">
            <v>Data Engineer</v>
          </cell>
          <cell r="H7541">
            <v>45168.650856481479</v>
          </cell>
        </row>
        <row r="7542">
          <cell r="A7542" t="str">
            <v>Senior Data Engineer</v>
          </cell>
          <cell r="H7542">
            <v>45173.128888888888</v>
          </cell>
        </row>
        <row r="7543">
          <cell r="A7543" t="str">
            <v>Data Scientist</v>
          </cell>
          <cell r="H7543">
            <v>44936.514386574083</v>
          </cell>
        </row>
        <row r="7544">
          <cell r="A7544" t="str">
            <v>Data Engineer</v>
          </cell>
          <cell r="H7544">
            <v>45155.549722222233</v>
          </cell>
        </row>
        <row r="7545">
          <cell r="A7545" t="str">
            <v>Data Scientist</v>
          </cell>
          <cell r="H7545">
            <v>45054.963692129633</v>
          </cell>
        </row>
        <row r="7546">
          <cell r="A7546" t="str">
            <v>Data Engineer</v>
          </cell>
          <cell r="H7546">
            <v>45005.615949074083</v>
          </cell>
        </row>
        <row r="7547">
          <cell r="A7547" t="str">
            <v>Data Analyst</v>
          </cell>
          <cell r="H7547">
            <v>45002.792407407411</v>
          </cell>
        </row>
        <row r="7548">
          <cell r="A7548" t="str">
            <v>Senior Data Engineer</v>
          </cell>
          <cell r="H7548">
            <v>44936.768090277779</v>
          </cell>
        </row>
        <row r="7549">
          <cell r="A7549" t="str">
            <v>Data Analyst</v>
          </cell>
          <cell r="H7549">
            <v>45154.3434375</v>
          </cell>
        </row>
        <row r="7550">
          <cell r="A7550" t="str">
            <v>Data Scientist</v>
          </cell>
          <cell r="H7550">
            <v>45162.753645833327</v>
          </cell>
        </row>
        <row r="7551">
          <cell r="A7551" t="str">
            <v>Data Analyst</v>
          </cell>
          <cell r="H7551">
            <v>45239.292488425926</v>
          </cell>
        </row>
        <row r="7552">
          <cell r="A7552" t="str">
            <v>Data Engineer</v>
          </cell>
          <cell r="H7552">
            <v>45184.337037037039</v>
          </cell>
        </row>
        <row r="7553">
          <cell r="A7553" t="str">
            <v>Data Analyst</v>
          </cell>
          <cell r="H7553">
            <v>45126.71</v>
          </cell>
        </row>
        <row r="7554">
          <cell r="A7554" t="str">
            <v>Data Engineer</v>
          </cell>
          <cell r="H7554">
            <v>45199.292800925927</v>
          </cell>
        </row>
        <row r="7555">
          <cell r="A7555" t="str">
            <v>Data Analyst</v>
          </cell>
          <cell r="H7555">
            <v>45152.33388888889</v>
          </cell>
        </row>
        <row r="7556">
          <cell r="A7556" t="str">
            <v>Data Scientist</v>
          </cell>
          <cell r="H7556">
            <v>44943.961898148147</v>
          </cell>
        </row>
        <row r="7557">
          <cell r="A7557" t="str">
            <v>Machine Learning Engineer</v>
          </cell>
          <cell r="H7557">
            <v>44966.156099537038</v>
          </cell>
        </row>
        <row r="7558">
          <cell r="A7558" t="str">
            <v>Data Scientist</v>
          </cell>
          <cell r="H7558">
            <v>44980.404872685183</v>
          </cell>
        </row>
        <row r="7559">
          <cell r="A7559" t="str">
            <v>Data Engineer</v>
          </cell>
          <cell r="H7559">
            <v>45273.811342592591</v>
          </cell>
        </row>
        <row r="7560">
          <cell r="A7560" t="str">
            <v>Senior Data Scientist</v>
          </cell>
          <cell r="H7560">
            <v>45274.418715277781</v>
          </cell>
        </row>
        <row r="7561">
          <cell r="A7561" t="str">
            <v>Data Engineer</v>
          </cell>
          <cell r="H7561">
            <v>45057.702939814822</v>
          </cell>
        </row>
        <row r="7562">
          <cell r="A7562" t="str">
            <v>Data Scientist</v>
          </cell>
          <cell r="H7562">
            <v>44969.961631944447</v>
          </cell>
        </row>
        <row r="7563">
          <cell r="A7563" t="str">
            <v>Senior Data Engineer</v>
          </cell>
          <cell r="H7563">
            <v>45041.259710648148</v>
          </cell>
        </row>
        <row r="7564">
          <cell r="A7564" t="str">
            <v>Data Analyst</v>
          </cell>
          <cell r="H7564">
            <v>45238.809039351851</v>
          </cell>
        </row>
        <row r="7565">
          <cell r="A7565" t="str">
            <v>Data Scientist</v>
          </cell>
          <cell r="H7565">
            <v>45177.861574074072</v>
          </cell>
        </row>
        <row r="7566">
          <cell r="A7566" t="str">
            <v>Data Analyst</v>
          </cell>
          <cell r="H7566">
            <v>45125.793020833327</v>
          </cell>
        </row>
        <row r="7567">
          <cell r="A7567" t="str">
            <v>Data Engineer</v>
          </cell>
          <cell r="H7567">
            <v>45224.715671296297</v>
          </cell>
        </row>
        <row r="7568">
          <cell r="A7568" t="str">
            <v>Data Scientist</v>
          </cell>
          <cell r="H7568">
            <v>44933.335821759261</v>
          </cell>
        </row>
        <row r="7569">
          <cell r="A7569" t="str">
            <v>Data Analyst</v>
          </cell>
          <cell r="H7569">
            <v>45223.1252662037</v>
          </cell>
        </row>
        <row r="7570">
          <cell r="A7570" t="str">
            <v>Data Scientist</v>
          </cell>
          <cell r="H7570">
            <v>45029.734861111108</v>
          </cell>
        </row>
        <row r="7571">
          <cell r="A7571" t="str">
            <v>Senior Data Engineer</v>
          </cell>
          <cell r="H7571">
            <v>45098.709606481483</v>
          </cell>
        </row>
        <row r="7572">
          <cell r="A7572" t="str">
            <v>Data Scientist</v>
          </cell>
          <cell r="H7572">
            <v>45082.254328703697</v>
          </cell>
        </row>
        <row r="7573">
          <cell r="A7573" t="str">
            <v>Data Engineer</v>
          </cell>
          <cell r="H7573">
            <v>45272.682314814818</v>
          </cell>
        </row>
        <row r="7574">
          <cell r="A7574" t="str">
            <v>Senior Data Analyst</v>
          </cell>
          <cell r="H7574">
            <v>45117.487118055556</v>
          </cell>
        </row>
        <row r="7575">
          <cell r="A7575" t="str">
            <v>Data Engineer</v>
          </cell>
          <cell r="H7575">
            <v>45042.509918981479</v>
          </cell>
        </row>
        <row r="7576">
          <cell r="A7576" t="str">
            <v>Data Analyst</v>
          </cell>
          <cell r="H7576">
            <v>45215.085682870369</v>
          </cell>
        </row>
        <row r="7577">
          <cell r="A7577" t="str">
            <v>Data Engineer</v>
          </cell>
          <cell r="H7577">
            <v>45119.382233796299</v>
          </cell>
        </row>
        <row r="7578">
          <cell r="A7578" t="str">
            <v>Senior Data Analyst</v>
          </cell>
          <cell r="H7578">
            <v>45071.417129629634</v>
          </cell>
        </row>
        <row r="7579">
          <cell r="A7579" t="str">
            <v>Data Analyst</v>
          </cell>
          <cell r="H7579">
            <v>44929.895902777767</v>
          </cell>
        </row>
        <row r="7580">
          <cell r="A7580" t="str">
            <v>Data Engineer</v>
          </cell>
          <cell r="H7580">
            <v>44944.40965277778</v>
          </cell>
        </row>
        <row r="7581">
          <cell r="A7581" t="str">
            <v>Data Engineer</v>
          </cell>
          <cell r="H7581">
            <v>45222.182858796303</v>
          </cell>
        </row>
        <row r="7582">
          <cell r="A7582" t="str">
            <v>Data Scientist</v>
          </cell>
          <cell r="H7582">
            <v>45173.293506944443</v>
          </cell>
        </row>
        <row r="7583">
          <cell r="A7583" t="str">
            <v>Data Engineer</v>
          </cell>
          <cell r="H7583">
            <v>45172.523796296293</v>
          </cell>
        </row>
        <row r="7584">
          <cell r="A7584" t="str">
            <v>Data Engineer</v>
          </cell>
          <cell r="H7584">
            <v>45105.588506944441</v>
          </cell>
        </row>
        <row r="7585">
          <cell r="A7585" t="str">
            <v>Data Engineer</v>
          </cell>
          <cell r="H7585">
            <v>45225.629143518519</v>
          </cell>
        </row>
        <row r="7586">
          <cell r="A7586" t="str">
            <v>Data Engineer</v>
          </cell>
          <cell r="H7586">
            <v>44992.218912037039</v>
          </cell>
        </row>
        <row r="7587">
          <cell r="A7587" t="str">
            <v>Data Engineer</v>
          </cell>
          <cell r="H7587">
            <v>45013.597326388888</v>
          </cell>
        </row>
        <row r="7588">
          <cell r="A7588" t="str">
            <v>Data Engineer</v>
          </cell>
          <cell r="H7588">
            <v>44952.967129629629</v>
          </cell>
        </row>
        <row r="7589">
          <cell r="A7589" t="str">
            <v>Senior Data Analyst</v>
          </cell>
          <cell r="H7589">
            <v>45148.011956018519</v>
          </cell>
        </row>
        <row r="7590">
          <cell r="A7590" t="str">
            <v>Data Analyst</v>
          </cell>
          <cell r="H7590">
            <v>44992.387037037042</v>
          </cell>
        </row>
        <row r="7591">
          <cell r="A7591" t="str">
            <v>Senior Data Scientist</v>
          </cell>
          <cell r="H7591">
            <v>44980.529930555553</v>
          </cell>
        </row>
        <row r="7592">
          <cell r="A7592" t="str">
            <v>Data Engineer</v>
          </cell>
          <cell r="H7592">
            <v>45092.766817129632</v>
          </cell>
        </row>
        <row r="7593">
          <cell r="A7593" t="str">
            <v>Data Engineer</v>
          </cell>
          <cell r="H7593">
            <v>45026.537835648152</v>
          </cell>
        </row>
        <row r="7594">
          <cell r="A7594" t="str">
            <v>Data Engineer</v>
          </cell>
          <cell r="H7594">
            <v>45079.812175925923</v>
          </cell>
        </row>
        <row r="7595">
          <cell r="A7595" t="str">
            <v>Data Engineer</v>
          </cell>
          <cell r="H7595">
            <v>44942.615393518521</v>
          </cell>
        </row>
        <row r="7596">
          <cell r="A7596" t="str">
            <v>Data Scientist</v>
          </cell>
          <cell r="H7596">
            <v>45055.485335648147</v>
          </cell>
        </row>
        <row r="7597">
          <cell r="A7597" t="str">
            <v>Data Scientist</v>
          </cell>
          <cell r="H7597">
            <v>44999.118356481478</v>
          </cell>
        </row>
        <row r="7598">
          <cell r="A7598" t="str">
            <v>Senior Data Scientist</v>
          </cell>
          <cell r="H7598">
            <v>45036.086898148147</v>
          </cell>
        </row>
        <row r="7599">
          <cell r="A7599" t="str">
            <v>Data Analyst</v>
          </cell>
          <cell r="H7599">
            <v>45181.875381944446</v>
          </cell>
        </row>
        <row r="7600">
          <cell r="A7600" t="str">
            <v>Data Scientist</v>
          </cell>
          <cell r="H7600">
            <v>45235.584733796299</v>
          </cell>
        </row>
        <row r="7601">
          <cell r="A7601" t="str">
            <v>Business Analyst</v>
          </cell>
          <cell r="H7601">
            <v>45154.593541666669</v>
          </cell>
        </row>
        <row r="7602">
          <cell r="A7602" t="str">
            <v>Data Engineer</v>
          </cell>
          <cell r="H7602">
            <v>45272.913969907408</v>
          </cell>
        </row>
        <row r="7603">
          <cell r="A7603" t="str">
            <v>Data Engineer</v>
          </cell>
          <cell r="H7603">
            <v>45152.587650462963</v>
          </cell>
        </row>
        <row r="7604">
          <cell r="A7604" t="str">
            <v>Data Engineer</v>
          </cell>
          <cell r="H7604">
            <v>45063.871990740743</v>
          </cell>
        </row>
        <row r="7605">
          <cell r="A7605" t="str">
            <v>Senior Data Scientist</v>
          </cell>
          <cell r="H7605">
            <v>45007.797523148147</v>
          </cell>
        </row>
        <row r="7606">
          <cell r="A7606" t="str">
            <v>Data Engineer</v>
          </cell>
          <cell r="H7606">
            <v>44980.768368055556</v>
          </cell>
        </row>
        <row r="7607">
          <cell r="A7607" t="str">
            <v>Data Scientist</v>
          </cell>
          <cell r="H7607">
            <v>45106.002824074072</v>
          </cell>
        </row>
        <row r="7608">
          <cell r="A7608" t="str">
            <v>Data Scientist</v>
          </cell>
          <cell r="H7608">
            <v>45061.626342592594</v>
          </cell>
        </row>
        <row r="7609">
          <cell r="A7609" t="str">
            <v>Senior Data Scientist</v>
          </cell>
          <cell r="H7609">
            <v>45019.413993055547</v>
          </cell>
        </row>
        <row r="7610">
          <cell r="A7610" t="str">
            <v>Data Analyst</v>
          </cell>
          <cell r="H7610">
            <v>45050.648553240739</v>
          </cell>
        </row>
        <row r="7611">
          <cell r="A7611" t="str">
            <v>Data Engineer</v>
          </cell>
          <cell r="H7611">
            <v>45007.804259259261</v>
          </cell>
        </row>
        <row r="7612">
          <cell r="A7612" t="str">
            <v>Data Analyst</v>
          </cell>
          <cell r="H7612">
            <v>45135.875578703701</v>
          </cell>
        </row>
        <row r="7613">
          <cell r="A7613" t="str">
            <v>Data Analyst</v>
          </cell>
          <cell r="H7613">
            <v>45261.007881944453</v>
          </cell>
        </row>
        <row r="7614">
          <cell r="A7614" t="str">
            <v>Data Engineer</v>
          </cell>
          <cell r="H7614">
            <v>45174.84002314815</v>
          </cell>
        </row>
        <row r="7615">
          <cell r="A7615" t="str">
            <v>Data Scientist</v>
          </cell>
          <cell r="H7615">
            <v>44995.336655092593</v>
          </cell>
        </row>
        <row r="7616">
          <cell r="A7616" t="str">
            <v>Senior Data Analyst</v>
          </cell>
          <cell r="H7616">
            <v>45183.460358796299</v>
          </cell>
        </row>
        <row r="7617">
          <cell r="A7617" t="str">
            <v>Data Scientist</v>
          </cell>
          <cell r="H7617">
            <v>44979.018518518518</v>
          </cell>
        </row>
        <row r="7618">
          <cell r="A7618" t="str">
            <v>Senior Data Engineer</v>
          </cell>
          <cell r="H7618">
            <v>45111.77008101852</v>
          </cell>
        </row>
        <row r="7619">
          <cell r="A7619" t="str">
            <v>Data Engineer</v>
          </cell>
          <cell r="H7619">
            <v>45124.467638888891</v>
          </cell>
        </row>
        <row r="7620">
          <cell r="A7620" t="str">
            <v>Senior Data Engineer</v>
          </cell>
          <cell r="H7620">
            <v>44983.295543981483</v>
          </cell>
        </row>
        <row r="7621">
          <cell r="A7621" t="str">
            <v>Data Analyst</v>
          </cell>
          <cell r="H7621">
            <v>45082.417071759257</v>
          </cell>
        </row>
        <row r="7622">
          <cell r="A7622" t="str">
            <v>Data Engineer</v>
          </cell>
          <cell r="H7622">
            <v>45188.880787037036</v>
          </cell>
        </row>
        <row r="7623">
          <cell r="A7623" t="str">
            <v>Data Engineer</v>
          </cell>
          <cell r="H7623">
            <v>44992.9374537037</v>
          </cell>
        </row>
        <row r="7624">
          <cell r="A7624" t="str">
            <v>Data Scientist</v>
          </cell>
          <cell r="H7624">
            <v>45246.668796296297</v>
          </cell>
        </row>
        <row r="7625">
          <cell r="A7625" t="str">
            <v>Data Scientist</v>
          </cell>
          <cell r="H7625">
            <v>44929.982708333337</v>
          </cell>
        </row>
        <row r="7626">
          <cell r="A7626" t="str">
            <v>Data Analyst</v>
          </cell>
          <cell r="H7626">
            <v>45075.513055555559</v>
          </cell>
        </row>
        <row r="7627">
          <cell r="A7627" t="str">
            <v>Senior Data Scientist</v>
          </cell>
          <cell r="H7627">
            <v>45070.336215277777</v>
          </cell>
        </row>
        <row r="7628">
          <cell r="A7628" t="str">
            <v>Data Engineer</v>
          </cell>
          <cell r="H7628">
            <v>45174.756747685176</v>
          </cell>
        </row>
        <row r="7629">
          <cell r="A7629" t="str">
            <v>Data Scientist</v>
          </cell>
          <cell r="H7629">
            <v>45058.014525462961</v>
          </cell>
        </row>
        <row r="7630">
          <cell r="A7630" t="str">
            <v>Data Scientist</v>
          </cell>
          <cell r="H7630">
            <v>45079.335393518522</v>
          </cell>
        </row>
        <row r="7631">
          <cell r="A7631" t="str">
            <v>Data Scientist</v>
          </cell>
          <cell r="H7631">
            <v>45145.430752314824</v>
          </cell>
        </row>
        <row r="7632">
          <cell r="A7632" t="str">
            <v>Data Scientist</v>
          </cell>
          <cell r="H7632">
            <v>45026.793726851851</v>
          </cell>
        </row>
        <row r="7633">
          <cell r="A7633" t="str">
            <v>Senior Data Engineer</v>
          </cell>
          <cell r="H7633">
            <v>45082.427523148152</v>
          </cell>
        </row>
        <row r="7634">
          <cell r="A7634" t="str">
            <v>Data Scientist</v>
          </cell>
          <cell r="H7634">
            <v>44943.112500000003</v>
          </cell>
        </row>
        <row r="7635">
          <cell r="A7635" t="str">
            <v>Data Engineer</v>
          </cell>
          <cell r="H7635">
            <v>45209.84065972222</v>
          </cell>
        </row>
        <row r="7636">
          <cell r="A7636" t="str">
            <v>Data Analyst</v>
          </cell>
          <cell r="H7636">
            <v>45135.000219907408</v>
          </cell>
        </row>
        <row r="7637">
          <cell r="A7637" t="str">
            <v>Data Analyst</v>
          </cell>
          <cell r="H7637">
            <v>44998.250162037039</v>
          </cell>
        </row>
        <row r="7638">
          <cell r="A7638" t="str">
            <v>Data Analyst</v>
          </cell>
          <cell r="H7638">
            <v>45275.376909722218</v>
          </cell>
        </row>
        <row r="7639">
          <cell r="A7639" t="str">
            <v>Data Scientist</v>
          </cell>
          <cell r="H7639">
            <v>45149.253136574072</v>
          </cell>
        </row>
        <row r="7640">
          <cell r="A7640" t="str">
            <v>Data Analyst</v>
          </cell>
          <cell r="H7640">
            <v>44950.625081018523</v>
          </cell>
        </row>
        <row r="7641">
          <cell r="A7641" t="str">
            <v>Data Engineer</v>
          </cell>
          <cell r="H7641">
            <v>45140.590289351851</v>
          </cell>
        </row>
        <row r="7642">
          <cell r="A7642" t="str">
            <v>Data Scientist</v>
          </cell>
          <cell r="H7642">
            <v>45097.628020833326</v>
          </cell>
        </row>
        <row r="7643">
          <cell r="A7643" t="str">
            <v>Data Engineer</v>
          </cell>
          <cell r="H7643">
            <v>45153.463159722232</v>
          </cell>
        </row>
        <row r="7644">
          <cell r="A7644" t="str">
            <v>Data Analyst</v>
          </cell>
          <cell r="H7644">
            <v>44998.875185185178</v>
          </cell>
        </row>
        <row r="7645">
          <cell r="A7645" t="str">
            <v>Data Engineer</v>
          </cell>
          <cell r="H7645">
            <v>45082.338055555563</v>
          </cell>
        </row>
        <row r="7646">
          <cell r="A7646" t="str">
            <v>Data Engineer</v>
          </cell>
          <cell r="H7646">
            <v>45251.046446759261</v>
          </cell>
        </row>
        <row r="7647">
          <cell r="A7647" t="str">
            <v>Data Analyst</v>
          </cell>
          <cell r="H7647">
            <v>45093.2499537037</v>
          </cell>
        </row>
        <row r="7648">
          <cell r="A7648" t="str">
            <v>Data Engineer</v>
          </cell>
          <cell r="H7648">
            <v>45124.530451388891</v>
          </cell>
        </row>
        <row r="7649">
          <cell r="A7649" t="str">
            <v>Senior Data Engineer</v>
          </cell>
          <cell r="H7649">
            <v>45243.45884259259</v>
          </cell>
        </row>
        <row r="7650">
          <cell r="A7650" t="str">
            <v>Data Engineer</v>
          </cell>
          <cell r="H7650">
            <v>45018.434120370373</v>
          </cell>
        </row>
        <row r="7651">
          <cell r="A7651" t="str">
            <v>Senior Data Engineer</v>
          </cell>
          <cell r="H7651">
            <v>45058.514745370368</v>
          </cell>
        </row>
        <row r="7652">
          <cell r="A7652" t="str">
            <v>Data Analyst</v>
          </cell>
          <cell r="H7652">
            <v>45087.141585648147</v>
          </cell>
        </row>
        <row r="7653">
          <cell r="A7653" t="str">
            <v>Data Engineer</v>
          </cell>
          <cell r="H7653">
            <v>45228.68546296296</v>
          </cell>
        </row>
        <row r="7654">
          <cell r="A7654" t="str">
            <v>Data Analyst</v>
          </cell>
          <cell r="H7654">
            <v>45126.45989583333</v>
          </cell>
        </row>
        <row r="7655">
          <cell r="A7655" t="str">
            <v>Data Engineer</v>
          </cell>
          <cell r="H7655">
            <v>45205.38</v>
          </cell>
        </row>
        <row r="7656">
          <cell r="A7656" t="str">
            <v>Data Analyst</v>
          </cell>
          <cell r="H7656">
            <v>45185.751157407409</v>
          </cell>
        </row>
        <row r="7657">
          <cell r="A7657" t="str">
            <v>Senior Data Analyst</v>
          </cell>
          <cell r="H7657">
            <v>45140.750706018523</v>
          </cell>
        </row>
        <row r="7658">
          <cell r="A7658" t="str">
            <v>Data Engineer</v>
          </cell>
          <cell r="H7658">
            <v>44945.795474537037</v>
          </cell>
        </row>
        <row r="7659">
          <cell r="A7659" t="str">
            <v>Senior Data Engineer</v>
          </cell>
          <cell r="H7659">
            <v>45243.879571759258</v>
          </cell>
        </row>
        <row r="7660">
          <cell r="A7660" t="str">
            <v>Data Scientist</v>
          </cell>
          <cell r="H7660">
            <v>45064.2503125</v>
          </cell>
        </row>
        <row r="7661">
          <cell r="A7661" t="str">
            <v>Senior Data Analyst</v>
          </cell>
          <cell r="H7661">
            <v>45062.250115740739</v>
          </cell>
        </row>
        <row r="7662">
          <cell r="A7662" t="str">
            <v>Data Scientist</v>
          </cell>
          <cell r="H7662">
            <v>45104.61996527778</v>
          </cell>
        </row>
        <row r="7663">
          <cell r="A7663" t="str">
            <v>Data Analyst</v>
          </cell>
          <cell r="H7663">
            <v>45081.627245370371</v>
          </cell>
        </row>
        <row r="7664">
          <cell r="A7664" t="str">
            <v>Data Scientist</v>
          </cell>
          <cell r="H7664">
            <v>45160.77553240741</v>
          </cell>
        </row>
        <row r="7665">
          <cell r="A7665" t="str">
            <v>Data Analyst</v>
          </cell>
          <cell r="H7665">
            <v>45210.916828703703</v>
          </cell>
        </row>
        <row r="7666">
          <cell r="A7666" t="str">
            <v>Senior Data Engineer</v>
          </cell>
          <cell r="H7666">
            <v>45156.695416666669</v>
          </cell>
        </row>
        <row r="7667">
          <cell r="A7667" t="str">
            <v>Data Engineer</v>
          </cell>
          <cell r="H7667">
            <v>45098.537361111114</v>
          </cell>
        </row>
        <row r="7668">
          <cell r="A7668" t="str">
            <v>Data Scientist</v>
          </cell>
          <cell r="H7668">
            <v>45041.525775462957</v>
          </cell>
        </row>
        <row r="7669">
          <cell r="A7669" t="str">
            <v>Data Scientist</v>
          </cell>
          <cell r="H7669">
            <v>45237.710972222223</v>
          </cell>
        </row>
        <row r="7670">
          <cell r="A7670" t="str">
            <v>Data Engineer</v>
          </cell>
          <cell r="H7670">
            <v>44928.617546296293</v>
          </cell>
        </row>
        <row r="7671">
          <cell r="A7671" t="str">
            <v>Data Engineer</v>
          </cell>
          <cell r="H7671">
            <v>44938.758055555547</v>
          </cell>
        </row>
        <row r="7672">
          <cell r="A7672" t="str">
            <v>Senior Data Scientist</v>
          </cell>
          <cell r="H7672">
            <v>45008.92050925926</v>
          </cell>
        </row>
        <row r="7673">
          <cell r="A7673" t="str">
            <v>Data Analyst</v>
          </cell>
          <cell r="H7673">
            <v>45134.708310185182</v>
          </cell>
        </row>
        <row r="7674">
          <cell r="A7674" t="str">
            <v>Data Scientist</v>
          </cell>
          <cell r="H7674">
            <v>45187.987291666657</v>
          </cell>
        </row>
        <row r="7675">
          <cell r="A7675" t="str">
            <v>Data Engineer</v>
          </cell>
          <cell r="H7675">
            <v>45093.648530092592</v>
          </cell>
        </row>
        <row r="7676">
          <cell r="A7676" t="str">
            <v>Senior Data Analyst</v>
          </cell>
          <cell r="H7676">
            <v>45148.750497685192</v>
          </cell>
        </row>
        <row r="7677">
          <cell r="A7677" t="str">
            <v>Data Engineer</v>
          </cell>
          <cell r="H7677">
            <v>45167.561516203707</v>
          </cell>
        </row>
        <row r="7678">
          <cell r="A7678" t="str">
            <v>Data Scientist</v>
          </cell>
          <cell r="H7678">
            <v>45104.489664351851</v>
          </cell>
        </row>
        <row r="7679">
          <cell r="A7679" t="str">
            <v>Data Engineer</v>
          </cell>
          <cell r="H7679">
            <v>45203.846192129633</v>
          </cell>
        </row>
        <row r="7680">
          <cell r="A7680" t="str">
            <v>Data Analyst</v>
          </cell>
          <cell r="H7680">
            <v>45182.250902777778</v>
          </cell>
        </row>
        <row r="7681">
          <cell r="A7681" t="str">
            <v>Senior Data Engineer</v>
          </cell>
          <cell r="H7681">
            <v>45127.01630787037</v>
          </cell>
        </row>
        <row r="7682">
          <cell r="A7682" t="str">
            <v>Business Analyst</v>
          </cell>
          <cell r="H7682">
            <v>45217.918206018519</v>
          </cell>
        </row>
        <row r="7683">
          <cell r="A7683" t="str">
            <v>Senior Data Engineer</v>
          </cell>
          <cell r="H7683">
            <v>44958.410891203697</v>
          </cell>
        </row>
        <row r="7684">
          <cell r="A7684" t="str">
            <v>Data Analyst</v>
          </cell>
          <cell r="H7684">
            <v>44967.709050925929</v>
          </cell>
        </row>
        <row r="7685">
          <cell r="A7685" t="str">
            <v>Data Scientist</v>
          </cell>
          <cell r="H7685">
            <v>45182.585011574083</v>
          </cell>
        </row>
        <row r="7686">
          <cell r="A7686" t="str">
            <v>Data Analyst</v>
          </cell>
          <cell r="H7686">
            <v>44981.458414351851</v>
          </cell>
        </row>
        <row r="7687">
          <cell r="A7687" t="str">
            <v>Data Scientist</v>
          </cell>
          <cell r="H7687">
            <v>44933.877314814818</v>
          </cell>
        </row>
        <row r="7688">
          <cell r="A7688" t="str">
            <v>Data Scientist</v>
          </cell>
          <cell r="H7688">
            <v>45093.710740740738</v>
          </cell>
        </row>
        <row r="7689">
          <cell r="A7689" t="str">
            <v>Machine Learning Engineer</v>
          </cell>
          <cell r="H7689">
            <v>45072.861377314817</v>
          </cell>
        </row>
        <row r="7690">
          <cell r="A7690" t="str">
            <v>Data Analyst</v>
          </cell>
          <cell r="H7690">
            <v>45182.003668981481</v>
          </cell>
        </row>
        <row r="7691">
          <cell r="A7691" t="str">
            <v>Data Analyst</v>
          </cell>
          <cell r="H7691">
            <v>45218.583819444437</v>
          </cell>
        </row>
        <row r="7692">
          <cell r="A7692" t="str">
            <v>Data Scientist</v>
          </cell>
          <cell r="H7692">
            <v>45240.349282407413</v>
          </cell>
        </row>
        <row r="7693">
          <cell r="A7693" t="str">
            <v>Data Analyst</v>
          </cell>
          <cell r="H7693">
            <v>45288.731469907398</v>
          </cell>
        </row>
        <row r="7694">
          <cell r="A7694" t="str">
            <v>Data Scientist</v>
          </cell>
          <cell r="H7694">
            <v>45045.419606481482</v>
          </cell>
        </row>
        <row r="7695">
          <cell r="A7695" t="str">
            <v>Data Scientist</v>
          </cell>
          <cell r="H7695">
            <v>45028.791087962964</v>
          </cell>
        </row>
        <row r="7696">
          <cell r="A7696" t="str">
            <v>Data Scientist</v>
          </cell>
          <cell r="H7696">
            <v>45146.4608912037</v>
          </cell>
        </row>
        <row r="7697">
          <cell r="A7697" t="str">
            <v>Data Scientist</v>
          </cell>
          <cell r="H7697">
            <v>45148.586296296293</v>
          </cell>
        </row>
        <row r="7698">
          <cell r="A7698" t="str">
            <v>Data Scientist</v>
          </cell>
          <cell r="H7698">
            <v>45130.430335648147</v>
          </cell>
        </row>
        <row r="7699">
          <cell r="A7699" t="str">
            <v>Data Scientist</v>
          </cell>
          <cell r="H7699">
            <v>45216.835613425923</v>
          </cell>
        </row>
        <row r="7700">
          <cell r="A7700" t="str">
            <v>Data Engineer</v>
          </cell>
          <cell r="H7700">
            <v>45282.544421296298</v>
          </cell>
        </row>
        <row r="7701">
          <cell r="A7701" t="str">
            <v>Data Scientist</v>
          </cell>
          <cell r="H7701">
            <v>45274.259826388887</v>
          </cell>
        </row>
        <row r="7702">
          <cell r="A7702" t="str">
            <v>Business Analyst</v>
          </cell>
          <cell r="H7702">
            <v>45145.68005787037</v>
          </cell>
        </row>
        <row r="7703">
          <cell r="A7703" t="str">
            <v>Data Engineer</v>
          </cell>
          <cell r="H7703">
            <v>45106.442789351851</v>
          </cell>
        </row>
        <row r="7704">
          <cell r="A7704" t="str">
            <v>Senior Data Engineer</v>
          </cell>
          <cell r="H7704">
            <v>45009.552037037043</v>
          </cell>
        </row>
        <row r="7705">
          <cell r="A7705" t="str">
            <v>Data Engineer</v>
          </cell>
          <cell r="H7705">
            <v>45256.789247685178</v>
          </cell>
        </row>
        <row r="7706">
          <cell r="A7706" t="str">
            <v>Data Analyst</v>
          </cell>
          <cell r="H7706">
            <v>45144.417303240742</v>
          </cell>
        </row>
        <row r="7707">
          <cell r="A7707" t="str">
            <v>Senior Data Scientist</v>
          </cell>
          <cell r="H7707">
            <v>44937.712164351848</v>
          </cell>
        </row>
        <row r="7708">
          <cell r="A7708" t="str">
            <v>Senior Data Engineer</v>
          </cell>
          <cell r="H7708">
            <v>45218.813067129631</v>
          </cell>
        </row>
        <row r="7709">
          <cell r="A7709" t="str">
            <v>Data Scientist</v>
          </cell>
          <cell r="H7709">
            <v>45239.500555555547</v>
          </cell>
        </row>
        <row r="7710">
          <cell r="A7710" t="str">
            <v>Senior Data Engineer</v>
          </cell>
          <cell r="H7710">
            <v>45192.515474537038</v>
          </cell>
        </row>
        <row r="7711">
          <cell r="A7711" t="str">
            <v>Data Scientist</v>
          </cell>
          <cell r="H7711">
            <v>45012.464641203696</v>
          </cell>
        </row>
        <row r="7712">
          <cell r="A7712" t="str">
            <v>Data Analyst</v>
          </cell>
          <cell r="H7712">
            <v>45215.007210648153</v>
          </cell>
        </row>
        <row r="7713">
          <cell r="A7713" t="str">
            <v>Data Engineer</v>
          </cell>
          <cell r="H7713">
            <v>45112.839930555558</v>
          </cell>
        </row>
        <row r="7714">
          <cell r="A7714" t="str">
            <v>Data Analyst</v>
          </cell>
          <cell r="H7714">
            <v>45204.417187500003</v>
          </cell>
        </row>
        <row r="7715">
          <cell r="A7715" t="str">
            <v>Data Engineer</v>
          </cell>
          <cell r="H7715">
            <v>45079.274004629631</v>
          </cell>
        </row>
        <row r="7716">
          <cell r="A7716" t="str">
            <v>Data Analyst</v>
          </cell>
          <cell r="H7716">
            <v>45125.375428240739</v>
          </cell>
        </row>
        <row r="7717">
          <cell r="A7717" t="str">
            <v>Data Scientist</v>
          </cell>
          <cell r="H7717">
            <v>44992.87809027778</v>
          </cell>
        </row>
        <row r="7718">
          <cell r="A7718" t="str">
            <v>Data Analyst</v>
          </cell>
          <cell r="H7718">
            <v>45202.076296296298</v>
          </cell>
        </row>
        <row r="7719">
          <cell r="A7719" t="str">
            <v>Data Engineer</v>
          </cell>
          <cell r="H7719">
            <v>45117.795358796298</v>
          </cell>
        </row>
        <row r="7720">
          <cell r="A7720" t="str">
            <v>Senior Data Analyst</v>
          </cell>
          <cell r="H7720">
            <v>45128.371435185189</v>
          </cell>
        </row>
        <row r="7721">
          <cell r="A7721" t="str">
            <v>Machine Learning Engineer</v>
          </cell>
          <cell r="H7721">
            <v>45031.589837962973</v>
          </cell>
        </row>
        <row r="7722">
          <cell r="A7722" t="str">
            <v>Data Engineer</v>
          </cell>
          <cell r="H7722">
            <v>45029.424791666657</v>
          </cell>
        </row>
        <row r="7723">
          <cell r="A7723" t="str">
            <v>Data Engineer</v>
          </cell>
          <cell r="H7723">
            <v>45104.524039351847</v>
          </cell>
        </row>
        <row r="7724">
          <cell r="A7724" t="str">
            <v>Data Analyst</v>
          </cell>
          <cell r="H7724">
            <v>45279.875289351847</v>
          </cell>
        </row>
        <row r="7725">
          <cell r="A7725" t="str">
            <v>Data Analyst</v>
          </cell>
          <cell r="H7725">
            <v>45213.500358796293</v>
          </cell>
        </row>
        <row r="7726">
          <cell r="A7726" t="str">
            <v>Senior Data Engineer</v>
          </cell>
          <cell r="H7726">
            <v>45001.58966435185</v>
          </cell>
        </row>
        <row r="7727">
          <cell r="A7727" t="str">
            <v>Data Scientist</v>
          </cell>
          <cell r="H7727">
            <v>45053.434212962973</v>
          </cell>
        </row>
        <row r="7728">
          <cell r="A7728" t="str">
            <v>Data Scientist</v>
          </cell>
          <cell r="H7728">
            <v>45133.295787037037</v>
          </cell>
        </row>
        <row r="7729">
          <cell r="A7729" t="str">
            <v>Data Engineer</v>
          </cell>
          <cell r="H7729">
            <v>45024.522847222222</v>
          </cell>
        </row>
        <row r="7730">
          <cell r="A7730" t="str">
            <v>Data Engineer</v>
          </cell>
          <cell r="H7730">
            <v>45092.517407407409</v>
          </cell>
        </row>
        <row r="7731">
          <cell r="A7731" t="str">
            <v>Data Analyst</v>
          </cell>
          <cell r="H7731">
            <v>44977.667569444442</v>
          </cell>
        </row>
        <row r="7732">
          <cell r="A7732" t="str">
            <v>Senior Data Engineer</v>
          </cell>
          <cell r="H7732">
            <v>44935.672199074077</v>
          </cell>
        </row>
        <row r="7733">
          <cell r="A7733" t="str">
            <v>Data Analyst</v>
          </cell>
          <cell r="H7733">
            <v>45187.877303240741</v>
          </cell>
        </row>
        <row r="7734">
          <cell r="A7734" t="str">
            <v>Data Engineer</v>
          </cell>
          <cell r="H7734">
            <v>45231.75372685185</v>
          </cell>
        </row>
        <row r="7735">
          <cell r="A7735" t="str">
            <v>Data Scientist</v>
          </cell>
          <cell r="H7735">
            <v>45116.418240740742</v>
          </cell>
        </row>
        <row r="7736">
          <cell r="A7736" t="str">
            <v>Data Analyst</v>
          </cell>
          <cell r="H7736">
            <v>44989.094328703701</v>
          </cell>
        </row>
        <row r="7737">
          <cell r="A7737" t="str">
            <v>Data Scientist</v>
          </cell>
          <cell r="H7737">
            <v>45272.680243055547</v>
          </cell>
        </row>
        <row r="7738">
          <cell r="A7738" t="str">
            <v>Senior Data Analyst</v>
          </cell>
          <cell r="H7738">
            <v>45265.750983796293</v>
          </cell>
        </row>
        <row r="7739">
          <cell r="A7739" t="str">
            <v>Data Engineer</v>
          </cell>
          <cell r="H7739">
            <v>45006.717256944437</v>
          </cell>
        </row>
        <row r="7740">
          <cell r="A7740" t="str">
            <v>Data Scientist</v>
          </cell>
          <cell r="H7740">
            <v>45230.293483796297</v>
          </cell>
        </row>
        <row r="7741">
          <cell r="A7741" t="str">
            <v>Data Analyst</v>
          </cell>
          <cell r="H7741">
            <v>45148.376435185193</v>
          </cell>
        </row>
        <row r="7742">
          <cell r="A7742" t="str">
            <v>Data Engineer</v>
          </cell>
          <cell r="H7742">
            <v>44988.023506944453</v>
          </cell>
        </row>
        <row r="7743">
          <cell r="A7743" t="str">
            <v>Data Analyst</v>
          </cell>
          <cell r="H7743">
            <v>45105.793391203697</v>
          </cell>
        </row>
        <row r="7744">
          <cell r="A7744" t="str">
            <v>Senior Data Scientist</v>
          </cell>
          <cell r="H7744">
            <v>45246.318472222221</v>
          </cell>
        </row>
        <row r="7745">
          <cell r="A7745" t="str">
            <v>Data Engineer</v>
          </cell>
          <cell r="H7745">
            <v>45153.921527777777</v>
          </cell>
        </row>
        <row r="7746">
          <cell r="A7746" t="str">
            <v>Data Analyst</v>
          </cell>
          <cell r="H7746">
            <v>45244.459074074082</v>
          </cell>
        </row>
        <row r="7747">
          <cell r="A7747" t="str">
            <v>Data Scientist</v>
          </cell>
          <cell r="H7747">
            <v>45177.440671296303</v>
          </cell>
        </row>
        <row r="7748">
          <cell r="A7748" t="str">
            <v>Senior Data Scientist</v>
          </cell>
          <cell r="H7748">
            <v>45082.884571759263</v>
          </cell>
        </row>
        <row r="7749">
          <cell r="A7749" t="str">
            <v>Senior Data Engineer</v>
          </cell>
          <cell r="H7749">
            <v>45186.25409722222</v>
          </cell>
        </row>
        <row r="7750">
          <cell r="A7750" t="str">
            <v>Data Analyst</v>
          </cell>
          <cell r="H7750">
            <v>45012.710520833331</v>
          </cell>
        </row>
        <row r="7751">
          <cell r="A7751" t="str">
            <v>Data Engineer</v>
          </cell>
          <cell r="H7751">
            <v>45273.256030092591</v>
          </cell>
        </row>
        <row r="7752">
          <cell r="A7752" t="str">
            <v>Data Engineer</v>
          </cell>
          <cell r="H7752">
            <v>45218.854733796303</v>
          </cell>
        </row>
        <row r="7753">
          <cell r="A7753" t="str">
            <v>Data Analyst</v>
          </cell>
          <cell r="H7753">
            <v>45273.375914351847</v>
          </cell>
        </row>
        <row r="7754">
          <cell r="A7754" t="str">
            <v>Data Engineer</v>
          </cell>
          <cell r="H7754">
            <v>45129.630868055552</v>
          </cell>
        </row>
        <row r="7755">
          <cell r="A7755" t="str">
            <v>Data Analyst</v>
          </cell>
          <cell r="H7755">
            <v>45084.625185185178</v>
          </cell>
        </row>
        <row r="7756">
          <cell r="A7756" t="str">
            <v>Data Analyst</v>
          </cell>
          <cell r="H7756">
            <v>44945.638090277767</v>
          </cell>
        </row>
        <row r="7757">
          <cell r="A7757" t="str">
            <v>Data Analyst</v>
          </cell>
          <cell r="H7757">
            <v>45128.792731481481</v>
          </cell>
        </row>
        <row r="7758">
          <cell r="A7758" t="str">
            <v>Data Analyst</v>
          </cell>
          <cell r="H7758">
            <v>44929.937118055554</v>
          </cell>
        </row>
        <row r="7759">
          <cell r="A7759" t="str">
            <v>Machine Learning Engineer</v>
          </cell>
          <cell r="H7759">
            <v>45059.273715277777</v>
          </cell>
        </row>
        <row r="7760">
          <cell r="A7760" t="str">
            <v>Data Scientist</v>
          </cell>
          <cell r="H7760">
            <v>45282.373842592591</v>
          </cell>
        </row>
        <row r="7761">
          <cell r="A7761" t="str">
            <v>Machine Learning Engineer</v>
          </cell>
          <cell r="H7761">
            <v>45103.68</v>
          </cell>
        </row>
        <row r="7762">
          <cell r="A7762" t="str">
            <v>Data Scientist</v>
          </cell>
          <cell r="H7762">
            <v>44991.604317129633</v>
          </cell>
        </row>
        <row r="7763">
          <cell r="A7763" t="str">
            <v>Data Engineer</v>
          </cell>
          <cell r="H7763">
            <v>44939.88071759259</v>
          </cell>
        </row>
        <row r="7764">
          <cell r="A7764" t="str">
            <v>Data Engineer</v>
          </cell>
          <cell r="H7764">
            <v>44983.124803240738</v>
          </cell>
        </row>
        <row r="7765">
          <cell r="A7765" t="str">
            <v>Data Analyst</v>
          </cell>
          <cell r="H7765">
            <v>44936.041678240741</v>
          </cell>
        </row>
        <row r="7766">
          <cell r="A7766" t="str">
            <v>Data Scientist</v>
          </cell>
          <cell r="H7766">
            <v>45290.625787037039</v>
          </cell>
        </row>
        <row r="7767">
          <cell r="A7767" t="str">
            <v>Senior Data Engineer</v>
          </cell>
          <cell r="H7767">
            <v>45218.810763888891</v>
          </cell>
        </row>
        <row r="7768">
          <cell r="A7768" t="str">
            <v>Data Scientist</v>
          </cell>
          <cell r="H7768">
            <v>45206.294224537043</v>
          </cell>
        </row>
        <row r="7769">
          <cell r="A7769" t="str">
            <v>Data Scientist</v>
          </cell>
          <cell r="H7769">
            <v>45282.876666666663</v>
          </cell>
        </row>
        <row r="7770">
          <cell r="A7770" t="str">
            <v>Data Engineer</v>
          </cell>
          <cell r="H7770">
            <v>45212.728055555563</v>
          </cell>
        </row>
        <row r="7771">
          <cell r="A7771" t="str">
            <v>Data Scientist</v>
          </cell>
          <cell r="H7771">
            <v>45191.544768518521</v>
          </cell>
        </row>
        <row r="7772">
          <cell r="A7772" t="str">
            <v>Data Engineer</v>
          </cell>
          <cell r="H7772">
            <v>45071.528819444437</v>
          </cell>
        </row>
        <row r="7773">
          <cell r="A7773" t="str">
            <v>Data Engineer</v>
          </cell>
          <cell r="H7773">
            <v>45180.970694444448</v>
          </cell>
        </row>
        <row r="7774">
          <cell r="A7774" t="str">
            <v>Senior Data Engineer</v>
          </cell>
          <cell r="H7774">
            <v>45090.517916666657</v>
          </cell>
        </row>
        <row r="7775">
          <cell r="A7775" t="str">
            <v>Senior Data Engineer</v>
          </cell>
          <cell r="H7775">
            <v>45203.631562499999</v>
          </cell>
        </row>
        <row r="7776">
          <cell r="A7776" t="str">
            <v>Data Analyst</v>
          </cell>
          <cell r="H7776">
            <v>45168.710370370369</v>
          </cell>
        </row>
        <row r="7777">
          <cell r="A7777" t="str">
            <v>Data Scientist</v>
          </cell>
          <cell r="H7777">
            <v>45211.468923611108</v>
          </cell>
        </row>
        <row r="7778">
          <cell r="A7778" t="str">
            <v>Data Analyst</v>
          </cell>
          <cell r="H7778">
            <v>45266.876111111109</v>
          </cell>
        </row>
        <row r="7779">
          <cell r="A7779" t="str">
            <v>Data Analyst</v>
          </cell>
          <cell r="H7779">
            <v>45266.875752314823</v>
          </cell>
        </row>
        <row r="7780">
          <cell r="A7780" t="str">
            <v>Data Scientist</v>
          </cell>
          <cell r="H7780">
            <v>45214.127002314817</v>
          </cell>
        </row>
        <row r="7781">
          <cell r="A7781" t="str">
            <v>Data Scientist</v>
          </cell>
          <cell r="H7781">
            <v>45264.319907407407</v>
          </cell>
        </row>
        <row r="7782">
          <cell r="A7782" t="str">
            <v>Data Scientist</v>
          </cell>
          <cell r="H7782">
            <v>44973.75105324074</v>
          </cell>
        </row>
        <row r="7783">
          <cell r="A7783" t="str">
            <v>Data Scientist</v>
          </cell>
          <cell r="H7783">
            <v>44987.586168981477</v>
          </cell>
        </row>
        <row r="7784">
          <cell r="A7784" t="str">
            <v>Data Analyst</v>
          </cell>
          <cell r="H7784">
            <v>44973.833587962959</v>
          </cell>
        </row>
        <row r="7785">
          <cell r="A7785" t="str">
            <v>Business Analyst</v>
          </cell>
          <cell r="H7785">
            <v>45187.917303240742</v>
          </cell>
        </row>
        <row r="7786">
          <cell r="A7786" t="str">
            <v>Data Scientist</v>
          </cell>
          <cell r="H7786">
            <v>45114.754444444443</v>
          </cell>
        </row>
        <row r="7787">
          <cell r="A7787" t="str">
            <v>Data Engineer</v>
          </cell>
          <cell r="H7787">
            <v>44958.047453703701</v>
          </cell>
        </row>
        <row r="7788">
          <cell r="A7788" t="str">
            <v>Data Scientist</v>
          </cell>
          <cell r="H7788">
            <v>45166.793854166674</v>
          </cell>
        </row>
        <row r="7789">
          <cell r="A7789" t="str">
            <v>Data Analyst</v>
          </cell>
          <cell r="H7789">
            <v>45191.250069444453</v>
          </cell>
        </row>
        <row r="7790">
          <cell r="A7790" t="str">
            <v>Data Engineer</v>
          </cell>
          <cell r="H7790">
            <v>45202.752627314818</v>
          </cell>
        </row>
        <row r="7791">
          <cell r="A7791" t="str">
            <v>Data Engineer</v>
          </cell>
          <cell r="H7791">
            <v>45174.464537037027</v>
          </cell>
        </row>
        <row r="7792">
          <cell r="A7792" t="str">
            <v>Machine Learning Engineer</v>
          </cell>
          <cell r="H7792">
            <v>45029.625659722216</v>
          </cell>
        </row>
        <row r="7793">
          <cell r="A7793" t="str">
            <v>Senior Data Scientist</v>
          </cell>
          <cell r="H7793">
            <v>45142.252442129633</v>
          </cell>
        </row>
        <row r="7794">
          <cell r="A7794" t="str">
            <v>Senior Data Engineer</v>
          </cell>
          <cell r="H7794">
            <v>45185.544803240737</v>
          </cell>
        </row>
        <row r="7795">
          <cell r="A7795" t="str">
            <v>Data Scientist</v>
          </cell>
          <cell r="H7795">
            <v>45145.125185185178</v>
          </cell>
        </row>
        <row r="7796">
          <cell r="A7796" t="str">
            <v>Data Analyst</v>
          </cell>
          <cell r="H7796">
            <v>45154.542407407411</v>
          </cell>
        </row>
        <row r="7797">
          <cell r="A7797" t="str">
            <v>Data Analyst</v>
          </cell>
          <cell r="H7797">
            <v>44960.613761574074</v>
          </cell>
        </row>
        <row r="7798">
          <cell r="A7798" t="str">
            <v>Data Analyst</v>
          </cell>
          <cell r="H7798">
            <v>44966.250532407408</v>
          </cell>
        </row>
        <row r="7799">
          <cell r="A7799" t="str">
            <v>Data Engineer</v>
          </cell>
          <cell r="H7799">
            <v>45210.524641203701</v>
          </cell>
        </row>
        <row r="7800">
          <cell r="A7800" t="str">
            <v>Data Engineer</v>
          </cell>
          <cell r="H7800">
            <v>44933.382361111107</v>
          </cell>
        </row>
        <row r="7801">
          <cell r="A7801" t="str">
            <v>Data Scientist</v>
          </cell>
          <cell r="H7801">
            <v>44929.981041666673</v>
          </cell>
        </row>
        <row r="7802">
          <cell r="A7802" t="str">
            <v>Data Analyst</v>
          </cell>
          <cell r="H7802">
            <v>45007.96329861111</v>
          </cell>
        </row>
        <row r="7803">
          <cell r="A7803" t="str">
            <v>Data Engineer</v>
          </cell>
          <cell r="H7803">
            <v>45120.588703703703</v>
          </cell>
        </row>
        <row r="7804">
          <cell r="A7804" t="str">
            <v>Senior Data Scientist</v>
          </cell>
          <cell r="H7804">
            <v>45169.421863425923</v>
          </cell>
        </row>
        <row r="7805">
          <cell r="A7805" t="str">
            <v>Machine Learning Engineer</v>
          </cell>
          <cell r="H7805">
            <v>44936.104895833327</v>
          </cell>
        </row>
        <row r="7806">
          <cell r="A7806" t="str">
            <v>Data Engineer</v>
          </cell>
          <cell r="H7806">
            <v>45151.296539351853</v>
          </cell>
        </row>
        <row r="7807">
          <cell r="A7807" t="str">
            <v>Data Engineer</v>
          </cell>
          <cell r="H7807">
            <v>44967.907233796293</v>
          </cell>
        </row>
        <row r="7808">
          <cell r="A7808" t="str">
            <v>Data Engineer</v>
          </cell>
          <cell r="H7808">
            <v>45034.625011574077</v>
          </cell>
        </row>
        <row r="7809">
          <cell r="A7809" t="str">
            <v>Senior Data Engineer</v>
          </cell>
          <cell r="H7809">
            <v>45040.840578703697</v>
          </cell>
        </row>
        <row r="7810">
          <cell r="A7810" t="str">
            <v>Data Engineer</v>
          </cell>
          <cell r="H7810">
            <v>45188.857916666668</v>
          </cell>
        </row>
        <row r="7811">
          <cell r="A7811" t="str">
            <v>Machine Learning Engineer</v>
          </cell>
          <cell r="H7811">
            <v>45008.668414351851</v>
          </cell>
        </row>
        <row r="7812">
          <cell r="A7812" t="str">
            <v>Data Analyst</v>
          </cell>
          <cell r="H7812">
            <v>45219.667303240742</v>
          </cell>
        </row>
        <row r="7813">
          <cell r="A7813" t="str">
            <v>Data Engineer</v>
          </cell>
          <cell r="H7813">
            <v>45192.308148148149</v>
          </cell>
        </row>
        <row r="7814">
          <cell r="A7814" t="str">
            <v>Data Scientist</v>
          </cell>
          <cell r="H7814">
            <v>45146.25203703704</v>
          </cell>
        </row>
        <row r="7815">
          <cell r="A7815" t="str">
            <v>Data Engineer</v>
          </cell>
          <cell r="H7815">
            <v>44946.843738425923</v>
          </cell>
        </row>
        <row r="7816">
          <cell r="A7816" t="str">
            <v>Data Analyst</v>
          </cell>
          <cell r="H7816">
            <v>45200.291828703703</v>
          </cell>
        </row>
        <row r="7817">
          <cell r="A7817" t="str">
            <v>Senior Data Engineer</v>
          </cell>
          <cell r="H7817">
            <v>45045.464618055557</v>
          </cell>
        </row>
        <row r="7818">
          <cell r="A7818" t="str">
            <v>Data Engineer</v>
          </cell>
          <cell r="H7818">
            <v>45120.589131944442</v>
          </cell>
        </row>
        <row r="7819">
          <cell r="A7819" t="str">
            <v>Senior Data Engineer</v>
          </cell>
          <cell r="H7819">
            <v>45127.801145833328</v>
          </cell>
        </row>
        <row r="7820">
          <cell r="A7820" t="str">
            <v>Data Scientist</v>
          </cell>
          <cell r="H7820">
            <v>45104.991053240738</v>
          </cell>
        </row>
        <row r="7821">
          <cell r="A7821" t="str">
            <v>Data Analyst</v>
          </cell>
          <cell r="H7821">
            <v>45242.291747685187</v>
          </cell>
        </row>
        <row r="7822">
          <cell r="A7822" t="str">
            <v>Data Engineer</v>
          </cell>
          <cell r="H7822">
            <v>45083.797962962963</v>
          </cell>
        </row>
        <row r="7823">
          <cell r="A7823" t="str">
            <v>Senior Data Engineer</v>
          </cell>
          <cell r="H7823">
            <v>45007.127222222232</v>
          </cell>
        </row>
        <row r="7824">
          <cell r="A7824" t="str">
            <v>Data Engineer</v>
          </cell>
          <cell r="H7824">
            <v>45062.737650462957</v>
          </cell>
        </row>
        <row r="7825">
          <cell r="A7825" t="str">
            <v>Data Engineer</v>
          </cell>
          <cell r="H7825">
            <v>45168.395277777781</v>
          </cell>
        </row>
        <row r="7826">
          <cell r="A7826" t="str">
            <v>Data Engineer</v>
          </cell>
          <cell r="H7826">
            <v>44943.646041666667</v>
          </cell>
        </row>
        <row r="7827">
          <cell r="A7827" t="str">
            <v>Data Scientist</v>
          </cell>
          <cell r="H7827">
            <v>44946.354502314818</v>
          </cell>
        </row>
        <row r="7828">
          <cell r="A7828" t="str">
            <v>Data Analyst</v>
          </cell>
          <cell r="H7828">
            <v>45153.58697916667</v>
          </cell>
        </row>
        <row r="7829">
          <cell r="A7829" t="str">
            <v>Data Engineer</v>
          </cell>
          <cell r="H7829">
            <v>45152.462604166663</v>
          </cell>
        </row>
        <row r="7830">
          <cell r="A7830" t="str">
            <v>Senior Data Engineer</v>
          </cell>
          <cell r="H7830">
            <v>45238.478460648148</v>
          </cell>
        </row>
        <row r="7831">
          <cell r="A7831" t="str">
            <v>Data Analyst</v>
          </cell>
          <cell r="H7831">
            <v>44939.713067129633</v>
          </cell>
        </row>
        <row r="7832">
          <cell r="A7832" t="str">
            <v>Senior Data Engineer</v>
          </cell>
          <cell r="H7832">
            <v>45034.821469907409</v>
          </cell>
        </row>
        <row r="7833">
          <cell r="A7833" t="str">
            <v>Data Analyst</v>
          </cell>
          <cell r="H7833">
            <v>45153.368518518517</v>
          </cell>
        </row>
        <row r="7834">
          <cell r="A7834" t="str">
            <v>Senior Data Engineer</v>
          </cell>
          <cell r="H7834">
            <v>45059.006354166668</v>
          </cell>
        </row>
        <row r="7835">
          <cell r="A7835" t="str">
            <v>Data Engineer</v>
          </cell>
          <cell r="H7835">
            <v>45142.374016203707</v>
          </cell>
        </row>
        <row r="7836">
          <cell r="A7836" t="str">
            <v>Data Engineer</v>
          </cell>
          <cell r="H7836">
            <v>45237.627418981479</v>
          </cell>
        </row>
        <row r="7837">
          <cell r="A7837" t="str">
            <v>Data Engineer</v>
          </cell>
          <cell r="H7837">
            <v>45247.797407407408</v>
          </cell>
        </row>
        <row r="7838">
          <cell r="A7838" t="str">
            <v>Data Engineer</v>
          </cell>
          <cell r="H7838">
            <v>44997.364652777767</v>
          </cell>
        </row>
        <row r="7839">
          <cell r="A7839" t="str">
            <v>Business Analyst</v>
          </cell>
          <cell r="H7839">
            <v>45153.417916666673</v>
          </cell>
        </row>
        <row r="7840">
          <cell r="A7840" t="str">
            <v>Senior Data Scientist</v>
          </cell>
          <cell r="H7840">
            <v>45082.79488425926</v>
          </cell>
        </row>
        <row r="7841">
          <cell r="A7841" t="str">
            <v>Data Analyst</v>
          </cell>
          <cell r="H7841">
            <v>45091.292372685188</v>
          </cell>
        </row>
        <row r="7842">
          <cell r="A7842" t="str">
            <v>Data Analyst</v>
          </cell>
          <cell r="H7842">
            <v>45153.083518518521</v>
          </cell>
        </row>
        <row r="7843">
          <cell r="A7843" t="str">
            <v>Data Analyst</v>
          </cell>
          <cell r="H7843">
            <v>44986.838067129633</v>
          </cell>
        </row>
        <row r="7844">
          <cell r="A7844" t="str">
            <v>Data Scientist</v>
          </cell>
          <cell r="H7844">
            <v>45108.733888888892</v>
          </cell>
        </row>
        <row r="7845">
          <cell r="A7845" t="str">
            <v>Software Engineer</v>
          </cell>
          <cell r="H7845">
            <v>45270.709444444437</v>
          </cell>
        </row>
        <row r="7846">
          <cell r="A7846" t="str">
            <v>Data Engineer</v>
          </cell>
          <cell r="H7846">
            <v>44995.506469907406</v>
          </cell>
        </row>
        <row r="7847">
          <cell r="A7847" t="str">
            <v>Senior Data Engineer</v>
          </cell>
          <cell r="H7847">
            <v>45167.518217592587</v>
          </cell>
        </row>
        <row r="7848">
          <cell r="A7848" t="str">
            <v>Data Analyst</v>
          </cell>
          <cell r="H7848">
            <v>45248.377118055563</v>
          </cell>
        </row>
        <row r="7849">
          <cell r="A7849" t="str">
            <v>Data Engineer</v>
          </cell>
          <cell r="H7849">
            <v>45070.380555555559</v>
          </cell>
        </row>
        <row r="7850">
          <cell r="A7850" t="str">
            <v>Software Engineer</v>
          </cell>
          <cell r="H7850">
            <v>45274.261400462958</v>
          </cell>
        </row>
        <row r="7851">
          <cell r="A7851" t="str">
            <v>Data Scientist</v>
          </cell>
          <cell r="H7851">
            <v>45230.084560185183</v>
          </cell>
        </row>
        <row r="7852">
          <cell r="A7852" t="str">
            <v>Data Analyst</v>
          </cell>
          <cell r="H7852">
            <v>44937.407754629632</v>
          </cell>
        </row>
        <row r="7853">
          <cell r="A7853" t="str">
            <v>Data Analyst</v>
          </cell>
          <cell r="H7853">
            <v>45185.543587962973</v>
          </cell>
        </row>
        <row r="7854">
          <cell r="A7854" t="str">
            <v>Data Engineer</v>
          </cell>
          <cell r="H7854">
            <v>44978.312488425923</v>
          </cell>
        </row>
        <row r="7855">
          <cell r="A7855" t="str">
            <v>Data Engineer</v>
          </cell>
          <cell r="H7855">
            <v>45237.505833333344</v>
          </cell>
        </row>
        <row r="7856">
          <cell r="A7856" t="str">
            <v>Data Engineer</v>
          </cell>
          <cell r="H7856">
            <v>44963.799467592587</v>
          </cell>
        </row>
        <row r="7857">
          <cell r="A7857" t="str">
            <v>Data Engineer</v>
          </cell>
          <cell r="H7857">
            <v>45001.675347222219</v>
          </cell>
        </row>
        <row r="7858">
          <cell r="A7858" t="str">
            <v>Data Engineer</v>
          </cell>
          <cell r="H7858">
            <v>45231.669942129629</v>
          </cell>
        </row>
        <row r="7859">
          <cell r="A7859" t="str">
            <v>Data Analyst</v>
          </cell>
          <cell r="H7859">
            <v>45025.876655092587</v>
          </cell>
        </row>
        <row r="7860">
          <cell r="A7860" t="str">
            <v>Data Analyst</v>
          </cell>
          <cell r="H7860">
            <v>45256.917812500003</v>
          </cell>
        </row>
        <row r="7861">
          <cell r="A7861" t="str">
            <v>Data Analyst</v>
          </cell>
          <cell r="H7861">
            <v>45172.625393518523</v>
          </cell>
        </row>
        <row r="7862">
          <cell r="A7862" t="str">
            <v>Data Engineer</v>
          </cell>
          <cell r="H7862">
            <v>45035.462719907409</v>
          </cell>
        </row>
        <row r="7863">
          <cell r="A7863" t="str">
            <v>Data Engineer</v>
          </cell>
          <cell r="H7863">
            <v>45169.302731481483</v>
          </cell>
        </row>
        <row r="7864">
          <cell r="A7864" t="str">
            <v>Data Analyst</v>
          </cell>
          <cell r="H7864">
            <v>44953.709594907406</v>
          </cell>
        </row>
        <row r="7865">
          <cell r="A7865" t="str">
            <v>Data Engineer</v>
          </cell>
          <cell r="H7865">
            <v>44998.509895833333</v>
          </cell>
        </row>
        <row r="7866">
          <cell r="A7866" t="str">
            <v>Software Engineer</v>
          </cell>
          <cell r="H7866">
            <v>45215.083657407413</v>
          </cell>
        </row>
        <row r="7867">
          <cell r="A7867" t="str">
            <v>Data Analyst</v>
          </cell>
          <cell r="H7867">
            <v>44977.543333333328</v>
          </cell>
        </row>
        <row r="7868">
          <cell r="A7868" t="str">
            <v>Data Scientist</v>
          </cell>
          <cell r="H7868">
            <v>45157.293749999997</v>
          </cell>
        </row>
        <row r="7869">
          <cell r="A7869" t="str">
            <v>Data Engineer</v>
          </cell>
          <cell r="H7869">
            <v>45246.985474537039</v>
          </cell>
        </row>
        <row r="7870">
          <cell r="A7870" t="str">
            <v>Data Engineer</v>
          </cell>
          <cell r="H7870">
            <v>45224.562881944446</v>
          </cell>
        </row>
        <row r="7871">
          <cell r="A7871" t="str">
            <v>Senior Data Engineer</v>
          </cell>
          <cell r="H7871">
            <v>45132.838449074072</v>
          </cell>
        </row>
        <row r="7872">
          <cell r="A7872" t="str">
            <v>Data Scientist</v>
          </cell>
          <cell r="H7872">
            <v>45037.419178240743</v>
          </cell>
        </row>
        <row r="7873">
          <cell r="A7873" t="str">
            <v>Data Analyst</v>
          </cell>
          <cell r="H7873">
            <v>45113.294444444437</v>
          </cell>
        </row>
        <row r="7874">
          <cell r="A7874" t="str">
            <v>Data Engineer</v>
          </cell>
          <cell r="H7874">
            <v>44980.434918981482</v>
          </cell>
        </row>
        <row r="7875">
          <cell r="A7875" t="str">
            <v>Data Engineer</v>
          </cell>
          <cell r="H7875">
            <v>45005.659432870372</v>
          </cell>
        </row>
        <row r="7876">
          <cell r="A7876" t="str">
            <v>Data Scientist</v>
          </cell>
          <cell r="H7876">
            <v>45220.294675925928</v>
          </cell>
        </row>
        <row r="7877">
          <cell r="A7877" t="str">
            <v>Data Scientist</v>
          </cell>
          <cell r="H7877">
            <v>45129.918483796297</v>
          </cell>
        </row>
        <row r="7878">
          <cell r="A7878" t="str">
            <v>Senior Data Engineer</v>
          </cell>
          <cell r="H7878">
            <v>45015.479432870372</v>
          </cell>
        </row>
        <row r="7879">
          <cell r="A7879" t="str">
            <v>Data Analyst</v>
          </cell>
          <cell r="H7879">
            <v>45162.753553240742</v>
          </cell>
        </row>
        <row r="7880">
          <cell r="A7880" t="str">
            <v>Senior Data Analyst</v>
          </cell>
          <cell r="H7880">
            <v>45175.57885416667</v>
          </cell>
        </row>
        <row r="7881">
          <cell r="A7881" t="str">
            <v>Data Scientist</v>
          </cell>
          <cell r="H7881">
            <v>45269.327627314808</v>
          </cell>
        </row>
        <row r="7882">
          <cell r="A7882" t="str">
            <v>Data Engineer</v>
          </cell>
          <cell r="H7882">
            <v>45212.810416666667</v>
          </cell>
        </row>
        <row r="7883">
          <cell r="A7883" t="str">
            <v>Data Analyst</v>
          </cell>
          <cell r="H7883">
            <v>44981.417546296303</v>
          </cell>
        </row>
        <row r="7884">
          <cell r="A7884" t="str">
            <v>Data Analyst</v>
          </cell>
          <cell r="H7884">
            <v>45203.835011574083</v>
          </cell>
        </row>
        <row r="7885">
          <cell r="A7885" t="str">
            <v>Data Scientist</v>
          </cell>
          <cell r="H7885">
            <v>44981.113287037027</v>
          </cell>
        </row>
        <row r="7886">
          <cell r="A7886" t="str">
            <v>Data Scientist</v>
          </cell>
          <cell r="H7886">
            <v>45167.839259259257</v>
          </cell>
        </row>
        <row r="7887">
          <cell r="A7887" t="str">
            <v>Data Analyst</v>
          </cell>
          <cell r="H7887">
            <v>45203.292916666673</v>
          </cell>
        </row>
        <row r="7888">
          <cell r="A7888" t="str">
            <v>Data Engineer</v>
          </cell>
          <cell r="H7888">
            <v>45025.718923611108</v>
          </cell>
        </row>
        <row r="7889">
          <cell r="A7889" t="str">
            <v>Data Analyst</v>
          </cell>
          <cell r="H7889">
            <v>45186.252754629633</v>
          </cell>
        </row>
        <row r="7890">
          <cell r="A7890" t="str">
            <v>Data Engineer</v>
          </cell>
          <cell r="H7890">
            <v>44936.935011574067</v>
          </cell>
        </row>
        <row r="7891">
          <cell r="A7891" t="str">
            <v>Data Engineer</v>
          </cell>
          <cell r="H7891">
            <v>44977.504571759258</v>
          </cell>
        </row>
        <row r="7892">
          <cell r="A7892" t="str">
            <v>Senior Data Engineer</v>
          </cell>
          <cell r="H7892">
            <v>45226.00644675926</v>
          </cell>
        </row>
        <row r="7893">
          <cell r="A7893" t="str">
            <v>Senior Data Engineer</v>
          </cell>
          <cell r="H7893">
            <v>45133.71402777778</v>
          </cell>
        </row>
        <row r="7894">
          <cell r="A7894" t="str">
            <v>Data Scientist</v>
          </cell>
          <cell r="H7894">
            <v>45172.378078703703</v>
          </cell>
        </row>
        <row r="7895">
          <cell r="A7895" t="str">
            <v>Data Engineer</v>
          </cell>
          <cell r="H7895">
            <v>45035.922222222223</v>
          </cell>
        </row>
        <row r="7896">
          <cell r="A7896" t="str">
            <v>Data Analyst</v>
          </cell>
          <cell r="H7896">
            <v>44991.934953703712</v>
          </cell>
        </row>
        <row r="7897">
          <cell r="A7897" t="str">
            <v>Data Scientist</v>
          </cell>
          <cell r="H7897">
            <v>45020.739293981482</v>
          </cell>
        </row>
        <row r="7898">
          <cell r="A7898" t="str">
            <v>Data Engineer</v>
          </cell>
          <cell r="H7898">
            <v>44949.58929398148</v>
          </cell>
        </row>
        <row r="7899">
          <cell r="A7899" t="str">
            <v>Data Analyst</v>
          </cell>
          <cell r="H7899">
            <v>45120.981979166667</v>
          </cell>
        </row>
        <row r="7900">
          <cell r="A7900" t="str">
            <v>Data Analyst</v>
          </cell>
          <cell r="H7900">
            <v>45029.277777777781</v>
          </cell>
        </row>
        <row r="7901">
          <cell r="A7901" t="str">
            <v>Data Engineer</v>
          </cell>
          <cell r="H7901">
            <v>45148.588136574072</v>
          </cell>
        </row>
        <row r="7902">
          <cell r="A7902" t="str">
            <v>Data Analyst</v>
          </cell>
          <cell r="H7902">
            <v>44995.793668981481</v>
          </cell>
        </row>
        <row r="7903">
          <cell r="A7903" t="str">
            <v>Data Engineer</v>
          </cell>
          <cell r="H7903">
            <v>45038.877939814818</v>
          </cell>
        </row>
        <row r="7904">
          <cell r="A7904" t="str">
            <v>Data Analyst</v>
          </cell>
          <cell r="H7904">
            <v>44936.875173611108</v>
          </cell>
        </row>
        <row r="7905">
          <cell r="A7905" t="str">
            <v>Data Engineer</v>
          </cell>
          <cell r="H7905">
            <v>45238.39329861111</v>
          </cell>
        </row>
        <row r="7906">
          <cell r="A7906" t="str">
            <v>Data Engineer</v>
          </cell>
          <cell r="H7906">
            <v>45175.46234953704</v>
          </cell>
        </row>
        <row r="7907">
          <cell r="A7907" t="str">
            <v>Data Analyst</v>
          </cell>
          <cell r="H7907">
            <v>45171.251620370371</v>
          </cell>
        </row>
        <row r="7908">
          <cell r="A7908" t="str">
            <v>Data Analyst</v>
          </cell>
          <cell r="H7908">
            <v>45154.000474537039</v>
          </cell>
        </row>
        <row r="7909">
          <cell r="A7909" t="str">
            <v>Senior Data Analyst</v>
          </cell>
          <cell r="H7909">
            <v>44944.801666666674</v>
          </cell>
        </row>
        <row r="7910">
          <cell r="A7910" t="str">
            <v>Data Engineer</v>
          </cell>
          <cell r="H7910">
            <v>45235.796956018523</v>
          </cell>
        </row>
        <row r="7911">
          <cell r="A7911" t="str">
            <v>Data Analyst</v>
          </cell>
          <cell r="H7911">
            <v>44932.875034722223</v>
          </cell>
        </row>
        <row r="7912">
          <cell r="A7912" t="str">
            <v>Senior Data Engineer</v>
          </cell>
          <cell r="H7912">
            <v>45103.463726851849</v>
          </cell>
        </row>
        <row r="7913">
          <cell r="A7913" t="str">
            <v>Senior Data Engineer</v>
          </cell>
          <cell r="H7913">
            <v>45286.921180555553</v>
          </cell>
        </row>
        <row r="7914">
          <cell r="A7914" t="str">
            <v>Data Scientist</v>
          </cell>
          <cell r="H7914">
            <v>44971.731747685182</v>
          </cell>
        </row>
        <row r="7915">
          <cell r="A7915" t="str">
            <v>Data Engineer</v>
          </cell>
          <cell r="H7915">
            <v>45043.134768518517</v>
          </cell>
        </row>
        <row r="7916">
          <cell r="A7916" t="str">
            <v>Data Engineer</v>
          </cell>
          <cell r="H7916">
            <v>45080.643587962957</v>
          </cell>
        </row>
        <row r="7917">
          <cell r="A7917" t="str">
            <v>Data Scientist</v>
          </cell>
          <cell r="H7917">
            <v>45035.986041666663</v>
          </cell>
        </row>
        <row r="7918">
          <cell r="A7918" t="str">
            <v>Senior Data Engineer</v>
          </cell>
          <cell r="H7918">
            <v>45279.379212962973</v>
          </cell>
        </row>
        <row r="7919">
          <cell r="A7919" t="str">
            <v>Data Engineer</v>
          </cell>
          <cell r="H7919">
            <v>45096.451631944437</v>
          </cell>
        </row>
        <row r="7920">
          <cell r="A7920" t="str">
            <v>Data Scientist</v>
          </cell>
          <cell r="H7920">
            <v>44938.879432870373</v>
          </cell>
        </row>
        <row r="7921">
          <cell r="A7921" t="str">
            <v>Senior Data Analyst</v>
          </cell>
          <cell r="H7921">
            <v>45281.321006944447</v>
          </cell>
        </row>
        <row r="7922">
          <cell r="A7922" t="str">
            <v>Data Engineer</v>
          </cell>
          <cell r="H7922">
            <v>44957.754236111112</v>
          </cell>
        </row>
        <row r="7923">
          <cell r="A7923" t="str">
            <v>Data Engineer</v>
          </cell>
          <cell r="H7923">
            <v>45180.131157407413</v>
          </cell>
        </row>
        <row r="7924">
          <cell r="A7924" t="str">
            <v>Data Engineer</v>
          </cell>
          <cell r="H7924">
            <v>45161.631111111114</v>
          </cell>
        </row>
        <row r="7925">
          <cell r="A7925" t="str">
            <v>Data Scientist</v>
          </cell>
          <cell r="H7925">
            <v>45118.628842592603</v>
          </cell>
        </row>
        <row r="7926">
          <cell r="A7926" t="str">
            <v>Data Scientist</v>
          </cell>
          <cell r="H7926">
            <v>44996.046550925923</v>
          </cell>
        </row>
        <row r="7927">
          <cell r="A7927" t="str">
            <v>Data Scientist</v>
          </cell>
          <cell r="H7927">
            <v>45174.746782407397</v>
          </cell>
        </row>
        <row r="7928">
          <cell r="A7928" t="str">
            <v>Data Analyst</v>
          </cell>
          <cell r="H7928">
            <v>45251.334189814806</v>
          </cell>
        </row>
        <row r="7929">
          <cell r="A7929" t="str">
            <v>Business Analyst</v>
          </cell>
          <cell r="H7929">
            <v>45203.793217592603</v>
          </cell>
        </row>
        <row r="7930">
          <cell r="A7930" t="str">
            <v>Data Analyst</v>
          </cell>
          <cell r="H7930">
            <v>45061.708506944437</v>
          </cell>
        </row>
        <row r="7931">
          <cell r="A7931" t="str">
            <v>Data Engineer</v>
          </cell>
          <cell r="H7931">
            <v>45048.005891203713</v>
          </cell>
        </row>
        <row r="7932">
          <cell r="A7932" t="str">
            <v>Data Engineer</v>
          </cell>
          <cell r="H7932">
            <v>45115.476388888892</v>
          </cell>
        </row>
        <row r="7933">
          <cell r="A7933" t="str">
            <v>Data Analyst</v>
          </cell>
          <cell r="H7933">
            <v>45275.667129629634</v>
          </cell>
        </row>
        <row r="7934">
          <cell r="A7934" t="str">
            <v>Data Analyst</v>
          </cell>
          <cell r="H7934">
            <v>45276.042083333326</v>
          </cell>
        </row>
        <row r="7935">
          <cell r="A7935" t="str">
            <v>Senior Data Scientist</v>
          </cell>
          <cell r="H7935">
            <v>44957.170266203713</v>
          </cell>
        </row>
        <row r="7936">
          <cell r="A7936" t="str">
            <v>Data Scientist</v>
          </cell>
          <cell r="H7936">
            <v>44951.444016203714</v>
          </cell>
        </row>
        <row r="7937">
          <cell r="A7937" t="str">
            <v>Data Engineer</v>
          </cell>
          <cell r="H7937">
            <v>45125.896157407413</v>
          </cell>
        </row>
        <row r="7938">
          <cell r="A7938" t="str">
            <v>Data Analyst</v>
          </cell>
          <cell r="H7938">
            <v>45009.709027777782</v>
          </cell>
        </row>
        <row r="7939">
          <cell r="A7939" t="str">
            <v>Data Scientist</v>
          </cell>
          <cell r="H7939">
            <v>45251.319918981477</v>
          </cell>
        </row>
        <row r="7940">
          <cell r="A7940" t="str">
            <v>Data Scientist</v>
          </cell>
          <cell r="H7940">
            <v>45288.431342592587</v>
          </cell>
        </row>
        <row r="7941">
          <cell r="A7941" t="str">
            <v>Data Scientist</v>
          </cell>
          <cell r="H7941">
            <v>45119.877870370372</v>
          </cell>
        </row>
        <row r="7942">
          <cell r="A7942" t="str">
            <v>Data Engineer</v>
          </cell>
          <cell r="H7942">
            <v>45083.505057870367</v>
          </cell>
        </row>
        <row r="7943">
          <cell r="A7943" t="str">
            <v>Data Engineer</v>
          </cell>
          <cell r="H7943">
            <v>45099.131782407407</v>
          </cell>
        </row>
        <row r="7944">
          <cell r="A7944" t="str">
            <v>Data Scientist</v>
          </cell>
          <cell r="H7944">
            <v>45267.835543981477</v>
          </cell>
        </row>
        <row r="7945">
          <cell r="A7945" t="str">
            <v>Data Engineer</v>
          </cell>
          <cell r="H7945">
            <v>45209.630590277768</v>
          </cell>
        </row>
        <row r="7946">
          <cell r="A7946" t="str">
            <v>Data Engineer</v>
          </cell>
          <cell r="H7946">
            <v>45085.601145833331</v>
          </cell>
        </row>
        <row r="7947">
          <cell r="A7947" t="str">
            <v>Data Analyst</v>
          </cell>
          <cell r="H7947">
            <v>45004.452280092592</v>
          </cell>
        </row>
        <row r="7948">
          <cell r="A7948" t="str">
            <v>Data Scientist</v>
          </cell>
          <cell r="H7948">
            <v>45055.976504629631</v>
          </cell>
        </row>
        <row r="7949">
          <cell r="A7949" t="str">
            <v>Data Scientist</v>
          </cell>
          <cell r="H7949">
            <v>45145.348252314812</v>
          </cell>
        </row>
        <row r="7950">
          <cell r="A7950" t="str">
            <v>Data Engineer</v>
          </cell>
          <cell r="H7950">
            <v>45116.794722222221</v>
          </cell>
        </row>
        <row r="7951">
          <cell r="A7951" t="str">
            <v>Data Engineer</v>
          </cell>
          <cell r="H7951">
            <v>45146.020462962973</v>
          </cell>
        </row>
        <row r="7952">
          <cell r="A7952" t="str">
            <v>Senior Data Scientist</v>
          </cell>
          <cell r="H7952">
            <v>45098.752592592587</v>
          </cell>
        </row>
        <row r="7953">
          <cell r="A7953" t="str">
            <v>Data Scientist</v>
          </cell>
          <cell r="H7953">
            <v>44964.615127314813</v>
          </cell>
        </row>
        <row r="7954">
          <cell r="A7954" t="str">
            <v>Senior Data Scientist</v>
          </cell>
          <cell r="H7954">
            <v>44952.462627314817</v>
          </cell>
        </row>
        <row r="7955">
          <cell r="A7955" t="str">
            <v>Data Engineer</v>
          </cell>
          <cell r="H7955">
            <v>45118.8825462963</v>
          </cell>
        </row>
        <row r="7956">
          <cell r="A7956" t="str">
            <v>Senior Data Scientist</v>
          </cell>
          <cell r="H7956">
            <v>45209.752928240741</v>
          </cell>
        </row>
        <row r="7957">
          <cell r="A7957" t="str">
            <v>Data Engineer</v>
          </cell>
          <cell r="H7957">
            <v>45063.933067129627</v>
          </cell>
        </row>
        <row r="7958">
          <cell r="A7958" t="str">
            <v>Data Engineer</v>
          </cell>
          <cell r="H7958">
            <v>45217.173194444447</v>
          </cell>
        </row>
        <row r="7959">
          <cell r="A7959" t="str">
            <v>Data Engineer</v>
          </cell>
          <cell r="H7959">
            <v>44971.683692129627</v>
          </cell>
        </row>
        <row r="7960">
          <cell r="A7960" t="str">
            <v>Senior Data Engineer</v>
          </cell>
          <cell r="H7960">
            <v>45152.13077546296</v>
          </cell>
        </row>
        <row r="7961">
          <cell r="A7961" t="str">
            <v>Data Scientist</v>
          </cell>
          <cell r="H7961">
            <v>45223.837546296287</v>
          </cell>
        </row>
        <row r="7962">
          <cell r="A7962" t="str">
            <v>Data Analyst</v>
          </cell>
          <cell r="H7962">
            <v>45134.834560185183</v>
          </cell>
        </row>
        <row r="7963">
          <cell r="A7963" t="str">
            <v>Data Analyst</v>
          </cell>
          <cell r="H7963">
            <v>45273.41747685185</v>
          </cell>
        </row>
        <row r="7964">
          <cell r="A7964" t="str">
            <v>Data Scientist</v>
          </cell>
          <cell r="H7964">
            <v>45077.752349537041</v>
          </cell>
        </row>
        <row r="7965">
          <cell r="A7965" t="str">
            <v>Senior Data Engineer</v>
          </cell>
          <cell r="H7965">
            <v>45124.621458333328</v>
          </cell>
        </row>
        <row r="7966">
          <cell r="A7966" t="str">
            <v>Data Scientist</v>
          </cell>
          <cell r="H7966">
            <v>45159.253437500003</v>
          </cell>
        </row>
        <row r="7967">
          <cell r="A7967" t="str">
            <v>Data Analyst</v>
          </cell>
          <cell r="H7967">
            <v>45197.250092592592</v>
          </cell>
        </row>
        <row r="7968">
          <cell r="A7968" t="str">
            <v>Data Engineer</v>
          </cell>
          <cell r="H7968">
            <v>45272.433865740742</v>
          </cell>
        </row>
        <row r="7969">
          <cell r="A7969" t="str">
            <v>Data Engineer</v>
          </cell>
          <cell r="H7969">
            <v>45132.548831018517</v>
          </cell>
        </row>
        <row r="7970">
          <cell r="A7970" t="str">
            <v>Data Engineer</v>
          </cell>
          <cell r="H7970">
            <v>45036.294652777768</v>
          </cell>
        </row>
        <row r="7971">
          <cell r="A7971" t="str">
            <v>Data Scientist</v>
          </cell>
          <cell r="H7971">
            <v>45021.690335648149</v>
          </cell>
        </row>
        <row r="7972">
          <cell r="A7972" t="str">
            <v>Data Analyst</v>
          </cell>
          <cell r="H7972">
            <v>45084.013252314813</v>
          </cell>
        </row>
        <row r="7973">
          <cell r="A7973" t="str">
            <v>Senior Data Analyst</v>
          </cell>
          <cell r="H7973">
            <v>45157.341620370367</v>
          </cell>
        </row>
        <row r="7974">
          <cell r="A7974" t="str">
            <v>Data Engineer</v>
          </cell>
          <cell r="H7974">
            <v>45144.851689814823</v>
          </cell>
        </row>
        <row r="7975">
          <cell r="A7975" t="str">
            <v>Data Analyst</v>
          </cell>
          <cell r="H7975">
            <v>44998.875706018523</v>
          </cell>
        </row>
        <row r="7976">
          <cell r="A7976" t="str">
            <v>Data Analyst</v>
          </cell>
          <cell r="H7976">
            <v>45289.292118055557</v>
          </cell>
        </row>
        <row r="7977">
          <cell r="A7977" t="str">
            <v>Data Engineer</v>
          </cell>
          <cell r="H7977">
            <v>45039.356388888889</v>
          </cell>
        </row>
        <row r="7978">
          <cell r="A7978" t="str">
            <v>Data Analyst</v>
          </cell>
          <cell r="H7978">
            <v>45089.708344907413</v>
          </cell>
        </row>
        <row r="7979">
          <cell r="A7979" t="str">
            <v>Data Analyst</v>
          </cell>
          <cell r="H7979">
            <v>44950.00099537037</v>
          </cell>
        </row>
        <row r="7980">
          <cell r="A7980" t="str">
            <v>Data Scientist</v>
          </cell>
          <cell r="H7980">
            <v>45020.711238425924</v>
          </cell>
        </row>
        <row r="7981">
          <cell r="A7981" t="str">
            <v>Data Scientist</v>
          </cell>
          <cell r="H7981">
            <v>45098.003171296303</v>
          </cell>
        </row>
        <row r="7982">
          <cell r="A7982" t="str">
            <v>Data Scientist</v>
          </cell>
          <cell r="H7982">
            <v>45156.403067129628</v>
          </cell>
        </row>
        <row r="7983">
          <cell r="A7983" t="str">
            <v>Data Engineer</v>
          </cell>
          <cell r="H7983">
            <v>45121.793206018519</v>
          </cell>
        </row>
        <row r="7984">
          <cell r="A7984" t="str">
            <v>Business Analyst</v>
          </cell>
          <cell r="H7984">
            <v>45265.750486111108</v>
          </cell>
        </row>
        <row r="7985">
          <cell r="A7985" t="str">
            <v>Data Engineer</v>
          </cell>
          <cell r="H7985">
            <v>45079.792314814818</v>
          </cell>
        </row>
        <row r="7986">
          <cell r="A7986" t="str">
            <v>Data Scientist</v>
          </cell>
          <cell r="H7986">
            <v>45092.680138888893</v>
          </cell>
        </row>
        <row r="7987">
          <cell r="A7987" t="str">
            <v>Data Scientist</v>
          </cell>
          <cell r="H7987">
            <v>44959.428599537037</v>
          </cell>
        </row>
        <row r="7988">
          <cell r="A7988" t="str">
            <v>Machine Learning Engineer</v>
          </cell>
          <cell r="H7988">
            <v>44946.812071759261</v>
          </cell>
        </row>
        <row r="7989">
          <cell r="A7989" t="str">
            <v>Data Engineer</v>
          </cell>
          <cell r="H7989">
            <v>45252.006203703713</v>
          </cell>
        </row>
        <row r="7990">
          <cell r="A7990" t="str">
            <v>Data Analyst</v>
          </cell>
          <cell r="H7990">
            <v>44929.89398148148</v>
          </cell>
        </row>
        <row r="7991">
          <cell r="A7991" t="str">
            <v>Data Engineer</v>
          </cell>
          <cell r="H7991">
            <v>45145.022141203714</v>
          </cell>
        </row>
        <row r="7992">
          <cell r="A7992" t="str">
            <v>Data Analyst</v>
          </cell>
          <cell r="H7992">
            <v>45196.043090277781</v>
          </cell>
        </row>
        <row r="7993">
          <cell r="A7993" t="str">
            <v>Data Analyst</v>
          </cell>
          <cell r="H7993">
            <v>45043.874918981477</v>
          </cell>
        </row>
        <row r="7994">
          <cell r="A7994" t="str">
            <v>Data Scientist</v>
          </cell>
          <cell r="H7994">
            <v>45270.085046296299</v>
          </cell>
        </row>
        <row r="7995">
          <cell r="A7995" t="str">
            <v>Senior Data Analyst</v>
          </cell>
          <cell r="H7995">
            <v>45211.334108796298</v>
          </cell>
        </row>
        <row r="7996">
          <cell r="A7996" t="str">
            <v>Data Analyst</v>
          </cell>
          <cell r="H7996">
            <v>45096.270115740743</v>
          </cell>
        </row>
        <row r="7997">
          <cell r="A7997" t="str">
            <v>Senior Data Engineer</v>
          </cell>
          <cell r="H7997">
            <v>45212.961747685193</v>
          </cell>
        </row>
        <row r="7998">
          <cell r="A7998" t="str">
            <v>Data Scientist</v>
          </cell>
          <cell r="H7998">
            <v>45275.656689814823</v>
          </cell>
        </row>
        <row r="7999">
          <cell r="A7999" t="str">
            <v>Data Engineer</v>
          </cell>
          <cell r="H7999">
            <v>45265.631064814806</v>
          </cell>
        </row>
        <row r="8000">
          <cell r="A8000" t="str">
            <v>Senior Data Scientist</v>
          </cell>
          <cell r="H8000">
            <v>45053.23164351852</v>
          </cell>
        </row>
        <row r="8001">
          <cell r="A8001" t="str">
            <v>Data Scientist</v>
          </cell>
          <cell r="H8001">
            <v>45245.216377314813</v>
          </cell>
        </row>
        <row r="8002">
          <cell r="A8002" t="str">
            <v>Data Scientist</v>
          </cell>
          <cell r="H8002">
            <v>45240.871747685182</v>
          </cell>
        </row>
        <row r="8003">
          <cell r="A8003" t="str">
            <v>Senior Data Engineer</v>
          </cell>
          <cell r="H8003">
            <v>45226.628263888888</v>
          </cell>
        </row>
        <row r="8004">
          <cell r="A8004" t="str">
            <v>Data Analyst</v>
          </cell>
          <cell r="H8004">
            <v>45079.95884259259</v>
          </cell>
        </row>
        <row r="8005">
          <cell r="A8005" t="str">
            <v>Senior Data Engineer</v>
          </cell>
          <cell r="H8005">
            <v>44959.835462962961</v>
          </cell>
        </row>
        <row r="8006">
          <cell r="A8006" t="str">
            <v>Senior Data Analyst</v>
          </cell>
          <cell r="H8006">
            <v>45168.04184027778</v>
          </cell>
        </row>
        <row r="8007">
          <cell r="A8007" t="str">
            <v>Data Scientist</v>
          </cell>
          <cell r="H8007">
            <v>45019.772696759261</v>
          </cell>
        </row>
        <row r="8008">
          <cell r="A8008" t="str">
            <v>Data Engineer</v>
          </cell>
          <cell r="H8008">
            <v>45084.830057870371</v>
          </cell>
        </row>
        <row r="8009">
          <cell r="A8009" t="str">
            <v>Data Engineer</v>
          </cell>
          <cell r="H8009">
            <v>45070.849803240737</v>
          </cell>
        </row>
        <row r="8010">
          <cell r="A8010" t="str">
            <v>Data Engineer</v>
          </cell>
          <cell r="H8010">
            <v>44994.671967592592</v>
          </cell>
        </row>
        <row r="8011">
          <cell r="A8011" t="str">
            <v>Data Analyst</v>
          </cell>
          <cell r="H8011">
            <v>45270.008564814823</v>
          </cell>
        </row>
        <row r="8012">
          <cell r="A8012" t="str">
            <v>Data Engineer</v>
          </cell>
          <cell r="H8012">
            <v>45186.003969907397</v>
          </cell>
        </row>
        <row r="8013">
          <cell r="A8013" t="str">
            <v>Senior Data Analyst</v>
          </cell>
          <cell r="H8013">
            <v>45104.82371527778</v>
          </cell>
        </row>
        <row r="8014">
          <cell r="A8014" t="str">
            <v>Data Engineer</v>
          </cell>
          <cell r="H8014">
            <v>45164.755902777782</v>
          </cell>
        </row>
        <row r="8015">
          <cell r="A8015" t="str">
            <v>Data Scientist</v>
          </cell>
          <cell r="H8015">
            <v>45171.418611111112</v>
          </cell>
        </row>
        <row r="8016">
          <cell r="A8016" t="str">
            <v>Business Analyst</v>
          </cell>
          <cell r="H8016">
            <v>45049.918136574073</v>
          </cell>
        </row>
        <row r="8017">
          <cell r="A8017" t="str">
            <v>Data Analyst</v>
          </cell>
          <cell r="H8017">
            <v>45196.250081018523</v>
          </cell>
        </row>
        <row r="8018">
          <cell r="A8018" t="str">
            <v>Data Analyst</v>
          </cell>
          <cell r="H8018">
            <v>45209.971412037034</v>
          </cell>
        </row>
        <row r="8019">
          <cell r="A8019" t="str">
            <v>Data Scientist</v>
          </cell>
          <cell r="H8019">
            <v>45043.485138888893</v>
          </cell>
        </row>
        <row r="8020">
          <cell r="A8020" t="str">
            <v>Data Engineer</v>
          </cell>
          <cell r="H8020">
            <v>45090.420682870368</v>
          </cell>
        </row>
        <row r="8021">
          <cell r="A8021" t="str">
            <v>Data Scientist</v>
          </cell>
          <cell r="H8021">
            <v>44949.543946759259</v>
          </cell>
        </row>
        <row r="8022">
          <cell r="A8022" t="str">
            <v>Data Analyst</v>
          </cell>
          <cell r="H8022">
            <v>45215.709143518521</v>
          </cell>
        </row>
        <row r="8023">
          <cell r="A8023" t="str">
            <v>Data Scientist</v>
          </cell>
          <cell r="H8023">
            <v>45224.793715277781</v>
          </cell>
        </row>
        <row r="8024">
          <cell r="A8024" t="str">
            <v>Senior Data Engineer</v>
          </cell>
          <cell r="H8024">
            <v>45084.97934027778</v>
          </cell>
        </row>
        <row r="8025">
          <cell r="A8025" t="str">
            <v>Data Engineer</v>
          </cell>
          <cell r="H8025">
            <v>44978.857141203713</v>
          </cell>
        </row>
        <row r="8026">
          <cell r="A8026" t="str">
            <v>Data Engineer</v>
          </cell>
          <cell r="H8026">
            <v>45249.629050925927</v>
          </cell>
        </row>
        <row r="8027">
          <cell r="A8027" t="str">
            <v>Data Scientist</v>
          </cell>
          <cell r="H8027">
            <v>45081.892685185187</v>
          </cell>
        </row>
        <row r="8028">
          <cell r="A8028" t="str">
            <v>Data Analyst</v>
          </cell>
          <cell r="H8028">
            <v>45021.292372685188</v>
          </cell>
        </row>
        <row r="8029">
          <cell r="A8029" t="str">
            <v>Senior Data Engineer</v>
          </cell>
          <cell r="H8029">
            <v>45113.339016203703</v>
          </cell>
        </row>
        <row r="8030">
          <cell r="A8030" t="str">
            <v>Data Scientist</v>
          </cell>
          <cell r="H8030">
            <v>45240.496747685182</v>
          </cell>
        </row>
        <row r="8031">
          <cell r="A8031" t="str">
            <v>Data Engineer</v>
          </cell>
          <cell r="H8031">
            <v>44959.626782407409</v>
          </cell>
        </row>
        <row r="8032">
          <cell r="A8032" t="str">
            <v>Data Analyst</v>
          </cell>
          <cell r="H8032">
            <v>45168.875208333331</v>
          </cell>
        </row>
        <row r="8033">
          <cell r="A8033" t="str">
            <v>Data Engineer</v>
          </cell>
          <cell r="H8033">
            <v>44995.614247685182</v>
          </cell>
        </row>
        <row r="8034">
          <cell r="A8034" t="str">
            <v>Data Engineer</v>
          </cell>
          <cell r="H8034">
            <v>45222.115578703713</v>
          </cell>
        </row>
        <row r="8035">
          <cell r="A8035" t="str">
            <v>Data Engineer</v>
          </cell>
          <cell r="H8035">
            <v>45064.256828703707</v>
          </cell>
        </row>
        <row r="8036">
          <cell r="A8036" t="str">
            <v>Data Engineer</v>
          </cell>
          <cell r="H8036">
            <v>44932.755474537043</v>
          </cell>
        </row>
        <row r="8037">
          <cell r="A8037" t="str">
            <v>Machine Learning Engineer</v>
          </cell>
          <cell r="H8037">
            <v>45113.844710648147</v>
          </cell>
        </row>
        <row r="8038">
          <cell r="A8038" t="str">
            <v>Data Engineer</v>
          </cell>
          <cell r="H8038">
            <v>45005.14508101852</v>
          </cell>
        </row>
        <row r="8039">
          <cell r="A8039" t="str">
            <v>Data Engineer</v>
          </cell>
          <cell r="H8039">
            <v>45189.880914351852</v>
          </cell>
        </row>
        <row r="8040">
          <cell r="A8040" t="str">
            <v>Senior Data Engineer</v>
          </cell>
          <cell r="H8040">
            <v>45023.650138888886</v>
          </cell>
        </row>
        <row r="8041">
          <cell r="A8041" t="str">
            <v>Data Analyst</v>
          </cell>
          <cell r="H8041">
            <v>45176.41684027778</v>
          </cell>
        </row>
        <row r="8042">
          <cell r="A8042" t="str">
            <v>Data Analyst</v>
          </cell>
          <cell r="H8042">
            <v>45208.920914351853</v>
          </cell>
        </row>
        <row r="8043">
          <cell r="A8043" t="str">
            <v>Data Scientist</v>
          </cell>
          <cell r="H8043">
            <v>44967.044675925928</v>
          </cell>
        </row>
        <row r="8044">
          <cell r="A8044" t="str">
            <v>Senior Data Scientist</v>
          </cell>
          <cell r="H8044">
            <v>45263.822210648148</v>
          </cell>
        </row>
        <row r="8045">
          <cell r="A8045" t="str">
            <v>Data Analyst</v>
          </cell>
          <cell r="H8045">
            <v>45050.53056712963</v>
          </cell>
        </row>
        <row r="8046">
          <cell r="A8046" t="str">
            <v>Data Analyst</v>
          </cell>
          <cell r="H8046">
            <v>45119.420358796298</v>
          </cell>
        </row>
        <row r="8047">
          <cell r="A8047" t="str">
            <v>Data Analyst</v>
          </cell>
          <cell r="H8047">
            <v>44930.408530092587</v>
          </cell>
        </row>
        <row r="8048">
          <cell r="A8048" t="str">
            <v>Data Analyst</v>
          </cell>
          <cell r="H8048">
            <v>45049.291967592602</v>
          </cell>
        </row>
        <row r="8049">
          <cell r="A8049" t="str">
            <v>Data Scientist</v>
          </cell>
          <cell r="H8049">
            <v>44935.337361111109</v>
          </cell>
        </row>
        <row r="8050">
          <cell r="A8050" t="str">
            <v>Data Scientist</v>
          </cell>
          <cell r="H8050">
            <v>45260.66920138889</v>
          </cell>
        </row>
        <row r="8051">
          <cell r="A8051" t="str">
            <v>Data Analyst</v>
          </cell>
          <cell r="H8051">
            <v>45232.250115740739</v>
          </cell>
        </row>
        <row r="8052">
          <cell r="A8052" t="str">
            <v>Data Engineer</v>
          </cell>
          <cell r="H8052">
            <v>45287.629710648151</v>
          </cell>
        </row>
        <row r="8053">
          <cell r="A8053" t="str">
            <v>Data Engineer</v>
          </cell>
          <cell r="H8053">
            <v>45140.750775462962</v>
          </cell>
        </row>
        <row r="8054">
          <cell r="A8054" t="str">
            <v>Data Scientist</v>
          </cell>
          <cell r="H8054">
            <v>45135.276458333326</v>
          </cell>
        </row>
        <row r="8055">
          <cell r="A8055" t="str">
            <v>Data Engineer</v>
          </cell>
          <cell r="H8055">
            <v>45205.2966087963</v>
          </cell>
        </row>
        <row r="8056">
          <cell r="A8056" t="str">
            <v>Senior Data Scientist</v>
          </cell>
          <cell r="H8056">
            <v>44994.713437500002</v>
          </cell>
        </row>
        <row r="8057">
          <cell r="A8057" t="str">
            <v>Data Engineer</v>
          </cell>
          <cell r="H8057">
            <v>45156.278715277767</v>
          </cell>
        </row>
        <row r="8058">
          <cell r="A8058" t="str">
            <v>Senior Data Engineer</v>
          </cell>
          <cell r="H8058">
            <v>45142.755949074082</v>
          </cell>
        </row>
        <row r="8059">
          <cell r="A8059" t="str">
            <v>Data Engineer</v>
          </cell>
          <cell r="H8059">
            <v>45037.340115740742</v>
          </cell>
        </row>
        <row r="8060">
          <cell r="A8060" t="str">
            <v>Data Analyst</v>
          </cell>
          <cell r="H8060">
            <v>45085.333275462966</v>
          </cell>
        </row>
        <row r="8061">
          <cell r="A8061" t="str">
            <v>Data Scientist</v>
          </cell>
          <cell r="H8061">
            <v>45177.767280092587</v>
          </cell>
        </row>
        <row r="8062">
          <cell r="A8062" t="str">
            <v>Senior Data Engineer</v>
          </cell>
          <cell r="H8062">
            <v>44979.539699074077</v>
          </cell>
        </row>
        <row r="8063">
          <cell r="A8063" t="str">
            <v>Data Scientist</v>
          </cell>
          <cell r="H8063">
            <v>45168.960740740738</v>
          </cell>
        </row>
        <row r="8064">
          <cell r="A8064" t="str">
            <v>Data Engineer</v>
          </cell>
          <cell r="H8064">
            <v>44931.075219907398</v>
          </cell>
        </row>
        <row r="8065">
          <cell r="A8065" t="str">
            <v>Data Engineer</v>
          </cell>
          <cell r="H8065">
            <v>45226.004189814812</v>
          </cell>
        </row>
        <row r="8066">
          <cell r="A8066" t="str">
            <v>Data Engineer</v>
          </cell>
          <cell r="H8066">
            <v>45226.879502314812</v>
          </cell>
        </row>
        <row r="8067">
          <cell r="A8067" t="str">
            <v>Data Engineer</v>
          </cell>
          <cell r="H8067">
            <v>44942.000856481478</v>
          </cell>
        </row>
        <row r="8068">
          <cell r="A8068" t="str">
            <v>Data Scientist</v>
          </cell>
          <cell r="H8068">
            <v>45206.701493055552</v>
          </cell>
        </row>
        <row r="8069">
          <cell r="A8069" t="str">
            <v>Data Scientist</v>
          </cell>
          <cell r="H8069">
            <v>45200.251875000002</v>
          </cell>
        </row>
        <row r="8070">
          <cell r="A8070" t="str">
            <v>Senior Data Engineer</v>
          </cell>
          <cell r="H8070">
            <v>45079.310891203713</v>
          </cell>
        </row>
        <row r="8071">
          <cell r="A8071" t="str">
            <v>Data Scientist</v>
          </cell>
          <cell r="H8071">
            <v>45212.508344907408</v>
          </cell>
        </row>
        <row r="8072">
          <cell r="A8072" t="str">
            <v>Senior Data Engineer</v>
          </cell>
          <cell r="H8072">
            <v>45000.296157407407</v>
          </cell>
        </row>
        <row r="8073">
          <cell r="A8073" t="str">
            <v>Data Engineer</v>
          </cell>
          <cell r="H8073">
            <v>45098.003877314812</v>
          </cell>
        </row>
        <row r="8074">
          <cell r="A8074" t="str">
            <v>Data Engineer</v>
          </cell>
          <cell r="H8074">
            <v>45266.629884259259</v>
          </cell>
        </row>
        <row r="8075">
          <cell r="A8075" t="str">
            <v>Senior Data Scientist</v>
          </cell>
          <cell r="H8075">
            <v>45191.710613425923</v>
          </cell>
        </row>
        <row r="8076">
          <cell r="A8076" t="str">
            <v>Software Engineer</v>
          </cell>
          <cell r="H8076">
            <v>45047.88857638889</v>
          </cell>
        </row>
        <row r="8077">
          <cell r="A8077" t="str">
            <v>Data Analyst</v>
          </cell>
          <cell r="H8077">
            <v>45166.708622685182</v>
          </cell>
        </row>
        <row r="8078">
          <cell r="A8078" t="str">
            <v>Data Engineer</v>
          </cell>
          <cell r="H8078">
            <v>45055.390057870369</v>
          </cell>
        </row>
        <row r="8079">
          <cell r="A8079" t="str">
            <v>Data Scientist</v>
          </cell>
          <cell r="H8079">
            <v>45247.545023148137</v>
          </cell>
        </row>
        <row r="8080">
          <cell r="A8080" t="str">
            <v>Data Analyst</v>
          </cell>
          <cell r="H8080">
            <v>45058.525358796287</v>
          </cell>
        </row>
        <row r="8081">
          <cell r="A8081" t="str">
            <v>Senior Data Engineer</v>
          </cell>
          <cell r="H8081">
            <v>45070.838356481479</v>
          </cell>
        </row>
        <row r="8082">
          <cell r="A8082" t="str">
            <v>Data Scientist</v>
          </cell>
          <cell r="H8082">
            <v>45187.987511574072</v>
          </cell>
        </row>
        <row r="8083">
          <cell r="A8083" t="str">
            <v>Data Analyst</v>
          </cell>
          <cell r="H8083">
            <v>45085.7502662037</v>
          </cell>
        </row>
        <row r="8084">
          <cell r="A8084" t="str">
            <v>Data Engineer</v>
          </cell>
          <cell r="H8084">
            <v>45184.255277777767</v>
          </cell>
        </row>
        <row r="8085">
          <cell r="A8085" t="str">
            <v>Senior Data Engineer</v>
          </cell>
          <cell r="H8085">
            <v>45288.727268518523</v>
          </cell>
        </row>
        <row r="8086">
          <cell r="A8086" t="str">
            <v>Data Engineer</v>
          </cell>
          <cell r="H8086">
            <v>45274.974641203713</v>
          </cell>
        </row>
        <row r="8087">
          <cell r="A8087" t="str">
            <v>Data Analyst</v>
          </cell>
          <cell r="H8087">
            <v>45225.834351851852</v>
          </cell>
        </row>
        <row r="8088">
          <cell r="A8088" t="str">
            <v>Data Engineer</v>
          </cell>
          <cell r="H8088">
            <v>45233.588391203702</v>
          </cell>
        </row>
        <row r="8089">
          <cell r="A8089" t="str">
            <v>Senior Data Engineer</v>
          </cell>
          <cell r="H8089">
            <v>45245.853136574071</v>
          </cell>
        </row>
        <row r="8090">
          <cell r="A8090" t="str">
            <v>Senior Data Engineer</v>
          </cell>
          <cell r="H8090">
            <v>45016.63318287037</v>
          </cell>
        </row>
        <row r="8091">
          <cell r="A8091" t="str">
            <v>Business Analyst</v>
          </cell>
          <cell r="H8091">
            <v>45255.458877314813</v>
          </cell>
        </row>
        <row r="8092">
          <cell r="A8092" t="str">
            <v>Data Analyst</v>
          </cell>
          <cell r="H8092">
            <v>44959.91741898148</v>
          </cell>
        </row>
        <row r="8093">
          <cell r="A8093" t="str">
            <v>Data Engineer</v>
          </cell>
          <cell r="H8093">
            <v>45164.414456018523</v>
          </cell>
        </row>
        <row r="8094">
          <cell r="A8094" t="str">
            <v>Machine Learning Engineer</v>
          </cell>
          <cell r="H8094">
            <v>45009.199537037042</v>
          </cell>
        </row>
        <row r="8095">
          <cell r="A8095" t="str">
            <v>Data Analyst</v>
          </cell>
          <cell r="H8095">
            <v>45137.29184027778</v>
          </cell>
        </row>
        <row r="8096">
          <cell r="A8096" t="str">
            <v>Data Engineer</v>
          </cell>
          <cell r="H8096">
            <v>45126.924189814818</v>
          </cell>
        </row>
        <row r="8097">
          <cell r="A8097" t="str">
            <v>Data Analyst</v>
          </cell>
          <cell r="H8097">
            <v>45195.583506944437</v>
          </cell>
        </row>
        <row r="8098">
          <cell r="A8098" t="str">
            <v>Data Scientist</v>
          </cell>
          <cell r="H8098">
            <v>44953.160682870373</v>
          </cell>
        </row>
        <row r="8099">
          <cell r="A8099" t="str">
            <v>Data Engineer</v>
          </cell>
          <cell r="H8099">
            <v>45179.255381944437</v>
          </cell>
        </row>
        <row r="8100">
          <cell r="A8100" t="str">
            <v>Data Engineer</v>
          </cell>
          <cell r="H8100">
            <v>45101.527233796303</v>
          </cell>
        </row>
        <row r="8101">
          <cell r="A8101" t="str">
            <v>Senior Data Analyst</v>
          </cell>
          <cell r="H8101">
            <v>45128.875578703701</v>
          </cell>
        </row>
        <row r="8102">
          <cell r="A8102" t="str">
            <v>Data Engineer</v>
          </cell>
          <cell r="H8102">
            <v>44994.212569444448</v>
          </cell>
        </row>
        <row r="8103">
          <cell r="A8103" t="str">
            <v>Data Analyst</v>
          </cell>
          <cell r="H8103">
            <v>45261.041643518518</v>
          </cell>
        </row>
        <row r="8104">
          <cell r="A8104" t="str">
            <v>Data Engineer</v>
          </cell>
          <cell r="H8104">
            <v>45057.71434027778</v>
          </cell>
        </row>
        <row r="8105">
          <cell r="A8105" t="str">
            <v>Senior Data Scientist</v>
          </cell>
          <cell r="H8105">
            <v>44951.044756944437</v>
          </cell>
        </row>
        <row r="8106">
          <cell r="A8106" t="str">
            <v>Data Engineer</v>
          </cell>
          <cell r="H8106">
            <v>44940.089594907397</v>
          </cell>
        </row>
        <row r="8107">
          <cell r="A8107" t="str">
            <v>Data Analyst</v>
          </cell>
          <cell r="H8107">
            <v>44929.688067129631</v>
          </cell>
        </row>
        <row r="8108">
          <cell r="A8108" t="str">
            <v>Data Analyst</v>
          </cell>
          <cell r="H8108">
            <v>45061.542407407411</v>
          </cell>
        </row>
        <row r="8109">
          <cell r="A8109" t="str">
            <v>Data Scientist</v>
          </cell>
          <cell r="H8109">
            <v>45153.626793981479</v>
          </cell>
        </row>
        <row r="8110">
          <cell r="A8110" t="str">
            <v>Data Scientist</v>
          </cell>
          <cell r="H8110">
            <v>45240.411944444437</v>
          </cell>
        </row>
        <row r="8111">
          <cell r="A8111" t="str">
            <v>Data Analyst</v>
          </cell>
          <cell r="H8111">
            <v>45037.455057870371</v>
          </cell>
        </row>
        <row r="8112">
          <cell r="A8112" t="str">
            <v>Senior Data Engineer</v>
          </cell>
          <cell r="H8112">
            <v>45211.562349537038</v>
          </cell>
        </row>
        <row r="8113">
          <cell r="A8113" t="str">
            <v>Data Analyst</v>
          </cell>
          <cell r="H8113">
            <v>45146.459351851852</v>
          </cell>
        </row>
        <row r="8114">
          <cell r="A8114" t="str">
            <v>Senior Data Engineer</v>
          </cell>
          <cell r="H8114">
            <v>45120.796006944453</v>
          </cell>
        </row>
        <row r="8115">
          <cell r="A8115" t="str">
            <v>Data Scientist</v>
          </cell>
          <cell r="H8115">
            <v>45117.791817129633</v>
          </cell>
        </row>
        <row r="8116">
          <cell r="A8116" t="str">
            <v>Data Scientist</v>
          </cell>
          <cell r="H8116">
            <v>45140.336145833331</v>
          </cell>
        </row>
        <row r="8117">
          <cell r="A8117" t="str">
            <v>Data Engineer</v>
          </cell>
          <cell r="H8117">
            <v>45051.392870370371</v>
          </cell>
        </row>
        <row r="8118">
          <cell r="A8118" t="str">
            <v>Data Engineer</v>
          </cell>
          <cell r="H8118">
            <v>44957.670486111107</v>
          </cell>
        </row>
        <row r="8119">
          <cell r="A8119" t="str">
            <v>Data Scientist</v>
          </cell>
          <cell r="H8119">
            <v>44952.994085648148</v>
          </cell>
        </row>
        <row r="8120">
          <cell r="A8120" t="str">
            <v>Software Engineer</v>
          </cell>
          <cell r="H8120">
            <v>44958.245150462957</v>
          </cell>
        </row>
        <row r="8121">
          <cell r="A8121" t="str">
            <v>Senior Data Scientist</v>
          </cell>
          <cell r="H8121">
            <v>44933.087268518517</v>
          </cell>
        </row>
        <row r="8122">
          <cell r="A8122" t="str">
            <v>Senior Data Analyst</v>
          </cell>
          <cell r="H8122">
            <v>45071.833993055552</v>
          </cell>
        </row>
        <row r="8123">
          <cell r="A8123" t="str">
            <v>Data Scientist</v>
          </cell>
          <cell r="H8123">
            <v>44937.961076388892</v>
          </cell>
        </row>
        <row r="8124">
          <cell r="A8124" t="str">
            <v>Data Analyst</v>
          </cell>
          <cell r="H8124">
            <v>45041.458356481482</v>
          </cell>
        </row>
        <row r="8125">
          <cell r="A8125" t="str">
            <v>Data Engineer</v>
          </cell>
          <cell r="H8125">
            <v>45037.29859953704</v>
          </cell>
        </row>
        <row r="8126">
          <cell r="A8126" t="str">
            <v>Senior Data Analyst</v>
          </cell>
          <cell r="H8126">
            <v>44978.814675925933</v>
          </cell>
        </row>
        <row r="8127">
          <cell r="A8127" t="str">
            <v>Data Scientist</v>
          </cell>
          <cell r="H8127">
            <v>45151.460092592592</v>
          </cell>
        </row>
        <row r="8128">
          <cell r="A8128" t="str">
            <v>Business Analyst</v>
          </cell>
          <cell r="H8128">
            <v>45079.62568287037</v>
          </cell>
        </row>
        <row r="8129">
          <cell r="A8129" t="str">
            <v>Data Analyst</v>
          </cell>
          <cell r="H8129">
            <v>44953.708321759259</v>
          </cell>
        </row>
        <row r="8130">
          <cell r="A8130" t="str">
            <v>Data Scientist</v>
          </cell>
          <cell r="H8130">
            <v>45034.946284722217</v>
          </cell>
        </row>
        <row r="8131">
          <cell r="A8131" t="str">
            <v>Data Scientist</v>
          </cell>
          <cell r="H8131">
            <v>45014.669548611113</v>
          </cell>
        </row>
        <row r="8132">
          <cell r="A8132" t="str">
            <v>Data Engineer</v>
          </cell>
          <cell r="H8132">
            <v>45217.714907407397</v>
          </cell>
        </row>
        <row r="8133">
          <cell r="A8133" t="str">
            <v>Business Analyst</v>
          </cell>
          <cell r="H8133">
            <v>45098.758043981477</v>
          </cell>
        </row>
        <row r="8134">
          <cell r="A8134" t="str">
            <v>Data Engineer</v>
          </cell>
          <cell r="H8134">
            <v>45169.51158564815</v>
          </cell>
        </row>
        <row r="8135">
          <cell r="A8135" t="str">
            <v>Data Analyst</v>
          </cell>
          <cell r="H8135">
            <v>45024.583333333343</v>
          </cell>
        </row>
        <row r="8136">
          <cell r="A8136" t="str">
            <v>Data Engineer</v>
          </cell>
          <cell r="H8136">
            <v>45105.638425925928</v>
          </cell>
        </row>
        <row r="8137">
          <cell r="A8137" t="str">
            <v>Data Scientist</v>
          </cell>
          <cell r="H8137">
            <v>45143.263067129628</v>
          </cell>
        </row>
        <row r="8138">
          <cell r="A8138" t="str">
            <v>Data Engineer</v>
          </cell>
          <cell r="H8138">
            <v>45031.679120370369</v>
          </cell>
        </row>
        <row r="8139">
          <cell r="A8139" t="str">
            <v>Data Analyst</v>
          </cell>
          <cell r="H8139">
            <v>45005.544108796297</v>
          </cell>
        </row>
        <row r="8140">
          <cell r="A8140" t="str">
            <v>Data Engineer</v>
          </cell>
          <cell r="H8140">
            <v>45016.709305555552</v>
          </cell>
        </row>
        <row r="8141">
          <cell r="A8141" t="str">
            <v>Data Analyst</v>
          </cell>
          <cell r="H8141">
            <v>45047.428182870368</v>
          </cell>
        </row>
        <row r="8142">
          <cell r="A8142" t="str">
            <v>Data Engineer</v>
          </cell>
          <cell r="H8142">
            <v>45127.624027777783</v>
          </cell>
        </row>
        <row r="8143">
          <cell r="A8143" t="str">
            <v>Data Engineer</v>
          </cell>
          <cell r="H8143">
            <v>45070.880243055559</v>
          </cell>
        </row>
        <row r="8144">
          <cell r="A8144" t="str">
            <v>Data Scientist</v>
          </cell>
          <cell r="H8144">
            <v>44966.295208333337</v>
          </cell>
        </row>
        <row r="8145">
          <cell r="A8145" t="str">
            <v>Data Engineer</v>
          </cell>
          <cell r="H8145">
            <v>45058.686516203707</v>
          </cell>
        </row>
        <row r="8146">
          <cell r="A8146" t="str">
            <v>Data Scientist</v>
          </cell>
          <cell r="H8146">
            <v>45277.343171296299</v>
          </cell>
        </row>
        <row r="8147">
          <cell r="A8147" t="str">
            <v>Data Analyst</v>
          </cell>
          <cell r="H8147">
            <v>45279.875381944446</v>
          </cell>
        </row>
        <row r="8148">
          <cell r="A8148" t="str">
            <v>Data Engineer</v>
          </cell>
          <cell r="H8148">
            <v>45155.613009259258</v>
          </cell>
        </row>
        <row r="8149">
          <cell r="A8149" t="str">
            <v>Data Engineer</v>
          </cell>
          <cell r="H8149">
            <v>44960.897731481477</v>
          </cell>
        </row>
        <row r="8150">
          <cell r="A8150" t="str">
            <v>Data Engineer</v>
          </cell>
          <cell r="H8150">
            <v>45272.890567129631</v>
          </cell>
        </row>
        <row r="8151">
          <cell r="A8151" t="str">
            <v>Data Scientist</v>
          </cell>
          <cell r="H8151">
            <v>44979.918865740743</v>
          </cell>
        </row>
        <row r="8152">
          <cell r="A8152" t="str">
            <v>Data Analyst</v>
          </cell>
          <cell r="H8152">
            <v>45037.454976851863</v>
          </cell>
        </row>
        <row r="8153">
          <cell r="A8153" t="str">
            <v>Data Engineer</v>
          </cell>
          <cell r="H8153">
            <v>44936.892187500001</v>
          </cell>
        </row>
        <row r="8154">
          <cell r="A8154" t="str">
            <v>Machine Learning Engineer</v>
          </cell>
          <cell r="H8154">
            <v>44965.970960648148</v>
          </cell>
        </row>
        <row r="8155">
          <cell r="A8155" t="str">
            <v>Senior Data Analyst</v>
          </cell>
          <cell r="H8155">
            <v>45096.738726851851</v>
          </cell>
        </row>
        <row r="8156">
          <cell r="A8156" t="str">
            <v>Data Scientist</v>
          </cell>
          <cell r="H8156">
            <v>45002.67386574074</v>
          </cell>
        </row>
        <row r="8157">
          <cell r="A8157" t="str">
            <v>Data Scientist</v>
          </cell>
          <cell r="H8157">
            <v>45167.295092592591</v>
          </cell>
        </row>
        <row r="8158">
          <cell r="A8158" t="str">
            <v>Data Engineer</v>
          </cell>
          <cell r="H8158">
            <v>45119.504548611112</v>
          </cell>
        </row>
        <row r="8159">
          <cell r="A8159" t="str">
            <v>Senior Data Scientist</v>
          </cell>
          <cell r="H8159">
            <v>44951.752685185187</v>
          </cell>
        </row>
        <row r="8160">
          <cell r="A8160" t="str">
            <v>Senior Data Scientist</v>
          </cell>
          <cell r="H8160">
            <v>45166.794548611113</v>
          </cell>
        </row>
        <row r="8161">
          <cell r="A8161" t="str">
            <v>Senior Data Engineer</v>
          </cell>
          <cell r="H8161">
            <v>45092.892071759263</v>
          </cell>
        </row>
        <row r="8162">
          <cell r="A8162" t="str">
            <v>Data Scientist</v>
          </cell>
          <cell r="H8162">
            <v>45171.379224537042</v>
          </cell>
        </row>
        <row r="8163">
          <cell r="A8163" t="str">
            <v>Data Analyst</v>
          </cell>
          <cell r="H8163">
            <v>44932.715081018519</v>
          </cell>
        </row>
        <row r="8164">
          <cell r="A8164" t="str">
            <v>Data Engineer</v>
          </cell>
          <cell r="H8164">
            <v>45099.672395833331</v>
          </cell>
        </row>
        <row r="8165">
          <cell r="A8165" t="str">
            <v>Senior Data Engineer</v>
          </cell>
          <cell r="H8165">
            <v>45154.800567129627</v>
          </cell>
        </row>
        <row r="8166">
          <cell r="A8166" t="str">
            <v>Data Engineer</v>
          </cell>
          <cell r="H8166">
            <v>45285.376446759263</v>
          </cell>
        </row>
        <row r="8167">
          <cell r="A8167" t="str">
            <v>Data Analyst</v>
          </cell>
          <cell r="H8167">
            <v>45022.001145833332</v>
          </cell>
        </row>
        <row r="8168">
          <cell r="A8168" t="str">
            <v>Senior Data Scientist</v>
          </cell>
          <cell r="H8168">
            <v>45099.915821759263</v>
          </cell>
        </row>
        <row r="8169">
          <cell r="A8169" t="str">
            <v>Data Engineer</v>
          </cell>
          <cell r="H8169">
            <v>45251.696805555563</v>
          </cell>
        </row>
        <row r="8170">
          <cell r="A8170" t="str">
            <v>Data Engineer</v>
          </cell>
          <cell r="H8170">
            <v>45149.340046296304</v>
          </cell>
        </row>
        <row r="8171">
          <cell r="A8171" t="str">
            <v>Senior Data Engineer</v>
          </cell>
          <cell r="H8171">
            <v>45216.671875</v>
          </cell>
        </row>
        <row r="8172">
          <cell r="A8172" t="str">
            <v>Senior Data Scientist</v>
          </cell>
          <cell r="H8172">
            <v>45148.377141203702</v>
          </cell>
        </row>
        <row r="8173">
          <cell r="A8173" t="str">
            <v>Data Engineer</v>
          </cell>
          <cell r="H8173">
            <v>44972.756064814806</v>
          </cell>
        </row>
        <row r="8174">
          <cell r="A8174" t="str">
            <v>Senior Data Analyst</v>
          </cell>
          <cell r="H8174">
            <v>45091.834826388891</v>
          </cell>
        </row>
        <row r="8175">
          <cell r="A8175" t="str">
            <v>Data Engineer</v>
          </cell>
          <cell r="H8175">
            <v>45007.764618055553</v>
          </cell>
        </row>
        <row r="8176">
          <cell r="A8176" t="str">
            <v>Data Scientist</v>
          </cell>
          <cell r="H8176">
            <v>45240.649583333332</v>
          </cell>
        </row>
        <row r="8177">
          <cell r="A8177" t="str">
            <v>Data Analyst</v>
          </cell>
          <cell r="H8177">
            <v>45226.500474537039</v>
          </cell>
        </row>
        <row r="8178">
          <cell r="A8178" t="str">
            <v>Senior Data Scientist</v>
          </cell>
          <cell r="H8178">
            <v>44946.61341435185</v>
          </cell>
        </row>
        <row r="8179">
          <cell r="A8179" t="str">
            <v>Data Engineer</v>
          </cell>
          <cell r="H8179">
            <v>45092.601481481477</v>
          </cell>
        </row>
        <row r="8180">
          <cell r="A8180" t="str">
            <v>Senior Data Analyst</v>
          </cell>
          <cell r="H8180">
            <v>45210.251562500001</v>
          </cell>
        </row>
        <row r="8181">
          <cell r="A8181" t="str">
            <v>Data Engineer</v>
          </cell>
          <cell r="H8181">
            <v>45174.714421296303</v>
          </cell>
        </row>
        <row r="8182">
          <cell r="A8182" t="str">
            <v>Data Scientist</v>
          </cell>
          <cell r="H8182">
            <v>45246.485173611109</v>
          </cell>
        </row>
        <row r="8183">
          <cell r="A8183" t="str">
            <v>Data Engineer</v>
          </cell>
          <cell r="H8183">
            <v>45028.602141203701</v>
          </cell>
        </row>
        <row r="8184">
          <cell r="A8184" t="str">
            <v>Data Engineer</v>
          </cell>
          <cell r="H8184">
            <v>45146.338078703702</v>
          </cell>
        </row>
        <row r="8185">
          <cell r="A8185" t="str">
            <v>Data Engineer</v>
          </cell>
          <cell r="H8185">
            <v>45100.55877314815</v>
          </cell>
        </row>
        <row r="8186">
          <cell r="A8186" t="str">
            <v>Senior Data Engineer</v>
          </cell>
          <cell r="H8186">
            <v>45105.337754629632</v>
          </cell>
        </row>
        <row r="8187">
          <cell r="A8187" t="str">
            <v>Data Scientist</v>
          </cell>
          <cell r="H8187">
            <v>45183.252199074072</v>
          </cell>
        </row>
        <row r="8188">
          <cell r="A8188" t="str">
            <v>Data Analyst</v>
          </cell>
          <cell r="H8188">
            <v>45133.466724537036</v>
          </cell>
        </row>
        <row r="8189">
          <cell r="A8189" t="str">
            <v>Business Analyst</v>
          </cell>
          <cell r="H8189">
            <v>45023.584120370368</v>
          </cell>
        </row>
        <row r="8190">
          <cell r="A8190" t="str">
            <v>Senior Data Engineer</v>
          </cell>
          <cell r="H8190">
            <v>44957.922986111109</v>
          </cell>
        </row>
        <row r="8191">
          <cell r="A8191" t="str">
            <v>Data Scientist</v>
          </cell>
          <cell r="H8191">
            <v>44990.419409722221</v>
          </cell>
        </row>
        <row r="8192">
          <cell r="A8192" t="str">
            <v>Data Scientist</v>
          </cell>
          <cell r="H8192">
            <v>44949.002326388887</v>
          </cell>
        </row>
        <row r="8193">
          <cell r="A8193" t="str">
            <v>Data Scientist</v>
          </cell>
          <cell r="H8193">
            <v>45169.83803240741</v>
          </cell>
        </row>
        <row r="8194">
          <cell r="A8194" t="str">
            <v>Senior Data Engineer</v>
          </cell>
          <cell r="H8194">
            <v>45179.344571759262</v>
          </cell>
        </row>
        <row r="8195">
          <cell r="A8195" t="str">
            <v>Business Analyst</v>
          </cell>
          <cell r="H8195">
            <v>45112.778749999998</v>
          </cell>
        </row>
        <row r="8196">
          <cell r="A8196" t="str">
            <v>Senior Data Analyst</v>
          </cell>
          <cell r="H8196">
            <v>45154.458518518521</v>
          </cell>
        </row>
        <row r="8197">
          <cell r="A8197" t="str">
            <v>Senior Data Engineer</v>
          </cell>
          <cell r="H8197">
            <v>44967.816192129627</v>
          </cell>
        </row>
        <row r="8198">
          <cell r="A8198" t="str">
            <v>Senior Data Analyst</v>
          </cell>
          <cell r="H8198">
            <v>45184.7500462963</v>
          </cell>
        </row>
        <row r="8199">
          <cell r="A8199" t="str">
            <v>Senior Data Scientist</v>
          </cell>
          <cell r="H8199">
            <v>45196.12767361111</v>
          </cell>
        </row>
        <row r="8200">
          <cell r="A8200" t="str">
            <v>Senior Data Analyst</v>
          </cell>
          <cell r="H8200">
            <v>45033.042812500003</v>
          </cell>
        </row>
        <row r="8201">
          <cell r="A8201" t="str">
            <v>Data Engineer</v>
          </cell>
          <cell r="H8201">
            <v>45204.797986111109</v>
          </cell>
        </row>
        <row r="8202">
          <cell r="A8202" t="str">
            <v>Data Scientist</v>
          </cell>
          <cell r="H8202">
            <v>45141.390347222223</v>
          </cell>
        </row>
        <row r="8203">
          <cell r="A8203" t="str">
            <v>Data Scientist</v>
          </cell>
          <cell r="H8203">
            <v>45241.294259259259</v>
          </cell>
        </row>
        <row r="8204">
          <cell r="A8204" t="str">
            <v>Data Engineer</v>
          </cell>
          <cell r="H8204">
            <v>45185.335740740738</v>
          </cell>
        </row>
        <row r="8205">
          <cell r="A8205" t="str">
            <v>Senior Data Engineer</v>
          </cell>
          <cell r="H8205">
            <v>45098.537812499999</v>
          </cell>
        </row>
        <row r="8206">
          <cell r="A8206" t="str">
            <v>Senior Data Scientist</v>
          </cell>
          <cell r="H8206">
            <v>45202.512141203697</v>
          </cell>
        </row>
        <row r="8207">
          <cell r="A8207" t="str">
            <v>Data Analyst</v>
          </cell>
          <cell r="H8207">
            <v>45006.678703703707</v>
          </cell>
        </row>
        <row r="8208">
          <cell r="A8208" t="str">
            <v>Data Analyst</v>
          </cell>
          <cell r="H8208">
            <v>45002.834502314807</v>
          </cell>
        </row>
        <row r="8209">
          <cell r="A8209" t="str">
            <v>Data Engineer</v>
          </cell>
          <cell r="H8209">
            <v>45162.546238425923</v>
          </cell>
        </row>
        <row r="8210">
          <cell r="A8210" t="str">
            <v>Data Scientist</v>
          </cell>
          <cell r="H8210">
            <v>45092.571712962963</v>
          </cell>
        </row>
        <row r="8211">
          <cell r="A8211" t="str">
            <v>Senior Data Analyst</v>
          </cell>
          <cell r="H8211">
            <v>45015.044120370367</v>
          </cell>
        </row>
        <row r="8212">
          <cell r="A8212" t="str">
            <v>Data Analyst</v>
          </cell>
          <cell r="H8212">
            <v>45056.666631944441</v>
          </cell>
        </row>
        <row r="8213">
          <cell r="A8213" t="str">
            <v>Data Analyst</v>
          </cell>
          <cell r="H8213">
            <v>45161.430613425917</v>
          </cell>
        </row>
        <row r="8214">
          <cell r="A8214" t="str">
            <v>Data Scientist</v>
          </cell>
          <cell r="H8214">
            <v>45000.252557870372</v>
          </cell>
        </row>
        <row r="8215">
          <cell r="A8215" t="str">
            <v>Business Analyst</v>
          </cell>
          <cell r="H8215">
            <v>45008.66847222222</v>
          </cell>
        </row>
        <row r="8216">
          <cell r="A8216" t="str">
            <v>Data Engineer</v>
          </cell>
          <cell r="H8216">
            <v>44990.379803240743</v>
          </cell>
        </row>
        <row r="8217">
          <cell r="A8217" t="str">
            <v>Data Analyst</v>
          </cell>
          <cell r="H8217">
            <v>45168.875115740739</v>
          </cell>
        </row>
        <row r="8218">
          <cell r="A8218" t="str">
            <v>Data Analyst</v>
          </cell>
          <cell r="H8218">
            <v>44977.617974537039</v>
          </cell>
        </row>
        <row r="8219">
          <cell r="A8219" t="str">
            <v>Data Engineer</v>
          </cell>
          <cell r="H8219">
            <v>45085.994988425933</v>
          </cell>
        </row>
        <row r="8220">
          <cell r="A8220" t="str">
            <v>Data Engineer</v>
          </cell>
          <cell r="H8220">
            <v>44947.593900462962</v>
          </cell>
        </row>
        <row r="8221">
          <cell r="A8221" t="str">
            <v>Data Analyst</v>
          </cell>
          <cell r="H8221">
            <v>45289.041666666657</v>
          </cell>
        </row>
        <row r="8222">
          <cell r="A8222" t="str">
            <v>Data Engineer</v>
          </cell>
          <cell r="H8222">
            <v>45214.253506944442</v>
          </cell>
        </row>
        <row r="8223">
          <cell r="A8223" t="str">
            <v>Data Analyst</v>
          </cell>
          <cell r="H8223">
            <v>45038.488356481481</v>
          </cell>
        </row>
        <row r="8224">
          <cell r="A8224" t="str">
            <v>Data Analyst</v>
          </cell>
          <cell r="H8224">
            <v>44958.877071759263</v>
          </cell>
        </row>
        <row r="8225">
          <cell r="A8225" t="str">
            <v>Senior Data Engineer</v>
          </cell>
          <cell r="H8225">
            <v>45200.253807870373</v>
          </cell>
        </row>
        <row r="8226">
          <cell r="A8226" t="str">
            <v>Data Engineer</v>
          </cell>
          <cell r="H8226">
            <v>45034.588113425933</v>
          </cell>
        </row>
        <row r="8227">
          <cell r="A8227" t="str">
            <v>Senior Data Engineer</v>
          </cell>
          <cell r="H8227">
            <v>45229.622083333343</v>
          </cell>
        </row>
        <row r="8228">
          <cell r="A8228" t="str">
            <v>Senior Data Engineer</v>
          </cell>
          <cell r="H8228">
            <v>45075.337210648147</v>
          </cell>
        </row>
        <row r="8229">
          <cell r="A8229" t="str">
            <v>Data Analyst</v>
          </cell>
          <cell r="H8229">
            <v>44953.667164351849</v>
          </cell>
        </row>
        <row r="8230">
          <cell r="A8230" t="str">
            <v>Data Analyst</v>
          </cell>
          <cell r="H8230">
            <v>45133.709282407413</v>
          </cell>
        </row>
        <row r="8231">
          <cell r="A8231" t="str">
            <v>Data Scientist</v>
          </cell>
          <cell r="H8231">
            <v>44959.669942129629</v>
          </cell>
        </row>
        <row r="8232">
          <cell r="A8232" t="str">
            <v>Data Engineer</v>
          </cell>
          <cell r="H8232">
            <v>44987.668576388889</v>
          </cell>
        </row>
        <row r="8233">
          <cell r="A8233" t="str">
            <v>Business Analyst</v>
          </cell>
          <cell r="H8233">
            <v>45266.625787037039</v>
          </cell>
        </row>
        <row r="8234">
          <cell r="A8234" t="str">
            <v>Data Engineer</v>
          </cell>
          <cell r="H8234">
            <v>44938.299768518518</v>
          </cell>
        </row>
        <row r="8235">
          <cell r="A8235" t="str">
            <v>Data Engineer</v>
          </cell>
          <cell r="H8235">
            <v>45165.41783564815</v>
          </cell>
        </row>
        <row r="8236">
          <cell r="A8236" t="str">
            <v>Data Engineer</v>
          </cell>
          <cell r="H8236">
            <v>45121.663263888891</v>
          </cell>
        </row>
        <row r="8237">
          <cell r="A8237" t="str">
            <v>Data Engineer</v>
          </cell>
          <cell r="H8237">
            <v>45260.337511574071</v>
          </cell>
        </row>
        <row r="8238">
          <cell r="A8238" t="str">
            <v>Data Analyst</v>
          </cell>
          <cell r="H8238">
            <v>45243.375578703701</v>
          </cell>
        </row>
        <row r="8239">
          <cell r="A8239" t="str">
            <v>Data Scientist</v>
          </cell>
          <cell r="H8239">
            <v>45101.015127314808</v>
          </cell>
        </row>
        <row r="8240">
          <cell r="A8240" t="str">
            <v>Data Analyst</v>
          </cell>
          <cell r="H8240">
            <v>45212.833483796298</v>
          </cell>
        </row>
        <row r="8241">
          <cell r="A8241" t="str">
            <v>Data Engineer</v>
          </cell>
          <cell r="H8241">
            <v>45178.462106481478</v>
          </cell>
        </row>
        <row r="8242">
          <cell r="A8242" t="str">
            <v>Data Engineer</v>
          </cell>
          <cell r="H8242">
            <v>44935.674386574072</v>
          </cell>
        </row>
        <row r="8243">
          <cell r="A8243" t="str">
            <v>Data Scientist</v>
          </cell>
          <cell r="H8243">
            <v>44945.763993055552</v>
          </cell>
        </row>
        <row r="8244">
          <cell r="A8244" t="str">
            <v>Data Engineer</v>
          </cell>
          <cell r="H8244">
            <v>45123.421099537038</v>
          </cell>
        </row>
        <row r="8245">
          <cell r="A8245" t="str">
            <v>Data Engineer</v>
          </cell>
          <cell r="H8245">
            <v>45099.504872685182</v>
          </cell>
        </row>
        <row r="8246">
          <cell r="A8246" t="str">
            <v>Data Analyst</v>
          </cell>
          <cell r="H8246">
            <v>45264.708402777767</v>
          </cell>
        </row>
        <row r="8247">
          <cell r="A8247" t="str">
            <v>Data Analyst</v>
          </cell>
          <cell r="H8247">
            <v>45135.00072916667</v>
          </cell>
        </row>
        <row r="8248">
          <cell r="A8248" t="str">
            <v>Data Scientist</v>
          </cell>
          <cell r="H8248">
            <v>45152.106539351851</v>
          </cell>
        </row>
        <row r="8249">
          <cell r="A8249" t="str">
            <v>Senior Data Engineer</v>
          </cell>
          <cell r="H8249">
            <v>45077.547314814823</v>
          </cell>
        </row>
        <row r="8250">
          <cell r="A8250" t="str">
            <v>Data Engineer</v>
          </cell>
          <cell r="H8250">
            <v>44986.256377314807</v>
          </cell>
        </row>
        <row r="8251">
          <cell r="A8251" t="str">
            <v>Data Engineer</v>
          </cell>
          <cell r="H8251">
            <v>45160.650972222233</v>
          </cell>
        </row>
        <row r="8252">
          <cell r="A8252" t="str">
            <v>Data Engineer</v>
          </cell>
          <cell r="H8252">
            <v>45071.920671296299</v>
          </cell>
        </row>
        <row r="8253">
          <cell r="A8253" t="str">
            <v>Data Engineer</v>
          </cell>
          <cell r="H8253">
            <v>45072.964189814818</v>
          </cell>
        </row>
        <row r="8254">
          <cell r="A8254" t="str">
            <v>Senior Data Scientist</v>
          </cell>
          <cell r="H8254">
            <v>44986.965601851851</v>
          </cell>
        </row>
        <row r="8255">
          <cell r="A8255" t="str">
            <v>Senior Data Engineer</v>
          </cell>
          <cell r="H8255">
            <v>45239.880474537043</v>
          </cell>
        </row>
        <row r="8256">
          <cell r="A8256" t="str">
            <v>Senior Data Engineer</v>
          </cell>
          <cell r="H8256">
            <v>45091.933379629627</v>
          </cell>
        </row>
        <row r="8257">
          <cell r="A8257" t="str">
            <v>Software Engineer</v>
          </cell>
          <cell r="H8257">
            <v>45146.24355324074</v>
          </cell>
        </row>
        <row r="8258">
          <cell r="A8258" t="str">
            <v>Senior Data Scientist</v>
          </cell>
          <cell r="H8258">
            <v>44945.181793981479</v>
          </cell>
        </row>
        <row r="8259">
          <cell r="A8259" t="str">
            <v>Data Analyst</v>
          </cell>
          <cell r="H8259">
            <v>45253.375613425917</v>
          </cell>
        </row>
        <row r="8260">
          <cell r="A8260" t="str">
            <v>Senior Data Engineer</v>
          </cell>
          <cell r="H8260">
            <v>44937.839826388888</v>
          </cell>
        </row>
        <row r="8261">
          <cell r="A8261" t="str">
            <v>Data Analyst</v>
          </cell>
          <cell r="H8261">
            <v>44984.334560185183</v>
          </cell>
        </row>
        <row r="8262">
          <cell r="A8262" t="str">
            <v>Data Scientist</v>
          </cell>
          <cell r="H8262">
            <v>45049.670185185183</v>
          </cell>
        </row>
        <row r="8263">
          <cell r="A8263" t="str">
            <v>Data Engineer</v>
          </cell>
          <cell r="H8263">
            <v>45073.505972222221</v>
          </cell>
        </row>
        <row r="8264">
          <cell r="A8264" t="str">
            <v>Data Analyst</v>
          </cell>
          <cell r="H8264">
            <v>45083.916620370372</v>
          </cell>
        </row>
        <row r="8265">
          <cell r="A8265" t="str">
            <v>Data Engineer</v>
          </cell>
          <cell r="H8265">
            <v>45157.422326388893</v>
          </cell>
        </row>
        <row r="8266">
          <cell r="A8266" t="str">
            <v>Data Scientist</v>
          </cell>
          <cell r="H8266">
            <v>45181.51458333333</v>
          </cell>
        </row>
        <row r="8267">
          <cell r="A8267" t="str">
            <v>Data Engineer</v>
          </cell>
          <cell r="H8267">
            <v>44971.660833333342</v>
          </cell>
        </row>
        <row r="8268">
          <cell r="A8268" t="str">
            <v>Data Analyst</v>
          </cell>
          <cell r="H8268">
            <v>45133.959548611107</v>
          </cell>
        </row>
        <row r="8269">
          <cell r="A8269" t="str">
            <v>Data Engineer</v>
          </cell>
          <cell r="H8269">
            <v>45132.484976851847</v>
          </cell>
        </row>
        <row r="8270">
          <cell r="A8270" t="str">
            <v>Software Engineer</v>
          </cell>
          <cell r="H8270">
            <v>45262.431527777779</v>
          </cell>
        </row>
        <row r="8271">
          <cell r="A8271" t="str">
            <v>Data Analyst</v>
          </cell>
          <cell r="H8271">
            <v>45219.41684027778</v>
          </cell>
        </row>
        <row r="8272">
          <cell r="A8272" t="str">
            <v>Data Analyst</v>
          </cell>
          <cell r="H8272">
            <v>45076.916944444441</v>
          </cell>
        </row>
        <row r="8273">
          <cell r="A8273" t="str">
            <v>Data Analyst</v>
          </cell>
          <cell r="H8273">
            <v>45044.876597222217</v>
          </cell>
        </row>
        <row r="8274">
          <cell r="A8274" t="str">
            <v>Machine Learning Engineer</v>
          </cell>
          <cell r="H8274">
            <v>45225.66778935185</v>
          </cell>
        </row>
        <row r="8275">
          <cell r="A8275" t="str">
            <v>Data Scientist</v>
          </cell>
          <cell r="H8275">
            <v>44953.970208333332</v>
          </cell>
        </row>
        <row r="8276">
          <cell r="A8276" t="str">
            <v>Senior Data Scientist</v>
          </cell>
          <cell r="H8276">
            <v>45137.126481481479</v>
          </cell>
        </row>
        <row r="8277">
          <cell r="A8277" t="str">
            <v>Data Engineer</v>
          </cell>
          <cell r="H8277">
            <v>45153.78597222222</v>
          </cell>
        </row>
        <row r="8278">
          <cell r="A8278" t="str">
            <v>Data Analyst</v>
          </cell>
          <cell r="H8278">
            <v>45046.54184027778</v>
          </cell>
        </row>
        <row r="8279">
          <cell r="A8279" t="str">
            <v>Data Scientist</v>
          </cell>
          <cell r="H8279">
            <v>45021.343923611108</v>
          </cell>
        </row>
        <row r="8280">
          <cell r="A8280" t="str">
            <v>Data Analyst</v>
          </cell>
          <cell r="H8280">
            <v>44974.41778935185</v>
          </cell>
        </row>
        <row r="8281">
          <cell r="A8281" t="str">
            <v>Software Engineer</v>
          </cell>
          <cell r="H8281">
            <v>45162.743715277778</v>
          </cell>
        </row>
        <row r="8282">
          <cell r="A8282" t="str">
            <v>Data Engineer</v>
          </cell>
          <cell r="H8282">
            <v>45118.715173611112</v>
          </cell>
        </row>
        <row r="8283">
          <cell r="A8283" t="str">
            <v>Data Analyst</v>
          </cell>
          <cell r="H8283">
            <v>45134.543333333328</v>
          </cell>
        </row>
        <row r="8284">
          <cell r="A8284" t="str">
            <v>Data Analyst</v>
          </cell>
          <cell r="H8284">
            <v>45043.001574074071</v>
          </cell>
        </row>
        <row r="8285">
          <cell r="A8285" t="str">
            <v>Senior Data Scientist</v>
          </cell>
          <cell r="H8285">
            <v>44975.753275462957</v>
          </cell>
        </row>
        <row r="8286">
          <cell r="A8286" t="str">
            <v>Data Analyst</v>
          </cell>
          <cell r="H8286">
            <v>44995.734814814823</v>
          </cell>
        </row>
        <row r="8287">
          <cell r="A8287" t="str">
            <v>Data Engineer</v>
          </cell>
          <cell r="H8287">
            <v>45142.83997685185</v>
          </cell>
        </row>
        <row r="8288">
          <cell r="A8288" t="str">
            <v>Data Analyst</v>
          </cell>
          <cell r="H8288">
            <v>45227.386967592603</v>
          </cell>
        </row>
        <row r="8289">
          <cell r="A8289" t="str">
            <v>Data Engineer</v>
          </cell>
          <cell r="H8289">
            <v>45019.884953703702</v>
          </cell>
        </row>
        <row r="8290">
          <cell r="A8290" t="str">
            <v>Data Engineer</v>
          </cell>
          <cell r="H8290">
            <v>45210.254826388889</v>
          </cell>
        </row>
        <row r="8291">
          <cell r="A8291" t="str">
            <v>Data Analyst</v>
          </cell>
          <cell r="H8291">
            <v>45078.682928240742</v>
          </cell>
        </row>
        <row r="8292">
          <cell r="A8292" t="str">
            <v>Senior Data Engineer</v>
          </cell>
          <cell r="H8292">
            <v>45155.380555555559</v>
          </cell>
        </row>
        <row r="8293">
          <cell r="A8293" t="str">
            <v>Data Engineer</v>
          </cell>
          <cell r="H8293">
            <v>45209.588506944441</v>
          </cell>
        </row>
        <row r="8294">
          <cell r="A8294" t="str">
            <v>Data Analyst</v>
          </cell>
          <cell r="H8294">
            <v>44972.292650462958</v>
          </cell>
        </row>
        <row r="8295">
          <cell r="A8295" t="str">
            <v>Data Scientist</v>
          </cell>
          <cell r="H8295">
            <v>44995.295381944437</v>
          </cell>
        </row>
        <row r="8296">
          <cell r="A8296" t="str">
            <v>Data Engineer</v>
          </cell>
          <cell r="H8296">
            <v>45014.81287037037</v>
          </cell>
        </row>
        <row r="8297">
          <cell r="A8297" t="str">
            <v>Data Engineer</v>
          </cell>
          <cell r="H8297">
            <v>45000.837500000001</v>
          </cell>
        </row>
        <row r="8298">
          <cell r="A8298" t="str">
            <v>Data Analyst</v>
          </cell>
          <cell r="H8298">
            <v>45258.666817129633</v>
          </cell>
        </row>
        <row r="8299">
          <cell r="A8299" t="str">
            <v>Data Engineer</v>
          </cell>
          <cell r="H8299">
            <v>44958.350787037038</v>
          </cell>
        </row>
        <row r="8300">
          <cell r="A8300" t="str">
            <v>Data Analyst</v>
          </cell>
          <cell r="H8300">
            <v>45246.026180555556</v>
          </cell>
        </row>
        <row r="8301">
          <cell r="A8301" t="str">
            <v>Business Analyst</v>
          </cell>
          <cell r="H8301">
            <v>45203.710057870368</v>
          </cell>
        </row>
        <row r="8302">
          <cell r="A8302" t="str">
            <v>Data Engineer</v>
          </cell>
          <cell r="H8302">
            <v>45009.793182870373</v>
          </cell>
        </row>
        <row r="8303">
          <cell r="A8303" t="str">
            <v>Data Engineer</v>
          </cell>
          <cell r="H8303">
            <v>45063.641516203701</v>
          </cell>
        </row>
        <row r="8304">
          <cell r="A8304" t="str">
            <v>Data Analyst</v>
          </cell>
          <cell r="H8304">
            <v>45212.29409722222</v>
          </cell>
        </row>
        <row r="8305">
          <cell r="A8305" t="str">
            <v>Data Engineer</v>
          </cell>
          <cell r="H8305">
            <v>45022.087013888893</v>
          </cell>
        </row>
        <row r="8306">
          <cell r="A8306" t="str">
            <v>Data Analyst</v>
          </cell>
          <cell r="H8306">
            <v>45141.333611111113</v>
          </cell>
        </row>
        <row r="8307">
          <cell r="A8307" t="str">
            <v>Data Scientist</v>
          </cell>
          <cell r="H8307">
            <v>45038.835324074083</v>
          </cell>
        </row>
        <row r="8308">
          <cell r="A8308" t="str">
            <v>Data Scientist</v>
          </cell>
          <cell r="H8308">
            <v>45020.379756944443</v>
          </cell>
        </row>
        <row r="8309">
          <cell r="A8309" t="str">
            <v>Data Engineer</v>
          </cell>
          <cell r="H8309">
            <v>44991.68105324074</v>
          </cell>
        </row>
        <row r="8310">
          <cell r="A8310" t="str">
            <v>Data Scientist</v>
          </cell>
          <cell r="H8310">
            <v>45121.954548611109</v>
          </cell>
        </row>
        <row r="8311">
          <cell r="A8311" t="str">
            <v>Data Analyst</v>
          </cell>
          <cell r="H8311">
            <v>45229.375</v>
          </cell>
        </row>
        <row r="8312">
          <cell r="A8312" t="str">
            <v>Senior Data Engineer</v>
          </cell>
          <cell r="H8312">
            <v>45185.294351851851</v>
          </cell>
        </row>
        <row r="8313">
          <cell r="A8313" t="str">
            <v>Senior Data Engineer</v>
          </cell>
          <cell r="H8313">
            <v>45189.839224537027</v>
          </cell>
        </row>
        <row r="8314">
          <cell r="A8314" t="str">
            <v>Data Analyst</v>
          </cell>
          <cell r="H8314">
            <v>45155.010243055563</v>
          </cell>
        </row>
        <row r="8315">
          <cell r="A8315" t="str">
            <v>Software Engineer</v>
          </cell>
          <cell r="H8315">
            <v>45139.001863425918</v>
          </cell>
        </row>
        <row r="8316">
          <cell r="A8316" t="str">
            <v>Data Engineer</v>
          </cell>
          <cell r="H8316">
            <v>44998.506550925929</v>
          </cell>
        </row>
        <row r="8317">
          <cell r="A8317" t="str">
            <v>Data Analyst</v>
          </cell>
          <cell r="H8317">
            <v>44984.542210648149</v>
          </cell>
        </row>
        <row r="8318">
          <cell r="A8318" t="str">
            <v>Data Scientist</v>
          </cell>
          <cell r="H8318">
            <v>44937.264270833337</v>
          </cell>
        </row>
        <row r="8319">
          <cell r="A8319" t="str">
            <v>Data Scientist</v>
          </cell>
          <cell r="H8319">
            <v>44981.793796296297</v>
          </cell>
        </row>
        <row r="8320">
          <cell r="A8320" t="str">
            <v>Data Scientist</v>
          </cell>
          <cell r="H8320">
            <v>45033.836365740739</v>
          </cell>
        </row>
        <row r="8321">
          <cell r="A8321" t="str">
            <v>Data Analyst</v>
          </cell>
          <cell r="H8321">
            <v>45110.501307870371</v>
          </cell>
        </row>
        <row r="8322">
          <cell r="A8322" t="str">
            <v>Data Scientist</v>
          </cell>
          <cell r="H8322">
            <v>45128.539305555547</v>
          </cell>
        </row>
        <row r="8323">
          <cell r="A8323" t="str">
            <v>Data Engineer</v>
          </cell>
          <cell r="H8323">
            <v>45145.813935185193</v>
          </cell>
        </row>
        <row r="8324">
          <cell r="A8324" t="str">
            <v>Data Analyst</v>
          </cell>
          <cell r="H8324">
            <v>45184.709247685183</v>
          </cell>
        </row>
        <row r="8325">
          <cell r="A8325" t="str">
            <v>Senior Data Scientist</v>
          </cell>
          <cell r="H8325">
            <v>45126.461516203701</v>
          </cell>
        </row>
        <row r="8326">
          <cell r="A8326" t="str">
            <v>Machine Learning Engineer</v>
          </cell>
          <cell r="H8326">
            <v>45118.490879629629</v>
          </cell>
        </row>
        <row r="8327">
          <cell r="A8327" t="str">
            <v>Data Engineer</v>
          </cell>
          <cell r="H8327">
            <v>45124.947175925918</v>
          </cell>
        </row>
        <row r="8328">
          <cell r="A8328" t="str">
            <v>Data Analyst</v>
          </cell>
          <cell r="H8328">
            <v>44952.792905092603</v>
          </cell>
        </row>
        <row r="8329">
          <cell r="A8329" t="str">
            <v>Senior Data Engineer</v>
          </cell>
          <cell r="H8329">
            <v>45152.130289351851</v>
          </cell>
        </row>
        <row r="8330">
          <cell r="A8330" t="str">
            <v>Data Scientist</v>
          </cell>
          <cell r="H8330">
            <v>45037.055694444447</v>
          </cell>
        </row>
        <row r="8331">
          <cell r="A8331" t="str">
            <v>Data Scientist</v>
          </cell>
          <cell r="H8331">
            <v>45097.581076388888</v>
          </cell>
        </row>
        <row r="8332">
          <cell r="A8332" t="str">
            <v>Data Scientist</v>
          </cell>
          <cell r="H8332">
            <v>45227.982268518521</v>
          </cell>
        </row>
        <row r="8333">
          <cell r="A8333" t="str">
            <v>Data Analyst</v>
          </cell>
          <cell r="H8333">
            <v>45012.586006944453</v>
          </cell>
        </row>
        <row r="8334">
          <cell r="A8334" t="str">
            <v>Data Scientist</v>
          </cell>
          <cell r="H8334">
            <v>44992.518171296288</v>
          </cell>
        </row>
        <row r="8335">
          <cell r="A8335" t="str">
            <v>Data Engineer</v>
          </cell>
          <cell r="H8335">
            <v>45005.678437499999</v>
          </cell>
        </row>
        <row r="8336">
          <cell r="A8336" t="str">
            <v>Data Analyst</v>
          </cell>
          <cell r="H8336">
            <v>44930.561527777783</v>
          </cell>
        </row>
        <row r="8337">
          <cell r="A8337" t="str">
            <v>Machine Learning Engineer</v>
          </cell>
          <cell r="H8337">
            <v>45126.343252314808</v>
          </cell>
        </row>
        <row r="8338">
          <cell r="A8338" t="str">
            <v>Data Scientist</v>
          </cell>
          <cell r="H8338">
            <v>45089.544305555559</v>
          </cell>
        </row>
        <row r="8339">
          <cell r="A8339" t="str">
            <v>Senior Data Scientist</v>
          </cell>
          <cell r="H8339">
            <v>44937.25341435185</v>
          </cell>
        </row>
        <row r="8340">
          <cell r="A8340" t="str">
            <v>Data Scientist</v>
          </cell>
          <cell r="H8340">
            <v>44947.015509259261</v>
          </cell>
        </row>
        <row r="8341">
          <cell r="A8341" t="str">
            <v>Data Analyst</v>
          </cell>
          <cell r="H8341">
            <v>44993.458321759259</v>
          </cell>
        </row>
        <row r="8342">
          <cell r="A8342" t="str">
            <v>Business Analyst</v>
          </cell>
          <cell r="H8342">
            <v>45269.763969907413</v>
          </cell>
        </row>
        <row r="8343">
          <cell r="A8343" t="str">
            <v>Data Analyst</v>
          </cell>
          <cell r="H8343">
            <v>45184.375636574077</v>
          </cell>
        </row>
        <row r="8344">
          <cell r="A8344" t="str">
            <v>Data Scientist</v>
          </cell>
          <cell r="H8344">
            <v>45114.544652777768</v>
          </cell>
        </row>
        <row r="8345">
          <cell r="A8345" t="str">
            <v>Data Scientist</v>
          </cell>
          <cell r="H8345">
            <v>44938.796944444453</v>
          </cell>
        </row>
        <row r="8346">
          <cell r="A8346" t="str">
            <v>Data Engineer</v>
          </cell>
          <cell r="H8346">
            <v>45200.377002314817</v>
          </cell>
        </row>
        <row r="8347">
          <cell r="A8347" t="str">
            <v>Data Scientist</v>
          </cell>
          <cell r="H8347">
            <v>45007.798958333333</v>
          </cell>
        </row>
        <row r="8348">
          <cell r="A8348" t="str">
            <v>Data Scientist</v>
          </cell>
          <cell r="H8348">
            <v>45275.918680555558</v>
          </cell>
        </row>
        <row r="8349">
          <cell r="A8349" t="str">
            <v>Data Analyst</v>
          </cell>
          <cell r="H8349">
            <v>45071.786481481482</v>
          </cell>
        </row>
        <row r="8350">
          <cell r="A8350" t="str">
            <v>Senior Data Engineer</v>
          </cell>
          <cell r="H8350">
            <v>45174.501284722217</v>
          </cell>
        </row>
        <row r="8351">
          <cell r="A8351" t="str">
            <v>Machine Learning Engineer</v>
          </cell>
          <cell r="H8351">
            <v>45169.959861111107</v>
          </cell>
        </row>
        <row r="8352">
          <cell r="A8352" t="str">
            <v>Data Analyst</v>
          </cell>
          <cell r="H8352">
            <v>45057.411168981482</v>
          </cell>
        </row>
        <row r="8353">
          <cell r="A8353" t="str">
            <v>Data Engineer</v>
          </cell>
          <cell r="H8353">
            <v>44930.873703703714</v>
          </cell>
        </row>
        <row r="8354">
          <cell r="A8354" t="str">
            <v>Data Analyst</v>
          </cell>
          <cell r="H8354">
            <v>45093.6253125</v>
          </cell>
        </row>
        <row r="8355">
          <cell r="A8355" t="str">
            <v>Data Scientist</v>
          </cell>
          <cell r="H8355">
            <v>45085.644583333327</v>
          </cell>
        </row>
        <row r="8356">
          <cell r="A8356" t="str">
            <v>Data Analyst</v>
          </cell>
          <cell r="H8356">
            <v>45142.292986111112</v>
          </cell>
        </row>
        <row r="8357">
          <cell r="A8357" t="str">
            <v>Data Engineer</v>
          </cell>
          <cell r="H8357">
            <v>45174.584155092591</v>
          </cell>
        </row>
        <row r="8358">
          <cell r="A8358" t="str">
            <v>Data Analyst</v>
          </cell>
          <cell r="H8358">
            <v>45273.475787037038</v>
          </cell>
        </row>
        <row r="8359">
          <cell r="A8359" t="str">
            <v>Data Scientist</v>
          </cell>
          <cell r="H8359">
            <v>45146.461469907408</v>
          </cell>
        </row>
        <row r="8360">
          <cell r="A8360" t="str">
            <v>Data Scientist</v>
          </cell>
          <cell r="H8360">
            <v>44949.877442129633</v>
          </cell>
        </row>
        <row r="8361">
          <cell r="A8361" t="str">
            <v>Senior Data Engineer</v>
          </cell>
          <cell r="H8361">
            <v>45077.546180555553</v>
          </cell>
        </row>
        <row r="8362">
          <cell r="A8362" t="str">
            <v>Data Analyst</v>
          </cell>
          <cell r="H8362">
            <v>45001.750671296293</v>
          </cell>
        </row>
        <row r="8363">
          <cell r="A8363" t="str">
            <v>Data Scientist</v>
          </cell>
          <cell r="H8363">
            <v>45063.820717592593</v>
          </cell>
        </row>
        <row r="8364">
          <cell r="A8364" t="str">
            <v>Senior Data Scientist</v>
          </cell>
          <cell r="H8364">
            <v>44985.255011574067</v>
          </cell>
        </row>
        <row r="8365">
          <cell r="A8365" t="str">
            <v>Data Engineer</v>
          </cell>
          <cell r="H8365">
            <v>45131.421631944453</v>
          </cell>
        </row>
        <row r="8366">
          <cell r="A8366" t="str">
            <v>Data Engineer</v>
          </cell>
          <cell r="H8366">
            <v>45113.296134259261</v>
          </cell>
        </row>
        <row r="8367">
          <cell r="A8367" t="str">
            <v>Data Analyst</v>
          </cell>
          <cell r="H8367">
            <v>44939.930625000001</v>
          </cell>
        </row>
        <row r="8368">
          <cell r="A8368" t="str">
            <v>Data Analyst</v>
          </cell>
          <cell r="H8368">
            <v>45037.376805555563</v>
          </cell>
        </row>
        <row r="8369">
          <cell r="A8369" t="str">
            <v>Data Analyst</v>
          </cell>
          <cell r="H8369">
            <v>45085.792824074073</v>
          </cell>
        </row>
        <row r="8370">
          <cell r="A8370" t="str">
            <v>Data Analyst</v>
          </cell>
          <cell r="H8370">
            <v>45219.750636574077</v>
          </cell>
        </row>
        <row r="8371">
          <cell r="A8371" t="str">
            <v>Data Scientist</v>
          </cell>
          <cell r="H8371">
            <v>44981.619143518517</v>
          </cell>
        </row>
        <row r="8372">
          <cell r="A8372" t="str">
            <v>Data Engineer</v>
          </cell>
          <cell r="H8372">
            <v>45092.307569444441</v>
          </cell>
        </row>
        <row r="8373">
          <cell r="A8373" t="str">
            <v>Data Engineer</v>
          </cell>
          <cell r="H8373">
            <v>45153.853090277778</v>
          </cell>
        </row>
        <row r="8374">
          <cell r="A8374" t="str">
            <v>Data Scientist</v>
          </cell>
          <cell r="H8374">
            <v>45138.346504629633</v>
          </cell>
        </row>
        <row r="8375">
          <cell r="A8375" t="str">
            <v>Machine Learning Engineer</v>
          </cell>
          <cell r="H8375">
            <v>45043.34584490741</v>
          </cell>
        </row>
        <row r="8376">
          <cell r="A8376" t="str">
            <v>Data Scientist</v>
          </cell>
          <cell r="H8376">
            <v>45133.628692129627</v>
          </cell>
        </row>
        <row r="8377">
          <cell r="A8377" t="str">
            <v>Data Engineer</v>
          </cell>
          <cell r="H8377">
            <v>44930.527453703697</v>
          </cell>
        </row>
        <row r="8378">
          <cell r="A8378" t="str">
            <v>Senior Data Analyst</v>
          </cell>
          <cell r="H8378">
            <v>45031.417638888888</v>
          </cell>
        </row>
        <row r="8379">
          <cell r="A8379" t="str">
            <v>Data Engineer</v>
          </cell>
          <cell r="H8379">
            <v>45181.629629629628</v>
          </cell>
        </row>
        <row r="8380">
          <cell r="A8380" t="str">
            <v>Business Analyst</v>
          </cell>
          <cell r="H8380">
            <v>45013.303680555553</v>
          </cell>
        </row>
        <row r="8381">
          <cell r="A8381" t="str">
            <v>Data Engineer</v>
          </cell>
          <cell r="H8381">
            <v>45041.695162037038</v>
          </cell>
        </row>
        <row r="8382">
          <cell r="A8382" t="str">
            <v>Data Analyst</v>
          </cell>
          <cell r="H8382">
            <v>45145.388391203713</v>
          </cell>
        </row>
        <row r="8383">
          <cell r="A8383" t="str">
            <v>Data Scientist</v>
          </cell>
          <cell r="H8383">
            <v>45093.514050925929</v>
          </cell>
        </row>
        <row r="8384">
          <cell r="A8384" t="str">
            <v>Data Analyst</v>
          </cell>
          <cell r="H8384">
            <v>45055.782766203702</v>
          </cell>
        </row>
        <row r="8385">
          <cell r="A8385" t="str">
            <v>Senior Data Scientist</v>
          </cell>
          <cell r="H8385">
            <v>44959.539004629631</v>
          </cell>
        </row>
        <row r="8386">
          <cell r="A8386" t="str">
            <v>Data Analyst</v>
          </cell>
          <cell r="H8386">
            <v>45241.752013888887</v>
          </cell>
        </row>
        <row r="8387">
          <cell r="A8387" t="str">
            <v>Data Scientist</v>
          </cell>
          <cell r="H8387">
            <v>45230.66909722222</v>
          </cell>
        </row>
        <row r="8388">
          <cell r="A8388" t="str">
            <v>Data Engineer</v>
          </cell>
          <cell r="H8388">
            <v>45241.380659722221</v>
          </cell>
        </row>
        <row r="8389">
          <cell r="A8389" t="str">
            <v>Business Analyst</v>
          </cell>
          <cell r="H8389">
            <v>44971.084016203713</v>
          </cell>
        </row>
        <row r="8390">
          <cell r="A8390" t="str">
            <v>Senior Data Engineer</v>
          </cell>
          <cell r="H8390">
            <v>45055.896851851852</v>
          </cell>
        </row>
        <row r="8391">
          <cell r="A8391" t="str">
            <v>Data Scientist</v>
          </cell>
          <cell r="H8391">
            <v>45209.276018518518</v>
          </cell>
        </row>
        <row r="8392">
          <cell r="A8392" t="str">
            <v>Senior Data Engineer</v>
          </cell>
          <cell r="H8392">
            <v>45101.319131944438</v>
          </cell>
        </row>
        <row r="8393">
          <cell r="A8393" t="str">
            <v>Data Scientist</v>
          </cell>
          <cell r="H8393">
            <v>45055.924201388887</v>
          </cell>
        </row>
        <row r="8394">
          <cell r="A8394" t="str">
            <v>Data Scientist</v>
          </cell>
          <cell r="H8394">
            <v>45198.876643518517</v>
          </cell>
        </row>
        <row r="8395">
          <cell r="A8395" t="str">
            <v>Senior Data Analyst</v>
          </cell>
          <cell r="H8395">
            <v>45163.417615740742</v>
          </cell>
        </row>
        <row r="8396">
          <cell r="A8396" t="str">
            <v>Data Analyst</v>
          </cell>
          <cell r="H8396">
            <v>45230.668020833327</v>
          </cell>
        </row>
        <row r="8397">
          <cell r="A8397" t="str">
            <v>Senior Data Engineer</v>
          </cell>
          <cell r="H8397">
            <v>45127.590046296304</v>
          </cell>
        </row>
        <row r="8398">
          <cell r="A8398" t="str">
            <v>Senior Data Engineer</v>
          </cell>
          <cell r="H8398">
            <v>44942.324872685182</v>
          </cell>
        </row>
        <row r="8399">
          <cell r="A8399" t="str">
            <v>Data Analyst</v>
          </cell>
          <cell r="H8399">
            <v>45168.750277777777</v>
          </cell>
        </row>
        <row r="8400">
          <cell r="A8400" t="str">
            <v>Senior Data Engineer</v>
          </cell>
          <cell r="H8400">
            <v>45018.503263888888</v>
          </cell>
        </row>
        <row r="8401">
          <cell r="A8401" t="str">
            <v>Data Engineer</v>
          </cell>
          <cell r="H8401">
            <v>44939.673587962963</v>
          </cell>
        </row>
        <row r="8402">
          <cell r="A8402" t="str">
            <v>Data Engineer</v>
          </cell>
          <cell r="H8402">
            <v>45194.625509259262</v>
          </cell>
        </row>
        <row r="8403">
          <cell r="A8403" t="str">
            <v>Data Scientist</v>
          </cell>
          <cell r="H8403">
            <v>45131.525196759263</v>
          </cell>
        </row>
        <row r="8404">
          <cell r="A8404" t="str">
            <v>Data Scientist</v>
          </cell>
          <cell r="H8404">
            <v>45060.097129629627</v>
          </cell>
        </row>
        <row r="8405">
          <cell r="A8405" t="str">
            <v>Data Analyst</v>
          </cell>
          <cell r="H8405">
            <v>45217.541689814818</v>
          </cell>
        </row>
        <row r="8406">
          <cell r="A8406" t="str">
            <v>Data Engineer</v>
          </cell>
          <cell r="H8406">
            <v>45274.713125000002</v>
          </cell>
        </row>
        <row r="8407">
          <cell r="A8407" t="str">
            <v>Data Scientist</v>
          </cell>
          <cell r="H8407">
            <v>45062.777349537027</v>
          </cell>
        </row>
        <row r="8408">
          <cell r="A8408" t="str">
            <v>Data Engineer</v>
          </cell>
          <cell r="H8408">
            <v>45075.651469907411</v>
          </cell>
        </row>
        <row r="8409">
          <cell r="A8409" t="str">
            <v>Data Scientist</v>
          </cell>
          <cell r="H8409">
            <v>45155.33625</v>
          </cell>
        </row>
        <row r="8410">
          <cell r="A8410" t="str">
            <v>Data Scientist</v>
          </cell>
          <cell r="H8410">
            <v>45014.976793981477</v>
          </cell>
        </row>
        <row r="8411">
          <cell r="A8411" t="str">
            <v>Data Scientist</v>
          </cell>
          <cell r="H8411">
            <v>45157.786458333343</v>
          </cell>
        </row>
        <row r="8412">
          <cell r="A8412" t="str">
            <v>Data Scientist</v>
          </cell>
          <cell r="H8412">
            <v>45190.584687499999</v>
          </cell>
        </row>
        <row r="8413">
          <cell r="A8413" t="str">
            <v>Data Engineer</v>
          </cell>
          <cell r="H8413">
            <v>45115.50576388889</v>
          </cell>
        </row>
        <row r="8414">
          <cell r="A8414" t="str">
            <v>Data Scientist</v>
          </cell>
          <cell r="H8414">
            <v>45099.75341435185</v>
          </cell>
        </row>
        <row r="8415">
          <cell r="A8415" t="str">
            <v>Data Engineer</v>
          </cell>
          <cell r="H8415">
            <v>45029.299664351849</v>
          </cell>
        </row>
        <row r="8416">
          <cell r="A8416" t="str">
            <v>Data Engineer</v>
          </cell>
          <cell r="H8416">
            <v>45228.295960648153</v>
          </cell>
        </row>
        <row r="8417">
          <cell r="A8417" t="str">
            <v>Data Scientist</v>
          </cell>
          <cell r="H8417">
            <v>45236.819409722222</v>
          </cell>
        </row>
        <row r="8418">
          <cell r="A8418" t="str">
            <v>Senior Data Scientist</v>
          </cell>
          <cell r="H8418">
            <v>45015.253148148149</v>
          </cell>
        </row>
        <row r="8419">
          <cell r="A8419" t="str">
            <v>Data Engineer</v>
          </cell>
          <cell r="H8419">
            <v>45104.519745370373</v>
          </cell>
        </row>
        <row r="8420">
          <cell r="A8420" t="str">
            <v>Business Analyst</v>
          </cell>
          <cell r="H8420">
            <v>45125.97729166667</v>
          </cell>
        </row>
        <row r="8421">
          <cell r="A8421" t="str">
            <v>Data Analyst</v>
          </cell>
          <cell r="H8421">
            <v>45140.501585648148</v>
          </cell>
        </row>
        <row r="8422">
          <cell r="A8422" t="str">
            <v>Data Scientist</v>
          </cell>
          <cell r="H8422">
            <v>45119.50203703704</v>
          </cell>
        </row>
        <row r="8423">
          <cell r="A8423" t="str">
            <v>Data Analyst</v>
          </cell>
          <cell r="H8423">
            <v>45204.750243055547</v>
          </cell>
        </row>
        <row r="8424">
          <cell r="A8424" t="str">
            <v>Business Analyst</v>
          </cell>
          <cell r="H8424">
            <v>45016.876805555563</v>
          </cell>
        </row>
        <row r="8425">
          <cell r="A8425" t="str">
            <v>Data Engineer</v>
          </cell>
          <cell r="H8425">
            <v>45078.645624999997</v>
          </cell>
        </row>
        <row r="8426">
          <cell r="A8426" t="str">
            <v>Data Analyst</v>
          </cell>
          <cell r="H8426">
            <v>45162.750300925924</v>
          </cell>
        </row>
        <row r="8427">
          <cell r="A8427" t="str">
            <v>Data Scientist</v>
          </cell>
          <cell r="H8427">
            <v>45168.670601851853</v>
          </cell>
        </row>
        <row r="8428">
          <cell r="A8428" t="str">
            <v>Senior Data Analyst</v>
          </cell>
          <cell r="H8428">
            <v>45267.625011574077</v>
          </cell>
        </row>
        <row r="8429">
          <cell r="A8429" t="str">
            <v>Data Engineer</v>
          </cell>
          <cell r="H8429">
            <v>45100.630659722221</v>
          </cell>
        </row>
        <row r="8430">
          <cell r="A8430" t="str">
            <v>Data Engineer</v>
          </cell>
          <cell r="H8430">
            <v>45006.395601851851</v>
          </cell>
        </row>
        <row r="8431">
          <cell r="A8431" t="str">
            <v>Data Analyst</v>
          </cell>
          <cell r="H8431">
            <v>45239.357997685183</v>
          </cell>
        </row>
        <row r="8432">
          <cell r="A8432" t="str">
            <v>Data Scientist</v>
          </cell>
          <cell r="H8432">
            <v>45028.264224537037</v>
          </cell>
        </row>
        <row r="8433">
          <cell r="A8433" t="str">
            <v>Data Engineer</v>
          </cell>
          <cell r="H8433">
            <v>45192.974768518521</v>
          </cell>
        </row>
        <row r="8434">
          <cell r="A8434" t="str">
            <v>Data Scientist</v>
          </cell>
          <cell r="H8434">
            <v>45246.667407407411</v>
          </cell>
        </row>
        <row r="8435">
          <cell r="A8435" t="str">
            <v>Data Analyst</v>
          </cell>
          <cell r="H8435">
            <v>45159.750138888892</v>
          </cell>
        </row>
        <row r="8436">
          <cell r="A8436" t="str">
            <v>Data Engineer</v>
          </cell>
          <cell r="H8436">
            <v>45110.818923611107</v>
          </cell>
        </row>
        <row r="8437">
          <cell r="A8437" t="str">
            <v>Data Scientist</v>
          </cell>
          <cell r="H8437">
            <v>45212.045300925929</v>
          </cell>
        </row>
        <row r="8438">
          <cell r="A8438" t="str">
            <v>Data Scientist</v>
          </cell>
          <cell r="H8438">
            <v>45000.776817129627</v>
          </cell>
        </row>
        <row r="8439">
          <cell r="A8439" t="str">
            <v>Data Engineer</v>
          </cell>
          <cell r="H8439">
            <v>44936.852037037039</v>
          </cell>
        </row>
        <row r="8440">
          <cell r="A8440" t="str">
            <v>Senior Data Scientist</v>
          </cell>
          <cell r="H8440">
            <v>45033.775138888886</v>
          </cell>
        </row>
        <row r="8441">
          <cell r="A8441" t="str">
            <v>Data Analyst</v>
          </cell>
          <cell r="H8441">
            <v>45150.375115740739</v>
          </cell>
        </row>
        <row r="8442">
          <cell r="A8442" t="str">
            <v>Data Engineer</v>
          </cell>
          <cell r="H8442">
            <v>45002.314918981479</v>
          </cell>
        </row>
        <row r="8443">
          <cell r="A8443" t="str">
            <v>Data Engineer</v>
          </cell>
          <cell r="H8443">
            <v>45120.371319444443</v>
          </cell>
        </row>
        <row r="8444">
          <cell r="A8444" t="str">
            <v>Data Scientist</v>
          </cell>
          <cell r="H8444">
            <v>45183.293668981481</v>
          </cell>
        </row>
        <row r="8445">
          <cell r="A8445" t="str">
            <v>Data Scientist</v>
          </cell>
          <cell r="H8445">
            <v>45114.503425925926</v>
          </cell>
        </row>
        <row r="8446">
          <cell r="A8446" t="str">
            <v>Senior Data Engineer</v>
          </cell>
          <cell r="H8446">
            <v>45085.601886574077</v>
          </cell>
        </row>
        <row r="8447">
          <cell r="A8447" t="str">
            <v>Data Engineer</v>
          </cell>
          <cell r="H8447">
            <v>45005.676990740743</v>
          </cell>
        </row>
        <row r="8448">
          <cell r="A8448" t="str">
            <v>Data Scientist</v>
          </cell>
          <cell r="H8448">
            <v>44930.377951388888</v>
          </cell>
        </row>
        <row r="8449">
          <cell r="A8449" t="str">
            <v>Data Scientist</v>
          </cell>
          <cell r="H8449">
            <v>45269.744363425933</v>
          </cell>
        </row>
        <row r="8450">
          <cell r="A8450" t="str">
            <v>Data Scientist</v>
          </cell>
          <cell r="H8450">
            <v>45071.836331018523</v>
          </cell>
        </row>
        <row r="8451">
          <cell r="A8451" t="str">
            <v>Data Engineer</v>
          </cell>
          <cell r="H8451">
            <v>45012.345520833333</v>
          </cell>
        </row>
        <row r="8452">
          <cell r="A8452" t="str">
            <v>Data Engineer</v>
          </cell>
          <cell r="H8452">
            <v>45281.631238425929</v>
          </cell>
        </row>
        <row r="8453">
          <cell r="A8453" t="str">
            <v>Data Scientist</v>
          </cell>
          <cell r="H8453">
            <v>45222.792442129627</v>
          </cell>
        </row>
        <row r="8454">
          <cell r="A8454" t="str">
            <v>Data Scientist</v>
          </cell>
          <cell r="H8454">
            <v>45229.084745370368</v>
          </cell>
        </row>
        <row r="8455">
          <cell r="A8455" t="str">
            <v>Data Engineer</v>
          </cell>
          <cell r="H8455">
            <v>45274.56622685185</v>
          </cell>
        </row>
        <row r="8456">
          <cell r="A8456" t="str">
            <v>Data Scientist</v>
          </cell>
          <cell r="H8456">
            <v>45158.747187499997</v>
          </cell>
        </row>
        <row r="8457">
          <cell r="A8457" t="str">
            <v>Software Engineer</v>
          </cell>
          <cell r="H8457">
            <v>45273.432766203703</v>
          </cell>
        </row>
        <row r="8458">
          <cell r="A8458" t="str">
            <v>Senior Data Engineer</v>
          </cell>
          <cell r="H8458">
            <v>45231.753344907411</v>
          </cell>
        </row>
        <row r="8459">
          <cell r="A8459" t="str">
            <v>Data Scientist</v>
          </cell>
          <cell r="H8459">
            <v>45275.418796296297</v>
          </cell>
        </row>
        <row r="8460">
          <cell r="A8460" t="str">
            <v>Senior Data Scientist</v>
          </cell>
          <cell r="H8460">
            <v>45252.420671296299</v>
          </cell>
        </row>
        <row r="8461">
          <cell r="A8461" t="str">
            <v>Data Engineer</v>
          </cell>
          <cell r="H8461">
            <v>44979.424872685187</v>
          </cell>
        </row>
        <row r="8462">
          <cell r="A8462" t="str">
            <v>Data Engineer</v>
          </cell>
          <cell r="H8462">
            <v>45103.838483796288</v>
          </cell>
        </row>
        <row r="8463">
          <cell r="A8463" t="str">
            <v>Data Scientist</v>
          </cell>
          <cell r="H8463">
            <v>45025.67765046296</v>
          </cell>
        </row>
        <row r="8464">
          <cell r="A8464" t="str">
            <v>Data Engineer</v>
          </cell>
          <cell r="H8464">
            <v>45222.546284722222</v>
          </cell>
        </row>
        <row r="8465">
          <cell r="A8465" t="str">
            <v>Senior Data Scientist</v>
          </cell>
          <cell r="H8465">
            <v>45153.647280092591</v>
          </cell>
        </row>
        <row r="8466">
          <cell r="A8466" t="str">
            <v>Senior Data Scientist</v>
          </cell>
          <cell r="H8466">
            <v>45232.752013888887</v>
          </cell>
        </row>
        <row r="8467">
          <cell r="A8467" t="str">
            <v>Data Analyst</v>
          </cell>
          <cell r="H8467">
            <v>45112.791655092587</v>
          </cell>
        </row>
        <row r="8468">
          <cell r="A8468" t="str">
            <v>Data Analyst</v>
          </cell>
          <cell r="H8468">
            <v>45089.501076388893</v>
          </cell>
        </row>
        <row r="8469">
          <cell r="A8469" t="str">
            <v>Data Scientist</v>
          </cell>
          <cell r="H8469">
            <v>45219.015972222223</v>
          </cell>
        </row>
        <row r="8470">
          <cell r="A8470" t="str">
            <v>Data Scientist</v>
          </cell>
          <cell r="H8470">
            <v>45117.835428240738</v>
          </cell>
        </row>
        <row r="8471">
          <cell r="A8471" t="str">
            <v>Data Engineer</v>
          </cell>
          <cell r="H8471">
            <v>45040.716157407413</v>
          </cell>
        </row>
        <row r="8472">
          <cell r="A8472" t="str">
            <v>Data Scientist</v>
          </cell>
          <cell r="H8472">
            <v>45240.988171296303</v>
          </cell>
        </row>
        <row r="8473">
          <cell r="A8473" t="str">
            <v>Data Analyst</v>
          </cell>
          <cell r="H8473">
            <v>45243.794976851852</v>
          </cell>
        </row>
        <row r="8474">
          <cell r="A8474" t="str">
            <v>Data Engineer</v>
          </cell>
          <cell r="H8474">
            <v>45265.964756944442</v>
          </cell>
        </row>
        <row r="8475">
          <cell r="A8475" t="str">
            <v>Data Analyst</v>
          </cell>
          <cell r="H8475">
            <v>45153.606608796297</v>
          </cell>
        </row>
        <row r="8476">
          <cell r="A8476" t="str">
            <v>Data Scientist</v>
          </cell>
          <cell r="H8476">
            <v>45097.710590277777</v>
          </cell>
        </row>
        <row r="8477">
          <cell r="A8477" t="str">
            <v>Data Analyst</v>
          </cell>
          <cell r="H8477">
            <v>45108.465300925927</v>
          </cell>
        </row>
        <row r="8478">
          <cell r="A8478" t="str">
            <v>Data Scientist</v>
          </cell>
          <cell r="H8478">
            <v>44951.826944444438</v>
          </cell>
        </row>
        <row r="8479">
          <cell r="A8479" t="str">
            <v>Data Scientist</v>
          </cell>
          <cell r="H8479">
            <v>44977.828194444453</v>
          </cell>
        </row>
        <row r="8480">
          <cell r="A8480" t="str">
            <v>Senior Data Analyst</v>
          </cell>
          <cell r="H8480">
            <v>44975.55128472222</v>
          </cell>
        </row>
        <row r="8481">
          <cell r="A8481" t="str">
            <v>Data Scientist</v>
          </cell>
          <cell r="H8481">
            <v>45009.086909722217</v>
          </cell>
        </row>
        <row r="8482">
          <cell r="A8482" t="str">
            <v>Data Analyst</v>
          </cell>
          <cell r="H8482">
            <v>44946.302256944437</v>
          </cell>
        </row>
        <row r="8483">
          <cell r="A8483" t="str">
            <v>Data Analyst</v>
          </cell>
          <cell r="H8483">
            <v>44991.499976851846</v>
          </cell>
        </row>
        <row r="8484">
          <cell r="A8484" t="str">
            <v>Data Engineer</v>
          </cell>
          <cell r="H8484">
            <v>44953.050104166658</v>
          </cell>
        </row>
        <row r="8485">
          <cell r="A8485" t="str">
            <v>Senior Data Scientist</v>
          </cell>
          <cell r="H8485">
            <v>45035.800671296303</v>
          </cell>
        </row>
        <row r="8486">
          <cell r="A8486" t="str">
            <v>Data Scientist</v>
          </cell>
          <cell r="H8486">
            <v>44968.730983796297</v>
          </cell>
        </row>
        <row r="8487">
          <cell r="A8487" t="str">
            <v>Data Engineer</v>
          </cell>
          <cell r="H8487">
            <v>44956.632094907407</v>
          </cell>
        </row>
        <row r="8488">
          <cell r="A8488" t="str">
            <v>Data Engineer</v>
          </cell>
          <cell r="H8488">
            <v>44945.492847222216</v>
          </cell>
        </row>
        <row r="8489">
          <cell r="A8489" t="str">
            <v>Data Engineer</v>
          </cell>
          <cell r="H8489">
            <v>45079.573287037027</v>
          </cell>
        </row>
        <row r="8490">
          <cell r="A8490" t="str">
            <v>Data Engineer</v>
          </cell>
          <cell r="H8490">
            <v>45147.338333333333</v>
          </cell>
        </row>
        <row r="8491">
          <cell r="A8491" t="str">
            <v>Data Scientist</v>
          </cell>
          <cell r="H8491">
            <v>44964.628078703703</v>
          </cell>
        </row>
        <row r="8492">
          <cell r="A8492" t="str">
            <v>Data Analyst</v>
          </cell>
          <cell r="H8492">
            <v>45048.718368055554</v>
          </cell>
        </row>
        <row r="8493">
          <cell r="A8493" t="str">
            <v>Senior Data Engineer</v>
          </cell>
          <cell r="H8493">
            <v>45168.799942129634</v>
          </cell>
        </row>
        <row r="8494">
          <cell r="A8494" t="str">
            <v>Data Scientist</v>
          </cell>
          <cell r="H8494">
            <v>45167.588090277779</v>
          </cell>
        </row>
        <row r="8495">
          <cell r="A8495" t="str">
            <v>Data Scientist</v>
          </cell>
          <cell r="H8495">
            <v>45135.501655092587</v>
          </cell>
        </row>
        <row r="8496">
          <cell r="A8496" t="str">
            <v>Data Analyst</v>
          </cell>
          <cell r="H8496">
            <v>45056.584803240738</v>
          </cell>
        </row>
        <row r="8497">
          <cell r="A8497" t="str">
            <v>Data Scientist</v>
          </cell>
          <cell r="H8497">
            <v>45115.543657407397</v>
          </cell>
        </row>
        <row r="8498">
          <cell r="A8498" t="str">
            <v>Data Analyst</v>
          </cell>
          <cell r="H8498">
            <v>45248.375914351847</v>
          </cell>
        </row>
        <row r="8499">
          <cell r="A8499" t="str">
            <v>Data Engineer</v>
          </cell>
          <cell r="H8499">
            <v>45155.779780092591</v>
          </cell>
        </row>
        <row r="8500">
          <cell r="A8500" t="str">
            <v>Data Scientist</v>
          </cell>
          <cell r="H8500">
            <v>44985.46197916667</v>
          </cell>
        </row>
        <row r="8501">
          <cell r="A8501" t="str">
            <v>Data Engineer</v>
          </cell>
          <cell r="H8501">
            <v>44930.797037037039</v>
          </cell>
        </row>
        <row r="8502">
          <cell r="A8502" t="str">
            <v>Data Scientist</v>
          </cell>
          <cell r="H8502">
            <v>45265.918229166673</v>
          </cell>
        </row>
        <row r="8503">
          <cell r="A8503" t="str">
            <v>Software Engineer</v>
          </cell>
          <cell r="H8503">
            <v>44963.777939814812</v>
          </cell>
        </row>
        <row r="8504">
          <cell r="A8504" t="str">
            <v>Data Analyst</v>
          </cell>
          <cell r="H8504">
            <v>44965.708414351851</v>
          </cell>
        </row>
        <row r="8505">
          <cell r="A8505" t="str">
            <v>Senior Data Scientist</v>
          </cell>
          <cell r="H8505">
            <v>45185.251631944448</v>
          </cell>
        </row>
        <row r="8506">
          <cell r="A8506" t="str">
            <v>Senior Data Scientist</v>
          </cell>
          <cell r="H8506">
            <v>45188.627569444441</v>
          </cell>
        </row>
        <row r="8507">
          <cell r="A8507" t="str">
            <v>Data Scientist</v>
          </cell>
          <cell r="H8507">
            <v>45021.773599537039</v>
          </cell>
        </row>
        <row r="8508">
          <cell r="A8508" t="str">
            <v>Senior Data Analyst</v>
          </cell>
          <cell r="H8508">
            <v>45170.416875000003</v>
          </cell>
        </row>
        <row r="8509">
          <cell r="A8509" t="str">
            <v>Data Scientist</v>
          </cell>
          <cell r="H8509">
            <v>45194.753611111111</v>
          </cell>
        </row>
        <row r="8510">
          <cell r="A8510" t="str">
            <v>Data Engineer</v>
          </cell>
          <cell r="H8510">
            <v>45168.632627314822</v>
          </cell>
        </row>
        <row r="8511">
          <cell r="A8511" t="str">
            <v>Data Scientist</v>
          </cell>
          <cell r="H8511">
            <v>44960.755162037043</v>
          </cell>
        </row>
        <row r="8512">
          <cell r="A8512" t="str">
            <v>Data Scientist</v>
          </cell>
          <cell r="H8512">
            <v>45113.981238425928</v>
          </cell>
        </row>
        <row r="8513">
          <cell r="A8513" t="str">
            <v>Data Analyst</v>
          </cell>
          <cell r="H8513">
            <v>44942.001562500001</v>
          </cell>
        </row>
        <row r="8514">
          <cell r="A8514" t="str">
            <v>Senior Data Scientist</v>
          </cell>
          <cell r="H8514">
            <v>44966.836076388892</v>
          </cell>
        </row>
        <row r="8515">
          <cell r="A8515" t="str">
            <v>Machine Learning Engineer</v>
          </cell>
          <cell r="H8515">
            <v>45036.513391203713</v>
          </cell>
        </row>
        <row r="8516">
          <cell r="A8516" t="str">
            <v>Data Engineer</v>
          </cell>
          <cell r="H8516">
            <v>45179.257013888891</v>
          </cell>
        </row>
        <row r="8517">
          <cell r="A8517" t="str">
            <v>Data Scientist</v>
          </cell>
          <cell r="H8517">
            <v>45194.585219907407</v>
          </cell>
        </row>
        <row r="8518">
          <cell r="A8518" t="str">
            <v>Data Engineer</v>
          </cell>
          <cell r="H8518">
            <v>44937.798495370371</v>
          </cell>
        </row>
        <row r="8519">
          <cell r="A8519" t="str">
            <v>Data Analyst</v>
          </cell>
          <cell r="H8519">
            <v>45013.626493055563</v>
          </cell>
        </row>
        <row r="8520">
          <cell r="A8520" t="str">
            <v>Data Scientist</v>
          </cell>
          <cell r="H8520">
            <v>45200.085833333331</v>
          </cell>
        </row>
        <row r="8521">
          <cell r="A8521" t="str">
            <v>Data Engineer</v>
          </cell>
          <cell r="H8521">
            <v>44987.966041666667</v>
          </cell>
        </row>
        <row r="8522">
          <cell r="A8522" t="str">
            <v>Software Engineer</v>
          </cell>
          <cell r="H8522">
            <v>45127.11173611111</v>
          </cell>
        </row>
        <row r="8523">
          <cell r="A8523" t="str">
            <v>Data Analyst</v>
          </cell>
          <cell r="H8523">
            <v>45204.291747685187</v>
          </cell>
        </row>
        <row r="8524">
          <cell r="A8524" t="str">
            <v>Data Scientist</v>
          </cell>
          <cell r="H8524">
            <v>45229.996562499997</v>
          </cell>
        </row>
        <row r="8525">
          <cell r="A8525" t="str">
            <v>Data Engineer</v>
          </cell>
          <cell r="H8525">
            <v>45148.546875</v>
          </cell>
        </row>
        <row r="8526">
          <cell r="A8526" t="str">
            <v>Business Analyst</v>
          </cell>
          <cell r="H8526">
            <v>45267.959722222222</v>
          </cell>
        </row>
        <row r="8527">
          <cell r="A8527" t="str">
            <v>Senior Data Engineer</v>
          </cell>
          <cell r="H8527">
            <v>45077.92359953704</v>
          </cell>
        </row>
        <row r="8528">
          <cell r="A8528" t="str">
            <v>Data Analyst</v>
          </cell>
          <cell r="H8528">
            <v>45202.750196759262</v>
          </cell>
        </row>
        <row r="8529">
          <cell r="A8529" t="str">
            <v>Data Engineer</v>
          </cell>
          <cell r="H8529">
            <v>45285.377442129633</v>
          </cell>
        </row>
        <row r="8530">
          <cell r="A8530" t="str">
            <v>Data Engineer</v>
          </cell>
          <cell r="H8530">
            <v>45182.378645833327</v>
          </cell>
        </row>
        <row r="8531">
          <cell r="A8531" t="str">
            <v>Data Scientist</v>
          </cell>
          <cell r="H8531">
            <v>45042.65284722222</v>
          </cell>
        </row>
        <row r="8532">
          <cell r="A8532" t="str">
            <v>Data Scientist</v>
          </cell>
          <cell r="H8532">
            <v>45289.264490740738</v>
          </cell>
        </row>
        <row r="8533">
          <cell r="A8533" t="str">
            <v>Data Scientist</v>
          </cell>
          <cell r="H8533">
            <v>45208.462905092587</v>
          </cell>
        </row>
        <row r="8534">
          <cell r="A8534" t="str">
            <v>Data Analyst</v>
          </cell>
          <cell r="H8534">
            <v>44984.875798611109</v>
          </cell>
        </row>
        <row r="8535">
          <cell r="A8535" t="str">
            <v>Data Scientist</v>
          </cell>
          <cell r="H8535">
            <v>45093.680671296293</v>
          </cell>
        </row>
        <row r="8536">
          <cell r="A8536" t="str">
            <v>Software Engineer</v>
          </cell>
          <cell r="H8536">
            <v>45041.375810185193</v>
          </cell>
        </row>
        <row r="8537">
          <cell r="A8537" t="str">
            <v>Data Scientist</v>
          </cell>
          <cell r="H8537">
            <v>45177.752129629633</v>
          </cell>
        </row>
        <row r="8538">
          <cell r="A8538" t="str">
            <v>Senior Data Analyst</v>
          </cell>
          <cell r="H8538">
            <v>44959.544872685183</v>
          </cell>
        </row>
        <row r="8539">
          <cell r="A8539" t="str">
            <v>Data Scientist</v>
          </cell>
          <cell r="H8539">
            <v>45197.953645833331</v>
          </cell>
        </row>
        <row r="8540">
          <cell r="A8540" t="str">
            <v>Data Analyst</v>
          </cell>
          <cell r="H8540">
            <v>45246.293402777781</v>
          </cell>
        </row>
        <row r="8541">
          <cell r="A8541" t="str">
            <v>Data Engineer</v>
          </cell>
          <cell r="H8541">
            <v>45079.645810185182</v>
          </cell>
        </row>
        <row r="8542">
          <cell r="A8542" t="str">
            <v>Data Engineer</v>
          </cell>
          <cell r="H8542">
            <v>45197.753599537027</v>
          </cell>
        </row>
        <row r="8543">
          <cell r="A8543" t="str">
            <v>Data Scientist</v>
          </cell>
          <cell r="H8543">
            <v>45147.67895833333</v>
          </cell>
        </row>
        <row r="8544">
          <cell r="A8544" t="str">
            <v>Data Engineer</v>
          </cell>
          <cell r="H8544">
            <v>45150.413935185177</v>
          </cell>
        </row>
        <row r="8545">
          <cell r="A8545" t="str">
            <v>Data Engineer</v>
          </cell>
          <cell r="H8545">
            <v>45175.753495370373</v>
          </cell>
        </row>
        <row r="8546">
          <cell r="A8546" t="str">
            <v>Data Scientist</v>
          </cell>
          <cell r="H8546">
            <v>45267.751168981478</v>
          </cell>
        </row>
        <row r="8547">
          <cell r="A8547" t="str">
            <v>Data Scientist</v>
          </cell>
          <cell r="H8547">
            <v>45225.543668981481</v>
          </cell>
        </row>
        <row r="8548">
          <cell r="A8548" t="str">
            <v>Data Engineer</v>
          </cell>
          <cell r="H8548">
            <v>45212.761365740742</v>
          </cell>
        </row>
        <row r="8549">
          <cell r="A8549" t="str">
            <v>Senior Data Engineer</v>
          </cell>
          <cell r="H8549">
            <v>45015.632650462961</v>
          </cell>
        </row>
        <row r="8550">
          <cell r="A8550" t="str">
            <v>Senior Data Analyst</v>
          </cell>
          <cell r="H8550">
            <v>45019.503587962958</v>
          </cell>
        </row>
        <row r="8551">
          <cell r="A8551" t="str">
            <v>Data Analyst</v>
          </cell>
          <cell r="H8551">
            <v>45050.625150462962</v>
          </cell>
        </row>
        <row r="8552">
          <cell r="A8552" t="str">
            <v>Data Engineer</v>
          </cell>
          <cell r="H8552">
            <v>45133.881805555553</v>
          </cell>
        </row>
        <row r="8553">
          <cell r="A8553" t="str">
            <v>Senior Data Engineer</v>
          </cell>
          <cell r="H8553">
            <v>45115.169641203713</v>
          </cell>
        </row>
        <row r="8554">
          <cell r="A8554" t="str">
            <v>Data Engineer</v>
          </cell>
          <cell r="H8554">
            <v>45142.67114583333</v>
          </cell>
        </row>
        <row r="8555">
          <cell r="A8555" t="str">
            <v>Data Analyst</v>
          </cell>
          <cell r="H8555">
            <v>45006.513067129628</v>
          </cell>
        </row>
        <row r="8556">
          <cell r="A8556" t="str">
            <v>Business Analyst</v>
          </cell>
          <cell r="H8556">
            <v>44960.629293981481</v>
          </cell>
        </row>
        <row r="8557">
          <cell r="A8557" t="str">
            <v>Data Scientist</v>
          </cell>
          <cell r="H8557">
            <v>44941.457337962973</v>
          </cell>
        </row>
        <row r="8558">
          <cell r="A8558" t="str">
            <v>Data Analyst</v>
          </cell>
          <cell r="H8558">
            <v>45173.459398148138</v>
          </cell>
        </row>
        <row r="8559">
          <cell r="A8559" t="str">
            <v>Data Scientist</v>
          </cell>
          <cell r="H8559">
            <v>44972.338865740741</v>
          </cell>
        </row>
        <row r="8560">
          <cell r="A8560" t="str">
            <v>Data Engineer</v>
          </cell>
          <cell r="H8560">
            <v>45084.355636574073</v>
          </cell>
        </row>
        <row r="8561">
          <cell r="A8561" t="str">
            <v>Data Engineer</v>
          </cell>
          <cell r="H8561">
            <v>45071.878969907397</v>
          </cell>
        </row>
        <row r="8562">
          <cell r="A8562" t="str">
            <v>Data Scientist</v>
          </cell>
          <cell r="H8562">
            <v>45131.878229166658</v>
          </cell>
        </row>
        <row r="8563">
          <cell r="A8563" t="str">
            <v>Data Engineer</v>
          </cell>
          <cell r="H8563">
            <v>45028.291655092587</v>
          </cell>
        </row>
        <row r="8564">
          <cell r="A8564" t="str">
            <v>Data Analyst</v>
          </cell>
          <cell r="H8564">
            <v>45013.666898148149</v>
          </cell>
        </row>
        <row r="8565">
          <cell r="A8565" t="str">
            <v>Software Engineer</v>
          </cell>
          <cell r="H8565">
            <v>45211.31927083333</v>
          </cell>
        </row>
        <row r="8566">
          <cell r="A8566" t="str">
            <v>Data Analyst</v>
          </cell>
          <cell r="H8566">
            <v>44934.791620370372</v>
          </cell>
        </row>
        <row r="8567">
          <cell r="A8567" t="str">
            <v>Senior Data Engineer</v>
          </cell>
          <cell r="H8567">
            <v>44974.256701388891</v>
          </cell>
        </row>
        <row r="8568">
          <cell r="A8568" t="str">
            <v>Data Analyst</v>
          </cell>
          <cell r="H8568">
            <v>45125.709722222222</v>
          </cell>
        </row>
        <row r="8569">
          <cell r="A8569" t="str">
            <v>Machine Learning Engineer</v>
          </cell>
          <cell r="H8569">
            <v>45286.377071759263</v>
          </cell>
        </row>
        <row r="8570">
          <cell r="A8570" t="str">
            <v>Data Analyst</v>
          </cell>
          <cell r="H8570">
            <v>45022.291979166657</v>
          </cell>
        </row>
        <row r="8571">
          <cell r="A8571" t="str">
            <v>Data Engineer</v>
          </cell>
          <cell r="H8571">
            <v>44979.656215277777</v>
          </cell>
        </row>
        <row r="8572">
          <cell r="A8572" t="str">
            <v>Data Engineer</v>
          </cell>
          <cell r="H8572">
            <v>45012.59170138889</v>
          </cell>
        </row>
        <row r="8573">
          <cell r="A8573" t="str">
            <v>Data Engineer</v>
          </cell>
          <cell r="H8573">
            <v>45020.540219907409</v>
          </cell>
        </row>
        <row r="8574">
          <cell r="A8574" t="str">
            <v>Data Engineer</v>
          </cell>
          <cell r="H8574">
            <v>44989.275219907409</v>
          </cell>
        </row>
        <row r="8575">
          <cell r="A8575" t="str">
            <v>Data Analyst</v>
          </cell>
          <cell r="H8575">
            <v>45172.416944444441</v>
          </cell>
        </row>
        <row r="8576">
          <cell r="A8576" t="str">
            <v>Data Engineer</v>
          </cell>
          <cell r="H8576">
            <v>45016.756921296299</v>
          </cell>
        </row>
        <row r="8577">
          <cell r="A8577" t="str">
            <v>Data Engineer</v>
          </cell>
          <cell r="H8577">
            <v>45159.162476851852</v>
          </cell>
        </row>
        <row r="8578">
          <cell r="A8578" t="str">
            <v>Data Analyst</v>
          </cell>
          <cell r="H8578">
            <v>44958.330057870371</v>
          </cell>
        </row>
        <row r="8579">
          <cell r="A8579" t="str">
            <v>Data Engineer</v>
          </cell>
          <cell r="H8579">
            <v>45284.797060185178</v>
          </cell>
        </row>
        <row r="8580">
          <cell r="A8580" t="str">
            <v>Data Engineer</v>
          </cell>
          <cell r="H8580">
            <v>45255.376944444448</v>
          </cell>
        </row>
        <row r="8581">
          <cell r="A8581" t="str">
            <v>Data Engineer</v>
          </cell>
          <cell r="H8581">
            <v>45145.102442129632</v>
          </cell>
        </row>
        <row r="8582">
          <cell r="A8582" t="str">
            <v>Data Engineer</v>
          </cell>
          <cell r="H8582">
            <v>45250.571516203701</v>
          </cell>
        </row>
        <row r="8583">
          <cell r="A8583" t="str">
            <v>Data Scientist</v>
          </cell>
          <cell r="H8583">
            <v>45173.127384259264</v>
          </cell>
        </row>
        <row r="8584">
          <cell r="A8584" t="str">
            <v>Data Scientist</v>
          </cell>
          <cell r="H8584">
            <v>45156.25340277778</v>
          </cell>
        </row>
        <row r="8585">
          <cell r="A8585" t="str">
            <v>Data Engineer</v>
          </cell>
          <cell r="H8585">
            <v>44998.581458333327</v>
          </cell>
        </row>
        <row r="8586">
          <cell r="A8586" t="str">
            <v>Data Engineer</v>
          </cell>
          <cell r="H8586">
            <v>45044.630891203713</v>
          </cell>
        </row>
        <row r="8587">
          <cell r="A8587" t="str">
            <v>Senior Data Engineer</v>
          </cell>
          <cell r="H8587">
            <v>45128.469641203701</v>
          </cell>
        </row>
        <row r="8588">
          <cell r="A8588" t="str">
            <v>Data Scientist</v>
          </cell>
          <cell r="H8588">
            <v>45099.767372685194</v>
          </cell>
        </row>
        <row r="8589">
          <cell r="A8589" t="str">
            <v>Data Engineer</v>
          </cell>
          <cell r="H8589">
            <v>45248.836168981477</v>
          </cell>
        </row>
        <row r="8590">
          <cell r="A8590" t="str">
            <v>Data Scientist</v>
          </cell>
          <cell r="H8590">
            <v>45105.961192129631</v>
          </cell>
        </row>
        <row r="8591">
          <cell r="A8591" t="str">
            <v>Data Scientist</v>
          </cell>
          <cell r="H8591">
            <v>45098.795312499999</v>
          </cell>
        </row>
        <row r="8592">
          <cell r="A8592" t="str">
            <v>Business Analyst</v>
          </cell>
          <cell r="H8592">
            <v>45099.495682870373</v>
          </cell>
        </row>
        <row r="8593">
          <cell r="A8593" t="str">
            <v>Data Engineer</v>
          </cell>
          <cell r="H8593">
            <v>45177.809687499997</v>
          </cell>
        </row>
        <row r="8594">
          <cell r="A8594" t="str">
            <v>Data Engineer</v>
          </cell>
          <cell r="H8594">
            <v>44973.376493055563</v>
          </cell>
        </row>
        <row r="8595">
          <cell r="A8595" t="str">
            <v>Data Engineer</v>
          </cell>
          <cell r="H8595">
            <v>45103.76599537037</v>
          </cell>
        </row>
        <row r="8596">
          <cell r="A8596" t="str">
            <v>Data Engineer</v>
          </cell>
          <cell r="H8596">
            <v>45273.29791666667</v>
          </cell>
        </row>
        <row r="8597">
          <cell r="A8597" t="str">
            <v>Data Scientist</v>
          </cell>
          <cell r="H8597">
            <v>45175.772534722222</v>
          </cell>
        </row>
        <row r="8598">
          <cell r="A8598" t="str">
            <v>Senior Data Engineer</v>
          </cell>
          <cell r="H8598">
            <v>45132.337997685187</v>
          </cell>
        </row>
        <row r="8599">
          <cell r="A8599" t="str">
            <v>Data Analyst</v>
          </cell>
          <cell r="H8599">
            <v>45033.478773148148</v>
          </cell>
        </row>
        <row r="8600">
          <cell r="A8600" t="str">
            <v>Senior Data Engineer</v>
          </cell>
          <cell r="H8600">
            <v>45201.945208333331</v>
          </cell>
        </row>
        <row r="8601">
          <cell r="A8601" t="str">
            <v>Data Engineer</v>
          </cell>
          <cell r="H8601">
            <v>44965.837812500002</v>
          </cell>
        </row>
        <row r="8602">
          <cell r="A8602" t="str">
            <v>Senior Data Scientist</v>
          </cell>
          <cell r="H8602">
            <v>45172.41982638889</v>
          </cell>
        </row>
        <row r="8603">
          <cell r="A8603" t="str">
            <v>Data Engineer</v>
          </cell>
          <cell r="H8603">
            <v>45235.795520833337</v>
          </cell>
        </row>
        <row r="8604">
          <cell r="A8604" t="str">
            <v>Data Engineer</v>
          </cell>
          <cell r="H8604">
            <v>45188.732974537037</v>
          </cell>
        </row>
        <row r="8605">
          <cell r="A8605" t="str">
            <v>Senior Data Engineer</v>
          </cell>
          <cell r="H8605">
            <v>45049.400578703702</v>
          </cell>
        </row>
        <row r="8606">
          <cell r="A8606" t="str">
            <v>Machine Learning Engineer</v>
          </cell>
          <cell r="H8606">
            <v>45135.349976851852</v>
          </cell>
        </row>
        <row r="8607">
          <cell r="A8607" t="str">
            <v>Data Engineer</v>
          </cell>
          <cell r="H8607">
            <v>45149.258101851847</v>
          </cell>
        </row>
        <row r="8608">
          <cell r="A8608" t="str">
            <v>Data Scientist</v>
          </cell>
          <cell r="H8608">
            <v>45091.724074074067</v>
          </cell>
        </row>
        <row r="8609">
          <cell r="A8609" t="str">
            <v>Data Analyst</v>
          </cell>
          <cell r="H8609">
            <v>45042.834930555553</v>
          </cell>
        </row>
        <row r="8610">
          <cell r="A8610" t="str">
            <v>Data Engineer</v>
          </cell>
          <cell r="H8610">
            <v>45270.788356481477</v>
          </cell>
        </row>
        <row r="8611">
          <cell r="A8611" t="str">
            <v>Data Engineer</v>
          </cell>
          <cell r="H8611">
            <v>45083.630312499998</v>
          </cell>
        </row>
        <row r="8612">
          <cell r="A8612" t="str">
            <v>Data Engineer</v>
          </cell>
          <cell r="H8612">
            <v>44994.589606481481</v>
          </cell>
        </row>
        <row r="8613">
          <cell r="A8613" t="str">
            <v>Data Scientist</v>
          </cell>
          <cell r="H8613">
            <v>44932.753981481481</v>
          </cell>
        </row>
        <row r="8614">
          <cell r="A8614" t="str">
            <v>Data Scientist</v>
          </cell>
          <cell r="H8614">
            <v>45151.543923611112</v>
          </cell>
        </row>
        <row r="8615">
          <cell r="A8615" t="str">
            <v>Data Engineer</v>
          </cell>
          <cell r="H8615">
            <v>45107.425451388888</v>
          </cell>
        </row>
        <row r="8616">
          <cell r="A8616" t="str">
            <v>Data Engineer</v>
          </cell>
          <cell r="H8616">
            <v>45233.593333333331</v>
          </cell>
        </row>
        <row r="8617">
          <cell r="A8617" t="str">
            <v>Data Engineer</v>
          </cell>
          <cell r="H8617">
            <v>45103.589155092603</v>
          </cell>
        </row>
        <row r="8618">
          <cell r="A8618" t="str">
            <v>Data Analyst</v>
          </cell>
          <cell r="H8618">
            <v>45170.333958333344</v>
          </cell>
        </row>
        <row r="8619">
          <cell r="A8619" t="str">
            <v>Data Scientist</v>
          </cell>
          <cell r="H8619">
            <v>45058.460393518522</v>
          </cell>
        </row>
        <row r="8620">
          <cell r="A8620" t="str">
            <v>Senior Data Engineer</v>
          </cell>
          <cell r="H8620">
            <v>45124.653981481482</v>
          </cell>
        </row>
        <row r="8621">
          <cell r="A8621" t="str">
            <v>Data Analyst</v>
          </cell>
          <cell r="H8621">
            <v>44932.271319444437</v>
          </cell>
        </row>
        <row r="8622">
          <cell r="A8622" t="str">
            <v>Data Analyst</v>
          </cell>
          <cell r="H8622">
            <v>45143.804305555554</v>
          </cell>
        </row>
        <row r="8623">
          <cell r="A8623" t="str">
            <v>Senior Data Engineer</v>
          </cell>
          <cell r="H8623">
            <v>45058.347974537042</v>
          </cell>
        </row>
        <row r="8624">
          <cell r="A8624" t="str">
            <v>Data Analyst</v>
          </cell>
          <cell r="H8624">
            <v>45035.625798611109</v>
          </cell>
        </row>
        <row r="8625">
          <cell r="A8625" t="str">
            <v>Data Engineer</v>
          </cell>
          <cell r="H8625">
            <v>44981.922314814823</v>
          </cell>
        </row>
        <row r="8626">
          <cell r="A8626" t="str">
            <v>Data Engineer</v>
          </cell>
          <cell r="H8626">
            <v>44970.798356481479</v>
          </cell>
        </row>
        <row r="8627">
          <cell r="A8627" t="str">
            <v>Senior Data Engineer</v>
          </cell>
          <cell r="H8627">
            <v>45014.31459490741</v>
          </cell>
        </row>
        <row r="8628">
          <cell r="A8628" t="str">
            <v>Senior Data Scientist</v>
          </cell>
          <cell r="H8628">
            <v>44929.981145833342</v>
          </cell>
        </row>
        <row r="8629">
          <cell r="A8629" t="str">
            <v>Data Scientist</v>
          </cell>
          <cell r="H8629">
            <v>45029.734780092593</v>
          </cell>
        </row>
        <row r="8630">
          <cell r="A8630" t="str">
            <v>Data Analyst</v>
          </cell>
          <cell r="H8630">
            <v>45126.647905092592</v>
          </cell>
        </row>
        <row r="8631">
          <cell r="A8631" t="str">
            <v>Data Analyst</v>
          </cell>
          <cell r="H8631">
            <v>45213.630277777767</v>
          </cell>
        </row>
        <row r="8632">
          <cell r="A8632" t="str">
            <v>Data Engineer</v>
          </cell>
          <cell r="H8632">
            <v>45161.880613425928</v>
          </cell>
        </row>
        <row r="8633">
          <cell r="A8633" t="str">
            <v>Data Scientist</v>
          </cell>
          <cell r="H8633">
            <v>45149.252650462957</v>
          </cell>
        </row>
        <row r="8634">
          <cell r="A8634" t="str">
            <v>Senior Data Analyst</v>
          </cell>
          <cell r="H8634">
            <v>45161.750243055547</v>
          </cell>
        </row>
        <row r="8635">
          <cell r="A8635" t="str">
            <v>Data Analyst</v>
          </cell>
          <cell r="H8635">
            <v>45082.83520833333</v>
          </cell>
        </row>
        <row r="8636">
          <cell r="A8636" t="str">
            <v>Software Engineer</v>
          </cell>
          <cell r="H8636">
            <v>45118.04178240741</v>
          </cell>
        </row>
        <row r="8637">
          <cell r="A8637" t="str">
            <v>Data Scientist</v>
          </cell>
          <cell r="H8637">
            <v>45147.252546296288</v>
          </cell>
        </row>
        <row r="8638">
          <cell r="A8638" t="str">
            <v>Data Analyst</v>
          </cell>
          <cell r="H8638">
            <v>45201.652615740742</v>
          </cell>
        </row>
        <row r="8639">
          <cell r="A8639" t="str">
            <v>Data Engineer</v>
          </cell>
          <cell r="H8639">
            <v>45051.53533564815</v>
          </cell>
        </row>
        <row r="8640">
          <cell r="A8640" t="str">
            <v>Data Engineer</v>
          </cell>
          <cell r="H8640">
            <v>45246.778101851851</v>
          </cell>
        </row>
        <row r="8641">
          <cell r="A8641" t="str">
            <v>Data Scientist</v>
          </cell>
          <cell r="H8641">
            <v>45055.258530092593</v>
          </cell>
        </row>
        <row r="8642">
          <cell r="A8642" t="str">
            <v>Data Analyst</v>
          </cell>
          <cell r="H8642">
            <v>45156.00141203704</v>
          </cell>
        </row>
        <row r="8643">
          <cell r="A8643" t="str">
            <v>Data Analyst</v>
          </cell>
          <cell r="H8643">
            <v>45062.79483796296</v>
          </cell>
        </row>
        <row r="8644">
          <cell r="A8644" t="str">
            <v>Senior Data Engineer</v>
          </cell>
          <cell r="H8644">
            <v>44992.057118055563</v>
          </cell>
        </row>
        <row r="8645">
          <cell r="A8645" t="str">
            <v>Data Analyst</v>
          </cell>
          <cell r="H8645">
            <v>45143.804131944453</v>
          </cell>
        </row>
        <row r="8646">
          <cell r="A8646" t="str">
            <v>Data Engineer</v>
          </cell>
          <cell r="H8646">
            <v>44958.617754629631</v>
          </cell>
        </row>
        <row r="8647">
          <cell r="A8647" t="str">
            <v>Data Engineer</v>
          </cell>
          <cell r="H8647">
            <v>45102.365636574083</v>
          </cell>
        </row>
        <row r="8648">
          <cell r="A8648" t="str">
            <v>Senior Data Analyst</v>
          </cell>
          <cell r="H8648">
            <v>44986.508634259262</v>
          </cell>
        </row>
        <row r="8649">
          <cell r="A8649" t="str">
            <v>Data Scientist</v>
          </cell>
          <cell r="H8649">
            <v>45012.497083333343</v>
          </cell>
        </row>
        <row r="8650">
          <cell r="A8650" t="str">
            <v>Data Engineer</v>
          </cell>
          <cell r="H8650">
            <v>44937.491759259261</v>
          </cell>
        </row>
        <row r="8651">
          <cell r="A8651" t="str">
            <v>Data Scientist</v>
          </cell>
          <cell r="H8651">
            <v>45255.501087962963</v>
          </cell>
        </row>
        <row r="8652">
          <cell r="A8652" t="str">
            <v>Data Engineer</v>
          </cell>
          <cell r="H8652">
            <v>45028.641886574071</v>
          </cell>
        </row>
        <row r="8653">
          <cell r="A8653" t="str">
            <v>Senior Data Engineer</v>
          </cell>
          <cell r="H8653">
            <v>45215.645324074067</v>
          </cell>
        </row>
        <row r="8654">
          <cell r="A8654" t="str">
            <v>Data Engineer</v>
          </cell>
          <cell r="H8654">
            <v>45092.722800925927</v>
          </cell>
        </row>
        <row r="8655">
          <cell r="A8655" t="str">
            <v>Data Analyst</v>
          </cell>
          <cell r="H8655">
            <v>45042.758703703701</v>
          </cell>
        </row>
        <row r="8656">
          <cell r="A8656" t="str">
            <v>Business Analyst</v>
          </cell>
          <cell r="H8656">
            <v>45163.626215277778</v>
          </cell>
        </row>
        <row r="8657">
          <cell r="A8657" t="str">
            <v>Data Engineer</v>
          </cell>
          <cell r="H8657">
            <v>45203.679456018523</v>
          </cell>
        </row>
        <row r="8658">
          <cell r="A8658" t="str">
            <v>Data Engineer</v>
          </cell>
          <cell r="H8658">
            <v>45119.420578703714</v>
          </cell>
        </row>
        <row r="8659">
          <cell r="A8659" t="str">
            <v>Data Analyst</v>
          </cell>
          <cell r="H8659">
            <v>45009.669675925928</v>
          </cell>
        </row>
        <row r="8660">
          <cell r="A8660" t="str">
            <v>Data Scientist</v>
          </cell>
          <cell r="H8660">
            <v>45146.462291666663</v>
          </cell>
        </row>
        <row r="8661">
          <cell r="A8661" t="str">
            <v>Senior Data Engineer</v>
          </cell>
          <cell r="H8661">
            <v>44999.427349537043</v>
          </cell>
        </row>
        <row r="8662">
          <cell r="A8662" t="str">
            <v>Senior Data Engineer</v>
          </cell>
          <cell r="H8662">
            <v>45096.339930555558</v>
          </cell>
        </row>
        <row r="8663">
          <cell r="A8663" t="str">
            <v>Senior Data Analyst</v>
          </cell>
          <cell r="H8663">
            <v>45196.667916666673</v>
          </cell>
        </row>
        <row r="8664">
          <cell r="A8664" t="str">
            <v>Data Scientist</v>
          </cell>
          <cell r="H8664">
            <v>45056.418888888889</v>
          </cell>
        </row>
        <row r="8665">
          <cell r="A8665" t="str">
            <v>Senior Data Engineer</v>
          </cell>
          <cell r="H8665">
            <v>45199.005254629628</v>
          </cell>
        </row>
        <row r="8666">
          <cell r="A8666" t="str">
            <v>Data Scientist</v>
          </cell>
          <cell r="H8666">
            <v>45083.694872685177</v>
          </cell>
        </row>
        <row r="8667">
          <cell r="A8667" t="str">
            <v>Senior Data Engineer</v>
          </cell>
          <cell r="H8667">
            <v>45159.799363425933</v>
          </cell>
        </row>
        <row r="8668">
          <cell r="A8668" t="str">
            <v>Data Engineer</v>
          </cell>
          <cell r="H8668">
            <v>45236.052048611113</v>
          </cell>
        </row>
        <row r="8669">
          <cell r="A8669" t="str">
            <v>Data Engineer</v>
          </cell>
          <cell r="H8669">
            <v>45021.523645833331</v>
          </cell>
        </row>
        <row r="8670">
          <cell r="A8670" t="str">
            <v>Senior Data Analyst</v>
          </cell>
          <cell r="H8670">
            <v>45033.875173611108</v>
          </cell>
        </row>
        <row r="8671">
          <cell r="A8671" t="str">
            <v>Data Scientist</v>
          </cell>
          <cell r="H8671">
            <v>45028.264224537037</v>
          </cell>
        </row>
        <row r="8672">
          <cell r="A8672" t="str">
            <v>Senior Data Scientist</v>
          </cell>
          <cell r="H8672">
            <v>45172.626122685193</v>
          </cell>
        </row>
        <row r="8673">
          <cell r="A8673" t="str">
            <v>Data Analyst</v>
          </cell>
          <cell r="H8673">
            <v>45106.918217592603</v>
          </cell>
        </row>
        <row r="8674">
          <cell r="A8674" t="str">
            <v>Business Analyst</v>
          </cell>
          <cell r="H8674">
            <v>45221.45957175926</v>
          </cell>
        </row>
        <row r="8675">
          <cell r="A8675" t="str">
            <v>Data Engineer</v>
          </cell>
          <cell r="H8675">
            <v>45149.841249999998</v>
          </cell>
        </row>
        <row r="8676">
          <cell r="A8676" t="str">
            <v>Senior Data Analyst</v>
          </cell>
          <cell r="H8676">
            <v>45225.835115740738</v>
          </cell>
        </row>
        <row r="8677">
          <cell r="A8677" t="str">
            <v>Data Analyst</v>
          </cell>
          <cell r="H8677">
            <v>45127.836284722223</v>
          </cell>
        </row>
        <row r="8678">
          <cell r="A8678" t="str">
            <v>Data Analyst</v>
          </cell>
          <cell r="H8678">
            <v>45142.668124999997</v>
          </cell>
        </row>
        <row r="8679">
          <cell r="A8679" t="str">
            <v>Senior Data Scientist</v>
          </cell>
          <cell r="H8679">
            <v>45161.668611111112</v>
          </cell>
        </row>
        <row r="8680">
          <cell r="A8680" t="str">
            <v>Data Analyst</v>
          </cell>
          <cell r="H8680">
            <v>45161.750474537039</v>
          </cell>
        </row>
        <row r="8681">
          <cell r="A8681" t="str">
            <v>Data Engineer</v>
          </cell>
          <cell r="H8681">
            <v>45138.591192129628</v>
          </cell>
        </row>
        <row r="8682">
          <cell r="A8682" t="str">
            <v>Senior Data Engineer</v>
          </cell>
          <cell r="H8682">
            <v>45088.337500000001</v>
          </cell>
        </row>
        <row r="8683">
          <cell r="A8683" t="str">
            <v>Senior Data Analyst</v>
          </cell>
          <cell r="H8683">
            <v>45010.1406712963</v>
          </cell>
        </row>
        <row r="8684">
          <cell r="A8684" t="str">
            <v>Data Scientist</v>
          </cell>
          <cell r="H8684">
            <v>44999.420219907413</v>
          </cell>
        </row>
        <row r="8685">
          <cell r="A8685" t="str">
            <v>Senior Data Scientist</v>
          </cell>
          <cell r="H8685">
            <v>44953.628101851849</v>
          </cell>
        </row>
        <row r="8686">
          <cell r="A8686" t="str">
            <v>Data Engineer</v>
          </cell>
          <cell r="H8686">
            <v>44965.796099537038</v>
          </cell>
        </row>
        <row r="8687">
          <cell r="A8687" t="str">
            <v>Senior Data Engineer</v>
          </cell>
          <cell r="H8687">
            <v>45160.33898148148</v>
          </cell>
        </row>
        <row r="8688">
          <cell r="A8688" t="str">
            <v>Data Engineer</v>
          </cell>
          <cell r="H8688">
            <v>45208.570937500001</v>
          </cell>
        </row>
        <row r="8689">
          <cell r="A8689" t="str">
            <v>Data Analyst</v>
          </cell>
          <cell r="H8689">
            <v>45075.42355324074</v>
          </cell>
        </row>
        <row r="8690">
          <cell r="A8690" t="str">
            <v>Data Engineer</v>
          </cell>
          <cell r="H8690">
            <v>44992.044571759259</v>
          </cell>
        </row>
        <row r="8691">
          <cell r="A8691" t="str">
            <v>Data Analyst</v>
          </cell>
          <cell r="H8691">
            <v>45267.376643518517</v>
          </cell>
        </row>
        <row r="8692">
          <cell r="A8692" t="str">
            <v>Data Engineer</v>
          </cell>
          <cell r="H8692">
            <v>45119.754583333342</v>
          </cell>
        </row>
        <row r="8693">
          <cell r="A8693" t="str">
            <v>Senior Data Analyst</v>
          </cell>
          <cell r="H8693">
            <v>45121.620798611111</v>
          </cell>
        </row>
        <row r="8694">
          <cell r="A8694" t="str">
            <v>Senior Data Scientist</v>
          </cell>
          <cell r="H8694">
            <v>44944.324652777781</v>
          </cell>
        </row>
        <row r="8695">
          <cell r="A8695" t="str">
            <v>Machine Learning Engineer</v>
          </cell>
          <cell r="H8695">
            <v>45135.929548611108</v>
          </cell>
        </row>
        <row r="8696">
          <cell r="A8696" t="str">
            <v>Data Analyst</v>
          </cell>
          <cell r="H8696">
            <v>45261.417500000003</v>
          </cell>
        </row>
        <row r="8697">
          <cell r="A8697" t="str">
            <v>Data Scientist</v>
          </cell>
          <cell r="H8697">
            <v>45177.751782407409</v>
          </cell>
        </row>
        <row r="8698">
          <cell r="A8698" t="str">
            <v>Senior Data Engineer</v>
          </cell>
          <cell r="H8698">
            <v>45163.339375000003</v>
          </cell>
        </row>
        <row r="8699">
          <cell r="A8699" t="str">
            <v>Data Analyst</v>
          </cell>
          <cell r="H8699">
            <v>45194.625289351847</v>
          </cell>
        </row>
        <row r="8700">
          <cell r="A8700" t="str">
            <v>Data Engineer</v>
          </cell>
          <cell r="H8700">
            <v>44977.514270833337</v>
          </cell>
        </row>
        <row r="8701">
          <cell r="A8701" t="str">
            <v>Machine Learning Engineer</v>
          </cell>
          <cell r="H8701">
            <v>45189.376956018517</v>
          </cell>
        </row>
        <row r="8702">
          <cell r="A8702" t="str">
            <v>Data Engineer</v>
          </cell>
          <cell r="H8702">
            <v>45092.641377314823</v>
          </cell>
        </row>
        <row r="8703">
          <cell r="A8703" t="str">
            <v>Data Analyst</v>
          </cell>
          <cell r="H8703">
            <v>45211.541828703703</v>
          </cell>
        </row>
        <row r="8704">
          <cell r="A8704" t="str">
            <v>Business Analyst</v>
          </cell>
          <cell r="H8704">
            <v>45215.833310185182</v>
          </cell>
        </row>
        <row r="8705">
          <cell r="A8705" t="str">
            <v>Data Analyst</v>
          </cell>
          <cell r="H8705">
            <v>45104.833657407413</v>
          </cell>
        </row>
        <row r="8706">
          <cell r="A8706" t="str">
            <v>Senior Data Scientist</v>
          </cell>
          <cell r="H8706">
            <v>45161.848807870367</v>
          </cell>
        </row>
        <row r="8707">
          <cell r="A8707" t="str">
            <v>Senior Data Analyst</v>
          </cell>
          <cell r="H8707">
            <v>45237.502638888887</v>
          </cell>
        </row>
        <row r="8708">
          <cell r="A8708" t="str">
            <v>Data Engineer</v>
          </cell>
          <cell r="H8708">
            <v>45097.632326388892</v>
          </cell>
        </row>
        <row r="8709">
          <cell r="A8709" t="str">
            <v>Senior Data Scientist</v>
          </cell>
          <cell r="H8709">
            <v>45173.711226851847</v>
          </cell>
        </row>
        <row r="8710">
          <cell r="A8710" t="str">
            <v>Data Analyst</v>
          </cell>
          <cell r="H8710">
            <v>45168.793240740742</v>
          </cell>
        </row>
        <row r="8711">
          <cell r="A8711" t="str">
            <v>Senior Data Scientist</v>
          </cell>
          <cell r="H8711">
            <v>44997.504733796297</v>
          </cell>
        </row>
        <row r="8712">
          <cell r="A8712" t="str">
            <v>Data Analyst</v>
          </cell>
          <cell r="H8712">
            <v>45048.834953703707</v>
          </cell>
        </row>
        <row r="8713">
          <cell r="A8713" t="str">
            <v>Data Scientist</v>
          </cell>
          <cell r="H8713">
            <v>44999.710081018522</v>
          </cell>
        </row>
        <row r="8714">
          <cell r="A8714" t="str">
            <v>Senior Data Engineer</v>
          </cell>
          <cell r="H8714">
            <v>44953.924074074072</v>
          </cell>
        </row>
        <row r="8715">
          <cell r="A8715" t="str">
            <v>Senior Data Scientist</v>
          </cell>
          <cell r="H8715">
            <v>45128.37871527778</v>
          </cell>
        </row>
        <row r="8716">
          <cell r="A8716" t="str">
            <v>Senior Data Engineer</v>
          </cell>
          <cell r="H8716">
            <v>44930.631203703713</v>
          </cell>
        </row>
        <row r="8717">
          <cell r="A8717" t="str">
            <v>Senior Data Engineer</v>
          </cell>
          <cell r="H8717">
            <v>44960.63040509259</v>
          </cell>
        </row>
        <row r="8718">
          <cell r="A8718" t="str">
            <v>Software Engineer</v>
          </cell>
          <cell r="H8718">
            <v>45014.667754629627</v>
          </cell>
        </row>
        <row r="8719">
          <cell r="A8719" t="str">
            <v>Data Scientist</v>
          </cell>
          <cell r="H8719">
            <v>45044.711388888893</v>
          </cell>
        </row>
        <row r="8720">
          <cell r="A8720" t="str">
            <v>Data Scientist</v>
          </cell>
          <cell r="H8720">
            <v>44970.545138888891</v>
          </cell>
        </row>
        <row r="8721">
          <cell r="A8721" t="str">
            <v>Data Scientist</v>
          </cell>
          <cell r="H8721">
            <v>45118.626354166663</v>
          </cell>
        </row>
        <row r="8722">
          <cell r="A8722" t="str">
            <v>Data Analyst</v>
          </cell>
          <cell r="H8722">
            <v>44940.75</v>
          </cell>
        </row>
        <row r="8723">
          <cell r="A8723" t="str">
            <v>Data Scientist</v>
          </cell>
          <cell r="H8723">
            <v>45059.939745370371</v>
          </cell>
        </row>
        <row r="8724">
          <cell r="A8724" t="str">
            <v>Data Scientist</v>
          </cell>
          <cell r="H8724">
            <v>45126.295173611114</v>
          </cell>
        </row>
        <row r="8725">
          <cell r="A8725" t="str">
            <v>Data Analyst</v>
          </cell>
          <cell r="H8725">
            <v>45009.58394675926</v>
          </cell>
        </row>
        <row r="8726">
          <cell r="A8726" t="str">
            <v>Data Scientist</v>
          </cell>
          <cell r="H8726">
            <v>45079.968692129631</v>
          </cell>
        </row>
        <row r="8727">
          <cell r="A8727" t="str">
            <v>Data Engineer</v>
          </cell>
          <cell r="H8727">
            <v>44965.671747685177</v>
          </cell>
        </row>
        <row r="8728">
          <cell r="A8728" t="str">
            <v>Senior Data Engineer</v>
          </cell>
          <cell r="H8728">
            <v>45006.55064814815</v>
          </cell>
        </row>
        <row r="8729">
          <cell r="A8729" t="str">
            <v>Data Scientist</v>
          </cell>
          <cell r="H8729">
            <v>45218.683819444443</v>
          </cell>
        </row>
        <row r="8730">
          <cell r="A8730" t="str">
            <v>Data Engineer</v>
          </cell>
          <cell r="H8730">
            <v>45062.779583333337</v>
          </cell>
        </row>
        <row r="8731">
          <cell r="A8731" t="str">
            <v>Data Engineer</v>
          </cell>
          <cell r="H8731">
            <v>44994.966180555559</v>
          </cell>
        </row>
        <row r="8732">
          <cell r="A8732" t="str">
            <v>Data Analyst</v>
          </cell>
          <cell r="H8732">
            <v>45056.667094907411</v>
          </cell>
        </row>
        <row r="8733">
          <cell r="A8733" t="str">
            <v>Senior Data Engineer</v>
          </cell>
          <cell r="H8733">
            <v>45225.879652777781</v>
          </cell>
        </row>
        <row r="8734">
          <cell r="A8734" t="str">
            <v>Data Engineer</v>
          </cell>
          <cell r="H8734">
            <v>45260.380578703713</v>
          </cell>
        </row>
        <row r="8735">
          <cell r="A8735" t="str">
            <v>Data Analyst</v>
          </cell>
          <cell r="H8735">
            <v>45037.173113425917</v>
          </cell>
        </row>
        <row r="8736">
          <cell r="A8736" t="str">
            <v>Data Scientist</v>
          </cell>
          <cell r="H8736">
            <v>45033.816851851851</v>
          </cell>
        </row>
        <row r="8737">
          <cell r="A8737" t="str">
            <v>Senior Data Engineer</v>
          </cell>
          <cell r="H8737">
            <v>45106.799074074072</v>
          </cell>
        </row>
        <row r="8738">
          <cell r="A8738" t="str">
            <v>Data Analyst</v>
          </cell>
          <cell r="H8738">
            <v>44997.627083333333</v>
          </cell>
        </row>
        <row r="8739">
          <cell r="A8739" t="str">
            <v>Data Scientist</v>
          </cell>
          <cell r="H8739">
            <v>45189.252083333333</v>
          </cell>
        </row>
        <row r="8740">
          <cell r="A8740" t="str">
            <v>Data Scientist</v>
          </cell>
          <cell r="H8740">
            <v>45210.626597222217</v>
          </cell>
        </row>
        <row r="8741">
          <cell r="A8741" t="str">
            <v>Data Scientist</v>
          </cell>
          <cell r="H8741">
            <v>45083.361539351848</v>
          </cell>
        </row>
        <row r="8742">
          <cell r="A8742" t="str">
            <v>Data Analyst</v>
          </cell>
          <cell r="H8742">
            <v>45155.98510416667</v>
          </cell>
        </row>
        <row r="8743">
          <cell r="A8743" t="str">
            <v>Senior Data Analyst</v>
          </cell>
          <cell r="H8743">
            <v>44977.388726851852</v>
          </cell>
        </row>
        <row r="8744">
          <cell r="A8744" t="str">
            <v>Data Engineer</v>
          </cell>
          <cell r="H8744">
            <v>45187.993842592587</v>
          </cell>
        </row>
        <row r="8745">
          <cell r="A8745" t="str">
            <v>Senior Data Analyst</v>
          </cell>
          <cell r="H8745">
            <v>45084.472303240742</v>
          </cell>
        </row>
        <row r="8746">
          <cell r="A8746" t="str">
            <v>Senior Data Scientist</v>
          </cell>
          <cell r="H8746">
            <v>45275.667962962973</v>
          </cell>
        </row>
        <row r="8747">
          <cell r="A8747" t="str">
            <v>Data Analyst</v>
          </cell>
          <cell r="H8747">
            <v>45150.000104166669</v>
          </cell>
        </row>
        <row r="8748">
          <cell r="A8748" t="str">
            <v>Data Engineer</v>
          </cell>
          <cell r="H8748">
            <v>44928.755497685182</v>
          </cell>
        </row>
        <row r="8749">
          <cell r="A8749" t="str">
            <v>Business Analyst</v>
          </cell>
          <cell r="H8749">
            <v>45148.084085648137</v>
          </cell>
        </row>
        <row r="8750">
          <cell r="A8750" t="str">
            <v>Data Analyst</v>
          </cell>
          <cell r="H8750">
            <v>45237.708414351851</v>
          </cell>
        </row>
        <row r="8751">
          <cell r="A8751" t="str">
            <v>Data Engineer</v>
          </cell>
          <cell r="H8751">
            <v>45050.838553240741</v>
          </cell>
        </row>
        <row r="8752">
          <cell r="A8752" t="str">
            <v>Data Engineer</v>
          </cell>
          <cell r="H8752">
            <v>45151.586365740739</v>
          </cell>
        </row>
        <row r="8753">
          <cell r="A8753" t="str">
            <v>Senior Data Engineer</v>
          </cell>
          <cell r="H8753">
            <v>45075.648900462962</v>
          </cell>
        </row>
        <row r="8754">
          <cell r="A8754" t="str">
            <v>Data Analyst</v>
          </cell>
          <cell r="H8754">
            <v>45013.710324074083</v>
          </cell>
        </row>
        <row r="8755">
          <cell r="A8755" t="str">
            <v>Data Analyst</v>
          </cell>
          <cell r="H8755">
            <v>45282.498668981483</v>
          </cell>
        </row>
        <row r="8756">
          <cell r="A8756" t="str">
            <v>Data Engineer</v>
          </cell>
          <cell r="H8756">
            <v>45118.63559027778</v>
          </cell>
        </row>
        <row r="8757">
          <cell r="A8757" t="str">
            <v>Data Engineer</v>
          </cell>
          <cell r="H8757">
            <v>45196.51771990741</v>
          </cell>
        </row>
        <row r="8758">
          <cell r="A8758" t="str">
            <v>Data Scientist</v>
          </cell>
          <cell r="H8758">
            <v>45090.043206018519</v>
          </cell>
        </row>
        <row r="8759">
          <cell r="A8759" t="str">
            <v>Data Analyst</v>
          </cell>
          <cell r="H8759">
            <v>45008.583819444437</v>
          </cell>
        </row>
        <row r="8760">
          <cell r="A8760" t="str">
            <v>Data Analyst</v>
          </cell>
          <cell r="H8760">
            <v>45156.97152777778</v>
          </cell>
        </row>
        <row r="8761">
          <cell r="A8761" t="str">
            <v>Data Scientist</v>
          </cell>
          <cell r="H8761">
            <v>45254.334444444437</v>
          </cell>
        </row>
        <row r="8762">
          <cell r="A8762" t="str">
            <v>Business Analyst</v>
          </cell>
          <cell r="H8762">
            <v>45253.45894675926</v>
          </cell>
        </row>
        <row r="8763">
          <cell r="A8763" t="str">
            <v>Data Engineer</v>
          </cell>
          <cell r="H8763">
            <v>44945.60050925926</v>
          </cell>
        </row>
        <row r="8764">
          <cell r="A8764" t="str">
            <v>Data Engineer</v>
          </cell>
          <cell r="H8764">
            <v>44973.334826388891</v>
          </cell>
        </row>
        <row r="8765">
          <cell r="A8765" t="str">
            <v>Data Engineer</v>
          </cell>
          <cell r="H8765">
            <v>45238.584918981483</v>
          </cell>
        </row>
        <row r="8766">
          <cell r="A8766" t="str">
            <v>Data Engineer</v>
          </cell>
          <cell r="H8766">
            <v>44971.309641203698</v>
          </cell>
        </row>
        <row r="8767">
          <cell r="A8767" t="str">
            <v>Data Engineer</v>
          </cell>
          <cell r="H8767">
            <v>44998.540555555563</v>
          </cell>
        </row>
        <row r="8768">
          <cell r="A8768" t="str">
            <v>Data Scientist</v>
          </cell>
          <cell r="H8768">
            <v>45051.305914351848</v>
          </cell>
        </row>
        <row r="8769">
          <cell r="A8769" t="str">
            <v>Senior Data Engineer</v>
          </cell>
          <cell r="H8769">
            <v>45084.373518518521</v>
          </cell>
        </row>
        <row r="8770">
          <cell r="A8770" t="str">
            <v>Data Analyst</v>
          </cell>
          <cell r="H8770">
            <v>45209.652106481481</v>
          </cell>
        </row>
        <row r="8771">
          <cell r="A8771" t="str">
            <v>Software Engineer</v>
          </cell>
          <cell r="H8771">
            <v>45037.962766203702</v>
          </cell>
        </row>
        <row r="8772">
          <cell r="A8772" t="str">
            <v>Data Scientist</v>
          </cell>
          <cell r="H8772">
            <v>45258.668437499997</v>
          </cell>
        </row>
        <row r="8773">
          <cell r="A8773" t="str">
            <v>Data Scientist</v>
          </cell>
          <cell r="H8773">
            <v>45045.167384259257</v>
          </cell>
        </row>
        <row r="8774">
          <cell r="A8774" t="str">
            <v>Senior Data Analyst</v>
          </cell>
          <cell r="H8774">
            <v>44957.000891203701</v>
          </cell>
        </row>
        <row r="8775">
          <cell r="A8775" t="str">
            <v>Data Scientist</v>
          </cell>
          <cell r="H8775">
            <v>45191.669861111113</v>
          </cell>
        </row>
        <row r="8776">
          <cell r="A8776" t="str">
            <v>Data Engineer</v>
          </cell>
          <cell r="H8776">
            <v>45194.632013888891</v>
          </cell>
        </row>
        <row r="8777">
          <cell r="A8777" t="str">
            <v>Data Engineer</v>
          </cell>
          <cell r="H8777">
            <v>44984.712175925917</v>
          </cell>
        </row>
        <row r="8778">
          <cell r="A8778" t="str">
            <v>Data Engineer</v>
          </cell>
          <cell r="H8778">
            <v>45043.424340277779</v>
          </cell>
        </row>
        <row r="8779">
          <cell r="A8779" t="str">
            <v>Data Analyst</v>
          </cell>
          <cell r="H8779">
            <v>45127.788553240738</v>
          </cell>
        </row>
        <row r="8780">
          <cell r="A8780" t="str">
            <v>Data Analyst</v>
          </cell>
          <cell r="H8780">
            <v>44983.669247685182</v>
          </cell>
        </row>
        <row r="8781">
          <cell r="A8781" t="str">
            <v>Data Engineer</v>
          </cell>
          <cell r="H8781">
            <v>44988.813391203701</v>
          </cell>
        </row>
        <row r="8782">
          <cell r="A8782" t="str">
            <v>Data Scientist</v>
          </cell>
          <cell r="H8782">
            <v>45134.420069444437</v>
          </cell>
        </row>
        <row r="8783">
          <cell r="A8783" t="str">
            <v>Data Engineer</v>
          </cell>
          <cell r="H8783">
            <v>45105.305115740739</v>
          </cell>
        </row>
        <row r="8784">
          <cell r="A8784" t="str">
            <v>Data Analyst</v>
          </cell>
          <cell r="H8784">
            <v>44993.379016203697</v>
          </cell>
        </row>
        <row r="8785">
          <cell r="A8785" t="str">
            <v>Data Analyst</v>
          </cell>
          <cell r="H8785">
            <v>45280.91678240741</v>
          </cell>
        </row>
        <row r="8786">
          <cell r="A8786" t="str">
            <v>Cloud Engineer</v>
          </cell>
          <cell r="H8786">
            <v>45089.835625</v>
          </cell>
        </row>
        <row r="8787">
          <cell r="A8787" t="str">
            <v>Senior Data Engineer</v>
          </cell>
          <cell r="H8787">
            <v>45054.447615740741</v>
          </cell>
        </row>
        <row r="8788">
          <cell r="A8788" t="str">
            <v>Machine Learning Engineer</v>
          </cell>
          <cell r="H8788">
            <v>44931.662476851852</v>
          </cell>
        </row>
        <row r="8789">
          <cell r="A8789" t="str">
            <v>Data Engineer</v>
          </cell>
          <cell r="H8789">
            <v>45188.380601851852</v>
          </cell>
        </row>
        <row r="8790">
          <cell r="A8790" t="str">
            <v>Data Analyst</v>
          </cell>
          <cell r="H8790">
            <v>45272.88690972222</v>
          </cell>
        </row>
        <row r="8791">
          <cell r="A8791" t="str">
            <v>Data Scientist</v>
          </cell>
          <cell r="H8791">
            <v>44956.712673611109</v>
          </cell>
        </row>
        <row r="8792">
          <cell r="A8792" t="str">
            <v>Data Engineer</v>
          </cell>
          <cell r="H8792">
            <v>45260.671724537038</v>
          </cell>
        </row>
        <row r="8793">
          <cell r="A8793" t="str">
            <v>Senior Data Engineer</v>
          </cell>
          <cell r="H8793">
            <v>44935.255833333344</v>
          </cell>
        </row>
        <row r="8794">
          <cell r="A8794" t="str">
            <v>Software Engineer</v>
          </cell>
          <cell r="H8794">
            <v>45278.924745370372</v>
          </cell>
        </row>
        <row r="8795">
          <cell r="A8795" t="str">
            <v>Data Scientist</v>
          </cell>
          <cell r="H8795">
            <v>45106.377523148149</v>
          </cell>
        </row>
        <row r="8796">
          <cell r="A8796" t="str">
            <v>Data Analyst</v>
          </cell>
          <cell r="H8796">
            <v>45284.417048611111</v>
          </cell>
        </row>
        <row r="8797">
          <cell r="A8797" t="str">
            <v>Data Analyst</v>
          </cell>
          <cell r="H8797">
            <v>44993.578541666669</v>
          </cell>
        </row>
        <row r="8798">
          <cell r="A8798" t="str">
            <v>Data Scientist</v>
          </cell>
          <cell r="H8798">
            <v>45171.385023148148</v>
          </cell>
        </row>
        <row r="8799">
          <cell r="A8799" t="str">
            <v>Data Engineer</v>
          </cell>
          <cell r="H8799">
            <v>45129.58734953704</v>
          </cell>
        </row>
        <row r="8800">
          <cell r="A8800" t="str">
            <v>Data Scientist</v>
          </cell>
          <cell r="H8800">
            <v>45239.650081018517</v>
          </cell>
        </row>
        <row r="8801">
          <cell r="A8801" t="str">
            <v>Data Analyst</v>
          </cell>
          <cell r="H8801">
            <v>45251.916562500002</v>
          </cell>
        </row>
        <row r="8802">
          <cell r="A8802" t="str">
            <v>Data Engineer</v>
          </cell>
          <cell r="H8802">
            <v>45262.306203703702</v>
          </cell>
        </row>
        <row r="8803">
          <cell r="A8803" t="str">
            <v>Data Scientist</v>
          </cell>
          <cell r="H8803">
            <v>45046.160891203697</v>
          </cell>
        </row>
        <row r="8804">
          <cell r="A8804" t="str">
            <v>Data Analyst</v>
          </cell>
          <cell r="H8804">
            <v>45071.694756944453</v>
          </cell>
        </row>
        <row r="8805">
          <cell r="A8805" t="str">
            <v>Data Scientist</v>
          </cell>
          <cell r="H8805">
            <v>45180.303726851853</v>
          </cell>
        </row>
        <row r="8806">
          <cell r="A8806" t="str">
            <v>Data Analyst</v>
          </cell>
          <cell r="H8806">
            <v>45095.083437499998</v>
          </cell>
        </row>
        <row r="8807">
          <cell r="A8807" t="str">
            <v>Data Analyst</v>
          </cell>
          <cell r="H8807">
            <v>45227.375104166669</v>
          </cell>
        </row>
        <row r="8808">
          <cell r="A8808" t="str">
            <v>Data Analyst</v>
          </cell>
          <cell r="H8808">
            <v>45189.542175925933</v>
          </cell>
        </row>
        <row r="8809">
          <cell r="A8809" t="str">
            <v>Data Scientist</v>
          </cell>
          <cell r="H8809">
            <v>44950.128611111111</v>
          </cell>
        </row>
        <row r="8810">
          <cell r="A8810" t="str">
            <v>Data Scientist</v>
          </cell>
          <cell r="H8810">
            <v>45133.342060185183</v>
          </cell>
        </row>
        <row r="8811">
          <cell r="A8811" t="str">
            <v>Business Analyst</v>
          </cell>
          <cell r="H8811">
            <v>45131.793032407397</v>
          </cell>
        </row>
        <row r="8812">
          <cell r="A8812" t="str">
            <v>Senior Data Analyst</v>
          </cell>
          <cell r="H8812">
            <v>45013.762048611112</v>
          </cell>
        </row>
        <row r="8813">
          <cell r="A8813" t="str">
            <v>Data Engineer</v>
          </cell>
          <cell r="H8813">
            <v>45178.278715277767</v>
          </cell>
        </row>
        <row r="8814">
          <cell r="A8814" t="str">
            <v>Senior Data Analyst</v>
          </cell>
          <cell r="H8814">
            <v>45073.500532407408</v>
          </cell>
        </row>
        <row r="8815">
          <cell r="A8815" t="str">
            <v>Senior Data Engineer</v>
          </cell>
          <cell r="H8815">
            <v>44966.559884259259</v>
          </cell>
        </row>
        <row r="8816">
          <cell r="A8816" t="str">
            <v>Data Scientist</v>
          </cell>
          <cell r="H8816">
            <v>45089.542847222219</v>
          </cell>
        </row>
        <row r="8817">
          <cell r="A8817" t="str">
            <v>Data Analyst</v>
          </cell>
          <cell r="H8817">
            <v>45173.250578703701</v>
          </cell>
        </row>
        <row r="8818">
          <cell r="A8818" t="str">
            <v>Senior Data Engineer</v>
          </cell>
          <cell r="H8818">
            <v>45184.984918981478</v>
          </cell>
        </row>
        <row r="8819">
          <cell r="A8819" t="str">
            <v>Senior Data Scientist</v>
          </cell>
          <cell r="H8819">
            <v>45262.406388888892</v>
          </cell>
        </row>
        <row r="8820">
          <cell r="A8820" t="str">
            <v>Data Analyst</v>
          </cell>
          <cell r="H8820">
            <v>45154.914131944453</v>
          </cell>
        </row>
        <row r="8821">
          <cell r="A8821" t="str">
            <v>Senior Data Analyst</v>
          </cell>
          <cell r="H8821">
            <v>45051.387245370373</v>
          </cell>
        </row>
        <row r="8822">
          <cell r="A8822" t="str">
            <v>Senior Data Engineer</v>
          </cell>
          <cell r="H8822">
            <v>45138.465682870366</v>
          </cell>
        </row>
        <row r="8823">
          <cell r="A8823" t="str">
            <v>Senior Data Engineer</v>
          </cell>
          <cell r="H8823">
            <v>45153.296423611107</v>
          </cell>
        </row>
        <row r="8824">
          <cell r="A8824" t="str">
            <v>Data Analyst</v>
          </cell>
          <cell r="H8824">
            <v>45213.500358796293</v>
          </cell>
        </row>
        <row r="8825">
          <cell r="A8825" t="str">
            <v>Data Scientist</v>
          </cell>
          <cell r="H8825">
            <v>45162.295787037037</v>
          </cell>
        </row>
        <row r="8826">
          <cell r="A8826" t="str">
            <v>Data Analyst</v>
          </cell>
          <cell r="H8826">
            <v>45286.977395833332</v>
          </cell>
        </row>
        <row r="8827">
          <cell r="A8827" t="str">
            <v>Data Analyst</v>
          </cell>
          <cell r="H8827">
            <v>45274.375844907408</v>
          </cell>
        </row>
        <row r="8828">
          <cell r="A8828" t="str">
            <v>Data Engineer</v>
          </cell>
          <cell r="H8828">
            <v>45090.434837962966</v>
          </cell>
        </row>
        <row r="8829">
          <cell r="A8829" t="str">
            <v>Data Engineer</v>
          </cell>
          <cell r="H8829">
            <v>44974.835370370369</v>
          </cell>
        </row>
        <row r="8830">
          <cell r="A8830" t="str">
            <v>Data Engineer</v>
          </cell>
          <cell r="H8830">
            <v>45162.395648148151</v>
          </cell>
        </row>
        <row r="8831">
          <cell r="A8831" t="str">
            <v>Data Scientist</v>
          </cell>
          <cell r="H8831">
            <v>45078.461724537039</v>
          </cell>
        </row>
        <row r="8832">
          <cell r="A8832" t="str">
            <v>Senior Data Scientist</v>
          </cell>
          <cell r="H8832">
            <v>45251.903402777767</v>
          </cell>
        </row>
        <row r="8833">
          <cell r="A8833" t="str">
            <v>Data Analyst</v>
          </cell>
          <cell r="H8833">
            <v>45042.919004629628</v>
          </cell>
        </row>
        <row r="8834">
          <cell r="A8834" t="str">
            <v>Senior Data Analyst</v>
          </cell>
          <cell r="H8834">
            <v>45234.251215277778</v>
          </cell>
        </row>
        <row r="8835">
          <cell r="A8835" t="str">
            <v>Data Engineer</v>
          </cell>
          <cell r="H8835">
            <v>45160.80127314815</v>
          </cell>
        </row>
        <row r="8836">
          <cell r="A8836" t="str">
            <v>Data Scientist</v>
          </cell>
          <cell r="H8836">
            <v>45146.460636574076</v>
          </cell>
        </row>
        <row r="8837">
          <cell r="A8837" t="str">
            <v>Data Scientist</v>
          </cell>
          <cell r="H8837">
            <v>44974.667766203696</v>
          </cell>
        </row>
        <row r="8838">
          <cell r="A8838" t="str">
            <v>Software Engineer</v>
          </cell>
          <cell r="H8838">
            <v>45119.765162037038</v>
          </cell>
        </row>
        <row r="8839">
          <cell r="A8839" t="str">
            <v>Data Engineer</v>
          </cell>
          <cell r="H8839">
            <v>44973.918298611112</v>
          </cell>
        </row>
        <row r="8840">
          <cell r="A8840" t="str">
            <v>Business Analyst</v>
          </cell>
          <cell r="H8840">
            <v>45105.62699074074</v>
          </cell>
        </row>
        <row r="8841">
          <cell r="A8841" t="str">
            <v>Data Engineer</v>
          </cell>
          <cell r="H8841">
            <v>45168.741851851853</v>
          </cell>
        </row>
        <row r="8842">
          <cell r="A8842" t="str">
            <v>Data Scientist</v>
          </cell>
          <cell r="H8842">
            <v>45045.163842592592</v>
          </cell>
        </row>
        <row r="8843">
          <cell r="A8843" t="str">
            <v>Data Engineer</v>
          </cell>
          <cell r="H8843">
            <v>44972.798090277778</v>
          </cell>
        </row>
        <row r="8844">
          <cell r="A8844" t="str">
            <v>Data Analyst</v>
          </cell>
          <cell r="H8844">
            <v>45148.586527777778</v>
          </cell>
        </row>
        <row r="8845">
          <cell r="A8845" t="str">
            <v>Data Analyst</v>
          </cell>
          <cell r="H8845">
            <v>45133.503761574073</v>
          </cell>
        </row>
        <row r="8846">
          <cell r="A8846" t="str">
            <v>Data Analyst</v>
          </cell>
          <cell r="H8846">
            <v>45235.802256944437</v>
          </cell>
        </row>
        <row r="8847">
          <cell r="A8847" t="str">
            <v>Data Analyst</v>
          </cell>
          <cell r="H8847">
            <v>45125.447268518517</v>
          </cell>
        </row>
        <row r="8848">
          <cell r="A8848" t="str">
            <v>Senior Data Engineer</v>
          </cell>
          <cell r="H8848">
            <v>44979.757476851853</v>
          </cell>
        </row>
        <row r="8849">
          <cell r="A8849" t="str">
            <v>Data Scientist</v>
          </cell>
          <cell r="H8849">
            <v>45161.44635416667</v>
          </cell>
        </row>
        <row r="8850">
          <cell r="A8850" t="str">
            <v>Data Analyst</v>
          </cell>
          <cell r="H8850">
            <v>45119.913877314822</v>
          </cell>
        </row>
        <row r="8851">
          <cell r="A8851" t="str">
            <v>Senior Data Engineer</v>
          </cell>
          <cell r="H8851">
            <v>45096.288900462961</v>
          </cell>
        </row>
        <row r="8852">
          <cell r="A8852" t="str">
            <v>Data Analyst</v>
          </cell>
          <cell r="H8852">
            <v>45153.251504629632</v>
          </cell>
        </row>
        <row r="8853">
          <cell r="A8853" t="str">
            <v>Data Engineer</v>
          </cell>
          <cell r="H8853">
            <v>44986.801307870373</v>
          </cell>
        </row>
        <row r="8854">
          <cell r="A8854" t="str">
            <v>Data Analyst</v>
          </cell>
          <cell r="H8854">
            <v>44958.832141203697</v>
          </cell>
        </row>
        <row r="8855">
          <cell r="A8855" t="str">
            <v>Data Scientist</v>
          </cell>
          <cell r="H8855">
            <v>45200.99423611111</v>
          </cell>
        </row>
        <row r="8856">
          <cell r="A8856" t="str">
            <v>Business Analyst</v>
          </cell>
          <cell r="H8856">
            <v>45257.876759259263</v>
          </cell>
        </row>
        <row r="8857">
          <cell r="A8857" t="str">
            <v>Data Analyst</v>
          </cell>
          <cell r="H8857">
            <v>45125.635439814818</v>
          </cell>
        </row>
        <row r="8858">
          <cell r="A8858" t="str">
            <v>Data Scientist</v>
          </cell>
          <cell r="H8858">
            <v>45071.709756944438</v>
          </cell>
        </row>
        <row r="8859">
          <cell r="A8859" t="str">
            <v>Data Engineer</v>
          </cell>
          <cell r="H8859">
            <v>45041.838217592587</v>
          </cell>
        </row>
        <row r="8860">
          <cell r="A8860" t="str">
            <v>Data Engineer</v>
          </cell>
          <cell r="H8860">
            <v>45023.733356481483</v>
          </cell>
        </row>
        <row r="8861">
          <cell r="A8861" t="str">
            <v>Data Analyst</v>
          </cell>
          <cell r="H8861">
            <v>44973.961354166669</v>
          </cell>
        </row>
        <row r="8862">
          <cell r="A8862" t="str">
            <v>Data Scientist</v>
          </cell>
          <cell r="H8862">
            <v>45208.001527777778</v>
          </cell>
        </row>
        <row r="8863">
          <cell r="A8863" t="str">
            <v>Software Engineer</v>
          </cell>
          <cell r="H8863">
            <v>45205.709594907406</v>
          </cell>
        </row>
        <row r="8864">
          <cell r="A8864" t="str">
            <v>Data Scientist</v>
          </cell>
          <cell r="H8864">
            <v>45197.578680555547</v>
          </cell>
        </row>
        <row r="8865">
          <cell r="A8865" t="str">
            <v>Data Engineer</v>
          </cell>
          <cell r="H8865">
            <v>45101.506712962961</v>
          </cell>
        </row>
        <row r="8866">
          <cell r="A8866" t="str">
            <v>Data Scientist</v>
          </cell>
          <cell r="H8866">
            <v>45118.672812500001</v>
          </cell>
        </row>
        <row r="8867">
          <cell r="A8867" t="str">
            <v>Senior Data Analyst</v>
          </cell>
          <cell r="H8867">
            <v>45156.251030092593</v>
          </cell>
        </row>
        <row r="8868">
          <cell r="A8868" t="str">
            <v>Data Scientist</v>
          </cell>
          <cell r="H8868">
            <v>44958.367013888892</v>
          </cell>
        </row>
        <row r="8869">
          <cell r="A8869" t="str">
            <v>Software Engineer</v>
          </cell>
          <cell r="H8869">
            <v>45062.015277777777</v>
          </cell>
        </row>
        <row r="8870">
          <cell r="A8870" t="str">
            <v>Data Engineer</v>
          </cell>
          <cell r="H8870">
            <v>45120.375393518523</v>
          </cell>
        </row>
        <row r="8871">
          <cell r="A8871" t="str">
            <v>Data Engineer</v>
          </cell>
          <cell r="H8871">
            <v>45071.402951388889</v>
          </cell>
        </row>
        <row r="8872">
          <cell r="A8872" t="str">
            <v>Data Analyst</v>
          </cell>
          <cell r="H8872">
            <v>45224.541875000003</v>
          </cell>
        </row>
        <row r="8873">
          <cell r="A8873" t="str">
            <v>Senior Data Scientist</v>
          </cell>
          <cell r="H8873">
            <v>45163.041967592602</v>
          </cell>
        </row>
        <row r="8874">
          <cell r="A8874" t="str">
            <v>Data Analyst</v>
          </cell>
          <cell r="H8874">
            <v>45148.750115740739</v>
          </cell>
        </row>
        <row r="8875">
          <cell r="A8875" t="str">
            <v>Data Engineer</v>
          </cell>
          <cell r="H8875">
            <v>45009.814456018517</v>
          </cell>
        </row>
        <row r="8876">
          <cell r="A8876" t="str">
            <v>Data Analyst</v>
          </cell>
          <cell r="H8876">
            <v>45040.292696759258</v>
          </cell>
        </row>
        <row r="8877">
          <cell r="A8877" t="str">
            <v>Data Scientist</v>
          </cell>
          <cell r="H8877">
            <v>45091.432488425933</v>
          </cell>
        </row>
        <row r="8878">
          <cell r="A8878" t="str">
            <v>Data Scientist</v>
          </cell>
          <cell r="H8878">
            <v>44996.253530092603</v>
          </cell>
        </row>
        <row r="8879">
          <cell r="A8879" t="str">
            <v>Senior Data Scientist</v>
          </cell>
          <cell r="H8879">
            <v>44981.711770833332</v>
          </cell>
        </row>
        <row r="8880">
          <cell r="A8880" t="str">
            <v>Data Scientist</v>
          </cell>
          <cell r="H8880">
            <v>44959.711053240739</v>
          </cell>
        </row>
        <row r="8881">
          <cell r="A8881" t="str">
            <v>Data Analyst</v>
          </cell>
          <cell r="H8881">
            <v>45079.084155092591</v>
          </cell>
        </row>
        <row r="8882">
          <cell r="A8882" t="str">
            <v>Data Scientist</v>
          </cell>
          <cell r="H8882">
            <v>45064.333287037043</v>
          </cell>
        </row>
        <row r="8883">
          <cell r="A8883" t="str">
            <v>Data Engineer</v>
          </cell>
          <cell r="H8883">
            <v>45153.67287037037</v>
          </cell>
        </row>
        <row r="8884">
          <cell r="A8884" t="str">
            <v>Data Engineer</v>
          </cell>
          <cell r="H8884">
            <v>45268.991435185177</v>
          </cell>
        </row>
        <row r="8885">
          <cell r="A8885" t="str">
            <v>Data Engineer</v>
          </cell>
          <cell r="H8885">
            <v>45162.769166666672</v>
          </cell>
        </row>
        <row r="8886">
          <cell r="A8886" t="str">
            <v>Senior Data Engineer</v>
          </cell>
          <cell r="H8886">
            <v>45129.497291666667</v>
          </cell>
        </row>
        <row r="8887">
          <cell r="A8887" t="str">
            <v>Senior Data Scientist</v>
          </cell>
          <cell r="H8887">
            <v>45032.346666666657</v>
          </cell>
        </row>
        <row r="8888">
          <cell r="A8888" t="str">
            <v>Data Scientist</v>
          </cell>
          <cell r="H8888">
            <v>45147.586030092592</v>
          </cell>
        </row>
        <row r="8889">
          <cell r="A8889" t="str">
            <v>Senior Data Scientist</v>
          </cell>
          <cell r="H8889">
            <v>45005.679513888892</v>
          </cell>
        </row>
        <row r="8890">
          <cell r="A8890" t="str">
            <v>Data Engineer</v>
          </cell>
          <cell r="H8890">
            <v>45184.796111111107</v>
          </cell>
        </row>
        <row r="8891">
          <cell r="A8891" t="str">
            <v>Data Scientist</v>
          </cell>
          <cell r="H8891">
            <v>45171.252025462964</v>
          </cell>
        </row>
        <row r="8892">
          <cell r="A8892" t="str">
            <v>Data Analyst</v>
          </cell>
          <cell r="H8892">
            <v>45205.984027777777</v>
          </cell>
        </row>
        <row r="8893">
          <cell r="A8893" t="str">
            <v>Business Analyst</v>
          </cell>
          <cell r="H8893">
            <v>45126.55568287037</v>
          </cell>
        </row>
        <row r="8894">
          <cell r="A8894" t="str">
            <v>Data Scientist</v>
          </cell>
          <cell r="H8894">
            <v>44939.338321759264</v>
          </cell>
        </row>
        <row r="8895">
          <cell r="A8895" t="str">
            <v>Data Analyst</v>
          </cell>
          <cell r="H8895">
            <v>45230.011053240742</v>
          </cell>
        </row>
        <row r="8896">
          <cell r="A8896" t="str">
            <v>Data Scientist</v>
          </cell>
          <cell r="H8896">
            <v>44929.981087962973</v>
          </cell>
        </row>
        <row r="8897">
          <cell r="A8897" t="str">
            <v>Senior Data Scientist</v>
          </cell>
          <cell r="H8897">
            <v>45285.999282407407</v>
          </cell>
        </row>
        <row r="8898">
          <cell r="A8898" t="str">
            <v>Senior Data Scientist</v>
          </cell>
          <cell r="H8898">
            <v>45276.349340277768</v>
          </cell>
        </row>
        <row r="8899">
          <cell r="A8899" t="str">
            <v>Data Scientist</v>
          </cell>
          <cell r="H8899">
            <v>45161.709155092591</v>
          </cell>
        </row>
        <row r="8900">
          <cell r="A8900" t="str">
            <v>Data Scientist</v>
          </cell>
          <cell r="H8900">
            <v>44929.982974537037</v>
          </cell>
        </row>
        <row r="8901">
          <cell r="A8901" t="str">
            <v>Data Scientist</v>
          </cell>
          <cell r="H8901">
            <v>45012.830312500002</v>
          </cell>
        </row>
        <row r="8902">
          <cell r="A8902" t="str">
            <v>Data Scientist</v>
          </cell>
          <cell r="H8902">
            <v>44985.295752314807</v>
          </cell>
        </row>
        <row r="8903">
          <cell r="A8903" t="str">
            <v>Data Engineer</v>
          </cell>
          <cell r="H8903">
            <v>45204.587418981479</v>
          </cell>
        </row>
        <row r="8904">
          <cell r="A8904" t="str">
            <v>Data Engineer</v>
          </cell>
          <cell r="H8904">
            <v>45082.883576388893</v>
          </cell>
        </row>
        <row r="8905">
          <cell r="A8905" t="str">
            <v>Data Scientist</v>
          </cell>
          <cell r="H8905">
            <v>44979.459293981483</v>
          </cell>
        </row>
        <row r="8906">
          <cell r="A8906" t="str">
            <v>Business Analyst</v>
          </cell>
          <cell r="H8906">
            <v>44972.626307870371</v>
          </cell>
        </row>
        <row r="8907">
          <cell r="A8907" t="str">
            <v>Senior Data Engineer</v>
          </cell>
          <cell r="H8907">
            <v>44978.918344907397</v>
          </cell>
        </row>
        <row r="8908">
          <cell r="A8908" t="str">
            <v>Data Engineer</v>
          </cell>
          <cell r="H8908">
            <v>45272.348124999997</v>
          </cell>
        </row>
        <row r="8909">
          <cell r="A8909" t="str">
            <v>Machine Learning Engineer</v>
          </cell>
          <cell r="H8909">
            <v>44949.760462962957</v>
          </cell>
        </row>
        <row r="8910">
          <cell r="A8910" t="str">
            <v>Software Engineer</v>
          </cell>
          <cell r="H8910">
            <v>44973.835347222222</v>
          </cell>
        </row>
        <row r="8911">
          <cell r="A8911" t="str">
            <v>Data Scientist</v>
          </cell>
          <cell r="H8911">
            <v>45283.503553240742</v>
          </cell>
        </row>
        <row r="8912">
          <cell r="A8912" t="str">
            <v>Data Scientist</v>
          </cell>
          <cell r="H8912">
            <v>44956.671099537038</v>
          </cell>
        </row>
        <row r="8913">
          <cell r="A8913" t="str">
            <v>Senior Data Scientist</v>
          </cell>
          <cell r="H8913">
            <v>44981.461192129631</v>
          </cell>
        </row>
        <row r="8914">
          <cell r="A8914" t="str">
            <v>Data Scientist</v>
          </cell>
          <cell r="H8914">
            <v>44986.308587962973</v>
          </cell>
        </row>
        <row r="8915">
          <cell r="A8915" t="str">
            <v>Business Analyst</v>
          </cell>
          <cell r="H8915">
            <v>44942.890381944453</v>
          </cell>
        </row>
        <row r="8916">
          <cell r="A8916" t="str">
            <v>Data Analyst</v>
          </cell>
          <cell r="H8916">
            <v>45149.293310185189</v>
          </cell>
        </row>
        <row r="8917">
          <cell r="A8917" t="str">
            <v>Data Engineer</v>
          </cell>
          <cell r="H8917">
            <v>45238.520567129628</v>
          </cell>
        </row>
        <row r="8918">
          <cell r="A8918" t="str">
            <v>Senior Data Scientist</v>
          </cell>
          <cell r="H8918">
            <v>45167.177407407413</v>
          </cell>
        </row>
        <row r="8919">
          <cell r="A8919" t="str">
            <v>Data Engineer</v>
          </cell>
          <cell r="H8919">
            <v>45040.380509259259</v>
          </cell>
        </row>
        <row r="8920">
          <cell r="A8920" t="str">
            <v>Software Engineer</v>
          </cell>
          <cell r="H8920">
            <v>45014.342835648153</v>
          </cell>
        </row>
        <row r="8921">
          <cell r="A8921" t="str">
            <v>Data Scientist</v>
          </cell>
          <cell r="H8921">
            <v>45130.847187500003</v>
          </cell>
        </row>
        <row r="8922">
          <cell r="A8922" t="str">
            <v>Data Analyst</v>
          </cell>
          <cell r="H8922">
            <v>45078.446712962963</v>
          </cell>
        </row>
        <row r="8923">
          <cell r="A8923" t="str">
            <v>Senior Data Engineer</v>
          </cell>
          <cell r="H8923">
            <v>45153.619074074071</v>
          </cell>
        </row>
        <row r="8924">
          <cell r="A8924" t="str">
            <v>Senior Data Analyst</v>
          </cell>
          <cell r="H8924">
            <v>45136.628101851849</v>
          </cell>
        </row>
        <row r="8925">
          <cell r="A8925" t="str">
            <v>Data Engineer</v>
          </cell>
          <cell r="H8925">
            <v>45184.920972222222</v>
          </cell>
        </row>
        <row r="8926">
          <cell r="A8926" t="str">
            <v>Data Engineer</v>
          </cell>
          <cell r="H8926">
            <v>45030.395891203712</v>
          </cell>
        </row>
        <row r="8927">
          <cell r="A8927" t="str">
            <v>Senior Data Scientist</v>
          </cell>
          <cell r="H8927">
            <v>44928.918425925927</v>
          </cell>
        </row>
        <row r="8928">
          <cell r="A8928" t="str">
            <v>Data Scientist</v>
          </cell>
          <cell r="H8928">
            <v>45217.906284722223</v>
          </cell>
        </row>
        <row r="8929">
          <cell r="A8929" t="str">
            <v>Data Engineer</v>
          </cell>
          <cell r="H8929">
            <v>45225.839490740742</v>
          </cell>
        </row>
        <row r="8930">
          <cell r="A8930" t="str">
            <v>Data Engineer</v>
          </cell>
          <cell r="H8930">
            <v>45016.52784722222</v>
          </cell>
        </row>
        <row r="8931">
          <cell r="A8931" t="str">
            <v>Senior Data Analyst</v>
          </cell>
          <cell r="H8931">
            <v>44945.462141203701</v>
          </cell>
        </row>
        <row r="8932">
          <cell r="A8932" t="str">
            <v>Senior Data Engineer</v>
          </cell>
          <cell r="H8932">
            <v>45152.968275462961</v>
          </cell>
        </row>
        <row r="8933">
          <cell r="A8933" t="str">
            <v>Data Engineer</v>
          </cell>
          <cell r="H8933">
            <v>45232.681712962964</v>
          </cell>
        </row>
        <row r="8934">
          <cell r="A8934" t="str">
            <v>Data Engineer</v>
          </cell>
          <cell r="H8934">
            <v>45209.755370370367</v>
          </cell>
        </row>
        <row r="8935">
          <cell r="A8935" t="str">
            <v>Data Engineer</v>
          </cell>
          <cell r="H8935">
            <v>44991.972719907397</v>
          </cell>
        </row>
        <row r="8936">
          <cell r="A8936" t="str">
            <v>Data Engineer</v>
          </cell>
          <cell r="H8936">
            <v>45044.667442129627</v>
          </cell>
        </row>
        <row r="8937">
          <cell r="A8937" t="str">
            <v>Data Engineer</v>
          </cell>
          <cell r="H8937">
            <v>45127.671458333331</v>
          </cell>
        </row>
        <row r="8938">
          <cell r="A8938" t="str">
            <v>Senior Data Engineer</v>
          </cell>
          <cell r="H8938">
            <v>45262.184849537043</v>
          </cell>
        </row>
        <row r="8939">
          <cell r="A8939" t="str">
            <v>Data Analyst</v>
          </cell>
          <cell r="H8939">
            <v>44940.625196759262</v>
          </cell>
        </row>
        <row r="8940">
          <cell r="A8940" t="str">
            <v>Data Scientist</v>
          </cell>
          <cell r="H8940">
            <v>44945.847326388888</v>
          </cell>
        </row>
        <row r="8941">
          <cell r="A8941" t="str">
            <v>Data Scientist</v>
          </cell>
          <cell r="H8941">
            <v>45203.903761574067</v>
          </cell>
        </row>
        <row r="8942">
          <cell r="A8942" t="str">
            <v>Data Scientist</v>
          </cell>
          <cell r="H8942">
            <v>45211.877314814818</v>
          </cell>
        </row>
        <row r="8943">
          <cell r="A8943" t="str">
            <v>Data Scientist</v>
          </cell>
          <cell r="H8943">
            <v>45208.516875000001</v>
          </cell>
        </row>
        <row r="8944">
          <cell r="A8944" t="str">
            <v>Senior Data Engineer</v>
          </cell>
          <cell r="H8944">
            <v>45283.451562499999</v>
          </cell>
        </row>
        <row r="8945">
          <cell r="A8945" t="str">
            <v>Data Analyst</v>
          </cell>
          <cell r="H8945">
            <v>45121.250127314823</v>
          </cell>
        </row>
        <row r="8946">
          <cell r="A8946" t="str">
            <v>Data Analyst</v>
          </cell>
          <cell r="H8946">
            <v>45057.44363425926</v>
          </cell>
        </row>
        <row r="8947">
          <cell r="A8947" t="str">
            <v>Data Engineer</v>
          </cell>
          <cell r="H8947">
            <v>45181.756631944438</v>
          </cell>
        </row>
        <row r="8948">
          <cell r="A8948" t="str">
            <v>Senior Data Engineer</v>
          </cell>
          <cell r="H8948">
            <v>45137.255150462966</v>
          </cell>
        </row>
        <row r="8949">
          <cell r="A8949" t="str">
            <v>Data Scientist</v>
          </cell>
          <cell r="H8949">
            <v>44967.723194444443</v>
          </cell>
        </row>
        <row r="8950">
          <cell r="A8950" t="str">
            <v>Senior Data Analyst</v>
          </cell>
          <cell r="H8950">
            <v>44964.959641203714</v>
          </cell>
        </row>
        <row r="8951">
          <cell r="A8951" t="str">
            <v>Data Analyst</v>
          </cell>
          <cell r="H8951">
            <v>44966.54278935185</v>
          </cell>
        </row>
        <row r="8952">
          <cell r="A8952" t="str">
            <v>Data Engineer</v>
          </cell>
          <cell r="H8952">
            <v>45248.335497685177</v>
          </cell>
        </row>
        <row r="8953">
          <cell r="A8953" t="str">
            <v>Data Engineer</v>
          </cell>
          <cell r="H8953">
            <v>44991.838518518518</v>
          </cell>
        </row>
        <row r="8954">
          <cell r="A8954" t="str">
            <v>Data Scientist</v>
          </cell>
          <cell r="H8954">
            <v>44952.796076388891</v>
          </cell>
        </row>
        <row r="8955">
          <cell r="A8955" t="str">
            <v>Data Analyst</v>
          </cell>
          <cell r="H8955">
            <v>45251.874976851846</v>
          </cell>
        </row>
        <row r="8956">
          <cell r="A8956" t="str">
            <v>Data Engineer</v>
          </cell>
          <cell r="H8956">
            <v>45014.746550925927</v>
          </cell>
        </row>
        <row r="8957">
          <cell r="A8957" t="str">
            <v>Data Scientist</v>
          </cell>
          <cell r="H8957">
            <v>45255.542881944442</v>
          </cell>
        </row>
        <row r="8958">
          <cell r="A8958" t="str">
            <v>Data Analyst</v>
          </cell>
          <cell r="H8958">
            <v>45225.792812500003</v>
          </cell>
        </row>
        <row r="8959">
          <cell r="A8959" t="str">
            <v>Senior Data Scientist</v>
          </cell>
          <cell r="H8959">
            <v>45099.472337962958</v>
          </cell>
        </row>
        <row r="8960">
          <cell r="A8960" t="str">
            <v>Data Analyst</v>
          </cell>
          <cell r="H8960">
            <v>44971.583333333343</v>
          </cell>
        </row>
        <row r="8961">
          <cell r="A8961" t="str">
            <v>Data Scientist</v>
          </cell>
          <cell r="H8961">
            <v>44974.879155092603</v>
          </cell>
        </row>
        <row r="8962">
          <cell r="A8962" t="str">
            <v>Data Analyst</v>
          </cell>
          <cell r="H8962">
            <v>44955.666828703703</v>
          </cell>
        </row>
        <row r="8963">
          <cell r="A8963" t="str">
            <v>Data Analyst</v>
          </cell>
          <cell r="H8963">
            <v>44963.750821759262</v>
          </cell>
        </row>
        <row r="8964">
          <cell r="A8964" t="str">
            <v>Senior Data Engineer</v>
          </cell>
          <cell r="H8964">
            <v>45100.60261574074</v>
          </cell>
        </row>
        <row r="8965">
          <cell r="A8965" t="str">
            <v>Senior Data Analyst</v>
          </cell>
          <cell r="H8965">
            <v>44934.8749537037</v>
          </cell>
        </row>
        <row r="8966">
          <cell r="A8966" t="str">
            <v>Data Engineer</v>
          </cell>
          <cell r="H8966">
            <v>45255.674351851849</v>
          </cell>
        </row>
        <row r="8967">
          <cell r="A8967" t="str">
            <v>Data Scientist</v>
          </cell>
          <cell r="H8967">
            <v>45157.753194444442</v>
          </cell>
        </row>
        <row r="8968">
          <cell r="A8968" t="str">
            <v>Data Engineer</v>
          </cell>
          <cell r="H8968">
            <v>45132.422627314823</v>
          </cell>
        </row>
        <row r="8969">
          <cell r="A8969" t="str">
            <v>Data Scientist</v>
          </cell>
          <cell r="H8969">
            <v>45239.335509259261</v>
          </cell>
        </row>
        <row r="8970">
          <cell r="A8970" t="str">
            <v>Senior Data Engineer</v>
          </cell>
          <cell r="H8970">
            <v>44971.827268518522</v>
          </cell>
        </row>
        <row r="8971">
          <cell r="A8971" t="str">
            <v>Senior Data Engineer</v>
          </cell>
          <cell r="H8971">
            <v>45104.644780092603</v>
          </cell>
        </row>
        <row r="8972">
          <cell r="A8972" t="str">
            <v>Data Analyst</v>
          </cell>
          <cell r="H8972">
            <v>45019.960011574083</v>
          </cell>
        </row>
        <row r="8973">
          <cell r="A8973" t="str">
            <v>Data Analyst</v>
          </cell>
          <cell r="H8973">
            <v>45050.916921296302</v>
          </cell>
        </row>
        <row r="8974">
          <cell r="A8974" t="str">
            <v>Senior Data Engineer</v>
          </cell>
          <cell r="H8974">
            <v>44992.399212962962</v>
          </cell>
        </row>
        <row r="8975">
          <cell r="A8975" t="str">
            <v>Data Analyst</v>
          </cell>
          <cell r="H8975">
            <v>44986.70952546296</v>
          </cell>
        </row>
        <row r="8976">
          <cell r="A8976" t="str">
            <v>Data Engineer</v>
          </cell>
          <cell r="H8976">
            <v>45248.629583333342</v>
          </cell>
        </row>
        <row r="8977">
          <cell r="A8977" t="str">
            <v>Senior Data Analyst</v>
          </cell>
          <cell r="H8977">
            <v>44951.751168981478</v>
          </cell>
        </row>
        <row r="8978">
          <cell r="A8978" t="str">
            <v>Data Scientist</v>
          </cell>
          <cell r="H8978">
            <v>45192.599224537043</v>
          </cell>
        </row>
        <row r="8979">
          <cell r="A8979" t="str">
            <v>Data Engineer</v>
          </cell>
          <cell r="H8979">
            <v>45013.353032407409</v>
          </cell>
        </row>
        <row r="8980">
          <cell r="A8980" t="str">
            <v>Data Scientist</v>
          </cell>
          <cell r="H8980">
            <v>45017.348321759258</v>
          </cell>
        </row>
        <row r="8981">
          <cell r="A8981" t="str">
            <v>Data Scientist</v>
          </cell>
          <cell r="H8981">
            <v>45190.283009259263</v>
          </cell>
        </row>
        <row r="8982">
          <cell r="A8982" t="str">
            <v>Data Engineer</v>
          </cell>
          <cell r="H8982">
            <v>45229.717210648138</v>
          </cell>
        </row>
        <row r="8983">
          <cell r="A8983" t="str">
            <v>Data Scientist</v>
          </cell>
          <cell r="H8983">
            <v>45014.14398148148</v>
          </cell>
        </row>
        <row r="8984">
          <cell r="A8984" t="str">
            <v>Data Engineer</v>
          </cell>
          <cell r="H8984">
            <v>45220.545972222222</v>
          </cell>
        </row>
        <row r="8985">
          <cell r="A8985" t="str">
            <v>Data Analyst</v>
          </cell>
          <cell r="H8985">
            <v>45037.91333333333</v>
          </cell>
        </row>
        <row r="8986">
          <cell r="A8986" t="str">
            <v>Data Scientist</v>
          </cell>
          <cell r="H8986">
            <v>45260.795115740737</v>
          </cell>
        </row>
        <row r="8987">
          <cell r="A8987" t="str">
            <v>Data Scientist</v>
          </cell>
          <cell r="H8987">
            <v>45166.294386574067</v>
          </cell>
        </row>
        <row r="8988">
          <cell r="A8988" t="str">
            <v>Data Engineer</v>
          </cell>
          <cell r="H8988">
            <v>44951.958067129628</v>
          </cell>
        </row>
        <row r="8989">
          <cell r="A8989" t="str">
            <v>Data Analyst</v>
          </cell>
          <cell r="H8989">
            <v>44974.916678240741</v>
          </cell>
        </row>
        <row r="8990">
          <cell r="A8990" t="str">
            <v>Data Engineer</v>
          </cell>
          <cell r="H8990">
            <v>45058.012395833342</v>
          </cell>
        </row>
        <row r="8991">
          <cell r="A8991" t="str">
            <v>Software Engineer</v>
          </cell>
          <cell r="H8991">
            <v>45118.761956018519</v>
          </cell>
        </row>
        <row r="8992">
          <cell r="A8992" t="str">
            <v>Data Analyst</v>
          </cell>
          <cell r="H8992">
            <v>45213.250127314823</v>
          </cell>
        </row>
        <row r="8993">
          <cell r="A8993" t="str">
            <v>Data Engineer</v>
          </cell>
          <cell r="H8993">
            <v>45174.878958333327</v>
          </cell>
        </row>
        <row r="8994">
          <cell r="A8994" t="str">
            <v>Data Analyst</v>
          </cell>
          <cell r="H8994">
            <v>45085.875347222223</v>
          </cell>
        </row>
        <row r="8995">
          <cell r="A8995" t="str">
            <v>Data Engineer</v>
          </cell>
          <cell r="H8995">
            <v>45107.790358796286</v>
          </cell>
        </row>
        <row r="8996">
          <cell r="A8996" t="str">
            <v>Senior Data Engineer</v>
          </cell>
          <cell r="H8996">
            <v>45171.254571759258</v>
          </cell>
        </row>
        <row r="8997">
          <cell r="A8997" t="str">
            <v>Data Scientist</v>
          </cell>
          <cell r="H8997">
            <v>45026.969224537039</v>
          </cell>
        </row>
        <row r="8998">
          <cell r="A8998" t="str">
            <v>Senior Data Analyst</v>
          </cell>
          <cell r="H8998">
            <v>45002.381782407407</v>
          </cell>
        </row>
        <row r="8999">
          <cell r="A8999" t="str">
            <v>Senior Data Engineer</v>
          </cell>
          <cell r="H8999">
            <v>45248.46261574074</v>
          </cell>
        </row>
        <row r="9000">
          <cell r="A9000" t="str">
            <v>Data Engineer</v>
          </cell>
          <cell r="H9000">
            <v>44980.888194444437</v>
          </cell>
        </row>
        <row r="9001">
          <cell r="A9001" t="str">
            <v>Senior Data Engineer</v>
          </cell>
          <cell r="H9001">
            <v>45201.853645833333</v>
          </cell>
        </row>
        <row r="9002">
          <cell r="A9002" t="str">
            <v>Data Engineer</v>
          </cell>
          <cell r="H9002">
            <v>45114.589594907397</v>
          </cell>
        </row>
        <row r="9003">
          <cell r="A9003" t="str">
            <v>Data Analyst</v>
          </cell>
          <cell r="H9003">
            <v>45239.918067129627</v>
          </cell>
        </row>
        <row r="9004">
          <cell r="A9004" t="str">
            <v>Data Engineer</v>
          </cell>
          <cell r="H9004">
            <v>44968.757974537039</v>
          </cell>
        </row>
        <row r="9005">
          <cell r="A9005" t="str">
            <v>Data Analyst</v>
          </cell>
          <cell r="H9005">
            <v>45061.018368055556</v>
          </cell>
        </row>
        <row r="9006">
          <cell r="A9006" t="str">
            <v>Data Analyst</v>
          </cell>
          <cell r="H9006">
            <v>45044.000104166669</v>
          </cell>
        </row>
        <row r="9007">
          <cell r="A9007" t="str">
            <v>Data Engineer</v>
          </cell>
          <cell r="H9007">
            <v>44934.323553240742</v>
          </cell>
        </row>
        <row r="9008">
          <cell r="A9008" t="str">
            <v>Data Scientist</v>
          </cell>
          <cell r="H9008">
            <v>45058.795034722221</v>
          </cell>
        </row>
        <row r="9009">
          <cell r="A9009" t="str">
            <v>Data Engineer</v>
          </cell>
          <cell r="H9009">
            <v>44986.300138888888</v>
          </cell>
        </row>
        <row r="9010">
          <cell r="A9010" t="str">
            <v>Data Engineer</v>
          </cell>
          <cell r="H9010">
            <v>45100.937719907408</v>
          </cell>
        </row>
        <row r="9011">
          <cell r="A9011" t="str">
            <v>Data Analyst</v>
          </cell>
          <cell r="H9011">
            <v>45001.835509259261</v>
          </cell>
        </row>
        <row r="9012">
          <cell r="A9012" t="str">
            <v>Senior Data Scientist</v>
          </cell>
          <cell r="H9012">
            <v>45267.502743055556</v>
          </cell>
        </row>
        <row r="9013">
          <cell r="A9013" t="str">
            <v>Data Analyst</v>
          </cell>
          <cell r="H9013">
            <v>45195.708391203712</v>
          </cell>
        </row>
        <row r="9014">
          <cell r="A9014" t="str">
            <v>Data Analyst</v>
          </cell>
          <cell r="H9014">
            <v>44992.603356481479</v>
          </cell>
        </row>
        <row r="9015">
          <cell r="A9015" t="str">
            <v>Data Engineer</v>
          </cell>
          <cell r="H9015">
            <v>44974.058032407411</v>
          </cell>
        </row>
        <row r="9016">
          <cell r="A9016" t="str">
            <v>Data Analyst</v>
          </cell>
          <cell r="H9016">
            <v>45286.416701388887</v>
          </cell>
        </row>
        <row r="9017">
          <cell r="A9017" t="str">
            <v>Senior Data Engineer</v>
          </cell>
          <cell r="H9017">
            <v>45091.838425925933</v>
          </cell>
        </row>
        <row r="9018">
          <cell r="A9018" t="str">
            <v>Data Engineer</v>
          </cell>
          <cell r="H9018">
            <v>45206.003055555557</v>
          </cell>
        </row>
        <row r="9019">
          <cell r="A9019" t="str">
            <v>Data Analyst</v>
          </cell>
          <cell r="H9019">
            <v>44930.959965277783</v>
          </cell>
        </row>
        <row r="9020">
          <cell r="A9020" t="str">
            <v>Data Engineer</v>
          </cell>
          <cell r="H9020">
            <v>45197.421076388891</v>
          </cell>
        </row>
        <row r="9021">
          <cell r="A9021" t="str">
            <v>Data Analyst</v>
          </cell>
          <cell r="H9021">
            <v>44952.991296296299</v>
          </cell>
        </row>
        <row r="9022">
          <cell r="A9022" t="str">
            <v>Data Engineer</v>
          </cell>
          <cell r="H9022">
            <v>45056.541493055563</v>
          </cell>
        </row>
        <row r="9023">
          <cell r="A9023" t="str">
            <v>Data Analyst</v>
          </cell>
          <cell r="H9023">
            <v>45139.146284722221</v>
          </cell>
        </row>
        <row r="9024">
          <cell r="A9024" t="str">
            <v>Software Engineer</v>
          </cell>
          <cell r="H9024">
            <v>45173.813310185193</v>
          </cell>
        </row>
        <row r="9025">
          <cell r="A9025" t="str">
            <v>Data Scientist</v>
          </cell>
          <cell r="H9025">
            <v>45273.434571759259</v>
          </cell>
        </row>
        <row r="9026">
          <cell r="A9026" t="str">
            <v>Data Engineer</v>
          </cell>
          <cell r="H9026">
            <v>45287.670567129629</v>
          </cell>
        </row>
        <row r="9027">
          <cell r="A9027" t="str">
            <v>Data Engineer</v>
          </cell>
          <cell r="H9027">
            <v>45154.658715277779</v>
          </cell>
        </row>
        <row r="9028">
          <cell r="A9028" t="str">
            <v>Data Analyst</v>
          </cell>
          <cell r="H9028">
            <v>45145.563287037039</v>
          </cell>
        </row>
        <row r="9029">
          <cell r="A9029" t="str">
            <v>Data Scientist</v>
          </cell>
          <cell r="H9029">
            <v>44949.503877314812</v>
          </cell>
        </row>
        <row r="9030">
          <cell r="A9030" t="str">
            <v>Data Engineer</v>
          </cell>
          <cell r="H9030">
            <v>45236.800706018519</v>
          </cell>
        </row>
        <row r="9031">
          <cell r="A9031" t="str">
            <v>Data Scientist</v>
          </cell>
          <cell r="H9031">
            <v>45182.334594907406</v>
          </cell>
        </row>
        <row r="9032">
          <cell r="A9032" t="str">
            <v>Data Engineer</v>
          </cell>
          <cell r="H9032">
            <v>45132.388993055552</v>
          </cell>
        </row>
        <row r="9033">
          <cell r="A9033" t="str">
            <v>Data Analyst</v>
          </cell>
          <cell r="H9033">
            <v>45170.000787037039</v>
          </cell>
        </row>
        <row r="9034">
          <cell r="A9034" t="str">
            <v>Data Analyst</v>
          </cell>
          <cell r="H9034">
            <v>45040.374965277777</v>
          </cell>
        </row>
        <row r="9035">
          <cell r="A9035" t="str">
            <v>Senior Data Analyst</v>
          </cell>
          <cell r="H9035">
            <v>45029.58489583333</v>
          </cell>
        </row>
        <row r="9036">
          <cell r="A9036" t="str">
            <v>Data Analyst</v>
          </cell>
          <cell r="H9036">
            <v>45013.59516203704</v>
          </cell>
        </row>
        <row r="9037">
          <cell r="A9037" t="str">
            <v>Data Engineer</v>
          </cell>
          <cell r="H9037">
            <v>45197.704618055563</v>
          </cell>
        </row>
        <row r="9038">
          <cell r="A9038" t="str">
            <v>Data Engineer</v>
          </cell>
          <cell r="H9038">
            <v>45159.521770833337</v>
          </cell>
        </row>
        <row r="9039">
          <cell r="A9039" t="str">
            <v>Data Scientist</v>
          </cell>
          <cell r="H9039">
            <v>44984.526608796303</v>
          </cell>
        </row>
        <row r="9040">
          <cell r="A9040" t="str">
            <v>Data Engineer</v>
          </cell>
          <cell r="H9040">
            <v>45062.879513888889</v>
          </cell>
        </row>
        <row r="9041">
          <cell r="A9041" t="str">
            <v>Data Analyst</v>
          </cell>
          <cell r="H9041">
            <v>45027.869664351849</v>
          </cell>
        </row>
        <row r="9042">
          <cell r="A9042" t="str">
            <v>Data Scientist</v>
          </cell>
          <cell r="H9042">
            <v>45287.283194444448</v>
          </cell>
        </row>
        <row r="9043">
          <cell r="A9043" t="str">
            <v>Data Engineer</v>
          </cell>
          <cell r="H9043">
            <v>45086.50545138889</v>
          </cell>
        </row>
        <row r="9044">
          <cell r="A9044" t="str">
            <v>Data Engineer</v>
          </cell>
          <cell r="H9044">
            <v>45104.824849537043</v>
          </cell>
        </row>
        <row r="9045">
          <cell r="A9045" t="str">
            <v>Data Analyst</v>
          </cell>
          <cell r="H9045">
            <v>45086.690266203703</v>
          </cell>
        </row>
        <row r="9046">
          <cell r="A9046" t="str">
            <v>Data Scientist</v>
          </cell>
          <cell r="H9046">
            <v>45071.793993055559</v>
          </cell>
        </row>
        <row r="9047">
          <cell r="A9047" t="str">
            <v>Machine Learning Engineer</v>
          </cell>
          <cell r="H9047">
            <v>44952.251840277779</v>
          </cell>
        </row>
        <row r="9048">
          <cell r="A9048" t="str">
            <v>Data Engineer</v>
          </cell>
          <cell r="H9048">
            <v>45110.433391203696</v>
          </cell>
        </row>
        <row r="9049">
          <cell r="A9049" t="str">
            <v>Data Engineer</v>
          </cell>
          <cell r="H9049">
            <v>45278.336736111109</v>
          </cell>
        </row>
        <row r="9050">
          <cell r="A9050" t="str">
            <v>Cloud Engineer</v>
          </cell>
          <cell r="H9050">
            <v>45211.840104166673</v>
          </cell>
        </row>
        <row r="9051">
          <cell r="A9051" t="str">
            <v>Data Scientist</v>
          </cell>
          <cell r="H9051">
            <v>45173.501875000002</v>
          </cell>
        </row>
        <row r="9052">
          <cell r="A9052" t="str">
            <v>Data Engineer</v>
          </cell>
          <cell r="H9052">
            <v>45062.634710648148</v>
          </cell>
        </row>
        <row r="9053">
          <cell r="A9053" t="str">
            <v>Senior Data Engineer</v>
          </cell>
          <cell r="H9053">
            <v>44993.256377314807</v>
          </cell>
        </row>
        <row r="9054">
          <cell r="A9054" t="str">
            <v>Senior Data Engineer</v>
          </cell>
          <cell r="H9054">
            <v>45150.254629629628</v>
          </cell>
        </row>
        <row r="9055">
          <cell r="A9055" t="str">
            <v>Data Analyst</v>
          </cell>
          <cell r="H9055">
            <v>45225.83457175926</v>
          </cell>
        </row>
        <row r="9056">
          <cell r="A9056" t="str">
            <v>Senior Data Engineer</v>
          </cell>
          <cell r="H9056">
            <v>45000.815000000002</v>
          </cell>
        </row>
        <row r="9057">
          <cell r="A9057" t="str">
            <v>Data Scientist</v>
          </cell>
          <cell r="H9057">
            <v>45036.308888888889</v>
          </cell>
        </row>
        <row r="9058">
          <cell r="A9058" t="str">
            <v>Data Analyst</v>
          </cell>
          <cell r="H9058">
            <v>45007.674305555563</v>
          </cell>
        </row>
        <row r="9059">
          <cell r="A9059" t="str">
            <v>Data Scientist</v>
          </cell>
          <cell r="H9059">
            <v>45212.793495370373</v>
          </cell>
        </row>
        <row r="9060">
          <cell r="A9060" t="str">
            <v>Data Engineer</v>
          </cell>
          <cell r="H9060">
            <v>45009.534699074073</v>
          </cell>
        </row>
        <row r="9061">
          <cell r="A9061" t="str">
            <v>Data Analyst</v>
          </cell>
          <cell r="H9061">
            <v>45127.750497685192</v>
          </cell>
        </row>
        <row r="9062">
          <cell r="A9062" t="str">
            <v>Data Scientist</v>
          </cell>
          <cell r="H9062">
            <v>45085.975439814807</v>
          </cell>
        </row>
        <row r="9063">
          <cell r="A9063" t="str">
            <v>Data Scientist</v>
          </cell>
          <cell r="H9063">
            <v>45129.124259259261</v>
          </cell>
        </row>
        <row r="9064">
          <cell r="A9064" t="str">
            <v>Data Engineer</v>
          </cell>
          <cell r="H9064">
            <v>44968.22965277778</v>
          </cell>
        </row>
        <row r="9065">
          <cell r="A9065" t="str">
            <v>Data Engineer</v>
          </cell>
          <cell r="H9065">
            <v>45076.837118055562</v>
          </cell>
        </row>
        <row r="9066">
          <cell r="A9066" t="str">
            <v>Data Analyst</v>
          </cell>
          <cell r="H9066">
            <v>45266.500127314823</v>
          </cell>
        </row>
        <row r="9067">
          <cell r="A9067" t="str">
            <v>Data Scientist</v>
          </cell>
          <cell r="H9067">
            <v>45187.987060185187</v>
          </cell>
        </row>
        <row r="9068">
          <cell r="A9068" t="str">
            <v>Data Scientist</v>
          </cell>
          <cell r="H9068">
            <v>45167.295775462961</v>
          </cell>
        </row>
        <row r="9069">
          <cell r="A9069" t="str">
            <v>Data Engineer</v>
          </cell>
          <cell r="H9069">
            <v>45089.770879629628</v>
          </cell>
        </row>
        <row r="9070">
          <cell r="A9070" t="str">
            <v>Data Scientist</v>
          </cell>
          <cell r="H9070">
            <v>44993.41909722222</v>
          </cell>
        </row>
        <row r="9071">
          <cell r="A9071" t="str">
            <v>Senior Data Engineer</v>
          </cell>
          <cell r="H9071">
            <v>45106.631643518522</v>
          </cell>
        </row>
        <row r="9072">
          <cell r="A9072" t="str">
            <v>Data Analyst</v>
          </cell>
          <cell r="H9072">
            <v>45117.291817129633</v>
          </cell>
        </row>
        <row r="9073">
          <cell r="A9073" t="str">
            <v>Data Analyst</v>
          </cell>
          <cell r="H9073">
            <v>45168.00582175926</v>
          </cell>
        </row>
        <row r="9074">
          <cell r="A9074" t="str">
            <v>Data Analyst</v>
          </cell>
          <cell r="H9074">
            <v>45183.667071759257</v>
          </cell>
        </row>
        <row r="9075">
          <cell r="A9075" t="str">
            <v>Data Analyst</v>
          </cell>
          <cell r="H9075">
            <v>45013.627430555563</v>
          </cell>
        </row>
        <row r="9076">
          <cell r="A9076" t="str">
            <v>Data Scientist</v>
          </cell>
          <cell r="H9076">
            <v>45074.293437499997</v>
          </cell>
        </row>
        <row r="9077">
          <cell r="A9077" t="str">
            <v>Data Engineer</v>
          </cell>
          <cell r="H9077">
            <v>44986.819363425922</v>
          </cell>
        </row>
        <row r="9078">
          <cell r="A9078" t="str">
            <v>Data Engineer</v>
          </cell>
          <cell r="H9078">
            <v>44947.846736111111</v>
          </cell>
        </row>
        <row r="9079">
          <cell r="A9079" t="str">
            <v>Data Scientist</v>
          </cell>
          <cell r="H9079">
            <v>45281.44222222222</v>
          </cell>
        </row>
        <row r="9080">
          <cell r="A9080" t="str">
            <v>Data Scientist</v>
          </cell>
          <cell r="H9080">
            <v>44998.638645833344</v>
          </cell>
        </row>
        <row r="9081">
          <cell r="A9081" t="str">
            <v>Senior Data Engineer</v>
          </cell>
          <cell r="H9081">
            <v>45071.42015046296</v>
          </cell>
        </row>
        <row r="9082">
          <cell r="A9082" t="str">
            <v>Senior Data Scientist</v>
          </cell>
          <cell r="H9082">
            <v>44993.702280092592</v>
          </cell>
        </row>
        <row r="9083">
          <cell r="A9083" t="str">
            <v>Data Scientist</v>
          </cell>
          <cell r="H9083">
            <v>45245.753784722219</v>
          </cell>
        </row>
        <row r="9084">
          <cell r="A9084" t="str">
            <v>Data Analyst</v>
          </cell>
          <cell r="H9084">
            <v>44992.792175925933</v>
          </cell>
        </row>
        <row r="9085">
          <cell r="A9085" t="str">
            <v>Senior Data Scientist</v>
          </cell>
          <cell r="H9085">
            <v>45034.336273148147</v>
          </cell>
        </row>
        <row r="9086">
          <cell r="A9086" t="str">
            <v>Data Scientist</v>
          </cell>
          <cell r="H9086">
            <v>45121.919490740736</v>
          </cell>
        </row>
        <row r="9087">
          <cell r="A9087" t="str">
            <v>Data Scientist</v>
          </cell>
          <cell r="H9087">
            <v>45104.407175925917</v>
          </cell>
        </row>
        <row r="9088">
          <cell r="A9088" t="str">
            <v>Data Engineer</v>
          </cell>
          <cell r="H9088">
            <v>44953.757951388892</v>
          </cell>
        </row>
        <row r="9089">
          <cell r="A9089" t="str">
            <v>Data Analyst</v>
          </cell>
          <cell r="H9089">
            <v>45079.905659722222</v>
          </cell>
        </row>
        <row r="9090">
          <cell r="A9090" t="str">
            <v>Senior Data Engineer</v>
          </cell>
          <cell r="H9090">
            <v>44939.599305555559</v>
          </cell>
        </row>
        <row r="9091">
          <cell r="A9091" t="str">
            <v>Data Engineer</v>
          </cell>
          <cell r="H9091">
            <v>45036.557928240742</v>
          </cell>
        </row>
        <row r="9092">
          <cell r="A9092" t="str">
            <v>Data Analyst</v>
          </cell>
          <cell r="H9092">
            <v>44943.876574074071</v>
          </cell>
        </row>
        <row r="9093">
          <cell r="A9093" t="str">
            <v>Data Analyst</v>
          </cell>
          <cell r="H9093">
            <v>44979.28869212963</v>
          </cell>
        </row>
        <row r="9094">
          <cell r="A9094" t="str">
            <v>Senior Data Analyst</v>
          </cell>
          <cell r="H9094">
            <v>45001.668113425927</v>
          </cell>
        </row>
        <row r="9095">
          <cell r="A9095" t="str">
            <v>Data Analyst</v>
          </cell>
          <cell r="H9095">
            <v>45217.750219907408</v>
          </cell>
        </row>
        <row r="9096">
          <cell r="A9096" t="str">
            <v>Data Analyst</v>
          </cell>
          <cell r="H9096">
            <v>44937.333356481482</v>
          </cell>
        </row>
        <row r="9097">
          <cell r="A9097" t="str">
            <v>Senior Data Scientist</v>
          </cell>
          <cell r="H9097">
            <v>45028.772199074083</v>
          </cell>
        </row>
        <row r="9098">
          <cell r="A9098" t="str">
            <v>Data Scientist</v>
          </cell>
          <cell r="H9098">
            <v>45110.544872685183</v>
          </cell>
        </row>
        <row r="9099">
          <cell r="A9099" t="str">
            <v>Data Analyst</v>
          </cell>
          <cell r="H9099">
            <v>45051.638541666667</v>
          </cell>
        </row>
        <row r="9100">
          <cell r="A9100" t="str">
            <v>Data Analyst</v>
          </cell>
          <cell r="H9100">
            <v>45195.753171296303</v>
          </cell>
        </row>
        <row r="9101">
          <cell r="A9101" t="str">
            <v>Data Engineer</v>
          </cell>
          <cell r="H9101">
            <v>45277.297939814824</v>
          </cell>
        </row>
        <row r="9102">
          <cell r="A9102" t="str">
            <v>Senior Data Scientist</v>
          </cell>
          <cell r="H9102">
            <v>45153.827013888891</v>
          </cell>
        </row>
        <row r="9103">
          <cell r="A9103" t="str">
            <v>Data Engineer</v>
          </cell>
          <cell r="H9103">
            <v>45042.303622685176</v>
          </cell>
        </row>
        <row r="9104">
          <cell r="A9104" t="str">
            <v>Data Analyst</v>
          </cell>
          <cell r="H9104">
            <v>45104.866053240738</v>
          </cell>
        </row>
        <row r="9105">
          <cell r="A9105" t="str">
            <v>Senior Data Engineer</v>
          </cell>
          <cell r="H9105">
            <v>45042.845393518517</v>
          </cell>
        </row>
        <row r="9106">
          <cell r="A9106" t="str">
            <v>Data Analyst</v>
          </cell>
          <cell r="H9106">
            <v>45251.625034722223</v>
          </cell>
        </row>
        <row r="9107">
          <cell r="A9107" t="str">
            <v>Data Engineer</v>
          </cell>
          <cell r="H9107">
            <v>45233.671956018523</v>
          </cell>
        </row>
        <row r="9108">
          <cell r="A9108" t="str">
            <v>Senior Data Engineer</v>
          </cell>
          <cell r="H9108">
            <v>44985.714398148149</v>
          </cell>
        </row>
        <row r="9109">
          <cell r="A9109" t="str">
            <v>Senior Data Scientist</v>
          </cell>
          <cell r="H9109">
            <v>45036.08556712963</v>
          </cell>
        </row>
        <row r="9110">
          <cell r="A9110" t="str">
            <v>Data Analyst</v>
          </cell>
          <cell r="H9110">
            <v>45170.887974537043</v>
          </cell>
        </row>
        <row r="9111">
          <cell r="A9111" t="str">
            <v>Data Engineer</v>
          </cell>
          <cell r="H9111">
            <v>45195.513067129628</v>
          </cell>
        </row>
        <row r="9112">
          <cell r="A9112" t="str">
            <v>Senior Data Engineer</v>
          </cell>
          <cell r="H9112">
            <v>45115.255740740737</v>
          </cell>
        </row>
        <row r="9113">
          <cell r="A9113" t="str">
            <v>Data Analyst</v>
          </cell>
          <cell r="H9113">
            <v>44946.5</v>
          </cell>
        </row>
        <row r="9114">
          <cell r="A9114" t="str">
            <v>Senior Data Engineer</v>
          </cell>
          <cell r="H9114">
            <v>44953.841296296298</v>
          </cell>
        </row>
        <row r="9115">
          <cell r="A9115" t="str">
            <v>Machine Learning Engineer</v>
          </cell>
          <cell r="H9115">
            <v>45015.35087962963</v>
          </cell>
        </row>
        <row r="9116">
          <cell r="A9116" t="str">
            <v>Data Scientist</v>
          </cell>
          <cell r="H9116">
            <v>45100.330451388887</v>
          </cell>
        </row>
        <row r="9117">
          <cell r="A9117" t="str">
            <v>Senior Data Engineer</v>
          </cell>
          <cell r="H9117">
            <v>44983.920289351852</v>
          </cell>
        </row>
        <row r="9118">
          <cell r="A9118" t="str">
            <v>Data Scientist</v>
          </cell>
          <cell r="H9118">
            <v>45079.656087962961</v>
          </cell>
        </row>
        <row r="9119">
          <cell r="A9119" t="str">
            <v>Data Scientist</v>
          </cell>
          <cell r="H9119">
            <v>44986.675706018519</v>
          </cell>
        </row>
        <row r="9120">
          <cell r="A9120" t="str">
            <v>Data Engineer</v>
          </cell>
          <cell r="H9120">
            <v>45061.558391203696</v>
          </cell>
        </row>
        <row r="9121">
          <cell r="A9121" t="str">
            <v>Data Engineer</v>
          </cell>
          <cell r="H9121">
            <v>45265.861435185187</v>
          </cell>
        </row>
        <row r="9122">
          <cell r="A9122" t="str">
            <v>Data Analyst</v>
          </cell>
          <cell r="H9122">
            <v>44965.835034722222</v>
          </cell>
        </row>
        <row r="9123">
          <cell r="A9123" t="str">
            <v>Data Analyst</v>
          </cell>
          <cell r="H9123">
            <v>45163.569907407407</v>
          </cell>
        </row>
        <row r="9124">
          <cell r="A9124" t="str">
            <v>Senior Data Scientist</v>
          </cell>
          <cell r="H9124">
            <v>45063.502129629633</v>
          </cell>
        </row>
        <row r="9125">
          <cell r="A9125" t="str">
            <v>Data Scientist</v>
          </cell>
          <cell r="H9125">
            <v>45263.822152777779</v>
          </cell>
        </row>
        <row r="9126">
          <cell r="A9126" t="str">
            <v>Data Scientist</v>
          </cell>
          <cell r="H9126">
            <v>45014.535844907397</v>
          </cell>
        </row>
        <row r="9127">
          <cell r="A9127" t="str">
            <v>Senior Data Engineer</v>
          </cell>
          <cell r="H9127">
            <v>45174.147361111107</v>
          </cell>
        </row>
        <row r="9128">
          <cell r="A9128" t="str">
            <v>Data Analyst</v>
          </cell>
          <cell r="H9128">
            <v>45042.918854166674</v>
          </cell>
        </row>
        <row r="9129">
          <cell r="A9129" t="str">
            <v>Data Engineer</v>
          </cell>
          <cell r="H9129">
            <v>45125.447696759264</v>
          </cell>
        </row>
        <row r="9130">
          <cell r="A9130" t="str">
            <v>Data Engineer</v>
          </cell>
          <cell r="H9130">
            <v>44939.922384259262</v>
          </cell>
        </row>
        <row r="9131">
          <cell r="A9131" t="str">
            <v>Data Scientist</v>
          </cell>
          <cell r="H9131">
            <v>45160.733796296299</v>
          </cell>
        </row>
        <row r="9132">
          <cell r="A9132" t="str">
            <v>Data Scientist</v>
          </cell>
          <cell r="H9132">
            <v>45159.253784722219</v>
          </cell>
        </row>
        <row r="9133">
          <cell r="A9133" t="str">
            <v>Senior Data Engineer</v>
          </cell>
          <cell r="H9133">
            <v>45014.73228009259</v>
          </cell>
        </row>
        <row r="9134">
          <cell r="A9134" t="str">
            <v>Data Scientist</v>
          </cell>
          <cell r="H9134">
            <v>45075.442789351851</v>
          </cell>
        </row>
        <row r="9135">
          <cell r="A9135" t="str">
            <v>Data Analyst</v>
          </cell>
          <cell r="H9135">
            <v>45274.333958333344</v>
          </cell>
        </row>
        <row r="9136">
          <cell r="A9136" t="str">
            <v>Data Analyst</v>
          </cell>
          <cell r="H9136">
            <v>45249.29179398148</v>
          </cell>
        </row>
        <row r="9137">
          <cell r="A9137" t="str">
            <v>Data Engineer</v>
          </cell>
          <cell r="H9137">
            <v>44939.877164351848</v>
          </cell>
        </row>
        <row r="9138">
          <cell r="A9138" t="str">
            <v>Data Scientist</v>
          </cell>
          <cell r="H9138">
            <v>45209.586134259262</v>
          </cell>
        </row>
        <row r="9139">
          <cell r="A9139" t="str">
            <v>Business Analyst</v>
          </cell>
          <cell r="H9139">
            <v>45203.303784722222</v>
          </cell>
        </row>
        <row r="9140">
          <cell r="A9140" t="str">
            <v>Data Scientist</v>
          </cell>
          <cell r="H9140">
            <v>45023.585509259261</v>
          </cell>
        </row>
        <row r="9141">
          <cell r="A9141" t="str">
            <v>Data Scientist</v>
          </cell>
          <cell r="H9141">
            <v>45264.443611111114</v>
          </cell>
        </row>
        <row r="9142">
          <cell r="A9142" t="str">
            <v>Data Analyst</v>
          </cell>
          <cell r="H9142">
            <v>45162.75204861111</v>
          </cell>
        </row>
        <row r="9143">
          <cell r="A9143" t="str">
            <v>Data Engineer</v>
          </cell>
          <cell r="H9143">
            <v>45050.546770833331</v>
          </cell>
        </row>
        <row r="9144">
          <cell r="A9144" t="str">
            <v>Data Engineer</v>
          </cell>
          <cell r="H9144">
            <v>45096.590729166674</v>
          </cell>
        </row>
        <row r="9145">
          <cell r="A9145" t="str">
            <v>Data Scientist</v>
          </cell>
          <cell r="H9145">
            <v>45153.493379629632</v>
          </cell>
        </row>
        <row r="9146">
          <cell r="A9146" t="str">
            <v>Software Engineer</v>
          </cell>
          <cell r="H9146">
            <v>45221.293240740742</v>
          </cell>
        </row>
        <row r="9147">
          <cell r="A9147" t="str">
            <v>Data Scientist</v>
          </cell>
          <cell r="H9147">
            <v>45159.25403935185</v>
          </cell>
        </row>
        <row r="9148">
          <cell r="A9148" t="str">
            <v>Data Scientist</v>
          </cell>
          <cell r="H9148">
            <v>45188.668206018519</v>
          </cell>
        </row>
        <row r="9149">
          <cell r="A9149" t="str">
            <v>Data Analyst</v>
          </cell>
          <cell r="H9149">
            <v>45157.250127314823</v>
          </cell>
        </row>
        <row r="9150">
          <cell r="A9150" t="str">
            <v>Data Engineer</v>
          </cell>
          <cell r="H9150">
            <v>45181.508113425924</v>
          </cell>
        </row>
        <row r="9151">
          <cell r="A9151" t="str">
            <v>Data Engineer</v>
          </cell>
          <cell r="H9151">
            <v>45093.713240740741</v>
          </cell>
        </row>
        <row r="9152">
          <cell r="A9152" t="str">
            <v>Data Engineer</v>
          </cell>
          <cell r="H9152">
            <v>45042.716574074067</v>
          </cell>
        </row>
        <row r="9153">
          <cell r="A9153" t="str">
            <v>Data Engineer</v>
          </cell>
          <cell r="H9153">
            <v>45039.2971875</v>
          </cell>
        </row>
        <row r="9154">
          <cell r="A9154" t="str">
            <v>Data Analyst</v>
          </cell>
          <cell r="H9154">
            <v>45203.794791666667</v>
          </cell>
        </row>
        <row r="9155">
          <cell r="A9155" t="str">
            <v>Data Analyst</v>
          </cell>
          <cell r="H9155">
            <v>45082.376655092587</v>
          </cell>
        </row>
        <row r="9156">
          <cell r="A9156" t="str">
            <v>Data Engineer</v>
          </cell>
          <cell r="H9156">
            <v>45271.63386574074</v>
          </cell>
        </row>
        <row r="9157">
          <cell r="A9157" t="str">
            <v>Data Analyst</v>
          </cell>
          <cell r="H9157">
            <v>45047.541886574072</v>
          </cell>
        </row>
        <row r="9158">
          <cell r="A9158" t="str">
            <v>Data Scientist</v>
          </cell>
          <cell r="H9158">
            <v>45155.79210648148</v>
          </cell>
        </row>
        <row r="9159">
          <cell r="A9159" t="str">
            <v>Business Analyst</v>
          </cell>
          <cell r="H9159">
            <v>45186.5624537037</v>
          </cell>
        </row>
        <row r="9160">
          <cell r="A9160" t="str">
            <v>Data Engineer</v>
          </cell>
          <cell r="H9160">
            <v>45187.993217592593</v>
          </cell>
        </row>
        <row r="9161">
          <cell r="A9161" t="str">
            <v>Senior Data Scientist</v>
          </cell>
          <cell r="H9161">
            <v>45033.376782407409</v>
          </cell>
        </row>
        <row r="9162">
          <cell r="A9162" t="str">
            <v>Data Engineer</v>
          </cell>
          <cell r="H9162">
            <v>45280.774386574078</v>
          </cell>
        </row>
        <row r="9163">
          <cell r="A9163" t="str">
            <v>Data Scientist</v>
          </cell>
          <cell r="H9163">
            <v>44935.920011574082</v>
          </cell>
        </row>
        <row r="9164">
          <cell r="A9164" t="str">
            <v>Senior Data Engineer</v>
          </cell>
          <cell r="H9164">
            <v>45229.294062499997</v>
          </cell>
        </row>
        <row r="9165">
          <cell r="A9165" t="str">
            <v>Senior Data Engineer</v>
          </cell>
          <cell r="H9165">
            <v>45058.767881944441</v>
          </cell>
        </row>
        <row r="9166">
          <cell r="A9166" t="str">
            <v>Software Engineer</v>
          </cell>
          <cell r="H9166">
            <v>45259.632708333331</v>
          </cell>
        </row>
        <row r="9167">
          <cell r="A9167" t="str">
            <v>Data Analyst</v>
          </cell>
          <cell r="H9167">
            <v>45000.79923611111</v>
          </cell>
        </row>
        <row r="9168">
          <cell r="A9168" t="str">
            <v>Senior Data Engineer</v>
          </cell>
          <cell r="H9168">
            <v>45080.421805555547</v>
          </cell>
        </row>
        <row r="9169">
          <cell r="A9169" t="str">
            <v>Data Engineer</v>
          </cell>
          <cell r="H9169">
            <v>45199.012881944444</v>
          </cell>
        </row>
        <row r="9170">
          <cell r="A9170" t="str">
            <v>Data Analyst</v>
          </cell>
          <cell r="H9170">
            <v>45290.416712962957</v>
          </cell>
        </row>
        <row r="9171">
          <cell r="A9171" t="str">
            <v>Data Analyst</v>
          </cell>
          <cell r="H9171">
            <v>45017.09579861111</v>
          </cell>
        </row>
        <row r="9172">
          <cell r="A9172" t="str">
            <v>Data Engineer</v>
          </cell>
          <cell r="H9172">
            <v>45099.672060185178</v>
          </cell>
        </row>
        <row r="9173">
          <cell r="A9173" t="str">
            <v>Data Engineer</v>
          </cell>
          <cell r="H9173">
            <v>45056.343101851853</v>
          </cell>
        </row>
        <row r="9174">
          <cell r="A9174" t="str">
            <v>Data Analyst</v>
          </cell>
          <cell r="H9174">
            <v>45003.315451388888</v>
          </cell>
        </row>
        <row r="9175">
          <cell r="A9175" t="str">
            <v>Data Scientist</v>
          </cell>
          <cell r="H9175">
            <v>45090.809340277781</v>
          </cell>
        </row>
        <row r="9176">
          <cell r="A9176" t="str">
            <v>Data Analyst</v>
          </cell>
          <cell r="H9176">
            <v>45156.639467592591</v>
          </cell>
        </row>
        <row r="9177">
          <cell r="A9177" t="str">
            <v>Business Analyst</v>
          </cell>
          <cell r="H9177">
            <v>45223.792511574073</v>
          </cell>
        </row>
        <row r="9178">
          <cell r="A9178" t="str">
            <v>Data Engineer</v>
          </cell>
          <cell r="H9178">
            <v>45084.95621527778</v>
          </cell>
        </row>
        <row r="9179">
          <cell r="A9179" t="str">
            <v>Data Scientist</v>
          </cell>
          <cell r="H9179">
            <v>45193.251435185193</v>
          </cell>
        </row>
        <row r="9180">
          <cell r="A9180" t="str">
            <v>Machine Learning Engineer</v>
          </cell>
          <cell r="H9180">
            <v>45062.642210648148</v>
          </cell>
        </row>
        <row r="9181">
          <cell r="A9181" t="str">
            <v>Data Analyst</v>
          </cell>
          <cell r="H9181">
            <v>45159.375625000001</v>
          </cell>
        </row>
        <row r="9182">
          <cell r="A9182" t="str">
            <v>Data Engineer</v>
          </cell>
          <cell r="H9182">
            <v>45070.795219907413</v>
          </cell>
        </row>
        <row r="9183">
          <cell r="A9183" t="str">
            <v>Data Scientist</v>
          </cell>
          <cell r="H9183">
            <v>45155.794479166667</v>
          </cell>
        </row>
        <row r="9184">
          <cell r="A9184" t="str">
            <v>Data Engineer</v>
          </cell>
          <cell r="H9184">
            <v>45265.653877314813</v>
          </cell>
        </row>
        <row r="9185">
          <cell r="A9185" t="str">
            <v>Data Analyst</v>
          </cell>
          <cell r="H9185">
            <v>45115.333692129629</v>
          </cell>
        </row>
        <row r="9186">
          <cell r="A9186" t="str">
            <v>Data Engineer</v>
          </cell>
          <cell r="H9186">
            <v>45071.446030092593</v>
          </cell>
        </row>
        <row r="9187">
          <cell r="A9187" t="str">
            <v>Senior Data Scientist</v>
          </cell>
          <cell r="H9187">
            <v>45262.323379629634</v>
          </cell>
        </row>
        <row r="9188">
          <cell r="A9188" t="str">
            <v>Data Scientist</v>
          </cell>
          <cell r="H9188">
            <v>45155.903668981482</v>
          </cell>
        </row>
        <row r="9189">
          <cell r="A9189" t="str">
            <v>Data Scientist</v>
          </cell>
          <cell r="H9189">
            <v>45187.085092592592</v>
          </cell>
        </row>
        <row r="9190">
          <cell r="A9190" t="str">
            <v>Data Analyst</v>
          </cell>
          <cell r="H9190">
            <v>45171.250219907408</v>
          </cell>
        </row>
        <row r="9191">
          <cell r="A9191" t="str">
            <v>Data Engineer</v>
          </cell>
          <cell r="H9191">
            <v>44949.090613425928</v>
          </cell>
        </row>
        <row r="9192">
          <cell r="A9192" t="str">
            <v>Data Analyst</v>
          </cell>
          <cell r="H9192">
            <v>44932.311666666668</v>
          </cell>
        </row>
        <row r="9193">
          <cell r="A9193" t="str">
            <v>Data Analyst</v>
          </cell>
          <cell r="H9193">
            <v>45152.833784722221</v>
          </cell>
        </row>
        <row r="9194">
          <cell r="A9194" t="str">
            <v>Data Scientist</v>
          </cell>
          <cell r="H9194">
            <v>44927.012743055559</v>
          </cell>
        </row>
        <row r="9195">
          <cell r="A9195" t="str">
            <v>Data Analyst</v>
          </cell>
          <cell r="H9195">
            <v>45034.405706018522</v>
          </cell>
        </row>
        <row r="9196">
          <cell r="A9196" t="str">
            <v>Senior Data Engineer</v>
          </cell>
          <cell r="H9196">
            <v>45207.297754629632</v>
          </cell>
        </row>
        <row r="9197">
          <cell r="A9197" t="str">
            <v>Data Engineer</v>
          </cell>
          <cell r="H9197">
            <v>45126.756458333337</v>
          </cell>
        </row>
        <row r="9198">
          <cell r="A9198" t="str">
            <v>Data Scientist</v>
          </cell>
          <cell r="H9198">
            <v>45030.544710648152</v>
          </cell>
        </row>
        <row r="9199">
          <cell r="A9199" t="str">
            <v>Data Analyst</v>
          </cell>
          <cell r="H9199">
            <v>45116.708622685182</v>
          </cell>
        </row>
        <row r="9200">
          <cell r="A9200" t="str">
            <v>Senior Data Scientist</v>
          </cell>
          <cell r="H9200">
            <v>45089.709537037037</v>
          </cell>
        </row>
        <row r="9201">
          <cell r="A9201" t="str">
            <v>Data Scientist</v>
          </cell>
          <cell r="H9201">
            <v>45147.377268518518</v>
          </cell>
        </row>
        <row r="9202">
          <cell r="A9202" t="str">
            <v>Machine Learning Engineer</v>
          </cell>
          <cell r="H9202">
            <v>45178.428912037038</v>
          </cell>
        </row>
        <row r="9203">
          <cell r="A9203" t="str">
            <v>Data Engineer</v>
          </cell>
          <cell r="H9203">
            <v>45267.588969907411</v>
          </cell>
        </row>
        <row r="9204">
          <cell r="A9204" t="str">
            <v>Data Analyst</v>
          </cell>
          <cell r="H9204">
            <v>44960.731990740736</v>
          </cell>
        </row>
        <row r="9205">
          <cell r="A9205" t="str">
            <v>Senior Data Engineer</v>
          </cell>
          <cell r="H9205">
            <v>45103.712071759262</v>
          </cell>
        </row>
        <row r="9206">
          <cell r="A9206" t="str">
            <v>Data Analyst</v>
          </cell>
          <cell r="H9206">
            <v>45148.751215277778</v>
          </cell>
        </row>
        <row r="9207">
          <cell r="A9207" t="str">
            <v>Data Scientist</v>
          </cell>
          <cell r="H9207">
            <v>44987.336782407408</v>
          </cell>
        </row>
        <row r="9208">
          <cell r="A9208" t="str">
            <v>Senior Data Engineer</v>
          </cell>
          <cell r="H9208">
            <v>44934.920266203713</v>
          </cell>
        </row>
        <row r="9209">
          <cell r="A9209" t="str">
            <v>Machine Learning Engineer</v>
          </cell>
          <cell r="H9209">
            <v>45128.62809027778</v>
          </cell>
        </row>
        <row r="9210">
          <cell r="A9210" t="str">
            <v>Data Engineer</v>
          </cell>
          <cell r="H9210">
            <v>45089.685543981483</v>
          </cell>
        </row>
        <row r="9211">
          <cell r="A9211" t="str">
            <v>Data Engineer</v>
          </cell>
          <cell r="H9211">
            <v>44938.301145833328</v>
          </cell>
        </row>
        <row r="9212">
          <cell r="A9212" t="str">
            <v>Senior Data Scientist</v>
          </cell>
          <cell r="H9212">
            <v>45105.544803240737</v>
          </cell>
        </row>
        <row r="9213">
          <cell r="A9213" t="str">
            <v>Data Scientist</v>
          </cell>
          <cell r="H9213">
            <v>44950.916979166657</v>
          </cell>
        </row>
        <row r="9214">
          <cell r="A9214" t="str">
            <v>Data Engineer</v>
          </cell>
          <cell r="H9214">
            <v>45042.718252314808</v>
          </cell>
        </row>
        <row r="9215">
          <cell r="A9215" t="str">
            <v>Data Analyst</v>
          </cell>
          <cell r="H9215">
            <v>45041.291863425933</v>
          </cell>
        </row>
        <row r="9216">
          <cell r="A9216" t="str">
            <v>Data Engineer</v>
          </cell>
          <cell r="H9216">
            <v>45134.588530092587</v>
          </cell>
        </row>
        <row r="9217">
          <cell r="A9217" t="str">
            <v>Data Scientist</v>
          </cell>
          <cell r="H9217">
            <v>45123.734780092593</v>
          </cell>
        </row>
        <row r="9218">
          <cell r="A9218" t="str">
            <v>Data Analyst</v>
          </cell>
          <cell r="H9218">
            <v>45286.583807870367</v>
          </cell>
        </row>
        <row r="9219">
          <cell r="A9219" t="str">
            <v>Data Analyst</v>
          </cell>
          <cell r="H9219">
            <v>45033.667696759258</v>
          </cell>
        </row>
        <row r="9220">
          <cell r="A9220" t="str">
            <v>Data Engineer</v>
          </cell>
          <cell r="H9220">
            <v>44950.625416666669</v>
          </cell>
        </row>
        <row r="9221">
          <cell r="A9221" t="str">
            <v>Software Engineer</v>
          </cell>
          <cell r="H9221">
            <v>45224.713935185187</v>
          </cell>
        </row>
        <row r="9222">
          <cell r="A9222" t="str">
            <v>Data Scientist</v>
          </cell>
          <cell r="H9222">
            <v>45228.60261574074</v>
          </cell>
        </row>
        <row r="9223">
          <cell r="A9223" t="str">
            <v>Data Engineer</v>
          </cell>
          <cell r="H9223">
            <v>45104.978229166663</v>
          </cell>
        </row>
        <row r="9224">
          <cell r="A9224" t="str">
            <v>Data Scientist</v>
          </cell>
          <cell r="H9224">
            <v>44981.460370370369</v>
          </cell>
        </row>
        <row r="9225">
          <cell r="A9225" t="str">
            <v>Data Engineer</v>
          </cell>
          <cell r="H9225">
            <v>45096.255312499998</v>
          </cell>
        </row>
        <row r="9226">
          <cell r="A9226" t="str">
            <v>Software Engineer</v>
          </cell>
          <cell r="H9226">
            <v>45219.257905092592</v>
          </cell>
        </row>
        <row r="9227">
          <cell r="A9227" t="str">
            <v>Data Analyst</v>
          </cell>
          <cell r="H9227">
            <v>45163.740891203714</v>
          </cell>
        </row>
        <row r="9228">
          <cell r="A9228" t="str">
            <v>Data Scientist</v>
          </cell>
          <cell r="H9228">
            <v>45262.323344907411</v>
          </cell>
        </row>
        <row r="9229">
          <cell r="A9229" t="str">
            <v>Data Analyst</v>
          </cell>
          <cell r="H9229">
            <v>44985.667199074072</v>
          </cell>
        </row>
        <row r="9230">
          <cell r="A9230" t="str">
            <v>Data Engineer</v>
          </cell>
          <cell r="H9230">
            <v>44951.684895833343</v>
          </cell>
        </row>
        <row r="9231">
          <cell r="A9231" t="str">
            <v>Senior Data Engineer</v>
          </cell>
          <cell r="H9231">
            <v>44982.354641203703</v>
          </cell>
        </row>
        <row r="9232">
          <cell r="A9232" t="str">
            <v>Senior Data Scientist</v>
          </cell>
          <cell r="H9232">
            <v>45071.460104166668</v>
          </cell>
        </row>
        <row r="9233">
          <cell r="A9233" t="str">
            <v>Data Engineer</v>
          </cell>
          <cell r="H9233">
            <v>45205.63076388889</v>
          </cell>
        </row>
        <row r="9234">
          <cell r="A9234" t="str">
            <v>Data Scientist</v>
          </cell>
          <cell r="H9234">
            <v>45050.920185185183</v>
          </cell>
        </row>
        <row r="9235">
          <cell r="A9235" t="str">
            <v>Senior Data Engineer</v>
          </cell>
          <cell r="H9235">
            <v>45160.840057870373</v>
          </cell>
        </row>
        <row r="9236">
          <cell r="A9236" t="str">
            <v>Data Analyst</v>
          </cell>
          <cell r="H9236">
            <v>44960.797384259262</v>
          </cell>
        </row>
        <row r="9237">
          <cell r="A9237" t="str">
            <v>Senior Data Engineer</v>
          </cell>
          <cell r="H9237">
            <v>45145.642002314817</v>
          </cell>
        </row>
        <row r="9238">
          <cell r="A9238" t="str">
            <v>Data Scientist</v>
          </cell>
          <cell r="H9238">
            <v>45273.294189814813</v>
          </cell>
        </row>
        <row r="9239">
          <cell r="A9239" t="str">
            <v>Data Engineer</v>
          </cell>
          <cell r="H9239">
            <v>45153.922731481478</v>
          </cell>
        </row>
        <row r="9240">
          <cell r="A9240" t="str">
            <v>Data Engineer</v>
          </cell>
          <cell r="H9240">
            <v>45270.549930555557</v>
          </cell>
        </row>
        <row r="9241">
          <cell r="A9241" t="str">
            <v>Data Scientist</v>
          </cell>
          <cell r="H9241">
            <v>45161.627557870372</v>
          </cell>
        </row>
        <row r="9242">
          <cell r="A9242" t="str">
            <v>Data Engineer</v>
          </cell>
          <cell r="H9242">
            <v>45106.755266203712</v>
          </cell>
        </row>
        <row r="9243">
          <cell r="A9243" t="str">
            <v>Senior Data Scientist</v>
          </cell>
          <cell r="H9243">
            <v>45132.487256944441</v>
          </cell>
        </row>
        <row r="9244">
          <cell r="A9244" t="str">
            <v>Senior Data Analyst</v>
          </cell>
          <cell r="H9244">
            <v>45170.916851851849</v>
          </cell>
        </row>
        <row r="9245">
          <cell r="A9245" t="str">
            <v>Data Analyst</v>
          </cell>
          <cell r="H9245">
            <v>45087.875821759262</v>
          </cell>
        </row>
        <row r="9246">
          <cell r="A9246" t="str">
            <v>Data Analyst</v>
          </cell>
          <cell r="H9246">
            <v>45044.670451388891</v>
          </cell>
        </row>
        <row r="9247">
          <cell r="A9247" t="str">
            <v>Data Analyst</v>
          </cell>
          <cell r="H9247">
            <v>45253.527071759258</v>
          </cell>
        </row>
        <row r="9248">
          <cell r="A9248" t="str">
            <v>Data Scientist</v>
          </cell>
          <cell r="H9248">
            <v>44995.381331018521</v>
          </cell>
        </row>
        <row r="9249">
          <cell r="A9249" t="str">
            <v>Data Analyst</v>
          </cell>
          <cell r="H9249">
            <v>44941.667222222219</v>
          </cell>
        </row>
        <row r="9250">
          <cell r="A9250" t="str">
            <v>Data Scientist</v>
          </cell>
          <cell r="H9250">
            <v>45089.919259259259</v>
          </cell>
        </row>
        <row r="9251">
          <cell r="A9251" t="str">
            <v>Data Engineer</v>
          </cell>
          <cell r="H9251">
            <v>45095.568460648137</v>
          </cell>
        </row>
        <row r="9252">
          <cell r="A9252" t="str">
            <v>Data Scientist</v>
          </cell>
          <cell r="H9252">
            <v>45113.152129629627</v>
          </cell>
        </row>
        <row r="9253">
          <cell r="A9253" t="str">
            <v>Data Scientist</v>
          </cell>
          <cell r="H9253">
            <v>45082.95144675926</v>
          </cell>
        </row>
        <row r="9254">
          <cell r="A9254" t="str">
            <v>Data Analyst</v>
          </cell>
          <cell r="H9254">
            <v>44928.709317129629</v>
          </cell>
        </row>
        <row r="9255">
          <cell r="A9255" t="str">
            <v>Data Engineer</v>
          </cell>
          <cell r="H9255">
            <v>45182.254606481481</v>
          </cell>
        </row>
        <row r="9256">
          <cell r="A9256" t="str">
            <v>Data Analyst</v>
          </cell>
          <cell r="H9256">
            <v>44929.982233796298</v>
          </cell>
        </row>
        <row r="9257">
          <cell r="A9257" t="str">
            <v>Data Engineer</v>
          </cell>
          <cell r="H9257">
            <v>45271.757835648154</v>
          </cell>
        </row>
        <row r="9258">
          <cell r="A9258" t="str">
            <v>Data Scientist</v>
          </cell>
          <cell r="H9258">
            <v>45239.377997685187</v>
          </cell>
        </row>
        <row r="9259">
          <cell r="A9259" t="str">
            <v>Data Engineer</v>
          </cell>
          <cell r="H9259">
            <v>44988.630706018521</v>
          </cell>
        </row>
        <row r="9260">
          <cell r="A9260" t="str">
            <v>Data Scientist</v>
          </cell>
          <cell r="H9260">
            <v>45104.960497685177</v>
          </cell>
        </row>
        <row r="9261">
          <cell r="A9261" t="str">
            <v>Senior Data Analyst</v>
          </cell>
          <cell r="H9261">
            <v>45168.625567129631</v>
          </cell>
        </row>
        <row r="9262">
          <cell r="A9262" t="str">
            <v>Data Engineer</v>
          </cell>
          <cell r="H9262">
            <v>45153.381238425929</v>
          </cell>
        </row>
        <row r="9263">
          <cell r="A9263" t="str">
            <v>Data Engineer</v>
          </cell>
          <cell r="H9263">
            <v>45077.921909722223</v>
          </cell>
        </row>
        <row r="9264">
          <cell r="A9264" t="str">
            <v>Software Engineer</v>
          </cell>
          <cell r="H9264">
            <v>45117.666724537034</v>
          </cell>
        </row>
        <row r="9265">
          <cell r="A9265" t="str">
            <v>Senior Data Scientist</v>
          </cell>
          <cell r="H9265">
            <v>44930.628078703703</v>
          </cell>
        </row>
        <row r="9266">
          <cell r="A9266" t="str">
            <v>Data Analyst</v>
          </cell>
          <cell r="H9266">
            <v>45103.458368055559</v>
          </cell>
        </row>
        <row r="9267">
          <cell r="A9267" t="str">
            <v>Data Engineer</v>
          </cell>
          <cell r="H9267">
            <v>45201.310706018521</v>
          </cell>
        </row>
        <row r="9268">
          <cell r="A9268" t="str">
            <v>Senior Data Analyst</v>
          </cell>
          <cell r="H9268">
            <v>45279.125381944446</v>
          </cell>
        </row>
        <row r="9269">
          <cell r="A9269" t="str">
            <v>Data Engineer</v>
          </cell>
          <cell r="H9269">
            <v>45180.548321759263</v>
          </cell>
        </row>
        <row r="9270">
          <cell r="A9270" t="str">
            <v>Data Engineer</v>
          </cell>
          <cell r="H9270">
            <v>45160.464872685188</v>
          </cell>
        </row>
        <row r="9271">
          <cell r="A9271" t="str">
            <v>Senior Data Engineer</v>
          </cell>
          <cell r="H9271">
            <v>45089.586365740739</v>
          </cell>
        </row>
        <row r="9272">
          <cell r="A9272" t="str">
            <v>Senior Data Scientist</v>
          </cell>
          <cell r="H9272">
            <v>45022.502164351848</v>
          </cell>
        </row>
        <row r="9273">
          <cell r="A9273" t="str">
            <v>Data Analyst</v>
          </cell>
          <cell r="H9273">
            <v>45051.833356481482</v>
          </cell>
        </row>
        <row r="9274">
          <cell r="A9274" t="str">
            <v>Data Analyst</v>
          </cell>
          <cell r="H9274">
            <v>45252.000034722223</v>
          </cell>
        </row>
        <row r="9275">
          <cell r="A9275" t="str">
            <v>Data Scientist</v>
          </cell>
          <cell r="H9275">
            <v>44968.421041666668</v>
          </cell>
        </row>
        <row r="9276">
          <cell r="A9276" t="str">
            <v>Data Scientist</v>
          </cell>
          <cell r="H9276">
            <v>45048.294548611113</v>
          </cell>
        </row>
        <row r="9277">
          <cell r="A9277" t="str">
            <v>Data Scientist</v>
          </cell>
          <cell r="H9277">
            <v>45166.794178240743</v>
          </cell>
        </row>
        <row r="9278">
          <cell r="A9278" t="str">
            <v>Data Analyst</v>
          </cell>
          <cell r="H9278">
            <v>45091.013668981483</v>
          </cell>
        </row>
        <row r="9279">
          <cell r="A9279" t="str">
            <v>Senior Data Engineer</v>
          </cell>
          <cell r="H9279">
            <v>44983.587361111109</v>
          </cell>
        </row>
        <row r="9280">
          <cell r="A9280" t="str">
            <v>Data Scientist</v>
          </cell>
          <cell r="H9280">
            <v>45096.705289351848</v>
          </cell>
        </row>
        <row r="9281">
          <cell r="A9281" t="str">
            <v>Data Scientist</v>
          </cell>
          <cell r="H9281">
            <v>45086.467858796299</v>
          </cell>
        </row>
        <row r="9282">
          <cell r="A9282" t="str">
            <v>Data Engineer</v>
          </cell>
          <cell r="H9282">
            <v>45016.758587962962</v>
          </cell>
        </row>
        <row r="9283">
          <cell r="A9283" t="str">
            <v>Data Engineer</v>
          </cell>
          <cell r="H9283">
            <v>45196.027638888889</v>
          </cell>
        </row>
        <row r="9284">
          <cell r="A9284" t="str">
            <v>Data Engineer</v>
          </cell>
          <cell r="H9284">
            <v>45128.467094907413</v>
          </cell>
        </row>
        <row r="9285">
          <cell r="A9285" t="str">
            <v>Data Analyst</v>
          </cell>
          <cell r="H9285">
            <v>45002.772893518522</v>
          </cell>
        </row>
        <row r="9286">
          <cell r="A9286" t="str">
            <v>Data Engineer</v>
          </cell>
          <cell r="H9286">
            <v>45160.796516203707</v>
          </cell>
        </row>
        <row r="9287">
          <cell r="A9287" t="str">
            <v>Senior Data Engineer</v>
          </cell>
          <cell r="H9287">
            <v>45085.686203703714</v>
          </cell>
        </row>
        <row r="9288">
          <cell r="A9288" t="str">
            <v>Data Engineer</v>
          </cell>
          <cell r="H9288">
            <v>45219.425069444442</v>
          </cell>
        </row>
        <row r="9289">
          <cell r="A9289" t="str">
            <v>Data Engineer</v>
          </cell>
          <cell r="H9289">
            <v>45087.367685185192</v>
          </cell>
        </row>
        <row r="9290">
          <cell r="A9290" t="str">
            <v>Data Engineer</v>
          </cell>
          <cell r="H9290">
            <v>45149.800509259258</v>
          </cell>
        </row>
        <row r="9291">
          <cell r="A9291" t="str">
            <v>Data Engineer</v>
          </cell>
          <cell r="H9291">
            <v>45133.382372685177</v>
          </cell>
        </row>
        <row r="9292">
          <cell r="A9292" t="str">
            <v>Data Scientist</v>
          </cell>
          <cell r="H9292">
            <v>45175.492488425924</v>
          </cell>
        </row>
        <row r="9293">
          <cell r="A9293" t="str">
            <v>Data Analyst</v>
          </cell>
          <cell r="H9293">
            <v>45078.725034722222</v>
          </cell>
        </row>
        <row r="9294">
          <cell r="A9294" t="str">
            <v>Data Analyst</v>
          </cell>
          <cell r="H9294">
            <v>44980.334907407407</v>
          </cell>
        </row>
        <row r="9295">
          <cell r="A9295" t="str">
            <v>Data Engineer</v>
          </cell>
          <cell r="H9295">
            <v>45249.627222222232</v>
          </cell>
        </row>
        <row r="9296">
          <cell r="A9296" t="str">
            <v>Data Engineer</v>
          </cell>
          <cell r="H9296">
            <v>45183.297685185193</v>
          </cell>
        </row>
        <row r="9297">
          <cell r="A9297" t="str">
            <v>Senior Data Engineer</v>
          </cell>
          <cell r="H9297">
            <v>44949.544641203713</v>
          </cell>
        </row>
        <row r="9298">
          <cell r="A9298" t="str">
            <v>Senior Data Engineer</v>
          </cell>
          <cell r="H9298">
            <v>45166.106932870367</v>
          </cell>
        </row>
        <row r="9299">
          <cell r="A9299" t="str">
            <v>Senior Data Engineer</v>
          </cell>
          <cell r="H9299">
            <v>45151.482314814813</v>
          </cell>
        </row>
        <row r="9300">
          <cell r="A9300" t="str">
            <v>Data Analyst</v>
          </cell>
          <cell r="H9300">
            <v>45168.041712962957</v>
          </cell>
        </row>
        <row r="9301">
          <cell r="A9301" t="str">
            <v>Data Engineer</v>
          </cell>
          <cell r="H9301">
            <v>44987.891840277778</v>
          </cell>
        </row>
        <row r="9302">
          <cell r="A9302" t="str">
            <v>Data Scientist</v>
          </cell>
          <cell r="H9302">
            <v>44939.588472222233</v>
          </cell>
        </row>
        <row r="9303">
          <cell r="A9303" t="str">
            <v>Data Scientist</v>
          </cell>
          <cell r="H9303">
            <v>45019.461550925917</v>
          </cell>
        </row>
        <row r="9304">
          <cell r="A9304" t="str">
            <v>Data Analyst</v>
          </cell>
          <cell r="H9304">
            <v>44930.355000000003</v>
          </cell>
        </row>
        <row r="9305">
          <cell r="A9305" t="str">
            <v>Data Engineer</v>
          </cell>
          <cell r="H9305">
            <v>45174.295729166668</v>
          </cell>
        </row>
        <row r="9306">
          <cell r="A9306" t="str">
            <v>Data Engineer</v>
          </cell>
          <cell r="H9306">
            <v>45228.461701388893</v>
          </cell>
        </row>
        <row r="9307">
          <cell r="A9307" t="str">
            <v>Senior Data Scientist</v>
          </cell>
          <cell r="H9307">
            <v>44977.711504629631</v>
          </cell>
        </row>
        <row r="9308">
          <cell r="A9308" t="str">
            <v>Data Engineer</v>
          </cell>
          <cell r="H9308">
            <v>44936.891944444447</v>
          </cell>
        </row>
        <row r="9309">
          <cell r="A9309" t="str">
            <v>Business Analyst</v>
          </cell>
          <cell r="H9309">
            <v>45154.750879629632</v>
          </cell>
        </row>
        <row r="9310">
          <cell r="A9310" t="str">
            <v>Data Analyst</v>
          </cell>
          <cell r="H9310">
            <v>45037.713888888888</v>
          </cell>
        </row>
        <row r="9311">
          <cell r="A9311" t="str">
            <v>Data Analyst</v>
          </cell>
          <cell r="H9311">
            <v>45021.876527777778</v>
          </cell>
        </row>
        <row r="9312">
          <cell r="A9312" t="str">
            <v>Data Engineer</v>
          </cell>
          <cell r="H9312">
            <v>45243.879293981481</v>
          </cell>
        </row>
        <row r="9313">
          <cell r="A9313" t="str">
            <v>Senior Data Scientist</v>
          </cell>
          <cell r="H9313">
            <v>45172.648541666669</v>
          </cell>
        </row>
        <row r="9314">
          <cell r="A9314" t="str">
            <v>Senior Data Engineer</v>
          </cell>
          <cell r="H9314">
            <v>44956.630879629629</v>
          </cell>
        </row>
        <row r="9315">
          <cell r="A9315" t="str">
            <v>Data Scientist</v>
          </cell>
          <cell r="H9315">
            <v>45210.794803240737</v>
          </cell>
        </row>
        <row r="9316">
          <cell r="A9316" t="str">
            <v>Data Scientist</v>
          </cell>
          <cell r="H9316">
            <v>45251.587048611109</v>
          </cell>
        </row>
        <row r="9317">
          <cell r="A9317" t="str">
            <v>Data Engineer</v>
          </cell>
          <cell r="H9317">
            <v>45230.663252314807</v>
          </cell>
        </row>
        <row r="9318">
          <cell r="A9318" t="str">
            <v>Data Scientist</v>
          </cell>
          <cell r="H9318">
            <v>44982.252766203703</v>
          </cell>
        </row>
        <row r="9319">
          <cell r="A9319" t="str">
            <v>Data Analyst</v>
          </cell>
          <cell r="H9319">
            <v>45091.666631944441</v>
          </cell>
        </row>
        <row r="9320">
          <cell r="A9320" t="str">
            <v>Machine Learning Engineer</v>
          </cell>
          <cell r="H9320">
            <v>45108.500162037039</v>
          </cell>
        </row>
        <row r="9321">
          <cell r="A9321" t="str">
            <v>Data Analyst</v>
          </cell>
          <cell r="H9321">
            <v>44931.163287037038</v>
          </cell>
        </row>
        <row r="9322">
          <cell r="A9322" t="str">
            <v>Data Analyst</v>
          </cell>
          <cell r="H9322">
            <v>45222.625567129631</v>
          </cell>
        </row>
        <row r="9323">
          <cell r="A9323" t="str">
            <v>Data Engineer</v>
          </cell>
          <cell r="H9323">
            <v>45131.315659722219</v>
          </cell>
        </row>
        <row r="9324">
          <cell r="A9324" t="str">
            <v>Data Scientist</v>
          </cell>
          <cell r="H9324">
            <v>45006.818599537037</v>
          </cell>
        </row>
        <row r="9325">
          <cell r="A9325" t="str">
            <v>Data Analyst</v>
          </cell>
          <cell r="H9325">
            <v>44932.960138888891</v>
          </cell>
        </row>
        <row r="9326">
          <cell r="A9326" t="str">
            <v>Data Engineer</v>
          </cell>
          <cell r="H9326">
            <v>45157.423252314817</v>
          </cell>
        </row>
        <row r="9327">
          <cell r="A9327" t="str">
            <v>Data Analyst</v>
          </cell>
          <cell r="H9327">
            <v>45204.981608796297</v>
          </cell>
        </row>
        <row r="9328">
          <cell r="A9328" t="str">
            <v>Data Engineer</v>
          </cell>
          <cell r="H9328">
            <v>45151.648564814823</v>
          </cell>
        </row>
        <row r="9329">
          <cell r="A9329" t="str">
            <v>Data Scientist</v>
          </cell>
          <cell r="H9329">
            <v>45212.834722222222</v>
          </cell>
        </row>
        <row r="9330">
          <cell r="A9330" t="str">
            <v>Data Analyst</v>
          </cell>
          <cell r="H9330">
            <v>45014.004976851851</v>
          </cell>
        </row>
        <row r="9331">
          <cell r="A9331" t="str">
            <v>Data Scientist</v>
          </cell>
          <cell r="H9331">
            <v>44967.472557870373</v>
          </cell>
        </row>
        <row r="9332">
          <cell r="A9332" t="str">
            <v>Data Analyst</v>
          </cell>
          <cell r="H9332">
            <v>45161.313796296286</v>
          </cell>
        </row>
        <row r="9333">
          <cell r="A9333" t="str">
            <v>Data Scientist</v>
          </cell>
          <cell r="H9333">
            <v>44992.852858796286</v>
          </cell>
        </row>
        <row r="9334">
          <cell r="A9334" t="str">
            <v>Data Scientist</v>
          </cell>
          <cell r="H9334">
            <v>45259.527824074074</v>
          </cell>
        </row>
        <row r="9335">
          <cell r="A9335" t="str">
            <v>Data Scientist</v>
          </cell>
          <cell r="H9335">
            <v>45166.253344907411</v>
          </cell>
        </row>
        <row r="9336">
          <cell r="A9336" t="str">
            <v>Data Engineer</v>
          </cell>
          <cell r="H9336">
            <v>45246.629664351851</v>
          </cell>
        </row>
        <row r="9337">
          <cell r="A9337" t="str">
            <v>Data Engineer</v>
          </cell>
          <cell r="H9337">
            <v>45225.786574074067</v>
          </cell>
        </row>
        <row r="9338">
          <cell r="A9338" t="str">
            <v>Data Scientist</v>
          </cell>
          <cell r="H9338">
            <v>45125.822245370371</v>
          </cell>
        </row>
        <row r="9339">
          <cell r="A9339" t="str">
            <v>Data Analyst</v>
          </cell>
          <cell r="H9339">
            <v>45063.792916666673</v>
          </cell>
        </row>
        <row r="9340">
          <cell r="A9340" t="str">
            <v>Data Analyst</v>
          </cell>
          <cell r="H9340">
            <v>45125.802256944437</v>
          </cell>
        </row>
        <row r="9341">
          <cell r="A9341" t="str">
            <v>Data Engineer</v>
          </cell>
          <cell r="H9341">
            <v>45187.993321759262</v>
          </cell>
        </row>
        <row r="9342">
          <cell r="A9342" t="str">
            <v>Data Scientist</v>
          </cell>
          <cell r="H9342">
            <v>45056.851331018523</v>
          </cell>
        </row>
        <row r="9343">
          <cell r="A9343" t="str">
            <v>Senior Data Analyst</v>
          </cell>
          <cell r="H9343">
            <v>44952.107997685183</v>
          </cell>
        </row>
        <row r="9344">
          <cell r="A9344" t="str">
            <v>Data Scientist</v>
          </cell>
          <cell r="H9344">
            <v>44957.523958333331</v>
          </cell>
        </row>
        <row r="9345">
          <cell r="A9345" t="str">
            <v>Data Analyst</v>
          </cell>
          <cell r="H9345">
            <v>45010.418275462973</v>
          </cell>
        </row>
        <row r="9346">
          <cell r="A9346" t="str">
            <v>Data Analyst</v>
          </cell>
          <cell r="H9346">
            <v>45061.542604166672</v>
          </cell>
        </row>
        <row r="9347">
          <cell r="A9347" t="str">
            <v>Data Engineer</v>
          </cell>
          <cell r="H9347">
            <v>45263.377071759263</v>
          </cell>
        </row>
        <row r="9348">
          <cell r="A9348" t="str">
            <v>Data Engineer</v>
          </cell>
          <cell r="H9348">
            <v>45079.602175925917</v>
          </cell>
        </row>
        <row r="9349">
          <cell r="A9349" t="str">
            <v>Data Scientist</v>
          </cell>
          <cell r="H9349">
            <v>44929.994432870371</v>
          </cell>
        </row>
        <row r="9350">
          <cell r="A9350" t="str">
            <v>Data Analyst</v>
          </cell>
          <cell r="H9350">
            <v>45284.304895833331</v>
          </cell>
        </row>
        <row r="9351">
          <cell r="A9351" t="str">
            <v>Data Engineer</v>
          </cell>
          <cell r="H9351">
            <v>44974.835266203707</v>
          </cell>
        </row>
        <row r="9352">
          <cell r="A9352" t="str">
            <v>Data Analyst</v>
          </cell>
          <cell r="H9352">
            <v>45193.41678240741</v>
          </cell>
        </row>
        <row r="9353">
          <cell r="A9353" t="str">
            <v>Data Analyst</v>
          </cell>
          <cell r="H9353">
            <v>45071.001111111109</v>
          </cell>
        </row>
        <row r="9354">
          <cell r="A9354" t="str">
            <v>Data Engineer</v>
          </cell>
          <cell r="H9354">
            <v>45175.703460648147</v>
          </cell>
        </row>
        <row r="9355">
          <cell r="A9355" t="str">
            <v>Data Engineer</v>
          </cell>
          <cell r="H9355">
            <v>45087.742881944447</v>
          </cell>
        </row>
        <row r="9356">
          <cell r="A9356" t="str">
            <v>Data Scientist</v>
          </cell>
          <cell r="H9356">
            <v>45274.710381944453</v>
          </cell>
        </row>
        <row r="9357">
          <cell r="A9357" t="str">
            <v>Data Scientist</v>
          </cell>
          <cell r="H9357">
            <v>44950.583506944437</v>
          </cell>
        </row>
        <row r="9358">
          <cell r="A9358" t="str">
            <v>Data Engineer</v>
          </cell>
          <cell r="H9358">
            <v>45055.893449074072</v>
          </cell>
        </row>
        <row r="9359">
          <cell r="A9359" t="str">
            <v>Data Engineer</v>
          </cell>
          <cell r="H9359">
            <v>45145.557604166657</v>
          </cell>
        </row>
        <row r="9360">
          <cell r="A9360" t="str">
            <v>Data Scientist</v>
          </cell>
          <cell r="H9360">
            <v>45204.112534722219</v>
          </cell>
        </row>
        <row r="9361">
          <cell r="A9361" t="str">
            <v>Data Scientist</v>
          </cell>
          <cell r="H9361">
            <v>44965.617847222216</v>
          </cell>
        </row>
        <row r="9362">
          <cell r="A9362" t="str">
            <v>Senior Data Analyst</v>
          </cell>
          <cell r="H9362">
            <v>44961.086215277777</v>
          </cell>
        </row>
        <row r="9363">
          <cell r="A9363" t="str">
            <v>Data Scientist</v>
          </cell>
          <cell r="H9363">
            <v>45155.651770833327</v>
          </cell>
        </row>
        <row r="9364">
          <cell r="A9364" t="str">
            <v>Data Scientist</v>
          </cell>
          <cell r="H9364">
            <v>45202.303807870368</v>
          </cell>
        </row>
        <row r="9365">
          <cell r="A9365" t="str">
            <v>Data Scientist</v>
          </cell>
          <cell r="H9365">
            <v>44935.62773148148</v>
          </cell>
        </row>
        <row r="9366">
          <cell r="A9366" t="str">
            <v>Data Scientist</v>
          </cell>
          <cell r="H9366">
            <v>44991.907962962963</v>
          </cell>
        </row>
        <row r="9367">
          <cell r="A9367" t="str">
            <v>Data Scientist</v>
          </cell>
          <cell r="H9367">
            <v>45231.695717592593</v>
          </cell>
        </row>
        <row r="9368">
          <cell r="A9368" t="str">
            <v>Data Engineer</v>
          </cell>
          <cell r="H9368">
            <v>45095.340671296297</v>
          </cell>
        </row>
        <row r="9369">
          <cell r="A9369" t="str">
            <v>Senior Data Engineer</v>
          </cell>
          <cell r="H9369">
            <v>45009.884699074071</v>
          </cell>
        </row>
        <row r="9370">
          <cell r="A9370" t="str">
            <v>Data Scientist</v>
          </cell>
          <cell r="H9370">
            <v>45236.667858796303</v>
          </cell>
        </row>
        <row r="9371">
          <cell r="A9371" t="str">
            <v>Data Scientist</v>
          </cell>
          <cell r="H9371">
            <v>44993.62777777778</v>
          </cell>
        </row>
        <row r="9372">
          <cell r="A9372" t="str">
            <v>Data Analyst</v>
          </cell>
          <cell r="H9372">
            <v>45101.335717592592</v>
          </cell>
        </row>
        <row r="9373">
          <cell r="A9373" t="str">
            <v>Data Engineer</v>
          </cell>
          <cell r="H9373">
            <v>45028.790416666663</v>
          </cell>
        </row>
        <row r="9374">
          <cell r="A9374" t="str">
            <v>Data Engineer</v>
          </cell>
          <cell r="H9374">
            <v>45169.715312499997</v>
          </cell>
        </row>
        <row r="9375">
          <cell r="A9375" t="str">
            <v>Data Analyst</v>
          </cell>
          <cell r="H9375">
            <v>44964.917557870373</v>
          </cell>
        </row>
        <row r="9376">
          <cell r="A9376" t="str">
            <v>Data Analyst</v>
          </cell>
          <cell r="H9376">
            <v>45280.79215277778</v>
          </cell>
        </row>
        <row r="9377">
          <cell r="A9377" t="str">
            <v>Data Scientist</v>
          </cell>
          <cell r="H9377">
            <v>45121.294212962966</v>
          </cell>
        </row>
        <row r="9378">
          <cell r="A9378" t="str">
            <v>Data Engineer</v>
          </cell>
          <cell r="H9378">
            <v>45100.460972222223</v>
          </cell>
        </row>
        <row r="9379">
          <cell r="A9379" t="str">
            <v>Machine Learning Engineer</v>
          </cell>
          <cell r="H9379">
            <v>44967.769004629627</v>
          </cell>
        </row>
        <row r="9380">
          <cell r="A9380" t="str">
            <v>Data Analyst</v>
          </cell>
          <cell r="H9380">
            <v>45263.416967592602</v>
          </cell>
        </row>
        <row r="9381">
          <cell r="A9381" t="str">
            <v>Data Engineer</v>
          </cell>
          <cell r="H9381">
            <v>45154.767280092587</v>
          </cell>
        </row>
        <row r="9382">
          <cell r="A9382" t="str">
            <v>Data Scientist</v>
          </cell>
          <cell r="H9382">
            <v>45222.031805555547</v>
          </cell>
        </row>
        <row r="9383">
          <cell r="A9383" t="str">
            <v>Data Scientist</v>
          </cell>
          <cell r="H9383">
            <v>44929.814837962957</v>
          </cell>
        </row>
        <row r="9384">
          <cell r="A9384" t="str">
            <v>Machine Learning Engineer</v>
          </cell>
          <cell r="H9384">
            <v>44951.077743055554</v>
          </cell>
        </row>
        <row r="9385">
          <cell r="A9385" t="str">
            <v>Data Engineer</v>
          </cell>
          <cell r="H9385">
            <v>45033.712789351863</v>
          </cell>
        </row>
        <row r="9386">
          <cell r="A9386" t="str">
            <v>Data Scientist</v>
          </cell>
          <cell r="H9386">
            <v>45138.304803240739</v>
          </cell>
        </row>
        <row r="9387">
          <cell r="A9387" t="str">
            <v>Data Scientist</v>
          </cell>
          <cell r="H9387">
            <v>45048.544120370367</v>
          </cell>
        </row>
        <row r="9388">
          <cell r="A9388" t="str">
            <v>Data Analyst</v>
          </cell>
          <cell r="H9388">
            <v>45050.417511574073</v>
          </cell>
        </row>
        <row r="9389">
          <cell r="A9389" t="str">
            <v>Data Analyst</v>
          </cell>
          <cell r="H9389">
            <v>45205.75</v>
          </cell>
        </row>
        <row r="9390">
          <cell r="A9390" t="str">
            <v>Senior Data Engineer</v>
          </cell>
          <cell r="H9390">
            <v>45045.537291666667</v>
          </cell>
        </row>
        <row r="9391">
          <cell r="A9391" t="str">
            <v>Data Analyst</v>
          </cell>
          <cell r="H9391">
            <v>45152.292881944442</v>
          </cell>
        </row>
        <row r="9392">
          <cell r="A9392" t="str">
            <v>Senior Data Analyst</v>
          </cell>
          <cell r="H9392">
            <v>45124.292743055557</v>
          </cell>
        </row>
        <row r="9393">
          <cell r="A9393" t="str">
            <v>Senior Data Analyst</v>
          </cell>
          <cell r="H9393">
            <v>45280.583495370367</v>
          </cell>
        </row>
        <row r="9394">
          <cell r="A9394" t="str">
            <v>Data Scientist</v>
          </cell>
          <cell r="H9394">
            <v>45035.837037037039</v>
          </cell>
        </row>
        <row r="9395">
          <cell r="A9395" t="str">
            <v>Data Scientist</v>
          </cell>
          <cell r="H9395">
            <v>44932.691435185188</v>
          </cell>
        </row>
        <row r="9396">
          <cell r="A9396" t="str">
            <v>Senior Data Engineer</v>
          </cell>
          <cell r="H9396">
            <v>45017.426458333342</v>
          </cell>
        </row>
        <row r="9397">
          <cell r="A9397" t="str">
            <v>Data Scientist</v>
          </cell>
          <cell r="H9397">
            <v>45157.752291666657</v>
          </cell>
        </row>
        <row r="9398">
          <cell r="A9398" t="str">
            <v>Data Scientist</v>
          </cell>
          <cell r="H9398">
            <v>45019.295208333337</v>
          </cell>
        </row>
        <row r="9399">
          <cell r="A9399" t="str">
            <v>Senior Data Engineer</v>
          </cell>
          <cell r="H9399">
            <v>45279.346550925933</v>
          </cell>
        </row>
        <row r="9400">
          <cell r="A9400" t="str">
            <v>Data Scientist</v>
          </cell>
          <cell r="H9400">
            <v>45161.502870370372</v>
          </cell>
        </row>
        <row r="9401">
          <cell r="A9401" t="str">
            <v>Data Analyst</v>
          </cell>
          <cell r="H9401">
            <v>45180.791666666657</v>
          </cell>
        </row>
        <row r="9402">
          <cell r="A9402" t="str">
            <v>Senior Data Engineer</v>
          </cell>
          <cell r="H9402">
            <v>44984.965451388889</v>
          </cell>
        </row>
        <row r="9403">
          <cell r="A9403" t="str">
            <v>Data Analyst</v>
          </cell>
          <cell r="H9403">
            <v>45238.806655092587</v>
          </cell>
        </row>
        <row r="9404">
          <cell r="A9404" t="str">
            <v>Data Scientist</v>
          </cell>
          <cell r="H9404">
            <v>45011.837407407409</v>
          </cell>
        </row>
        <row r="9405">
          <cell r="A9405" t="str">
            <v>Data Analyst</v>
          </cell>
          <cell r="H9405">
            <v>45014.625034722223</v>
          </cell>
        </row>
        <row r="9406">
          <cell r="A9406" t="str">
            <v>Data Engineer</v>
          </cell>
          <cell r="H9406">
            <v>45285.376354166663</v>
          </cell>
        </row>
        <row r="9407">
          <cell r="A9407" t="str">
            <v>Data Engineer</v>
          </cell>
          <cell r="H9407">
            <v>45140.79855324074</v>
          </cell>
        </row>
        <row r="9408">
          <cell r="A9408" t="str">
            <v>Business Analyst</v>
          </cell>
          <cell r="H9408">
            <v>45130.430439814823</v>
          </cell>
        </row>
        <row r="9409">
          <cell r="A9409" t="str">
            <v>Senior Data Engineer</v>
          </cell>
          <cell r="H9409">
            <v>45023.837256944447</v>
          </cell>
        </row>
        <row r="9410">
          <cell r="A9410" t="str">
            <v>Data Analyst</v>
          </cell>
          <cell r="H9410">
            <v>45104.292442129627</v>
          </cell>
        </row>
        <row r="9411">
          <cell r="A9411" t="str">
            <v>Senior Data Analyst</v>
          </cell>
          <cell r="H9411">
            <v>45269.79179398148</v>
          </cell>
        </row>
        <row r="9412">
          <cell r="A9412" t="str">
            <v>Senior Data Engineer</v>
          </cell>
          <cell r="H9412">
            <v>44945.830011574071</v>
          </cell>
        </row>
        <row r="9413">
          <cell r="A9413" t="str">
            <v>Data Analyst</v>
          </cell>
          <cell r="H9413">
            <v>45242.292615740742</v>
          </cell>
        </row>
        <row r="9414">
          <cell r="A9414" t="str">
            <v>Senior Data Analyst</v>
          </cell>
          <cell r="H9414">
            <v>44936.042407407411</v>
          </cell>
        </row>
        <row r="9415">
          <cell r="A9415" t="str">
            <v>Data Engineer</v>
          </cell>
          <cell r="H9415">
            <v>45265.670023148137</v>
          </cell>
        </row>
        <row r="9416">
          <cell r="A9416" t="str">
            <v>Data Engineer</v>
          </cell>
          <cell r="H9416">
            <v>44942.955578703702</v>
          </cell>
        </row>
        <row r="9417">
          <cell r="A9417" t="str">
            <v>Senior Data Scientist</v>
          </cell>
          <cell r="H9417">
            <v>45058.346944444442</v>
          </cell>
        </row>
        <row r="9418">
          <cell r="A9418" t="str">
            <v>Data Scientist</v>
          </cell>
          <cell r="H9418">
            <v>45042.585902777777</v>
          </cell>
        </row>
        <row r="9419">
          <cell r="A9419" t="str">
            <v>Data Engineer</v>
          </cell>
          <cell r="H9419">
            <v>45071.253946759258</v>
          </cell>
        </row>
        <row r="9420">
          <cell r="A9420" t="str">
            <v>Data Scientist</v>
          </cell>
          <cell r="H9420">
            <v>45092.775034722217</v>
          </cell>
        </row>
        <row r="9421">
          <cell r="A9421" t="str">
            <v>Data Scientist</v>
          </cell>
          <cell r="H9421">
            <v>45151.585486111107</v>
          </cell>
        </row>
        <row r="9422">
          <cell r="A9422" t="str">
            <v>Data Scientist</v>
          </cell>
          <cell r="H9422">
            <v>45153.250648148147</v>
          </cell>
        </row>
        <row r="9423">
          <cell r="A9423" t="str">
            <v>Data Scientist</v>
          </cell>
          <cell r="H9423">
            <v>45278.590277777781</v>
          </cell>
        </row>
        <row r="9424">
          <cell r="A9424" t="str">
            <v>Data Analyst</v>
          </cell>
          <cell r="H9424">
            <v>44950.125798611109</v>
          </cell>
        </row>
        <row r="9425">
          <cell r="A9425" t="str">
            <v>Data Analyst</v>
          </cell>
          <cell r="H9425">
            <v>45152.250833333332</v>
          </cell>
        </row>
        <row r="9426">
          <cell r="A9426" t="str">
            <v>Data Scientist</v>
          </cell>
          <cell r="H9426">
            <v>44999.544918981483</v>
          </cell>
        </row>
        <row r="9427">
          <cell r="A9427" t="str">
            <v>Data Scientist</v>
          </cell>
          <cell r="H9427">
            <v>44979.585416666669</v>
          </cell>
        </row>
        <row r="9428">
          <cell r="A9428" t="str">
            <v>Data Scientist</v>
          </cell>
          <cell r="H9428">
            <v>44966.373182870368</v>
          </cell>
        </row>
        <row r="9429">
          <cell r="A9429" t="str">
            <v>Senior Data Engineer</v>
          </cell>
          <cell r="H9429">
            <v>45053.561967592592</v>
          </cell>
        </row>
        <row r="9430">
          <cell r="A9430" t="str">
            <v>Data Engineer</v>
          </cell>
          <cell r="H9430">
            <v>45189.620335648149</v>
          </cell>
        </row>
        <row r="9431">
          <cell r="A9431" t="str">
            <v>Senior Data Engineer</v>
          </cell>
          <cell r="H9431">
            <v>45217.771145833343</v>
          </cell>
        </row>
        <row r="9432">
          <cell r="A9432" t="str">
            <v>Data Engineer</v>
          </cell>
          <cell r="H9432">
            <v>45203.571770833332</v>
          </cell>
        </row>
        <row r="9433">
          <cell r="A9433" t="str">
            <v>Data Engineer</v>
          </cell>
          <cell r="H9433">
            <v>45112.382465277777</v>
          </cell>
        </row>
        <row r="9434">
          <cell r="A9434" t="str">
            <v>Senior Data Analyst</v>
          </cell>
          <cell r="H9434">
            <v>44942.72152777778</v>
          </cell>
        </row>
        <row r="9435">
          <cell r="A9435" t="str">
            <v>Data Scientist</v>
          </cell>
          <cell r="H9435">
            <v>45127.294872685183</v>
          </cell>
        </row>
        <row r="9436">
          <cell r="A9436" t="str">
            <v>Data Engineer</v>
          </cell>
          <cell r="H9436">
            <v>45254.392604166656</v>
          </cell>
        </row>
        <row r="9437">
          <cell r="A9437" t="str">
            <v>Data Engineer</v>
          </cell>
          <cell r="H9437">
            <v>45205.754421296297</v>
          </cell>
        </row>
        <row r="9438">
          <cell r="A9438" t="str">
            <v>Senior Data Scientist</v>
          </cell>
          <cell r="H9438">
            <v>45139.054780092592</v>
          </cell>
        </row>
        <row r="9439">
          <cell r="A9439" t="str">
            <v>Data Engineer</v>
          </cell>
          <cell r="H9439">
            <v>44980.471145833333</v>
          </cell>
        </row>
        <row r="9440">
          <cell r="A9440" t="str">
            <v>Data Analyst</v>
          </cell>
          <cell r="H9440">
            <v>45146.458854166667</v>
          </cell>
        </row>
        <row r="9441">
          <cell r="A9441" t="str">
            <v>Senior Data Analyst</v>
          </cell>
          <cell r="H9441">
            <v>45089.667245370372</v>
          </cell>
        </row>
        <row r="9442">
          <cell r="A9442" t="str">
            <v>Senior Data Scientist</v>
          </cell>
          <cell r="H9442">
            <v>45154.210081018522</v>
          </cell>
        </row>
        <row r="9443">
          <cell r="A9443" t="str">
            <v>Data Analyst</v>
          </cell>
          <cell r="H9443">
            <v>44952.042604166672</v>
          </cell>
        </row>
        <row r="9444">
          <cell r="A9444" t="str">
            <v>Data Engineer</v>
          </cell>
          <cell r="H9444">
            <v>45065.8752662037</v>
          </cell>
        </row>
        <row r="9445">
          <cell r="A9445" t="str">
            <v>Senior Data Analyst</v>
          </cell>
          <cell r="H9445">
            <v>45203.376423611109</v>
          </cell>
        </row>
        <row r="9446">
          <cell r="A9446" t="str">
            <v>Data Analyst</v>
          </cell>
          <cell r="H9446">
            <v>45100.845393518517</v>
          </cell>
        </row>
        <row r="9447">
          <cell r="A9447" t="str">
            <v>Senior Data Engineer</v>
          </cell>
          <cell r="H9447">
            <v>45048.632222222222</v>
          </cell>
        </row>
        <row r="9448">
          <cell r="A9448" t="str">
            <v>Data Analyst</v>
          </cell>
          <cell r="H9448">
            <v>45158.418854166674</v>
          </cell>
        </row>
        <row r="9449">
          <cell r="A9449" t="str">
            <v>Data Engineer</v>
          </cell>
          <cell r="H9449">
            <v>45029.100717592592</v>
          </cell>
        </row>
        <row r="9450">
          <cell r="A9450" t="str">
            <v>Data Engineer</v>
          </cell>
          <cell r="H9450">
            <v>45127.506874999999</v>
          </cell>
        </row>
        <row r="9451">
          <cell r="A9451" t="str">
            <v>Data Engineer</v>
          </cell>
          <cell r="H9451">
            <v>45043.299247685187</v>
          </cell>
        </row>
        <row r="9452">
          <cell r="A9452" t="str">
            <v>Data Scientist</v>
          </cell>
          <cell r="H9452">
            <v>44953.71297453704</v>
          </cell>
        </row>
        <row r="9453">
          <cell r="A9453" t="str">
            <v>Data Engineer</v>
          </cell>
          <cell r="H9453">
            <v>44931.728877314818</v>
          </cell>
        </row>
        <row r="9454">
          <cell r="A9454" t="str">
            <v>Data Scientist</v>
          </cell>
          <cell r="H9454">
            <v>45137.585821759261</v>
          </cell>
        </row>
        <row r="9455">
          <cell r="A9455" t="str">
            <v>Data Scientist</v>
          </cell>
          <cell r="H9455">
            <v>45230.915335648147</v>
          </cell>
        </row>
        <row r="9456">
          <cell r="A9456" t="str">
            <v>Data Scientist</v>
          </cell>
          <cell r="H9456">
            <v>44931.127766203703</v>
          </cell>
        </row>
        <row r="9457">
          <cell r="A9457" t="str">
            <v>Data Scientist</v>
          </cell>
          <cell r="H9457">
            <v>45166.086412037039</v>
          </cell>
        </row>
        <row r="9458">
          <cell r="A9458" t="str">
            <v>Data Engineer</v>
          </cell>
          <cell r="H9458">
            <v>44970.423194444447</v>
          </cell>
        </row>
        <row r="9459">
          <cell r="A9459" t="str">
            <v>Data Scientist</v>
          </cell>
          <cell r="H9459">
            <v>44964.75372685185</v>
          </cell>
        </row>
        <row r="9460">
          <cell r="A9460" t="str">
            <v>Data Analyst</v>
          </cell>
          <cell r="H9460">
            <v>45141.752858796302</v>
          </cell>
        </row>
        <row r="9461">
          <cell r="A9461" t="str">
            <v>Software Engineer</v>
          </cell>
          <cell r="H9461">
            <v>45266.631145833337</v>
          </cell>
        </row>
        <row r="9462">
          <cell r="A9462" t="str">
            <v>Data Analyst</v>
          </cell>
          <cell r="H9462">
            <v>45001.751458333332</v>
          </cell>
        </row>
        <row r="9463">
          <cell r="A9463" t="str">
            <v>Data Engineer</v>
          </cell>
          <cell r="H9463">
            <v>45188.720046296286</v>
          </cell>
        </row>
        <row r="9464">
          <cell r="A9464" t="str">
            <v>Data Scientist</v>
          </cell>
          <cell r="H9464">
            <v>45191.085231481477</v>
          </cell>
        </row>
        <row r="9465">
          <cell r="A9465" t="str">
            <v>Data Engineer</v>
          </cell>
          <cell r="H9465">
            <v>44992.605162037027</v>
          </cell>
        </row>
        <row r="9466">
          <cell r="A9466" t="str">
            <v>Data Scientist</v>
          </cell>
          <cell r="H9466">
            <v>45052.918912037043</v>
          </cell>
        </row>
        <row r="9467">
          <cell r="A9467" t="str">
            <v>Data Engineer</v>
          </cell>
          <cell r="H9467">
            <v>45037.520370370366</v>
          </cell>
        </row>
        <row r="9468">
          <cell r="A9468" t="str">
            <v>Data Analyst</v>
          </cell>
          <cell r="H9468">
            <v>45280.710729166669</v>
          </cell>
        </row>
        <row r="9469">
          <cell r="A9469" t="str">
            <v>Senior Data Analyst</v>
          </cell>
          <cell r="H9469">
            <v>44998.930451388893</v>
          </cell>
        </row>
        <row r="9470">
          <cell r="A9470" t="str">
            <v>Software Engineer</v>
          </cell>
          <cell r="H9470">
            <v>44994.445486111108</v>
          </cell>
        </row>
        <row r="9471">
          <cell r="A9471" t="str">
            <v>Data Engineer</v>
          </cell>
          <cell r="H9471">
            <v>44999.272581018522</v>
          </cell>
        </row>
        <row r="9472">
          <cell r="A9472" t="str">
            <v>Senior Data Scientist</v>
          </cell>
          <cell r="H9472">
            <v>45062.753101851849</v>
          </cell>
        </row>
        <row r="9473">
          <cell r="A9473" t="str">
            <v>Data Scientist</v>
          </cell>
          <cell r="H9473">
            <v>45243.627789351849</v>
          </cell>
        </row>
        <row r="9474">
          <cell r="A9474" t="str">
            <v>Data Scientist</v>
          </cell>
          <cell r="H9474">
            <v>45119.543055555558</v>
          </cell>
        </row>
        <row r="9475">
          <cell r="A9475" t="str">
            <v>Senior Data Analyst</v>
          </cell>
          <cell r="H9475">
            <v>45063.376319444447</v>
          </cell>
        </row>
        <row r="9476">
          <cell r="A9476" t="str">
            <v>Data Engineer</v>
          </cell>
          <cell r="H9476">
            <v>45079.395810185182</v>
          </cell>
        </row>
        <row r="9477">
          <cell r="A9477" t="str">
            <v>Data Scientist</v>
          </cell>
          <cell r="H9477">
            <v>45097.62767361111</v>
          </cell>
        </row>
        <row r="9478">
          <cell r="A9478" t="str">
            <v>Data Analyst</v>
          </cell>
          <cell r="H9478">
            <v>45234.745787037027</v>
          </cell>
        </row>
        <row r="9479">
          <cell r="A9479" t="str">
            <v>Data Analyst</v>
          </cell>
          <cell r="H9479">
            <v>45174.250821759262</v>
          </cell>
        </row>
        <row r="9480">
          <cell r="A9480" t="str">
            <v>Data Analyst</v>
          </cell>
          <cell r="H9480">
            <v>45223.840162037042</v>
          </cell>
        </row>
        <row r="9481">
          <cell r="A9481" t="str">
            <v>Software Engineer</v>
          </cell>
          <cell r="H9481">
            <v>45097.676458333342</v>
          </cell>
        </row>
        <row r="9482">
          <cell r="A9482" t="str">
            <v>Data Engineer</v>
          </cell>
          <cell r="H9482">
            <v>44995.884201388893</v>
          </cell>
        </row>
        <row r="9483">
          <cell r="A9483" t="str">
            <v>Data Engineer</v>
          </cell>
          <cell r="H9483">
            <v>44994.605868055558</v>
          </cell>
        </row>
        <row r="9484">
          <cell r="A9484" t="str">
            <v>Data Scientist</v>
          </cell>
          <cell r="H9484">
            <v>45155.33730324074</v>
          </cell>
        </row>
        <row r="9485">
          <cell r="A9485" t="str">
            <v>Data Engineer</v>
          </cell>
          <cell r="H9485">
            <v>45218.602222222216</v>
          </cell>
        </row>
        <row r="9486">
          <cell r="A9486" t="str">
            <v>Software Engineer</v>
          </cell>
          <cell r="H9486">
            <v>45198.813171296293</v>
          </cell>
        </row>
        <row r="9487">
          <cell r="A9487" t="str">
            <v>Senior Data Scientist</v>
          </cell>
          <cell r="H9487">
            <v>45154.585520833331</v>
          </cell>
        </row>
        <row r="9488">
          <cell r="A9488" t="str">
            <v>Data Analyst</v>
          </cell>
          <cell r="H9488">
            <v>44956.885208333333</v>
          </cell>
        </row>
        <row r="9489">
          <cell r="A9489" t="str">
            <v>Data Scientist</v>
          </cell>
          <cell r="H9489">
            <v>44953.296273148153</v>
          </cell>
        </row>
        <row r="9490">
          <cell r="A9490" t="str">
            <v>Machine Learning Engineer</v>
          </cell>
          <cell r="H9490">
            <v>45007.357245370367</v>
          </cell>
        </row>
        <row r="9491">
          <cell r="A9491" t="str">
            <v>Data Engineer</v>
          </cell>
          <cell r="H9491">
            <v>45245.588946759257</v>
          </cell>
        </row>
        <row r="9492">
          <cell r="A9492" t="str">
            <v>Data Scientist</v>
          </cell>
          <cell r="H9492">
            <v>45269.451631944437</v>
          </cell>
        </row>
        <row r="9493">
          <cell r="A9493" t="str">
            <v>Data Analyst</v>
          </cell>
          <cell r="H9493">
            <v>45055.95857638889</v>
          </cell>
        </row>
        <row r="9494">
          <cell r="A9494" t="str">
            <v>Data Engineer</v>
          </cell>
          <cell r="H9494">
            <v>45103.349050925928</v>
          </cell>
        </row>
        <row r="9495">
          <cell r="A9495" t="str">
            <v>Data Engineer</v>
          </cell>
          <cell r="H9495">
            <v>45278.337106481478</v>
          </cell>
        </row>
        <row r="9496">
          <cell r="A9496" t="str">
            <v>Data Analyst</v>
          </cell>
          <cell r="H9496">
            <v>45064.293530092589</v>
          </cell>
        </row>
        <row r="9497">
          <cell r="A9497" t="str">
            <v>Data Analyst</v>
          </cell>
          <cell r="H9497">
            <v>45214.750520833331</v>
          </cell>
        </row>
        <row r="9498">
          <cell r="A9498" t="str">
            <v>Data Analyst</v>
          </cell>
          <cell r="H9498">
            <v>44950.918217592603</v>
          </cell>
        </row>
        <row r="9499">
          <cell r="A9499" t="str">
            <v>Data Engineer</v>
          </cell>
          <cell r="H9499">
            <v>45100.723958333343</v>
          </cell>
        </row>
        <row r="9500">
          <cell r="A9500" t="str">
            <v>Senior Data Engineer</v>
          </cell>
          <cell r="H9500">
            <v>45038.672314814823</v>
          </cell>
        </row>
        <row r="9501">
          <cell r="A9501" t="str">
            <v>Machine Learning Engineer</v>
          </cell>
          <cell r="H9501">
            <v>45040.396643518521</v>
          </cell>
        </row>
        <row r="9502">
          <cell r="A9502" t="str">
            <v>Machine Learning Engineer</v>
          </cell>
          <cell r="H9502">
            <v>45042.979687500003</v>
          </cell>
        </row>
        <row r="9503">
          <cell r="A9503" t="str">
            <v>Data Engineer</v>
          </cell>
          <cell r="H9503">
            <v>45134.756006944437</v>
          </cell>
        </row>
        <row r="9504">
          <cell r="A9504" t="str">
            <v>Senior Data Scientist</v>
          </cell>
          <cell r="H9504">
            <v>45237.293414351851</v>
          </cell>
        </row>
        <row r="9505">
          <cell r="A9505" t="str">
            <v>Machine Learning Engineer</v>
          </cell>
          <cell r="H9505">
            <v>45124.216527777768</v>
          </cell>
        </row>
        <row r="9506">
          <cell r="A9506" t="str">
            <v>Senior Data Engineer</v>
          </cell>
          <cell r="H9506">
            <v>45076.298402777778</v>
          </cell>
        </row>
        <row r="9507">
          <cell r="A9507" t="str">
            <v>Data Engineer</v>
          </cell>
          <cell r="H9507">
            <v>45119.850891203707</v>
          </cell>
        </row>
        <row r="9508">
          <cell r="A9508" t="str">
            <v>Senior Data Analyst</v>
          </cell>
          <cell r="H9508">
            <v>44950.333472222221</v>
          </cell>
        </row>
        <row r="9509">
          <cell r="A9509" t="str">
            <v>Data Scientist</v>
          </cell>
          <cell r="H9509">
            <v>45033.441805555558</v>
          </cell>
        </row>
        <row r="9510">
          <cell r="A9510" t="str">
            <v>Data Scientist</v>
          </cell>
          <cell r="H9510">
            <v>45125.502071759263</v>
          </cell>
        </row>
        <row r="9511">
          <cell r="A9511" t="str">
            <v>Data Scientist</v>
          </cell>
          <cell r="H9511">
            <v>45094.58662037037</v>
          </cell>
        </row>
        <row r="9512">
          <cell r="A9512" t="str">
            <v>Data Engineer</v>
          </cell>
          <cell r="H9512">
            <v>44966.091782407413</v>
          </cell>
        </row>
        <row r="9513">
          <cell r="A9513" t="str">
            <v>Data Engineer</v>
          </cell>
          <cell r="H9513">
            <v>45115.52138888889</v>
          </cell>
        </row>
        <row r="9514">
          <cell r="A9514" t="str">
            <v>Data Engineer</v>
          </cell>
          <cell r="H9514">
            <v>45019.505694444437</v>
          </cell>
        </row>
        <row r="9515">
          <cell r="A9515" t="str">
            <v>Data Engineer</v>
          </cell>
          <cell r="H9515">
            <v>44931.629120370373</v>
          </cell>
        </row>
        <row r="9516">
          <cell r="A9516" t="str">
            <v>Data Engineer</v>
          </cell>
          <cell r="H9516">
            <v>45088.920335648138</v>
          </cell>
        </row>
        <row r="9517">
          <cell r="A9517" t="str">
            <v>Data Scientist</v>
          </cell>
          <cell r="H9517">
            <v>44937.586805555547</v>
          </cell>
        </row>
        <row r="9518">
          <cell r="A9518" t="str">
            <v>Data Engineer</v>
          </cell>
          <cell r="H9518">
            <v>45229.087210648147</v>
          </cell>
        </row>
        <row r="9519">
          <cell r="A9519" t="str">
            <v>Data Engineer</v>
          </cell>
          <cell r="H9519">
            <v>45150.462233796286</v>
          </cell>
        </row>
        <row r="9520">
          <cell r="A9520" t="str">
            <v>Senior Data Engineer</v>
          </cell>
          <cell r="H9520">
            <v>44930.839872685188</v>
          </cell>
        </row>
        <row r="9521">
          <cell r="A9521" t="str">
            <v>Data Engineer</v>
          </cell>
          <cell r="H9521">
            <v>45204.629351851851</v>
          </cell>
        </row>
        <row r="9522">
          <cell r="A9522" t="str">
            <v>Data Scientist</v>
          </cell>
          <cell r="H9522">
            <v>45078.670324074083</v>
          </cell>
        </row>
        <row r="9523">
          <cell r="A9523" t="str">
            <v>Data Scientist</v>
          </cell>
          <cell r="H9523">
            <v>45188.459606481483</v>
          </cell>
        </row>
        <row r="9524">
          <cell r="A9524" t="str">
            <v>Senior Data Engineer</v>
          </cell>
          <cell r="H9524">
            <v>45225.590243055558</v>
          </cell>
        </row>
        <row r="9525">
          <cell r="A9525" t="str">
            <v>Data Analyst</v>
          </cell>
          <cell r="H9525">
            <v>45028.03633101852</v>
          </cell>
        </row>
        <row r="9526">
          <cell r="A9526" t="str">
            <v>Senior Data Scientist</v>
          </cell>
          <cell r="H9526">
            <v>45079.864444444444</v>
          </cell>
        </row>
        <row r="9527">
          <cell r="A9527" t="str">
            <v>Data Engineer</v>
          </cell>
          <cell r="H9527">
            <v>45216.860671296286</v>
          </cell>
        </row>
        <row r="9528">
          <cell r="A9528" t="str">
            <v>Data Scientist</v>
          </cell>
          <cell r="H9528">
            <v>44938.003912037027</v>
          </cell>
        </row>
        <row r="9529">
          <cell r="A9529" t="str">
            <v>Data Engineer</v>
          </cell>
          <cell r="H9529">
            <v>45238.919687499998</v>
          </cell>
        </row>
        <row r="9530">
          <cell r="A9530" t="str">
            <v>Senior Data Analyst</v>
          </cell>
          <cell r="H9530">
            <v>44953.002951388888</v>
          </cell>
        </row>
        <row r="9531">
          <cell r="A9531" t="str">
            <v>Data Scientist</v>
          </cell>
          <cell r="H9531">
            <v>45090.918136574073</v>
          </cell>
        </row>
        <row r="9532">
          <cell r="A9532" t="str">
            <v>Data Analyst</v>
          </cell>
          <cell r="H9532">
            <v>45000.666631944441</v>
          </cell>
        </row>
        <row r="9533">
          <cell r="A9533" t="str">
            <v>Data Engineer</v>
          </cell>
          <cell r="H9533">
            <v>45174.543541666673</v>
          </cell>
        </row>
        <row r="9534">
          <cell r="A9534" t="str">
            <v>Senior Data Engineer</v>
          </cell>
          <cell r="H9534">
            <v>45141.833414351851</v>
          </cell>
        </row>
        <row r="9535">
          <cell r="A9535" t="str">
            <v>Data Engineer</v>
          </cell>
          <cell r="H9535">
            <v>44954.679305555554</v>
          </cell>
        </row>
        <row r="9536">
          <cell r="A9536" t="str">
            <v>Data Analyst</v>
          </cell>
          <cell r="H9536">
            <v>44957.897534722222</v>
          </cell>
        </row>
        <row r="9537">
          <cell r="A9537" t="str">
            <v>Senior Data Engineer</v>
          </cell>
          <cell r="H9537">
            <v>44935.380787037036</v>
          </cell>
        </row>
        <row r="9538">
          <cell r="A9538" t="str">
            <v>Data Engineer</v>
          </cell>
          <cell r="H9538">
            <v>45141.130335648151</v>
          </cell>
        </row>
        <row r="9539">
          <cell r="A9539" t="str">
            <v>Data Engineer</v>
          </cell>
          <cell r="H9539">
            <v>45051.433692129627</v>
          </cell>
        </row>
        <row r="9540">
          <cell r="A9540" t="str">
            <v>Data Analyst</v>
          </cell>
          <cell r="H9540">
            <v>45225.833541666667</v>
          </cell>
        </row>
        <row r="9541">
          <cell r="A9541" t="str">
            <v>Data Engineer</v>
          </cell>
          <cell r="H9541">
            <v>45268.617037037038</v>
          </cell>
        </row>
        <row r="9542">
          <cell r="A9542" t="str">
            <v>Senior Data Analyst</v>
          </cell>
          <cell r="H9542">
            <v>45210.77416666667</v>
          </cell>
        </row>
        <row r="9543">
          <cell r="A9543" t="str">
            <v>Senior Data Scientist</v>
          </cell>
          <cell r="H9543">
            <v>44980.461261574077</v>
          </cell>
        </row>
        <row r="9544">
          <cell r="A9544" t="str">
            <v>Data Engineer</v>
          </cell>
          <cell r="H9544">
            <v>45211.806423611109</v>
          </cell>
        </row>
        <row r="9545">
          <cell r="A9545" t="str">
            <v>Senior Data Engineer</v>
          </cell>
          <cell r="H9545">
            <v>45047.548078703701</v>
          </cell>
        </row>
        <row r="9546">
          <cell r="A9546" t="str">
            <v>Data Analyst</v>
          </cell>
          <cell r="H9546">
            <v>45165.522916666669</v>
          </cell>
        </row>
        <row r="9547">
          <cell r="A9547" t="str">
            <v>Data Engineer</v>
          </cell>
          <cell r="H9547">
            <v>45154.934212962973</v>
          </cell>
        </row>
        <row r="9548">
          <cell r="A9548" t="str">
            <v>Data Scientist</v>
          </cell>
          <cell r="H9548">
            <v>44960.712835648148</v>
          </cell>
        </row>
        <row r="9549">
          <cell r="A9549" t="str">
            <v>Data Analyst</v>
          </cell>
          <cell r="H9549">
            <v>45042.835289351853</v>
          </cell>
        </row>
        <row r="9550">
          <cell r="A9550" t="str">
            <v>Data Engineer</v>
          </cell>
          <cell r="H9550">
            <v>44984.462083333332</v>
          </cell>
        </row>
        <row r="9551">
          <cell r="A9551" t="str">
            <v>Data Scientist</v>
          </cell>
          <cell r="H9551">
            <v>45043.294166666667</v>
          </cell>
        </row>
        <row r="9552">
          <cell r="A9552" t="str">
            <v>Senior Data Engineer</v>
          </cell>
          <cell r="H9552">
            <v>45011.629548611112</v>
          </cell>
        </row>
        <row r="9553">
          <cell r="A9553" t="str">
            <v>Data Engineer</v>
          </cell>
          <cell r="H9553">
            <v>45258.673043981478</v>
          </cell>
        </row>
        <row r="9554">
          <cell r="A9554" t="str">
            <v>Data Analyst</v>
          </cell>
          <cell r="H9554">
            <v>45169.756030092591</v>
          </cell>
        </row>
        <row r="9555">
          <cell r="A9555" t="str">
            <v>Data Analyst</v>
          </cell>
          <cell r="H9555">
            <v>45007.921099537038</v>
          </cell>
        </row>
        <row r="9556">
          <cell r="A9556" t="str">
            <v>Data Engineer</v>
          </cell>
          <cell r="H9556">
            <v>45208.563275462962</v>
          </cell>
        </row>
        <row r="9557">
          <cell r="A9557" t="str">
            <v>Data Engineer</v>
          </cell>
          <cell r="H9557">
            <v>44998.088946759257</v>
          </cell>
        </row>
        <row r="9558">
          <cell r="A9558" t="str">
            <v>Data Analyst</v>
          </cell>
          <cell r="H9558">
            <v>45225.875138888892</v>
          </cell>
        </row>
        <row r="9559">
          <cell r="A9559" t="str">
            <v>Data Scientist</v>
          </cell>
          <cell r="H9559">
            <v>45261.321620370371</v>
          </cell>
        </row>
        <row r="9560">
          <cell r="A9560" t="str">
            <v>Data Analyst</v>
          </cell>
          <cell r="H9560">
            <v>45027.667638888888</v>
          </cell>
        </row>
        <row r="9561">
          <cell r="A9561" t="str">
            <v>Senior Data Analyst</v>
          </cell>
          <cell r="H9561">
            <v>45211.986076388886</v>
          </cell>
        </row>
        <row r="9562">
          <cell r="A9562" t="str">
            <v>Data Scientist</v>
          </cell>
          <cell r="H9562">
            <v>45211.585462962961</v>
          </cell>
        </row>
        <row r="9563">
          <cell r="A9563" t="str">
            <v>Data Analyst</v>
          </cell>
          <cell r="H9563">
            <v>44993.168020833327</v>
          </cell>
        </row>
        <row r="9564">
          <cell r="A9564" t="str">
            <v>Data Scientist</v>
          </cell>
          <cell r="H9564">
            <v>45124.835636574076</v>
          </cell>
        </row>
        <row r="9565">
          <cell r="A9565" t="str">
            <v>Senior Data Engineer</v>
          </cell>
          <cell r="H9565">
            <v>44938.73605324074</v>
          </cell>
        </row>
        <row r="9566">
          <cell r="A9566" t="str">
            <v>Senior Data Engineer</v>
          </cell>
          <cell r="H9566">
            <v>45260.545740740738</v>
          </cell>
        </row>
        <row r="9567">
          <cell r="A9567" t="str">
            <v>Data Engineer</v>
          </cell>
          <cell r="H9567">
            <v>44980.319166666668</v>
          </cell>
        </row>
        <row r="9568">
          <cell r="A9568" t="str">
            <v>Senior Data Scientist</v>
          </cell>
          <cell r="H9568">
            <v>44977.628298611111</v>
          </cell>
        </row>
        <row r="9569">
          <cell r="A9569" t="str">
            <v>Data Engineer</v>
          </cell>
          <cell r="H9569">
            <v>44941.549629629633</v>
          </cell>
        </row>
        <row r="9570">
          <cell r="A9570" t="str">
            <v>Data Scientist</v>
          </cell>
          <cell r="H9570">
            <v>45041.294062499997</v>
          </cell>
        </row>
        <row r="9571">
          <cell r="A9571" t="str">
            <v>Data Engineer</v>
          </cell>
          <cell r="H9571">
            <v>45159.297662037039</v>
          </cell>
        </row>
        <row r="9572">
          <cell r="A9572" t="str">
            <v>Data Scientist</v>
          </cell>
          <cell r="H9572">
            <v>45210.377812500003</v>
          </cell>
        </row>
        <row r="9573">
          <cell r="A9573" t="str">
            <v>Data Engineer</v>
          </cell>
          <cell r="H9573">
            <v>45250.587858796287</v>
          </cell>
        </row>
        <row r="9574">
          <cell r="A9574" t="str">
            <v>Senior Data Engineer</v>
          </cell>
          <cell r="H9574">
            <v>44931.005659722221</v>
          </cell>
        </row>
        <row r="9575">
          <cell r="A9575" t="str">
            <v>Data Engineer</v>
          </cell>
          <cell r="H9575">
            <v>45008.553807870368</v>
          </cell>
        </row>
        <row r="9576">
          <cell r="A9576" t="str">
            <v>Data Analyst</v>
          </cell>
          <cell r="H9576">
            <v>45077.626284722217</v>
          </cell>
        </row>
        <row r="9577">
          <cell r="A9577" t="str">
            <v>Senior Data Scientist</v>
          </cell>
          <cell r="H9577">
            <v>45090.418738425928</v>
          </cell>
        </row>
        <row r="9578">
          <cell r="A9578" t="str">
            <v>Data Analyst</v>
          </cell>
          <cell r="H9578">
            <v>45114.833912037036</v>
          </cell>
        </row>
        <row r="9579">
          <cell r="A9579" t="str">
            <v>Data Engineer</v>
          </cell>
          <cell r="H9579">
            <v>45267.880196759259</v>
          </cell>
        </row>
        <row r="9580">
          <cell r="A9580" t="str">
            <v>Data Engineer</v>
          </cell>
          <cell r="H9580">
            <v>45229.920520833337</v>
          </cell>
        </row>
        <row r="9581">
          <cell r="A9581" t="str">
            <v>Data Scientist</v>
          </cell>
          <cell r="H9581">
            <v>44945.890543981477</v>
          </cell>
        </row>
        <row r="9582">
          <cell r="A9582" t="str">
            <v>Data Scientist</v>
          </cell>
          <cell r="H9582">
            <v>45012.491666666669</v>
          </cell>
        </row>
        <row r="9583">
          <cell r="A9583" t="str">
            <v>Data Scientist</v>
          </cell>
          <cell r="H9583">
            <v>45196.845451388886</v>
          </cell>
        </row>
        <row r="9584">
          <cell r="A9584" t="str">
            <v>Data Engineer</v>
          </cell>
          <cell r="H9584">
            <v>44999.675682870373</v>
          </cell>
        </row>
        <row r="9585">
          <cell r="A9585" t="str">
            <v>Senior Data Scientist</v>
          </cell>
          <cell r="H9585">
            <v>45195.87841435185</v>
          </cell>
        </row>
        <row r="9586">
          <cell r="A9586" t="str">
            <v>Senior Data Engineer</v>
          </cell>
          <cell r="H9586">
            <v>45271.740034722221</v>
          </cell>
        </row>
        <row r="9587">
          <cell r="A9587" t="str">
            <v>Data Engineer</v>
          </cell>
          <cell r="H9587">
            <v>45160.299328703702</v>
          </cell>
        </row>
        <row r="9588">
          <cell r="A9588" t="str">
            <v>Business Analyst</v>
          </cell>
          <cell r="H9588">
            <v>45178.375173611108</v>
          </cell>
        </row>
        <row r="9589">
          <cell r="A9589" t="str">
            <v>Data Analyst</v>
          </cell>
          <cell r="H9589">
            <v>45260.853032407409</v>
          </cell>
        </row>
        <row r="9590">
          <cell r="A9590" t="str">
            <v>Data Engineer</v>
          </cell>
          <cell r="H9590">
            <v>45170.311226851853</v>
          </cell>
        </row>
        <row r="9591">
          <cell r="A9591" t="str">
            <v>Data Engineer</v>
          </cell>
          <cell r="H9591">
            <v>45163.797349537039</v>
          </cell>
        </row>
        <row r="9592">
          <cell r="A9592" t="str">
            <v>Data Analyst</v>
          </cell>
          <cell r="H9592">
            <v>45276.625069444453</v>
          </cell>
        </row>
        <row r="9593">
          <cell r="A9593" t="str">
            <v>Data Engineer</v>
          </cell>
          <cell r="H9593">
            <v>45197.838865740741</v>
          </cell>
        </row>
        <row r="9594">
          <cell r="A9594" t="str">
            <v>Data Scientist</v>
          </cell>
          <cell r="H9594">
            <v>44957.293622685182</v>
          </cell>
        </row>
        <row r="9595">
          <cell r="A9595" t="str">
            <v>Data Engineer</v>
          </cell>
          <cell r="H9595">
            <v>45110.58792824074</v>
          </cell>
        </row>
        <row r="9596">
          <cell r="A9596" t="str">
            <v>Data Scientist</v>
          </cell>
          <cell r="H9596">
            <v>44950.670590277783</v>
          </cell>
        </row>
        <row r="9597">
          <cell r="A9597" t="str">
            <v>Data Analyst</v>
          </cell>
          <cell r="H9597">
            <v>45093.79184027778</v>
          </cell>
        </row>
        <row r="9598">
          <cell r="A9598" t="str">
            <v>Machine Learning Engineer</v>
          </cell>
          <cell r="H9598">
            <v>45047.977384259262</v>
          </cell>
        </row>
        <row r="9599">
          <cell r="A9599" t="str">
            <v>Software Engineer</v>
          </cell>
          <cell r="H9599">
            <v>45253.417569444442</v>
          </cell>
        </row>
        <row r="9600">
          <cell r="A9600" t="str">
            <v>Data Analyst</v>
          </cell>
          <cell r="H9600">
            <v>45152.625219907408</v>
          </cell>
        </row>
        <row r="9601">
          <cell r="A9601" t="str">
            <v>Data Engineer</v>
          </cell>
          <cell r="H9601">
            <v>44999.401354166657</v>
          </cell>
        </row>
        <row r="9602">
          <cell r="A9602" t="str">
            <v>Data Engineer</v>
          </cell>
          <cell r="H9602">
            <v>45211.597442129627</v>
          </cell>
        </row>
        <row r="9603">
          <cell r="A9603" t="str">
            <v>Senior Data Scientist</v>
          </cell>
          <cell r="H9603">
            <v>45108.004756944443</v>
          </cell>
        </row>
        <row r="9604">
          <cell r="A9604" t="str">
            <v>Senior Data Engineer</v>
          </cell>
          <cell r="H9604">
            <v>45289.968958333331</v>
          </cell>
        </row>
        <row r="9605">
          <cell r="A9605" t="str">
            <v>Data Scientist</v>
          </cell>
          <cell r="H9605">
            <v>44946.097743055558</v>
          </cell>
        </row>
        <row r="9606">
          <cell r="A9606" t="str">
            <v>Data Analyst</v>
          </cell>
          <cell r="H9606">
            <v>44975.917986111112</v>
          </cell>
        </row>
        <row r="9607">
          <cell r="A9607" t="str">
            <v>Data Scientist</v>
          </cell>
          <cell r="H9607">
            <v>45240.871747685182</v>
          </cell>
        </row>
        <row r="9608">
          <cell r="A9608" t="str">
            <v>Senior Data Analyst</v>
          </cell>
          <cell r="H9608">
            <v>44993.920254629629</v>
          </cell>
        </row>
        <row r="9609">
          <cell r="A9609" t="str">
            <v>Data Scientist</v>
          </cell>
          <cell r="H9609">
            <v>45246.943379629629</v>
          </cell>
        </row>
        <row r="9610">
          <cell r="A9610" t="str">
            <v>Data Scientist</v>
          </cell>
          <cell r="H9610">
            <v>44996.337650462963</v>
          </cell>
        </row>
        <row r="9611">
          <cell r="A9611" t="str">
            <v>Software Engineer</v>
          </cell>
          <cell r="H9611">
            <v>44935.891018518523</v>
          </cell>
        </row>
        <row r="9612">
          <cell r="A9612" t="str">
            <v>Data Analyst</v>
          </cell>
          <cell r="H9612">
            <v>45005.870046296302</v>
          </cell>
        </row>
        <row r="9613">
          <cell r="A9613" t="str">
            <v>Data Analyst</v>
          </cell>
          <cell r="H9613">
            <v>45113.815266203703</v>
          </cell>
        </row>
        <row r="9614">
          <cell r="A9614" t="str">
            <v>Data Engineer</v>
          </cell>
          <cell r="H9614">
            <v>45097.542407407411</v>
          </cell>
        </row>
        <row r="9615">
          <cell r="A9615" t="str">
            <v>Machine Learning Engineer</v>
          </cell>
          <cell r="H9615">
            <v>45127.051226851851</v>
          </cell>
        </row>
        <row r="9616">
          <cell r="A9616" t="str">
            <v>Senior Data Engineer</v>
          </cell>
          <cell r="H9616">
            <v>45245.298900462964</v>
          </cell>
        </row>
        <row r="9617">
          <cell r="A9617" t="str">
            <v>Data Scientist</v>
          </cell>
          <cell r="H9617">
            <v>45131.814849537041</v>
          </cell>
        </row>
        <row r="9618">
          <cell r="A9618" t="str">
            <v>Data Scientist</v>
          </cell>
          <cell r="H9618">
            <v>44949.003738425927</v>
          </cell>
        </row>
        <row r="9619">
          <cell r="A9619" t="str">
            <v>Data Scientist</v>
          </cell>
          <cell r="H9619">
            <v>44999.713402777779</v>
          </cell>
        </row>
        <row r="9620">
          <cell r="A9620" t="str">
            <v>Data Scientist</v>
          </cell>
          <cell r="H9620">
            <v>45135.585648148153</v>
          </cell>
        </row>
        <row r="9621">
          <cell r="A9621" t="str">
            <v>Data Analyst</v>
          </cell>
          <cell r="H9621">
            <v>44942.429143518522</v>
          </cell>
        </row>
        <row r="9622">
          <cell r="A9622" t="str">
            <v>Data Engineer</v>
          </cell>
          <cell r="H9622">
            <v>45092.432002314818</v>
          </cell>
        </row>
        <row r="9623">
          <cell r="A9623" t="str">
            <v>Data Analyst</v>
          </cell>
          <cell r="H9623">
            <v>45108.542638888888</v>
          </cell>
        </row>
        <row r="9624">
          <cell r="A9624" t="str">
            <v>Data Scientist</v>
          </cell>
          <cell r="H9624">
            <v>45008.253194444442</v>
          </cell>
        </row>
        <row r="9625">
          <cell r="A9625" t="str">
            <v>Data Scientist</v>
          </cell>
          <cell r="H9625">
            <v>45230.063009259262</v>
          </cell>
        </row>
        <row r="9626">
          <cell r="A9626" t="str">
            <v>Data Scientist</v>
          </cell>
          <cell r="H9626">
            <v>45226.790578703702</v>
          </cell>
        </row>
        <row r="9627">
          <cell r="A9627" t="str">
            <v>Data Scientist</v>
          </cell>
          <cell r="H9627">
            <v>45288.349317129629</v>
          </cell>
        </row>
        <row r="9628">
          <cell r="A9628" t="str">
            <v>Senior Data Engineer</v>
          </cell>
          <cell r="H9628">
            <v>45202.888391203713</v>
          </cell>
        </row>
        <row r="9629">
          <cell r="A9629" t="str">
            <v>Data Engineer</v>
          </cell>
          <cell r="H9629">
            <v>45289.295405092591</v>
          </cell>
        </row>
        <row r="9630">
          <cell r="A9630" t="str">
            <v>Data Engineer</v>
          </cell>
          <cell r="H9630">
            <v>45227.54409722222</v>
          </cell>
        </row>
        <row r="9631">
          <cell r="A9631" t="str">
            <v>Data Analyst</v>
          </cell>
          <cell r="H9631">
            <v>44946.860439814824</v>
          </cell>
        </row>
        <row r="9632">
          <cell r="A9632" t="str">
            <v>Senior Data Engineer</v>
          </cell>
          <cell r="H9632">
            <v>44931.040370370371</v>
          </cell>
        </row>
        <row r="9633">
          <cell r="A9633" t="str">
            <v>Data Scientist</v>
          </cell>
          <cell r="H9633">
            <v>45215.495185185187</v>
          </cell>
        </row>
        <row r="9634">
          <cell r="A9634" t="str">
            <v>Business Analyst</v>
          </cell>
          <cell r="H9634">
            <v>45272.80363425926</v>
          </cell>
        </row>
        <row r="9635">
          <cell r="A9635" t="str">
            <v>Data Engineer</v>
          </cell>
          <cell r="H9635">
            <v>45029.508958333332</v>
          </cell>
        </row>
        <row r="9636">
          <cell r="A9636" t="str">
            <v>Software Engineer</v>
          </cell>
          <cell r="H9636">
            <v>44928.753321759257</v>
          </cell>
        </row>
        <row r="9637">
          <cell r="A9637" t="str">
            <v>Senior Data Scientist</v>
          </cell>
          <cell r="H9637">
            <v>44970.12872685185</v>
          </cell>
        </row>
        <row r="9638">
          <cell r="A9638" t="str">
            <v>Data Engineer</v>
          </cell>
          <cell r="H9638">
            <v>45062.696215277778</v>
          </cell>
        </row>
        <row r="9639">
          <cell r="A9639" t="str">
            <v>Data Scientist</v>
          </cell>
          <cell r="H9639">
            <v>45237.919317129628</v>
          </cell>
        </row>
        <row r="9640">
          <cell r="A9640" t="str">
            <v>Data Scientist</v>
          </cell>
          <cell r="H9640">
            <v>44932.753553240742</v>
          </cell>
        </row>
        <row r="9641">
          <cell r="A9641" t="str">
            <v>Senior Data Scientist</v>
          </cell>
          <cell r="H9641">
            <v>44940.585729166669</v>
          </cell>
        </row>
        <row r="9642">
          <cell r="A9642" t="str">
            <v>Data Engineer</v>
          </cell>
          <cell r="H9642">
            <v>45211.4762962963</v>
          </cell>
        </row>
        <row r="9643">
          <cell r="A9643" t="str">
            <v>Data Engineer</v>
          </cell>
          <cell r="H9643">
            <v>45013.394386574073</v>
          </cell>
        </row>
        <row r="9644">
          <cell r="A9644" t="str">
            <v>Data Analyst</v>
          </cell>
          <cell r="H9644">
            <v>45052.666851851849</v>
          </cell>
        </row>
        <row r="9645">
          <cell r="A9645" t="str">
            <v>Data Analyst</v>
          </cell>
          <cell r="H9645">
            <v>45278.792557870373</v>
          </cell>
        </row>
        <row r="9646">
          <cell r="A9646" t="str">
            <v>Data Analyst</v>
          </cell>
          <cell r="H9646">
            <v>45187.834537037037</v>
          </cell>
        </row>
        <row r="9647">
          <cell r="A9647" t="str">
            <v>Data Analyst</v>
          </cell>
          <cell r="H9647">
            <v>45040.792291666658</v>
          </cell>
        </row>
        <row r="9648">
          <cell r="A9648" t="str">
            <v>Data Engineer</v>
          </cell>
          <cell r="H9648">
            <v>44951.707233796304</v>
          </cell>
        </row>
        <row r="9649">
          <cell r="A9649" t="str">
            <v>Data Scientist</v>
          </cell>
          <cell r="H9649">
            <v>45162.547060185178</v>
          </cell>
        </row>
        <row r="9650">
          <cell r="A9650" t="str">
            <v>Senior Data Engineer</v>
          </cell>
          <cell r="H9650">
            <v>45160.77621527778</v>
          </cell>
        </row>
        <row r="9651">
          <cell r="A9651" t="str">
            <v>Machine Learning Engineer</v>
          </cell>
          <cell r="H9651">
            <v>45160.807847222219</v>
          </cell>
        </row>
        <row r="9652">
          <cell r="A9652" t="str">
            <v>Data Analyst</v>
          </cell>
          <cell r="H9652">
            <v>45103.834340277783</v>
          </cell>
        </row>
        <row r="9653">
          <cell r="A9653" t="str">
            <v>Senior Data Analyst</v>
          </cell>
          <cell r="H9653">
            <v>45106.710162037038</v>
          </cell>
        </row>
        <row r="9654">
          <cell r="A9654" t="str">
            <v>Senior Data Engineer</v>
          </cell>
          <cell r="H9654">
            <v>44989.047025462962</v>
          </cell>
        </row>
        <row r="9655">
          <cell r="A9655" t="str">
            <v>Senior Data Engineer</v>
          </cell>
          <cell r="H9655">
            <v>45267.589930555558</v>
          </cell>
        </row>
        <row r="9656">
          <cell r="A9656" t="str">
            <v>Data Scientist</v>
          </cell>
          <cell r="H9656">
            <v>45036.683819444443</v>
          </cell>
        </row>
        <row r="9657">
          <cell r="A9657" t="str">
            <v>Senior Data Engineer</v>
          </cell>
          <cell r="H9657">
            <v>45269.553657407407</v>
          </cell>
        </row>
        <row r="9658">
          <cell r="A9658" t="str">
            <v>Data Scientist</v>
          </cell>
          <cell r="H9658">
            <v>45133.112476851849</v>
          </cell>
        </row>
        <row r="9659">
          <cell r="A9659" t="str">
            <v>Data Engineer</v>
          </cell>
          <cell r="H9659">
            <v>45174.501793981479</v>
          </cell>
        </row>
        <row r="9660">
          <cell r="A9660" t="str">
            <v>Data Analyst</v>
          </cell>
          <cell r="H9660">
            <v>45011.735497685193</v>
          </cell>
        </row>
        <row r="9661">
          <cell r="A9661" t="str">
            <v>Data Engineer</v>
          </cell>
          <cell r="H9661">
            <v>45270.496493055558</v>
          </cell>
        </row>
        <row r="9662">
          <cell r="A9662" t="str">
            <v>Data Engineer</v>
          </cell>
          <cell r="H9662">
            <v>45114.506458333337</v>
          </cell>
        </row>
        <row r="9663">
          <cell r="A9663" t="str">
            <v>Data Scientist</v>
          </cell>
          <cell r="H9663">
            <v>45282.626238425917</v>
          </cell>
        </row>
        <row r="9664">
          <cell r="A9664" t="str">
            <v>Senior Data Scientist</v>
          </cell>
          <cell r="H9664">
            <v>45083.835949074077</v>
          </cell>
        </row>
        <row r="9665">
          <cell r="A9665" t="str">
            <v>Data Analyst</v>
          </cell>
          <cell r="H9665">
            <v>45188.833796296298</v>
          </cell>
        </row>
        <row r="9666">
          <cell r="A9666" t="str">
            <v>Data Scientist</v>
          </cell>
          <cell r="H9666">
            <v>44967.348194444443</v>
          </cell>
        </row>
        <row r="9667">
          <cell r="A9667" t="str">
            <v>Data Scientist</v>
          </cell>
          <cell r="H9667">
            <v>45222.288715277777</v>
          </cell>
        </row>
        <row r="9668">
          <cell r="A9668" t="str">
            <v>Data Scientist</v>
          </cell>
          <cell r="H9668">
            <v>45017.585995370369</v>
          </cell>
        </row>
        <row r="9669">
          <cell r="A9669" t="str">
            <v>Data Analyst</v>
          </cell>
          <cell r="H9669">
            <v>45116.417245370372</v>
          </cell>
        </row>
        <row r="9670">
          <cell r="A9670" t="str">
            <v>Data Analyst</v>
          </cell>
          <cell r="H9670">
            <v>45235.792523148149</v>
          </cell>
        </row>
        <row r="9671">
          <cell r="A9671" t="str">
            <v>Cloud Engineer</v>
          </cell>
          <cell r="H9671">
            <v>45019.640949074077</v>
          </cell>
        </row>
        <row r="9672">
          <cell r="A9672" t="str">
            <v>Data Analyst</v>
          </cell>
          <cell r="H9672">
            <v>44966.419699074067</v>
          </cell>
        </row>
        <row r="9673">
          <cell r="A9673" t="str">
            <v>Data Analyst</v>
          </cell>
          <cell r="H9673">
            <v>45187.986759259264</v>
          </cell>
        </row>
        <row r="9674">
          <cell r="A9674" t="str">
            <v>Data Engineer</v>
          </cell>
          <cell r="H9674">
            <v>45013.801689814813</v>
          </cell>
        </row>
        <row r="9675">
          <cell r="A9675" t="str">
            <v>Data Engineer</v>
          </cell>
          <cell r="H9675">
            <v>45259.381747685176</v>
          </cell>
        </row>
        <row r="9676">
          <cell r="A9676" t="str">
            <v>Data Analyst</v>
          </cell>
          <cell r="H9676">
            <v>45176.708981481483</v>
          </cell>
        </row>
        <row r="9677">
          <cell r="A9677" t="str">
            <v>Business Analyst</v>
          </cell>
          <cell r="H9677">
            <v>45050.654791666668</v>
          </cell>
        </row>
        <row r="9678">
          <cell r="A9678" t="str">
            <v>Data Scientist</v>
          </cell>
          <cell r="H9678">
            <v>45225.711828703701</v>
          </cell>
        </row>
        <row r="9679">
          <cell r="A9679" t="str">
            <v>Data Analyst</v>
          </cell>
          <cell r="H9679">
            <v>45112.341203703712</v>
          </cell>
        </row>
        <row r="9680">
          <cell r="A9680" t="str">
            <v>Data Engineer</v>
          </cell>
          <cell r="H9680">
            <v>45091.589467592603</v>
          </cell>
        </row>
        <row r="9681">
          <cell r="A9681" t="str">
            <v>Data Analyst</v>
          </cell>
          <cell r="H9681">
            <v>45247.584027777782</v>
          </cell>
        </row>
        <row r="9682">
          <cell r="A9682" t="str">
            <v>Data Scientist</v>
          </cell>
          <cell r="H9682">
            <v>44944.602349537039</v>
          </cell>
        </row>
        <row r="9683">
          <cell r="A9683" t="str">
            <v>Data Scientist</v>
          </cell>
          <cell r="H9683">
            <v>45160.69195601852</v>
          </cell>
        </row>
        <row r="9684">
          <cell r="A9684" t="str">
            <v>Data Engineer</v>
          </cell>
          <cell r="H9684">
            <v>45089.753078703703</v>
          </cell>
        </row>
        <row r="9685">
          <cell r="A9685" t="str">
            <v>Data Scientist</v>
          </cell>
          <cell r="H9685">
            <v>45104.670057870368</v>
          </cell>
        </row>
        <row r="9686">
          <cell r="A9686" t="str">
            <v>Data Analyst</v>
          </cell>
          <cell r="H9686">
            <v>45063.000150462962</v>
          </cell>
        </row>
        <row r="9687">
          <cell r="A9687" t="str">
            <v>Data Scientist</v>
          </cell>
          <cell r="H9687">
            <v>45152.700694444437</v>
          </cell>
        </row>
        <row r="9688">
          <cell r="A9688" t="str">
            <v>Data Engineer</v>
          </cell>
          <cell r="H9688">
            <v>45240.850405092591</v>
          </cell>
        </row>
        <row r="9689">
          <cell r="A9689" t="str">
            <v>Data Analyst</v>
          </cell>
          <cell r="H9689">
            <v>45155.708437499998</v>
          </cell>
        </row>
        <row r="9690">
          <cell r="A9690" t="str">
            <v>Data Analyst</v>
          </cell>
          <cell r="H9690">
            <v>45257.709675925929</v>
          </cell>
        </row>
        <row r="9691">
          <cell r="A9691" t="str">
            <v>Data Analyst</v>
          </cell>
          <cell r="H9691">
            <v>45168.000023148154</v>
          </cell>
        </row>
        <row r="9692">
          <cell r="A9692" t="str">
            <v>Data Scientist</v>
          </cell>
          <cell r="H9692">
            <v>44930.314664351848</v>
          </cell>
        </row>
        <row r="9693">
          <cell r="A9693" t="str">
            <v>Data Analyst</v>
          </cell>
          <cell r="H9693">
            <v>45020.625902777778</v>
          </cell>
        </row>
        <row r="9694">
          <cell r="A9694" t="str">
            <v>Data Engineer</v>
          </cell>
          <cell r="H9694">
            <v>44975.422395833331</v>
          </cell>
        </row>
        <row r="9695">
          <cell r="A9695" t="str">
            <v>Data Scientist</v>
          </cell>
          <cell r="H9695">
            <v>45037.671678240738</v>
          </cell>
        </row>
        <row r="9696">
          <cell r="A9696" t="str">
            <v>Data Engineer</v>
          </cell>
          <cell r="H9696">
            <v>45005.885740740741</v>
          </cell>
        </row>
        <row r="9697">
          <cell r="A9697" t="str">
            <v>Data Scientist</v>
          </cell>
          <cell r="H9697">
            <v>45259.695300925923</v>
          </cell>
        </row>
        <row r="9698">
          <cell r="A9698" t="str">
            <v>Senior Data Engineer</v>
          </cell>
          <cell r="H9698">
            <v>45089.858368055553</v>
          </cell>
        </row>
        <row r="9699">
          <cell r="A9699" t="str">
            <v>Data Analyst</v>
          </cell>
          <cell r="H9699">
            <v>45150.312662037039</v>
          </cell>
        </row>
        <row r="9700">
          <cell r="A9700" t="str">
            <v>Data Analyst</v>
          </cell>
          <cell r="H9700">
            <v>45256.917546296303</v>
          </cell>
        </row>
        <row r="9701">
          <cell r="A9701" t="str">
            <v>Data Engineer</v>
          </cell>
          <cell r="H9701">
            <v>45217.295231481483</v>
          </cell>
        </row>
        <row r="9702">
          <cell r="A9702" t="str">
            <v>Data Scientist</v>
          </cell>
          <cell r="H9702">
            <v>44949.003784722219</v>
          </cell>
        </row>
        <row r="9703">
          <cell r="A9703" t="str">
            <v>Data Engineer</v>
          </cell>
          <cell r="H9703">
            <v>45097.289467592593</v>
          </cell>
        </row>
        <row r="9704">
          <cell r="A9704" t="str">
            <v>Data Engineer</v>
          </cell>
          <cell r="H9704">
            <v>45202.504444444443</v>
          </cell>
        </row>
        <row r="9705">
          <cell r="A9705" t="str">
            <v>Machine Learning Engineer</v>
          </cell>
          <cell r="H9705">
            <v>45266.592905092592</v>
          </cell>
        </row>
        <row r="9706">
          <cell r="A9706" t="str">
            <v>Data Scientist</v>
          </cell>
          <cell r="H9706">
            <v>45152.252789351849</v>
          </cell>
        </row>
        <row r="9707">
          <cell r="A9707" t="str">
            <v>Data Analyst</v>
          </cell>
          <cell r="H9707">
            <v>45149.58390046296</v>
          </cell>
        </row>
        <row r="9708">
          <cell r="A9708" t="str">
            <v>Data Engineer</v>
          </cell>
          <cell r="H9708">
            <v>45096.339178240742</v>
          </cell>
        </row>
        <row r="9709">
          <cell r="A9709" t="str">
            <v>Senior Data Engineer</v>
          </cell>
          <cell r="H9709">
            <v>45071.796342592592</v>
          </cell>
        </row>
        <row r="9710">
          <cell r="A9710" t="str">
            <v>Data Analyst</v>
          </cell>
          <cell r="H9710">
            <v>45105.353136574071</v>
          </cell>
        </row>
        <row r="9711">
          <cell r="A9711" t="str">
            <v>Data Analyst</v>
          </cell>
          <cell r="H9711">
            <v>45168.313587962963</v>
          </cell>
        </row>
        <row r="9712">
          <cell r="A9712" t="str">
            <v>Data Analyst</v>
          </cell>
          <cell r="H9712">
            <v>45118.833680555559</v>
          </cell>
        </row>
        <row r="9713">
          <cell r="A9713" t="str">
            <v>Data Scientist</v>
          </cell>
          <cell r="H9713">
            <v>45168.00472222222</v>
          </cell>
        </row>
        <row r="9714">
          <cell r="A9714" t="str">
            <v>Data Scientist</v>
          </cell>
          <cell r="H9714">
            <v>45042.463194444441</v>
          </cell>
        </row>
        <row r="9715">
          <cell r="A9715" t="str">
            <v>Senior Data Scientist</v>
          </cell>
          <cell r="H9715">
            <v>44957.293229166673</v>
          </cell>
        </row>
        <row r="9716">
          <cell r="A9716" t="str">
            <v>Data Engineer</v>
          </cell>
          <cell r="H9716">
            <v>44984.546307870369</v>
          </cell>
        </row>
        <row r="9717">
          <cell r="A9717" t="str">
            <v>Data Scientist</v>
          </cell>
          <cell r="H9717">
            <v>45086.544363425928</v>
          </cell>
        </row>
        <row r="9718">
          <cell r="A9718" t="str">
            <v>Data Scientist</v>
          </cell>
          <cell r="H9718">
            <v>45073.294166666667</v>
          </cell>
        </row>
        <row r="9719">
          <cell r="A9719" t="str">
            <v>Data Scientist</v>
          </cell>
          <cell r="H9719">
            <v>45283.01121527778</v>
          </cell>
        </row>
        <row r="9720">
          <cell r="A9720" t="str">
            <v>Data Analyst</v>
          </cell>
          <cell r="H9720">
            <v>45052.481620370367</v>
          </cell>
        </row>
        <row r="9721">
          <cell r="A9721" t="str">
            <v>Senior Data Engineer</v>
          </cell>
          <cell r="H9721">
            <v>45157.755694444437</v>
          </cell>
        </row>
        <row r="9722">
          <cell r="A9722" t="str">
            <v>Data Analyst</v>
          </cell>
          <cell r="H9722">
            <v>45142.750358796293</v>
          </cell>
        </row>
        <row r="9723">
          <cell r="A9723" t="str">
            <v>Data Scientist</v>
          </cell>
          <cell r="H9723">
            <v>45235.792905092603</v>
          </cell>
        </row>
        <row r="9724">
          <cell r="A9724" t="str">
            <v>Data Scientist</v>
          </cell>
          <cell r="H9724">
            <v>45232.626898148148</v>
          </cell>
        </row>
        <row r="9725">
          <cell r="A9725" t="str">
            <v>Data Analyst</v>
          </cell>
          <cell r="H9725">
            <v>45226.833541666667</v>
          </cell>
        </row>
        <row r="9726">
          <cell r="A9726" t="str">
            <v>Data Engineer</v>
          </cell>
          <cell r="H9726">
            <v>45283.422662037039</v>
          </cell>
        </row>
        <row r="9727">
          <cell r="A9727" t="str">
            <v>Data Scientist</v>
          </cell>
          <cell r="H9727">
            <v>45144.266296296293</v>
          </cell>
        </row>
        <row r="9728">
          <cell r="A9728" t="str">
            <v>Data Engineer</v>
          </cell>
          <cell r="H9728">
            <v>45009.509918981479</v>
          </cell>
        </row>
        <row r="9729">
          <cell r="A9729" t="str">
            <v>Data Engineer</v>
          </cell>
          <cell r="H9729">
            <v>45050.30060185185</v>
          </cell>
        </row>
        <row r="9730">
          <cell r="A9730" t="str">
            <v>Software Engineer</v>
          </cell>
          <cell r="H9730">
            <v>44956.883217592593</v>
          </cell>
        </row>
        <row r="9731">
          <cell r="A9731" t="str">
            <v>Senior Data Engineer</v>
          </cell>
          <cell r="H9731">
            <v>45271.883726851847</v>
          </cell>
        </row>
        <row r="9732">
          <cell r="A9732" t="str">
            <v>Data Analyst</v>
          </cell>
          <cell r="H9732">
            <v>45145.763229166667</v>
          </cell>
        </row>
        <row r="9733">
          <cell r="A9733" t="str">
            <v>Data Analyst</v>
          </cell>
          <cell r="H9733">
            <v>44988.334988425922</v>
          </cell>
        </row>
        <row r="9734">
          <cell r="A9734" t="str">
            <v>Senior Data Analyst</v>
          </cell>
          <cell r="H9734">
            <v>45198.362013888887</v>
          </cell>
        </row>
        <row r="9735">
          <cell r="A9735" t="str">
            <v>Senior Data Scientist</v>
          </cell>
          <cell r="H9735">
            <v>45128.834027777782</v>
          </cell>
        </row>
        <row r="9736">
          <cell r="A9736" t="str">
            <v>Data Engineer</v>
          </cell>
          <cell r="H9736">
            <v>45265.670798611107</v>
          </cell>
        </row>
        <row r="9737">
          <cell r="A9737" t="str">
            <v>Senior Data Scientist</v>
          </cell>
          <cell r="H9737">
            <v>45217.906168981477</v>
          </cell>
        </row>
        <row r="9738">
          <cell r="A9738" t="str">
            <v>Data Analyst</v>
          </cell>
          <cell r="H9738">
            <v>45231.042199074072</v>
          </cell>
        </row>
        <row r="9739">
          <cell r="A9739" t="str">
            <v>Data Engineer</v>
          </cell>
          <cell r="H9739">
            <v>44932.548483796287</v>
          </cell>
        </row>
        <row r="9740">
          <cell r="A9740" t="str">
            <v>Data Engineer</v>
          </cell>
          <cell r="H9740">
            <v>45279.00273148148</v>
          </cell>
        </row>
        <row r="9741">
          <cell r="A9741" t="str">
            <v>Data Engineer</v>
          </cell>
          <cell r="H9741">
            <v>44967.865324074082</v>
          </cell>
        </row>
        <row r="9742">
          <cell r="A9742" t="str">
            <v>Data Engineer</v>
          </cell>
          <cell r="H9742">
            <v>45177.658506944441</v>
          </cell>
        </row>
        <row r="9743">
          <cell r="A9743" t="str">
            <v>Data Analyst</v>
          </cell>
          <cell r="H9743">
            <v>45250.528784722221</v>
          </cell>
        </row>
        <row r="9744">
          <cell r="A9744" t="str">
            <v>Data Engineer</v>
          </cell>
          <cell r="H9744">
            <v>45252.421064814807</v>
          </cell>
        </row>
        <row r="9745">
          <cell r="A9745" t="str">
            <v>Data Engineer</v>
          </cell>
          <cell r="H9745">
            <v>45083.462465277778</v>
          </cell>
        </row>
        <row r="9746">
          <cell r="A9746" t="str">
            <v>Data Engineer</v>
          </cell>
          <cell r="H9746">
            <v>44975.672372685192</v>
          </cell>
        </row>
        <row r="9747">
          <cell r="A9747" t="str">
            <v>Senior Data Analyst</v>
          </cell>
          <cell r="H9747">
            <v>45120.20853009259</v>
          </cell>
        </row>
        <row r="9748">
          <cell r="A9748" t="str">
            <v>Data Analyst</v>
          </cell>
          <cell r="H9748">
            <v>45075.292141203703</v>
          </cell>
        </row>
        <row r="9749">
          <cell r="A9749" t="str">
            <v>Data Scientist</v>
          </cell>
          <cell r="H9749">
            <v>45256.438078703701</v>
          </cell>
        </row>
        <row r="9750">
          <cell r="A9750" t="str">
            <v>Data Analyst</v>
          </cell>
          <cell r="H9750">
            <v>45245.653935185182</v>
          </cell>
        </row>
        <row r="9751">
          <cell r="A9751" t="str">
            <v>Senior Data Analyst</v>
          </cell>
          <cell r="H9751">
            <v>45034.667511574073</v>
          </cell>
        </row>
        <row r="9752">
          <cell r="A9752" t="str">
            <v>Senior Data Analyst</v>
          </cell>
          <cell r="H9752">
            <v>45137.334826388891</v>
          </cell>
        </row>
        <row r="9753">
          <cell r="A9753" t="str">
            <v>Data Engineer</v>
          </cell>
          <cell r="H9753">
            <v>45208.520057870373</v>
          </cell>
        </row>
        <row r="9754">
          <cell r="A9754" t="str">
            <v>Data Engineer</v>
          </cell>
          <cell r="H9754">
            <v>45214.993981481479</v>
          </cell>
        </row>
        <row r="9755">
          <cell r="A9755" t="str">
            <v>Data Engineer</v>
          </cell>
          <cell r="H9755">
            <v>45078.86173611111</v>
          </cell>
        </row>
        <row r="9756">
          <cell r="A9756" t="str">
            <v>Data Engineer</v>
          </cell>
          <cell r="H9756">
            <v>44952.300023148149</v>
          </cell>
        </row>
        <row r="9757">
          <cell r="A9757" t="str">
            <v>Data Analyst</v>
          </cell>
          <cell r="H9757">
            <v>45149.458993055552</v>
          </cell>
        </row>
        <row r="9758">
          <cell r="A9758" t="str">
            <v>Data Scientist</v>
          </cell>
          <cell r="H9758">
            <v>45168.294502314813</v>
          </cell>
        </row>
        <row r="9759">
          <cell r="A9759" t="str">
            <v>Data Engineer</v>
          </cell>
          <cell r="H9759">
            <v>44949.68472222222</v>
          </cell>
        </row>
        <row r="9760">
          <cell r="A9760" t="str">
            <v>Data Analyst</v>
          </cell>
          <cell r="H9760">
            <v>45190.2503125</v>
          </cell>
        </row>
        <row r="9761">
          <cell r="A9761" t="str">
            <v>Data Analyst</v>
          </cell>
          <cell r="H9761">
            <v>44930.292581018519</v>
          </cell>
        </row>
        <row r="9762">
          <cell r="A9762" t="str">
            <v>Data Scientist</v>
          </cell>
          <cell r="H9762">
            <v>45153.794733796298</v>
          </cell>
        </row>
        <row r="9763">
          <cell r="A9763" t="str">
            <v>Senior Data Scientist</v>
          </cell>
          <cell r="H9763">
            <v>45082.710358796299</v>
          </cell>
        </row>
        <row r="9764">
          <cell r="A9764" t="str">
            <v>Data Analyst</v>
          </cell>
          <cell r="H9764">
            <v>45274.166701388887</v>
          </cell>
        </row>
        <row r="9765">
          <cell r="A9765" t="str">
            <v>Data Analyst</v>
          </cell>
          <cell r="H9765">
            <v>45041.917442129627</v>
          </cell>
        </row>
        <row r="9766">
          <cell r="A9766" t="str">
            <v>Data Engineer</v>
          </cell>
          <cell r="H9766">
            <v>45078.522407407407</v>
          </cell>
        </row>
        <row r="9767">
          <cell r="A9767" t="str">
            <v>Data Scientist</v>
          </cell>
          <cell r="H9767">
            <v>44970.342430555553</v>
          </cell>
        </row>
        <row r="9768">
          <cell r="A9768" t="str">
            <v>Senior Data Engineer</v>
          </cell>
          <cell r="H9768">
            <v>45160.901030092587</v>
          </cell>
        </row>
        <row r="9769">
          <cell r="A9769" t="str">
            <v>Data Analyst</v>
          </cell>
          <cell r="H9769">
            <v>45055.625335648147</v>
          </cell>
        </row>
        <row r="9770">
          <cell r="A9770" t="str">
            <v>Data Analyst</v>
          </cell>
          <cell r="H9770">
            <v>45173.251643518517</v>
          </cell>
        </row>
        <row r="9771">
          <cell r="A9771" t="str">
            <v>Data Engineer</v>
          </cell>
          <cell r="H9771">
            <v>44957.816782407397</v>
          </cell>
        </row>
        <row r="9772">
          <cell r="A9772" t="str">
            <v>Senior Data Engineer</v>
          </cell>
          <cell r="H9772">
            <v>45061.601446759261</v>
          </cell>
        </row>
        <row r="9773">
          <cell r="A9773" t="str">
            <v>Data Engineer</v>
          </cell>
          <cell r="H9773">
            <v>44974.873182870368</v>
          </cell>
        </row>
        <row r="9774">
          <cell r="A9774" t="str">
            <v>Data Engineer</v>
          </cell>
          <cell r="H9774">
            <v>45044.964687500003</v>
          </cell>
        </row>
        <row r="9775">
          <cell r="A9775" t="str">
            <v>Data Scientist</v>
          </cell>
          <cell r="H9775">
            <v>45153.833668981482</v>
          </cell>
        </row>
        <row r="9776">
          <cell r="A9776" t="str">
            <v>Data Engineer</v>
          </cell>
          <cell r="H9776">
            <v>44947.063437500001</v>
          </cell>
        </row>
        <row r="9777">
          <cell r="A9777" t="str">
            <v>Data Scientist</v>
          </cell>
          <cell r="H9777">
            <v>45168.991076388891</v>
          </cell>
        </row>
        <row r="9778">
          <cell r="A9778" t="str">
            <v>Data Analyst</v>
          </cell>
          <cell r="H9778">
            <v>45264.833402777767</v>
          </cell>
        </row>
        <row r="9779">
          <cell r="A9779" t="str">
            <v>Software Engineer</v>
          </cell>
          <cell r="H9779">
            <v>45147.844224537039</v>
          </cell>
        </row>
        <row r="9780">
          <cell r="A9780" t="str">
            <v>Senior Data Scientist</v>
          </cell>
          <cell r="H9780">
            <v>45194.961701388893</v>
          </cell>
        </row>
        <row r="9781">
          <cell r="A9781" t="str">
            <v>Senior Data Engineer</v>
          </cell>
          <cell r="H9781">
            <v>45133.297847222217</v>
          </cell>
        </row>
        <row r="9782">
          <cell r="A9782" t="str">
            <v>Senior Data Scientist</v>
          </cell>
          <cell r="H9782">
            <v>45057.443749999999</v>
          </cell>
        </row>
        <row r="9783">
          <cell r="A9783" t="str">
            <v>Data Scientist</v>
          </cell>
          <cell r="H9783">
            <v>44999.670034722221</v>
          </cell>
        </row>
        <row r="9784">
          <cell r="A9784" t="str">
            <v>Data Engineer</v>
          </cell>
          <cell r="H9784">
            <v>45134.506932870368</v>
          </cell>
        </row>
        <row r="9785">
          <cell r="A9785" t="str">
            <v>Data Scientist</v>
          </cell>
          <cell r="H9785">
            <v>45121.459548611107</v>
          </cell>
        </row>
        <row r="9786">
          <cell r="A9786" t="str">
            <v>Data Analyst</v>
          </cell>
          <cell r="H9786">
            <v>45148.459768518522</v>
          </cell>
        </row>
        <row r="9787">
          <cell r="A9787" t="str">
            <v>Senior Data Scientist</v>
          </cell>
          <cell r="H9787">
            <v>44957.47934027778</v>
          </cell>
        </row>
        <row r="9788">
          <cell r="A9788" t="str">
            <v>Data Engineer</v>
          </cell>
          <cell r="H9788">
            <v>44953.443171296298</v>
          </cell>
        </row>
        <row r="9789">
          <cell r="A9789" t="str">
            <v>Business Analyst</v>
          </cell>
          <cell r="H9789">
            <v>45194.709247685183</v>
          </cell>
        </row>
        <row r="9790">
          <cell r="A9790" t="str">
            <v>Data Analyst</v>
          </cell>
          <cell r="H9790">
            <v>45280.341620370367</v>
          </cell>
        </row>
        <row r="9791">
          <cell r="A9791" t="str">
            <v>Data Engineer</v>
          </cell>
          <cell r="H9791">
            <v>44936.006365740737</v>
          </cell>
        </row>
        <row r="9792">
          <cell r="A9792" t="str">
            <v>Machine Learning Engineer</v>
          </cell>
          <cell r="H9792">
            <v>45143.492013888892</v>
          </cell>
        </row>
        <row r="9793">
          <cell r="A9793" t="str">
            <v>Data Scientist</v>
          </cell>
          <cell r="H9793">
            <v>45051.88795138889</v>
          </cell>
        </row>
        <row r="9794">
          <cell r="A9794" t="str">
            <v>Data Analyst</v>
          </cell>
          <cell r="H9794">
            <v>45251.334027777782</v>
          </cell>
        </row>
        <row r="9795">
          <cell r="A9795" t="str">
            <v>Data Scientist</v>
          </cell>
          <cell r="H9795">
            <v>45089.41847222222</v>
          </cell>
        </row>
        <row r="9796">
          <cell r="A9796" t="str">
            <v>Data Scientist</v>
          </cell>
          <cell r="H9796">
            <v>45121.626215277778</v>
          </cell>
        </row>
        <row r="9797">
          <cell r="A9797" t="str">
            <v>Data Engineer</v>
          </cell>
          <cell r="H9797">
            <v>44953.003750000003</v>
          </cell>
        </row>
        <row r="9798">
          <cell r="A9798" t="str">
            <v>Data Engineer</v>
          </cell>
          <cell r="H9798">
            <v>45148.754861111112</v>
          </cell>
        </row>
        <row r="9799">
          <cell r="A9799" t="str">
            <v>Senior Data Engineer</v>
          </cell>
          <cell r="H9799">
            <v>45044.70952546296</v>
          </cell>
        </row>
        <row r="9800">
          <cell r="A9800" t="str">
            <v>Data Engineer</v>
          </cell>
          <cell r="H9800">
            <v>44956.797013888892</v>
          </cell>
        </row>
        <row r="9801">
          <cell r="A9801" t="str">
            <v>Senior Data Analyst</v>
          </cell>
          <cell r="H9801">
            <v>45211.793124999997</v>
          </cell>
        </row>
        <row r="9802">
          <cell r="A9802" t="str">
            <v>Data Engineer</v>
          </cell>
          <cell r="H9802">
            <v>45114.864502314813</v>
          </cell>
        </row>
        <row r="9803">
          <cell r="A9803" t="str">
            <v>Senior Data Engineer</v>
          </cell>
          <cell r="H9803">
            <v>44987.466527777768</v>
          </cell>
        </row>
        <row r="9804">
          <cell r="A9804" t="str">
            <v>Senior Data Analyst</v>
          </cell>
          <cell r="H9804">
            <v>45155.675266203703</v>
          </cell>
        </row>
        <row r="9805">
          <cell r="A9805" t="str">
            <v>Data Engineer</v>
          </cell>
          <cell r="H9805">
            <v>44949.840196759258</v>
          </cell>
        </row>
        <row r="9806">
          <cell r="A9806" t="str">
            <v>Data Engineer</v>
          </cell>
          <cell r="H9806">
            <v>44949.88113425926</v>
          </cell>
        </row>
        <row r="9807">
          <cell r="A9807" t="str">
            <v>Data Engineer</v>
          </cell>
          <cell r="H9807">
            <v>44952.591377314813</v>
          </cell>
        </row>
        <row r="9808">
          <cell r="A9808" t="str">
            <v>Senior Data Engineer</v>
          </cell>
          <cell r="H9808">
            <v>45198.821689814817</v>
          </cell>
        </row>
        <row r="9809">
          <cell r="A9809" t="str">
            <v>Data Engineer</v>
          </cell>
          <cell r="H9809">
            <v>45081.311840277784</v>
          </cell>
        </row>
        <row r="9810">
          <cell r="A9810" t="str">
            <v>Data Scientist</v>
          </cell>
          <cell r="H9810">
            <v>44991.352233796293</v>
          </cell>
        </row>
        <row r="9811">
          <cell r="A9811" t="str">
            <v>Data Scientist</v>
          </cell>
          <cell r="H9811">
            <v>45056.295729166668</v>
          </cell>
        </row>
        <row r="9812">
          <cell r="A9812" t="str">
            <v>Senior Data Scientist</v>
          </cell>
          <cell r="H9812">
            <v>44951.416203703702</v>
          </cell>
        </row>
        <row r="9813">
          <cell r="A9813" t="str">
            <v>Senior Data Engineer</v>
          </cell>
          <cell r="H9813">
            <v>45204.921273148153</v>
          </cell>
        </row>
        <row r="9814">
          <cell r="A9814" t="str">
            <v>Data Engineer</v>
          </cell>
          <cell r="H9814">
            <v>44930.98064814815</v>
          </cell>
        </row>
        <row r="9815">
          <cell r="A9815" t="str">
            <v>Data Analyst</v>
          </cell>
          <cell r="H9815">
            <v>45154.551747685182</v>
          </cell>
        </row>
        <row r="9816">
          <cell r="A9816" t="str">
            <v>Senior Data Scientist</v>
          </cell>
          <cell r="H9816">
            <v>45076.459976851853</v>
          </cell>
        </row>
        <row r="9817">
          <cell r="A9817" t="str">
            <v>Data Engineer</v>
          </cell>
          <cell r="H9817">
            <v>45043.158668981479</v>
          </cell>
        </row>
        <row r="9818">
          <cell r="A9818" t="str">
            <v>Data Engineer</v>
          </cell>
          <cell r="H9818">
            <v>45138.379548611112</v>
          </cell>
        </row>
        <row r="9819">
          <cell r="A9819" t="str">
            <v>Data Scientist</v>
          </cell>
          <cell r="H9819">
            <v>45186.835405092592</v>
          </cell>
        </row>
        <row r="9820">
          <cell r="A9820" t="str">
            <v>Business Analyst</v>
          </cell>
          <cell r="H9820">
            <v>45214.87537037037</v>
          </cell>
        </row>
        <row r="9821">
          <cell r="A9821" t="str">
            <v>Data Engineer</v>
          </cell>
          <cell r="H9821">
            <v>45275.71197916667</v>
          </cell>
        </row>
        <row r="9822">
          <cell r="A9822" t="str">
            <v>Data Scientist</v>
          </cell>
          <cell r="H9822">
            <v>45181.58730324074</v>
          </cell>
        </row>
        <row r="9823">
          <cell r="A9823" t="str">
            <v>Data Analyst</v>
          </cell>
          <cell r="H9823">
            <v>45071.16777777778</v>
          </cell>
        </row>
        <row r="9824">
          <cell r="A9824" t="str">
            <v>Data Engineer</v>
          </cell>
          <cell r="H9824">
            <v>45275.964062500003</v>
          </cell>
        </row>
        <row r="9825">
          <cell r="A9825" t="str">
            <v>Data Scientist</v>
          </cell>
          <cell r="H9825">
            <v>45167.627581018518</v>
          </cell>
        </row>
        <row r="9826">
          <cell r="A9826" t="str">
            <v>Data Scientist</v>
          </cell>
          <cell r="H9826">
            <v>44995.713287037041</v>
          </cell>
        </row>
        <row r="9827">
          <cell r="A9827" t="str">
            <v>Data Engineer</v>
          </cell>
          <cell r="H9827">
            <v>45040.593981481477</v>
          </cell>
        </row>
        <row r="9828">
          <cell r="A9828" t="str">
            <v>Senior Data Engineer</v>
          </cell>
          <cell r="H9828">
            <v>45017.297777777778</v>
          </cell>
        </row>
        <row r="9829">
          <cell r="A9829" t="str">
            <v>Senior Data Scientist</v>
          </cell>
          <cell r="H9829">
            <v>45006.305636574078</v>
          </cell>
        </row>
        <row r="9830">
          <cell r="A9830" t="str">
            <v>Data Scientist</v>
          </cell>
          <cell r="H9830">
            <v>44971.334976851853</v>
          </cell>
        </row>
        <row r="9831">
          <cell r="A9831" t="str">
            <v>Data Scientist</v>
          </cell>
          <cell r="H9831">
            <v>45116.54446759259</v>
          </cell>
        </row>
        <row r="9832">
          <cell r="A9832" t="str">
            <v>Data Engineer</v>
          </cell>
          <cell r="H9832">
            <v>44943.038113425922</v>
          </cell>
        </row>
        <row r="9833">
          <cell r="A9833" t="str">
            <v>Data Engineer</v>
          </cell>
          <cell r="H9833">
            <v>45179.254710648151</v>
          </cell>
        </row>
        <row r="9834">
          <cell r="A9834" t="str">
            <v>Senior Data Scientist</v>
          </cell>
          <cell r="H9834">
            <v>45167.833599537043</v>
          </cell>
        </row>
        <row r="9835">
          <cell r="A9835" t="str">
            <v>Data Scientist</v>
          </cell>
          <cell r="H9835">
            <v>45134.003113425933</v>
          </cell>
        </row>
        <row r="9836">
          <cell r="A9836" t="str">
            <v>Data Engineer</v>
          </cell>
          <cell r="H9836">
            <v>45237.878958333327</v>
          </cell>
        </row>
        <row r="9837">
          <cell r="A9837" t="str">
            <v>Data Engineer</v>
          </cell>
          <cell r="H9837">
            <v>45283.381296296298</v>
          </cell>
        </row>
        <row r="9838">
          <cell r="A9838" t="str">
            <v>Senior Data Analyst</v>
          </cell>
          <cell r="H9838">
            <v>45050.710277777784</v>
          </cell>
        </row>
        <row r="9839">
          <cell r="A9839" t="str">
            <v>Data Engineer</v>
          </cell>
          <cell r="H9839">
            <v>45000.797222222223</v>
          </cell>
        </row>
        <row r="9840">
          <cell r="A9840" t="str">
            <v>Data Scientist</v>
          </cell>
          <cell r="H9840">
            <v>44977.680393518523</v>
          </cell>
        </row>
        <row r="9841">
          <cell r="A9841" t="str">
            <v>Data Scientist</v>
          </cell>
          <cell r="H9841">
            <v>45248.387650462973</v>
          </cell>
        </row>
        <row r="9842">
          <cell r="A9842" t="str">
            <v>Software Engineer</v>
          </cell>
          <cell r="H9842">
            <v>45104.519606481481</v>
          </cell>
        </row>
        <row r="9843">
          <cell r="A9843" t="str">
            <v>Senior Data Engineer</v>
          </cell>
          <cell r="H9843">
            <v>45007.433715277781</v>
          </cell>
        </row>
        <row r="9844">
          <cell r="A9844" t="str">
            <v>Data Engineer</v>
          </cell>
          <cell r="H9844">
            <v>45086.630740740737</v>
          </cell>
        </row>
        <row r="9845">
          <cell r="A9845" t="str">
            <v>Data Engineer</v>
          </cell>
          <cell r="H9845">
            <v>44979.424722222233</v>
          </cell>
        </row>
        <row r="9846">
          <cell r="A9846" t="str">
            <v>Data Analyst</v>
          </cell>
          <cell r="H9846">
            <v>45051.679097222222</v>
          </cell>
        </row>
        <row r="9847">
          <cell r="A9847" t="str">
            <v>Data Scientist</v>
          </cell>
          <cell r="H9847">
            <v>45090.585844907408</v>
          </cell>
        </row>
        <row r="9848">
          <cell r="A9848" t="str">
            <v>Senior Data Engineer</v>
          </cell>
          <cell r="H9848">
            <v>45156.589131944442</v>
          </cell>
        </row>
        <row r="9849">
          <cell r="A9849" t="str">
            <v>Data Engineer</v>
          </cell>
          <cell r="H9849">
            <v>45229.128182870372</v>
          </cell>
        </row>
        <row r="9850">
          <cell r="A9850" t="str">
            <v>Data Scientist</v>
          </cell>
          <cell r="H9850">
            <v>44953.727766203701</v>
          </cell>
        </row>
        <row r="9851">
          <cell r="A9851" t="str">
            <v>Data Analyst</v>
          </cell>
          <cell r="H9851">
            <v>45107.709224537037</v>
          </cell>
        </row>
        <row r="9852">
          <cell r="A9852" t="str">
            <v>Senior Data Engineer</v>
          </cell>
          <cell r="H9852">
            <v>45089.977581018517</v>
          </cell>
        </row>
        <row r="9853">
          <cell r="A9853" t="str">
            <v>Data Scientist</v>
          </cell>
          <cell r="H9853">
            <v>44962.436840277784</v>
          </cell>
        </row>
        <row r="9854">
          <cell r="A9854" t="str">
            <v>Data Engineer</v>
          </cell>
          <cell r="H9854">
            <v>45112.587870370371</v>
          </cell>
        </row>
        <row r="9855">
          <cell r="A9855" t="str">
            <v>Software Engineer</v>
          </cell>
          <cell r="H9855">
            <v>45129.090787037043</v>
          </cell>
        </row>
        <row r="9856">
          <cell r="A9856" t="str">
            <v>Data Engineer</v>
          </cell>
          <cell r="H9856">
            <v>45161.293576388889</v>
          </cell>
        </row>
        <row r="9857">
          <cell r="A9857" t="str">
            <v>Data Engineer</v>
          </cell>
          <cell r="H9857">
            <v>45105.432141203702</v>
          </cell>
        </row>
        <row r="9858">
          <cell r="A9858" t="str">
            <v>Data Scientist</v>
          </cell>
          <cell r="H9858">
            <v>44985.836273148147</v>
          </cell>
        </row>
        <row r="9859">
          <cell r="A9859" t="str">
            <v>Data Analyst</v>
          </cell>
          <cell r="H9859">
            <v>45154.501180555562</v>
          </cell>
        </row>
        <row r="9860">
          <cell r="A9860" t="str">
            <v>Data Scientist</v>
          </cell>
          <cell r="H9860">
            <v>45072.627511574072</v>
          </cell>
        </row>
        <row r="9861">
          <cell r="A9861" t="str">
            <v>Data Engineer</v>
          </cell>
          <cell r="H9861">
            <v>44960.03597222222</v>
          </cell>
        </row>
        <row r="9862">
          <cell r="A9862" t="str">
            <v>Data Analyst</v>
          </cell>
          <cell r="H9862">
            <v>45150.75037037037</v>
          </cell>
        </row>
        <row r="9863">
          <cell r="A9863" t="str">
            <v>Data Analyst</v>
          </cell>
          <cell r="H9863">
            <v>44935.635625000003</v>
          </cell>
        </row>
        <row r="9864">
          <cell r="A9864" t="str">
            <v>Data Engineer</v>
          </cell>
          <cell r="H9864">
            <v>44936.934444444443</v>
          </cell>
        </row>
        <row r="9865">
          <cell r="A9865" t="str">
            <v>Data Analyst</v>
          </cell>
          <cell r="H9865">
            <v>45170.750405092593</v>
          </cell>
        </row>
        <row r="9866">
          <cell r="A9866" t="str">
            <v>Data Analyst</v>
          </cell>
          <cell r="H9866">
            <v>45132.042881944442</v>
          </cell>
        </row>
        <row r="9867">
          <cell r="A9867" t="str">
            <v>Data Engineer</v>
          </cell>
          <cell r="H9867">
            <v>45011.615983796299</v>
          </cell>
        </row>
        <row r="9868">
          <cell r="A9868" t="str">
            <v>Data Analyst</v>
          </cell>
          <cell r="H9868">
            <v>45283.75037037037</v>
          </cell>
        </row>
        <row r="9869">
          <cell r="A9869" t="str">
            <v>Senior Data Engineer</v>
          </cell>
          <cell r="H9869">
            <v>44937.346238425933</v>
          </cell>
        </row>
        <row r="9870">
          <cell r="A9870" t="str">
            <v>Data Engineer</v>
          </cell>
          <cell r="H9870">
            <v>45030.60696759259</v>
          </cell>
        </row>
        <row r="9871">
          <cell r="A9871" t="str">
            <v>Data Analyst</v>
          </cell>
          <cell r="H9871">
            <v>45054.943912037037</v>
          </cell>
        </row>
        <row r="9872">
          <cell r="A9872" t="str">
            <v>Data Engineer</v>
          </cell>
          <cell r="H9872">
            <v>45033.840196759258</v>
          </cell>
        </row>
        <row r="9873">
          <cell r="A9873" t="str">
            <v>Data Engineer</v>
          </cell>
          <cell r="H9873">
            <v>45049.338634259257</v>
          </cell>
        </row>
        <row r="9874">
          <cell r="A9874" t="str">
            <v>Data Scientist</v>
          </cell>
          <cell r="H9874">
            <v>45090.001516203702</v>
          </cell>
        </row>
        <row r="9875">
          <cell r="A9875" t="str">
            <v>Software Engineer</v>
          </cell>
          <cell r="H9875">
            <v>45243.792314814818</v>
          </cell>
        </row>
        <row r="9876">
          <cell r="A9876" t="str">
            <v>Data Analyst</v>
          </cell>
          <cell r="H9876">
            <v>45273.37667824074</v>
          </cell>
        </row>
        <row r="9877">
          <cell r="A9877" t="str">
            <v>Data Engineer</v>
          </cell>
          <cell r="H9877">
            <v>44936.684756944444</v>
          </cell>
        </row>
        <row r="9878">
          <cell r="A9878" t="str">
            <v>Senior Data Engineer</v>
          </cell>
          <cell r="H9878">
            <v>45198.921203703707</v>
          </cell>
        </row>
        <row r="9879">
          <cell r="A9879" t="str">
            <v>Senior Data Scientist</v>
          </cell>
          <cell r="H9879">
            <v>44995.337048611109</v>
          </cell>
        </row>
        <row r="9880">
          <cell r="A9880" t="str">
            <v>Senior Data Analyst</v>
          </cell>
          <cell r="H9880">
            <v>45101.710289351853</v>
          </cell>
        </row>
        <row r="9881">
          <cell r="A9881" t="str">
            <v>Data Engineer</v>
          </cell>
          <cell r="H9881">
            <v>44981.744780092587</v>
          </cell>
        </row>
        <row r="9882">
          <cell r="A9882" t="str">
            <v>Senior Data Scientist</v>
          </cell>
          <cell r="H9882">
            <v>44985.260138888887</v>
          </cell>
        </row>
        <row r="9883">
          <cell r="A9883" t="str">
            <v>Senior Data Engineer</v>
          </cell>
          <cell r="H9883">
            <v>45113.380648148152</v>
          </cell>
        </row>
        <row r="9884">
          <cell r="A9884" t="str">
            <v>Data Analyst</v>
          </cell>
          <cell r="H9884">
            <v>45168.159270833326</v>
          </cell>
        </row>
        <row r="9885">
          <cell r="A9885" t="str">
            <v>Business Analyst</v>
          </cell>
          <cell r="H9885">
            <v>45121.792939814812</v>
          </cell>
        </row>
        <row r="9886">
          <cell r="A9886" t="str">
            <v>Data Analyst</v>
          </cell>
          <cell r="H9886">
            <v>45100.346412037034</v>
          </cell>
        </row>
        <row r="9887">
          <cell r="A9887" t="str">
            <v>Data Scientist</v>
          </cell>
          <cell r="H9887">
            <v>45154.670324074083</v>
          </cell>
        </row>
        <row r="9888">
          <cell r="A9888" t="str">
            <v>Data Scientist</v>
          </cell>
          <cell r="H9888">
            <v>45172.010127314818</v>
          </cell>
        </row>
        <row r="9889">
          <cell r="A9889" t="str">
            <v>Data Analyst</v>
          </cell>
          <cell r="H9889">
            <v>45171.347083333327</v>
          </cell>
        </row>
        <row r="9890">
          <cell r="A9890" t="str">
            <v>Senior Data Scientist</v>
          </cell>
          <cell r="H9890">
            <v>44991.695844907408</v>
          </cell>
        </row>
        <row r="9891">
          <cell r="A9891" t="str">
            <v>Data Scientist</v>
          </cell>
          <cell r="H9891">
            <v>44965.750601851847</v>
          </cell>
        </row>
        <row r="9892">
          <cell r="A9892" t="str">
            <v>Data Engineer</v>
          </cell>
          <cell r="H9892">
            <v>45194.882071759261</v>
          </cell>
        </row>
        <row r="9893">
          <cell r="A9893" t="str">
            <v>Senior Data Scientist</v>
          </cell>
          <cell r="H9893">
            <v>44950.461493055547</v>
          </cell>
        </row>
        <row r="9894">
          <cell r="A9894" t="str">
            <v>Data Engineer</v>
          </cell>
          <cell r="H9894">
            <v>45234.382488425923</v>
          </cell>
        </row>
        <row r="9895">
          <cell r="A9895" t="str">
            <v>Data Scientist</v>
          </cell>
          <cell r="H9895">
            <v>45092.013738425929</v>
          </cell>
        </row>
        <row r="9896">
          <cell r="A9896" t="str">
            <v>Senior Data Scientist</v>
          </cell>
          <cell r="H9896">
            <v>45133.253541666672</v>
          </cell>
        </row>
        <row r="9897">
          <cell r="A9897" t="str">
            <v>Data Engineer</v>
          </cell>
          <cell r="H9897">
            <v>45229.103750000002</v>
          </cell>
        </row>
        <row r="9898">
          <cell r="A9898" t="str">
            <v>Software Engineer</v>
          </cell>
          <cell r="H9898">
            <v>45224.650393518517</v>
          </cell>
        </row>
        <row r="9899">
          <cell r="A9899" t="str">
            <v>Data Engineer</v>
          </cell>
          <cell r="H9899">
            <v>44958.784780092603</v>
          </cell>
        </row>
        <row r="9900">
          <cell r="A9900" t="str">
            <v>Senior Data Engineer</v>
          </cell>
          <cell r="H9900">
            <v>45059.142893518518</v>
          </cell>
        </row>
        <row r="9901">
          <cell r="A9901" t="str">
            <v>Data Analyst</v>
          </cell>
          <cell r="H9901">
            <v>45226.875150462962</v>
          </cell>
        </row>
        <row r="9902">
          <cell r="A9902" t="str">
            <v>Data Analyst</v>
          </cell>
          <cell r="H9902">
            <v>44935.444340277783</v>
          </cell>
        </row>
        <row r="9903">
          <cell r="A9903" t="str">
            <v>Data Engineer</v>
          </cell>
          <cell r="H9903">
            <v>45117.921666666669</v>
          </cell>
        </row>
        <row r="9904">
          <cell r="A9904" t="str">
            <v>Data Analyst</v>
          </cell>
          <cell r="H9904">
            <v>45279.543634259258</v>
          </cell>
        </row>
        <row r="9905">
          <cell r="A9905" t="str">
            <v>Data Engineer</v>
          </cell>
          <cell r="H9905">
            <v>45117.88040509259</v>
          </cell>
        </row>
        <row r="9906">
          <cell r="A9906" t="str">
            <v>Data Analyst</v>
          </cell>
          <cell r="H9906">
            <v>45099.791979166657</v>
          </cell>
        </row>
        <row r="9907">
          <cell r="A9907" t="str">
            <v>Data Engineer</v>
          </cell>
          <cell r="H9907">
            <v>44980.479050925933</v>
          </cell>
        </row>
        <row r="9908">
          <cell r="A9908" t="str">
            <v>Data Scientist</v>
          </cell>
          <cell r="H9908">
            <v>45273.392824074072</v>
          </cell>
        </row>
        <row r="9909">
          <cell r="A9909" t="str">
            <v>Data Engineer</v>
          </cell>
          <cell r="H9909">
            <v>45197.679282407407</v>
          </cell>
        </row>
        <row r="9910">
          <cell r="A9910" t="str">
            <v>Senior Data Scientist</v>
          </cell>
          <cell r="H9910">
            <v>44978.309560185182</v>
          </cell>
        </row>
        <row r="9911">
          <cell r="A9911" t="str">
            <v>Senior Data Engineer</v>
          </cell>
          <cell r="H9911">
            <v>44930.688090277778</v>
          </cell>
        </row>
        <row r="9912">
          <cell r="A9912" t="str">
            <v>Senior Data Scientist</v>
          </cell>
          <cell r="H9912">
            <v>45019.49894675926</v>
          </cell>
        </row>
        <row r="9913">
          <cell r="A9913" t="str">
            <v>Senior Data Engineer</v>
          </cell>
          <cell r="H9913">
            <v>44945.893483796302</v>
          </cell>
        </row>
        <row r="9914">
          <cell r="A9914" t="str">
            <v>Data Engineer</v>
          </cell>
          <cell r="H9914">
            <v>44986.969837962963</v>
          </cell>
        </row>
        <row r="9915">
          <cell r="A9915" t="str">
            <v>Data Analyst</v>
          </cell>
          <cell r="H9915">
            <v>45176.000648148147</v>
          </cell>
        </row>
        <row r="9916">
          <cell r="A9916" t="str">
            <v>Data Analyst</v>
          </cell>
          <cell r="H9916">
            <v>44985.584085648137</v>
          </cell>
        </row>
        <row r="9917">
          <cell r="A9917" t="str">
            <v>Data Engineer</v>
          </cell>
          <cell r="H9917">
            <v>45058.546354166669</v>
          </cell>
        </row>
        <row r="9918">
          <cell r="A9918" t="str">
            <v>Data Analyst</v>
          </cell>
          <cell r="H9918">
            <v>45163.27851851852</v>
          </cell>
        </row>
        <row r="9919">
          <cell r="A9919" t="str">
            <v>Data Engineer</v>
          </cell>
          <cell r="H9919">
            <v>45089.878321759257</v>
          </cell>
        </row>
        <row r="9920">
          <cell r="A9920" t="str">
            <v>Data Analyst</v>
          </cell>
          <cell r="H9920">
            <v>45148.251354166663</v>
          </cell>
        </row>
        <row r="9921">
          <cell r="A9921" t="str">
            <v>Data Scientist</v>
          </cell>
          <cell r="H9921">
            <v>45048.295729166668</v>
          </cell>
        </row>
        <row r="9922">
          <cell r="A9922" t="str">
            <v>Senior Data Scientist</v>
          </cell>
          <cell r="H9922">
            <v>44980.502708333333</v>
          </cell>
        </row>
        <row r="9923">
          <cell r="A9923" t="str">
            <v>Data Engineer</v>
          </cell>
          <cell r="H9923">
            <v>45027.326782407406</v>
          </cell>
        </row>
        <row r="9924">
          <cell r="A9924" t="str">
            <v>Data Engineer</v>
          </cell>
          <cell r="H9924">
            <v>45222.837766203702</v>
          </cell>
        </row>
        <row r="9925">
          <cell r="A9925" t="str">
            <v>Business Analyst</v>
          </cell>
          <cell r="H9925">
            <v>45256.792581018519</v>
          </cell>
        </row>
        <row r="9926">
          <cell r="A9926" t="str">
            <v>Data Scientist</v>
          </cell>
          <cell r="H9926">
            <v>45121.912465277783</v>
          </cell>
        </row>
        <row r="9927">
          <cell r="A9927" t="str">
            <v>Data Analyst</v>
          </cell>
          <cell r="H9927">
            <v>45056.391493055547</v>
          </cell>
        </row>
        <row r="9928">
          <cell r="A9928" t="str">
            <v>Data Scientist</v>
          </cell>
          <cell r="H9928">
            <v>44937.253564814811</v>
          </cell>
        </row>
        <row r="9929">
          <cell r="A9929" t="str">
            <v>Senior Data Scientist</v>
          </cell>
          <cell r="H9929">
            <v>44988.066782407397</v>
          </cell>
        </row>
        <row r="9930">
          <cell r="A9930" t="str">
            <v>Business Analyst</v>
          </cell>
          <cell r="H9930">
            <v>45100.663645833331</v>
          </cell>
        </row>
        <row r="9931">
          <cell r="A9931" t="str">
            <v>Business Analyst</v>
          </cell>
          <cell r="H9931">
            <v>45125.085451388892</v>
          </cell>
        </row>
        <row r="9932">
          <cell r="A9932" t="str">
            <v>Business Analyst</v>
          </cell>
          <cell r="H9932">
            <v>45149.292453703703</v>
          </cell>
        </row>
        <row r="9933">
          <cell r="A9933" t="str">
            <v>Data Engineer</v>
          </cell>
          <cell r="H9933">
            <v>45092.35087962963</v>
          </cell>
        </row>
        <row r="9934">
          <cell r="A9934" t="str">
            <v>Cloud Engineer</v>
          </cell>
          <cell r="H9934">
            <v>45134.652974537043</v>
          </cell>
        </row>
        <row r="9935">
          <cell r="A9935" t="str">
            <v>Data Engineer</v>
          </cell>
          <cell r="H9935">
            <v>44937.300439814811</v>
          </cell>
        </row>
        <row r="9936">
          <cell r="A9936" t="str">
            <v>Data Engineer</v>
          </cell>
          <cell r="H9936">
            <v>45103.790127314824</v>
          </cell>
        </row>
        <row r="9937">
          <cell r="A9937" t="str">
            <v>Business Analyst</v>
          </cell>
          <cell r="H9937">
            <v>45278.008645833332</v>
          </cell>
        </row>
        <row r="9938">
          <cell r="A9938" t="str">
            <v>Data Scientist</v>
          </cell>
          <cell r="H9938">
            <v>45175.357997685183</v>
          </cell>
        </row>
        <row r="9939">
          <cell r="A9939" t="str">
            <v>Data Scientist</v>
          </cell>
          <cell r="H9939">
            <v>45209.333969907413</v>
          </cell>
        </row>
        <row r="9940">
          <cell r="A9940" t="str">
            <v>Data Engineer</v>
          </cell>
          <cell r="H9940">
            <v>45121.091469907413</v>
          </cell>
        </row>
        <row r="9941">
          <cell r="A9941" t="str">
            <v>Data Engineer</v>
          </cell>
          <cell r="H9941">
            <v>45036.709965277783</v>
          </cell>
        </row>
        <row r="9942">
          <cell r="A9942" t="str">
            <v>Data Scientist</v>
          </cell>
          <cell r="H9942">
            <v>45086.794456018521</v>
          </cell>
        </row>
        <row r="9943">
          <cell r="A9943" t="str">
            <v>Data Engineer</v>
          </cell>
          <cell r="H9943">
            <v>44936.750567129631</v>
          </cell>
        </row>
        <row r="9944">
          <cell r="A9944" t="str">
            <v>Senior Data Engineer</v>
          </cell>
          <cell r="H9944">
            <v>44981.649016203701</v>
          </cell>
        </row>
        <row r="9945">
          <cell r="A9945" t="str">
            <v>Data Analyst</v>
          </cell>
          <cell r="H9945">
            <v>45282.173368055563</v>
          </cell>
        </row>
        <row r="9946">
          <cell r="A9946" t="str">
            <v>Data Scientist</v>
          </cell>
          <cell r="H9946">
            <v>44931.742175925923</v>
          </cell>
        </row>
        <row r="9947">
          <cell r="A9947" t="str">
            <v>Data Engineer</v>
          </cell>
          <cell r="H9947">
            <v>45113.54546296296</v>
          </cell>
        </row>
        <row r="9948">
          <cell r="A9948" t="str">
            <v>Data Scientist</v>
          </cell>
          <cell r="H9948">
            <v>45048.792673611111</v>
          </cell>
        </row>
        <row r="9949">
          <cell r="A9949" t="str">
            <v>Senior Data Engineer</v>
          </cell>
          <cell r="H9949">
            <v>45098.839050925933</v>
          </cell>
        </row>
        <row r="9950">
          <cell r="A9950" t="str">
            <v>Data Engineer</v>
          </cell>
          <cell r="H9950">
            <v>44994.839467592603</v>
          </cell>
        </row>
        <row r="9951">
          <cell r="A9951" t="str">
            <v>Data Scientist</v>
          </cell>
          <cell r="H9951">
            <v>45000.627025462964</v>
          </cell>
        </row>
        <row r="9952">
          <cell r="A9952" t="str">
            <v>Senior Data Analyst</v>
          </cell>
          <cell r="H9952">
            <v>45002.625451388893</v>
          </cell>
        </row>
        <row r="9953">
          <cell r="A9953" t="str">
            <v>Machine Learning Engineer</v>
          </cell>
          <cell r="H9953">
            <v>45132.390520833331</v>
          </cell>
        </row>
        <row r="9954">
          <cell r="A9954" t="str">
            <v>Senior Data Engineer</v>
          </cell>
          <cell r="H9954">
            <v>45022.711863425917</v>
          </cell>
        </row>
        <row r="9955">
          <cell r="A9955" t="str">
            <v>Data Scientist</v>
          </cell>
          <cell r="H9955">
            <v>45236.944340277783</v>
          </cell>
        </row>
        <row r="9956">
          <cell r="A9956" t="str">
            <v>Data Analyst</v>
          </cell>
          <cell r="H9956">
            <v>45050.667638888888</v>
          </cell>
        </row>
        <row r="9957">
          <cell r="A9957" t="str">
            <v>Data Scientist</v>
          </cell>
          <cell r="H9957">
            <v>44994.337337962963</v>
          </cell>
        </row>
        <row r="9958">
          <cell r="A9958" t="str">
            <v>Data Analyst</v>
          </cell>
          <cell r="H9958">
            <v>45204.77925925926</v>
          </cell>
        </row>
        <row r="9959">
          <cell r="A9959" t="str">
            <v>Data Analyst</v>
          </cell>
          <cell r="H9959">
            <v>44957.750185185178</v>
          </cell>
        </row>
        <row r="9960">
          <cell r="A9960" t="str">
            <v>Data Scientist</v>
          </cell>
          <cell r="H9960">
            <v>45097.668923611112</v>
          </cell>
        </row>
        <row r="9961">
          <cell r="A9961" t="str">
            <v>Data Scientist</v>
          </cell>
          <cell r="H9961">
            <v>45218.75072916667</v>
          </cell>
        </row>
        <row r="9962">
          <cell r="A9962" t="str">
            <v>Data Analyst</v>
          </cell>
          <cell r="H9962">
            <v>45006.791689814818</v>
          </cell>
        </row>
        <row r="9963">
          <cell r="A9963" t="str">
            <v>Data Analyst</v>
          </cell>
          <cell r="H9963">
            <v>45098.083391203712</v>
          </cell>
        </row>
        <row r="9964">
          <cell r="A9964" t="str">
            <v>Data Analyst</v>
          </cell>
          <cell r="H9964">
            <v>45124.821331018517</v>
          </cell>
        </row>
        <row r="9965">
          <cell r="A9965" t="str">
            <v>Data Analyst</v>
          </cell>
          <cell r="H9965">
            <v>45204.375150462962</v>
          </cell>
        </row>
        <row r="9966">
          <cell r="A9966" t="str">
            <v>Data Analyst</v>
          </cell>
          <cell r="H9966">
            <v>45273.37703703704</v>
          </cell>
        </row>
        <row r="9967">
          <cell r="A9967" t="str">
            <v>Data Analyst</v>
          </cell>
          <cell r="H9967">
            <v>45126.833611111113</v>
          </cell>
        </row>
        <row r="9968">
          <cell r="A9968" t="str">
            <v>Data Scientist</v>
          </cell>
          <cell r="H9968">
            <v>45109.92015046296</v>
          </cell>
        </row>
        <row r="9969">
          <cell r="A9969" t="str">
            <v>Data Scientist</v>
          </cell>
          <cell r="H9969">
            <v>45174.709166666667</v>
          </cell>
        </row>
        <row r="9970">
          <cell r="A9970" t="str">
            <v>Data Scientist</v>
          </cell>
          <cell r="H9970">
            <v>44951.208449074067</v>
          </cell>
        </row>
        <row r="9971">
          <cell r="A9971" t="str">
            <v>Senior Data Engineer</v>
          </cell>
          <cell r="H9971">
            <v>44962.380520833343</v>
          </cell>
        </row>
        <row r="9972">
          <cell r="A9972" t="str">
            <v>Data Engineer</v>
          </cell>
          <cell r="H9972">
            <v>45266.712557870371</v>
          </cell>
        </row>
        <row r="9973">
          <cell r="A9973" t="str">
            <v>Data Scientist</v>
          </cell>
          <cell r="H9973">
            <v>44947.431446759263</v>
          </cell>
        </row>
        <row r="9974">
          <cell r="A9974" t="str">
            <v>Data Analyst</v>
          </cell>
          <cell r="H9974">
            <v>45184.625023148154</v>
          </cell>
        </row>
        <row r="9975">
          <cell r="A9975" t="str">
            <v>Data Scientist</v>
          </cell>
          <cell r="H9975">
            <v>45275.458877314813</v>
          </cell>
        </row>
        <row r="9976">
          <cell r="A9976" t="str">
            <v>Data Analyst</v>
          </cell>
          <cell r="H9976">
            <v>45153.666666666657</v>
          </cell>
        </row>
        <row r="9977">
          <cell r="A9977" t="str">
            <v>Data Scientist</v>
          </cell>
          <cell r="H9977">
            <v>45136.960844907408</v>
          </cell>
        </row>
        <row r="9978">
          <cell r="A9978" t="str">
            <v>Data Scientist</v>
          </cell>
          <cell r="H9978">
            <v>45000.628240740742</v>
          </cell>
        </row>
        <row r="9979">
          <cell r="A9979" t="str">
            <v>Data Engineer</v>
          </cell>
          <cell r="H9979">
            <v>45163.58971064815</v>
          </cell>
        </row>
        <row r="9980">
          <cell r="A9980" t="str">
            <v>Data Scientist</v>
          </cell>
          <cell r="H9980">
            <v>44992.461423611108</v>
          </cell>
        </row>
        <row r="9981">
          <cell r="A9981" t="str">
            <v>Data Engineer</v>
          </cell>
          <cell r="H9981">
            <v>45288.349374999998</v>
          </cell>
        </row>
        <row r="9982">
          <cell r="A9982" t="str">
            <v>Data Scientist</v>
          </cell>
          <cell r="H9982">
            <v>44998.671759259261</v>
          </cell>
        </row>
        <row r="9983">
          <cell r="A9983" t="str">
            <v>Data Analyst</v>
          </cell>
          <cell r="H9983">
            <v>45254.875081018523</v>
          </cell>
        </row>
        <row r="9984">
          <cell r="A9984" t="str">
            <v>Senior Data Scientist</v>
          </cell>
          <cell r="H9984">
            <v>45280.914351851847</v>
          </cell>
        </row>
        <row r="9985">
          <cell r="A9985" t="str">
            <v>Data Scientist</v>
          </cell>
          <cell r="H9985">
            <v>45022.83152777778</v>
          </cell>
        </row>
        <row r="9986">
          <cell r="A9986" t="str">
            <v>Data Engineer</v>
          </cell>
          <cell r="H9986">
            <v>45118.877083333333</v>
          </cell>
        </row>
        <row r="9987">
          <cell r="A9987" t="str">
            <v>Data Scientist</v>
          </cell>
          <cell r="H9987">
            <v>45092.262962962966</v>
          </cell>
        </row>
        <row r="9988">
          <cell r="A9988" t="str">
            <v>Data Engineer</v>
          </cell>
          <cell r="H9988">
            <v>45044.539664351847</v>
          </cell>
        </row>
        <row r="9989">
          <cell r="A9989" t="str">
            <v>Data Analyst</v>
          </cell>
          <cell r="H9989">
            <v>45037.709456018521</v>
          </cell>
        </row>
        <row r="9990">
          <cell r="A9990" t="str">
            <v>Senior Data Engineer</v>
          </cell>
          <cell r="H9990">
            <v>45038.503101851849</v>
          </cell>
        </row>
        <row r="9991">
          <cell r="A9991" t="str">
            <v>Data Engineer</v>
          </cell>
          <cell r="H9991">
            <v>44960.528356481482</v>
          </cell>
        </row>
        <row r="9992">
          <cell r="A9992" t="str">
            <v>Data Engineer</v>
          </cell>
          <cell r="H9992">
            <v>45099.916331018518</v>
          </cell>
        </row>
        <row r="9993">
          <cell r="A9993" t="str">
            <v>Data Scientist</v>
          </cell>
          <cell r="H9993">
            <v>45247.335914351846</v>
          </cell>
        </row>
        <row r="9994">
          <cell r="A9994" t="str">
            <v>Data Analyst</v>
          </cell>
          <cell r="H9994">
            <v>45190.66710648148</v>
          </cell>
        </row>
        <row r="9995">
          <cell r="A9995" t="str">
            <v>Data Engineer</v>
          </cell>
          <cell r="H9995">
            <v>44977.254918981482</v>
          </cell>
        </row>
        <row r="9996">
          <cell r="A9996" t="str">
            <v>Data Analyst</v>
          </cell>
          <cell r="H9996">
            <v>45222.29173611111</v>
          </cell>
        </row>
        <row r="9997">
          <cell r="A9997" t="str">
            <v>Data Analyst</v>
          </cell>
          <cell r="H9997">
            <v>45028.771689814806</v>
          </cell>
        </row>
        <row r="9998">
          <cell r="A9998" t="str">
            <v>Data Engineer</v>
          </cell>
          <cell r="H9998">
            <v>45283.992962962962</v>
          </cell>
        </row>
        <row r="9999">
          <cell r="A9999" t="str">
            <v>Data Analyst</v>
          </cell>
          <cell r="H9999">
            <v>45225.66337962963</v>
          </cell>
        </row>
        <row r="10000">
          <cell r="A10000" t="str">
            <v>Data Scientist</v>
          </cell>
          <cell r="H10000">
            <v>44972.681018518517</v>
          </cell>
        </row>
        <row r="10001">
          <cell r="A10001" t="str">
            <v>Data Analyst</v>
          </cell>
          <cell r="H10001">
            <v>45160.961909722217</v>
          </cell>
        </row>
        <row r="10002">
          <cell r="A10002" t="str">
            <v>Data Engineer</v>
          </cell>
          <cell r="H10002">
            <v>45218.605127314811</v>
          </cell>
        </row>
        <row r="10003">
          <cell r="A10003" t="str">
            <v>Data Engineer</v>
          </cell>
          <cell r="H10003">
            <v>45269.702881944453</v>
          </cell>
        </row>
        <row r="10004">
          <cell r="A10004" t="str">
            <v>Data Engineer</v>
          </cell>
          <cell r="H10004">
            <v>45120.397175925929</v>
          </cell>
        </row>
        <row r="10005">
          <cell r="A10005" t="str">
            <v>Senior Data Engineer</v>
          </cell>
          <cell r="H10005">
            <v>45072.46466435185</v>
          </cell>
        </row>
        <row r="10006">
          <cell r="A10006" t="str">
            <v>Data Scientist</v>
          </cell>
          <cell r="H10006">
            <v>44994.335636574076</v>
          </cell>
        </row>
        <row r="10007">
          <cell r="A10007" t="str">
            <v>Data Engineer</v>
          </cell>
          <cell r="H10007">
            <v>45191.373761574083</v>
          </cell>
        </row>
        <row r="10008">
          <cell r="A10008" t="str">
            <v>Data Analyst</v>
          </cell>
          <cell r="H10008">
            <v>45224.876226851848</v>
          </cell>
        </row>
        <row r="10009">
          <cell r="A10009" t="str">
            <v>Data Scientist</v>
          </cell>
          <cell r="H10009">
            <v>44985.669363425928</v>
          </cell>
        </row>
        <row r="10010">
          <cell r="A10010" t="str">
            <v>Data Scientist</v>
          </cell>
          <cell r="H10010">
            <v>45151.668090277781</v>
          </cell>
        </row>
        <row r="10011">
          <cell r="A10011" t="str">
            <v>Senior Data Analyst</v>
          </cell>
          <cell r="H10011">
            <v>45281.417291666658</v>
          </cell>
        </row>
        <row r="10012">
          <cell r="A10012" t="str">
            <v>Data Scientist</v>
          </cell>
          <cell r="H10012">
            <v>45044.667858796303</v>
          </cell>
        </row>
        <row r="10013">
          <cell r="A10013" t="str">
            <v>Data Analyst</v>
          </cell>
          <cell r="H10013">
            <v>45267.709479166668</v>
          </cell>
        </row>
        <row r="10014">
          <cell r="A10014" t="str">
            <v>Data Engineer</v>
          </cell>
          <cell r="H10014">
            <v>45157.381469907406</v>
          </cell>
        </row>
        <row r="10015">
          <cell r="A10015" t="str">
            <v>Data Analyst</v>
          </cell>
          <cell r="H10015">
            <v>45280.708495370367</v>
          </cell>
        </row>
        <row r="10016">
          <cell r="A10016" t="str">
            <v>Data Scientist</v>
          </cell>
          <cell r="H10016">
            <v>44985.816979166673</v>
          </cell>
        </row>
        <row r="10017">
          <cell r="A10017" t="str">
            <v>Data Analyst</v>
          </cell>
          <cell r="H10017">
            <v>45154.000717592593</v>
          </cell>
        </row>
        <row r="10018">
          <cell r="A10018" t="str">
            <v>Data Scientist</v>
          </cell>
          <cell r="H10018">
            <v>45197.669976851852</v>
          </cell>
        </row>
        <row r="10019">
          <cell r="A10019" t="str">
            <v>Data Scientist</v>
          </cell>
          <cell r="H10019">
            <v>45093.478275462963</v>
          </cell>
        </row>
        <row r="10020">
          <cell r="A10020" t="str">
            <v>Data Scientist</v>
          </cell>
          <cell r="H10020">
            <v>45087.294004629628</v>
          </cell>
        </row>
        <row r="10021">
          <cell r="A10021" t="str">
            <v>Data Engineer</v>
          </cell>
          <cell r="H10021">
            <v>45079.635648148149</v>
          </cell>
        </row>
        <row r="10022">
          <cell r="A10022" t="str">
            <v>Senior Data Engineer</v>
          </cell>
          <cell r="H10022">
            <v>45051.556435185194</v>
          </cell>
        </row>
        <row r="10023">
          <cell r="A10023" t="str">
            <v>Senior Data Analyst</v>
          </cell>
          <cell r="H10023">
            <v>45026.412164351852</v>
          </cell>
        </row>
        <row r="10024">
          <cell r="A10024" t="str">
            <v>Senior Data Scientist</v>
          </cell>
          <cell r="H10024">
            <v>45214.252384259264</v>
          </cell>
        </row>
        <row r="10025">
          <cell r="A10025" t="str">
            <v>Data Scientist</v>
          </cell>
          <cell r="H10025">
            <v>45219.875798611109</v>
          </cell>
        </row>
        <row r="10026">
          <cell r="A10026" t="str">
            <v>Data Analyst</v>
          </cell>
          <cell r="H10026">
            <v>45174.584513888891</v>
          </cell>
        </row>
        <row r="10027">
          <cell r="A10027" t="str">
            <v>Data Engineer</v>
          </cell>
          <cell r="H10027">
            <v>45061.768587962957</v>
          </cell>
        </row>
        <row r="10028">
          <cell r="A10028" t="str">
            <v>Senior Data Engineer</v>
          </cell>
          <cell r="H10028">
            <v>45055.727893518517</v>
          </cell>
        </row>
        <row r="10029">
          <cell r="A10029" t="str">
            <v>Data Scientist</v>
          </cell>
          <cell r="H10029">
            <v>44933.501932870371</v>
          </cell>
        </row>
        <row r="10030">
          <cell r="A10030" t="str">
            <v>Data Analyst</v>
          </cell>
          <cell r="H10030">
            <v>45110.95884259259</v>
          </cell>
        </row>
        <row r="10031">
          <cell r="A10031" t="str">
            <v>Data Engineer</v>
          </cell>
          <cell r="H10031">
            <v>45051.31177083333</v>
          </cell>
        </row>
        <row r="10032">
          <cell r="A10032" t="str">
            <v>Data Scientist</v>
          </cell>
          <cell r="H10032">
            <v>45167.418912037043</v>
          </cell>
        </row>
        <row r="10033">
          <cell r="A10033" t="str">
            <v>Senior Data Scientist</v>
          </cell>
          <cell r="H10033">
            <v>45164.371157407397</v>
          </cell>
        </row>
        <row r="10034">
          <cell r="A10034" t="str">
            <v>Data Analyst</v>
          </cell>
          <cell r="H10034">
            <v>44934.947766203702</v>
          </cell>
        </row>
        <row r="10035">
          <cell r="A10035" t="str">
            <v>Business Analyst</v>
          </cell>
          <cell r="H10035">
            <v>45250.667395833327</v>
          </cell>
        </row>
        <row r="10036">
          <cell r="A10036" t="str">
            <v>Data Engineer</v>
          </cell>
          <cell r="H10036">
            <v>44975.590289351851</v>
          </cell>
        </row>
        <row r="10037">
          <cell r="A10037" t="str">
            <v>Data Analyst</v>
          </cell>
          <cell r="H10037">
            <v>45055.376192129632</v>
          </cell>
        </row>
        <row r="10038">
          <cell r="A10038" t="str">
            <v>Data Analyst</v>
          </cell>
          <cell r="H10038">
            <v>45134.543333333328</v>
          </cell>
        </row>
        <row r="10039">
          <cell r="A10039" t="str">
            <v>Business Analyst</v>
          </cell>
          <cell r="H10039">
            <v>45157.746527777781</v>
          </cell>
        </row>
        <row r="10040">
          <cell r="A10040" t="str">
            <v>Senior Data Scientist</v>
          </cell>
          <cell r="H10040">
            <v>44943.825798611113</v>
          </cell>
        </row>
        <row r="10041">
          <cell r="A10041" t="str">
            <v>Data Engineer</v>
          </cell>
          <cell r="H10041">
            <v>45089.876967592587</v>
          </cell>
        </row>
        <row r="10042">
          <cell r="A10042" t="str">
            <v>Data Scientist</v>
          </cell>
          <cell r="H10042">
            <v>45224.335578703707</v>
          </cell>
        </row>
        <row r="10043">
          <cell r="A10043" t="str">
            <v>Data Engineer</v>
          </cell>
          <cell r="H10043">
            <v>45235.796956018523</v>
          </cell>
        </row>
        <row r="10044">
          <cell r="A10044" t="str">
            <v>Data Analyst</v>
          </cell>
          <cell r="H10044">
            <v>45206.626145833332</v>
          </cell>
        </row>
        <row r="10045">
          <cell r="A10045" t="str">
            <v>Senior Data Scientist</v>
          </cell>
          <cell r="H10045">
            <v>45160.337858796287</v>
          </cell>
        </row>
        <row r="10046">
          <cell r="A10046" t="str">
            <v>Data Scientist</v>
          </cell>
          <cell r="H10046">
            <v>44938.46234953704</v>
          </cell>
        </row>
        <row r="10047">
          <cell r="A10047" t="str">
            <v>Senior Data Scientist</v>
          </cell>
          <cell r="H10047">
            <v>45149.502164351848</v>
          </cell>
        </row>
        <row r="10048">
          <cell r="A10048" t="str">
            <v>Data Analyst</v>
          </cell>
          <cell r="H10048">
            <v>45253.375659722216</v>
          </cell>
        </row>
        <row r="10049">
          <cell r="A10049" t="str">
            <v>Data Analyst</v>
          </cell>
          <cell r="H10049">
            <v>45042.541574074072</v>
          </cell>
        </row>
        <row r="10050">
          <cell r="A10050" t="str">
            <v>Data Analyst</v>
          </cell>
          <cell r="H10050">
            <v>45217.166932870372</v>
          </cell>
        </row>
        <row r="10051">
          <cell r="A10051" t="str">
            <v>Data Engineer</v>
          </cell>
          <cell r="H10051">
            <v>45138.358356481483</v>
          </cell>
        </row>
        <row r="10052">
          <cell r="A10052" t="str">
            <v>Senior Data Engineer</v>
          </cell>
          <cell r="H10052">
            <v>45146.298217592594</v>
          </cell>
        </row>
        <row r="10053">
          <cell r="A10053" t="str">
            <v>Data Scientist</v>
          </cell>
          <cell r="H10053">
            <v>44976.086724537039</v>
          </cell>
        </row>
        <row r="10054">
          <cell r="A10054" t="str">
            <v>Data Engineer</v>
          </cell>
          <cell r="H10054">
            <v>45218.884918981479</v>
          </cell>
        </row>
        <row r="10055">
          <cell r="A10055" t="str">
            <v>Data Analyst</v>
          </cell>
          <cell r="H10055">
            <v>44978.567881944437</v>
          </cell>
        </row>
        <row r="10056">
          <cell r="A10056" t="str">
            <v>Senior Data Engineer</v>
          </cell>
          <cell r="H10056">
            <v>45132.83934027778</v>
          </cell>
        </row>
        <row r="10057">
          <cell r="A10057" t="str">
            <v>Data Engineer</v>
          </cell>
          <cell r="H10057">
            <v>45076.434872685182</v>
          </cell>
        </row>
        <row r="10058">
          <cell r="A10058" t="str">
            <v>Data Scientist</v>
          </cell>
          <cell r="H10058">
            <v>44998.292731481481</v>
          </cell>
        </row>
        <row r="10059">
          <cell r="A10059" t="str">
            <v>Data Engineer</v>
          </cell>
          <cell r="H10059">
            <v>45232.768182870372</v>
          </cell>
        </row>
        <row r="10060">
          <cell r="A10060" t="str">
            <v>Data Engineer</v>
          </cell>
          <cell r="H10060">
            <v>45173.504560185182</v>
          </cell>
        </row>
        <row r="10061">
          <cell r="A10061" t="str">
            <v>Data Scientist</v>
          </cell>
          <cell r="H10061">
            <v>45187.992928240739</v>
          </cell>
        </row>
        <row r="10062">
          <cell r="A10062" t="str">
            <v>Senior Data Analyst</v>
          </cell>
          <cell r="H10062">
            <v>45035.593402777777</v>
          </cell>
        </row>
        <row r="10063">
          <cell r="A10063" t="str">
            <v>Data Analyst</v>
          </cell>
          <cell r="H10063">
            <v>45050.791990740741</v>
          </cell>
        </row>
        <row r="10064">
          <cell r="A10064" t="str">
            <v>Senior Data Engineer</v>
          </cell>
          <cell r="H10064">
            <v>45051.984386574077</v>
          </cell>
        </row>
        <row r="10065">
          <cell r="A10065" t="str">
            <v>Data Scientist</v>
          </cell>
          <cell r="H10065">
            <v>44952.295370370368</v>
          </cell>
        </row>
        <row r="10066">
          <cell r="A10066" t="str">
            <v>Senior Data Analyst</v>
          </cell>
          <cell r="H10066">
            <v>45187.98673611111</v>
          </cell>
        </row>
        <row r="10067">
          <cell r="A10067" t="str">
            <v>Data Scientist</v>
          </cell>
          <cell r="H10067">
            <v>45266.805879629632</v>
          </cell>
        </row>
        <row r="10068">
          <cell r="A10068" t="str">
            <v>Data Scientist</v>
          </cell>
          <cell r="H10068">
            <v>45108.760428240741</v>
          </cell>
        </row>
        <row r="10069">
          <cell r="A10069" t="str">
            <v>Data Scientist</v>
          </cell>
          <cell r="H10069">
            <v>45030.918402777781</v>
          </cell>
        </row>
        <row r="10070">
          <cell r="A10070" t="str">
            <v>Data Engineer</v>
          </cell>
          <cell r="H10070">
            <v>45005.061261574083</v>
          </cell>
        </row>
        <row r="10071">
          <cell r="A10071" t="str">
            <v>Senior Data Scientist</v>
          </cell>
          <cell r="H10071">
            <v>44994.712395833332</v>
          </cell>
        </row>
        <row r="10072">
          <cell r="A10072" t="str">
            <v>Senior Data Engineer</v>
          </cell>
          <cell r="H10072">
            <v>45165.315034722233</v>
          </cell>
        </row>
        <row r="10073">
          <cell r="A10073" t="str">
            <v>Data Engineer</v>
          </cell>
          <cell r="H10073">
            <v>45016.633171296293</v>
          </cell>
        </row>
        <row r="10074">
          <cell r="A10074" t="str">
            <v>Data Engineer</v>
          </cell>
          <cell r="H10074">
            <v>45237.626458333332</v>
          </cell>
        </row>
        <row r="10075">
          <cell r="A10075" t="str">
            <v>Data Engineer</v>
          </cell>
          <cell r="H10075">
            <v>45178.255428240736</v>
          </cell>
        </row>
        <row r="10076">
          <cell r="A10076" t="str">
            <v>Data Scientist</v>
          </cell>
          <cell r="H10076">
            <v>44931.627847222233</v>
          </cell>
        </row>
        <row r="10077">
          <cell r="A10077" t="str">
            <v>Data Engineer</v>
          </cell>
          <cell r="H10077">
            <v>45152.256064814806</v>
          </cell>
        </row>
        <row r="10078">
          <cell r="A10078" t="str">
            <v>Senior Data Engineer</v>
          </cell>
          <cell r="H10078">
            <v>44993.54755787037</v>
          </cell>
        </row>
        <row r="10079">
          <cell r="A10079" t="str">
            <v>Data Analyst</v>
          </cell>
          <cell r="H10079">
            <v>45218.55972222222</v>
          </cell>
        </row>
        <row r="10080">
          <cell r="A10080" t="str">
            <v>Data Engineer</v>
          </cell>
          <cell r="H10080">
            <v>44938.756006944437</v>
          </cell>
        </row>
        <row r="10081">
          <cell r="A10081" t="str">
            <v>Data Analyst</v>
          </cell>
          <cell r="H10081">
            <v>44964.594189814823</v>
          </cell>
        </row>
        <row r="10082">
          <cell r="A10082" t="str">
            <v>Senior Data Engineer</v>
          </cell>
          <cell r="H10082">
            <v>45027.576967592591</v>
          </cell>
        </row>
        <row r="10083">
          <cell r="A10083" t="str">
            <v>Senior Data Engineer</v>
          </cell>
          <cell r="H10083">
            <v>45182.588356481479</v>
          </cell>
        </row>
        <row r="10084">
          <cell r="A10084" t="str">
            <v>Software Engineer</v>
          </cell>
          <cell r="H10084">
            <v>45155.422094907408</v>
          </cell>
        </row>
        <row r="10085">
          <cell r="A10085" t="str">
            <v>Data Engineer</v>
          </cell>
          <cell r="H10085">
            <v>45289.75577546296</v>
          </cell>
        </row>
        <row r="10086">
          <cell r="A10086" t="str">
            <v>Senior Data Analyst</v>
          </cell>
          <cell r="H10086">
            <v>45120.850624999999</v>
          </cell>
        </row>
        <row r="10087">
          <cell r="A10087" t="str">
            <v>Data Scientist</v>
          </cell>
          <cell r="H10087">
            <v>45251.668657407397</v>
          </cell>
        </row>
        <row r="10088">
          <cell r="A10088" t="str">
            <v>Data Scientist</v>
          </cell>
          <cell r="H10088">
            <v>45159.753668981481</v>
          </cell>
        </row>
        <row r="10089">
          <cell r="A10089" t="str">
            <v>Data Analyst</v>
          </cell>
          <cell r="H10089">
            <v>45203.876423611109</v>
          </cell>
        </row>
        <row r="10090">
          <cell r="A10090" t="str">
            <v>Data Scientist</v>
          </cell>
          <cell r="H10090">
            <v>45043.468831018523</v>
          </cell>
        </row>
        <row r="10091">
          <cell r="A10091" t="str">
            <v>Senior Data Analyst</v>
          </cell>
          <cell r="H10091">
            <v>45188.667129629634</v>
          </cell>
        </row>
        <row r="10092">
          <cell r="A10092" t="str">
            <v>Data Engineer</v>
          </cell>
          <cell r="H10092">
            <v>45034.840289351851</v>
          </cell>
        </row>
        <row r="10093">
          <cell r="A10093" t="str">
            <v>Data Scientist</v>
          </cell>
          <cell r="H10093">
            <v>45170.104895833327</v>
          </cell>
        </row>
        <row r="10094">
          <cell r="A10094" t="str">
            <v>Data Scientist</v>
          </cell>
          <cell r="H10094">
            <v>45085.27611111111</v>
          </cell>
        </row>
        <row r="10095">
          <cell r="A10095" t="str">
            <v>Senior Data Engineer</v>
          </cell>
          <cell r="H10095">
            <v>44992.680324074077</v>
          </cell>
        </row>
        <row r="10096">
          <cell r="A10096" t="str">
            <v>Senior Data Scientist</v>
          </cell>
          <cell r="H10096">
            <v>45108.794699074067</v>
          </cell>
        </row>
        <row r="10097">
          <cell r="A10097" t="str">
            <v>Data Engineer</v>
          </cell>
          <cell r="H10097">
            <v>45092.267592592587</v>
          </cell>
        </row>
        <row r="10098">
          <cell r="A10098" t="str">
            <v>Senior Data Engineer</v>
          </cell>
          <cell r="H10098">
            <v>45022.295937499999</v>
          </cell>
        </row>
        <row r="10099">
          <cell r="A10099" t="str">
            <v>Senior Data Scientist</v>
          </cell>
          <cell r="H10099">
            <v>45246.625740740739</v>
          </cell>
        </row>
        <row r="10100">
          <cell r="A10100" t="str">
            <v>Data Scientist</v>
          </cell>
          <cell r="H10100">
            <v>45019.168692129628</v>
          </cell>
        </row>
        <row r="10101">
          <cell r="A10101" t="str">
            <v>Data Engineer</v>
          </cell>
          <cell r="H10101">
            <v>45280.313888888893</v>
          </cell>
        </row>
        <row r="10102">
          <cell r="A10102" t="str">
            <v>Data Scientist</v>
          </cell>
          <cell r="H10102">
            <v>44949.002002314817</v>
          </cell>
        </row>
        <row r="10103">
          <cell r="A10103" t="str">
            <v>Data Engineer</v>
          </cell>
          <cell r="H10103">
            <v>45013.811990740738</v>
          </cell>
        </row>
        <row r="10104">
          <cell r="A10104" t="str">
            <v>Senior Data Scientist</v>
          </cell>
          <cell r="H10104">
            <v>45014.796886574077</v>
          </cell>
        </row>
        <row r="10105">
          <cell r="A10105" t="str">
            <v>Data Analyst</v>
          </cell>
          <cell r="H10105">
            <v>45160.750972222217</v>
          </cell>
        </row>
        <row r="10106">
          <cell r="A10106" t="str">
            <v>Data Analyst</v>
          </cell>
          <cell r="H10106">
            <v>44957.798738425918</v>
          </cell>
        </row>
        <row r="10107">
          <cell r="A10107" t="str">
            <v>Data Analyst</v>
          </cell>
          <cell r="H10107">
            <v>45206.512453703697</v>
          </cell>
        </row>
        <row r="10108">
          <cell r="A10108" t="str">
            <v>Data Scientist</v>
          </cell>
          <cell r="H10108">
            <v>44978.750694444447</v>
          </cell>
        </row>
        <row r="10109">
          <cell r="A10109" t="str">
            <v>Senior Data Engineer</v>
          </cell>
          <cell r="H10109">
            <v>45030.063391203701</v>
          </cell>
        </row>
        <row r="10110">
          <cell r="A10110" t="str">
            <v>Senior Data Analyst</v>
          </cell>
          <cell r="H10110">
            <v>45139.000324074077</v>
          </cell>
        </row>
        <row r="10111">
          <cell r="A10111" t="str">
            <v>Data Analyst</v>
          </cell>
          <cell r="H10111">
            <v>44937.584826388891</v>
          </cell>
        </row>
        <row r="10112">
          <cell r="A10112" t="str">
            <v>Data Engineer</v>
          </cell>
          <cell r="H10112">
            <v>44972.50818287037</v>
          </cell>
        </row>
        <row r="10113">
          <cell r="A10113" t="str">
            <v>Data Analyst</v>
          </cell>
          <cell r="H10113">
            <v>45242.875520833331</v>
          </cell>
        </row>
        <row r="10114">
          <cell r="A10114" t="str">
            <v>Senior Data Scientist</v>
          </cell>
          <cell r="H10114">
            <v>44959.711655092593</v>
          </cell>
        </row>
        <row r="10115">
          <cell r="A10115" t="str">
            <v>Data Analyst</v>
          </cell>
          <cell r="H10115">
            <v>45138.000648148147</v>
          </cell>
        </row>
        <row r="10116">
          <cell r="A10116" t="str">
            <v>Data Engineer</v>
          </cell>
          <cell r="H10116">
            <v>44987.650625000002</v>
          </cell>
        </row>
        <row r="10117">
          <cell r="A10117" t="str">
            <v>Senior Data Engineer</v>
          </cell>
          <cell r="H10117">
            <v>45070.920925925922</v>
          </cell>
        </row>
        <row r="10118">
          <cell r="A10118" t="str">
            <v>Data Engineer</v>
          </cell>
          <cell r="H10118">
            <v>45140.588750000003</v>
          </cell>
        </row>
        <row r="10119">
          <cell r="A10119" t="str">
            <v>Data Engineer</v>
          </cell>
          <cell r="H10119">
            <v>45048.632731481477</v>
          </cell>
        </row>
        <row r="10120">
          <cell r="A10120" t="str">
            <v>Data Analyst</v>
          </cell>
          <cell r="H10120">
            <v>45151.334872685176</v>
          </cell>
        </row>
        <row r="10121">
          <cell r="A10121" t="str">
            <v>Business Analyst</v>
          </cell>
          <cell r="H10121">
            <v>45103.792361111111</v>
          </cell>
        </row>
        <row r="10122">
          <cell r="A10122" t="str">
            <v>Data Analyst</v>
          </cell>
          <cell r="H10122">
            <v>44981.751666666663</v>
          </cell>
        </row>
        <row r="10123">
          <cell r="A10123" t="str">
            <v>Data Analyst</v>
          </cell>
          <cell r="H10123">
            <v>44943.541770833333</v>
          </cell>
        </row>
        <row r="10124">
          <cell r="A10124" t="str">
            <v>Senior Data Scientist</v>
          </cell>
          <cell r="H10124">
            <v>45013.07503472222</v>
          </cell>
        </row>
        <row r="10125">
          <cell r="A10125" t="str">
            <v>Data Scientist</v>
          </cell>
          <cell r="H10125">
            <v>44968.336481481478</v>
          </cell>
        </row>
        <row r="10126">
          <cell r="A10126" t="str">
            <v>Data Analyst</v>
          </cell>
          <cell r="H10126">
            <v>44997.102581018517</v>
          </cell>
        </row>
        <row r="10127">
          <cell r="A10127" t="str">
            <v>Data Engineer</v>
          </cell>
          <cell r="H10127">
            <v>45127.748819444438</v>
          </cell>
        </row>
        <row r="10128">
          <cell r="A10128" t="str">
            <v>Data Engineer</v>
          </cell>
          <cell r="H10128">
            <v>45278.337858796287</v>
          </cell>
        </row>
        <row r="10129">
          <cell r="A10129" t="str">
            <v>Data Engineer</v>
          </cell>
          <cell r="H10129">
            <v>44960.272511574083</v>
          </cell>
        </row>
        <row r="10130">
          <cell r="A10130" t="str">
            <v>Data Analyst</v>
          </cell>
          <cell r="H10130">
            <v>44931.83321759259</v>
          </cell>
        </row>
        <row r="10131">
          <cell r="A10131" t="str">
            <v>Data Scientist</v>
          </cell>
          <cell r="H10131">
            <v>44945.745439814818</v>
          </cell>
        </row>
        <row r="10132">
          <cell r="A10132" t="str">
            <v>Data Scientist</v>
          </cell>
          <cell r="H10132">
            <v>45001.460949074077</v>
          </cell>
        </row>
        <row r="10133">
          <cell r="A10133" t="str">
            <v>Data Engineer</v>
          </cell>
          <cell r="H10133">
            <v>45185.718055555553</v>
          </cell>
        </row>
        <row r="10134">
          <cell r="A10134" t="str">
            <v>Data Engineer</v>
          </cell>
          <cell r="H10134">
            <v>45147.677349537043</v>
          </cell>
        </row>
        <row r="10135">
          <cell r="A10135" t="str">
            <v>Data Analyst</v>
          </cell>
          <cell r="H10135">
            <v>45211.250439814823</v>
          </cell>
        </row>
        <row r="10136">
          <cell r="A10136" t="str">
            <v>Data Engineer</v>
          </cell>
          <cell r="H10136">
            <v>45009.818784722222</v>
          </cell>
        </row>
        <row r="10137">
          <cell r="A10137" t="str">
            <v>Data Scientist</v>
          </cell>
          <cell r="H10137">
            <v>45191.62363425926</v>
          </cell>
        </row>
        <row r="10138">
          <cell r="A10138" t="str">
            <v>Data Engineer</v>
          </cell>
          <cell r="H10138">
            <v>45029.924745370372</v>
          </cell>
        </row>
        <row r="10139">
          <cell r="A10139" t="str">
            <v>Data Scientist</v>
          </cell>
          <cell r="H10139">
            <v>45044.750358796293</v>
          </cell>
        </row>
        <row r="10140">
          <cell r="A10140" t="str">
            <v>Data Scientist</v>
          </cell>
          <cell r="H10140">
            <v>45174.086597222216</v>
          </cell>
        </row>
        <row r="10141">
          <cell r="A10141" t="str">
            <v>Data Scientist</v>
          </cell>
          <cell r="H10141">
            <v>45089.459814814807</v>
          </cell>
        </row>
        <row r="10142">
          <cell r="A10142" t="str">
            <v>Data Scientist</v>
          </cell>
          <cell r="H10142">
            <v>45040.294756944437</v>
          </cell>
        </row>
        <row r="10143">
          <cell r="A10143" t="str">
            <v>Data Engineer</v>
          </cell>
          <cell r="H10143">
            <v>44951.174791666657</v>
          </cell>
        </row>
        <row r="10144">
          <cell r="A10144" t="str">
            <v>Data Scientist</v>
          </cell>
          <cell r="H10144">
            <v>45212.544178240743</v>
          </cell>
        </row>
        <row r="10145">
          <cell r="A10145" t="str">
            <v>Data Analyst</v>
          </cell>
          <cell r="H10145">
            <v>45035.583252314813</v>
          </cell>
        </row>
        <row r="10146">
          <cell r="A10146" t="str">
            <v>Data Scientist</v>
          </cell>
          <cell r="H10146">
            <v>45198.987546296303</v>
          </cell>
        </row>
        <row r="10147">
          <cell r="A10147" t="str">
            <v>Data Engineer</v>
          </cell>
          <cell r="H10147">
            <v>44963.797905092593</v>
          </cell>
        </row>
        <row r="10148">
          <cell r="A10148" t="str">
            <v>Data Scientist</v>
          </cell>
          <cell r="H10148">
            <v>45290.303090277783</v>
          </cell>
        </row>
        <row r="10149">
          <cell r="A10149" t="str">
            <v>Data Scientist</v>
          </cell>
          <cell r="H10149">
            <v>45105.471354166657</v>
          </cell>
        </row>
        <row r="10150">
          <cell r="A10150" t="str">
            <v>Data Analyst</v>
          </cell>
          <cell r="H10150">
            <v>45193.292245370372</v>
          </cell>
        </row>
        <row r="10151">
          <cell r="A10151" t="str">
            <v>Data Scientist</v>
          </cell>
          <cell r="H10151">
            <v>45244.834594907406</v>
          </cell>
        </row>
        <row r="10152">
          <cell r="A10152" t="str">
            <v>Data Analyst</v>
          </cell>
          <cell r="H10152">
            <v>45042.833738425928</v>
          </cell>
        </row>
        <row r="10153">
          <cell r="A10153" t="str">
            <v>Senior Data Scientist</v>
          </cell>
          <cell r="H10153">
            <v>44971.793506944443</v>
          </cell>
        </row>
        <row r="10154">
          <cell r="A10154" t="str">
            <v>Data Engineer</v>
          </cell>
          <cell r="H10154">
            <v>45134.414351851847</v>
          </cell>
        </row>
        <row r="10155">
          <cell r="A10155" t="str">
            <v>Data Analyst</v>
          </cell>
          <cell r="H10155">
            <v>45170.995104166657</v>
          </cell>
        </row>
        <row r="10156">
          <cell r="A10156" t="str">
            <v>Data Engineer</v>
          </cell>
          <cell r="H10156">
            <v>45019.464270833327</v>
          </cell>
        </row>
        <row r="10157">
          <cell r="A10157" t="str">
            <v>Data Analyst</v>
          </cell>
          <cell r="H10157">
            <v>44946.876944444448</v>
          </cell>
        </row>
        <row r="10158">
          <cell r="A10158" t="str">
            <v>Data Engineer</v>
          </cell>
          <cell r="H10158">
            <v>45022.632256944453</v>
          </cell>
        </row>
        <row r="10159">
          <cell r="A10159" t="str">
            <v>Data Engineer</v>
          </cell>
          <cell r="H10159">
            <v>45019.297164351847</v>
          </cell>
        </row>
        <row r="10160">
          <cell r="A10160" t="str">
            <v>Business Analyst</v>
          </cell>
          <cell r="H10160">
            <v>45256.830462962957</v>
          </cell>
        </row>
        <row r="10161">
          <cell r="A10161" t="str">
            <v>Machine Learning Engineer</v>
          </cell>
          <cell r="H10161">
            <v>45036.307187500002</v>
          </cell>
        </row>
        <row r="10162">
          <cell r="A10162" t="str">
            <v>Data Scientist</v>
          </cell>
          <cell r="H10162">
            <v>45160.252916666657</v>
          </cell>
        </row>
        <row r="10163">
          <cell r="A10163" t="str">
            <v>Data Scientist</v>
          </cell>
          <cell r="H10163">
            <v>45181.253750000003</v>
          </cell>
        </row>
        <row r="10164">
          <cell r="A10164" t="str">
            <v>Data Engineer</v>
          </cell>
          <cell r="H10164">
            <v>44952.755810185183</v>
          </cell>
        </row>
        <row r="10165">
          <cell r="A10165" t="str">
            <v>Data Analyst</v>
          </cell>
          <cell r="H10165">
            <v>45151.292650462958</v>
          </cell>
        </row>
        <row r="10166">
          <cell r="A10166" t="str">
            <v>Data Scientist</v>
          </cell>
          <cell r="H10166">
            <v>45191.37773148148</v>
          </cell>
        </row>
        <row r="10167">
          <cell r="A10167" t="str">
            <v>Data Engineer</v>
          </cell>
          <cell r="H10167">
            <v>45237.919050925928</v>
          </cell>
        </row>
        <row r="10168">
          <cell r="A10168" t="str">
            <v>Data Analyst</v>
          </cell>
          <cell r="H10168">
            <v>45143.470289351862</v>
          </cell>
        </row>
        <row r="10169">
          <cell r="A10169" t="str">
            <v>Data Scientist</v>
          </cell>
          <cell r="H10169">
            <v>45259.336550925917</v>
          </cell>
        </row>
        <row r="10170">
          <cell r="A10170" t="str">
            <v>Data Engineer</v>
          </cell>
          <cell r="H10170">
            <v>45138.548692129632</v>
          </cell>
        </row>
        <row r="10171">
          <cell r="A10171" t="str">
            <v>Data Analyst</v>
          </cell>
          <cell r="H10171">
            <v>45194.458287037043</v>
          </cell>
        </row>
        <row r="10172">
          <cell r="A10172" t="str">
            <v>Data Scientist</v>
          </cell>
          <cell r="H10172">
            <v>45157.413564814808</v>
          </cell>
        </row>
        <row r="10173">
          <cell r="A10173" t="str">
            <v>Data Engineer</v>
          </cell>
          <cell r="H10173">
            <v>44928.255844907413</v>
          </cell>
        </row>
        <row r="10174">
          <cell r="A10174" t="str">
            <v>Data Analyst</v>
          </cell>
          <cell r="H10174">
            <v>44936.875613425917</v>
          </cell>
        </row>
        <row r="10175">
          <cell r="A10175" t="str">
            <v>Cloud Engineer</v>
          </cell>
          <cell r="H10175">
            <v>45286.806064814817</v>
          </cell>
        </row>
        <row r="10176">
          <cell r="A10176" t="str">
            <v>Business Analyst</v>
          </cell>
          <cell r="H10176">
            <v>45057.668252314812</v>
          </cell>
        </row>
        <row r="10177">
          <cell r="A10177" t="str">
            <v>Data Scientist</v>
          </cell>
          <cell r="H10177">
            <v>45156.253229166658</v>
          </cell>
        </row>
        <row r="10178">
          <cell r="A10178" t="str">
            <v>Data Engineer</v>
          </cell>
          <cell r="H10178">
            <v>45250.422835648147</v>
          </cell>
        </row>
        <row r="10179">
          <cell r="A10179" t="str">
            <v>Data Engineer</v>
          </cell>
          <cell r="H10179">
            <v>45014.495729166672</v>
          </cell>
        </row>
        <row r="10180">
          <cell r="A10180" t="str">
            <v>Business Analyst</v>
          </cell>
          <cell r="H10180">
            <v>45171.763842592591</v>
          </cell>
        </row>
        <row r="10181">
          <cell r="A10181" t="str">
            <v>Data Engineer</v>
          </cell>
          <cell r="H10181">
            <v>45261.877557870372</v>
          </cell>
        </row>
        <row r="10182">
          <cell r="A10182" t="str">
            <v>Senior Data Scientist</v>
          </cell>
          <cell r="H10182">
            <v>45128.542615740742</v>
          </cell>
        </row>
        <row r="10183">
          <cell r="A10183" t="str">
            <v>Senior Data Analyst</v>
          </cell>
          <cell r="H10183">
            <v>45028.575011574067</v>
          </cell>
        </row>
        <row r="10184">
          <cell r="A10184" t="str">
            <v>Data Engineer</v>
          </cell>
          <cell r="H10184">
            <v>45059.148622685178</v>
          </cell>
        </row>
        <row r="10185">
          <cell r="A10185" t="str">
            <v>Data Engineer</v>
          </cell>
          <cell r="H10185">
            <v>45245.754236111112</v>
          </cell>
        </row>
        <row r="10186">
          <cell r="A10186" t="str">
            <v>Data Engineer</v>
          </cell>
          <cell r="H10186">
            <v>45028.493194444447</v>
          </cell>
        </row>
        <row r="10187">
          <cell r="A10187" t="str">
            <v>Data Engineer</v>
          </cell>
          <cell r="H10187">
            <v>44939.339085648149</v>
          </cell>
        </row>
        <row r="10188">
          <cell r="A10188" t="str">
            <v>Senior Data Scientist</v>
          </cell>
          <cell r="H10188">
            <v>45212.718865740739</v>
          </cell>
        </row>
        <row r="10189">
          <cell r="A10189" t="str">
            <v>Data Engineer</v>
          </cell>
          <cell r="H10189">
            <v>45028.790509259263</v>
          </cell>
        </row>
        <row r="10190">
          <cell r="A10190" t="str">
            <v>Data Analyst</v>
          </cell>
          <cell r="H10190">
            <v>45063.625011574077</v>
          </cell>
        </row>
        <row r="10191">
          <cell r="A10191" t="str">
            <v>Data Analyst</v>
          </cell>
          <cell r="H10191">
            <v>45105.774826388893</v>
          </cell>
        </row>
        <row r="10192">
          <cell r="A10192" t="str">
            <v>Senior Data Scientist</v>
          </cell>
          <cell r="H10192">
            <v>45075.418807870366</v>
          </cell>
        </row>
        <row r="10193">
          <cell r="A10193" t="str">
            <v>Business Analyst</v>
          </cell>
          <cell r="H10193">
            <v>45278.875810185193</v>
          </cell>
        </row>
        <row r="10194">
          <cell r="A10194" t="str">
            <v>Business Analyst</v>
          </cell>
          <cell r="H10194">
            <v>45014.627083333333</v>
          </cell>
        </row>
        <row r="10195">
          <cell r="A10195" t="str">
            <v>Senior Data Analyst</v>
          </cell>
          <cell r="H10195">
            <v>44986.754166666673</v>
          </cell>
        </row>
        <row r="10196">
          <cell r="A10196" t="str">
            <v>Data Scientist</v>
          </cell>
          <cell r="H10196">
            <v>44960.836597222216</v>
          </cell>
        </row>
        <row r="10197">
          <cell r="A10197" t="str">
            <v>Data Scientist</v>
          </cell>
          <cell r="H10197">
            <v>44951.699837962973</v>
          </cell>
        </row>
        <row r="10198">
          <cell r="A10198" t="str">
            <v>Data Scientist</v>
          </cell>
          <cell r="H10198">
            <v>45076.460486111107</v>
          </cell>
        </row>
        <row r="10199">
          <cell r="A10199" t="str">
            <v>Data Scientist</v>
          </cell>
          <cell r="H10199">
            <v>45171.464618055557</v>
          </cell>
        </row>
        <row r="10200">
          <cell r="A10200" t="str">
            <v>Data Analyst</v>
          </cell>
          <cell r="H10200">
            <v>44935.250173611108</v>
          </cell>
        </row>
        <row r="10201">
          <cell r="A10201" t="str">
            <v>Data Engineer</v>
          </cell>
          <cell r="H10201">
            <v>44970.547094907408</v>
          </cell>
        </row>
        <row r="10202">
          <cell r="A10202" t="str">
            <v>Data Analyst</v>
          </cell>
          <cell r="H10202">
            <v>45074.32199074074</v>
          </cell>
        </row>
        <row r="10203">
          <cell r="A10203" t="str">
            <v>Data Scientist</v>
          </cell>
          <cell r="H10203">
            <v>45238.55809027778</v>
          </cell>
        </row>
        <row r="10204">
          <cell r="A10204" t="str">
            <v>Data Analyst</v>
          </cell>
          <cell r="H10204">
            <v>45169.033101851863</v>
          </cell>
        </row>
        <row r="10205">
          <cell r="A10205" t="str">
            <v>Data Analyst</v>
          </cell>
          <cell r="H10205">
            <v>45186.292407407411</v>
          </cell>
        </row>
        <row r="10206">
          <cell r="A10206" t="str">
            <v>Data Engineer</v>
          </cell>
          <cell r="H10206">
            <v>45153.506423611107</v>
          </cell>
        </row>
        <row r="10207">
          <cell r="A10207" t="str">
            <v>Senior Data Engineer</v>
          </cell>
          <cell r="H10207">
            <v>45229.086921296293</v>
          </cell>
        </row>
        <row r="10208">
          <cell r="A10208" t="str">
            <v>Data Analyst</v>
          </cell>
          <cell r="H10208">
            <v>44931.167500000003</v>
          </cell>
        </row>
        <row r="10209">
          <cell r="A10209" t="str">
            <v>Data Engineer</v>
          </cell>
          <cell r="H10209">
            <v>45034.506122685183</v>
          </cell>
        </row>
        <row r="10210">
          <cell r="A10210" t="str">
            <v>Data Analyst</v>
          </cell>
          <cell r="H10210">
            <v>44990.35355324074</v>
          </cell>
        </row>
        <row r="10211">
          <cell r="A10211" t="str">
            <v>Data Scientist</v>
          </cell>
          <cell r="H10211">
            <v>45003.298819444448</v>
          </cell>
        </row>
        <row r="10212">
          <cell r="A10212" t="str">
            <v>Data Scientist</v>
          </cell>
          <cell r="H10212">
            <v>45161.293680555558</v>
          </cell>
        </row>
        <row r="10213">
          <cell r="A10213" t="str">
            <v>Data Engineer</v>
          </cell>
          <cell r="H10213">
            <v>45089.607766203713</v>
          </cell>
        </row>
        <row r="10214">
          <cell r="A10214" t="str">
            <v>Data Scientist</v>
          </cell>
          <cell r="H10214">
            <v>44985.259097222217</v>
          </cell>
        </row>
        <row r="10215">
          <cell r="A10215" t="str">
            <v>Data Engineer</v>
          </cell>
          <cell r="H10215">
            <v>45178.878009259257</v>
          </cell>
        </row>
        <row r="10216">
          <cell r="A10216" t="str">
            <v>Data Engineer</v>
          </cell>
          <cell r="H10216">
            <v>45051.348182870373</v>
          </cell>
        </row>
        <row r="10217">
          <cell r="A10217" t="str">
            <v>Data Engineer</v>
          </cell>
          <cell r="H10217">
            <v>45051.806435185194</v>
          </cell>
        </row>
        <row r="10218">
          <cell r="A10218" t="str">
            <v>Data Analyst</v>
          </cell>
          <cell r="H10218">
            <v>45131.836168981477</v>
          </cell>
        </row>
        <row r="10219">
          <cell r="A10219" t="str">
            <v>Data Engineer</v>
          </cell>
          <cell r="H10219">
            <v>45061.694432870368</v>
          </cell>
        </row>
        <row r="10220">
          <cell r="A10220" t="str">
            <v>Data Engineer</v>
          </cell>
          <cell r="H10220">
            <v>45087.003958333327</v>
          </cell>
        </row>
        <row r="10221">
          <cell r="A10221" t="str">
            <v>Business Analyst</v>
          </cell>
          <cell r="H10221">
            <v>44985.66741898148</v>
          </cell>
        </row>
        <row r="10222">
          <cell r="A10222" t="str">
            <v>Data Engineer</v>
          </cell>
          <cell r="H10222">
            <v>45017.341932870368</v>
          </cell>
        </row>
        <row r="10223">
          <cell r="A10223" t="str">
            <v>Data Scientist</v>
          </cell>
          <cell r="H10223">
            <v>45200.085219907407</v>
          </cell>
        </row>
        <row r="10224">
          <cell r="A10224" t="str">
            <v>Data Analyst</v>
          </cell>
          <cell r="H10224">
            <v>45266.625069444453</v>
          </cell>
        </row>
        <row r="10225">
          <cell r="A10225" t="str">
            <v>Data Engineer</v>
          </cell>
          <cell r="H10225">
            <v>45247.878703703696</v>
          </cell>
        </row>
        <row r="10226">
          <cell r="A10226" t="str">
            <v>Data Analyst</v>
          </cell>
          <cell r="H10226">
            <v>44930.584918981483</v>
          </cell>
        </row>
        <row r="10227">
          <cell r="A10227" t="str">
            <v>Data Scientist</v>
          </cell>
          <cell r="H10227">
            <v>45086.627951388888</v>
          </cell>
        </row>
        <row r="10228">
          <cell r="A10228" t="str">
            <v>Data Engineer</v>
          </cell>
          <cell r="H10228">
            <v>45017.422824074078</v>
          </cell>
        </row>
        <row r="10229">
          <cell r="A10229" t="str">
            <v>Data Engineer</v>
          </cell>
          <cell r="H10229">
            <v>45211.978958333333</v>
          </cell>
        </row>
        <row r="10230">
          <cell r="A10230" t="str">
            <v>Data Engineer</v>
          </cell>
          <cell r="H10230">
            <v>45012.343877314823</v>
          </cell>
        </row>
        <row r="10231">
          <cell r="A10231" t="str">
            <v>Data Engineer</v>
          </cell>
          <cell r="H10231">
            <v>45288.825416666667</v>
          </cell>
        </row>
        <row r="10232">
          <cell r="A10232" t="str">
            <v>Senior Data Scientist</v>
          </cell>
          <cell r="H10232">
            <v>45111.382534722223</v>
          </cell>
        </row>
        <row r="10233">
          <cell r="A10233" t="str">
            <v>Data Analyst</v>
          </cell>
          <cell r="H10233">
            <v>45049.915138888893</v>
          </cell>
        </row>
        <row r="10234">
          <cell r="A10234" t="str">
            <v>Data Engineer</v>
          </cell>
          <cell r="H10234">
            <v>45093.654965277783</v>
          </cell>
        </row>
        <row r="10235">
          <cell r="A10235" t="str">
            <v>Data Analyst</v>
          </cell>
          <cell r="H10235">
            <v>45159.500243055547</v>
          </cell>
        </row>
        <row r="10236">
          <cell r="A10236" t="str">
            <v>Data Analyst</v>
          </cell>
          <cell r="H10236">
            <v>45190.625092592592</v>
          </cell>
        </row>
        <row r="10237">
          <cell r="A10237" t="str">
            <v>Business Analyst</v>
          </cell>
          <cell r="H10237">
            <v>45133.711643518523</v>
          </cell>
        </row>
        <row r="10238">
          <cell r="A10238" t="str">
            <v>Data Analyst</v>
          </cell>
          <cell r="H10238">
            <v>45140.750555555547</v>
          </cell>
        </row>
        <row r="10239">
          <cell r="A10239" t="str">
            <v>Senior Data Engineer</v>
          </cell>
          <cell r="H10239">
            <v>45127.583645833343</v>
          </cell>
        </row>
        <row r="10240">
          <cell r="A10240" t="str">
            <v>Data Analyst</v>
          </cell>
          <cell r="H10240">
            <v>45040.827939814822</v>
          </cell>
        </row>
        <row r="10241">
          <cell r="A10241" t="str">
            <v>Data Scientist</v>
          </cell>
          <cell r="H10241">
            <v>45138.390682870369</v>
          </cell>
        </row>
        <row r="10242">
          <cell r="A10242" t="str">
            <v>Senior Data Analyst</v>
          </cell>
          <cell r="H10242">
            <v>45044.876643518517</v>
          </cell>
        </row>
        <row r="10243">
          <cell r="A10243" t="str">
            <v>Data Engineer</v>
          </cell>
          <cell r="H10243">
            <v>45148.590081018519</v>
          </cell>
        </row>
        <row r="10244">
          <cell r="A10244" t="str">
            <v>Business Analyst</v>
          </cell>
          <cell r="H10244">
            <v>45087.667708333327</v>
          </cell>
        </row>
        <row r="10245">
          <cell r="A10245" t="str">
            <v>Senior Data Analyst</v>
          </cell>
          <cell r="H10245">
            <v>45090.429074074083</v>
          </cell>
        </row>
        <row r="10246">
          <cell r="A10246" t="str">
            <v>Data Analyst</v>
          </cell>
          <cell r="H10246">
            <v>44992.500104166669</v>
          </cell>
        </row>
        <row r="10247">
          <cell r="A10247" t="str">
            <v>Data Scientist</v>
          </cell>
          <cell r="H10247">
            <v>44979.335081018522</v>
          </cell>
        </row>
        <row r="10248">
          <cell r="A10248" t="str">
            <v>Data Scientist</v>
          </cell>
          <cell r="H10248">
            <v>45280.054606481477</v>
          </cell>
        </row>
        <row r="10249">
          <cell r="A10249" t="str">
            <v>Data Analyst</v>
          </cell>
          <cell r="H10249">
            <v>45106.793530092589</v>
          </cell>
        </row>
        <row r="10250">
          <cell r="A10250" t="str">
            <v>Data Scientist</v>
          </cell>
          <cell r="H10250">
            <v>45211.83792824074</v>
          </cell>
        </row>
        <row r="10251">
          <cell r="A10251" t="str">
            <v>Data Analyst</v>
          </cell>
          <cell r="H10251">
            <v>45291.004166666673</v>
          </cell>
        </row>
        <row r="10252">
          <cell r="A10252" t="str">
            <v>Data Analyst</v>
          </cell>
          <cell r="H10252">
            <v>44979.917581018519</v>
          </cell>
        </row>
        <row r="10253">
          <cell r="A10253" t="str">
            <v>Data Scientist</v>
          </cell>
          <cell r="H10253">
            <v>44957.004652777781</v>
          </cell>
        </row>
        <row r="10254">
          <cell r="A10254" t="str">
            <v>Data Analyst</v>
          </cell>
          <cell r="H10254">
            <v>44939.835416666669</v>
          </cell>
        </row>
        <row r="10255">
          <cell r="A10255" t="str">
            <v>Data Engineer</v>
          </cell>
          <cell r="H10255">
            <v>44996.463182870371</v>
          </cell>
        </row>
        <row r="10256">
          <cell r="A10256" t="str">
            <v>Data Analyst</v>
          </cell>
          <cell r="H10256">
            <v>44959.553043981483</v>
          </cell>
        </row>
        <row r="10257">
          <cell r="A10257" t="str">
            <v>Data Engineer</v>
          </cell>
          <cell r="H10257">
            <v>45079.853194444448</v>
          </cell>
        </row>
        <row r="10258">
          <cell r="A10258" t="str">
            <v>Data Engineer</v>
          </cell>
          <cell r="H10258">
            <v>45118.470335648148</v>
          </cell>
        </row>
        <row r="10259">
          <cell r="A10259" t="str">
            <v>Data Engineer</v>
          </cell>
          <cell r="H10259">
            <v>44970.759733796287</v>
          </cell>
        </row>
        <row r="10260">
          <cell r="A10260" t="str">
            <v>Data Engineer</v>
          </cell>
          <cell r="H10260">
            <v>45008.871400462973</v>
          </cell>
        </row>
        <row r="10261">
          <cell r="A10261" t="str">
            <v>Data Scientist</v>
          </cell>
          <cell r="H10261">
            <v>45063.621331018519</v>
          </cell>
        </row>
        <row r="10262">
          <cell r="A10262" t="str">
            <v>Data Analyst</v>
          </cell>
          <cell r="H10262">
            <v>44956.832141203697</v>
          </cell>
        </row>
        <row r="10263">
          <cell r="A10263" t="str">
            <v>Data Analyst</v>
          </cell>
          <cell r="H10263">
            <v>45154.501377314817</v>
          </cell>
        </row>
        <row r="10264">
          <cell r="A10264" t="str">
            <v>Data Scientist</v>
          </cell>
          <cell r="H10264">
            <v>45020.788263888891</v>
          </cell>
        </row>
        <row r="10265">
          <cell r="A10265" t="str">
            <v>Data Engineer</v>
          </cell>
          <cell r="H10265">
            <v>45187.994618055563</v>
          </cell>
        </row>
        <row r="10266">
          <cell r="A10266" t="str">
            <v>Senior Data Analyst</v>
          </cell>
          <cell r="H10266">
            <v>45031.417731481481</v>
          </cell>
        </row>
        <row r="10267">
          <cell r="A10267" t="str">
            <v>Data Analyst</v>
          </cell>
          <cell r="H10267">
            <v>45092.54215277778</v>
          </cell>
        </row>
        <row r="10268">
          <cell r="A10268" t="str">
            <v>Data Scientist</v>
          </cell>
          <cell r="H10268">
            <v>45242.460081018522</v>
          </cell>
        </row>
        <row r="10269">
          <cell r="A10269" t="str">
            <v>Machine Learning Engineer</v>
          </cell>
          <cell r="H10269">
            <v>44963.442060185182</v>
          </cell>
        </row>
        <row r="10270">
          <cell r="A10270" t="str">
            <v>Senior Data Engineer</v>
          </cell>
          <cell r="H10270">
            <v>45030.387361111112</v>
          </cell>
        </row>
        <row r="10271">
          <cell r="A10271" t="str">
            <v>Senior Data Analyst</v>
          </cell>
          <cell r="H10271">
            <v>45082.792488425926</v>
          </cell>
        </row>
        <row r="10272">
          <cell r="A10272" t="str">
            <v>Data Engineer</v>
          </cell>
          <cell r="H10272">
            <v>45225.872627314813</v>
          </cell>
        </row>
        <row r="10273">
          <cell r="A10273" t="str">
            <v>Data Scientist</v>
          </cell>
          <cell r="H10273">
            <v>45128.960532407407</v>
          </cell>
        </row>
        <row r="10274">
          <cell r="A10274" t="str">
            <v>Data Scientist</v>
          </cell>
          <cell r="H10274">
            <v>44967.648993055547</v>
          </cell>
        </row>
        <row r="10275">
          <cell r="A10275" t="str">
            <v>Data Analyst</v>
          </cell>
          <cell r="H10275">
            <v>45124.626319444447</v>
          </cell>
        </row>
        <row r="10276">
          <cell r="A10276" t="str">
            <v>Data Engineer</v>
          </cell>
          <cell r="H10276">
            <v>45091.787974537037</v>
          </cell>
        </row>
        <row r="10277">
          <cell r="A10277" t="str">
            <v>Data Analyst</v>
          </cell>
          <cell r="H10277">
            <v>45163.418587962973</v>
          </cell>
        </row>
        <row r="10278">
          <cell r="A10278" t="str">
            <v>Data Scientist</v>
          </cell>
          <cell r="H10278">
            <v>45132.807210648149</v>
          </cell>
        </row>
        <row r="10279">
          <cell r="A10279" t="str">
            <v>Data Engineer</v>
          </cell>
          <cell r="H10279">
            <v>45158.479409722233</v>
          </cell>
        </row>
        <row r="10280">
          <cell r="A10280" t="str">
            <v>Data Analyst</v>
          </cell>
          <cell r="H10280">
            <v>45051.691087962958</v>
          </cell>
        </row>
        <row r="10281">
          <cell r="A10281" t="str">
            <v>Data Scientist</v>
          </cell>
          <cell r="H10281">
            <v>45120.271469907413</v>
          </cell>
        </row>
        <row r="10282">
          <cell r="A10282" t="str">
            <v>Data Scientist</v>
          </cell>
          <cell r="H10282">
            <v>45132.584699074083</v>
          </cell>
        </row>
        <row r="10283">
          <cell r="A10283" t="str">
            <v>Senior Data Analyst</v>
          </cell>
          <cell r="H10283">
            <v>45090.583310185182</v>
          </cell>
        </row>
        <row r="10284">
          <cell r="A10284" t="str">
            <v>Data Engineer</v>
          </cell>
          <cell r="H10284">
            <v>45174.664247685178</v>
          </cell>
        </row>
        <row r="10285">
          <cell r="A10285" t="str">
            <v>Data Scientist</v>
          </cell>
          <cell r="H10285">
            <v>44945.786793981482</v>
          </cell>
        </row>
        <row r="10286">
          <cell r="A10286" t="str">
            <v>Data Scientist</v>
          </cell>
          <cell r="H10286">
            <v>45034.752766203703</v>
          </cell>
        </row>
        <row r="10287">
          <cell r="A10287" t="str">
            <v>Senior Data Scientist</v>
          </cell>
          <cell r="H10287">
            <v>44949.795590277783</v>
          </cell>
        </row>
        <row r="10288">
          <cell r="A10288" t="str">
            <v>Data Scientist</v>
          </cell>
          <cell r="H10288">
            <v>45215.349374999998</v>
          </cell>
        </row>
        <row r="10289">
          <cell r="A10289" t="str">
            <v>Data Engineer</v>
          </cell>
          <cell r="H10289">
            <v>45197.970706018517</v>
          </cell>
        </row>
        <row r="10290">
          <cell r="A10290" t="str">
            <v>Data Scientist</v>
          </cell>
          <cell r="H10290">
            <v>45159.25513888889</v>
          </cell>
        </row>
        <row r="10291">
          <cell r="A10291" t="str">
            <v>Data Scientist</v>
          </cell>
          <cell r="H10291">
            <v>45089.419409722221</v>
          </cell>
        </row>
        <row r="10292">
          <cell r="A10292" t="str">
            <v>Data Scientist</v>
          </cell>
          <cell r="H10292">
            <v>45188.169432870367</v>
          </cell>
        </row>
        <row r="10293">
          <cell r="A10293" t="str">
            <v>Machine Learning Engineer</v>
          </cell>
          <cell r="H10293">
            <v>45050.685648148137</v>
          </cell>
        </row>
        <row r="10294">
          <cell r="A10294" t="str">
            <v>Data Analyst</v>
          </cell>
          <cell r="H10294">
            <v>45185.25037037037</v>
          </cell>
        </row>
        <row r="10295">
          <cell r="A10295" t="str">
            <v>Data Scientist</v>
          </cell>
          <cell r="H10295">
            <v>44929.982997685183</v>
          </cell>
        </row>
        <row r="10296">
          <cell r="A10296" t="str">
            <v>Data Engineer</v>
          </cell>
          <cell r="H10296">
            <v>45058.267754629633</v>
          </cell>
        </row>
        <row r="10297">
          <cell r="A10297" t="str">
            <v>Data Analyst</v>
          </cell>
          <cell r="H10297">
            <v>45085.617384259262</v>
          </cell>
        </row>
        <row r="10298">
          <cell r="A10298" t="str">
            <v>Data Scientist</v>
          </cell>
          <cell r="H10298">
            <v>44958.337893518517</v>
          </cell>
        </row>
        <row r="10299">
          <cell r="A10299" t="str">
            <v>Data Scientist</v>
          </cell>
          <cell r="H10299">
            <v>45290.375671296293</v>
          </cell>
        </row>
        <row r="10300">
          <cell r="A10300" t="str">
            <v>Senior Data Engineer</v>
          </cell>
          <cell r="H10300">
            <v>45155.893263888887</v>
          </cell>
        </row>
        <row r="10301">
          <cell r="A10301" t="str">
            <v>Data Engineer</v>
          </cell>
          <cell r="H10301">
            <v>45128.4215625</v>
          </cell>
        </row>
        <row r="10302">
          <cell r="A10302" t="str">
            <v>Data Scientist</v>
          </cell>
          <cell r="H10302">
            <v>45132.669976851852</v>
          </cell>
        </row>
        <row r="10303">
          <cell r="A10303" t="str">
            <v>Data Scientist</v>
          </cell>
          <cell r="H10303">
            <v>44981.544270833343</v>
          </cell>
        </row>
        <row r="10304">
          <cell r="A10304" t="str">
            <v>Data Scientist</v>
          </cell>
          <cell r="H10304">
            <v>45041.931030092594</v>
          </cell>
        </row>
        <row r="10305">
          <cell r="A10305" t="str">
            <v>Data Engineer</v>
          </cell>
          <cell r="H10305">
            <v>45284.462754629632</v>
          </cell>
        </row>
        <row r="10306">
          <cell r="A10306" t="str">
            <v>Senior Data Analyst</v>
          </cell>
          <cell r="H10306">
            <v>45210.682372685187</v>
          </cell>
        </row>
        <row r="10307">
          <cell r="A10307" t="str">
            <v>Data Scientist</v>
          </cell>
          <cell r="H10307">
            <v>45162.421481481477</v>
          </cell>
        </row>
        <row r="10308">
          <cell r="A10308" t="str">
            <v>Senior Data Scientist</v>
          </cell>
          <cell r="H10308">
            <v>45279.628518518519</v>
          </cell>
        </row>
        <row r="10309">
          <cell r="A10309" t="str">
            <v>Data Analyst</v>
          </cell>
          <cell r="H10309">
            <v>45276.458425925928</v>
          </cell>
        </row>
        <row r="10310">
          <cell r="A10310" t="str">
            <v>Data Scientist</v>
          </cell>
          <cell r="H10310">
            <v>44942.514201388891</v>
          </cell>
        </row>
        <row r="10311">
          <cell r="A10311" t="str">
            <v>Data Engineer</v>
          </cell>
          <cell r="H10311">
            <v>45166.130659722221</v>
          </cell>
        </row>
        <row r="10312">
          <cell r="A10312" t="str">
            <v>Senior Data Engineer</v>
          </cell>
          <cell r="H10312">
            <v>45128.721041666657</v>
          </cell>
        </row>
        <row r="10313">
          <cell r="A10313" t="str">
            <v>Data Scientist</v>
          </cell>
          <cell r="H10313">
            <v>45046.823125000003</v>
          </cell>
        </row>
        <row r="10314">
          <cell r="A10314" t="str">
            <v>Senior Data Engineer</v>
          </cell>
          <cell r="H10314">
            <v>45056.885416666657</v>
          </cell>
        </row>
        <row r="10315">
          <cell r="A10315" t="str">
            <v>Data Analyst</v>
          </cell>
          <cell r="H10315">
            <v>44940.138854166667</v>
          </cell>
        </row>
        <row r="10316">
          <cell r="A10316" t="str">
            <v>Senior Data Scientist</v>
          </cell>
          <cell r="H10316">
            <v>45170.499884259261</v>
          </cell>
        </row>
        <row r="10317">
          <cell r="A10317" t="str">
            <v>Data Scientist</v>
          </cell>
          <cell r="H10317">
            <v>45133.252581018518</v>
          </cell>
        </row>
        <row r="10318">
          <cell r="A10318" t="str">
            <v>Data Scientist</v>
          </cell>
          <cell r="H10318">
            <v>45127.377233796287</v>
          </cell>
        </row>
        <row r="10319">
          <cell r="A10319" t="str">
            <v>Senior Data Analyst</v>
          </cell>
          <cell r="H10319">
            <v>45041.292280092603</v>
          </cell>
        </row>
        <row r="10320">
          <cell r="A10320" t="str">
            <v>Data Analyst</v>
          </cell>
          <cell r="H10320">
            <v>45273.475891203707</v>
          </cell>
        </row>
        <row r="10321">
          <cell r="A10321" t="str">
            <v>Data Engineer</v>
          </cell>
          <cell r="H10321">
            <v>45070.880787037036</v>
          </cell>
        </row>
        <row r="10322">
          <cell r="A10322" t="str">
            <v>Data Scientist</v>
          </cell>
          <cell r="H10322">
            <v>45281.293252314812</v>
          </cell>
        </row>
        <row r="10323">
          <cell r="A10323" t="str">
            <v>Data Analyst</v>
          </cell>
          <cell r="H10323">
            <v>44950.621481481481</v>
          </cell>
        </row>
        <row r="10324">
          <cell r="A10324" t="str">
            <v>Data Engineer</v>
          </cell>
          <cell r="H10324">
            <v>45198.630949074082</v>
          </cell>
        </row>
        <row r="10325">
          <cell r="A10325" t="str">
            <v>Data Engineer</v>
          </cell>
          <cell r="H10325">
            <v>44992.965300925927</v>
          </cell>
        </row>
        <row r="10326">
          <cell r="A10326" t="str">
            <v>Senior Data Engineer</v>
          </cell>
          <cell r="H10326">
            <v>45089.727384259262</v>
          </cell>
        </row>
        <row r="10327">
          <cell r="A10327" t="str">
            <v>Data Scientist</v>
          </cell>
          <cell r="H10327">
            <v>45109.997187499997</v>
          </cell>
        </row>
        <row r="10328">
          <cell r="A10328" t="str">
            <v>Data Scientist</v>
          </cell>
          <cell r="H10328">
            <v>45155.052199074067</v>
          </cell>
        </row>
        <row r="10329">
          <cell r="A10329" t="str">
            <v>Business Analyst</v>
          </cell>
          <cell r="H10329">
            <v>45140.418090277781</v>
          </cell>
        </row>
        <row r="10330">
          <cell r="A10330" t="str">
            <v>Data Analyst</v>
          </cell>
          <cell r="H10330">
            <v>45280.250625000001</v>
          </cell>
        </row>
        <row r="10331">
          <cell r="A10331" t="str">
            <v>Data Scientist</v>
          </cell>
          <cell r="H10331">
            <v>44939.963784722233</v>
          </cell>
        </row>
        <row r="10332">
          <cell r="A10332" t="str">
            <v>Senior Data Analyst</v>
          </cell>
          <cell r="H10332">
            <v>45014.583715277768</v>
          </cell>
        </row>
        <row r="10333">
          <cell r="A10333" t="str">
            <v>Data Scientist</v>
          </cell>
          <cell r="H10333">
            <v>45150.772268518522</v>
          </cell>
        </row>
        <row r="10334">
          <cell r="A10334" t="str">
            <v>Data Analyst</v>
          </cell>
          <cell r="H10334">
            <v>45231.77884259259</v>
          </cell>
        </row>
        <row r="10335">
          <cell r="A10335" t="str">
            <v>Data Scientist</v>
          </cell>
          <cell r="H10335">
            <v>44979.251909722218</v>
          </cell>
        </row>
        <row r="10336">
          <cell r="A10336" t="str">
            <v>Data Analyst</v>
          </cell>
          <cell r="H10336">
            <v>45272.291979166657</v>
          </cell>
        </row>
        <row r="10337">
          <cell r="A10337" t="str">
            <v>Data Engineer</v>
          </cell>
          <cell r="H10337">
            <v>44937.38009259259</v>
          </cell>
        </row>
        <row r="10338">
          <cell r="A10338" t="str">
            <v>Data Engineer</v>
          </cell>
          <cell r="H10338">
            <v>44990.588368055563</v>
          </cell>
        </row>
        <row r="10339">
          <cell r="A10339" t="str">
            <v>Data Engineer</v>
          </cell>
          <cell r="H10339">
            <v>44964.588182870371</v>
          </cell>
        </row>
        <row r="10340">
          <cell r="A10340" t="str">
            <v>Data Analyst</v>
          </cell>
          <cell r="H10340">
            <v>45204.737546296303</v>
          </cell>
        </row>
        <row r="10341">
          <cell r="A10341" t="str">
            <v>Data Engineer</v>
          </cell>
          <cell r="H10341">
            <v>45028.751516203702</v>
          </cell>
        </row>
        <row r="10342">
          <cell r="A10342" t="str">
            <v>Data Analyst</v>
          </cell>
          <cell r="H10342">
            <v>45135.042245370372</v>
          </cell>
        </row>
        <row r="10343">
          <cell r="A10343" t="str">
            <v>Machine Learning Engineer</v>
          </cell>
          <cell r="H10343">
            <v>44933.185474537036</v>
          </cell>
        </row>
        <row r="10344">
          <cell r="A10344" t="str">
            <v>Data Scientist</v>
          </cell>
          <cell r="H10344">
            <v>45092.804814814823</v>
          </cell>
        </row>
        <row r="10345">
          <cell r="A10345" t="str">
            <v>Data Scientist</v>
          </cell>
          <cell r="H10345">
            <v>45085.293553240743</v>
          </cell>
        </row>
        <row r="10346">
          <cell r="A10346" t="str">
            <v>Data Engineer</v>
          </cell>
          <cell r="H10346">
            <v>45013.303680555553</v>
          </cell>
        </row>
        <row r="10347">
          <cell r="A10347" t="str">
            <v>Data Analyst</v>
          </cell>
          <cell r="H10347">
            <v>45040.250069444453</v>
          </cell>
        </row>
        <row r="10348">
          <cell r="A10348" t="str">
            <v>Data Analyst</v>
          </cell>
          <cell r="H10348">
            <v>44971.751435185193</v>
          </cell>
        </row>
        <row r="10349">
          <cell r="A10349" t="str">
            <v>Data Analyst</v>
          </cell>
          <cell r="H10349">
            <v>45030.667812500003</v>
          </cell>
        </row>
        <row r="10350">
          <cell r="A10350" t="str">
            <v>Business Analyst</v>
          </cell>
          <cell r="H10350">
            <v>45209.000775462962</v>
          </cell>
        </row>
        <row r="10351">
          <cell r="A10351" t="str">
            <v>Senior Data Engineer</v>
          </cell>
          <cell r="H10351">
            <v>45020.3828587963</v>
          </cell>
        </row>
        <row r="10352">
          <cell r="A10352" t="str">
            <v>Data Analyst</v>
          </cell>
          <cell r="H10352">
            <v>45034.568738425929</v>
          </cell>
        </row>
        <row r="10353">
          <cell r="A10353" t="str">
            <v>Data Analyst</v>
          </cell>
          <cell r="H10353">
            <v>44958.92019675926</v>
          </cell>
        </row>
        <row r="10354">
          <cell r="A10354" t="str">
            <v>Data Engineer</v>
          </cell>
          <cell r="H10354">
            <v>45181.674722222233</v>
          </cell>
        </row>
        <row r="10355">
          <cell r="A10355" t="str">
            <v>Data Analyst</v>
          </cell>
          <cell r="H10355">
            <v>45024.125092592592</v>
          </cell>
        </row>
        <row r="10356">
          <cell r="A10356" t="str">
            <v>Business Analyst</v>
          </cell>
          <cell r="H10356">
            <v>44951.168321759258</v>
          </cell>
        </row>
        <row r="10357">
          <cell r="A10357" t="str">
            <v>Data Engineer</v>
          </cell>
          <cell r="H10357">
            <v>45152.576319444437</v>
          </cell>
        </row>
        <row r="10358">
          <cell r="A10358" t="str">
            <v>Data Scientist</v>
          </cell>
          <cell r="H10358">
            <v>45155.752453703702</v>
          </cell>
        </row>
        <row r="10359">
          <cell r="A10359" t="str">
            <v>Data Engineer</v>
          </cell>
          <cell r="H10359">
            <v>45254.757291666669</v>
          </cell>
        </row>
        <row r="10360">
          <cell r="A10360" t="str">
            <v>Data Scientist</v>
          </cell>
          <cell r="H10360">
            <v>45007.611122685194</v>
          </cell>
        </row>
        <row r="10361">
          <cell r="A10361" t="str">
            <v>Data Scientist</v>
          </cell>
          <cell r="H10361">
            <v>45166.795057870368</v>
          </cell>
        </row>
        <row r="10362">
          <cell r="A10362" t="str">
            <v>Senior Data Scientist</v>
          </cell>
          <cell r="H10362">
            <v>45091.668935185182</v>
          </cell>
        </row>
        <row r="10363">
          <cell r="A10363" t="str">
            <v>Data Analyst</v>
          </cell>
          <cell r="H10363">
            <v>45235.667349537027</v>
          </cell>
        </row>
        <row r="10364">
          <cell r="A10364" t="str">
            <v>Data Scientist</v>
          </cell>
          <cell r="H10364">
            <v>45098.661840277768</v>
          </cell>
        </row>
        <row r="10365">
          <cell r="A10365" t="str">
            <v>Data Engineer</v>
          </cell>
          <cell r="H10365">
            <v>45029.428715277783</v>
          </cell>
        </row>
        <row r="10366">
          <cell r="A10366" t="str">
            <v>Data Analyst</v>
          </cell>
          <cell r="H10366">
            <v>45184.752245370371</v>
          </cell>
        </row>
        <row r="10367">
          <cell r="A10367" t="str">
            <v>Data Scientist</v>
          </cell>
          <cell r="H10367">
            <v>45072.836562500001</v>
          </cell>
        </row>
        <row r="10368">
          <cell r="A10368" t="str">
            <v>Data Scientist</v>
          </cell>
          <cell r="H10368">
            <v>45133.796018518522</v>
          </cell>
        </row>
        <row r="10369">
          <cell r="A10369" t="str">
            <v>Data Engineer</v>
          </cell>
          <cell r="H10369">
            <v>45145.270543981482</v>
          </cell>
        </row>
        <row r="10370">
          <cell r="A10370" t="str">
            <v>Data Engineer</v>
          </cell>
          <cell r="H10370">
            <v>45042.430312500001</v>
          </cell>
        </row>
        <row r="10371">
          <cell r="A10371" t="str">
            <v>Data Analyst</v>
          </cell>
          <cell r="H10371">
            <v>45255.375648148147</v>
          </cell>
        </row>
        <row r="10372">
          <cell r="A10372" t="str">
            <v>Data Analyst</v>
          </cell>
          <cell r="H10372">
            <v>45277.385011574072</v>
          </cell>
        </row>
        <row r="10373">
          <cell r="A10373" t="str">
            <v>Data Engineer</v>
          </cell>
          <cell r="H10373">
            <v>45256.007777777777</v>
          </cell>
        </row>
        <row r="10374">
          <cell r="A10374" t="str">
            <v>Data Scientist</v>
          </cell>
          <cell r="H10374">
            <v>45272.97278935185</v>
          </cell>
        </row>
        <row r="10375">
          <cell r="A10375" t="str">
            <v>Senior Data Analyst</v>
          </cell>
          <cell r="H10375">
            <v>45126.376331018517</v>
          </cell>
        </row>
        <row r="10376">
          <cell r="A10376" t="str">
            <v>Data Engineer</v>
          </cell>
          <cell r="H10376">
            <v>45111.379155092603</v>
          </cell>
        </row>
        <row r="10377">
          <cell r="A10377" t="str">
            <v>Data Analyst</v>
          </cell>
          <cell r="H10377">
            <v>45099.542013888888</v>
          </cell>
        </row>
        <row r="10378">
          <cell r="A10378" t="str">
            <v>Senior Data Scientist</v>
          </cell>
          <cell r="H10378">
            <v>45118.295254629629</v>
          </cell>
        </row>
        <row r="10379">
          <cell r="A10379" t="str">
            <v>Data Analyst</v>
          </cell>
          <cell r="H10379">
            <v>44982.417071759257</v>
          </cell>
        </row>
        <row r="10380">
          <cell r="A10380" t="str">
            <v>Data Engineer</v>
          </cell>
          <cell r="H10380">
            <v>45211.129224537042</v>
          </cell>
        </row>
        <row r="10381">
          <cell r="A10381" t="str">
            <v>Data Engineer</v>
          </cell>
          <cell r="H10381">
            <v>44951.348854166667</v>
          </cell>
        </row>
        <row r="10382">
          <cell r="A10382" t="str">
            <v>Data Scientist</v>
          </cell>
          <cell r="H10382">
            <v>44944.617546296293</v>
          </cell>
        </row>
        <row r="10383">
          <cell r="A10383" t="str">
            <v>Data Engineer</v>
          </cell>
          <cell r="H10383">
            <v>44973.590011574073</v>
          </cell>
        </row>
        <row r="10384">
          <cell r="A10384" t="str">
            <v>Data Engineer</v>
          </cell>
          <cell r="H10384">
            <v>44994.340324074074</v>
          </cell>
        </row>
        <row r="10385">
          <cell r="A10385" t="str">
            <v>Machine Learning Engineer</v>
          </cell>
          <cell r="H10385">
            <v>44966.43277777778</v>
          </cell>
        </row>
        <row r="10386">
          <cell r="A10386" t="str">
            <v>Data Scientist</v>
          </cell>
          <cell r="H10386">
            <v>45197.844583333332</v>
          </cell>
        </row>
        <row r="10387">
          <cell r="A10387" t="str">
            <v>Data Engineer</v>
          </cell>
          <cell r="H10387">
            <v>45175.439386574071</v>
          </cell>
        </row>
        <row r="10388">
          <cell r="A10388" t="str">
            <v>Data Analyst</v>
          </cell>
          <cell r="H10388">
            <v>45037.288391203707</v>
          </cell>
        </row>
        <row r="10389">
          <cell r="A10389" t="str">
            <v>Data Analyst</v>
          </cell>
          <cell r="H10389">
            <v>45006.314918981479</v>
          </cell>
        </row>
        <row r="10390">
          <cell r="A10390" t="str">
            <v>Data Analyst</v>
          </cell>
          <cell r="H10390">
            <v>44946.877013888887</v>
          </cell>
        </row>
        <row r="10391">
          <cell r="A10391" t="str">
            <v>Data Scientist</v>
          </cell>
          <cell r="H10391">
            <v>45104.265138888892</v>
          </cell>
        </row>
        <row r="10392">
          <cell r="A10392" t="str">
            <v>Data Analyst</v>
          </cell>
          <cell r="H10392">
            <v>45131.334317129629</v>
          </cell>
        </row>
        <row r="10393">
          <cell r="A10393" t="str">
            <v>Data Analyst</v>
          </cell>
          <cell r="H10393">
            <v>45116.583391203712</v>
          </cell>
        </row>
        <row r="10394">
          <cell r="A10394" t="str">
            <v>Data Scientist</v>
          </cell>
          <cell r="H10394">
            <v>45056.66909722222</v>
          </cell>
        </row>
        <row r="10395">
          <cell r="A10395" t="str">
            <v>Data Analyst</v>
          </cell>
          <cell r="H10395">
            <v>45250.334305555552</v>
          </cell>
        </row>
        <row r="10396">
          <cell r="A10396" t="str">
            <v>Data Analyst</v>
          </cell>
          <cell r="H10396">
            <v>45014.752083333333</v>
          </cell>
        </row>
        <row r="10397">
          <cell r="A10397" t="str">
            <v>Senior Data Engineer</v>
          </cell>
          <cell r="H10397">
            <v>45128.923206018517</v>
          </cell>
        </row>
        <row r="10398">
          <cell r="A10398" t="str">
            <v>Data Scientist</v>
          </cell>
          <cell r="H10398">
            <v>44956.627696759257</v>
          </cell>
        </row>
        <row r="10399">
          <cell r="A10399" t="str">
            <v>Data Engineer</v>
          </cell>
          <cell r="H10399">
            <v>45173.297465277778</v>
          </cell>
        </row>
        <row r="10400">
          <cell r="A10400" t="str">
            <v>Data Scientist</v>
          </cell>
          <cell r="H10400">
            <v>44973.378912037027</v>
          </cell>
        </row>
        <row r="10401">
          <cell r="A10401" t="str">
            <v>Data Analyst</v>
          </cell>
          <cell r="H10401">
            <v>45104.582002314812</v>
          </cell>
        </row>
        <row r="10402">
          <cell r="A10402" t="str">
            <v>Data Analyst</v>
          </cell>
          <cell r="H10402">
            <v>44978.764884259261</v>
          </cell>
        </row>
        <row r="10403">
          <cell r="A10403" t="str">
            <v>Data Engineer</v>
          </cell>
          <cell r="H10403">
            <v>45266.710740740738</v>
          </cell>
        </row>
        <row r="10404">
          <cell r="A10404" t="str">
            <v>Data Scientist</v>
          </cell>
          <cell r="H10404">
            <v>44981.669039351851</v>
          </cell>
        </row>
        <row r="10405">
          <cell r="A10405" t="str">
            <v>Data Scientist</v>
          </cell>
          <cell r="H10405">
            <v>45247.293171296304</v>
          </cell>
        </row>
        <row r="10406">
          <cell r="A10406" t="str">
            <v>Senior Data Scientist</v>
          </cell>
          <cell r="H10406">
            <v>44982.00203703704</v>
          </cell>
        </row>
        <row r="10407">
          <cell r="A10407" t="str">
            <v>Data Analyst</v>
          </cell>
          <cell r="H10407">
            <v>45085.125567129631</v>
          </cell>
        </row>
        <row r="10408">
          <cell r="A10408" t="str">
            <v>Data Engineer</v>
          </cell>
          <cell r="H10408">
            <v>45115.008032407408</v>
          </cell>
        </row>
        <row r="10409">
          <cell r="A10409" t="str">
            <v>Data Scientist</v>
          </cell>
          <cell r="H10409">
            <v>45184.69226851852</v>
          </cell>
        </row>
        <row r="10410">
          <cell r="A10410" t="str">
            <v>Data Engineer</v>
          </cell>
          <cell r="H10410">
            <v>45191.839236111111</v>
          </cell>
        </row>
        <row r="10411">
          <cell r="A10411" t="str">
            <v>Data Scientist</v>
          </cell>
          <cell r="H10411">
            <v>45196.003020833326</v>
          </cell>
        </row>
        <row r="10412">
          <cell r="A10412" t="str">
            <v>Senior Data Scientist</v>
          </cell>
          <cell r="H10412">
            <v>45052.383437500001</v>
          </cell>
        </row>
        <row r="10413">
          <cell r="A10413" t="str">
            <v>Data Scientist</v>
          </cell>
          <cell r="H10413">
            <v>45092.376759259263</v>
          </cell>
        </row>
        <row r="10414">
          <cell r="A10414" t="str">
            <v>Data Scientist</v>
          </cell>
          <cell r="H10414">
            <v>45267.543680555558</v>
          </cell>
        </row>
        <row r="10415">
          <cell r="A10415" t="str">
            <v>Data Scientist</v>
          </cell>
          <cell r="H10415">
            <v>44981.793877314813</v>
          </cell>
        </row>
        <row r="10416">
          <cell r="A10416" t="str">
            <v>Senior Data Scientist</v>
          </cell>
          <cell r="H10416">
            <v>44949.669270833343</v>
          </cell>
        </row>
        <row r="10417">
          <cell r="A10417" t="str">
            <v>Data Scientist</v>
          </cell>
          <cell r="H10417">
            <v>44950.017500000002</v>
          </cell>
        </row>
        <row r="10418">
          <cell r="A10418" t="str">
            <v>Data Scientist</v>
          </cell>
          <cell r="H10418">
            <v>45183.292997685188</v>
          </cell>
        </row>
        <row r="10419">
          <cell r="A10419" t="str">
            <v>Data Analyst</v>
          </cell>
          <cell r="H10419">
            <v>45145.542337962957</v>
          </cell>
        </row>
        <row r="10420">
          <cell r="A10420" t="str">
            <v>Data Engineer</v>
          </cell>
          <cell r="H10420">
            <v>44970.674062500002</v>
          </cell>
        </row>
        <row r="10421">
          <cell r="A10421" t="str">
            <v>Data Engineer</v>
          </cell>
          <cell r="H10421">
            <v>44966.462905092587</v>
          </cell>
        </row>
        <row r="10422">
          <cell r="A10422" t="str">
            <v>Data Scientist</v>
          </cell>
          <cell r="H10422">
            <v>44973.503888888888</v>
          </cell>
        </row>
        <row r="10423">
          <cell r="A10423" t="str">
            <v>Data Engineer</v>
          </cell>
          <cell r="H10423">
            <v>45187.993078703701</v>
          </cell>
        </row>
        <row r="10424">
          <cell r="A10424" t="str">
            <v>Senior Data Scientist</v>
          </cell>
          <cell r="H10424">
            <v>45229.771307870367</v>
          </cell>
        </row>
        <row r="10425">
          <cell r="A10425" t="str">
            <v>Data Engineer</v>
          </cell>
          <cell r="H10425">
            <v>44932.731273148151</v>
          </cell>
        </row>
        <row r="10426">
          <cell r="A10426" t="str">
            <v>Data Scientist</v>
          </cell>
          <cell r="H10426">
            <v>44929.982442129629</v>
          </cell>
        </row>
        <row r="10427">
          <cell r="A10427" t="str">
            <v>Data Scientist</v>
          </cell>
          <cell r="H10427">
            <v>45042.421261574083</v>
          </cell>
        </row>
        <row r="10428">
          <cell r="A10428" t="str">
            <v>Senior Data Analyst</v>
          </cell>
          <cell r="H10428">
            <v>45260.417453703703</v>
          </cell>
        </row>
        <row r="10429">
          <cell r="A10429" t="str">
            <v>Senior Data Engineer</v>
          </cell>
          <cell r="H10429">
            <v>44956.379976851851</v>
          </cell>
        </row>
        <row r="10430">
          <cell r="A10430" t="str">
            <v>Data Engineer</v>
          </cell>
          <cell r="H10430">
            <v>45280.129652777781</v>
          </cell>
        </row>
        <row r="10431">
          <cell r="A10431" t="str">
            <v>Data Scientist</v>
          </cell>
          <cell r="H10431">
            <v>45159.503912037027</v>
          </cell>
        </row>
        <row r="10432">
          <cell r="A10432" t="str">
            <v>Data Scientist</v>
          </cell>
          <cell r="H10432">
            <v>45044.751851851863</v>
          </cell>
        </row>
        <row r="10433">
          <cell r="A10433" t="str">
            <v>Data Analyst</v>
          </cell>
          <cell r="H10433">
            <v>44937.585185185177</v>
          </cell>
        </row>
        <row r="10434">
          <cell r="A10434" t="str">
            <v>Data Scientist</v>
          </cell>
          <cell r="H10434">
            <v>44972.483229166668</v>
          </cell>
        </row>
        <row r="10435">
          <cell r="A10435" t="str">
            <v>Data Engineer</v>
          </cell>
          <cell r="H10435">
            <v>45084.806527777779</v>
          </cell>
        </row>
        <row r="10436">
          <cell r="A10436" t="str">
            <v>Data Analyst</v>
          </cell>
          <cell r="H10436">
            <v>44979.720960648148</v>
          </cell>
        </row>
        <row r="10437">
          <cell r="A10437" t="str">
            <v>Data Scientist</v>
          </cell>
          <cell r="H10437">
            <v>45161.501030092593</v>
          </cell>
        </row>
        <row r="10438">
          <cell r="A10438" t="str">
            <v>Data Engineer</v>
          </cell>
          <cell r="H10438">
            <v>45012.58090277778</v>
          </cell>
        </row>
        <row r="10439">
          <cell r="A10439" t="str">
            <v>Data Analyst</v>
          </cell>
          <cell r="H10439">
            <v>45162.751087962963</v>
          </cell>
        </row>
        <row r="10440">
          <cell r="A10440" t="str">
            <v>Data Scientist</v>
          </cell>
          <cell r="H10440">
            <v>45071.543668981481</v>
          </cell>
        </row>
        <row r="10441">
          <cell r="A10441" t="str">
            <v>Senior Data Engineer</v>
          </cell>
          <cell r="H10441">
            <v>44986.735081018523</v>
          </cell>
        </row>
        <row r="10442">
          <cell r="A10442" t="str">
            <v>Data Analyst</v>
          </cell>
          <cell r="H10442">
            <v>44963.416319444441</v>
          </cell>
        </row>
        <row r="10443">
          <cell r="A10443" t="str">
            <v>Data Engineer</v>
          </cell>
          <cell r="H10443">
            <v>45266.597812499997</v>
          </cell>
        </row>
        <row r="10444">
          <cell r="A10444" t="str">
            <v>Senior Data Engineer</v>
          </cell>
          <cell r="H10444">
            <v>45029.595138888893</v>
          </cell>
        </row>
        <row r="10445">
          <cell r="A10445" t="str">
            <v>Data Engineer</v>
          </cell>
          <cell r="H10445">
            <v>45165.299432870372</v>
          </cell>
        </row>
        <row r="10446">
          <cell r="A10446" t="str">
            <v>Data Scientist</v>
          </cell>
          <cell r="H10446">
            <v>45275.74659722222</v>
          </cell>
        </row>
        <row r="10447">
          <cell r="A10447" t="str">
            <v>Data Analyst</v>
          </cell>
          <cell r="H10447">
            <v>45187.958310185182</v>
          </cell>
        </row>
        <row r="10448">
          <cell r="A10448" t="str">
            <v>Senior Data Engineer</v>
          </cell>
          <cell r="H10448">
            <v>45275.504861111112</v>
          </cell>
        </row>
        <row r="10449">
          <cell r="A10449" t="str">
            <v>Data Analyst</v>
          </cell>
          <cell r="H10449">
            <v>45075.551354166673</v>
          </cell>
        </row>
        <row r="10450">
          <cell r="A10450" t="str">
            <v>Business Analyst</v>
          </cell>
          <cell r="H10450">
            <v>45041.66747685185</v>
          </cell>
        </row>
        <row r="10451">
          <cell r="A10451" t="str">
            <v>Data Engineer</v>
          </cell>
          <cell r="H10451">
            <v>44985.551412037043</v>
          </cell>
        </row>
        <row r="10452">
          <cell r="A10452" t="str">
            <v>Data Engineer</v>
          </cell>
          <cell r="H10452">
            <v>45146.077581018522</v>
          </cell>
        </row>
        <row r="10453">
          <cell r="A10453" t="str">
            <v>Data Scientist</v>
          </cell>
          <cell r="H10453">
            <v>45190.741319444453</v>
          </cell>
        </row>
        <row r="10454">
          <cell r="A10454" t="str">
            <v>Data Analyst</v>
          </cell>
          <cell r="H10454">
            <v>45238.710787037038</v>
          </cell>
        </row>
        <row r="10455">
          <cell r="A10455" t="str">
            <v>Data Engineer</v>
          </cell>
          <cell r="H10455">
            <v>45078.851087962961</v>
          </cell>
        </row>
        <row r="10456">
          <cell r="A10456" t="str">
            <v>Data Engineer</v>
          </cell>
          <cell r="H10456">
            <v>44942.462893518517</v>
          </cell>
        </row>
        <row r="10457">
          <cell r="A10457" t="str">
            <v>Data Engineer</v>
          </cell>
          <cell r="H10457">
            <v>44974.022233796299</v>
          </cell>
        </row>
        <row r="10458">
          <cell r="A10458" t="str">
            <v>Data Scientist</v>
          </cell>
          <cell r="H10458">
            <v>44929.982094907413</v>
          </cell>
        </row>
        <row r="10459">
          <cell r="A10459" t="str">
            <v>Senior Data Engineer</v>
          </cell>
          <cell r="H10459">
            <v>44938.591608796298</v>
          </cell>
        </row>
        <row r="10460">
          <cell r="A10460" t="str">
            <v>Data Scientist</v>
          </cell>
          <cell r="H10460">
            <v>44951.986990740741</v>
          </cell>
        </row>
        <row r="10461">
          <cell r="A10461" t="str">
            <v>Data Analyst</v>
          </cell>
          <cell r="H10461">
            <v>45159.917222222219</v>
          </cell>
        </row>
        <row r="10462">
          <cell r="A10462" t="str">
            <v>Senior Data Engineer</v>
          </cell>
          <cell r="H10462">
            <v>45156.422407407408</v>
          </cell>
        </row>
        <row r="10463">
          <cell r="A10463" t="str">
            <v>Data Engineer</v>
          </cell>
          <cell r="H10463">
            <v>45282.791689814818</v>
          </cell>
        </row>
        <row r="10464">
          <cell r="A10464" t="str">
            <v>Data Scientist</v>
          </cell>
          <cell r="H10464">
            <v>45061.543009259258</v>
          </cell>
        </row>
        <row r="10465">
          <cell r="A10465" t="str">
            <v>Data Scientist</v>
          </cell>
          <cell r="H10465">
            <v>44945.599143518521</v>
          </cell>
        </row>
        <row r="10466">
          <cell r="A10466" t="str">
            <v>Machine Learning Engineer</v>
          </cell>
          <cell r="H10466">
            <v>45071.56490740741</v>
          </cell>
        </row>
        <row r="10467">
          <cell r="A10467" t="str">
            <v>Data Engineer</v>
          </cell>
          <cell r="H10467">
            <v>44987.284988425927</v>
          </cell>
        </row>
        <row r="10468">
          <cell r="A10468" t="str">
            <v>Data Engineer</v>
          </cell>
          <cell r="H10468">
            <v>44991.780358796299</v>
          </cell>
        </row>
        <row r="10469">
          <cell r="A10469" t="str">
            <v>Data Engineer</v>
          </cell>
          <cell r="H10469">
            <v>45217.836956018517</v>
          </cell>
        </row>
        <row r="10470">
          <cell r="A10470" t="str">
            <v>Senior Data Engineer</v>
          </cell>
          <cell r="H10470">
            <v>45132.423136574071</v>
          </cell>
        </row>
        <row r="10471">
          <cell r="A10471" t="str">
            <v>Data Engineer</v>
          </cell>
          <cell r="H10471">
            <v>44928.992685185192</v>
          </cell>
        </row>
        <row r="10472">
          <cell r="A10472" t="str">
            <v>Data Analyst</v>
          </cell>
          <cell r="H10472">
            <v>45210.980497685188</v>
          </cell>
        </row>
        <row r="10473">
          <cell r="A10473" t="str">
            <v>Machine Learning Engineer</v>
          </cell>
          <cell r="H10473">
            <v>44938.587291666663</v>
          </cell>
        </row>
        <row r="10474">
          <cell r="A10474" t="str">
            <v>Data Analyst</v>
          </cell>
          <cell r="H10474">
            <v>45080.395671296297</v>
          </cell>
        </row>
        <row r="10475">
          <cell r="A10475" t="str">
            <v>Senior Data Scientist</v>
          </cell>
          <cell r="H10475">
            <v>45138.544479166667</v>
          </cell>
        </row>
        <row r="10476">
          <cell r="A10476" t="str">
            <v>Machine Learning Engineer</v>
          </cell>
          <cell r="H10476">
            <v>44978.417071759257</v>
          </cell>
        </row>
        <row r="10477">
          <cell r="A10477" t="str">
            <v>Senior Data Engineer</v>
          </cell>
          <cell r="H10477">
            <v>44979.340925925928</v>
          </cell>
        </row>
        <row r="10478">
          <cell r="A10478" t="str">
            <v>Senior Data Engineer</v>
          </cell>
          <cell r="H10478">
            <v>45201.439108796287</v>
          </cell>
        </row>
        <row r="10479">
          <cell r="A10479" t="str">
            <v>Data Scientist</v>
          </cell>
          <cell r="H10479">
            <v>45174.75099537037</v>
          </cell>
        </row>
        <row r="10480">
          <cell r="A10480" t="str">
            <v>Data Scientist</v>
          </cell>
          <cell r="H10480">
            <v>45289.417662037027</v>
          </cell>
        </row>
        <row r="10481">
          <cell r="A10481" t="str">
            <v>Data Scientist</v>
          </cell>
          <cell r="H10481">
            <v>45145.347685185188</v>
          </cell>
        </row>
        <row r="10482">
          <cell r="A10482" t="str">
            <v>Data Engineer</v>
          </cell>
          <cell r="H10482">
            <v>44980.308356481481</v>
          </cell>
        </row>
        <row r="10483">
          <cell r="A10483" t="str">
            <v>Data Engineer</v>
          </cell>
          <cell r="H10483">
            <v>45077.796678240738</v>
          </cell>
        </row>
        <row r="10484">
          <cell r="A10484" t="str">
            <v>Senior Data Scientist</v>
          </cell>
          <cell r="H10484">
            <v>44988.253541666672</v>
          </cell>
        </row>
        <row r="10485">
          <cell r="A10485" t="str">
            <v>Data Scientist</v>
          </cell>
          <cell r="H10485">
            <v>44944.825798611113</v>
          </cell>
        </row>
        <row r="10486">
          <cell r="A10486" t="str">
            <v>Data Engineer</v>
          </cell>
          <cell r="H10486">
            <v>45134.74800925926</v>
          </cell>
        </row>
        <row r="10487">
          <cell r="A10487" t="str">
            <v>Data Engineer</v>
          </cell>
          <cell r="H10487">
            <v>44997.630648148152</v>
          </cell>
        </row>
        <row r="10488">
          <cell r="A10488" t="str">
            <v>Data Scientist</v>
          </cell>
          <cell r="H10488">
            <v>45037.879537037043</v>
          </cell>
        </row>
        <row r="10489">
          <cell r="A10489" t="str">
            <v>Data Analyst</v>
          </cell>
          <cell r="H10489">
            <v>45210.750034722223</v>
          </cell>
        </row>
        <row r="10490">
          <cell r="A10490" t="str">
            <v>Data Engineer</v>
          </cell>
          <cell r="H10490">
            <v>44928.713113425933</v>
          </cell>
        </row>
        <row r="10491">
          <cell r="A10491" t="str">
            <v>Senior Data Analyst</v>
          </cell>
          <cell r="H10491">
            <v>45237.708310185182</v>
          </cell>
        </row>
        <row r="10492">
          <cell r="A10492" t="str">
            <v>Data Scientist</v>
          </cell>
          <cell r="H10492">
            <v>44950.628680555557</v>
          </cell>
        </row>
        <row r="10493">
          <cell r="A10493" t="str">
            <v>Data Engineer</v>
          </cell>
          <cell r="H10493">
            <v>44979.739675925928</v>
          </cell>
        </row>
        <row r="10494">
          <cell r="A10494" t="str">
            <v>Data Scientist</v>
          </cell>
          <cell r="H10494">
            <v>45076.602326388893</v>
          </cell>
        </row>
        <row r="10495">
          <cell r="A10495" t="str">
            <v>Senior Data Scientist</v>
          </cell>
          <cell r="H10495">
            <v>45118.881782407407</v>
          </cell>
        </row>
        <row r="10496">
          <cell r="A10496" t="str">
            <v>Business Analyst</v>
          </cell>
          <cell r="H10496">
            <v>45212.459074074082</v>
          </cell>
        </row>
        <row r="10497">
          <cell r="A10497" t="str">
            <v>Data Scientist</v>
          </cell>
          <cell r="H10497">
            <v>45231.818865740737</v>
          </cell>
        </row>
        <row r="10498">
          <cell r="A10498" t="str">
            <v>Data Analyst</v>
          </cell>
          <cell r="H10498">
            <v>44928.624988425923</v>
          </cell>
        </row>
        <row r="10499">
          <cell r="A10499" t="str">
            <v>Data Analyst</v>
          </cell>
          <cell r="H10499">
            <v>45113.875057870369</v>
          </cell>
        </row>
        <row r="10500">
          <cell r="A10500" t="str">
            <v>Data Analyst</v>
          </cell>
          <cell r="H10500">
            <v>45041.418194444443</v>
          </cell>
        </row>
        <row r="10501">
          <cell r="A10501" t="str">
            <v>Data Engineer</v>
          </cell>
          <cell r="H10501">
            <v>45151.462592592587</v>
          </cell>
        </row>
        <row r="10502">
          <cell r="A10502" t="str">
            <v>Data Engineer</v>
          </cell>
          <cell r="H10502">
            <v>45142.834224537037</v>
          </cell>
        </row>
        <row r="10503">
          <cell r="A10503" t="str">
            <v>Data Engineer</v>
          </cell>
          <cell r="H10503">
            <v>45162.546412037038</v>
          </cell>
        </row>
        <row r="10504">
          <cell r="A10504" t="str">
            <v>Data Scientist</v>
          </cell>
          <cell r="H10504">
            <v>45121.543749999997</v>
          </cell>
        </row>
        <row r="10505">
          <cell r="A10505" t="str">
            <v>Data Analyst</v>
          </cell>
          <cell r="H10505">
            <v>45221.750752314823</v>
          </cell>
        </row>
        <row r="10506">
          <cell r="A10506" t="str">
            <v>Data Scientist</v>
          </cell>
          <cell r="H10506">
            <v>45240.890787037039</v>
          </cell>
        </row>
        <row r="10507">
          <cell r="A10507" t="str">
            <v>Data Analyst</v>
          </cell>
          <cell r="H10507">
            <v>45224.250243055547</v>
          </cell>
        </row>
        <row r="10508">
          <cell r="A10508" t="str">
            <v>Data Scientist</v>
          </cell>
          <cell r="H10508">
            <v>45002.502071759263</v>
          </cell>
        </row>
        <row r="10509">
          <cell r="A10509" t="str">
            <v>Cloud Engineer</v>
          </cell>
          <cell r="H10509">
            <v>44957.108402777783</v>
          </cell>
        </row>
        <row r="10510">
          <cell r="A10510" t="str">
            <v>Data Engineer</v>
          </cell>
          <cell r="H10510">
            <v>45047.4219212963</v>
          </cell>
        </row>
        <row r="10511">
          <cell r="A10511" t="str">
            <v>Data Analyst</v>
          </cell>
          <cell r="H10511">
            <v>44928.698923611111</v>
          </cell>
        </row>
        <row r="10512">
          <cell r="A10512" t="str">
            <v>Data Analyst</v>
          </cell>
          <cell r="H10512">
            <v>44955.655335648153</v>
          </cell>
        </row>
        <row r="10513">
          <cell r="A10513" t="str">
            <v>Data Analyst</v>
          </cell>
          <cell r="H10513">
            <v>45103.709386574083</v>
          </cell>
        </row>
        <row r="10514">
          <cell r="A10514" t="str">
            <v>Data Analyst</v>
          </cell>
          <cell r="H10514">
            <v>45106.50922453704</v>
          </cell>
        </row>
        <row r="10515">
          <cell r="A10515" t="str">
            <v>Software Engineer</v>
          </cell>
          <cell r="H10515">
            <v>45233.838599537034</v>
          </cell>
        </row>
        <row r="10516">
          <cell r="A10516" t="str">
            <v>Data Engineer</v>
          </cell>
          <cell r="H10516">
            <v>45004.95621527778</v>
          </cell>
        </row>
        <row r="10517">
          <cell r="A10517" t="str">
            <v>Senior Data Scientist</v>
          </cell>
          <cell r="H10517">
            <v>45103.960081018522</v>
          </cell>
        </row>
        <row r="10518">
          <cell r="A10518" t="str">
            <v>Data Analyst</v>
          </cell>
          <cell r="H10518">
            <v>45054.894699074073</v>
          </cell>
        </row>
        <row r="10519">
          <cell r="A10519" t="str">
            <v>Data Analyst</v>
          </cell>
          <cell r="H10519">
            <v>45133.625</v>
          </cell>
        </row>
        <row r="10520">
          <cell r="A10520" t="str">
            <v>Data Engineer</v>
          </cell>
          <cell r="H10520">
            <v>45020.632581018523</v>
          </cell>
        </row>
        <row r="10521">
          <cell r="A10521" t="str">
            <v>Data Scientist</v>
          </cell>
          <cell r="H10521">
            <v>44983.752546296288</v>
          </cell>
        </row>
        <row r="10522">
          <cell r="A10522" t="str">
            <v>Senior Data Scientist</v>
          </cell>
          <cell r="H10522">
            <v>44973.463055555563</v>
          </cell>
        </row>
        <row r="10523">
          <cell r="A10523" t="str">
            <v>Data Engineer</v>
          </cell>
          <cell r="H10523">
            <v>45048.759143518517</v>
          </cell>
        </row>
        <row r="10524">
          <cell r="A10524" t="str">
            <v>Data Scientist</v>
          </cell>
          <cell r="H10524">
            <v>45016.754675925928</v>
          </cell>
        </row>
        <row r="10525">
          <cell r="A10525" t="str">
            <v>Data Engineer</v>
          </cell>
          <cell r="H10525">
            <v>44943.037986111107</v>
          </cell>
        </row>
        <row r="10526">
          <cell r="A10526" t="str">
            <v>Data Analyst</v>
          </cell>
          <cell r="H10526">
            <v>44953.812557870369</v>
          </cell>
        </row>
        <row r="10527">
          <cell r="A10527" t="str">
            <v>Data Engineer</v>
          </cell>
          <cell r="H10527">
            <v>45139.757037037038</v>
          </cell>
        </row>
        <row r="10528">
          <cell r="A10528" t="str">
            <v>Software Engineer</v>
          </cell>
          <cell r="H10528">
            <v>44950.545682870368</v>
          </cell>
        </row>
        <row r="10529">
          <cell r="A10529" t="str">
            <v>Senior Data Engineer</v>
          </cell>
          <cell r="H10529">
            <v>45041.133287037039</v>
          </cell>
        </row>
        <row r="10530">
          <cell r="A10530" t="str">
            <v>Data Analyst</v>
          </cell>
          <cell r="H10530">
            <v>45076.876331018517</v>
          </cell>
        </row>
        <row r="10531">
          <cell r="A10531" t="str">
            <v>Data Analyst</v>
          </cell>
          <cell r="H10531">
            <v>45035.462638888886</v>
          </cell>
        </row>
        <row r="10532">
          <cell r="A10532" t="str">
            <v>Senior Data Analyst</v>
          </cell>
          <cell r="H10532">
            <v>44965.874803240738</v>
          </cell>
        </row>
        <row r="10533">
          <cell r="A10533" t="str">
            <v>Data Scientist</v>
          </cell>
          <cell r="H10533">
            <v>45021.544710648152</v>
          </cell>
        </row>
        <row r="10534">
          <cell r="A10534" t="str">
            <v>Data Engineer</v>
          </cell>
          <cell r="H10534">
            <v>44973.630636574067</v>
          </cell>
        </row>
        <row r="10535">
          <cell r="A10535" t="str">
            <v>Data Engineer</v>
          </cell>
          <cell r="H10535">
            <v>44951.666354166657</v>
          </cell>
        </row>
        <row r="10536">
          <cell r="A10536" t="str">
            <v>Data Scientist</v>
          </cell>
          <cell r="H10536">
            <v>45057.54650462963</v>
          </cell>
        </row>
        <row r="10537">
          <cell r="A10537" t="str">
            <v>Data Scientist</v>
          </cell>
          <cell r="H10537">
            <v>45247.793240740742</v>
          </cell>
        </row>
        <row r="10538">
          <cell r="A10538" t="str">
            <v>Data Engineer</v>
          </cell>
          <cell r="H10538">
            <v>45089.900138888886</v>
          </cell>
        </row>
        <row r="10539">
          <cell r="A10539" t="str">
            <v>Data Engineer</v>
          </cell>
          <cell r="H10539">
            <v>44980.571921296287</v>
          </cell>
        </row>
        <row r="10540">
          <cell r="A10540" t="str">
            <v>Data Analyst</v>
          </cell>
          <cell r="H10540">
            <v>44932.83353009259</v>
          </cell>
        </row>
        <row r="10541">
          <cell r="A10541" t="str">
            <v>Data Analyst</v>
          </cell>
          <cell r="H10541">
            <v>44934.989432870367</v>
          </cell>
        </row>
        <row r="10542">
          <cell r="A10542" t="str">
            <v>Data Scientist</v>
          </cell>
          <cell r="H10542">
            <v>45260.920208333337</v>
          </cell>
        </row>
        <row r="10543">
          <cell r="A10543" t="str">
            <v>Senior Data Scientist</v>
          </cell>
          <cell r="H10543">
            <v>44967.705659722233</v>
          </cell>
        </row>
        <row r="10544">
          <cell r="A10544" t="str">
            <v>Data Engineer</v>
          </cell>
          <cell r="H10544">
            <v>44944.965752314813</v>
          </cell>
        </row>
        <row r="10545">
          <cell r="A10545" t="str">
            <v>Data Analyst</v>
          </cell>
          <cell r="H10545">
            <v>45112.836909722217</v>
          </cell>
        </row>
        <row r="10546">
          <cell r="A10546" t="str">
            <v>Data Analyst</v>
          </cell>
          <cell r="H10546">
            <v>45222.542071759257</v>
          </cell>
        </row>
        <row r="10547">
          <cell r="A10547" t="str">
            <v>Data Engineer</v>
          </cell>
          <cell r="H10547">
            <v>45073.450821759259</v>
          </cell>
        </row>
        <row r="10548">
          <cell r="A10548" t="str">
            <v>Senior Data Analyst</v>
          </cell>
          <cell r="H10548">
            <v>45051.387349537043</v>
          </cell>
        </row>
        <row r="10549">
          <cell r="A10549" t="str">
            <v>Senior Data Engineer</v>
          </cell>
          <cell r="H10549">
            <v>45013.770069444443</v>
          </cell>
        </row>
        <row r="10550">
          <cell r="A10550" t="str">
            <v>Senior Data Scientist</v>
          </cell>
          <cell r="H10550">
            <v>45140.754224537042</v>
          </cell>
        </row>
        <row r="10551">
          <cell r="A10551" t="str">
            <v>Data Scientist</v>
          </cell>
          <cell r="H10551">
            <v>45015.253194444442</v>
          </cell>
        </row>
        <row r="10552">
          <cell r="A10552" t="str">
            <v>Data Analyst</v>
          </cell>
          <cell r="H10552">
            <v>45272.913217592592</v>
          </cell>
        </row>
        <row r="10553">
          <cell r="A10553" t="str">
            <v>Data Engineer</v>
          </cell>
          <cell r="H10553">
            <v>45182.504236111112</v>
          </cell>
        </row>
        <row r="10554">
          <cell r="A10554" t="str">
            <v>Data Scientist</v>
          </cell>
          <cell r="H10554">
            <v>45167.917662037027</v>
          </cell>
        </row>
        <row r="10555">
          <cell r="A10555" t="str">
            <v>Senior Data Engineer</v>
          </cell>
          <cell r="H10555">
            <v>45060.310706018521</v>
          </cell>
        </row>
        <row r="10556">
          <cell r="A10556" t="str">
            <v>Senior Data Scientist</v>
          </cell>
          <cell r="H10556">
            <v>45078.753611111111</v>
          </cell>
        </row>
        <row r="10557">
          <cell r="A10557" t="str">
            <v>Data Scientist</v>
          </cell>
          <cell r="H10557">
            <v>45258.710011574083</v>
          </cell>
        </row>
        <row r="10558">
          <cell r="A10558" t="str">
            <v>Senior Data Scientist</v>
          </cell>
          <cell r="H10558">
            <v>45250.66815972222</v>
          </cell>
        </row>
        <row r="10559">
          <cell r="A10559" t="str">
            <v>Data Scientist</v>
          </cell>
          <cell r="H10559">
            <v>45143.404664351852</v>
          </cell>
        </row>
        <row r="10560">
          <cell r="A10560" t="str">
            <v>Data Engineer</v>
          </cell>
          <cell r="H10560">
            <v>45059.727349537039</v>
          </cell>
        </row>
        <row r="10561">
          <cell r="A10561" t="str">
            <v>Data Scientist</v>
          </cell>
          <cell r="H10561">
            <v>44998.505335648151</v>
          </cell>
        </row>
        <row r="10562">
          <cell r="A10562" t="str">
            <v>Data Engineer</v>
          </cell>
          <cell r="H10562">
            <v>44998.509837962964</v>
          </cell>
        </row>
        <row r="10563">
          <cell r="A10563" t="str">
            <v>Data Analyst</v>
          </cell>
          <cell r="H10563">
            <v>45248.209699074083</v>
          </cell>
        </row>
        <row r="10564">
          <cell r="A10564" t="str">
            <v>Data Engineer</v>
          </cell>
          <cell r="H10564">
            <v>45093.65724537037</v>
          </cell>
        </row>
        <row r="10565">
          <cell r="A10565" t="str">
            <v>Data Scientist</v>
          </cell>
          <cell r="H10565">
            <v>44929.982974537037</v>
          </cell>
        </row>
        <row r="10566">
          <cell r="A10566" t="str">
            <v>Data Engineer</v>
          </cell>
          <cell r="H10566">
            <v>44988.490520833337</v>
          </cell>
        </row>
        <row r="10567">
          <cell r="A10567" t="str">
            <v>Data Analyst</v>
          </cell>
          <cell r="H10567">
            <v>45040.750428240739</v>
          </cell>
        </row>
        <row r="10568">
          <cell r="A10568" t="str">
            <v>Data Analyst</v>
          </cell>
          <cell r="H10568">
            <v>44936.983078703714</v>
          </cell>
        </row>
        <row r="10569">
          <cell r="A10569" t="str">
            <v>Data Analyst</v>
          </cell>
          <cell r="H10569">
            <v>45077.792256944442</v>
          </cell>
        </row>
        <row r="10570">
          <cell r="A10570" t="str">
            <v>Data Analyst</v>
          </cell>
          <cell r="H10570">
            <v>45148.666678240741</v>
          </cell>
        </row>
        <row r="10571">
          <cell r="A10571" t="str">
            <v>Senior Data Engineer</v>
          </cell>
          <cell r="H10571">
            <v>45182.670347222222</v>
          </cell>
        </row>
        <row r="10572">
          <cell r="A10572" t="str">
            <v>Data Analyst</v>
          </cell>
          <cell r="H10572">
            <v>45278.010266203702</v>
          </cell>
        </row>
        <row r="10573">
          <cell r="A10573" t="str">
            <v>Data Scientist</v>
          </cell>
          <cell r="H10573">
            <v>45289.015983796293</v>
          </cell>
        </row>
        <row r="10574">
          <cell r="A10574" t="str">
            <v>Data Engineer</v>
          </cell>
          <cell r="H10574">
            <v>45220.756192129629</v>
          </cell>
        </row>
        <row r="10575">
          <cell r="A10575" t="str">
            <v>Data Engineer</v>
          </cell>
          <cell r="H10575">
            <v>45118.593113425923</v>
          </cell>
        </row>
        <row r="10576">
          <cell r="A10576" t="str">
            <v>Data Engineer</v>
          </cell>
          <cell r="H10576">
            <v>45232.965046296304</v>
          </cell>
        </row>
        <row r="10577">
          <cell r="A10577" t="str">
            <v>Data Analyst</v>
          </cell>
          <cell r="H10577">
            <v>45209.626238425917</v>
          </cell>
        </row>
        <row r="10578">
          <cell r="A10578" t="str">
            <v>Data Engineer</v>
          </cell>
          <cell r="H10578">
            <v>45148.278564814813</v>
          </cell>
        </row>
        <row r="10579">
          <cell r="A10579" t="str">
            <v>Data Engineer</v>
          </cell>
          <cell r="H10579">
            <v>45030.547291666669</v>
          </cell>
        </row>
        <row r="10580">
          <cell r="A10580" t="str">
            <v>Data Scientist</v>
          </cell>
          <cell r="H10580">
            <v>45154.294259259259</v>
          </cell>
        </row>
        <row r="10581">
          <cell r="A10581" t="str">
            <v>Data Scientist</v>
          </cell>
          <cell r="H10581">
            <v>45112.735243055547</v>
          </cell>
        </row>
        <row r="10582">
          <cell r="A10582" t="str">
            <v>Data Scientist</v>
          </cell>
          <cell r="H10582">
            <v>45073.252430555563</v>
          </cell>
        </row>
        <row r="10583">
          <cell r="A10583" t="str">
            <v>Senior Data Scientist</v>
          </cell>
          <cell r="H10583">
            <v>45028.783958333333</v>
          </cell>
        </row>
        <row r="10584">
          <cell r="A10584" t="str">
            <v>Data Engineer</v>
          </cell>
          <cell r="H10584">
            <v>45063.432986111111</v>
          </cell>
        </row>
        <row r="10585">
          <cell r="A10585" t="str">
            <v>Data Scientist</v>
          </cell>
          <cell r="H10585">
            <v>45097.877118055563</v>
          </cell>
        </row>
        <row r="10586">
          <cell r="A10586" t="str">
            <v>Data Analyst</v>
          </cell>
          <cell r="H10586">
            <v>45256.459722222222</v>
          </cell>
        </row>
        <row r="10587">
          <cell r="A10587" t="str">
            <v>Senior Data Analyst</v>
          </cell>
          <cell r="H10587">
            <v>45287.626759259263</v>
          </cell>
        </row>
        <row r="10588">
          <cell r="A10588" t="str">
            <v>Senior Data Scientist</v>
          </cell>
          <cell r="H10588">
            <v>45118.409409722219</v>
          </cell>
        </row>
        <row r="10589">
          <cell r="A10589" t="str">
            <v>Data Engineer</v>
          </cell>
          <cell r="H10589">
            <v>44992.646597222221</v>
          </cell>
        </row>
        <row r="10590">
          <cell r="A10590" t="str">
            <v>Data Scientist</v>
          </cell>
          <cell r="H10590">
            <v>45062.870416666658</v>
          </cell>
        </row>
        <row r="10591">
          <cell r="A10591" t="str">
            <v>Data Analyst</v>
          </cell>
          <cell r="H10591">
            <v>45240.355810185189</v>
          </cell>
        </row>
        <row r="10592">
          <cell r="A10592" t="str">
            <v>Data Analyst</v>
          </cell>
          <cell r="H10592">
            <v>45247.391157407408</v>
          </cell>
        </row>
        <row r="10593">
          <cell r="A10593" t="str">
            <v>Business Analyst</v>
          </cell>
          <cell r="H10593">
            <v>45118.294988425929</v>
          </cell>
        </row>
        <row r="10594">
          <cell r="A10594" t="str">
            <v>Software Engineer</v>
          </cell>
          <cell r="H10594">
            <v>44993.792847222219</v>
          </cell>
        </row>
        <row r="10595">
          <cell r="A10595" t="str">
            <v>Data Scientist</v>
          </cell>
          <cell r="H10595">
            <v>45182.62667824074</v>
          </cell>
        </row>
        <row r="10596">
          <cell r="A10596" t="str">
            <v>Data Scientist</v>
          </cell>
          <cell r="H10596">
            <v>44981.056666666656</v>
          </cell>
        </row>
        <row r="10597">
          <cell r="A10597" t="str">
            <v>Data Scientist</v>
          </cell>
          <cell r="H10597">
            <v>45057.670868055553</v>
          </cell>
        </row>
        <row r="10598">
          <cell r="A10598" t="str">
            <v>Senior Data Engineer</v>
          </cell>
          <cell r="H10598">
            <v>44967.316122685188</v>
          </cell>
        </row>
        <row r="10599">
          <cell r="A10599" t="str">
            <v>Senior Data Analyst</v>
          </cell>
          <cell r="H10599">
            <v>45044.250821759262</v>
          </cell>
        </row>
        <row r="10600">
          <cell r="A10600" t="str">
            <v>Data Analyst</v>
          </cell>
          <cell r="H10600">
            <v>45121.584953703707</v>
          </cell>
        </row>
        <row r="10601">
          <cell r="A10601" t="str">
            <v>Software Engineer</v>
          </cell>
          <cell r="H10601">
            <v>45121.620856481481</v>
          </cell>
        </row>
        <row r="10602">
          <cell r="A10602" t="str">
            <v>Data Scientist</v>
          </cell>
          <cell r="H10602">
            <v>45072.586469907408</v>
          </cell>
        </row>
        <row r="10603">
          <cell r="A10603" t="str">
            <v>Data Analyst</v>
          </cell>
          <cell r="H10603">
            <v>45233.794490740736</v>
          </cell>
        </row>
        <row r="10604">
          <cell r="A10604" t="str">
            <v>Data Scientist</v>
          </cell>
          <cell r="H10604">
            <v>44967.265868055547</v>
          </cell>
        </row>
        <row r="10605">
          <cell r="A10605" t="str">
            <v>Senior Data Engineer</v>
          </cell>
          <cell r="H10605">
            <v>45085.832986111112</v>
          </cell>
        </row>
        <row r="10606">
          <cell r="A10606" t="str">
            <v>Data Scientist</v>
          </cell>
          <cell r="H10606">
            <v>44985.409814814811</v>
          </cell>
        </row>
        <row r="10607">
          <cell r="A10607" t="str">
            <v>Senior Data Engineer</v>
          </cell>
          <cell r="H10607">
            <v>45267.630729166667</v>
          </cell>
        </row>
        <row r="10608">
          <cell r="A10608" t="str">
            <v>Data Engineer</v>
          </cell>
          <cell r="H10608">
            <v>45041.651469907411</v>
          </cell>
        </row>
        <row r="10609">
          <cell r="A10609" t="str">
            <v>Data Scientist</v>
          </cell>
          <cell r="H10609">
            <v>45232.87699074074</v>
          </cell>
        </row>
        <row r="10610">
          <cell r="A10610" t="str">
            <v>Senior Data Scientist</v>
          </cell>
          <cell r="H10610">
            <v>44993.627974537027</v>
          </cell>
        </row>
        <row r="10611">
          <cell r="A10611" t="str">
            <v>Data Engineer</v>
          </cell>
          <cell r="H10611">
            <v>44989.724432870367</v>
          </cell>
        </row>
        <row r="10612">
          <cell r="A10612" t="str">
            <v>Data Scientist</v>
          </cell>
          <cell r="H10612">
            <v>45079.572777777779</v>
          </cell>
        </row>
        <row r="10613">
          <cell r="A10613" t="str">
            <v>Senior Data Analyst</v>
          </cell>
          <cell r="H10613">
            <v>45021.750775462962</v>
          </cell>
        </row>
        <row r="10614">
          <cell r="A10614" t="str">
            <v>Data Scientist</v>
          </cell>
          <cell r="H10614">
            <v>45266.044409722221</v>
          </cell>
        </row>
        <row r="10615">
          <cell r="A10615" t="str">
            <v>Data Analyst</v>
          </cell>
          <cell r="H10615">
            <v>44963.834016203713</v>
          </cell>
        </row>
        <row r="10616">
          <cell r="A10616" t="str">
            <v>Data Scientist</v>
          </cell>
          <cell r="H10616">
            <v>44946.750810185193</v>
          </cell>
        </row>
        <row r="10617">
          <cell r="A10617" t="str">
            <v>Data Engineer</v>
          </cell>
          <cell r="H10617">
            <v>44967.419004629628</v>
          </cell>
        </row>
        <row r="10618">
          <cell r="A10618" t="str">
            <v>Data Analyst</v>
          </cell>
          <cell r="H10618">
            <v>45226.625254629631</v>
          </cell>
        </row>
        <row r="10619">
          <cell r="A10619" t="str">
            <v>Data Scientist</v>
          </cell>
          <cell r="H10619">
            <v>45002.899942129632</v>
          </cell>
        </row>
        <row r="10620">
          <cell r="A10620" t="str">
            <v>Data Engineer</v>
          </cell>
          <cell r="H10620">
            <v>45274.71565972222</v>
          </cell>
        </row>
        <row r="10621">
          <cell r="A10621" t="str">
            <v>Data Scientist</v>
          </cell>
          <cell r="H10621">
            <v>44974.712488425917</v>
          </cell>
        </row>
        <row r="10622">
          <cell r="A10622" t="str">
            <v>Senior Data Scientist</v>
          </cell>
          <cell r="H10622">
            <v>44985.534814814811</v>
          </cell>
        </row>
        <row r="10623">
          <cell r="A10623" t="str">
            <v>Data Analyst</v>
          </cell>
          <cell r="H10623">
            <v>45160.254675925928</v>
          </cell>
        </row>
        <row r="10624">
          <cell r="A10624" t="str">
            <v>Data Scientist</v>
          </cell>
          <cell r="H10624">
            <v>45204.793310185189</v>
          </cell>
        </row>
        <row r="10625">
          <cell r="A10625" t="str">
            <v>Data Scientist</v>
          </cell>
          <cell r="H10625">
            <v>45178.502268518518</v>
          </cell>
        </row>
        <row r="10626">
          <cell r="A10626" t="str">
            <v>Data Analyst</v>
          </cell>
          <cell r="H10626">
            <v>45226.685925925929</v>
          </cell>
        </row>
        <row r="10627">
          <cell r="A10627" t="str">
            <v>Data Scientist</v>
          </cell>
          <cell r="H10627">
            <v>45087.376527777778</v>
          </cell>
        </row>
        <row r="10628">
          <cell r="A10628" t="str">
            <v>Senior Data Engineer</v>
          </cell>
          <cell r="H10628">
            <v>45159.123310185183</v>
          </cell>
        </row>
        <row r="10629">
          <cell r="A10629" t="str">
            <v>Data Analyst</v>
          </cell>
          <cell r="H10629">
            <v>45034.509502314817</v>
          </cell>
        </row>
        <row r="10630">
          <cell r="A10630" t="str">
            <v>Senior Data Analyst</v>
          </cell>
          <cell r="H10630">
            <v>45161.292754629627</v>
          </cell>
        </row>
        <row r="10631">
          <cell r="A10631" t="str">
            <v>Data Engineer</v>
          </cell>
          <cell r="H10631">
            <v>44991.744571759264</v>
          </cell>
        </row>
        <row r="10632">
          <cell r="A10632" t="str">
            <v>Data Scientist</v>
          </cell>
          <cell r="H10632">
            <v>44945.005416666667</v>
          </cell>
        </row>
        <row r="10633">
          <cell r="A10633" t="str">
            <v>Senior Data Scientist</v>
          </cell>
          <cell r="H10633">
            <v>45209.877280092587</v>
          </cell>
        </row>
        <row r="10634">
          <cell r="A10634" t="str">
            <v>Business Analyst</v>
          </cell>
          <cell r="H10634">
            <v>45162.459456018521</v>
          </cell>
        </row>
        <row r="10635">
          <cell r="A10635" t="str">
            <v>Data Scientist</v>
          </cell>
          <cell r="H10635">
            <v>44936.27239583333</v>
          </cell>
        </row>
        <row r="10636">
          <cell r="A10636" t="str">
            <v>Data Engineer</v>
          </cell>
          <cell r="H10636">
            <v>44957.672175925924</v>
          </cell>
        </row>
        <row r="10637">
          <cell r="A10637" t="str">
            <v>Data Analyst</v>
          </cell>
          <cell r="H10637">
            <v>45262.500868055547</v>
          </cell>
        </row>
        <row r="10638">
          <cell r="A10638" t="str">
            <v>Senior Data Scientist</v>
          </cell>
          <cell r="H10638">
            <v>45173.252268518518</v>
          </cell>
        </row>
        <row r="10639">
          <cell r="A10639" t="str">
            <v>Senior Data Engineer</v>
          </cell>
          <cell r="H10639">
            <v>45048.341874999998</v>
          </cell>
        </row>
        <row r="10640">
          <cell r="A10640" t="str">
            <v>Data Scientist</v>
          </cell>
          <cell r="H10640">
            <v>44936.087164351848</v>
          </cell>
        </row>
        <row r="10641">
          <cell r="A10641" t="str">
            <v>Senior Data Scientist</v>
          </cell>
          <cell r="H10641">
            <v>45196.003020833326</v>
          </cell>
        </row>
        <row r="10642">
          <cell r="A10642" t="str">
            <v>Data Analyst</v>
          </cell>
          <cell r="H10642">
            <v>45158.250185185178</v>
          </cell>
        </row>
        <row r="10643">
          <cell r="A10643" t="str">
            <v>Data Scientist</v>
          </cell>
          <cell r="H10643">
            <v>45016.312337962961</v>
          </cell>
        </row>
        <row r="10644">
          <cell r="A10644" t="str">
            <v>Data Engineer</v>
          </cell>
          <cell r="H10644">
            <v>44959.295208333337</v>
          </cell>
        </row>
        <row r="10645">
          <cell r="A10645" t="str">
            <v>Data Scientist</v>
          </cell>
          <cell r="H10645">
            <v>45051.575902777768</v>
          </cell>
        </row>
        <row r="10646">
          <cell r="A10646" t="str">
            <v>Data Engineer</v>
          </cell>
          <cell r="H10646">
            <v>45271.741828703707</v>
          </cell>
        </row>
        <row r="10647">
          <cell r="A10647" t="str">
            <v>Data Scientist</v>
          </cell>
          <cell r="H10647">
            <v>45247.419131944444</v>
          </cell>
        </row>
        <row r="10648">
          <cell r="A10648" t="str">
            <v>Data Engineer</v>
          </cell>
          <cell r="H10648">
            <v>44978.853333333333</v>
          </cell>
        </row>
        <row r="10649">
          <cell r="A10649" t="str">
            <v>Data Analyst</v>
          </cell>
          <cell r="H10649">
            <v>45141.626863425918</v>
          </cell>
        </row>
        <row r="10650">
          <cell r="A10650" t="str">
            <v>Machine Learning Engineer</v>
          </cell>
          <cell r="H10650">
            <v>44947.506504629629</v>
          </cell>
        </row>
        <row r="10651">
          <cell r="A10651" t="str">
            <v>Data Engineer</v>
          </cell>
          <cell r="H10651">
            <v>45142.712245370371</v>
          </cell>
        </row>
        <row r="10652">
          <cell r="A10652" t="str">
            <v>Data Engineer</v>
          </cell>
          <cell r="H10652">
            <v>44954.126030092593</v>
          </cell>
        </row>
        <row r="10653">
          <cell r="A10653" t="str">
            <v>Senior Data Analyst</v>
          </cell>
          <cell r="H10653">
            <v>45191.669930555552</v>
          </cell>
        </row>
        <row r="10654">
          <cell r="A10654" t="str">
            <v>Data Analyst</v>
          </cell>
          <cell r="H10654">
            <v>45072.83421296296</v>
          </cell>
        </row>
        <row r="10655">
          <cell r="A10655" t="str">
            <v>Data Engineer</v>
          </cell>
          <cell r="H10655">
            <v>45006.562881944446</v>
          </cell>
        </row>
        <row r="10656">
          <cell r="A10656" t="str">
            <v>Senior Data Engineer</v>
          </cell>
          <cell r="H10656">
            <v>45051.132256944453</v>
          </cell>
        </row>
        <row r="10657">
          <cell r="A10657" t="str">
            <v>Machine Learning Engineer</v>
          </cell>
          <cell r="H10657">
            <v>45168.771458333344</v>
          </cell>
        </row>
        <row r="10658">
          <cell r="A10658" t="str">
            <v>Senior Data Scientist</v>
          </cell>
          <cell r="H10658">
            <v>44936.264791666668</v>
          </cell>
        </row>
        <row r="10659">
          <cell r="A10659" t="str">
            <v>Data Analyst</v>
          </cell>
          <cell r="H10659">
            <v>44973.643587962957</v>
          </cell>
        </row>
        <row r="10660">
          <cell r="A10660" t="str">
            <v>Data Analyst</v>
          </cell>
          <cell r="H10660">
            <v>45120.542986111112</v>
          </cell>
        </row>
        <row r="10661">
          <cell r="A10661" t="str">
            <v>Senior Data Scientist</v>
          </cell>
          <cell r="H10661">
            <v>45155.276805555557</v>
          </cell>
        </row>
        <row r="10662">
          <cell r="A10662" t="str">
            <v>Senior Data Analyst</v>
          </cell>
          <cell r="H10662">
            <v>45110.417916666673</v>
          </cell>
        </row>
        <row r="10663">
          <cell r="A10663" t="str">
            <v>Data Analyst</v>
          </cell>
          <cell r="H10663">
            <v>45057.875937500001</v>
          </cell>
        </row>
        <row r="10664">
          <cell r="A10664" t="str">
            <v>Data Engineer</v>
          </cell>
          <cell r="H10664">
            <v>45000.339062500003</v>
          </cell>
        </row>
        <row r="10665">
          <cell r="A10665" t="str">
            <v>Data Analyst</v>
          </cell>
          <cell r="H10665">
            <v>45191.46020833333</v>
          </cell>
        </row>
        <row r="10666">
          <cell r="A10666" t="str">
            <v>Data Engineer</v>
          </cell>
          <cell r="H10666">
            <v>45154.998611111107</v>
          </cell>
        </row>
        <row r="10667">
          <cell r="A10667" t="str">
            <v>Data Scientist</v>
          </cell>
          <cell r="H10667">
            <v>45198.3359837963</v>
          </cell>
        </row>
        <row r="10668">
          <cell r="A10668" t="str">
            <v>Data Scientist</v>
          </cell>
          <cell r="H10668">
            <v>45147.752546296288</v>
          </cell>
        </row>
        <row r="10669">
          <cell r="A10669" t="str">
            <v>Data Engineer</v>
          </cell>
          <cell r="H10669">
            <v>45036.794942129629</v>
          </cell>
        </row>
        <row r="10670">
          <cell r="A10670" t="str">
            <v>Data Analyst</v>
          </cell>
          <cell r="H10670">
            <v>45055.500243055547</v>
          </cell>
        </row>
        <row r="10671">
          <cell r="A10671" t="str">
            <v>Senior Data Scientist</v>
          </cell>
          <cell r="H10671">
            <v>45145.728472222218</v>
          </cell>
        </row>
        <row r="10672">
          <cell r="A10672" t="str">
            <v>Data Engineer</v>
          </cell>
          <cell r="H10672">
            <v>45013.635949074072</v>
          </cell>
        </row>
        <row r="10673">
          <cell r="A10673" t="str">
            <v>Data Analyst</v>
          </cell>
          <cell r="H10673">
            <v>45121.761354166672</v>
          </cell>
        </row>
        <row r="10674">
          <cell r="A10674" t="str">
            <v>Senior Data Engineer</v>
          </cell>
          <cell r="H10674">
            <v>45075.648900462962</v>
          </cell>
        </row>
        <row r="10675">
          <cell r="A10675" t="str">
            <v>Data Scientist</v>
          </cell>
          <cell r="H10675">
            <v>45048.417974537027</v>
          </cell>
        </row>
        <row r="10676">
          <cell r="A10676" t="str">
            <v>Senior Data Scientist</v>
          </cell>
          <cell r="H10676">
            <v>44935.877962962957</v>
          </cell>
        </row>
        <row r="10677">
          <cell r="A10677" t="str">
            <v>Data Analyst</v>
          </cell>
          <cell r="H10677">
            <v>45263.583993055552</v>
          </cell>
        </row>
        <row r="10678">
          <cell r="A10678" t="str">
            <v>Senior Data Scientist</v>
          </cell>
          <cell r="H10678">
            <v>45106.884016203701</v>
          </cell>
        </row>
        <row r="10679">
          <cell r="A10679" t="str">
            <v>Data Scientist</v>
          </cell>
          <cell r="H10679">
            <v>45133.197812500002</v>
          </cell>
        </row>
        <row r="10680">
          <cell r="A10680" t="str">
            <v>Data Engineer</v>
          </cell>
          <cell r="H10680">
            <v>45072.078703703701</v>
          </cell>
        </row>
        <row r="10681">
          <cell r="A10681" t="str">
            <v>Data Engineer</v>
          </cell>
          <cell r="H10681">
            <v>44994.821331018517</v>
          </cell>
        </row>
        <row r="10682">
          <cell r="A10682" t="str">
            <v>Data Engineer</v>
          </cell>
          <cell r="H10682">
            <v>45181.963692129633</v>
          </cell>
        </row>
        <row r="10683">
          <cell r="A10683" t="str">
            <v>Data Engineer</v>
          </cell>
          <cell r="H10683">
            <v>45274.712534722217</v>
          </cell>
        </row>
        <row r="10684">
          <cell r="A10684" t="str">
            <v>Data Scientist</v>
          </cell>
          <cell r="H10684">
            <v>44970.644456018519</v>
          </cell>
        </row>
        <row r="10685">
          <cell r="A10685" t="str">
            <v>Data Analyst</v>
          </cell>
          <cell r="H10685">
            <v>45058.330740740741</v>
          </cell>
        </row>
        <row r="10686">
          <cell r="A10686" t="str">
            <v>Data Analyst</v>
          </cell>
          <cell r="H10686">
            <v>45217.834548611107</v>
          </cell>
        </row>
        <row r="10687">
          <cell r="A10687" t="str">
            <v>Data Scientist</v>
          </cell>
          <cell r="H10687">
            <v>45157.75267361111</v>
          </cell>
        </row>
        <row r="10688">
          <cell r="A10688" t="str">
            <v>Data Scientist</v>
          </cell>
          <cell r="H10688">
            <v>44988.335902777777</v>
          </cell>
        </row>
        <row r="10689">
          <cell r="A10689" t="str">
            <v>Data Analyst</v>
          </cell>
          <cell r="H10689">
            <v>45263.375011574077</v>
          </cell>
        </row>
        <row r="10690">
          <cell r="A10690" t="str">
            <v>Data Analyst</v>
          </cell>
          <cell r="H10690">
            <v>45119.833935185183</v>
          </cell>
        </row>
        <row r="10691">
          <cell r="A10691" t="str">
            <v>Data Scientist</v>
          </cell>
          <cell r="H10691">
            <v>45166.961388888893</v>
          </cell>
        </row>
        <row r="10692">
          <cell r="A10692" t="str">
            <v>Business Analyst</v>
          </cell>
          <cell r="H10692">
            <v>45168.251064814824</v>
          </cell>
        </row>
        <row r="10693">
          <cell r="A10693" t="str">
            <v>Data Scientist</v>
          </cell>
          <cell r="H10693">
            <v>45094.29346064815</v>
          </cell>
        </row>
        <row r="10694">
          <cell r="A10694" t="str">
            <v>Data Engineer</v>
          </cell>
          <cell r="H10694">
            <v>45001.341909722221</v>
          </cell>
        </row>
        <row r="10695">
          <cell r="A10695" t="str">
            <v>Data Engineer</v>
          </cell>
          <cell r="H10695">
            <v>44971.724930555552</v>
          </cell>
        </row>
        <row r="10696">
          <cell r="A10696" t="str">
            <v>Data Engineer</v>
          </cell>
          <cell r="H10696">
            <v>45217.632141203707</v>
          </cell>
        </row>
        <row r="10697">
          <cell r="A10697" t="str">
            <v>Data Scientist</v>
          </cell>
          <cell r="H10697">
            <v>45197.585046296299</v>
          </cell>
        </row>
        <row r="10698">
          <cell r="A10698" t="str">
            <v>Data Engineer</v>
          </cell>
          <cell r="H10698">
            <v>45078.476030092592</v>
          </cell>
        </row>
        <row r="10699">
          <cell r="A10699" t="str">
            <v>Data Analyst</v>
          </cell>
          <cell r="H10699">
            <v>45224.918483796297</v>
          </cell>
        </row>
        <row r="10700">
          <cell r="A10700" t="str">
            <v>Data Analyst</v>
          </cell>
          <cell r="H10700">
            <v>45034.448449074072</v>
          </cell>
        </row>
        <row r="10701">
          <cell r="A10701" t="str">
            <v>Data Scientist</v>
          </cell>
          <cell r="H10701">
            <v>44964.309733796297</v>
          </cell>
        </row>
        <row r="10702">
          <cell r="A10702" t="str">
            <v>Data Engineer</v>
          </cell>
          <cell r="H10702">
            <v>45110.504837962973</v>
          </cell>
        </row>
        <row r="10703">
          <cell r="A10703" t="str">
            <v>Data Scientist</v>
          </cell>
          <cell r="H10703">
            <v>45258.862326388888</v>
          </cell>
        </row>
        <row r="10704">
          <cell r="A10704" t="str">
            <v>Data Analyst</v>
          </cell>
          <cell r="H10704">
            <v>45228.685011574067</v>
          </cell>
        </row>
        <row r="10705">
          <cell r="A10705" t="str">
            <v>Data Scientist</v>
          </cell>
          <cell r="H10705">
            <v>45000.335868055547</v>
          </cell>
        </row>
        <row r="10706">
          <cell r="A10706" t="str">
            <v>Data Engineer</v>
          </cell>
          <cell r="H10706">
            <v>45153.338125000002</v>
          </cell>
        </row>
        <row r="10707">
          <cell r="A10707" t="str">
            <v>Data Analyst</v>
          </cell>
          <cell r="H10707">
            <v>45114.641909722217</v>
          </cell>
        </row>
        <row r="10708">
          <cell r="A10708" t="str">
            <v>Data Engineer</v>
          </cell>
          <cell r="H10708">
            <v>45203.546527777777</v>
          </cell>
        </row>
        <row r="10709">
          <cell r="A10709" t="str">
            <v>Data Scientist</v>
          </cell>
          <cell r="H10709">
            <v>44938.735034722216</v>
          </cell>
        </row>
        <row r="10710">
          <cell r="A10710" t="str">
            <v>Data Scientist</v>
          </cell>
          <cell r="H10710">
            <v>45257.710092592592</v>
          </cell>
        </row>
        <row r="10711">
          <cell r="A10711" t="str">
            <v>Data Analyst</v>
          </cell>
          <cell r="H10711">
            <v>45237.333414351851</v>
          </cell>
        </row>
        <row r="10712">
          <cell r="A10712" t="str">
            <v>Data Scientist</v>
          </cell>
          <cell r="H10712">
            <v>45198.987662037027</v>
          </cell>
        </row>
        <row r="10713">
          <cell r="A10713" t="str">
            <v>Data Scientist</v>
          </cell>
          <cell r="H10713">
            <v>45257.920358796298</v>
          </cell>
        </row>
        <row r="10714">
          <cell r="A10714" t="str">
            <v>Data Analyst</v>
          </cell>
          <cell r="H10714">
            <v>45153.501400462963</v>
          </cell>
        </row>
        <row r="10715">
          <cell r="A10715" t="str">
            <v>Data Engineer</v>
          </cell>
          <cell r="H10715">
            <v>44945.596979166658</v>
          </cell>
        </row>
        <row r="10716">
          <cell r="A10716" t="str">
            <v>Data Analyst</v>
          </cell>
          <cell r="H10716">
            <v>45163.049293981479</v>
          </cell>
        </row>
        <row r="10717">
          <cell r="A10717" t="str">
            <v>Data Engineer</v>
          </cell>
          <cell r="H10717">
            <v>45006.361655092587</v>
          </cell>
        </row>
        <row r="10718">
          <cell r="A10718" t="str">
            <v>Data Analyst</v>
          </cell>
          <cell r="H10718">
            <v>45089.625196759262</v>
          </cell>
        </row>
        <row r="10719">
          <cell r="A10719" t="str">
            <v>Data Scientist</v>
          </cell>
          <cell r="H10719">
            <v>45261.668425925927</v>
          </cell>
        </row>
        <row r="10720">
          <cell r="A10720" t="str">
            <v>Data Analyst</v>
          </cell>
          <cell r="H10720">
            <v>44959.500057870369</v>
          </cell>
        </row>
        <row r="10721">
          <cell r="A10721" t="str">
            <v>Data Engineer</v>
          </cell>
          <cell r="H10721">
            <v>45113.945347222223</v>
          </cell>
        </row>
        <row r="10722">
          <cell r="A10722" t="str">
            <v>Data Engineer</v>
          </cell>
          <cell r="H10722">
            <v>45037.810729166667</v>
          </cell>
        </row>
        <row r="10723">
          <cell r="A10723" t="str">
            <v>Data Engineer</v>
          </cell>
          <cell r="H10723">
            <v>45205.921793981477</v>
          </cell>
        </row>
        <row r="10724">
          <cell r="A10724" t="str">
            <v>Data Engineer</v>
          </cell>
          <cell r="H10724">
            <v>45287.320185185177</v>
          </cell>
        </row>
        <row r="10725">
          <cell r="A10725" t="str">
            <v>Data Analyst</v>
          </cell>
          <cell r="H10725">
            <v>44965.833275462966</v>
          </cell>
        </row>
        <row r="10726">
          <cell r="A10726" t="str">
            <v>Data Engineer</v>
          </cell>
          <cell r="H10726">
            <v>45240.912488425929</v>
          </cell>
        </row>
        <row r="10727">
          <cell r="A10727" t="str">
            <v>Data Engineer</v>
          </cell>
          <cell r="H10727">
            <v>45283.4221412037</v>
          </cell>
        </row>
        <row r="10728">
          <cell r="A10728" t="str">
            <v>Data Scientist</v>
          </cell>
          <cell r="H10728">
            <v>44937.056111111109</v>
          </cell>
        </row>
        <row r="10729">
          <cell r="A10729" t="str">
            <v>Data Scientist</v>
          </cell>
          <cell r="H10729">
            <v>45237.877175925933</v>
          </cell>
        </row>
        <row r="10730">
          <cell r="A10730" t="str">
            <v>Data Scientist</v>
          </cell>
          <cell r="H10730">
            <v>45210.710706018523</v>
          </cell>
        </row>
        <row r="10731">
          <cell r="A10731" t="str">
            <v>Data Analyst</v>
          </cell>
          <cell r="H10731">
            <v>45123.024282407408</v>
          </cell>
        </row>
        <row r="10732">
          <cell r="A10732" t="str">
            <v>Data Engineer</v>
          </cell>
          <cell r="H10732">
            <v>45028.874988425923</v>
          </cell>
        </row>
        <row r="10733">
          <cell r="A10733" t="str">
            <v>Data Engineer</v>
          </cell>
          <cell r="H10733">
            <v>44989.340277777781</v>
          </cell>
        </row>
        <row r="10734">
          <cell r="A10734" t="str">
            <v>Data Scientist</v>
          </cell>
          <cell r="H10734">
            <v>45110.344328703701</v>
          </cell>
        </row>
        <row r="10735">
          <cell r="A10735" t="str">
            <v>Data Engineer</v>
          </cell>
          <cell r="H10735">
            <v>45126.506666666668</v>
          </cell>
        </row>
        <row r="10736">
          <cell r="A10736" t="str">
            <v>Data Engineer</v>
          </cell>
          <cell r="H10736">
            <v>45046.906909722216</v>
          </cell>
        </row>
        <row r="10737">
          <cell r="A10737" t="str">
            <v>Data Scientist</v>
          </cell>
          <cell r="H10737">
            <v>45152.252858796302</v>
          </cell>
        </row>
        <row r="10738">
          <cell r="A10738" t="str">
            <v>Data Engineer</v>
          </cell>
          <cell r="H10738">
            <v>45137.631064814806</v>
          </cell>
        </row>
        <row r="10739">
          <cell r="A10739" t="str">
            <v>Data Engineer</v>
          </cell>
          <cell r="H10739">
            <v>45279.838993055557</v>
          </cell>
        </row>
        <row r="10740">
          <cell r="A10740" t="str">
            <v>Data Analyst</v>
          </cell>
          <cell r="H10740">
            <v>45246.918009259258</v>
          </cell>
        </row>
        <row r="10741">
          <cell r="A10741" t="str">
            <v>Data Engineer</v>
          </cell>
          <cell r="H10741">
            <v>45030.546805555547</v>
          </cell>
        </row>
        <row r="10742">
          <cell r="A10742" t="str">
            <v>Data Engineer</v>
          </cell>
          <cell r="H10742">
            <v>45212.853784722232</v>
          </cell>
        </row>
        <row r="10743">
          <cell r="A10743" t="str">
            <v>Data Scientist</v>
          </cell>
          <cell r="H10743">
            <v>45049.495509259257</v>
          </cell>
        </row>
        <row r="10744">
          <cell r="A10744" t="str">
            <v>Data Scientist</v>
          </cell>
          <cell r="H10744">
            <v>45153.710335648153</v>
          </cell>
        </row>
        <row r="10745">
          <cell r="A10745" t="str">
            <v>Data Scientist</v>
          </cell>
          <cell r="H10745">
            <v>45149.385057870371</v>
          </cell>
        </row>
        <row r="10746">
          <cell r="A10746" t="str">
            <v>Senior Data Scientist</v>
          </cell>
          <cell r="H10746">
            <v>45154.753125000003</v>
          </cell>
        </row>
        <row r="10747">
          <cell r="A10747" t="str">
            <v>Data Analyst</v>
          </cell>
          <cell r="H10747">
            <v>44942.844837962963</v>
          </cell>
        </row>
        <row r="10748">
          <cell r="A10748" t="str">
            <v>Data Scientist</v>
          </cell>
          <cell r="H10748">
            <v>45105.471284722233</v>
          </cell>
        </row>
        <row r="10749">
          <cell r="A10749" t="str">
            <v>Data Analyst</v>
          </cell>
          <cell r="H10749">
            <v>45026.620474537027</v>
          </cell>
        </row>
        <row r="10750">
          <cell r="A10750" t="str">
            <v>Data Engineer</v>
          </cell>
          <cell r="H10750">
            <v>45155.758333333331</v>
          </cell>
        </row>
        <row r="10751">
          <cell r="A10751" t="str">
            <v>Data Engineer</v>
          </cell>
          <cell r="H10751">
            <v>45206.254756944443</v>
          </cell>
        </row>
        <row r="10752">
          <cell r="A10752" t="str">
            <v>Data Analyst</v>
          </cell>
          <cell r="H10752">
            <v>45250.333368055559</v>
          </cell>
        </row>
        <row r="10753">
          <cell r="A10753" t="str">
            <v>Data Scientist</v>
          </cell>
          <cell r="H10753">
            <v>45161.835821759261</v>
          </cell>
        </row>
        <row r="10754">
          <cell r="A10754" t="str">
            <v>Data Scientist</v>
          </cell>
          <cell r="H10754">
            <v>45100.556493055563</v>
          </cell>
        </row>
        <row r="10755">
          <cell r="A10755" t="str">
            <v>Data Engineer</v>
          </cell>
          <cell r="H10755">
            <v>45220.83898148148</v>
          </cell>
        </row>
        <row r="10756">
          <cell r="A10756" t="str">
            <v>Data Scientist</v>
          </cell>
          <cell r="H10756">
            <v>45169.713587962957</v>
          </cell>
        </row>
        <row r="10757">
          <cell r="A10757" t="str">
            <v>Data Engineer</v>
          </cell>
          <cell r="H10757">
            <v>45141.34039351852</v>
          </cell>
        </row>
        <row r="10758">
          <cell r="A10758" t="str">
            <v>Data Analyst</v>
          </cell>
          <cell r="H10758">
            <v>44971.357268518521</v>
          </cell>
        </row>
        <row r="10759">
          <cell r="A10759" t="str">
            <v>Data Engineer</v>
          </cell>
          <cell r="H10759">
            <v>45011.053831018522</v>
          </cell>
        </row>
        <row r="10760">
          <cell r="A10760" t="str">
            <v>Data Analyst</v>
          </cell>
          <cell r="H10760">
            <v>45275.750347222223</v>
          </cell>
        </row>
        <row r="10761">
          <cell r="A10761" t="str">
            <v>Data Analyst</v>
          </cell>
          <cell r="H10761">
            <v>45195.792743055557</v>
          </cell>
        </row>
        <row r="10762">
          <cell r="A10762" t="str">
            <v>Data Scientist</v>
          </cell>
          <cell r="H10762">
            <v>45254.889409722222</v>
          </cell>
        </row>
        <row r="10763">
          <cell r="A10763" t="str">
            <v>Data Analyst</v>
          </cell>
          <cell r="H10763">
            <v>45253.481273148151</v>
          </cell>
        </row>
        <row r="10764">
          <cell r="A10764" t="str">
            <v>Senior Data Analyst</v>
          </cell>
          <cell r="H10764">
            <v>44961.79283564815</v>
          </cell>
        </row>
        <row r="10765">
          <cell r="A10765" t="str">
            <v>Senior Data Scientist</v>
          </cell>
          <cell r="H10765">
            <v>45059.147407407407</v>
          </cell>
        </row>
        <row r="10766">
          <cell r="A10766" t="str">
            <v>Data Scientist</v>
          </cell>
          <cell r="H10766">
            <v>45120.877916666657</v>
          </cell>
        </row>
        <row r="10767">
          <cell r="A10767" t="str">
            <v>Data Analyst</v>
          </cell>
          <cell r="H10767">
            <v>45223.965196759258</v>
          </cell>
        </row>
        <row r="10768">
          <cell r="A10768" t="str">
            <v>Data Engineer</v>
          </cell>
          <cell r="H10768">
            <v>45097.380069444444</v>
          </cell>
        </row>
        <row r="10769">
          <cell r="A10769" t="str">
            <v>Senior Data Scientist</v>
          </cell>
          <cell r="H10769">
            <v>44979.788912037038</v>
          </cell>
        </row>
        <row r="10770">
          <cell r="A10770" t="str">
            <v>Business Analyst</v>
          </cell>
          <cell r="H10770">
            <v>45180.83489583333</v>
          </cell>
        </row>
        <row r="10771">
          <cell r="A10771" t="str">
            <v>Data Scientist</v>
          </cell>
          <cell r="H10771">
            <v>45072.269791666673</v>
          </cell>
        </row>
        <row r="10772">
          <cell r="A10772" t="str">
            <v>Senior Data Scientist</v>
          </cell>
          <cell r="H10772">
            <v>45028.722488425927</v>
          </cell>
        </row>
        <row r="10773">
          <cell r="A10773" t="str">
            <v>Data Scientist</v>
          </cell>
          <cell r="H10773">
            <v>44944.671550925923</v>
          </cell>
        </row>
        <row r="10774">
          <cell r="A10774" t="str">
            <v>Data Analyst</v>
          </cell>
          <cell r="H10774">
            <v>45256.917210648149</v>
          </cell>
        </row>
        <row r="10775">
          <cell r="A10775" t="str">
            <v>Data Scientist</v>
          </cell>
          <cell r="H10775">
            <v>44955.014953703707</v>
          </cell>
        </row>
        <row r="10776">
          <cell r="A10776" t="str">
            <v>Senior Data Scientist</v>
          </cell>
          <cell r="H10776">
            <v>45091.920578703714</v>
          </cell>
        </row>
        <row r="10777">
          <cell r="A10777" t="str">
            <v>Machine Learning Engineer</v>
          </cell>
          <cell r="H10777">
            <v>45092.727268518523</v>
          </cell>
        </row>
        <row r="10778">
          <cell r="A10778" t="str">
            <v>Data Engineer</v>
          </cell>
          <cell r="H10778">
            <v>44964.75712962963</v>
          </cell>
        </row>
        <row r="10779">
          <cell r="A10779" t="str">
            <v>Data Scientist</v>
          </cell>
          <cell r="H10779">
            <v>45019.294016203698</v>
          </cell>
        </row>
        <row r="10780">
          <cell r="A10780" t="str">
            <v>Data Scientist</v>
          </cell>
          <cell r="H10780">
            <v>45146.4606712963</v>
          </cell>
        </row>
        <row r="10781">
          <cell r="A10781" t="str">
            <v>Data Engineer</v>
          </cell>
          <cell r="H10781">
            <v>45169.840185185189</v>
          </cell>
        </row>
        <row r="10782">
          <cell r="A10782" t="str">
            <v>Data Engineer</v>
          </cell>
          <cell r="H10782">
            <v>44993.305844907409</v>
          </cell>
        </row>
        <row r="10783">
          <cell r="A10783" t="str">
            <v>Software Engineer</v>
          </cell>
          <cell r="H10783">
            <v>45142.258703703701</v>
          </cell>
        </row>
        <row r="10784">
          <cell r="A10784" t="str">
            <v>Data Analyst</v>
          </cell>
          <cell r="H10784">
            <v>45197.001145833332</v>
          </cell>
        </row>
        <row r="10785">
          <cell r="A10785" t="str">
            <v>Senior Data Engineer</v>
          </cell>
          <cell r="H10785">
            <v>45007.917650462958</v>
          </cell>
        </row>
        <row r="10786">
          <cell r="A10786" t="str">
            <v>Data Scientist</v>
          </cell>
          <cell r="H10786">
            <v>45132.37767361111</v>
          </cell>
        </row>
        <row r="10787">
          <cell r="A10787" t="str">
            <v>Data Analyst</v>
          </cell>
          <cell r="H10787">
            <v>45121.378344907411</v>
          </cell>
        </row>
        <row r="10788">
          <cell r="A10788" t="str">
            <v>Senior Data Engineer</v>
          </cell>
          <cell r="H10788">
            <v>45211.046226851853</v>
          </cell>
        </row>
        <row r="10789">
          <cell r="A10789" t="str">
            <v>Data Engineer</v>
          </cell>
          <cell r="H10789">
            <v>45077.879317129627</v>
          </cell>
        </row>
        <row r="10790">
          <cell r="A10790" t="str">
            <v>Data Engineer</v>
          </cell>
          <cell r="H10790">
            <v>45084.354768518519</v>
          </cell>
        </row>
        <row r="10791">
          <cell r="A10791" t="str">
            <v>Data Scientist</v>
          </cell>
          <cell r="H10791">
            <v>45163.741342592592</v>
          </cell>
        </row>
        <row r="10792">
          <cell r="A10792" t="str">
            <v>Data Engineer</v>
          </cell>
          <cell r="H10792">
            <v>45238.668298611112</v>
          </cell>
        </row>
        <row r="10793">
          <cell r="A10793" t="str">
            <v>Data Analyst</v>
          </cell>
          <cell r="H10793">
            <v>45237.625763888893</v>
          </cell>
        </row>
        <row r="10794">
          <cell r="A10794" t="str">
            <v>Data Analyst</v>
          </cell>
          <cell r="H10794">
            <v>45043.625231481477</v>
          </cell>
        </row>
        <row r="10795">
          <cell r="A10795" t="str">
            <v>Data Engineer</v>
          </cell>
          <cell r="H10795">
            <v>45237.709583333337</v>
          </cell>
        </row>
        <row r="10796">
          <cell r="A10796" t="str">
            <v>Senior Data Scientist</v>
          </cell>
          <cell r="H10796">
            <v>45228.269965277781</v>
          </cell>
        </row>
        <row r="10797">
          <cell r="A10797" t="str">
            <v>Senior Data Scientist</v>
          </cell>
          <cell r="H10797">
            <v>44935.982476851852</v>
          </cell>
        </row>
        <row r="10798">
          <cell r="A10798" t="str">
            <v>Data Scientist</v>
          </cell>
          <cell r="H10798">
            <v>45180.501886574071</v>
          </cell>
        </row>
        <row r="10799">
          <cell r="A10799" t="str">
            <v>Data Analyst</v>
          </cell>
          <cell r="H10799">
            <v>45032.292256944442</v>
          </cell>
        </row>
        <row r="10800">
          <cell r="A10800" t="str">
            <v>Data Analyst</v>
          </cell>
          <cell r="H10800">
            <v>45167.500752314823</v>
          </cell>
        </row>
        <row r="10801">
          <cell r="A10801" t="str">
            <v>Senior Data Analyst</v>
          </cell>
          <cell r="H10801">
            <v>44933.625011574077</v>
          </cell>
        </row>
        <row r="10802">
          <cell r="A10802" t="str">
            <v>Data Engineer</v>
          </cell>
          <cell r="H10802">
            <v>45002.689155092587</v>
          </cell>
        </row>
        <row r="10803">
          <cell r="A10803" t="str">
            <v>Data Engineer</v>
          </cell>
          <cell r="H10803">
            <v>45161.048333333332</v>
          </cell>
        </row>
        <row r="10804">
          <cell r="A10804" t="str">
            <v>Senior Data Engineer</v>
          </cell>
          <cell r="H10804">
            <v>45284.794270833343</v>
          </cell>
        </row>
        <row r="10805">
          <cell r="A10805" t="str">
            <v>Data Scientist</v>
          </cell>
          <cell r="H10805">
            <v>45163.754293981481</v>
          </cell>
        </row>
        <row r="10806">
          <cell r="A10806" t="str">
            <v>Data Scientist</v>
          </cell>
          <cell r="H10806">
            <v>45173.809756944444</v>
          </cell>
        </row>
        <row r="10807">
          <cell r="A10807" t="str">
            <v>Data Engineer</v>
          </cell>
          <cell r="H10807">
            <v>45209.362743055557</v>
          </cell>
        </row>
        <row r="10808">
          <cell r="A10808" t="str">
            <v>Data Scientist</v>
          </cell>
          <cell r="H10808">
            <v>45086.343784722223</v>
          </cell>
        </row>
        <row r="10809">
          <cell r="A10809" t="str">
            <v>Data Scientist</v>
          </cell>
          <cell r="H10809">
            <v>45114.425671296303</v>
          </cell>
        </row>
        <row r="10810">
          <cell r="A10810" t="str">
            <v>Senior Data Analyst</v>
          </cell>
          <cell r="H10810">
            <v>45252.381458333337</v>
          </cell>
        </row>
        <row r="10811">
          <cell r="A10811" t="str">
            <v>Data Analyst</v>
          </cell>
          <cell r="H10811">
            <v>45079.82234953704</v>
          </cell>
        </row>
        <row r="10812">
          <cell r="A10812" t="str">
            <v>Data Engineer</v>
          </cell>
          <cell r="H10812">
            <v>45269.294918981483</v>
          </cell>
        </row>
        <row r="10813">
          <cell r="A10813" t="str">
            <v>Senior Data Analyst</v>
          </cell>
          <cell r="H10813">
            <v>45009.851481481477</v>
          </cell>
        </row>
        <row r="10814">
          <cell r="A10814" t="str">
            <v>Data Scientist</v>
          </cell>
          <cell r="H10814">
            <v>45274.793888888889</v>
          </cell>
        </row>
        <row r="10815">
          <cell r="A10815" t="str">
            <v>Data Scientist</v>
          </cell>
          <cell r="H10815">
            <v>45218.309108796297</v>
          </cell>
        </row>
        <row r="10816">
          <cell r="A10816" t="str">
            <v>Data Analyst</v>
          </cell>
          <cell r="H10816">
            <v>45070.458738425928</v>
          </cell>
        </row>
        <row r="10817">
          <cell r="A10817" t="str">
            <v>Data Analyst</v>
          </cell>
          <cell r="H10817">
            <v>45189.834062499998</v>
          </cell>
        </row>
        <row r="10818">
          <cell r="A10818" t="str">
            <v>Data Analyst</v>
          </cell>
          <cell r="H10818">
            <v>45098.918356481481</v>
          </cell>
        </row>
        <row r="10819">
          <cell r="A10819" t="str">
            <v>Data Scientist</v>
          </cell>
          <cell r="H10819">
            <v>45139.002476851849</v>
          </cell>
        </row>
        <row r="10820">
          <cell r="A10820" t="str">
            <v>Data Scientist</v>
          </cell>
          <cell r="H10820">
            <v>45156.753078703703</v>
          </cell>
        </row>
        <row r="10821">
          <cell r="A10821" t="str">
            <v>Data Analyst</v>
          </cell>
          <cell r="H10821">
            <v>45128.503784722219</v>
          </cell>
        </row>
        <row r="10822">
          <cell r="A10822" t="str">
            <v>Data Scientist</v>
          </cell>
          <cell r="H10822">
            <v>44999.5471412037</v>
          </cell>
        </row>
        <row r="10823">
          <cell r="A10823" t="str">
            <v>Senior Data Analyst</v>
          </cell>
          <cell r="H10823">
            <v>45158.418854166674</v>
          </cell>
        </row>
        <row r="10824">
          <cell r="A10824" t="str">
            <v>Data Engineer</v>
          </cell>
          <cell r="H10824">
            <v>45042.709722222222</v>
          </cell>
        </row>
        <row r="10825">
          <cell r="A10825" t="str">
            <v>Data Engineer</v>
          </cell>
          <cell r="H10825">
            <v>45212.852002314823</v>
          </cell>
        </row>
        <row r="10826">
          <cell r="A10826" t="str">
            <v>Data Engineer</v>
          </cell>
          <cell r="H10826">
            <v>44987.592060185183</v>
          </cell>
        </row>
        <row r="10827">
          <cell r="A10827" t="str">
            <v>Data Analyst</v>
          </cell>
          <cell r="H10827">
            <v>44974.58079861111</v>
          </cell>
        </row>
        <row r="10828">
          <cell r="A10828" t="str">
            <v>Data Analyst</v>
          </cell>
          <cell r="H10828">
            <v>45276.640439814822</v>
          </cell>
        </row>
        <row r="10829">
          <cell r="A10829" t="str">
            <v>Senior Data Engineer</v>
          </cell>
          <cell r="H10829">
            <v>44973.691354166673</v>
          </cell>
        </row>
        <row r="10830">
          <cell r="A10830" t="str">
            <v>Data Scientist</v>
          </cell>
          <cell r="H10830">
            <v>44948.461331018523</v>
          </cell>
        </row>
        <row r="10831">
          <cell r="A10831" t="str">
            <v>Data Analyst</v>
          </cell>
          <cell r="H10831">
            <v>44959.585972222223</v>
          </cell>
        </row>
        <row r="10832">
          <cell r="A10832" t="str">
            <v>Data Analyst</v>
          </cell>
          <cell r="H10832">
            <v>45195.276886574073</v>
          </cell>
        </row>
        <row r="10833">
          <cell r="A10833" t="str">
            <v>Data Analyst</v>
          </cell>
          <cell r="H10833">
            <v>45049.87572916667</v>
          </cell>
        </row>
        <row r="10834">
          <cell r="A10834" t="str">
            <v>Data Scientist</v>
          </cell>
          <cell r="H10834">
            <v>45149.836388888893</v>
          </cell>
        </row>
        <row r="10835">
          <cell r="A10835" t="str">
            <v>Data Analyst</v>
          </cell>
          <cell r="H10835">
            <v>45225.709780092591</v>
          </cell>
        </row>
        <row r="10836">
          <cell r="A10836" t="str">
            <v>Data Analyst</v>
          </cell>
          <cell r="H10836">
            <v>45230.666678240741</v>
          </cell>
        </row>
        <row r="10837">
          <cell r="A10837" t="str">
            <v>Data Engineer</v>
          </cell>
          <cell r="H10837">
            <v>45211.022662037038</v>
          </cell>
        </row>
        <row r="10838">
          <cell r="A10838" t="str">
            <v>Software Engineer</v>
          </cell>
          <cell r="H10838">
            <v>45011.695902777778</v>
          </cell>
        </row>
        <row r="10839">
          <cell r="A10839" t="str">
            <v>Data Scientist</v>
          </cell>
          <cell r="H10839">
            <v>45098.793576388889</v>
          </cell>
        </row>
        <row r="10840">
          <cell r="A10840" t="str">
            <v>Data Analyst</v>
          </cell>
          <cell r="H10840">
            <v>45049.043564814812</v>
          </cell>
        </row>
        <row r="10841">
          <cell r="A10841" t="str">
            <v>Data Analyst</v>
          </cell>
          <cell r="H10841">
            <v>45176.667384259257</v>
          </cell>
        </row>
        <row r="10842">
          <cell r="A10842" t="str">
            <v>Senior Data Analyst</v>
          </cell>
          <cell r="H10842">
            <v>45104.69871527778</v>
          </cell>
        </row>
        <row r="10843">
          <cell r="A10843" t="str">
            <v>Business Analyst</v>
          </cell>
          <cell r="H10843">
            <v>45102.432893518519</v>
          </cell>
        </row>
        <row r="10844">
          <cell r="A10844" t="str">
            <v>Data Engineer</v>
          </cell>
          <cell r="H10844">
            <v>45163.965902777767</v>
          </cell>
        </row>
        <row r="10845">
          <cell r="A10845" t="str">
            <v>Data Scientist</v>
          </cell>
          <cell r="H10845">
            <v>45181.337326388893</v>
          </cell>
        </row>
        <row r="10846">
          <cell r="A10846" t="str">
            <v>Data Scientist</v>
          </cell>
          <cell r="H10846">
            <v>45146.451388888891</v>
          </cell>
        </row>
        <row r="10847">
          <cell r="A10847" t="str">
            <v>Data Analyst</v>
          </cell>
          <cell r="H10847">
            <v>45279.33421296296</v>
          </cell>
        </row>
        <row r="10848">
          <cell r="A10848" t="str">
            <v>Senior Data Scientist</v>
          </cell>
          <cell r="H10848">
            <v>44931.003136574072</v>
          </cell>
        </row>
        <row r="10849">
          <cell r="A10849" t="str">
            <v>Data Scientist</v>
          </cell>
          <cell r="H10849">
            <v>45167.504178240742</v>
          </cell>
        </row>
        <row r="10850">
          <cell r="A10850" t="str">
            <v>Data Analyst</v>
          </cell>
          <cell r="H10850">
            <v>45073.333252314813</v>
          </cell>
        </row>
        <row r="10851">
          <cell r="A10851" t="str">
            <v>Senior Data Engineer</v>
          </cell>
          <cell r="H10851">
            <v>45209.880509259259</v>
          </cell>
        </row>
        <row r="10852">
          <cell r="A10852" t="str">
            <v>Data Scientist</v>
          </cell>
          <cell r="H10852">
            <v>45120.877743055556</v>
          </cell>
        </row>
        <row r="10853">
          <cell r="A10853" t="str">
            <v>Data Scientist</v>
          </cell>
          <cell r="H10853">
            <v>45160.254756944443</v>
          </cell>
        </row>
        <row r="10854">
          <cell r="A10854" t="str">
            <v>Senior Data Engineer</v>
          </cell>
          <cell r="H10854">
            <v>45023.310856481483</v>
          </cell>
        </row>
        <row r="10855">
          <cell r="A10855" t="str">
            <v>Senior Data Analyst</v>
          </cell>
          <cell r="H10855">
            <v>45042.452048611107</v>
          </cell>
        </row>
        <row r="10856">
          <cell r="A10856" t="str">
            <v>Data Analyst</v>
          </cell>
          <cell r="H10856">
            <v>45157.250023148154</v>
          </cell>
        </row>
        <row r="10857">
          <cell r="A10857" t="str">
            <v>Data Scientist</v>
          </cell>
          <cell r="H10857">
            <v>45033.627256944441</v>
          </cell>
        </row>
        <row r="10858">
          <cell r="A10858" t="str">
            <v>Data Scientist</v>
          </cell>
          <cell r="H10858">
            <v>45021.585451388892</v>
          </cell>
        </row>
        <row r="10859">
          <cell r="A10859" t="str">
            <v>Data Scientist</v>
          </cell>
          <cell r="H10859">
            <v>45287.793935185182</v>
          </cell>
        </row>
        <row r="10860">
          <cell r="A10860" t="str">
            <v>Data Analyst</v>
          </cell>
          <cell r="H10860">
            <v>45162.83556712963</v>
          </cell>
        </row>
        <row r="10861">
          <cell r="A10861" t="str">
            <v>Data Engineer</v>
          </cell>
          <cell r="H10861">
            <v>44974.756701388891</v>
          </cell>
        </row>
        <row r="10862">
          <cell r="A10862" t="str">
            <v>Senior Data Engineer</v>
          </cell>
          <cell r="H10862">
            <v>45233.369895833333</v>
          </cell>
        </row>
        <row r="10863">
          <cell r="A10863" t="str">
            <v>Data Engineer</v>
          </cell>
          <cell r="H10863">
            <v>45086.837118055562</v>
          </cell>
        </row>
        <row r="10864">
          <cell r="A10864" t="str">
            <v>Senior Data Scientist</v>
          </cell>
          <cell r="H10864">
            <v>44937.253564814811</v>
          </cell>
        </row>
        <row r="10865">
          <cell r="A10865" t="str">
            <v>Data Engineer</v>
          </cell>
          <cell r="H10865">
            <v>45023.294490740736</v>
          </cell>
        </row>
        <row r="10866">
          <cell r="A10866" t="str">
            <v>Data Engineer</v>
          </cell>
          <cell r="H10866">
            <v>45071.476064814808</v>
          </cell>
        </row>
        <row r="10867">
          <cell r="A10867" t="str">
            <v>Data Engineer</v>
          </cell>
          <cell r="H10867">
            <v>45115.400856481479</v>
          </cell>
        </row>
        <row r="10868">
          <cell r="A10868" t="str">
            <v>Senior Data Engineer</v>
          </cell>
          <cell r="H10868">
            <v>45119.254004629627</v>
          </cell>
        </row>
        <row r="10869">
          <cell r="A10869" t="str">
            <v>Data Engineer</v>
          </cell>
          <cell r="H10869">
            <v>45266.963136574072</v>
          </cell>
        </row>
        <row r="10870">
          <cell r="A10870" t="str">
            <v>Data Engineer</v>
          </cell>
          <cell r="H10870">
            <v>44951.89298611111</v>
          </cell>
        </row>
        <row r="10871">
          <cell r="A10871" t="str">
            <v>Data Engineer</v>
          </cell>
          <cell r="H10871">
            <v>45261.423136574071</v>
          </cell>
        </row>
        <row r="10872">
          <cell r="A10872" t="str">
            <v>Data Analyst</v>
          </cell>
          <cell r="H10872">
            <v>45162.751319444447</v>
          </cell>
        </row>
        <row r="10873">
          <cell r="A10873" t="str">
            <v>Data Analyst</v>
          </cell>
          <cell r="H10873">
            <v>45159.446701388893</v>
          </cell>
        </row>
        <row r="10874">
          <cell r="A10874" t="str">
            <v>Cloud Engineer</v>
          </cell>
          <cell r="H10874">
            <v>45275.846504629633</v>
          </cell>
        </row>
        <row r="10875">
          <cell r="A10875" t="str">
            <v>Data Engineer</v>
          </cell>
          <cell r="H10875">
            <v>45225.590324074074</v>
          </cell>
        </row>
        <row r="10876">
          <cell r="A10876" t="str">
            <v>Data Analyst</v>
          </cell>
          <cell r="H10876">
            <v>45194.584398148138</v>
          </cell>
        </row>
        <row r="10877">
          <cell r="A10877" t="str">
            <v>Data Analyst</v>
          </cell>
          <cell r="H10877">
            <v>45035.667233796303</v>
          </cell>
        </row>
        <row r="10878">
          <cell r="A10878" t="str">
            <v>Data Scientist</v>
          </cell>
          <cell r="H10878">
            <v>45038.627013888887</v>
          </cell>
        </row>
        <row r="10879">
          <cell r="A10879" t="str">
            <v>Data Analyst</v>
          </cell>
          <cell r="H10879">
            <v>45267.293310185189</v>
          </cell>
        </row>
        <row r="10880">
          <cell r="A10880" t="str">
            <v>Data Analyst</v>
          </cell>
          <cell r="H10880">
            <v>45289.292615740742</v>
          </cell>
        </row>
        <row r="10881">
          <cell r="A10881" t="str">
            <v>Data Scientist</v>
          </cell>
          <cell r="H10881">
            <v>45234.463761574072</v>
          </cell>
        </row>
        <row r="10882">
          <cell r="A10882" t="str">
            <v>Data Analyst</v>
          </cell>
          <cell r="H10882">
            <v>45173.208368055559</v>
          </cell>
        </row>
        <row r="10883">
          <cell r="A10883" t="str">
            <v>Senior Data Scientist</v>
          </cell>
          <cell r="H10883">
            <v>45061.043587962973</v>
          </cell>
        </row>
        <row r="10884">
          <cell r="A10884" t="str">
            <v>Senior Data Scientist</v>
          </cell>
          <cell r="H10884">
            <v>44986.507233796299</v>
          </cell>
        </row>
        <row r="10885">
          <cell r="A10885" t="str">
            <v>Data Engineer</v>
          </cell>
          <cell r="H10885">
            <v>45231.809907407413</v>
          </cell>
        </row>
        <row r="10886">
          <cell r="A10886" t="str">
            <v>Data Engineer</v>
          </cell>
          <cell r="H10886">
            <v>45051.946608796286</v>
          </cell>
        </row>
        <row r="10887">
          <cell r="A10887" t="str">
            <v>Data Scientist</v>
          </cell>
          <cell r="H10887">
            <v>45275.75271990741</v>
          </cell>
        </row>
        <row r="10888">
          <cell r="A10888" t="str">
            <v>Data Engineer</v>
          </cell>
          <cell r="H10888">
            <v>45012.512569444443</v>
          </cell>
        </row>
        <row r="10889">
          <cell r="A10889" t="str">
            <v>Data Analyst</v>
          </cell>
          <cell r="H10889">
            <v>45160.400069444448</v>
          </cell>
        </row>
        <row r="10890">
          <cell r="A10890" t="str">
            <v>Data Analyst</v>
          </cell>
          <cell r="H10890">
            <v>45219.583969907413</v>
          </cell>
        </row>
        <row r="10891">
          <cell r="A10891" t="str">
            <v>Data Engineer</v>
          </cell>
          <cell r="H10891">
            <v>45198.762685185182</v>
          </cell>
        </row>
        <row r="10892">
          <cell r="A10892" t="str">
            <v>Data Scientist</v>
          </cell>
          <cell r="H10892">
            <v>45099.337210648147</v>
          </cell>
        </row>
        <row r="10893">
          <cell r="A10893" t="str">
            <v>Business Analyst</v>
          </cell>
          <cell r="H10893">
            <v>44933.334224537037</v>
          </cell>
        </row>
        <row r="10894">
          <cell r="A10894" t="str">
            <v>Data Analyst</v>
          </cell>
          <cell r="H10894">
            <v>44941.416701388887</v>
          </cell>
        </row>
        <row r="10895">
          <cell r="A10895" t="str">
            <v>Data Scientist</v>
          </cell>
          <cell r="H10895">
            <v>44979.502395833333</v>
          </cell>
        </row>
        <row r="10896">
          <cell r="A10896" t="str">
            <v>Data Analyst</v>
          </cell>
          <cell r="H10896">
            <v>44975.002002314817</v>
          </cell>
        </row>
        <row r="10897">
          <cell r="A10897" t="str">
            <v>Data Analyst</v>
          </cell>
          <cell r="H10897">
            <v>44977.708935185183</v>
          </cell>
        </row>
        <row r="10898">
          <cell r="A10898" t="str">
            <v>Business Analyst</v>
          </cell>
          <cell r="H10898">
            <v>45275.583460648151</v>
          </cell>
        </row>
        <row r="10899">
          <cell r="A10899" t="str">
            <v>Data Scientist</v>
          </cell>
          <cell r="H10899">
            <v>45218.775775462957</v>
          </cell>
        </row>
        <row r="10900">
          <cell r="A10900" t="str">
            <v>Data Engineer</v>
          </cell>
          <cell r="H10900">
            <v>44990.587256944447</v>
          </cell>
        </row>
        <row r="10901">
          <cell r="A10901" t="str">
            <v>Data Scientist</v>
          </cell>
          <cell r="H10901">
            <v>44939.212002314824</v>
          </cell>
        </row>
        <row r="10902">
          <cell r="A10902" t="str">
            <v>Data Engineer</v>
          </cell>
          <cell r="H10902">
            <v>45171.423020833332</v>
          </cell>
        </row>
        <row r="10903">
          <cell r="A10903" t="str">
            <v>Senior Data Engineer</v>
          </cell>
          <cell r="H10903">
            <v>45156.591261574067</v>
          </cell>
        </row>
        <row r="10904">
          <cell r="A10904" t="str">
            <v>Data Analyst</v>
          </cell>
          <cell r="H10904">
            <v>45198.544710648152</v>
          </cell>
        </row>
        <row r="10905">
          <cell r="A10905" t="str">
            <v>Data Analyst</v>
          </cell>
          <cell r="H10905">
            <v>45247.458391203712</v>
          </cell>
        </row>
        <row r="10906">
          <cell r="A10906" t="str">
            <v>Data Scientist</v>
          </cell>
          <cell r="H10906">
            <v>45131.606805555559</v>
          </cell>
        </row>
        <row r="10907">
          <cell r="A10907" t="str">
            <v>Data Analyst</v>
          </cell>
          <cell r="H10907">
            <v>45000.751122685193</v>
          </cell>
        </row>
        <row r="10908">
          <cell r="A10908" t="str">
            <v>Data Analyst</v>
          </cell>
          <cell r="H10908">
            <v>45223.676689814813</v>
          </cell>
        </row>
        <row r="10909">
          <cell r="A10909" t="str">
            <v>Data Engineer</v>
          </cell>
          <cell r="H10909">
            <v>45026.712013888893</v>
          </cell>
        </row>
        <row r="10910">
          <cell r="A10910" t="str">
            <v>Data Engineer</v>
          </cell>
          <cell r="H10910">
            <v>44999.801145833328</v>
          </cell>
        </row>
        <row r="10911">
          <cell r="A10911" t="str">
            <v>Data Engineer</v>
          </cell>
          <cell r="H10911">
            <v>44992.606539351851</v>
          </cell>
        </row>
        <row r="10912">
          <cell r="A10912" t="str">
            <v>Data Scientist</v>
          </cell>
          <cell r="H10912">
            <v>45005.962395833332</v>
          </cell>
        </row>
        <row r="10913">
          <cell r="A10913" t="str">
            <v>Data Analyst</v>
          </cell>
          <cell r="H10913">
            <v>45267.058379629627</v>
          </cell>
        </row>
        <row r="10914">
          <cell r="A10914" t="str">
            <v>Data Scientist</v>
          </cell>
          <cell r="H10914">
            <v>45215.167997685188</v>
          </cell>
        </row>
        <row r="10915">
          <cell r="A10915" t="str">
            <v>Data Analyst</v>
          </cell>
          <cell r="H10915">
            <v>45061.626180555562</v>
          </cell>
        </row>
        <row r="10916">
          <cell r="A10916" t="str">
            <v>Senior Data Analyst</v>
          </cell>
          <cell r="H10916">
            <v>45269.720706018517</v>
          </cell>
        </row>
        <row r="10917">
          <cell r="A10917" t="str">
            <v>Data Engineer</v>
          </cell>
          <cell r="H10917">
            <v>45186.796805555547</v>
          </cell>
        </row>
        <row r="10918">
          <cell r="A10918" t="str">
            <v>Data Scientist</v>
          </cell>
          <cell r="H10918">
            <v>45117.995416666658</v>
          </cell>
        </row>
        <row r="10919">
          <cell r="A10919" t="str">
            <v>Data Scientist</v>
          </cell>
          <cell r="H10919">
            <v>45170.889074074083</v>
          </cell>
        </row>
        <row r="10920">
          <cell r="A10920" t="str">
            <v>Senior Data Scientist</v>
          </cell>
          <cell r="H10920">
            <v>45242.292094907411</v>
          </cell>
        </row>
        <row r="10921">
          <cell r="A10921" t="str">
            <v>Data Analyst</v>
          </cell>
          <cell r="H10921">
            <v>45251.333726851852</v>
          </cell>
        </row>
        <row r="10922">
          <cell r="A10922" t="str">
            <v>Data Analyst</v>
          </cell>
          <cell r="H10922">
            <v>44943.752013888887</v>
          </cell>
        </row>
        <row r="10923">
          <cell r="A10923" t="str">
            <v>Data Scientist</v>
          </cell>
          <cell r="H10923">
            <v>45106.044305555559</v>
          </cell>
        </row>
        <row r="10924">
          <cell r="A10924" t="str">
            <v>Data Analyst</v>
          </cell>
          <cell r="H10924">
            <v>45215.515925925924</v>
          </cell>
        </row>
        <row r="10925">
          <cell r="A10925" t="str">
            <v>Data Analyst</v>
          </cell>
          <cell r="H10925">
            <v>44974.962361111109</v>
          </cell>
        </row>
        <row r="10926">
          <cell r="A10926" t="str">
            <v>Senior Data Analyst</v>
          </cell>
          <cell r="H10926">
            <v>45097.583923611113</v>
          </cell>
        </row>
        <row r="10927">
          <cell r="A10927" t="str">
            <v>Data Scientist</v>
          </cell>
          <cell r="H10927">
            <v>45217.41878472222</v>
          </cell>
        </row>
        <row r="10928">
          <cell r="A10928" t="str">
            <v>Software Engineer</v>
          </cell>
          <cell r="H10928">
            <v>45061.72483796296</v>
          </cell>
        </row>
        <row r="10929">
          <cell r="A10929" t="str">
            <v>Data Analyst</v>
          </cell>
          <cell r="H10929">
            <v>45103.016481481478</v>
          </cell>
        </row>
        <row r="10930">
          <cell r="A10930" t="str">
            <v>Senior Data Engineer</v>
          </cell>
          <cell r="H10930">
            <v>45052.297511574077</v>
          </cell>
        </row>
        <row r="10931">
          <cell r="A10931" t="str">
            <v>Data Analyst</v>
          </cell>
          <cell r="H10931">
            <v>45202.75068287037</v>
          </cell>
        </row>
        <row r="10932">
          <cell r="A10932" t="str">
            <v>Software Engineer</v>
          </cell>
          <cell r="H10932">
            <v>45291.564328703702</v>
          </cell>
        </row>
        <row r="10933">
          <cell r="A10933" t="str">
            <v>Data Engineer</v>
          </cell>
          <cell r="H10933">
            <v>44986.477893518517</v>
          </cell>
        </row>
        <row r="10934">
          <cell r="A10934" t="str">
            <v>Data Engineer</v>
          </cell>
          <cell r="H10934">
            <v>44942.257986111108</v>
          </cell>
        </row>
        <row r="10935">
          <cell r="A10935" t="str">
            <v>Data Engineer</v>
          </cell>
          <cell r="H10935">
            <v>45092.682337962957</v>
          </cell>
        </row>
        <row r="10936">
          <cell r="A10936" t="str">
            <v>Data Analyst</v>
          </cell>
          <cell r="H10936">
            <v>45131.709814814807</v>
          </cell>
        </row>
        <row r="10937">
          <cell r="A10937" t="str">
            <v>Senior Data Engineer</v>
          </cell>
          <cell r="H10937">
            <v>45223.757777777777</v>
          </cell>
        </row>
        <row r="10938">
          <cell r="A10938" t="str">
            <v>Data Scientist</v>
          </cell>
          <cell r="H10938">
            <v>45014.669548611113</v>
          </cell>
        </row>
        <row r="10939">
          <cell r="A10939" t="str">
            <v>Senior Data Scientist</v>
          </cell>
          <cell r="H10939">
            <v>44938.862766203703</v>
          </cell>
        </row>
        <row r="10940">
          <cell r="A10940" t="str">
            <v>Data Engineer</v>
          </cell>
          <cell r="H10940">
            <v>44994.60670138889</v>
          </cell>
        </row>
        <row r="10941">
          <cell r="A10941" t="str">
            <v>Data Scientist</v>
          </cell>
          <cell r="H10941">
            <v>45082.711678240739</v>
          </cell>
        </row>
        <row r="10942">
          <cell r="A10942" t="str">
            <v>Data Engineer</v>
          </cell>
          <cell r="H10942">
            <v>44949.921087962961</v>
          </cell>
        </row>
        <row r="10943">
          <cell r="A10943" t="str">
            <v>Data Engineer</v>
          </cell>
          <cell r="H10943">
            <v>45209.715208333328</v>
          </cell>
        </row>
        <row r="10944">
          <cell r="A10944" t="str">
            <v>Senior Data Analyst</v>
          </cell>
          <cell r="H10944">
            <v>45232.291678240741</v>
          </cell>
        </row>
        <row r="10945">
          <cell r="A10945" t="str">
            <v>Data Engineer</v>
          </cell>
          <cell r="H10945">
            <v>45075.796759259261</v>
          </cell>
        </row>
        <row r="10946">
          <cell r="A10946" t="str">
            <v>Data Analyst</v>
          </cell>
          <cell r="H10946">
            <v>44981.334317129629</v>
          </cell>
        </row>
        <row r="10947">
          <cell r="A10947" t="str">
            <v>Data Engineer</v>
          </cell>
          <cell r="H10947">
            <v>45155.860625000001</v>
          </cell>
        </row>
        <row r="10948">
          <cell r="A10948" t="str">
            <v>Data Engineer</v>
          </cell>
          <cell r="H10948">
            <v>45018.435115740736</v>
          </cell>
        </row>
        <row r="10949">
          <cell r="A10949" t="str">
            <v>Data Scientist</v>
          </cell>
          <cell r="H10949">
            <v>45173.58625</v>
          </cell>
        </row>
        <row r="10950">
          <cell r="A10950" t="str">
            <v>Data Analyst</v>
          </cell>
          <cell r="H10950">
            <v>45015.779849537037</v>
          </cell>
        </row>
        <row r="10951">
          <cell r="A10951" t="str">
            <v>Data Analyst</v>
          </cell>
          <cell r="H10951">
            <v>45173.250416666669</v>
          </cell>
        </row>
        <row r="10952">
          <cell r="A10952" t="str">
            <v>Machine Learning Engineer</v>
          </cell>
          <cell r="H10952">
            <v>45246.127974537027</v>
          </cell>
        </row>
        <row r="10953">
          <cell r="A10953" t="str">
            <v>Data Engineer</v>
          </cell>
          <cell r="H10953">
            <v>45212.587129629632</v>
          </cell>
        </row>
        <row r="10954">
          <cell r="A10954" t="str">
            <v>Data Engineer</v>
          </cell>
          <cell r="H10954">
            <v>45100.498506944437</v>
          </cell>
        </row>
        <row r="10955">
          <cell r="A10955" t="str">
            <v>Data Analyst</v>
          </cell>
          <cell r="H10955">
            <v>45268.042488425926</v>
          </cell>
        </row>
        <row r="10956">
          <cell r="A10956" t="str">
            <v>Data Scientist</v>
          </cell>
          <cell r="H10956">
            <v>45050.087847222218</v>
          </cell>
        </row>
        <row r="10957">
          <cell r="A10957" t="str">
            <v>Data Analyst</v>
          </cell>
          <cell r="H10957">
            <v>45175.666678240741</v>
          </cell>
        </row>
        <row r="10958">
          <cell r="A10958" t="str">
            <v>Data Engineer</v>
          </cell>
          <cell r="H10958">
            <v>44990.838206018518</v>
          </cell>
        </row>
        <row r="10959">
          <cell r="A10959" t="str">
            <v>Data Scientist</v>
          </cell>
          <cell r="H10959">
            <v>45090.668738425928</v>
          </cell>
        </row>
        <row r="10960">
          <cell r="A10960" t="str">
            <v>Data Analyst</v>
          </cell>
          <cell r="H10960">
            <v>44999.584305555552</v>
          </cell>
        </row>
        <row r="10961">
          <cell r="A10961" t="str">
            <v>Data Analyst</v>
          </cell>
          <cell r="H10961">
            <v>44937.752523148149</v>
          </cell>
        </row>
        <row r="10962">
          <cell r="A10962" t="str">
            <v>Data Engineer</v>
          </cell>
          <cell r="H10962">
            <v>45160.257337962961</v>
          </cell>
        </row>
        <row r="10963">
          <cell r="A10963" t="str">
            <v>Data Scientist</v>
          </cell>
          <cell r="H10963">
            <v>45147.428912037038</v>
          </cell>
        </row>
        <row r="10964">
          <cell r="A10964" t="str">
            <v>Data Analyst</v>
          </cell>
          <cell r="H10964">
            <v>45258.626215277778</v>
          </cell>
        </row>
        <row r="10965">
          <cell r="A10965" t="str">
            <v>Senior Data Engineer</v>
          </cell>
          <cell r="H10965">
            <v>45015.280486111107</v>
          </cell>
        </row>
        <row r="10966">
          <cell r="A10966" t="str">
            <v>Data Analyst</v>
          </cell>
          <cell r="H10966">
            <v>45039.668356481481</v>
          </cell>
        </row>
        <row r="10967">
          <cell r="A10967" t="str">
            <v>Data Engineer</v>
          </cell>
          <cell r="H10967">
            <v>45165.746631944443</v>
          </cell>
        </row>
        <row r="10968">
          <cell r="A10968" t="str">
            <v>Data Scientist</v>
          </cell>
          <cell r="H10968">
            <v>45022.665046296293</v>
          </cell>
        </row>
        <row r="10969">
          <cell r="A10969" t="str">
            <v>Data Engineer</v>
          </cell>
          <cell r="H10969">
            <v>45165.254502314812</v>
          </cell>
        </row>
        <row r="10970">
          <cell r="A10970" t="str">
            <v>Data Analyst</v>
          </cell>
          <cell r="H10970">
            <v>45153.00099537037</v>
          </cell>
        </row>
        <row r="10971">
          <cell r="A10971" t="str">
            <v>Senior Data Scientist</v>
          </cell>
          <cell r="H10971">
            <v>44931.919560185182</v>
          </cell>
        </row>
        <row r="10972">
          <cell r="A10972" t="str">
            <v>Data Engineer</v>
          </cell>
          <cell r="H10972">
            <v>45157.420601851853</v>
          </cell>
        </row>
        <row r="10973">
          <cell r="A10973" t="str">
            <v>Data Scientist</v>
          </cell>
          <cell r="H10973">
            <v>45169.837152777778</v>
          </cell>
        </row>
        <row r="10974">
          <cell r="A10974" t="str">
            <v>Data Analyst</v>
          </cell>
          <cell r="H10974">
            <v>45054.500069444453</v>
          </cell>
        </row>
        <row r="10975">
          <cell r="A10975" t="str">
            <v>Data Analyst</v>
          </cell>
          <cell r="H10975">
            <v>45000.169745370367</v>
          </cell>
        </row>
        <row r="10976">
          <cell r="A10976" t="str">
            <v>Data Scientist</v>
          </cell>
          <cell r="H10976">
            <v>45239.691712962973</v>
          </cell>
        </row>
        <row r="10977">
          <cell r="A10977" t="str">
            <v>Data Engineer</v>
          </cell>
          <cell r="H10977">
            <v>45111.362534722219</v>
          </cell>
        </row>
        <row r="10978">
          <cell r="A10978" t="str">
            <v>Data Scientist</v>
          </cell>
          <cell r="H10978">
            <v>45015.044548611113</v>
          </cell>
        </row>
        <row r="10979">
          <cell r="A10979" t="str">
            <v>Data Analyst</v>
          </cell>
          <cell r="H10979">
            <v>45083.528425925928</v>
          </cell>
        </row>
        <row r="10980">
          <cell r="A10980" t="str">
            <v>Data Engineer</v>
          </cell>
          <cell r="H10980">
            <v>45196.809513888889</v>
          </cell>
        </row>
        <row r="10981">
          <cell r="A10981" t="str">
            <v>Data Analyst</v>
          </cell>
          <cell r="H10981">
            <v>45208.834641203714</v>
          </cell>
        </row>
        <row r="10982">
          <cell r="A10982" t="str">
            <v>Data Engineer</v>
          </cell>
          <cell r="H10982">
            <v>45112.925000000003</v>
          </cell>
        </row>
        <row r="10983">
          <cell r="A10983" t="str">
            <v>Data Scientist</v>
          </cell>
          <cell r="H10983">
            <v>45224.837569444448</v>
          </cell>
        </row>
        <row r="10984">
          <cell r="A10984" t="str">
            <v>Data Analyst</v>
          </cell>
          <cell r="H10984">
            <v>45159.250138888892</v>
          </cell>
        </row>
        <row r="10985">
          <cell r="A10985" t="str">
            <v>Data Scientist</v>
          </cell>
          <cell r="H10985">
            <v>45043.376782407409</v>
          </cell>
        </row>
        <row r="10986">
          <cell r="A10986" t="str">
            <v>Data Engineer</v>
          </cell>
          <cell r="H10986">
            <v>44959.668912037043</v>
          </cell>
        </row>
        <row r="10987">
          <cell r="A10987" t="str">
            <v>Business Analyst</v>
          </cell>
          <cell r="H10987">
            <v>45254.459270833337</v>
          </cell>
        </row>
        <row r="10988">
          <cell r="A10988" t="str">
            <v>Data Engineer</v>
          </cell>
          <cell r="H10988">
            <v>45112.756122685183</v>
          </cell>
        </row>
        <row r="10989">
          <cell r="A10989" t="str">
            <v>Data Engineer</v>
          </cell>
          <cell r="H10989">
            <v>45247.631631944438</v>
          </cell>
        </row>
        <row r="10990">
          <cell r="A10990" t="str">
            <v>Data Analyst</v>
          </cell>
          <cell r="H10990">
            <v>44930.667847222219</v>
          </cell>
        </row>
        <row r="10991">
          <cell r="A10991" t="str">
            <v>Senior Data Scientist</v>
          </cell>
          <cell r="H10991">
            <v>45112.753703703696</v>
          </cell>
        </row>
        <row r="10992">
          <cell r="A10992" t="str">
            <v>Software Engineer</v>
          </cell>
          <cell r="H10992">
            <v>45000.29415509259</v>
          </cell>
        </row>
        <row r="10993">
          <cell r="A10993" t="str">
            <v>Data Engineer</v>
          </cell>
          <cell r="H10993">
            <v>45099.31</v>
          </cell>
        </row>
        <row r="10994">
          <cell r="A10994" t="str">
            <v>Data Analyst</v>
          </cell>
          <cell r="H10994">
            <v>45175.333784722221</v>
          </cell>
        </row>
        <row r="10995">
          <cell r="A10995" t="str">
            <v>Machine Learning Engineer</v>
          </cell>
          <cell r="H10995">
            <v>45272.769976851851</v>
          </cell>
        </row>
        <row r="10996">
          <cell r="A10996" t="str">
            <v>Data Scientist</v>
          </cell>
          <cell r="H10996">
            <v>44937.264247685183</v>
          </cell>
        </row>
        <row r="10997">
          <cell r="A10997" t="str">
            <v>Data Engineer</v>
          </cell>
          <cell r="H10997">
            <v>44952.660173611112</v>
          </cell>
        </row>
        <row r="10998">
          <cell r="A10998" t="str">
            <v>Data Analyst</v>
          </cell>
          <cell r="H10998">
            <v>45128.584155092591</v>
          </cell>
        </row>
        <row r="10999">
          <cell r="A10999" t="str">
            <v>Data Analyst</v>
          </cell>
          <cell r="H10999">
            <v>45171.250011574077</v>
          </cell>
        </row>
        <row r="11000">
          <cell r="A11000" t="str">
            <v>Data Engineer</v>
          </cell>
          <cell r="H11000">
            <v>45224.505740740737</v>
          </cell>
        </row>
        <row r="11001">
          <cell r="A11001" t="str">
            <v>Data Analyst</v>
          </cell>
          <cell r="H11001">
            <v>45185.875775462962</v>
          </cell>
        </row>
        <row r="11002">
          <cell r="A11002" t="str">
            <v>Business Analyst</v>
          </cell>
          <cell r="H11002">
            <v>45242.291909722233</v>
          </cell>
        </row>
        <row r="11003">
          <cell r="A11003" t="str">
            <v>Data Engineer</v>
          </cell>
          <cell r="H11003">
            <v>45085.185590277782</v>
          </cell>
        </row>
        <row r="11004">
          <cell r="A11004" t="str">
            <v>Data Engineer</v>
          </cell>
          <cell r="H11004">
            <v>45169.522094907406</v>
          </cell>
        </row>
        <row r="11005">
          <cell r="A11005" t="str">
            <v>Data Scientist</v>
          </cell>
          <cell r="H11005">
            <v>45054.296180555553</v>
          </cell>
        </row>
        <row r="11006">
          <cell r="A11006" t="str">
            <v>Data Analyst</v>
          </cell>
          <cell r="H11006">
            <v>45161.709039351852</v>
          </cell>
        </row>
        <row r="11007">
          <cell r="A11007" t="str">
            <v>Data Engineer</v>
          </cell>
          <cell r="H11007">
            <v>45097.711574074077</v>
          </cell>
        </row>
        <row r="11008">
          <cell r="A11008" t="str">
            <v>Data Scientist</v>
          </cell>
          <cell r="H11008">
            <v>45148.752453703702</v>
          </cell>
        </row>
        <row r="11009">
          <cell r="A11009" t="str">
            <v>Data Engineer</v>
          </cell>
          <cell r="H11009">
            <v>45249.877789351849</v>
          </cell>
        </row>
        <row r="11010">
          <cell r="A11010" t="str">
            <v>Data Analyst</v>
          </cell>
          <cell r="H11010">
            <v>45168.109537037039</v>
          </cell>
        </row>
        <row r="11011">
          <cell r="A11011" t="str">
            <v>Business Analyst</v>
          </cell>
          <cell r="H11011">
            <v>45169.794247685182</v>
          </cell>
        </row>
        <row r="11012">
          <cell r="A11012" t="str">
            <v>Data Analyst</v>
          </cell>
          <cell r="H11012">
            <v>45022.625949074078</v>
          </cell>
        </row>
        <row r="11013">
          <cell r="A11013" t="str">
            <v>Senior Data Scientist</v>
          </cell>
          <cell r="H11013">
            <v>45162.414895833332</v>
          </cell>
        </row>
        <row r="11014">
          <cell r="A11014" t="str">
            <v>Data Analyst</v>
          </cell>
          <cell r="H11014">
            <v>45260.833935185183</v>
          </cell>
        </row>
        <row r="11015">
          <cell r="A11015" t="str">
            <v>Data Engineer</v>
          </cell>
          <cell r="H11015">
            <v>45063.683738425927</v>
          </cell>
        </row>
        <row r="11016">
          <cell r="A11016" t="str">
            <v>Data Scientist</v>
          </cell>
          <cell r="H11016">
            <v>45270.711562500001</v>
          </cell>
        </row>
        <row r="11017">
          <cell r="A11017" t="str">
            <v>Senior Data Engineer</v>
          </cell>
          <cell r="H11017">
            <v>45130.722453703696</v>
          </cell>
        </row>
        <row r="11018">
          <cell r="A11018" t="str">
            <v>Senior Data Engineer</v>
          </cell>
          <cell r="H11018">
            <v>45229.795520833337</v>
          </cell>
        </row>
        <row r="11019">
          <cell r="A11019" t="str">
            <v>Senior Data Analyst</v>
          </cell>
          <cell r="H11019">
            <v>45000.876018518517</v>
          </cell>
        </row>
        <row r="11020">
          <cell r="A11020" t="str">
            <v>Data Engineer</v>
          </cell>
          <cell r="H11020">
            <v>45099.624780092592</v>
          </cell>
        </row>
        <row r="11021">
          <cell r="A11021" t="str">
            <v>Data Scientist</v>
          </cell>
          <cell r="H11021">
            <v>45012.879282407397</v>
          </cell>
        </row>
        <row r="11022">
          <cell r="A11022" t="str">
            <v>Senior Data Scientist</v>
          </cell>
          <cell r="H11022">
            <v>45042.294421296298</v>
          </cell>
        </row>
        <row r="11023">
          <cell r="A11023" t="str">
            <v>Data Engineer</v>
          </cell>
          <cell r="H11023">
            <v>44937.194733796299</v>
          </cell>
        </row>
        <row r="11024">
          <cell r="A11024" t="str">
            <v>Data Scientist</v>
          </cell>
          <cell r="H11024">
            <v>45140.418680555558</v>
          </cell>
        </row>
        <row r="11025">
          <cell r="A11025" t="str">
            <v>Data Scientist</v>
          </cell>
          <cell r="H11025">
            <v>44994.793946759259</v>
          </cell>
        </row>
        <row r="11026">
          <cell r="A11026" t="str">
            <v>Data Analyst</v>
          </cell>
          <cell r="H11026">
            <v>44968.982291666667</v>
          </cell>
        </row>
        <row r="11027">
          <cell r="A11027" t="str">
            <v>Data Analyst</v>
          </cell>
          <cell r="H11027">
            <v>45187.986793981479</v>
          </cell>
        </row>
        <row r="11028">
          <cell r="A11028" t="str">
            <v>Data Scientist</v>
          </cell>
          <cell r="H11028">
            <v>45154.545254629629</v>
          </cell>
        </row>
        <row r="11029">
          <cell r="A11029" t="str">
            <v>Data Engineer</v>
          </cell>
          <cell r="H11029">
            <v>44961.974641203713</v>
          </cell>
        </row>
        <row r="11030">
          <cell r="A11030" t="str">
            <v>Data Scientist</v>
          </cell>
          <cell r="H11030">
            <v>45112.461180555547</v>
          </cell>
        </row>
        <row r="11031">
          <cell r="A11031" t="str">
            <v>Data Analyst</v>
          </cell>
          <cell r="H11031">
            <v>44987.659131944441</v>
          </cell>
        </row>
        <row r="11032">
          <cell r="A11032" t="str">
            <v>Data Analyst</v>
          </cell>
          <cell r="H11032">
            <v>45187.986921296288</v>
          </cell>
        </row>
        <row r="11033">
          <cell r="A11033" t="str">
            <v>Data Analyst</v>
          </cell>
          <cell r="H11033">
            <v>44944.708472222221</v>
          </cell>
        </row>
        <row r="11034">
          <cell r="A11034" t="str">
            <v>Data Analyst</v>
          </cell>
          <cell r="H11034">
            <v>44957.875983796293</v>
          </cell>
        </row>
        <row r="11035">
          <cell r="A11035" t="str">
            <v>Senior Data Scientist</v>
          </cell>
          <cell r="H11035">
            <v>45030.600231481483</v>
          </cell>
        </row>
        <row r="11036">
          <cell r="A11036" t="str">
            <v>Senior Data Engineer</v>
          </cell>
          <cell r="H11036">
            <v>44940.671053240738</v>
          </cell>
        </row>
        <row r="11037">
          <cell r="A11037" t="str">
            <v>Data Scientist</v>
          </cell>
          <cell r="H11037">
            <v>45093.380358796298</v>
          </cell>
        </row>
        <row r="11038">
          <cell r="A11038" t="str">
            <v>Data Engineer</v>
          </cell>
          <cell r="H11038">
            <v>45051.395370370366</v>
          </cell>
        </row>
        <row r="11039">
          <cell r="A11039" t="str">
            <v>Data Analyst</v>
          </cell>
          <cell r="H11039">
            <v>45256.91747685185</v>
          </cell>
        </row>
        <row r="11040">
          <cell r="A11040" t="str">
            <v>Data Scientist</v>
          </cell>
          <cell r="H11040">
            <v>44951.501747685194</v>
          </cell>
        </row>
        <row r="11041">
          <cell r="A11041" t="str">
            <v>Data Analyst</v>
          </cell>
          <cell r="H11041">
            <v>45006.416689814818</v>
          </cell>
        </row>
        <row r="11042">
          <cell r="A11042" t="str">
            <v>Data Scientist</v>
          </cell>
          <cell r="H11042">
            <v>45056.878750000003</v>
          </cell>
        </row>
        <row r="11043">
          <cell r="A11043" t="str">
            <v>Data Engineer</v>
          </cell>
          <cell r="H11043">
            <v>44965.628958333327</v>
          </cell>
        </row>
        <row r="11044">
          <cell r="A11044" t="str">
            <v>Data Engineer</v>
          </cell>
          <cell r="H11044">
            <v>45091.880590277768</v>
          </cell>
        </row>
        <row r="11045">
          <cell r="A11045" t="str">
            <v>Senior Data Engineer</v>
          </cell>
          <cell r="H11045">
            <v>45028.459930555553</v>
          </cell>
        </row>
        <row r="11046">
          <cell r="A11046" t="str">
            <v>Data Engineer</v>
          </cell>
          <cell r="H11046">
            <v>44964.550312500003</v>
          </cell>
        </row>
        <row r="11047">
          <cell r="A11047" t="str">
            <v>Data Engineer</v>
          </cell>
          <cell r="H11047">
            <v>45203.838738425933</v>
          </cell>
        </row>
        <row r="11048">
          <cell r="A11048" t="str">
            <v>Senior Data Engineer</v>
          </cell>
          <cell r="H11048">
            <v>44972.339502314811</v>
          </cell>
        </row>
        <row r="11049">
          <cell r="A11049" t="str">
            <v>Data Analyst</v>
          </cell>
          <cell r="H11049">
            <v>45152.251493055563</v>
          </cell>
        </row>
        <row r="11050">
          <cell r="A11050" t="str">
            <v>Data Engineer</v>
          </cell>
          <cell r="H11050">
            <v>45224.674490740741</v>
          </cell>
        </row>
        <row r="11051">
          <cell r="A11051" t="str">
            <v>Data Scientist</v>
          </cell>
          <cell r="H11051">
            <v>45119.628645833327</v>
          </cell>
        </row>
        <row r="11052">
          <cell r="A11052" t="str">
            <v>Data Scientist</v>
          </cell>
          <cell r="H11052">
            <v>44946.124826388892</v>
          </cell>
        </row>
        <row r="11053">
          <cell r="A11053" t="str">
            <v>Data Analyst</v>
          </cell>
          <cell r="H11053">
            <v>44975.980624999997</v>
          </cell>
        </row>
        <row r="11054">
          <cell r="A11054" t="str">
            <v>Senior Data Analyst</v>
          </cell>
          <cell r="H11054">
            <v>44980.806967592587</v>
          </cell>
        </row>
        <row r="11055">
          <cell r="A11055" t="str">
            <v>Data Engineer</v>
          </cell>
          <cell r="H11055">
            <v>45099.879849537043</v>
          </cell>
        </row>
        <row r="11056">
          <cell r="A11056" t="str">
            <v>Data Analyst</v>
          </cell>
          <cell r="H11056">
            <v>45042.835023148153</v>
          </cell>
        </row>
        <row r="11057">
          <cell r="A11057" t="str">
            <v>Data Scientist</v>
          </cell>
          <cell r="H11057">
            <v>45062.877997685187</v>
          </cell>
        </row>
        <row r="11058">
          <cell r="A11058" t="str">
            <v>Data Engineer</v>
          </cell>
          <cell r="H11058">
            <v>45220.50582175926</v>
          </cell>
        </row>
        <row r="11059">
          <cell r="A11059" t="str">
            <v>Senior Data Scientist</v>
          </cell>
          <cell r="H11059">
            <v>45236.528310185182</v>
          </cell>
        </row>
        <row r="11060">
          <cell r="A11060" t="str">
            <v>Data Analyst</v>
          </cell>
          <cell r="H11060">
            <v>44935.652696759258</v>
          </cell>
        </row>
        <row r="11061">
          <cell r="A11061" t="str">
            <v>Data Engineer</v>
          </cell>
          <cell r="H11061">
            <v>45013.298356481479</v>
          </cell>
        </row>
        <row r="11062">
          <cell r="A11062" t="str">
            <v>Data Analyst</v>
          </cell>
          <cell r="H11062">
            <v>45087.41777777778</v>
          </cell>
        </row>
        <row r="11063">
          <cell r="A11063" t="str">
            <v>Data Scientist</v>
          </cell>
          <cell r="H11063">
            <v>45214.252164351848</v>
          </cell>
        </row>
        <row r="11064">
          <cell r="A11064" t="str">
            <v>Data Scientist</v>
          </cell>
          <cell r="H11064">
            <v>45234.507349537038</v>
          </cell>
        </row>
        <row r="11065">
          <cell r="A11065" t="str">
            <v>Data Scientist</v>
          </cell>
          <cell r="H11065">
            <v>45240.765856481477</v>
          </cell>
        </row>
        <row r="11066">
          <cell r="A11066" t="str">
            <v>Data Analyst</v>
          </cell>
          <cell r="H11066">
            <v>45061.583865740737</v>
          </cell>
        </row>
        <row r="11067">
          <cell r="A11067" t="str">
            <v>Data Scientist</v>
          </cell>
          <cell r="H11067">
            <v>45157.61923611111</v>
          </cell>
        </row>
        <row r="11068">
          <cell r="A11068" t="str">
            <v>Data Engineer</v>
          </cell>
          <cell r="H11068">
            <v>45062.509456018517</v>
          </cell>
        </row>
        <row r="11069">
          <cell r="A11069" t="str">
            <v>Data Analyst</v>
          </cell>
          <cell r="H11069">
            <v>45143.595243055563</v>
          </cell>
        </row>
        <row r="11070">
          <cell r="A11070" t="str">
            <v>Senior Data Engineer</v>
          </cell>
          <cell r="H11070">
            <v>44967.449224537027</v>
          </cell>
        </row>
        <row r="11071">
          <cell r="A11071" t="str">
            <v>Data Scientist</v>
          </cell>
          <cell r="H11071">
            <v>45048.00849537037</v>
          </cell>
        </row>
        <row r="11072">
          <cell r="A11072" t="str">
            <v>Data Engineer</v>
          </cell>
          <cell r="H11072">
            <v>45246.694918981477</v>
          </cell>
        </row>
        <row r="11073">
          <cell r="A11073" t="str">
            <v>Data Engineer</v>
          </cell>
          <cell r="H11073">
            <v>45260.384456018517</v>
          </cell>
        </row>
        <row r="11074">
          <cell r="A11074" t="str">
            <v>Data Scientist</v>
          </cell>
          <cell r="H11074">
            <v>45217.585995370369</v>
          </cell>
        </row>
        <row r="11075">
          <cell r="A11075" t="str">
            <v>Data Analyst</v>
          </cell>
          <cell r="H11075">
            <v>45127.834317129629</v>
          </cell>
        </row>
        <row r="11076">
          <cell r="A11076" t="str">
            <v>Data Analyst</v>
          </cell>
          <cell r="H11076">
            <v>45034.8749537037</v>
          </cell>
        </row>
        <row r="11077">
          <cell r="A11077" t="str">
            <v>Data Analyst</v>
          </cell>
          <cell r="H11077">
            <v>45274.216874999998</v>
          </cell>
        </row>
        <row r="11078">
          <cell r="A11078" t="str">
            <v>Data Engineer</v>
          </cell>
          <cell r="H11078">
            <v>45153.577604166669</v>
          </cell>
        </row>
        <row r="11079">
          <cell r="A11079" t="str">
            <v>Data Scientist</v>
          </cell>
          <cell r="H11079">
            <v>45164.321886574071</v>
          </cell>
        </row>
        <row r="11080">
          <cell r="A11080" t="str">
            <v>Data Scientist</v>
          </cell>
          <cell r="H11080">
            <v>45194.085543981477</v>
          </cell>
        </row>
        <row r="11081">
          <cell r="A11081" t="str">
            <v>Senior Data Engineer</v>
          </cell>
          <cell r="H11081">
            <v>45042.384918981479</v>
          </cell>
        </row>
        <row r="11082">
          <cell r="A11082" t="str">
            <v>Data Engineer</v>
          </cell>
          <cell r="H11082">
            <v>45175.754247685189</v>
          </cell>
        </row>
        <row r="11083">
          <cell r="A11083" t="str">
            <v>Data Analyst</v>
          </cell>
          <cell r="H11083">
            <v>45260.708344907413</v>
          </cell>
        </row>
        <row r="11084">
          <cell r="A11084" t="str">
            <v>Data Analyst</v>
          </cell>
          <cell r="H11084">
            <v>45015.519745370373</v>
          </cell>
        </row>
        <row r="11085">
          <cell r="A11085" t="str">
            <v>Data Engineer</v>
          </cell>
          <cell r="H11085">
            <v>44956.465648148151</v>
          </cell>
        </row>
        <row r="11086">
          <cell r="A11086" t="str">
            <v>Data Engineer</v>
          </cell>
          <cell r="H11086">
            <v>45146.756180555552</v>
          </cell>
        </row>
        <row r="11087">
          <cell r="A11087" t="str">
            <v>Data Engineer</v>
          </cell>
          <cell r="H11087">
            <v>45121.504282407397</v>
          </cell>
        </row>
        <row r="11088">
          <cell r="A11088" t="str">
            <v>Data Scientist</v>
          </cell>
          <cell r="H11088">
            <v>44956.168668981481</v>
          </cell>
        </row>
        <row r="11089">
          <cell r="A11089" t="str">
            <v>Business Analyst</v>
          </cell>
          <cell r="H11089">
            <v>44986.170428240737</v>
          </cell>
        </row>
        <row r="11090">
          <cell r="A11090" t="str">
            <v>Senior Data Analyst</v>
          </cell>
          <cell r="H11090">
            <v>45278.7499537037</v>
          </cell>
        </row>
        <row r="11091">
          <cell r="A11091" t="str">
            <v>Data Analyst</v>
          </cell>
          <cell r="H11091">
            <v>45041.95107638889</v>
          </cell>
        </row>
        <row r="11092">
          <cell r="A11092" t="str">
            <v>Machine Learning Engineer</v>
          </cell>
          <cell r="H11092">
            <v>45035.682928240742</v>
          </cell>
        </row>
        <row r="11093">
          <cell r="A11093" t="str">
            <v>Senior Data Analyst</v>
          </cell>
          <cell r="H11093">
            <v>45046.417129629634</v>
          </cell>
        </row>
        <row r="11094">
          <cell r="A11094" t="str">
            <v>Senior Data Scientist</v>
          </cell>
          <cell r="H11094">
            <v>45282.710138888891</v>
          </cell>
        </row>
        <row r="11095">
          <cell r="A11095" t="str">
            <v>Data Engineer</v>
          </cell>
          <cell r="H11095">
            <v>45082.341087962966</v>
          </cell>
        </row>
        <row r="11096">
          <cell r="A11096" t="str">
            <v>Senior Data Analyst</v>
          </cell>
          <cell r="H11096">
            <v>45226.875625000001</v>
          </cell>
        </row>
        <row r="11097">
          <cell r="A11097" t="str">
            <v>Data Analyst</v>
          </cell>
          <cell r="H11097">
            <v>45120.727083333331</v>
          </cell>
        </row>
        <row r="11098">
          <cell r="A11098" t="str">
            <v>Data Analyst</v>
          </cell>
          <cell r="H11098">
            <v>45225.042986111112</v>
          </cell>
        </row>
        <row r="11099">
          <cell r="A11099" t="str">
            <v>Data Scientist</v>
          </cell>
          <cell r="H11099">
            <v>45114.796238425923</v>
          </cell>
        </row>
        <row r="11100">
          <cell r="A11100" t="str">
            <v>Data Engineer</v>
          </cell>
          <cell r="H11100">
            <v>45162.270624999997</v>
          </cell>
        </row>
        <row r="11101">
          <cell r="A11101" t="str">
            <v>Data Analyst</v>
          </cell>
          <cell r="H11101">
            <v>45273.417210648149</v>
          </cell>
        </row>
        <row r="11102">
          <cell r="A11102" t="str">
            <v>Data Engineer</v>
          </cell>
          <cell r="H11102">
            <v>45121.632337962961</v>
          </cell>
        </row>
        <row r="11103">
          <cell r="A11103" t="str">
            <v>Data Engineer</v>
          </cell>
          <cell r="H11103">
            <v>45221.891134259262</v>
          </cell>
        </row>
        <row r="11104">
          <cell r="A11104" t="str">
            <v>Data Scientist</v>
          </cell>
          <cell r="H11104">
            <v>45085.616041666668</v>
          </cell>
        </row>
        <row r="11105">
          <cell r="A11105" t="str">
            <v>Data Analyst</v>
          </cell>
          <cell r="H11105">
            <v>45139.126400462963</v>
          </cell>
        </row>
        <row r="11106">
          <cell r="A11106" t="str">
            <v>Senior Data Engineer</v>
          </cell>
          <cell r="H11106">
            <v>45257.435636574082</v>
          </cell>
        </row>
        <row r="11107">
          <cell r="A11107" t="str">
            <v>Data Engineer</v>
          </cell>
          <cell r="H11107">
            <v>45154.283182870371</v>
          </cell>
        </row>
        <row r="11108">
          <cell r="A11108" t="str">
            <v>Data Analyst</v>
          </cell>
          <cell r="H11108">
            <v>44951.903738425928</v>
          </cell>
        </row>
        <row r="11109">
          <cell r="A11109" t="str">
            <v>Data Analyst</v>
          </cell>
          <cell r="H11109">
            <v>45149.399641203701</v>
          </cell>
        </row>
        <row r="11110">
          <cell r="A11110" t="str">
            <v>Senior Data Engineer</v>
          </cell>
          <cell r="H11110">
            <v>45259.760868055557</v>
          </cell>
        </row>
        <row r="11111">
          <cell r="A11111" t="str">
            <v>Data Engineer</v>
          </cell>
          <cell r="H11111">
            <v>45148.012685185182</v>
          </cell>
        </row>
        <row r="11112">
          <cell r="A11112" t="str">
            <v>Data Scientist</v>
          </cell>
          <cell r="H11112">
            <v>45256.917847222219</v>
          </cell>
        </row>
        <row r="11113">
          <cell r="A11113" t="str">
            <v>Data Scientist</v>
          </cell>
          <cell r="H11113">
            <v>45034.377199074072</v>
          </cell>
        </row>
        <row r="11114">
          <cell r="A11114" t="str">
            <v>Data Analyst</v>
          </cell>
          <cell r="H11114">
            <v>45205.918668981481</v>
          </cell>
        </row>
        <row r="11115">
          <cell r="A11115" t="str">
            <v>Data Engineer</v>
          </cell>
          <cell r="H11115">
            <v>45191.587835648148</v>
          </cell>
        </row>
        <row r="11116">
          <cell r="A11116" t="str">
            <v>Senior Data Engineer</v>
          </cell>
          <cell r="H11116">
            <v>45188.836886574078</v>
          </cell>
        </row>
        <row r="11117">
          <cell r="A11117" t="str">
            <v>Data Engineer</v>
          </cell>
          <cell r="H11117">
            <v>45274.524305555547</v>
          </cell>
        </row>
        <row r="11118">
          <cell r="A11118" t="str">
            <v>Data Analyst</v>
          </cell>
          <cell r="H11118">
            <v>45001.627175925933</v>
          </cell>
        </row>
        <row r="11119">
          <cell r="A11119" t="str">
            <v>Data Scientist</v>
          </cell>
          <cell r="H11119">
            <v>45042.296759259261</v>
          </cell>
        </row>
        <row r="11120">
          <cell r="A11120" t="str">
            <v>Data Scientist</v>
          </cell>
          <cell r="H11120">
            <v>45028.848078703697</v>
          </cell>
        </row>
        <row r="11121">
          <cell r="A11121" t="str">
            <v>Software Engineer</v>
          </cell>
          <cell r="H11121">
            <v>45029.94023148148</v>
          </cell>
        </row>
        <row r="11122">
          <cell r="A11122" t="str">
            <v>Data Analyst</v>
          </cell>
          <cell r="H11122">
            <v>45012.878321759257</v>
          </cell>
        </row>
        <row r="11123">
          <cell r="A11123" t="str">
            <v>Business Analyst</v>
          </cell>
          <cell r="H11123">
            <v>45072.918402777781</v>
          </cell>
        </row>
        <row r="11124">
          <cell r="A11124" t="str">
            <v>Data Analyst</v>
          </cell>
          <cell r="H11124">
            <v>45166.250856481478</v>
          </cell>
        </row>
        <row r="11125">
          <cell r="A11125" t="str">
            <v>Senior Data Engineer</v>
          </cell>
          <cell r="H11125">
            <v>44966.165543981479</v>
          </cell>
        </row>
        <row r="11126">
          <cell r="A11126" t="str">
            <v>Data Engineer</v>
          </cell>
          <cell r="H11126">
            <v>45113.862187500003</v>
          </cell>
        </row>
        <row r="11127">
          <cell r="A11127" t="str">
            <v>Data Scientist</v>
          </cell>
          <cell r="H11127">
            <v>44959.419745370367</v>
          </cell>
        </row>
        <row r="11128">
          <cell r="A11128" t="str">
            <v>Data Scientist</v>
          </cell>
          <cell r="H11128">
            <v>45189.50167824074</v>
          </cell>
        </row>
        <row r="11129">
          <cell r="A11129" t="str">
            <v>Senior Data Engineer</v>
          </cell>
          <cell r="H11129">
            <v>45045.713263888887</v>
          </cell>
        </row>
        <row r="11130">
          <cell r="A11130" t="str">
            <v>Data Scientist</v>
          </cell>
          <cell r="H11130">
            <v>45266.542986111112</v>
          </cell>
        </row>
        <row r="11131">
          <cell r="A11131" t="str">
            <v>Data Analyst</v>
          </cell>
          <cell r="H11131">
            <v>45055.667037037027</v>
          </cell>
        </row>
        <row r="11132">
          <cell r="A11132" t="str">
            <v>Data Scientist</v>
          </cell>
          <cell r="H11132">
            <v>45232.77915509259</v>
          </cell>
        </row>
        <row r="11133">
          <cell r="A11133" t="str">
            <v>Data Analyst</v>
          </cell>
          <cell r="H11133">
            <v>45055.001550925917</v>
          </cell>
        </row>
        <row r="11134">
          <cell r="A11134" t="str">
            <v>Data Scientist</v>
          </cell>
          <cell r="H11134">
            <v>45100.381365740737</v>
          </cell>
        </row>
        <row r="11135">
          <cell r="A11135" t="str">
            <v>Data Engineer</v>
          </cell>
          <cell r="H11135">
            <v>45050.296678240738</v>
          </cell>
        </row>
        <row r="11136">
          <cell r="A11136" t="str">
            <v>Data Scientist</v>
          </cell>
          <cell r="H11136">
            <v>45266.542986111112</v>
          </cell>
        </row>
        <row r="11137">
          <cell r="A11137" t="str">
            <v>Senior Data Scientist</v>
          </cell>
          <cell r="H11137">
            <v>44938.407743055563</v>
          </cell>
        </row>
        <row r="11138">
          <cell r="A11138" t="str">
            <v>Data Engineer</v>
          </cell>
          <cell r="H11138">
            <v>44946.937326388892</v>
          </cell>
        </row>
        <row r="11139">
          <cell r="A11139" t="str">
            <v>Data Engineer</v>
          </cell>
          <cell r="H11139">
            <v>44949.935752314806</v>
          </cell>
        </row>
        <row r="11140">
          <cell r="A11140" t="str">
            <v>Data Analyst</v>
          </cell>
          <cell r="H11140">
            <v>44989.893275462957</v>
          </cell>
        </row>
        <row r="11141">
          <cell r="A11141" t="str">
            <v>Data Engineer</v>
          </cell>
          <cell r="H11141">
            <v>45263.863587962973</v>
          </cell>
        </row>
        <row r="11142">
          <cell r="A11142" t="str">
            <v>Senior Data Engineer</v>
          </cell>
          <cell r="H11142">
            <v>45084.812013888892</v>
          </cell>
        </row>
        <row r="11143">
          <cell r="A11143" t="str">
            <v>Data Scientist</v>
          </cell>
          <cell r="H11143">
            <v>44927.179340277777</v>
          </cell>
        </row>
        <row r="11144">
          <cell r="A11144" t="str">
            <v>Data Scientist</v>
          </cell>
          <cell r="H11144">
            <v>45107.720104166663</v>
          </cell>
        </row>
        <row r="11145">
          <cell r="A11145" t="str">
            <v>Software Engineer</v>
          </cell>
          <cell r="H11145">
            <v>44993.548900462964</v>
          </cell>
        </row>
        <row r="11146">
          <cell r="A11146" t="str">
            <v>Data Scientist</v>
          </cell>
          <cell r="H11146">
            <v>45120.751597222217</v>
          </cell>
        </row>
        <row r="11147">
          <cell r="A11147" t="str">
            <v>Data Engineer</v>
          </cell>
          <cell r="H11147">
            <v>45132.347488425927</v>
          </cell>
        </row>
        <row r="11148">
          <cell r="A11148" t="str">
            <v>Data Analyst</v>
          </cell>
          <cell r="H11148">
            <v>45116.583657407413</v>
          </cell>
        </row>
        <row r="11149">
          <cell r="A11149" t="str">
            <v>Data Engineer</v>
          </cell>
          <cell r="H11149">
            <v>44987.50886574074</v>
          </cell>
        </row>
        <row r="11150">
          <cell r="A11150" t="str">
            <v>Data Engineer</v>
          </cell>
          <cell r="H11150">
            <v>45099.756840277783</v>
          </cell>
        </row>
        <row r="11151">
          <cell r="A11151" t="str">
            <v>Business Analyst</v>
          </cell>
          <cell r="H11151">
            <v>45140.999710648153</v>
          </cell>
        </row>
        <row r="11152">
          <cell r="A11152" t="str">
            <v>Data Analyst</v>
          </cell>
          <cell r="H11152">
            <v>45010.833819444437</v>
          </cell>
        </row>
        <row r="11153">
          <cell r="A11153" t="str">
            <v>Data Engineer</v>
          </cell>
          <cell r="H11153">
            <v>45148.587071759262</v>
          </cell>
        </row>
        <row r="11154">
          <cell r="A11154" t="str">
            <v>Senior Data Analyst</v>
          </cell>
          <cell r="H11154">
            <v>45008.124849537038</v>
          </cell>
        </row>
        <row r="11155">
          <cell r="A11155" t="str">
            <v>Data Analyst</v>
          </cell>
          <cell r="H11155">
            <v>45176.708344907413</v>
          </cell>
        </row>
        <row r="11156">
          <cell r="A11156" t="str">
            <v>Machine Learning Engineer</v>
          </cell>
          <cell r="H11156">
            <v>45121.829652777778</v>
          </cell>
        </row>
        <row r="11157">
          <cell r="A11157" t="str">
            <v>Machine Learning Engineer</v>
          </cell>
          <cell r="H11157">
            <v>45078.084398148138</v>
          </cell>
        </row>
        <row r="11158">
          <cell r="A11158" t="str">
            <v>Data Engineer</v>
          </cell>
          <cell r="H11158">
            <v>45188.711851851847</v>
          </cell>
        </row>
        <row r="11159">
          <cell r="A11159" t="str">
            <v>Data Analyst</v>
          </cell>
          <cell r="H11159">
            <v>45280.419398148151</v>
          </cell>
        </row>
        <row r="11160">
          <cell r="A11160" t="str">
            <v>Data Engineer</v>
          </cell>
          <cell r="H11160">
            <v>45043.651979166672</v>
          </cell>
        </row>
        <row r="11161">
          <cell r="A11161" t="str">
            <v>Senior Data Analyst</v>
          </cell>
          <cell r="H11161">
            <v>45062.532847222217</v>
          </cell>
        </row>
        <row r="11162">
          <cell r="A11162" t="str">
            <v>Data Analyst</v>
          </cell>
          <cell r="H11162">
            <v>45090.875115740739</v>
          </cell>
        </row>
        <row r="11163">
          <cell r="A11163" t="str">
            <v>Data Analyst</v>
          </cell>
          <cell r="H11163">
            <v>45038.04184027778</v>
          </cell>
        </row>
        <row r="11164">
          <cell r="A11164" t="str">
            <v>Data Engineer</v>
          </cell>
          <cell r="H11164">
            <v>45099.293541666673</v>
          </cell>
        </row>
        <row r="11165">
          <cell r="A11165" t="str">
            <v>Data Engineer</v>
          </cell>
          <cell r="H11165">
            <v>45024.336180555547</v>
          </cell>
        </row>
        <row r="11166">
          <cell r="A11166" t="str">
            <v>Senior Data Scientist</v>
          </cell>
          <cell r="H11166">
            <v>45217.878321759257</v>
          </cell>
        </row>
        <row r="11167">
          <cell r="A11167" t="str">
            <v>Data Analyst</v>
          </cell>
          <cell r="H11167">
            <v>45041.292280092603</v>
          </cell>
        </row>
        <row r="11168">
          <cell r="A11168" t="str">
            <v>Data Analyst</v>
          </cell>
          <cell r="H11168">
            <v>45274.792997685188</v>
          </cell>
        </row>
        <row r="11169">
          <cell r="A11169" t="str">
            <v>Data Scientist</v>
          </cell>
          <cell r="H11169">
            <v>45237.877141203702</v>
          </cell>
        </row>
        <row r="11170">
          <cell r="A11170" t="str">
            <v>Data Scientist</v>
          </cell>
          <cell r="H11170">
            <v>45125.680428240739</v>
          </cell>
        </row>
        <row r="11171">
          <cell r="A11171" t="str">
            <v>Data Scientist</v>
          </cell>
          <cell r="H11171">
            <v>45243.544768518521</v>
          </cell>
        </row>
        <row r="11172">
          <cell r="A11172" t="str">
            <v>Data Analyst</v>
          </cell>
          <cell r="H11172">
            <v>45190.791863425933</v>
          </cell>
        </row>
        <row r="11173">
          <cell r="A11173" t="str">
            <v>Data Scientist</v>
          </cell>
          <cell r="H11173">
            <v>45113.628668981481</v>
          </cell>
        </row>
        <row r="11174">
          <cell r="A11174" t="str">
            <v>Software Engineer</v>
          </cell>
          <cell r="H11174">
            <v>45142.542430555557</v>
          </cell>
        </row>
        <row r="11175">
          <cell r="A11175" t="str">
            <v>Data Analyst</v>
          </cell>
          <cell r="H11175">
            <v>44933.168402777781</v>
          </cell>
        </row>
        <row r="11176">
          <cell r="A11176" t="str">
            <v>Data Analyst</v>
          </cell>
          <cell r="H11176">
            <v>45119.333368055559</v>
          </cell>
        </row>
        <row r="11177">
          <cell r="A11177" t="str">
            <v>Data Engineer</v>
          </cell>
          <cell r="H11177">
            <v>44971.516863425917</v>
          </cell>
        </row>
        <row r="11178">
          <cell r="A11178" t="str">
            <v>Data Analyst</v>
          </cell>
          <cell r="H11178">
            <v>44994.668703703697</v>
          </cell>
        </row>
        <row r="11179">
          <cell r="A11179" t="str">
            <v>Data Engineer</v>
          </cell>
          <cell r="H11179">
            <v>44931.662546296298</v>
          </cell>
        </row>
        <row r="11180">
          <cell r="A11180" t="str">
            <v>Data Analyst</v>
          </cell>
          <cell r="H11180">
            <v>45006.594884259262</v>
          </cell>
        </row>
        <row r="11181">
          <cell r="A11181" t="str">
            <v>Data Engineer</v>
          </cell>
          <cell r="H11181">
            <v>45187.135416666657</v>
          </cell>
        </row>
        <row r="11182">
          <cell r="A11182" t="str">
            <v>Senior Data Scientist</v>
          </cell>
          <cell r="H11182">
            <v>45231.131666666668</v>
          </cell>
        </row>
        <row r="11183">
          <cell r="A11183" t="str">
            <v>Data Scientist</v>
          </cell>
          <cell r="H11183">
            <v>45161.586087962962</v>
          </cell>
        </row>
        <row r="11184">
          <cell r="A11184" t="str">
            <v>Machine Learning Engineer</v>
          </cell>
          <cell r="H11184">
            <v>45048.629062499997</v>
          </cell>
        </row>
        <row r="11185">
          <cell r="A11185" t="str">
            <v>Data Analyst</v>
          </cell>
          <cell r="H11185">
            <v>45050.530648148153</v>
          </cell>
        </row>
        <row r="11186">
          <cell r="A11186" t="str">
            <v>Senior Data Scientist</v>
          </cell>
          <cell r="H11186">
            <v>44990.294120370367</v>
          </cell>
        </row>
        <row r="11187">
          <cell r="A11187" t="str">
            <v>Data Scientist</v>
          </cell>
          <cell r="H11187">
            <v>45145.099490740737</v>
          </cell>
        </row>
        <row r="11188">
          <cell r="A11188" t="str">
            <v>Data Analyst</v>
          </cell>
          <cell r="H11188">
            <v>44934.500578703701</v>
          </cell>
        </row>
        <row r="11189">
          <cell r="A11189" t="str">
            <v>Data Analyst</v>
          </cell>
          <cell r="H11189">
            <v>45044.66814814815</v>
          </cell>
        </row>
        <row r="11190">
          <cell r="A11190" t="str">
            <v>Data Analyst</v>
          </cell>
          <cell r="H11190">
            <v>45198.397696759261</v>
          </cell>
        </row>
        <row r="11191">
          <cell r="A11191" t="str">
            <v>Data Analyst</v>
          </cell>
          <cell r="H11191">
            <v>45028.605462962973</v>
          </cell>
        </row>
        <row r="11192">
          <cell r="A11192" t="str">
            <v>Data Analyst</v>
          </cell>
          <cell r="H11192">
            <v>45086.708912037036</v>
          </cell>
        </row>
        <row r="11193">
          <cell r="A11193" t="str">
            <v>Data Engineer</v>
          </cell>
          <cell r="H11193">
            <v>45078.322152777779</v>
          </cell>
        </row>
        <row r="11194">
          <cell r="A11194" t="str">
            <v>Senior Data Analyst</v>
          </cell>
          <cell r="H11194">
            <v>45101.735312500001</v>
          </cell>
        </row>
        <row r="11195">
          <cell r="A11195" t="str">
            <v>Data Analyst</v>
          </cell>
          <cell r="H11195">
            <v>44930.018912037027</v>
          </cell>
        </row>
        <row r="11196">
          <cell r="A11196" t="str">
            <v>Data Engineer</v>
          </cell>
          <cell r="H11196">
            <v>45132.796493055554</v>
          </cell>
        </row>
        <row r="11197">
          <cell r="A11197" t="str">
            <v>Senior Data Scientist</v>
          </cell>
          <cell r="H11197">
            <v>44956.210370370369</v>
          </cell>
        </row>
        <row r="11198">
          <cell r="A11198" t="str">
            <v>Data Analyst</v>
          </cell>
          <cell r="H11198">
            <v>45054.834513888891</v>
          </cell>
        </row>
        <row r="11199">
          <cell r="A11199" t="str">
            <v>Data Analyst</v>
          </cell>
          <cell r="H11199">
            <v>45048.872870370367</v>
          </cell>
        </row>
        <row r="11200">
          <cell r="A11200" t="str">
            <v>Data Analyst</v>
          </cell>
          <cell r="H11200">
            <v>45272.708645833343</v>
          </cell>
        </row>
        <row r="11201">
          <cell r="A11201" t="str">
            <v>Data Scientist</v>
          </cell>
          <cell r="H11201">
            <v>45031.045300925929</v>
          </cell>
        </row>
        <row r="11202">
          <cell r="A11202" t="str">
            <v>Data Scientist</v>
          </cell>
          <cell r="H11202">
            <v>45159.864085648151</v>
          </cell>
        </row>
        <row r="11203">
          <cell r="A11203" t="str">
            <v>Business Analyst</v>
          </cell>
          <cell r="H11203">
            <v>45155.445231481477</v>
          </cell>
        </row>
        <row r="11204">
          <cell r="A11204" t="str">
            <v>Data Engineer</v>
          </cell>
          <cell r="H11204">
            <v>45052.545601851853</v>
          </cell>
        </row>
        <row r="11205">
          <cell r="A11205" t="str">
            <v>Data Engineer</v>
          </cell>
          <cell r="H11205">
            <v>44937.2265625</v>
          </cell>
        </row>
        <row r="11206">
          <cell r="A11206" t="str">
            <v>Data Scientist</v>
          </cell>
          <cell r="H11206">
            <v>45028.582754629628</v>
          </cell>
        </row>
        <row r="11207">
          <cell r="A11207" t="str">
            <v>Data Analyst</v>
          </cell>
          <cell r="H11207">
            <v>44980.710150462961</v>
          </cell>
        </row>
        <row r="11208">
          <cell r="A11208" t="str">
            <v>Data Analyst</v>
          </cell>
          <cell r="H11208">
            <v>45167.503067129634</v>
          </cell>
        </row>
        <row r="11209">
          <cell r="A11209" t="str">
            <v>Business Analyst</v>
          </cell>
          <cell r="H11209">
            <v>45121.418483796297</v>
          </cell>
        </row>
        <row r="11210">
          <cell r="A11210" t="str">
            <v>Data Scientist</v>
          </cell>
          <cell r="H11210">
            <v>45260.958287037043</v>
          </cell>
        </row>
        <row r="11211">
          <cell r="A11211" t="str">
            <v>Data Scientist</v>
          </cell>
          <cell r="H11211">
            <v>45009.880578703713</v>
          </cell>
        </row>
        <row r="11212">
          <cell r="A11212" t="str">
            <v>Data Engineer</v>
          </cell>
          <cell r="H11212">
            <v>45086.629826388889</v>
          </cell>
        </row>
        <row r="11213">
          <cell r="A11213" t="str">
            <v>Data Engineer</v>
          </cell>
          <cell r="H11213">
            <v>45052.564340277779</v>
          </cell>
        </row>
        <row r="11214">
          <cell r="A11214" t="str">
            <v>Data Scientist</v>
          </cell>
          <cell r="H11214">
            <v>45169.338067129633</v>
          </cell>
        </row>
        <row r="11215">
          <cell r="A11215" t="str">
            <v>Data Analyst</v>
          </cell>
          <cell r="H11215">
            <v>44994.584965277783</v>
          </cell>
        </row>
        <row r="11216">
          <cell r="A11216" t="str">
            <v>Data Engineer</v>
          </cell>
          <cell r="H11216">
            <v>45062.755509259259</v>
          </cell>
        </row>
        <row r="11217">
          <cell r="A11217" t="str">
            <v>Data Engineer</v>
          </cell>
          <cell r="H11217">
            <v>45098.757025462961</v>
          </cell>
        </row>
        <row r="11218">
          <cell r="A11218" t="str">
            <v>Data Analyst</v>
          </cell>
          <cell r="H11218">
            <v>45241.875775462962</v>
          </cell>
        </row>
        <row r="11219">
          <cell r="A11219" t="str">
            <v>Data Scientist</v>
          </cell>
          <cell r="H11219">
            <v>45055.505995370368</v>
          </cell>
        </row>
        <row r="11220">
          <cell r="A11220" t="str">
            <v>Data Engineer</v>
          </cell>
          <cell r="H11220">
            <v>45233.328182870369</v>
          </cell>
        </row>
        <row r="11221">
          <cell r="A11221" t="str">
            <v>Senior Data Scientist</v>
          </cell>
          <cell r="H11221">
            <v>45122.037766203714</v>
          </cell>
        </row>
        <row r="11222">
          <cell r="A11222" t="str">
            <v>Data Engineer</v>
          </cell>
          <cell r="H11222">
            <v>44947.42287037037</v>
          </cell>
        </row>
        <row r="11223">
          <cell r="A11223" t="str">
            <v>Data Scientist</v>
          </cell>
          <cell r="H11223">
            <v>44973.751273148147</v>
          </cell>
        </row>
        <row r="11224">
          <cell r="A11224" t="str">
            <v>Data Engineer</v>
          </cell>
          <cell r="H11224">
            <v>45277.296967592592</v>
          </cell>
        </row>
        <row r="11225">
          <cell r="A11225" t="str">
            <v>Data Engineer</v>
          </cell>
          <cell r="H11225">
            <v>44965.88722222222</v>
          </cell>
        </row>
        <row r="11226">
          <cell r="A11226" t="str">
            <v>Data Scientist</v>
          </cell>
          <cell r="H11226">
            <v>45118.462905092587</v>
          </cell>
        </row>
        <row r="11227">
          <cell r="A11227" t="str">
            <v>Data Scientist</v>
          </cell>
          <cell r="H11227">
            <v>44966.897476851853</v>
          </cell>
        </row>
        <row r="11228">
          <cell r="A11228" t="str">
            <v>Data Scientist</v>
          </cell>
          <cell r="H11228">
            <v>44979.989490740743</v>
          </cell>
        </row>
        <row r="11229">
          <cell r="A11229" t="str">
            <v>Data Analyst</v>
          </cell>
          <cell r="H11229">
            <v>45037.833634259259</v>
          </cell>
        </row>
        <row r="11230">
          <cell r="A11230" t="str">
            <v>Senior Data Engineer</v>
          </cell>
          <cell r="H11230">
            <v>44956.098356481481</v>
          </cell>
        </row>
        <row r="11231">
          <cell r="A11231" t="str">
            <v>Senior Data Scientist</v>
          </cell>
          <cell r="H11231">
            <v>44980.084305555552</v>
          </cell>
        </row>
        <row r="11232">
          <cell r="A11232" t="str">
            <v>Senior Data Engineer</v>
          </cell>
          <cell r="H11232">
            <v>44935.673541666663</v>
          </cell>
        </row>
        <row r="11233">
          <cell r="A11233" t="str">
            <v>Data Analyst</v>
          </cell>
          <cell r="H11233">
            <v>45239.750231481477</v>
          </cell>
        </row>
        <row r="11234">
          <cell r="A11234" t="str">
            <v>Data Scientist</v>
          </cell>
          <cell r="H11234">
            <v>44966.500023148154</v>
          </cell>
        </row>
        <row r="11235">
          <cell r="A11235" t="str">
            <v>Senior Data Engineer</v>
          </cell>
          <cell r="H11235">
            <v>44953.881238425929</v>
          </cell>
        </row>
        <row r="11236">
          <cell r="A11236" t="str">
            <v>Data Scientist</v>
          </cell>
          <cell r="H11236">
            <v>45042.755219907413</v>
          </cell>
        </row>
        <row r="11237">
          <cell r="A11237" t="str">
            <v>Data Analyst</v>
          </cell>
          <cell r="H11237">
            <v>45086.58457175926</v>
          </cell>
        </row>
        <row r="11238">
          <cell r="A11238" t="str">
            <v>Data Scientist</v>
          </cell>
          <cell r="H11238">
            <v>45106.800659722219</v>
          </cell>
        </row>
        <row r="11239">
          <cell r="A11239" t="str">
            <v>Data Scientist</v>
          </cell>
          <cell r="H11239">
            <v>45100.641134259262</v>
          </cell>
        </row>
        <row r="11240">
          <cell r="A11240" t="str">
            <v>Data Engineer</v>
          </cell>
          <cell r="H11240">
            <v>45224.507662037038</v>
          </cell>
        </row>
        <row r="11241">
          <cell r="A11241" t="str">
            <v>Data Engineer</v>
          </cell>
          <cell r="H11241">
            <v>45229.005555555559</v>
          </cell>
        </row>
        <row r="11242">
          <cell r="A11242" t="str">
            <v>Senior Data Scientist</v>
          </cell>
          <cell r="H11242">
            <v>45021.128333333327</v>
          </cell>
        </row>
        <row r="11243">
          <cell r="A11243" t="str">
            <v>Data Scientist</v>
          </cell>
          <cell r="H11243">
            <v>44945.251284722217</v>
          </cell>
        </row>
        <row r="11244">
          <cell r="A11244" t="str">
            <v>Data Scientist</v>
          </cell>
          <cell r="H11244">
            <v>45095.585358796299</v>
          </cell>
        </row>
        <row r="11245">
          <cell r="A11245" t="str">
            <v>Data Engineer</v>
          </cell>
          <cell r="H11245">
            <v>45208.978831018518</v>
          </cell>
        </row>
        <row r="11246">
          <cell r="A11246" t="str">
            <v>Senior Data Engineer</v>
          </cell>
          <cell r="H11246">
            <v>45130.723749999997</v>
          </cell>
        </row>
        <row r="11247">
          <cell r="A11247" t="str">
            <v>Data Engineer</v>
          </cell>
          <cell r="H11247">
            <v>45156.630868055552</v>
          </cell>
        </row>
        <row r="11248">
          <cell r="A11248" t="str">
            <v>Data Engineer</v>
          </cell>
          <cell r="H11248">
            <v>45034.838842592602</v>
          </cell>
        </row>
        <row r="11249">
          <cell r="A11249" t="str">
            <v>Data Scientist</v>
          </cell>
          <cell r="H11249">
            <v>44991.686886574083</v>
          </cell>
        </row>
        <row r="11250">
          <cell r="A11250" t="str">
            <v>Data Engineer</v>
          </cell>
          <cell r="H11250">
            <v>45010.01017361111</v>
          </cell>
        </row>
        <row r="11251">
          <cell r="A11251" t="str">
            <v>Data Analyst</v>
          </cell>
          <cell r="H11251">
            <v>45230.417824074073</v>
          </cell>
        </row>
        <row r="11252">
          <cell r="A11252" t="str">
            <v>Data Scientist</v>
          </cell>
          <cell r="H11252">
            <v>45280.497916666667</v>
          </cell>
        </row>
        <row r="11253">
          <cell r="A11253" t="str">
            <v>Data Engineer</v>
          </cell>
          <cell r="H11253">
            <v>45075.088912037027</v>
          </cell>
        </row>
        <row r="11254">
          <cell r="A11254" t="str">
            <v>Senior Data Engineer</v>
          </cell>
          <cell r="H11254">
            <v>44954.509421296287</v>
          </cell>
        </row>
        <row r="11255">
          <cell r="A11255" t="str">
            <v>Software Engineer</v>
          </cell>
          <cell r="H11255">
            <v>44980.833831018521</v>
          </cell>
        </row>
        <row r="11256">
          <cell r="A11256" t="str">
            <v>Data Engineer</v>
          </cell>
          <cell r="H11256">
            <v>45282.629930555559</v>
          </cell>
        </row>
        <row r="11257">
          <cell r="A11257" t="str">
            <v>Data Scientist</v>
          </cell>
          <cell r="H11257">
            <v>45216.502025462964</v>
          </cell>
        </row>
        <row r="11258">
          <cell r="A11258" t="str">
            <v>Data Engineer</v>
          </cell>
          <cell r="H11258">
            <v>45190.87871527778</v>
          </cell>
        </row>
        <row r="11259">
          <cell r="A11259" t="str">
            <v>Data Engineer</v>
          </cell>
          <cell r="H11259">
            <v>45244.880844907413</v>
          </cell>
        </row>
        <row r="11260">
          <cell r="A11260" t="str">
            <v>Data Scientist</v>
          </cell>
          <cell r="H11260">
            <v>45133.837777777779</v>
          </cell>
        </row>
        <row r="11261">
          <cell r="A11261" t="str">
            <v>Data Analyst</v>
          </cell>
          <cell r="H11261">
            <v>45216.250555555547</v>
          </cell>
        </row>
        <row r="11262">
          <cell r="A11262" t="str">
            <v>Data Engineer</v>
          </cell>
          <cell r="H11262">
            <v>44937.631493055553</v>
          </cell>
        </row>
        <row r="11263">
          <cell r="A11263" t="str">
            <v>Senior Data Engineer</v>
          </cell>
          <cell r="H11263">
            <v>45007.811168981483</v>
          </cell>
        </row>
        <row r="11264">
          <cell r="A11264" t="str">
            <v>Data Analyst</v>
          </cell>
          <cell r="H11264">
            <v>44972.083738425928</v>
          </cell>
        </row>
        <row r="11265">
          <cell r="A11265" t="str">
            <v>Data Engineer</v>
          </cell>
          <cell r="H11265">
            <v>45189.336319444446</v>
          </cell>
        </row>
        <row r="11266">
          <cell r="A11266" t="str">
            <v>Data Engineer</v>
          </cell>
          <cell r="H11266">
            <v>45074.337766203702</v>
          </cell>
        </row>
        <row r="11267">
          <cell r="A11267" t="str">
            <v>Data Engineer</v>
          </cell>
          <cell r="H11267">
            <v>45250.295104166667</v>
          </cell>
        </row>
        <row r="11268">
          <cell r="A11268" t="str">
            <v>Senior Data Scientist</v>
          </cell>
          <cell r="H11268">
            <v>45151.163611111107</v>
          </cell>
        </row>
        <row r="11269">
          <cell r="A11269" t="str">
            <v>Data Analyst</v>
          </cell>
          <cell r="H11269">
            <v>45042.333553240736</v>
          </cell>
        </row>
        <row r="11270">
          <cell r="A11270" t="str">
            <v>Data Engineer</v>
          </cell>
          <cell r="H11270">
            <v>45264.569074074083</v>
          </cell>
        </row>
        <row r="11271">
          <cell r="A11271" t="str">
            <v>Data Scientist</v>
          </cell>
          <cell r="H11271">
            <v>44995.797384259262</v>
          </cell>
        </row>
        <row r="11272">
          <cell r="A11272" t="str">
            <v>Business Analyst</v>
          </cell>
          <cell r="H11272">
            <v>45035.627303240741</v>
          </cell>
        </row>
        <row r="11273">
          <cell r="A11273" t="str">
            <v>Data Analyst</v>
          </cell>
          <cell r="H11273">
            <v>45020.416759259257</v>
          </cell>
        </row>
        <row r="11274">
          <cell r="A11274" t="str">
            <v>Data Scientist</v>
          </cell>
          <cell r="H11274">
            <v>45155.252650462957</v>
          </cell>
        </row>
        <row r="11275">
          <cell r="A11275" t="str">
            <v>Cloud Engineer</v>
          </cell>
          <cell r="H11275">
            <v>45085.987361111111</v>
          </cell>
        </row>
        <row r="11276">
          <cell r="A11276" t="str">
            <v>Data Engineer</v>
          </cell>
          <cell r="H11276">
            <v>45219.062997685192</v>
          </cell>
        </row>
        <row r="11277">
          <cell r="A11277" t="str">
            <v>Data Analyst</v>
          </cell>
          <cell r="H11277">
            <v>44972.91678240741</v>
          </cell>
        </row>
        <row r="11278">
          <cell r="A11278" t="str">
            <v>Senior Data Scientist</v>
          </cell>
          <cell r="H11278">
            <v>44933.793553240743</v>
          </cell>
        </row>
        <row r="11279">
          <cell r="A11279" t="str">
            <v>Senior Data Scientist</v>
          </cell>
          <cell r="H11279">
            <v>44964.335034722222</v>
          </cell>
        </row>
        <row r="11280">
          <cell r="A11280" t="str">
            <v>Data Analyst</v>
          </cell>
          <cell r="H11280">
            <v>45258.987002314818</v>
          </cell>
        </row>
        <row r="11281">
          <cell r="A11281" t="str">
            <v>Data Engineer</v>
          </cell>
          <cell r="H11281">
            <v>45063.330578703702</v>
          </cell>
        </row>
        <row r="11282">
          <cell r="A11282" t="str">
            <v>Data Engineer</v>
          </cell>
          <cell r="H11282">
            <v>44944.632939814823</v>
          </cell>
        </row>
        <row r="11283">
          <cell r="A11283" t="str">
            <v>Data Scientist</v>
          </cell>
          <cell r="H11283">
            <v>45238.475439814807</v>
          </cell>
        </row>
        <row r="11284">
          <cell r="A11284" t="str">
            <v>Data Analyst</v>
          </cell>
          <cell r="H11284">
            <v>45238.815162037034</v>
          </cell>
        </row>
        <row r="11285">
          <cell r="A11285" t="str">
            <v>Data Scientist</v>
          </cell>
          <cell r="H11285">
            <v>45048.747847222221</v>
          </cell>
        </row>
        <row r="11286">
          <cell r="A11286" t="str">
            <v>Data Scientist</v>
          </cell>
          <cell r="H11286">
            <v>45267.7109375</v>
          </cell>
        </row>
        <row r="11287">
          <cell r="A11287" t="str">
            <v>Data Analyst</v>
          </cell>
          <cell r="H11287">
            <v>45125.895405092589</v>
          </cell>
        </row>
        <row r="11288">
          <cell r="A11288" t="str">
            <v>Data Engineer</v>
          </cell>
          <cell r="H11288">
            <v>45278.338263888887</v>
          </cell>
        </row>
        <row r="11289">
          <cell r="A11289" t="str">
            <v>Senior Data Analyst</v>
          </cell>
          <cell r="H11289">
            <v>45103.427430555559</v>
          </cell>
        </row>
        <row r="11290">
          <cell r="A11290" t="str">
            <v>Senior Data Engineer</v>
          </cell>
          <cell r="H11290">
            <v>45272.019988425927</v>
          </cell>
        </row>
        <row r="11291">
          <cell r="A11291" t="str">
            <v>Senior Data Scientist</v>
          </cell>
          <cell r="H11291">
            <v>44964.25372685185</v>
          </cell>
        </row>
        <row r="11292">
          <cell r="A11292" t="str">
            <v>Data Engineer</v>
          </cell>
          <cell r="H11292">
            <v>45254.29619212963</v>
          </cell>
        </row>
        <row r="11293">
          <cell r="A11293" t="str">
            <v>Senior Data Scientist</v>
          </cell>
          <cell r="H11293">
            <v>45236.45952546296</v>
          </cell>
        </row>
        <row r="11294">
          <cell r="A11294" t="str">
            <v>Software Engineer</v>
          </cell>
          <cell r="H11294">
            <v>45035.726273148153</v>
          </cell>
        </row>
        <row r="11295">
          <cell r="A11295" t="str">
            <v>Data Engineer</v>
          </cell>
          <cell r="H11295">
            <v>45202.019942129627</v>
          </cell>
        </row>
        <row r="11296">
          <cell r="A11296" t="str">
            <v>Senior Data Engineer</v>
          </cell>
          <cell r="H11296">
            <v>45153.924409722233</v>
          </cell>
        </row>
        <row r="11297">
          <cell r="A11297" t="str">
            <v>Business Analyst</v>
          </cell>
          <cell r="H11297">
            <v>45268.406701388893</v>
          </cell>
        </row>
        <row r="11298">
          <cell r="A11298" t="str">
            <v>Data Analyst</v>
          </cell>
          <cell r="H11298">
            <v>45173.251620370371</v>
          </cell>
        </row>
        <row r="11299">
          <cell r="A11299" t="str">
            <v>Senior Data Analyst</v>
          </cell>
          <cell r="H11299">
            <v>45163.252233796287</v>
          </cell>
        </row>
        <row r="11300">
          <cell r="A11300" t="str">
            <v>Data Scientist</v>
          </cell>
          <cell r="H11300">
            <v>44966.837060185193</v>
          </cell>
        </row>
        <row r="11301">
          <cell r="A11301" t="str">
            <v>Data Engineer</v>
          </cell>
          <cell r="H11301">
            <v>45129.546168981477</v>
          </cell>
        </row>
        <row r="11302">
          <cell r="A11302" t="str">
            <v>Data Analyst</v>
          </cell>
          <cell r="H11302">
            <v>45167.502002314817</v>
          </cell>
        </row>
        <row r="11303">
          <cell r="A11303" t="str">
            <v>Senior Data Analyst</v>
          </cell>
          <cell r="H11303">
            <v>44958.584247685183</v>
          </cell>
        </row>
        <row r="11304">
          <cell r="A11304" t="str">
            <v>Senior Data Engineer</v>
          </cell>
          <cell r="H11304">
            <v>44944.93074074074</v>
          </cell>
        </row>
        <row r="11305">
          <cell r="A11305" t="str">
            <v>Data Engineer</v>
          </cell>
          <cell r="H11305">
            <v>45062.746180555558</v>
          </cell>
        </row>
        <row r="11306">
          <cell r="A11306" t="str">
            <v>Data Scientist</v>
          </cell>
          <cell r="H11306">
            <v>44962.378067129634</v>
          </cell>
        </row>
        <row r="11307">
          <cell r="A11307" t="str">
            <v>Senior Data Analyst</v>
          </cell>
          <cell r="H11307">
            <v>45181.625960648147</v>
          </cell>
        </row>
        <row r="11308">
          <cell r="A11308" t="str">
            <v>Data Engineer</v>
          </cell>
          <cell r="H11308">
            <v>44993.785925925928</v>
          </cell>
        </row>
        <row r="11309">
          <cell r="A11309" t="str">
            <v>Business Analyst</v>
          </cell>
          <cell r="H11309">
            <v>45015.917928240742</v>
          </cell>
        </row>
        <row r="11310">
          <cell r="A11310" t="str">
            <v>Data Engineer</v>
          </cell>
          <cell r="H11310">
            <v>45100.713946759257</v>
          </cell>
        </row>
        <row r="11311">
          <cell r="A11311" t="str">
            <v>Data Analyst</v>
          </cell>
          <cell r="H11311">
            <v>45159.252974537027</v>
          </cell>
        </row>
        <row r="11312">
          <cell r="A11312" t="str">
            <v>Machine Learning Engineer</v>
          </cell>
          <cell r="H11312">
            <v>45143.987997685188</v>
          </cell>
        </row>
        <row r="11313">
          <cell r="A11313" t="str">
            <v>Data Analyst</v>
          </cell>
          <cell r="H11313">
            <v>45095.500740740739</v>
          </cell>
        </row>
        <row r="11314">
          <cell r="A11314" t="str">
            <v>Business Analyst</v>
          </cell>
          <cell r="H11314">
            <v>45028.792372685188</v>
          </cell>
        </row>
        <row r="11315">
          <cell r="A11315" t="str">
            <v>Senior Data Engineer</v>
          </cell>
          <cell r="H11315">
            <v>45106.484490740739</v>
          </cell>
        </row>
        <row r="11316">
          <cell r="A11316" t="str">
            <v>Data Engineer</v>
          </cell>
          <cell r="H11316">
            <v>45233.628865740742</v>
          </cell>
        </row>
        <row r="11317">
          <cell r="A11317" t="str">
            <v>Data Scientist</v>
          </cell>
          <cell r="H11317">
            <v>44986.506261574083</v>
          </cell>
        </row>
        <row r="11318">
          <cell r="A11318" t="str">
            <v>Data Analyst</v>
          </cell>
          <cell r="H11318">
            <v>45058.710150462961</v>
          </cell>
        </row>
        <row r="11319">
          <cell r="A11319" t="str">
            <v>Senior Data Engineer</v>
          </cell>
          <cell r="H11319">
            <v>45007.560011574067</v>
          </cell>
        </row>
        <row r="11320">
          <cell r="A11320" t="str">
            <v>Machine Learning Engineer</v>
          </cell>
          <cell r="H11320">
            <v>44956.59578703704</v>
          </cell>
        </row>
        <row r="11321">
          <cell r="A11321" t="str">
            <v>Data Analyst</v>
          </cell>
          <cell r="H11321">
            <v>44973.686249999999</v>
          </cell>
        </row>
        <row r="11322">
          <cell r="A11322" t="str">
            <v>Software Engineer</v>
          </cell>
          <cell r="H11322">
            <v>45133.748807870368</v>
          </cell>
        </row>
        <row r="11323">
          <cell r="A11323" t="str">
            <v>Data Scientist</v>
          </cell>
          <cell r="H11323">
            <v>45153.252199074072</v>
          </cell>
        </row>
        <row r="11324">
          <cell r="A11324" t="str">
            <v>Senior Data Scientist</v>
          </cell>
          <cell r="H11324">
            <v>45002.605995370373</v>
          </cell>
        </row>
        <row r="11325">
          <cell r="A11325" t="str">
            <v>Data Scientist</v>
          </cell>
          <cell r="H11325">
            <v>44985.619502314818</v>
          </cell>
        </row>
        <row r="11326">
          <cell r="A11326" t="str">
            <v>Data Scientist</v>
          </cell>
          <cell r="H11326">
            <v>45084.805532407408</v>
          </cell>
        </row>
        <row r="11327">
          <cell r="A11327" t="str">
            <v>Data Engineer</v>
          </cell>
          <cell r="H11327">
            <v>44943.524074074077</v>
          </cell>
        </row>
        <row r="11328">
          <cell r="A11328" t="str">
            <v>Data Scientist</v>
          </cell>
          <cell r="H11328">
            <v>45056.420335648138</v>
          </cell>
        </row>
        <row r="11329">
          <cell r="A11329" t="str">
            <v>Data Engineer</v>
          </cell>
          <cell r="H11329">
            <v>45061.660115740742</v>
          </cell>
        </row>
        <row r="11330">
          <cell r="A11330" t="str">
            <v>Data Analyst</v>
          </cell>
          <cell r="H11330">
            <v>44995.960231481477</v>
          </cell>
        </row>
        <row r="11331">
          <cell r="A11331" t="str">
            <v>Data Analyst</v>
          </cell>
          <cell r="H11331">
            <v>45128.40520833333</v>
          </cell>
        </row>
        <row r="11332">
          <cell r="A11332" t="str">
            <v>Data Scientist</v>
          </cell>
          <cell r="H11332">
            <v>45073.628125000003</v>
          </cell>
        </row>
        <row r="11333">
          <cell r="A11333" t="str">
            <v>Data Engineer</v>
          </cell>
          <cell r="H11333">
            <v>45228.978402777779</v>
          </cell>
        </row>
        <row r="11334">
          <cell r="A11334" t="str">
            <v>Senior Data Engineer</v>
          </cell>
          <cell r="H11334">
            <v>45145.539525462962</v>
          </cell>
        </row>
        <row r="11335">
          <cell r="A11335" t="str">
            <v>Data Analyst</v>
          </cell>
          <cell r="H11335">
            <v>45222.541678240741</v>
          </cell>
        </row>
        <row r="11336">
          <cell r="A11336" t="str">
            <v>Business Analyst</v>
          </cell>
          <cell r="H11336">
            <v>45127.583981481483</v>
          </cell>
        </row>
        <row r="11337">
          <cell r="A11337" t="str">
            <v>Data Analyst</v>
          </cell>
          <cell r="H11337">
            <v>45045.500034722223</v>
          </cell>
        </row>
        <row r="11338">
          <cell r="A11338" t="str">
            <v>Data Scientist</v>
          </cell>
          <cell r="H11338">
            <v>45104.576296296298</v>
          </cell>
        </row>
        <row r="11339">
          <cell r="A11339" t="str">
            <v>Data Analyst</v>
          </cell>
          <cell r="H11339">
            <v>45173.417314814818</v>
          </cell>
        </row>
        <row r="11340">
          <cell r="A11340" t="str">
            <v>Data Engineer</v>
          </cell>
          <cell r="H11340">
            <v>45139.303020833337</v>
          </cell>
        </row>
        <row r="11341">
          <cell r="A11341" t="str">
            <v>Data Analyst</v>
          </cell>
          <cell r="H11341">
            <v>45132.666724537034</v>
          </cell>
        </row>
        <row r="11342">
          <cell r="A11342" t="str">
            <v>Data Scientist</v>
          </cell>
          <cell r="H11342">
            <v>45272.472280092603</v>
          </cell>
        </row>
        <row r="11343">
          <cell r="A11343" t="str">
            <v>Data Scientist</v>
          </cell>
          <cell r="H11343">
            <v>45096.626712962963</v>
          </cell>
        </row>
        <row r="11344">
          <cell r="A11344" t="str">
            <v>Data Analyst</v>
          </cell>
          <cell r="H11344">
            <v>45155.501643518517</v>
          </cell>
        </row>
        <row r="11345">
          <cell r="A11345" t="str">
            <v>Data Scientist</v>
          </cell>
          <cell r="H11345">
            <v>45142.583495370367</v>
          </cell>
        </row>
        <row r="11346">
          <cell r="A11346" t="str">
            <v>Data Scientist</v>
          </cell>
          <cell r="H11346">
            <v>45015.793854166674</v>
          </cell>
        </row>
        <row r="11347">
          <cell r="A11347" t="str">
            <v>Data Analyst</v>
          </cell>
          <cell r="H11347">
            <v>45106.500092592592</v>
          </cell>
        </row>
        <row r="11348">
          <cell r="A11348" t="str">
            <v>Data Scientist</v>
          </cell>
          <cell r="H11348">
            <v>45187.709768518522</v>
          </cell>
        </row>
        <row r="11349">
          <cell r="A11349" t="str">
            <v>Senior Data Engineer</v>
          </cell>
          <cell r="H11349">
            <v>45226.328796296293</v>
          </cell>
        </row>
        <row r="11350">
          <cell r="A11350" t="str">
            <v>Senior Data Engineer</v>
          </cell>
          <cell r="H11350">
            <v>44981.462407407409</v>
          </cell>
        </row>
        <row r="11351">
          <cell r="A11351" t="str">
            <v>Data Scientist</v>
          </cell>
          <cell r="H11351">
            <v>44965.795127314806</v>
          </cell>
        </row>
        <row r="11352">
          <cell r="A11352" t="str">
            <v>Senior Data Engineer</v>
          </cell>
          <cell r="H11352">
            <v>45131.922418981478</v>
          </cell>
        </row>
        <row r="11353">
          <cell r="A11353" t="str">
            <v>Senior Data Engineer</v>
          </cell>
          <cell r="H11353">
            <v>45093.44017361111</v>
          </cell>
        </row>
        <row r="11354">
          <cell r="A11354" t="str">
            <v>Data Scientist</v>
          </cell>
          <cell r="H11354">
            <v>45190.751828703702</v>
          </cell>
        </row>
        <row r="11355">
          <cell r="A11355" t="str">
            <v>Data Scientist</v>
          </cell>
          <cell r="H11355">
            <v>44998.295590277783</v>
          </cell>
        </row>
        <row r="11356">
          <cell r="A11356" t="str">
            <v>Data Scientist</v>
          </cell>
          <cell r="H11356">
            <v>45028.47179398148</v>
          </cell>
        </row>
        <row r="11357">
          <cell r="A11357" t="str">
            <v>Data Analyst</v>
          </cell>
          <cell r="H11357">
            <v>45153.750300925924</v>
          </cell>
        </row>
        <row r="11358">
          <cell r="A11358" t="str">
            <v>Data Analyst</v>
          </cell>
          <cell r="H11358">
            <v>45159.017361111109</v>
          </cell>
        </row>
        <row r="11359">
          <cell r="A11359" t="str">
            <v>Data Engineer</v>
          </cell>
          <cell r="H11359">
            <v>44998.535601851851</v>
          </cell>
        </row>
        <row r="11360">
          <cell r="A11360" t="str">
            <v>Data Engineer</v>
          </cell>
          <cell r="H11360">
            <v>44948.50277777778</v>
          </cell>
        </row>
        <row r="11361">
          <cell r="A11361" t="str">
            <v>Data Engineer</v>
          </cell>
          <cell r="H11361">
            <v>45099.587638888886</v>
          </cell>
        </row>
        <row r="11362">
          <cell r="A11362" t="str">
            <v>Data Analyst</v>
          </cell>
          <cell r="H11362">
            <v>45185.251087962963</v>
          </cell>
        </row>
        <row r="11363">
          <cell r="A11363" t="str">
            <v>Data Scientist</v>
          </cell>
          <cell r="H11363">
            <v>45199.56890046296</v>
          </cell>
        </row>
        <row r="11364">
          <cell r="A11364" t="str">
            <v>Data Analyst</v>
          </cell>
          <cell r="H11364">
            <v>45072.000138888892</v>
          </cell>
        </row>
        <row r="11365">
          <cell r="A11365" t="str">
            <v>Data Analyst</v>
          </cell>
          <cell r="H11365">
            <v>44972.958611111113</v>
          </cell>
        </row>
        <row r="11366">
          <cell r="A11366" t="str">
            <v>Senior Data Engineer</v>
          </cell>
          <cell r="H11366">
            <v>45044.882743055547</v>
          </cell>
        </row>
        <row r="11367">
          <cell r="A11367" t="str">
            <v>Data Scientist</v>
          </cell>
          <cell r="H11367">
            <v>45104.502916666657</v>
          </cell>
        </row>
        <row r="11368">
          <cell r="A11368" t="str">
            <v>Data Analyst</v>
          </cell>
          <cell r="H11368">
            <v>45035.774386574078</v>
          </cell>
        </row>
        <row r="11369">
          <cell r="A11369" t="str">
            <v>Data Analyst</v>
          </cell>
          <cell r="H11369">
            <v>45213.583414351851</v>
          </cell>
        </row>
        <row r="11370">
          <cell r="A11370" t="str">
            <v>Senior Data Scientist</v>
          </cell>
          <cell r="H11370">
            <v>45000.683495370373</v>
          </cell>
        </row>
        <row r="11371">
          <cell r="A11371" t="str">
            <v>Data Scientist</v>
          </cell>
          <cell r="H11371">
            <v>44986.842372685183</v>
          </cell>
        </row>
        <row r="11372">
          <cell r="A11372" t="str">
            <v>Senior Data Analyst</v>
          </cell>
          <cell r="H11372">
            <v>45086.291747685187</v>
          </cell>
        </row>
        <row r="11373">
          <cell r="A11373" t="str">
            <v>Data Scientist</v>
          </cell>
          <cell r="H11373">
            <v>45022.638043981482</v>
          </cell>
        </row>
        <row r="11374">
          <cell r="A11374" t="str">
            <v>Data Scientist</v>
          </cell>
          <cell r="H11374">
            <v>45154.335451388892</v>
          </cell>
        </row>
        <row r="11375">
          <cell r="A11375" t="str">
            <v>Senior Data Scientist</v>
          </cell>
          <cell r="H11375">
            <v>45027.537581018521</v>
          </cell>
        </row>
        <row r="11376">
          <cell r="A11376" t="str">
            <v>Senior Data Engineer</v>
          </cell>
          <cell r="H11376">
            <v>45264.755104166667</v>
          </cell>
        </row>
        <row r="11377">
          <cell r="A11377" t="str">
            <v>Data Scientist</v>
          </cell>
          <cell r="H11377">
            <v>45050.629236111112</v>
          </cell>
        </row>
        <row r="11378">
          <cell r="A11378" t="str">
            <v>Machine Learning Engineer</v>
          </cell>
          <cell r="H11378">
            <v>45166.400752314818</v>
          </cell>
        </row>
        <row r="11379">
          <cell r="A11379" t="str">
            <v>Data Engineer</v>
          </cell>
          <cell r="H11379">
            <v>45286.712951388887</v>
          </cell>
        </row>
        <row r="11380">
          <cell r="A11380" t="str">
            <v>Data Scientist</v>
          </cell>
          <cell r="H11380">
            <v>45197.095543981479</v>
          </cell>
        </row>
        <row r="11381">
          <cell r="A11381" t="str">
            <v>Data Scientist</v>
          </cell>
          <cell r="H11381">
            <v>45215.307708333326</v>
          </cell>
        </row>
        <row r="11382">
          <cell r="A11382" t="str">
            <v>Senior Data Analyst</v>
          </cell>
          <cell r="H11382">
            <v>45170.624722222223</v>
          </cell>
        </row>
        <row r="11383">
          <cell r="A11383" t="str">
            <v>Data Scientist</v>
          </cell>
          <cell r="H11383">
            <v>45148.252303240741</v>
          </cell>
        </row>
        <row r="11384">
          <cell r="A11384" t="str">
            <v>Data Analyst</v>
          </cell>
          <cell r="H11384">
            <v>45097.934155092589</v>
          </cell>
        </row>
        <row r="11385">
          <cell r="A11385" t="str">
            <v>Data Scientist</v>
          </cell>
          <cell r="H11385">
            <v>45151.711099537039</v>
          </cell>
        </row>
        <row r="11386">
          <cell r="A11386" t="str">
            <v>Data Analyst</v>
          </cell>
          <cell r="H11386">
            <v>45224.543217592603</v>
          </cell>
        </row>
        <row r="11387">
          <cell r="A11387" t="str">
            <v>Data Scientist</v>
          </cell>
          <cell r="H11387">
            <v>45190.75267361111</v>
          </cell>
        </row>
        <row r="11388">
          <cell r="A11388" t="str">
            <v>Data Engineer</v>
          </cell>
          <cell r="H11388">
            <v>45014.342835648153</v>
          </cell>
        </row>
        <row r="11389">
          <cell r="A11389" t="str">
            <v>Data Analyst</v>
          </cell>
          <cell r="H11389">
            <v>45120.888831018521</v>
          </cell>
        </row>
        <row r="11390">
          <cell r="A11390" t="str">
            <v>Senior Data Engineer</v>
          </cell>
          <cell r="H11390">
            <v>45159.105416666673</v>
          </cell>
        </row>
        <row r="11391">
          <cell r="A11391" t="str">
            <v>Data Analyst</v>
          </cell>
          <cell r="H11391">
            <v>45225.83457175926</v>
          </cell>
        </row>
        <row r="11392">
          <cell r="A11392" t="str">
            <v>Data Scientist</v>
          </cell>
          <cell r="H11392">
            <v>44937.097812499997</v>
          </cell>
        </row>
        <row r="11393">
          <cell r="A11393" t="str">
            <v>Data Analyst</v>
          </cell>
          <cell r="H11393">
            <v>45145.346562500003</v>
          </cell>
        </row>
        <row r="11394">
          <cell r="A11394" t="str">
            <v>Data Scientist</v>
          </cell>
          <cell r="H11394">
            <v>45126.295219907413</v>
          </cell>
        </row>
        <row r="11395">
          <cell r="A11395" t="str">
            <v>Data Analyst</v>
          </cell>
          <cell r="H11395">
            <v>44948.250023148154</v>
          </cell>
        </row>
        <row r="11396">
          <cell r="A11396" t="str">
            <v>Senior Data Engineer</v>
          </cell>
          <cell r="H11396">
            <v>45162.589097222219</v>
          </cell>
        </row>
        <row r="11397">
          <cell r="A11397" t="str">
            <v>Data Analyst</v>
          </cell>
          <cell r="H11397">
            <v>44937.659398148149</v>
          </cell>
        </row>
        <row r="11398">
          <cell r="A11398" t="str">
            <v>Data Engineer</v>
          </cell>
          <cell r="H11398">
            <v>45022.540370370371</v>
          </cell>
        </row>
        <row r="11399">
          <cell r="A11399" t="str">
            <v>Data Engineer</v>
          </cell>
          <cell r="H11399">
            <v>45167.817870370367</v>
          </cell>
        </row>
        <row r="11400">
          <cell r="A11400" t="str">
            <v>Machine Learning Engineer</v>
          </cell>
          <cell r="H11400">
            <v>45133.021620370368</v>
          </cell>
        </row>
        <row r="11401">
          <cell r="A11401" t="str">
            <v>Senior Data Engineer</v>
          </cell>
          <cell r="H11401">
            <v>44931.006608796299</v>
          </cell>
        </row>
        <row r="11402">
          <cell r="A11402" t="str">
            <v>Senior Data Engineer</v>
          </cell>
          <cell r="H11402">
            <v>45027.744733796288</v>
          </cell>
        </row>
        <row r="11403">
          <cell r="A11403" t="str">
            <v>Senior Data Scientist</v>
          </cell>
          <cell r="H11403">
            <v>45170.932812500003</v>
          </cell>
        </row>
        <row r="11404">
          <cell r="A11404" t="str">
            <v>Data Scientist</v>
          </cell>
          <cell r="H11404">
            <v>45048.292766203696</v>
          </cell>
        </row>
        <row r="11405">
          <cell r="A11405" t="str">
            <v>Data Analyst</v>
          </cell>
          <cell r="H11405">
            <v>45099.875648148147</v>
          </cell>
        </row>
        <row r="11406">
          <cell r="A11406" t="str">
            <v>Data Scientist</v>
          </cell>
          <cell r="H11406">
            <v>45244.793495370373</v>
          </cell>
        </row>
        <row r="11407">
          <cell r="A11407" t="str">
            <v>Senior Data Engineer</v>
          </cell>
          <cell r="H11407">
            <v>45166.589074074072</v>
          </cell>
        </row>
        <row r="11408">
          <cell r="A11408" t="str">
            <v>Data Scientist</v>
          </cell>
          <cell r="H11408">
            <v>44950.877175925933</v>
          </cell>
        </row>
        <row r="11409">
          <cell r="A11409" t="str">
            <v>Data Scientist</v>
          </cell>
          <cell r="H11409">
            <v>45133.578750000001</v>
          </cell>
        </row>
        <row r="11410">
          <cell r="A11410" t="str">
            <v>Data Engineer</v>
          </cell>
          <cell r="H11410">
            <v>45147.465254629627</v>
          </cell>
        </row>
        <row r="11411">
          <cell r="A11411" t="str">
            <v>Senior Data Scientist</v>
          </cell>
          <cell r="H11411">
            <v>45221.543043981481</v>
          </cell>
        </row>
        <row r="11412">
          <cell r="A11412" t="str">
            <v>Data Engineer</v>
          </cell>
          <cell r="H11412">
            <v>45041.612060185187</v>
          </cell>
        </row>
        <row r="11413">
          <cell r="A11413" t="str">
            <v>Data Analyst</v>
          </cell>
          <cell r="H11413">
            <v>45203.708344907413</v>
          </cell>
        </row>
        <row r="11414">
          <cell r="A11414" t="str">
            <v>Data Engineer</v>
          </cell>
          <cell r="H11414">
            <v>45178.50371527778</v>
          </cell>
        </row>
        <row r="11415">
          <cell r="A11415" t="str">
            <v>Data Scientist</v>
          </cell>
          <cell r="H11415">
            <v>45085.860069444447</v>
          </cell>
        </row>
        <row r="11416">
          <cell r="A11416" t="str">
            <v>Data Analyst</v>
          </cell>
          <cell r="H11416">
            <v>45180.447592592587</v>
          </cell>
        </row>
        <row r="11417">
          <cell r="A11417" t="str">
            <v>Data Analyst</v>
          </cell>
          <cell r="H11417">
            <v>45125.543182870373</v>
          </cell>
        </row>
        <row r="11418">
          <cell r="A11418" t="str">
            <v>Data Engineer</v>
          </cell>
          <cell r="H11418">
            <v>44981.571030092593</v>
          </cell>
        </row>
        <row r="11419">
          <cell r="A11419" t="str">
            <v>Data Scientist</v>
          </cell>
          <cell r="H11419">
            <v>45153.607615740737</v>
          </cell>
        </row>
        <row r="11420">
          <cell r="A11420" t="str">
            <v>Data Scientist</v>
          </cell>
          <cell r="H11420">
            <v>45019.832106481481</v>
          </cell>
        </row>
        <row r="11421">
          <cell r="A11421" t="str">
            <v>Data Scientist</v>
          </cell>
          <cell r="H11421">
            <v>45110.584965277783</v>
          </cell>
        </row>
        <row r="11422">
          <cell r="A11422" t="str">
            <v>Data Scientist</v>
          </cell>
          <cell r="H11422">
            <v>45098.836226851847</v>
          </cell>
        </row>
        <row r="11423">
          <cell r="A11423" t="str">
            <v>Data Analyst</v>
          </cell>
          <cell r="H11423">
            <v>45238.515520833331</v>
          </cell>
        </row>
        <row r="11424">
          <cell r="A11424" t="str">
            <v>Data Scientist</v>
          </cell>
          <cell r="H11424">
            <v>44996.670960648153</v>
          </cell>
        </row>
        <row r="11425">
          <cell r="A11425" t="str">
            <v>Data Engineer</v>
          </cell>
          <cell r="H11425">
            <v>45186.755462962959</v>
          </cell>
        </row>
        <row r="11426">
          <cell r="A11426" t="str">
            <v>Data Scientist</v>
          </cell>
          <cell r="H11426">
            <v>45273.461122685178</v>
          </cell>
        </row>
        <row r="11427">
          <cell r="A11427" t="str">
            <v>Data Engineer</v>
          </cell>
          <cell r="H11427">
            <v>45204.097569444442</v>
          </cell>
        </row>
        <row r="11428">
          <cell r="A11428" t="str">
            <v>Machine Learning Engineer</v>
          </cell>
          <cell r="H11428">
            <v>45034.744803240741</v>
          </cell>
        </row>
        <row r="11429">
          <cell r="A11429" t="str">
            <v>Senior Data Analyst</v>
          </cell>
          <cell r="H11429">
            <v>45054.83353009259</v>
          </cell>
        </row>
        <row r="11430">
          <cell r="A11430" t="str">
            <v>Data Engineer</v>
          </cell>
          <cell r="H11430">
            <v>45009.511087962957</v>
          </cell>
        </row>
        <row r="11431">
          <cell r="A11431" t="str">
            <v>Data Scientist</v>
          </cell>
          <cell r="H11431">
            <v>45099.62841435185</v>
          </cell>
        </row>
        <row r="11432">
          <cell r="A11432" t="str">
            <v>Data Scientist</v>
          </cell>
          <cell r="H11432">
            <v>45120.003125000003</v>
          </cell>
        </row>
        <row r="11433">
          <cell r="A11433" t="str">
            <v>Data Scientist</v>
          </cell>
          <cell r="H11433">
            <v>44959.538530092592</v>
          </cell>
        </row>
        <row r="11434">
          <cell r="A11434" t="str">
            <v>Data Engineer</v>
          </cell>
          <cell r="H11434">
            <v>45093.404918981483</v>
          </cell>
        </row>
        <row r="11435">
          <cell r="A11435" t="str">
            <v>Data Analyst</v>
          </cell>
          <cell r="H11435">
            <v>44970.54215277778</v>
          </cell>
        </row>
        <row r="11436">
          <cell r="A11436" t="str">
            <v>Data Analyst</v>
          </cell>
          <cell r="H11436">
            <v>45070.875381944446</v>
          </cell>
        </row>
        <row r="11437">
          <cell r="A11437" t="str">
            <v>Data Engineer</v>
          </cell>
          <cell r="H11437">
            <v>45041.609594907408</v>
          </cell>
        </row>
        <row r="11438">
          <cell r="A11438" t="str">
            <v>Data Scientist</v>
          </cell>
          <cell r="H11438">
            <v>45167.795219907413</v>
          </cell>
        </row>
        <row r="11439">
          <cell r="A11439" t="str">
            <v>Data Engineer</v>
          </cell>
          <cell r="H11439">
            <v>45189.678067129629</v>
          </cell>
        </row>
        <row r="11440">
          <cell r="A11440" t="str">
            <v>Data Scientist</v>
          </cell>
          <cell r="H11440">
            <v>45119.502303240741</v>
          </cell>
        </row>
        <row r="11441">
          <cell r="A11441" t="str">
            <v>Data Scientist</v>
          </cell>
          <cell r="H11441">
            <v>45056.752662037034</v>
          </cell>
        </row>
        <row r="11442">
          <cell r="A11442" t="str">
            <v>Data Scientist</v>
          </cell>
          <cell r="H11442">
            <v>45146.461631944447</v>
          </cell>
        </row>
        <row r="11443">
          <cell r="A11443" t="str">
            <v>Data Engineer</v>
          </cell>
          <cell r="H11443">
            <v>45078.834618055553</v>
          </cell>
        </row>
        <row r="11444">
          <cell r="A11444" t="str">
            <v>Data Engineer</v>
          </cell>
          <cell r="H11444">
            <v>45147.545601851853</v>
          </cell>
        </row>
        <row r="11445">
          <cell r="A11445" t="str">
            <v>Data Scientist</v>
          </cell>
          <cell r="H11445">
            <v>45105.877523148149</v>
          </cell>
        </row>
        <row r="11446">
          <cell r="A11446" t="str">
            <v>Data Analyst</v>
          </cell>
          <cell r="H11446">
            <v>45106.584791666668</v>
          </cell>
        </row>
        <row r="11447">
          <cell r="A11447" t="str">
            <v>Business Analyst</v>
          </cell>
          <cell r="H11447">
            <v>45196.683622685188</v>
          </cell>
        </row>
        <row r="11448">
          <cell r="A11448" t="str">
            <v>Data Engineer</v>
          </cell>
          <cell r="H11448">
            <v>45051.317094907397</v>
          </cell>
        </row>
        <row r="11449">
          <cell r="A11449" t="str">
            <v>Data Analyst</v>
          </cell>
          <cell r="H11449">
            <v>45009.665162037039</v>
          </cell>
        </row>
        <row r="11450">
          <cell r="A11450" t="str">
            <v>Data Scientist</v>
          </cell>
          <cell r="H11450">
            <v>45000.568680555552</v>
          </cell>
        </row>
        <row r="11451">
          <cell r="A11451" t="str">
            <v>Data Engineer</v>
          </cell>
          <cell r="H11451">
            <v>45196.351111111107</v>
          </cell>
        </row>
        <row r="11452">
          <cell r="A11452" t="str">
            <v>Data Analyst</v>
          </cell>
          <cell r="H11452">
            <v>45204.750520833331</v>
          </cell>
        </row>
        <row r="11453">
          <cell r="A11453" t="str">
            <v>Data Engineer</v>
          </cell>
          <cell r="H11453">
            <v>44956.519884259258</v>
          </cell>
        </row>
        <row r="11454">
          <cell r="A11454" t="str">
            <v>Data Analyst</v>
          </cell>
          <cell r="H11454">
            <v>45040.291678240741</v>
          </cell>
        </row>
        <row r="11455">
          <cell r="A11455" t="str">
            <v>Senior Data Scientist</v>
          </cell>
          <cell r="H11455">
            <v>45040.418298611112</v>
          </cell>
        </row>
        <row r="11456">
          <cell r="A11456" t="str">
            <v>Data Engineer</v>
          </cell>
          <cell r="H11456">
            <v>45061.986296296287</v>
          </cell>
        </row>
        <row r="11457">
          <cell r="A11457" t="str">
            <v>Data Scientist</v>
          </cell>
          <cell r="H11457">
            <v>45141.544421296298</v>
          </cell>
        </row>
        <row r="11458">
          <cell r="A11458" t="str">
            <v>Data Analyst</v>
          </cell>
          <cell r="H11458">
            <v>45103.705613425933</v>
          </cell>
        </row>
        <row r="11459">
          <cell r="A11459" t="str">
            <v>Business Analyst</v>
          </cell>
          <cell r="H11459">
            <v>45037.751018518517</v>
          </cell>
        </row>
        <row r="11460">
          <cell r="A11460" t="str">
            <v>Data Scientist</v>
          </cell>
          <cell r="H11460">
            <v>45001.296006944453</v>
          </cell>
        </row>
        <row r="11461">
          <cell r="A11461" t="str">
            <v>Data Scientist</v>
          </cell>
          <cell r="H11461">
            <v>45049.00267361111</v>
          </cell>
        </row>
        <row r="11462">
          <cell r="A11462" t="str">
            <v>Data Analyst</v>
          </cell>
          <cell r="H11462">
            <v>45184.418043981481</v>
          </cell>
        </row>
        <row r="11463">
          <cell r="A11463" t="str">
            <v>Data Engineer</v>
          </cell>
          <cell r="H11463">
            <v>45220.294733796298</v>
          </cell>
        </row>
        <row r="11464">
          <cell r="A11464" t="str">
            <v>Data Scientist</v>
          </cell>
          <cell r="H11464">
            <v>45015.385289351849</v>
          </cell>
        </row>
        <row r="11465">
          <cell r="A11465" t="str">
            <v>Data Analyst</v>
          </cell>
          <cell r="H11465">
            <v>44944.444837962961</v>
          </cell>
        </row>
        <row r="11466">
          <cell r="A11466" t="str">
            <v>Data Scientist</v>
          </cell>
          <cell r="H11466">
            <v>45203.293796296297</v>
          </cell>
        </row>
        <row r="11467">
          <cell r="A11467" t="str">
            <v>Data Engineer</v>
          </cell>
          <cell r="H11467">
            <v>45016.728321759263</v>
          </cell>
        </row>
        <row r="11468">
          <cell r="A11468" t="str">
            <v>Data Scientist</v>
          </cell>
          <cell r="H11468">
            <v>45265.294120370367</v>
          </cell>
        </row>
        <row r="11469">
          <cell r="A11469" t="str">
            <v>Data Scientist</v>
          </cell>
          <cell r="H11469">
            <v>45283.834733796299</v>
          </cell>
        </row>
        <row r="11470">
          <cell r="A11470" t="str">
            <v>Data Analyst</v>
          </cell>
          <cell r="H11470">
            <v>44955.98710648148</v>
          </cell>
        </row>
        <row r="11471">
          <cell r="A11471" t="str">
            <v>Data Scientist</v>
          </cell>
          <cell r="H11471">
            <v>44937.991435185177</v>
          </cell>
        </row>
        <row r="11472">
          <cell r="A11472" t="str">
            <v>Senior Data Scientist</v>
          </cell>
          <cell r="H11472">
            <v>45203.528796296298</v>
          </cell>
        </row>
        <row r="11473">
          <cell r="A11473" t="str">
            <v>Data Engineer</v>
          </cell>
          <cell r="H11473">
            <v>45268.532685185193</v>
          </cell>
        </row>
        <row r="11474">
          <cell r="A11474" t="str">
            <v>Senior Data Scientist</v>
          </cell>
          <cell r="H11474">
            <v>45016.671817129631</v>
          </cell>
        </row>
        <row r="11475">
          <cell r="A11475" t="str">
            <v>Senior Data Analyst</v>
          </cell>
          <cell r="H11475">
            <v>45142.750821759262</v>
          </cell>
        </row>
        <row r="11476">
          <cell r="A11476" t="str">
            <v>Data Scientist</v>
          </cell>
          <cell r="H11476">
            <v>45186.293935185182</v>
          </cell>
        </row>
        <row r="11477">
          <cell r="A11477" t="str">
            <v>Data Scientist</v>
          </cell>
          <cell r="H11477">
            <v>45150.788460648153</v>
          </cell>
        </row>
        <row r="11478">
          <cell r="A11478" t="str">
            <v>Data Engineer</v>
          </cell>
          <cell r="H11478">
            <v>44966.851550925923</v>
          </cell>
        </row>
        <row r="11479">
          <cell r="A11479" t="str">
            <v>Data Analyst</v>
          </cell>
          <cell r="H11479">
            <v>45268.656631944446</v>
          </cell>
        </row>
        <row r="11480">
          <cell r="A11480" t="str">
            <v>Data Analyst</v>
          </cell>
          <cell r="H11480">
            <v>45151.481296296297</v>
          </cell>
        </row>
        <row r="11481">
          <cell r="A11481" t="str">
            <v>Data Analyst</v>
          </cell>
          <cell r="H11481">
            <v>44942.415509259263</v>
          </cell>
        </row>
        <row r="11482">
          <cell r="A11482" t="str">
            <v>Machine Learning Engineer</v>
          </cell>
          <cell r="H11482">
            <v>45261.530949074076</v>
          </cell>
        </row>
        <row r="11483">
          <cell r="A11483" t="str">
            <v>Data Engineer</v>
          </cell>
          <cell r="H11483">
            <v>45105.518946759257</v>
          </cell>
        </row>
        <row r="11484">
          <cell r="A11484" t="str">
            <v>Data Engineer</v>
          </cell>
          <cell r="H11484">
            <v>45227.29409722222</v>
          </cell>
        </row>
        <row r="11485">
          <cell r="A11485" t="str">
            <v>Data Scientist</v>
          </cell>
          <cell r="H11485">
            <v>45171.252152777779</v>
          </cell>
        </row>
        <row r="11486">
          <cell r="A11486" t="str">
            <v>Data Engineer</v>
          </cell>
          <cell r="H11486">
            <v>44986.803715277783</v>
          </cell>
        </row>
        <row r="11487">
          <cell r="A11487" t="str">
            <v>Data Analyst</v>
          </cell>
          <cell r="H11487">
            <v>45138.713194444441</v>
          </cell>
        </row>
        <row r="11488">
          <cell r="A11488" t="str">
            <v>Data Engineer</v>
          </cell>
          <cell r="H11488">
            <v>44985.691886574074</v>
          </cell>
        </row>
        <row r="11489">
          <cell r="A11489" t="str">
            <v>Data Analyst</v>
          </cell>
          <cell r="H11489">
            <v>44981.583344907413</v>
          </cell>
        </row>
        <row r="11490">
          <cell r="A11490" t="str">
            <v>Senior Data Scientist</v>
          </cell>
          <cell r="H11490">
            <v>45195.637777777767</v>
          </cell>
        </row>
        <row r="11491">
          <cell r="A11491" t="str">
            <v>Data Engineer</v>
          </cell>
          <cell r="H11491">
            <v>45218.153043981481</v>
          </cell>
        </row>
        <row r="11492">
          <cell r="A11492" t="str">
            <v>Data Engineer</v>
          </cell>
          <cell r="H11492">
            <v>45008.12604166667</v>
          </cell>
        </row>
        <row r="11493">
          <cell r="A11493" t="str">
            <v>Data Scientist</v>
          </cell>
          <cell r="H11493">
            <v>45218.373807870368</v>
          </cell>
        </row>
        <row r="11494">
          <cell r="A11494" t="str">
            <v>Data Scientist</v>
          </cell>
          <cell r="H11494">
            <v>45028.584374999999</v>
          </cell>
        </row>
        <row r="11495">
          <cell r="A11495" t="str">
            <v>Data Scientist</v>
          </cell>
          <cell r="H11495">
            <v>44930.956562500003</v>
          </cell>
        </row>
        <row r="11496">
          <cell r="A11496" t="str">
            <v>Data Engineer</v>
          </cell>
          <cell r="H11496">
            <v>45187.98810185185</v>
          </cell>
        </row>
        <row r="11497">
          <cell r="A11497" t="str">
            <v>Data Scientist</v>
          </cell>
          <cell r="H11497">
            <v>44993.750509259262</v>
          </cell>
        </row>
        <row r="11498">
          <cell r="A11498" t="str">
            <v>Data Scientist</v>
          </cell>
          <cell r="H11498">
            <v>45224.544745370367</v>
          </cell>
        </row>
        <row r="11499">
          <cell r="A11499" t="str">
            <v>Data Analyst</v>
          </cell>
          <cell r="H11499">
            <v>45159.625601851847</v>
          </cell>
        </row>
        <row r="11500">
          <cell r="A11500" t="str">
            <v>Data Analyst</v>
          </cell>
          <cell r="H11500">
            <v>45027.600578703707</v>
          </cell>
        </row>
        <row r="11501">
          <cell r="A11501" t="str">
            <v>Data Scientist</v>
          </cell>
          <cell r="H11501">
            <v>45154.752025462964</v>
          </cell>
        </row>
        <row r="11502">
          <cell r="A11502" t="str">
            <v>Data Engineer</v>
          </cell>
          <cell r="H11502">
            <v>45147.538819444453</v>
          </cell>
        </row>
        <row r="11503">
          <cell r="A11503" t="str">
            <v>Data Scientist</v>
          </cell>
          <cell r="H11503">
            <v>45081.559328703697</v>
          </cell>
        </row>
        <row r="11504">
          <cell r="A11504" t="str">
            <v>Data Engineer</v>
          </cell>
          <cell r="H11504">
            <v>45187.995613425926</v>
          </cell>
        </row>
        <row r="11505">
          <cell r="A11505" t="str">
            <v>Data Scientist</v>
          </cell>
          <cell r="H11505">
            <v>45271.925162037027</v>
          </cell>
        </row>
        <row r="11506">
          <cell r="A11506" t="str">
            <v>Business Analyst</v>
          </cell>
          <cell r="H11506">
            <v>45158.979328703703</v>
          </cell>
        </row>
        <row r="11507">
          <cell r="A11507" t="str">
            <v>Senior Data Scientist</v>
          </cell>
          <cell r="H11507">
            <v>45247.460428240738</v>
          </cell>
        </row>
        <row r="11508">
          <cell r="A11508" t="str">
            <v>Data Engineer</v>
          </cell>
          <cell r="H11508">
            <v>45023.72755787037</v>
          </cell>
        </row>
        <row r="11509">
          <cell r="A11509" t="str">
            <v>Senior Data Engineer</v>
          </cell>
          <cell r="H11509">
            <v>45124.496365740742</v>
          </cell>
        </row>
        <row r="11510">
          <cell r="A11510" t="str">
            <v>Data Engineer</v>
          </cell>
          <cell r="H11510">
            <v>44987.380729166667</v>
          </cell>
        </row>
        <row r="11511">
          <cell r="A11511" t="str">
            <v>Data Scientist</v>
          </cell>
          <cell r="H11511">
            <v>44977.794444444437</v>
          </cell>
        </row>
        <row r="11512">
          <cell r="A11512" t="str">
            <v>Data Engineer</v>
          </cell>
          <cell r="H11512">
            <v>45010.329340277778</v>
          </cell>
        </row>
        <row r="11513">
          <cell r="A11513" t="str">
            <v>Data Analyst</v>
          </cell>
          <cell r="H11513">
            <v>45213.753125000003</v>
          </cell>
        </row>
        <row r="11514">
          <cell r="A11514" t="str">
            <v>Business Analyst</v>
          </cell>
          <cell r="H11514">
            <v>45227.375138888892</v>
          </cell>
        </row>
        <row r="11515">
          <cell r="A11515" t="str">
            <v>Data Scientist</v>
          </cell>
          <cell r="H11515">
            <v>45092.63853009259</v>
          </cell>
        </row>
        <row r="11516">
          <cell r="A11516" t="str">
            <v>Data Analyst</v>
          </cell>
          <cell r="H11516">
            <v>45171.458553240736</v>
          </cell>
        </row>
        <row r="11517">
          <cell r="A11517" t="str">
            <v>Data Scientist</v>
          </cell>
          <cell r="H11517">
            <v>44930.420972222222</v>
          </cell>
        </row>
        <row r="11518">
          <cell r="A11518" t="str">
            <v>Data Engineer</v>
          </cell>
          <cell r="H11518">
            <v>45259.694953703707</v>
          </cell>
        </row>
        <row r="11519">
          <cell r="A11519" t="str">
            <v>Data Scientist</v>
          </cell>
          <cell r="H11519">
            <v>45240.068194444437</v>
          </cell>
        </row>
        <row r="11520">
          <cell r="A11520" t="str">
            <v>Data Analyst</v>
          </cell>
          <cell r="H11520">
            <v>45157.750694444447</v>
          </cell>
        </row>
        <row r="11521">
          <cell r="A11521" t="str">
            <v>Data Engineer</v>
          </cell>
          <cell r="H11521">
            <v>45015.615810185183</v>
          </cell>
        </row>
        <row r="11522">
          <cell r="A11522" t="str">
            <v>Data Analyst</v>
          </cell>
          <cell r="H11522">
            <v>45288.849444444437</v>
          </cell>
        </row>
        <row r="11523">
          <cell r="A11523" t="str">
            <v>Data Scientist</v>
          </cell>
          <cell r="H11523">
            <v>45113.486620370371</v>
          </cell>
        </row>
        <row r="11524">
          <cell r="A11524" t="str">
            <v>Data Analyst</v>
          </cell>
          <cell r="H11524">
            <v>45188.292129629634</v>
          </cell>
        </row>
        <row r="11525">
          <cell r="A11525" t="str">
            <v>Data Engineer</v>
          </cell>
          <cell r="H11525">
            <v>45018.007291666669</v>
          </cell>
        </row>
        <row r="11526">
          <cell r="A11526" t="str">
            <v>Data Engineer</v>
          </cell>
          <cell r="H11526">
            <v>45110.354826388888</v>
          </cell>
        </row>
        <row r="11527">
          <cell r="A11527" t="str">
            <v>Data Engineer</v>
          </cell>
          <cell r="H11527">
            <v>45014.64439814815</v>
          </cell>
        </row>
        <row r="11528">
          <cell r="A11528" t="str">
            <v>Data Analyst</v>
          </cell>
          <cell r="H11528">
            <v>45153.786863425928</v>
          </cell>
        </row>
        <row r="11529">
          <cell r="A11529" t="str">
            <v>Senior Data Engineer</v>
          </cell>
          <cell r="H11529">
            <v>45050.30228009259</v>
          </cell>
        </row>
        <row r="11530">
          <cell r="A11530" t="str">
            <v>Data Engineer</v>
          </cell>
          <cell r="H11530">
            <v>45027.86755787037</v>
          </cell>
        </row>
        <row r="11531">
          <cell r="A11531" t="str">
            <v>Data Scientist</v>
          </cell>
          <cell r="H11531">
            <v>44930.159247685187</v>
          </cell>
        </row>
        <row r="11532">
          <cell r="A11532" t="str">
            <v>Software Engineer</v>
          </cell>
          <cell r="H11532">
            <v>45152.755960648137</v>
          </cell>
        </row>
        <row r="11533">
          <cell r="A11533" t="str">
            <v>Data Scientist</v>
          </cell>
          <cell r="H11533">
            <v>45187.992928240739</v>
          </cell>
        </row>
        <row r="11534">
          <cell r="A11534" t="str">
            <v>Data Scientist</v>
          </cell>
          <cell r="H11534">
            <v>45009.7971875</v>
          </cell>
        </row>
        <row r="11535">
          <cell r="A11535" t="str">
            <v>Data Engineer</v>
          </cell>
          <cell r="H11535">
            <v>45018.518449074072</v>
          </cell>
        </row>
        <row r="11536">
          <cell r="A11536" t="str">
            <v>Data Analyst</v>
          </cell>
          <cell r="H11536">
            <v>45048.834918981483</v>
          </cell>
        </row>
        <row r="11537">
          <cell r="A11537" t="str">
            <v>Data Scientist</v>
          </cell>
          <cell r="H11537">
            <v>45207.859513888892</v>
          </cell>
        </row>
        <row r="11538">
          <cell r="A11538" t="str">
            <v>Machine Learning Engineer</v>
          </cell>
          <cell r="H11538">
            <v>45091.722222222219</v>
          </cell>
        </row>
        <row r="11539">
          <cell r="A11539" t="str">
            <v>Data Scientist</v>
          </cell>
          <cell r="H11539">
            <v>44978.933854166673</v>
          </cell>
        </row>
        <row r="11540">
          <cell r="A11540" t="str">
            <v>Data Engineer</v>
          </cell>
          <cell r="H11540">
            <v>45007.511770833327</v>
          </cell>
        </row>
        <row r="11541">
          <cell r="A11541" t="str">
            <v>Data Analyst</v>
          </cell>
          <cell r="H11541">
            <v>45167.500543981478</v>
          </cell>
        </row>
        <row r="11542">
          <cell r="A11542" t="str">
            <v>Data Scientist</v>
          </cell>
          <cell r="H11542">
            <v>45289.375625000001</v>
          </cell>
        </row>
        <row r="11543">
          <cell r="A11543" t="str">
            <v>Data Scientist</v>
          </cell>
          <cell r="H11543">
            <v>45057.003263888888</v>
          </cell>
        </row>
        <row r="11544">
          <cell r="A11544" t="str">
            <v>Data Analyst</v>
          </cell>
          <cell r="H11544">
            <v>44985.54415509259</v>
          </cell>
        </row>
        <row r="11545">
          <cell r="A11545" t="str">
            <v>Senior Data Engineer</v>
          </cell>
          <cell r="H11545">
            <v>45226.670081018521</v>
          </cell>
        </row>
        <row r="11546">
          <cell r="A11546" t="str">
            <v>Senior Data Scientist</v>
          </cell>
          <cell r="H11546">
            <v>45121.503518518519</v>
          </cell>
        </row>
        <row r="11547">
          <cell r="A11547" t="str">
            <v>Senior Data Analyst</v>
          </cell>
          <cell r="H11547">
            <v>45187.083877314813</v>
          </cell>
        </row>
        <row r="11548">
          <cell r="A11548" t="str">
            <v>Data Analyst</v>
          </cell>
          <cell r="H11548">
            <v>45159.711192129631</v>
          </cell>
        </row>
        <row r="11549">
          <cell r="A11549" t="str">
            <v>Data Scientist</v>
          </cell>
          <cell r="H11549">
            <v>45107.50273148148</v>
          </cell>
        </row>
        <row r="11550">
          <cell r="A11550" t="str">
            <v>Data Scientist</v>
          </cell>
          <cell r="H11550">
            <v>45262.085011574083</v>
          </cell>
        </row>
        <row r="11551">
          <cell r="A11551" t="str">
            <v>Data Scientist</v>
          </cell>
          <cell r="H11551">
            <v>45171.41878472222</v>
          </cell>
        </row>
        <row r="11552">
          <cell r="A11552" t="str">
            <v>Data Analyst</v>
          </cell>
          <cell r="H11552">
            <v>45035.507071759261</v>
          </cell>
        </row>
        <row r="11553">
          <cell r="A11553" t="str">
            <v>Data Engineer</v>
          </cell>
          <cell r="H11553">
            <v>44948.756643518522</v>
          </cell>
        </row>
        <row r="11554">
          <cell r="A11554" t="str">
            <v>Senior Data Analyst</v>
          </cell>
          <cell r="H11554">
            <v>44964.083599537043</v>
          </cell>
        </row>
        <row r="11555">
          <cell r="A11555" t="str">
            <v>Data Scientist</v>
          </cell>
          <cell r="H11555">
            <v>45058.618969907409</v>
          </cell>
        </row>
        <row r="11556">
          <cell r="A11556" t="str">
            <v>Data Engineer</v>
          </cell>
          <cell r="H11556">
            <v>44957.732986111107</v>
          </cell>
        </row>
        <row r="11557">
          <cell r="A11557" t="str">
            <v>Data Analyst</v>
          </cell>
          <cell r="H11557">
            <v>45082.376770833333</v>
          </cell>
        </row>
        <row r="11558">
          <cell r="A11558" t="str">
            <v>Data Analyst</v>
          </cell>
          <cell r="H11558">
            <v>45198.624907407408</v>
          </cell>
        </row>
        <row r="11559">
          <cell r="A11559" t="str">
            <v>Data Scientist</v>
          </cell>
          <cell r="H11559">
            <v>45238.002013888887</v>
          </cell>
        </row>
        <row r="11560">
          <cell r="A11560" t="str">
            <v>Data Analyst</v>
          </cell>
          <cell r="H11560">
            <v>45035.753020833326</v>
          </cell>
        </row>
        <row r="11561">
          <cell r="A11561" t="str">
            <v>Data Analyst</v>
          </cell>
          <cell r="H11561">
            <v>45103.708541666667</v>
          </cell>
        </row>
        <row r="11562">
          <cell r="A11562" t="str">
            <v>Data Scientist</v>
          </cell>
          <cell r="H11562">
            <v>44944.544745370367</v>
          </cell>
        </row>
        <row r="11563">
          <cell r="A11563" t="str">
            <v>Senior Data Scientist</v>
          </cell>
          <cell r="H11563">
            <v>45166.427372685182</v>
          </cell>
        </row>
        <row r="11564">
          <cell r="A11564" t="str">
            <v>Data Scientist</v>
          </cell>
          <cell r="H11564">
            <v>45071.744849537034</v>
          </cell>
        </row>
        <row r="11565">
          <cell r="A11565" t="str">
            <v>Data Scientist</v>
          </cell>
          <cell r="H11565">
            <v>44978.606469907398</v>
          </cell>
        </row>
        <row r="11566">
          <cell r="A11566" t="str">
            <v>Data Analyst</v>
          </cell>
          <cell r="H11566">
            <v>45071.666608796288</v>
          </cell>
        </row>
        <row r="11567">
          <cell r="A11567" t="str">
            <v>Data Scientist</v>
          </cell>
          <cell r="H11567">
            <v>45273.420520833337</v>
          </cell>
        </row>
        <row r="11568">
          <cell r="A11568" t="str">
            <v>Data Engineer</v>
          </cell>
          <cell r="H11568">
            <v>45020.756921296299</v>
          </cell>
        </row>
        <row r="11569">
          <cell r="A11569" t="str">
            <v>Data Scientist</v>
          </cell>
          <cell r="H11569">
            <v>45061.806273148148</v>
          </cell>
        </row>
        <row r="11570">
          <cell r="A11570" t="str">
            <v>Data Analyst</v>
          </cell>
          <cell r="H11570">
            <v>45185.250532407408</v>
          </cell>
        </row>
        <row r="11571">
          <cell r="A11571" t="str">
            <v>Data Engineer</v>
          </cell>
          <cell r="H11571">
            <v>45113.386620370373</v>
          </cell>
        </row>
        <row r="11572">
          <cell r="A11572" t="str">
            <v>Data Engineer</v>
          </cell>
          <cell r="H11572">
            <v>45124.594606481478</v>
          </cell>
        </row>
        <row r="11573">
          <cell r="A11573" t="str">
            <v>Data Scientist</v>
          </cell>
          <cell r="H11573">
            <v>45209.016967592594</v>
          </cell>
        </row>
        <row r="11574">
          <cell r="A11574" t="str">
            <v>Business Analyst</v>
          </cell>
          <cell r="H11574">
            <v>45152.450752314813</v>
          </cell>
        </row>
        <row r="11575">
          <cell r="A11575" t="str">
            <v>Senior Data Scientist</v>
          </cell>
          <cell r="H11575">
            <v>45120.460636574076</v>
          </cell>
        </row>
        <row r="11576">
          <cell r="A11576" t="str">
            <v>Senior Data Scientist</v>
          </cell>
          <cell r="H11576">
            <v>45077.585729166669</v>
          </cell>
        </row>
        <row r="11577">
          <cell r="A11577" t="str">
            <v>Senior Data Engineer</v>
          </cell>
          <cell r="H11577">
            <v>45062.841539351852</v>
          </cell>
        </row>
        <row r="11578">
          <cell r="A11578" t="str">
            <v>Data Scientist</v>
          </cell>
          <cell r="H11578">
            <v>44928.668310185189</v>
          </cell>
        </row>
        <row r="11579">
          <cell r="A11579" t="str">
            <v>Data Engineer</v>
          </cell>
          <cell r="H11579">
            <v>45034.618159722217</v>
          </cell>
        </row>
        <row r="11580">
          <cell r="A11580" t="str">
            <v>Senior Data Engineer</v>
          </cell>
          <cell r="H11580">
            <v>45044.923611111109</v>
          </cell>
        </row>
        <row r="11581">
          <cell r="A11581" t="str">
            <v>Machine Learning Engineer</v>
          </cell>
          <cell r="H11581">
            <v>44973.774155092593</v>
          </cell>
        </row>
        <row r="11582">
          <cell r="A11582" t="str">
            <v>Data Engineer</v>
          </cell>
          <cell r="H11582">
            <v>45000.693819444437</v>
          </cell>
        </row>
        <row r="11583">
          <cell r="A11583" t="str">
            <v>Data Engineer</v>
          </cell>
          <cell r="H11583">
            <v>44964.950243055559</v>
          </cell>
        </row>
        <row r="11584">
          <cell r="A11584" t="str">
            <v>Data Scientist</v>
          </cell>
          <cell r="H11584">
            <v>45166.295162037037</v>
          </cell>
        </row>
        <row r="11585">
          <cell r="A11585" t="str">
            <v>Data Analyst</v>
          </cell>
          <cell r="H11585">
            <v>44965.584143518521</v>
          </cell>
        </row>
        <row r="11586">
          <cell r="A11586" t="str">
            <v>Senior Data Scientist</v>
          </cell>
          <cell r="H11586">
            <v>45143.694756944453</v>
          </cell>
        </row>
        <row r="11587">
          <cell r="A11587" t="str">
            <v>Data Analyst</v>
          </cell>
          <cell r="H11587">
            <v>45167.500509259262</v>
          </cell>
        </row>
        <row r="11588">
          <cell r="A11588" t="str">
            <v>Software Engineer</v>
          </cell>
          <cell r="H11588">
            <v>45119.508148148147</v>
          </cell>
        </row>
        <row r="11589">
          <cell r="A11589" t="str">
            <v>Data Scientist</v>
          </cell>
          <cell r="H11589">
            <v>45139.297858796293</v>
          </cell>
        </row>
        <row r="11590">
          <cell r="A11590" t="str">
            <v>Senior Data Scientist</v>
          </cell>
          <cell r="H11590">
            <v>45198.252291666657</v>
          </cell>
        </row>
        <row r="11591">
          <cell r="A11591" t="str">
            <v>Data Engineer</v>
          </cell>
          <cell r="H11591">
            <v>45262.806203703702</v>
          </cell>
        </row>
        <row r="11592">
          <cell r="A11592" t="str">
            <v>Data Engineer</v>
          </cell>
          <cell r="H11592">
            <v>45013.675810185188</v>
          </cell>
        </row>
        <row r="11593">
          <cell r="A11593" t="str">
            <v>Data Analyst</v>
          </cell>
          <cell r="H11593">
            <v>45070.589780092603</v>
          </cell>
        </row>
        <row r="11594">
          <cell r="A11594" t="str">
            <v>Data Analyst</v>
          </cell>
          <cell r="H11594">
            <v>45051.762141203697</v>
          </cell>
        </row>
        <row r="11595">
          <cell r="A11595" t="str">
            <v>Data Analyst</v>
          </cell>
          <cell r="H11595">
            <v>44967.958333333343</v>
          </cell>
        </row>
        <row r="11596">
          <cell r="A11596" t="str">
            <v>Data Analyst</v>
          </cell>
          <cell r="H11596">
            <v>44997.792280092603</v>
          </cell>
        </row>
        <row r="11597">
          <cell r="A11597" t="str">
            <v>Senior Data Engineer</v>
          </cell>
          <cell r="H11597">
            <v>45142.421620370369</v>
          </cell>
        </row>
        <row r="11598">
          <cell r="A11598" t="str">
            <v>Data Engineer</v>
          </cell>
          <cell r="H11598">
            <v>45153.629282407397</v>
          </cell>
        </row>
        <row r="11599">
          <cell r="A11599" t="str">
            <v>Data Engineer</v>
          </cell>
          <cell r="H11599">
            <v>45124.794976851852</v>
          </cell>
        </row>
        <row r="11600">
          <cell r="A11600" t="str">
            <v>Data Analyst</v>
          </cell>
          <cell r="H11600">
            <v>45287.925150462957</v>
          </cell>
        </row>
        <row r="11601">
          <cell r="A11601" t="str">
            <v>Data Engineer</v>
          </cell>
          <cell r="H11601">
            <v>45071.003738425927</v>
          </cell>
        </row>
        <row r="11602">
          <cell r="A11602" t="str">
            <v>Data Analyst</v>
          </cell>
          <cell r="H11602">
            <v>45051.112326388888</v>
          </cell>
        </row>
        <row r="11603">
          <cell r="A11603" t="str">
            <v>Business Analyst</v>
          </cell>
          <cell r="H11603">
            <v>45039.27239583333</v>
          </cell>
        </row>
        <row r="11604">
          <cell r="A11604" t="str">
            <v>Senior Data Scientist</v>
          </cell>
          <cell r="H11604">
            <v>44987.628761574073</v>
          </cell>
        </row>
        <row r="11605">
          <cell r="A11605" t="str">
            <v>Machine Learning Engineer</v>
          </cell>
          <cell r="H11605">
            <v>44960.531018518523</v>
          </cell>
        </row>
        <row r="11606">
          <cell r="A11606" t="str">
            <v>Data Scientist</v>
          </cell>
          <cell r="H11606">
            <v>45209.668576388889</v>
          </cell>
        </row>
        <row r="11607">
          <cell r="A11607" t="str">
            <v>Senior Data Scientist</v>
          </cell>
          <cell r="H11607">
            <v>45289.431087962963</v>
          </cell>
        </row>
        <row r="11608">
          <cell r="A11608" t="str">
            <v>Data Analyst</v>
          </cell>
          <cell r="H11608">
            <v>45173.355046296303</v>
          </cell>
        </row>
        <row r="11609">
          <cell r="A11609" t="str">
            <v>Data Engineer</v>
          </cell>
          <cell r="H11609">
            <v>45142.339780092603</v>
          </cell>
        </row>
        <row r="11610">
          <cell r="A11610" t="str">
            <v>Data Analyst</v>
          </cell>
          <cell r="H11610">
            <v>45054.583379629628</v>
          </cell>
        </row>
        <row r="11611">
          <cell r="A11611" t="str">
            <v>Data Scientist</v>
          </cell>
          <cell r="H11611">
            <v>45159.338738425933</v>
          </cell>
        </row>
        <row r="11612">
          <cell r="A11612" t="str">
            <v>Data Scientist</v>
          </cell>
          <cell r="H11612">
            <v>45072.586134259262</v>
          </cell>
        </row>
        <row r="11613">
          <cell r="A11613" t="str">
            <v>Senior Data Engineer</v>
          </cell>
          <cell r="H11613">
            <v>45208.937939814823</v>
          </cell>
        </row>
        <row r="11614">
          <cell r="A11614" t="str">
            <v>Data Analyst</v>
          </cell>
          <cell r="H11614">
            <v>45219.375590277778</v>
          </cell>
        </row>
        <row r="11615">
          <cell r="A11615" t="str">
            <v>Data Analyst</v>
          </cell>
          <cell r="H11615">
            <v>45194.292071759257</v>
          </cell>
        </row>
        <row r="11616">
          <cell r="A11616" t="str">
            <v>Senior Data Scientist</v>
          </cell>
          <cell r="H11616">
            <v>44988.460601851853</v>
          </cell>
        </row>
        <row r="11617">
          <cell r="A11617" t="str">
            <v>Data Scientist</v>
          </cell>
          <cell r="H11617">
            <v>45238.516377314823</v>
          </cell>
        </row>
        <row r="11618">
          <cell r="A11618" t="str">
            <v>Business Analyst</v>
          </cell>
          <cell r="H11618">
            <v>45142.750162037039</v>
          </cell>
        </row>
        <row r="11619">
          <cell r="A11619" t="str">
            <v>Data Analyst</v>
          </cell>
          <cell r="H11619">
            <v>45235.791932870372</v>
          </cell>
        </row>
        <row r="11620">
          <cell r="A11620" t="str">
            <v>Data Analyst</v>
          </cell>
          <cell r="H11620">
            <v>45082.500358796293</v>
          </cell>
        </row>
        <row r="11621">
          <cell r="A11621" t="str">
            <v>Data Engineer</v>
          </cell>
          <cell r="H11621">
            <v>45057.880810185183</v>
          </cell>
        </row>
        <row r="11622">
          <cell r="A11622" t="str">
            <v>Senior Data Analyst</v>
          </cell>
          <cell r="H11622">
            <v>45127.83021990741</v>
          </cell>
        </row>
        <row r="11623">
          <cell r="A11623" t="str">
            <v>Data Analyst</v>
          </cell>
          <cell r="H11623">
            <v>44965.997407407413</v>
          </cell>
        </row>
        <row r="11624">
          <cell r="A11624" t="str">
            <v>Senior Data Analyst</v>
          </cell>
          <cell r="H11624">
            <v>45148.750208333331</v>
          </cell>
        </row>
        <row r="11625">
          <cell r="A11625" t="str">
            <v>Data Engineer</v>
          </cell>
          <cell r="H11625">
            <v>44993.426076388889</v>
          </cell>
        </row>
        <row r="11626">
          <cell r="A11626" t="str">
            <v>Data Analyst</v>
          </cell>
          <cell r="H11626">
            <v>45284.958680555559</v>
          </cell>
        </row>
        <row r="11627">
          <cell r="A11627" t="str">
            <v>Data Scientist</v>
          </cell>
          <cell r="H11627">
            <v>45224.544594907413</v>
          </cell>
        </row>
        <row r="11628">
          <cell r="A11628" t="str">
            <v>Data Engineer</v>
          </cell>
          <cell r="H11628">
            <v>45245.489247685182</v>
          </cell>
        </row>
        <row r="11629">
          <cell r="A11629" t="str">
            <v>Data Engineer</v>
          </cell>
          <cell r="H11629">
            <v>44958.659675925926</v>
          </cell>
        </row>
        <row r="11630">
          <cell r="A11630" t="str">
            <v>Data Analyst</v>
          </cell>
          <cell r="H11630">
            <v>44998.539606481478</v>
          </cell>
        </row>
        <row r="11631">
          <cell r="A11631" t="str">
            <v>Data Scientist</v>
          </cell>
          <cell r="H11631">
            <v>45028.826655092591</v>
          </cell>
        </row>
        <row r="11632">
          <cell r="A11632" t="str">
            <v>Data Analyst</v>
          </cell>
          <cell r="H11632">
            <v>45273.41715277778</v>
          </cell>
        </row>
        <row r="11633">
          <cell r="A11633" t="str">
            <v>Data Analyst</v>
          </cell>
          <cell r="H11633">
            <v>45259.627187500002</v>
          </cell>
        </row>
        <row r="11634">
          <cell r="A11634" t="str">
            <v>Data Analyst</v>
          </cell>
          <cell r="H11634">
            <v>45055.833726851852</v>
          </cell>
        </row>
        <row r="11635">
          <cell r="A11635" t="str">
            <v>Data Engineer</v>
          </cell>
          <cell r="H11635">
            <v>45049.370682870373</v>
          </cell>
        </row>
        <row r="11636">
          <cell r="A11636" t="str">
            <v>Data Engineer</v>
          </cell>
          <cell r="H11636">
            <v>44974.382372685177</v>
          </cell>
        </row>
        <row r="11637">
          <cell r="A11637" t="str">
            <v>Senior Data Analyst</v>
          </cell>
          <cell r="H11637">
            <v>45165.750578703701</v>
          </cell>
        </row>
        <row r="11638">
          <cell r="A11638" t="str">
            <v>Data Analyst</v>
          </cell>
          <cell r="H11638">
            <v>45163.250104166669</v>
          </cell>
        </row>
        <row r="11639">
          <cell r="A11639" t="str">
            <v>Data Engineer</v>
          </cell>
          <cell r="H11639">
            <v>45082.882881944453</v>
          </cell>
        </row>
        <row r="11640">
          <cell r="A11640" t="str">
            <v>Data Analyst</v>
          </cell>
          <cell r="H11640">
            <v>45058.750185185178</v>
          </cell>
        </row>
        <row r="11641">
          <cell r="A11641" t="str">
            <v>Data Scientist</v>
          </cell>
          <cell r="H11641">
            <v>45080.251863425918</v>
          </cell>
        </row>
        <row r="11642">
          <cell r="A11642" t="str">
            <v>Senior Data Scientist</v>
          </cell>
          <cell r="H11642">
            <v>45217.918900462973</v>
          </cell>
        </row>
        <row r="11643">
          <cell r="A11643" t="str">
            <v>Data Engineer</v>
          </cell>
          <cell r="H11643">
            <v>44953.968877314823</v>
          </cell>
        </row>
        <row r="11644">
          <cell r="A11644" t="str">
            <v>Data Scientist</v>
          </cell>
          <cell r="H11644">
            <v>45028.604016203702</v>
          </cell>
        </row>
        <row r="11645">
          <cell r="A11645" t="str">
            <v>Data Analyst</v>
          </cell>
          <cell r="H11645">
            <v>45012.532696759263</v>
          </cell>
        </row>
        <row r="11646">
          <cell r="A11646" t="str">
            <v>Senior Data Scientist</v>
          </cell>
          <cell r="H11646">
            <v>44940.987442129634</v>
          </cell>
        </row>
        <row r="11647">
          <cell r="A11647" t="str">
            <v>Senior Data Analyst</v>
          </cell>
          <cell r="H11647">
            <v>45148.750497685192</v>
          </cell>
        </row>
        <row r="11648">
          <cell r="A11648" t="str">
            <v>Data Engineer</v>
          </cell>
          <cell r="H11648">
            <v>45271.005752314813</v>
          </cell>
        </row>
        <row r="11649">
          <cell r="A11649" t="str">
            <v>Data Analyst</v>
          </cell>
          <cell r="H11649">
            <v>44971.417766203696</v>
          </cell>
        </row>
        <row r="11650">
          <cell r="A11650" t="str">
            <v>Data Analyst</v>
          </cell>
          <cell r="H11650">
            <v>45238.168055555558</v>
          </cell>
        </row>
        <row r="11651">
          <cell r="A11651" t="str">
            <v>Senior Data Analyst</v>
          </cell>
          <cell r="H11651">
            <v>45187.986793981479</v>
          </cell>
        </row>
        <row r="11652">
          <cell r="A11652" t="str">
            <v>Data Scientist</v>
          </cell>
          <cell r="H11652">
            <v>45273.378182870372</v>
          </cell>
        </row>
        <row r="11653">
          <cell r="A11653" t="str">
            <v>Data Analyst</v>
          </cell>
          <cell r="H11653">
            <v>45207.375185185178</v>
          </cell>
        </row>
        <row r="11654">
          <cell r="A11654" t="str">
            <v>Data Analyst</v>
          </cell>
          <cell r="H11654">
            <v>45180.750439814823</v>
          </cell>
        </row>
        <row r="11655">
          <cell r="A11655" t="str">
            <v>Senior Data Scientist</v>
          </cell>
          <cell r="H11655">
            <v>45246.860046296293</v>
          </cell>
        </row>
        <row r="11656">
          <cell r="A11656" t="str">
            <v>Data Analyst</v>
          </cell>
          <cell r="H11656">
            <v>44972.668275462973</v>
          </cell>
        </row>
        <row r="11657">
          <cell r="A11657" t="str">
            <v>Data Scientist</v>
          </cell>
          <cell r="H11657">
            <v>45128.29074074074</v>
          </cell>
        </row>
        <row r="11658">
          <cell r="A11658" t="str">
            <v>Data Analyst</v>
          </cell>
          <cell r="H11658">
            <v>45227.375069444453</v>
          </cell>
        </row>
        <row r="11659">
          <cell r="A11659" t="str">
            <v>Data Scientist</v>
          </cell>
          <cell r="H11659">
            <v>45226.417557870373</v>
          </cell>
        </row>
        <row r="11660">
          <cell r="A11660" t="str">
            <v>Data Engineer</v>
          </cell>
          <cell r="H11660">
            <v>45186.718634259261</v>
          </cell>
        </row>
        <row r="11661">
          <cell r="A11661" t="str">
            <v>Machine Learning Engineer</v>
          </cell>
          <cell r="H11661">
            <v>45016.644247685188</v>
          </cell>
        </row>
        <row r="11662">
          <cell r="A11662" t="str">
            <v>Data Engineer</v>
          </cell>
          <cell r="H11662">
            <v>44948.334930555553</v>
          </cell>
        </row>
        <row r="11663">
          <cell r="A11663" t="str">
            <v>Senior Data Engineer</v>
          </cell>
          <cell r="H11663">
            <v>45229.103437500002</v>
          </cell>
        </row>
        <row r="11664">
          <cell r="A11664" t="str">
            <v>Data Analyst</v>
          </cell>
          <cell r="H11664">
            <v>45062.708749999998</v>
          </cell>
        </row>
        <row r="11665">
          <cell r="A11665" t="str">
            <v>Data Scientist</v>
          </cell>
          <cell r="H11665">
            <v>45152.659201388888</v>
          </cell>
        </row>
        <row r="11666">
          <cell r="A11666" t="str">
            <v>Data Scientist</v>
          </cell>
          <cell r="H11666">
            <v>45009.838854166657</v>
          </cell>
        </row>
        <row r="11667">
          <cell r="A11667" t="str">
            <v>Data Analyst</v>
          </cell>
          <cell r="H11667">
            <v>45018.292280092603</v>
          </cell>
        </row>
        <row r="11668">
          <cell r="A11668" t="str">
            <v>Data Engineer</v>
          </cell>
          <cell r="H11668">
            <v>44980.352465277778</v>
          </cell>
        </row>
        <row r="11669">
          <cell r="A11669" t="str">
            <v>Data Analyst</v>
          </cell>
          <cell r="H11669">
            <v>45061.750393518523</v>
          </cell>
        </row>
        <row r="11670">
          <cell r="A11670" t="str">
            <v>Data Analyst</v>
          </cell>
          <cell r="H11670">
            <v>45113.349212962959</v>
          </cell>
        </row>
        <row r="11671">
          <cell r="A11671" t="str">
            <v>Machine Learning Engineer</v>
          </cell>
          <cell r="H11671">
            <v>45014.755162037043</v>
          </cell>
        </row>
        <row r="11672">
          <cell r="A11672" t="str">
            <v>Data Analyst</v>
          </cell>
          <cell r="H11672">
            <v>44982.706377314818</v>
          </cell>
        </row>
        <row r="11673">
          <cell r="A11673" t="str">
            <v>Data Scientist</v>
          </cell>
          <cell r="H11673">
            <v>45153.502222222232</v>
          </cell>
        </row>
        <row r="11674">
          <cell r="A11674" t="str">
            <v>Senior Data Analyst</v>
          </cell>
          <cell r="H11674">
            <v>45196.085300925923</v>
          </cell>
        </row>
        <row r="11675">
          <cell r="A11675" t="str">
            <v>Data Scientist</v>
          </cell>
          <cell r="H11675">
            <v>45124.627337962957</v>
          </cell>
        </row>
        <row r="11676">
          <cell r="A11676" t="str">
            <v>Data Scientist</v>
          </cell>
          <cell r="H11676">
            <v>45188.27443287037</v>
          </cell>
        </row>
        <row r="11677">
          <cell r="A11677" t="str">
            <v>Data Scientist</v>
          </cell>
          <cell r="H11677">
            <v>45079.434178240743</v>
          </cell>
        </row>
        <row r="11678">
          <cell r="A11678" t="str">
            <v>Data Engineer</v>
          </cell>
          <cell r="H11678">
            <v>45079.978159722217</v>
          </cell>
        </row>
        <row r="11679">
          <cell r="A11679" t="str">
            <v>Data Engineer</v>
          </cell>
          <cell r="H11679">
            <v>45233.294861111113</v>
          </cell>
        </row>
        <row r="11680">
          <cell r="A11680" t="str">
            <v>Data Scientist</v>
          </cell>
          <cell r="H11680">
            <v>45000.7108912037</v>
          </cell>
        </row>
        <row r="11681">
          <cell r="A11681" t="str">
            <v>Software Engineer</v>
          </cell>
          <cell r="H11681">
            <v>45232.334062499998</v>
          </cell>
        </row>
        <row r="11682">
          <cell r="A11682" t="str">
            <v>Data Scientist</v>
          </cell>
          <cell r="H11682">
            <v>44929.981145833342</v>
          </cell>
        </row>
        <row r="11683">
          <cell r="A11683" t="str">
            <v>Data Scientist</v>
          </cell>
          <cell r="H11683">
            <v>45033.917557870373</v>
          </cell>
        </row>
        <row r="11684">
          <cell r="A11684" t="str">
            <v>Senior Data Scientist</v>
          </cell>
          <cell r="H11684">
            <v>44968.546527777777</v>
          </cell>
        </row>
        <row r="11685">
          <cell r="A11685" t="str">
            <v>Data Scientist</v>
          </cell>
          <cell r="H11685">
            <v>45111.898472222223</v>
          </cell>
        </row>
        <row r="11686">
          <cell r="A11686" t="str">
            <v>Data Engineer</v>
          </cell>
          <cell r="H11686">
            <v>44944.506354166668</v>
          </cell>
        </row>
        <row r="11687">
          <cell r="A11687" t="str">
            <v>Senior Data Engineer</v>
          </cell>
          <cell r="H11687">
            <v>44980.30505787037</v>
          </cell>
        </row>
        <row r="11688">
          <cell r="A11688" t="str">
            <v>Data Engineer</v>
          </cell>
          <cell r="H11688">
            <v>45140.632511574076</v>
          </cell>
        </row>
        <row r="11689">
          <cell r="A11689" t="str">
            <v>Data Analyst</v>
          </cell>
          <cell r="H11689">
            <v>45174.793622685182</v>
          </cell>
        </row>
        <row r="11690">
          <cell r="A11690" t="str">
            <v>Data Engineer</v>
          </cell>
          <cell r="H11690">
            <v>44943.288472222222</v>
          </cell>
        </row>
        <row r="11691">
          <cell r="A11691" t="str">
            <v>Data Scientist</v>
          </cell>
          <cell r="H11691">
            <v>45014.628854166673</v>
          </cell>
        </row>
        <row r="11692">
          <cell r="A11692" t="str">
            <v>Data Engineer</v>
          </cell>
          <cell r="H11692">
            <v>45029.611770833333</v>
          </cell>
        </row>
        <row r="11693">
          <cell r="A11693" t="str">
            <v>Data Analyst</v>
          </cell>
          <cell r="H11693">
            <v>45236.465462962973</v>
          </cell>
        </row>
        <row r="11694">
          <cell r="A11694" t="str">
            <v>Data Scientist</v>
          </cell>
          <cell r="H11694">
            <v>44954.67796296296</v>
          </cell>
        </row>
        <row r="11695">
          <cell r="A11695" t="str">
            <v>Data Scientist</v>
          </cell>
          <cell r="H11695">
            <v>45028.889976851853</v>
          </cell>
        </row>
        <row r="11696">
          <cell r="A11696" t="str">
            <v>Data Scientist</v>
          </cell>
          <cell r="H11696">
            <v>44947.293981481482</v>
          </cell>
        </row>
        <row r="11697">
          <cell r="A11697" t="str">
            <v>Data Analyst</v>
          </cell>
          <cell r="H11697">
            <v>45282.376099537039</v>
          </cell>
        </row>
        <row r="11698">
          <cell r="A11698" t="str">
            <v>Data Scientist</v>
          </cell>
          <cell r="H11698">
            <v>45163.861724537041</v>
          </cell>
        </row>
        <row r="11699">
          <cell r="A11699" t="str">
            <v>Data Analyst</v>
          </cell>
          <cell r="H11699">
            <v>45245.335046296299</v>
          </cell>
        </row>
        <row r="11700">
          <cell r="A11700" t="str">
            <v>Data Engineer</v>
          </cell>
          <cell r="H11700">
            <v>45106.587789351863</v>
          </cell>
        </row>
        <row r="11701">
          <cell r="A11701" t="str">
            <v>Data Engineer</v>
          </cell>
          <cell r="H11701">
            <v>45119.017511574071</v>
          </cell>
        </row>
        <row r="11702">
          <cell r="A11702" t="str">
            <v>Data Analyst</v>
          </cell>
          <cell r="H11702">
            <v>45179.416863425933</v>
          </cell>
        </row>
        <row r="11703">
          <cell r="A11703" t="str">
            <v>Data Engineer</v>
          </cell>
          <cell r="H11703">
            <v>45197.670127314806</v>
          </cell>
        </row>
        <row r="11704">
          <cell r="A11704" t="str">
            <v>Data Analyst</v>
          </cell>
          <cell r="H11704">
            <v>45256.791701388887</v>
          </cell>
        </row>
        <row r="11705">
          <cell r="A11705" t="str">
            <v>Data Scientist</v>
          </cell>
          <cell r="H11705">
            <v>44929.981458333343</v>
          </cell>
        </row>
        <row r="11706">
          <cell r="A11706" t="str">
            <v>Data Analyst</v>
          </cell>
          <cell r="H11706">
            <v>44991.794062499997</v>
          </cell>
        </row>
        <row r="11707">
          <cell r="A11707" t="str">
            <v>Data Engineer</v>
          </cell>
          <cell r="H11707">
            <v>44959.740381944437</v>
          </cell>
        </row>
        <row r="11708">
          <cell r="A11708" t="str">
            <v>Data Scientist</v>
          </cell>
          <cell r="H11708">
            <v>45152.753171296303</v>
          </cell>
        </row>
        <row r="11709">
          <cell r="A11709" t="str">
            <v>Data Engineer</v>
          </cell>
          <cell r="H11709">
            <v>44968.340462962973</v>
          </cell>
        </row>
        <row r="11710">
          <cell r="A11710" t="str">
            <v>Data Analyst</v>
          </cell>
          <cell r="H11710">
            <v>45153.911828703713</v>
          </cell>
        </row>
        <row r="11711">
          <cell r="A11711" t="str">
            <v>Data Analyst</v>
          </cell>
          <cell r="H11711">
            <v>44932.876064814824</v>
          </cell>
        </row>
        <row r="11712">
          <cell r="A11712" t="str">
            <v>Senior Data Engineer</v>
          </cell>
          <cell r="H11712">
            <v>45104.399004629631</v>
          </cell>
        </row>
        <row r="11713">
          <cell r="A11713" t="str">
            <v>Senior Data Engineer</v>
          </cell>
          <cell r="H11713">
            <v>45036.588773148149</v>
          </cell>
        </row>
        <row r="11714">
          <cell r="A11714" t="str">
            <v>Data Analyst</v>
          </cell>
          <cell r="H11714">
            <v>45216.546203703707</v>
          </cell>
        </row>
        <row r="11715">
          <cell r="A11715" t="str">
            <v>Data Engineer</v>
          </cell>
          <cell r="H11715">
            <v>45243.375648148147</v>
          </cell>
        </row>
        <row r="11716">
          <cell r="A11716" t="str">
            <v>Data Engineer</v>
          </cell>
          <cell r="H11716">
            <v>44945.743113425917</v>
          </cell>
        </row>
        <row r="11717">
          <cell r="A11717" t="str">
            <v>Data Engineer</v>
          </cell>
          <cell r="H11717">
            <v>45032.808148148149</v>
          </cell>
        </row>
        <row r="11718">
          <cell r="A11718" t="str">
            <v>Data Scientist</v>
          </cell>
          <cell r="H11718">
            <v>45042.297627314823</v>
          </cell>
        </row>
        <row r="11719">
          <cell r="A11719" t="str">
            <v>Data Scientist</v>
          </cell>
          <cell r="H11719">
            <v>44946.988275462973</v>
          </cell>
        </row>
        <row r="11720">
          <cell r="A11720" t="str">
            <v>Data Scientist</v>
          </cell>
          <cell r="H11720">
            <v>45047.835659722223</v>
          </cell>
        </row>
        <row r="11721">
          <cell r="A11721" t="str">
            <v>Data Analyst</v>
          </cell>
          <cell r="H11721">
            <v>45027.835428240738</v>
          </cell>
        </row>
        <row r="11722">
          <cell r="A11722" t="str">
            <v>Senior Data Analyst</v>
          </cell>
          <cell r="H11722">
            <v>45168.604270833333</v>
          </cell>
        </row>
        <row r="11723">
          <cell r="A11723" t="str">
            <v>Data Scientist</v>
          </cell>
          <cell r="H11723">
            <v>45254.682395833333</v>
          </cell>
        </row>
        <row r="11724">
          <cell r="A11724" t="str">
            <v>Data Analyst</v>
          </cell>
          <cell r="H11724">
            <v>45079.459074074082</v>
          </cell>
        </row>
        <row r="11725">
          <cell r="A11725" t="str">
            <v>Senior Data Engineer</v>
          </cell>
          <cell r="H11725">
            <v>45080.432002314818</v>
          </cell>
        </row>
        <row r="11726">
          <cell r="A11726" t="str">
            <v>Data Scientist</v>
          </cell>
          <cell r="H11726">
            <v>45244.59574074074</v>
          </cell>
        </row>
        <row r="11727">
          <cell r="A11727" t="str">
            <v>Data Analyst</v>
          </cell>
          <cell r="H11727">
            <v>44949.583668981482</v>
          </cell>
        </row>
        <row r="11728">
          <cell r="A11728" t="str">
            <v>Data Engineer</v>
          </cell>
          <cell r="H11728">
            <v>45077.830648148149</v>
          </cell>
        </row>
        <row r="11729">
          <cell r="A11729" t="str">
            <v>Data Engineer</v>
          </cell>
          <cell r="H11729">
            <v>44992.815949074073</v>
          </cell>
        </row>
        <row r="11730">
          <cell r="A11730" t="str">
            <v>Data Analyst</v>
          </cell>
          <cell r="H11730">
            <v>45160.917118055557</v>
          </cell>
        </row>
        <row r="11731">
          <cell r="A11731" t="str">
            <v>Data Engineer</v>
          </cell>
          <cell r="H11731">
            <v>45078.859872685192</v>
          </cell>
        </row>
        <row r="11732">
          <cell r="A11732" t="str">
            <v>Data Engineer</v>
          </cell>
          <cell r="H11732">
            <v>45027.410810185182</v>
          </cell>
        </row>
        <row r="11733">
          <cell r="A11733" t="str">
            <v>Senior Data Scientist</v>
          </cell>
          <cell r="H11733">
            <v>45028.666238425933</v>
          </cell>
        </row>
        <row r="11734">
          <cell r="A11734" t="str">
            <v>Data Analyst</v>
          </cell>
          <cell r="H11734">
            <v>45153.251331018517</v>
          </cell>
        </row>
        <row r="11735">
          <cell r="A11735" t="str">
            <v>Data Engineer</v>
          </cell>
          <cell r="H11735">
            <v>44944.842372685183</v>
          </cell>
        </row>
        <row r="11736">
          <cell r="A11736" t="str">
            <v>Senior Data Scientist</v>
          </cell>
          <cell r="H11736">
            <v>45036.88108796296</v>
          </cell>
        </row>
        <row r="11737">
          <cell r="A11737" t="str">
            <v>Senior Data Engineer</v>
          </cell>
          <cell r="H11737">
            <v>45062.570590277777</v>
          </cell>
        </row>
        <row r="11738">
          <cell r="A11738" t="str">
            <v>Data Analyst</v>
          </cell>
          <cell r="H11738">
            <v>45206.291747685187</v>
          </cell>
        </row>
        <row r="11739">
          <cell r="A11739" t="str">
            <v>Data Scientist</v>
          </cell>
          <cell r="H11739">
            <v>45104.710694444453</v>
          </cell>
        </row>
        <row r="11740">
          <cell r="A11740" t="str">
            <v>Senior Data Analyst</v>
          </cell>
          <cell r="H11740">
            <v>45079.33390046296</v>
          </cell>
        </row>
        <row r="11741">
          <cell r="A11741" t="str">
            <v>Data Analyst</v>
          </cell>
          <cell r="H11741">
            <v>45107.793414351851</v>
          </cell>
        </row>
        <row r="11742">
          <cell r="A11742" t="str">
            <v>Data Analyst</v>
          </cell>
          <cell r="H11742">
            <v>45051.003657407397</v>
          </cell>
        </row>
        <row r="11743">
          <cell r="A11743" t="str">
            <v>Senior Data Engineer</v>
          </cell>
          <cell r="H11743">
            <v>45058.837881944448</v>
          </cell>
        </row>
        <row r="11744">
          <cell r="A11744" t="str">
            <v>Data Analyst</v>
          </cell>
          <cell r="H11744">
            <v>45157.375671296293</v>
          </cell>
        </row>
        <row r="11745">
          <cell r="A11745" t="str">
            <v>Data Scientist</v>
          </cell>
          <cell r="H11745">
            <v>45086.794363425928</v>
          </cell>
        </row>
        <row r="11746">
          <cell r="A11746" t="str">
            <v>Machine Learning Engineer</v>
          </cell>
          <cell r="H11746">
            <v>45042.2656712963</v>
          </cell>
        </row>
        <row r="11747">
          <cell r="A11747" t="str">
            <v>Data Engineer</v>
          </cell>
          <cell r="H11747">
            <v>45071.820717592593</v>
          </cell>
        </row>
        <row r="11748">
          <cell r="A11748" t="str">
            <v>Data Engineer</v>
          </cell>
          <cell r="H11748">
            <v>45086.52921296296</v>
          </cell>
        </row>
        <row r="11749">
          <cell r="A11749" t="str">
            <v>Data Engineer</v>
          </cell>
          <cell r="H11749">
            <v>44956.879942129628</v>
          </cell>
        </row>
        <row r="11750">
          <cell r="A11750" t="str">
            <v>Machine Learning Engineer</v>
          </cell>
          <cell r="H11750">
            <v>44957.501956018517</v>
          </cell>
        </row>
        <row r="11751">
          <cell r="A11751" t="str">
            <v>Software Engineer</v>
          </cell>
          <cell r="H11751">
            <v>45180.823055555556</v>
          </cell>
        </row>
        <row r="11752">
          <cell r="A11752" t="str">
            <v>Data Analyst</v>
          </cell>
          <cell r="H11752">
            <v>45256.916979166657</v>
          </cell>
        </row>
        <row r="11753">
          <cell r="A11753" t="str">
            <v>Data Analyst</v>
          </cell>
          <cell r="H11753">
            <v>45042.523680555547</v>
          </cell>
        </row>
        <row r="11754">
          <cell r="A11754" t="str">
            <v>Senior Data Scientist</v>
          </cell>
          <cell r="H11754">
            <v>45091.334293981483</v>
          </cell>
        </row>
        <row r="11755">
          <cell r="A11755" t="str">
            <v>Data Engineer</v>
          </cell>
          <cell r="H11755">
            <v>45183.964456018519</v>
          </cell>
        </row>
        <row r="11756">
          <cell r="A11756" t="str">
            <v>Data Engineer</v>
          </cell>
          <cell r="H11756">
            <v>45137.836967592593</v>
          </cell>
        </row>
        <row r="11757">
          <cell r="A11757" t="str">
            <v>Data Engineer</v>
          </cell>
          <cell r="H11757">
            <v>44929.734212962961</v>
          </cell>
        </row>
        <row r="11758">
          <cell r="A11758" t="str">
            <v>Data Analyst</v>
          </cell>
          <cell r="H11758">
            <v>45102.349699074082</v>
          </cell>
        </row>
        <row r="11759">
          <cell r="A11759" t="str">
            <v>Data Scientist</v>
          </cell>
          <cell r="H11759">
            <v>45000.335682870369</v>
          </cell>
        </row>
        <row r="11760">
          <cell r="A11760" t="str">
            <v>Data Analyst</v>
          </cell>
          <cell r="H11760">
            <v>45029.293437499997</v>
          </cell>
        </row>
        <row r="11761">
          <cell r="A11761" t="str">
            <v>Data Engineer</v>
          </cell>
          <cell r="H11761">
            <v>45055.719571759262</v>
          </cell>
        </row>
        <row r="11762">
          <cell r="A11762" t="str">
            <v>Data Analyst</v>
          </cell>
          <cell r="H11762">
            <v>45126.626516203702</v>
          </cell>
        </row>
        <row r="11763">
          <cell r="A11763" t="str">
            <v>Data Analyst</v>
          </cell>
          <cell r="H11763">
            <v>44967.751828703702</v>
          </cell>
        </row>
        <row r="11764">
          <cell r="A11764" t="str">
            <v>Data Engineer</v>
          </cell>
          <cell r="H11764">
            <v>45285.419282407413</v>
          </cell>
        </row>
        <row r="11765">
          <cell r="A11765" t="str">
            <v>Data Analyst</v>
          </cell>
          <cell r="H11765">
            <v>45169.000567129631</v>
          </cell>
        </row>
        <row r="11766">
          <cell r="A11766" t="str">
            <v>Senior Data Engineer</v>
          </cell>
          <cell r="H11766">
            <v>45044.390810185178</v>
          </cell>
        </row>
        <row r="11767">
          <cell r="A11767" t="str">
            <v>Data Analyst</v>
          </cell>
          <cell r="H11767">
            <v>45083.708287037043</v>
          </cell>
        </row>
        <row r="11768">
          <cell r="A11768" t="str">
            <v>Data Engineer</v>
          </cell>
          <cell r="H11768">
            <v>45012.330949074072</v>
          </cell>
        </row>
        <row r="11769">
          <cell r="A11769" t="str">
            <v>Senior Data Analyst</v>
          </cell>
          <cell r="H11769">
            <v>45237.46130787037</v>
          </cell>
        </row>
        <row r="11770">
          <cell r="A11770" t="str">
            <v>Data Analyst</v>
          </cell>
          <cell r="H11770">
            <v>45114.010405092587</v>
          </cell>
        </row>
        <row r="11771">
          <cell r="A11771" t="str">
            <v>Data Scientist</v>
          </cell>
          <cell r="H11771">
            <v>45084.334618055553</v>
          </cell>
        </row>
        <row r="11772">
          <cell r="A11772" t="str">
            <v>Data Analyst</v>
          </cell>
          <cell r="H11772">
            <v>44944.751018518517</v>
          </cell>
        </row>
        <row r="11773">
          <cell r="A11773" t="str">
            <v>Machine Learning Engineer</v>
          </cell>
          <cell r="H11773">
            <v>44994.769675925927</v>
          </cell>
        </row>
        <row r="11774">
          <cell r="A11774" t="str">
            <v>Data Scientist</v>
          </cell>
          <cell r="H11774">
            <v>44987.919502314813</v>
          </cell>
        </row>
        <row r="11775">
          <cell r="A11775" t="str">
            <v>Data Scientist</v>
          </cell>
          <cell r="H11775">
            <v>44943.055</v>
          </cell>
        </row>
        <row r="11776">
          <cell r="A11776" t="str">
            <v>Senior Data Analyst</v>
          </cell>
          <cell r="H11776">
            <v>44931.751307870371</v>
          </cell>
        </row>
        <row r="11777">
          <cell r="A11777" t="str">
            <v>Data Engineer</v>
          </cell>
          <cell r="H11777">
            <v>45005.061331018522</v>
          </cell>
        </row>
        <row r="11778">
          <cell r="A11778" t="str">
            <v>Data Scientist</v>
          </cell>
          <cell r="H11778">
            <v>45029.461412037039</v>
          </cell>
        </row>
        <row r="11779">
          <cell r="A11779" t="str">
            <v>Data Scientist</v>
          </cell>
          <cell r="H11779">
            <v>45221.543680555558</v>
          </cell>
        </row>
        <row r="11780">
          <cell r="A11780" t="str">
            <v>Data Analyst</v>
          </cell>
          <cell r="H11780">
            <v>45267.877766203703</v>
          </cell>
        </row>
        <row r="11781">
          <cell r="A11781" t="str">
            <v>Data Engineer</v>
          </cell>
          <cell r="H11781">
            <v>45106.671006944453</v>
          </cell>
        </row>
        <row r="11782">
          <cell r="A11782" t="str">
            <v>Senior Data Analyst</v>
          </cell>
          <cell r="H11782">
            <v>45028.917685185188</v>
          </cell>
        </row>
        <row r="11783">
          <cell r="A11783" t="str">
            <v>Senior Data Engineer</v>
          </cell>
          <cell r="H11783">
            <v>45145.101099537038</v>
          </cell>
        </row>
        <row r="11784">
          <cell r="A11784" t="str">
            <v>Data Analyst</v>
          </cell>
          <cell r="H11784">
            <v>45240.89025462963</v>
          </cell>
        </row>
        <row r="11785">
          <cell r="A11785" t="str">
            <v>Senior Data Scientist</v>
          </cell>
          <cell r="H11785">
            <v>45196.127199074072</v>
          </cell>
        </row>
        <row r="11786">
          <cell r="A11786" t="str">
            <v>Business Analyst</v>
          </cell>
          <cell r="H11786">
            <v>45200.418009259258</v>
          </cell>
        </row>
        <row r="11787">
          <cell r="A11787" t="str">
            <v>Data Engineer</v>
          </cell>
          <cell r="H11787">
            <v>45175.87122685185</v>
          </cell>
        </row>
        <row r="11788">
          <cell r="A11788" t="str">
            <v>Data Analyst</v>
          </cell>
          <cell r="H11788">
            <v>45006.844814814824</v>
          </cell>
        </row>
        <row r="11789">
          <cell r="A11789" t="str">
            <v>Data Scientist</v>
          </cell>
          <cell r="H11789">
            <v>44932.795775462961</v>
          </cell>
        </row>
        <row r="11790">
          <cell r="A11790" t="str">
            <v>Data Scientist</v>
          </cell>
          <cell r="H11790">
            <v>45279.420185185183</v>
          </cell>
        </row>
        <row r="11791">
          <cell r="A11791" t="str">
            <v>Data Engineer</v>
          </cell>
          <cell r="H11791">
            <v>45168.802662037036</v>
          </cell>
        </row>
        <row r="11792">
          <cell r="A11792" t="str">
            <v>Senior Data Engineer</v>
          </cell>
          <cell r="H11792">
            <v>45106.632407407407</v>
          </cell>
        </row>
        <row r="11793">
          <cell r="A11793" t="str">
            <v>Senior Data Analyst</v>
          </cell>
          <cell r="H11793">
            <v>45180.419641203713</v>
          </cell>
        </row>
        <row r="11794">
          <cell r="A11794" t="str">
            <v>Data Engineer</v>
          </cell>
          <cell r="H11794">
            <v>45189.963043981479</v>
          </cell>
        </row>
        <row r="11795">
          <cell r="A11795" t="str">
            <v>Data Engineer</v>
          </cell>
          <cell r="H11795">
            <v>45091.658576388887</v>
          </cell>
        </row>
        <row r="11796">
          <cell r="A11796" t="str">
            <v>Data Scientist</v>
          </cell>
          <cell r="H11796">
            <v>45212.960659722223</v>
          </cell>
        </row>
        <row r="11797">
          <cell r="A11797" t="str">
            <v>Data Analyst</v>
          </cell>
          <cell r="H11797">
            <v>45050.636319444442</v>
          </cell>
        </row>
        <row r="11798">
          <cell r="A11798" t="str">
            <v>Senior Data Engineer</v>
          </cell>
          <cell r="H11798">
            <v>44987.488668981481</v>
          </cell>
        </row>
        <row r="11799">
          <cell r="A11799" t="str">
            <v>Data Engineer</v>
          </cell>
          <cell r="H11799">
            <v>45181.508252314823</v>
          </cell>
        </row>
        <row r="11800">
          <cell r="A11800" t="str">
            <v>Senior Data Analyst</v>
          </cell>
          <cell r="H11800">
            <v>45197.542453703703</v>
          </cell>
        </row>
        <row r="11801">
          <cell r="A11801" t="str">
            <v>Data Scientist</v>
          </cell>
          <cell r="H11801">
            <v>45179.377071759263</v>
          </cell>
        </row>
        <row r="11802">
          <cell r="A11802" t="str">
            <v>Data Analyst</v>
          </cell>
          <cell r="H11802">
            <v>45089.625173611108</v>
          </cell>
        </row>
        <row r="11803">
          <cell r="A11803" t="str">
            <v>Software Engineer</v>
          </cell>
          <cell r="H11803">
            <v>44991.546423611107</v>
          </cell>
        </row>
        <row r="11804">
          <cell r="A11804" t="str">
            <v>Data Engineer</v>
          </cell>
          <cell r="H11804">
            <v>45027.309571759259</v>
          </cell>
        </row>
        <row r="11805">
          <cell r="A11805" t="str">
            <v>Data Analyst</v>
          </cell>
          <cell r="H11805">
            <v>44958.87604166667</v>
          </cell>
        </row>
        <row r="11806">
          <cell r="A11806" t="str">
            <v>Data Scientist</v>
          </cell>
          <cell r="H11806">
            <v>45015.336423611108</v>
          </cell>
        </row>
        <row r="11807">
          <cell r="A11807" t="str">
            <v>Data Engineer</v>
          </cell>
          <cell r="H11807">
            <v>44935.399004629631</v>
          </cell>
        </row>
        <row r="11808">
          <cell r="A11808" t="str">
            <v>Data Engineer</v>
          </cell>
          <cell r="H11808">
            <v>45288.310960648138</v>
          </cell>
        </row>
        <row r="11809">
          <cell r="A11809" t="str">
            <v>Data Scientist</v>
          </cell>
          <cell r="H11809">
            <v>44931.794594907413</v>
          </cell>
        </row>
        <row r="11810">
          <cell r="A11810" t="str">
            <v>Data Scientist</v>
          </cell>
          <cell r="H11810">
            <v>45105.377835648149</v>
          </cell>
        </row>
        <row r="11811">
          <cell r="A11811" t="str">
            <v>Data Engineer</v>
          </cell>
          <cell r="H11811">
            <v>45061.726319444453</v>
          </cell>
        </row>
        <row r="11812">
          <cell r="A11812" t="str">
            <v>Data Analyst</v>
          </cell>
          <cell r="H11812">
            <v>45056.584074074082</v>
          </cell>
        </row>
        <row r="11813">
          <cell r="A11813" t="str">
            <v>Data Engineer</v>
          </cell>
          <cell r="H11813">
            <v>45141.505578703713</v>
          </cell>
        </row>
        <row r="11814">
          <cell r="A11814" t="str">
            <v>Data Scientist</v>
          </cell>
          <cell r="H11814">
            <v>45257.250960648147</v>
          </cell>
        </row>
        <row r="11815">
          <cell r="A11815" t="str">
            <v>Machine Learning Engineer</v>
          </cell>
          <cell r="H11815">
            <v>45007.644849537042</v>
          </cell>
        </row>
        <row r="11816">
          <cell r="A11816" t="str">
            <v>Data Engineer</v>
          </cell>
          <cell r="H11816">
            <v>45197.637187499997</v>
          </cell>
        </row>
        <row r="11817">
          <cell r="A11817" t="str">
            <v>Data Analyst</v>
          </cell>
          <cell r="H11817">
            <v>45037.173622685194</v>
          </cell>
        </row>
        <row r="11818">
          <cell r="A11818" t="str">
            <v>Data Scientist</v>
          </cell>
          <cell r="H11818">
            <v>45041.836562500001</v>
          </cell>
        </row>
        <row r="11819">
          <cell r="A11819" t="str">
            <v>Data Scientist</v>
          </cell>
          <cell r="H11819">
            <v>45085.085243055553</v>
          </cell>
        </row>
        <row r="11820">
          <cell r="A11820" t="str">
            <v>Data Engineer</v>
          </cell>
          <cell r="H11820">
            <v>44974.662002314813</v>
          </cell>
        </row>
        <row r="11821">
          <cell r="A11821" t="str">
            <v>Data Scientist</v>
          </cell>
          <cell r="H11821">
            <v>45033.44127314815</v>
          </cell>
        </row>
        <row r="11822">
          <cell r="A11822" t="str">
            <v>Senior Data Scientist</v>
          </cell>
          <cell r="H11822">
            <v>45020.741932870369</v>
          </cell>
        </row>
        <row r="11823">
          <cell r="A11823" t="str">
            <v>Data Analyst</v>
          </cell>
          <cell r="H11823">
            <v>45209.669537037043</v>
          </cell>
        </row>
        <row r="11824">
          <cell r="A11824" t="str">
            <v>Data Engineer</v>
          </cell>
          <cell r="H11824">
            <v>45109.29614583333</v>
          </cell>
        </row>
        <row r="11825">
          <cell r="A11825" t="str">
            <v>Senior Data Scientist</v>
          </cell>
          <cell r="H11825">
            <v>44929.857893518521</v>
          </cell>
        </row>
        <row r="11826">
          <cell r="A11826" t="str">
            <v>Senior Data Engineer</v>
          </cell>
          <cell r="H11826">
            <v>44937.422430555547</v>
          </cell>
        </row>
        <row r="11827">
          <cell r="A11827" t="str">
            <v>Data Engineer</v>
          </cell>
          <cell r="H11827">
            <v>44950.623993055553</v>
          </cell>
        </row>
        <row r="11828">
          <cell r="A11828" t="str">
            <v>Data Engineer</v>
          </cell>
          <cell r="H11828">
            <v>45128.840775462973</v>
          </cell>
        </row>
        <row r="11829">
          <cell r="A11829" t="str">
            <v>Data Analyst</v>
          </cell>
          <cell r="H11829">
            <v>45275.792129629634</v>
          </cell>
        </row>
        <row r="11830">
          <cell r="A11830" t="str">
            <v>Data Engineer</v>
          </cell>
          <cell r="H11830">
            <v>45242.29482638889</v>
          </cell>
        </row>
        <row r="11831">
          <cell r="A11831" t="str">
            <v>Data Scientist</v>
          </cell>
          <cell r="H11831">
            <v>45098.878900462973</v>
          </cell>
        </row>
        <row r="11832">
          <cell r="A11832" t="str">
            <v>Data Engineer</v>
          </cell>
          <cell r="H11832">
            <v>44971.434259259258</v>
          </cell>
        </row>
        <row r="11833">
          <cell r="A11833" t="str">
            <v>Data Scientist</v>
          </cell>
          <cell r="H11833">
            <v>45155.002025462964</v>
          </cell>
        </row>
        <row r="11834">
          <cell r="A11834" t="str">
            <v>Data Scientist</v>
          </cell>
          <cell r="H11834">
            <v>45252.128194444442</v>
          </cell>
        </row>
        <row r="11835">
          <cell r="A11835" t="str">
            <v>Data Analyst</v>
          </cell>
          <cell r="H11835">
            <v>45048.876585648148</v>
          </cell>
        </row>
        <row r="11836">
          <cell r="A11836" t="str">
            <v>Data Analyst</v>
          </cell>
          <cell r="H11836">
            <v>44951.115439814806</v>
          </cell>
        </row>
        <row r="11837">
          <cell r="A11837" t="str">
            <v>Data Analyst</v>
          </cell>
          <cell r="H11837">
            <v>45009.296331018522</v>
          </cell>
        </row>
        <row r="11838">
          <cell r="A11838" t="str">
            <v>Data Engineer</v>
          </cell>
          <cell r="H11838">
            <v>44990.465370370373</v>
          </cell>
        </row>
        <row r="11839">
          <cell r="A11839" t="str">
            <v>Senior Data Analyst</v>
          </cell>
          <cell r="H11839">
            <v>45028.825636574067</v>
          </cell>
        </row>
        <row r="11840">
          <cell r="A11840" t="str">
            <v>Data Engineer</v>
          </cell>
          <cell r="H11840">
            <v>45036.29583333333</v>
          </cell>
        </row>
        <row r="11841">
          <cell r="A11841" t="str">
            <v>Senior Data Scientist</v>
          </cell>
          <cell r="H11841">
            <v>45201.694398148153</v>
          </cell>
        </row>
        <row r="11842">
          <cell r="A11842" t="str">
            <v>Data Analyst</v>
          </cell>
          <cell r="H11842">
            <v>45146.625104166669</v>
          </cell>
        </row>
        <row r="11843">
          <cell r="A11843" t="str">
            <v>Data Scientist</v>
          </cell>
          <cell r="H11843">
            <v>45125.862592592603</v>
          </cell>
        </row>
        <row r="11844">
          <cell r="A11844" t="str">
            <v>Senior Data Scientist</v>
          </cell>
          <cell r="H11844">
            <v>45124.373287037037</v>
          </cell>
        </row>
        <row r="11845">
          <cell r="A11845" t="str">
            <v>Data Scientist</v>
          </cell>
          <cell r="H11845">
            <v>45037.797129629631</v>
          </cell>
        </row>
        <row r="11846">
          <cell r="A11846" t="str">
            <v>Data Scientist</v>
          </cell>
          <cell r="H11846">
            <v>45133.585914351846</v>
          </cell>
        </row>
        <row r="11847">
          <cell r="A11847" t="str">
            <v>Senior Data Engineer</v>
          </cell>
          <cell r="H11847">
            <v>45107.57880787037</v>
          </cell>
        </row>
        <row r="11848">
          <cell r="A11848" t="str">
            <v>Data Scientist</v>
          </cell>
          <cell r="H11848">
            <v>44947.029918981483</v>
          </cell>
        </row>
        <row r="11849">
          <cell r="A11849" t="str">
            <v>Senior Data Scientist</v>
          </cell>
          <cell r="H11849">
            <v>45166.377511574072</v>
          </cell>
        </row>
        <row r="11850">
          <cell r="A11850" t="str">
            <v>Data Scientist</v>
          </cell>
          <cell r="H11850">
            <v>45170.875</v>
          </cell>
        </row>
        <row r="11851">
          <cell r="A11851" t="str">
            <v>Senior Data Analyst</v>
          </cell>
          <cell r="H11851">
            <v>45055.752789351849</v>
          </cell>
        </row>
        <row r="11852">
          <cell r="A11852" t="str">
            <v>Data Scientist</v>
          </cell>
          <cell r="H11852">
            <v>45057.619421296287</v>
          </cell>
        </row>
        <row r="11853">
          <cell r="A11853" t="str">
            <v>Data Engineer</v>
          </cell>
          <cell r="H11853">
            <v>44961.299687500003</v>
          </cell>
        </row>
        <row r="11854">
          <cell r="A11854" t="str">
            <v>Senior Data Engineer</v>
          </cell>
          <cell r="H11854">
            <v>45033.694178240738</v>
          </cell>
        </row>
        <row r="11855">
          <cell r="A11855" t="str">
            <v>Data Analyst</v>
          </cell>
          <cell r="H11855">
            <v>45120.4999537037</v>
          </cell>
        </row>
        <row r="11856">
          <cell r="A11856" t="str">
            <v>Senior Data Analyst</v>
          </cell>
          <cell r="H11856">
            <v>45120.000972222217</v>
          </cell>
        </row>
        <row r="11857">
          <cell r="A11857" t="str">
            <v>Senior Data Analyst</v>
          </cell>
          <cell r="H11857">
            <v>45187.986898148149</v>
          </cell>
        </row>
        <row r="11858">
          <cell r="A11858" t="str">
            <v>Data Engineer</v>
          </cell>
          <cell r="H11858">
            <v>45178.254849537043</v>
          </cell>
        </row>
        <row r="11859">
          <cell r="A11859" t="str">
            <v>Data Analyst</v>
          </cell>
          <cell r="H11859">
            <v>45004.993993055563</v>
          </cell>
        </row>
        <row r="11860">
          <cell r="A11860" t="str">
            <v>Data Engineer</v>
          </cell>
          <cell r="H11860">
            <v>45029.568796296298</v>
          </cell>
        </row>
        <row r="11861">
          <cell r="A11861" t="str">
            <v>Business Analyst</v>
          </cell>
          <cell r="H11861">
            <v>45203.667060185187</v>
          </cell>
        </row>
        <row r="11862">
          <cell r="A11862" t="str">
            <v>Data Analyst</v>
          </cell>
          <cell r="H11862">
            <v>45204.58357638889</v>
          </cell>
        </row>
        <row r="11863">
          <cell r="A11863" t="str">
            <v>Data Scientist</v>
          </cell>
          <cell r="H11863">
            <v>44977.877442129633</v>
          </cell>
        </row>
        <row r="11864">
          <cell r="A11864" t="str">
            <v>Data Scientist</v>
          </cell>
          <cell r="H11864">
            <v>44937.961747685193</v>
          </cell>
        </row>
        <row r="11865">
          <cell r="A11865" t="str">
            <v>Data Scientist</v>
          </cell>
          <cell r="H11865">
            <v>45041.544988425929</v>
          </cell>
        </row>
        <row r="11866">
          <cell r="A11866" t="str">
            <v>Senior Data Engineer</v>
          </cell>
          <cell r="H11866">
            <v>45011.262384259258</v>
          </cell>
        </row>
        <row r="11867">
          <cell r="A11867" t="str">
            <v>Data Analyst</v>
          </cell>
          <cell r="H11867">
            <v>45009.125</v>
          </cell>
        </row>
        <row r="11868">
          <cell r="A11868" t="str">
            <v>Data Analyst</v>
          </cell>
          <cell r="H11868">
            <v>44950.917291666658</v>
          </cell>
        </row>
        <row r="11869">
          <cell r="A11869" t="str">
            <v>Data Scientist</v>
          </cell>
          <cell r="H11869">
            <v>45225.621921296297</v>
          </cell>
        </row>
        <row r="11870">
          <cell r="A11870" t="str">
            <v>Data Engineer</v>
          </cell>
          <cell r="H11870">
            <v>45000.880729166667</v>
          </cell>
        </row>
        <row r="11871">
          <cell r="A11871" t="str">
            <v>Data Scientist</v>
          </cell>
          <cell r="H11871">
            <v>45232.77925925926</v>
          </cell>
        </row>
        <row r="11872">
          <cell r="A11872" t="str">
            <v>Data Scientist</v>
          </cell>
          <cell r="H11872">
            <v>45028.390509259261</v>
          </cell>
        </row>
        <row r="11873">
          <cell r="A11873" t="str">
            <v>Data Scientist</v>
          </cell>
          <cell r="H11873">
            <v>45085.82439814815</v>
          </cell>
        </row>
        <row r="11874">
          <cell r="A11874" t="str">
            <v>Data Engineer</v>
          </cell>
          <cell r="H11874">
            <v>44999.769236111111</v>
          </cell>
        </row>
        <row r="11875">
          <cell r="A11875" t="str">
            <v>Data Analyst</v>
          </cell>
          <cell r="H11875">
            <v>45091.875543981478</v>
          </cell>
        </row>
        <row r="11876">
          <cell r="A11876" t="str">
            <v>Data Scientist</v>
          </cell>
          <cell r="H11876">
            <v>45057.877581018518</v>
          </cell>
        </row>
        <row r="11877">
          <cell r="A11877" t="str">
            <v>Data Scientist</v>
          </cell>
          <cell r="H11877">
            <v>45019.91988425926</v>
          </cell>
        </row>
        <row r="11878">
          <cell r="A11878" t="str">
            <v>Data Engineer</v>
          </cell>
          <cell r="H11878">
            <v>45162.131018518521</v>
          </cell>
        </row>
        <row r="11879">
          <cell r="A11879" t="str">
            <v>Data Scientist</v>
          </cell>
          <cell r="H11879">
            <v>44988.513101851851</v>
          </cell>
        </row>
        <row r="11880">
          <cell r="A11880" t="str">
            <v>Data Analyst</v>
          </cell>
          <cell r="H11880">
            <v>44958.87604166667</v>
          </cell>
        </row>
        <row r="11881">
          <cell r="A11881" t="str">
            <v>Data Analyst</v>
          </cell>
          <cell r="H11881">
            <v>45107.259409722217</v>
          </cell>
        </row>
        <row r="11882">
          <cell r="A11882" t="str">
            <v>Data Analyst</v>
          </cell>
          <cell r="H11882">
            <v>45097.626377314817</v>
          </cell>
        </row>
        <row r="11883">
          <cell r="A11883" t="str">
            <v>Data Engineer</v>
          </cell>
          <cell r="H11883">
            <v>45162.298275462963</v>
          </cell>
        </row>
        <row r="11884">
          <cell r="A11884" t="str">
            <v>Senior Data Engineer</v>
          </cell>
          <cell r="H11884">
            <v>45246.338750000003</v>
          </cell>
        </row>
        <row r="11885">
          <cell r="A11885" t="str">
            <v>Data Analyst</v>
          </cell>
          <cell r="H11885">
            <v>44946.599895833337</v>
          </cell>
        </row>
        <row r="11886">
          <cell r="A11886" t="str">
            <v>Data Analyst</v>
          </cell>
          <cell r="H11886">
            <v>45179.250069444453</v>
          </cell>
        </row>
        <row r="11887">
          <cell r="A11887" t="str">
            <v>Senior Data Analyst</v>
          </cell>
          <cell r="H11887">
            <v>45139.291851851849</v>
          </cell>
        </row>
        <row r="11888">
          <cell r="A11888" t="str">
            <v>Data Engineer</v>
          </cell>
          <cell r="H11888">
            <v>45063.336412037039</v>
          </cell>
        </row>
        <row r="11889">
          <cell r="A11889" t="str">
            <v>Data Engineer</v>
          </cell>
          <cell r="H11889">
            <v>45176.57203703704</v>
          </cell>
        </row>
        <row r="11890">
          <cell r="A11890" t="str">
            <v>Data Engineer</v>
          </cell>
          <cell r="H11890">
            <v>44980.679479166669</v>
          </cell>
        </row>
        <row r="11891">
          <cell r="A11891" t="str">
            <v>Data Engineer</v>
          </cell>
          <cell r="H11891">
            <v>44978.668240740742</v>
          </cell>
        </row>
        <row r="11892">
          <cell r="A11892" t="str">
            <v>Data Scientist</v>
          </cell>
          <cell r="H11892">
            <v>45149.751446759263</v>
          </cell>
        </row>
        <row r="11893">
          <cell r="A11893" t="str">
            <v>Senior Data Analyst</v>
          </cell>
          <cell r="H11893">
            <v>45009.418611111112</v>
          </cell>
        </row>
        <row r="11894">
          <cell r="A11894" t="str">
            <v>Data Scientist</v>
          </cell>
          <cell r="H11894">
            <v>45099.394560185188</v>
          </cell>
        </row>
        <row r="11895">
          <cell r="A11895" t="str">
            <v>Senior Data Scientist</v>
          </cell>
          <cell r="H11895">
            <v>45120.502013888887</v>
          </cell>
        </row>
        <row r="11896">
          <cell r="A11896" t="str">
            <v>Data Scientist</v>
          </cell>
          <cell r="H11896">
            <v>45144.980069444442</v>
          </cell>
        </row>
        <row r="11897">
          <cell r="A11897" t="str">
            <v>Data Analyst</v>
          </cell>
          <cell r="H11897">
            <v>45198.958240740743</v>
          </cell>
        </row>
        <row r="11898">
          <cell r="A11898" t="str">
            <v>Data Scientist</v>
          </cell>
          <cell r="H11898">
            <v>45125.388310185182</v>
          </cell>
        </row>
        <row r="11899">
          <cell r="A11899" t="str">
            <v>Data Scientist</v>
          </cell>
          <cell r="H11899">
            <v>45289.795069444437</v>
          </cell>
        </row>
        <row r="11900">
          <cell r="A11900" t="str">
            <v>Senior Data Scientist</v>
          </cell>
          <cell r="H11900">
            <v>44971.918252314812</v>
          </cell>
        </row>
        <row r="11901">
          <cell r="A11901" t="str">
            <v>Senior Data Engineer</v>
          </cell>
          <cell r="H11901">
            <v>45029.47111111111</v>
          </cell>
        </row>
        <row r="11902">
          <cell r="A11902" t="str">
            <v>Business Analyst</v>
          </cell>
          <cell r="H11902">
            <v>45042.360555555562</v>
          </cell>
        </row>
        <row r="11903">
          <cell r="A11903" t="str">
            <v>Data Engineer</v>
          </cell>
          <cell r="H11903">
            <v>44992.64644675926</v>
          </cell>
        </row>
        <row r="11904">
          <cell r="A11904" t="str">
            <v>Data Scientist</v>
          </cell>
          <cell r="H11904">
            <v>45272.762789351851</v>
          </cell>
        </row>
        <row r="11905">
          <cell r="A11905" t="str">
            <v>Data Engineer</v>
          </cell>
          <cell r="H11905">
            <v>44971.682754629634</v>
          </cell>
        </row>
        <row r="11906">
          <cell r="A11906" t="str">
            <v>Business Analyst</v>
          </cell>
          <cell r="H11906">
            <v>45092.792314814818</v>
          </cell>
        </row>
        <row r="11907">
          <cell r="A11907" t="str">
            <v>Data Engineer</v>
          </cell>
          <cell r="H11907">
            <v>44967.616377314807</v>
          </cell>
        </row>
        <row r="11908">
          <cell r="A11908" t="str">
            <v>Data Engineer</v>
          </cell>
          <cell r="H11908">
            <v>45158.090115740742</v>
          </cell>
        </row>
        <row r="11909">
          <cell r="A11909" t="str">
            <v>Data Scientist</v>
          </cell>
          <cell r="H11909">
            <v>45014.179050925923</v>
          </cell>
        </row>
        <row r="11910">
          <cell r="A11910" t="str">
            <v>Data Scientist</v>
          </cell>
          <cell r="H11910">
            <v>45217.834224537037</v>
          </cell>
        </row>
        <row r="11911">
          <cell r="A11911" t="str">
            <v>Data Scientist</v>
          </cell>
          <cell r="H11911">
            <v>45128.050023148149</v>
          </cell>
        </row>
        <row r="11912">
          <cell r="A11912" t="str">
            <v>Senior Data Scientist</v>
          </cell>
          <cell r="H11912">
            <v>45022.135162037041</v>
          </cell>
        </row>
        <row r="11913">
          <cell r="A11913" t="str">
            <v>Data Scientist</v>
          </cell>
          <cell r="H11913">
            <v>44965.75341435185</v>
          </cell>
        </row>
        <row r="11914">
          <cell r="A11914" t="str">
            <v>Data Engineer</v>
          </cell>
          <cell r="H11914">
            <v>44979.378263888888</v>
          </cell>
        </row>
        <row r="11915">
          <cell r="A11915" t="str">
            <v>Data Engineer</v>
          </cell>
          <cell r="H11915">
            <v>44993.762199074074</v>
          </cell>
        </row>
        <row r="11916">
          <cell r="A11916" t="str">
            <v>Data Scientist</v>
          </cell>
          <cell r="H11916">
            <v>44989.253935185188</v>
          </cell>
        </row>
        <row r="11917">
          <cell r="A11917" t="str">
            <v>Data Analyst</v>
          </cell>
          <cell r="H11917">
            <v>44932.918900462973</v>
          </cell>
        </row>
        <row r="11918">
          <cell r="A11918" t="str">
            <v>Data Scientist</v>
          </cell>
          <cell r="H11918">
            <v>45210.252013888887</v>
          </cell>
        </row>
        <row r="11919">
          <cell r="A11919" t="str">
            <v>Data Engineer</v>
          </cell>
          <cell r="H11919">
            <v>45008.633171296293</v>
          </cell>
        </row>
        <row r="11920">
          <cell r="A11920" t="str">
            <v>Senior Data Engineer</v>
          </cell>
          <cell r="H11920">
            <v>45006.808680555558</v>
          </cell>
        </row>
        <row r="11921">
          <cell r="A11921" t="str">
            <v>Data Analyst</v>
          </cell>
          <cell r="H11921">
            <v>45040.708877314813</v>
          </cell>
        </row>
        <row r="11922">
          <cell r="A11922" t="str">
            <v>Data Scientist</v>
          </cell>
          <cell r="H11922">
            <v>45208.808321759258</v>
          </cell>
        </row>
        <row r="11923">
          <cell r="A11923" t="str">
            <v>Data Engineer</v>
          </cell>
          <cell r="H11923">
            <v>44944.839085648149</v>
          </cell>
        </row>
        <row r="11924">
          <cell r="A11924" t="str">
            <v>Data Analyst</v>
          </cell>
          <cell r="H11924">
            <v>45010.433553240742</v>
          </cell>
        </row>
        <row r="11925">
          <cell r="A11925" t="str">
            <v>Data Analyst</v>
          </cell>
          <cell r="H11925">
            <v>45054.429675925923</v>
          </cell>
        </row>
        <row r="11926">
          <cell r="A11926" t="str">
            <v>Data Engineer</v>
          </cell>
          <cell r="H11926">
            <v>45108.173043981478</v>
          </cell>
        </row>
        <row r="11927">
          <cell r="A11927" t="str">
            <v>Data Scientist</v>
          </cell>
          <cell r="H11927">
            <v>45226.66710648148</v>
          </cell>
        </row>
        <row r="11928">
          <cell r="A11928" t="str">
            <v>Data Engineer</v>
          </cell>
          <cell r="H11928">
            <v>45170.604131944441</v>
          </cell>
        </row>
        <row r="11929">
          <cell r="A11929" t="str">
            <v>Data Analyst</v>
          </cell>
          <cell r="H11929">
            <v>45134.583310185182</v>
          </cell>
        </row>
        <row r="11930">
          <cell r="A11930" t="str">
            <v>Data Scientist</v>
          </cell>
          <cell r="H11930">
            <v>45135.734849537039</v>
          </cell>
        </row>
        <row r="11931">
          <cell r="A11931" t="str">
            <v>Senior Data Engineer</v>
          </cell>
          <cell r="H11931">
            <v>45058.72724537037</v>
          </cell>
        </row>
        <row r="11932">
          <cell r="A11932" t="str">
            <v>Data Scientist</v>
          </cell>
          <cell r="H11932">
            <v>45113.34715277778</v>
          </cell>
        </row>
        <row r="11933">
          <cell r="A11933" t="str">
            <v>Data Scientist</v>
          </cell>
          <cell r="H11933">
            <v>45155.753032407411</v>
          </cell>
        </row>
        <row r="11934">
          <cell r="A11934" t="str">
            <v>Data Scientist</v>
          </cell>
          <cell r="H11934">
            <v>44937.253541666672</v>
          </cell>
        </row>
        <row r="11935">
          <cell r="A11935" t="str">
            <v>Data Analyst</v>
          </cell>
          <cell r="H11935">
            <v>44986.503217592603</v>
          </cell>
        </row>
        <row r="11936">
          <cell r="A11936" t="str">
            <v>Senior Data Scientist</v>
          </cell>
          <cell r="H11936">
            <v>44943.029108796298</v>
          </cell>
        </row>
        <row r="11937">
          <cell r="A11937" t="str">
            <v>Data Engineer</v>
          </cell>
          <cell r="H11937">
            <v>44973.714189814818</v>
          </cell>
        </row>
        <row r="11938">
          <cell r="A11938" t="str">
            <v>Data Engineer</v>
          </cell>
          <cell r="H11938">
            <v>45006.31046296296</v>
          </cell>
        </row>
        <row r="11939">
          <cell r="A11939" t="str">
            <v>Data Scientist</v>
          </cell>
          <cell r="H11939">
            <v>45181.837800925918</v>
          </cell>
        </row>
        <row r="11940">
          <cell r="A11940" t="str">
            <v>Senior Data Engineer</v>
          </cell>
          <cell r="H11940">
            <v>45112.799467592587</v>
          </cell>
        </row>
        <row r="11941">
          <cell r="A11941" t="str">
            <v>Data Scientist</v>
          </cell>
          <cell r="H11941">
            <v>45048.295231481483</v>
          </cell>
        </row>
        <row r="11942">
          <cell r="A11942" t="str">
            <v>Data Analyst</v>
          </cell>
          <cell r="H11942">
            <v>44957.008263888893</v>
          </cell>
        </row>
        <row r="11943">
          <cell r="A11943" t="str">
            <v>Data Engineer</v>
          </cell>
          <cell r="H11943">
            <v>45012.718148148153</v>
          </cell>
        </row>
        <row r="11944">
          <cell r="A11944" t="str">
            <v>Senior Data Engineer</v>
          </cell>
          <cell r="H11944">
            <v>45112.799930555557</v>
          </cell>
        </row>
        <row r="11945">
          <cell r="A11945" t="str">
            <v>Data Analyst</v>
          </cell>
          <cell r="H11945">
            <v>44992.595289351862</v>
          </cell>
        </row>
        <row r="11946">
          <cell r="A11946" t="str">
            <v>Data Scientist</v>
          </cell>
          <cell r="H11946">
            <v>45167.83697916667</v>
          </cell>
        </row>
        <row r="11947">
          <cell r="A11947" t="str">
            <v>Data Analyst</v>
          </cell>
          <cell r="H11947">
            <v>45163.584814814807</v>
          </cell>
        </row>
        <row r="11948">
          <cell r="A11948" t="str">
            <v>Senior Data Scientist</v>
          </cell>
          <cell r="H11948">
            <v>44945.765023148153</v>
          </cell>
        </row>
        <row r="11949">
          <cell r="A11949" t="str">
            <v>Data Analyst</v>
          </cell>
          <cell r="H11949">
            <v>45210.584710648152</v>
          </cell>
        </row>
        <row r="11950">
          <cell r="A11950" t="str">
            <v>Data Scientist</v>
          </cell>
          <cell r="H11950">
            <v>45258.877314814818</v>
          </cell>
        </row>
        <row r="11951">
          <cell r="A11951" t="str">
            <v>Data Scientist</v>
          </cell>
          <cell r="H11951">
            <v>44994.945937500001</v>
          </cell>
        </row>
        <row r="11952">
          <cell r="A11952" t="str">
            <v>Data Engineer</v>
          </cell>
          <cell r="H11952">
            <v>45261.394652777781</v>
          </cell>
        </row>
        <row r="11953">
          <cell r="A11953" t="str">
            <v>Data Engineer</v>
          </cell>
          <cell r="H11953">
            <v>45036.349699074082</v>
          </cell>
        </row>
        <row r="11954">
          <cell r="A11954" t="str">
            <v>Data Engineer</v>
          </cell>
          <cell r="H11954">
            <v>45010.008668981478</v>
          </cell>
        </row>
        <row r="11955">
          <cell r="A11955" t="str">
            <v>Data Scientist</v>
          </cell>
          <cell r="H11955">
            <v>45042.29446759259</v>
          </cell>
        </row>
        <row r="11956">
          <cell r="A11956" t="str">
            <v>Data Scientist</v>
          </cell>
          <cell r="H11956">
            <v>44997.055312500001</v>
          </cell>
        </row>
        <row r="11957">
          <cell r="A11957" t="str">
            <v>Data Scientist</v>
          </cell>
          <cell r="H11957">
            <v>44932.753981481481</v>
          </cell>
        </row>
        <row r="11958">
          <cell r="A11958" t="str">
            <v>Business Analyst</v>
          </cell>
          <cell r="H11958">
            <v>45142.251261574071</v>
          </cell>
        </row>
        <row r="11959">
          <cell r="A11959" t="str">
            <v>Data Analyst</v>
          </cell>
          <cell r="H11959">
            <v>45259.916701388887</v>
          </cell>
        </row>
        <row r="11960">
          <cell r="A11960" t="str">
            <v>Data Analyst</v>
          </cell>
          <cell r="H11960">
            <v>45202.016574074078</v>
          </cell>
        </row>
        <row r="11961">
          <cell r="A11961" t="str">
            <v>Data Analyst</v>
          </cell>
          <cell r="H11961">
            <v>45284.470810185187</v>
          </cell>
        </row>
        <row r="11962">
          <cell r="A11962" t="str">
            <v>Data Engineer</v>
          </cell>
          <cell r="H11962">
            <v>44994.773333333331</v>
          </cell>
        </row>
        <row r="11963">
          <cell r="A11963" t="str">
            <v>Senior Data Scientist</v>
          </cell>
          <cell r="H11963">
            <v>45107.752696759257</v>
          </cell>
        </row>
        <row r="11964">
          <cell r="A11964" t="str">
            <v>Senior Data Engineer</v>
          </cell>
          <cell r="H11964">
            <v>45237.755046296297</v>
          </cell>
        </row>
        <row r="11965">
          <cell r="A11965" t="str">
            <v>Machine Learning Engineer</v>
          </cell>
          <cell r="H11965">
            <v>44947.250069444453</v>
          </cell>
        </row>
        <row r="11966">
          <cell r="A11966" t="str">
            <v>Data Analyst</v>
          </cell>
          <cell r="H11966">
            <v>45212.750254629631</v>
          </cell>
        </row>
        <row r="11967">
          <cell r="A11967" t="str">
            <v>Senior Data Scientist</v>
          </cell>
          <cell r="H11967">
            <v>45190.168252314812</v>
          </cell>
        </row>
        <row r="11968">
          <cell r="A11968" t="str">
            <v>Data Engineer</v>
          </cell>
          <cell r="H11968">
            <v>45167.562222222223</v>
          </cell>
        </row>
        <row r="11969">
          <cell r="A11969" t="str">
            <v>Senior Data Analyst</v>
          </cell>
          <cell r="H11969">
            <v>44940.54383101852</v>
          </cell>
        </row>
        <row r="11970">
          <cell r="A11970" t="str">
            <v>Senior Data Scientist</v>
          </cell>
          <cell r="H11970">
            <v>45014.712002314824</v>
          </cell>
        </row>
        <row r="11971">
          <cell r="A11971" t="str">
            <v>Data Scientist</v>
          </cell>
          <cell r="H11971">
            <v>44931.579664351862</v>
          </cell>
        </row>
        <row r="11972">
          <cell r="A11972" t="str">
            <v>Data Analyst</v>
          </cell>
          <cell r="H11972">
            <v>45214.251562500001</v>
          </cell>
        </row>
        <row r="11973">
          <cell r="A11973" t="str">
            <v>Data Scientist</v>
          </cell>
          <cell r="H11973">
            <v>44981.336886574078</v>
          </cell>
        </row>
        <row r="11974">
          <cell r="A11974" t="str">
            <v>Data Analyst</v>
          </cell>
          <cell r="H11974">
            <v>45113.960023148153</v>
          </cell>
        </row>
        <row r="11975">
          <cell r="A11975" t="str">
            <v>Data Engineer</v>
          </cell>
          <cell r="H11975">
            <v>44978.440729166658</v>
          </cell>
        </row>
        <row r="11976">
          <cell r="A11976" t="str">
            <v>Senior Data Engineer</v>
          </cell>
          <cell r="H11976">
            <v>45214.252847222233</v>
          </cell>
        </row>
        <row r="11977">
          <cell r="A11977" t="str">
            <v>Data Analyst</v>
          </cell>
          <cell r="H11977">
            <v>45225.709016203713</v>
          </cell>
        </row>
        <row r="11978">
          <cell r="A11978" t="str">
            <v>Data Engineer</v>
          </cell>
          <cell r="H11978">
            <v>44959.965925925928</v>
          </cell>
        </row>
        <row r="11979">
          <cell r="A11979" t="str">
            <v>Data Analyst</v>
          </cell>
          <cell r="H11979">
            <v>44979.417557870373</v>
          </cell>
        </row>
        <row r="11980">
          <cell r="A11980" t="str">
            <v>Data Scientist</v>
          </cell>
          <cell r="H11980">
            <v>45239.490578703713</v>
          </cell>
        </row>
        <row r="11981">
          <cell r="A11981" t="str">
            <v>Data Scientist</v>
          </cell>
          <cell r="H11981">
            <v>45150.919016203698</v>
          </cell>
        </row>
        <row r="11982">
          <cell r="A11982" t="str">
            <v>Data Engineer</v>
          </cell>
          <cell r="H11982">
            <v>45029.903715277767</v>
          </cell>
        </row>
        <row r="11983">
          <cell r="A11983" t="str">
            <v>Data Engineer</v>
          </cell>
          <cell r="H11983">
            <v>45168.547569444447</v>
          </cell>
        </row>
        <row r="11984">
          <cell r="A11984" t="str">
            <v>Senior Data Scientist</v>
          </cell>
          <cell r="H11984">
            <v>45251.486805555563</v>
          </cell>
        </row>
        <row r="11985">
          <cell r="A11985" t="str">
            <v>Cloud Engineer</v>
          </cell>
          <cell r="H11985">
            <v>44980.52412037037</v>
          </cell>
        </row>
        <row r="11986">
          <cell r="A11986" t="str">
            <v>Data Analyst</v>
          </cell>
          <cell r="H11986">
            <v>45041.600601851853</v>
          </cell>
        </row>
        <row r="11987">
          <cell r="A11987" t="str">
            <v>Data Scientist</v>
          </cell>
          <cell r="H11987">
            <v>44937.282847222217</v>
          </cell>
        </row>
        <row r="11988">
          <cell r="A11988" t="str">
            <v>Senior Data Engineer</v>
          </cell>
          <cell r="H11988">
            <v>44995.467013888891</v>
          </cell>
        </row>
        <row r="11989">
          <cell r="A11989" t="str">
            <v>Data Scientist</v>
          </cell>
          <cell r="H11989">
            <v>45101.337314814817</v>
          </cell>
        </row>
        <row r="11990">
          <cell r="A11990" t="str">
            <v>Data Analyst</v>
          </cell>
          <cell r="H11990">
            <v>45115.178784722222</v>
          </cell>
        </row>
        <row r="11991">
          <cell r="A11991" t="str">
            <v>Data Scientist</v>
          </cell>
          <cell r="H11991">
            <v>45024.543402777781</v>
          </cell>
        </row>
        <row r="11992">
          <cell r="A11992" t="str">
            <v>Senior Data Engineer</v>
          </cell>
          <cell r="H11992">
            <v>45040.757453703707</v>
          </cell>
        </row>
        <row r="11993">
          <cell r="A11993" t="str">
            <v>Data Scientist</v>
          </cell>
          <cell r="H11993">
            <v>45217.251770833333</v>
          </cell>
        </row>
        <row r="11994">
          <cell r="A11994" t="str">
            <v>Data Scientist</v>
          </cell>
          <cell r="H11994">
            <v>44950.333541666667</v>
          </cell>
        </row>
        <row r="11995">
          <cell r="A11995" t="str">
            <v>Business Analyst</v>
          </cell>
          <cell r="H11995">
            <v>45184.29247685185</v>
          </cell>
        </row>
        <row r="11996">
          <cell r="A11996" t="str">
            <v>Data Scientist</v>
          </cell>
          <cell r="H11996">
            <v>45196.877743055556</v>
          </cell>
        </row>
        <row r="11997">
          <cell r="A11997" t="str">
            <v>Data Engineer</v>
          </cell>
          <cell r="H11997">
            <v>45189.386400462958</v>
          </cell>
        </row>
        <row r="11998">
          <cell r="A11998" t="str">
            <v>Data Scientist</v>
          </cell>
          <cell r="H11998">
            <v>44951.129155092603</v>
          </cell>
        </row>
        <row r="11999">
          <cell r="A11999" t="str">
            <v>Data Analyst</v>
          </cell>
          <cell r="H11999">
            <v>45128.792974537027</v>
          </cell>
        </row>
        <row r="12000">
          <cell r="A12000" t="str">
            <v>Data Engineer</v>
          </cell>
          <cell r="H12000">
            <v>44933.761331018519</v>
          </cell>
        </row>
        <row r="12001">
          <cell r="A12001" t="str">
            <v>Data Scientist</v>
          </cell>
          <cell r="H12001">
            <v>45002.669282407413</v>
          </cell>
        </row>
        <row r="12002">
          <cell r="A12002" t="str">
            <v>Senior Data Engineer</v>
          </cell>
          <cell r="H12002">
            <v>45211.803206018521</v>
          </cell>
        </row>
        <row r="12003">
          <cell r="A12003" t="str">
            <v>Data Analyst</v>
          </cell>
          <cell r="H12003">
            <v>45035.252997685187</v>
          </cell>
        </row>
        <row r="12004">
          <cell r="A12004" t="str">
            <v>Machine Learning Engineer</v>
          </cell>
          <cell r="H12004">
            <v>45168.809884259259</v>
          </cell>
        </row>
        <row r="12005">
          <cell r="A12005" t="str">
            <v>Data Scientist</v>
          </cell>
          <cell r="H12005">
            <v>44966.030914351853</v>
          </cell>
        </row>
        <row r="12006">
          <cell r="A12006" t="str">
            <v>Data Scientist</v>
          </cell>
          <cell r="H12006">
            <v>45208.475208333337</v>
          </cell>
        </row>
        <row r="12007">
          <cell r="A12007" t="str">
            <v>Data Engineer</v>
          </cell>
          <cell r="H12007">
            <v>45154.342013888891</v>
          </cell>
        </row>
        <row r="12008">
          <cell r="A12008" t="str">
            <v>Data Scientist</v>
          </cell>
          <cell r="H12008">
            <v>45114.545717592591</v>
          </cell>
        </row>
        <row r="12009">
          <cell r="A12009" t="str">
            <v>Data Engineer</v>
          </cell>
          <cell r="H12009">
            <v>45175.628472222219</v>
          </cell>
        </row>
        <row r="12010">
          <cell r="A12010" t="str">
            <v>Senior Data Scientist</v>
          </cell>
          <cell r="H12010">
            <v>45030.975127314807</v>
          </cell>
        </row>
        <row r="12011">
          <cell r="A12011" t="str">
            <v>Data Engineer</v>
          </cell>
          <cell r="H12011">
            <v>45047.426817129628</v>
          </cell>
        </row>
        <row r="12012">
          <cell r="A12012" t="str">
            <v>Data Engineer</v>
          </cell>
          <cell r="H12012">
            <v>45021.630196759259</v>
          </cell>
        </row>
        <row r="12013">
          <cell r="A12013" t="str">
            <v>Senior Data Engineer</v>
          </cell>
          <cell r="H12013">
            <v>45117.754131944443</v>
          </cell>
        </row>
        <row r="12014">
          <cell r="A12014" t="str">
            <v>Senior Data Engineer</v>
          </cell>
          <cell r="H12014">
            <v>45107.714641203696</v>
          </cell>
        </row>
        <row r="12015">
          <cell r="A12015" t="str">
            <v>Data Analyst</v>
          </cell>
          <cell r="H12015">
            <v>44981.833692129629</v>
          </cell>
        </row>
        <row r="12016">
          <cell r="A12016" t="str">
            <v>Data Engineer</v>
          </cell>
          <cell r="H12016">
            <v>45071.620011574072</v>
          </cell>
        </row>
        <row r="12017">
          <cell r="A12017" t="str">
            <v>Senior Data Engineer</v>
          </cell>
          <cell r="H12017">
            <v>44980.976504629631</v>
          </cell>
        </row>
        <row r="12018">
          <cell r="A12018" t="str">
            <v>Senior Data Analyst</v>
          </cell>
          <cell r="H12018">
            <v>45147.797627314823</v>
          </cell>
        </row>
        <row r="12019">
          <cell r="A12019" t="str">
            <v>Data Scientist</v>
          </cell>
          <cell r="H12019">
            <v>45149.542048611111</v>
          </cell>
        </row>
        <row r="12020">
          <cell r="A12020" t="str">
            <v>Data Analyst</v>
          </cell>
          <cell r="H12020">
            <v>45099.584062499998</v>
          </cell>
        </row>
        <row r="12021">
          <cell r="A12021" t="str">
            <v>Business Analyst</v>
          </cell>
          <cell r="H12021">
            <v>45141.41615740741</v>
          </cell>
        </row>
        <row r="12022">
          <cell r="A12022" t="str">
            <v>Data Scientist</v>
          </cell>
          <cell r="H12022">
            <v>44992.526608796303</v>
          </cell>
        </row>
        <row r="12023">
          <cell r="A12023" t="str">
            <v>Data Scientist</v>
          </cell>
          <cell r="H12023">
            <v>45110.554398148153</v>
          </cell>
        </row>
        <row r="12024">
          <cell r="A12024" t="str">
            <v>Business Analyst</v>
          </cell>
          <cell r="H12024">
            <v>45170.280902777777</v>
          </cell>
        </row>
        <row r="12025">
          <cell r="A12025" t="str">
            <v>Senior Data Scientist</v>
          </cell>
          <cell r="H12025">
            <v>45112.300740740742</v>
          </cell>
        </row>
        <row r="12026">
          <cell r="A12026" t="str">
            <v>Senior Data Analyst</v>
          </cell>
          <cell r="H12026">
            <v>44987.335381944453</v>
          </cell>
        </row>
        <row r="12027">
          <cell r="A12027" t="str">
            <v>Data Engineer</v>
          </cell>
          <cell r="H12027">
            <v>45126.928969907407</v>
          </cell>
        </row>
        <row r="12028">
          <cell r="A12028" t="str">
            <v>Data Scientist</v>
          </cell>
          <cell r="H12028">
            <v>45269.626747685194</v>
          </cell>
        </row>
        <row r="12029">
          <cell r="A12029" t="str">
            <v>Data Scientist</v>
          </cell>
          <cell r="H12029">
            <v>45072.627928240741</v>
          </cell>
        </row>
        <row r="12030">
          <cell r="A12030" t="str">
            <v>Data Scientist</v>
          </cell>
          <cell r="H12030">
            <v>44979.345671296287</v>
          </cell>
        </row>
        <row r="12031">
          <cell r="A12031" t="str">
            <v>Data Analyst</v>
          </cell>
          <cell r="H12031">
            <v>45248.375960648147</v>
          </cell>
        </row>
        <row r="12032">
          <cell r="A12032" t="str">
            <v>Senior Data Scientist</v>
          </cell>
          <cell r="H12032">
            <v>45019.960821759261</v>
          </cell>
        </row>
        <row r="12033">
          <cell r="A12033" t="str">
            <v>Data Analyst</v>
          </cell>
          <cell r="H12033">
            <v>45162.583634259259</v>
          </cell>
        </row>
        <row r="12034">
          <cell r="A12034" t="str">
            <v>Data Scientist</v>
          </cell>
          <cell r="H12034">
            <v>45119.288483796299</v>
          </cell>
        </row>
        <row r="12035">
          <cell r="A12035" t="str">
            <v>Senior Data Scientist</v>
          </cell>
          <cell r="H12035">
            <v>45135.585578703707</v>
          </cell>
        </row>
        <row r="12036">
          <cell r="A12036" t="str">
            <v>Data Analyst</v>
          </cell>
          <cell r="H12036">
            <v>44939.91915509259</v>
          </cell>
        </row>
        <row r="12037">
          <cell r="A12037" t="str">
            <v>Data Engineer</v>
          </cell>
          <cell r="H12037">
            <v>45142.644062500003</v>
          </cell>
        </row>
        <row r="12038">
          <cell r="A12038" t="str">
            <v>Data Analyst</v>
          </cell>
          <cell r="H12038">
            <v>44998.826331018521</v>
          </cell>
        </row>
        <row r="12039">
          <cell r="A12039" t="str">
            <v>Data Analyst</v>
          </cell>
          <cell r="H12039">
            <v>45008.583333333343</v>
          </cell>
        </row>
        <row r="12040">
          <cell r="A12040" t="str">
            <v>Data Analyst</v>
          </cell>
          <cell r="H12040">
            <v>45279.583564814813</v>
          </cell>
        </row>
        <row r="12041">
          <cell r="A12041" t="str">
            <v>Data Engineer</v>
          </cell>
          <cell r="H12041">
            <v>44977.873171296298</v>
          </cell>
        </row>
        <row r="12042">
          <cell r="A12042" t="str">
            <v>Data Scientist</v>
          </cell>
          <cell r="H12042">
            <v>45194.958124999997</v>
          </cell>
        </row>
        <row r="12043">
          <cell r="A12043" t="str">
            <v>Senior Data Analyst</v>
          </cell>
          <cell r="H12043">
            <v>45064.506249999999</v>
          </cell>
        </row>
        <row r="12044">
          <cell r="A12044" t="str">
            <v>Data Scientist</v>
          </cell>
          <cell r="H12044">
            <v>45176.628287037027</v>
          </cell>
        </row>
        <row r="12045">
          <cell r="A12045" t="str">
            <v>Senior Data Scientist</v>
          </cell>
          <cell r="H12045">
            <v>45207.709166666667</v>
          </cell>
        </row>
        <row r="12046">
          <cell r="A12046" t="str">
            <v>Data Analyst</v>
          </cell>
          <cell r="H12046">
            <v>45007.99895833333</v>
          </cell>
        </row>
        <row r="12047">
          <cell r="A12047" t="str">
            <v>Data Analyst</v>
          </cell>
          <cell r="H12047">
            <v>45084.125625000001</v>
          </cell>
        </row>
        <row r="12048">
          <cell r="A12048" t="str">
            <v>Business Analyst</v>
          </cell>
          <cell r="H12048">
            <v>45045.092326388891</v>
          </cell>
        </row>
        <row r="12049">
          <cell r="A12049" t="str">
            <v>Data Analyst</v>
          </cell>
          <cell r="H12049">
            <v>45025.681342592587</v>
          </cell>
        </row>
        <row r="12050">
          <cell r="A12050" t="str">
            <v>Data Scientist</v>
          </cell>
          <cell r="H12050">
            <v>45285.999293981477</v>
          </cell>
        </row>
        <row r="12051">
          <cell r="A12051" t="str">
            <v>Senior Data Engineer</v>
          </cell>
          <cell r="H12051">
            <v>45078.902881944443</v>
          </cell>
        </row>
        <row r="12052">
          <cell r="A12052" t="str">
            <v>Senior Data Engineer</v>
          </cell>
          <cell r="H12052">
            <v>45223.631307870368</v>
          </cell>
        </row>
        <row r="12053">
          <cell r="A12053" t="str">
            <v>Data Engineer</v>
          </cell>
          <cell r="H12053">
            <v>45056.485127314823</v>
          </cell>
        </row>
        <row r="12054">
          <cell r="A12054" t="str">
            <v>Data Engineer</v>
          </cell>
          <cell r="H12054">
            <v>45106.926053240742</v>
          </cell>
        </row>
        <row r="12055">
          <cell r="A12055" t="str">
            <v>Data Analyst</v>
          </cell>
          <cell r="H12055">
            <v>44930.063148148147</v>
          </cell>
        </row>
        <row r="12056">
          <cell r="A12056" t="str">
            <v>Data Engineer</v>
          </cell>
          <cell r="H12056">
            <v>45120.421944444453</v>
          </cell>
        </row>
        <row r="12057">
          <cell r="A12057" t="str">
            <v>Data Scientist</v>
          </cell>
          <cell r="H12057">
            <v>45182.542928240742</v>
          </cell>
        </row>
        <row r="12058">
          <cell r="A12058" t="str">
            <v>Data Engineer</v>
          </cell>
          <cell r="H12058">
            <v>45138.305381944447</v>
          </cell>
        </row>
        <row r="12059">
          <cell r="A12059" t="str">
            <v>Business Analyst</v>
          </cell>
          <cell r="H12059">
            <v>45057.709560185183</v>
          </cell>
        </row>
        <row r="12060">
          <cell r="A12060" t="str">
            <v>Data Analyst</v>
          </cell>
          <cell r="H12060">
            <v>45128.500879629632</v>
          </cell>
        </row>
        <row r="12061">
          <cell r="A12061" t="str">
            <v>Data Scientist</v>
          </cell>
          <cell r="H12061">
            <v>45192.123449074083</v>
          </cell>
        </row>
        <row r="12062">
          <cell r="A12062" t="str">
            <v>Data Engineer</v>
          </cell>
          <cell r="H12062">
            <v>44936.150405092587</v>
          </cell>
        </row>
        <row r="12063">
          <cell r="A12063" t="str">
            <v>Data Analyst</v>
          </cell>
          <cell r="H12063">
            <v>44952.921041666668</v>
          </cell>
        </row>
        <row r="12064">
          <cell r="A12064" t="str">
            <v>Senior Data Engineer</v>
          </cell>
          <cell r="H12064">
            <v>45043.302847222221</v>
          </cell>
        </row>
        <row r="12065">
          <cell r="A12065" t="str">
            <v>Data Scientist</v>
          </cell>
          <cell r="H12065">
            <v>44948.877384259264</v>
          </cell>
        </row>
        <row r="12066">
          <cell r="A12066" t="str">
            <v>Data Engineer</v>
          </cell>
          <cell r="H12066">
            <v>45188.001701388886</v>
          </cell>
        </row>
        <row r="12067">
          <cell r="A12067" t="str">
            <v>Data Scientist</v>
          </cell>
          <cell r="H12067">
            <v>44929.730243055557</v>
          </cell>
        </row>
        <row r="12068">
          <cell r="A12068" t="str">
            <v>Data Scientist</v>
          </cell>
          <cell r="H12068">
            <v>45156.560868055552</v>
          </cell>
        </row>
        <row r="12069">
          <cell r="A12069" t="str">
            <v>Data Analyst</v>
          </cell>
          <cell r="H12069">
            <v>45029.571145833332</v>
          </cell>
        </row>
        <row r="12070">
          <cell r="A12070" t="str">
            <v>Data Analyst</v>
          </cell>
          <cell r="H12070">
            <v>45077.317407407398</v>
          </cell>
        </row>
        <row r="12071">
          <cell r="A12071" t="str">
            <v>Data Analyst</v>
          </cell>
          <cell r="H12071">
            <v>44965.708993055552</v>
          </cell>
        </row>
        <row r="12072">
          <cell r="A12072" t="str">
            <v>Data Engineer</v>
          </cell>
          <cell r="H12072">
            <v>45142.50503472222</v>
          </cell>
        </row>
        <row r="12073">
          <cell r="A12073" t="str">
            <v>Data Scientist</v>
          </cell>
          <cell r="H12073">
            <v>45228.877268518518</v>
          </cell>
        </row>
        <row r="12074">
          <cell r="A12074" t="str">
            <v>Senior Data Engineer</v>
          </cell>
          <cell r="H12074">
            <v>45151.172847222217</v>
          </cell>
        </row>
        <row r="12075">
          <cell r="A12075" t="str">
            <v>Data Analyst</v>
          </cell>
          <cell r="H12075">
            <v>45053.292349537027</v>
          </cell>
        </row>
        <row r="12076">
          <cell r="A12076" t="str">
            <v>Data Analyst</v>
          </cell>
          <cell r="H12076">
            <v>45104.709074074082</v>
          </cell>
        </row>
        <row r="12077">
          <cell r="A12077" t="str">
            <v>Machine Learning Engineer</v>
          </cell>
          <cell r="H12077">
            <v>45153.701365740737</v>
          </cell>
        </row>
        <row r="12078">
          <cell r="A12078" t="str">
            <v>Data Engineer</v>
          </cell>
          <cell r="H12078">
            <v>45051.852256944447</v>
          </cell>
        </row>
        <row r="12079">
          <cell r="A12079" t="str">
            <v>Data Scientist</v>
          </cell>
          <cell r="H12079">
            <v>44993.961944444447</v>
          </cell>
        </row>
        <row r="12080">
          <cell r="A12080" t="str">
            <v>Data Scientist</v>
          </cell>
          <cell r="H12080">
            <v>45163.794803240737</v>
          </cell>
        </row>
        <row r="12081">
          <cell r="A12081" t="str">
            <v>Data Analyst</v>
          </cell>
          <cell r="H12081">
            <v>45175.710127314807</v>
          </cell>
        </row>
        <row r="12082">
          <cell r="A12082" t="str">
            <v>Data Engineer</v>
          </cell>
          <cell r="H12082">
            <v>45149.005682870367</v>
          </cell>
        </row>
        <row r="12083">
          <cell r="A12083" t="str">
            <v>Data Scientist</v>
          </cell>
          <cell r="H12083">
            <v>45144.474942129629</v>
          </cell>
        </row>
        <row r="12084">
          <cell r="A12084" t="str">
            <v>Data Engineer</v>
          </cell>
          <cell r="H12084">
            <v>45125.932210648149</v>
          </cell>
        </row>
        <row r="12085">
          <cell r="A12085" t="str">
            <v>Data Analyst</v>
          </cell>
          <cell r="H12085">
            <v>45190.907696759263</v>
          </cell>
        </row>
        <row r="12086">
          <cell r="A12086" t="str">
            <v>Data Analyst</v>
          </cell>
          <cell r="H12086">
            <v>45091.584039351852</v>
          </cell>
        </row>
        <row r="12087">
          <cell r="A12087" t="str">
            <v>Data Engineer</v>
          </cell>
          <cell r="H12087">
            <v>45055.389490740738</v>
          </cell>
        </row>
        <row r="12088">
          <cell r="A12088" t="str">
            <v>Data Scientist</v>
          </cell>
          <cell r="H12088">
            <v>45200.376793981479</v>
          </cell>
        </row>
        <row r="12089">
          <cell r="A12089" t="str">
            <v>Data Scientist</v>
          </cell>
          <cell r="H12089">
            <v>45030.808391203696</v>
          </cell>
        </row>
        <row r="12090">
          <cell r="A12090" t="str">
            <v>Data Analyst</v>
          </cell>
          <cell r="H12090">
            <v>44973.795891203707</v>
          </cell>
        </row>
        <row r="12091">
          <cell r="A12091" t="str">
            <v>Data Analyst</v>
          </cell>
          <cell r="H12091">
            <v>45176.776076388887</v>
          </cell>
        </row>
        <row r="12092">
          <cell r="A12092" t="str">
            <v>Data Engineer</v>
          </cell>
          <cell r="H12092">
            <v>44928.921805555547</v>
          </cell>
        </row>
        <row r="12093">
          <cell r="A12093" t="str">
            <v>Data Engineer</v>
          </cell>
          <cell r="H12093">
            <v>45187.995578703703</v>
          </cell>
        </row>
        <row r="12094">
          <cell r="A12094" t="str">
            <v>Data Scientist</v>
          </cell>
          <cell r="H12094">
            <v>44933.377858796302</v>
          </cell>
        </row>
        <row r="12095">
          <cell r="A12095" t="str">
            <v>Data Engineer</v>
          </cell>
          <cell r="H12095">
            <v>45031.491296296299</v>
          </cell>
        </row>
        <row r="12096">
          <cell r="A12096" t="str">
            <v>Business Analyst</v>
          </cell>
          <cell r="H12096">
            <v>44937.054918981477</v>
          </cell>
        </row>
        <row r="12097">
          <cell r="A12097" t="str">
            <v>Data Analyst</v>
          </cell>
          <cell r="H12097">
            <v>45280.622800925928</v>
          </cell>
        </row>
        <row r="12098">
          <cell r="A12098" t="str">
            <v>Data Scientist</v>
          </cell>
          <cell r="H12098">
            <v>45107.754606481481</v>
          </cell>
        </row>
        <row r="12099">
          <cell r="A12099" t="str">
            <v>Data Analyst</v>
          </cell>
          <cell r="H12099">
            <v>45208.601400462961</v>
          </cell>
        </row>
        <row r="12100">
          <cell r="A12100" t="str">
            <v>Data Analyst</v>
          </cell>
          <cell r="H12100">
            <v>45104.810150462959</v>
          </cell>
        </row>
        <row r="12101">
          <cell r="A12101" t="str">
            <v>Data Scientist</v>
          </cell>
          <cell r="H12101">
            <v>45261.918124999997</v>
          </cell>
        </row>
        <row r="12102">
          <cell r="A12102" t="str">
            <v>Data Scientist</v>
          </cell>
          <cell r="H12102">
            <v>45029.837314814817</v>
          </cell>
        </row>
        <row r="12103">
          <cell r="A12103" t="str">
            <v>Data Analyst</v>
          </cell>
          <cell r="H12103">
            <v>45170.334293981483</v>
          </cell>
        </row>
        <row r="12104">
          <cell r="A12104" t="str">
            <v>Data Analyst</v>
          </cell>
          <cell r="H12104">
            <v>44965.997731481482</v>
          </cell>
        </row>
        <row r="12105">
          <cell r="A12105" t="str">
            <v>Data Engineer</v>
          </cell>
          <cell r="H12105">
            <v>45062.299722222233</v>
          </cell>
        </row>
        <row r="12106">
          <cell r="A12106" t="str">
            <v>Data Engineer</v>
          </cell>
          <cell r="H12106">
            <v>45182.255277777767</v>
          </cell>
        </row>
        <row r="12107">
          <cell r="A12107" t="str">
            <v>Data Scientist</v>
          </cell>
          <cell r="H12107">
            <v>45246.336006944453</v>
          </cell>
        </row>
        <row r="12108">
          <cell r="A12108" t="str">
            <v>Data Engineer</v>
          </cell>
          <cell r="H12108">
            <v>45184.094085648147</v>
          </cell>
        </row>
        <row r="12109">
          <cell r="A12109" t="str">
            <v>Machine Learning Engineer</v>
          </cell>
          <cell r="H12109">
            <v>44943.237476851849</v>
          </cell>
        </row>
        <row r="12110">
          <cell r="A12110" t="str">
            <v>Senior Data Scientist</v>
          </cell>
          <cell r="H12110">
            <v>44994.292627314811</v>
          </cell>
        </row>
        <row r="12111">
          <cell r="A12111" t="str">
            <v>Data Engineer</v>
          </cell>
          <cell r="H12111">
            <v>45284.293865740743</v>
          </cell>
        </row>
        <row r="12112">
          <cell r="A12112" t="str">
            <v>Business Analyst</v>
          </cell>
          <cell r="H12112">
            <v>45044.291631944441</v>
          </cell>
        </row>
        <row r="12113">
          <cell r="A12113" t="str">
            <v>Data Scientist</v>
          </cell>
          <cell r="H12113">
            <v>45072.569571759261</v>
          </cell>
        </row>
        <row r="12114">
          <cell r="A12114" t="str">
            <v>Data Engineer</v>
          </cell>
          <cell r="H12114">
            <v>45212.685416666667</v>
          </cell>
        </row>
        <row r="12115">
          <cell r="A12115" t="str">
            <v>Data Analyst</v>
          </cell>
          <cell r="H12115">
            <v>45080.472858796304</v>
          </cell>
        </row>
        <row r="12116">
          <cell r="A12116" t="str">
            <v>Business Analyst</v>
          </cell>
          <cell r="H12116">
            <v>45039.875509259262</v>
          </cell>
        </row>
        <row r="12117">
          <cell r="A12117" t="str">
            <v>Senior Data Engineer</v>
          </cell>
          <cell r="H12117">
            <v>45170.494791666657</v>
          </cell>
        </row>
        <row r="12118">
          <cell r="A12118" t="str">
            <v>Machine Learning Engineer</v>
          </cell>
          <cell r="H12118">
            <v>45187.992986111109</v>
          </cell>
        </row>
        <row r="12119">
          <cell r="A12119" t="str">
            <v>Data Engineer</v>
          </cell>
          <cell r="H12119">
            <v>44940.754548611112</v>
          </cell>
        </row>
        <row r="12120">
          <cell r="A12120" t="str">
            <v>Data Analyst</v>
          </cell>
          <cell r="H12120">
            <v>45276.333344907413</v>
          </cell>
        </row>
        <row r="12121">
          <cell r="A12121" t="str">
            <v>Data Scientist</v>
          </cell>
          <cell r="H12121">
            <v>45246.960381944453</v>
          </cell>
        </row>
        <row r="12122">
          <cell r="A12122" t="str">
            <v>Senior Data Analyst</v>
          </cell>
          <cell r="H12122">
            <v>44994.709201388891</v>
          </cell>
        </row>
        <row r="12123">
          <cell r="A12123" t="str">
            <v>Data Analyst</v>
          </cell>
          <cell r="H12123">
            <v>45042.919236111113</v>
          </cell>
        </row>
        <row r="12124">
          <cell r="A12124" t="str">
            <v>Data Engineer</v>
          </cell>
          <cell r="H12124">
            <v>45114.630891203713</v>
          </cell>
        </row>
        <row r="12125">
          <cell r="A12125" t="str">
            <v>Data Analyst</v>
          </cell>
          <cell r="H12125">
            <v>45024.66847222222</v>
          </cell>
        </row>
        <row r="12126">
          <cell r="A12126" t="str">
            <v>Senior Data Engineer</v>
          </cell>
          <cell r="H12126">
            <v>45220.03534722222</v>
          </cell>
        </row>
        <row r="12127">
          <cell r="A12127" t="str">
            <v>Software Engineer</v>
          </cell>
          <cell r="H12127">
            <v>45115.014756944453</v>
          </cell>
        </row>
        <row r="12128">
          <cell r="A12128" t="str">
            <v>Data Analyst</v>
          </cell>
          <cell r="H12128">
            <v>45033.515763888892</v>
          </cell>
        </row>
        <row r="12129">
          <cell r="A12129" t="str">
            <v>Data Analyst</v>
          </cell>
          <cell r="H12129">
            <v>44937.867731481478</v>
          </cell>
        </row>
        <row r="12130">
          <cell r="A12130" t="str">
            <v>Data Scientist</v>
          </cell>
          <cell r="H12130">
            <v>44960.628252314818</v>
          </cell>
        </row>
        <row r="12131">
          <cell r="A12131" t="str">
            <v>Data Scientist</v>
          </cell>
          <cell r="H12131">
            <v>45043.878344907411</v>
          </cell>
        </row>
        <row r="12132">
          <cell r="A12132" t="str">
            <v>Data Analyst</v>
          </cell>
          <cell r="H12132">
            <v>45043.791689814818</v>
          </cell>
        </row>
        <row r="12133">
          <cell r="A12133" t="str">
            <v>Senior Data Analyst</v>
          </cell>
          <cell r="H12133">
            <v>45113.292719907397</v>
          </cell>
        </row>
        <row r="12134">
          <cell r="A12134" t="str">
            <v>Data Analyst</v>
          </cell>
          <cell r="H12134">
            <v>45150.538159722222</v>
          </cell>
        </row>
        <row r="12135">
          <cell r="A12135" t="str">
            <v>Data Analyst</v>
          </cell>
          <cell r="H12135">
            <v>45250.875671296293</v>
          </cell>
        </row>
        <row r="12136">
          <cell r="A12136" t="str">
            <v>Data Engineer</v>
          </cell>
          <cell r="H12136">
            <v>45214.002789351849</v>
          </cell>
        </row>
        <row r="12137">
          <cell r="A12137" t="str">
            <v>Data Scientist</v>
          </cell>
          <cell r="H12137">
            <v>44941.003032407411</v>
          </cell>
        </row>
        <row r="12138">
          <cell r="A12138" t="str">
            <v>Data Engineer</v>
          </cell>
          <cell r="H12138">
            <v>44985.348171296297</v>
          </cell>
        </row>
        <row r="12139">
          <cell r="A12139" t="str">
            <v>Data Engineer</v>
          </cell>
          <cell r="H12139">
            <v>45014.442511574067</v>
          </cell>
        </row>
        <row r="12140">
          <cell r="A12140" t="str">
            <v>Data Engineer</v>
          </cell>
          <cell r="H12140">
            <v>45050.882870370369</v>
          </cell>
        </row>
        <row r="12141">
          <cell r="A12141" t="str">
            <v>Data Scientist</v>
          </cell>
          <cell r="H12141">
            <v>45203.503182870372</v>
          </cell>
        </row>
        <row r="12142">
          <cell r="A12142" t="str">
            <v>Software Engineer</v>
          </cell>
          <cell r="H12142">
            <v>45062.285219907397</v>
          </cell>
        </row>
        <row r="12143">
          <cell r="A12143" t="str">
            <v>Data Analyst</v>
          </cell>
          <cell r="H12143">
            <v>45154.541956018518</v>
          </cell>
        </row>
        <row r="12144">
          <cell r="A12144" t="str">
            <v>Data Engineer</v>
          </cell>
          <cell r="H12144">
            <v>44991.765266203707</v>
          </cell>
        </row>
        <row r="12145">
          <cell r="A12145" t="str">
            <v>Data Engineer</v>
          </cell>
          <cell r="H12145">
            <v>44984.588333333333</v>
          </cell>
        </row>
        <row r="12146">
          <cell r="A12146" t="str">
            <v>Data Analyst</v>
          </cell>
          <cell r="H12146">
            <v>45107.291828703703</v>
          </cell>
        </row>
        <row r="12147">
          <cell r="A12147" t="str">
            <v>Data Analyst</v>
          </cell>
          <cell r="H12147">
            <v>45078.307858796303</v>
          </cell>
        </row>
        <row r="12148">
          <cell r="A12148" t="str">
            <v>Data Analyst</v>
          </cell>
          <cell r="H12148">
            <v>44939.66983796296</v>
          </cell>
        </row>
        <row r="12149">
          <cell r="A12149" t="str">
            <v>Data Engineer</v>
          </cell>
          <cell r="H12149">
            <v>45207.255914351852</v>
          </cell>
        </row>
        <row r="12150">
          <cell r="A12150" t="str">
            <v>Data Engineer</v>
          </cell>
          <cell r="H12150">
            <v>45020.456701388888</v>
          </cell>
        </row>
        <row r="12151">
          <cell r="A12151" t="str">
            <v>Senior Data Analyst</v>
          </cell>
          <cell r="H12151">
            <v>45020.960925925923</v>
          </cell>
        </row>
        <row r="12152">
          <cell r="A12152" t="str">
            <v>Data Analyst</v>
          </cell>
          <cell r="H12152">
            <v>45275.750405092593</v>
          </cell>
        </row>
        <row r="12153">
          <cell r="A12153" t="str">
            <v>Data Scientist</v>
          </cell>
          <cell r="H12153">
            <v>45251.252800925933</v>
          </cell>
        </row>
        <row r="12154">
          <cell r="A12154" t="str">
            <v>Data Engineer</v>
          </cell>
          <cell r="H12154">
            <v>44957.128738425927</v>
          </cell>
        </row>
        <row r="12155">
          <cell r="A12155" t="str">
            <v>Data Engineer</v>
          </cell>
          <cell r="H12155">
            <v>45266.714699074073</v>
          </cell>
        </row>
        <row r="12156">
          <cell r="A12156" t="str">
            <v>Data Engineer</v>
          </cell>
          <cell r="H12156">
            <v>45259.589085648149</v>
          </cell>
        </row>
        <row r="12157">
          <cell r="A12157" t="str">
            <v>Data Engineer</v>
          </cell>
          <cell r="H12157">
            <v>45195.819895833331</v>
          </cell>
        </row>
        <row r="12158">
          <cell r="A12158" t="str">
            <v>Senior Data Scientist</v>
          </cell>
          <cell r="H12158">
            <v>45287.502326388887</v>
          </cell>
        </row>
        <row r="12159">
          <cell r="A12159" t="str">
            <v>Data Scientist</v>
          </cell>
          <cell r="H12159">
            <v>45247.7109837963</v>
          </cell>
        </row>
        <row r="12160">
          <cell r="A12160" t="str">
            <v>Data Engineer</v>
          </cell>
          <cell r="H12160">
            <v>45058.418692129628</v>
          </cell>
        </row>
        <row r="12161">
          <cell r="A12161" t="str">
            <v>Senior Data Scientist</v>
          </cell>
          <cell r="H12161">
            <v>44980.553888888891</v>
          </cell>
        </row>
        <row r="12162">
          <cell r="A12162" t="str">
            <v>Senior Data Analyst</v>
          </cell>
          <cell r="H12162">
            <v>45189.668275462973</v>
          </cell>
        </row>
        <row r="12163">
          <cell r="A12163" t="str">
            <v>Data Engineer</v>
          </cell>
          <cell r="H12163">
            <v>44978.313020833331</v>
          </cell>
        </row>
        <row r="12164">
          <cell r="A12164" t="str">
            <v>Senior Data Scientist</v>
          </cell>
          <cell r="H12164">
            <v>45059.847129629627</v>
          </cell>
        </row>
        <row r="12165">
          <cell r="A12165" t="str">
            <v>Data Analyst</v>
          </cell>
          <cell r="H12165">
            <v>45054.79346064815</v>
          </cell>
        </row>
        <row r="12166">
          <cell r="A12166" t="str">
            <v>Data Analyst</v>
          </cell>
          <cell r="H12166">
            <v>45078.766828703701</v>
          </cell>
        </row>
        <row r="12167">
          <cell r="A12167" t="str">
            <v>Data Engineer</v>
          </cell>
          <cell r="H12167">
            <v>44938.759768518517</v>
          </cell>
        </row>
        <row r="12168">
          <cell r="A12168" t="str">
            <v>Senior Data Analyst</v>
          </cell>
          <cell r="H12168">
            <v>44939.875289351847</v>
          </cell>
        </row>
        <row r="12169">
          <cell r="A12169" t="str">
            <v>Data Scientist</v>
          </cell>
          <cell r="H12169">
            <v>44949.913171296299</v>
          </cell>
        </row>
        <row r="12170">
          <cell r="A12170" t="str">
            <v>Data Analyst</v>
          </cell>
          <cell r="H12170">
            <v>45258.653645833343</v>
          </cell>
        </row>
        <row r="12171">
          <cell r="A12171" t="str">
            <v>Data Engineer</v>
          </cell>
          <cell r="H12171">
            <v>44981.379155092603</v>
          </cell>
        </row>
        <row r="12172">
          <cell r="A12172" t="str">
            <v>Data Analyst</v>
          </cell>
          <cell r="H12172">
            <v>45281.75</v>
          </cell>
        </row>
        <row r="12173">
          <cell r="A12173" t="str">
            <v>Data Scientist</v>
          </cell>
          <cell r="H12173">
            <v>45028.315208333333</v>
          </cell>
        </row>
        <row r="12174">
          <cell r="A12174" t="str">
            <v>Data Scientist</v>
          </cell>
          <cell r="H12174">
            <v>45231.810231481482</v>
          </cell>
        </row>
        <row r="12175">
          <cell r="A12175" t="str">
            <v>Data Analyst</v>
          </cell>
          <cell r="H12175">
            <v>45013.70994212963</v>
          </cell>
        </row>
        <row r="12176">
          <cell r="A12176" t="str">
            <v>Data Engineer</v>
          </cell>
          <cell r="H12176">
            <v>45154.432337962957</v>
          </cell>
        </row>
        <row r="12177">
          <cell r="A12177" t="str">
            <v>Data Engineer</v>
          </cell>
          <cell r="H12177">
            <v>45240.89334490741</v>
          </cell>
        </row>
        <row r="12178">
          <cell r="A12178" t="str">
            <v>Senior Data Scientist</v>
          </cell>
          <cell r="H12178">
            <v>45222.911354166667</v>
          </cell>
        </row>
        <row r="12179">
          <cell r="A12179" t="str">
            <v>Data Scientist</v>
          </cell>
          <cell r="H12179">
            <v>45001.085682870369</v>
          </cell>
        </row>
        <row r="12180">
          <cell r="A12180" t="str">
            <v>Data Analyst</v>
          </cell>
          <cell r="H12180">
            <v>45237.590162037042</v>
          </cell>
        </row>
        <row r="12181">
          <cell r="A12181" t="str">
            <v>Data Engineer</v>
          </cell>
          <cell r="H12181">
            <v>45153.25640046296</v>
          </cell>
        </row>
        <row r="12182">
          <cell r="A12182" t="str">
            <v>Data Analyst</v>
          </cell>
          <cell r="H12182">
            <v>44964.781215277777</v>
          </cell>
        </row>
        <row r="12183">
          <cell r="A12183" t="str">
            <v>Data Engineer</v>
          </cell>
          <cell r="H12183">
            <v>45106.507349537038</v>
          </cell>
        </row>
        <row r="12184">
          <cell r="A12184" t="str">
            <v>Senior Data Scientist</v>
          </cell>
          <cell r="H12184">
            <v>45196.850787037038</v>
          </cell>
        </row>
        <row r="12185">
          <cell r="A12185" t="str">
            <v>Data Scientist</v>
          </cell>
          <cell r="H12185">
            <v>45012.714456018519</v>
          </cell>
        </row>
        <row r="12186">
          <cell r="A12186" t="str">
            <v>Business Analyst</v>
          </cell>
          <cell r="H12186">
            <v>45040.785219907397</v>
          </cell>
        </row>
        <row r="12187">
          <cell r="A12187" t="str">
            <v>Data Analyst</v>
          </cell>
          <cell r="H12187">
            <v>45050.792662037027</v>
          </cell>
        </row>
        <row r="12188">
          <cell r="A12188" t="str">
            <v>Business Analyst</v>
          </cell>
          <cell r="H12188">
            <v>45038.405023148152</v>
          </cell>
        </row>
        <row r="12189">
          <cell r="A12189" t="str">
            <v>Data Engineer</v>
          </cell>
          <cell r="H12189">
            <v>44939.639872685177</v>
          </cell>
        </row>
        <row r="12190">
          <cell r="A12190" t="str">
            <v>Data Engineer</v>
          </cell>
          <cell r="H12190">
            <v>44995.926620370366</v>
          </cell>
        </row>
        <row r="12191">
          <cell r="A12191" t="str">
            <v>Data Analyst</v>
          </cell>
          <cell r="H12191">
            <v>45111.482361111113</v>
          </cell>
        </row>
        <row r="12192">
          <cell r="A12192" t="str">
            <v>Data Analyst</v>
          </cell>
          <cell r="H12192">
            <v>45044.625567129631</v>
          </cell>
        </row>
        <row r="12193">
          <cell r="A12193" t="str">
            <v>Data Engineer</v>
          </cell>
          <cell r="H12193">
            <v>45096.630462962959</v>
          </cell>
        </row>
        <row r="12194">
          <cell r="A12194" t="str">
            <v>Data Scientist</v>
          </cell>
          <cell r="H12194">
            <v>45048.272777777784</v>
          </cell>
        </row>
        <row r="12195">
          <cell r="A12195" t="str">
            <v>Data Analyst</v>
          </cell>
          <cell r="H12195">
            <v>45238.389930555553</v>
          </cell>
        </row>
        <row r="12196">
          <cell r="A12196" t="str">
            <v>Data Engineer</v>
          </cell>
          <cell r="H12196">
            <v>45159.00204861111</v>
          </cell>
        </row>
        <row r="12197">
          <cell r="A12197" t="str">
            <v>Data Scientist</v>
          </cell>
          <cell r="H12197">
            <v>45168.463159722232</v>
          </cell>
        </row>
        <row r="12198">
          <cell r="A12198" t="str">
            <v>Business Analyst</v>
          </cell>
          <cell r="H12198">
            <v>45204.554108796299</v>
          </cell>
        </row>
        <row r="12199">
          <cell r="A12199" t="str">
            <v>Data Scientist</v>
          </cell>
          <cell r="H12199">
            <v>45215.433645833327</v>
          </cell>
        </row>
        <row r="12200">
          <cell r="A12200" t="str">
            <v>Data Analyst</v>
          </cell>
          <cell r="H12200">
            <v>44964.555173611108</v>
          </cell>
        </row>
        <row r="12201">
          <cell r="A12201" t="str">
            <v>Data Analyst</v>
          </cell>
          <cell r="H12201">
            <v>45034.990289351852</v>
          </cell>
        </row>
        <row r="12202">
          <cell r="A12202" t="str">
            <v>Senior Data Analyst</v>
          </cell>
          <cell r="H12202">
            <v>44942.345277777778</v>
          </cell>
        </row>
        <row r="12203">
          <cell r="A12203" t="str">
            <v>Data Analyst</v>
          </cell>
          <cell r="H12203">
            <v>44964.345011574071</v>
          </cell>
        </row>
        <row r="12204">
          <cell r="A12204" t="str">
            <v>Data Engineer</v>
          </cell>
          <cell r="H12204">
            <v>44993.592499999999</v>
          </cell>
        </row>
        <row r="12205">
          <cell r="A12205" t="str">
            <v>Data Scientist</v>
          </cell>
          <cell r="H12205">
            <v>45171.425370370373</v>
          </cell>
        </row>
        <row r="12206">
          <cell r="A12206" t="str">
            <v>Data Engineer</v>
          </cell>
          <cell r="H12206">
            <v>44953.677905092591</v>
          </cell>
        </row>
        <row r="12207">
          <cell r="A12207" t="str">
            <v>Senior Data Engineer</v>
          </cell>
          <cell r="H12207">
            <v>45234.7578125</v>
          </cell>
        </row>
        <row r="12208">
          <cell r="A12208" t="str">
            <v>Data Scientist</v>
          </cell>
          <cell r="H12208">
            <v>45261.377106481479</v>
          </cell>
        </row>
        <row r="12209">
          <cell r="A12209" t="str">
            <v>Data Analyst</v>
          </cell>
          <cell r="H12209">
            <v>45104.834108796298</v>
          </cell>
        </row>
        <row r="12210">
          <cell r="A12210" t="str">
            <v>Data Engineer</v>
          </cell>
          <cell r="H12210">
            <v>45198.588622685187</v>
          </cell>
        </row>
        <row r="12211">
          <cell r="A12211" t="str">
            <v>Software Engineer</v>
          </cell>
          <cell r="H12211">
            <v>45205.770185185182</v>
          </cell>
        </row>
        <row r="12212">
          <cell r="A12212" t="str">
            <v>Data Engineer</v>
          </cell>
          <cell r="H12212">
            <v>45182.5862037037</v>
          </cell>
        </row>
        <row r="12213">
          <cell r="A12213" t="str">
            <v>Data Analyst</v>
          </cell>
          <cell r="H12213">
            <v>45100.762060185189</v>
          </cell>
        </row>
        <row r="12214">
          <cell r="A12214" t="str">
            <v>Data Analyst</v>
          </cell>
          <cell r="H12214">
            <v>45195.292916666673</v>
          </cell>
        </row>
        <row r="12215">
          <cell r="A12215" t="str">
            <v>Data Scientist</v>
          </cell>
          <cell r="H12215">
            <v>45099.309074074074</v>
          </cell>
        </row>
        <row r="12216">
          <cell r="A12216" t="str">
            <v>Senior Data Scientist</v>
          </cell>
          <cell r="H12216">
            <v>44954.427997685183</v>
          </cell>
        </row>
        <row r="12217">
          <cell r="A12217" t="str">
            <v>Data Engineer</v>
          </cell>
          <cell r="H12217">
            <v>44992.604212962957</v>
          </cell>
        </row>
        <row r="12218">
          <cell r="A12218" t="str">
            <v>Data Engineer</v>
          </cell>
          <cell r="H12218">
            <v>44950.129953703698</v>
          </cell>
        </row>
        <row r="12219">
          <cell r="A12219" t="str">
            <v>Data Scientist</v>
          </cell>
          <cell r="H12219">
            <v>45058.29483796296</v>
          </cell>
        </row>
        <row r="12220">
          <cell r="A12220" t="str">
            <v>Data Engineer</v>
          </cell>
          <cell r="H12220">
            <v>45220.297754629632</v>
          </cell>
        </row>
        <row r="12221">
          <cell r="A12221" t="str">
            <v>Data Analyst</v>
          </cell>
          <cell r="H12221">
            <v>45096.793043981481</v>
          </cell>
        </row>
        <row r="12222">
          <cell r="A12222" t="str">
            <v>Data Scientist</v>
          </cell>
          <cell r="H12222">
            <v>44966.920312499999</v>
          </cell>
        </row>
        <row r="12223">
          <cell r="A12223" t="str">
            <v>Data Scientist</v>
          </cell>
          <cell r="H12223">
            <v>45048.670682870368</v>
          </cell>
        </row>
        <row r="12224">
          <cell r="A12224" t="str">
            <v>Data Analyst</v>
          </cell>
          <cell r="H12224">
            <v>45268.250451388893</v>
          </cell>
        </row>
        <row r="12225">
          <cell r="A12225" t="str">
            <v>Senior Data Engineer</v>
          </cell>
          <cell r="H12225">
            <v>45023.948298611111</v>
          </cell>
        </row>
        <row r="12226">
          <cell r="A12226" t="str">
            <v>Senior Data Scientist</v>
          </cell>
          <cell r="H12226">
            <v>45126.752743055556</v>
          </cell>
        </row>
        <row r="12227">
          <cell r="A12227" t="str">
            <v>Data Engineer</v>
          </cell>
          <cell r="H12227">
            <v>45229.835879629631</v>
          </cell>
        </row>
        <row r="12228">
          <cell r="A12228" t="str">
            <v>Data Analyst</v>
          </cell>
          <cell r="H12228">
            <v>45239.958726851852</v>
          </cell>
        </row>
        <row r="12229">
          <cell r="A12229" t="str">
            <v>Data Scientist</v>
          </cell>
          <cell r="H12229">
            <v>45037.084791666668</v>
          </cell>
        </row>
        <row r="12230">
          <cell r="A12230" t="str">
            <v>Data Engineer</v>
          </cell>
          <cell r="H12230">
            <v>44999.341516203713</v>
          </cell>
        </row>
        <row r="12231">
          <cell r="A12231" t="str">
            <v>Data Analyst</v>
          </cell>
          <cell r="H12231">
            <v>45138.628483796303</v>
          </cell>
        </row>
        <row r="12232">
          <cell r="A12232" t="str">
            <v>Data Analyst</v>
          </cell>
          <cell r="H12232">
            <v>45163.25099537037</v>
          </cell>
        </row>
        <row r="12233">
          <cell r="A12233" t="str">
            <v>Data Engineer</v>
          </cell>
          <cell r="H12233">
            <v>45104.365636574083</v>
          </cell>
        </row>
        <row r="12234">
          <cell r="A12234" t="str">
            <v>Data Engineer</v>
          </cell>
          <cell r="H12234">
            <v>45133.59138888889</v>
          </cell>
        </row>
        <row r="12235">
          <cell r="A12235" t="str">
            <v>Data Analyst</v>
          </cell>
          <cell r="H12235">
            <v>45239.377766203703</v>
          </cell>
        </row>
        <row r="12236">
          <cell r="A12236" t="str">
            <v>Data Analyst</v>
          </cell>
          <cell r="H12236">
            <v>45238.932060185187</v>
          </cell>
        </row>
        <row r="12237">
          <cell r="A12237" t="str">
            <v>Data Engineer</v>
          </cell>
          <cell r="H12237">
            <v>45012.296006944453</v>
          </cell>
        </row>
        <row r="12238">
          <cell r="A12238" t="str">
            <v>Data Engineer</v>
          </cell>
          <cell r="H12238">
            <v>45150.339074074072</v>
          </cell>
        </row>
        <row r="12239">
          <cell r="A12239" t="str">
            <v>Senior Data Scientist</v>
          </cell>
          <cell r="H12239">
            <v>45082.788321759261</v>
          </cell>
        </row>
        <row r="12240">
          <cell r="A12240" t="str">
            <v>Data Scientist</v>
          </cell>
          <cell r="H12240">
            <v>45090.684224537043</v>
          </cell>
        </row>
        <row r="12241">
          <cell r="A12241" t="str">
            <v>Software Engineer</v>
          </cell>
          <cell r="H12241">
            <v>44929.982974537037</v>
          </cell>
        </row>
        <row r="12242">
          <cell r="A12242" t="str">
            <v>Senior Data Engineer</v>
          </cell>
          <cell r="H12242">
            <v>45243.437638888892</v>
          </cell>
        </row>
        <row r="12243">
          <cell r="A12243" t="str">
            <v>Data Engineer</v>
          </cell>
          <cell r="H12243">
            <v>45174.580509259264</v>
          </cell>
        </row>
        <row r="12244">
          <cell r="A12244" t="str">
            <v>Data Scientist</v>
          </cell>
          <cell r="H12244">
            <v>45162.785960648151</v>
          </cell>
        </row>
        <row r="12245">
          <cell r="A12245" t="str">
            <v>Data Engineer</v>
          </cell>
          <cell r="H12245">
            <v>45111.669247685182</v>
          </cell>
        </row>
        <row r="12246">
          <cell r="A12246" t="str">
            <v>Senior Data Analyst</v>
          </cell>
          <cell r="H12246">
            <v>45107.500740740739</v>
          </cell>
        </row>
        <row r="12247">
          <cell r="A12247" t="str">
            <v>Data Engineer</v>
          </cell>
          <cell r="H12247">
            <v>44987.881180555552</v>
          </cell>
        </row>
        <row r="12248">
          <cell r="A12248" t="str">
            <v>Data Scientist</v>
          </cell>
          <cell r="H12248">
            <v>45272.805243055547</v>
          </cell>
        </row>
        <row r="12249">
          <cell r="A12249" t="str">
            <v>Data Analyst</v>
          </cell>
          <cell r="H12249">
            <v>45230.875844907408</v>
          </cell>
        </row>
        <row r="12250">
          <cell r="A12250" t="str">
            <v>Senior Data Analyst</v>
          </cell>
          <cell r="H12250">
            <v>44974.000717592593</v>
          </cell>
        </row>
        <row r="12251">
          <cell r="A12251" t="str">
            <v>Data Engineer</v>
          </cell>
          <cell r="H12251">
            <v>45191.498761574083</v>
          </cell>
        </row>
        <row r="12252">
          <cell r="A12252" t="str">
            <v>Data Scientist</v>
          </cell>
          <cell r="H12252">
            <v>44960.628182870372</v>
          </cell>
        </row>
        <row r="12253">
          <cell r="A12253" t="str">
            <v>Business Analyst</v>
          </cell>
          <cell r="H12253">
            <v>45020.664201388892</v>
          </cell>
        </row>
        <row r="12254">
          <cell r="A12254" t="str">
            <v>Data Engineer</v>
          </cell>
          <cell r="H12254">
            <v>45037.253993055558</v>
          </cell>
        </row>
        <row r="12255">
          <cell r="A12255" t="str">
            <v>Data Scientist</v>
          </cell>
          <cell r="H12255">
            <v>45015.692164351851</v>
          </cell>
        </row>
        <row r="12256">
          <cell r="A12256" t="str">
            <v>Data Engineer</v>
          </cell>
          <cell r="H12256">
            <v>45035.677384259259</v>
          </cell>
        </row>
        <row r="12257">
          <cell r="A12257" t="str">
            <v>Data Scientist</v>
          </cell>
          <cell r="H12257">
            <v>45125.348587962973</v>
          </cell>
        </row>
        <row r="12258">
          <cell r="A12258" t="str">
            <v>Data Scientist</v>
          </cell>
          <cell r="H12258">
            <v>44988.419236111113</v>
          </cell>
        </row>
        <row r="12259">
          <cell r="A12259" t="str">
            <v>Data Engineer</v>
          </cell>
          <cell r="H12259">
            <v>45099.389317129629</v>
          </cell>
        </row>
        <row r="12260">
          <cell r="A12260" t="str">
            <v>Data Scientist</v>
          </cell>
          <cell r="H12260">
            <v>45044.293888888889</v>
          </cell>
        </row>
        <row r="12261">
          <cell r="A12261" t="str">
            <v>Data Scientist</v>
          </cell>
          <cell r="H12261">
            <v>45205.001574074071</v>
          </cell>
        </row>
        <row r="12262">
          <cell r="A12262" t="str">
            <v>Senior Data Analyst</v>
          </cell>
          <cell r="H12262">
            <v>44936.417604166672</v>
          </cell>
        </row>
        <row r="12263">
          <cell r="A12263" t="str">
            <v>Data Analyst</v>
          </cell>
          <cell r="H12263">
            <v>45282.584247685183</v>
          </cell>
        </row>
        <row r="12264">
          <cell r="A12264" t="str">
            <v>Data Engineer</v>
          </cell>
          <cell r="H12264">
            <v>45014.972743055558</v>
          </cell>
        </row>
        <row r="12265">
          <cell r="A12265" t="str">
            <v>Data Engineer</v>
          </cell>
          <cell r="H12265">
            <v>45127.548518518517</v>
          </cell>
        </row>
        <row r="12266">
          <cell r="A12266" t="str">
            <v>Data Scientist</v>
          </cell>
          <cell r="H12266">
            <v>44997.586400462962</v>
          </cell>
        </row>
        <row r="12267">
          <cell r="A12267" t="str">
            <v>Data Engineer</v>
          </cell>
          <cell r="H12267">
            <v>45016.129363425927</v>
          </cell>
        </row>
        <row r="12268">
          <cell r="A12268" t="str">
            <v>Data Analyst</v>
          </cell>
          <cell r="H12268">
            <v>45173.750578703701</v>
          </cell>
        </row>
        <row r="12269">
          <cell r="A12269" t="str">
            <v>Data Engineer</v>
          </cell>
          <cell r="H12269">
            <v>45152.783171296287</v>
          </cell>
        </row>
        <row r="12270">
          <cell r="A12270" t="str">
            <v>Data Engineer</v>
          </cell>
          <cell r="H12270">
            <v>45097.917094907411</v>
          </cell>
        </row>
        <row r="12271">
          <cell r="A12271" t="str">
            <v>Data Scientist</v>
          </cell>
          <cell r="H12271">
            <v>44995.838784722233</v>
          </cell>
        </row>
        <row r="12272">
          <cell r="A12272" t="str">
            <v>Data Engineer</v>
          </cell>
          <cell r="H12272">
            <v>45148.755335648151</v>
          </cell>
        </row>
        <row r="12273">
          <cell r="A12273" t="str">
            <v>Data Scientist</v>
          </cell>
          <cell r="H12273">
            <v>45089.627349537041</v>
          </cell>
        </row>
        <row r="12274">
          <cell r="A12274" t="str">
            <v>Data Analyst</v>
          </cell>
          <cell r="H12274">
            <v>44932.834444444437</v>
          </cell>
        </row>
        <row r="12275">
          <cell r="A12275" t="str">
            <v>Senior Data Engineer</v>
          </cell>
          <cell r="H12275">
            <v>45000.756203703713</v>
          </cell>
        </row>
        <row r="12276">
          <cell r="A12276" t="str">
            <v>Senior Data Scientist</v>
          </cell>
          <cell r="H12276">
            <v>45030.543842592589</v>
          </cell>
        </row>
        <row r="12277">
          <cell r="A12277" t="str">
            <v>Data Analyst</v>
          </cell>
          <cell r="H12277">
            <v>45124.6252662037</v>
          </cell>
        </row>
        <row r="12278">
          <cell r="A12278" t="str">
            <v>Data Engineer</v>
          </cell>
          <cell r="H12278">
            <v>45091.507384259261</v>
          </cell>
        </row>
        <row r="12279">
          <cell r="A12279" t="str">
            <v>Data Engineer</v>
          </cell>
          <cell r="H12279">
            <v>45231.753761574073</v>
          </cell>
        </row>
        <row r="12280">
          <cell r="A12280" t="str">
            <v>Data Analyst</v>
          </cell>
          <cell r="H12280">
            <v>45160.250451388893</v>
          </cell>
        </row>
        <row r="12281">
          <cell r="A12281" t="str">
            <v>Data Engineer</v>
          </cell>
          <cell r="H12281">
            <v>44988.505520833343</v>
          </cell>
        </row>
        <row r="12282">
          <cell r="A12282" t="str">
            <v>Senior Data Analyst</v>
          </cell>
          <cell r="H12282">
            <v>44946.652106481481</v>
          </cell>
        </row>
        <row r="12283">
          <cell r="A12283" t="str">
            <v>Data Scientist</v>
          </cell>
          <cell r="H12283">
            <v>45278.251226851848</v>
          </cell>
        </row>
        <row r="12284">
          <cell r="A12284" t="str">
            <v>Senior Data Engineer</v>
          </cell>
          <cell r="H12284">
            <v>45153.715219907397</v>
          </cell>
        </row>
        <row r="12285">
          <cell r="A12285" t="str">
            <v>Data Engineer</v>
          </cell>
          <cell r="H12285">
            <v>45043.777118055557</v>
          </cell>
        </row>
        <row r="12286">
          <cell r="A12286" t="str">
            <v>Data Engineer</v>
          </cell>
          <cell r="H12286">
            <v>45114.673356481479</v>
          </cell>
        </row>
        <row r="12287">
          <cell r="A12287" t="str">
            <v>Senior Data Analyst</v>
          </cell>
          <cell r="H12287">
            <v>45034.215868055559</v>
          </cell>
        </row>
        <row r="12288">
          <cell r="A12288" t="str">
            <v>Data Engineer</v>
          </cell>
          <cell r="H12288">
            <v>45216.654722222222</v>
          </cell>
        </row>
        <row r="12289">
          <cell r="A12289" t="str">
            <v>Data Engineer</v>
          </cell>
          <cell r="H12289">
            <v>45007.721643518518</v>
          </cell>
        </row>
        <row r="12290">
          <cell r="A12290" t="str">
            <v>Data Analyst</v>
          </cell>
          <cell r="H12290">
            <v>45149.834652777783</v>
          </cell>
        </row>
        <row r="12291">
          <cell r="A12291" t="str">
            <v>Data Analyst</v>
          </cell>
          <cell r="H12291">
            <v>45159.625983796293</v>
          </cell>
        </row>
        <row r="12292">
          <cell r="A12292" t="str">
            <v>Data Analyst</v>
          </cell>
          <cell r="H12292">
            <v>45263.62572916667</v>
          </cell>
        </row>
        <row r="12293">
          <cell r="A12293" t="str">
            <v>Data Engineer</v>
          </cell>
          <cell r="H12293">
            <v>45227.397349537037</v>
          </cell>
        </row>
        <row r="12294">
          <cell r="A12294" t="str">
            <v>Senior Data Scientist</v>
          </cell>
          <cell r="H12294">
            <v>45166.128252314818</v>
          </cell>
        </row>
        <row r="12295">
          <cell r="A12295" t="str">
            <v>Senior Data Scientist</v>
          </cell>
          <cell r="H12295">
            <v>45159.962395833332</v>
          </cell>
        </row>
        <row r="12296">
          <cell r="A12296" t="str">
            <v>Data Engineer</v>
          </cell>
          <cell r="H12296">
            <v>45084.62158564815</v>
          </cell>
        </row>
        <row r="12297">
          <cell r="A12297" t="str">
            <v>Data Analyst</v>
          </cell>
          <cell r="H12297">
            <v>45114.421643518523</v>
          </cell>
        </row>
        <row r="12298">
          <cell r="A12298" t="str">
            <v>Data Engineer</v>
          </cell>
          <cell r="H12298">
            <v>44991.913287037038</v>
          </cell>
        </row>
        <row r="12299">
          <cell r="A12299" t="str">
            <v>Data Scientist</v>
          </cell>
          <cell r="H12299">
            <v>45229.918553240743</v>
          </cell>
        </row>
        <row r="12300">
          <cell r="A12300" t="str">
            <v>Data Engineer</v>
          </cell>
          <cell r="H12300">
            <v>44959.673067129632</v>
          </cell>
        </row>
        <row r="12301">
          <cell r="A12301" t="str">
            <v>Data Analyst</v>
          </cell>
          <cell r="H12301">
            <v>45248.375960648147</v>
          </cell>
        </row>
        <row r="12302">
          <cell r="A12302" t="str">
            <v>Data Scientist</v>
          </cell>
          <cell r="H12302">
            <v>45261.626469907409</v>
          </cell>
        </row>
        <row r="12303">
          <cell r="A12303" t="str">
            <v>Data Scientist</v>
          </cell>
          <cell r="H12303">
            <v>45128.960497685177</v>
          </cell>
        </row>
        <row r="12304">
          <cell r="A12304" t="str">
            <v>Data Engineer</v>
          </cell>
          <cell r="H12304">
            <v>45152.75582175926</v>
          </cell>
        </row>
        <row r="12305">
          <cell r="A12305" t="str">
            <v>Data Scientist</v>
          </cell>
          <cell r="H12305">
            <v>45090.401250000003</v>
          </cell>
        </row>
        <row r="12306">
          <cell r="A12306" t="str">
            <v>Software Engineer</v>
          </cell>
          <cell r="H12306">
            <v>45012.830231481479</v>
          </cell>
        </row>
        <row r="12307">
          <cell r="A12307" t="str">
            <v>Senior Data Engineer</v>
          </cell>
          <cell r="H12307">
            <v>45165.754189814812</v>
          </cell>
        </row>
        <row r="12308">
          <cell r="A12308" t="str">
            <v>Data Engineer</v>
          </cell>
          <cell r="H12308">
            <v>45169.882476851853</v>
          </cell>
        </row>
        <row r="12309">
          <cell r="A12309" t="str">
            <v>Data Engineer</v>
          </cell>
          <cell r="H12309">
            <v>45232.466458333343</v>
          </cell>
        </row>
        <row r="12310">
          <cell r="A12310" t="str">
            <v>Data Scientist</v>
          </cell>
          <cell r="H12310">
            <v>45257.66909722222</v>
          </cell>
        </row>
        <row r="12311">
          <cell r="A12311" t="str">
            <v>Data Scientist</v>
          </cell>
          <cell r="H12311">
            <v>45022.385277777779</v>
          </cell>
        </row>
        <row r="12312">
          <cell r="A12312" t="str">
            <v>Senior Data Engineer</v>
          </cell>
          <cell r="H12312">
            <v>45171.266909722217</v>
          </cell>
        </row>
        <row r="12313">
          <cell r="A12313" t="str">
            <v>Data Scientist</v>
          </cell>
          <cell r="H12313">
            <v>45225.702743055554</v>
          </cell>
        </row>
        <row r="12314">
          <cell r="A12314" t="str">
            <v>Data Engineer</v>
          </cell>
          <cell r="H12314">
            <v>45222.227210648147</v>
          </cell>
        </row>
        <row r="12315">
          <cell r="A12315" t="str">
            <v>Senior Data Scientist</v>
          </cell>
          <cell r="H12315">
            <v>45152.127256944441</v>
          </cell>
        </row>
        <row r="12316">
          <cell r="A12316" t="str">
            <v>Data Analyst</v>
          </cell>
          <cell r="H12316">
            <v>44962.000486111108</v>
          </cell>
        </row>
        <row r="12317">
          <cell r="A12317" t="str">
            <v>Data Scientist</v>
          </cell>
          <cell r="H12317">
            <v>45044.293530092589</v>
          </cell>
        </row>
        <row r="12318">
          <cell r="A12318" t="str">
            <v>Data Analyst</v>
          </cell>
          <cell r="H12318">
            <v>45117.917013888888</v>
          </cell>
        </row>
        <row r="12319">
          <cell r="A12319" t="str">
            <v>Data Analyst</v>
          </cell>
          <cell r="H12319">
            <v>45125.905509259261</v>
          </cell>
        </row>
        <row r="12320">
          <cell r="A12320" t="str">
            <v>Data Analyst</v>
          </cell>
          <cell r="H12320">
            <v>45105.345775462964</v>
          </cell>
        </row>
        <row r="12321">
          <cell r="A12321" t="str">
            <v>Data Analyst</v>
          </cell>
          <cell r="H12321">
            <v>45248.292013888888</v>
          </cell>
        </row>
        <row r="12322">
          <cell r="A12322" t="str">
            <v>Senior Data Scientist</v>
          </cell>
          <cell r="H12322">
            <v>44997.04483796296</v>
          </cell>
        </row>
        <row r="12323">
          <cell r="A12323" t="str">
            <v>Data Analyst</v>
          </cell>
          <cell r="H12323">
            <v>45131.334965277783</v>
          </cell>
        </row>
        <row r="12324">
          <cell r="A12324" t="str">
            <v>Data Analyst</v>
          </cell>
          <cell r="H12324">
            <v>44937.437777777777</v>
          </cell>
        </row>
        <row r="12325">
          <cell r="A12325" t="str">
            <v>Data Scientist</v>
          </cell>
          <cell r="H12325">
            <v>45113.736620370371</v>
          </cell>
        </row>
        <row r="12326">
          <cell r="A12326" t="str">
            <v>Data Analyst</v>
          </cell>
          <cell r="H12326">
            <v>45195.584756944438</v>
          </cell>
        </row>
        <row r="12327">
          <cell r="A12327" t="str">
            <v>Data Engineer</v>
          </cell>
          <cell r="H12327">
            <v>45230.418020833327</v>
          </cell>
        </row>
        <row r="12328">
          <cell r="A12328" t="str">
            <v>Data Scientist</v>
          </cell>
          <cell r="H12328">
            <v>45215.007048611107</v>
          </cell>
        </row>
        <row r="12329">
          <cell r="A12329" t="str">
            <v>Data Analyst</v>
          </cell>
          <cell r="H12329">
            <v>45241.375960648147</v>
          </cell>
        </row>
        <row r="12330">
          <cell r="A12330" t="str">
            <v>Data Analyst</v>
          </cell>
          <cell r="H12330">
            <v>45121.918055555558</v>
          </cell>
        </row>
        <row r="12331">
          <cell r="A12331" t="str">
            <v>Senior Data Engineer</v>
          </cell>
          <cell r="H12331">
            <v>45000.294675925928</v>
          </cell>
        </row>
        <row r="12332">
          <cell r="A12332" t="str">
            <v>Data Scientist</v>
          </cell>
          <cell r="H12332">
            <v>45106.586076388892</v>
          </cell>
        </row>
        <row r="12333">
          <cell r="A12333" t="str">
            <v>Data Scientist</v>
          </cell>
          <cell r="H12333">
            <v>45125.252418981479</v>
          </cell>
        </row>
        <row r="12334">
          <cell r="A12334" t="str">
            <v>Data Scientist</v>
          </cell>
          <cell r="H12334">
            <v>44998.773009259261</v>
          </cell>
        </row>
        <row r="12335">
          <cell r="A12335" t="str">
            <v>Data Analyst</v>
          </cell>
          <cell r="H12335">
            <v>45282.375057870369</v>
          </cell>
        </row>
        <row r="12336">
          <cell r="A12336" t="str">
            <v>Data Engineer</v>
          </cell>
          <cell r="H12336">
            <v>45105.923402777778</v>
          </cell>
        </row>
        <row r="12337">
          <cell r="A12337" t="str">
            <v>Senior Data Engineer</v>
          </cell>
          <cell r="H12337">
            <v>45217.944560185177</v>
          </cell>
        </row>
        <row r="12338">
          <cell r="A12338" t="str">
            <v>Data Engineer</v>
          </cell>
          <cell r="H12338">
            <v>44987.300659722219</v>
          </cell>
        </row>
        <row r="12339">
          <cell r="A12339" t="str">
            <v>Data Scientist</v>
          </cell>
          <cell r="H12339">
            <v>45151.585219907407</v>
          </cell>
        </row>
        <row r="12340">
          <cell r="A12340" t="str">
            <v>Data Scientist</v>
          </cell>
          <cell r="H12340">
            <v>45097.730069444442</v>
          </cell>
        </row>
        <row r="12341">
          <cell r="A12341" t="str">
            <v>Data Scientist</v>
          </cell>
          <cell r="H12341">
            <v>45082.101423611108</v>
          </cell>
        </row>
        <row r="12342">
          <cell r="A12342" t="str">
            <v>Data Analyst</v>
          </cell>
          <cell r="H12342">
            <v>45131.292847222219</v>
          </cell>
        </row>
        <row r="12343">
          <cell r="A12343" t="str">
            <v>Business Analyst</v>
          </cell>
          <cell r="H12343">
            <v>44985.708402777767</v>
          </cell>
        </row>
        <row r="12344">
          <cell r="A12344" t="str">
            <v>Senior Data Engineer</v>
          </cell>
          <cell r="H12344">
            <v>45054.297361111108</v>
          </cell>
        </row>
        <row r="12345">
          <cell r="A12345" t="str">
            <v>Machine Learning Engineer</v>
          </cell>
          <cell r="H12345">
            <v>45051.732638888891</v>
          </cell>
        </row>
        <row r="12346">
          <cell r="A12346" t="str">
            <v>Data Analyst</v>
          </cell>
          <cell r="H12346">
            <v>44945.374976851846</v>
          </cell>
        </row>
        <row r="12347">
          <cell r="A12347" t="str">
            <v>Machine Learning Engineer</v>
          </cell>
          <cell r="H12347">
            <v>45132.722384259258</v>
          </cell>
        </row>
        <row r="12348">
          <cell r="A12348" t="str">
            <v>Data Scientist</v>
          </cell>
          <cell r="H12348">
            <v>45061.002951388888</v>
          </cell>
        </row>
        <row r="12349">
          <cell r="A12349" t="str">
            <v>Data Analyst</v>
          </cell>
          <cell r="H12349">
            <v>44937.918854166674</v>
          </cell>
        </row>
        <row r="12350">
          <cell r="A12350" t="str">
            <v>Senior Data Engineer</v>
          </cell>
          <cell r="H12350">
            <v>44991.502141203702</v>
          </cell>
        </row>
        <row r="12351">
          <cell r="A12351" t="str">
            <v>Business Analyst</v>
          </cell>
          <cell r="H12351">
            <v>45231.875069444453</v>
          </cell>
        </row>
        <row r="12352">
          <cell r="A12352" t="str">
            <v>Senior Data Scientist</v>
          </cell>
          <cell r="H12352">
            <v>44937.909375000003</v>
          </cell>
        </row>
        <row r="12353">
          <cell r="A12353" t="str">
            <v>Data Scientist</v>
          </cell>
          <cell r="H12353">
            <v>45260.330335648148</v>
          </cell>
        </row>
        <row r="12354">
          <cell r="A12354" t="str">
            <v>Data Engineer</v>
          </cell>
          <cell r="H12354">
            <v>45100.723807870367</v>
          </cell>
        </row>
        <row r="12355">
          <cell r="A12355" t="str">
            <v>Senior Data Engineer</v>
          </cell>
          <cell r="H12355">
            <v>45259.280381944453</v>
          </cell>
        </row>
        <row r="12356">
          <cell r="A12356" t="str">
            <v>Data Analyst</v>
          </cell>
          <cell r="H12356">
            <v>45279.543090277781</v>
          </cell>
        </row>
        <row r="12357">
          <cell r="A12357" t="str">
            <v>Data Analyst</v>
          </cell>
          <cell r="H12357">
            <v>45228.291944444441</v>
          </cell>
        </row>
        <row r="12358">
          <cell r="A12358" t="str">
            <v>Data Analyst</v>
          </cell>
          <cell r="H12358">
            <v>45247.62709490741</v>
          </cell>
        </row>
        <row r="12359">
          <cell r="A12359" t="str">
            <v>Data Scientist</v>
          </cell>
          <cell r="H12359">
            <v>44954.628263888888</v>
          </cell>
        </row>
        <row r="12360">
          <cell r="A12360" t="str">
            <v>Senior Data Scientist</v>
          </cell>
          <cell r="H12360">
            <v>45148.12709490741</v>
          </cell>
        </row>
        <row r="12361">
          <cell r="A12361" t="str">
            <v>Data Engineer</v>
          </cell>
          <cell r="H12361">
            <v>45222.705671296288</v>
          </cell>
        </row>
        <row r="12362">
          <cell r="A12362" t="str">
            <v>Data Analyst</v>
          </cell>
          <cell r="H12362">
            <v>44983.590636574067</v>
          </cell>
        </row>
        <row r="12363">
          <cell r="A12363" t="str">
            <v>Data Scientist</v>
          </cell>
          <cell r="H12363">
            <v>45215.682743055557</v>
          </cell>
        </row>
        <row r="12364">
          <cell r="A12364" t="str">
            <v>Data Scientist</v>
          </cell>
          <cell r="H12364">
            <v>45114.552743055552</v>
          </cell>
        </row>
        <row r="12365">
          <cell r="A12365" t="str">
            <v>Data Analyst</v>
          </cell>
          <cell r="H12365">
            <v>45206.739247685182</v>
          </cell>
        </row>
        <row r="12366">
          <cell r="A12366" t="str">
            <v>Data Engineer</v>
          </cell>
          <cell r="H12366">
            <v>45021.316874999997</v>
          </cell>
        </row>
        <row r="12367">
          <cell r="A12367" t="str">
            <v>Data Engineer</v>
          </cell>
          <cell r="H12367">
            <v>45127.581909722219</v>
          </cell>
        </row>
        <row r="12368">
          <cell r="A12368" t="str">
            <v>Senior Data Analyst</v>
          </cell>
          <cell r="H12368">
            <v>45009.541863425933</v>
          </cell>
        </row>
        <row r="12369">
          <cell r="A12369" t="str">
            <v>Data Analyst</v>
          </cell>
          <cell r="H12369">
            <v>45011.542627314811</v>
          </cell>
        </row>
        <row r="12370">
          <cell r="A12370" t="str">
            <v>Software Engineer</v>
          </cell>
          <cell r="H12370">
            <v>45019.875844907408</v>
          </cell>
        </row>
        <row r="12371">
          <cell r="A12371" t="str">
            <v>Data Engineer</v>
          </cell>
          <cell r="H12371">
            <v>45101.296805555547</v>
          </cell>
        </row>
        <row r="12372">
          <cell r="A12372" t="str">
            <v>Data Analyst</v>
          </cell>
          <cell r="H12372">
            <v>44929.810833333337</v>
          </cell>
        </row>
        <row r="12373">
          <cell r="A12373" t="str">
            <v>Senior Data Engineer</v>
          </cell>
          <cell r="H12373">
            <v>45152.587326388893</v>
          </cell>
        </row>
        <row r="12374">
          <cell r="A12374" t="str">
            <v>Data Engineer</v>
          </cell>
          <cell r="H12374">
            <v>44975.400439814817</v>
          </cell>
        </row>
        <row r="12375">
          <cell r="A12375" t="str">
            <v>Senior Data Engineer</v>
          </cell>
          <cell r="H12375">
            <v>44984.60056712963</v>
          </cell>
        </row>
        <row r="12376">
          <cell r="A12376" t="str">
            <v>Data Analyst</v>
          </cell>
          <cell r="H12376">
            <v>45166.416956018518</v>
          </cell>
        </row>
        <row r="12377">
          <cell r="A12377" t="str">
            <v>Senior Data Engineer</v>
          </cell>
          <cell r="H12377">
            <v>45065.291875000003</v>
          </cell>
        </row>
        <row r="12378">
          <cell r="A12378" t="str">
            <v>Data Engineer</v>
          </cell>
          <cell r="H12378">
            <v>44989.840428240743</v>
          </cell>
        </row>
        <row r="12379">
          <cell r="A12379" t="str">
            <v>Data Engineer</v>
          </cell>
          <cell r="H12379">
            <v>45201.730451388888</v>
          </cell>
        </row>
        <row r="12380">
          <cell r="A12380" t="str">
            <v>Data Analyst</v>
          </cell>
          <cell r="H12380">
            <v>44944.083935185183</v>
          </cell>
        </row>
        <row r="12381">
          <cell r="A12381" t="str">
            <v>Data Engineer</v>
          </cell>
          <cell r="H12381">
            <v>45051.692974537043</v>
          </cell>
        </row>
        <row r="12382">
          <cell r="A12382" t="str">
            <v>Data Analyst</v>
          </cell>
          <cell r="H12382">
            <v>45063.833518518521</v>
          </cell>
        </row>
        <row r="12383">
          <cell r="A12383" t="str">
            <v>Data Engineer</v>
          </cell>
          <cell r="H12383">
            <v>45098.629745370366</v>
          </cell>
        </row>
        <row r="12384">
          <cell r="A12384" t="str">
            <v>Senior Data Scientist</v>
          </cell>
          <cell r="H12384">
            <v>45023.50203703704</v>
          </cell>
        </row>
        <row r="12385">
          <cell r="A12385" t="str">
            <v>Data Scientist</v>
          </cell>
          <cell r="H12385">
            <v>45022.419039351851</v>
          </cell>
        </row>
        <row r="12386">
          <cell r="A12386" t="str">
            <v>Business Analyst</v>
          </cell>
          <cell r="H12386">
            <v>45082.524837962963</v>
          </cell>
        </row>
        <row r="12387">
          <cell r="A12387" t="str">
            <v>Senior Data Engineer</v>
          </cell>
          <cell r="H12387">
            <v>45028.376666666663</v>
          </cell>
        </row>
        <row r="12388">
          <cell r="A12388" t="str">
            <v>Data Analyst</v>
          </cell>
          <cell r="H12388">
            <v>45203.000914351847</v>
          </cell>
        </row>
        <row r="12389">
          <cell r="A12389" t="str">
            <v>Senior Data Engineer</v>
          </cell>
          <cell r="H12389">
            <v>44977.298229166663</v>
          </cell>
        </row>
        <row r="12390">
          <cell r="A12390" t="str">
            <v>Senior Data Engineer</v>
          </cell>
          <cell r="H12390">
            <v>45121.75885416667</v>
          </cell>
        </row>
        <row r="12391">
          <cell r="A12391" t="str">
            <v>Senior Data Scientist</v>
          </cell>
          <cell r="H12391">
            <v>45100.555520833332</v>
          </cell>
        </row>
        <row r="12392">
          <cell r="A12392" t="str">
            <v>Senior Data Scientist</v>
          </cell>
          <cell r="H12392">
            <v>45195.835358796299</v>
          </cell>
        </row>
        <row r="12393">
          <cell r="A12393" t="str">
            <v>Data Engineer</v>
          </cell>
          <cell r="H12393">
            <v>45030.796284722222</v>
          </cell>
        </row>
        <row r="12394">
          <cell r="A12394" t="str">
            <v>Data Analyst</v>
          </cell>
          <cell r="H12394">
            <v>44937.251828703702</v>
          </cell>
        </row>
        <row r="12395">
          <cell r="A12395" t="str">
            <v>Senior Data Analyst</v>
          </cell>
          <cell r="H12395">
            <v>45219.83390046296</v>
          </cell>
        </row>
        <row r="12396">
          <cell r="A12396" t="str">
            <v>Senior Data Scientist</v>
          </cell>
          <cell r="H12396">
            <v>45160.794351851851</v>
          </cell>
        </row>
        <row r="12397">
          <cell r="A12397" t="str">
            <v>Data Analyst</v>
          </cell>
          <cell r="H12397">
            <v>45287.710046296299</v>
          </cell>
        </row>
        <row r="12398">
          <cell r="A12398" t="str">
            <v>Data Scientist</v>
          </cell>
          <cell r="H12398">
            <v>44984.418553240743</v>
          </cell>
        </row>
        <row r="12399">
          <cell r="A12399" t="str">
            <v>Data Engineer</v>
          </cell>
          <cell r="H12399">
            <v>45009.887314814812</v>
          </cell>
        </row>
        <row r="12400">
          <cell r="A12400" t="str">
            <v>Data Scientist</v>
          </cell>
          <cell r="H12400">
            <v>45102.266898148147</v>
          </cell>
        </row>
        <row r="12401">
          <cell r="A12401" t="str">
            <v>Senior Data Scientist</v>
          </cell>
          <cell r="H12401">
            <v>44973.378738425927</v>
          </cell>
        </row>
        <row r="12402">
          <cell r="A12402" t="str">
            <v>Data Scientist</v>
          </cell>
          <cell r="H12402">
            <v>45091.420671296299</v>
          </cell>
        </row>
        <row r="12403">
          <cell r="A12403" t="str">
            <v>Data Scientist</v>
          </cell>
          <cell r="H12403">
            <v>45110.544942129629</v>
          </cell>
        </row>
        <row r="12404">
          <cell r="A12404" t="str">
            <v>Data Engineer</v>
          </cell>
          <cell r="H12404">
            <v>44930.647534722222</v>
          </cell>
        </row>
        <row r="12405">
          <cell r="A12405" t="str">
            <v>Data Analyst</v>
          </cell>
          <cell r="H12405">
            <v>44966.001122685193</v>
          </cell>
        </row>
        <row r="12406">
          <cell r="A12406" t="str">
            <v>Data Analyst</v>
          </cell>
          <cell r="H12406">
            <v>45229.084456018521</v>
          </cell>
        </row>
        <row r="12407">
          <cell r="A12407" t="str">
            <v>Data Scientist</v>
          </cell>
          <cell r="H12407">
            <v>45159.836168981477</v>
          </cell>
        </row>
        <row r="12408">
          <cell r="A12408" t="str">
            <v>Senior Data Engineer</v>
          </cell>
          <cell r="H12408">
            <v>45015.815358796302</v>
          </cell>
        </row>
        <row r="12409">
          <cell r="A12409" t="str">
            <v>Data Scientist</v>
          </cell>
          <cell r="H12409">
            <v>45063.70857638889</v>
          </cell>
        </row>
        <row r="12410">
          <cell r="A12410" t="str">
            <v>Data Engineer</v>
          </cell>
          <cell r="H12410">
            <v>45040.884062500001</v>
          </cell>
        </row>
        <row r="12411">
          <cell r="A12411" t="str">
            <v>Business Analyst</v>
          </cell>
          <cell r="H12411">
            <v>45185.500578703701</v>
          </cell>
        </row>
        <row r="12412">
          <cell r="A12412" t="str">
            <v>Data Analyst</v>
          </cell>
          <cell r="H12412">
            <v>45118.336412037039</v>
          </cell>
        </row>
        <row r="12413">
          <cell r="A12413" t="str">
            <v>Data Scientist</v>
          </cell>
          <cell r="H12413">
            <v>45246.293229166673</v>
          </cell>
        </row>
        <row r="12414">
          <cell r="A12414" t="str">
            <v>Data Engineer</v>
          </cell>
          <cell r="H12414">
            <v>45210.897696759261</v>
          </cell>
        </row>
        <row r="12415">
          <cell r="A12415" t="str">
            <v>Data Analyst</v>
          </cell>
          <cell r="H12415">
            <v>45168.722141203703</v>
          </cell>
        </row>
        <row r="12416">
          <cell r="A12416" t="str">
            <v>Data Analyst</v>
          </cell>
          <cell r="H12416">
            <v>45072.583587962959</v>
          </cell>
        </row>
        <row r="12417">
          <cell r="A12417" t="str">
            <v>Data Scientist</v>
          </cell>
          <cell r="H12417">
            <v>45106.342326388891</v>
          </cell>
        </row>
        <row r="12418">
          <cell r="A12418" t="str">
            <v>Data Analyst</v>
          </cell>
          <cell r="H12418">
            <v>45235.458715277768</v>
          </cell>
        </row>
        <row r="12419">
          <cell r="A12419" t="str">
            <v>Senior Data Analyst</v>
          </cell>
          <cell r="H12419">
            <v>45127.417615740742</v>
          </cell>
        </row>
        <row r="12420">
          <cell r="A12420" t="str">
            <v>Data Analyst</v>
          </cell>
          <cell r="H12420">
            <v>44998.792581018519</v>
          </cell>
        </row>
        <row r="12421">
          <cell r="A12421" t="str">
            <v>Data Scientist</v>
          </cell>
          <cell r="H12421">
            <v>44963.296724537038</v>
          </cell>
        </row>
        <row r="12422">
          <cell r="A12422" t="str">
            <v>Senior Data Analyst</v>
          </cell>
          <cell r="H12422">
            <v>45159.666828703703</v>
          </cell>
        </row>
        <row r="12423">
          <cell r="A12423" t="str">
            <v>Data Engineer</v>
          </cell>
          <cell r="H12423">
            <v>45246.736840277779</v>
          </cell>
        </row>
        <row r="12424">
          <cell r="A12424" t="str">
            <v>Data Engineer</v>
          </cell>
          <cell r="H12424">
            <v>44995.311168981483</v>
          </cell>
        </row>
        <row r="12425">
          <cell r="A12425" t="str">
            <v>Data Scientist</v>
          </cell>
          <cell r="H12425">
            <v>45193.252511574072</v>
          </cell>
        </row>
        <row r="12426">
          <cell r="A12426" t="str">
            <v>Software Engineer</v>
          </cell>
          <cell r="H12426">
            <v>45202.796261574083</v>
          </cell>
        </row>
        <row r="12427">
          <cell r="A12427" t="str">
            <v>Data Analyst</v>
          </cell>
          <cell r="H12427">
            <v>44977.625555555547</v>
          </cell>
        </row>
        <row r="12428">
          <cell r="A12428" t="str">
            <v>Data Analyst</v>
          </cell>
          <cell r="H12428">
            <v>44992.669479166667</v>
          </cell>
        </row>
        <row r="12429">
          <cell r="A12429" t="str">
            <v>Senior Data Scientist</v>
          </cell>
          <cell r="H12429">
            <v>45084.767407407409</v>
          </cell>
        </row>
        <row r="12430">
          <cell r="A12430" t="str">
            <v>Data Analyst</v>
          </cell>
          <cell r="H12430">
            <v>45019.70952546296</v>
          </cell>
        </row>
        <row r="12431">
          <cell r="A12431" t="str">
            <v>Data Analyst</v>
          </cell>
          <cell r="H12431">
            <v>45204.960995370369</v>
          </cell>
        </row>
        <row r="12432">
          <cell r="A12432" t="str">
            <v>Data Engineer</v>
          </cell>
          <cell r="H12432">
            <v>45170.685300925928</v>
          </cell>
        </row>
        <row r="12433">
          <cell r="A12433" t="str">
            <v>Senior Data Engineer</v>
          </cell>
          <cell r="H12433">
            <v>45050.448217592602</v>
          </cell>
        </row>
        <row r="12434">
          <cell r="A12434" t="str">
            <v>Machine Learning Engineer</v>
          </cell>
          <cell r="H12434">
            <v>44942.696261574078</v>
          </cell>
        </row>
        <row r="12435">
          <cell r="A12435" t="str">
            <v>Data Analyst</v>
          </cell>
          <cell r="H12435">
            <v>45058.292361111111</v>
          </cell>
        </row>
        <row r="12436">
          <cell r="A12436" t="str">
            <v>Data Scientist</v>
          </cell>
          <cell r="H12436">
            <v>45235.376863425918</v>
          </cell>
        </row>
        <row r="12437">
          <cell r="A12437" t="str">
            <v>Data Analyst</v>
          </cell>
          <cell r="H12437">
            <v>44985.042361111111</v>
          </cell>
        </row>
        <row r="12438">
          <cell r="A12438" t="str">
            <v>Data Analyst</v>
          </cell>
          <cell r="H12438">
            <v>44950.001979166656</v>
          </cell>
        </row>
        <row r="12439">
          <cell r="A12439" t="str">
            <v>Data Analyst</v>
          </cell>
          <cell r="H12439">
            <v>45112.70857638889</v>
          </cell>
        </row>
        <row r="12440">
          <cell r="A12440" t="str">
            <v>Senior Data Analyst</v>
          </cell>
          <cell r="H12440">
            <v>45100.678472222222</v>
          </cell>
        </row>
        <row r="12441">
          <cell r="A12441" t="str">
            <v>Data Scientist</v>
          </cell>
          <cell r="H12441">
            <v>45089.98096064815</v>
          </cell>
        </row>
        <row r="12442">
          <cell r="A12442" t="str">
            <v>Data Analyst</v>
          </cell>
          <cell r="H12442">
            <v>45129.750914351847</v>
          </cell>
        </row>
        <row r="12443">
          <cell r="A12443" t="str">
            <v>Data Analyst</v>
          </cell>
          <cell r="H12443">
            <v>45084.625057870369</v>
          </cell>
        </row>
        <row r="12444">
          <cell r="A12444" t="str">
            <v>Data Engineer</v>
          </cell>
          <cell r="H12444">
            <v>45232.555138888893</v>
          </cell>
        </row>
        <row r="12445">
          <cell r="A12445" t="str">
            <v>Data Scientist</v>
          </cell>
          <cell r="H12445">
            <v>45000.680844907409</v>
          </cell>
        </row>
        <row r="12446">
          <cell r="A12446" t="str">
            <v>Data Analyst</v>
          </cell>
          <cell r="H12446">
            <v>44998.958726851852</v>
          </cell>
        </row>
        <row r="12447">
          <cell r="A12447" t="str">
            <v>Data Scientist</v>
          </cell>
          <cell r="H12447">
            <v>45020.8750462963</v>
          </cell>
        </row>
        <row r="12448">
          <cell r="A12448" t="str">
            <v>Senior Data Analyst</v>
          </cell>
          <cell r="H12448">
            <v>45247.085844907408</v>
          </cell>
        </row>
        <row r="12449">
          <cell r="A12449" t="str">
            <v>Senior Data Engineer</v>
          </cell>
          <cell r="H12449">
            <v>45103.556712962964</v>
          </cell>
        </row>
        <row r="12450">
          <cell r="A12450" t="str">
            <v>Data Analyst</v>
          </cell>
          <cell r="H12450">
            <v>45153.625833333332</v>
          </cell>
        </row>
        <row r="12451">
          <cell r="A12451" t="str">
            <v>Data Engineer</v>
          </cell>
          <cell r="H12451">
            <v>45040.469525462962</v>
          </cell>
        </row>
        <row r="12452">
          <cell r="A12452" t="str">
            <v>Data Analyst</v>
          </cell>
          <cell r="H12452">
            <v>45056.358611111107</v>
          </cell>
        </row>
        <row r="12453">
          <cell r="A12453" t="str">
            <v>Data Analyst</v>
          </cell>
          <cell r="H12453">
            <v>45079.708877314813</v>
          </cell>
        </row>
        <row r="12454">
          <cell r="A12454" t="str">
            <v>Data Analyst</v>
          </cell>
          <cell r="H12454">
            <v>45127.417569444442</v>
          </cell>
        </row>
        <row r="12455">
          <cell r="A12455" t="str">
            <v>Data Analyst</v>
          </cell>
          <cell r="H12455">
            <v>45210.08357638889</v>
          </cell>
        </row>
        <row r="12456">
          <cell r="A12456" t="str">
            <v>Senior Data Scientist</v>
          </cell>
          <cell r="H12456">
            <v>45223.627557870372</v>
          </cell>
        </row>
        <row r="12457">
          <cell r="A12457" t="str">
            <v>Cloud Engineer</v>
          </cell>
          <cell r="H12457">
            <v>45104.571747685193</v>
          </cell>
        </row>
        <row r="12458">
          <cell r="A12458" t="str">
            <v>Data Scientist</v>
          </cell>
          <cell r="H12458">
            <v>45193.015451388892</v>
          </cell>
        </row>
        <row r="12459">
          <cell r="A12459" t="str">
            <v>Data Analyst</v>
          </cell>
          <cell r="H12459">
            <v>45131.418240740742</v>
          </cell>
        </row>
        <row r="12460">
          <cell r="A12460" t="str">
            <v>Data Analyst</v>
          </cell>
          <cell r="H12460">
            <v>45121.543009259258</v>
          </cell>
        </row>
        <row r="12461">
          <cell r="A12461" t="str">
            <v>Data Scientist</v>
          </cell>
          <cell r="H12461">
            <v>45113.502615740741</v>
          </cell>
        </row>
        <row r="12462">
          <cell r="A12462" t="str">
            <v>Data Analyst</v>
          </cell>
          <cell r="H12462">
            <v>45290.797893518517</v>
          </cell>
        </row>
        <row r="12463">
          <cell r="A12463" t="str">
            <v>Data Engineer</v>
          </cell>
          <cell r="H12463">
            <v>45254.58929398148</v>
          </cell>
        </row>
        <row r="12464">
          <cell r="A12464" t="str">
            <v>Data Engineer</v>
          </cell>
          <cell r="H12464">
            <v>44934.211921296293</v>
          </cell>
        </row>
        <row r="12465">
          <cell r="A12465" t="str">
            <v>Senior Data Scientist</v>
          </cell>
          <cell r="H12465">
            <v>45131.836111111108</v>
          </cell>
        </row>
        <row r="12466">
          <cell r="A12466" t="str">
            <v>Data Scientist</v>
          </cell>
          <cell r="H12466">
            <v>45205.29446759259</v>
          </cell>
        </row>
        <row r="12467">
          <cell r="A12467" t="str">
            <v>Senior Data Engineer</v>
          </cell>
          <cell r="H12467">
            <v>45195.798750000002</v>
          </cell>
        </row>
        <row r="12468">
          <cell r="A12468" t="str">
            <v>Senior Data Analyst</v>
          </cell>
          <cell r="H12468">
            <v>45133.083819444437</v>
          </cell>
        </row>
        <row r="12469">
          <cell r="A12469" t="str">
            <v>Data Engineer</v>
          </cell>
          <cell r="H12469">
            <v>45093.32304398148</v>
          </cell>
        </row>
        <row r="12470">
          <cell r="A12470" t="str">
            <v>Data Analyst</v>
          </cell>
          <cell r="H12470">
            <v>44946.012106481481</v>
          </cell>
        </row>
        <row r="12471">
          <cell r="A12471" t="str">
            <v>Senior Data Engineer</v>
          </cell>
          <cell r="H12471">
            <v>45005.508148148147</v>
          </cell>
        </row>
        <row r="12472">
          <cell r="A12472" t="str">
            <v>Data Analyst</v>
          </cell>
          <cell r="H12472">
            <v>44929.980115740742</v>
          </cell>
        </row>
        <row r="12473">
          <cell r="A12473" t="str">
            <v>Data Engineer</v>
          </cell>
          <cell r="H12473">
            <v>45171.020196759258</v>
          </cell>
        </row>
        <row r="12474">
          <cell r="A12474" t="str">
            <v>Data Analyst</v>
          </cell>
          <cell r="H12474">
            <v>45153.620196759257</v>
          </cell>
        </row>
        <row r="12475">
          <cell r="A12475" t="str">
            <v>Data Analyst</v>
          </cell>
          <cell r="H12475">
            <v>45007.754525462973</v>
          </cell>
        </row>
        <row r="12476">
          <cell r="A12476" t="str">
            <v>Data Engineer</v>
          </cell>
          <cell r="H12476">
            <v>45232.799120370371</v>
          </cell>
        </row>
        <row r="12477">
          <cell r="A12477" t="str">
            <v>Data Engineer</v>
          </cell>
          <cell r="H12477">
            <v>45216.422233796293</v>
          </cell>
        </row>
        <row r="12478">
          <cell r="A12478" t="str">
            <v>Data Scientist</v>
          </cell>
          <cell r="H12478">
            <v>45280.581064814818</v>
          </cell>
        </row>
        <row r="12479">
          <cell r="A12479" t="str">
            <v>Data Scientist</v>
          </cell>
          <cell r="H12479">
            <v>45090.710729166669</v>
          </cell>
        </row>
        <row r="12480">
          <cell r="A12480" t="str">
            <v>Senior Data Engineer</v>
          </cell>
          <cell r="H12480">
            <v>45145.647731481477</v>
          </cell>
        </row>
        <row r="12481">
          <cell r="A12481" t="str">
            <v>Senior Data Engineer</v>
          </cell>
          <cell r="H12481">
            <v>45173.473368055558</v>
          </cell>
        </row>
        <row r="12482">
          <cell r="A12482" t="str">
            <v>Data Scientist</v>
          </cell>
          <cell r="H12482">
            <v>45083.626620370371</v>
          </cell>
        </row>
        <row r="12483">
          <cell r="A12483" t="str">
            <v>Data Scientist</v>
          </cell>
          <cell r="H12483">
            <v>45072.87835648148</v>
          </cell>
        </row>
        <row r="12484">
          <cell r="A12484" t="str">
            <v>Data Analyst</v>
          </cell>
          <cell r="H12484">
            <v>45078.545231481483</v>
          </cell>
        </row>
        <row r="12485">
          <cell r="A12485" t="str">
            <v>Data Analyst</v>
          </cell>
          <cell r="H12485">
            <v>45118.709293981483</v>
          </cell>
        </row>
        <row r="12486">
          <cell r="A12486" t="str">
            <v>Data Scientist</v>
          </cell>
          <cell r="H12486">
            <v>45217.901967592603</v>
          </cell>
        </row>
        <row r="12487">
          <cell r="A12487" t="str">
            <v>Data Analyst</v>
          </cell>
          <cell r="H12487">
            <v>45212.250648148147</v>
          </cell>
        </row>
        <row r="12488">
          <cell r="A12488" t="str">
            <v>Senior Data Engineer</v>
          </cell>
          <cell r="H12488">
            <v>45059.643067129633</v>
          </cell>
        </row>
        <row r="12489">
          <cell r="A12489" t="str">
            <v>Data Scientist</v>
          </cell>
          <cell r="H12489">
            <v>44963.587500000001</v>
          </cell>
        </row>
        <row r="12490">
          <cell r="A12490" t="str">
            <v>Data Analyst</v>
          </cell>
          <cell r="H12490">
            <v>45055.834467592591</v>
          </cell>
        </row>
        <row r="12491">
          <cell r="A12491" t="str">
            <v>Data Scientist</v>
          </cell>
          <cell r="H12491">
            <v>44939.089166666658</v>
          </cell>
        </row>
        <row r="12492">
          <cell r="A12492" t="str">
            <v>Data Analyst</v>
          </cell>
          <cell r="H12492">
            <v>45098.541712962957</v>
          </cell>
        </row>
        <row r="12493">
          <cell r="A12493" t="str">
            <v>Senior Data Analyst</v>
          </cell>
          <cell r="H12493">
            <v>44981.376504629632</v>
          </cell>
        </row>
        <row r="12494">
          <cell r="A12494" t="str">
            <v>Data Scientist</v>
          </cell>
          <cell r="H12494">
            <v>45008.672106481477</v>
          </cell>
        </row>
        <row r="12495">
          <cell r="A12495" t="str">
            <v>Data Analyst</v>
          </cell>
          <cell r="H12495">
            <v>45154.500138888892</v>
          </cell>
        </row>
        <row r="12496">
          <cell r="A12496" t="str">
            <v>Data Engineer</v>
          </cell>
          <cell r="H12496">
            <v>44974.882048611107</v>
          </cell>
        </row>
        <row r="12497">
          <cell r="A12497" t="str">
            <v>Senior Data Engineer</v>
          </cell>
          <cell r="H12497">
            <v>44965.422199074077</v>
          </cell>
        </row>
        <row r="12498">
          <cell r="A12498" t="str">
            <v>Data Engineer</v>
          </cell>
          <cell r="H12498">
            <v>44952.839143518519</v>
          </cell>
        </row>
        <row r="12499">
          <cell r="A12499" t="str">
            <v>Data Analyst</v>
          </cell>
          <cell r="H12499">
            <v>44945.088726851849</v>
          </cell>
        </row>
        <row r="12500">
          <cell r="A12500" t="str">
            <v>Data Scientist</v>
          </cell>
          <cell r="H12500">
            <v>44950.671307870369</v>
          </cell>
        </row>
        <row r="12501">
          <cell r="A12501" t="str">
            <v>Data Scientist</v>
          </cell>
          <cell r="H12501">
            <v>45079.559421296297</v>
          </cell>
        </row>
        <row r="12502">
          <cell r="A12502" t="str">
            <v>Senior Data Engineer</v>
          </cell>
          <cell r="H12502">
            <v>45265.027326388888</v>
          </cell>
        </row>
        <row r="12503">
          <cell r="A12503" t="str">
            <v>Data Engineer</v>
          </cell>
          <cell r="H12503">
            <v>45033.983923611107</v>
          </cell>
        </row>
        <row r="12504">
          <cell r="A12504" t="str">
            <v>Senior Data Engineer</v>
          </cell>
          <cell r="H12504">
            <v>45098.84107638889</v>
          </cell>
        </row>
        <row r="12505">
          <cell r="A12505" t="str">
            <v>Data Analyst</v>
          </cell>
          <cell r="H12505">
            <v>45287.7500462963</v>
          </cell>
        </row>
        <row r="12506">
          <cell r="A12506" t="str">
            <v>Data Scientist</v>
          </cell>
          <cell r="H12506">
            <v>44985.536192129628</v>
          </cell>
        </row>
        <row r="12507">
          <cell r="A12507" t="str">
            <v>Data Engineer</v>
          </cell>
          <cell r="H12507">
            <v>45148.504062499997</v>
          </cell>
        </row>
        <row r="12508">
          <cell r="A12508" t="str">
            <v>Data Analyst</v>
          </cell>
          <cell r="H12508">
            <v>45016.756956018522</v>
          </cell>
        </row>
        <row r="12509">
          <cell r="A12509" t="str">
            <v>Data Engineer</v>
          </cell>
          <cell r="H12509">
            <v>44980.892245370371</v>
          </cell>
        </row>
        <row r="12510">
          <cell r="A12510" t="str">
            <v>Machine Learning Engineer</v>
          </cell>
          <cell r="H12510">
            <v>45035.303622685176</v>
          </cell>
        </row>
        <row r="12511">
          <cell r="A12511" t="str">
            <v>Data Scientist</v>
          </cell>
          <cell r="H12511">
            <v>45114.672523148147</v>
          </cell>
        </row>
        <row r="12512">
          <cell r="A12512" t="str">
            <v>Data Engineer</v>
          </cell>
          <cell r="H12512">
            <v>45181.674861111111</v>
          </cell>
        </row>
        <row r="12513">
          <cell r="A12513" t="str">
            <v>Data Analyst</v>
          </cell>
          <cell r="H12513">
            <v>45184.791805555556</v>
          </cell>
        </row>
        <row r="12514">
          <cell r="A12514" t="str">
            <v>Data Engineer</v>
          </cell>
          <cell r="H12514">
            <v>45266.545891203707</v>
          </cell>
        </row>
        <row r="12515">
          <cell r="A12515" t="str">
            <v>Senior Data Analyst</v>
          </cell>
          <cell r="H12515">
            <v>44928.947557870371</v>
          </cell>
        </row>
        <row r="12516">
          <cell r="A12516" t="str">
            <v>Data Analyst</v>
          </cell>
          <cell r="H12516">
            <v>45216.611956018518</v>
          </cell>
        </row>
        <row r="12517">
          <cell r="A12517" t="str">
            <v>Data Engineer</v>
          </cell>
          <cell r="H12517">
            <v>45290.376354166663</v>
          </cell>
        </row>
        <row r="12518">
          <cell r="A12518" t="str">
            <v>Data Engineer</v>
          </cell>
          <cell r="H12518">
            <v>45159.797951388893</v>
          </cell>
        </row>
        <row r="12519">
          <cell r="A12519" t="str">
            <v>Data Scientist</v>
          </cell>
          <cell r="H12519">
            <v>45145.514456018522</v>
          </cell>
        </row>
        <row r="12520">
          <cell r="A12520" t="str">
            <v>Data Scientist</v>
          </cell>
          <cell r="H12520">
            <v>44959.58525462963</v>
          </cell>
        </row>
        <row r="12521">
          <cell r="A12521" t="str">
            <v>Data Scientist</v>
          </cell>
          <cell r="H12521">
            <v>44938.6403587963</v>
          </cell>
        </row>
        <row r="12522">
          <cell r="A12522" t="str">
            <v>Data Analyst</v>
          </cell>
          <cell r="H12522">
            <v>45078.000555555547</v>
          </cell>
        </row>
        <row r="12523">
          <cell r="A12523" t="str">
            <v>Data Analyst</v>
          </cell>
          <cell r="H12523">
            <v>44972.834872685176</v>
          </cell>
        </row>
        <row r="12524">
          <cell r="A12524" t="str">
            <v>Data Scientist</v>
          </cell>
          <cell r="H12524">
            <v>45244.803935185177</v>
          </cell>
        </row>
        <row r="12525">
          <cell r="A12525" t="str">
            <v>Data Analyst</v>
          </cell>
          <cell r="H12525">
            <v>45170.79550925926</v>
          </cell>
        </row>
        <row r="12526">
          <cell r="A12526" t="str">
            <v>Senior Data Engineer</v>
          </cell>
          <cell r="H12526">
            <v>45281.704571759263</v>
          </cell>
        </row>
        <row r="12527">
          <cell r="A12527" t="str">
            <v>Senior Data Engineer</v>
          </cell>
          <cell r="H12527">
            <v>45118.509062500001</v>
          </cell>
        </row>
        <row r="12528">
          <cell r="A12528" t="str">
            <v>Data Analyst</v>
          </cell>
          <cell r="H12528">
            <v>44943.833414351851</v>
          </cell>
        </row>
        <row r="12529">
          <cell r="A12529" t="str">
            <v>Data Engineer</v>
          </cell>
          <cell r="H12529">
            <v>44962.686990740738</v>
          </cell>
        </row>
        <row r="12530">
          <cell r="A12530" t="str">
            <v>Data Analyst</v>
          </cell>
          <cell r="H12530">
            <v>45281.709247685183</v>
          </cell>
        </row>
        <row r="12531">
          <cell r="A12531" t="str">
            <v>Data Engineer</v>
          </cell>
          <cell r="H12531">
            <v>45208.56349537037</v>
          </cell>
        </row>
        <row r="12532">
          <cell r="A12532" t="str">
            <v>Data Analyst</v>
          </cell>
          <cell r="H12532">
            <v>44928.353530092587</v>
          </cell>
        </row>
        <row r="12533">
          <cell r="A12533" t="str">
            <v>Data Engineer</v>
          </cell>
          <cell r="H12533">
            <v>44936.620729166672</v>
          </cell>
        </row>
        <row r="12534">
          <cell r="A12534" t="str">
            <v>Software Engineer</v>
          </cell>
          <cell r="H12534">
            <v>44959.062222222223</v>
          </cell>
        </row>
        <row r="12535">
          <cell r="A12535" t="str">
            <v>Senior Data Engineer</v>
          </cell>
          <cell r="H12535">
            <v>44992.010578703703</v>
          </cell>
        </row>
        <row r="12536">
          <cell r="A12536" t="str">
            <v>Software Engineer</v>
          </cell>
          <cell r="H12536">
            <v>45076.888402777768</v>
          </cell>
        </row>
        <row r="12537">
          <cell r="A12537" t="str">
            <v>Data Scientist</v>
          </cell>
          <cell r="H12537">
            <v>45153.114247685182</v>
          </cell>
        </row>
        <row r="12538">
          <cell r="A12538" t="str">
            <v>Data Engineer</v>
          </cell>
          <cell r="H12538">
            <v>45104.729675925933</v>
          </cell>
        </row>
        <row r="12539">
          <cell r="A12539" t="str">
            <v>Data Analyst</v>
          </cell>
          <cell r="H12539">
            <v>45208.875</v>
          </cell>
        </row>
        <row r="12540">
          <cell r="A12540" t="str">
            <v>Data Scientist</v>
          </cell>
          <cell r="H12540">
            <v>45104.709305555552</v>
          </cell>
        </row>
        <row r="12541">
          <cell r="A12541" t="str">
            <v>Data Analyst</v>
          </cell>
          <cell r="H12541">
            <v>45118.958391203712</v>
          </cell>
        </row>
        <row r="12542">
          <cell r="A12542" t="str">
            <v>Data Scientist</v>
          </cell>
          <cell r="H12542">
            <v>45262.292997685188</v>
          </cell>
        </row>
        <row r="12543">
          <cell r="A12543" t="str">
            <v>Data Engineer</v>
          </cell>
          <cell r="H12543">
            <v>45016.841493055559</v>
          </cell>
        </row>
        <row r="12544">
          <cell r="A12544" t="str">
            <v>Data Engineer</v>
          </cell>
          <cell r="H12544">
            <v>45008.705555555563</v>
          </cell>
        </row>
        <row r="12545">
          <cell r="A12545" t="str">
            <v>Data Scientist</v>
          </cell>
          <cell r="H12545">
            <v>44946.515092592592</v>
          </cell>
        </row>
        <row r="12546">
          <cell r="A12546" t="str">
            <v>Data Engineer</v>
          </cell>
          <cell r="H12546">
            <v>45146.785057870373</v>
          </cell>
        </row>
        <row r="12547">
          <cell r="A12547" t="str">
            <v>Data Engineer</v>
          </cell>
          <cell r="H12547">
            <v>45238.60260416667</v>
          </cell>
        </row>
        <row r="12548">
          <cell r="A12548" t="str">
            <v>Data Analyst</v>
          </cell>
          <cell r="H12548">
            <v>44945.057824074072</v>
          </cell>
        </row>
        <row r="12549">
          <cell r="A12549" t="str">
            <v>Data Analyst</v>
          </cell>
          <cell r="H12549">
            <v>45153.792048611111</v>
          </cell>
        </row>
        <row r="12550">
          <cell r="A12550" t="str">
            <v>Data Analyst</v>
          </cell>
          <cell r="H12550">
            <v>45041.583483796298</v>
          </cell>
        </row>
        <row r="12551">
          <cell r="A12551" t="str">
            <v>Data Analyst</v>
          </cell>
          <cell r="H12551">
            <v>45121.708298611113</v>
          </cell>
        </row>
        <row r="12552">
          <cell r="A12552" t="str">
            <v>Senior Data Scientist</v>
          </cell>
          <cell r="H12552">
            <v>44939.182118055563</v>
          </cell>
        </row>
        <row r="12553">
          <cell r="A12553" t="str">
            <v>Data Engineer</v>
          </cell>
          <cell r="H12553">
            <v>45023.587372685193</v>
          </cell>
        </row>
        <row r="12554">
          <cell r="A12554" t="str">
            <v>Data Engineer</v>
          </cell>
          <cell r="H12554">
            <v>45230.415520833332</v>
          </cell>
        </row>
        <row r="12555">
          <cell r="A12555" t="str">
            <v>Data Engineer</v>
          </cell>
          <cell r="H12555">
            <v>44983.962534722217</v>
          </cell>
        </row>
        <row r="12556">
          <cell r="A12556" t="str">
            <v>Data Scientist</v>
          </cell>
          <cell r="H12556">
            <v>45077.293622685182</v>
          </cell>
        </row>
        <row r="12557">
          <cell r="A12557" t="str">
            <v>Data Analyst</v>
          </cell>
          <cell r="H12557">
            <v>45155.625949074078</v>
          </cell>
        </row>
        <row r="12558">
          <cell r="A12558" t="str">
            <v>Data Analyst</v>
          </cell>
          <cell r="H12558">
            <v>44961.292013888888</v>
          </cell>
        </row>
        <row r="12559">
          <cell r="A12559" t="str">
            <v>Data Engineer</v>
          </cell>
          <cell r="H12559">
            <v>45261.961296296293</v>
          </cell>
        </row>
        <row r="12560">
          <cell r="A12560" t="str">
            <v>Data Analyst</v>
          </cell>
          <cell r="H12560">
            <v>45009.543055555558</v>
          </cell>
        </row>
        <row r="12561">
          <cell r="A12561" t="str">
            <v>Senior Data Analyst</v>
          </cell>
          <cell r="H12561">
            <v>44973.836481481478</v>
          </cell>
        </row>
        <row r="12562">
          <cell r="A12562" t="str">
            <v>Machine Learning Engineer</v>
          </cell>
          <cell r="H12562">
            <v>45119.419050925928</v>
          </cell>
        </row>
        <row r="12563">
          <cell r="A12563" t="str">
            <v>Data Analyst</v>
          </cell>
          <cell r="H12563">
            <v>44968.708333333343</v>
          </cell>
        </row>
        <row r="12564">
          <cell r="A12564" t="str">
            <v>Data Analyst</v>
          </cell>
          <cell r="H12564">
            <v>45215.780405092592</v>
          </cell>
        </row>
        <row r="12565">
          <cell r="A12565" t="str">
            <v>Data Scientist</v>
          </cell>
          <cell r="H12565">
            <v>45242.982418981483</v>
          </cell>
        </row>
        <row r="12566">
          <cell r="A12566" t="str">
            <v>Data Analyst</v>
          </cell>
          <cell r="H12566">
            <v>45060.158414351848</v>
          </cell>
        </row>
        <row r="12567">
          <cell r="A12567" t="str">
            <v>Senior Data Scientist</v>
          </cell>
          <cell r="H12567">
            <v>45063.835069444453</v>
          </cell>
        </row>
        <row r="12568">
          <cell r="A12568" t="str">
            <v>Data Analyst</v>
          </cell>
          <cell r="H12568">
            <v>44999.698217592602</v>
          </cell>
        </row>
        <row r="12569">
          <cell r="A12569" t="str">
            <v>Senior Data Engineer</v>
          </cell>
          <cell r="H12569">
            <v>45026.620393518519</v>
          </cell>
        </row>
        <row r="12570">
          <cell r="A12570" t="str">
            <v>Data Analyst</v>
          </cell>
          <cell r="H12570">
            <v>45013.75203703704</v>
          </cell>
        </row>
        <row r="12571">
          <cell r="A12571" t="str">
            <v>Data Analyst</v>
          </cell>
          <cell r="H12571">
            <v>45151.458356481482</v>
          </cell>
        </row>
        <row r="12572">
          <cell r="A12572" t="str">
            <v>Data Scientist</v>
          </cell>
          <cell r="H12572">
            <v>45267.669525462959</v>
          </cell>
        </row>
        <row r="12573">
          <cell r="A12573" t="str">
            <v>Senior Data Engineer</v>
          </cell>
          <cell r="H12573">
            <v>45189.662002314813</v>
          </cell>
        </row>
        <row r="12574">
          <cell r="A12574" t="str">
            <v>Data Scientist</v>
          </cell>
          <cell r="H12574">
            <v>44950.960462962961</v>
          </cell>
        </row>
        <row r="12575">
          <cell r="A12575" t="str">
            <v>Data Engineer</v>
          </cell>
          <cell r="H12575">
            <v>45096.838587962957</v>
          </cell>
        </row>
        <row r="12576">
          <cell r="A12576" t="str">
            <v>Data Analyst</v>
          </cell>
          <cell r="H12576">
            <v>45076.958854166667</v>
          </cell>
        </row>
        <row r="12577">
          <cell r="A12577" t="str">
            <v>Data Engineer</v>
          </cell>
          <cell r="H12577">
            <v>45013.673634259263</v>
          </cell>
        </row>
        <row r="12578">
          <cell r="A12578" t="str">
            <v>Data Engineer</v>
          </cell>
          <cell r="H12578">
            <v>45231.587546296287</v>
          </cell>
        </row>
        <row r="12579">
          <cell r="A12579" t="str">
            <v>Data Scientist</v>
          </cell>
          <cell r="H12579">
            <v>45161.293680555558</v>
          </cell>
        </row>
        <row r="12580">
          <cell r="A12580" t="str">
            <v>Data Engineer</v>
          </cell>
          <cell r="H12580">
            <v>45058.398425925923</v>
          </cell>
        </row>
        <row r="12581">
          <cell r="A12581" t="str">
            <v>Data Analyst</v>
          </cell>
          <cell r="H12581">
            <v>45154.001423611109</v>
          </cell>
        </row>
        <row r="12582">
          <cell r="A12582" t="str">
            <v>Data Engineer</v>
          </cell>
          <cell r="H12582">
            <v>45046.424791666657</v>
          </cell>
        </row>
        <row r="12583">
          <cell r="A12583" t="str">
            <v>Data Scientist</v>
          </cell>
          <cell r="H12583">
            <v>44995.712789351863</v>
          </cell>
        </row>
        <row r="12584">
          <cell r="A12584" t="str">
            <v>Data Scientist</v>
          </cell>
          <cell r="H12584">
            <v>45229.751620370371</v>
          </cell>
        </row>
        <row r="12585">
          <cell r="A12585" t="str">
            <v>Data Analyst</v>
          </cell>
          <cell r="H12585">
            <v>44935.625208333331</v>
          </cell>
        </row>
        <row r="12586">
          <cell r="A12586" t="str">
            <v>Senior Data Scientist</v>
          </cell>
          <cell r="H12586">
            <v>44937.669409722221</v>
          </cell>
        </row>
        <row r="12587">
          <cell r="A12587" t="str">
            <v>Data Scientist</v>
          </cell>
          <cell r="H12587">
            <v>45115.004374999997</v>
          </cell>
        </row>
        <row r="12588">
          <cell r="A12588" t="str">
            <v>Senior Data Engineer</v>
          </cell>
          <cell r="H12588">
            <v>45259.796840277777</v>
          </cell>
        </row>
        <row r="12589">
          <cell r="A12589" t="str">
            <v>Data Analyst</v>
          </cell>
          <cell r="H12589">
            <v>45161.251388888893</v>
          </cell>
        </row>
        <row r="12590">
          <cell r="A12590" t="str">
            <v>Data Engineer</v>
          </cell>
          <cell r="H12590">
            <v>45118.632361111107</v>
          </cell>
        </row>
        <row r="12591">
          <cell r="A12591" t="str">
            <v>Data Analyst</v>
          </cell>
          <cell r="H12591">
            <v>44945.791990740741</v>
          </cell>
        </row>
        <row r="12592">
          <cell r="A12592" t="str">
            <v>Data Scientist</v>
          </cell>
          <cell r="H12592">
            <v>45200.083541666667</v>
          </cell>
        </row>
        <row r="12593">
          <cell r="A12593" t="str">
            <v>Data Scientist</v>
          </cell>
          <cell r="H12593">
            <v>45071.320104166669</v>
          </cell>
        </row>
        <row r="12594">
          <cell r="A12594" t="str">
            <v>Data Engineer</v>
          </cell>
          <cell r="H12594">
            <v>45058.297592592593</v>
          </cell>
        </row>
        <row r="12595">
          <cell r="A12595" t="str">
            <v>Data Engineer</v>
          </cell>
          <cell r="H12595">
            <v>45015.923506944448</v>
          </cell>
        </row>
        <row r="12596">
          <cell r="A12596" t="str">
            <v>Data Scientist</v>
          </cell>
          <cell r="H12596">
            <v>45227.584861111107</v>
          </cell>
        </row>
        <row r="12597">
          <cell r="A12597" t="str">
            <v>Data Scientist</v>
          </cell>
          <cell r="H12597">
            <v>45104.497662037043</v>
          </cell>
        </row>
        <row r="12598">
          <cell r="A12598" t="str">
            <v>Senior Data Scientist</v>
          </cell>
          <cell r="H12598">
            <v>45103.337002314824</v>
          </cell>
        </row>
        <row r="12599">
          <cell r="A12599" t="str">
            <v>Data Analyst</v>
          </cell>
          <cell r="H12599">
            <v>45195.638414351852</v>
          </cell>
        </row>
        <row r="12600">
          <cell r="A12600" t="str">
            <v>Senior Data Engineer</v>
          </cell>
          <cell r="H12600">
            <v>45194.860590277778</v>
          </cell>
        </row>
        <row r="12601">
          <cell r="A12601" t="str">
            <v>Data Scientist</v>
          </cell>
          <cell r="H12601">
            <v>45263.364224537043</v>
          </cell>
        </row>
        <row r="12602">
          <cell r="A12602" t="str">
            <v>Data Engineer</v>
          </cell>
          <cell r="H12602">
            <v>45203.882013888891</v>
          </cell>
        </row>
        <row r="12603">
          <cell r="A12603" t="str">
            <v>Data Engineer</v>
          </cell>
          <cell r="H12603">
            <v>45042.803020833337</v>
          </cell>
        </row>
        <row r="12604">
          <cell r="A12604" t="str">
            <v>Data Scientist</v>
          </cell>
          <cell r="H12604">
            <v>45157.794733796298</v>
          </cell>
        </row>
        <row r="12605">
          <cell r="A12605" t="str">
            <v>Senior Data Engineer</v>
          </cell>
          <cell r="H12605">
            <v>44965.421284722222</v>
          </cell>
        </row>
        <row r="12606">
          <cell r="A12606" t="str">
            <v>Data Analyst</v>
          </cell>
          <cell r="H12606">
            <v>45225.751145833332</v>
          </cell>
        </row>
        <row r="12607">
          <cell r="A12607" t="str">
            <v>Data Analyst</v>
          </cell>
          <cell r="H12607">
            <v>45288.5</v>
          </cell>
        </row>
        <row r="12608">
          <cell r="A12608" t="str">
            <v>Senior Data Engineer</v>
          </cell>
          <cell r="H12608">
            <v>45120.688715277778</v>
          </cell>
        </row>
        <row r="12609">
          <cell r="A12609" t="str">
            <v>Data Analyst</v>
          </cell>
          <cell r="H12609">
            <v>44955.625208333331</v>
          </cell>
        </row>
        <row r="12610">
          <cell r="A12610" t="str">
            <v>Senior Data Analyst</v>
          </cell>
          <cell r="H12610">
            <v>45201.666805555556</v>
          </cell>
        </row>
        <row r="12611">
          <cell r="A12611" t="str">
            <v>Data Engineer</v>
          </cell>
          <cell r="H12611">
            <v>45062.921631944453</v>
          </cell>
        </row>
        <row r="12612">
          <cell r="A12612" t="str">
            <v>Senior Data Scientist</v>
          </cell>
          <cell r="H12612">
            <v>45001.630069444444</v>
          </cell>
        </row>
        <row r="12613">
          <cell r="A12613" t="str">
            <v>Data Engineer</v>
          </cell>
          <cell r="H12613">
            <v>45148.297222222223</v>
          </cell>
        </row>
        <row r="12614">
          <cell r="A12614" t="str">
            <v>Data Scientist</v>
          </cell>
          <cell r="H12614">
            <v>45187.987476851849</v>
          </cell>
        </row>
        <row r="12615">
          <cell r="A12615" t="str">
            <v>Data Engineer</v>
          </cell>
          <cell r="H12615">
            <v>44952.326527777783</v>
          </cell>
        </row>
        <row r="12616">
          <cell r="A12616" t="str">
            <v>Data Scientist</v>
          </cell>
          <cell r="H12616">
            <v>44930.836631944447</v>
          </cell>
        </row>
        <row r="12617">
          <cell r="A12617" t="str">
            <v>Data Scientist</v>
          </cell>
          <cell r="H12617">
            <v>45051.721377314818</v>
          </cell>
        </row>
        <row r="12618">
          <cell r="A12618" t="str">
            <v>Data Analyst</v>
          </cell>
          <cell r="H12618">
            <v>45135.402719907397</v>
          </cell>
        </row>
        <row r="12619">
          <cell r="A12619" t="str">
            <v>Data Engineer</v>
          </cell>
          <cell r="H12619">
            <v>45089.421342592592</v>
          </cell>
        </row>
        <row r="12620">
          <cell r="A12620" t="str">
            <v>Data Scientist</v>
          </cell>
          <cell r="H12620">
            <v>45200.252372685187</v>
          </cell>
        </row>
        <row r="12621">
          <cell r="A12621" t="str">
            <v>Data Analyst</v>
          </cell>
          <cell r="H12621">
            <v>45190.202893518523</v>
          </cell>
        </row>
        <row r="12622">
          <cell r="A12622" t="str">
            <v>Data Scientist</v>
          </cell>
          <cell r="H12622">
            <v>45012.295474537037</v>
          </cell>
        </row>
        <row r="12623">
          <cell r="A12623" t="str">
            <v>Data Scientist</v>
          </cell>
          <cell r="H12623">
            <v>44949.002141203702</v>
          </cell>
        </row>
        <row r="12624">
          <cell r="A12624" t="str">
            <v>Senior Data Analyst</v>
          </cell>
          <cell r="H12624">
            <v>45022.789699074077</v>
          </cell>
        </row>
        <row r="12625">
          <cell r="A12625" t="str">
            <v>Data Scientist</v>
          </cell>
          <cell r="H12625">
            <v>45181.504513888889</v>
          </cell>
        </row>
        <row r="12626">
          <cell r="A12626" t="str">
            <v>Data Engineer</v>
          </cell>
          <cell r="H12626">
            <v>45037.770462962973</v>
          </cell>
        </row>
        <row r="12627">
          <cell r="A12627" t="str">
            <v>Senior Data Engineer</v>
          </cell>
          <cell r="H12627">
            <v>45063.580393518518</v>
          </cell>
        </row>
        <row r="12628">
          <cell r="A12628" t="str">
            <v>Data Engineer</v>
          </cell>
          <cell r="H12628">
            <v>45049.687754629631</v>
          </cell>
        </row>
        <row r="12629">
          <cell r="A12629" t="str">
            <v>Data Engineer</v>
          </cell>
          <cell r="H12629">
            <v>45203.9216087963</v>
          </cell>
        </row>
        <row r="12630">
          <cell r="A12630" t="str">
            <v>Data Scientist</v>
          </cell>
          <cell r="H12630">
            <v>45167.295937499999</v>
          </cell>
        </row>
        <row r="12631">
          <cell r="A12631" t="str">
            <v>Data Engineer</v>
          </cell>
          <cell r="H12631">
            <v>45055.057650462957</v>
          </cell>
        </row>
        <row r="12632">
          <cell r="A12632" t="str">
            <v>Data Engineer</v>
          </cell>
          <cell r="H12632">
            <v>44999.508611111109</v>
          </cell>
        </row>
        <row r="12633">
          <cell r="A12633" t="str">
            <v>Software Engineer</v>
          </cell>
          <cell r="H12633">
            <v>45167.421851851846</v>
          </cell>
        </row>
        <row r="12634">
          <cell r="A12634" t="str">
            <v>Data Scientist</v>
          </cell>
          <cell r="H12634">
            <v>45020.74590277778</v>
          </cell>
        </row>
        <row r="12635">
          <cell r="A12635" t="str">
            <v>Software Engineer</v>
          </cell>
          <cell r="H12635">
            <v>45213.58353009259</v>
          </cell>
        </row>
        <row r="12636">
          <cell r="A12636" t="str">
            <v>Senior Data Analyst</v>
          </cell>
          <cell r="H12636">
            <v>45061.959513888891</v>
          </cell>
        </row>
        <row r="12637">
          <cell r="A12637" t="str">
            <v>Senior Data Analyst</v>
          </cell>
          <cell r="H12637">
            <v>44943.122673611113</v>
          </cell>
        </row>
        <row r="12638">
          <cell r="A12638" t="str">
            <v>Senior Data Scientist</v>
          </cell>
          <cell r="H12638">
            <v>45140.544861111113</v>
          </cell>
        </row>
        <row r="12639">
          <cell r="A12639" t="str">
            <v>Data Engineer</v>
          </cell>
          <cell r="H12639">
            <v>45076.548171296286</v>
          </cell>
        </row>
        <row r="12640">
          <cell r="A12640" t="str">
            <v>Senior Data Engineer</v>
          </cell>
          <cell r="H12640">
            <v>44971.308206018519</v>
          </cell>
        </row>
        <row r="12641">
          <cell r="A12641" t="str">
            <v>Data Engineer</v>
          </cell>
          <cell r="H12641">
            <v>45170.436168981483</v>
          </cell>
        </row>
        <row r="12642">
          <cell r="A12642" t="str">
            <v>Data Engineer</v>
          </cell>
          <cell r="H12642">
            <v>45132.462442129632</v>
          </cell>
        </row>
        <row r="12643">
          <cell r="A12643" t="str">
            <v>Data Scientist</v>
          </cell>
          <cell r="H12643">
            <v>45135.376805555563</v>
          </cell>
        </row>
        <row r="12644">
          <cell r="A12644" t="str">
            <v>Senior Data Scientist</v>
          </cell>
          <cell r="H12644">
            <v>44931.461597222216</v>
          </cell>
        </row>
        <row r="12645">
          <cell r="A12645" t="str">
            <v>Data Analyst</v>
          </cell>
          <cell r="H12645">
            <v>44946.085555555554</v>
          </cell>
        </row>
        <row r="12646">
          <cell r="A12646" t="str">
            <v>Data Analyst</v>
          </cell>
          <cell r="H12646">
            <v>44979.843449074076</v>
          </cell>
        </row>
        <row r="12647">
          <cell r="A12647" t="str">
            <v>Data Analyst</v>
          </cell>
          <cell r="H12647">
            <v>45055.91678240741</v>
          </cell>
        </row>
        <row r="12648">
          <cell r="A12648" t="str">
            <v>Senior Data Analyst</v>
          </cell>
          <cell r="H12648">
            <v>45064.166574074072</v>
          </cell>
        </row>
        <row r="12649">
          <cell r="A12649" t="str">
            <v>Senior Data Scientist</v>
          </cell>
          <cell r="H12649">
            <v>45285.290983796287</v>
          </cell>
        </row>
        <row r="12650">
          <cell r="A12650" t="str">
            <v>Business Analyst</v>
          </cell>
          <cell r="H12650">
            <v>45272.125960648147</v>
          </cell>
        </row>
        <row r="12651">
          <cell r="A12651" t="str">
            <v>Senior Data Analyst</v>
          </cell>
          <cell r="H12651">
            <v>45113.376168981478</v>
          </cell>
        </row>
        <row r="12652">
          <cell r="A12652" t="str">
            <v>Data Engineer</v>
          </cell>
          <cell r="H12652">
            <v>45149.525995370372</v>
          </cell>
        </row>
        <row r="12653">
          <cell r="A12653" t="str">
            <v>Data Engineer</v>
          </cell>
          <cell r="H12653">
            <v>45073.547094907408</v>
          </cell>
        </row>
        <row r="12654">
          <cell r="A12654" t="str">
            <v>Data Engineer</v>
          </cell>
          <cell r="H12654">
            <v>45182.048275462963</v>
          </cell>
        </row>
        <row r="12655">
          <cell r="A12655" t="str">
            <v>Data Engineer</v>
          </cell>
          <cell r="H12655">
            <v>45074.005462962959</v>
          </cell>
        </row>
        <row r="12656">
          <cell r="A12656" t="str">
            <v>Data Engineer</v>
          </cell>
          <cell r="H12656">
            <v>45215.603275462963</v>
          </cell>
        </row>
        <row r="12657">
          <cell r="A12657" t="str">
            <v>Data Engineer</v>
          </cell>
          <cell r="H12657">
            <v>45096.728530092587</v>
          </cell>
        </row>
        <row r="12658">
          <cell r="A12658" t="str">
            <v>Data Engineer</v>
          </cell>
          <cell r="H12658">
            <v>45285.171087962961</v>
          </cell>
        </row>
        <row r="12659">
          <cell r="A12659" t="str">
            <v>Senior Data Analyst</v>
          </cell>
          <cell r="H12659">
            <v>45107.583321759259</v>
          </cell>
        </row>
        <row r="12660">
          <cell r="A12660" t="str">
            <v>Data Engineer</v>
          </cell>
          <cell r="H12660">
            <v>45160.59138888889</v>
          </cell>
        </row>
        <row r="12661">
          <cell r="A12661" t="str">
            <v>Data Analyst</v>
          </cell>
          <cell r="H12661">
            <v>45196.850243055553</v>
          </cell>
        </row>
        <row r="12662">
          <cell r="A12662" t="str">
            <v>Data Engineer</v>
          </cell>
          <cell r="H12662">
            <v>44958.176041666673</v>
          </cell>
        </row>
        <row r="12663">
          <cell r="A12663" t="str">
            <v>Machine Learning Engineer</v>
          </cell>
          <cell r="H12663">
            <v>45126.758449074077</v>
          </cell>
        </row>
        <row r="12664">
          <cell r="A12664" t="str">
            <v>Data Analyst</v>
          </cell>
          <cell r="H12664">
            <v>44945.663888888892</v>
          </cell>
        </row>
        <row r="12665">
          <cell r="A12665" t="str">
            <v>Data Analyst</v>
          </cell>
          <cell r="H12665">
            <v>45124.528032407397</v>
          </cell>
        </row>
        <row r="12666">
          <cell r="A12666" t="str">
            <v>Data Analyst</v>
          </cell>
          <cell r="H12666">
            <v>44998.667731481481</v>
          </cell>
        </row>
        <row r="12667">
          <cell r="A12667" t="str">
            <v>Data Analyst</v>
          </cell>
          <cell r="H12667">
            <v>45042.291574074072</v>
          </cell>
        </row>
        <row r="12668">
          <cell r="A12668" t="str">
            <v>Data Scientist</v>
          </cell>
          <cell r="H12668">
            <v>45274.71166666667</v>
          </cell>
        </row>
        <row r="12669">
          <cell r="A12669" t="str">
            <v>Data Scientist</v>
          </cell>
          <cell r="H12669">
            <v>45096.628912037027</v>
          </cell>
        </row>
        <row r="12670">
          <cell r="A12670" t="str">
            <v>Data Engineer</v>
          </cell>
          <cell r="H12670">
            <v>44977.388356481482</v>
          </cell>
        </row>
        <row r="12671">
          <cell r="A12671" t="str">
            <v>Data Analyst</v>
          </cell>
          <cell r="H12671">
            <v>45103.750208333331</v>
          </cell>
        </row>
        <row r="12672">
          <cell r="A12672" t="str">
            <v>Data Engineer</v>
          </cell>
          <cell r="H12672">
            <v>45225.881504629629</v>
          </cell>
        </row>
        <row r="12673">
          <cell r="A12673" t="str">
            <v>Data Analyst</v>
          </cell>
          <cell r="H12673">
            <v>45057.459305555552</v>
          </cell>
        </row>
        <row r="12674">
          <cell r="A12674" t="str">
            <v>Business Analyst</v>
          </cell>
          <cell r="H12674">
            <v>45058.95789351852</v>
          </cell>
        </row>
        <row r="12675">
          <cell r="A12675" t="str">
            <v>Data Engineer</v>
          </cell>
          <cell r="H12675">
            <v>44947.096666666657</v>
          </cell>
        </row>
        <row r="12676">
          <cell r="A12676" t="str">
            <v>Senior Data Engineer</v>
          </cell>
          <cell r="H12676">
            <v>45097.897546296299</v>
          </cell>
        </row>
        <row r="12677">
          <cell r="A12677" t="str">
            <v>Data Analyst</v>
          </cell>
          <cell r="H12677">
            <v>45079.833310185182</v>
          </cell>
        </row>
        <row r="12678">
          <cell r="A12678" t="str">
            <v>Data Analyst</v>
          </cell>
          <cell r="H12678">
            <v>45016.666712962957</v>
          </cell>
        </row>
        <row r="12679">
          <cell r="A12679" t="str">
            <v>Data Engineer</v>
          </cell>
          <cell r="H12679">
            <v>45105.019594907397</v>
          </cell>
        </row>
        <row r="12680">
          <cell r="A12680" t="str">
            <v>Data Engineer</v>
          </cell>
          <cell r="H12680">
            <v>44942.44866898148</v>
          </cell>
        </row>
        <row r="12681">
          <cell r="A12681" t="str">
            <v>Data Analyst</v>
          </cell>
          <cell r="H12681">
            <v>44970.80023148148</v>
          </cell>
        </row>
        <row r="12682">
          <cell r="A12682" t="str">
            <v>Data Scientist</v>
          </cell>
          <cell r="H12682">
            <v>45012.795763888891</v>
          </cell>
        </row>
        <row r="12683">
          <cell r="A12683" t="str">
            <v>Machine Learning Engineer</v>
          </cell>
          <cell r="H12683">
            <v>45246.84579861111</v>
          </cell>
        </row>
        <row r="12684">
          <cell r="A12684" t="str">
            <v>Data Analyst</v>
          </cell>
          <cell r="H12684">
            <v>45163.250949074078</v>
          </cell>
        </row>
        <row r="12685">
          <cell r="A12685" t="str">
            <v>Data Scientist</v>
          </cell>
          <cell r="H12685">
            <v>45233.875925925917</v>
          </cell>
        </row>
        <row r="12686">
          <cell r="A12686" t="str">
            <v>Data Analyst</v>
          </cell>
          <cell r="H12686">
            <v>45044.250844907408</v>
          </cell>
        </row>
        <row r="12687">
          <cell r="A12687" t="str">
            <v>Data Engineer</v>
          </cell>
          <cell r="H12687">
            <v>44992.93990740741</v>
          </cell>
        </row>
        <row r="12688">
          <cell r="A12688" t="str">
            <v>Data Engineer</v>
          </cell>
          <cell r="H12688">
            <v>45240.350219907406</v>
          </cell>
        </row>
        <row r="12689">
          <cell r="A12689" t="str">
            <v>Senior Data Engineer</v>
          </cell>
          <cell r="H12689">
            <v>45152.129606481481</v>
          </cell>
        </row>
        <row r="12690">
          <cell r="A12690" t="str">
            <v>Data Scientist</v>
          </cell>
          <cell r="H12690">
            <v>44938.33693287037</v>
          </cell>
        </row>
        <row r="12691">
          <cell r="A12691" t="str">
            <v>Data Analyst</v>
          </cell>
          <cell r="H12691">
            <v>45058.793078703697</v>
          </cell>
        </row>
        <row r="12692">
          <cell r="A12692" t="str">
            <v>Data Scientist</v>
          </cell>
          <cell r="H12692">
            <v>44946.932395833333</v>
          </cell>
        </row>
        <row r="12693">
          <cell r="A12693" t="str">
            <v>Data Engineer</v>
          </cell>
          <cell r="H12693">
            <v>45047.630254629628</v>
          </cell>
        </row>
        <row r="12694">
          <cell r="A12694" t="str">
            <v>Senior Data Analyst</v>
          </cell>
          <cell r="H12694">
            <v>45007.337789351863</v>
          </cell>
        </row>
        <row r="12695">
          <cell r="A12695" t="str">
            <v>Data Engineer</v>
          </cell>
          <cell r="H12695">
            <v>45061.893773148149</v>
          </cell>
        </row>
        <row r="12696">
          <cell r="A12696" t="str">
            <v>Data Engineer</v>
          </cell>
          <cell r="H12696">
            <v>45082.879895833343</v>
          </cell>
        </row>
        <row r="12697">
          <cell r="A12697" t="str">
            <v>Data Analyst</v>
          </cell>
          <cell r="H12697">
            <v>45254.383391203701</v>
          </cell>
        </row>
        <row r="12698">
          <cell r="A12698" t="str">
            <v>Software Engineer</v>
          </cell>
          <cell r="H12698">
            <v>45244.66909722222</v>
          </cell>
        </row>
        <row r="12699">
          <cell r="A12699" t="str">
            <v>Senior Data Analyst</v>
          </cell>
          <cell r="H12699">
            <v>45112.375787037039</v>
          </cell>
        </row>
        <row r="12700">
          <cell r="A12700" t="str">
            <v>Data Analyst</v>
          </cell>
          <cell r="H12700">
            <v>45267.667997685188</v>
          </cell>
        </row>
        <row r="12701">
          <cell r="A12701" t="str">
            <v>Data Scientist</v>
          </cell>
          <cell r="H12701">
            <v>45099.975763888891</v>
          </cell>
        </row>
        <row r="12702">
          <cell r="A12702" t="str">
            <v>Senior Data Engineer</v>
          </cell>
          <cell r="H12702">
            <v>45144.308680555558</v>
          </cell>
        </row>
        <row r="12703">
          <cell r="A12703" t="str">
            <v>Data Engineer</v>
          </cell>
          <cell r="H12703">
            <v>45117.879259259258</v>
          </cell>
        </row>
        <row r="12704">
          <cell r="A12704" t="str">
            <v>Machine Learning Engineer</v>
          </cell>
          <cell r="H12704">
            <v>45172.588599537034</v>
          </cell>
        </row>
        <row r="12705">
          <cell r="A12705" t="str">
            <v>Data Scientist</v>
          </cell>
          <cell r="H12705">
            <v>45208.808321759258</v>
          </cell>
        </row>
        <row r="12706">
          <cell r="A12706" t="str">
            <v>Senior Data Scientist</v>
          </cell>
          <cell r="H12706">
            <v>45037.339895833327</v>
          </cell>
        </row>
        <row r="12707">
          <cell r="A12707" t="str">
            <v>Senior Data Scientist</v>
          </cell>
          <cell r="H12707">
            <v>45029.89135416667</v>
          </cell>
        </row>
        <row r="12708">
          <cell r="A12708" t="str">
            <v>Senior Data Engineer</v>
          </cell>
          <cell r="H12708">
            <v>45265.671435185177</v>
          </cell>
        </row>
        <row r="12709">
          <cell r="A12709" t="str">
            <v>Data Scientist</v>
          </cell>
          <cell r="H12709">
            <v>45091.545312499999</v>
          </cell>
        </row>
        <row r="12710">
          <cell r="A12710" t="str">
            <v>Data Scientist</v>
          </cell>
          <cell r="H12710">
            <v>45048.188773148147</v>
          </cell>
        </row>
        <row r="12711">
          <cell r="A12711" t="str">
            <v>Senior Data Engineer</v>
          </cell>
          <cell r="H12711">
            <v>45126.523900462962</v>
          </cell>
        </row>
        <row r="12712">
          <cell r="A12712" t="str">
            <v>Data Analyst</v>
          </cell>
          <cell r="H12712">
            <v>45148.292951388888</v>
          </cell>
        </row>
        <row r="12713">
          <cell r="A12713" t="str">
            <v>Data Analyst</v>
          </cell>
          <cell r="H12713">
            <v>45084.458287037043</v>
          </cell>
        </row>
        <row r="12714">
          <cell r="A12714" t="str">
            <v>Senior Data Engineer</v>
          </cell>
          <cell r="H12714">
            <v>45173.130706018521</v>
          </cell>
        </row>
        <row r="12715">
          <cell r="A12715" t="str">
            <v>Machine Learning Engineer</v>
          </cell>
          <cell r="H12715">
            <v>44993.33734953704</v>
          </cell>
        </row>
        <row r="12716">
          <cell r="A12716" t="str">
            <v>Data Scientist</v>
          </cell>
          <cell r="H12716">
            <v>45135.710196759261</v>
          </cell>
        </row>
        <row r="12717">
          <cell r="A12717" t="str">
            <v>Data Analyst</v>
          </cell>
          <cell r="H12717">
            <v>45090.625254629631</v>
          </cell>
        </row>
        <row r="12718">
          <cell r="A12718" t="str">
            <v>Data Scientist</v>
          </cell>
          <cell r="H12718">
            <v>45258.552743055552</v>
          </cell>
        </row>
        <row r="12719">
          <cell r="A12719" t="str">
            <v>Senior Data Scientist</v>
          </cell>
          <cell r="H12719">
            <v>45196.878206018519</v>
          </cell>
        </row>
        <row r="12720">
          <cell r="A12720" t="str">
            <v>Data Engineer</v>
          </cell>
          <cell r="H12720">
            <v>45117.787511574083</v>
          </cell>
        </row>
        <row r="12721">
          <cell r="A12721" t="str">
            <v>Senior Data Analyst</v>
          </cell>
          <cell r="H12721">
            <v>45080.50104166667</v>
          </cell>
        </row>
        <row r="12722">
          <cell r="A12722" t="str">
            <v>Senior Data Engineer</v>
          </cell>
          <cell r="H12722">
            <v>45014.563981481479</v>
          </cell>
        </row>
        <row r="12723">
          <cell r="A12723" t="str">
            <v>Data Analyst</v>
          </cell>
          <cell r="H12723">
            <v>45132.292048611111</v>
          </cell>
        </row>
        <row r="12724">
          <cell r="A12724" t="str">
            <v>Data Analyst</v>
          </cell>
          <cell r="H12724">
            <v>45235.792453703703</v>
          </cell>
        </row>
        <row r="12725">
          <cell r="A12725" t="str">
            <v>Data Scientist</v>
          </cell>
          <cell r="H12725">
            <v>45007.938217592593</v>
          </cell>
        </row>
        <row r="12726">
          <cell r="A12726" t="str">
            <v>Data Engineer</v>
          </cell>
          <cell r="H12726">
            <v>45107.549398148149</v>
          </cell>
        </row>
        <row r="12727">
          <cell r="A12727" t="str">
            <v>Business Analyst</v>
          </cell>
          <cell r="H12727">
            <v>45006.803877314807</v>
          </cell>
        </row>
        <row r="12728">
          <cell r="A12728" t="str">
            <v>Data Analyst</v>
          </cell>
          <cell r="H12728">
            <v>45074.801388888889</v>
          </cell>
        </row>
        <row r="12729">
          <cell r="A12729" t="str">
            <v>Data Engineer</v>
          </cell>
          <cell r="H12729">
            <v>45070.88076388889</v>
          </cell>
        </row>
        <row r="12730">
          <cell r="A12730" t="str">
            <v>Business Analyst</v>
          </cell>
          <cell r="H12730">
            <v>44947.337557870371</v>
          </cell>
        </row>
        <row r="12731">
          <cell r="A12731" t="str">
            <v>Data Scientist</v>
          </cell>
          <cell r="H12731">
            <v>45182.251909722218</v>
          </cell>
        </row>
        <row r="12732">
          <cell r="A12732" t="str">
            <v>Data Scientist</v>
          </cell>
          <cell r="H12732">
            <v>44956.33766203704</v>
          </cell>
        </row>
        <row r="12733">
          <cell r="A12733" t="str">
            <v>Data Engineer</v>
          </cell>
          <cell r="H12733">
            <v>45030.588483796288</v>
          </cell>
        </row>
        <row r="12734">
          <cell r="A12734" t="str">
            <v>Senior Data Scientist</v>
          </cell>
          <cell r="H12734">
            <v>45196.293842592589</v>
          </cell>
        </row>
        <row r="12735">
          <cell r="A12735" t="str">
            <v>Data Scientist</v>
          </cell>
          <cell r="H12735">
            <v>45002.878657407397</v>
          </cell>
        </row>
        <row r="12736">
          <cell r="A12736" t="str">
            <v>Data Scientist</v>
          </cell>
          <cell r="H12736">
            <v>44981.836770833332</v>
          </cell>
        </row>
        <row r="12737">
          <cell r="A12737" t="str">
            <v>Data Engineer</v>
          </cell>
          <cell r="H12737">
            <v>45093.466053240743</v>
          </cell>
        </row>
        <row r="12738">
          <cell r="A12738" t="str">
            <v>Data Analyst</v>
          </cell>
          <cell r="H12738">
            <v>44959.584699074083</v>
          </cell>
        </row>
        <row r="12739">
          <cell r="A12739" t="str">
            <v>Senior Data Analyst</v>
          </cell>
          <cell r="H12739">
            <v>45149.008009259262</v>
          </cell>
        </row>
        <row r="12740">
          <cell r="A12740" t="str">
            <v>Data Scientist</v>
          </cell>
          <cell r="H12740">
            <v>45236.629618055558</v>
          </cell>
        </row>
        <row r="12741">
          <cell r="A12741" t="str">
            <v>Data Scientist</v>
          </cell>
          <cell r="H12741">
            <v>45157.543449074074</v>
          </cell>
        </row>
        <row r="12742">
          <cell r="A12742" t="str">
            <v>Data Scientist</v>
          </cell>
          <cell r="H12742">
            <v>45151.54347222222</v>
          </cell>
        </row>
        <row r="12743">
          <cell r="A12743" t="str">
            <v>Data Analyst</v>
          </cell>
          <cell r="H12743">
            <v>45118.500289351847</v>
          </cell>
        </row>
        <row r="12744">
          <cell r="A12744" t="str">
            <v>Data Scientist</v>
          </cell>
          <cell r="H12744">
            <v>45055.882465277777</v>
          </cell>
        </row>
        <row r="12745">
          <cell r="A12745" t="str">
            <v>Data Engineer</v>
          </cell>
          <cell r="H12745">
            <v>45104.894745370373</v>
          </cell>
        </row>
        <row r="12746">
          <cell r="A12746" t="str">
            <v>Business Analyst</v>
          </cell>
          <cell r="H12746">
            <v>45279.835462962961</v>
          </cell>
        </row>
        <row r="12747">
          <cell r="A12747" t="str">
            <v>Data Engineer</v>
          </cell>
          <cell r="H12747">
            <v>45031.717164351852</v>
          </cell>
        </row>
        <row r="12748">
          <cell r="A12748" t="str">
            <v>Machine Learning Engineer</v>
          </cell>
          <cell r="H12748">
            <v>45260.252824074072</v>
          </cell>
        </row>
        <row r="12749">
          <cell r="A12749" t="str">
            <v>Senior Data Engineer</v>
          </cell>
          <cell r="H12749">
            <v>45197.630659722221</v>
          </cell>
        </row>
        <row r="12750">
          <cell r="A12750" t="str">
            <v>Data Scientist</v>
          </cell>
          <cell r="H12750">
            <v>45230.454618055563</v>
          </cell>
        </row>
        <row r="12751">
          <cell r="A12751" t="str">
            <v>Data Engineer</v>
          </cell>
          <cell r="H12751">
            <v>45166.546134259261</v>
          </cell>
        </row>
        <row r="12752">
          <cell r="A12752" t="str">
            <v>Data Engineer</v>
          </cell>
          <cell r="H12752">
            <v>45162.462743055563</v>
          </cell>
        </row>
        <row r="12753">
          <cell r="A12753" t="str">
            <v>Data Scientist</v>
          </cell>
          <cell r="H12753">
            <v>45134.586539351847</v>
          </cell>
        </row>
        <row r="12754">
          <cell r="A12754" t="str">
            <v>Data Analyst</v>
          </cell>
          <cell r="H12754">
            <v>45105.041712962957</v>
          </cell>
        </row>
        <row r="12755">
          <cell r="A12755" t="str">
            <v>Software Engineer</v>
          </cell>
          <cell r="H12755">
            <v>44935.336168981477</v>
          </cell>
        </row>
        <row r="12756">
          <cell r="A12756" t="str">
            <v>Data Engineer</v>
          </cell>
          <cell r="H12756">
            <v>45016.13244212963</v>
          </cell>
        </row>
        <row r="12757">
          <cell r="A12757" t="str">
            <v>Senior Data Engineer</v>
          </cell>
          <cell r="H12757">
            <v>45218.643333333333</v>
          </cell>
        </row>
        <row r="12758">
          <cell r="A12758" t="str">
            <v>Data Engineer</v>
          </cell>
          <cell r="H12758">
            <v>45148.757800925923</v>
          </cell>
        </row>
        <row r="12759">
          <cell r="A12759" t="str">
            <v>Senior Data Scientist</v>
          </cell>
          <cell r="H12759">
            <v>45058.752442129633</v>
          </cell>
        </row>
        <row r="12760">
          <cell r="A12760" t="str">
            <v>Data Analyst</v>
          </cell>
          <cell r="H12760">
            <v>45084.521458333344</v>
          </cell>
        </row>
        <row r="12761">
          <cell r="A12761" t="str">
            <v>Data Scientist</v>
          </cell>
          <cell r="H12761">
            <v>45148.66914351852</v>
          </cell>
        </row>
        <row r="12762">
          <cell r="A12762" t="str">
            <v>Data Scientist</v>
          </cell>
          <cell r="H12762">
            <v>44929.981562499997</v>
          </cell>
        </row>
        <row r="12763">
          <cell r="A12763" t="str">
            <v>Data Analyst</v>
          </cell>
          <cell r="H12763">
            <v>45152.750787037039</v>
          </cell>
        </row>
        <row r="12764">
          <cell r="A12764" t="str">
            <v>Data Scientist</v>
          </cell>
          <cell r="H12764">
            <v>45084.266944444447</v>
          </cell>
        </row>
        <row r="12765">
          <cell r="A12765" t="str">
            <v>Data Engineer</v>
          </cell>
          <cell r="H12765">
            <v>45284.315034722233</v>
          </cell>
        </row>
        <row r="12766">
          <cell r="A12766" t="str">
            <v>Senior Data Analyst</v>
          </cell>
          <cell r="H12766">
            <v>45171.583958333344</v>
          </cell>
        </row>
        <row r="12767">
          <cell r="A12767" t="str">
            <v>Data Engineer</v>
          </cell>
          <cell r="H12767">
            <v>44944.010046296287</v>
          </cell>
        </row>
        <row r="12768">
          <cell r="A12768" t="str">
            <v>Data Analyst</v>
          </cell>
          <cell r="H12768">
            <v>45113.583807870367</v>
          </cell>
        </row>
        <row r="12769">
          <cell r="A12769" t="str">
            <v>Data Engineer</v>
          </cell>
          <cell r="H12769">
            <v>45257.631666666668</v>
          </cell>
        </row>
        <row r="12770">
          <cell r="A12770" t="str">
            <v>Data Scientist</v>
          </cell>
          <cell r="H12770">
            <v>45232.792754629627</v>
          </cell>
        </row>
        <row r="12771">
          <cell r="A12771" t="str">
            <v>Data Engineer</v>
          </cell>
          <cell r="H12771">
            <v>44974.740416666667</v>
          </cell>
        </row>
        <row r="12772">
          <cell r="A12772" t="str">
            <v>Data Scientist</v>
          </cell>
          <cell r="H12772">
            <v>45288.308495370373</v>
          </cell>
        </row>
        <row r="12773">
          <cell r="A12773" t="str">
            <v>Senior Data Scientist</v>
          </cell>
          <cell r="H12773">
            <v>45096.462060185193</v>
          </cell>
        </row>
        <row r="12774">
          <cell r="A12774" t="str">
            <v>Data Analyst</v>
          </cell>
          <cell r="H12774">
            <v>45280.55395833333</v>
          </cell>
        </row>
        <row r="12775">
          <cell r="A12775" t="str">
            <v>Data Analyst</v>
          </cell>
          <cell r="H12775">
            <v>45127.375497685192</v>
          </cell>
        </row>
        <row r="12776">
          <cell r="A12776" t="str">
            <v>Data Scientist</v>
          </cell>
          <cell r="H12776">
            <v>45152.699247685188</v>
          </cell>
        </row>
        <row r="12777">
          <cell r="A12777" t="str">
            <v>Data Analyst</v>
          </cell>
          <cell r="H12777">
            <v>44984.667025462957</v>
          </cell>
        </row>
        <row r="12778">
          <cell r="A12778" t="str">
            <v>Machine Learning Engineer</v>
          </cell>
          <cell r="H12778">
            <v>44943.201944444438</v>
          </cell>
        </row>
        <row r="12779">
          <cell r="A12779" t="str">
            <v>Data Analyst</v>
          </cell>
          <cell r="H12779">
            <v>45225.288310185177</v>
          </cell>
        </row>
        <row r="12780">
          <cell r="A12780" t="str">
            <v>Data Analyst</v>
          </cell>
          <cell r="H12780">
            <v>45229.083854166667</v>
          </cell>
        </row>
        <row r="12781">
          <cell r="A12781" t="str">
            <v>Data Scientist</v>
          </cell>
          <cell r="H12781">
            <v>44999.076597222222</v>
          </cell>
        </row>
        <row r="12782">
          <cell r="A12782" t="str">
            <v>Data Scientist</v>
          </cell>
          <cell r="H12782">
            <v>45225.75072916667</v>
          </cell>
        </row>
        <row r="12783">
          <cell r="A12783" t="str">
            <v>Data Scientist</v>
          </cell>
          <cell r="H12783">
            <v>44942.680254629631</v>
          </cell>
        </row>
        <row r="12784">
          <cell r="A12784" t="str">
            <v>Data Engineer</v>
          </cell>
          <cell r="H12784">
            <v>45062.077048611107</v>
          </cell>
        </row>
        <row r="12785">
          <cell r="A12785" t="str">
            <v>Senior Data Analyst</v>
          </cell>
          <cell r="H12785">
            <v>45079.54246527778</v>
          </cell>
        </row>
        <row r="12786">
          <cell r="A12786" t="str">
            <v>Data Analyst</v>
          </cell>
          <cell r="H12786">
            <v>45098.792037037027</v>
          </cell>
        </row>
        <row r="12787">
          <cell r="A12787" t="str">
            <v>Data Scientist</v>
          </cell>
          <cell r="H12787">
            <v>45056.997835648152</v>
          </cell>
        </row>
        <row r="12788">
          <cell r="A12788" t="str">
            <v>Senior Data Engineer</v>
          </cell>
          <cell r="H12788">
            <v>45028.728981481479</v>
          </cell>
        </row>
        <row r="12789">
          <cell r="A12789" t="str">
            <v>Senior Data Engineer</v>
          </cell>
          <cell r="H12789">
            <v>45206.064849537041</v>
          </cell>
        </row>
        <row r="12790">
          <cell r="A12790" t="str">
            <v>Data Analyst</v>
          </cell>
          <cell r="H12790">
            <v>45198.627627314818</v>
          </cell>
        </row>
        <row r="12791">
          <cell r="A12791" t="str">
            <v>Data Scientist</v>
          </cell>
          <cell r="H12791">
            <v>45216.793379629627</v>
          </cell>
        </row>
        <row r="12792">
          <cell r="A12792" t="str">
            <v>Data Engineer</v>
          </cell>
          <cell r="H12792">
            <v>45000.402442129627</v>
          </cell>
        </row>
        <row r="12793">
          <cell r="A12793" t="str">
            <v>Data Scientist</v>
          </cell>
          <cell r="H12793">
            <v>45015.488275462973</v>
          </cell>
        </row>
        <row r="12794">
          <cell r="A12794" t="str">
            <v>Business Analyst</v>
          </cell>
          <cell r="H12794">
            <v>45082.751851851863</v>
          </cell>
        </row>
        <row r="12795">
          <cell r="A12795" t="str">
            <v>Data Engineer</v>
          </cell>
          <cell r="H12795">
            <v>45218.80195601852</v>
          </cell>
        </row>
        <row r="12796">
          <cell r="A12796" t="str">
            <v>Data Engineer</v>
          </cell>
          <cell r="H12796">
            <v>44950.29109953704</v>
          </cell>
        </row>
        <row r="12797">
          <cell r="A12797" t="str">
            <v>Senior Data Analyst</v>
          </cell>
          <cell r="H12797">
            <v>44945.804791666669</v>
          </cell>
        </row>
        <row r="12798">
          <cell r="A12798" t="str">
            <v>Data Scientist</v>
          </cell>
          <cell r="H12798">
            <v>45227.08489583333</v>
          </cell>
        </row>
        <row r="12799">
          <cell r="A12799" t="str">
            <v>Data Analyst</v>
          </cell>
          <cell r="H12799">
            <v>45187.986898148149</v>
          </cell>
        </row>
        <row r="12800">
          <cell r="A12800" t="str">
            <v>Data Scientist</v>
          </cell>
          <cell r="H12800">
            <v>44960.628217592603</v>
          </cell>
        </row>
        <row r="12801">
          <cell r="A12801" t="str">
            <v>Data Analyst</v>
          </cell>
          <cell r="H12801">
            <v>45154.802164351851</v>
          </cell>
        </row>
        <row r="12802">
          <cell r="A12802" t="str">
            <v>Senior Data Engineer</v>
          </cell>
          <cell r="H12802">
            <v>45103.671053240738</v>
          </cell>
        </row>
        <row r="12803">
          <cell r="A12803" t="str">
            <v>Data Engineer</v>
          </cell>
          <cell r="H12803">
            <v>45090.504502314812</v>
          </cell>
        </row>
        <row r="12804">
          <cell r="A12804" t="str">
            <v>Data Analyst</v>
          </cell>
          <cell r="H12804">
            <v>44941.584768518522</v>
          </cell>
        </row>
        <row r="12805">
          <cell r="A12805" t="str">
            <v>Data Analyst</v>
          </cell>
          <cell r="H12805">
            <v>45227.013159722221</v>
          </cell>
        </row>
        <row r="12806">
          <cell r="A12806" t="str">
            <v>Senior Data Engineer</v>
          </cell>
          <cell r="H12806">
            <v>45175.537743055553</v>
          </cell>
        </row>
        <row r="12807">
          <cell r="A12807" t="str">
            <v>Data Scientist</v>
          </cell>
          <cell r="H12807">
            <v>44992.097395833327</v>
          </cell>
        </row>
        <row r="12808">
          <cell r="A12808" t="str">
            <v>Data Engineer</v>
          </cell>
          <cell r="H12808">
            <v>45079.06144675926</v>
          </cell>
        </row>
        <row r="12809">
          <cell r="A12809" t="str">
            <v>Data Analyst</v>
          </cell>
          <cell r="H12809">
            <v>45163.25204861111</v>
          </cell>
        </row>
        <row r="12810">
          <cell r="A12810" t="str">
            <v>Data Analyst</v>
          </cell>
          <cell r="H12810">
            <v>45030.666875000003</v>
          </cell>
        </row>
        <row r="12811">
          <cell r="A12811" t="str">
            <v>Data Scientist</v>
          </cell>
          <cell r="H12811">
            <v>45143.528923611113</v>
          </cell>
        </row>
        <row r="12812">
          <cell r="A12812" t="str">
            <v>Senior Data Scientist</v>
          </cell>
          <cell r="H12812">
            <v>45013.045393518521</v>
          </cell>
        </row>
        <row r="12813">
          <cell r="A12813" t="str">
            <v>Data Engineer</v>
          </cell>
          <cell r="H12813">
            <v>44932.46435185185</v>
          </cell>
        </row>
        <row r="12814">
          <cell r="A12814" t="str">
            <v>Data Engineer</v>
          </cell>
          <cell r="H12814">
            <v>45030.850856481477</v>
          </cell>
        </row>
        <row r="12815">
          <cell r="A12815" t="str">
            <v>Data Scientist</v>
          </cell>
          <cell r="H12815">
            <v>45168.004432870373</v>
          </cell>
        </row>
        <row r="12816">
          <cell r="A12816" t="str">
            <v>Data Scientist</v>
          </cell>
          <cell r="H12816">
            <v>45146.453356481477</v>
          </cell>
        </row>
        <row r="12817">
          <cell r="A12817" t="str">
            <v>Senior Data Engineer</v>
          </cell>
          <cell r="H12817">
            <v>44999.84202546296</v>
          </cell>
        </row>
        <row r="12818">
          <cell r="A12818" t="str">
            <v>Data Analyst</v>
          </cell>
          <cell r="H12818">
            <v>44971.875428240739</v>
          </cell>
        </row>
        <row r="12819">
          <cell r="A12819" t="str">
            <v>Senior Data Scientist</v>
          </cell>
          <cell r="H12819">
            <v>44974.330138888887</v>
          </cell>
        </row>
        <row r="12820">
          <cell r="A12820" t="str">
            <v>Software Engineer</v>
          </cell>
          <cell r="H12820">
            <v>45051.128738425927</v>
          </cell>
        </row>
        <row r="12821">
          <cell r="A12821" t="str">
            <v>Data Engineer</v>
          </cell>
          <cell r="H12821">
            <v>45240.351053240738</v>
          </cell>
        </row>
        <row r="12822">
          <cell r="A12822" t="str">
            <v>Data Analyst</v>
          </cell>
          <cell r="H12822">
            <v>44951.708993055552</v>
          </cell>
        </row>
        <row r="12823">
          <cell r="A12823" t="str">
            <v>Data Analyst</v>
          </cell>
          <cell r="H12823">
            <v>45001.293113425927</v>
          </cell>
        </row>
        <row r="12824">
          <cell r="A12824" t="str">
            <v>Data Analyst</v>
          </cell>
          <cell r="H12824">
            <v>45000.834108796298</v>
          </cell>
        </row>
        <row r="12825">
          <cell r="A12825" t="str">
            <v>Senior Data Engineer</v>
          </cell>
          <cell r="H12825">
            <v>44993.921273148153</v>
          </cell>
        </row>
        <row r="12826">
          <cell r="A12826" t="str">
            <v>Data Engineer</v>
          </cell>
          <cell r="H12826">
            <v>45000.713680555556</v>
          </cell>
        </row>
        <row r="12827">
          <cell r="A12827" t="str">
            <v>Senior Data Scientist</v>
          </cell>
          <cell r="H12827">
            <v>45180.835046296299</v>
          </cell>
        </row>
        <row r="12828">
          <cell r="A12828" t="str">
            <v>Senior Data Engineer</v>
          </cell>
          <cell r="H12828">
            <v>45251.714236111111</v>
          </cell>
        </row>
        <row r="12829">
          <cell r="A12829" t="str">
            <v>Data Analyst</v>
          </cell>
          <cell r="H12829">
            <v>45042.625324074077</v>
          </cell>
        </row>
        <row r="12830">
          <cell r="A12830" t="str">
            <v>Business Analyst</v>
          </cell>
          <cell r="H12830">
            <v>45130.459178240737</v>
          </cell>
        </row>
        <row r="12831">
          <cell r="A12831" t="str">
            <v>Data Analyst</v>
          </cell>
          <cell r="H12831">
            <v>45180.667013888888</v>
          </cell>
        </row>
        <row r="12832">
          <cell r="A12832" t="str">
            <v>Data Scientist</v>
          </cell>
          <cell r="H12832">
            <v>45251.504108796304</v>
          </cell>
        </row>
        <row r="12833">
          <cell r="A12833" t="str">
            <v>Data Engineer</v>
          </cell>
          <cell r="H12833">
            <v>45145.532210648147</v>
          </cell>
        </row>
        <row r="12834">
          <cell r="A12834" t="str">
            <v>Data Engineer</v>
          </cell>
          <cell r="H12834">
            <v>45238.531909722216</v>
          </cell>
        </row>
        <row r="12835">
          <cell r="A12835" t="str">
            <v>Data Analyst</v>
          </cell>
          <cell r="H12835">
            <v>44949.959594907406</v>
          </cell>
        </row>
        <row r="12836">
          <cell r="A12836" t="str">
            <v>Data Engineer</v>
          </cell>
          <cell r="H12836">
            <v>45250.668229166673</v>
          </cell>
        </row>
        <row r="12837">
          <cell r="A12837" t="str">
            <v>Data Scientist</v>
          </cell>
          <cell r="H12837">
            <v>44937.253587962958</v>
          </cell>
        </row>
        <row r="12838">
          <cell r="A12838" t="str">
            <v>Software Engineer</v>
          </cell>
          <cell r="H12838">
            <v>45128.834675925929</v>
          </cell>
        </row>
        <row r="12839">
          <cell r="A12839" t="str">
            <v>Data Engineer</v>
          </cell>
          <cell r="H12839">
            <v>45120.438472222217</v>
          </cell>
        </row>
        <row r="12840">
          <cell r="A12840" t="str">
            <v>Data Scientist</v>
          </cell>
          <cell r="H12840">
            <v>45011.252337962957</v>
          </cell>
        </row>
        <row r="12841">
          <cell r="A12841" t="str">
            <v>Senior Data Analyst</v>
          </cell>
          <cell r="H12841">
            <v>45043.741064814807</v>
          </cell>
        </row>
        <row r="12842">
          <cell r="A12842" t="str">
            <v>Data Scientist</v>
          </cell>
          <cell r="H12842">
            <v>44934.002800925933</v>
          </cell>
        </row>
        <row r="12843">
          <cell r="A12843" t="str">
            <v>Data Scientist</v>
          </cell>
          <cell r="H12843">
            <v>45161.25236111111</v>
          </cell>
        </row>
        <row r="12844">
          <cell r="A12844" t="str">
            <v>Data Engineer</v>
          </cell>
          <cell r="H12844">
            <v>45020.632754629631</v>
          </cell>
        </row>
        <row r="12845">
          <cell r="A12845" t="str">
            <v>Data Engineer</v>
          </cell>
          <cell r="H12845">
            <v>45207.255509259259</v>
          </cell>
        </row>
        <row r="12846">
          <cell r="A12846" t="str">
            <v>Senior Data Scientist</v>
          </cell>
          <cell r="H12846">
            <v>44974.838171296287</v>
          </cell>
        </row>
        <row r="12847">
          <cell r="A12847" t="str">
            <v>Data Scientist</v>
          </cell>
          <cell r="H12847">
            <v>45033.585960648154</v>
          </cell>
        </row>
        <row r="12848">
          <cell r="A12848" t="str">
            <v>Business Analyst</v>
          </cell>
          <cell r="H12848">
            <v>45284.009583333333</v>
          </cell>
        </row>
        <row r="12849">
          <cell r="A12849" t="str">
            <v>Senior Data Scientist</v>
          </cell>
          <cell r="H12849">
            <v>45186.25167824074</v>
          </cell>
        </row>
        <row r="12850">
          <cell r="A12850" t="str">
            <v>Cloud Engineer</v>
          </cell>
          <cell r="H12850">
            <v>45014.828229166669</v>
          </cell>
        </row>
        <row r="12851">
          <cell r="A12851" t="str">
            <v>Data Analyst</v>
          </cell>
          <cell r="H12851">
            <v>45273.41747685185</v>
          </cell>
        </row>
        <row r="12852">
          <cell r="A12852" t="str">
            <v>Data Analyst</v>
          </cell>
          <cell r="H12852">
            <v>45237.041747685187</v>
          </cell>
        </row>
        <row r="12853">
          <cell r="A12853" t="str">
            <v>Senior Data Scientist</v>
          </cell>
          <cell r="H12853">
            <v>45014.400810185187</v>
          </cell>
        </row>
        <row r="12854">
          <cell r="A12854" t="str">
            <v>Data Analyst</v>
          </cell>
          <cell r="H12854">
            <v>45208.667974537027</v>
          </cell>
        </row>
        <row r="12855">
          <cell r="A12855" t="str">
            <v>Data Engineer</v>
          </cell>
          <cell r="H12855">
            <v>45083.75708333333</v>
          </cell>
        </row>
        <row r="12856">
          <cell r="A12856" t="str">
            <v>Data Engineer</v>
          </cell>
          <cell r="H12856">
            <v>45055.894606481481</v>
          </cell>
        </row>
        <row r="12857">
          <cell r="A12857" t="str">
            <v>Business Analyst</v>
          </cell>
          <cell r="H12857">
            <v>45146.010914351849</v>
          </cell>
        </row>
        <row r="12858">
          <cell r="A12858" t="str">
            <v>Data Engineer</v>
          </cell>
          <cell r="H12858">
            <v>45198.254027777781</v>
          </cell>
        </row>
        <row r="12859">
          <cell r="A12859" t="str">
            <v>Senior Data Engineer</v>
          </cell>
          <cell r="H12859">
            <v>44976.338229166657</v>
          </cell>
        </row>
        <row r="12860">
          <cell r="A12860" t="str">
            <v>Senior Data Scientist</v>
          </cell>
          <cell r="H12860">
            <v>45167.338414351849</v>
          </cell>
        </row>
        <row r="12861">
          <cell r="A12861" t="str">
            <v>Data Scientist</v>
          </cell>
          <cell r="H12861">
            <v>45231.778993055559</v>
          </cell>
        </row>
        <row r="12862">
          <cell r="A12862" t="str">
            <v>Data Scientist</v>
          </cell>
          <cell r="H12862">
            <v>45030.83556712963</v>
          </cell>
        </row>
        <row r="12863">
          <cell r="A12863" t="str">
            <v>Data Engineer</v>
          </cell>
          <cell r="H12863">
            <v>45188.787106481483</v>
          </cell>
        </row>
        <row r="12864">
          <cell r="A12864" t="str">
            <v>Data Engineer</v>
          </cell>
          <cell r="H12864">
            <v>44974.758344907408</v>
          </cell>
        </row>
        <row r="12865">
          <cell r="A12865" t="str">
            <v>Senior Data Scientist</v>
          </cell>
          <cell r="H12865">
            <v>45230.626701388886</v>
          </cell>
        </row>
        <row r="12866">
          <cell r="A12866" t="str">
            <v>Data Engineer</v>
          </cell>
          <cell r="H12866">
            <v>44960.256423611107</v>
          </cell>
        </row>
        <row r="12867">
          <cell r="A12867" t="str">
            <v>Data Analyst</v>
          </cell>
          <cell r="H12867">
            <v>45148.591273148151</v>
          </cell>
        </row>
        <row r="12868">
          <cell r="A12868" t="str">
            <v>Data Scientist</v>
          </cell>
          <cell r="H12868">
            <v>45209.473252314812</v>
          </cell>
        </row>
        <row r="12869">
          <cell r="A12869" t="str">
            <v>Senior Data Analyst</v>
          </cell>
          <cell r="H12869">
            <v>45062.079085648147</v>
          </cell>
        </row>
        <row r="12870">
          <cell r="A12870" t="str">
            <v>Senior Data Analyst</v>
          </cell>
          <cell r="H12870">
            <v>45229.084791666668</v>
          </cell>
        </row>
        <row r="12871">
          <cell r="A12871" t="str">
            <v>Data Scientist</v>
          </cell>
          <cell r="H12871">
            <v>44944.950856481482</v>
          </cell>
        </row>
        <row r="12872">
          <cell r="A12872" t="str">
            <v>Data Engineer</v>
          </cell>
          <cell r="H12872">
            <v>45119.884247685193</v>
          </cell>
        </row>
        <row r="12873">
          <cell r="A12873" t="str">
            <v>Senior Data Engineer</v>
          </cell>
          <cell r="H12873">
            <v>45098.881851851853</v>
          </cell>
        </row>
        <row r="12874">
          <cell r="A12874" t="str">
            <v>Data Analyst</v>
          </cell>
          <cell r="H12874">
            <v>45006.638506944437</v>
          </cell>
        </row>
        <row r="12875">
          <cell r="A12875" t="str">
            <v>Data Scientist</v>
          </cell>
          <cell r="H12875">
            <v>44942.808854166673</v>
          </cell>
        </row>
        <row r="12876">
          <cell r="A12876" t="str">
            <v>Data Analyst</v>
          </cell>
          <cell r="H12876">
            <v>45023.572662037041</v>
          </cell>
        </row>
        <row r="12877">
          <cell r="A12877" t="str">
            <v>Data Engineer</v>
          </cell>
          <cell r="H12877">
            <v>45172.255590277768</v>
          </cell>
        </row>
        <row r="12878">
          <cell r="A12878" t="str">
            <v>Data Engineer</v>
          </cell>
          <cell r="H12878">
            <v>45147.464687500003</v>
          </cell>
        </row>
        <row r="12879">
          <cell r="A12879" t="str">
            <v>Data Analyst</v>
          </cell>
          <cell r="H12879">
            <v>44970.29178240741</v>
          </cell>
        </row>
        <row r="12880">
          <cell r="A12880" t="str">
            <v>Senior Data Scientist</v>
          </cell>
          <cell r="H12880">
            <v>45028.625428240739</v>
          </cell>
        </row>
        <row r="12881">
          <cell r="A12881" t="str">
            <v>Data Scientist</v>
          </cell>
          <cell r="H12881">
            <v>45142.376875000002</v>
          </cell>
        </row>
        <row r="12882">
          <cell r="A12882" t="str">
            <v>Data Analyst</v>
          </cell>
          <cell r="H12882">
            <v>45096.545300925929</v>
          </cell>
        </row>
        <row r="12883">
          <cell r="A12883" t="str">
            <v>Senior Data Scientist</v>
          </cell>
          <cell r="H12883">
            <v>45007.382581018523</v>
          </cell>
        </row>
        <row r="12884">
          <cell r="A12884" t="str">
            <v>Senior Data Scientist</v>
          </cell>
          <cell r="H12884">
            <v>45000.669004629628</v>
          </cell>
        </row>
        <row r="12885">
          <cell r="A12885" t="str">
            <v>Data Scientist</v>
          </cell>
          <cell r="H12885">
            <v>45046.658402777779</v>
          </cell>
        </row>
        <row r="12886">
          <cell r="A12886" t="str">
            <v>Data Engineer</v>
          </cell>
          <cell r="H12886">
            <v>45211.76966435185</v>
          </cell>
        </row>
        <row r="12887">
          <cell r="A12887" t="str">
            <v>Data Scientist</v>
          </cell>
          <cell r="H12887">
            <v>45128.624305555553</v>
          </cell>
        </row>
        <row r="12888">
          <cell r="A12888" t="str">
            <v>Data Analyst</v>
          </cell>
          <cell r="H12888">
            <v>45270.753495370373</v>
          </cell>
        </row>
        <row r="12889">
          <cell r="A12889" t="str">
            <v>Data Scientist</v>
          </cell>
          <cell r="H12889">
            <v>45226.913298611107</v>
          </cell>
        </row>
        <row r="12890">
          <cell r="A12890" t="str">
            <v>Data Scientist</v>
          </cell>
          <cell r="H12890">
            <v>45079.058749999997</v>
          </cell>
        </row>
        <row r="12891">
          <cell r="A12891" t="str">
            <v>Senior Data Analyst</v>
          </cell>
          <cell r="H12891">
            <v>45102.37940972222</v>
          </cell>
        </row>
        <row r="12892">
          <cell r="A12892" t="str">
            <v>Data Scientist</v>
          </cell>
          <cell r="H12892">
            <v>45015.988449074073</v>
          </cell>
        </row>
        <row r="12893">
          <cell r="A12893" t="str">
            <v>Data Scientist</v>
          </cell>
          <cell r="H12893">
            <v>44971.66946759259</v>
          </cell>
        </row>
        <row r="12894">
          <cell r="A12894" t="str">
            <v>Data Engineer</v>
          </cell>
          <cell r="H12894">
            <v>45279.928483796299</v>
          </cell>
        </row>
        <row r="12895">
          <cell r="A12895" t="str">
            <v>Senior Data Analyst</v>
          </cell>
          <cell r="H12895">
            <v>44987.791817129633</v>
          </cell>
        </row>
        <row r="12896">
          <cell r="A12896" t="str">
            <v>Data Analyst</v>
          </cell>
          <cell r="H12896">
            <v>44937.979907407411</v>
          </cell>
        </row>
        <row r="12897">
          <cell r="A12897" t="str">
            <v>Data Engineer</v>
          </cell>
          <cell r="H12897">
            <v>45215.086898148147</v>
          </cell>
        </row>
        <row r="12898">
          <cell r="A12898" t="str">
            <v>Data Engineer</v>
          </cell>
          <cell r="H12898">
            <v>45037.664594907408</v>
          </cell>
        </row>
        <row r="12899">
          <cell r="A12899" t="str">
            <v>Data Engineer</v>
          </cell>
          <cell r="H12899">
            <v>45191.835428240738</v>
          </cell>
        </row>
        <row r="12900">
          <cell r="A12900" t="str">
            <v>Data Analyst</v>
          </cell>
          <cell r="H12900">
            <v>45153.481631944444</v>
          </cell>
        </row>
        <row r="12901">
          <cell r="A12901" t="str">
            <v>Data Scientist</v>
          </cell>
          <cell r="H12901">
            <v>45071.9841087963</v>
          </cell>
        </row>
        <row r="12902">
          <cell r="A12902" t="str">
            <v>Data Analyst</v>
          </cell>
          <cell r="H12902">
            <v>45099.62568287037</v>
          </cell>
        </row>
        <row r="12903">
          <cell r="A12903" t="str">
            <v>Data Scientist</v>
          </cell>
          <cell r="H12903">
            <v>45171.835324074083</v>
          </cell>
        </row>
        <row r="12904">
          <cell r="A12904" t="str">
            <v>Data Engineer</v>
          </cell>
          <cell r="H12904">
            <v>45025.299039351848</v>
          </cell>
        </row>
        <row r="12905">
          <cell r="A12905" t="str">
            <v>Senior Data Scientist</v>
          </cell>
          <cell r="H12905">
            <v>45098.748020833344</v>
          </cell>
        </row>
        <row r="12906">
          <cell r="A12906" t="str">
            <v>Data Scientist</v>
          </cell>
          <cell r="H12906">
            <v>45070.377604166657</v>
          </cell>
        </row>
        <row r="12907">
          <cell r="A12907" t="str">
            <v>Senior Data Analyst</v>
          </cell>
          <cell r="H12907">
            <v>45153.750254629631</v>
          </cell>
        </row>
        <row r="12908">
          <cell r="A12908" t="str">
            <v>Data Analyst</v>
          </cell>
          <cell r="H12908">
            <v>45030.250787037039</v>
          </cell>
        </row>
        <row r="12909">
          <cell r="A12909" t="str">
            <v>Senior Data Analyst</v>
          </cell>
          <cell r="H12909">
            <v>45149.250104166669</v>
          </cell>
        </row>
        <row r="12910">
          <cell r="A12910" t="str">
            <v>Senior Data Engineer</v>
          </cell>
          <cell r="H12910">
            <v>45104.64403935185</v>
          </cell>
        </row>
        <row r="12911">
          <cell r="A12911" t="str">
            <v>Data Scientist</v>
          </cell>
          <cell r="H12911">
            <v>44993.627581018518</v>
          </cell>
        </row>
        <row r="12912">
          <cell r="A12912" t="str">
            <v>Data Analyst</v>
          </cell>
          <cell r="H12912">
            <v>45173.751504629632</v>
          </cell>
        </row>
        <row r="12913">
          <cell r="A12913" t="str">
            <v>Data Scientist</v>
          </cell>
          <cell r="H12913">
            <v>45076.643923611111</v>
          </cell>
        </row>
        <row r="12914">
          <cell r="A12914" t="str">
            <v>Data Engineer</v>
          </cell>
          <cell r="H12914">
            <v>45129.71234953704</v>
          </cell>
        </row>
        <row r="12915">
          <cell r="A12915" t="str">
            <v>Data Analyst</v>
          </cell>
          <cell r="H12915">
            <v>45194.833518518521</v>
          </cell>
        </row>
        <row r="12916">
          <cell r="A12916" t="str">
            <v>Data Engineer</v>
          </cell>
          <cell r="H12916">
            <v>44985.718425925923</v>
          </cell>
        </row>
        <row r="12917">
          <cell r="A12917" t="str">
            <v>Data Engineer</v>
          </cell>
          <cell r="H12917">
            <v>45259.944803240738</v>
          </cell>
        </row>
        <row r="12918">
          <cell r="A12918" t="str">
            <v>Data Engineer</v>
          </cell>
          <cell r="H12918">
            <v>45234.77002314815</v>
          </cell>
        </row>
        <row r="12919">
          <cell r="A12919" t="str">
            <v>Data Scientist</v>
          </cell>
          <cell r="H12919">
            <v>44964.711331018523</v>
          </cell>
        </row>
        <row r="12920">
          <cell r="A12920" t="str">
            <v>Data Scientist</v>
          </cell>
          <cell r="H12920">
            <v>45250.709641203714</v>
          </cell>
        </row>
        <row r="12921">
          <cell r="A12921" t="str">
            <v>Data Engineer</v>
          </cell>
          <cell r="H12921">
            <v>45149.609305555547</v>
          </cell>
        </row>
        <row r="12922">
          <cell r="A12922" t="str">
            <v>Data Analyst</v>
          </cell>
          <cell r="H12922">
            <v>45212.250914351847</v>
          </cell>
        </row>
        <row r="12923">
          <cell r="A12923" t="str">
            <v>Data Scientist</v>
          </cell>
          <cell r="H12923">
            <v>45101.378981481481</v>
          </cell>
        </row>
        <row r="12924">
          <cell r="A12924" t="str">
            <v>Senior Data Scientist</v>
          </cell>
          <cell r="H12924">
            <v>44945.622604166667</v>
          </cell>
        </row>
        <row r="12925">
          <cell r="A12925" t="str">
            <v>Data Scientist</v>
          </cell>
          <cell r="H12925">
            <v>45269.920752314807</v>
          </cell>
        </row>
        <row r="12926">
          <cell r="A12926" t="str">
            <v>Data Scientist</v>
          </cell>
          <cell r="H12926">
            <v>45110.766018518523</v>
          </cell>
        </row>
        <row r="12927">
          <cell r="A12927" t="str">
            <v>Data Engineer</v>
          </cell>
          <cell r="H12927">
            <v>45176.780300925922</v>
          </cell>
        </row>
        <row r="12928">
          <cell r="A12928" t="str">
            <v>Data Engineer</v>
          </cell>
          <cell r="H12928">
            <v>45267.838194444441</v>
          </cell>
        </row>
        <row r="12929">
          <cell r="A12929" t="str">
            <v>Data Engineer</v>
          </cell>
          <cell r="H12929">
            <v>45168.716539351852</v>
          </cell>
        </row>
        <row r="12930">
          <cell r="A12930" t="str">
            <v>Senior Data Analyst</v>
          </cell>
          <cell r="H12930">
            <v>45191.293946759259</v>
          </cell>
        </row>
        <row r="12931">
          <cell r="A12931" t="str">
            <v>Data Scientist</v>
          </cell>
          <cell r="H12931">
            <v>45226.002743055556</v>
          </cell>
        </row>
        <row r="12932">
          <cell r="A12932" t="str">
            <v>Data Scientist</v>
          </cell>
          <cell r="H12932">
            <v>45100.388912037037</v>
          </cell>
        </row>
        <row r="12933">
          <cell r="A12933" t="str">
            <v>Data Analyst</v>
          </cell>
          <cell r="H12933">
            <v>45259.419317129628</v>
          </cell>
        </row>
        <row r="12934">
          <cell r="A12934" t="str">
            <v>Business Analyst</v>
          </cell>
          <cell r="H12934">
            <v>45147.292071759257</v>
          </cell>
        </row>
        <row r="12935">
          <cell r="A12935" t="str">
            <v>Data Scientist</v>
          </cell>
          <cell r="H12935">
            <v>45197.168275462973</v>
          </cell>
        </row>
        <row r="12936">
          <cell r="A12936" t="str">
            <v>Data Analyst</v>
          </cell>
          <cell r="H12936">
            <v>45061.726307870369</v>
          </cell>
        </row>
        <row r="12937">
          <cell r="A12937" t="str">
            <v>Data Engineer</v>
          </cell>
          <cell r="H12937">
            <v>44973.561863425923</v>
          </cell>
        </row>
        <row r="12938">
          <cell r="A12938" t="str">
            <v>Data Scientist</v>
          </cell>
          <cell r="H12938">
            <v>45097.669722222221</v>
          </cell>
        </row>
        <row r="12939">
          <cell r="A12939" t="str">
            <v>Business Analyst</v>
          </cell>
          <cell r="H12939">
            <v>45256.293854166674</v>
          </cell>
        </row>
        <row r="12940">
          <cell r="A12940" t="str">
            <v>Data Engineer</v>
          </cell>
          <cell r="H12940">
            <v>44991.598090277781</v>
          </cell>
        </row>
        <row r="12941">
          <cell r="A12941" t="str">
            <v>Data Analyst</v>
          </cell>
          <cell r="H12941">
            <v>45097.667013888888</v>
          </cell>
        </row>
        <row r="12942">
          <cell r="A12942" t="str">
            <v>Data Scientist</v>
          </cell>
          <cell r="H12942">
            <v>45084.641944444447</v>
          </cell>
        </row>
        <row r="12943">
          <cell r="A12943" t="str">
            <v>Data Engineer</v>
          </cell>
          <cell r="H12943">
            <v>45001.881631944438</v>
          </cell>
        </row>
        <row r="12944">
          <cell r="A12944" t="str">
            <v>Data Engineer</v>
          </cell>
          <cell r="H12944">
            <v>45103.921018518522</v>
          </cell>
        </row>
        <row r="12945">
          <cell r="A12945" t="str">
            <v>Data Analyst</v>
          </cell>
          <cell r="H12945">
            <v>44935.793599537043</v>
          </cell>
        </row>
        <row r="12946">
          <cell r="A12946" t="str">
            <v>Data Scientist</v>
          </cell>
          <cell r="H12946">
            <v>45093.347442129627</v>
          </cell>
        </row>
        <row r="12947">
          <cell r="A12947" t="str">
            <v>Senior Data Analyst</v>
          </cell>
          <cell r="H12947">
            <v>44957.083310185182</v>
          </cell>
        </row>
        <row r="12948">
          <cell r="A12948" t="str">
            <v>Data Engineer</v>
          </cell>
          <cell r="H12948">
            <v>45180.129942129628</v>
          </cell>
        </row>
        <row r="12949">
          <cell r="A12949" t="str">
            <v>Data Analyst</v>
          </cell>
          <cell r="H12949">
            <v>45129.334293981483</v>
          </cell>
        </row>
        <row r="12950">
          <cell r="A12950" t="str">
            <v>Data Scientist</v>
          </cell>
          <cell r="H12950">
            <v>44939.014039351852</v>
          </cell>
        </row>
        <row r="12951">
          <cell r="A12951" t="str">
            <v>Data Analyst</v>
          </cell>
          <cell r="H12951">
            <v>45071.291608796288</v>
          </cell>
        </row>
        <row r="12952">
          <cell r="A12952" t="str">
            <v>Data Scientist</v>
          </cell>
          <cell r="H12952">
            <v>45034.791562500002</v>
          </cell>
        </row>
        <row r="12953">
          <cell r="A12953" t="str">
            <v>Data Analyst</v>
          </cell>
          <cell r="H12953">
            <v>45222.624560185177</v>
          </cell>
        </row>
        <row r="12954">
          <cell r="A12954" t="str">
            <v>Data Scientist</v>
          </cell>
          <cell r="H12954">
            <v>45048.670231481483</v>
          </cell>
        </row>
        <row r="12955">
          <cell r="A12955" t="str">
            <v>Business Analyst</v>
          </cell>
          <cell r="H12955">
            <v>45234.382002314807</v>
          </cell>
        </row>
        <row r="12956">
          <cell r="A12956" t="str">
            <v>Data Engineer</v>
          </cell>
          <cell r="H12956">
            <v>45016.549201388887</v>
          </cell>
        </row>
        <row r="12957">
          <cell r="A12957" t="str">
            <v>Senior Data Scientist</v>
          </cell>
          <cell r="H12957">
            <v>45024.501805555563</v>
          </cell>
        </row>
        <row r="12958">
          <cell r="A12958" t="str">
            <v>Data Analyst</v>
          </cell>
          <cell r="H12958">
            <v>45248.376898148148</v>
          </cell>
        </row>
        <row r="12959">
          <cell r="A12959" t="str">
            <v>Business Analyst</v>
          </cell>
          <cell r="H12959">
            <v>45290.923067129632</v>
          </cell>
        </row>
        <row r="12960">
          <cell r="A12960" t="str">
            <v>Data Analyst</v>
          </cell>
          <cell r="H12960">
            <v>44933.626203703701</v>
          </cell>
        </row>
        <row r="12961">
          <cell r="A12961" t="str">
            <v>Data Engineer</v>
          </cell>
          <cell r="H12961">
            <v>45288.352488425917</v>
          </cell>
        </row>
        <row r="12962">
          <cell r="A12962" t="str">
            <v>Software Engineer</v>
          </cell>
          <cell r="H12962">
            <v>45110.985300925917</v>
          </cell>
        </row>
        <row r="12963">
          <cell r="A12963" t="str">
            <v>Data Scientist</v>
          </cell>
          <cell r="H12963">
            <v>45272.638645833344</v>
          </cell>
        </row>
        <row r="12964">
          <cell r="A12964" t="str">
            <v>Data Scientist</v>
          </cell>
          <cell r="H12964">
            <v>45145.936863425923</v>
          </cell>
        </row>
        <row r="12965">
          <cell r="A12965" t="str">
            <v>Data Scientist</v>
          </cell>
          <cell r="H12965">
            <v>45211.250254629631</v>
          </cell>
        </row>
        <row r="12966">
          <cell r="A12966" t="str">
            <v>Data Analyst</v>
          </cell>
          <cell r="H12966">
            <v>45239.461944444447</v>
          </cell>
        </row>
        <row r="12967">
          <cell r="A12967" t="str">
            <v>Data Scientist</v>
          </cell>
          <cell r="H12967">
            <v>45248.376979166656</v>
          </cell>
        </row>
        <row r="12968">
          <cell r="A12968" t="str">
            <v>Senior Data Scientist</v>
          </cell>
          <cell r="H12968">
            <v>45150.313842592594</v>
          </cell>
        </row>
        <row r="12969">
          <cell r="A12969" t="str">
            <v>Data Analyst</v>
          </cell>
          <cell r="H12969">
            <v>45035.834097222221</v>
          </cell>
        </row>
        <row r="12970">
          <cell r="A12970" t="str">
            <v>Data Engineer</v>
          </cell>
          <cell r="H12970">
            <v>44972.844131944446</v>
          </cell>
        </row>
        <row r="12971">
          <cell r="A12971" t="str">
            <v>Data Scientist</v>
          </cell>
          <cell r="H12971">
            <v>45153.751747685194</v>
          </cell>
        </row>
        <row r="12972">
          <cell r="A12972" t="str">
            <v>Data Analyst</v>
          </cell>
          <cell r="H12972">
            <v>45182.667569444442</v>
          </cell>
        </row>
        <row r="12973">
          <cell r="A12973" t="str">
            <v>Data Scientist</v>
          </cell>
          <cell r="H12973">
            <v>45058.628263888888</v>
          </cell>
        </row>
        <row r="12974">
          <cell r="A12974" t="str">
            <v>Data Analyst</v>
          </cell>
          <cell r="H12974">
            <v>44995.750983796293</v>
          </cell>
        </row>
        <row r="12975">
          <cell r="A12975" t="str">
            <v>Data Scientist</v>
          </cell>
          <cell r="H12975">
            <v>45127.4997337963</v>
          </cell>
        </row>
        <row r="12976">
          <cell r="A12976" t="str">
            <v>Data Scientist</v>
          </cell>
          <cell r="H12976">
            <v>44949.002106481479</v>
          </cell>
        </row>
        <row r="12977">
          <cell r="A12977" t="str">
            <v>Data Analyst</v>
          </cell>
          <cell r="H12977">
            <v>45058.938784722217</v>
          </cell>
        </row>
        <row r="12978">
          <cell r="A12978" t="str">
            <v>Data Scientist</v>
          </cell>
          <cell r="H12978">
            <v>45232.751898148148</v>
          </cell>
        </row>
        <row r="12979">
          <cell r="A12979" t="str">
            <v>Data Analyst</v>
          </cell>
          <cell r="H12979">
            <v>44992.626655092587</v>
          </cell>
        </row>
        <row r="12980">
          <cell r="A12980" t="str">
            <v>Data Scientist</v>
          </cell>
          <cell r="H12980">
            <v>45246.443333333344</v>
          </cell>
        </row>
        <row r="12981">
          <cell r="A12981" t="str">
            <v>Data Analyst</v>
          </cell>
          <cell r="H12981">
            <v>45274.750694444447</v>
          </cell>
        </row>
        <row r="12982">
          <cell r="A12982" t="str">
            <v>Data Scientist</v>
          </cell>
          <cell r="H12982">
            <v>45003.377430555563</v>
          </cell>
        </row>
        <row r="12983">
          <cell r="A12983" t="str">
            <v>Data Analyst</v>
          </cell>
          <cell r="H12983">
            <v>45260.759456018517</v>
          </cell>
        </row>
        <row r="12984">
          <cell r="A12984" t="str">
            <v>Software Engineer</v>
          </cell>
          <cell r="H12984">
            <v>45023.732430555552</v>
          </cell>
        </row>
        <row r="12985">
          <cell r="A12985" t="str">
            <v>Data Analyst</v>
          </cell>
          <cell r="H12985">
            <v>45091.541759259257</v>
          </cell>
        </row>
        <row r="12986">
          <cell r="A12986" t="str">
            <v>Data Engineer</v>
          </cell>
          <cell r="H12986">
            <v>45055.273622685178</v>
          </cell>
        </row>
        <row r="12987">
          <cell r="A12987" t="str">
            <v>Data Scientist</v>
          </cell>
          <cell r="H12987">
            <v>45042.713113425933</v>
          </cell>
        </row>
        <row r="12988">
          <cell r="A12988" t="str">
            <v>Data Engineer</v>
          </cell>
          <cell r="H12988">
            <v>44957.744027777779</v>
          </cell>
        </row>
        <row r="12989">
          <cell r="A12989" t="str">
            <v>Data Analyst</v>
          </cell>
          <cell r="H12989">
            <v>45058.792175925933</v>
          </cell>
        </row>
        <row r="12990">
          <cell r="A12990" t="str">
            <v>Data Engineer</v>
          </cell>
          <cell r="H12990">
            <v>44961.315937500003</v>
          </cell>
        </row>
        <row r="12991">
          <cell r="A12991" t="str">
            <v>Senior Data Engineer</v>
          </cell>
          <cell r="H12991">
            <v>45282.630937499998</v>
          </cell>
        </row>
        <row r="12992">
          <cell r="A12992" t="str">
            <v>Data Analyst</v>
          </cell>
          <cell r="H12992">
            <v>45006.762812499997</v>
          </cell>
        </row>
        <row r="12993">
          <cell r="A12993" t="str">
            <v>Data Analyst</v>
          </cell>
          <cell r="H12993">
            <v>45223.791712962957</v>
          </cell>
        </row>
        <row r="12994">
          <cell r="A12994" t="str">
            <v>Data Analyst</v>
          </cell>
          <cell r="H12994">
            <v>45034.668587962973</v>
          </cell>
        </row>
        <row r="12995">
          <cell r="A12995" t="str">
            <v>Data Scientist</v>
          </cell>
          <cell r="H12995">
            <v>45063.252650462957</v>
          </cell>
        </row>
        <row r="12996">
          <cell r="A12996" t="str">
            <v>Data Analyst</v>
          </cell>
          <cell r="H12996">
            <v>45112.584374999999</v>
          </cell>
        </row>
        <row r="12997">
          <cell r="A12997" t="str">
            <v>Business Analyst</v>
          </cell>
          <cell r="H12997">
            <v>45281.334537037037</v>
          </cell>
        </row>
        <row r="12998">
          <cell r="A12998" t="str">
            <v>Data Analyst</v>
          </cell>
          <cell r="H12998">
            <v>45090.292557870373</v>
          </cell>
        </row>
        <row r="12999">
          <cell r="A12999" t="str">
            <v>Data Scientist</v>
          </cell>
          <cell r="H12999">
            <v>45072.586597222216</v>
          </cell>
        </row>
        <row r="13000">
          <cell r="A13000" t="str">
            <v>Senior Data Engineer</v>
          </cell>
          <cell r="H13000">
            <v>45114.464942129627</v>
          </cell>
        </row>
        <row r="13001">
          <cell r="A13001" t="str">
            <v>Senior Data Engineer</v>
          </cell>
          <cell r="H13001">
            <v>45089.735381944447</v>
          </cell>
        </row>
        <row r="13002">
          <cell r="A13002" t="str">
            <v>Data Engineer</v>
          </cell>
          <cell r="H13002">
            <v>45110.295555555553</v>
          </cell>
        </row>
        <row r="13003">
          <cell r="A13003" t="str">
            <v>Data Analyst</v>
          </cell>
          <cell r="H13003">
            <v>45145.513148148151</v>
          </cell>
        </row>
        <row r="13004">
          <cell r="A13004" t="str">
            <v>Data Engineer</v>
          </cell>
          <cell r="H13004">
            <v>44995.710150462961</v>
          </cell>
        </row>
        <row r="13005">
          <cell r="A13005" t="str">
            <v>Data Scientist</v>
          </cell>
          <cell r="H13005">
            <v>45239.293842592589</v>
          </cell>
        </row>
        <row r="13006">
          <cell r="A13006" t="str">
            <v>Data Engineer</v>
          </cell>
          <cell r="H13006">
            <v>45227.378842592603</v>
          </cell>
        </row>
        <row r="13007">
          <cell r="A13007" t="str">
            <v>Data Engineer</v>
          </cell>
          <cell r="H13007">
            <v>44939.590532407397</v>
          </cell>
        </row>
        <row r="13008">
          <cell r="A13008" t="str">
            <v>Senior Data Analyst</v>
          </cell>
          <cell r="H13008">
            <v>44960.334976851853</v>
          </cell>
        </row>
        <row r="13009">
          <cell r="A13009" t="str">
            <v>Data Engineer</v>
          </cell>
          <cell r="H13009">
            <v>44985.672164351847</v>
          </cell>
        </row>
        <row r="13010">
          <cell r="A13010" t="str">
            <v>Data Analyst</v>
          </cell>
          <cell r="H13010">
            <v>44981.072812500002</v>
          </cell>
        </row>
        <row r="13011">
          <cell r="A13011" t="str">
            <v>Senior Data Scientist</v>
          </cell>
          <cell r="H13011">
            <v>45092.405451388891</v>
          </cell>
        </row>
        <row r="13012">
          <cell r="A13012" t="str">
            <v>Data Engineer</v>
          </cell>
          <cell r="H13012">
            <v>45100.976643518523</v>
          </cell>
        </row>
        <row r="13013">
          <cell r="A13013" t="str">
            <v>Data Analyst</v>
          </cell>
          <cell r="H13013">
            <v>44987.333553240736</v>
          </cell>
        </row>
        <row r="13014">
          <cell r="A13014" t="str">
            <v>Data Engineer</v>
          </cell>
          <cell r="H13014">
            <v>45010.38548611111</v>
          </cell>
        </row>
        <row r="13015">
          <cell r="A13015" t="str">
            <v>Business Analyst</v>
          </cell>
          <cell r="H13015">
            <v>45233.429201388892</v>
          </cell>
        </row>
        <row r="13016">
          <cell r="A13016" t="str">
            <v>Data Scientist</v>
          </cell>
          <cell r="H13016">
            <v>45233.292997685188</v>
          </cell>
        </row>
        <row r="13017">
          <cell r="A13017" t="str">
            <v>Data Engineer</v>
          </cell>
          <cell r="H13017">
            <v>45238.72724537037</v>
          </cell>
        </row>
        <row r="13018">
          <cell r="A13018" t="str">
            <v>Data Engineer</v>
          </cell>
          <cell r="H13018">
            <v>44956.5466087963</v>
          </cell>
        </row>
        <row r="13019">
          <cell r="A13019" t="str">
            <v>Data Scientist</v>
          </cell>
          <cell r="H13019">
            <v>45080.668981481482</v>
          </cell>
        </row>
        <row r="13020">
          <cell r="A13020" t="str">
            <v>Data Engineer</v>
          </cell>
          <cell r="H13020">
            <v>45188.001701388886</v>
          </cell>
        </row>
        <row r="13021">
          <cell r="A13021" t="str">
            <v>Data Analyst</v>
          </cell>
          <cell r="H13021">
            <v>45000.541967592602</v>
          </cell>
        </row>
        <row r="13022">
          <cell r="A13022" t="str">
            <v>Data Engineer</v>
          </cell>
          <cell r="H13022">
            <v>44945.335740740738</v>
          </cell>
        </row>
        <row r="13023">
          <cell r="A13023" t="str">
            <v>Data Analyst</v>
          </cell>
          <cell r="H13023">
            <v>45202.667314814818</v>
          </cell>
        </row>
        <row r="13024">
          <cell r="A13024" t="str">
            <v>Data Engineer</v>
          </cell>
          <cell r="H13024">
            <v>45267.588819444441</v>
          </cell>
        </row>
        <row r="13025">
          <cell r="A13025" t="str">
            <v>Data Scientist</v>
          </cell>
          <cell r="H13025">
            <v>45072.269849537042</v>
          </cell>
        </row>
        <row r="13026">
          <cell r="A13026" t="str">
            <v>Data Scientist</v>
          </cell>
          <cell r="H13026">
            <v>45270.043379629627</v>
          </cell>
        </row>
        <row r="13027">
          <cell r="A13027" t="str">
            <v>Data Analyst</v>
          </cell>
          <cell r="H13027">
            <v>45012.334791666668</v>
          </cell>
        </row>
        <row r="13028">
          <cell r="A13028" t="str">
            <v>Data Analyst</v>
          </cell>
          <cell r="H13028">
            <v>45188.209131944437</v>
          </cell>
        </row>
        <row r="13029">
          <cell r="A13029" t="str">
            <v>Senior Data Scientist</v>
          </cell>
          <cell r="H13029">
            <v>44991.876493055563</v>
          </cell>
        </row>
        <row r="13030">
          <cell r="A13030" t="str">
            <v>Senior Data Analyst</v>
          </cell>
          <cell r="H13030">
            <v>45260.719826388893</v>
          </cell>
        </row>
        <row r="13031">
          <cell r="A13031" t="str">
            <v>Senior Data Analyst</v>
          </cell>
          <cell r="H13031">
            <v>45105.503842592603</v>
          </cell>
        </row>
        <row r="13032">
          <cell r="A13032" t="str">
            <v>Data Scientist</v>
          </cell>
          <cell r="H13032">
            <v>44986.549479166657</v>
          </cell>
        </row>
        <row r="13033">
          <cell r="A13033" t="str">
            <v>Data Engineer</v>
          </cell>
          <cell r="H13033">
            <v>45044.87572916667</v>
          </cell>
        </row>
        <row r="13034">
          <cell r="A13034" t="str">
            <v>Senior Data Scientist</v>
          </cell>
          <cell r="H13034">
            <v>44973.960462962961</v>
          </cell>
        </row>
        <row r="13035">
          <cell r="A13035" t="str">
            <v>Senior Data Scientist</v>
          </cell>
          <cell r="H13035">
            <v>45288.557951388888</v>
          </cell>
        </row>
        <row r="13036">
          <cell r="A13036" t="str">
            <v>Data Analyst</v>
          </cell>
          <cell r="H13036">
            <v>45185.854305555556</v>
          </cell>
        </row>
        <row r="13037">
          <cell r="A13037" t="str">
            <v>Software Engineer</v>
          </cell>
          <cell r="H13037">
            <v>44972.918888888889</v>
          </cell>
        </row>
        <row r="13038">
          <cell r="A13038" t="str">
            <v>Data Scientist</v>
          </cell>
          <cell r="H13038">
            <v>45198.919710648152</v>
          </cell>
        </row>
        <row r="13039">
          <cell r="A13039" t="str">
            <v>Data Analyst</v>
          </cell>
          <cell r="H13039">
            <v>45025.293668981481</v>
          </cell>
        </row>
        <row r="13040">
          <cell r="A13040" t="str">
            <v>Data Analyst</v>
          </cell>
          <cell r="H13040">
            <v>45056.808680555558</v>
          </cell>
        </row>
        <row r="13041">
          <cell r="A13041" t="str">
            <v>Data Scientist</v>
          </cell>
          <cell r="H13041">
            <v>45229.101481481477</v>
          </cell>
        </row>
        <row r="13042">
          <cell r="A13042" t="str">
            <v>Senior Data Scientist</v>
          </cell>
          <cell r="H13042">
            <v>44964.430497685193</v>
          </cell>
        </row>
        <row r="13043">
          <cell r="A13043" t="str">
            <v>Senior Data Scientist</v>
          </cell>
          <cell r="H13043">
            <v>45144.308009259257</v>
          </cell>
        </row>
        <row r="13044">
          <cell r="A13044" t="str">
            <v>Data Scientist</v>
          </cell>
          <cell r="H13044">
            <v>45125.681967592587</v>
          </cell>
        </row>
        <row r="13045">
          <cell r="A13045" t="str">
            <v>Senior Data Analyst</v>
          </cell>
          <cell r="H13045">
            <v>45142.750069444453</v>
          </cell>
        </row>
        <row r="13046">
          <cell r="A13046" t="str">
            <v>Data Scientist</v>
          </cell>
          <cell r="H13046">
            <v>45153.542349537027</v>
          </cell>
        </row>
        <row r="13047">
          <cell r="A13047" t="str">
            <v>Data Scientist</v>
          </cell>
          <cell r="H13047">
            <v>44935.7112037037</v>
          </cell>
        </row>
        <row r="13048">
          <cell r="A13048" t="str">
            <v>Data Scientist</v>
          </cell>
          <cell r="H13048">
            <v>45084.354722222219</v>
          </cell>
        </row>
        <row r="13049">
          <cell r="A13049" t="str">
            <v>Senior Data Engineer</v>
          </cell>
          <cell r="H13049">
            <v>45017.789525462962</v>
          </cell>
        </row>
        <row r="13050">
          <cell r="A13050" t="str">
            <v>Senior Data Analyst</v>
          </cell>
          <cell r="H13050">
            <v>44981.833969907413</v>
          </cell>
        </row>
        <row r="13051">
          <cell r="A13051" t="str">
            <v>Data Analyst</v>
          </cell>
          <cell r="H13051">
            <v>45208.426307870373</v>
          </cell>
        </row>
        <row r="13052">
          <cell r="A13052" t="str">
            <v>Data Engineer</v>
          </cell>
          <cell r="H13052">
            <v>44942.589270833327</v>
          </cell>
        </row>
        <row r="13053">
          <cell r="A13053" t="str">
            <v>Data Analyst</v>
          </cell>
          <cell r="H13053">
            <v>45092.696898148148</v>
          </cell>
        </row>
        <row r="13054">
          <cell r="A13054" t="str">
            <v>Data Scientist</v>
          </cell>
          <cell r="H13054">
            <v>44938.723553240743</v>
          </cell>
        </row>
        <row r="13055">
          <cell r="A13055" t="str">
            <v>Data Analyst</v>
          </cell>
          <cell r="H13055">
            <v>45162.625196759262</v>
          </cell>
        </row>
        <row r="13056">
          <cell r="A13056" t="str">
            <v>Senior Data Scientist</v>
          </cell>
          <cell r="H13056">
            <v>45261.729270833333</v>
          </cell>
        </row>
        <row r="13057">
          <cell r="A13057" t="str">
            <v>Senior Data Scientist</v>
          </cell>
          <cell r="H13057">
            <v>45107.588206018518</v>
          </cell>
        </row>
        <row r="13058">
          <cell r="A13058" t="str">
            <v>Senior Data Engineer</v>
          </cell>
          <cell r="H13058">
            <v>44953.971122685187</v>
          </cell>
        </row>
        <row r="13059">
          <cell r="A13059" t="str">
            <v>Data Engineer</v>
          </cell>
          <cell r="H13059">
            <v>45014.717349537037</v>
          </cell>
        </row>
        <row r="13060">
          <cell r="A13060" t="str">
            <v>Data Engineer</v>
          </cell>
          <cell r="H13060">
            <v>45061.944525462961</v>
          </cell>
        </row>
        <row r="13061">
          <cell r="A13061" t="str">
            <v>Data Engineer</v>
          </cell>
          <cell r="H13061">
            <v>45005.69431712963</v>
          </cell>
        </row>
        <row r="13062">
          <cell r="A13062" t="str">
            <v>Data Scientist</v>
          </cell>
          <cell r="H13062">
            <v>45125.584988425922</v>
          </cell>
        </row>
        <row r="13063">
          <cell r="A13063" t="str">
            <v>Data Scientist</v>
          </cell>
          <cell r="H13063">
            <v>45011.460833333331</v>
          </cell>
        </row>
        <row r="13064">
          <cell r="A13064" t="str">
            <v>Data Scientist</v>
          </cell>
          <cell r="H13064">
            <v>44966.879201388889</v>
          </cell>
        </row>
        <row r="13065">
          <cell r="A13065" t="str">
            <v>Senior Data Scientist</v>
          </cell>
          <cell r="H13065">
            <v>44953.484097222223</v>
          </cell>
        </row>
        <row r="13066">
          <cell r="A13066" t="str">
            <v>Data Analyst</v>
          </cell>
          <cell r="H13066">
            <v>45143.470023148147</v>
          </cell>
        </row>
        <row r="13067">
          <cell r="A13067" t="str">
            <v>Data Engineer</v>
          </cell>
          <cell r="H13067">
            <v>45288.605879629627</v>
          </cell>
        </row>
        <row r="13068">
          <cell r="A13068" t="str">
            <v>Data Analyst</v>
          </cell>
          <cell r="H13068">
            <v>45211.750937500001</v>
          </cell>
        </row>
        <row r="13069">
          <cell r="A13069" t="str">
            <v>Data Analyst</v>
          </cell>
          <cell r="H13069">
            <v>45162.710497685177</v>
          </cell>
        </row>
        <row r="13070">
          <cell r="A13070" t="str">
            <v>Data Engineer</v>
          </cell>
          <cell r="H13070">
            <v>44934.490254629629</v>
          </cell>
        </row>
        <row r="13071">
          <cell r="A13071" t="str">
            <v>Data Scientist</v>
          </cell>
          <cell r="H13071">
            <v>45011.837268518517</v>
          </cell>
        </row>
        <row r="13072">
          <cell r="A13072" t="str">
            <v>Data Engineer</v>
          </cell>
          <cell r="H13072">
            <v>45007.757002314807</v>
          </cell>
        </row>
        <row r="13073">
          <cell r="A13073" t="str">
            <v>Senior Data Scientist</v>
          </cell>
          <cell r="H13073">
            <v>45215.47552083333</v>
          </cell>
        </row>
        <row r="13074">
          <cell r="A13074" t="str">
            <v>Data Scientist</v>
          </cell>
          <cell r="H13074">
            <v>45034.83761574074</v>
          </cell>
        </row>
        <row r="13075">
          <cell r="A13075" t="str">
            <v>Data Analyst</v>
          </cell>
          <cell r="H13075">
            <v>44951.792511574073</v>
          </cell>
        </row>
        <row r="13076">
          <cell r="A13076" t="str">
            <v>Data Analyst</v>
          </cell>
          <cell r="H13076">
            <v>44932.916701388887</v>
          </cell>
        </row>
        <row r="13077">
          <cell r="A13077" t="str">
            <v>Data Analyst</v>
          </cell>
          <cell r="H13077">
            <v>45142.812013888892</v>
          </cell>
        </row>
        <row r="13078">
          <cell r="A13078" t="str">
            <v>Business Analyst</v>
          </cell>
          <cell r="H13078">
            <v>45271.793055555558</v>
          </cell>
        </row>
        <row r="13079">
          <cell r="A13079" t="str">
            <v>Data Scientist</v>
          </cell>
          <cell r="H13079">
            <v>45271.004652777781</v>
          </cell>
        </row>
        <row r="13080">
          <cell r="A13080" t="str">
            <v>Senior Data Analyst</v>
          </cell>
          <cell r="H13080">
            <v>45078.751145833332</v>
          </cell>
        </row>
        <row r="13081">
          <cell r="A13081" t="str">
            <v>Senior Data Scientist</v>
          </cell>
          <cell r="H13081">
            <v>44931.149884259263</v>
          </cell>
        </row>
        <row r="13082">
          <cell r="A13082" t="str">
            <v>Senior Data Analyst</v>
          </cell>
          <cell r="H13082">
            <v>44956.793622685182</v>
          </cell>
        </row>
        <row r="13083">
          <cell r="A13083" t="str">
            <v>Senior Data Engineer</v>
          </cell>
          <cell r="H13083">
            <v>44981.754791666674</v>
          </cell>
        </row>
        <row r="13084">
          <cell r="A13084" t="str">
            <v>Data Scientist</v>
          </cell>
          <cell r="H13084">
            <v>45212.794305555559</v>
          </cell>
        </row>
        <row r="13085">
          <cell r="A13085" t="str">
            <v>Data Engineer</v>
          </cell>
          <cell r="H13085">
            <v>45047.713935185187</v>
          </cell>
        </row>
        <row r="13086">
          <cell r="A13086" t="str">
            <v>Data Analyst</v>
          </cell>
          <cell r="H13086">
            <v>45119.658101851863</v>
          </cell>
        </row>
        <row r="13087">
          <cell r="A13087" t="str">
            <v>Senior Data Analyst</v>
          </cell>
          <cell r="H13087">
            <v>45218.37572916667</v>
          </cell>
        </row>
        <row r="13088">
          <cell r="A13088" t="str">
            <v>Data Analyst</v>
          </cell>
          <cell r="H13088">
            <v>45015.794675925928</v>
          </cell>
        </row>
        <row r="13089">
          <cell r="A13089" t="str">
            <v>Senior Data Analyst</v>
          </cell>
          <cell r="H13089">
            <v>44967.958761574067</v>
          </cell>
        </row>
        <row r="13090">
          <cell r="A13090" t="str">
            <v>Data Analyst</v>
          </cell>
          <cell r="H13090">
            <v>45250.959004629629</v>
          </cell>
        </row>
        <row r="13091">
          <cell r="A13091" t="str">
            <v>Data Scientist</v>
          </cell>
          <cell r="H13091">
            <v>44985.379178240742</v>
          </cell>
        </row>
        <row r="13092">
          <cell r="A13092" t="str">
            <v>Data Engineer</v>
          </cell>
          <cell r="H13092">
            <v>45282.425138888888</v>
          </cell>
        </row>
        <row r="13093">
          <cell r="A13093" t="str">
            <v>Senior Data Engineer</v>
          </cell>
          <cell r="H13093">
            <v>44931.295960648153</v>
          </cell>
        </row>
        <row r="13094">
          <cell r="A13094" t="str">
            <v>Data Analyst</v>
          </cell>
          <cell r="H13094">
            <v>45288.72215277778</v>
          </cell>
        </row>
        <row r="13095">
          <cell r="A13095" t="str">
            <v>Data Analyst</v>
          </cell>
          <cell r="H13095">
            <v>45019.583425925928</v>
          </cell>
        </row>
        <row r="13096">
          <cell r="A13096" t="str">
            <v>Data Analyst</v>
          </cell>
          <cell r="H13096">
            <v>45225.834351851852</v>
          </cell>
        </row>
        <row r="13097">
          <cell r="A13097" t="str">
            <v>Data Analyst</v>
          </cell>
          <cell r="H13097">
            <v>45084.583310185182</v>
          </cell>
        </row>
        <row r="13098">
          <cell r="A13098" t="str">
            <v>Data Engineer</v>
          </cell>
          <cell r="H13098">
            <v>44928.629826388889</v>
          </cell>
        </row>
        <row r="13099">
          <cell r="A13099" t="str">
            <v>Data Scientist</v>
          </cell>
          <cell r="H13099">
            <v>45134.578194444453</v>
          </cell>
        </row>
        <row r="13100">
          <cell r="A13100" t="str">
            <v>Senior Data Analyst</v>
          </cell>
          <cell r="H13100">
            <v>45289.375474537039</v>
          </cell>
        </row>
        <row r="13101">
          <cell r="A13101" t="str">
            <v>Data Engineer</v>
          </cell>
          <cell r="H13101">
            <v>45049.649814814817</v>
          </cell>
        </row>
        <row r="13102">
          <cell r="A13102" t="str">
            <v>Data Analyst</v>
          </cell>
          <cell r="H13102">
            <v>45272.597881944443</v>
          </cell>
        </row>
        <row r="13103">
          <cell r="A13103" t="str">
            <v>Data Engineer</v>
          </cell>
          <cell r="H13103">
            <v>45274.587719907409</v>
          </cell>
        </row>
        <row r="13104">
          <cell r="A13104" t="str">
            <v>Data Analyst</v>
          </cell>
          <cell r="H13104">
            <v>45246.677615740737</v>
          </cell>
        </row>
        <row r="13105">
          <cell r="A13105" t="str">
            <v>Senior Data Scientist</v>
          </cell>
          <cell r="H13105">
            <v>45155.377997685187</v>
          </cell>
        </row>
        <row r="13106">
          <cell r="A13106" t="str">
            <v>Senior Data Analyst</v>
          </cell>
          <cell r="H13106">
            <v>45126.708333333343</v>
          </cell>
        </row>
        <row r="13107">
          <cell r="A13107" t="str">
            <v>Software Engineer</v>
          </cell>
          <cell r="H13107">
            <v>45016.343078703707</v>
          </cell>
        </row>
        <row r="13108">
          <cell r="A13108" t="str">
            <v>Data Analyst</v>
          </cell>
          <cell r="H13108">
            <v>44984.875578703701</v>
          </cell>
        </row>
        <row r="13109">
          <cell r="A13109" t="str">
            <v>Senior Data Scientist</v>
          </cell>
          <cell r="H13109">
            <v>45261.500555555547</v>
          </cell>
        </row>
        <row r="13110">
          <cell r="A13110" t="str">
            <v>Senior Data Engineer</v>
          </cell>
          <cell r="H13110">
            <v>45091.716828703713</v>
          </cell>
        </row>
        <row r="13111">
          <cell r="A13111" t="str">
            <v>Data Analyst</v>
          </cell>
          <cell r="H13111">
            <v>45131.682384259257</v>
          </cell>
        </row>
        <row r="13112">
          <cell r="A13112" t="str">
            <v>Data Analyst</v>
          </cell>
          <cell r="H13112">
            <v>45079.292372685188</v>
          </cell>
        </row>
        <row r="13113">
          <cell r="A13113" t="str">
            <v>Data Scientist</v>
          </cell>
          <cell r="H13113">
            <v>45265.834560185183</v>
          </cell>
        </row>
        <row r="13114">
          <cell r="A13114" t="str">
            <v>Data Analyst</v>
          </cell>
          <cell r="H13114">
            <v>45232.542013888888</v>
          </cell>
        </row>
        <row r="13115">
          <cell r="A13115" t="str">
            <v>Senior Data Scientist</v>
          </cell>
          <cell r="H13115">
            <v>45117.819745370369</v>
          </cell>
        </row>
        <row r="13116">
          <cell r="A13116" t="str">
            <v>Data Engineer</v>
          </cell>
          <cell r="H13116">
            <v>45274.753182870372</v>
          </cell>
        </row>
        <row r="13117">
          <cell r="A13117" t="str">
            <v>Data Scientist</v>
          </cell>
          <cell r="H13117">
            <v>45085.642106481479</v>
          </cell>
        </row>
        <row r="13118">
          <cell r="A13118" t="str">
            <v>Data Analyst</v>
          </cell>
          <cell r="H13118">
            <v>45177.41777777778</v>
          </cell>
        </row>
        <row r="13119">
          <cell r="A13119" t="str">
            <v>Business Analyst</v>
          </cell>
          <cell r="H13119">
            <v>45232.884479166663</v>
          </cell>
        </row>
        <row r="13120">
          <cell r="A13120" t="str">
            <v>Data Scientist</v>
          </cell>
          <cell r="H13120">
            <v>45163.088726851849</v>
          </cell>
        </row>
        <row r="13121">
          <cell r="A13121" t="str">
            <v>Data Analyst</v>
          </cell>
          <cell r="H13121">
            <v>45217.751192129632</v>
          </cell>
        </row>
        <row r="13122">
          <cell r="A13122" t="str">
            <v>Senior Data Scientist</v>
          </cell>
          <cell r="H13122">
            <v>45024.002129629633</v>
          </cell>
        </row>
        <row r="13123">
          <cell r="A13123" t="str">
            <v>Data Scientist</v>
          </cell>
          <cell r="H13123">
            <v>44995.386863425927</v>
          </cell>
        </row>
        <row r="13124">
          <cell r="A13124" t="str">
            <v>Data Analyst</v>
          </cell>
          <cell r="H13124">
            <v>44927.626006944447</v>
          </cell>
        </row>
        <row r="13125">
          <cell r="A13125" t="str">
            <v>Data Analyst</v>
          </cell>
          <cell r="H13125">
            <v>45168.917129629634</v>
          </cell>
        </row>
        <row r="13126">
          <cell r="A13126" t="str">
            <v>Data Engineer</v>
          </cell>
          <cell r="H13126">
            <v>45215.662673611107</v>
          </cell>
        </row>
        <row r="13127">
          <cell r="A13127" t="str">
            <v>Data Scientist</v>
          </cell>
          <cell r="H13127">
            <v>45019.586921296293</v>
          </cell>
        </row>
        <row r="13128">
          <cell r="A13128" t="str">
            <v>Data Engineer</v>
          </cell>
          <cell r="H13128">
            <v>45287.658506944441</v>
          </cell>
        </row>
        <row r="13129">
          <cell r="A13129" t="str">
            <v>Data Analyst</v>
          </cell>
          <cell r="H13129">
            <v>45217.000798611109</v>
          </cell>
        </row>
        <row r="13130">
          <cell r="A13130" t="str">
            <v>Data Analyst</v>
          </cell>
          <cell r="H13130">
            <v>45244.834016203713</v>
          </cell>
        </row>
        <row r="13131">
          <cell r="A13131" t="str">
            <v>Data Analyst</v>
          </cell>
          <cell r="H13131">
            <v>45059.638090277767</v>
          </cell>
        </row>
        <row r="13132">
          <cell r="A13132" t="str">
            <v>Data Engineer</v>
          </cell>
          <cell r="H13132">
            <v>45152.796990740739</v>
          </cell>
        </row>
        <row r="13133">
          <cell r="A13133" t="str">
            <v>Data Engineer</v>
          </cell>
          <cell r="H13133">
            <v>45200.630023148151</v>
          </cell>
        </row>
        <row r="13134">
          <cell r="A13134" t="str">
            <v>Data Engineer</v>
          </cell>
          <cell r="H13134">
            <v>44941.838414351849</v>
          </cell>
        </row>
        <row r="13135">
          <cell r="A13135" t="str">
            <v>Data Scientist</v>
          </cell>
          <cell r="H13135">
            <v>44933.073506944442</v>
          </cell>
        </row>
        <row r="13136">
          <cell r="A13136" t="str">
            <v>Data Analyst</v>
          </cell>
          <cell r="H13136">
            <v>45083.639618055553</v>
          </cell>
        </row>
        <row r="13137">
          <cell r="A13137" t="str">
            <v>Data Scientist</v>
          </cell>
          <cell r="H13137">
            <v>45203.095601851863</v>
          </cell>
        </row>
        <row r="13138">
          <cell r="A13138" t="str">
            <v>Data Analyst</v>
          </cell>
          <cell r="H13138">
            <v>45096.584687499999</v>
          </cell>
        </row>
        <row r="13139">
          <cell r="A13139" t="str">
            <v>Senior Data Engineer</v>
          </cell>
          <cell r="H13139">
            <v>45112.012488425928</v>
          </cell>
        </row>
        <row r="13140">
          <cell r="A13140" t="str">
            <v>Business Analyst</v>
          </cell>
          <cell r="H13140">
            <v>45203.292199074072</v>
          </cell>
        </row>
        <row r="13141">
          <cell r="A13141" t="str">
            <v>Data Analyst</v>
          </cell>
          <cell r="H13141">
            <v>45178.666759259257</v>
          </cell>
        </row>
        <row r="13142">
          <cell r="A13142" t="str">
            <v>Data Scientist</v>
          </cell>
          <cell r="H13142">
            <v>45160.767164351862</v>
          </cell>
        </row>
        <row r="13143">
          <cell r="A13143" t="str">
            <v>Machine Learning Engineer</v>
          </cell>
          <cell r="H13143">
            <v>45084.263391203713</v>
          </cell>
        </row>
        <row r="13144">
          <cell r="A13144" t="str">
            <v>Data Analyst</v>
          </cell>
          <cell r="H13144">
            <v>45098.868391203701</v>
          </cell>
        </row>
        <row r="13145">
          <cell r="A13145" t="str">
            <v>Data Analyst</v>
          </cell>
          <cell r="H13145">
            <v>45242.291875000003</v>
          </cell>
        </row>
        <row r="13146">
          <cell r="A13146" t="str">
            <v>Data Analyst</v>
          </cell>
          <cell r="H13146">
            <v>45100.679351851853</v>
          </cell>
        </row>
        <row r="13147">
          <cell r="A13147" t="str">
            <v>Data Engineer</v>
          </cell>
          <cell r="H13147">
            <v>45062.463240740741</v>
          </cell>
        </row>
        <row r="13148">
          <cell r="A13148" t="str">
            <v>Data Engineer</v>
          </cell>
          <cell r="H13148">
            <v>44937.631678240738</v>
          </cell>
        </row>
        <row r="13149">
          <cell r="A13149" t="str">
            <v>Data Engineer</v>
          </cell>
          <cell r="H13149">
            <v>45185.005127314813</v>
          </cell>
        </row>
        <row r="13150">
          <cell r="A13150" t="str">
            <v>Data Engineer</v>
          </cell>
          <cell r="H13150">
            <v>45034.752083333333</v>
          </cell>
        </row>
        <row r="13151">
          <cell r="A13151" t="str">
            <v>Senior Data Engineer</v>
          </cell>
          <cell r="H13151">
            <v>44963.674444444441</v>
          </cell>
        </row>
        <row r="13152">
          <cell r="A13152" t="str">
            <v>Data Analyst</v>
          </cell>
          <cell r="H13152">
            <v>45164.968912037039</v>
          </cell>
        </row>
        <row r="13153">
          <cell r="A13153" t="str">
            <v>Data Analyst</v>
          </cell>
          <cell r="H13153">
            <v>45266.000208333331</v>
          </cell>
        </row>
        <row r="13154">
          <cell r="A13154" t="str">
            <v>Data Engineer</v>
          </cell>
          <cell r="H13154">
            <v>44929.943842592591</v>
          </cell>
        </row>
        <row r="13155">
          <cell r="A13155" t="str">
            <v>Data Analyst</v>
          </cell>
          <cell r="H13155">
            <v>45055.667858796303</v>
          </cell>
        </row>
        <row r="13156">
          <cell r="A13156" t="str">
            <v>Data Scientist</v>
          </cell>
          <cell r="H13156">
            <v>45248.126597222217</v>
          </cell>
        </row>
        <row r="13157">
          <cell r="A13157" t="str">
            <v>Data Analyst</v>
          </cell>
          <cell r="H13157">
            <v>45144.708587962959</v>
          </cell>
        </row>
        <row r="13158">
          <cell r="A13158" t="str">
            <v>Data Analyst</v>
          </cell>
          <cell r="H13158">
            <v>45147.803541666668</v>
          </cell>
        </row>
        <row r="13159">
          <cell r="A13159" t="str">
            <v>Senior Data Engineer</v>
          </cell>
          <cell r="H13159">
            <v>45124.299664351849</v>
          </cell>
        </row>
        <row r="13160">
          <cell r="A13160" t="str">
            <v>Data Analyst</v>
          </cell>
          <cell r="H13160">
            <v>45140.501655092587</v>
          </cell>
        </row>
        <row r="13161">
          <cell r="A13161" t="str">
            <v>Senior Data Engineer</v>
          </cell>
          <cell r="H13161">
            <v>44937.710127314807</v>
          </cell>
        </row>
        <row r="13162">
          <cell r="A13162" t="str">
            <v>Data Scientist</v>
          </cell>
          <cell r="H13162">
            <v>44991.666192129633</v>
          </cell>
        </row>
        <row r="13163">
          <cell r="A13163" t="str">
            <v>Senior Data Analyst</v>
          </cell>
          <cell r="H13163">
            <v>45173.252268518518</v>
          </cell>
        </row>
        <row r="13164">
          <cell r="A13164" t="str">
            <v>Data Analyst</v>
          </cell>
          <cell r="H13164">
            <v>44972.8749537037</v>
          </cell>
        </row>
        <row r="13165">
          <cell r="A13165" t="str">
            <v>Data Scientist</v>
          </cell>
          <cell r="H13165">
            <v>44938.07613425926</v>
          </cell>
        </row>
        <row r="13166">
          <cell r="A13166" t="str">
            <v>Data Scientist</v>
          </cell>
          <cell r="H13166">
            <v>44994.338043981479</v>
          </cell>
        </row>
        <row r="13167">
          <cell r="A13167" t="str">
            <v>Data Analyst</v>
          </cell>
          <cell r="H13167">
            <v>45007.840937499997</v>
          </cell>
        </row>
        <row r="13168">
          <cell r="A13168" t="str">
            <v>Senior Data Scientist</v>
          </cell>
          <cell r="H13168">
            <v>45098.54383101852</v>
          </cell>
        </row>
        <row r="13169">
          <cell r="A13169" t="str">
            <v>Business Analyst</v>
          </cell>
          <cell r="H13169">
            <v>44953.692175925928</v>
          </cell>
        </row>
        <row r="13170">
          <cell r="A13170" t="str">
            <v>Data Scientist</v>
          </cell>
          <cell r="H13170">
            <v>45049.461562500001</v>
          </cell>
        </row>
        <row r="13171">
          <cell r="A13171" t="str">
            <v>Data Analyst</v>
          </cell>
          <cell r="H13171">
            <v>45076.958506944437</v>
          </cell>
        </row>
        <row r="13172">
          <cell r="A13172" t="str">
            <v>Data Scientist</v>
          </cell>
          <cell r="H13172">
            <v>45209.019363425927</v>
          </cell>
        </row>
        <row r="13173">
          <cell r="A13173" t="str">
            <v>Data Scientist</v>
          </cell>
          <cell r="H13173">
            <v>45188.316157407397</v>
          </cell>
        </row>
        <row r="13174">
          <cell r="A13174" t="str">
            <v>Data Analyst</v>
          </cell>
          <cell r="H13174">
            <v>45034.542500000003</v>
          </cell>
        </row>
        <row r="13175">
          <cell r="A13175" t="str">
            <v>Data Analyst</v>
          </cell>
          <cell r="H13175">
            <v>45082.418437499997</v>
          </cell>
        </row>
        <row r="13176">
          <cell r="A13176" t="str">
            <v>Data Analyst</v>
          </cell>
          <cell r="H13176">
            <v>44985.000451388893</v>
          </cell>
        </row>
        <row r="13177">
          <cell r="A13177" t="str">
            <v>Senior Data Engineer</v>
          </cell>
          <cell r="H13177">
            <v>44953.687083333331</v>
          </cell>
        </row>
        <row r="13178">
          <cell r="A13178" t="str">
            <v>Data Analyst</v>
          </cell>
          <cell r="H13178">
            <v>45236.79892361111</v>
          </cell>
        </row>
        <row r="13179">
          <cell r="A13179" t="str">
            <v>Data Analyst</v>
          </cell>
          <cell r="H13179">
            <v>45028.792407407411</v>
          </cell>
        </row>
        <row r="13180">
          <cell r="A13180" t="str">
            <v>Data Scientist</v>
          </cell>
          <cell r="H13180">
            <v>44994.796574074076</v>
          </cell>
        </row>
        <row r="13181">
          <cell r="A13181" t="str">
            <v>Data Scientist</v>
          </cell>
          <cell r="H13181">
            <v>45180.917615740742</v>
          </cell>
        </row>
        <row r="13182">
          <cell r="A13182" t="str">
            <v>Data Scientist</v>
          </cell>
          <cell r="H13182">
            <v>44993.334837962961</v>
          </cell>
        </row>
        <row r="13183">
          <cell r="A13183" t="str">
            <v>Data Analyst</v>
          </cell>
          <cell r="H13183">
            <v>44971.667743055557</v>
          </cell>
        </row>
        <row r="13184">
          <cell r="A13184" t="str">
            <v>Software Engineer</v>
          </cell>
          <cell r="H13184">
            <v>45156.64539351852</v>
          </cell>
        </row>
        <row r="13185">
          <cell r="A13185" t="str">
            <v>Data Scientist</v>
          </cell>
          <cell r="H13185">
            <v>45241.377013888887</v>
          </cell>
        </row>
        <row r="13186">
          <cell r="A13186" t="str">
            <v>Data Analyst</v>
          </cell>
          <cell r="H13186">
            <v>45123.458877314813</v>
          </cell>
        </row>
        <row r="13187">
          <cell r="A13187" t="str">
            <v>Data Analyst</v>
          </cell>
          <cell r="H13187">
            <v>45202.961157407408</v>
          </cell>
        </row>
        <row r="13188">
          <cell r="A13188" t="str">
            <v>Data Analyst</v>
          </cell>
          <cell r="H13188">
            <v>45248.791655092587</v>
          </cell>
        </row>
        <row r="13189">
          <cell r="A13189" t="str">
            <v>Data Engineer</v>
          </cell>
          <cell r="H13189">
            <v>45177.707569444443</v>
          </cell>
        </row>
        <row r="13190">
          <cell r="A13190" t="str">
            <v>Data Scientist</v>
          </cell>
          <cell r="H13190">
            <v>45111.476597222223</v>
          </cell>
        </row>
        <row r="13191">
          <cell r="A13191" t="str">
            <v>Data Engineer</v>
          </cell>
          <cell r="H13191">
            <v>44955.614421296297</v>
          </cell>
        </row>
        <row r="13192">
          <cell r="A13192" t="str">
            <v>Data Analyst</v>
          </cell>
          <cell r="H13192">
            <v>45193.41915509259</v>
          </cell>
        </row>
        <row r="13193">
          <cell r="A13193" t="str">
            <v>Data Engineer</v>
          </cell>
          <cell r="H13193">
            <v>45035.589016203703</v>
          </cell>
        </row>
        <row r="13194">
          <cell r="A13194" t="str">
            <v>Software Engineer</v>
          </cell>
          <cell r="H13194">
            <v>45083.958993055552</v>
          </cell>
        </row>
        <row r="13195">
          <cell r="A13195" t="str">
            <v>Senior Data Scientist</v>
          </cell>
          <cell r="H13195">
            <v>45264.030891203707</v>
          </cell>
        </row>
        <row r="13196">
          <cell r="A13196" t="str">
            <v>Machine Learning Engineer</v>
          </cell>
          <cell r="H13196">
            <v>45019.378460648149</v>
          </cell>
        </row>
        <row r="13197">
          <cell r="A13197" t="str">
            <v>Data Analyst</v>
          </cell>
          <cell r="H13197">
            <v>45232.61215277778</v>
          </cell>
        </row>
        <row r="13198">
          <cell r="A13198" t="str">
            <v>Data Engineer</v>
          </cell>
          <cell r="H13198">
            <v>45100.630578703713</v>
          </cell>
        </row>
        <row r="13199">
          <cell r="A13199" t="str">
            <v>Data Scientist</v>
          </cell>
          <cell r="H13199">
            <v>44954.587118055562</v>
          </cell>
        </row>
        <row r="13200">
          <cell r="A13200" t="str">
            <v>Senior Data Analyst</v>
          </cell>
          <cell r="H13200">
            <v>45160.801759259259</v>
          </cell>
        </row>
        <row r="13201">
          <cell r="A13201" t="str">
            <v>Data Analyst</v>
          </cell>
          <cell r="H13201">
            <v>45091.668043981481</v>
          </cell>
        </row>
        <row r="13202">
          <cell r="A13202" t="str">
            <v>Data Analyst</v>
          </cell>
          <cell r="H13202">
            <v>45070.765648148154</v>
          </cell>
        </row>
        <row r="13203">
          <cell r="A13203" t="str">
            <v>Senior Data Scientist</v>
          </cell>
          <cell r="H13203">
            <v>45270.751446759263</v>
          </cell>
        </row>
        <row r="13204">
          <cell r="A13204" t="str">
            <v>Data Scientist</v>
          </cell>
          <cell r="H13204">
            <v>44986.003761574073</v>
          </cell>
        </row>
        <row r="13205">
          <cell r="A13205" t="str">
            <v>Senior Data Analyst</v>
          </cell>
          <cell r="H13205">
            <v>44929.980081018519</v>
          </cell>
        </row>
        <row r="13206">
          <cell r="A13206" t="str">
            <v>Data Analyst</v>
          </cell>
          <cell r="H13206">
            <v>45190.542800925927</v>
          </cell>
        </row>
        <row r="13207">
          <cell r="A13207" t="str">
            <v>Data Engineer</v>
          </cell>
          <cell r="H13207">
            <v>44938.360960648148</v>
          </cell>
        </row>
        <row r="13208">
          <cell r="A13208" t="str">
            <v>Data Analyst</v>
          </cell>
          <cell r="H13208">
            <v>44935.584074074082</v>
          </cell>
        </row>
        <row r="13209">
          <cell r="A13209" t="str">
            <v>Data Engineer</v>
          </cell>
          <cell r="H13209">
            <v>45051.49391203704</v>
          </cell>
        </row>
        <row r="13210">
          <cell r="A13210" t="str">
            <v>Data Scientist</v>
          </cell>
          <cell r="H13210">
            <v>45121.912986111107</v>
          </cell>
        </row>
        <row r="13211">
          <cell r="A13211" t="str">
            <v>Data Engineer</v>
          </cell>
          <cell r="H13211">
            <v>45042.008067129631</v>
          </cell>
        </row>
        <row r="13212">
          <cell r="A13212" t="str">
            <v>Data Analyst</v>
          </cell>
          <cell r="H13212">
            <v>45028.826331018521</v>
          </cell>
        </row>
        <row r="13213">
          <cell r="A13213" t="str">
            <v>Senior Data Scientist</v>
          </cell>
          <cell r="H13213">
            <v>44995.337071759262</v>
          </cell>
        </row>
        <row r="13214">
          <cell r="A13214" t="str">
            <v>Senior Data Analyst</v>
          </cell>
          <cell r="H13214">
            <v>45247.38726851852</v>
          </cell>
        </row>
        <row r="13215">
          <cell r="A13215" t="str">
            <v>Data Scientist</v>
          </cell>
          <cell r="H13215">
            <v>45120.001539351862</v>
          </cell>
        </row>
        <row r="13216">
          <cell r="A13216" t="str">
            <v>Data Scientist</v>
          </cell>
          <cell r="H13216">
            <v>45103.717673611107</v>
          </cell>
        </row>
        <row r="13217">
          <cell r="A13217" t="str">
            <v>Data Analyst</v>
          </cell>
          <cell r="H13217">
            <v>44952.671041666668</v>
          </cell>
        </row>
        <row r="13218">
          <cell r="A13218" t="str">
            <v>Data Engineer</v>
          </cell>
          <cell r="H13218">
            <v>45168.302152777767</v>
          </cell>
        </row>
        <row r="13219">
          <cell r="A13219" t="str">
            <v>Data Analyst</v>
          </cell>
          <cell r="H13219">
            <v>44987.333483796298</v>
          </cell>
        </row>
        <row r="13220">
          <cell r="A13220" t="str">
            <v>Data Analyst</v>
          </cell>
          <cell r="H13220">
            <v>45211.750972222217</v>
          </cell>
        </row>
        <row r="13221">
          <cell r="A13221" t="str">
            <v>Data Engineer</v>
          </cell>
          <cell r="H13221">
            <v>45228.04478009259</v>
          </cell>
        </row>
        <row r="13222">
          <cell r="A13222" t="str">
            <v>Data Scientist</v>
          </cell>
          <cell r="H13222">
            <v>45162.797060185178</v>
          </cell>
        </row>
        <row r="13223">
          <cell r="A13223" t="str">
            <v>Data Engineer</v>
          </cell>
          <cell r="H13223">
            <v>44992.856157407397</v>
          </cell>
        </row>
        <row r="13224">
          <cell r="A13224" t="str">
            <v>Data Engineer</v>
          </cell>
          <cell r="H13224">
            <v>45133.50508101852</v>
          </cell>
        </row>
        <row r="13225">
          <cell r="A13225" t="str">
            <v>Data Scientist</v>
          </cell>
          <cell r="H13225">
            <v>44952.42759259259</v>
          </cell>
        </row>
        <row r="13226">
          <cell r="A13226" t="str">
            <v>Data Engineer</v>
          </cell>
          <cell r="H13226">
            <v>45134.997627314813</v>
          </cell>
        </row>
        <row r="13227">
          <cell r="A13227" t="str">
            <v>Data Analyst</v>
          </cell>
          <cell r="H13227">
            <v>45159.750462962962</v>
          </cell>
        </row>
        <row r="13228">
          <cell r="A13228" t="str">
            <v>Data Engineer</v>
          </cell>
          <cell r="H13228">
            <v>45175.41920138889</v>
          </cell>
        </row>
        <row r="13229">
          <cell r="A13229" t="str">
            <v>Data Engineer</v>
          </cell>
          <cell r="H13229">
            <v>45015.503888888888</v>
          </cell>
        </row>
        <row r="13230">
          <cell r="A13230" t="str">
            <v>Data Analyst</v>
          </cell>
          <cell r="H13230">
            <v>45100.583368055559</v>
          </cell>
        </row>
        <row r="13231">
          <cell r="A13231" t="str">
            <v>Data Scientist</v>
          </cell>
          <cell r="H13231">
            <v>45179.251921296287</v>
          </cell>
        </row>
        <row r="13232">
          <cell r="A13232" t="str">
            <v>Data Engineer</v>
          </cell>
          <cell r="H13232">
            <v>45235.794861111113</v>
          </cell>
        </row>
        <row r="13233">
          <cell r="A13233" t="str">
            <v>Data Engineer</v>
          </cell>
          <cell r="H13233">
            <v>44971.898680555547</v>
          </cell>
        </row>
        <row r="13234">
          <cell r="A13234" t="str">
            <v>Business Analyst</v>
          </cell>
          <cell r="H13234">
            <v>45012.752881944441</v>
          </cell>
        </row>
        <row r="13235">
          <cell r="A13235" t="str">
            <v>Senior Data Engineer</v>
          </cell>
          <cell r="H13235">
            <v>45013.801435185182</v>
          </cell>
        </row>
        <row r="13236">
          <cell r="A13236" t="str">
            <v>Data Engineer</v>
          </cell>
          <cell r="H13236">
            <v>45139.322754629633</v>
          </cell>
        </row>
        <row r="13237">
          <cell r="A13237" t="str">
            <v>Data Analyst</v>
          </cell>
          <cell r="H13237">
            <v>45111.799837962957</v>
          </cell>
        </row>
        <row r="13238">
          <cell r="A13238" t="str">
            <v>Data Analyst</v>
          </cell>
          <cell r="H13238">
            <v>45245.70888888889</v>
          </cell>
        </row>
        <row r="13239">
          <cell r="A13239" t="str">
            <v>Data Engineer</v>
          </cell>
          <cell r="H13239">
            <v>45058.727870370371</v>
          </cell>
        </row>
        <row r="13240">
          <cell r="A13240" t="str">
            <v>Data Scientist</v>
          </cell>
          <cell r="H13240">
            <v>45101.879953703698</v>
          </cell>
        </row>
        <row r="13241">
          <cell r="A13241" t="str">
            <v>Data Analyst</v>
          </cell>
          <cell r="H13241">
            <v>45131.500381944446</v>
          </cell>
        </row>
        <row r="13242">
          <cell r="A13242" t="str">
            <v>Data Analyst</v>
          </cell>
          <cell r="H13242">
            <v>44952.699803240743</v>
          </cell>
        </row>
        <row r="13243">
          <cell r="A13243" t="str">
            <v>Data Analyst</v>
          </cell>
          <cell r="H13243">
            <v>45194.667453703703</v>
          </cell>
        </row>
        <row r="13244">
          <cell r="A13244" t="str">
            <v>Data Scientist</v>
          </cell>
          <cell r="H13244">
            <v>44959.544988425929</v>
          </cell>
        </row>
        <row r="13245">
          <cell r="A13245" t="str">
            <v>Data Analyst</v>
          </cell>
          <cell r="H13245">
            <v>44953.58556712963</v>
          </cell>
        </row>
        <row r="13246">
          <cell r="A13246" t="str">
            <v>Data Scientist</v>
          </cell>
          <cell r="H13246">
            <v>45166.821180555547</v>
          </cell>
        </row>
        <row r="13247">
          <cell r="A13247" t="str">
            <v>Senior Data Analyst</v>
          </cell>
          <cell r="H13247">
            <v>45205.775787037041</v>
          </cell>
        </row>
        <row r="13248">
          <cell r="A13248" t="str">
            <v>Senior Data Analyst</v>
          </cell>
          <cell r="H13248">
            <v>44939.79347222222</v>
          </cell>
        </row>
        <row r="13249">
          <cell r="A13249" t="str">
            <v>Data Analyst</v>
          </cell>
          <cell r="H13249">
            <v>45190.532986111109</v>
          </cell>
        </row>
        <row r="13250">
          <cell r="A13250" t="str">
            <v>Data Scientist</v>
          </cell>
          <cell r="H13250">
            <v>45179.37703703704</v>
          </cell>
        </row>
        <row r="13251">
          <cell r="A13251" t="str">
            <v>Business Analyst</v>
          </cell>
          <cell r="H13251">
            <v>45092.792256944442</v>
          </cell>
        </row>
        <row r="13252">
          <cell r="A13252" t="str">
            <v>Senior Data Scientist</v>
          </cell>
          <cell r="H13252">
            <v>45192.265798611108</v>
          </cell>
        </row>
        <row r="13253">
          <cell r="A13253" t="str">
            <v>Data Scientist</v>
          </cell>
          <cell r="H13253">
            <v>45236.762916666667</v>
          </cell>
        </row>
        <row r="13254">
          <cell r="A13254" t="str">
            <v>Data Analyst</v>
          </cell>
          <cell r="H13254">
            <v>45194.750289351847</v>
          </cell>
        </row>
        <row r="13255">
          <cell r="A13255" t="str">
            <v>Data Analyst</v>
          </cell>
          <cell r="H13255">
            <v>45169.917800925927</v>
          </cell>
        </row>
        <row r="13256">
          <cell r="A13256" t="str">
            <v>Software Engineer</v>
          </cell>
          <cell r="H13256">
            <v>45063.65315972222</v>
          </cell>
        </row>
        <row r="13257">
          <cell r="A13257" t="str">
            <v>Senior Data Scientist</v>
          </cell>
          <cell r="H13257">
            <v>45152.763356481482</v>
          </cell>
        </row>
        <row r="13258">
          <cell r="A13258" t="str">
            <v>Data Engineer</v>
          </cell>
          <cell r="H13258">
            <v>45189.720046296286</v>
          </cell>
        </row>
        <row r="13259">
          <cell r="A13259" t="str">
            <v>Data Analyst</v>
          </cell>
          <cell r="H13259">
            <v>45216.666574074072</v>
          </cell>
        </row>
        <row r="13260">
          <cell r="A13260" t="str">
            <v>Data Scientist</v>
          </cell>
          <cell r="H13260">
            <v>45119.877847222233</v>
          </cell>
        </row>
        <row r="13261">
          <cell r="A13261" t="str">
            <v>Data Analyst</v>
          </cell>
          <cell r="H13261">
            <v>45019.627071759263</v>
          </cell>
        </row>
        <row r="13262">
          <cell r="A13262" t="str">
            <v>Data Engineer</v>
          </cell>
          <cell r="H13262">
            <v>45092.822152777779</v>
          </cell>
        </row>
        <row r="13263">
          <cell r="A13263" t="str">
            <v>Data Engineer</v>
          </cell>
          <cell r="H13263">
            <v>45116.502986111111</v>
          </cell>
        </row>
        <row r="13264">
          <cell r="A13264" t="str">
            <v>Data Analyst</v>
          </cell>
          <cell r="H13264">
            <v>45093.916817129633</v>
          </cell>
        </row>
        <row r="13265">
          <cell r="A13265" t="str">
            <v>Business Analyst</v>
          </cell>
          <cell r="H13265">
            <v>45246.834386574083</v>
          </cell>
        </row>
        <row r="13266">
          <cell r="A13266" t="str">
            <v>Data Engineer</v>
          </cell>
          <cell r="H13266">
            <v>45282.754236111112</v>
          </cell>
        </row>
        <row r="13267">
          <cell r="A13267" t="str">
            <v>Data Scientist</v>
          </cell>
          <cell r="H13267">
            <v>44951.962430555563</v>
          </cell>
        </row>
        <row r="13268">
          <cell r="A13268" t="str">
            <v>Data Analyst</v>
          </cell>
          <cell r="H13268">
            <v>45150.417199074072</v>
          </cell>
        </row>
        <row r="13269">
          <cell r="A13269" t="str">
            <v>Data Analyst</v>
          </cell>
          <cell r="H13269">
            <v>45118.416817129633</v>
          </cell>
        </row>
        <row r="13270">
          <cell r="A13270" t="str">
            <v>Data Analyst</v>
          </cell>
          <cell r="H13270">
            <v>45123.292187500003</v>
          </cell>
        </row>
        <row r="13271">
          <cell r="A13271" t="str">
            <v>Data Analyst</v>
          </cell>
          <cell r="H13271">
            <v>44997.792210648149</v>
          </cell>
        </row>
        <row r="13272">
          <cell r="A13272" t="str">
            <v>Data Scientist</v>
          </cell>
          <cell r="H13272">
            <v>45050.697523148148</v>
          </cell>
        </row>
        <row r="13273">
          <cell r="A13273" t="str">
            <v>Data Scientist</v>
          </cell>
          <cell r="H13273">
            <v>45150.371770833342</v>
          </cell>
        </row>
        <row r="13274">
          <cell r="A13274" t="str">
            <v>Senior Data Scientist</v>
          </cell>
          <cell r="H13274">
            <v>45120.752280092587</v>
          </cell>
        </row>
        <row r="13275">
          <cell r="A13275" t="str">
            <v>Data Scientist</v>
          </cell>
          <cell r="H13275">
            <v>45243.293611111112</v>
          </cell>
        </row>
        <row r="13276">
          <cell r="A13276" t="str">
            <v>Data Engineer</v>
          </cell>
          <cell r="H13276">
            <v>45092.602500000001</v>
          </cell>
        </row>
        <row r="13277">
          <cell r="A13277" t="str">
            <v>Data Analyst</v>
          </cell>
          <cell r="H13277">
            <v>45234.001018518517</v>
          </cell>
        </row>
        <row r="13278">
          <cell r="A13278" t="str">
            <v>Data Scientist</v>
          </cell>
          <cell r="H13278">
            <v>45019.378622685188</v>
          </cell>
        </row>
        <row r="13279">
          <cell r="A13279" t="str">
            <v>Data Engineer</v>
          </cell>
          <cell r="H13279">
            <v>44975.297858796293</v>
          </cell>
        </row>
        <row r="13280">
          <cell r="A13280" t="str">
            <v>Data Scientist</v>
          </cell>
          <cell r="H13280">
            <v>44991.560810185183</v>
          </cell>
        </row>
        <row r="13281">
          <cell r="A13281" t="str">
            <v>Data Scientist</v>
          </cell>
          <cell r="H13281">
            <v>45097.791678240741</v>
          </cell>
        </row>
        <row r="13282">
          <cell r="A13282" t="str">
            <v>Senior Data Analyst</v>
          </cell>
          <cell r="H13282">
            <v>44930.020578703698</v>
          </cell>
        </row>
        <row r="13283">
          <cell r="A13283" t="str">
            <v>Data Scientist</v>
          </cell>
          <cell r="H13283">
            <v>45070.961064814823</v>
          </cell>
        </row>
        <row r="13284">
          <cell r="A13284" t="str">
            <v>Senior Data Analyst</v>
          </cell>
          <cell r="H13284">
            <v>44934.375081018523</v>
          </cell>
        </row>
        <row r="13285">
          <cell r="A13285" t="str">
            <v>Senior Data Scientist</v>
          </cell>
          <cell r="H13285">
            <v>44943.33766203704</v>
          </cell>
        </row>
        <row r="13286">
          <cell r="A13286" t="str">
            <v>Data Scientist</v>
          </cell>
          <cell r="H13286">
            <v>45035.835752314822</v>
          </cell>
        </row>
        <row r="13287">
          <cell r="A13287" t="str">
            <v>Data Scientist</v>
          </cell>
          <cell r="H13287">
            <v>45076.026053240741</v>
          </cell>
        </row>
        <row r="13288">
          <cell r="A13288" t="str">
            <v>Business Analyst</v>
          </cell>
          <cell r="H13288">
            <v>45016.640138888892</v>
          </cell>
        </row>
        <row r="13289">
          <cell r="A13289" t="str">
            <v>Business Analyst</v>
          </cell>
          <cell r="H13289">
            <v>45087.221863425933</v>
          </cell>
        </row>
        <row r="13290">
          <cell r="A13290" t="str">
            <v>Data Analyst</v>
          </cell>
          <cell r="H13290">
            <v>45178.416689814818</v>
          </cell>
        </row>
        <row r="13291">
          <cell r="A13291" t="str">
            <v>Data Analyst</v>
          </cell>
          <cell r="H13291">
            <v>44965.875</v>
          </cell>
        </row>
        <row r="13292">
          <cell r="A13292" t="str">
            <v>Data Engineer</v>
          </cell>
          <cell r="H13292">
            <v>45155.838333333333</v>
          </cell>
        </row>
        <row r="13293">
          <cell r="A13293" t="str">
            <v>Data Analyst</v>
          </cell>
          <cell r="H13293">
            <v>45282.916689814818</v>
          </cell>
        </row>
        <row r="13294">
          <cell r="A13294" t="str">
            <v>Data Engineer</v>
          </cell>
          <cell r="H13294">
            <v>45027.61755787037</v>
          </cell>
        </row>
        <row r="13295">
          <cell r="A13295" t="str">
            <v>Senior Data Engineer</v>
          </cell>
          <cell r="H13295">
            <v>45076.477708333332</v>
          </cell>
        </row>
        <row r="13296">
          <cell r="A13296" t="str">
            <v>Data Engineer</v>
          </cell>
          <cell r="H13296">
            <v>44996.714560185188</v>
          </cell>
        </row>
        <row r="13297">
          <cell r="A13297" t="str">
            <v>Senior Data Scientist</v>
          </cell>
          <cell r="H13297">
            <v>44943.743078703701</v>
          </cell>
        </row>
        <row r="13298">
          <cell r="A13298" t="str">
            <v>Senior Data Engineer</v>
          </cell>
          <cell r="H13298">
            <v>45089.794768518521</v>
          </cell>
        </row>
        <row r="13299">
          <cell r="A13299" t="str">
            <v>Data Engineer</v>
          </cell>
          <cell r="H13299">
            <v>45117.667314814818</v>
          </cell>
        </row>
        <row r="13300">
          <cell r="A13300" t="str">
            <v>Data Engineer</v>
          </cell>
          <cell r="H13300">
            <v>44951.871377314812</v>
          </cell>
        </row>
        <row r="13301">
          <cell r="A13301" t="str">
            <v>Data Engineer</v>
          </cell>
          <cell r="H13301">
            <v>45113.767129629632</v>
          </cell>
        </row>
        <row r="13302">
          <cell r="A13302" t="str">
            <v>Data Scientist</v>
          </cell>
          <cell r="H13302">
            <v>44985.879594907397</v>
          </cell>
        </row>
        <row r="13303">
          <cell r="A13303" t="str">
            <v>Senior Data Scientist</v>
          </cell>
          <cell r="H13303">
            <v>44947.431377314817</v>
          </cell>
        </row>
        <row r="13304">
          <cell r="A13304" t="str">
            <v>Business Analyst</v>
          </cell>
          <cell r="H13304">
            <v>45178.981145833342</v>
          </cell>
        </row>
        <row r="13305">
          <cell r="A13305" t="str">
            <v>Data Scientist</v>
          </cell>
          <cell r="H13305">
            <v>45053.46025462963</v>
          </cell>
        </row>
        <row r="13306">
          <cell r="A13306" t="str">
            <v>Senior Data Scientist</v>
          </cell>
          <cell r="H13306">
            <v>45150.251400462963</v>
          </cell>
        </row>
        <row r="13307">
          <cell r="A13307" t="str">
            <v>Data Scientist</v>
          </cell>
          <cell r="H13307">
            <v>45047.690162037034</v>
          </cell>
        </row>
        <row r="13308">
          <cell r="A13308" t="str">
            <v>Data Scientist</v>
          </cell>
          <cell r="H13308">
            <v>45015.821898148148</v>
          </cell>
        </row>
        <row r="13309">
          <cell r="A13309" t="str">
            <v>Data Analyst</v>
          </cell>
          <cell r="H13309">
            <v>45172.250416666669</v>
          </cell>
        </row>
        <row r="13310">
          <cell r="A13310" t="str">
            <v>Data Engineer</v>
          </cell>
          <cell r="H13310">
            <v>45180.714409722219</v>
          </cell>
        </row>
        <row r="13311">
          <cell r="A13311" t="str">
            <v>Data Scientist</v>
          </cell>
          <cell r="H13311">
            <v>45239.608032407406</v>
          </cell>
        </row>
        <row r="13312">
          <cell r="A13312" t="str">
            <v>Senior Data Scientist</v>
          </cell>
          <cell r="H13312">
            <v>44994.337152777778</v>
          </cell>
        </row>
        <row r="13313">
          <cell r="A13313" t="str">
            <v>Data Analyst</v>
          </cell>
          <cell r="H13313">
            <v>45034.125138888892</v>
          </cell>
        </row>
        <row r="13314">
          <cell r="A13314" t="str">
            <v>Data Engineer</v>
          </cell>
          <cell r="H13314">
            <v>44988.755729166667</v>
          </cell>
        </row>
        <row r="13315">
          <cell r="A13315" t="str">
            <v>Data Engineer</v>
          </cell>
          <cell r="H13315">
            <v>44982.047650462962</v>
          </cell>
        </row>
        <row r="13316">
          <cell r="A13316" t="str">
            <v>Data Analyst</v>
          </cell>
          <cell r="H13316">
            <v>45192.348009259258</v>
          </cell>
        </row>
        <row r="13317">
          <cell r="A13317" t="str">
            <v>Data Engineer</v>
          </cell>
          <cell r="H13317">
            <v>45062.46638888889</v>
          </cell>
        </row>
        <row r="13318">
          <cell r="A13318" t="str">
            <v>Data Scientist</v>
          </cell>
          <cell r="H13318">
            <v>45262.323148148149</v>
          </cell>
        </row>
        <row r="13319">
          <cell r="A13319" t="str">
            <v>Data Scientist</v>
          </cell>
          <cell r="H13319">
            <v>45288.349374999998</v>
          </cell>
        </row>
        <row r="13320">
          <cell r="A13320" t="str">
            <v>Data Engineer</v>
          </cell>
          <cell r="H13320">
            <v>45048.673981481479</v>
          </cell>
        </row>
        <row r="13321">
          <cell r="A13321" t="str">
            <v>Data Scientist</v>
          </cell>
          <cell r="H13321">
            <v>44937.377881944441</v>
          </cell>
        </row>
        <row r="13322">
          <cell r="A13322" t="str">
            <v>Data Analyst</v>
          </cell>
          <cell r="H13322">
            <v>45134.459004629629</v>
          </cell>
        </row>
        <row r="13323">
          <cell r="A13323" t="str">
            <v>Data Analyst</v>
          </cell>
          <cell r="H13323">
            <v>45015.353206018517</v>
          </cell>
        </row>
        <row r="13324">
          <cell r="A13324" t="str">
            <v>Data Analyst</v>
          </cell>
          <cell r="H13324">
            <v>45144.875150462962</v>
          </cell>
        </row>
        <row r="13325">
          <cell r="A13325" t="str">
            <v>Data Scientist</v>
          </cell>
          <cell r="H13325">
            <v>44927.627754629633</v>
          </cell>
        </row>
        <row r="13326">
          <cell r="A13326" t="str">
            <v>Data Analyst</v>
          </cell>
          <cell r="H13326">
            <v>44936.000798611109</v>
          </cell>
        </row>
        <row r="13327">
          <cell r="A13327" t="str">
            <v>Data Scientist</v>
          </cell>
          <cell r="H13327">
            <v>45260.710694444453</v>
          </cell>
        </row>
        <row r="13328">
          <cell r="A13328" t="str">
            <v>Data Analyst</v>
          </cell>
          <cell r="H13328">
            <v>45231.916990740741</v>
          </cell>
        </row>
        <row r="13329">
          <cell r="A13329" t="str">
            <v>Machine Learning Engineer</v>
          </cell>
          <cell r="H13329">
            <v>45077.384780092587</v>
          </cell>
        </row>
        <row r="13330">
          <cell r="A13330" t="str">
            <v>Data Engineer</v>
          </cell>
          <cell r="H13330">
            <v>45104.741388888891</v>
          </cell>
        </row>
        <row r="13331">
          <cell r="A13331" t="str">
            <v>Data Analyst</v>
          </cell>
          <cell r="H13331">
            <v>45166.667314814818</v>
          </cell>
        </row>
        <row r="13332">
          <cell r="A13332" t="str">
            <v>Data Analyst</v>
          </cell>
          <cell r="H13332">
            <v>45187.986759259264</v>
          </cell>
        </row>
        <row r="13333">
          <cell r="A13333" t="str">
            <v>Senior Data Engineer</v>
          </cell>
          <cell r="H13333">
            <v>45157.995150462957</v>
          </cell>
        </row>
        <row r="13334">
          <cell r="A13334" t="str">
            <v>Senior Data Engineer</v>
          </cell>
          <cell r="H13334">
            <v>45079.397569444453</v>
          </cell>
        </row>
        <row r="13335">
          <cell r="A13335" t="str">
            <v>Data Scientist</v>
          </cell>
          <cell r="H13335">
            <v>45191.835949074077</v>
          </cell>
        </row>
        <row r="13336">
          <cell r="A13336" t="str">
            <v>Senior Data Scientist</v>
          </cell>
          <cell r="H13336">
            <v>45154.292800925927</v>
          </cell>
        </row>
        <row r="13337">
          <cell r="A13337" t="str">
            <v>Senior Data Scientist</v>
          </cell>
          <cell r="H13337">
            <v>45100.306793981479</v>
          </cell>
        </row>
        <row r="13338">
          <cell r="A13338" t="str">
            <v>Data Analyst</v>
          </cell>
          <cell r="H13338">
            <v>45201.750775462962</v>
          </cell>
        </row>
        <row r="13339">
          <cell r="A13339" t="str">
            <v>Data Scientist</v>
          </cell>
          <cell r="H13339">
            <v>45239.818043981482</v>
          </cell>
        </row>
        <row r="13340">
          <cell r="A13340" t="str">
            <v>Senior Data Engineer</v>
          </cell>
          <cell r="H13340">
            <v>44993.922662037039</v>
          </cell>
        </row>
        <row r="13341">
          <cell r="A13341" t="str">
            <v>Data Scientist</v>
          </cell>
          <cell r="H13341">
            <v>44999.088576388887</v>
          </cell>
        </row>
        <row r="13342">
          <cell r="A13342" t="str">
            <v>Data Scientist</v>
          </cell>
          <cell r="H13342">
            <v>45245.920497685183</v>
          </cell>
        </row>
        <row r="13343">
          <cell r="A13343" t="str">
            <v>Data Analyst</v>
          </cell>
          <cell r="H13343">
            <v>45110.583506944437</v>
          </cell>
        </row>
        <row r="13344">
          <cell r="A13344" t="str">
            <v>Data Engineer</v>
          </cell>
          <cell r="H13344">
            <v>45008.363993055558</v>
          </cell>
        </row>
        <row r="13345">
          <cell r="A13345" t="str">
            <v>Data Analyst</v>
          </cell>
          <cell r="H13345">
            <v>45170.369537037041</v>
          </cell>
        </row>
        <row r="13346">
          <cell r="A13346" t="str">
            <v>Data Analyst</v>
          </cell>
          <cell r="H13346">
            <v>45224.792407407411</v>
          </cell>
        </row>
        <row r="13347">
          <cell r="A13347" t="str">
            <v>Data Analyst</v>
          </cell>
          <cell r="H13347">
            <v>45083.568819444437</v>
          </cell>
        </row>
        <row r="13348">
          <cell r="A13348" t="str">
            <v>Data Scientist</v>
          </cell>
          <cell r="H13348">
            <v>45166.418599537043</v>
          </cell>
        </row>
        <row r="13349">
          <cell r="A13349" t="str">
            <v>Data Engineer</v>
          </cell>
          <cell r="H13349">
            <v>45075.392442129632</v>
          </cell>
        </row>
        <row r="13350">
          <cell r="A13350" t="str">
            <v>Data Analyst</v>
          </cell>
          <cell r="H13350">
            <v>45096.958402777767</v>
          </cell>
        </row>
        <row r="13351">
          <cell r="A13351" t="str">
            <v>Data Analyst</v>
          </cell>
          <cell r="H13351">
            <v>44994.875509259262</v>
          </cell>
        </row>
        <row r="13352">
          <cell r="A13352" t="str">
            <v>Data Analyst</v>
          </cell>
          <cell r="H13352">
            <v>44963.461481481478</v>
          </cell>
        </row>
        <row r="13353">
          <cell r="A13353" t="str">
            <v>Data Analyst</v>
          </cell>
          <cell r="H13353">
            <v>45163.918391203697</v>
          </cell>
        </row>
        <row r="13354">
          <cell r="A13354" t="str">
            <v>Data Scientist</v>
          </cell>
          <cell r="H13354">
            <v>45127.878333333327</v>
          </cell>
        </row>
        <row r="13355">
          <cell r="A13355" t="str">
            <v>Data Engineer</v>
          </cell>
          <cell r="H13355">
            <v>45119.756631944438</v>
          </cell>
        </row>
        <row r="13356">
          <cell r="A13356" t="str">
            <v>Data Analyst</v>
          </cell>
          <cell r="H13356">
            <v>44971.409687500003</v>
          </cell>
        </row>
        <row r="13357">
          <cell r="A13357" t="str">
            <v>Data Analyst</v>
          </cell>
          <cell r="H13357">
            <v>45089.458587962959</v>
          </cell>
        </row>
        <row r="13358">
          <cell r="A13358" t="str">
            <v>Data Analyst</v>
          </cell>
          <cell r="H13358">
            <v>45124.583912037036</v>
          </cell>
        </row>
        <row r="13359">
          <cell r="A13359" t="str">
            <v>Data Engineer</v>
          </cell>
          <cell r="H13359">
            <v>44932.31490740741</v>
          </cell>
        </row>
        <row r="13360">
          <cell r="A13360" t="str">
            <v>Data Scientist</v>
          </cell>
          <cell r="H13360">
            <v>44966.893553240741</v>
          </cell>
        </row>
        <row r="13361">
          <cell r="A13361" t="str">
            <v>Senior Data Scientist</v>
          </cell>
          <cell r="H13361">
            <v>45205.376504629632</v>
          </cell>
        </row>
        <row r="13362">
          <cell r="A13362" t="str">
            <v>Data Analyst</v>
          </cell>
          <cell r="H13362">
            <v>45279.334675925929</v>
          </cell>
        </row>
        <row r="13363">
          <cell r="A13363" t="str">
            <v>Data Engineer</v>
          </cell>
          <cell r="H13363">
            <v>45085.768530092602</v>
          </cell>
        </row>
        <row r="13364">
          <cell r="A13364" t="str">
            <v>Software Engineer</v>
          </cell>
          <cell r="H13364">
            <v>45035.690937500003</v>
          </cell>
        </row>
        <row r="13365">
          <cell r="A13365" t="str">
            <v>Data Scientist</v>
          </cell>
          <cell r="H13365">
            <v>45208.083518518521</v>
          </cell>
        </row>
        <row r="13366">
          <cell r="A13366" t="str">
            <v>Data Engineer</v>
          </cell>
          <cell r="H13366">
            <v>45045.173946759263</v>
          </cell>
        </row>
        <row r="13367">
          <cell r="A13367" t="str">
            <v>Senior Data Engineer</v>
          </cell>
          <cell r="H13367">
            <v>45103.547418981478</v>
          </cell>
        </row>
        <row r="13368">
          <cell r="A13368" t="str">
            <v>Data Engineer</v>
          </cell>
          <cell r="H13368">
            <v>44938.610335648147</v>
          </cell>
        </row>
        <row r="13369">
          <cell r="A13369" t="str">
            <v>Senior Data Engineer</v>
          </cell>
          <cell r="H13369">
            <v>44945.075254629628</v>
          </cell>
        </row>
        <row r="13370">
          <cell r="A13370" t="str">
            <v>Data Analyst</v>
          </cell>
          <cell r="H13370">
            <v>45178.250069444453</v>
          </cell>
        </row>
        <row r="13371">
          <cell r="A13371" t="str">
            <v>Data Analyst</v>
          </cell>
          <cell r="H13371">
            <v>45030.726064814808</v>
          </cell>
        </row>
        <row r="13372">
          <cell r="A13372" t="str">
            <v>Data Scientist</v>
          </cell>
          <cell r="H13372">
            <v>45214.334664351853</v>
          </cell>
        </row>
        <row r="13373">
          <cell r="A13373" t="str">
            <v>Data Engineer</v>
          </cell>
          <cell r="H13373">
            <v>45200.255185185182</v>
          </cell>
        </row>
        <row r="13374">
          <cell r="A13374" t="str">
            <v>Data Scientist</v>
          </cell>
          <cell r="H13374">
            <v>45058.160960648151</v>
          </cell>
        </row>
        <row r="13375">
          <cell r="A13375" t="str">
            <v>Data Analyst</v>
          </cell>
          <cell r="H13375">
            <v>45220.458854166667</v>
          </cell>
        </row>
        <row r="13376">
          <cell r="A13376" t="str">
            <v>Data Scientist</v>
          </cell>
          <cell r="H13376">
            <v>45084.308854166673</v>
          </cell>
        </row>
        <row r="13377">
          <cell r="A13377" t="str">
            <v>Data Scientist</v>
          </cell>
          <cell r="H13377">
            <v>45156.627268518518</v>
          </cell>
        </row>
        <row r="13378">
          <cell r="A13378" t="str">
            <v>Data Engineer</v>
          </cell>
          <cell r="H13378">
            <v>44954.33798611111</v>
          </cell>
        </row>
        <row r="13379">
          <cell r="A13379" t="str">
            <v>Senior Data Engineer</v>
          </cell>
          <cell r="H13379">
            <v>45201.561041666668</v>
          </cell>
        </row>
        <row r="13380">
          <cell r="A13380" t="str">
            <v>Senior Data Analyst</v>
          </cell>
          <cell r="H13380">
            <v>45148.673888888887</v>
          </cell>
        </row>
        <row r="13381">
          <cell r="A13381" t="str">
            <v>Data Engineer</v>
          </cell>
          <cell r="H13381">
            <v>45168.034583333327</v>
          </cell>
        </row>
        <row r="13382">
          <cell r="A13382" t="str">
            <v>Data Analyst</v>
          </cell>
          <cell r="H13382">
            <v>45261.333657407413</v>
          </cell>
        </row>
        <row r="13383">
          <cell r="A13383" t="str">
            <v>Senior Data Analyst</v>
          </cell>
          <cell r="H13383">
            <v>45053.289143518523</v>
          </cell>
        </row>
        <row r="13384">
          <cell r="A13384" t="str">
            <v>Data Analyst</v>
          </cell>
          <cell r="H13384">
            <v>45167.50072916667</v>
          </cell>
        </row>
        <row r="13385">
          <cell r="A13385" t="str">
            <v>Data Engineer</v>
          </cell>
          <cell r="H13385">
            <v>45223.962164351848</v>
          </cell>
        </row>
        <row r="13386">
          <cell r="A13386" t="str">
            <v>Data Analyst</v>
          </cell>
          <cell r="H13386">
            <v>45146.625104166669</v>
          </cell>
        </row>
        <row r="13387">
          <cell r="A13387" t="str">
            <v>Data Analyst</v>
          </cell>
          <cell r="H13387">
            <v>45273.750127314823</v>
          </cell>
        </row>
        <row r="13388">
          <cell r="A13388" t="str">
            <v>Data Scientist</v>
          </cell>
          <cell r="H13388">
            <v>45244.799201388887</v>
          </cell>
        </row>
        <row r="13389">
          <cell r="A13389" t="str">
            <v>Data Scientist</v>
          </cell>
          <cell r="H13389">
            <v>44960.628530092603</v>
          </cell>
        </row>
        <row r="13390">
          <cell r="A13390" t="str">
            <v>Data Scientist</v>
          </cell>
          <cell r="H13390">
            <v>45023.316805555558</v>
          </cell>
        </row>
        <row r="13391">
          <cell r="A13391" t="str">
            <v>Data Analyst</v>
          </cell>
          <cell r="H13391">
            <v>45058.626111111109</v>
          </cell>
        </row>
        <row r="13392">
          <cell r="A13392" t="str">
            <v>Data Engineer</v>
          </cell>
          <cell r="H13392">
            <v>44958.491967592592</v>
          </cell>
        </row>
        <row r="13393">
          <cell r="A13393" t="str">
            <v>Data Scientist</v>
          </cell>
          <cell r="H13393">
            <v>45161.919305555559</v>
          </cell>
        </row>
        <row r="13394">
          <cell r="A13394" t="str">
            <v>Data Scientist</v>
          </cell>
          <cell r="H13394">
            <v>44939.754062499997</v>
          </cell>
        </row>
        <row r="13395">
          <cell r="A13395" t="str">
            <v>Data Engineer</v>
          </cell>
          <cell r="H13395">
            <v>44986.554074074083</v>
          </cell>
        </row>
        <row r="13396">
          <cell r="A13396" t="str">
            <v>Data Engineer</v>
          </cell>
          <cell r="H13396">
            <v>45047.630949074082</v>
          </cell>
        </row>
        <row r="13397">
          <cell r="A13397" t="str">
            <v>Data Analyst</v>
          </cell>
          <cell r="H13397">
            <v>45163.835219907407</v>
          </cell>
        </row>
        <row r="13398">
          <cell r="A13398" t="str">
            <v>Data Analyst</v>
          </cell>
          <cell r="H13398">
            <v>45207.250555555547</v>
          </cell>
        </row>
        <row r="13399">
          <cell r="A13399" t="str">
            <v>Data Scientist</v>
          </cell>
          <cell r="H13399">
            <v>45192.515370370369</v>
          </cell>
        </row>
        <row r="13400">
          <cell r="A13400" t="str">
            <v>Data Analyst</v>
          </cell>
          <cell r="H13400">
            <v>45209.959236111114</v>
          </cell>
        </row>
        <row r="13401">
          <cell r="A13401" t="str">
            <v>Data Scientist</v>
          </cell>
          <cell r="H13401">
            <v>45273.544583333343</v>
          </cell>
        </row>
        <row r="13402">
          <cell r="A13402" t="str">
            <v>Data Analyst</v>
          </cell>
          <cell r="H13402">
            <v>45244.792002314818</v>
          </cell>
        </row>
        <row r="13403">
          <cell r="A13403" t="str">
            <v>Senior Data Engineer</v>
          </cell>
          <cell r="H13403">
            <v>45041.130439814813</v>
          </cell>
        </row>
        <row r="13404">
          <cell r="A13404" t="str">
            <v>Data Analyst</v>
          </cell>
          <cell r="H13404">
            <v>45121.916631944441</v>
          </cell>
        </row>
        <row r="13405">
          <cell r="A13405" t="str">
            <v>Data Analyst</v>
          </cell>
          <cell r="H13405">
            <v>45113.709108796298</v>
          </cell>
        </row>
        <row r="13406">
          <cell r="A13406" t="str">
            <v>Data Analyst</v>
          </cell>
          <cell r="H13406">
            <v>45092.988680555558</v>
          </cell>
        </row>
        <row r="13407">
          <cell r="A13407" t="str">
            <v>Senior Data Engineer</v>
          </cell>
          <cell r="H13407">
            <v>44943.639525462961</v>
          </cell>
        </row>
        <row r="13408">
          <cell r="A13408" t="str">
            <v>Data Analyst</v>
          </cell>
          <cell r="H13408">
            <v>45118.461435185192</v>
          </cell>
        </row>
        <row r="13409">
          <cell r="A13409" t="str">
            <v>Data Engineer</v>
          </cell>
          <cell r="H13409">
            <v>45007.63590277778</v>
          </cell>
        </row>
        <row r="13410">
          <cell r="A13410" t="str">
            <v>Data Analyst</v>
          </cell>
          <cell r="H13410">
            <v>45210.293113425927</v>
          </cell>
        </row>
        <row r="13411">
          <cell r="A13411" t="str">
            <v>Senior Data Engineer</v>
          </cell>
          <cell r="H13411">
            <v>45085.541701388887</v>
          </cell>
        </row>
        <row r="13412">
          <cell r="A13412" t="str">
            <v>Data Scientist</v>
          </cell>
          <cell r="H13412">
            <v>44943.950798611113</v>
          </cell>
        </row>
        <row r="13413">
          <cell r="A13413" t="str">
            <v>Data Analyst</v>
          </cell>
          <cell r="H13413">
            <v>45048.500034722223</v>
          </cell>
        </row>
        <row r="13414">
          <cell r="A13414" t="str">
            <v>Senior Data Scientist</v>
          </cell>
          <cell r="H13414">
            <v>45077.474351851852</v>
          </cell>
        </row>
        <row r="13415">
          <cell r="A13415" t="str">
            <v>Data Analyst</v>
          </cell>
          <cell r="H13415">
            <v>45092.463472222233</v>
          </cell>
        </row>
        <row r="13416">
          <cell r="A13416" t="str">
            <v>Data Analyst</v>
          </cell>
          <cell r="H13416">
            <v>45208.000011574077</v>
          </cell>
        </row>
        <row r="13417">
          <cell r="A13417" t="str">
            <v>Senior Data Engineer</v>
          </cell>
          <cell r="H13417">
            <v>44935.650069444448</v>
          </cell>
        </row>
        <row r="13418">
          <cell r="A13418" t="str">
            <v>Data Analyst</v>
          </cell>
          <cell r="H13418">
            <v>45097.834548611107</v>
          </cell>
        </row>
        <row r="13419">
          <cell r="A13419" t="str">
            <v>Data Analyst</v>
          </cell>
          <cell r="H13419">
            <v>45102.349699074082</v>
          </cell>
        </row>
        <row r="13420">
          <cell r="A13420" t="str">
            <v>Data Engineer</v>
          </cell>
          <cell r="H13420">
            <v>45122.254814814813</v>
          </cell>
        </row>
        <row r="13421">
          <cell r="A13421" t="str">
            <v>Data Analyst</v>
          </cell>
          <cell r="H13421">
            <v>44999.586099537039</v>
          </cell>
        </row>
        <row r="13422">
          <cell r="A13422" t="str">
            <v>Data Scientist</v>
          </cell>
          <cell r="H13422">
            <v>45261.418229166673</v>
          </cell>
        </row>
        <row r="13423">
          <cell r="A13423" t="str">
            <v>Data Analyst</v>
          </cell>
          <cell r="H13423">
            <v>45168.395844907413</v>
          </cell>
        </row>
        <row r="13424">
          <cell r="A13424" t="str">
            <v>Data Scientist</v>
          </cell>
          <cell r="H13424">
            <v>45159.961736111109</v>
          </cell>
        </row>
        <row r="13425">
          <cell r="A13425" t="str">
            <v>Data Scientist</v>
          </cell>
          <cell r="H13425">
            <v>45147.459907407407</v>
          </cell>
        </row>
        <row r="13426">
          <cell r="A13426" t="str">
            <v>Software Engineer</v>
          </cell>
          <cell r="H13426">
            <v>45132.555902777778</v>
          </cell>
        </row>
        <row r="13427">
          <cell r="A13427" t="str">
            <v>Data Engineer</v>
          </cell>
          <cell r="H13427">
            <v>45151.482071759259</v>
          </cell>
        </row>
        <row r="13428">
          <cell r="A13428" t="str">
            <v>Senior Data Analyst</v>
          </cell>
          <cell r="H13428">
            <v>45187.986828703702</v>
          </cell>
        </row>
        <row r="13429">
          <cell r="A13429" t="str">
            <v>Data Analyst</v>
          </cell>
          <cell r="H13429">
            <v>45240.306307870371</v>
          </cell>
        </row>
        <row r="13430">
          <cell r="A13430" t="str">
            <v>Data Engineer</v>
          </cell>
          <cell r="H13430">
            <v>45159.123101851852</v>
          </cell>
        </row>
        <row r="13431">
          <cell r="A13431" t="str">
            <v>Data Analyst</v>
          </cell>
          <cell r="H13431">
            <v>45091.668391203697</v>
          </cell>
        </row>
        <row r="13432">
          <cell r="A13432" t="str">
            <v>Data Scientist</v>
          </cell>
          <cell r="H13432">
            <v>45147.251863425918</v>
          </cell>
        </row>
        <row r="13433">
          <cell r="A13433" t="str">
            <v>Senior Data Engineer</v>
          </cell>
          <cell r="H13433">
            <v>44928.810648148137</v>
          </cell>
        </row>
        <row r="13434">
          <cell r="A13434" t="str">
            <v>Software Engineer</v>
          </cell>
          <cell r="H13434">
            <v>45220.296435185177</v>
          </cell>
        </row>
        <row r="13435">
          <cell r="A13435" t="str">
            <v>Data Scientist</v>
          </cell>
          <cell r="H13435">
            <v>45004.934999999998</v>
          </cell>
        </row>
        <row r="13436">
          <cell r="A13436" t="str">
            <v>Data Engineer</v>
          </cell>
          <cell r="H13436">
            <v>45050.968692129631</v>
          </cell>
        </row>
        <row r="13437">
          <cell r="A13437" t="str">
            <v>Data Scientist</v>
          </cell>
          <cell r="H13437">
            <v>45267.710810185177</v>
          </cell>
        </row>
        <row r="13438">
          <cell r="A13438" t="str">
            <v>Data Engineer</v>
          </cell>
          <cell r="H13438">
            <v>45146.662511574083</v>
          </cell>
        </row>
        <row r="13439">
          <cell r="A13439" t="str">
            <v>Data Engineer</v>
          </cell>
          <cell r="H13439">
            <v>45049.880636574067</v>
          </cell>
        </row>
        <row r="13440">
          <cell r="A13440" t="str">
            <v>Data Analyst</v>
          </cell>
          <cell r="H13440">
            <v>45149.375023148154</v>
          </cell>
        </row>
        <row r="13441">
          <cell r="A13441" t="str">
            <v>Data Scientist</v>
          </cell>
          <cell r="H13441">
            <v>45104.289351851847</v>
          </cell>
        </row>
        <row r="13442">
          <cell r="A13442" t="str">
            <v>Data Analyst</v>
          </cell>
          <cell r="H13442">
            <v>45124.708668981482</v>
          </cell>
        </row>
        <row r="13443">
          <cell r="A13443" t="str">
            <v>Senior Data Scientist</v>
          </cell>
          <cell r="H13443">
            <v>45160.337488425917</v>
          </cell>
        </row>
        <row r="13444">
          <cell r="A13444" t="str">
            <v>Data Analyst</v>
          </cell>
          <cell r="H13444">
            <v>45077.983344907407</v>
          </cell>
        </row>
        <row r="13445">
          <cell r="A13445" t="str">
            <v>Data Scientist</v>
          </cell>
          <cell r="H13445">
            <v>45092.556168981479</v>
          </cell>
        </row>
        <row r="13446">
          <cell r="A13446" t="str">
            <v>Data Scientist</v>
          </cell>
          <cell r="H13446">
            <v>45077.756481481483</v>
          </cell>
        </row>
        <row r="13447">
          <cell r="A13447" t="str">
            <v>Data Engineer</v>
          </cell>
          <cell r="H13447">
            <v>45036.834814814807</v>
          </cell>
        </row>
        <row r="13448">
          <cell r="A13448" t="str">
            <v>Senior Data Engineer</v>
          </cell>
          <cell r="H13448">
            <v>45118.590636574067</v>
          </cell>
        </row>
        <row r="13449">
          <cell r="A13449" t="str">
            <v>Data Scientist</v>
          </cell>
          <cell r="H13449">
            <v>45076.77983796296</v>
          </cell>
        </row>
        <row r="13450">
          <cell r="A13450" t="str">
            <v>Data Analyst</v>
          </cell>
          <cell r="H13450">
            <v>45000.583379629628</v>
          </cell>
        </row>
        <row r="13451">
          <cell r="A13451" t="str">
            <v>Data Analyst</v>
          </cell>
          <cell r="H13451">
            <v>45230.585821759261</v>
          </cell>
        </row>
        <row r="13452">
          <cell r="A13452" t="str">
            <v>Data Analyst</v>
          </cell>
          <cell r="H13452">
            <v>45287.834699074083</v>
          </cell>
        </row>
        <row r="13453">
          <cell r="A13453" t="str">
            <v>Data Scientist</v>
          </cell>
          <cell r="H13453">
            <v>45284.4999537037</v>
          </cell>
        </row>
        <row r="13454">
          <cell r="A13454" t="str">
            <v>Data Analyst</v>
          </cell>
          <cell r="H13454">
            <v>45150.916875000003</v>
          </cell>
        </row>
        <row r="13455">
          <cell r="A13455" t="str">
            <v>Data Scientist</v>
          </cell>
          <cell r="H13455">
            <v>45193.625578703701</v>
          </cell>
        </row>
        <row r="13456">
          <cell r="A13456" t="str">
            <v>Data Engineer</v>
          </cell>
          <cell r="H13456">
            <v>45140.756423611107</v>
          </cell>
        </row>
        <row r="13457">
          <cell r="A13457" t="str">
            <v>Data Analyst</v>
          </cell>
          <cell r="H13457">
            <v>44946.917997685188</v>
          </cell>
        </row>
        <row r="13458">
          <cell r="A13458" t="str">
            <v>Data Analyst</v>
          </cell>
          <cell r="H13458">
            <v>44942.84480324074</v>
          </cell>
        </row>
        <row r="13459">
          <cell r="A13459" t="str">
            <v>Senior Data Engineer</v>
          </cell>
          <cell r="H13459">
            <v>45006.842256944437</v>
          </cell>
        </row>
        <row r="13460">
          <cell r="A13460" t="str">
            <v>Data Scientist</v>
          </cell>
          <cell r="H13460">
            <v>45107.336562500001</v>
          </cell>
        </row>
        <row r="13461">
          <cell r="A13461" t="str">
            <v>Machine Learning Engineer</v>
          </cell>
          <cell r="H13461">
            <v>44998.935601851852</v>
          </cell>
        </row>
        <row r="13462">
          <cell r="A13462" t="str">
            <v>Data Engineer</v>
          </cell>
          <cell r="H13462">
            <v>44954.006203703713</v>
          </cell>
        </row>
        <row r="13463">
          <cell r="A13463" t="str">
            <v>Data Scientist</v>
          </cell>
          <cell r="H13463">
            <v>45171.960277777784</v>
          </cell>
        </row>
        <row r="13464">
          <cell r="A13464" t="str">
            <v>Data Engineer</v>
          </cell>
          <cell r="H13464">
            <v>45172.75582175926</v>
          </cell>
        </row>
        <row r="13465">
          <cell r="A13465" t="str">
            <v>Data Analyst</v>
          </cell>
          <cell r="H13465">
            <v>45210.75136574074</v>
          </cell>
        </row>
        <row r="13466">
          <cell r="A13466" t="str">
            <v>Data Engineer</v>
          </cell>
          <cell r="H13466">
            <v>45127.667256944442</v>
          </cell>
        </row>
        <row r="13467">
          <cell r="A13467" t="str">
            <v>Data Engineer</v>
          </cell>
          <cell r="H13467">
            <v>45086.278055555558</v>
          </cell>
        </row>
        <row r="13468">
          <cell r="A13468" t="str">
            <v>Data Analyst</v>
          </cell>
          <cell r="H13468">
            <v>45048.627291666657</v>
          </cell>
        </row>
        <row r="13469">
          <cell r="A13469" t="str">
            <v>Data Scientist</v>
          </cell>
          <cell r="H13469">
            <v>45149.672662037039</v>
          </cell>
        </row>
        <row r="13470">
          <cell r="A13470" t="str">
            <v>Data Engineer</v>
          </cell>
          <cell r="H13470">
            <v>45038.027048611111</v>
          </cell>
        </row>
        <row r="13471">
          <cell r="A13471" t="str">
            <v>Senior Data Scientist</v>
          </cell>
          <cell r="H13471">
            <v>44983.37809027778</v>
          </cell>
        </row>
        <row r="13472">
          <cell r="A13472" t="str">
            <v>Data Engineer</v>
          </cell>
          <cell r="H13472">
            <v>45098.922025462962</v>
          </cell>
        </row>
        <row r="13473">
          <cell r="A13473" t="str">
            <v>Data Scientist</v>
          </cell>
          <cell r="H13473">
            <v>45192.086180555547</v>
          </cell>
        </row>
        <row r="13474">
          <cell r="A13474" t="str">
            <v>Data Analyst</v>
          </cell>
          <cell r="H13474">
            <v>45063.584733796299</v>
          </cell>
        </row>
        <row r="13475">
          <cell r="A13475" t="str">
            <v>Data Analyst</v>
          </cell>
          <cell r="H13475">
            <v>45194.089421296303</v>
          </cell>
        </row>
        <row r="13476">
          <cell r="A13476" t="str">
            <v>Data Engineer</v>
          </cell>
          <cell r="H13476">
            <v>45061.560648148137</v>
          </cell>
        </row>
        <row r="13477">
          <cell r="A13477" t="str">
            <v>Senior Data Engineer</v>
          </cell>
          <cell r="H13477">
            <v>45188.00172453704</v>
          </cell>
        </row>
        <row r="13478">
          <cell r="A13478" t="str">
            <v>Business Analyst</v>
          </cell>
          <cell r="H13478">
            <v>45154.668564814812</v>
          </cell>
        </row>
        <row r="13479">
          <cell r="A13479" t="str">
            <v>Machine Learning Engineer</v>
          </cell>
          <cell r="H13479">
            <v>45000.511412037027</v>
          </cell>
        </row>
        <row r="13480">
          <cell r="A13480" t="str">
            <v>Data Scientist</v>
          </cell>
          <cell r="H13480">
            <v>45289.545127314806</v>
          </cell>
        </row>
        <row r="13481">
          <cell r="A13481" t="str">
            <v>Data Engineer</v>
          </cell>
          <cell r="H13481">
            <v>45275.721666666657</v>
          </cell>
        </row>
        <row r="13482">
          <cell r="A13482" t="str">
            <v>Data Scientist</v>
          </cell>
          <cell r="H13482">
            <v>45217.835023148153</v>
          </cell>
        </row>
        <row r="13483">
          <cell r="A13483" t="str">
            <v>Data Scientist</v>
          </cell>
          <cell r="H13483">
            <v>45258.128750000003</v>
          </cell>
        </row>
        <row r="13484">
          <cell r="A13484" t="str">
            <v>Data Scientist</v>
          </cell>
          <cell r="H13484">
            <v>45096.462870370371</v>
          </cell>
        </row>
        <row r="13485">
          <cell r="A13485" t="str">
            <v>Senior Data Scientist</v>
          </cell>
          <cell r="H13485">
            <v>45012.712430555563</v>
          </cell>
        </row>
        <row r="13486">
          <cell r="A13486" t="str">
            <v>Data Analyst</v>
          </cell>
          <cell r="H13486">
            <v>45190.875034722223</v>
          </cell>
        </row>
        <row r="13487">
          <cell r="A13487" t="str">
            <v>Data Analyst</v>
          </cell>
          <cell r="H13487">
            <v>45289.291689814818</v>
          </cell>
        </row>
        <row r="13488">
          <cell r="A13488" t="str">
            <v>Senior Data Scientist</v>
          </cell>
          <cell r="H13488">
            <v>44949.544571759259</v>
          </cell>
        </row>
        <row r="13489">
          <cell r="A13489" t="str">
            <v>Software Engineer</v>
          </cell>
          <cell r="H13489">
            <v>45084.02820601852</v>
          </cell>
        </row>
        <row r="13490">
          <cell r="A13490" t="str">
            <v>Data Engineer</v>
          </cell>
          <cell r="H13490">
            <v>45079.281643518523</v>
          </cell>
        </row>
        <row r="13491">
          <cell r="A13491" t="str">
            <v>Business Analyst</v>
          </cell>
          <cell r="H13491">
            <v>45252.334247685183</v>
          </cell>
        </row>
        <row r="13492">
          <cell r="A13492" t="str">
            <v>Data Analyst</v>
          </cell>
          <cell r="H13492">
            <v>45267.292071759257</v>
          </cell>
        </row>
        <row r="13493">
          <cell r="A13493" t="str">
            <v>Data Scientist</v>
          </cell>
          <cell r="H13493">
            <v>45107.588217592587</v>
          </cell>
        </row>
        <row r="13494">
          <cell r="A13494" t="str">
            <v>Data Analyst</v>
          </cell>
          <cell r="H13494">
            <v>45071.874942129631</v>
          </cell>
        </row>
        <row r="13495">
          <cell r="A13495" t="str">
            <v>Senior Data Analyst</v>
          </cell>
          <cell r="H13495">
            <v>45124.414814814823</v>
          </cell>
        </row>
        <row r="13496">
          <cell r="A13496" t="str">
            <v>Data Engineer</v>
          </cell>
          <cell r="H13496">
            <v>44998.760648148149</v>
          </cell>
        </row>
        <row r="13497">
          <cell r="A13497" t="str">
            <v>Data Scientist</v>
          </cell>
          <cell r="H13497">
            <v>45233.918541666673</v>
          </cell>
        </row>
        <row r="13498">
          <cell r="A13498" t="str">
            <v>Data Engineer</v>
          </cell>
          <cell r="H13498">
            <v>45175.670046296298</v>
          </cell>
        </row>
        <row r="13499">
          <cell r="A13499" t="str">
            <v>Data Analyst</v>
          </cell>
          <cell r="H13499">
            <v>45079.833310185182</v>
          </cell>
        </row>
        <row r="13500">
          <cell r="A13500" t="str">
            <v>Data Analyst</v>
          </cell>
          <cell r="H13500">
            <v>44930.626331018517</v>
          </cell>
        </row>
        <row r="13501">
          <cell r="A13501" t="str">
            <v>Data Analyst</v>
          </cell>
          <cell r="H13501">
            <v>45224.500150462962</v>
          </cell>
        </row>
        <row r="13502">
          <cell r="A13502" t="str">
            <v>Data Scientist</v>
          </cell>
          <cell r="H13502">
            <v>45055.380127314813</v>
          </cell>
        </row>
        <row r="13503">
          <cell r="A13503" t="str">
            <v>Data Analyst</v>
          </cell>
          <cell r="H13503">
            <v>45248.375752314823</v>
          </cell>
        </row>
        <row r="13504">
          <cell r="A13504" t="str">
            <v>Data Scientist</v>
          </cell>
          <cell r="H13504">
            <v>45152.891759259262</v>
          </cell>
        </row>
        <row r="13505">
          <cell r="A13505" t="str">
            <v>Senior Data Engineer</v>
          </cell>
          <cell r="H13505">
            <v>45057.591631944437</v>
          </cell>
        </row>
        <row r="13506">
          <cell r="A13506" t="str">
            <v>Senior Data Engineer</v>
          </cell>
          <cell r="H13506">
            <v>45259.422361111108</v>
          </cell>
        </row>
        <row r="13507">
          <cell r="A13507" t="str">
            <v>Data Analyst</v>
          </cell>
          <cell r="H13507">
            <v>45084.763796296298</v>
          </cell>
        </row>
        <row r="13508">
          <cell r="A13508" t="str">
            <v>Data Scientist</v>
          </cell>
          <cell r="H13508">
            <v>45246.502268518518</v>
          </cell>
        </row>
        <row r="13509">
          <cell r="A13509" t="str">
            <v>Data Scientist</v>
          </cell>
          <cell r="H13509">
            <v>45143.26363425926</v>
          </cell>
        </row>
        <row r="13510">
          <cell r="A13510" t="str">
            <v>Data Engineer</v>
          </cell>
          <cell r="H13510">
            <v>45048.96738425926</v>
          </cell>
        </row>
        <row r="13511">
          <cell r="A13511" t="str">
            <v>Senior Data Analyst</v>
          </cell>
          <cell r="H13511">
            <v>44961.543553240743</v>
          </cell>
        </row>
        <row r="13512">
          <cell r="A13512" t="str">
            <v>Data Analyst</v>
          </cell>
          <cell r="H13512">
            <v>45016.710486111107</v>
          </cell>
        </row>
        <row r="13513">
          <cell r="A13513" t="str">
            <v>Data Scientist</v>
          </cell>
          <cell r="H13513">
            <v>45110.83494212963</v>
          </cell>
        </row>
        <row r="13514">
          <cell r="A13514" t="str">
            <v>Data Engineer</v>
          </cell>
          <cell r="H13514">
            <v>44980.897743055553</v>
          </cell>
        </row>
        <row r="13515">
          <cell r="A13515" t="str">
            <v>Data Scientist</v>
          </cell>
          <cell r="H13515">
            <v>45042.63045138889</v>
          </cell>
        </row>
        <row r="13516">
          <cell r="A13516" t="str">
            <v>Senior Data Analyst</v>
          </cell>
          <cell r="H13516">
            <v>45287.944293981483</v>
          </cell>
        </row>
        <row r="13517">
          <cell r="A13517" t="str">
            <v>Data Analyst</v>
          </cell>
          <cell r="H13517">
            <v>45167.669432870367</v>
          </cell>
        </row>
        <row r="13518">
          <cell r="A13518" t="str">
            <v>Data Analyst</v>
          </cell>
          <cell r="H13518">
            <v>45232.778935185182</v>
          </cell>
        </row>
        <row r="13519">
          <cell r="A13519" t="str">
            <v>Data Scientist</v>
          </cell>
          <cell r="H13519">
            <v>45142.540289351848</v>
          </cell>
        </row>
        <row r="13520">
          <cell r="A13520" t="str">
            <v>Data Engineer</v>
          </cell>
          <cell r="H13520">
            <v>45190.711400462962</v>
          </cell>
        </row>
        <row r="13521">
          <cell r="A13521" t="str">
            <v>Data Scientist</v>
          </cell>
          <cell r="H13521">
            <v>44980.821655092594</v>
          </cell>
        </row>
        <row r="13522">
          <cell r="A13522" t="str">
            <v>Data Scientist</v>
          </cell>
          <cell r="H13522">
            <v>44950.260972222219</v>
          </cell>
        </row>
        <row r="13523">
          <cell r="A13523" t="str">
            <v>Senior Data Engineer</v>
          </cell>
          <cell r="H13523">
            <v>45086.31077546296</v>
          </cell>
        </row>
        <row r="13524">
          <cell r="A13524" t="str">
            <v>Business Analyst</v>
          </cell>
          <cell r="H13524">
            <v>44952.752951388888</v>
          </cell>
        </row>
        <row r="13525">
          <cell r="A13525" t="str">
            <v>Senior Data Engineer</v>
          </cell>
          <cell r="H13525">
            <v>44965.878958333327</v>
          </cell>
        </row>
        <row r="13526">
          <cell r="A13526" t="str">
            <v>Senior Data Engineer</v>
          </cell>
          <cell r="H13526">
            <v>45239.672164351847</v>
          </cell>
        </row>
        <row r="13527">
          <cell r="A13527" t="str">
            <v>Machine Learning Engineer</v>
          </cell>
          <cell r="H13527">
            <v>45045.722685185188</v>
          </cell>
        </row>
        <row r="13528">
          <cell r="A13528" t="str">
            <v>Data Engineer</v>
          </cell>
          <cell r="H13528">
            <v>45161.726967592593</v>
          </cell>
        </row>
        <row r="13529">
          <cell r="A13529" t="str">
            <v>Data Analyst</v>
          </cell>
          <cell r="H13529">
            <v>45149.792002314818</v>
          </cell>
        </row>
        <row r="13530">
          <cell r="A13530" t="str">
            <v>Data Analyst</v>
          </cell>
          <cell r="H13530">
            <v>45072.644456018519</v>
          </cell>
        </row>
        <row r="13531">
          <cell r="A13531" t="str">
            <v>Senior Data Analyst</v>
          </cell>
          <cell r="H13531">
            <v>45160.376770833333</v>
          </cell>
        </row>
        <row r="13532">
          <cell r="A13532" t="str">
            <v>Data Analyst</v>
          </cell>
          <cell r="H13532">
            <v>45063.750208333331</v>
          </cell>
        </row>
        <row r="13533">
          <cell r="A13533" t="str">
            <v>Data Analyst</v>
          </cell>
          <cell r="H13533">
            <v>45063.374976851846</v>
          </cell>
        </row>
        <row r="13534">
          <cell r="A13534" t="str">
            <v>Data Analyst</v>
          </cell>
          <cell r="H13534">
            <v>45243.875057870369</v>
          </cell>
        </row>
        <row r="13535">
          <cell r="A13535" t="str">
            <v>Data Scientist</v>
          </cell>
          <cell r="H13535">
            <v>44945.803946759261</v>
          </cell>
        </row>
        <row r="13536">
          <cell r="A13536" t="str">
            <v>Data Scientist</v>
          </cell>
          <cell r="H13536">
            <v>44966.419722222221</v>
          </cell>
        </row>
        <row r="13537">
          <cell r="A13537" t="str">
            <v>Data Scientist</v>
          </cell>
          <cell r="H13537">
            <v>44935.669722222221</v>
          </cell>
        </row>
        <row r="13538">
          <cell r="A13538" t="str">
            <v>Machine Learning Engineer</v>
          </cell>
          <cell r="H13538">
            <v>45069.504432870373</v>
          </cell>
        </row>
        <row r="13539">
          <cell r="A13539" t="str">
            <v>Data Scientist</v>
          </cell>
          <cell r="H13539">
            <v>44960.378368055557</v>
          </cell>
        </row>
        <row r="13540">
          <cell r="A13540" t="str">
            <v>Data Engineer</v>
          </cell>
          <cell r="H13540">
            <v>45148.505972222221</v>
          </cell>
        </row>
        <row r="13541">
          <cell r="A13541" t="str">
            <v>Data Scientist</v>
          </cell>
          <cell r="H13541">
            <v>45079.67690972222</v>
          </cell>
        </row>
        <row r="13542">
          <cell r="A13542" t="str">
            <v>Data Analyst</v>
          </cell>
          <cell r="H13542">
            <v>45063.792800925927</v>
          </cell>
        </row>
        <row r="13543">
          <cell r="A13543" t="str">
            <v>Senior Data Scientist</v>
          </cell>
          <cell r="H13543">
            <v>44983.293298611112</v>
          </cell>
        </row>
        <row r="13544">
          <cell r="A13544" t="str">
            <v>Data Analyst</v>
          </cell>
          <cell r="H13544">
            <v>44945.002256944441</v>
          </cell>
        </row>
        <row r="13545">
          <cell r="A13545" t="str">
            <v>Data Scientist</v>
          </cell>
          <cell r="H13545">
            <v>45237.252546296288</v>
          </cell>
        </row>
        <row r="13546">
          <cell r="A13546" t="str">
            <v>Senior Data Scientist</v>
          </cell>
          <cell r="H13546">
            <v>44988.323159722233</v>
          </cell>
        </row>
        <row r="13547">
          <cell r="A13547" t="str">
            <v>Senior Data Analyst</v>
          </cell>
          <cell r="H13547">
            <v>45145.542337962957</v>
          </cell>
        </row>
        <row r="13548">
          <cell r="A13548" t="str">
            <v>Data Scientist</v>
          </cell>
          <cell r="H13548">
            <v>45023.312581018523</v>
          </cell>
        </row>
        <row r="13549">
          <cell r="A13549" t="str">
            <v>Data Analyst</v>
          </cell>
          <cell r="H13549">
            <v>44995.708923611113</v>
          </cell>
        </row>
        <row r="13550">
          <cell r="A13550" t="str">
            <v>Senior Data Engineer</v>
          </cell>
          <cell r="H13550">
            <v>45062.299756944441</v>
          </cell>
        </row>
        <row r="13551">
          <cell r="A13551" t="str">
            <v>Data Analyst</v>
          </cell>
          <cell r="H13551">
            <v>44983.044699074067</v>
          </cell>
        </row>
        <row r="13552">
          <cell r="A13552" t="str">
            <v>Data Engineer</v>
          </cell>
          <cell r="H13552">
            <v>45274.628275462957</v>
          </cell>
        </row>
        <row r="13553">
          <cell r="A13553" t="str">
            <v>Data Analyst</v>
          </cell>
          <cell r="H13553">
            <v>45084.305532407408</v>
          </cell>
        </row>
        <row r="13554">
          <cell r="A13554" t="str">
            <v>Data Analyst</v>
          </cell>
          <cell r="H13554">
            <v>45167.544895833344</v>
          </cell>
        </row>
        <row r="13555">
          <cell r="A13555" t="str">
            <v>Data Scientist</v>
          </cell>
          <cell r="H13555">
            <v>45200.510405092587</v>
          </cell>
        </row>
        <row r="13556">
          <cell r="A13556" t="str">
            <v>Senior Data Scientist</v>
          </cell>
          <cell r="H13556">
            <v>45061.598171296297</v>
          </cell>
        </row>
        <row r="13557">
          <cell r="A13557" t="str">
            <v>Data Scientist</v>
          </cell>
          <cell r="H13557">
            <v>45048.046099537038</v>
          </cell>
        </row>
        <row r="13558">
          <cell r="A13558" t="str">
            <v>Data Scientist</v>
          </cell>
          <cell r="H13558">
            <v>45229.543495370373</v>
          </cell>
        </row>
        <row r="13559">
          <cell r="A13559" t="str">
            <v>Machine Learning Engineer</v>
          </cell>
          <cell r="H13559">
            <v>45014.984201388892</v>
          </cell>
        </row>
        <row r="13560">
          <cell r="A13560" t="str">
            <v>Data Analyst</v>
          </cell>
          <cell r="H13560">
            <v>45157.50341435185</v>
          </cell>
        </row>
        <row r="13561">
          <cell r="A13561" t="str">
            <v>Data Scientist</v>
          </cell>
          <cell r="H13561">
            <v>45217.710370370369</v>
          </cell>
        </row>
        <row r="13562">
          <cell r="A13562" t="str">
            <v>Data Scientist</v>
          </cell>
          <cell r="H13562">
            <v>45280.497939814813</v>
          </cell>
        </row>
        <row r="13563">
          <cell r="A13563" t="str">
            <v>Data Analyst</v>
          </cell>
          <cell r="H13563">
            <v>44992.11173611111</v>
          </cell>
        </row>
        <row r="13564">
          <cell r="A13564" t="str">
            <v>Data Analyst</v>
          </cell>
          <cell r="H13564">
            <v>44998.583495370367</v>
          </cell>
        </row>
        <row r="13565">
          <cell r="A13565" t="str">
            <v>Senior Data Engineer</v>
          </cell>
          <cell r="H13565">
            <v>45002.068645833337</v>
          </cell>
        </row>
        <row r="13566">
          <cell r="A13566" t="str">
            <v>Senior Data Scientist</v>
          </cell>
          <cell r="H13566">
            <v>44928.251608796287</v>
          </cell>
        </row>
        <row r="13567">
          <cell r="A13567" t="str">
            <v>Senior Data Engineer</v>
          </cell>
          <cell r="H13567">
            <v>45144.85125</v>
          </cell>
        </row>
        <row r="13568">
          <cell r="A13568" t="str">
            <v>Data Engineer</v>
          </cell>
          <cell r="H13568">
            <v>45084.556793981479</v>
          </cell>
        </row>
        <row r="13569">
          <cell r="A13569" t="str">
            <v>Data Engineer</v>
          </cell>
          <cell r="H13569">
            <v>44967.645960648151</v>
          </cell>
        </row>
        <row r="13570">
          <cell r="A13570" t="str">
            <v>Senior Data Analyst</v>
          </cell>
          <cell r="H13570">
            <v>44965.875127314823</v>
          </cell>
        </row>
        <row r="13571">
          <cell r="A13571" t="str">
            <v>Data Engineer</v>
          </cell>
          <cell r="H13571">
            <v>44993.593113425923</v>
          </cell>
        </row>
        <row r="13572">
          <cell r="A13572" t="str">
            <v>Business Analyst</v>
          </cell>
          <cell r="H13572">
            <v>45217.572638888887</v>
          </cell>
        </row>
        <row r="13573">
          <cell r="A13573" t="str">
            <v>Data Engineer</v>
          </cell>
          <cell r="H13573">
            <v>44931.750543981478</v>
          </cell>
        </row>
        <row r="13574">
          <cell r="A13574" t="str">
            <v>Senior Data Analyst</v>
          </cell>
          <cell r="H13574">
            <v>45132.528599537043</v>
          </cell>
        </row>
        <row r="13575">
          <cell r="A13575" t="str">
            <v>Senior Data Scientist</v>
          </cell>
          <cell r="H13575">
            <v>44938.252071759263</v>
          </cell>
        </row>
        <row r="13576">
          <cell r="A13576" t="str">
            <v>Data Analyst</v>
          </cell>
          <cell r="H13576">
            <v>45113.793321759258</v>
          </cell>
        </row>
        <row r="13577">
          <cell r="A13577" t="str">
            <v>Senior Data Engineer</v>
          </cell>
          <cell r="H13577">
            <v>45057.402569444443</v>
          </cell>
        </row>
        <row r="13578">
          <cell r="A13578" t="str">
            <v>Data Analyst</v>
          </cell>
          <cell r="H13578">
            <v>45006.3047337963</v>
          </cell>
        </row>
        <row r="13579">
          <cell r="A13579" t="str">
            <v>Senior Data Analyst</v>
          </cell>
          <cell r="H13579">
            <v>45146.250520833331</v>
          </cell>
        </row>
        <row r="13580">
          <cell r="A13580" t="str">
            <v>Data Scientist</v>
          </cell>
          <cell r="H13580">
            <v>45139.338819444441</v>
          </cell>
        </row>
        <row r="13581">
          <cell r="A13581" t="str">
            <v>Data Scientist</v>
          </cell>
          <cell r="H13581">
            <v>45105.643067129633</v>
          </cell>
        </row>
        <row r="13582">
          <cell r="A13582" t="str">
            <v>Data Scientist</v>
          </cell>
          <cell r="H13582">
            <v>44958.557824074072</v>
          </cell>
        </row>
        <row r="13583">
          <cell r="A13583" t="str">
            <v>Data Engineer</v>
          </cell>
          <cell r="H13583">
            <v>44940.7971412037</v>
          </cell>
        </row>
        <row r="13584">
          <cell r="A13584" t="str">
            <v>Data Scientist</v>
          </cell>
          <cell r="H13584">
            <v>45059.37636574074</v>
          </cell>
        </row>
        <row r="13585">
          <cell r="A13585" t="str">
            <v>Data Scientist</v>
          </cell>
          <cell r="H13585">
            <v>45147.958680555559</v>
          </cell>
        </row>
        <row r="13586">
          <cell r="A13586" t="str">
            <v>Data Scientist</v>
          </cell>
          <cell r="H13586">
            <v>45191.545393518521</v>
          </cell>
        </row>
        <row r="13587">
          <cell r="A13587" t="str">
            <v>Data Engineer</v>
          </cell>
          <cell r="H13587">
            <v>45093.707905092589</v>
          </cell>
        </row>
        <row r="13588">
          <cell r="A13588" t="str">
            <v>Senior Data Engineer</v>
          </cell>
          <cell r="H13588">
            <v>45114.46539351852</v>
          </cell>
        </row>
        <row r="13589">
          <cell r="A13589" t="str">
            <v>Data Analyst</v>
          </cell>
          <cell r="H13589">
            <v>45005.878958333327</v>
          </cell>
        </row>
        <row r="13590">
          <cell r="A13590" t="str">
            <v>Data Analyst</v>
          </cell>
          <cell r="H13590">
            <v>45220.625335648147</v>
          </cell>
        </row>
        <row r="13591">
          <cell r="A13591" t="str">
            <v>Data Analyst</v>
          </cell>
          <cell r="H13591">
            <v>44973.292268518519</v>
          </cell>
        </row>
        <row r="13592">
          <cell r="A13592" t="str">
            <v>Data Analyst</v>
          </cell>
          <cell r="H13592">
            <v>45112.292488425926</v>
          </cell>
        </row>
        <row r="13593">
          <cell r="A13593" t="str">
            <v>Data Analyst</v>
          </cell>
          <cell r="H13593">
            <v>45092.416828703703</v>
          </cell>
        </row>
        <row r="13594">
          <cell r="A13594" t="str">
            <v>Data Engineer</v>
          </cell>
          <cell r="H13594">
            <v>44970.839212962957</v>
          </cell>
        </row>
        <row r="13595">
          <cell r="A13595" t="str">
            <v>Data Engineer</v>
          </cell>
          <cell r="H13595">
            <v>45211.003831018519</v>
          </cell>
        </row>
        <row r="13596">
          <cell r="A13596" t="str">
            <v>Data Engineer</v>
          </cell>
          <cell r="H13596">
            <v>45235.802685185183</v>
          </cell>
        </row>
        <row r="13597">
          <cell r="A13597" t="str">
            <v>Data Engineer</v>
          </cell>
          <cell r="H13597">
            <v>45242.709421296298</v>
          </cell>
        </row>
        <row r="13598">
          <cell r="A13598" t="str">
            <v>Senior Data Scientist</v>
          </cell>
          <cell r="H13598">
            <v>44938.460451388892</v>
          </cell>
        </row>
        <row r="13599">
          <cell r="A13599" t="str">
            <v>Data Analyst</v>
          </cell>
          <cell r="H13599">
            <v>45020.249976851846</v>
          </cell>
        </row>
        <row r="13600">
          <cell r="A13600" t="str">
            <v>Senior Data Scientist</v>
          </cell>
          <cell r="H13600">
            <v>45155.170277777783</v>
          </cell>
        </row>
        <row r="13601">
          <cell r="A13601" t="str">
            <v>Data Scientist</v>
          </cell>
          <cell r="H13601">
            <v>45040.710833333331</v>
          </cell>
        </row>
        <row r="13602">
          <cell r="A13602" t="str">
            <v>Data Scientist</v>
          </cell>
          <cell r="H13602">
            <v>45164.585324074083</v>
          </cell>
        </row>
        <row r="13603">
          <cell r="A13603" t="str">
            <v>Data Analyst</v>
          </cell>
          <cell r="H13603">
            <v>44939.836238425924</v>
          </cell>
        </row>
        <row r="13604">
          <cell r="A13604" t="str">
            <v>Machine Learning Engineer</v>
          </cell>
          <cell r="H13604">
            <v>44937.932997685188</v>
          </cell>
        </row>
        <row r="13605">
          <cell r="A13605" t="str">
            <v>Data Scientist</v>
          </cell>
          <cell r="H13605">
            <v>44935.919988425929</v>
          </cell>
        </row>
        <row r="13606">
          <cell r="A13606" t="str">
            <v>Data Analyst</v>
          </cell>
          <cell r="H13606">
            <v>45030.7503125</v>
          </cell>
        </row>
        <row r="13607">
          <cell r="A13607" t="str">
            <v>Data Analyst</v>
          </cell>
          <cell r="H13607">
            <v>45185.666759259257</v>
          </cell>
        </row>
        <row r="13608">
          <cell r="A13608" t="str">
            <v>Data Analyst</v>
          </cell>
          <cell r="H13608">
            <v>45029.583252314813</v>
          </cell>
        </row>
        <row r="13609">
          <cell r="A13609" t="str">
            <v>Data Scientist</v>
          </cell>
          <cell r="H13609">
            <v>45135.568437499998</v>
          </cell>
        </row>
        <row r="13610">
          <cell r="A13610" t="str">
            <v>Senior Data Engineer</v>
          </cell>
          <cell r="H13610">
            <v>45112.435196759259</v>
          </cell>
        </row>
        <row r="13611">
          <cell r="A13611" t="str">
            <v>Data Analyst</v>
          </cell>
          <cell r="H13611">
            <v>45151.564629629633</v>
          </cell>
        </row>
        <row r="13612">
          <cell r="A13612" t="str">
            <v>Data Analyst</v>
          </cell>
          <cell r="H13612">
            <v>45029.819444444453</v>
          </cell>
        </row>
        <row r="13613">
          <cell r="A13613" t="str">
            <v>Senior Data Analyst</v>
          </cell>
          <cell r="H13613">
            <v>45029.502071759263</v>
          </cell>
        </row>
        <row r="13614">
          <cell r="A13614" t="str">
            <v>Data Scientist</v>
          </cell>
          <cell r="H13614">
            <v>45174.252210648148</v>
          </cell>
        </row>
        <row r="13615">
          <cell r="A13615" t="str">
            <v>Data Analyst</v>
          </cell>
          <cell r="H13615">
            <v>45290.54178240741</v>
          </cell>
        </row>
        <row r="13616">
          <cell r="A13616" t="str">
            <v>Data Engineer</v>
          </cell>
          <cell r="H13616">
            <v>45133.798715277779</v>
          </cell>
        </row>
        <row r="13617">
          <cell r="A13617" t="str">
            <v>Data Analyst</v>
          </cell>
          <cell r="H13617">
            <v>45093.304305555554</v>
          </cell>
        </row>
        <row r="13618">
          <cell r="A13618" t="str">
            <v>Data Engineer</v>
          </cell>
          <cell r="H13618">
            <v>45232.672881944447</v>
          </cell>
        </row>
        <row r="13619">
          <cell r="A13619" t="str">
            <v>Data Scientist</v>
          </cell>
          <cell r="H13619">
            <v>44999.713472222233</v>
          </cell>
        </row>
        <row r="13620">
          <cell r="A13620" t="str">
            <v>Data Scientist</v>
          </cell>
          <cell r="H13620">
            <v>45055.881307870368</v>
          </cell>
        </row>
        <row r="13621">
          <cell r="A13621" t="str">
            <v>Data Engineer</v>
          </cell>
          <cell r="H13621">
            <v>44940.991284722222</v>
          </cell>
        </row>
        <row r="13622">
          <cell r="A13622" t="str">
            <v>Data Engineer</v>
          </cell>
          <cell r="H13622">
            <v>45002.313900462963</v>
          </cell>
        </row>
        <row r="13623">
          <cell r="A13623" t="str">
            <v>Data Scientist</v>
          </cell>
          <cell r="H13623">
            <v>45059.377685185187</v>
          </cell>
        </row>
        <row r="13624">
          <cell r="A13624" t="str">
            <v>Data Analyst</v>
          </cell>
          <cell r="H13624">
            <v>45046.417766203696</v>
          </cell>
        </row>
        <row r="13625">
          <cell r="A13625" t="str">
            <v>Data Analyst</v>
          </cell>
          <cell r="H13625">
            <v>44980.833981481483</v>
          </cell>
        </row>
        <row r="13626">
          <cell r="A13626" t="str">
            <v>Senior Data Analyst</v>
          </cell>
          <cell r="H13626">
            <v>45035.541608796288</v>
          </cell>
        </row>
        <row r="13627">
          <cell r="A13627" t="str">
            <v>Data Analyst</v>
          </cell>
          <cell r="H13627">
            <v>45082.534409722219</v>
          </cell>
        </row>
        <row r="13628">
          <cell r="A13628" t="str">
            <v>Data Engineer</v>
          </cell>
          <cell r="H13628">
            <v>45054.633715277778</v>
          </cell>
        </row>
        <row r="13629">
          <cell r="A13629" t="str">
            <v>Data Analyst</v>
          </cell>
          <cell r="H13629">
            <v>45261.000671296293</v>
          </cell>
        </row>
        <row r="13630">
          <cell r="A13630" t="str">
            <v>Data Scientist</v>
          </cell>
          <cell r="H13630">
            <v>45083.570127314822</v>
          </cell>
        </row>
        <row r="13631">
          <cell r="A13631" t="str">
            <v>Data Scientist</v>
          </cell>
          <cell r="H13631">
            <v>44956.712013888893</v>
          </cell>
        </row>
        <row r="13632">
          <cell r="A13632" t="str">
            <v>Machine Learning Engineer</v>
          </cell>
          <cell r="H13632">
            <v>44978.649583333332</v>
          </cell>
        </row>
        <row r="13633">
          <cell r="A13633" t="str">
            <v>Data Scientist</v>
          </cell>
          <cell r="H13633">
            <v>44983.039594907408</v>
          </cell>
        </row>
        <row r="13634">
          <cell r="A13634" t="str">
            <v>Data Analyst</v>
          </cell>
          <cell r="H13634">
            <v>45077.666898148149</v>
          </cell>
        </row>
        <row r="13635">
          <cell r="A13635" t="str">
            <v>Data Engineer</v>
          </cell>
          <cell r="H13635">
            <v>45143.572789351849</v>
          </cell>
        </row>
        <row r="13636">
          <cell r="A13636" t="str">
            <v>Data Engineer</v>
          </cell>
          <cell r="H13636">
            <v>45165.464131944442</v>
          </cell>
        </row>
        <row r="13637">
          <cell r="A13637" t="str">
            <v>Data Analyst</v>
          </cell>
          <cell r="H13637">
            <v>44970.633564814823</v>
          </cell>
        </row>
        <row r="13638">
          <cell r="A13638" t="str">
            <v>Data Analyst</v>
          </cell>
          <cell r="H13638">
            <v>45029.58321759259</v>
          </cell>
        </row>
        <row r="13639">
          <cell r="A13639" t="str">
            <v>Senior Data Analyst</v>
          </cell>
          <cell r="H13639">
            <v>45074.375474537039</v>
          </cell>
        </row>
        <row r="13640">
          <cell r="A13640" t="str">
            <v>Data Analyst</v>
          </cell>
          <cell r="H13640">
            <v>45026.097974537042</v>
          </cell>
        </row>
        <row r="13641">
          <cell r="A13641" t="str">
            <v>Data Analyst</v>
          </cell>
          <cell r="H13641">
            <v>45230.834178240737</v>
          </cell>
        </row>
        <row r="13642">
          <cell r="A13642" t="str">
            <v>Data Analyst</v>
          </cell>
          <cell r="H13642">
            <v>45238.890520833331</v>
          </cell>
        </row>
        <row r="13643">
          <cell r="A13643" t="str">
            <v>Data Engineer</v>
          </cell>
          <cell r="H13643">
            <v>45142.92255787037</v>
          </cell>
        </row>
        <row r="13644">
          <cell r="A13644" t="str">
            <v>Data Analyst</v>
          </cell>
          <cell r="H13644">
            <v>44938.959513888891</v>
          </cell>
        </row>
        <row r="13645">
          <cell r="A13645" t="str">
            <v>Data Analyst</v>
          </cell>
          <cell r="H13645">
            <v>45029.543541666673</v>
          </cell>
        </row>
        <row r="13646">
          <cell r="A13646" t="str">
            <v>Data Scientist</v>
          </cell>
          <cell r="H13646">
            <v>44944.212557870371</v>
          </cell>
        </row>
        <row r="13647">
          <cell r="A13647" t="str">
            <v>Data Scientist</v>
          </cell>
          <cell r="H13647">
            <v>45000.87704861111</v>
          </cell>
        </row>
        <row r="13648">
          <cell r="A13648" t="str">
            <v>Data Analyst</v>
          </cell>
          <cell r="H13648">
            <v>45148.917557870373</v>
          </cell>
        </row>
        <row r="13649">
          <cell r="A13649" t="str">
            <v>Data Engineer</v>
          </cell>
          <cell r="H13649">
            <v>45258.904328703713</v>
          </cell>
        </row>
        <row r="13650">
          <cell r="A13650" t="str">
            <v>Senior Data Scientist</v>
          </cell>
          <cell r="H13650">
            <v>45154.461921296293</v>
          </cell>
        </row>
        <row r="13651">
          <cell r="A13651" t="str">
            <v>Data Analyst</v>
          </cell>
          <cell r="H13651">
            <v>45119.792592592603</v>
          </cell>
        </row>
        <row r="13652">
          <cell r="A13652" t="str">
            <v>Data Analyst</v>
          </cell>
          <cell r="H13652">
            <v>44971.917083333326</v>
          </cell>
        </row>
        <row r="13653">
          <cell r="A13653" t="str">
            <v>Data Engineer</v>
          </cell>
          <cell r="H13653">
            <v>44981.298125000001</v>
          </cell>
        </row>
        <row r="13654">
          <cell r="A13654" t="str">
            <v>Data Scientist</v>
          </cell>
          <cell r="H13654">
            <v>45146.461076388892</v>
          </cell>
        </row>
        <row r="13655">
          <cell r="A13655" t="str">
            <v>Machine Learning Engineer</v>
          </cell>
          <cell r="H13655">
            <v>44970.416898148149</v>
          </cell>
        </row>
        <row r="13656">
          <cell r="A13656" t="str">
            <v>Data Analyst</v>
          </cell>
          <cell r="H13656">
            <v>45077.621111111112</v>
          </cell>
        </row>
        <row r="13657">
          <cell r="A13657" t="str">
            <v>Data Analyst</v>
          </cell>
          <cell r="H13657">
            <v>44946.012083333328</v>
          </cell>
        </row>
        <row r="13658">
          <cell r="A13658" t="str">
            <v>Data Scientist</v>
          </cell>
          <cell r="H13658">
            <v>45112.461793981478</v>
          </cell>
        </row>
        <row r="13659">
          <cell r="A13659" t="str">
            <v>Data Scientist</v>
          </cell>
          <cell r="H13659">
            <v>45076.293715277781</v>
          </cell>
        </row>
        <row r="13660">
          <cell r="A13660" t="str">
            <v>Data Analyst</v>
          </cell>
          <cell r="H13660">
            <v>45156.918067129627</v>
          </cell>
        </row>
        <row r="13661">
          <cell r="A13661" t="str">
            <v>Data Analyst</v>
          </cell>
          <cell r="H13661">
            <v>45133.294479166667</v>
          </cell>
        </row>
        <row r="13662">
          <cell r="A13662" t="str">
            <v>Data Engineer</v>
          </cell>
          <cell r="H13662">
            <v>45149.736620370371</v>
          </cell>
        </row>
        <row r="13663">
          <cell r="A13663" t="str">
            <v>Data Engineer</v>
          </cell>
          <cell r="H13663">
            <v>45005.119618055563</v>
          </cell>
        </row>
        <row r="13664">
          <cell r="A13664" t="str">
            <v>Senior Data Engineer</v>
          </cell>
          <cell r="H13664">
            <v>45113.588587962957</v>
          </cell>
        </row>
        <row r="13665">
          <cell r="A13665" t="str">
            <v>Data Engineer</v>
          </cell>
          <cell r="H13665">
            <v>45016.839502314811</v>
          </cell>
        </row>
        <row r="13666">
          <cell r="A13666" t="str">
            <v>Data Scientist</v>
          </cell>
          <cell r="H13666">
            <v>45015.603645833333</v>
          </cell>
        </row>
        <row r="13667">
          <cell r="A13667" t="str">
            <v>Data Analyst</v>
          </cell>
          <cell r="H13667">
            <v>45132.333611111113</v>
          </cell>
        </row>
        <row r="13668">
          <cell r="A13668" t="str">
            <v>Data Engineer</v>
          </cell>
          <cell r="H13668">
            <v>44985.630381944437</v>
          </cell>
        </row>
        <row r="13669">
          <cell r="A13669" t="str">
            <v>Data Engineer</v>
          </cell>
          <cell r="H13669">
            <v>45039.33792824074</v>
          </cell>
        </row>
        <row r="13670">
          <cell r="A13670" t="str">
            <v>Senior Data Engineer</v>
          </cell>
          <cell r="H13670">
            <v>45086.556342592587</v>
          </cell>
        </row>
        <row r="13671">
          <cell r="A13671" t="str">
            <v>Senior Data Analyst</v>
          </cell>
          <cell r="H13671">
            <v>45000.303078703713</v>
          </cell>
        </row>
        <row r="13672">
          <cell r="A13672" t="str">
            <v>Data Analyst</v>
          </cell>
          <cell r="H13672">
            <v>44965.917060185187</v>
          </cell>
        </row>
        <row r="13673">
          <cell r="A13673" t="str">
            <v>Data Engineer</v>
          </cell>
          <cell r="H13673">
            <v>45035.296319444453</v>
          </cell>
        </row>
        <row r="13674">
          <cell r="A13674" t="str">
            <v>Senior Data Scientist</v>
          </cell>
          <cell r="H13674">
            <v>44987.669733796298</v>
          </cell>
        </row>
        <row r="13675">
          <cell r="A13675" t="str">
            <v>Data Analyst</v>
          </cell>
          <cell r="H13675">
            <v>45031.29178240741</v>
          </cell>
        </row>
        <row r="13676">
          <cell r="A13676" t="str">
            <v>Data Analyst</v>
          </cell>
          <cell r="H13676">
            <v>45176.667002314818</v>
          </cell>
        </row>
        <row r="13677">
          <cell r="A13677" t="str">
            <v>Data Analyst</v>
          </cell>
          <cell r="H13677">
            <v>44930.696909722217</v>
          </cell>
        </row>
        <row r="13678">
          <cell r="A13678" t="str">
            <v>Data Scientist</v>
          </cell>
          <cell r="H13678">
            <v>44970.878888888888</v>
          </cell>
        </row>
        <row r="13679">
          <cell r="A13679" t="str">
            <v>Data Analyst</v>
          </cell>
          <cell r="H13679">
            <v>45019.625740740739</v>
          </cell>
        </row>
        <row r="13680">
          <cell r="A13680" t="str">
            <v>Data Engineer</v>
          </cell>
          <cell r="H13680">
            <v>45173.775787037041</v>
          </cell>
        </row>
        <row r="13681">
          <cell r="A13681" t="str">
            <v>Data Analyst</v>
          </cell>
          <cell r="H13681">
            <v>45132.417280092603</v>
          </cell>
        </row>
        <row r="13682">
          <cell r="A13682" t="str">
            <v>Senior Data Scientist</v>
          </cell>
          <cell r="H13682">
            <v>45071.54451388889</v>
          </cell>
        </row>
        <row r="13683">
          <cell r="A13683" t="str">
            <v>Data Scientist</v>
          </cell>
          <cell r="H13683">
            <v>45038.419074074067</v>
          </cell>
        </row>
        <row r="13684">
          <cell r="A13684" t="str">
            <v>Data Scientist</v>
          </cell>
          <cell r="H13684">
            <v>45124.795231481483</v>
          </cell>
        </row>
        <row r="13685">
          <cell r="A13685" t="str">
            <v>Senior Data Engineer</v>
          </cell>
          <cell r="H13685">
            <v>45156.299189814818</v>
          </cell>
        </row>
        <row r="13686">
          <cell r="A13686" t="str">
            <v>Data Scientist</v>
          </cell>
          <cell r="H13686">
            <v>44988.836747685193</v>
          </cell>
        </row>
        <row r="13687">
          <cell r="A13687" t="str">
            <v>Data Engineer</v>
          </cell>
          <cell r="H13687">
            <v>44939.589085648149</v>
          </cell>
        </row>
        <row r="13688">
          <cell r="A13688" t="str">
            <v>Data Scientist</v>
          </cell>
          <cell r="H13688">
            <v>45020.586712962962</v>
          </cell>
        </row>
        <row r="13689">
          <cell r="A13689" t="str">
            <v>Data Scientist</v>
          </cell>
          <cell r="H13689">
            <v>45251.654768518521</v>
          </cell>
        </row>
        <row r="13690">
          <cell r="A13690" t="str">
            <v>Data Scientist</v>
          </cell>
          <cell r="H13690">
            <v>45055.633275462962</v>
          </cell>
        </row>
        <row r="13691">
          <cell r="A13691" t="str">
            <v>Data Scientist</v>
          </cell>
          <cell r="H13691">
            <v>45244.79378472222</v>
          </cell>
        </row>
        <row r="13692">
          <cell r="A13692" t="str">
            <v>Data Analyst</v>
          </cell>
          <cell r="H13692">
            <v>44951.182511574072</v>
          </cell>
        </row>
        <row r="13693">
          <cell r="A13693" t="str">
            <v>Data Engineer</v>
          </cell>
          <cell r="H13693">
            <v>45048.590231481481</v>
          </cell>
        </row>
        <row r="13694">
          <cell r="A13694" t="str">
            <v>Data Engineer</v>
          </cell>
          <cell r="H13694">
            <v>44992.606157407397</v>
          </cell>
        </row>
        <row r="13695">
          <cell r="A13695" t="str">
            <v>Data Engineer</v>
          </cell>
          <cell r="H13695">
            <v>45112.508472222216</v>
          </cell>
        </row>
        <row r="13696">
          <cell r="A13696" t="str">
            <v>Data Analyst</v>
          </cell>
          <cell r="H13696">
            <v>44937.626898148148</v>
          </cell>
        </row>
        <row r="13697">
          <cell r="A13697" t="str">
            <v>Business Analyst</v>
          </cell>
          <cell r="H13697">
            <v>45131.751388888893</v>
          </cell>
        </row>
        <row r="13698">
          <cell r="A13698" t="str">
            <v>Data Engineer</v>
          </cell>
          <cell r="H13698">
            <v>45041.755868055552</v>
          </cell>
        </row>
        <row r="13699">
          <cell r="A13699" t="str">
            <v>Senior Data Scientist</v>
          </cell>
          <cell r="H13699">
            <v>45061.376342592594</v>
          </cell>
        </row>
        <row r="13700">
          <cell r="A13700" t="str">
            <v>Data Analyst</v>
          </cell>
          <cell r="H13700">
            <v>44930.795659722222</v>
          </cell>
        </row>
        <row r="13701">
          <cell r="A13701" t="str">
            <v>Data Analyst</v>
          </cell>
          <cell r="H13701">
            <v>44966.3516087963</v>
          </cell>
        </row>
        <row r="13702">
          <cell r="A13702" t="str">
            <v>Data Analyst</v>
          </cell>
          <cell r="H13702">
            <v>45057.526863425926</v>
          </cell>
        </row>
        <row r="13703">
          <cell r="A13703" t="str">
            <v>Data Engineer</v>
          </cell>
          <cell r="H13703">
            <v>45188.001643518517</v>
          </cell>
        </row>
        <row r="13704">
          <cell r="A13704" t="str">
            <v>Senior Data Scientist</v>
          </cell>
          <cell r="H13704">
            <v>45219.878576388888</v>
          </cell>
        </row>
        <row r="13705">
          <cell r="A13705" t="str">
            <v>Senior Data Scientist</v>
          </cell>
          <cell r="H13705">
            <v>45062.995486111111</v>
          </cell>
        </row>
        <row r="13706">
          <cell r="A13706" t="str">
            <v>Data Analyst</v>
          </cell>
          <cell r="H13706">
            <v>45050.960277777784</v>
          </cell>
        </row>
        <row r="13707">
          <cell r="A13707" t="str">
            <v>Data Engineer</v>
          </cell>
          <cell r="H13707">
            <v>45037.798773148148</v>
          </cell>
        </row>
        <row r="13708">
          <cell r="A13708" t="str">
            <v>Data Analyst</v>
          </cell>
          <cell r="H13708">
            <v>45212.635185185187</v>
          </cell>
        </row>
        <row r="13709">
          <cell r="A13709" t="str">
            <v>Data Engineer</v>
          </cell>
          <cell r="H13709">
            <v>45052.638993055552</v>
          </cell>
        </row>
        <row r="13710">
          <cell r="A13710" t="str">
            <v>Machine Learning Engineer</v>
          </cell>
          <cell r="H13710">
            <v>45129.071875000001</v>
          </cell>
        </row>
        <row r="13711">
          <cell r="A13711" t="str">
            <v>Data Analyst</v>
          </cell>
          <cell r="H13711">
            <v>44930.227337962962</v>
          </cell>
        </row>
        <row r="13712">
          <cell r="A13712" t="str">
            <v>Data Analyst</v>
          </cell>
          <cell r="H13712">
            <v>45142.766689814824</v>
          </cell>
        </row>
        <row r="13713">
          <cell r="A13713" t="str">
            <v>Data Engineer</v>
          </cell>
          <cell r="H13713">
            <v>44968.074074074073</v>
          </cell>
        </row>
        <row r="13714">
          <cell r="A13714" t="str">
            <v>Data Scientist</v>
          </cell>
          <cell r="H13714">
            <v>44933.66814814815</v>
          </cell>
        </row>
        <row r="13715">
          <cell r="A13715" t="str">
            <v>Data Scientist</v>
          </cell>
          <cell r="H13715">
            <v>45105.628877314812</v>
          </cell>
        </row>
        <row r="13716">
          <cell r="A13716" t="str">
            <v>Data Engineer</v>
          </cell>
          <cell r="H13716">
            <v>45174.754965277767</v>
          </cell>
        </row>
        <row r="13717">
          <cell r="A13717" t="str">
            <v>Data Analyst</v>
          </cell>
          <cell r="H13717">
            <v>45245.292280092603</v>
          </cell>
        </row>
        <row r="13718">
          <cell r="A13718" t="str">
            <v>Data Scientist</v>
          </cell>
          <cell r="H13718">
            <v>44966.851886574077</v>
          </cell>
        </row>
        <row r="13719">
          <cell r="A13719" t="str">
            <v>Senior Data Analyst</v>
          </cell>
          <cell r="H13719">
            <v>45114.960682870369</v>
          </cell>
        </row>
        <row r="13720">
          <cell r="A13720" t="str">
            <v>Senior Data Engineer</v>
          </cell>
          <cell r="H13720">
            <v>44988.532337962963</v>
          </cell>
        </row>
        <row r="13721">
          <cell r="A13721" t="str">
            <v>Data Analyst</v>
          </cell>
          <cell r="H13721">
            <v>45057.709363425929</v>
          </cell>
        </row>
        <row r="13722">
          <cell r="A13722" t="str">
            <v>Data Scientist</v>
          </cell>
          <cell r="H13722">
            <v>45203.002523148149</v>
          </cell>
        </row>
        <row r="13723">
          <cell r="A13723" t="str">
            <v>Business Analyst</v>
          </cell>
          <cell r="H13723">
            <v>45024.318668981483</v>
          </cell>
        </row>
        <row r="13724">
          <cell r="A13724" t="str">
            <v>Data Engineer</v>
          </cell>
          <cell r="H13724">
            <v>45198.754791666674</v>
          </cell>
        </row>
        <row r="13725">
          <cell r="A13725" t="str">
            <v>Data Engineer</v>
          </cell>
          <cell r="H13725">
            <v>45129.921249999999</v>
          </cell>
        </row>
        <row r="13726">
          <cell r="A13726" t="str">
            <v>Senior Data Engineer</v>
          </cell>
          <cell r="H13726">
            <v>44944.464687500003</v>
          </cell>
        </row>
        <row r="13727">
          <cell r="A13727" t="str">
            <v>Data Scientist</v>
          </cell>
          <cell r="H13727">
            <v>45029.444571759261</v>
          </cell>
        </row>
        <row r="13728">
          <cell r="A13728" t="str">
            <v>Data Analyst</v>
          </cell>
          <cell r="H13728">
            <v>45092.583310185182</v>
          </cell>
        </row>
        <row r="13729">
          <cell r="A13729" t="str">
            <v>Data Analyst</v>
          </cell>
          <cell r="H13729">
            <v>45097.709050925929</v>
          </cell>
        </row>
        <row r="13730">
          <cell r="A13730" t="str">
            <v>Data Scientist</v>
          </cell>
          <cell r="H13730">
            <v>45113.336562500001</v>
          </cell>
        </row>
        <row r="13731">
          <cell r="A13731" t="str">
            <v>Data Scientist</v>
          </cell>
          <cell r="H13731">
            <v>45051.39166666667</v>
          </cell>
        </row>
        <row r="13732">
          <cell r="A13732" t="str">
            <v>Data Scientist</v>
          </cell>
          <cell r="H13732">
            <v>45257.835370370369</v>
          </cell>
        </row>
        <row r="13733">
          <cell r="A13733" t="str">
            <v>Data Engineer</v>
          </cell>
          <cell r="H13733">
            <v>45141.663472222222</v>
          </cell>
        </row>
        <row r="13734">
          <cell r="A13734" t="str">
            <v>Data Engineer</v>
          </cell>
          <cell r="H13734">
            <v>44988.965949074067</v>
          </cell>
        </row>
        <row r="13735">
          <cell r="A13735" t="str">
            <v>Data Scientist</v>
          </cell>
          <cell r="H13735">
            <v>44951.628622685188</v>
          </cell>
        </row>
        <row r="13736">
          <cell r="A13736" t="str">
            <v>Data Analyst</v>
          </cell>
          <cell r="H13736">
            <v>45147.428576388891</v>
          </cell>
        </row>
        <row r="13737">
          <cell r="A13737" t="str">
            <v>Data Analyst</v>
          </cell>
          <cell r="H13737">
            <v>45212.375601851847</v>
          </cell>
        </row>
        <row r="13738">
          <cell r="A13738" t="str">
            <v>Software Engineer</v>
          </cell>
          <cell r="H13738">
            <v>45268.324560185189</v>
          </cell>
        </row>
        <row r="13739">
          <cell r="A13739" t="str">
            <v>Senior Data Analyst</v>
          </cell>
          <cell r="H13739">
            <v>45092.917256944442</v>
          </cell>
        </row>
        <row r="13740">
          <cell r="A13740" t="str">
            <v>Data Analyst</v>
          </cell>
          <cell r="H13740">
            <v>45071.569849537038</v>
          </cell>
        </row>
        <row r="13741">
          <cell r="A13741" t="str">
            <v>Senior Data Scientist</v>
          </cell>
          <cell r="H13741">
            <v>44959.62771990741</v>
          </cell>
        </row>
        <row r="13742">
          <cell r="A13742" t="str">
            <v>Data Analyst</v>
          </cell>
          <cell r="H13742">
            <v>45233.542025462957</v>
          </cell>
        </row>
        <row r="13743">
          <cell r="A13743" t="str">
            <v>Data Scientist</v>
          </cell>
          <cell r="H13743">
            <v>45161.002962962957</v>
          </cell>
        </row>
        <row r="13744">
          <cell r="A13744" t="str">
            <v>Data Analyst</v>
          </cell>
          <cell r="H13744">
            <v>44980.693784722222</v>
          </cell>
        </row>
        <row r="13745">
          <cell r="A13745" t="str">
            <v>Data Engineer</v>
          </cell>
          <cell r="H13745">
            <v>45167.99322916667</v>
          </cell>
        </row>
        <row r="13746">
          <cell r="A13746" t="str">
            <v>Data Scientist</v>
          </cell>
          <cell r="H13746">
            <v>45212.841736111113</v>
          </cell>
        </row>
        <row r="13747">
          <cell r="A13747" t="str">
            <v>Senior Data Scientist</v>
          </cell>
          <cell r="H13747">
            <v>45063.710300925923</v>
          </cell>
        </row>
        <row r="13748">
          <cell r="A13748" t="str">
            <v>Data Scientist</v>
          </cell>
          <cell r="H13748">
            <v>45094.56621527778</v>
          </cell>
        </row>
        <row r="13749">
          <cell r="A13749" t="str">
            <v>Data Analyst</v>
          </cell>
          <cell r="H13749">
            <v>45047.750752314823</v>
          </cell>
        </row>
        <row r="13750">
          <cell r="A13750" t="str">
            <v>Senior Data Scientist</v>
          </cell>
          <cell r="H13750">
            <v>44946.597488425927</v>
          </cell>
        </row>
        <row r="13751">
          <cell r="A13751" t="str">
            <v>Data Engineer</v>
          </cell>
          <cell r="H13751">
            <v>45013.552106481482</v>
          </cell>
        </row>
        <row r="13752">
          <cell r="A13752" t="str">
            <v>Data Scientist</v>
          </cell>
          <cell r="H13752">
            <v>44949.002511574072</v>
          </cell>
        </row>
        <row r="13753">
          <cell r="A13753" t="str">
            <v>Data Analyst</v>
          </cell>
          <cell r="H13753">
            <v>45035.333958333344</v>
          </cell>
        </row>
        <row r="13754">
          <cell r="A13754" t="str">
            <v>Data Engineer</v>
          </cell>
          <cell r="H13754">
            <v>45110.694027777783</v>
          </cell>
        </row>
        <row r="13755">
          <cell r="A13755" t="str">
            <v>Data Analyst</v>
          </cell>
          <cell r="H13755">
            <v>45230.708344907413</v>
          </cell>
        </row>
        <row r="13756">
          <cell r="A13756" t="str">
            <v>Data Engineer</v>
          </cell>
          <cell r="H13756">
            <v>45201.689108796287</v>
          </cell>
        </row>
        <row r="13757">
          <cell r="A13757" t="str">
            <v>Senior Data Engineer</v>
          </cell>
          <cell r="H13757">
            <v>45042.506608796299</v>
          </cell>
        </row>
        <row r="13758">
          <cell r="A13758" t="str">
            <v>Senior Data Engineer</v>
          </cell>
          <cell r="H13758">
            <v>45091.673136574071</v>
          </cell>
        </row>
        <row r="13759">
          <cell r="A13759" t="str">
            <v>Data Analyst</v>
          </cell>
          <cell r="H13759">
            <v>45121.625520833331</v>
          </cell>
        </row>
        <row r="13760">
          <cell r="A13760" t="str">
            <v>Senior Data Engineer</v>
          </cell>
          <cell r="H13760">
            <v>45148.254305555558</v>
          </cell>
        </row>
        <row r="13761">
          <cell r="A13761" t="str">
            <v>Data Analyst</v>
          </cell>
          <cell r="H13761">
            <v>45149.501469907409</v>
          </cell>
        </row>
        <row r="13762">
          <cell r="A13762" t="str">
            <v>Data Analyst</v>
          </cell>
          <cell r="H13762">
            <v>44995.374965277777</v>
          </cell>
        </row>
        <row r="13763">
          <cell r="A13763" t="str">
            <v>Data Scientist</v>
          </cell>
          <cell r="H13763">
            <v>45244.293055555558</v>
          </cell>
        </row>
        <row r="13764">
          <cell r="A13764" t="str">
            <v>Data Engineer</v>
          </cell>
          <cell r="H13764">
            <v>45233.589490740742</v>
          </cell>
        </row>
        <row r="13765">
          <cell r="A13765" t="str">
            <v>Senior Data Engineer</v>
          </cell>
          <cell r="H13765">
            <v>45045.577789351853</v>
          </cell>
        </row>
        <row r="13766">
          <cell r="A13766" t="str">
            <v>Data Analyst</v>
          </cell>
          <cell r="H13766">
            <v>45121.62871527778</v>
          </cell>
        </row>
        <row r="13767">
          <cell r="A13767" t="str">
            <v>Data Engineer</v>
          </cell>
          <cell r="H13767">
            <v>44938.723078703697</v>
          </cell>
        </row>
        <row r="13768">
          <cell r="A13768" t="str">
            <v>Data Engineer</v>
          </cell>
          <cell r="H13768">
            <v>44931.458877314813</v>
          </cell>
        </row>
        <row r="13769">
          <cell r="A13769" t="str">
            <v>Senior Data Engineer</v>
          </cell>
          <cell r="H13769">
            <v>44994.672835648147</v>
          </cell>
        </row>
        <row r="13770">
          <cell r="A13770" t="str">
            <v>Data Analyst</v>
          </cell>
          <cell r="H13770">
            <v>45241.37604166667</v>
          </cell>
        </row>
        <row r="13771">
          <cell r="A13771" t="str">
            <v>Data Scientist</v>
          </cell>
          <cell r="H13771">
            <v>45138.84646990741</v>
          </cell>
        </row>
        <row r="13772">
          <cell r="A13772" t="str">
            <v>Data Scientist</v>
          </cell>
          <cell r="H13772">
            <v>45225.669814814813</v>
          </cell>
        </row>
        <row r="13773">
          <cell r="A13773" t="str">
            <v>Data Scientist</v>
          </cell>
          <cell r="H13773">
            <v>45154.752870370372</v>
          </cell>
        </row>
        <row r="13774">
          <cell r="A13774" t="str">
            <v>Data Analyst</v>
          </cell>
          <cell r="H13774">
            <v>45226.669606481482</v>
          </cell>
        </row>
        <row r="13775">
          <cell r="A13775" t="str">
            <v>Data Engineer</v>
          </cell>
          <cell r="H13775">
            <v>45203.837870370371</v>
          </cell>
        </row>
        <row r="13776">
          <cell r="A13776" t="str">
            <v>Data Engineer</v>
          </cell>
          <cell r="H13776">
            <v>45156.787418981483</v>
          </cell>
        </row>
        <row r="13777">
          <cell r="A13777" t="str">
            <v>Data Scientist</v>
          </cell>
          <cell r="H13777">
            <v>45083.602534722217</v>
          </cell>
        </row>
        <row r="13778">
          <cell r="A13778" t="str">
            <v>Data Scientist</v>
          </cell>
          <cell r="H13778">
            <v>44965.793333333328</v>
          </cell>
        </row>
        <row r="13779">
          <cell r="A13779" t="str">
            <v>Data Scientist</v>
          </cell>
          <cell r="H13779">
            <v>45097.460474537038</v>
          </cell>
        </row>
        <row r="13780">
          <cell r="A13780" t="str">
            <v>Data Scientist</v>
          </cell>
          <cell r="H13780">
            <v>44943.783182870371</v>
          </cell>
        </row>
        <row r="13781">
          <cell r="A13781" t="str">
            <v>Data Scientist</v>
          </cell>
          <cell r="H13781">
            <v>45230.104537037027</v>
          </cell>
        </row>
        <row r="13782">
          <cell r="A13782" t="str">
            <v>Business Analyst</v>
          </cell>
          <cell r="H13782">
            <v>45132.793634259258</v>
          </cell>
        </row>
        <row r="13783">
          <cell r="A13783" t="str">
            <v>Senior Data Analyst</v>
          </cell>
          <cell r="H13783">
            <v>45105.417523148149</v>
          </cell>
        </row>
        <row r="13784">
          <cell r="A13784" t="str">
            <v>Data Analyst</v>
          </cell>
          <cell r="H13784">
            <v>45007.499884259261</v>
          </cell>
        </row>
        <row r="13785">
          <cell r="A13785" t="str">
            <v>Data Analyst</v>
          </cell>
          <cell r="H13785">
            <v>45108.500856481478</v>
          </cell>
        </row>
        <row r="13786">
          <cell r="A13786" t="str">
            <v>Data Scientist</v>
          </cell>
          <cell r="H13786">
            <v>45030.293287037042</v>
          </cell>
        </row>
        <row r="13787">
          <cell r="A13787" t="str">
            <v>Data Analyst</v>
          </cell>
          <cell r="H13787">
            <v>44935.834618055553</v>
          </cell>
        </row>
        <row r="13788">
          <cell r="A13788" t="str">
            <v>Data Scientist</v>
          </cell>
          <cell r="H13788">
            <v>45078.975601851853</v>
          </cell>
        </row>
        <row r="13789">
          <cell r="A13789" t="str">
            <v>Data Analyst</v>
          </cell>
          <cell r="H13789">
            <v>45115.678460648152</v>
          </cell>
        </row>
        <row r="13790">
          <cell r="A13790" t="str">
            <v>Data Analyst</v>
          </cell>
          <cell r="H13790">
            <v>45050.921342592592</v>
          </cell>
        </row>
        <row r="13791">
          <cell r="A13791" t="str">
            <v>Data Engineer</v>
          </cell>
          <cell r="H13791">
            <v>45261.629502314812</v>
          </cell>
        </row>
        <row r="13792">
          <cell r="A13792" t="str">
            <v>Data Scientist</v>
          </cell>
          <cell r="H13792">
            <v>45014.544479166667</v>
          </cell>
        </row>
        <row r="13793">
          <cell r="A13793" t="str">
            <v>Data Scientist</v>
          </cell>
          <cell r="H13793">
            <v>45230.668275462973</v>
          </cell>
        </row>
        <row r="13794">
          <cell r="A13794" t="str">
            <v>Data Scientist</v>
          </cell>
          <cell r="H13794">
            <v>45185.251597222217</v>
          </cell>
        </row>
        <row r="13795">
          <cell r="A13795" t="str">
            <v>Data Engineer</v>
          </cell>
          <cell r="H13795">
            <v>45090.631111111114</v>
          </cell>
        </row>
        <row r="13796">
          <cell r="A13796" t="str">
            <v>Data Analyst</v>
          </cell>
          <cell r="H13796">
            <v>45181.712071759262</v>
          </cell>
        </row>
        <row r="13797">
          <cell r="A13797" t="str">
            <v>Data Engineer</v>
          </cell>
          <cell r="H13797">
            <v>45121.921736111108</v>
          </cell>
        </row>
        <row r="13798">
          <cell r="A13798" t="str">
            <v>Business Analyst</v>
          </cell>
          <cell r="H13798">
            <v>45148.333993055552</v>
          </cell>
        </row>
        <row r="13799">
          <cell r="A13799" t="str">
            <v>Data Analyst</v>
          </cell>
          <cell r="H13799">
            <v>45281.667615740742</v>
          </cell>
        </row>
        <row r="13800">
          <cell r="A13800" t="str">
            <v>Data Analyst</v>
          </cell>
          <cell r="H13800">
            <v>45273.418344907397</v>
          </cell>
        </row>
        <row r="13801">
          <cell r="A13801" t="str">
            <v>Senior Data Analyst</v>
          </cell>
          <cell r="H13801">
            <v>45283.29277777778</v>
          </cell>
        </row>
        <row r="13802">
          <cell r="A13802" t="str">
            <v>Senior Data Engineer</v>
          </cell>
          <cell r="H13802">
            <v>45161.672118055547</v>
          </cell>
        </row>
        <row r="13803">
          <cell r="A13803" t="str">
            <v>Data Engineer</v>
          </cell>
          <cell r="H13803">
            <v>45279.340810185182</v>
          </cell>
        </row>
        <row r="13804">
          <cell r="A13804" t="str">
            <v>Senior Data Analyst</v>
          </cell>
          <cell r="H13804">
            <v>45222.288402777784</v>
          </cell>
        </row>
        <row r="13805">
          <cell r="A13805" t="str">
            <v>Senior Data Engineer</v>
          </cell>
          <cell r="H13805">
            <v>44959.417812500003</v>
          </cell>
        </row>
        <row r="13806">
          <cell r="A13806" t="str">
            <v>Data Engineer</v>
          </cell>
          <cell r="H13806">
            <v>45000.797731481478</v>
          </cell>
        </row>
        <row r="13807">
          <cell r="A13807" t="str">
            <v>Business Analyst</v>
          </cell>
          <cell r="H13807">
            <v>45167.460972222223</v>
          </cell>
        </row>
        <row r="13808">
          <cell r="A13808" t="str">
            <v>Data Analyst</v>
          </cell>
          <cell r="H13808">
            <v>45258.666608796288</v>
          </cell>
        </row>
        <row r="13809">
          <cell r="A13809" t="str">
            <v>Data Engineer</v>
          </cell>
          <cell r="H13809">
            <v>45175.621354166673</v>
          </cell>
        </row>
        <row r="13810">
          <cell r="A13810" t="str">
            <v>Data Scientist</v>
          </cell>
          <cell r="H13810">
            <v>45234.757048611107</v>
          </cell>
        </row>
        <row r="13811">
          <cell r="A13811" t="str">
            <v>Data Engineer</v>
          </cell>
          <cell r="H13811">
            <v>45189.674027777779</v>
          </cell>
        </row>
        <row r="13812">
          <cell r="A13812" t="str">
            <v>Data Scientist</v>
          </cell>
          <cell r="H13812">
            <v>45047.33556712963</v>
          </cell>
        </row>
        <row r="13813">
          <cell r="A13813" t="str">
            <v>Data Analyst</v>
          </cell>
          <cell r="H13813">
            <v>45198.708680555559</v>
          </cell>
        </row>
        <row r="13814">
          <cell r="A13814" t="str">
            <v>Data Engineer</v>
          </cell>
          <cell r="H13814">
            <v>44928.785416666673</v>
          </cell>
        </row>
        <row r="13815">
          <cell r="A13815" t="str">
            <v>Data Engineer</v>
          </cell>
          <cell r="H13815">
            <v>45057.552071759259</v>
          </cell>
        </row>
        <row r="13816">
          <cell r="A13816" t="str">
            <v>Senior Data Engineer</v>
          </cell>
          <cell r="H13816">
            <v>45229.505150462966</v>
          </cell>
        </row>
        <row r="13817">
          <cell r="A13817" t="str">
            <v>Data Scientist</v>
          </cell>
          <cell r="H13817">
            <v>45204.154062499998</v>
          </cell>
        </row>
        <row r="13818">
          <cell r="A13818" t="str">
            <v>Data Engineer</v>
          </cell>
          <cell r="H13818">
            <v>45016.925046296303</v>
          </cell>
        </row>
        <row r="13819">
          <cell r="A13819" t="str">
            <v>Data Analyst</v>
          </cell>
          <cell r="H13819">
            <v>45103.79241898148</v>
          </cell>
        </row>
        <row r="13820">
          <cell r="A13820" t="str">
            <v>Data Engineer</v>
          </cell>
          <cell r="H13820">
            <v>44931.729270833333</v>
          </cell>
        </row>
        <row r="13821">
          <cell r="A13821" t="str">
            <v>Data Engineer</v>
          </cell>
          <cell r="H13821">
            <v>45058.889456018522</v>
          </cell>
        </row>
        <row r="13822">
          <cell r="A13822" t="str">
            <v>Data Scientist</v>
          </cell>
          <cell r="H13822">
            <v>45198.987604166658</v>
          </cell>
        </row>
        <row r="13823">
          <cell r="A13823" t="str">
            <v>Data Engineer</v>
          </cell>
          <cell r="H13823">
            <v>45197.420729166668</v>
          </cell>
        </row>
        <row r="13824">
          <cell r="A13824" t="str">
            <v>Data Scientist</v>
          </cell>
          <cell r="H13824">
            <v>45216.29346064815</v>
          </cell>
        </row>
        <row r="13825">
          <cell r="A13825" t="str">
            <v>Data Analyst</v>
          </cell>
          <cell r="H13825">
            <v>45131.458715277768</v>
          </cell>
        </row>
        <row r="13826">
          <cell r="A13826" t="str">
            <v>Data Analyst</v>
          </cell>
          <cell r="H13826">
            <v>45014.626377314817</v>
          </cell>
        </row>
        <row r="13827">
          <cell r="A13827" t="str">
            <v>Software Engineer</v>
          </cell>
          <cell r="H13827">
            <v>44940.800312500003</v>
          </cell>
        </row>
        <row r="13828">
          <cell r="A13828" t="str">
            <v>Data Analyst</v>
          </cell>
          <cell r="H13828">
            <v>45153.93613425926</v>
          </cell>
        </row>
        <row r="13829">
          <cell r="A13829" t="str">
            <v>Machine Learning Engineer</v>
          </cell>
          <cell r="H13829">
            <v>44985.302430555559</v>
          </cell>
        </row>
        <row r="13830">
          <cell r="A13830" t="str">
            <v>Data Analyst</v>
          </cell>
          <cell r="H13830">
            <v>44957.958761574067</v>
          </cell>
        </row>
        <row r="13831">
          <cell r="A13831" t="str">
            <v>Data Engineer</v>
          </cell>
          <cell r="H13831">
            <v>44973.672974537039</v>
          </cell>
        </row>
        <row r="13832">
          <cell r="A13832" t="str">
            <v>Data Scientist</v>
          </cell>
          <cell r="H13832">
            <v>44931.829664351862</v>
          </cell>
        </row>
        <row r="13833">
          <cell r="A13833" t="str">
            <v>Senior Data Analyst</v>
          </cell>
          <cell r="H13833">
            <v>45184.010706018518</v>
          </cell>
        </row>
        <row r="13834">
          <cell r="A13834" t="str">
            <v>Senior Data Engineer</v>
          </cell>
          <cell r="H13834">
            <v>44982.298576388886</v>
          </cell>
        </row>
        <row r="13835">
          <cell r="A13835" t="str">
            <v>Data Engineer</v>
          </cell>
          <cell r="H13835">
            <v>44998.59034722222</v>
          </cell>
        </row>
        <row r="13836">
          <cell r="A13836" t="str">
            <v>Data Scientist</v>
          </cell>
          <cell r="H13836">
            <v>45015.293703703697</v>
          </cell>
        </row>
        <row r="13837">
          <cell r="A13837" t="str">
            <v>Data Scientist</v>
          </cell>
          <cell r="H13837">
            <v>45221.991990740738</v>
          </cell>
        </row>
        <row r="13838">
          <cell r="A13838" t="str">
            <v>Data Analyst</v>
          </cell>
          <cell r="H13838">
            <v>45217.791747685187</v>
          </cell>
        </row>
        <row r="13839">
          <cell r="A13839" t="str">
            <v>Data Scientist</v>
          </cell>
          <cell r="H13839">
            <v>45026.661817129629</v>
          </cell>
        </row>
        <row r="13840">
          <cell r="A13840" t="str">
            <v>Data Scientist</v>
          </cell>
          <cell r="H13840">
            <v>44954.348101851851</v>
          </cell>
        </row>
        <row r="13841">
          <cell r="A13841" t="str">
            <v>Data Scientist</v>
          </cell>
          <cell r="H13841">
            <v>45048.339282407411</v>
          </cell>
        </row>
        <row r="13842">
          <cell r="A13842" t="str">
            <v>Data Engineer</v>
          </cell>
          <cell r="H13842">
            <v>45202.962500000001</v>
          </cell>
        </row>
        <row r="13843">
          <cell r="A13843" t="str">
            <v>Senior Data Scientist</v>
          </cell>
          <cell r="H13843">
            <v>45236.778553240743</v>
          </cell>
        </row>
        <row r="13844">
          <cell r="A13844" t="str">
            <v>Data Engineer</v>
          </cell>
          <cell r="H13844">
            <v>45256.793738425928</v>
          </cell>
        </row>
        <row r="13845">
          <cell r="A13845" t="str">
            <v>Data Scientist</v>
          </cell>
          <cell r="H13845">
            <v>45179.752268518518</v>
          </cell>
        </row>
        <row r="13846">
          <cell r="A13846" t="str">
            <v>Business Analyst</v>
          </cell>
          <cell r="H13846">
            <v>45226.501956018517</v>
          </cell>
        </row>
        <row r="13847">
          <cell r="A13847" t="str">
            <v>Data Analyst</v>
          </cell>
          <cell r="H13847">
            <v>45214.333414351851</v>
          </cell>
        </row>
        <row r="13848">
          <cell r="A13848" t="str">
            <v>Data Scientist</v>
          </cell>
          <cell r="H13848">
            <v>45002.882280092592</v>
          </cell>
        </row>
        <row r="13849">
          <cell r="A13849" t="str">
            <v>Data Scientist</v>
          </cell>
          <cell r="H13849">
            <v>45107.753182870372</v>
          </cell>
        </row>
        <row r="13850">
          <cell r="A13850" t="str">
            <v>Data Scientist</v>
          </cell>
          <cell r="H13850">
            <v>45105.461481481478</v>
          </cell>
        </row>
        <row r="13851">
          <cell r="A13851" t="str">
            <v>Data Engineer</v>
          </cell>
          <cell r="H13851">
            <v>44949.385555555556</v>
          </cell>
        </row>
        <row r="13852">
          <cell r="A13852" t="str">
            <v>Data Scientist</v>
          </cell>
          <cell r="H13852">
            <v>44943.758460648147</v>
          </cell>
        </row>
        <row r="13853">
          <cell r="A13853" t="str">
            <v>Senior Data Engineer</v>
          </cell>
          <cell r="H13853">
            <v>45166.837488425917</v>
          </cell>
        </row>
        <row r="13854">
          <cell r="A13854" t="str">
            <v>Data Scientist</v>
          </cell>
          <cell r="H13854">
            <v>45133.294317129628</v>
          </cell>
        </row>
        <row r="13855">
          <cell r="A13855" t="str">
            <v>Data Scientist</v>
          </cell>
          <cell r="H13855">
            <v>45151.523333333331</v>
          </cell>
        </row>
        <row r="13856">
          <cell r="A13856" t="str">
            <v>Business Analyst</v>
          </cell>
          <cell r="H13856">
            <v>45110.959710648152</v>
          </cell>
        </row>
        <row r="13857">
          <cell r="A13857" t="str">
            <v>Data Analyst</v>
          </cell>
          <cell r="H13857">
            <v>45178.084444444437</v>
          </cell>
        </row>
        <row r="13858">
          <cell r="A13858" t="str">
            <v>Data Engineer</v>
          </cell>
          <cell r="H13858">
            <v>44981.420138888891</v>
          </cell>
        </row>
        <row r="13859">
          <cell r="A13859" t="str">
            <v>Data Analyst</v>
          </cell>
          <cell r="H13859">
            <v>45083.541712962957</v>
          </cell>
        </row>
        <row r="13860">
          <cell r="A13860" t="str">
            <v>Senior Data Scientist</v>
          </cell>
          <cell r="H13860">
            <v>44991.603981481479</v>
          </cell>
        </row>
        <row r="13861">
          <cell r="A13861" t="str">
            <v>Data Engineer</v>
          </cell>
          <cell r="H13861">
            <v>45289.686886574083</v>
          </cell>
        </row>
        <row r="13862">
          <cell r="A13862" t="str">
            <v>Data Analyst</v>
          </cell>
          <cell r="H13862">
            <v>44973.253067129634</v>
          </cell>
        </row>
        <row r="13863">
          <cell r="A13863" t="str">
            <v>Machine Learning Engineer</v>
          </cell>
          <cell r="H13863">
            <v>45077.752476851849</v>
          </cell>
        </row>
        <row r="13864">
          <cell r="A13864" t="str">
            <v>Data Scientist</v>
          </cell>
          <cell r="H13864">
            <v>44969.670254629629</v>
          </cell>
        </row>
        <row r="13865">
          <cell r="A13865" t="str">
            <v>Data Analyst</v>
          </cell>
          <cell r="H13865">
            <v>45093.505358796298</v>
          </cell>
        </row>
        <row r="13866">
          <cell r="A13866" t="str">
            <v>Senior Data Scientist</v>
          </cell>
          <cell r="H13866">
            <v>45092.555162037039</v>
          </cell>
        </row>
        <row r="13867">
          <cell r="A13867" t="str">
            <v>Senior Data Analyst</v>
          </cell>
          <cell r="H13867">
            <v>45014.91914351852</v>
          </cell>
        </row>
        <row r="13868">
          <cell r="A13868" t="str">
            <v>Senior Data Engineer</v>
          </cell>
          <cell r="H13868">
            <v>45084.519583333327</v>
          </cell>
        </row>
        <row r="13869">
          <cell r="A13869" t="str">
            <v>Data Engineer</v>
          </cell>
          <cell r="H13869">
            <v>45000.713888888888</v>
          </cell>
        </row>
        <row r="13870">
          <cell r="A13870" t="str">
            <v>Senior Data Analyst</v>
          </cell>
          <cell r="H13870">
            <v>45008.917523148149</v>
          </cell>
        </row>
        <row r="13871">
          <cell r="A13871" t="str">
            <v>Senior Data Scientist</v>
          </cell>
          <cell r="H13871">
            <v>45124.349374999998</v>
          </cell>
        </row>
        <row r="13872">
          <cell r="A13872" t="str">
            <v>Senior Data Scientist</v>
          </cell>
          <cell r="H13872">
            <v>45091.294537037043</v>
          </cell>
        </row>
        <row r="13873">
          <cell r="A13873" t="str">
            <v>Data Engineer</v>
          </cell>
          <cell r="H13873">
            <v>45143.488981481481</v>
          </cell>
        </row>
        <row r="13874">
          <cell r="A13874" t="str">
            <v>Senior Data Scientist</v>
          </cell>
          <cell r="H13874">
            <v>45091.531689814823</v>
          </cell>
        </row>
        <row r="13875">
          <cell r="A13875" t="str">
            <v>Senior Data Scientist</v>
          </cell>
          <cell r="H13875">
            <v>44973.816041666672</v>
          </cell>
        </row>
        <row r="13876">
          <cell r="A13876" t="str">
            <v>Data Engineer</v>
          </cell>
          <cell r="H13876">
            <v>44994.596759259257</v>
          </cell>
        </row>
        <row r="13877">
          <cell r="A13877" t="str">
            <v>Data Engineer</v>
          </cell>
          <cell r="H13877">
            <v>44982.714780092603</v>
          </cell>
        </row>
        <row r="13878">
          <cell r="A13878" t="str">
            <v>Machine Learning Engineer</v>
          </cell>
          <cell r="H13878">
            <v>44985.723391203697</v>
          </cell>
        </row>
        <row r="13879">
          <cell r="A13879" t="str">
            <v>Data Analyst</v>
          </cell>
          <cell r="H13879">
            <v>45035.296087962961</v>
          </cell>
        </row>
        <row r="13880">
          <cell r="A13880" t="str">
            <v>Data Analyst</v>
          </cell>
          <cell r="H13880">
            <v>45219.672372685192</v>
          </cell>
        </row>
        <row r="13881">
          <cell r="A13881" t="str">
            <v>Data Engineer</v>
          </cell>
          <cell r="H13881">
            <v>45075.318136574067</v>
          </cell>
        </row>
        <row r="13882">
          <cell r="A13882" t="str">
            <v>Senior Data Analyst</v>
          </cell>
          <cell r="H13882">
            <v>44936.709479166668</v>
          </cell>
        </row>
        <row r="13883">
          <cell r="A13883" t="str">
            <v>Data Analyst</v>
          </cell>
          <cell r="H13883">
            <v>45110.417627314811</v>
          </cell>
        </row>
        <row r="13884">
          <cell r="A13884" t="str">
            <v>Data Analyst</v>
          </cell>
          <cell r="H13884">
            <v>45006.666539351849</v>
          </cell>
        </row>
        <row r="13885">
          <cell r="A13885" t="str">
            <v>Senior Data Engineer</v>
          </cell>
          <cell r="H13885">
            <v>45058.686261574083</v>
          </cell>
        </row>
        <row r="13886">
          <cell r="A13886" t="str">
            <v>Data Analyst</v>
          </cell>
          <cell r="H13886">
            <v>45187.986620370371</v>
          </cell>
        </row>
        <row r="13887">
          <cell r="A13887" t="str">
            <v>Data Scientist</v>
          </cell>
          <cell r="H13887">
            <v>45044.66914351852</v>
          </cell>
        </row>
        <row r="13888">
          <cell r="A13888" t="str">
            <v>Data Analyst</v>
          </cell>
          <cell r="H13888">
            <v>45121.416666666657</v>
          </cell>
        </row>
        <row r="13889">
          <cell r="A13889" t="str">
            <v>Data Analyst</v>
          </cell>
          <cell r="H13889">
            <v>45020.418946759259</v>
          </cell>
        </row>
        <row r="13890">
          <cell r="A13890" t="str">
            <v>Data Scientist</v>
          </cell>
          <cell r="H13890">
            <v>45119.503263888888</v>
          </cell>
        </row>
        <row r="13891">
          <cell r="A13891" t="str">
            <v>Data Analyst</v>
          </cell>
          <cell r="H13891">
            <v>45048.751400462963</v>
          </cell>
        </row>
        <row r="13892">
          <cell r="A13892" t="str">
            <v>Data Scientist</v>
          </cell>
          <cell r="H13892">
            <v>45225.106840277767</v>
          </cell>
        </row>
        <row r="13893">
          <cell r="A13893" t="str">
            <v>Data Engineer</v>
          </cell>
          <cell r="H13893">
            <v>45005.70071759259</v>
          </cell>
        </row>
        <row r="13894">
          <cell r="A13894" t="str">
            <v>Data Engineer</v>
          </cell>
          <cell r="H13894">
            <v>44986.396226851852</v>
          </cell>
        </row>
        <row r="13895">
          <cell r="A13895" t="str">
            <v>Business Analyst</v>
          </cell>
          <cell r="H13895">
            <v>45214.416898148149</v>
          </cell>
        </row>
        <row r="13896">
          <cell r="A13896" t="str">
            <v>Data Analyst</v>
          </cell>
          <cell r="H13896">
            <v>45252.91946759259</v>
          </cell>
        </row>
        <row r="13897">
          <cell r="A13897" t="str">
            <v>Data Scientist</v>
          </cell>
          <cell r="H13897">
            <v>45107.502615740741</v>
          </cell>
        </row>
        <row r="13898">
          <cell r="A13898" t="str">
            <v>Data Scientist</v>
          </cell>
          <cell r="H13898">
            <v>45059.293877314813</v>
          </cell>
        </row>
        <row r="13899">
          <cell r="A13899" t="str">
            <v>Data Analyst</v>
          </cell>
          <cell r="H13899">
            <v>44995.655115740738</v>
          </cell>
        </row>
        <row r="13900">
          <cell r="A13900" t="str">
            <v>Data Scientist</v>
          </cell>
          <cell r="H13900">
            <v>45190.824675925927</v>
          </cell>
        </row>
        <row r="13901">
          <cell r="A13901" t="str">
            <v>Data Engineer</v>
          </cell>
          <cell r="H13901">
            <v>45156.880347222221</v>
          </cell>
        </row>
        <row r="13902">
          <cell r="A13902" t="str">
            <v>Cloud Engineer</v>
          </cell>
          <cell r="H13902">
            <v>45245.095393518517</v>
          </cell>
        </row>
        <row r="13903">
          <cell r="A13903" t="str">
            <v>Data Engineer</v>
          </cell>
          <cell r="H13903">
            <v>45052.587222222217</v>
          </cell>
        </row>
        <row r="13904">
          <cell r="A13904" t="str">
            <v>Data Analyst</v>
          </cell>
          <cell r="H13904">
            <v>45092.613564814812</v>
          </cell>
        </row>
        <row r="13905">
          <cell r="A13905" t="str">
            <v>Data Scientist</v>
          </cell>
          <cell r="H13905">
            <v>45083.670034722221</v>
          </cell>
        </row>
        <row r="13906">
          <cell r="A13906" t="str">
            <v>Data Analyst</v>
          </cell>
          <cell r="H13906">
            <v>44951.33452546296</v>
          </cell>
        </row>
        <row r="13907">
          <cell r="A13907" t="str">
            <v>Data Scientist</v>
          </cell>
          <cell r="H13907">
            <v>45201.893287037034</v>
          </cell>
        </row>
        <row r="13908">
          <cell r="A13908" t="str">
            <v>Data Analyst</v>
          </cell>
          <cell r="H13908">
            <v>45224.08556712963</v>
          </cell>
        </row>
        <row r="13909">
          <cell r="A13909" t="str">
            <v>Data Analyst</v>
          </cell>
          <cell r="H13909">
            <v>45290.176620370366</v>
          </cell>
        </row>
        <row r="13910">
          <cell r="A13910" t="str">
            <v>Data Engineer</v>
          </cell>
          <cell r="H13910">
            <v>45097.292164351849</v>
          </cell>
        </row>
        <row r="13911">
          <cell r="A13911" t="str">
            <v>Senior Data Scientist</v>
          </cell>
          <cell r="H13911">
            <v>44964.794120370367</v>
          </cell>
        </row>
        <row r="13912">
          <cell r="A13912" t="str">
            <v>Data Engineer</v>
          </cell>
          <cell r="H13912">
            <v>44985.087106481478</v>
          </cell>
        </row>
        <row r="13913">
          <cell r="A13913" t="str">
            <v>Data Engineer</v>
          </cell>
          <cell r="H13913">
            <v>45282.162754629629</v>
          </cell>
        </row>
        <row r="13914">
          <cell r="A13914" t="str">
            <v>Data Analyst</v>
          </cell>
          <cell r="H13914">
            <v>45254.291747685187</v>
          </cell>
        </row>
        <row r="13915">
          <cell r="A13915" t="str">
            <v>Data Analyst</v>
          </cell>
          <cell r="H13915">
            <v>45054.751238425917</v>
          </cell>
        </row>
        <row r="13916">
          <cell r="A13916" t="str">
            <v>Data Engineer</v>
          </cell>
          <cell r="H13916">
            <v>44945.007094907407</v>
          </cell>
        </row>
        <row r="13917">
          <cell r="A13917" t="str">
            <v>Data Engineer</v>
          </cell>
          <cell r="H13917">
            <v>45154.325023148151</v>
          </cell>
        </row>
        <row r="13918">
          <cell r="A13918" t="str">
            <v>Data Analyst</v>
          </cell>
          <cell r="H13918">
            <v>45021.52443287037</v>
          </cell>
        </row>
        <row r="13919">
          <cell r="A13919" t="str">
            <v>Senior Data Scientist</v>
          </cell>
          <cell r="H13919">
            <v>45093.631296296298</v>
          </cell>
        </row>
        <row r="13920">
          <cell r="A13920" t="str">
            <v>Business Analyst</v>
          </cell>
          <cell r="H13920">
            <v>45040.557025462957</v>
          </cell>
        </row>
        <row r="13921">
          <cell r="A13921" t="str">
            <v>Data Analyst</v>
          </cell>
          <cell r="H13921">
            <v>45030.792523148149</v>
          </cell>
        </row>
        <row r="13922">
          <cell r="A13922" t="str">
            <v>Senior Data Engineer</v>
          </cell>
          <cell r="H13922">
            <v>45099.999722222223</v>
          </cell>
        </row>
        <row r="13923">
          <cell r="A13923" t="str">
            <v>Data Analyst</v>
          </cell>
          <cell r="H13923">
            <v>45241.875543981478</v>
          </cell>
        </row>
        <row r="13924">
          <cell r="A13924" t="str">
            <v>Data Analyst</v>
          </cell>
          <cell r="H13924">
            <v>44952.916770833333</v>
          </cell>
        </row>
        <row r="13925">
          <cell r="A13925" t="str">
            <v>Senior Data Engineer</v>
          </cell>
          <cell r="H13925">
            <v>45042.80369212963</v>
          </cell>
        </row>
        <row r="13926">
          <cell r="A13926" t="str">
            <v>Data Scientist</v>
          </cell>
          <cell r="H13926">
            <v>45098.628865740742</v>
          </cell>
        </row>
        <row r="13927">
          <cell r="A13927" t="str">
            <v>Business Analyst</v>
          </cell>
          <cell r="H13927">
            <v>45112.543773148151</v>
          </cell>
        </row>
        <row r="13928">
          <cell r="A13928" t="str">
            <v>Data Analyst</v>
          </cell>
          <cell r="H13928">
            <v>44995.616956018523</v>
          </cell>
        </row>
        <row r="13929">
          <cell r="A13929" t="str">
            <v>Senior Data Analyst</v>
          </cell>
          <cell r="H13929">
            <v>45148.500752314823</v>
          </cell>
        </row>
        <row r="13930">
          <cell r="A13930" t="str">
            <v>Data Analyst</v>
          </cell>
          <cell r="H13930">
            <v>45089.667673611111</v>
          </cell>
        </row>
        <row r="13931">
          <cell r="A13931" t="str">
            <v>Data Engineer</v>
          </cell>
          <cell r="H13931">
            <v>45232.591527777768</v>
          </cell>
        </row>
        <row r="13932">
          <cell r="A13932" t="str">
            <v>Data Analyst</v>
          </cell>
          <cell r="H13932">
            <v>45126.709027777782</v>
          </cell>
        </row>
        <row r="13933">
          <cell r="A13933" t="str">
            <v>Senior Data Analyst</v>
          </cell>
          <cell r="H13933">
            <v>45042.91914351852</v>
          </cell>
        </row>
        <row r="13934">
          <cell r="A13934" t="str">
            <v>Senior Data Scientist</v>
          </cell>
          <cell r="H13934">
            <v>45103.711030092592</v>
          </cell>
        </row>
        <row r="13935">
          <cell r="A13935" t="str">
            <v>Senior Data Scientist</v>
          </cell>
          <cell r="H13935">
            <v>44929.982905092591</v>
          </cell>
        </row>
        <row r="13936">
          <cell r="A13936" t="str">
            <v>Data Scientist</v>
          </cell>
          <cell r="H13936">
            <v>45160.33625</v>
          </cell>
        </row>
        <row r="13937">
          <cell r="A13937" t="str">
            <v>Data Scientist</v>
          </cell>
          <cell r="H13937">
            <v>45147.793877314813</v>
          </cell>
        </row>
        <row r="13938">
          <cell r="A13938" t="str">
            <v>Data Engineer</v>
          </cell>
          <cell r="H13938">
            <v>44943.288460648153</v>
          </cell>
        </row>
        <row r="13939">
          <cell r="A13939" t="str">
            <v>Data Engineer</v>
          </cell>
          <cell r="H13939">
            <v>44978.26898148148</v>
          </cell>
        </row>
        <row r="13940">
          <cell r="A13940" t="str">
            <v>Data Scientist</v>
          </cell>
          <cell r="H13940">
            <v>45048.879652777781</v>
          </cell>
        </row>
        <row r="13941">
          <cell r="A13941" t="str">
            <v>Software Engineer</v>
          </cell>
          <cell r="H13941">
            <v>44958.376469907409</v>
          </cell>
        </row>
        <row r="13942">
          <cell r="A13942" t="str">
            <v>Data Scientist</v>
          </cell>
          <cell r="H13942">
            <v>45101.294861111113</v>
          </cell>
        </row>
        <row r="13943">
          <cell r="A13943" t="str">
            <v>Data Scientist</v>
          </cell>
          <cell r="H13943">
            <v>45020.271643518521</v>
          </cell>
        </row>
        <row r="13944">
          <cell r="A13944" t="str">
            <v>Data Analyst</v>
          </cell>
          <cell r="H13944">
            <v>45132.736967592587</v>
          </cell>
        </row>
        <row r="13945">
          <cell r="A13945" t="str">
            <v>Data Engineer</v>
          </cell>
          <cell r="H13945">
            <v>45143.529351851852</v>
          </cell>
        </row>
        <row r="13946">
          <cell r="A13946" t="str">
            <v>Data Analyst</v>
          </cell>
          <cell r="H13946">
            <v>45002.419733796298</v>
          </cell>
        </row>
        <row r="13947">
          <cell r="A13947" t="str">
            <v>Data Analyst</v>
          </cell>
          <cell r="H13947">
            <v>45128.33326388889</v>
          </cell>
        </row>
        <row r="13948">
          <cell r="A13948" t="str">
            <v>Data Analyst</v>
          </cell>
          <cell r="H13948">
            <v>45241.292210648149</v>
          </cell>
        </row>
        <row r="13949">
          <cell r="A13949" t="str">
            <v>Data Analyst</v>
          </cell>
          <cell r="H13949">
            <v>45265.500439814823</v>
          </cell>
        </row>
        <row r="13950">
          <cell r="A13950" t="str">
            <v>Data Scientist</v>
          </cell>
          <cell r="H13950">
            <v>45100.838020833333</v>
          </cell>
        </row>
        <row r="13951">
          <cell r="A13951" t="str">
            <v>Data Scientist</v>
          </cell>
          <cell r="H13951">
            <v>45246.943333333344</v>
          </cell>
        </row>
        <row r="13952">
          <cell r="A13952" t="str">
            <v>Data Scientist</v>
          </cell>
          <cell r="H13952">
            <v>44950.837546296287</v>
          </cell>
        </row>
        <row r="13953">
          <cell r="A13953" t="str">
            <v>Data Analyst</v>
          </cell>
          <cell r="H13953">
            <v>45126.833645833343</v>
          </cell>
        </row>
        <row r="13954">
          <cell r="A13954" t="str">
            <v>Data Engineer</v>
          </cell>
          <cell r="H13954">
            <v>45089.310879629629</v>
          </cell>
        </row>
        <row r="13955">
          <cell r="A13955" t="str">
            <v>Data Analyst</v>
          </cell>
          <cell r="H13955">
            <v>45288.973668981482</v>
          </cell>
        </row>
        <row r="13956">
          <cell r="A13956" t="str">
            <v>Data Analyst</v>
          </cell>
          <cell r="H13956">
            <v>45287.626759259263</v>
          </cell>
        </row>
        <row r="13957">
          <cell r="A13957" t="str">
            <v>Data Scientist</v>
          </cell>
          <cell r="H13957">
            <v>45051.805231481478</v>
          </cell>
        </row>
        <row r="13958">
          <cell r="A13958" t="str">
            <v>Data Analyst</v>
          </cell>
          <cell r="H13958">
            <v>45102.959247685183</v>
          </cell>
        </row>
        <row r="13959">
          <cell r="A13959" t="str">
            <v>Data Scientist</v>
          </cell>
          <cell r="H13959">
            <v>44992.62835648148</v>
          </cell>
        </row>
        <row r="13960">
          <cell r="A13960" t="str">
            <v>Data Scientist</v>
          </cell>
          <cell r="H13960">
            <v>44935.899270833332</v>
          </cell>
        </row>
        <row r="13961">
          <cell r="A13961" t="str">
            <v>Data Analyst</v>
          </cell>
          <cell r="H13961">
            <v>45063.537210648137</v>
          </cell>
        </row>
        <row r="13962">
          <cell r="A13962" t="str">
            <v>Senior Data Engineer</v>
          </cell>
          <cell r="H13962">
            <v>45022.590254629627</v>
          </cell>
        </row>
        <row r="13963">
          <cell r="A13963" t="str">
            <v>Data Engineer</v>
          </cell>
          <cell r="H13963">
            <v>45026.370358796303</v>
          </cell>
        </row>
        <row r="13964">
          <cell r="A13964" t="str">
            <v>Data Analyst</v>
          </cell>
          <cell r="H13964">
            <v>45288.000810185193</v>
          </cell>
        </row>
        <row r="13965">
          <cell r="A13965" t="str">
            <v>Senior Data Analyst</v>
          </cell>
          <cell r="H13965">
            <v>45246.708958333344</v>
          </cell>
        </row>
        <row r="13966">
          <cell r="A13966" t="str">
            <v>Data Analyst</v>
          </cell>
          <cell r="H13966">
            <v>45140.750937500001</v>
          </cell>
        </row>
        <row r="13967">
          <cell r="A13967" t="str">
            <v>Data Scientist</v>
          </cell>
          <cell r="H13967">
            <v>45043.563518518517</v>
          </cell>
        </row>
        <row r="13968">
          <cell r="A13968" t="str">
            <v>Data Analyst</v>
          </cell>
          <cell r="H13968">
            <v>45291.333831018521</v>
          </cell>
        </row>
        <row r="13969">
          <cell r="A13969" t="str">
            <v>Machine Learning Engineer</v>
          </cell>
          <cell r="H13969">
            <v>44948.55431712963</v>
          </cell>
        </row>
        <row r="13970">
          <cell r="A13970" t="str">
            <v>Data Engineer</v>
          </cell>
          <cell r="H13970">
            <v>45210.297094907408</v>
          </cell>
        </row>
        <row r="13971">
          <cell r="A13971" t="str">
            <v>Data Analyst</v>
          </cell>
          <cell r="H13971">
            <v>45176.458344907413</v>
          </cell>
        </row>
        <row r="13972">
          <cell r="A13972" t="str">
            <v>Data Analyst</v>
          </cell>
          <cell r="H13972">
            <v>45261.322442129633</v>
          </cell>
        </row>
        <row r="13973">
          <cell r="A13973" t="str">
            <v>Data Engineer</v>
          </cell>
          <cell r="H13973">
            <v>44967.990694444437</v>
          </cell>
        </row>
        <row r="13974">
          <cell r="A13974" t="str">
            <v>Data Analyst</v>
          </cell>
          <cell r="H13974">
            <v>45063.578993055547</v>
          </cell>
        </row>
        <row r="13975">
          <cell r="A13975" t="str">
            <v>Data Scientist</v>
          </cell>
          <cell r="H13975">
            <v>44951.292407407411</v>
          </cell>
        </row>
        <row r="13976">
          <cell r="A13976" t="str">
            <v>Data Analyst</v>
          </cell>
          <cell r="H13976">
            <v>45037.939166666663</v>
          </cell>
        </row>
        <row r="13977">
          <cell r="A13977" t="str">
            <v>Machine Learning Engineer</v>
          </cell>
          <cell r="H13977">
            <v>45168.604826388888</v>
          </cell>
        </row>
        <row r="13978">
          <cell r="A13978" t="str">
            <v>Machine Learning Engineer</v>
          </cell>
          <cell r="H13978">
            <v>44964.726134259261</v>
          </cell>
        </row>
        <row r="13979">
          <cell r="A13979" t="str">
            <v>Data Analyst</v>
          </cell>
          <cell r="H13979">
            <v>45026.541643518518</v>
          </cell>
        </row>
        <row r="13980">
          <cell r="A13980" t="str">
            <v>Data Scientist</v>
          </cell>
          <cell r="H13980">
            <v>45027.308946759258</v>
          </cell>
        </row>
        <row r="13981">
          <cell r="A13981" t="str">
            <v>Data Analyst</v>
          </cell>
          <cell r="H13981">
            <v>45217.792164351849</v>
          </cell>
        </row>
        <row r="13982">
          <cell r="A13982" t="str">
            <v>Data Engineer</v>
          </cell>
          <cell r="H13982">
            <v>44954.429305555554</v>
          </cell>
        </row>
        <row r="13983">
          <cell r="A13983" t="str">
            <v>Data Scientist</v>
          </cell>
          <cell r="H13983">
            <v>45050.462557870371</v>
          </cell>
        </row>
        <row r="13984">
          <cell r="A13984" t="str">
            <v>Data Scientist</v>
          </cell>
          <cell r="H13984">
            <v>45056.296215277784</v>
          </cell>
        </row>
        <row r="13985">
          <cell r="A13985" t="str">
            <v>Data Analyst</v>
          </cell>
          <cell r="H13985">
            <v>45045.578333333331</v>
          </cell>
        </row>
        <row r="13986">
          <cell r="A13986" t="str">
            <v>Data Scientist</v>
          </cell>
          <cell r="H13986">
            <v>45089.919374999998</v>
          </cell>
        </row>
        <row r="13987">
          <cell r="A13987" t="str">
            <v>Data Analyst</v>
          </cell>
          <cell r="H13987">
            <v>44980.271782407413</v>
          </cell>
        </row>
        <row r="13988">
          <cell r="A13988" t="str">
            <v>Data Scientist</v>
          </cell>
          <cell r="H13988">
            <v>45291.54184027778</v>
          </cell>
        </row>
        <row r="13989">
          <cell r="A13989" t="str">
            <v>Data Analyst</v>
          </cell>
          <cell r="H13989">
            <v>45252.791701388887</v>
          </cell>
        </row>
        <row r="13990">
          <cell r="A13990" t="str">
            <v>Data Scientist</v>
          </cell>
          <cell r="H13990">
            <v>45000.005497685182</v>
          </cell>
        </row>
        <row r="13991">
          <cell r="A13991" t="str">
            <v>Data Scientist</v>
          </cell>
          <cell r="H13991">
            <v>44971.003495370373</v>
          </cell>
        </row>
        <row r="13992">
          <cell r="A13992" t="str">
            <v>Senior Data Engineer</v>
          </cell>
          <cell r="H13992">
            <v>44993.022037037037</v>
          </cell>
        </row>
        <row r="13993">
          <cell r="A13993" t="str">
            <v>Data Analyst</v>
          </cell>
          <cell r="H13993">
            <v>45078.686481481483</v>
          </cell>
        </row>
        <row r="13994">
          <cell r="A13994" t="str">
            <v>Data Engineer</v>
          </cell>
          <cell r="H13994">
            <v>45055.848749999997</v>
          </cell>
        </row>
        <row r="13995">
          <cell r="A13995" t="str">
            <v>Machine Learning Engineer</v>
          </cell>
          <cell r="H13995">
            <v>45087.263148148151</v>
          </cell>
        </row>
        <row r="13996">
          <cell r="A13996" t="str">
            <v>Data Engineer</v>
          </cell>
          <cell r="H13996">
            <v>45022.837152777778</v>
          </cell>
        </row>
        <row r="13997">
          <cell r="A13997" t="str">
            <v>Data Analyst</v>
          </cell>
          <cell r="H13997">
            <v>45078.725914351853</v>
          </cell>
        </row>
        <row r="13998">
          <cell r="A13998" t="str">
            <v>Data Engineer</v>
          </cell>
          <cell r="H13998">
            <v>45051.351087962961</v>
          </cell>
        </row>
        <row r="13999">
          <cell r="A13999" t="str">
            <v>Data Analyst</v>
          </cell>
          <cell r="H13999">
            <v>45208.625636574077</v>
          </cell>
        </row>
        <row r="14000">
          <cell r="A14000" t="str">
            <v>Senior Data Scientist</v>
          </cell>
          <cell r="H14000">
            <v>45030.75271990741</v>
          </cell>
        </row>
        <row r="14001">
          <cell r="A14001" t="str">
            <v>Data Analyst</v>
          </cell>
          <cell r="H14001">
            <v>45099.792430555557</v>
          </cell>
        </row>
        <row r="14002">
          <cell r="A14002" t="str">
            <v>Data Scientist</v>
          </cell>
          <cell r="H14002">
            <v>45212.460949074077</v>
          </cell>
        </row>
        <row r="14003">
          <cell r="A14003" t="str">
            <v>Data Engineer</v>
          </cell>
          <cell r="H14003">
            <v>45090.629201388889</v>
          </cell>
        </row>
        <row r="14004">
          <cell r="A14004" t="str">
            <v>Data Analyst</v>
          </cell>
          <cell r="H14004">
            <v>45261.334074074082</v>
          </cell>
        </row>
        <row r="14005">
          <cell r="A14005" t="str">
            <v>Data Scientist</v>
          </cell>
          <cell r="H14005">
            <v>45112.125752314823</v>
          </cell>
        </row>
        <row r="14006">
          <cell r="A14006" t="str">
            <v>Data Analyst</v>
          </cell>
          <cell r="H14006">
            <v>45187.083877314813</v>
          </cell>
        </row>
        <row r="14007">
          <cell r="A14007" t="str">
            <v>Data Scientist</v>
          </cell>
          <cell r="H14007">
            <v>44934.293136574073</v>
          </cell>
        </row>
        <row r="14008">
          <cell r="A14008" t="str">
            <v>Data Engineer</v>
          </cell>
          <cell r="H14008">
            <v>45054.875173611108</v>
          </cell>
        </row>
        <row r="14009">
          <cell r="A14009" t="str">
            <v>Data Engineer</v>
          </cell>
          <cell r="H14009">
            <v>45135.544490740736</v>
          </cell>
        </row>
        <row r="14010">
          <cell r="A14010" t="str">
            <v>Data Analyst</v>
          </cell>
          <cell r="H14010">
            <v>45103.586331018523</v>
          </cell>
        </row>
        <row r="14011">
          <cell r="A14011" t="str">
            <v>Machine Learning Engineer</v>
          </cell>
          <cell r="H14011">
            <v>45006.735405092593</v>
          </cell>
        </row>
        <row r="14012">
          <cell r="A14012" t="str">
            <v>Data Scientist</v>
          </cell>
          <cell r="H14012">
            <v>45057.627581018518</v>
          </cell>
        </row>
        <row r="14013">
          <cell r="A14013" t="str">
            <v>Data Engineer</v>
          </cell>
          <cell r="H14013">
            <v>45220.919907407413</v>
          </cell>
        </row>
        <row r="14014">
          <cell r="A14014" t="str">
            <v>Senior Data Analyst</v>
          </cell>
          <cell r="H14014">
            <v>45008.709189814806</v>
          </cell>
        </row>
        <row r="14015">
          <cell r="A14015" t="str">
            <v>Data Analyst</v>
          </cell>
          <cell r="H14015">
            <v>45159.709293981483</v>
          </cell>
        </row>
        <row r="14016">
          <cell r="A14016" t="str">
            <v>Data Analyst</v>
          </cell>
          <cell r="H14016">
            <v>45094.042199074072</v>
          </cell>
        </row>
        <row r="14017">
          <cell r="A14017" t="str">
            <v>Data Analyst</v>
          </cell>
          <cell r="H14017">
            <v>45170.358773148153</v>
          </cell>
        </row>
        <row r="14018">
          <cell r="A14018" t="str">
            <v>Data Analyst</v>
          </cell>
          <cell r="H14018">
            <v>45117.002685185187</v>
          </cell>
        </row>
        <row r="14019">
          <cell r="A14019" t="str">
            <v>Senior Data Scientist</v>
          </cell>
          <cell r="H14019">
            <v>44931.795127314806</v>
          </cell>
        </row>
        <row r="14020">
          <cell r="A14020" t="str">
            <v>Data Engineer</v>
          </cell>
          <cell r="H14020">
            <v>45242.461006944453</v>
          </cell>
        </row>
        <row r="14021">
          <cell r="A14021" t="str">
            <v>Data Scientist</v>
          </cell>
          <cell r="H14021">
            <v>45266.335381944453</v>
          </cell>
        </row>
        <row r="14022">
          <cell r="A14022" t="str">
            <v>Data Analyst</v>
          </cell>
          <cell r="H14022">
            <v>45113.334988425922</v>
          </cell>
        </row>
        <row r="14023">
          <cell r="A14023" t="str">
            <v>Data Analyst</v>
          </cell>
          <cell r="H14023">
            <v>45114.792581018519</v>
          </cell>
        </row>
        <row r="14024">
          <cell r="A14024" t="str">
            <v>Data Analyst</v>
          </cell>
          <cell r="H14024">
            <v>45239.291898148149</v>
          </cell>
        </row>
        <row r="14025">
          <cell r="A14025" t="str">
            <v>Machine Learning Engineer</v>
          </cell>
          <cell r="H14025">
            <v>45078.053495370368</v>
          </cell>
        </row>
        <row r="14026">
          <cell r="A14026" t="str">
            <v>Data Analyst</v>
          </cell>
          <cell r="H14026">
            <v>44993.868368055562</v>
          </cell>
        </row>
        <row r="14027">
          <cell r="A14027" t="str">
            <v>Data Scientist</v>
          </cell>
          <cell r="H14027">
            <v>45029.837233796286</v>
          </cell>
        </row>
        <row r="14028">
          <cell r="A14028" t="str">
            <v>Business Analyst</v>
          </cell>
          <cell r="H14028">
            <v>45226.534895833327</v>
          </cell>
        </row>
        <row r="14029">
          <cell r="A14029" t="str">
            <v>Senior Data Engineer</v>
          </cell>
          <cell r="H14029">
            <v>44928.295555555553</v>
          </cell>
        </row>
        <row r="14030">
          <cell r="A14030" t="str">
            <v>Data Analyst</v>
          </cell>
          <cell r="H14030">
            <v>45209.876006944447</v>
          </cell>
        </row>
        <row r="14031">
          <cell r="A14031" t="str">
            <v>Senior Data Engineer</v>
          </cell>
          <cell r="H14031">
            <v>45097.79619212963</v>
          </cell>
        </row>
        <row r="14032">
          <cell r="A14032" t="str">
            <v>Senior Data Analyst</v>
          </cell>
          <cell r="H14032">
            <v>45042.44431712963</v>
          </cell>
        </row>
        <row r="14033">
          <cell r="A14033" t="str">
            <v>Data Scientist</v>
          </cell>
          <cell r="H14033">
            <v>45180.448206018518</v>
          </cell>
        </row>
        <row r="14034">
          <cell r="A14034" t="str">
            <v>Data Engineer</v>
          </cell>
          <cell r="H14034">
            <v>45214.380925925929</v>
          </cell>
        </row>
        <row r="14035">
          <cell r="A14035" t="str">
            <v>Data Scientist</v>
          </cell>
          <cell r="H14035">
            <v>45267.669583333343</v>
          </cell>
        </row>
        <row r="14036">
          <cell r="A14036" t="str">
            <v>Data Engineer</v>
          </cell>
          <cell r="H14036">
            <v>45219.258842592593</v>
          </cell>
        </row>
        <row r="14037">
          <cell r="A14037" t="str">
            <v>Data Scientist</v>
          </cell>
          <cell r="H14037">
            <v>45167.710706018523</v>
          </cell>
        </row>
        <row r="14038">
          <cell r="A14038" t="str">
            <v>Data Engineer</v>
          </cell>
          <cell r="H14038">
            <v>45160.258101851847</v>
          </cell>
        </row>
        <row r="14039">
          <cell r="A14039" t="str">
            <v>Data Engineer</v>
          </cell>
          <cell r="H14039">
            <v>45127.924247685187</v>
          </cell>
        </row>
        <row r="14040">
          <cell r="A14040" t="str">
            <v>Data Scientist</v>
          </cell>
          <cell r="H14040">
            <v>45033.441851851851</v>
          </cell>
        </row>
        <row r="14041">
          <cell r="A14041" t="str">
            <v>Business Analyst</v>
          </cell>
          <cell r="H14041">
            <v>45254.389201388891</v>
          </cell>
        </row>
        <row r="14042">
          <cell r="A14042" t="str">
            <v>Business Analyst</v>
          </cell>
          <cell r="H14042">
            <v>45167.711608796293</v>
          </cell>
        </row>
        <row r="14043">
          <cell r="A14043" t="str">
            <v>Senior Data Scientist</v>
          </cell>
          <cell r="H14043">
            <v>45135.377476851849</v>
          </cell>
        </row>
        <row r="14044">
          <cell r="A14044" t="str">
            <v>Data Scientist</v>
          </cell>
          <cell r="H14044">
            <v>45156.835868055547</v>
          </cell>
        </row>
        <row r="14045">
          <cell r="A14045" t="str">
            <v>Data Engineer</v>
          </cell>
          <cell r="H14045">
            <v>45090.628321759257</v>
          </cell>
        </row>
        <row r="14046">
          <cell r="A14046" t="str">
            <v>Data Scientist</v>
          </cell>
          <cell r="H14046">
            <v>45156.028749999998</v>
          </cell>
        </row>
        <row r="14047">
          <cell r="A14047" t="str">
            <v>Data Analyst</v>
          </cell>
          <cell r="H14047">
            <v>45122.257291666669</v>
          </cell>
        </row>
        <row r="14048">
          <cell r="A14048" t="str">
            <v>Data Scientist</v>
          </cell>
          <cell r="H14048">
            <v>45167.92015046296</v>
          </cell>
        </row>
        <row r="14049">
          <cell r="A14049" t="str">
            <v>Data Analyst</v>
          </cell>
          <cell r="H14049">
            <v>45106.628449074073</v>
          </cell>
        </row>
        <row r="14050">
          <cell r="A14050" t="str">
            <v>Data Engineer</v>
          </cell>
          <cell r="H14050">
            <v>45007.649305555547</v>
          </cell>
        </row>
        <row r="14051">
          <cell r="A14051" t="str">
            <v>Data Analyst</v>
          </cell>
          <cell r="H14051">
            <v>44994.792314814818</v>
          </cell>
        </row>
        <row r="14052">
          <cell r="A14052" t="str">
            <v>Senior Data Engineer</v>
          </cell>
          <cell r="H14052">
            <v>45037.810659722221</v>
          </cell>
        </row>
        <row r="14053">
          <cell r="A14053" t="str">
            <v>Business Analyst</v>
          </cell>
          <cell r="H14053">
            <v>45235.750451388893</v>
          </cell>
        </row>
        <row r="14054">
          <cell r="A14054" t="str">
            <v>Business Analyst</v>
          </cell>
          <cell r="H14054">
            <v>45160.917662037027</v>
          </cell>
        </row>
        <row r="14055">
          <cell r="A14055" t="str">
            <v>Senior Data Engineer</v>
          </cell>
          <cell r="H14055">
            <v>44951.93273148148</v>
          </cell>
        </row>
        <row r="14056">
          <cell r="A14056" t="str">
            <v>Data Scientist</v>
          </cell>
          <cell r="H14056">
            <v>45113.333495370367</v>
          </cell>
        </row>
        <row r="14057">
          <cell r="A14057" t="str">
            <v>Data Analyst</v>
          </cell>
          <cell r="H14057">
            <v>45071.876377314817</v>
          </cell>
        </row>
        <row r="14058">
          <cell r="A14058" t="str">
            <v>Data Scientist</v>
          </cell>
          <cell r="H14058">
            <v>45118.670543981483</v>
          </cell>
        </row>
        <row r="14059">
          <cell r="A14059" t="str">
            <v>Data Scientist</v>
          </cell>
          <cell r="H14059">
            <v>45202.877233796287</v>
          </cell>
        </row>
        <row r="14060">
          <cell r="A14060" t="str">
            <v>Data Scientist</v>
          </cell>
          <cell r="H14060">
            <v>45284.417650462958</v>
          </cell>
        </row>
        <row r="14061">
          <cell r="A14061" t="str">
            <v>Data Scientist</v>
          </cell>
          <cell r="H14061">
            <v>45191.836331018523</v>
          </cell>
        </row>
        <row r="14062">
          <cell r="A14062" t="str">
            <v>Senior Data Scientist</v>
          </cell>
          <cell r="H14062">
            <v>45166.899386574078</v>
          </cell>
        </row>
        <row r="14063">
          <cell r="A14063" t="str">
            <v>Data Engineer</v>
          </cell>
          <cell r="H14063">
            <v>45104.050185185188</v>
          </cell>
        </row>
        <row r="14064">
          <cell r="A14064" t="str">
            <v>Data Analyst</v>
          </cell>
          <cell r="H14064">
            <v>45212.013090277767</v>
          </cell>
        </row>
        <row r="14065">
          <cell r="A14065" t="str">
            <v>Senior Data Analyst</v>
          </cell>
          <cell r="H14065">
            <v>45099.375706018523</v>
          </cell>
        </row>
        <row r="14066">
          <cell r="A14066" t="str">
            <v>Data Engineer</v>
          </cell>
          <cell r="H14066">
            <v>44959.589861111112</v>
          </cell>
        </row>
        <row r="14067">
          <cell r="A14067" t="str">
            <v>Data Analyst</v>
          </cell>
          <cell r="H14067">
            <v>45215.666898148149</v>
          </cell>
        </row>
        <row r="14068">
          <cell r="A14068" t="str">
            <v>Data Scientist</v>
          </cell>
          <cell r="H14068">
            <v>44988.485891203702</v>
          </cell>
        </row>
        <row r="14069">
          <cell r="A14069" t="str">
            <v>Data Analyst</v>
          </cell>
          <cell r="H14069">
            <v>45238.958749999998</v>
          </cell>
        </row>
        <row r="14070">
          <cell r="A14070" t="str">
            <v>Data Engineer</v>
          </cell>
          <cell r="H14070">
            <v>45254.591724537036</v>
          </cell>
        </row>
        <row r="14071">
          <cell r="A14071" t="str">
            <v>Data Analyst</v>
          </cell>
          <cell r="H14071">
            <v>45114.625914351847</v>
          </cell>
        </row>
        <row r="14072">
          <cell r="A14072" t="str">
            <v>Data Analyst</v>
          </cell>
          <cell r="H14072">
            <v>45273.626631944448</v>
          </cell>
        </row>
        <row r="14073">
          <cell r="A14073" t="str">
            <v>Senior Data Analyst</v>
          </cell>
          <cell r="H14073">
            <v>45238.417546296303</v>
          </cell>
        </row>
        <row r="14074">
          <cell r="A14074" t="str">
            <v>Data Scientist</v>
          </cell>
          <cell r="H14074">
            <v>45003.377500000002</v>
          </cell>
        </row>
        <row r="14075">
          <cell r="A14075" t="str">
            <v>Data Engineer</v>
          </cell>
          <cell r="H14075">
            <v>45188.649641203701</v>
          </cell>
        </row>
        <row r="14076">
          <cell r="A14076" t="str">
            <v>Senior Data Scientist</v>
          </cell>
          <cell r="H14076">
            <v>44951.563159722216</v>
          </cell>
        </row>
        <row r="14077">
          <cell r="A14077" t="str">
            <v>Data Analyst</v>
          </cell>
          <cell r="H14077">
            <v>45161.333645833343</v>
          </cell>
        </row>
        <row r="14078">
          <cell r="A14078" t="str">
            <v>Senior Data Scientist</v>
          </cell>
          <cell r="H14078">
            <v>44993.042037037027</v>
          </cell>
        </row>
        <row r="14079">
          <cell r="A14079" t="str">
            <v>Senior Data Analyst</v>
          </cell>
          <cell r="H14079">
            <v>45135.792546296303</v>
          </cell>
        </row>
        <row r="14080">
          <cell r="A14080" t="str">
            <v>Data Scientist</v>
          </cell>
          <cell r="H14080">
            <v>45111.544907407413</v>
          </cell>
        </row>
        <row r="14081">
          <cell r="A14081" t="str">
            <v>Data Analyst</v>
          </cell>
          <cell r="H14081">
            <v>44943.801689814813</v>
          </cell>
        </row>
        <row r="14082">
          <cell r="A14082" t="str">
            <v>Software Engineer</v>
          </cell>
          <cell r="H14082">
            <v>45050.843773148154</v>
          </cell>
        </row>
        <row r="14083">
          <cell r="A14083" t="str">
            <v>Data Engineer</v>
          </cell>
          <cell r="H14083">
            <v>45263.418634259258</v>
          </cell>
        </row>
        <row r="14084">
          <cell r="A14084" t="str">
            <v>Data Scientist</v>
          </cell>
          <cell r="H14084">
            <v>45010.022210648152</v>
          </cell>
        </row>
        <row r="14085">
          <cell r="A14085" t="str">
            <v>Data Scientist</v>
          </cell>
          <cell r="H14085">
            <v>45113.960601851853</v>
          </cell>
        </row>
        <row r="14086">
          <cell r="A14086" t="str">
            <v>Data Engineer</v>
          </cell>
          <cell r="H14086">
            <v>45016.880347222221</v>
          </cell>
        </row>
        <row r="14087">
          <cell r="A14087" t="str">
            <v>Data Analyst</v>
          </cell>
          <cell r="H14087">
            <v>45084.271215277768</v>
          </cell>
        </row>
        <row r="14088">
          <cell r="A14088" t="str">
            <v>Software Engineer</v>
          </cell>
          <cell r="H14088">
            <v>45040.887037037042</v>
          </cell>
        </row>
        <row r="14089">
          <cell r="A14089" t="str">
            <v>Data Analyst</v>
          </cell>
          <cell r="H14089">
            <v>44999.87636574074</v>
          </cell>
        </row>
        <row r="14090">
          <cell r="A14090" t="str">
            <v>Senior Data Engineer</v>
          </cell>
          <cell r="H14090">
            <v>45004.352546296293</v>
          </cell>
        </row>
        <row r="14091">
          <cell r="A14091" t="str">
            <v>Senior Data Scientist</v>
          </cell>
          <cell r="H14091">
            <v>45168.629363425927</v>
          </cell>
        </row>
        <row r="14092">
          <cell r="A14092" t="str">
            <v>Data Engineer</v>
          </cell>
          <cell r="H14092">
            <v>45243.243402777778</v>
          </cell>
        </row>
        <row r="14093">
          <cell r="A14093" t="str">
            <v>Data Analyst</v>
          </cell>
          <cell r="H14093">
            <v>45173.292442129627</v>
          </cell>
        </row>
        <row r="14094">
          <cell r="A14094" t="str">
            <v>Data Scientist</v>
          </cell>
          <cell r="H14094">
            <v>45009.647013888891</v>
          </cell>
        </row>
        <row r="14095">
          <cell r="A14095" t="str">
            <v>Data Analyst</v>
          </cell>
          <cell r="H14095">
            <v>44929.727407407408</v>
          </cell>
        </row>
        <row r="14096">
          <cell r="A14096" t="str">
            <v>Data Scientist</v>
          </cell>
          <cell r="H14096">
            <v>45005.339409722219</v>
          </cell>
        </row>
        <row r="14097">
          <cell r="A14097" t="str">
            <v>Data Analyst</v>
          </cell>
          <cell r="H14097">
            <v>45146.583587962959</v>
          </cell>
        </row>
        <row r="14098">
          <cell r="A14098" t="str">
            <v>Data Engineer</v>
          </cell>
          <cell r="H14098">
            <v>45082.868611111109</v>
          </cell>
        </row>
        <row r="14099">
          <cell r="A14099" t="str">
            <v>Data Engineer</v>
          </cell>
          <cell r="H14099">
            <v>45189.963449074072</v>
          </cell>
        </row>
        <row r="14100">
          <cell r="A14100" t="str">
            <v>Data Engineer</v>
          </cell>
          <cell r="H14100">
            <v>44968.507557870369</v>
          </cell>
        </row>
        <row r="14101">
          <cell r="A14101" t="str">
            <v>Senior Data Engineer</v>
          </cell>
          <cell r="H14101">
            <v>45015.149201388893</v>
          </cell>
        </row>
        <row r="14102">
          <cell r="A14102" t="str">
            <v>Data Analyst</v>
          </cell>
          <cell r="H14102">
            <v>45142.605740740742</v>
          </cell>
        </row>
        <row r="14103">
          <cell r="A14103" t="str">
            <v>Data Engineer</v>
          </cell>
          <cell r="H14103">
            <v>45114.964837962973</v>
          </cell>
        </row>
        <row r="14104">
          <cell r="A14104" t="str">
            <v>Data Analyst</v>
          </cell>
          <cell r="H14104">
            <v>44930.56144675926</v>
          </cell>
        </row>
        <row r="14105">
          <cell r="A14105" t="str">
            <v>Data Analyst</v>
          </cell>
          <cell r="H14105">
            <v>45058.792268518519</v>
          </cell>
        </row>
        <row r="14106">
          <cell r="A14106" t="str">
            <v>Data Analyst</v>
          </cell>
          <cell r="H14106">
            <v>45117.628298611111</v>
          </cell>
        </row>
        <row r="14107">
          <cell r="A14107" t="str">
            <v>Data Analyst</v>
          </cell>
          <cell r="H14107">
            <v>45280.508622685193</v>
          </cell>
        </row>
        <row r="14108">
          <cell r="A14108" t="str">
            <v>Data Engineer</v>
          </cell>
          <cell r="H14108">
            <v>44998.577349537038</v>
          </cell>
        </row>
        <row r="14109">
          <cell r="A14109" t="str">
            <v>Data Analyst</v>
          </cell>
          <cell r="H14109">
            <v>45092.304016203707</v>
          </cell>
        </row>
        <row r="14110">
          <cell r="A14110" t="str">
            <v>Data Analyst</v>
          </cell>
          <cell r="H14110">
            <v>45257.292384259257</v>
          </cell>
        </row>
        <row r="14111">
          <cell r="A14111" t="str">
            <v>Data Analyst</v>
          </cell>
          <cell r="H14111">
            <v>45084.125601851847</v>
          </cell>
        </row>
        <row r="14112">
          <cell r="A14112" t="str">
            <v>Machine Learning Engineer</v>
          </cell>
          <cell r="H14112">
            <v>45082.969247685192</v>
          </cell>
        </row>
        <row r="14113">
          <cell r="A14113" t="str">
            <v>Data Engineer</v>
          </cell>
          <cell r="H14113">
            <v>45223.54855324074</v>
          </cell>
        </row>
        <row r="14114">
          <cell r="A14114" t="str">
            <v>Senior Data Scientist</v>
          </cell>
          <cell r="H14114">
            <v>45072.960173611107</v>
          </cell>
        </row>
        <row r="14115">
          <cell r="A14115" t="str">
            <v>Business Analyst</v>
          </cell>
          <cell r="H14115">
            <v>45160.667986111112</v>
          </cell>
        </row>
        <row r="14116">
          <cell r="A14116" t="str">
            <v>Business Analyst</v>
          </cell>
          <cell r="H14116">
            <v>45217.750844907408</v>
          </cell>
        </row>
        <row r="14117">
          <cell r="A14117" t="str">
            <v>Data Engineer</v>
          </cell>
          <cell r="H14117">
            <v>45105.587442129632</v>
          </cell>
        </row>
        <row r="14118">
          <cell r="A14118" t="str">
            <v>Senior Data Scientist</v>
          </cell>
          <cell r="H14118">
            <v>45248.00335648148</v>
          </cell>
        </row>
        <row r="14119">
          <cell r="A14119" t="str">
            <v>Data Analyst</v>
          </cell>
          <cell r="H14119">
            <v>45174.708460648151</v>
          </cell>
        </row>
        <row r="14120">
          <cell r="A14120" t="str">
            <v>Software Engineer</v>
          </cell>
          <cell r="H14120">
            <v>45202.79241898148</v>
          </cell>
        </row>
        <row r="14121">
          <cell r="A14121" t="str">
            <v>Machine Learning Engineer</v>
          </cell>
          <cell r="H14121">
            <v>45090.424571759257</v>
          </cell>
        </row>
        <row r="14122">
          <cell r="A14122" t="str">
            <v>Data Engineer</v>
          </cell>
          <cell r="H14122">
            <v>45132.6797337963</v>
          </cell>
        </row>
        <row r="14123">
          <cell r="A14123" t="str">
            <v>Senior Data Engineer</v>
          </cell>
          <cell r="H14123">
            <v>45064.376689814817</v>
          </cell>
        </row>
        <row r="14124">
          <cell r="A14124" t="str">
            <v>Senior Data Scientist</v>
          </cell>
          <cell r="H14124">
            <v>44967.889328703714</v>
          </cell>
        </row>
        <row r="14125">
          <cell r="A14125" t="str">
            <v>Data Engineer</v>
          </cell>
          <cell r="H14125">
            <v>44930.689062500001</v>
          </cell>
        </row>
        <row r="14126">
          <cell r="A14126" t="str">
            <v>Data Scientist</v>
          </cell>
          <cell r="H14126">
            <v>45174.252997685187</v>
          </cell>
        </row>
        <row r="14127">
          <cell r="A14127" t="str">
            <v>Data Engineer</v>
          </cell>
          <cell r="H14127">
            <v>45099.841967592591</v>
          </cell>
        </row>
        <row r="14128">
          <cell r="A14128" t="str">
            <v>Senior Data Scientist</v>
          </cell>
          <cell r="H14128">
            <v>44966.252083333333</v>
          </cell>
        </row>
        <row r="14129">
          <cell r="A14129" t="str">
            <v>Software Engineer</v>
          </cell>
          <cell r="H14129">
            <v>45280.009629629632</v>
          </cell>
        </row>
        <row r="14130">
          <cell r="A14130" t="str">
            <v>Software Engineer</v>
          </cell>
          <cell r="H14130">
            <v>45044.835960648154</v>
          </cell>
        </row>
        <row r="14131">
          <cell r="A14131" t="str">
            <v>Data Engineer</v>
          </cell>
          <cell r="H14131">
            <v>45219.66</v>
          </cell>
        </row>
        <row r="14132">
          <cell r="A14132" t="str">
            <v>Data Scientist</v>
          </cell>
          <cell r="H14132">
            <v>45083.293368055558</v>
          </cell>
        </row>
        <row r="14133">
          <cell r="A14133" t="str">
            <v>Data Analyst</v>
          </cell>
          <cell r="H14133">
            <v>45282.750567129631</v>
          </cell>
        </row>
        <row r="14134">
          <cell r="A14134" t="str">
            <v>Software Engineer</v>
          </cell>
          <cell r="H14134">
            <v>45027.329594907409</v>
          </cell>
        </row>
        <row r="14135">
          <cell r="A14135" t="str">
            <v>Data Scientist</v>
          </cell>
          <cell r="H14135">
            <v>44960.836701388893</v>
          </cell>
        </row>
        <row r="14136">
          <cell r="A14136" t="str">
            <v>Data Scientist</v>
          </cell>
          <cell r="H14136">
            <v>45257.394293981481</v>
          </cell>
        </row>
        <row r="14137">
          <cell r="A14137" t="str">
            <v>Data Analyst</v>
          </cell>
          <cell r="H14137">
            <v>45246.791898148149</v>
          </cell>
        </row>
        <row r="14138">
          <cell r="A14138" t="str">
            <v>Data Analyst</v>
          </cell>
          <cell r="H14138">
            <v>44970.335543981477</v>
          </cell>
        </row>
        <row r="14139">
          <cell r="A14139" t="str">
            <v>Data Analyst</v>
          </cell>
          <cell r="H14139">
            <v>44995.333923611113</v>
          </cell>
        </row>
        <row r="14140">
          <cell r="A14140" t="str">
            <v>Data Scientist</v>
          </cell>
          <cell r="H14140">
            <v>44970.419976851852</v>
          </cell>
        </row>
        <row r="14141">
          <cell r="A14141" t="str">
            <v>Senior Data Engineer</v>
          </cell>
          <cell r="H14141">
            <v>45217.713784722233</v>
          </cell>
        </row>
        <row r="14142">
          <cell r="A14142" t="str">
            <v>Data Analyst</v>
          </cell>
          <cell r="H14142">
            <v>45251.833391203712</v>
          </cell>
        </row>
        <row r="14143">
          <cell r="A14143" t="str">
            <v>Data Analyst</v>
          </cell>
          <cell r="H14143">
            <v>44957.103229166663</v>
          </cell>
        </row>
        <row r="14144">
          <cell r="A14144" t="str">
            <v>Data Scientist</v>
          </cell>
          <cell r="H14144">
            <v>45005.795671296299</v>
          </cell>
        </row>
        <row r="14145">
          <cell r="A14145" t="str">
            <v>Data Scientist</v>
          </cell>
          <cell r="H14145">
            <v>45062.328680555547</v>
          </cell>
        </row>
        <row r="14146">
          <cell r="A14146" t="str">
            <v>Data Analyst</v>
          </cell>
          <cell r="H14146">
            <v>44939.583518518521</v>
          </cell>
        </row>
        <row r="14147">
          <cell r="A14147" t="str">
            <v>Senior Data Analyst</v>
          </cell>
          <cell r="H14147">
            <v>45061.750601851847</v>
          </cell>
        </row>
        <row r="14148">
          <cell r="A14148" t="str">
            <v>Data Engineer</v>
          </cell>
          <cell r="H14148">
            <v>45145.645370370366</v>
          </cell>
        </row>
        <row r="14149">
          <cell r="A14149" t="str">
            <v>Data Scientist</v>
          </cell>
          <cell r="H14149">
            <v>45123.943078703713</v>
          </cell>
        </row>
        <row r="14150">
          <cell r="A14150" t="str">
            <v>Data Engineer</v>
          </cell>
          <cell r="H14150">
            <v>45171.255231481482</v>
          </cell>
        </row>
        <row r="14151">
          <cell r="A14151" t="str">
            <v>Senior Data Scientist</v>
          </cell>
          <cell r="H14151">
            <v>45147.293634259258</v>
          </cell>
        </row>
        <row r="14152">
          <cell r="A14152" t="str">
            <v>Senior Data Scientist</v>
          </cell>
          <cell r="H14152">
            <v>45198.529293981483</v>
          </cell>
        </row>
        <row r="14153">
          <cell r="A14153" t="str">
            <v>Senior Data Engineer</v>
          </cell>
          <cell r="H14153">
            <v>45281.423020833332</v>
          </cell>
        </row>
        <row r="14154">
          <cell r="A14154" t="str">
            <v>Senior Data Scientist</v>
          </cell>
          <cell r="H14154">
            <v>45040.702199074083</v>
          </cell>
        </row>
        <row r="14155">
          <cell r="A14155" t="str">
            <v>Senior Data Scientist</v>
          </cell>
          <cell r="H14155">
            <v>44932.419282407413</v>
          </cell>
        </row>
        <row r="14156">
          <cell r="A14156" t="str">
            <v>Data Analyst</v>
          </cell>
          <cell r="H14156">
            <v>45186.292662037027</v>
          </cell>
        </row>
        <row r="14157">
          <cell r="A14157" t="str">
            <v>Data Analyst</v>
          </cell>
          <cell r="H14157">
            <v>45051.611817129633</v>
          </cell>
        </row>
        <row r="14158">
          <cell r="A14158" t="str">
            <v>Data Engineer</v>
          </cell>
          <cell r="H14158">
            <v>45012.769918981481</v>
          </cell>
        </row>
        <row r="14159">
          <cell r="A14159" t="str">
            <v>Senior Data Scientist</v>
          </cell>
          <cell r="H14159">
            <v>44952.127592592587</v>
          </cell>
        </row>
        <row r="14160">
          <cell r="A14160" t="str">
            <v>Data Scientist</v>
          </cell>
          <cell r="H14160">
            <v>45236.486145833333</v>
          </cell>
        </row>
        <row r="14161">
          <cell r="A14161" t="str">
            <v>Data Analyst</v>
          </cell>
          <cell r="H14161">
            <v>44965.789502314823</v>
          </cell>
        </row>
        <row r="14162">
          <cell r="A14162" t="str">
            <v>Data Engineer</v>
          </cell>
          <cell r="H14162">
            <v>45097.715300925927</v>
          </cell>
        </row>
        <row r="14163">
          <cell r="A14163" t="str">
            <v>Data Scientist</v>
          </cell>
          <cell r="H14163">
            <v>45272.04347222222</v>
          </cell>
        </row>
        <row r="14164">
          <cell r="A14164" t="str">
            <v>Data Scientist</v>
          </cell>
          <cell r="H14164">
            <v>44945.682500000003</v>
          </cell>
        </row>
        <row r="14165">
          <cell r="A14165" t="str">
            <v>Data Engineer</v>
          </cell>
          <cell r="H14165">
            <v>45275.379479166673</v>
          </cell>
        </row>
        <row r="14166">
          <cell r="A14166" t="str">
            <v>Data Engineer</v>
          </cell>
          <cell r="H14166">
            <v>44929.993807870371</v>
          </cell>
        </row>
        <row r="14167">
          <cell r="A14167" t="str">
            <v>Data Scientist</v>
          </cell>
          <cell r="H14167">
            <v>44994.612673611111</v>
          </cell>
        </row>
        <row r="14168">
          <cell r="A14168" t="str">
            <v>Data Analyst</v>
          </cell>
          <cell r="H14168">
            <v>45200.000011574077</v>
          </cell>
        </row>
        <row r="14169">
          <cell r="A14169" t="str">
            <v>Senior Data Analyst</v>
          </cell>
          <cell r="H14169">
            <v>45019.661840277768</v>
          </cell>
        </row>
        <row r="14170">
          <cell r="A14170" t="str">
            <v>Senior Data Scientist</v>
          </cell>
          <cell r="H14170">
            <v>45204.835659722223</v>
          </cell>
        </row>
        <row r="14171">
          <cell r="A14171" t="str">
            <v>Data Analyst</v>
          </cell>
          <cell r="H14171">
            <v>45148.299571759257</v>
          </cell>
        </row>
        <row r="14172">
          <cell r="A14172" t="str">
            <v>Data Scientist</v>
          </cell>
          <cell r="H14172">
            <v>45016.394641203697</v>
          </cell>
        </row>
        <row r="14173">
          <cell r="A14173" t="str">
            <v>Data Scientist</v>
          </cell>
          <cell r="H14173">
            <v>45093.012939814813</v>
          </cell>
        </row>
        <row r="14174">
          <cell r="A14174" t="str">
            <v>Data Engineer</v>
          </cell>
          <cell r="H14174">
            <v>45110.55972222222</v>
          </cell>
        </row>
        <row r="14175">
          <cell r="A14175" t="str">
            <v>Data Engineer</v>
          </cell>
          <cell r="H14175">
            <v>45006.309178240743</v>
          </cell>
        </row>
        <row r="14176">
          <cell r="A14176" t="str">
            <v>Data Scientist</v>
          </cell>
          <cell r="H14176">
            <v>45174.049340277779</v>
          </cell>
        </row>
        <row r="14177">
          <cell r="A14177" t="str">
            <v>Data Analyst</v>
          </cell>
          <cell r="H14177">
            <v>45085.584224537037</v>
          </cell>
        </row>
        <row r="14178">
          <cell r="A14178" t="str">
            <v>Software Engineer</v>
          </cell>
          <cell r="H14178">
            <v>45245.068159722221</v>
          </cell>
        </row>
        <row r="14179">
          <cell r="A14179" t="str">
            <v>Senior Data Analyst</v>
          </cell>
          <cell r="H14179">
            <v>45165.251192129632</v>
          </cell>
        </row>
        <row r="14180">
          <cell r="A14180" t="str">
            <v>Data Scientist</v>
          </cell>
          <cell r="H14180">
            <v>45195.846180555563</v>
          </cell>
        </row>
        <row r="14181">
          <cell r="A14181" t="str">
            <v>Data Analyst</v>
          </cell>
          <cell r="H14181">
            <v>45043.626527777778</v>
          </cell>
        </row>
        <row r="14182">
          <cell r="A14182" t="str">
            <v>Data Analyst</v>
          </cell>
          <cell r="H14182">
            <v>45200.584398148138</v>
          </cell>
        </row>
        <row r="14183">
          <cell r="A14183" t="str">
            <v>Data Scientist</v>
          </cell>
          <cell r="H14183">
            <v>45053.309328703697</v>
          </cell>
        </row>
        <row r="14184">
          <cell r="A14184" t="str">
            <v>Data Engineer</v>
          </cell>
          <cell r="H14184">
            <v>44970.714479166672</v>
          </cell>
        </row>
        <row r="14185">
          <cell r="A14185" t="str">
            <v>Data Scientist</v>
          </cell>
          <cell r="H14185">
            <v>45093.263749999998</v>
          </cell>
        </row>
        <row r="14186">
          <cell r="A14186" t="str">
            <v>Senior Data Engineer</v>
          </cell>
          <cell r="H14186">
            <v>45196.684687499997</v>
          </cell>
        </row>
        <row r="14187">
          <cell r="A14187" t="str">
            <v>Data Analyst</v>
          </cell>
          <cell r="H14187">
            <v>44960.03329861111</v>
          </cell>
        </row>
        <row r="14188">
          <cell r="A14188" t="str">
            <v>Senior Data Engineer</v>
          </cell>
          <cell r="H14188">
            <v>45058.59814814815</v>
          </cell>
        </row>
        <row r="14189">
          <cell r="A14189" t="str">
            <v>Senior Data Engineer</v>
          </cell>
          <cell r="H14189">
            <v>45010.382650462961</v>
          </cell>
        </row>
        <row r="14190">
          <cell r="A14190" t="str">
            <v>Data Engineer</v>
          </cell>
          <cell r="H14190">
            <v>45229.337638888886</v>
          </cell>
        </row>
        <row r="14191">
          <cell r="A14191" t="str">
            <v>Data Analyst</v>
          </cell>
          <cell r="H14191">
            <v>44963.669305555559</v>
          </cell>
        </row>
        <row r="14192">
          <cell r="A14192" t="str">
            <v>Senior Data Engineer</v>
          </cell>
          <cell r="H14192">
            <v>45042.634918981479</v>
          </cell>
        </row>
        <row r="14193">
          <cell r="A14193" t="str">
            <v>Data Analyst</v>
          </cell>
          <cell r="H14193">
            <v>45247.792361111111</v>
          </cell>
        </row>
        <row r="14194">
          <cell r="A14194" t="str">
            <v>Data Engineer</v>
          </cell>
          <cell r="H14194">
            <v>45012.559027777781</v>
          </cell>
        </row>
        <row r="14195">
          <cell r="A14195" t="str">
            <v>Data Scientist</v>
          </cell>
          <cell r="H14195">
            <v>45044.45517361111</v>
          </cell>
        </row>
        <row r="14196">
          <cell r="A14196" t="str">
            <v>Senior Data Engineer</v>
          </cell>
          <cell r="H14196">
            <v>45055.599456018521</v>
          </cell>
        </row>
        <row r="14197">
          <cell r="A14197" t="str">
            <v>Data Scientist</v>
          </cell>
          <cell r="H14197">
            <v>45046.345057870371</v>
          </cell>
        </row>
        <row r="14198">
          <cell r="A14198" t="str">
            <v>Senior Data Engineer</v>
          </cell>
          <cell r="H14198">
            <v>45142.421805555547</v>
          </cell>
        </row>
        <row r="14199">
          <cell r="A14199" t="str">
            <v>Data Engineer</v>
          </cell>
          <cell r="H14199">
            <v>45072.551018518519</v>
          </cell>
        </row>
        <row r="14200">
          <cell r="A14200" t="str">
            <v>Data Analyst</v>
          </cell>
          <cell r="H14200">
            <v>45233.250833333332</v>
          </cell>
        </row>
        <row r="14201">
          <cell r="A14201" t="str">
            <v>Data Engineer</v>
          </cell>
          <cell r="H14201">
            <v>45079.603414351863</v>
          </cell>
        </row>
        <row r="14202">
          <cell r="A14202" t="str">
            <v>Senior Data Analyst</v>
          </cell>
          <cell r="H14202">
            <v>45034.418599537043</v>
          </cell>
        </row>
        <row r="14203">
          <cell r="A14203" t="str">
            <v>Data Analyst</v>
          </cell>
          <cell r="H14203">
            <v>45181.875069444453</v>
          </cell>
        </row>
        <row r="14204">
          <cell r="A14204" t="str">
            <v>Data Engineer</v>
          </cell>
          <cell r="H14204">
            <v>44986.562824074077</v>
          </cell>
        </row>
        <row r="14205">
          <cell r="A14205" t="str">
            <v>Data Engineer</v>
          </cell>
          <cell r="H14205">
            <v>45054.429826388892</v>
          </cell>
        </row>
        <row r="14206">
          <cell r="A14206" t="str">
            <v>Data Scientist</v>
          </cell>
          <cell r="H14206">
            <v>45138.377372685187</v>
          </cell>
        </row>
        <row r="14207">
          <cell r="A14207" t="str">
            <v>Data Analyst</v>
          </cell>
          <cell r="H14207">
            <v>45208.811030092591</v>
          </cell>
        </row>
        <row r="14208">
          <cell r="A14208" t="str">
            <v>Data Scientist</v>
          </cell>
          <cell r="H14208">
            <v>45111.294594907413</v>
          </cell>
        </row>
        <row r="14209">
          <cell r="A14209" t="str">
            <v>Data Analyst</v>
          </cell>
          <cell r="H14209">
            <v>44927.250300925924</v>
          </cell>
        </row>
        <row r="14210">
          <cell r="A14210" t="str">
            <v>Data Scientist</v>
          </cell>
          <cell r="H14210">
            <v>45048.094629629632</v>
          </cell>
        </row>
        <row r="14211">
          <cell r="A14211" t="str">
            <v>Data Engineer</v>
          </cell>
          <cell r="H14211">
            <v>45020.09920138889</v>
          </cell>
        </row>
        <row r="14212">
          <cell r="A14212" t="str">
            <v>Business Analyst</v>
          </cell>
          <cell r="H14212">
            <v>45274.715300925927</v>
          </cell>
        </row>
        <row r="14213">
          <cell r="A14213" t="str">
            <v>Data Engineer</v>
          </cell>
          <cell r="H14213">
            <v>45140.9221412037</v>
          </cell>
        </row>
        <row r="14214">
          <cell r="A14214" t="str">
            <v>Senior Data Scientist</v>
          </cell>
          <cell r="H14214">
            <v>45083.479456018518</v>
          </cell>
        </row>
        <row r="14215">
          <cell r="A14215" t="str">
            <v>Data Scientist</v>
          </cell>
          <cell r="H14215">
            <v>45147.794062499997</v>
          </cell>
        </row>
        <row r="14216">
          <cell r="A14216" t="str">
            <v>Data Scientist</v>
          </cell>
          <cell r="H14216">
            <v>44970.76353009259</v>
          </cell>
        </row>
        <row r="14217">
          <cell r="A14217" t="str">
            <v>Data Scientist</v>
          </cell>
          <cell r="H14217">
            <v>44960.628518518519</v>
          </cell>
        </row>
        <row r="14218">
          <cell r="A14218" t="str">
            <v>Data Analyst</v>
          </cell>
          <cell r="H14218">
            <v>44970.791655092587</v>
          </cell>
        </row>
        <row r="14219">
          <cell r="A14219" t="str">
            <v>Senior Data Engineer</v>
          </cell>
          <cell r="H14219">
            <v>45255.508391203701</v>
          </cell>
        </row>
        <row r="14220">
          <cell r="A14220" t="str">
            <v>Data Engineer</v>
          </cell>
          <cell r="H14220">
            <v>45062.812291666669</v>
          </cell>
        </row>
        <row r="14221">
          <cell r="A14221" t="str">
            <v>Data Analyst</v>
          </cell>
          <cell r="H14221">
            <v>45008.287662037037</v>
          </cell>
        </row>
        <row r="14222">
          <cell r="A14222" t="str">
            <v>Data Analyst</v>
          </cell>
          <cell r="H14222">
            <v>45121.542222222219</v>
          </cell>
        </row>
        <row r="14223">
          <cell r="A14223" t="str">
            <v>Data Scientist</v>
          </cell>
          <cell r="H14223">
            <v>45100.33829861111</v>
          </cell>
        </row>
        <row r="14224">
          <cell r="A14224" t="str">
            <v>Senior Data Engineer</v>
          </cell>
          <cell r="H14224">
            <v>45127.631805555553</v>
          </cell>
        </row>
        <row r="14225">
          <cell r="A14225" t="str">
            <v>Senior Data Scientist</v>
          </cell>
          <cell r="H14225">
            <v>44985.994710648149</v>
          </cell>
        </row>
        <row r="14226">
          <cell r="A14226" t="str">
            <v>Data Scientist</v>
          </cell>
          <cell r="H14226">
            <v>45092.888449074067</v>
          </cell>
        </row>
        <row r="14227">
          <cell r="A14227" t="str">
            <v>Data Analyst</v>
          </cell>
          <cell r="H14227">
            <v>45071.528182870366</v>
          </cell>
        </row>
        <row r="14228">
          <cell r="A14228" t="str">
            <v>Data Scientist</v>
          </cell>
          <cell r="H14228">
            <v>45235.80128472222</v>
          </cell>
        </row>
        <row r="14229">
          <cell r="A14229" t="str">
            <v>Data Engineer</v>
          </cell>
          <cell r="H14229">
            <v>45104.616446759261</v>
          </cell>
        </row>
        <row r="14230">
          <cell r="A14230" t="str">
            <v>Data Analyst</v>
          </cell>
          <cell r="H14230">
            <v>45056.751064814824</v>
          </cell>
        </row>
        <row r="14231">
          <cell r="A14231" t="str">
            <v>Data Scientist</v>
          </cell>
          <cell r="H14231">
            <v>44992.66982638889</v>
          </cell>
        </row>
        <row r="14232">
          <cell r="A14232" t="str">
            <v>Data Engineer</v>
          </cell>
          <cell r="H14232">
            <v>44993.964525462958</v>
          </cell>
        </row>
        <row r="14233">
          <cell r="A14233" t="str">
            <v>Data Scientist</v>
          </cell>
          <cell r="H14233">
            <v>44964.712060185193</v>
          </cell>
        </row>
        <row r="14234">
          <cell r="A14234" t="str">
            <v>Senior Data Engineer</v>
          </cell>
          <cell r="H14234">
            <v>45082.838958333326</v>
          </cell>
        </row>
        <row r="14235">
          <cell r="A14235" t="str">
            <v>Data Engineer</v>
          </cell>
          <cell r="H14235">
            <v>44995.633680555547</v>
          </cell>
        </row>
        <row r="14236">
          <cell r="A14236" t="str">
            <v>Data Scientist</v>
          </cell>
          <cell r="H14236">
            <v>45216.818229166667</v>
          </cell>
        </row>
        <row r="14237">
          <cell r="A14237" t="str">
            <v>Data Scientist</v>
          </cell>
          <cell r="H14237">
            <v>44942.433888888889</v>
          </cell>
        </row>
        <row r="14238">
          <cell r="A14238" t="str">
            <v>Data Analyst</v>
          </cell>
          <cell r="H14238">
            <v>45146.33457175926</v>
          </cell>
        </row>
        <row r="14239">
          <cell r="A14239" t="str">
            <v>Data Analyst</v>
          </cell>
          <cell r="H14239">
            <v>45159.250983796293</v>
          </cell>
        </row>
        <row r="14240">
          <cell r="A14240" t="str">
            <v>Data Scientist</v>
          </cell>
          <cell r="H14240">
            <v>45170.127812500003</v>
          </cell>
        </row>
        <row r="14241">
          <cell r="A14241" t="str">
            <v>Senior Data Scientist</v>
          </cell>
          <cell r="H14241">
            <v>45029.771226851852</v>
          </cell>
        </row>
        <row r="14242">
          <cell r="A14242" t="str">
            <v>Senior Data Engineer</v>
          </cell>
          <cell r="H14242">
            <v>45173.107719907413</v>
          </cell>
        </row>
        <row r="14243">
          <cell r="A14243" t="str">
            <v>Data Scientist</v>
          </cell>
          <cell r="H14243">
            <v>45166.461678240739</v>
          </cell>
        </row>
        <row r="14244">
          <cell r="A14244" t="str">
            <v>Data Analyst</v>
          </cell>
          <cell r="H14244">
            <v>44992.876817129632</v>
          </cell>
        </row>
        <row r="14245">
          <cell r="A14245" t="str">
            <v>Data Analyst</v>
          </cell>
          <cell r="H14245">
            <v>45170.638229166667</v>
          </cell>
        </row>
        <row r="14246">
          <cell r="A14246" t="str">
            <v>Data Analyst</v>
          </cell>
          <cell r="H14246">
            <v>45263.542199074072</v>
          </cell>
        </row>
        <row r="14247">
          <cell r="A14247" t="str">
            <v>Data Engineer</v>
          </cell>
          <cell r="H14247">
            <v>44999.801990740743</v>
          </cell>
        </row>
        <row r="14248">
          <cell r="A14248" t="str">
            <v>Data Engineer</v>
          </cell>
          <cell r="H14248">
            <v>45100.563877314817</v>
          </cell>
        </row>
        <row r="14249">
          <cell r="A14249" t="str">
            <v>Data Engineer</v>
          </cell>
          <cell r="H14249">
            <v>44993.422962962963</v>
          </cell>
        </row>
        <row r="14250">
          <cell r="A14250" t="str">
            <v>Data Analyst</v>
          </cell>
          <cell r="H14250">
            <v>44937.250509259262</v>
          </cell>
        </row>
        <row r="14251">
          <cell r="A14251" t="str">
            <v>Data Scientist</v>
          </cell>
          <cell r="H14251">
            <v>45191.837037037039</v>
          </cell>
        </row>
        <row r="14252">
          <cell r="A14252" t="str">
            <v>Data Analyst</v>
          </cell>
          <cell r="H14252">
            <v>45267.750821759262</v>
          </cell>
        </row>
        <row r="14253">
          <cell r="A14253" t="str">
            <v>Data Engineer</v>
          </cell>
          <cell r="H14253">
            <v>45287.419629629629</v>
          </cell>
        </row>
        <row r="14254">
          <cell r="A14254" t="str">
            <v>Data Scientist</v>
          </cell>
          <cell r="H14254">
            <v>45224.754340277781</v>
          </cell>
        </row>
        <row r="14255">
          <cell r="A14255" t="str">
            <v>Data Engineer</v>
          </cell>
          <cell r="H14255">
            <v>44953.05841435185</v>
          </cell>
        </row>
        <row r="14256">
          <cell r="A14256" t="str">
            <v>Data Scientist</v>
          </cell>
          <cell r="H14256">
            <v>45112.878113425933</v>
          </cell>
        </row>
        <row r="14257">
          <cell r="A14257" t="str">
            <v>Data Analyst</v>
          </cell>
          <cell r="H14257">
            <v>45019.874965277777</v>
          </cell>
        </row>
        <row r="14258">
          <cell r="A14258" t="str">
            <v>Data Engineer</v>
          </cell>
          <cell r="H14258">
            <v>45049.311805555553</v>
          </cell>
        </row>
        <row r="14259">
          <cell r="A14259" t="str">
            <v>Data Analyst</v>
          </cell>
          <cell r="H14259">
            <v>45211.846354166657</v>
          </cell>
        </row>
        <row r="14260">
          <cell r="A14260" t="str">
            <v>Data Engineer</v>
          </cell>
          <cell r="H14260">
            <v>45061.810902777783</v>
          </cell>
        </row>
        <row r="14261">
          <cell r="A14261" t="str">
            <v>Senior Data Engineer</v>
          </cell>
          <cell r="H14261">
            <v>45082.754849537043</v>
          </cell>
        </row>
        <row r="14262">
          <cell r="A14262" t="str">
            <v>Senior Data Analyst</v>
          </cell>
          <cell r="H14262">
            <v>45002.29277777778</v>
          </cell>
        </row>
        <row r="14263">
          <cell r="A14263" t="str">
            <v>Data Engineer</v>
          </cell>
          <cell r="H14263">
            <v>45274.692291666674</v>
          </cell>
        </row>
        <row r="14264">
          <cell r="A14264" t="str">
            <v>Data Engineer</v>
          </cell>
          <cell r="H14264">
            <v>45128.879432870373</v>
          </cell>
        </row>
        <row r="14265">
          <cell r="A14265" t="str">
            <v>Data Analyst</v>
          </cell>
          <cell r="H14265">
            <v>45092.928749999999</v>
          </cell>
        </row>
        <row r="14266">
          <cell r="A14266" t="str">
            <v>Data Engineer</v>
          </cell>
          <cell r="H14266">
            <v>45096.985393518517</v>
          </cell>
        </row>
        <row r="14267">
          <cell r="A14267" t="str">
            <v>Machine Learning Engineer</v>
          </cell>
          <cell r="H14267">
            <v>45108.103078703702</v>
          </cell>
        </row>
        <row r="14268">
          <cell r="A14268" t="str">
            <v>Data Engineer</v>
          </cell>
          <cell r="H14268">
            <v>44999.575567129628</v>
          </cell>
        </row>
        <row r="14269">
          <cell r="A14269" t="str">
            <v>Business Analyst</v>
          </cell>
          <cell r="H14269">
            <v>45198.487256944441</v>
          </cell>
        </row>
        <row r="14270">
          <cell r="A14270" t="str">
            <v>Data Analyst</v>
          </cell>
          <cell r="H14270">
            <v>44982.369212962964</v>
          </cell>
        </row>
        <row r="14271">
          <cell r="A14271" t="str">
            <v>Data Analyst</v>
          </cell>
          <cell r="H14271">
            <v>45210.667245370372</v>
          </cell>
        </row>
        <row r="14272">
          <cell r="A14272" t="str">
            <v>Data Engineer</v>
          </cell>
          <cell r="H14272">
            <v>44960.856053240743</v>
          </cell>
        </row>
        <row r="14273">
          <cell r="A14273" t="str">
            <v>Data Engineer</v>
          </cell>
          <cell r="H14273">
            <v>45141.755347222221</v>
          </cell>
        </row>
        <row r="14274">
          <cell r="A14274" t="str">
            <v>Data Scientist</v>
          </cell>
          <cell r="H14274">
            <v>45274.523773148147</v>
          </cell>
        </row>
        <row r="14275">
          <cell r="A14275" t="str">
            <v>Data Analyst</v>
          </cell>
          <cell r="H14275">
            <v>45100.929826388892</v>
          </cell>
        </row>
        <row r="14276">
          <cell r="A14276" t="str">
            <v>Data Scientist</v>
          </cell>
          <cell r="H14276">
            <v>45118.002326388887</v>
          </cell>
        </row>
        <row r="14277">
          <cell r="A14277" t="str">
            <v>Data Analyst</v>
          </cell>
          <cell r="H14277">
            <v>45208.122476851851</v>
          </cell>
        </row>
        <row r="14278">
          <cell r="A14278" t="str">
            <v>Data Engineer</v>
          </cell>
          <cell r="H14278">
            <v>45168.324953703697</v>
          </cell>
        </row>
        <row r="14279">
          <cell r="A14279" t="str">
            <v>Data Analyst</v>
          </cell>
          <cell r="H14279">
            <v>45212.625219907408</v>
          </cell>
        </row>
        <row r="14280">
          <cell r="A14280" t="str">
            <v>Data Engineer</v>
          </cell>
          <cell r="H14280">
            <v>45113.487002314818</v>
          </cell>
        </row>
        <row r="14281">
          <cell r="A14281" t="str">
            <v>Data Scientist</v>
          </cell>
          <cell r="H14281">
            <v>45207.251180555562</v>
          </cell>
        </row>
        <row r="14282">
          <cell r="A14282" t="str">
            <v>Data Analyst</v>
          </cell>
          <cell r="H14282">
            <v>45219.750324074077</v>
          </cell>
        </row>
        <row r="14283">
          <cell r="A14283" t="str">
            <v>Data Scientist</v>
          </cell>
          <cell r="H14283">
            <v>44929.982175925928</v>
          </cell>
        </row>
        <row r="14284">
          <cell r="A14284" t="str">
            <v>Data Analyst</v>
          </cell>
          <cell r="H14284">
            <v>45037.62164351852</v>
          </cell>
        </row>
        <row r="14285">
          <cell r="A14285" t="str">
            <v>Data Scientist</v>
          </cell>
          <cell r="H14285">
            <v>45153.960532407407</v>
          </cell>
        </row>
        <row r="14286">
          <cell r="A14286" t="str">
            <v>Data Scientist</v>
          </cell>
          <cell r="H14286">
            <v>45239.835300925923</v>
          </cell>
        </row>
        <row r="14287">
          <cell r="A14287" t="str">
            <v>Data Engineer</v>
          </cell>
          <cell r="H14287">
            <v>45185.718275462961</v>
          </cell>
        </row>
        <row r="14288">
          <cell r="A14288" t="str">
            <v>Data Scientist</v>
          </cell>
          <cell r="H14288">
            <v>45162.539872685193</v>
          </cell>
        </row>
        <row r="14289">
          <cell r="A14289" t="str">
            <v>Data Engineer</v>
          </cell>
          <cell r="H14289">
            <v>45201.561793981477</v>
          </cell>
        </row>
        <row r="14290">
          <cell r="A14290" t="str">
            <v>Data Scientist</v>
          </cell>
          <cell r="H14290">
            <v>45273.295497685183</v>
          </cell>
        </row>
        <row r="14291">
          <cell r="A14291" t="str">
            <v>Data Scientist</v>
          </cell>
          <cell r="H14291">
            <v>44997.79650462963</v>
          </cell>
        </row>
        <row r="14292">
          <cell r="A14292" t="str">
            <v>Data Analyst</v>
          </cell>
          <cell r="H14292">
            <v>45142.761805555558</v>
          </cell>
        </row>
        <row r="14293">
          <cell r="A14293" t="str">
            <v>Data Engineer</v>
          </cell>
          <cell r="H14293">
            <v>44965.922719907408</v>
          </cell>
        </row>
        <row r="14294">
          <cell r="A14294" t="str">
            <v>Data Engineer</v>
          </cell>
          <cell r="H14294">
            <v>45072.353715277779</v>
          </cell>
        </row>
        <row r="14295">
          <cell r="A14295" t="str">
            <v>Business Analyst</v>
          </cell>
          <cell r="H14295">
            <v>45120.876354166663</v>
          </cell>
        </row>
        <row r="14296">
          <cell r="A14296" t="str">
            <v>Data Analyst</v>
          </cell>
          <cell r="H14296">
            <v>45079.251458333332</v>
          </cell>
        </row>
        <row r="14297">
          <cell r="A14297" t="str">
            <v>Data Scientist</v>
          </cell>
          <cell r="H14297">
            <v>45072.85292824074</v>
          </cell>
        </row>
        <row r="14298">
          <cell r="A14298" t="str">
            <v>Data Analyst</v>
          </cell>
          <cell r="H14298">
            <v>44952.86105324074</v>
          </cell>
        </row>
        <row r="14299">
          <cell r="A14299" t="str">
            <v>Data Analyst</v>
          </cell>
          <cell r="H14299">
            <v>45118.628495370373</v>
          </cell>
        </row>
        <row r="14300">
          <cell r="A14300" t="str">
            <v>Data Scientist</v>
          </cell>
          <cell r="H14300">
            <v>45171.378483796303</v>
          </cell>
        </row>
        <row r="14301">
          <cell r="A14301" t="str">
            <v>Data Analyst</v>
          </cell>
          <cell r="H14301">
            <v>45162.750914351847</v>
          </cell>
        </row>
        <row r="14302">
          <cell r="A14302" t="str">
            <v>Data Scientist</v>
          </cell>
          <cell r="H14302">
            <v>45286.334849537037</v>
          </cell>
        </row>
        <row r="14303">
          <cell r="A14303" t="str">
            <v>Senior Data Scientist</v>
          </cell>
          <cell r="H14303">
            <v>45145.686863425923</v>
          </cell>
        </row>
        <row r="14304">
          <cell r="A14304" t="str">
            <v>Data Analyst</v>
          </cell>
          <cell r="H14304">
            <v>45204.250277777777</v>
          </cell>
        </row>
        <row r="14305">
          <cell r="A14305" t="str">
            <v>Data Analyst</v>
          </cell>
          <cell r="H14305">
            <v>45237.609467592592</v>
          </cell>
        </row>
        <row r="14306">
          <cell r="A14306" t="str">
            <v>Senior Data Scientist</v>
          </cell>
          <cell r="H14306">
            <v>45159.122118055559</v>
          </cell>
        </row>
        <row r="14307">
          <cell r="A14307" t="str">
            <v>Data Engineer</v>
          </cell>
          <cell r="H14307">
            <v>45137.516944444447</v>
          </cell>
        </row>
        <row r="14308">
          <cell r="A14308" t="str">
            <v>Senior Data Analyst</v>
          </cell>
          <cell r="H14308">
            <v>44955.000983796293</v>
          </cell>
        </row>
        <row r="14309">
          <cell r="A14309" t="str">
            <v>Data Scientist</v>
          </cell>
          <cell r="H14309">
            <v>45011.835995370369</v>
          </cell>
        </row>
        <row r="14310">
          <cell r="A14310" t="str">
            <v>Business Analyst</v>
          </cell>
          <cell r="H14310">
            <v>45205.708912037036</v>
          </cell>
        </row>
        <row r="14311">
          <cell r="A14311" t="str">
            <v>Business Analyst</v>
          </cell>
          <cell r="H14311">
            <v>45131.587141203701</v>
          </cell>
        </row>
        <row r="14312">
          <cell r="A14312" t="str">
            <v>Senior Data Engineer</v>
          </cell>
          <cell r="H14312">
            <v>45187.99324074074</v>
          </cell>
        </row>
        <row r="14313">
          <cell r="A14313" t="str">
            <v>Data Analyst</v>
          </cell>
          <cell r="H14313">
            <v>45043.709074074082</v>
          </cell>
        </row>
        <row r="14314">
          <cell r="A14314" t="str">
            <v>Senior Data Scientist</v>
          </cell>
          <cell r="H14314">
            <v>45281.126099537039</v>
          </cell>
        </row>
        <row r="14315">
          <cell r="A14315" t="str">
            <v>Data Analyst</v>
          </cell>
          <cell r="H14315">
            <v>45245.071400462963</v>
          </cell>
        </row>
        <row r="14316">
          <cell r="A14316" t="str">
            <v>Data Scientist</v>
          </cell>
          <cell r="H14316">
            <v>45179.79346064815</v>
          </cell>
        </row>
        <row r="14317">
          <cell r="A14317" t="str">
            <v>Data Engineer</v>
          </cell>
          <cell r="H14317">
            <v>45258.837384259263</v>
          </cell>
        </row>
        <row r="14318">
          <cell r="A14318" t="str">
            <v>Data Engineer</v>
          </cell>
          <cell r="H14318">
            <v>45030.463819444441</v>
          </cell>
        </row>
        <row r="14319">
          <cell r="A14319" t="str">
            <v>Data Analyst</v>
          </cell>
          <cell r="H14319">
            <v>45124.293969907398</v>
          </cell>
        </row>
        <row r="14320">
          <cell r="A14320" t="str">
            <v>Senior Data Engineer</v>
          </cell>
          <cell r="H14320">
            <v>45037.912974537037</v>
          </cell>
        </row>
        <row r="14321">
          <cell r="A14321" t="str">
            <v>Senior Data Scientist</v>
          </cell>
          <cell r="H14321">
            <v>44943.326365740737</v>
          </cell>
        </row>
        <row r="14322">
          <cell r="A14322" t="str">
            <v>Data Scientist</v>
          </cell>
          <cell r="H14322">
            <v>44953.420173611114</v>
          </cell>
        </row>
        <row r="14323">
          <cell r="A14323" t="str">
            <v>Data Scientist</v>
          </cell>
          <cell r="H14323">
            <v>45267.671041666668</v>
          </cell>
        </row>
        <row r="14324">
          <cell r="A14324" t="str">
            <v>Data Engineer</v>
          </cell>
          <cell r="H14324">
            <v>45008.881354166668</v>
          </cell>
        </row>
        <row r="14325">
          <cell r="A14325" t="str">
            <v>Data Scientist</v>
          </cell>
          <cell r="H14325">
            <v>45177.517025462963</v>
          </cell>
        </row>
        <row r="14326">
          <cell r="A14326" t="str">
            <v>Senior Data Scientist</v>
          </cell>
          <cell r="H14326">
            <v>44932.752835648149</v>
          </cell>
        </row>
        <row r="14327">
          <cell r="A14327" t="str">
            <v>Data Analyst</v>
          </cell>
          <cell r="H14327">
            <v>45154.760208333333</v>
          </cell>
        </row>
        <row r="14328">
          <cell r="A14328" t="str">
            <v>Data Scientist</v>
          </cell>
          <cell r="H14328">
            <v>45072.79446759259</v>
          </cell>
        </row>
        <row r="14329">
          <cell r="A14329" t="str">
            <v>Data Analyst</v>
          </cell>
          <cell r="H14329">
            <v>45126.985659722217</v>
          </cell>
        </row>
        <row r="14330">
          <cell r="A14330" t="str">
            <v>Data Engineer</v>
          </cell>
          <cell r="H14330">
            <v>45099.589537037027</v>
          </cell>
        </row>
        <row r="14331">
          <cell r="A14331" t="str">
            <v>Senior Data Scientist</v>
          </cell>
          <cell r="H14331">
            <v>44977.49486111111</v>
          </cell>
        </row>
        <row r="14332">
          <cell r="A14332" t="str">
            <v>Data Engineer</v>
          </cell>
          <cell r="H14332">
            <v>45093.533483796287</v>
          </cell>
        </row>
        <row r="14333">
          <cell r="A14333" t="str">
            <v>Data Analyst</v>
          </cell>
          <cell r="H14333">
            <v>45057.876030092593</v>
          </cell>
        </row>
        <row r="14334">
          <cell r="A14334" t="str">
            <v>Data Engineer</v>
          </cell>
          <cell r="H14334">
            <v>45189.424085648148</v>
          </cell>
        </row>
        <row r="14335">
          <cell r="A14335" t="str">
            <v>Senior Data Engineer</v>
          </cell>
          <cell r="H14335">
            <v>45027.702569444453</v>
          </cell>
        </row>
        <row r="14336">
          <cell r="A14336" t="str">
            <v>Data Analyst</v>
          </cell>
          <cell r="H14336">
            <v>45093.917141203703</v>
          </cell>
        </row>
        <row r="14337">
          <cell r="A14337" t="str">
            <v>Senior Data Engineer</v>
          </cell>
          <cell r="H14337">
            <v>45152.949745370373</v>
          </cell>
        </row>
        <row r="14338">
          <cell r="A14338" t="str">
            <v>Data Analyst</v>
          </cell>
          <cell r="H14338">
            <v>45281.396527777782</v>
          </cell>
        </row>
        <row r="14339">
          <cell r="A14339" t="str">
            <v>Data Engineer</v>
          </cell>
          <cell r="H14339">
            <v>45080.928564814807</v>
          </cell>
        </row>
        <row r="14340">
          <cell r="A14340" t="str">
            <v>Senior Data Engineer</v>
          </cell>
          <cell r="H14340">
            <v>45245.922164351847</v>
          </cell>
        </row>
        <row r="14341">
          <cell r="A14341" t="str">
            <v>Data Scientist</v>
          </cell>
          <cell r="H14341">
            <v>45059.305497685193</v>
          </cell>
        </row>
        <row r="14342">
          <cell r="A14342" t="str">
            <v>Data Engineer</v>
          </cell>
          <cell r="H14342">
            <v>45019.383703703701</v>
          </cell>
        </row>
        <row r="14343">
          <cell r="A14343" t="str">
            <v>Data Analyst</v>
          </cell>
          <cell r="H14343">
            <v>45239.708518518521</v>
          </cell>
        </row>
        <row r="14344">
          <cell r="A14344" t="str">
            <v>Data Analyst</v>
          </cell>
          <cell r="H14344">
            <v>45218.709039351852</v>
          </cell>
        </row>
        <row r="14345">
          <cell r="A14345" t="str">
            <v>Data Scientist</v>
          </cell>
          <cell r="H14345">
            <v>45022.376689814817</v>
          </cell>
        </row>
        <row r="14346">
          <cell r="A14346" t="str">
            <v>Data Scientist</v>
          </cell>
          <cell r="H14346">
            <v>44929.98265046296</v>
          </cell>
        </row>
        <row r="14347">
          <cell r="A14347" t="str">
            <v>Data Scientist</v>
          </cell>
          <cell r="H14347">
            <v>45166.794548611113</v>
          </cell>
        </row>
        <row r="14348">
          <cell r="A14348" t="str">
            <v>Data Engineer</v>
          </cell>
          <cell r="H14348">
            <v>45224.336168981477</v>
          </cell>
        </row>
        <row r="14349">
          <cell r="A14349" t="str">
            <v>Data Engineer</v>
          </cell>
          <cell r="H14349">
            <v>44987.59778935185</v>
          </cell>
        </row>
        <row r="14350">
          <cell r="A14350" t="str">
            <v>Data Analyst</v>
          </cell>
          <cell r="H14350">
            <v>45137.458912037036</v>
          </cell>
        </row>
        <row r="14351">
          <cell r="A14351" t="str">
            <v>Data Scientist</v>
          </cell>
          <cell r="H14351">
            <v>45009.56821759259</v>
          </cell>
        </row>
        <row r="14352">
          <cell r="A14352" t="str">
            <v>Senior Data Analyst</v>
          </cell>
          <cell r="H14352">
            <v>45026.917743055557</v>
          </cell>
        </row>
        <row r="14353">
          <cell r="A14353" t="str">
            <v>Data Engineer</v>
          </cell>
          <cell r="H14353">
            <v>45013.591192129628</v>
          </cell>
        </row>
        <row r="14354">
          <cell r="A14354" t="str">
            <v>Data Scientist</v>
          </cell>
          <cell r="H14354">
            <v>45003.919560185182</v>
          </cell>
        </row>
        <row r="14355">
          <cell r="A14355" t="str">
            <v>Senior Data Analyst</v>
          </cell>
          <cell r="H14355">
            <v>44992.366759259261</v>
          </cell>
        </row>
        <row r="14356">
          <cell r="A14356" t="str">
            <v>Data Engineer</v>
          </cell>
          <cell r="H14356">
            <v>45120.838391203702</v>
          </cell>
        </row>
        <row r="14357">
          <cell r="A14357" t="str">
            <v>Business Analyst</v>
          </cell>
          <cell r="H14357">
            <v>44930.065636574072</v>
          </cell>
        </row>
        <row r="14358">
          <cell r="A14358" t="str">
            <v>Data Scientist</v>
          </cell>
          <cell r="H14358">
            <v>45114.546157407407</v>
          </cell>
        </row>
        <row r="14359">
          <cell r="A14359" t="str">
            <v>Data Engineer</v>
          </cell>
          <cell r="H14359">
            <v>45274.650370370371</v>
          </cell>
        </row>
        <row r="14360">
          <cell r="A14360" t="str">
            <v>Data Scientist</v>
          </cell>
          <cell r="H14360">
            <v>44986.589629629627</v>
          </cell>
        </row>
        <row r="14361">
          <cell r="A14361" t="str">
            <v>Data Scientist</v>
          </cell>
          <cell r="H14361">
            <v>45146.453576388893</v>
          </cell>
        </row>
        <row r="14362">
          <cell r="A14362" t="str">
            <v>Data Scientist</v>
          </cell>
          <cell r="H14362">
            <v>45176.627337962957</v>
          </cell>
        </row>
        <row r="14363">
          <cell r="A14363" t="str">
            <v>Machine Learning Engineer</v>
          </cell>
          <cell r="H14363">
            <v>45046.008298611108</v>
          </cell>
        </row>
        <row r="14364">
          <cell r="A14364" t="str">
            <v>Data Scientist</v>
          </cell>
          <cell r="H14364">
            <v>45215.085590277777</v>
          </cell>
        </row>
        <row r="14365">
          <cell r="A14365" t="str">
            <v>Machine Learning Engineer</v>
          </cell>
          <cell r="H14365">
            <v>44938.30195601852</v>
          </cell>
        </row>
        <row r="14366">
          <cell r="A14366" t="str">
            <v>Senior Data Scientist</v>
          </cell>
          <cell r="H14366">
            <v>45238.516423611109</v>
          </cell>
        </row>
        <row r="14367">
          <cell r="A14367" t="str">
            <v>Data Scientist</v>
          </cell>
          <cell r="H14367">
            <v>45071.007916666669</v>
          </cell>
        </row>
        <row r="14368">
          <cell r="A14368" t="str">
            <v>Senior Data Engineer</v>
          </cell>
          <cell r="H14368">
            <v>44946.812858796293</v>
          </cell>
        </row>
        <row r="14369">
          <cell r="A14369" t="str">
            <v>Data Scientist</v>
          </cell>
          <cell r="H14369">
            <v>45188.58494212963</v>
          </cell>
        </row>
        <row r="14370">
          <cell r="A14370" t="str">
            <v>Senior Data Engineer</v>
          </cell>
          <cell r="H14370">
            <v>45029.797384259262</v>
          </cell>
        </row>
        <row r="14371">
          <cell r="A14371" t="str">
            <v>Data Analyst</v>
          </cell>
          <cell r="H14371">
            <v>45030.626296296286</v>
          </cell>
        </row>
        <row r="14372">
          <cell r="A14372" t="str">
            <v>Senior Data Scientist</v>
          </cell>
          <cell r="H14372">
            <v>45089.586041666669</v>
          </cell>
        </row>
        <row r="14373">
          <cell r="A14373" t="str">
            <v>Data Engineer</v>
          </cell>
          <cell r="H14373">
            <v>45145.102997685193</v>
          </cell>
        </row>
        <row r="14374">
          <cell r="A14374" t="str">
            <v>Data Analyst</v>
          </cell>
          <cell r="H14374">
            <v>44999.918229166673</v>
          </cell>
        </row>
        <row r="14375">
          <cell r="A14375" t="str">
            <v>Data Scientist</v>
          </cell>
          <cell r="H14375">
            <v>45097.752233796287</v>
          </cell>
        </row>
        <row r="14376">
          <cell r="A14376" t="str">
            <v>Data Scientist</v>
          </cell>
          <cell r="H14376">
            <v>45190.501354166663</v>
          </cell>
        </row>
        <row r="14377">
          <cell r="A14377" t="str">
            <v>Data Engineer</v>
          </cell>
          <cell r="H14377">
            <v>44935.761736111112</v>
          </cell>
        </row>
        <row r="14378">
          <cell r="A14378" t="str">
            <v>Data Scientist</v>
          </cell>
          <cell r="H14378">
            <v>45219.710879629631</v>
          </cell>
        </row>
        <row r="14379">
          <cell r="A14379" t="str">
            <v>Senior Data Engineer</v>
          </cell>
          <cell r="H14379">
            <v>45185.080763888887</v>
          </cell>
        </row>
        <row r="14380">
          <cell r="A14380" t="str">
            <v>Data Engineer</v>
          </cell>
          <cell r="H14380">
            <v>45118.549247685187</v>
          </cell>
        </row>
        <row r="14381">
          <cell r="A14381" t="str">
            <v>Data Scientist</v>
          </cell>
          <cell r="H14381">
            <v>45166.210219907407</v>
          </cell>
        </row>
        <row r="14382">
          <cell r="A14382" t="str">
            <v>Data Analyst</v>
          </cell>
          <cell r="H14382">
            <v>45176.752349537041</v>
          </cell>
        </row>
        <row r="14383">
          <cell r="A14383" t="str">
            <v>Data Analyst</v>
          </cell>
          <cell r="H14383">
            <v>44935.875740740739</v>
          </cell>
        </row>
        <row r="14384">
          <cell r="A14384" t="str">
            <v>Data Scientist</v>
          </cell>
          <cell r="H14384">
            <v>45022.294525462959</v>
          </cell>
        </row>
        <row r="14385">
          <cell r="A14385" t="str">
            <v>Senior Data Scientist</v>
          </cell>
          <cell r="H14385">
            <v>45273.419849537036</v>
          </cell>
        </row>
        <row r="14386">
          <cell r="A14386" t="str">
            <v>Data Analyst</v>
          </cell>
          <cell r="H14386">
            <v>45194.7499537037</v>
          </cell>
        </row>
        <row r="14387">
          <cell r="A14387" t="str">
            <v>Data Engineer</v>
          </cell>
          <cell r="H14387">
            <v>44971.393958333327</v>
          </cell>
        </row>
        <row r="14388">
          <cell r="A14388" t="str">
            <v>Data Scientist</v>
          </cell>
          <cell r="H14388">
            <v>45114.294699074067</v>
          </cell>
        </row>
        <row r="14389">
          <cell r="A14389" t="str">
            <v>Data Analyst</v>
          </cell>
          <cell r="H14389">
            <v>45099.834062499998</v>
          </cell>
        </row>
        <row r="14390">
          <cell r="A14390" t="str">
            <v>Data Analyst</v>
          </cell>
          <cell r="H14390">
            <v>44983.374988425923</v>
          </cell>
        </row>
        <row r="14391">
          <cell r="A14391" t="str">
            <v>Senior Data Engineer</v>
          </cell>
          <cell r="H14391">
            <v>45027.494328703702</v>
          </cell>
        </row>
        <row r="14392">
          <cell r="A14392" t="str">
            <v>Data Analyst</v>
          </cell>
          <cell r="H14392">
            <v>45174.111990740741</v>
          </cell>
        </row>
        <row r="14393">
          <cell r="A14393" t="str">
            <v>Senior Data Scientist</v>
          </cell>
          <cell r="H14393">
            <v>44945.997511574067</v>
          </cell>
        </row>
        <row r="14394">
          <cell r="A14394" t="str">
            <v>Data Analyst</v>
          </cell>
          <cell r="H14394">
            <v>45006.346585648149</v>
          </cell>
        </row>
        <row r="14395">
          <cell r="A14395" t="str">
            <v>Data Analyst</v>
          </cell>
          <cell r="H14395">
            <v>45049.410532407397</v>
          </cell>
        </row>
        <row r="14396">
          <cell r="A14396" t="str">
            <v>Data Engineer</v>
          </cell>
          <cell r="H14396">
            <v>45037.395335648151</v>
          </cell>
        </row>
        <row r="14397">
          <cell r="A14397" t="str">
            <v>Data Scientist</v>
          </cell>
          <cell r="H14397">
            <v>45052.193726851852</v>
          </cell>
        </row>
        <row r="14398">
          <cell r="A14398" t="str">
            <v>Data Scientist</v>
          </cell>
          <cell r="H14398">
            <v>45137.544085648151</v>
          </cell>
        </row>
        <row r="14399">
          <cell r="A14399" t="str">
            <v>Data Scientist</v>
          </cell>
          <cell r="H14399">
            <v>45083.361458333333</v>
          </cell>
        </row>
        <row r="14400">
          <cell r="A14400" t="str">
            <v>Data Analyst</v>
          </cell>
          <cell r="H14400">
            <v>45160.87537037037</v>
          </cell>
        </row>
        <row r="14401">
          <cell r="A14401" t="str">
            <v>Senior Data Scientist</v>
          </cell>
          <cell r="H14401">
            <v>45078.482824074083</v>
          </cell>
        </row>
        <row r="14402">
          <cell r="A14402" t="str">
            <v>Data Engineer</v>
          </cell>
          <cell r="H14402">
            <v>45200.256064814806</v>
          </cell>
        </row>
        <row r="14403">
          <cell r="A14403" t="str">
            <v>Data Analyst</v>
          </cell>
          <cell r="H14403">
            <v>45079.730011574073</v>
          </cell>
        </row>
        <row r="14404">
          <cell r="A14404" t="str">
            <v>Business Analyst</v>
          </cell>
          <cell r="H14404">
            <v>45146.376388888893</v>
          </cell>
        </row>
        <row r="14405">
          <cell r="A14405" t="str">
            <v>Data Scientist</v>
          </cell>
          <cell r="H14405">
            <v>45059.539490740739</v>
          </cell>
        </row>
        <row r="14406">
          <cell r="A14406" t="str">
            <v>Data Engineer</v>
          </cell>
          <cell r="H14406">
            <v>45071.421099537038</v>
          </cell>
        </row>
        <row r="14407">
          <cell r="A14407" t="str">
            <v>Data Scientist</v>
          </cell>
          <cell r="H14407">
            <v>45205.275694444441</v>
          </cell>
        </row>
        <row r="14408">
          <cell r="A14408" t="str">
            <v>Data Analyst</v>
          </cell>
          <cell r="H14408">
            <v>45216.515763888892</v>
          </cell>
        </row>
        <row r="14409">
          <cell r="A14409" t="str">
            <v>Data Analyst</v>
          </cell>
          <cell r="H14409">
            <v>44984.458912037036</v>
          </cell>
        </row>
        <row r="14410">
          <cell r="A14410" t="str">
            <v>Data Engineer</v>
          </cell>
          <cell r="H14410">
            <v>45203.763009259259</v>
          </cell>
        </row>
        <row r="14411">
          <cell r="A14411" t="str">
            <v>Data Engineer</v>
          </cell>
          <cell r="H14411">
            <v>45162.631539351853</v>
          </cell>
        </row>
        <row r="14412">
          <cell r="A14412" t="str">
            <v>Senior Data Engineer</v>
          </cell>
          <cell r="H14412">
            <v>45185.795937499999</v>
          </cell>
        </row>
        <row r="14413">
          <cell r="A14413" t="str">
            <v>Data Analyst</v>
          </cell>
          <cell r="H14413">
            <v>44931.333854166667</v>
          </cell>
        </row>
        <row r="14414">
          <cell r="A14414" t="str">
            <v>Data Engineer</v>
          </cell>
          <cell r="H14414">
            <v>45100.790208333332</v>
          </cell>
        </row>
        <row r="14415">
          <cell r="A14415" t="str">
            <v>Data Engineer</v>
          </cell>
          <cell r="H14415">
            <v>45048.549189814818</v>
          </cell>
        </row>
        <row r="14416">
          <cell r="A14416" t="str">
            <v>Senior Data Engineer</v>
          </cell>
          <cell r="H14416">
            <v>45257.756712962961</v>
          </cell>
        </row>
        <row r="14417">
          <cell r="A14417" t="str">
            <v>Senior Data Analyst</v>
          </cell>
          <cell r="H14417">
            <v>45073.2503125</v>
          </cell>
        </row>
        <row r="14418">
          <cell r="A14418" t="str">
            <v>Data Analyst</v>
          </cell>
          <cell r="H14418">
            <v>45121.250937500001</v>
          </cell>
        </row>
        <row r="14419">
          <cell r="A14419" t="str">
            <v>Data Engineer</v>
          </cell>
          <cell r="H14419">
            <v>45008.593576388892</v>
          </cell>
        </row>
        <row r="14420">
          <cell r="A14420" t="str">
            <v>Data Engineer</v>
          </cell>
          <cell r="H14420">
            <v>45128.423692129632</v>
          </cell>
        </row>
        <row r="14421">
          <cell r="A14421" t="str">
            <v>Data Engineer</v>
          </cell>
          <cell r="H14421">
            <v>45149.859120370369</v>
          </cell>
        </row>
        <row r="14422">
          <cell r="A14422" t="str">
            <v>Data Analyst</v>
          </cell>
          <cell r="H14422">
            <v>45112.292453703703</v>
          </cell>
        </row>
        <row r="14423">
          <cell r="A14423" t="str">
            <v>Data Analyst</v>
          </cell>
          <cell r="H14423">
            <v>45019.668344907397</v>
          </cell>
        </row>
        <row r="14424">
          <cell r="A14424" t="str">
            <v>Senior Data Analyst</v>
          </cell>
          <cell r="H14424">
            <v>44964.709780092591</v>
          </cell>
        </row>
        <row r="14425">
          <cell r="A14425" t="str">
            <v>Data Analyst</v>
          </cell>
          <cell r="H14425">
            <v>45270.667037037027</v>
          </cell>
        </row>
        <row r="14426">
          <cell r="A14426" t="str">
            <v>Data Scientist</v>
          </cell>
          <cell r="H14426">
            <v>45146.836238425924</v>
          </cell>
        </row>
        <row r="14427">
          <cell r="A14427" t="str">
            <v>Data Engineer</v>
          </cell>
          <cell r="H14427">
            <v>44957.510034722232</v>
          </cell>
        </row>
        <row r="14428">
          <cell r="A14428" t="str">
            <v>Data Engineer</v>
          </cell>
          <cell r="H14428">
            <v>45189.620300925933</v>
          </cell>
        </row>
        <row r="14429">
          <cell r="A14429" t="str">
            <v>Senior Data Scientist</v>
          </cell>
          <cell r="H14429">
            <v>45135.793935185182</v>
          </cell>
        </row>
        <row r="14430">
          <cell r="A14430" t="str">
            <v>Data Scientist</v>
          </cell>
          <cell r="H14430">
            <v>45012.880729166667</v>
          </cell>
        </row>
        <row r="14431">
          <cell r="A14431" t="str">
            <v>Data Analyst</v>
          </cell>
          <cell r="H14431">
            <v>45222.625243055547</v>
          </cell>
        </row>
        <row r="14432">
          <cell r="A14432" t="str">
            <v>Data Scientist</v>
          </cell>
          <cell r="H14432">
            <v>45168.724374999998</v>
          </cell>
        </row>
        <row r="14433">
          <cell r="A14433" t="str">
            <v>Data Scientist</v>
          </cell>
          <cell r="H14433">
            <v>45158.393159722233</v>
          </cell>
        </row>
        <row r="14434">
          <cell r="A14434" t="str">
            <v>Data Engineer</v>
          </cell>
          <cell r="H14434">
            <v>45005.690023148149</v>
          </cell>
        </row>
        <row r="14435">
          <cell r="A14435" t="str">
            <v>Senior Data Scientist</v>
          </cell>
          <cell r="H14435">
            <v>45171.378796296303</v>
          </cell>
        </row>
        <row r="14436">
          <cell r="A14436" t="str">
            <v>Data Scientist</v>
          </cell>
          <cell r="H14436">
            <v>45199.75273148148</v>
          </cell>
        </row>
        <row r="14437">
          <cell r="A14437" t="str">
            <v>Data Analyst</v>
          </cell>
          <cell r="H14437">
            <v>44985.375069444453</v>
          </cell>
        </row>
        <row r="14438">
          <cell r="A14438" t="str">
            <v>Data Scientist</v>
          </cell>
          <cell r="H14438">
            <v>45205.544212962966</v>
          </cell>
        </row>
        <row r="14439">
          <cell r="A14439" t="str">
            <v>Data Engineer</v>
          </cell>
          <cell r="H14439">
            <v>45035.938969907409</v>
          </cell>
        </row>
        <row r="14440">
          <cell r="A14440" t="str">
            <v>Senior Data Analyst</v>
          </cell>
          <cell r="H14440">
            <v>45236.375462962962</v>
          </cell>
        </row>
        <row r="14441">
          <cell r="A14441" t="str">
            <v>Data Engineer</v>
          </cell>
          <cell r="H14441">
            <v>45184.580659722233</v>
          </cell>
        </row>
        <row r="14442">
          <cell r="A14442" t="str">
            <v>Software Engineer</v>
          </cell>
          <cell r="H14442">
            <v>45104.542916666673</v>
          </cell>
        </row>
        <row r="14443">
          <cell r="A14443" t="str">
            <v>Data Engineer</v>
          </cell>
          <cell r="H14443">
            <v>45149.422592592593</v>
          </cell>
        </row>
        <row r="14444">
          <cell r="A14444" t="str">
            <v>Data Engineer</v>
          </cell>
          <cell r="H14444">
            <v>44944.38045138889</v>
          </cell>
        </row>
        <row r="14445">
          <cell r="A14445" t="str">
            <v>Data Engineer</v>
          </cell>
          <cell r="H14445">
            <v>45222.876817129632</v>
          </cell>
        </row>
        <row r="14446">
          <cell r="A14446" t="str">
            <v>Data Engineer</v>
          </cell>
          <cell r="H14446">
            <v>45125.431226851862</v>
          </cell>
        </row>
        <row r="14447">
          <cell r="A14447" t="str">
            <v>Data Scientist</v>
          </cell>
          <cell r="H14447">
            <v>45071.54446759259</v>
          </cell>
        </row>
        <row r="14448">
          <cell r="A14448" t="str">
            <v>Data Engineer</v>
          </cell>
          <cell r="H14448">
            <v>45065.752083333333</v>
          </cell>
        </row>
        <row r="14449">
          <cell r="A14449" t="str">
            <v>Data Analyst</v>
          </cell>
          <cell r="H14449">
            <v>44930.833275462966</v>
          </cell>
        </row>
        <row r="14450">
          <cell r="A14450" t="str">
            <v>Business Analyst</v>
          </cell>
          <cell r="H14450">
            <v>44978.902870370373</v>
          </cell>
        </row>
        <row r="14451">
          <cell r="A14451" t="str">
            <v>Data Engineer</v>
          </cell>
          <cell r="H14451">
            <v>45021.625810185193</v>
          </cell>
        </row>
        <row r="14452">
          <cell r="A14452" t="str">
            <v>Data Engineer</v>
          </cell>
          <cell r="H14452">
            <v>45035.921053240738</v>
          </cell>
        </row>
        <row r="14453">
          <cell r="A14453" t="str">
            <v>Data Engineer</v>
          </cell>
          <cell r="H14453">
            <v>44994.838599537034</v>
          </cell>
        </row>
        <row r="14454">
          <cell r="A14454" t="str">
            <v>Data Analyst</v>
          </cell>
          <cell r="H14454">
            <v>45280.66678240741</v>
          </cell>
        </row>
        <row r="14455">
          <cell r="A14455" t="str">
            <v>Senior Data Engineer</v>
          </cell>
          <cell r="H14455">
            <v>44979.581365740742</v>
          </cell>
        </row>
        <row r="14456">
          <cell r="A14456" t="str">
            <v>Data Analyst</v>
          </cell>
          <cell r="H14456">
            <v>45163.532395833332</v>
          </cell>
        </row>
        <row r="14457">
          <cell r="A14457" t="str">
            <v>Data Scientist</v>
          </cell>
          <cell r="H14457">
            <v>45125.336805555547</v>
          </cell>
        </row>
        <row r="14458">
          <cell r="A14458" t="str">
            <v>Software Engineer</v>
          </cell>
          <cell r="H14458">
            <v>45106.550844907397</v>
          </cell>
        </row>
        <row r="14459">
          <cell r="A14459" t="str">
            <v>Data Engineer</v>
          </cell>
          <cell r="H14459">
            <v>45263.337407407409</v>
          </cell>
        </row>
        <row r="14460">
          <cell r="A14460" t="str">
            <v>Data Engineer</v>
          </cell>
          <cell r="H14460">
            <v>45161.464502314811</v>
          </cell>
        </row>
        <row r="14461">
          <cell r="A14461" t="str">
            <v>Data Scientist</v>
          </cell>
          <cell r="H14461">
            <v>45099.707465277781</v>
          </cell>
        </row>
        <row r="14462">
          <cell r="A14462" t="str">
            <v>Senior Data Analyst</v>
          </cell>
          <cell r="H14462">
            <v>45021.458275462966</v>
          </cell>
        </row>
        <row r="14463">
          <cell r="A14463" t="str">
            <v>Data Analyst</v>
          </cell>
          <cell r="H14463">
            <v>44952.521817129629</v>
          </cell>
        </row>
        <row r="14464">
          <cell r="A14464" t="str">
            <v>Data Analyst</v>
          </cell>
          <cell r="H14464">
            <v>44994.333773148152</v>
          </cell>
        </row>
        <row r="14465">
          <cell r="A14465" t="str">
            <v>Data Engineer</v>
          </cell>
          <cell r="H14465">
            <v>44967.394004629627</v>
          </cell>
        </row>
        <row r="14466">
          <cell r="A14466" t="str">
            <v>Data Analyst</v>
          </cell>
          <cell r="H14466">
            <v>45092.804270833331</v>
          </cell>
        </row>
        <row r="14467">
          <cell r="A14467" t="str">
            <v>Senior Data Engineer</v>
          </cell>
          <cell r="H14467">
            <v>44977.46607638889</v>
          </cell>
        </row>
        <row r="14468">
          <cell r="A14468" t="str">
            <v>Data Scientist</v>
          </cell>
          <cell r="H14468">
            <v>44934.060069444437</v>
          </cell>
        </row>
        <row r="14469">
          <cell r="A14469" t="str">
            <v>Data Engineer</v>
          </cell>
          <cell r="H14469">
            <v>45160.380937499998</v>
          </cell>
        </row>
        <row r="14470">
          <cell r="A14470" t="str">
            <v>Data Scientist</v>
          </cell>
          <cell r="H14470">
            <v>45172.751736111109</v>
          </cell>
        </row>
        <row r="14471">
          <cell r="A14471" t="str">
            <v>Data Scientist</v>
          </cell>
          <cell r="H14471">
            <v>45036.876967592587</v>
          </cell>
        </row>
        <row r="14472">
          <cell r="A14472" t="str">
            <v>Senior Data Scientist</v>
          </cell>
          <cell r="H14472">
            <v>45164.336261574077</v>
          </cell>
        </row>
        <row r="14473">
          <cell r="A14473" t="str">
            <v>Business Analyst</v>
          </cell>
          <cell r="H14473">
            <v>45133.333831018521</v>
          </cell>
        </row>
        <row r="14474">
          <cell r="A14474" t="str">
            <v>Data Scientist</v>
          </cell>
          <cell r="H14474">
            <v>44987.794571759259</v>
          </cell>
        </row>
        <row r="14475">
          <cell r="A14475" t="str">
            <v>Data Scientist</v>
          </cell>
          <cell r="H14475">
            <v>44965.836493055547</v>
          </cell>
        </row>
        <row r="14476">
          <cell r="A14476" t="str">
            <v>Data Analyst</v>
          </cell>
          <cell r="H14476">
            <v>44960.660798611112</v>
          </cell>
        </row>
        <row r="14477">
          <cell r="A14477" t="str">
            <v>Data Analyst</v>
          </cell>
          <cell r="H14477">
            <v>44952.70857638889</v>
          </cell>
        </row>
        <row r="14478">
          <cell r="A14478" t="str">
            <v>Senior Data Scientist</v>
          </cell>
          <cell r="H14478">
            <v>45267.296481481477</v>
          </cell>
        </row>
        <row r="14479">
          <cell r="A14479" t="str">
            <v>Data Analyst</v>
          </cell>
          <cell r="H14479">
            <v>45190.916979166657</v>
          </cell>
        </row>
        <row r="14480">
          <cell r="A14480" t="str">
            <v>Data Analyst</v>
          </cell>
          <cell r="H14480">
            <v>45119.709594907406</v>
          </cell>
        </row>
        <row r="14481">
          <cell r="A14481" t="str">
            <v>Data Engineer</v>
          </cell>
          <cell r="H14481">
            <v>45211.603622685187</v>
          </cell>
        </row>
        <row r="14482">
          <cell r="A14482" t="str">
            <v>Senior Data Scientist</v>
          </cell>
          <cell r="H14482">
            <v>44930.664930555547</v>
          </cell>
        </row>
        <row r="14483">
          <cell r="A14483" t="str">
            <v>Data Analyst</v>
          </cell>
          <cell r="H14483">
            <v>45085.524988425917</v>
          </cell>
        </row>
        <row r="14484">
          <cell r="A14484" t="str">
            <v>Data Engineer</v>
          </cell>
          <cell r="H14484">
            <v>45176.359872685192</v>
          </cell>
        </row>
        <row r="14485">
          <cell r="A14485" t="str">
            <v>Data Scientist</v>
          </cell>
          <cell r="H14485">
            <v>45200.335335648153</v>
          </cell>
        </row>
        <row r="14486">
          <cell r="A14486" t="str">
            <v>Data Engineer</v>
          </cell>
          <cell r="H14486">
            <v>45043.984236111108</v>
          </cell>
        </row>
        <row r="14487">
          <cell r="A14487" t="str">
            <v>Data Analyst</v>
          </cell>
          <cell r="H14487">
            <v>45140.541284722232</v>
          </cell>
        </row>
        <row r="14488">
          <cell r="A14488" t="str">
            <v>Data Scientist</v>
          </cell>
          <cell r="H14488">
            <v>45156.712175925917</v>
          </cell>
        </row>
        <row r="14489">
          <cell r="A14489" t="str">
            <v>Software Engineer</v>
          </cell>
          <cell r="H14489">
            <v>44937.960787037038</v>
          </cell>
        </row>
        <row r="14490">
          <cell r="A14490" t="str">
            <v>Data Analyst</v>
          </cell>
          <cell r="H14490">
            <v>45051.833483796298</v>
          </cell>
        </row>
        <row r="14491">
          <cell r="A14491" t="str">
            <v>Data Scientist</v>
          </cell>
          <cell r="H14491">
            <v>45171.510023148148</v>
          </cell>
        </row>
        <row r="14492">
          <cell r="A14492" t="str">
            <v>Senior Data Scientist</v>
          </cell>
          <cell r="H14492">
            <v>45173.46020833333</v>
          </cell>
        </row>
        <row r="14493">
          <cell r="A14493" t="str">
            <v>Data Scientist</v>
          </cell>
          <cell r="H14493">
            <v>45153.86859953704</v>
          </cell>
        </row>
        <row r="14494">
          <cell r="A14494" t="str">
            <v>Senior Data Scientist</v>
          </cell>
          <cell r="H14494">
            <v>44930.646909722222</v>
          </cell>
        </row>
        <row r="14495">
          <cell r="A14495" t="str">
            <v>Senior Data Analyst</v>
          </cell>
          <cell r="H14495">
            <v>45020.455752314818</v>
          </cell>
        </row>
        <row r="14496">
          <cell r="A14496" t="str">
            <v>Data Engineer</v>
          </cell>
          <cell r="H14496">
            <v>44983.347083333327</v>
          </cell>
        </row>
        <row r="14497">
          <cell r="A14497" t="str">
            <v>Data Analyst</v>
          </cell>
          <cell r="H14497">
            <v>45001.418715277781</v>
          </cell>
        </row>
        <row r="14498">
          <cell r="A14498" t="str">
            <v>Data Engineer</v>
          </cell>
          <cell r="H14498">
            <v>45256.045185185183</v>
          </cell>
        </row>
        <row r="14499">
          <cell r="A14499" t="str">
            <v>Data Scientist</v>
          </cell>
          <cell r="H14499">
            <v>45222.66846064815</v>
          </cell>
        </row>
        <row r="14500">
          <cell r="A14500" t="str">
            <v>Data Analyst</v>
          </cell>
          <cell r="H14500">
            <v>45027.411435185182</v>
          </cell>
        </row>
        <row r="14501">
          <cell r="A14501" t="str">
            <v>Data Scientist</v>
          </cell>
          <cell r="H14501">
            <v>45165.568055555559</v>
          </cell>
        </row>
        <row r="14502">
          <cell r="A14502" t="str">
            <v>Senior Data Scientist</v>
          </cell>
          <cell r="H14502">
            <v>45233.744687500002</v>
          </cell>
        </row>
        <row r="14503">
          <cell r="A14503" t="str">
            <v>Business Analyst</v>
          </cell>
          <cell r="H14503">
            <v>45162.826840277783</v>
          </cell>
        </row>
        <row r="14504">
          <cell r="A14504" t="str">
            <v>Data Analyst</v>
          </cell>
          <cell r="H14504">
            <v>44936.916203703702</v>
          </cell>
        </row>
        <row r="14505">
          <cell r="A14505" t="str">
            <v>Data Engineer</v>
          </cell>
          <cell r="H14505">
            <v>45044.423831018517</v>
          </cell>
        </row>
        <row r="14506">
          <cell r="A14506" t="str">
            <v>Data Analyst</v>
          </cell>
          <cell r="H14506">
            <v>45124.252500000002</v>
          </cell>
        </row>
        <row r="14507">
          <cell r="A14507" t="str">
            <v>Data Engineer</v>
          </cell>
          <cell r="H14507">
            <v>45188.608287037037</v>
          </cell>
        </row>
        <row r="14508">
          <cell r="A14508" t="str">
            <v>Senior Data Engineer</v>
          </cell>
          <cell r="H14508">
            <v>45244.627500000002</v>
          </cell>
        </row>
        <row r="14509">
          <cell r="A14509" t="str">
            <v>Data Analyst</v>
          </cell>
          <cell r="H14509">
            <v>44954.043668981481</v>
          </cell>
        </row>
        <row r="14510">
          <cell r="A14510" t="str">
            <v>Data Engineer</v>
          </cell>
          <cell r="H14510">
            <v>45028.267384259263</v>
          </cell>
        </row>
        <row r="14511">
          <cell r="A14511" t="str">
            <v>Data Engineer</v>
          </cell>
          <cell r="H14511">
            <v>45187.951851851853</v>
          </cell>
        </row>
        <row r="14512">
          <cell r="A14512" t="str">
            <v>Data Analyst</v>
          </cell>
          <cell r="H14512">
            <v>45043.751064814824</v>
          </cell>
        </row>
        <row r="14513">
          <cell r="A14513" t="str">
            <v>Data Scientist</v>
          </cell>
          <cell r="H14513">
            <v>45155.919618055559</v>
          </cell>
        </row>
        <row r="14514">
          <cell r="A14514" t="str">
            <v>Data Scientist</v>
          </cell>
          <cell r="H14514">
            <v>45127.747928240737</v>
          </cell>
        </row>
        <row r="14515">
          <cell r="A14515" t="str">
            <v>Data Engineer</v>
          </cell>
          <cell r="H14515">
            <v>45122.013831018521</v>
          </cell>
        </row>
        <row r="14516">
          <cell r="A14516" t="str">
            <v>Data Scientist</v>
          </cell>
          <cell r="H14516">
            <v>44936.085543981477</v>
          </cell>
        </row>
        <row r="14517">
          <cell r="A14517" t="str">
            <v>Data Engineer</v>
          </cell>
          <cell r="H14517">
            <v>45056.381782407407</v>
          </cell>
        </row>
        <row r="14518">
          <cell r="A14518" t="str">
            <v>Machine Learning Engineer</v>
          </cell>
          <cell r="H14518">
            <v>45049.877951388888</v>
          </cell>
        </row>
        <row r="14519">
          <cell r="A14519" t="str">
            <v>Data Analyst</v>
          </cell>
          <cell r="H14519">
            <v>44952.601238425923</v>
          </cell>
        </row>
        <row r="14520">
          <cell r="A14520" t="str">
            <v>Data Engineer</v>
          </cell>
          <cell r="H14520">
            <v>45153.422731481478</v>
          </cell>
        </row>
        <row r="14521">
          <cell r="A14521" t="str">
            <v>Data Analyst</v>
          </cell>
          <cell r="H14521">
            <v>45111.300636574073</v>
          </cell>
        </row>
        <row r="14522">
          <cell r="A14522" t="str">
            <v>Senior Data Scientist</v>
          </cell>
          <cell r="H14522">
            <v>45105.508877314824</v>
          </cell>
        </row>
        <row r="14523">
          <cell r="A14523" t="str">
            <v>Data Scientist</v>
          </cell>
          <cell r="H14523">
            <v>44929.981412037043</v>
          </cell>
        </row>
        <row r="14524">
          <cell r="A14524" t="str">
            <v>Data Engineer</v>
          </cell>
          <cell r="H14524">
            <v>45116.492152777777</v>
          </cell>
        </row>
        <row r="14525">
          <cell r="A14525" t="str">
            <v>Data Scientist</v>
          </cell>
          <cell r="H14525">
            <v>44979.017789351848</v>
          </cell>
        </row>
        <row r="14526">
          <cell r="A14526" t="str">
            <v>Data Analyst</v>
          </cell>
          <cell r="H14526">
            <v>45177.986331018517</v>
          </cell>
        </row>
        <row r="14527">
          <cell r="A14527" t="str">
            <v>Senior Data Scientist</v>
          </cell>
          <cell r="H14527">
            <v>45146.661550925928</v>
          </cell>
        </row>
        <row r="14528">
          <cell r="A14528" t="str">
            <v>Senior Data Scientist</v>
          </cell>
          <cell r="H14528">
            <v>45100.514641203707</v>
          </cell>
        </row>
        <row r="14529">
          <cell r="A14529" t="str">
            <v>Data Engineer</v>
          </cell>
          <cell r="H14529">
            <v>45020.799351851849</v>
          </cell>
        </row>
        <row r="14530">
          <cell r="A14530" t="str">
            <v>Data Scientist</v>
          </cell>
          <cell r="H14530">
            <v>45141.127685185187</v>
          </cell>
        </row>
        <row r="14531">
          <cell r="A14531" t="str">
            <v>Data Scientist</v>
          </cell>
          <cell r="H14531">
            <v>45010.79451388889</v>
          </cell>
        </row>
        <row r="14532">
          <cell r="A14532" t="str">
            <v>Senior Data Scientist</v>
          </cell>
          <cell r="H14532">
            <v>45097.355069444442</v>
          </cell>
        </row>
        <row r="14533">
          <cell r="A14533" t="str">
            <v>Machine Learning Engineer</v>
          </cell>
          <cell r="H14533">
            <v>44930.736030092587</v>
          </cell>
        </row>
        <row r="14534">
          <cell r="A14534" t="str">
            <v>Business Analyst</v>
          </cell>
          <cell r="H14534">
            <v>45204.070462962962</v>
          </cell>
        </row>
        <row r="14535">
          <cell r="A14535" t="str">
            <v>Data Analyst</v>
          </cell>
          <cell r="H14535">
            <v>45043.751064814824</v>
          </cell>
        </row>
        <row r="14536">
          <cell r="A14536" t="str">
            <v>Data Analyst</v>
          </cell>
          <cell r="H14536">
            <v>45087.667118055557</v>
          </cell>
        </row>
        <row r="14537">
          <cell r="A14537" t="str">
            <v>Data Analyst</v>
          </cell>
          <cell r="H14537">
            <v>45121.719317129631</v>
          </cell>
        </row>
        <row r="14538">
          <cell r="A14538" t="str">
            <v>Data Engineer</v>
          </cell>
          <cell r="H14538">
            <v>45278.795393518521</v>
          </cell>
        </row>
        <row r="14539">
          <cell r="A14539" t="str">
            <v>Data Analyst</v>
          </cell>
          <cell r="H14539">
            <v>45125.75104166667</v>
          </cell>
        </row>
        <row r="14540">
          <cell r="A14540" t="str">
            <v>Senior Data Scientist</v>
          </cell>
          <cell r="H14540">
            <v>45173.252488425933</v>
          </cell>
        </row>
        <row r="14541">
          <cell r="A14541" t="str">
            <v>Data Engineer</v>
          </cell>
          <cell r="H14541">
            <v>45006.439976851849</v>
          </cell>
        </row>
        <row r="14542">
          <cell r="A14542" t="str">
            <v>Data Engineer</v>
          </cell>
          <cell r="H14542">
            <v>45273.381840277783</v>
          </cell>
        </row>
        <row r="14543">
          <cell r="A14543" t="str">
            <v>Data Analyst</v>
          </cell>
          <cell r="H14543">
            <v>45021.500138888892</v>
          </cell>
        </row>
        <row r="14544">
          <cell r="A14544" t="str">
            <v>Data Engineer</v>
          </cell>
          <cell r="H14544">
            <v>45262.281886574077</v>
          </cell>
        </row>
        <row r="14545">
          <cell r="A14545" t="str">
            <v>Senior Data Scientist</v>
          </cell>
          <cell r="H14545">
            <v>45041.336655092593</v>
          </cell>
        </row>
        <row r="14546">
          <cell r="A14546" t="str">
            <v>Software Engineer</v>
          </cell>
          <cell r="H14546">
            <v>44978.087511574071</v>
          </cell>
        </row>
        <row r="14547">
          <cell r="A14547" t="str">
            <v>Data Analyst</v>
          </cell>
          <cell r="H14547">
            <v>45224.791759259257</v>
          </cell>
        </row>
        <row r="14548">
          <cell r="A14548" t="str">
            <v>Data Scientist</v>
          </cell>
          <cell r="H14548">
            <v>45022.178379629629</v>
          </cell>
        </row>
        <row r="14549">
          <cell r="A14549" t="str">
            <v>Senior Data Scientist</v>
          </cell>
          <cell r="H14549">
            <v>45187.992696759262</v>
          </cell>
        </row>
        <row r="14550">
          <cell r="A14550" t="str">
            <v>Data Analyst</v>
          </cell>
          <cell r="H14550">
            <v>45145.346122685187</v>
          </cell>
        </row>
        <row r="14551">
          <cell r="A14551" t="str">
            <v>Data Analyst</v>
          </cell>
          <cell r="H14551">
            <v>45146.425439814811</v>
          </cell>
        </row>
        <row r="14552">
          <cell r="A14552" t="str">
            <v>Senior Data Analyst</v>
          </cell>
          <cell r="H14552">
            <v>45088.292118055557</v>
          </cell>
        </row>
        <row r="14553">
          <cell r="A14553" t="str">
            <v>Data Analyst</v>
          </cell>
          <cell r="H14553">
            <v>45048.626481481479</v>
          </cell>
        </row>
        <row r="14554">
          <cell r="A14554" t="str">
            <v>Business Analyst</v>
          </cell>
          <cell r="H14554">
            <v>45211.251574074071</v>
          </cell>
        </row>
        <row r="14555">
          <cell r="A14555" t="str">
            <v>Data Analyst</v>
          </cell>
          <cell r="H14555">
            <v>45160.587604166663</v>
          </cell>
        </row>
        <row r="14556">
          <cell r="A14556" t="str">
            <v>Data Analyst</v>
          </cell>
          <cell r="H14556">
            <v>45274.476342592592</v>
          </cell>
        </row>
        <row r="14557">
          <cell r="A14557" t="str">
            <v>Senior Data Scientist</v>
          </cell>
          <cell r="H14557">
            <v>45098.710127314807</v>
          </cell>
        </row>
        <row r="14558">
          <cell r="A14558" t="str">
            <v>Senior Data Engineer</v>
          </cell>
          <cell r="H14558">
            <v>45029.166608796288</v>
          </cell>
        </row>
        <row r="14559">
          <cell r="A14559" t="str">
            <v>Data Scientist</v>
          </cell>
          <cell r="H14559">
            <v>45225.836273148147</v>
          </cell>
        </row>
        <row r="14560">
          <cell r="A14560" t="str">
            <v>Business Analyst</v>
          </cell>
          <cell r="H14560">
            <v>45045.333553240736</v>
          </cell>
        </row>
        <row r="14561">
          <cell r="A14561" t="str">
            <v>Data Analyst</v>
          </cell>
          <cell r="H14561">
            <v>45007.468124999999</v>
          </cell>
        </row>
        <row r="14562">
          <cell r="A14562" t="str">
            <v>Data Scientist</v>
          </cell>
          <cell r="H14562">
            <v>45056.879282407397</v>
          </cell>
        </row>
        <row r="14563">
          <cell r="A14563" t="str">
            <v>Data Analyst</v>
          </cell>
          <cell r="H14563">
            <v>45177.668009259258</v>
          </cell>
        </row>
        <row r="14564">
          <cell r="A14564" t="str">
            <v>Data Analyst</v>
          </cell>
          <cell r="H14564">
            <v>45128.292511574073</v>
          </cell>
        </row>
        <row r="14565">
          <cell r="A14565" t="str">
            <v>Data Engineer</v>
          </cell>
          <cell r="H14565">
            <v>45132.71329861111</v>
          </cell>
        </row>
        <row r="14566">
          <cell r="A14566" t="str">
            <v>Machine Learning Engineer</v>
          </cell>
          <cell r="H14566">
            <v>45019.862268518518</v>
          </cell>
        </row>
        <row r="14567">
          <cell r="A14567" t="str">
            <v>Data Scientist</v>
          </cell>
          <cell r="H14567">
            <v>44936.473749999997</v>
          </cell>
        </row>
        <row r="14568">
          <cell r="A14568" t="str">
            <v>Data Engineer</v>
          </cell>
          <cell r="H14568">
            <v>44940.4065162037</v>
          </cell>
        </row>
        <row r="14569">
          <cell r="A14569" t="str">
            <v>Data Scientist</v>
          </cell>
          <cell r="H14569">
            <v>45114.551469907397</v>
          </cell>
        </row>
        <row r="14570">
          <cell r="A14570" t="str">
            <v>Data Scientist</v>
          </cell>
          <cell r="H14570">
            <v>45187.98704861111</v>
          </cell>
        </row>
        <row r="14571">
          <cell r="A14571" t="str">
            <v>Senior Data Scientist</v>
          </cell>
          <cell r="H14571">
            <v>44938.293668981481</v>
          </cell>
        </row>
        <row r="14572">
          <cell r="A14572" t="str">
            <v>Data Analyst</v>
          </cell>
          <cell r="H14572">
            <v>45186.292210648149</v>
          </cell>
        </row>
        <row r="14573">
          <cell r="A14573" t="str">
            <v>Senior Data Engineer</v>
          </cell>
          <cell r="H14573">
            <v>45240.684351851851</v>
          </cell>
        </row>
        <row r="14574">
          <cell r="A14574" t="str">
            <v>Data Scientist</v>
          </cell>
          <cell r="H14574">
            <v>45261.00240740741</v>
          </cell>
        </row>
        <row r="14575">
          <cell r="A14575" t="str">
            <v>Data Engineer</v>
          </cell>
          <cell r="H14575">
            <v>45125.0003125</v>
          </cell>
        </row>
        <row r="14576">
          <cell r="A14576" t="str">
            <v>Senior Data Analyst</v>
          </cell>
          <cell r="H14576">
            <v>45287.471608796302</v>
          </cell>
        </row>
        <row r="14577">
          <cell r="A14577" t="str">
            <v>Senior Data Scientist</v>
          </cell>
          <cell r="H14577">
            <v>45154.419791666667</v>
          </cell>
        </row>
        <row r="14578">
          <cell r="A14578" t="str">
            <v>Data Engineer</v>
          </cell>
          <cell r="H14578">
            <v>45084.79142361111</v>
          </cell>
        </row>
        <row r="14579">
          <cell r="A14579" t="str">
            <v>Data Scientist</v>
          </cell>
          <cell r="H14579">
            <v>45237.834930555553</v>
          </cell>
        </row>
        <row r="14580">
          <cell r="A14580" t="str">
            <v>Data Engineer</v>
          </cell>
          <cell r="H14580">
            <v>45231.628668981481</v>
          </cell>
        </row>
        <row r="14581">
          <cell r="A14581" t="str">
            <v>Senior Data Analyst</v>
          </cell>
          <cell r="H14581">
            <v>45152.125185185178</v>
          </cell>
        </row>
        <row r="14582">
          <cell r="A14582" t="str">
            <v>Data Scientist</v>
          </cell>
          <cell r="H14582">
            <v>45021.460682870369</v>
          </cell>
        </row>
        <row r="14583">
          <cell r="A14583" t="str">
            <v>Data Engineer</v>
          </cell>
          <cell r="H14583">
            <v>45200.630752314813</v>
          </cell>
        </row>
        <row r="14584">
          <cell r="A14584" t="str">
            <v>Data Analyst</v>
          </cell>
          <cell r="H14584">
            <v>45014.335543981477</v>
          </cell>
        </row>
        <row r="14585">
          <cell r="A14585" t="str">
            <v>Data Engineer</v>
          </cell>
          <cell r="H14585">
            <v>45086.58934027778</v>
          </cell>
        </row>
        <row r="14586">
          <cell r="A14586" t="str">
            <v>Senior Data Scientist</v>
          </cell>
          <cell r="H14586">
            <v>45088.627071759263</v>
          </cell>
        </row>
        <row r="14587">
          <cell r="A14587" t="str">
            <v>Data Engineer</v>
          </cell>
          <cell r="H14587">
            <v>45129.870810185188</v>
          </cell>
        </row>
        <row r="14588">
          <cell r="A14588" t="str">
            <v>Data Analyst</v>
          </cell>
          <cell r="H14588">
            <v>45096.750532407408</v>
          </cell>
        </row>
        <row r="14589">
          <cell r="A14589" t="str">
            <v>Senior Data Engineer</v>
          </cell>
          <cell r="H14589">
            <v>45001.840428240743</v>
          </cell>
        </row>
        <row r="14590">
          <cell r="A14590" t="str">
            <v>Business Analyst</v>
          </cell>
          <cell r="H14590">
            <v>45182.375925925917</v>
          </cell>
        </row>
        <row r="14591">
          <cell r="A14591" t="str">
            <v>Data Analyst</v>
          </cell>
          <cell r="H14591">
            <v>45274.333368055559</v>
          </cell>
        </row>
        <row r="14592">
          <cell r="A14592" t="str">
            <v>Business Analyst</v>
          </cell>
          <cell r="H14592">
            <v>45093.75099537037</v>
          </cell>
        </row>
        <row r="14593">
          <cell r="A14593" t="str">
            <v>Data Analyst</v>
          </cell>
          <cell r="H14593">
            <v>44957.750694444447</v>
          </cell>
        </row>
        <row r="14594">
          <cell r="A14594" t="str">
            <v>Data Engineer</v>
          </cell>
          <cell r="H14594">
            <v>45098.341435185182</v>
          </cell>
        </row>
        <row r="14595">
          <cell r="A14595" t="str">
            <v>Data Scientist</v>
          </cell>
          <cell r="H14595">
            <v>45084.433923611112</v>
          </cell>
        </row>
        <row r="14596">
          <cell r="A14596" t="str">
            <v>Data Analyst</v>
          </cell>
          <cell r="H14596">
            <v>45058.775104166663</v>
          </cell>
        </row>
        <row r="14597">
          <cell r="A14597" t="str">
            <v>Business Analyst</v>
          </cell>
          <cell r="H14597">
            <v>45196.875231481477</v>
          </cell>
        </row>
        <row r="14598">
          <cell r="A14598" t="str">
            <v>Data Analyst</v>
          </cell>
          <cell r="H14598">
            <v>45040.786273148151</v>
          </cell>
        </row>
        <row r="14599">
          <cell r="A14599" t="str">
            <v>Data Engineer</v>
          </cell>
          <cell r="H14599">
            <v>45282.416215277779</v>
          </cell>
        </row>
        <row r="14600">
          <cell r="A14600" t="str">
            <v>Data Engineer</v>
          </cell>
          <cell r="H14600">
            <v>45176.776446759257</v>
          </cell>
        </row>
        <row r="14601">
          <cell r="A14601" t="str">
            <v>Data Scientist</v>
          </cell>
          <cell r="H14601">
            <v>45161.335856481477</v>
          </cell>
        </row>
        <row r="14602">
          <cell r="A14602" t="str">
            <v>Data Engineer</v>
          </cell>
          <cell r="H14602">
            <v>45164.296064814807</v>
          </cell>
        </row>
        <row r="14603">
          <cell r="A14603" t="str">
            <v>Senior Data Analyst</v>
          </cell>
          <cell r="H14603">
            <v>45161.857048611113</v>
          </cell>
        </row>
        <row r="14604">
          <cell r="A14604" t="str">
            <v>Data Scientist</v>
          </cell>
          <cell r="H14604">
            <v>45158.768900462957</v>
          </cell>
        </row>
        <row r="14605">
          <cell r="A14605" t="str">
            <v>Data Scientist</v>
          </cell>
          <cell r="H14605">
            <v>45170.584247685183</v>
          </cell>
        </row>
        <row r="14606">
          <cell r="A14606" t="str">
            <v>Senior Data Analyst</v>
          </cell>
          <cell r="H14606">
            <v>44937.949131944442</v>
          </cell>
        </row>
        <row r="14607">
          <cell r="A14607" t="str">
            <v>Senior Data Engineer</v>
          </cell>
          <cell r="H14607">
            <v>45043.715914351851</v>
          </cell>
        </row>
        <row r="14608">
          <cell r="A14608" t="str">
            <v>Data Engineer</v>
          </cell>
          <cell r="H14608">
            <v>45139.013935185183</v>
          </cell>
        </row>
        <row r="14609">
          <cell r="A14609" t="str">
            <v>Data Analyst</v>
          </cell>
          <cell r="H14609">
            <v>45253.376226851848</v>
          </cell>
        </row>
        <row r="14610">
          <cell r="A14610" t="str">
            <v>Data Analyst</v>
          </cell>
          <cell r="H14610">
            <v>45225.917268518519</v>
          </cell>
        </row>
        <row r="14611">
          <cell r="A14611" t="str">
            <v>Data Scientist</v>
          </cell>
          <cell r="H14611">
            <v>45131.919502314813</v>
          </cell>
        </row>
        <row r="14612">
          <cell r="A14612" t="str">
            <v>Data Scientist</v>
          </cell>
          <cell r="H14612">
            <v>44930.873136574082</v>
          </cell>
        </row>
        <row r="14613">
          <cell r="A14613" t="str">
            <v>Data Engineer</v>
          </cell>
          <cell r="H14613">
            <v>45187.995243055557</v>
          </cell>
        </row>
        <row r="14614">
          <cell r="A14614" t="str">
            <v>Data Engineer</v>
          </cell>
          <cell r="H14614">
            <v>45191.800451388888</v>
          </cell>
        </row>
        <row r="14615">
          <cell r="A14615" t="str">
            <v>Data Scientist</v>
          </cell>
          <cell r="H14615">
            <v>45152.67019675926</v>
          </cell>
        </row>
        <row r="14616">
          <cell r="A14616" t="str">
            <v>Data Analyst</v>
          </cell>
          <cell r="H14616">
            <v>45015.878680555557</v>
          </cell>
        </row>
        <row r="14617">
          <cell r="A14617" t="str">
            <v>Senior Data Scientist</v>
          </cell>
          <cell r="H14617">
            <v>44940.822280092587</v>
          </cell>
        </row>
        <row r="14618">
          <cell r="A14618" t="str">
            <v>Data Analyst</v>
          </cell>
          <cell r="H14618">
            <v>45225.871608796297</v>
          </cell>
        </row>
        <row r="14619">
          <cell r="A14619" t="str">
            <v>Data Engineer</v>
          </cell>
          <cell r="H14619">
            <v>44957.478865740741</v>
          </cell>
        </row>
        <row r="14620">
          <cell r="A14620" t="str">
            <v>Senior Data Scientist</v>
          </cell>
          <cell r="H14620">
            <v>44936.971828703703</v>
          </cell>
        </row>
        <row r="14621">
          <cell r="A14621" t="str">
            <v>Data Scientist</v>
          </cell>
          <cell r="H14621">
            <v>45175.751377314817</v>
          </cell>
        </row>
        <row r="14622">
          <cell r="A14622" t="str">
            <v>Software Engineer</v>
          </cell>
          <cell r="H14622">
            <v>45163.75141203704</v>
          </cell>
        </row>
        <row r="14623">
          <cell r="A14623" t="str">
            <v>Data Analyst</v>
          </cell>
          <cell r="H14623">
            <v>44999.710960648154</v>
          </cell>
        </row>
        <row r="14624">
          <cell r="A14624" t="str">
            <v>Data Scientist</v>
          </cell>
          <cell r="H14624">
            <v>45275.860590277778</v>
          </cell>
        </row>
        <row r="14625">
          <cell r="A14625" t="str">
            <v>Data Scientist</v>
          </cell>
          <cell r="H14625">
            <v>45198.670081018521</v>
          </cell>
        </row>
        <row r="14626">
          <cell r="A14626" t="str">
            <v>Senior Data Scientist</v>
          </cell>
          <cell r="H14626">
            <v>45146.451053240737</v>
          </cell>
        </row>
        <row r="14627">
          <cell r="A14627" t="str">
            <v>Senior Data Scientist</v>
          </cell>
          <cell r="H14627">
            <v>44991.60328703704</v>
          </cell>
        </row>
        <row r="14628">
          <cell r="A14628" t="str">
            <v>Data Scientist</v>
          </cell>
          <cell r="H14628">
            <v>44991.353206018517</v>
          </cell>
        </row>
        <row r="14629">
          <cell r="A14629" t="str">
            <v>Data Scientist</v>
          </cell>
          <cell r="H14629">
            <v>45048.795277777783</v>
          </cell>
        </row>
        <row r="14630">
          <cell r="A14630" t="str">
            <v>Data Analyst</v>
          </cell>
          <cell r="H14630">
            <v>45083.708287037043</v>
          </cell>
        </row>
        <row r="14631">
          <cell r="A14631" t="str">
            <v>Senior Data Engineer</v>
          </cell>
          <cell r="H14631">
            <v>45056.239930555559</v>
          </cell>
        </row>
        <row r="14632">
          <cell r="A14632" t="str">
            <v>Senior Data Scientist</v>
          </cell>
          <cell r="H14632">
            <v>45154.961006944453</v>
          </cell>
        </row>
        <row r="14633">
          <cell r="A14633" t="str">
            <v>Data Scientist</v>
          </cell>
          <cell r="H14633">
            <v>45194.860150462962</v>
          </cell>
        </row>
        <row r="14634">
          <cell r="A14634" t="str">
            <v>Data Scientist</v>
          </cell>
          <cell r="H14634">
            <v>45058.503483796303</v>
          </cell>
        </row>
        <row r="14635">
          <cell r="A14635" t="str">
            <v>Data Analyst</v>
          </cell>
          <cell r="H14635">
            <v>44937.90761574074</v>
          </cell>
        </row>
        <row r="14636">
          <cell r="A14636" t="str">
            <v>Data Scientist</v>
          </cell>
          <cell r="H14636">
            <v>45262.323379629634</v>
          </cell>
        </row>
        <row r="14637">
          <cell r="A14637" t="str">
            <v>Data Scientist</v>
          </cell>
          <cell r="H14637">
            <v>45049.006030092591</v>
          </cell>
        </row>
        <row r="14638">
          <cell r="A14638" t="str">
            <v>Data Analyst</v>
          </cell>
          <cell r="H14638">
            <v>45216.792800925927</v>
          </cell>
        </row>
        <row r="14639">
          <cell r="A14639" t="str">
            <v>Data Scientist</v>
          </cell>
          <cell r="H14639">
            <v>45040.960289351853</v>
          </cell>
        </row>
        <row r="14640">
          <cell r="A14640" t="str">
            <v>Data Engineer</v>
          </cell>
          <cell r="H14640">
            <v>45144.114421296297</v>
          </cell>
        </row>
        <row r="14641">
          <cell r="A14641" t="str">
            <v>Data Scientist</v>
          </cell>
          <cell r="H14641">
            <v>45041.87804398148</v>
          </cell>
        </row>
        <row r="14642">
          <cell r="A14642" t="str">
            <v>Senior Data Engineer</v>
          </cell>
          <cell r="H14642">
            <v>44983.555706018517</v>
          </cell>
        </row>
        <row r="14643">
          <cell r="A14643" t="str">
            <v>Data Analyst</v>
          </cell>
          <cell r="H14643">
            <v>45157.750428240739</v>
          </cell>
        </row>
        <row r="14644">
          <cell r="A14644" t="str">
            <v>Data Scientist</v>
          </cell>
          <cell r="H14644">
            <v>44958.378599537027</v>
          </cell>
        </row>
        <row r="14645">
          <cell r="A14645" t="str">
            <v>Data Engineer</v>
          </cell>
          <cell r="H14645">
            <v>45285.37667824074</v>
          </cell>
        </row>
        <row r="14646">
          <cell r="A14646" t="str">
            <v>Data Engineer</v>
          </cell>
          <cell r="H14646">
            <v>45041.863634259258</v>
          </cell>
        </row>
        <row r="14647">
          <cell r="A14647" t="str">
            <v>Data Scientist</v>
          </cell>
          <cell r="H14647">
            <v>44952.826192129629</v>
          </cell>
        </row>
        <row r="14648">
          <cell r="A14648" t="str">
            <v>Data Analyst</v>
          </cell>
          <cell r="H14648">
            <v>45167.503101851849</v>
          </cell>
        </row>
        <row r="14649">
          <cell r="A14649" t="str">
            <v>Data Scientist</v>
          </cell>
          <cell r="H14649">
            <v>45151.293344907397</v>
          </cell>
        </row>
        <row r="14650">
          <cell r="A14650" t="str">
            <v>Senior Data Engineer</v>
          </cell>
          <cell r="H14650">
            <v>45055.475347222222</v>
          </cell>
        </row>
        <row r="14651">
          <cell r="A14651" t="str">
            <v>Senior Data Engineer</v>
          </cell>
          <cell r="H14651">
            <v>45271.627418981479</v>
          </cell>
        </row>
        <row r="14652">
          <cell r="A14652" t="str">
            <v>Data Scientist</v>
          </cell>
          <cell r="H14652">
            <v>45142.725335648152</v>
          </cell>
        </row>
        <row r="14653">
          <cell r="A14653" t="str">
            <v>Data Engineer</v>
          </cell>
          <cell r="H14653">
            <v>45133.463449074072</v>
          </cell>
        </row>
        <row r="14654">
          <cell r="A14654" t="str">
            <v>Data Scientist</v>
          </cell>
          <cell r="H14654">
            <v>45054.3359375</v>
          </cell>
        </row>
        <row r="14655">
          <cell r="A14655" t="str">
            <v>Data Analyst</v>
          </cell>
          <cell r="H14655">
            <v>44958.792673611111</v>
          </cell>
        </row>
        <row r="14656">
          <cell r="A14656" t="str">
            <v>Data Engineer</v>
          </cell>
          <cell r="H14656">
            <v>44954.017083333332</v>
          </cell>
        </row>
        <row r="14657">
          <cell r="A14657" t="str">
            <v>Senior Data Scientist</v>
          </cell>
          <cell r="H14657">
            <v>45144.308078703703</v>
          </cell>
        </row>
        <row r="14658">
          <cell r="A14658" t="str">
            <v>Data Analyst</v>
          </cell>
          <cell r="H14658">
            <v>45215.828101851846</v>
          </cell>
        </row>
        <row r="14659">
          <cell r="A14659" t="str">
            <v>Data Analyst</v>
          </cell>
          <cell r="H14659">
            <v>45105.334189814806</v>
          </cell>
        </row>
        <row r="14660">
          <cell r="A14660" t="str">
            <v>Data Scientist</v>
          </cell>
          <cell r="H14660">
            <v>45055.551631944443</v>
          </cell>
        </row>
        <row r="14661">
          <cell r="A14661" t="str">
            <v>Data Scientist</v>
          </cell>
          <cell r="H14661">
            <v>45000.591736111113</v>
          </cell>
        </row>
        <row r="14662">
          <cell r="A14662" t="str">
            <v>Data Engineer</v>
          </cell>
          <cell r="H14662">
            <v>45248.961574074077</v>
          </cell>
        </row>
        <row r="14663">
          <cell r="A14663" t="str">
            <v>Data Scientist</v>
          </cell>
          <cell r="H14663">
            <v>45266.556944444441</v>
          </cell>
        </row>
        <row r="14664">
          <cell r="A14664" t="str">
            <v>Cloud Engineer</v>
          </cell>
          <cell r="H14664">
            <v>45162.789849537039</v>
          </cell>
        </row>
        <row r="14665">
          <cell r="A14665" t="str">
            <v>Data Scientist</v>
          </cell>
          <cell r="H14665">
            <v>45239.835995370369</v>
          </cell>
        </row>
        <row r="14666">
          <cell r="A14666" t="str">
            <v>Data Analyst</v>
          </cell>
          <cell r="H14666">
            <v>45275.376909722218</v>
          </cell>
        </row>
        <row r="14667">
          <cell r="A14667" t="str">
            <v>Data Engineer</v>
          </cell>
          <cell r="H14667">
            <v>44987.700856481482</v>
          </cell>
        </row>
        <row r="14668">
          <cell r="A14668" t="str">
            <v>Senior Data Engineer</v>
          </cell>
          <cell r="H14668">
            <v>45062.570381944453</v>
          </cell>
        </row>
        <row r="14669">
          <cell r="A14669" t="str">
            <v>Senior Data Analyst</v>
          </cell>
          <cell r="H14669">
            <v>45014.001759259263</v>
          </cell>
        </row>
        <row r="14670">
          <cell r="A14670" t="str">
            <v>Senior Data Scientist</v>
          </cell>
          <cell r="H14670">
            <v>45126.439456018517</v>
          </cell>
        </row>
        <row r="14671">
          <cell r="A14671" t="str">
            <v>Data Analyst</v>
          </cell>
          <cell r="H14671">
            <v>44964.667557870373</v>
          </cell>
        </row>
        <row r="14672">
          <cell r="A14672" t="str">
            <v>Senior Data Scientist</v>
          </cell>
          <cell r="H14672">
            <v>45146.460960648154</v>
          </cell>
        </row>
        <row r="14673">
          <cell r="A14673" t="str">
            <v>Data Analyst</v>
          </cell>
          <cell r="H14673">
            <v>45061.792928240742</v>
          </cell>
        </row>
        <row r="14674">
          <cell r="A14674" t="str">
            <v>Data Engineer</v>
          </cell>
          <cell r="H14674">
            <v>45219.743414351848</v>
          </cell>
        </row>
        <row r="14675">
          <cell r="A14675" t="str">
            <v>Data Scientist</v>
          </cell>
          <cell r="H14675">
            <v>45274.43645833333</v>
          </cell>
        </row>
        <row r="14676">
          <cell r="A14676" t="str">
            <v>Data Engineer</v>
          </cell>
          <cell r="H14676">
            <v>45093.779791666668</v>
          </cell>
        </row>
        <row r="14677">
          <cell r="A14677" t="str">
            <v>Senior Data Scientist</v>
          </cell>
          <cell r="H14677">
            <v>44951.377650462957</v>
          </cell>
        </row>
        <row r="14678">
          <cell r="A14678" t="str">
            <v>Data Analyst</v>
          </cell>
          <cell r="H14678">
            <v>45049.709039351852</v>
          </cell>
        </row>
        <row r="14679">
          <cell r="A14679" t="str">
            <v>Data Scientist</v>
          </cell>
          <cell r="H14679">
            <v>45110.604479166657</v>
          </cell>
        </row>
        <row r="14680">
          <cell r="A14680" t="str">
            <v>Data Scientist</v>
          </cell>
          <cell r="H14680">
            <v>45138.670787037037</v>
          </cell>
        </row>
        <row r="14681">
          <cell r="A14681" t="str">
            <v>Data Analyst</v>
          </cell>
          <cell r="H14681">
            <v>45091.710057870368</v>
          </cell>
        </row>
        <row r="14682">
          <cell r="A14682" t="str">
            <v>Data Scientist</v>
          </cell>
          <cell r="H14682">
            <v>44996.765509259261</v>
          </cell>
        </row>
        <row r="14683">
          <cell r="A14683" t="str">
            <v>Data Engineer</v>
          </cell>
          <cell r="H14683">
            <v>45099.664490740739</v>
          </cell>
        </row>
        <row r="14684">
          <cell r="A14684" t="str">
            <v>Data Analyst</v>
          </cell>
          <cell r="H14684">
            <v>45258.726215277777</v>
          </cell>
        </row>
        <row r="14685">
          <cell r="A14685" t="str">
            <v>Data Scientist</v>
          </cell>
          <cell r="H14685">
            <v>45112.626793981479</v>
          </cell>
        </row>
        <row r="14686">
          <cell r="A14686" t="str">
            <v>Software Engineer</v>
          </cell>
          <cell r="H14686">
            <v>45058.913553240738</v>
          </cell>
        </row>
        <row r="14687">
          <cell r="A14687" t="str">
            <v>Data Scientist</v>
          </cell>
          <cell r="H14687">
            <v>44936.889085648138</v>
          </cell>
        </row>
        <row r="14688">
          <cell r="A14688" t="str">
            <v>Data Engineer</v>
          </cell>
          <cell r="H14688">
            <v>45258.67255787037</v>
          </cell>
        </row>
        <row r="14689">
          <cell r="A14689" t="str">
            <v>Data Engineer</v>
          </cell>
          <cell r="H14689">
            <v>45092.752418981479</v>
          </cell>
        </row>
        <row r="14690">
          <cell r="A14690" t="str">
            <v>Data Scientist</v>
          </cell>
          <cell r="H14690">
            <v>45029.377268518518</v>
          </cell>
        </row>
        <row r="14691">
          <cell r="A14691" t="str">
            <v>Data Analyst</v>
          </cell>
          <cell r="H14691">
            <v>45044.386574074073</v>
          </cell>
        </row>
        <row r="14692">
          <cell r="A14692" t="str">
            <v>Data Engineer</v>
          </cell>
          <cell r="H14692">
            <v>45202.75540509259</v>
          </cell>
        </row>
        <row r="14693">
          <cell r="A14693" t="str">
            <v>Data Analyst</v>
          </cell>
          <cell r="H14693">
            <v>45032.303819444453</v>
          </cell>
        </row>
        <row r="14694">
          <cell r="A14694" t="str">
            <v>Machine Learning Engineer</v>
          </cell>
          <cell r="H14694">
            <v>45104.564120370371</v>
          </cell>
        </row>
        <row r="14695">
          <cell r="A14695" t="str">
            <v>Data Scientist</v>
          </cell>
          <cell r="H14695">
            <v>45013.589328703703</v>
          </cell>
        </row>
        <row r="14696">
          <cell r="A14696" t="str">
            <v>Data Scientist</v>
          </cell>
          <cell r="H14696">
            <v>45267.918877314813</v>
          </cell>
        </row>
        <row r="14697">
          <cell r="A14697" t="str">
            <v>Data Scientist</v>
          </cell>
          <cell r="H14697">
            <v>45071.543888888889</v>
          </cell>
        </row>
        <row r="14698">
          <cell r="A14698" t="str">
            <v>Senior Data Engineer</v>
          </cell>
          <cell r="H14698">
            <v>45164.330405092587</v>
          </cell>
        </row>
        <row r="14699">
          <cell r="A14699" t="str">
            <v>Data Engineer</v>
          </cell>
          <cell r="H14699">
            <v>45070.891493055547</v>
          </cell>
        </row>
        <row r="14700">
          <cell r="A14700" t="str">
            <v>Data Analyst</v>
          </cell>
          <cell r="H14700">
            <v>45187.986828703702</v>
          </cell>
        </row>
        <row r="14701">
          <cell r="A14701" t="str">
            <v>Data Scientist</v>
          </cell>
          <cell r="H14701">
            <v>45163.736724537041</v>
          </cell>
        </row>
        <row r="14702">
          <cell r="A14702" t="str">
            <v>Data Analyst</v>
          </cell>
          <cell r="H14702">
            <v>45134.41810185185</v>
          </cell>
        </row>
        <row r="14703">
          <cell r="A14703" t="str">
            <v>Data Scientist</v>
          </cell>
          <cell r="H14703">
            <v>45159.655798611107</v>
          </cell>
        </row>
        <row r="14704">
          <cell r="A14704" t="str">
            <v>Data Engineer</v>
          </cell>
          <cell r="H14704">
            <v>45071.420671296299</v>
          </cell>
        </row>
        <row r="14705">
          <cell r="A14705" t="str">
            <v>Data Analyst</v>
          </cell>
          <cell r="H14705">
            <v>45209.83388888889</v>
          </cell>
        </row>
        <row r="14706">
          <cell r="A14706" t="str">
            <v>Data Scientist</v>
          </cell>
          <cell r="H14706">
            <v>45106.461435185192</v>
          </cell>
        </row>
        <row r="14707">
          <cell r="A14707" t="str">
            <v>Data Scientist</v>
          </cell>
          <cell r="H14707">
            <v>45050.502245370371</v>
          </cell>
        </row>
        <row r="14708">
          <cell r="A14708" t="str">
            <v>Data Engineer</v>
          </cell>
          <cell r="H14708">
            <v>45011.169085648151</v>
          </cell>
        </row>
        <row r="14709">
          <cell r="A14709" t="str">
            <v>Senior Data Scientist</v>
          </cell>
          <cell r="H14709">
            <v>45012.462581018517</v>
          </cell>
        </row>
        <row r="14710">
          <cell r="A14710" t="str">
            <v>Data Analyst</v>
          </cell>
          <cell r="H14710">
            <v>45130.502141203702</v>
          </cell>
        </row>
        <row r="14711">
          <cell r="A14711" t="str">
            <v>Data Scientist</v>
          </cell>
          <cell r="H14711">
            <v>44935.668796296297</v>
          </cell>
        </row>
        <row r="14712">
          <cell r="A14712" t="str">
            <v>Senior Data Analyst</v>
          </cell>
          <cell r="H14712">
            <v>45082.542094907411</v>
          </cell>
        </row>
        <row r="14713">
          <cell r="A14713" t="str">
            <v>Data Analyst</v>
          </cell>
          <cell r="H14713">
            <v>44945.372361111113</v>
          </cell>
        </row>
        <row r="14714">
          <cell r="A14714" t="str">
            <v>Senior Data Engineer</v>
          </cell>
          <cell r="H14714">
            <v>45278.629293981481</v>
          </cell>
        </row>
        <row r="14715">
          <cell r="A14715" t="str">
            <v>Data Engineer</v>
          </cell>
          <cell r="H14715">
            <v>45099.749849537038</v>
          </cell>
        </row>
        <row r="14716">
          <cell r="A14716" t="str">
            <v>Data Scientist</v>
          </cell>
          <cell r="H14716">
            <v>44990.502581018518</v>
          </cell>
        </row>
        <row r="14717">
          <cell r="A14717" t="str">
            <v>Business Analyst</v>
          </cell>
          <cell r="H14717">
            <v>45194.876319444447</v>
          </cell>
        </row>
        <row r="14718">
          <cell r="A14718" t="str">
            <v>Business Analyst</v>
          </cell>
          <cell r="H14718">
            <v>45121.584513888891</v>
          </cell>
        </row>
        <row r="14719">
          <cell r="A14719" t="str">
            <v>Data Scientist</v>
          </cell>
          <cell r="H14719">
            <v>45158.161458333343</v>
          </cell>
        </row>
        <row r="14720">
          <cell r="A14720" t="str">
            <v>Data Analyst</v>
          </cell>
          <cell r="H14720">
            <v>45169.335555555554</v>
          </cell>
        </row>
        <row r="14721">
          <cell r="A14721" t="str">
            <v>Data Scientist</v>
          </cell>
          <cell r="H14721">
            <v>45270.416678240741</v>
          </cell>
        </row>
        <row r="14722">
          <cell r="A14722" t="str">
            <v>Data Engineer</v>
          </cell>
          <cell r="H14722">
            <v>45049.291134259263</v>
          </cell>
        </row>
        <row r="14723">
          <cell r="A14723" t="str">
            <v>Senior Data Scientist</v>
          </cell>
          <cell r="H14723">
            <v>45154.336944444447</v>
          </cell>
        </row>
        <row r="14724">
          <cell r="A14724" t="str">
            <v>Data Analyst</v>
          </cell>
          <cell r="H14724">
            <v>45083.666770833333</v>
          </cell>
        </row>
        <row r="14725">
          <cell r="A14725" t="str">
            <v>Data Engineer</v>
          </cell>
          <cell r="H14725">
            <v>45006.603784722232</v>
          </cell>
        </row>
        <row r="14726">
          <cell r="A14726" t="str">
            <v>Senior Data Scientist</v>
          </cell>
          <cell r="H14726">
            <v>45104.258460648147</v>
          </cell>
        </row>
        <row r="14727">
          <cell r="A14727" t="str">
            <v>Data Analyst</v>
          </cell>
          <cell r="H14727">
            <v>45180.250891203701</v>
          </cell>
        </row>
        <row r="14728">
          <cell r="A14728" t="str">
            <v>Senior Data Analyst</v>
          </cell>
          <cell r="H14728">
            <v>44955.583981481483</v>
          </cell>
        </row>
        <row r="14729">
          <cell r="A14729" t="str">
            <v>Data Engineer</v>
          </cell>
          <cell r="H14729">
            <v>44973.564166666663</v>
          </cell>
        </row>
        <row r="14730">
          <cell r="A14730" t="str">
            <v>Data Scientist</v>
          </cell>
          <cell r="H14730">
            <v>45027.848923611113</v>
          </cell>
        </row>
        <row r="14731">
          <cell r="A14731" t="str">
            <v>Data Engineer</v>
          </cell>
          <cell r="H14731">
            <v>45262.72388888889</v>
          </cell>
        </row>
        <row r="14732">
          <cell r="A14732" t="str">
            <v>Data Analyst</v>
          </cell>
          <cell r="H14732">
            <v>45134.709560185183</v>
          </cell>
        </row>
        <row r="14733">
          <cell r="A14733" t="str">
            <v>Data Analyst</v>
          </cell>
          <cell r="H14733">
            <v>44950.931087962963</v>
          </cell>
        </row>
        <row r="14734">
          <cell r="A14734" t="str">
            <v>Data Engineer</v>
          </cell>
          <cell r="H14734">
            <v>45185.480057870373</v>
          </cell>
        </row>
        <row r="14735">
          <cell r="A14735" t="str">
            <v>Machine Learning Engineer</v>
          </cell>
          <cell r="H14735">
            <v>45126.136111111111</v>
          </cell>
        </row>
        <row r="14736">
          <cell r="A14736" t="str">
            <v>Data Scientist</v>
          </cell>
          <cell r="H14736">
            <v>45166.794305555559</v>
          </cell>
        </row>
        <row r="14737">
          <cell r="A14737" t="str">
            <v>Data Analyst</v>
          </cell>
          <cell r="H14737">
            <v>45091.875543981478</v>
          </cell>
        </row>
        <row r="14738">
          <cell r="A14738" t="str">
            <v>Data Engineer</v>
          </cell>
          <cell r="H14738">
            <v>44981.753935185188</v>
          </cell>
        </row>
        <row r="14739">
          <cell r="A14739" t="str">
            <v>Data Analyst</v>
          </cell>
          <cell r="H14739">
            <v>45104.292962962973</v>
          </cell>
        </row>
        <row r="14740">
          <cell r="A14740" t="str">
            <v>Data Analyst</v>
          </cell>
          <cell r="H14740">
            <v>45071.87572916667</v>
          </cell>
        </row>
        <row r="14741">
          <cell r="A14741" t="str">
            <v>Business Analyst</v>
          </cell>
          <cell r="H14741">
            <v>45203.584618055553</v>
          </cell>
        </row>
        <row r="14742">
          <cell r="A14742" t="str">
            <v>Data Scientist</v>
          </cell>
          <cell r="H14742">
            <v>45006.129224537042</v>
          </cell>
        </row>
        <row r="14743">
          <cell r="A14743" t="str">
            <v>Data Scientist</v>
          </cell>
          <cell r="H14743">
            <v>45145.555821759262</v>
          </cell>
        </row>
        <row r="14744">
          <cell r="A14744" t="str">
            <v>Data Engineer</v>
          </cell>
          <cell r="H14744">
            <v>45097.730821759258</v>
          </cell>
        </row>
        <row r="14745">
          <cell r="A14745" t="str">
            <v>Senior Data Scientist</v>
          </cell>
          <cell r="H14745">
            <v>44990.585810185177</v>
          </cell>
        </row>
        <row r="14746">
          <cell r="A14746" t="str">
            <v>Senior Data Engineer</v>
          </cell>
          <cell r="H14746">
            <v>45184.776516203703</v>
          </cell>
        </row>
        <row r="14747">
          <cell r="A14747" t="str">
            <v>Data Scientist</v>
          </cell>
          <cell r="H14747">
            <v>45184.788715277777</v>
          </cell>
        </row>
        <row r="14748">
          <cell r="A14748" t="str">
            <v>Senior Data Scientist</v>
          </cell>
          <cell r="H14748">
            <v>45139.545636574083</v>
          </cell>
        </row>
        <row r="14749">
          <cell r="A14749" t="str">
            <v>Data Analyst</v>
          </cell>
          <cell r="H14749">
            <v>44980.751574074071</v>
          </cell>
        </row>
        <row r="14750">
          <cell r="A14750" t="str">
            <v>Data Scientist</v>
          </cell>
          <cell r="H14750">
            <v>44958.336597222216</v>
          </cell>
        </row>
        <row r="14751">
          <cell r="A14751" t="str">
            <v>Data Analyst</v>
          </cell>
          <cell r="H14751">
            <v>44946.1408912037</v>
          </cell>
        </row>
        <row r="14752">
          <cell r="A14752" t="str">
            <v>Data Engineer</v>
          </cell>
          <cell r="H14752">
            <v>45044.304097222222</v>
          </cell>
        </row>
        <row r="14753">
          <cell r="A14753" t="str">
            <v>Data Analyst</v>
          </cell>
          <cell r="H14753">
            <v>45167.70884259259</v>
          </cell>
        </row>
        <row r="14754">
          <cell r="A14754" t="str">
            <v>Data Engineer</v>
          </cell>
          <cell r="H14754">
            <v>45106.428819444453</v>
          </cell>
        </row>
        <row r="14755">
          <cell r="A14755" t="str">
            <v>Senior Data Engineer</v>
          </cell>
          <cell r="H14755">
            <v>45163.173414351862</v>
          </cell>
        </row>
        <row r="14756">
          <cell r="A14756" t="str">
            <v>Data Scientist</v>
          </cell>
          <cell r="H14756">
            <v>45042.671284722222</v>
          </cell>
        </row>
        <row r="14757">
          <cell r="A14757" t="str">
            <v>Data Scientist</v>
          </cell>
          <cell r="H14757">
            <v>44956.195902777778</v>
          </cell>
        </row>
        <row r="14758">
          <cell r="A14758" t="str">
            <v>Data Analyst</v>
          </cell>
          <cell r="H14758">
            <v>45196.850335648152</v>
          </cell>
        </row>
        <row r="14759">
          <cell r="A14759" t="str">
            <v>Data Scientist</v>
          </cell>
          <cell r="H14759">
            <v>44984.975173611107</v>
          </cell>
        </row>
        <row r="14760">
          <cell r="A14760" t="str">
            <v>Data Engineer</v>
          </cell>
          <cell r="H14760">
            <v>45077.81689814815</v>
          </cell>
        </row>
        <row r="14761">
          <cell r="A14761" t="str">
            <v>Senior Data Engineer</v>
          </cell>
          <cell r="H14761">
            <v>45041.586018518523</v>
          </cell>
        </row>
        <row r="14762">
          <cell r="A14762" t="str">
            <v>Senior Data Scientist</v>
          </cell>
          <cell r="H14762">
            <v>45050.313171296293</v>
          </cell>
        </row>
        <row r="14763">
          <cell r="A14763" t="str">
            <v>Data Analyst</v>
          </cell>
          <cell r="H14763">
            <v>45020.875937500001</v>
          </cell>
        </row>
        <row r="14764">
          <cell r="A14764" t="str">
            <v>Data Scientist</v>
          </cell>
          <cell r="H14764">
            <v>45163.834363425929</v>
          </cell>
        </row>
        <row r="14765">
          <cell r="A14765" t="str">
            <v>Data Analyst</v>
          </cell>
          <cell r="H14765">
            <v>45103.541967592602</v>
          </cell>
        </row>
        <row r="14766">
          <cell r="A14766" t="str">
            <v>Data Engineer</v>
          </cell>
          <cell r="H14766">
            <v>45071.712500000001</v>
          </cell>
        </row>
        <row r="14767">
          <cell r="A14767" t="str">
            <v>Senior Data Engineer</v>
          </cell>
          <cell r="H14767">
            <v>45002.549375000002</v>
          </cell>
        </row>
        <row r="14768">
          <cell r="A14768" t="str">
            <v>Data Engineer</v>
          </cell>
          <cell r="H14768">
            <v>45236.946006944447</v>
          </cell>
        </row>
        <row r="14769">
          <cell r="A14769" t="str">
            <v>Data Analyst</v>
          </cell>
          <cell r="H14769">
            <v>45110.583877314813</v>
          </cell>
        </row>
        <row r="14770">
          <cell r="A14770" t="str">
            <v>Data Analyst</v>
          </cell>
          <cell r="H14770">
            <v>45118.833738425928</v>
          </cell>
        </row>
        <row r="14771">
          <cell r="A14771" t="str">
            <v>Data Analyst</v>
          </cell>
          <cell r="H14771">
            <v>45104.833333333343</v>
          </cell>
        </row>
        <row r="14772">
          <cell r="A14772" t="str">
            <v>Data Scientist</v>
          </cell>
          <cell r="H14772">
            <v>44973.70921296296</v>
          </cell>
        </row>
        <row r="14773">
          <cell r="A14773" t="str">
            <v>Data Scientist</v>
          </cell>
          <cell r="H14773">
            <v>44977.377592592587</v>
          </cell>
        </row>
        <row r="14774">
          <cell r="A14774" t="str">
            <v>Senior Data Analyst</v>
          </cell>
          <cell r="H14774">
            <v>45090.542997685188</v>
          </cell>
        </row>
        <row r="14775">
          <cell r="A14775" t="str">
            <v>Software Engineer</v>
          </cell>
          <cell r="H14775">
            <v>45030.627256944441</v>
          </cell>
        </row>
        <row r="14776">
          <cell r="A14776" t="str">
            <v>Senior Data Scientist</v>
          </cell>
          <cell r="H14776">
            <v>44943.792962962973</v>
          </cell>
        </row>
        <row r="14777">
          <cell r="A14777" t="str">
            <v>Data Scientist</v>
          </cell>
          <cell r="H14777">
            <v>45159.254826388889</v>
          </cell>
        </row>
        <row r="14778">
          <cell r="A14778" t="str">
            <v>Data Scientist</v>
          </cell>
          <cell r="H14778">
            <v>44970.389456018522</v>
          </cell>
        </row>
        <row r="14779">
          <cell r="A14779" t="str">
            <v>Data Scientist</v>
          </cell>
          <cell r="H14779">
            <v>44930.314212962963</v>
          </cell>
        </row>
        <row r="14780">
          <cell r="A14780" t="str">
            <v>Data Scientist</v>
          </cell>
          <cell r="H14780">
            <v>45072.819675925923</v>
          </cell>
        </row>
        <row r="14781">
          <cell r="A14781" t="str">
            <v>Software Engineer</v>
          </cell>
          <cell r="H14781">
            <v>45187.986793981479</v>
          </cell>
        </row>
        <row r="14782">
          <cell r="A14782" t="str">
            <v>Senior Data Engineer</v>
          </cell>
          <cell r="H14782">
            <v>44932.042974537027</v>
          </cell>
        </row>
        <row r="14783">
          <cell r="A14783" t="str">
            <v>Data Engineer</v>
          </cell>
          <cell r="H14783">
            <v>44943.783773148149</v>
          </cell>
        </row>
        <row r="14784">
          <cell r="A14784" t="str">
            <v>Software Engineer</v>
          </cell>
          <cell r="H14784">
            <v>44942.472210648149</v>
          </cell>
        </row>
        <row r="14785">
          <cell r="A14785" t="str">
            <v>Data Analyst</v>
          </cell>
          <cell r="H14785">
            <v>45042.751168981478</v>
          </cell>
        </row>
        <row r="14786">
          <cell r="A14786" t="str">
            <v>Data Scientist</v>
          </cell>
          <cell r="H14786">
            <v>45061.293888888889</v>
          </cell>
        </row>
        <row r="14787">
          <cell r="A14787" t="str">
            <v>Senior Data Analyst</v>
          </cell>
          <cell r="H14787">
            <v>45102.541817129633</v>
          </cell>
        </row>
        <row r="14788">
          <cell r="A14788" t="str">
            <v>Senior Data Engineer</v>
          </cell>
          <cell r="H14788">
            <v>45080.515243055554</v>
          </cell>
        </row>
        <row r="14789">
          <cell r="A14789" t="str">
            <v>Data Scientist</v>
          </cell>
          <cell r="H14789">
            <v>44998.880636574067</v>
          </cell>
        </row>
        <row r="14790">
          <cell r="A14790" t="str">
            <v>Data Analyst</v>
          </cell>
          <cell r="H14790">
            <v>45057.042372685188</v>
          </cell>
        </row>
        <row r="14791">
          <cell r="A14791" t="str">
            <v>Senior Data Analyst</v>
          </cell>
          <cell r="H14791">
            <v>45178.250879629632</v>
          </cell>
        </row>
        <row r="14792">
          <cell r="A14792" t="str">
            <v>Data Engineer</v>
          </cell>
          <cell r="H14792">
            <v>44971.398611111108</v>
          </cell>
        </row>
        <row r="14793">
          <cell r="A14793" t="str">
            <v>Machine Learning Engineer</v>
          </cell>
          <cell r="H14793">
            <v>44961.441574074073</v>
          </cell>
        </row>
        <row r="14794">
          <cell r="A14794" t="str">
            <v>Data Scientist</v>
          </cell>
          <cell r="H14794">
            <v>45167.418796296297</v>
          </cell>
        </row>
        <row r="14795">
          <cell r="A14795" t="str">
            <v>Data Engineer</v>
          </cell>
          <cell r="H14795">
            <v>45092.64167824074</v>
          </cell>
        </row>
        <row r="14796">
          <cell r="A14796" t="str">
            <v>Data Engineer</v>
          </cell>
          <cell r="H14796">
            <v>45134.275023148148</v>
          </cell>
        </row>
        <row r="14797">
          <cell r="A14797" t="str">
            <v>Data Engineer</v>
          </cell>
          <cell r="H14797">
            <v>44959.342002314806</v>
          </cell>
        </row>
        <row r="14798">
          <cell r="A14798" t="str">
            <v>Data Scientist</v>
          </cell>
          <cell r="H14798">
            <v>45014.253217592603</v>
          </cell>
        </row>
        <row r="14799">
          <cell r="A14799" t="str">
            <v>Senior Data Analyst</v>
          </cell>
          <cell r="H14799">
            <v>45097.251157407409</v>
          </cell>
        </row>
        <row r="14800">
          <cell r="A14800" t="str">
            <v>Data Analyst</v>
          </cell>
          <cell r="H14800">
            <v>45167.29241898148</v>
          </cell>
        </row>
        <row r="14801">
          <cell r="A14801" t="str">
            <v>Data Scientist</v>
          </cell>
          <cell r="H14801">
            <v>44949.004652777781</v>
          </cell>
        </row>
        <row r="14802">
          <cell r="A14802" t="str">
            <v>Data Analyst</v>
          </cell>
          <cell r="H14802">
            <v>45214.459351851852</v>
          </cell>
        </row>
        <row r="14803">
          <cell r="A14803" t="str">
            <v>Machine Learning Engineer</v>
          </cell>
          <cell r="H14803">
            <v>45001.955937500003</v>
          </cell>
        </row>
        <row r="14804">
          <cell r="A14804" t="str">
            <v>Data Engineer</v>
          </cell>
          <cell r="H14804">
            <v>45055.152141203696</v>
          </cell>
        </row>
        <row r="14805">
          <cell r="A14805" t="str">
            <v>Data Scientist</v>
          </cell>
          <cell r="H14805">
            <v>45200.29483796296</v>
          </cell>
        </row>
        <row r="14806">
          <cell r="A14806" t="str">
            <v>Data Analyst</v>
          </cell>
          <cell r="H14806">
            <v>44995.335127314807</v>
          </cell>
        </row>
        <row r="14807">
          <cell r="A14807" t="str">
            <v>Data Analyst</v>
          </cell>
          <cell r="H14807">
            <v>45006.93037037037</v>
          </cell>
        </row>
        <row r="14808">
          <cell r="A14808" t="str">
            <v>Business Analyst</v>
          </cell>
          <cell r="H14808">
            <v>45189.18986111111</v>
          </cell>
        </row>
        <row r="14809">
          <cell r="A14809" t="str">
            <v>Data Scientist</v>
          </cell>
          <cell r="H14809">
            <v>45260.418506944443</v>
          </cell>
        </row>
        <row r="14810">
          <cell r="A14810" t="str">
            <v>Data Analyst</v>
          </cell>
          <cell r="H14810">
            <v>45267.750821759262</v>
          </cell>
        </row>
        <row r="14811">
          <cell r="A14811" t="str">
            <v>Machine Learning Engineer</v>
          </cell>
          <cell r="H14811">
            <v>44985.536631944437</v>
          </cell>
        </row>
        <row r="14812">
          <cell r="A14812" t="str">
            <v>Data Analyst</v>
          </cell>
          <cell r="H14812">
            <v>45037.297743055547</v>
          </cell>
        </row>
        <row r="14813">
          <cell r="A14813" t="str">
            <v>Data Scientist</v>
          </cell>
          <cell r="H14813">
            <v>45072.833923611113</v>
          </cell>
        </row>
        <row r="14814">
          <cell r="A14814" t="str">
            <v>Data Engineer</v>
          </cell>
          <cell r="H14814">
            <v>45141.596284722233</v>
          </cell>
        </row>
        <row r="14815">
          <cell r="A14815" t="str">
            <v>Data Scientist</v>
          </cell>
          <cell r="H14815">
            <v>45131.565335648149</v>
          </cell>
        </row>
        <row r="14816">
          <cell r="A14816" t="str">
            <v>Data Analyst</v>
          </cell>
          <cell r="H14816">
            <v>44929.898738425924</v>
          </cell>
        </row>
        <row r="14817">
          <cell r="A14817" t="str">
            <v>Software Engineer</v>
          </cell>
          <cell r="H14817">
            <v>45104.949467592603</v>
          </cell>
        </row>
        <row r="14818">
          <cell r="A14818" t="str">
            <v>Data Scientist</v>
          </cell>
          <cell r="H14818">
            <v>45044.544756944437</v>
          </cell>
        </row>
        <row r="14819">
          <cell r="A14819" t="str">
            <v>Senior Data Scientist</v>
          </cell>
          <cell r="H14819">
            <v>45192.270486111112</v>
          </cell>
        </row>
        <row r="14820">
          <cell r="A14820" t="str">
            <v>Data Scientist</v>
          </cell>
          <cell r="H14820">
            <v>44967.478564814817</v>
          </cell>
        </row>
        <row r="14821">
          <cell r="A14821" t="str">
            <v>Senior Data Scientist</v>
          </cell>
          <cell r="H14821">
            <v>45093.680601851847</v>
          </cell>
        </row>
        <row r="14822">
          <cell r="A14822" t="str">
            <v>Machine Learning Engineer</v>
          </cell>
          <cell r="H14822">
            <v>45127.633379629631</v>
          </cell>
        </row>
        <row r="14823">
          <cell r="A14823" t="str">
            <v>Data Analyst</v>
          </cell>
          <cell r="H14823">
            <v>44956.710682870369</v>
          </cell>
        </row>
        <row r="14824">
          <cell r="A14824" t="str">
            <v>Business Analyst</v>
          </cell>
          <cell r="H14824">
            <v>45198.250821759262</v>
          </cell>
        </row>
        <row r="14825">
          <cell r="A14825" t="str">
            <v>Data Analyst</v>
          </cell>
          <cell r="H14825">
            <v>45204.749930555547</v>
          </cell>
        </row>
        <row r="14826">
          <cell r="A14826" t="str">
            <v>Data Scientist</v>
          </cell>
          <cell r="H14826">
            <v>45057.879560185182</v>
          </cell>
        </row>
        <row r="14827">
          <cell r="A14827" t="str">
            <v>Data Analyst</v>
          </cell>
          <cell r="H14827">
            <v>44954.751168981478</v>
          </cell>
        </row>
        <row r="14828">
          <cell r="A14828" t="str">
            <v>Data Scientist</v>
          </cell>
          <cell r="H14828">
            <v>45258.793437499997</v>
          </cell>
        </row>
        <row r="14829">
          <cell r="A14829" t="str">
            <v>Data Scientist</v>
          </cell>
          <cell r="H14829">
            <v>45070.502754629633</v>
          </cell>
        </row>
        <row r="14830">
          <cell r="A14830" t="str">
            <v>Data Analyst</v>
          </cell>
          <cell r="H14830">
            <v>45087.000625000001</v>
          </cell>
        </row>
        <row r="14831">
          <cell r="A14831" t="str">
            <v>Senior Data Scientist</v>
          </cell>
          <cell r="H14831">
            <v>45098.258379629631</v>
          </cell>
        </row>
        <row r="14832">
          <cell r="A14832" t="str">
            <v>Senior Data Engineer</v>
          </cell>
          <cell r="H14832">
            <v>45036.975949074083</v>
          </cell>
        </row>
        <row r="14833">
          <cell r="A14833" t="str">
            <v>Data Analyst</v>
          </cell>
          <cell r="H14833">
            <v>45122.08326388889</v>
          </cell>
        </row>
        <row r="14834">
          <cell r="A14834" t="str">
            <v>Data Engineer</v>
          </cell>
          <cell r="H14834">
            <v>44994.632430555554</v>
          </cell>
        </row>
        <row r="14835">
          <cell r="A14835" t="str">
            <v>Senior Data Scientist</v>
          </cell>
          <cell r="H14835">
            <v>45265.793113425927</v>
          </cell>
        </row>
        <row r="14836">
          <cell r="A14836" t="str">
            <v>Senior Data Engineer</v>
          </cell>
          <cell r="H14836">
            <v>44970.880740740737</v>
          </cell>
        </row>
        <row r="14837">
          <cell r="A14837" t="str">
            <v>Data Analyst</v>
          </cell>
          <cell r="H14837">
            <v>44946.349687499998</v>
          </cell>
        </row>
        <row r="14838">
          <cell r="A14838" t="str">
            <v>Data Engineer</v>
          </cell>
          <cell r="H14838">
            <v>44960.605185185188</v>
          </cell>
        </row>
        <row r="14839">
          <cell r="A14839" t="str">
            <v>Senior Data Scientist</v>
          </cell>
          <cell r="H14839">
            <v>45247.460381944453</v>
          </cell>
        </row>
        <row r="14840">
          <cell r="A14840" t="str">
            <v>Data Analyst</v>
          </cell>
          <cell r="H14840">
            <v>44999.953796296293</v>
          </cell>
        </row>
        <row r="14841">
          <cell r="A14841" t="str">
            <v>Data Scientist</v>
          </cell>
          <cell r="H14841">
            <v>45017.087060185193</v>
          </cell>
        </row>
        <row r="14842">
          <cell r="A14842" t="str">
            <v>Data Engineer</v>
          </cell>
          <cell r="H14842">
            <v>44978.876608796287</v>
          </cell>
        </row>
        <row r="14843">
          <cell r="A14843" t="str">
            <v>Data Scientist</v>
          </cell>
          <cell r="H14843">
            <v>45211.586967592593</v>
          </cell>
        </row>
        <row r="14844">
          <cell r="A14844" t="str">
            <v>Data Analyst</v>
          </cell>
          <cell r="H14844">
            <v>45161.376689814817</v>
          </cell>
        </row>
        <row r="14845">
          <cell r="A14845" t="str">
            <v>Senior Data Scientist</v>
          </cell>
          <cell r="H14845">
            <v>44990.014999999999</v>
          </cell>
        </row>
        <row r="14846">
          <cell r="A14846" t="str">
            <v>Software Engineer</v>
          </cell>
          <cell r="H14846">
            <v>45121.501423611109</v>
          </cell>
        </row>
        <row r="14847">
          <cell r="A14847" t="str">
            <v>Senior Data Engineer</v>
          </cell>
          <cell r="H14847">
            <v>45058.83934027778</v>
          </cell>
        </row>
        <row r="14848">
          <cell r="A14848" t="str">
            <v>Senior Data Analyst</v>
          </cell>
          <cell r="H14848">
            <v>45191.000439814823</v>
          </cell>
        </row>
        <row r="14849">
          <cell r="A14849" t="str">
            <v>Data Engineer</v>
          </cell>
          <cell r="H14849">
            <v>45127.924525462957</v>
          </cell>
        </row>
        <row r="14850">
          <cell r="A14850" t="str">
            <v>Data Scientist</v>
          </cell>
          <cell r="H14850">
            <v>45214.251585648148</v>
          </cell>
        </row>
        <row r="14851">
          <cell r="A14851" t="str">
            <v>Data Scientist</v>
          </cell>
          <cell r="H14851">
            <v>45117.7499537037</v>
          </cell>
        </row>
        <row r="14852">
          <cell r="A14852" t="str">
            <v>Senior Data Engineer</v>
          </cell>
          <cell r="H14852">
            <v>44930.56826388889</v>
          </cell>
        </row>
        <row r="14853">
          <cell r="A14853" t="str">
            <v>Data Analyst</v>
          </cell>
          <cell r="H14853">
            <v>45122.416898148149</v>
          </cell>
        </row>
        <row r="14854">
          <cell r="A14854" t="str">
            <v>Data Scientist</v>
          </cell>
          <cell r="H14854">
            <v>45245.294861111113</v>
          </cell>
        </row>
        <row r="14855">
          <cell r="A14855" t="str">
            <v>Data Scientist</v>
          </cell>
          <cell r="H14855">
            <v>45117.666446759264</v>
          </cell>
        </row>
        <row r="14856">
          <cell r="A14856" t="str">
            <v>Data Engineer</v>
          </cell>
          <cell r="H14856">
            <v>45124.465868055559</v>
          </cell>
        </row>
        <row r="14857">
          <cell r="A14857" t="str">
            <v>Data Scientist</v>
          </cell>
          <cell r="H14857">
            <v>44958.586608796293</v>
          </cell>
        </row>
        <row r="14858">
          <cell r="A14858" t="str">
            <v>Machine Learning Engineer</v>
          </cell>
          <cell r="H14858">
            <v>44984.752025462964</v>
          </cell>
        </row>
        <row r="14859">
          <cell r="A14859" t="str">
            <v>Data Engineer</v>
          </cell>
          <cell r="H14859">
            <v>45054.69771990741</v>
          </cell>
        </row>
        <row r="14860">
          <cell r="A14860" t="str">
            <v>Data Engineer</v>
          </cell>
          <cell r="H14860">
            <v>45021.465833333343</v>
          </cell>
        </row>
        <row r="14861">
          <cell r="A14861" t="str">
            <v>Data Analyst</v>
          </cell>
          <cell r="H14861">
            <v>45284.791655092587</v>
          </cell>
        </row>
        <row r="14862">
          <cell r="A14862" t="str">
            <v>Data Analyst</v>
          </cell>
          <cell r="H14862">
            <v>45246.750231481477</v>
          </cell>
        </row>
        <row r="14863">
          <cell r="A14863" t="str">
            <v>Data Engineer</v>
          </cell>
          <cell r="H14863">
            <v>45087.359988425917</v>
          </cell>
        </row>
        <row r="14864">
          <cell r="A14864" t="str">
            <v>Data Scientist</v>
          </cell>
          <cell r="H14864">
            <v>44942.452025462961</v>
          </cell>
        </row>
        <row r="14865">
          <cell r="A14865" t="str">
            <v>Business Analyst</v>
          </cell>
          <cell r="H14865">
            <v>45202.709340277783</v>
          </cell>
        </row>
        <row r="14866">
          <cell r="A14866" t="str">
            <v>Senior Data Scientist</v>
          </cell>
          <cell r="H14866">
            <v>45120.293356481481</v>
          </cell>
        </row>
        <row r="14867">
          <cell r="A14867" t="str">
            <v>Data Engineer</v>
          </cell>
          <cell r="H14867">
            <v>45190.919930555552</v>
          </cell>
        </row>
        <row r="14868">
          <cell r="A14868" t="str">
            <v>Data Scientist</v>
          </cell>
          <cell r="H14868">
            <v>45124.548263888893</v>
          </cell>
        </row>
        <row r="14869">
          <cell r="A14869" t="str">
            <v>Data Analyst</v>
          </cell>
          <cell r="H14869">
            <v>45143.429270833331</v>
          </cell>
        </row>
        <row r="14870">
          <cell r="A14870" t="str">
            <v>Machine Learning Engineer</v>
          </cell>
          <cell r="H14870">
            <v>44988.694479166668</v>
          </cell>
        </row>
        <row r="14871">
          <cell r="A14871" t="str">
            <v>Senior Data Engineer</v>
          </cell>
          <cell r="H14871">
            <v>45227.010613425933</v>
          </cell>
        </row>
        <row r="14872">
          <cell r="A14872" t="str">
            <v>Senior Data Engineer</v>
          </cell>
          <cell r="H14872">
            <v>45285.499456018522</v>
          </cell>
        </row>
        <row r="14873">
          <cell r="A14873" t="str">
            <v>Senior Data Scientist</v>
          </cell>
          <cell r="H14873">
            <v>45019.017094907409</v>
          </cell>
        </row>
        <row r="14874">
          <cell r="A14874" t="str">
            <v>Data Analyst</v>
          </cell>
          <cell r="H14874">
            <v>45163.752233796287</v>
          </cell>
        </row>
        <row r="14875">
          <cell r="A14875" t="str">
            <v>Data Engineer</v>
          </cell>
          <cell r="H14875">
            <v>45170.854548611111</v>
          </cell>
        </row>
        <row r="14876">
          <cell r="A14876" t="str">
            <v>Senior Data Scientist</v>
          </cell>
          <cell r="H14876">
            <v>45173.088923611111</v>
          </cell>
        </row>
        <row r="14877">
          <cell r="A14877" t="str">
            <v>Data Engineer</v>
          </cell>
          <cell r="H14877">
            <v>45188.00167824074</v>
          </cell>
        </row>
        <row r="14878">
          <cell r="A14878" t="str">
            <v>Data Analyst</v>
          </cell>
          <cell r="H14878">
            <v>44960.502523148149</v>
          </cell>
        </row>
        <row r="14879">
          <cell r="A14879" t="str">
            <v>Data Analyst</v>
          </cell>
          <cell r="H14879">
            <v>45020.622418981482</v>
          </cell>
        </row>
        <row r="14880">
          <cell r="A14880" t="str">
            <v>Senior Data Scientist</v>
          </cell>
          <cell r="H14880">
            <v>44938.713541666657</v>
          </cell>
        </row>
        <row r="14881">
          <cell r="A14881" t="str">
            <v>Data Engineer</v>
          </cell>
          <cell r="H14881">
            <v>45101.298657407409</v>
          </cell>
        </row>
        <row r="14882">
          <cell r="A14882" t="str">
            <v>Data Scientist</v>
          </cell>
          <cell r="H14882">
            <v>44988.312800925924</v>
          </cell>
        </row>
        <row r="14883">
          <cell r="A14883" t="str">
            <v>Data Scientist</v>
          </cell>
          <cell r="H14883">
            <v>45042.505960648137</v>
          </cell>
        </row>
        <row r="14884">
          <cell r="A14884" t="str">
            <v>Data Scientist</v>
          </cell>
          <cell r="H14884">
            <v>45054.915543981479</v>
          </cell>
        </row>
        <row r="14885">
          <cell r="A14885" t="str">
            <v>Data Analyst</v>
          </cell>
          <cell r="H14885">
            <v>44964.66679398148</v>
          </cell>
        </row>
        <row r="14886">
          <cell r="A14886" t="str">
            <v>Data Analyst</v>
          </cell>
          <cell r="H14886">
            <v>45160.750497685192</v>
          </cell>
        </row>
        <row r="14887">
          <cell r="A14887" t="str">
            <v>Data Analyst</v>
          </cell>
          <cell r="H14887">
            <v>45278.541712962957</v>
          </cell>
        </row>
        <row r="14888">
          <cell r="A14888" t="str">
            <v>Data Analyst</v>
          </cell>
          <cell r="H14888">
            <v>45019.916967592602</v>
          </cell>
        </row>
        <row r="14889">
          <cell r="A14889" t="str">
            <v>Data Engineer</v>
          </cell>
          <cell r="H14889">
            <v>45084.371562499997</v>
          </cell>
        </row>
        <row r="14890">
          <cell r="A14890" t="str">
            <v>Data Engineer</v>
          </cell>
          <cell r="H14890">
            <v>45175.576006944437</v>
          </cell>
        </row>
        <row r="14891">
          <cell r="A14891" t="str">
            <v>Data Analyst</v>
          </cell>
          <cell r="H14891">
            <v>45041.560706018521</v>
          </cell>
        </row>
        <row r="14892">
          <cell r="A14892" t="str">
            <v>Data Scientist</v>
          </cell>
          <cell r="H14892">
            <v>44931.572233796287</v>
          </cell>
        </row>
        <row r="14893">
          <cell r="A14893" t="str">
            <v>Business Analyst</v>
          </cell>
          <cell r="H14893">
            <v>45097.636967592603</v>
          </cell>
        </row>
        <row r="14894">
          <cell r="A14894" t="str">
            <v>Data Scientist</v>
          </cell>
          <cell r="H14894">
            <v>44993.627314814818</v>
          </cell>
        </row>
        <row r="14895">
          <cell r="A14895" t="str">
            <v>Data Analyst</v>
          </cell>
          <cell r="H14895">
            <v>45027.833819444437</v>
          </cell>
        </row>
        <row r="14896">
          <cell r="A14896" t="str">
            <v>Data Engineer</v>
          </cell>
          <cell r="H14896">
            <v>45169.340949074067</v>
          </cell>
        </row>
        <row r="14897">
          <cell r="A14897" t="str">
            <v>Data Scientist</v>
          </cell>
          <cell r="H14897">
            <v>44972.378078703703</v>
          </cell>
        </row>
        <row r="14898">
          <cell r="A14898" t="str">
            <v>Data Scientist</v>
          </cell>
          <cell r="H14898">
            <v>44999.546331018522</v>
          </cell>
        </row>
        <row r="14899">
          <cell r="A14899" t="str">
            <v>Data Scientist</v>
          </cell>
          <cell r="H14899">
            <v>45018.600624999999</v>
          </cell>
        </row>
        <row r="14900">
          <cell r="A14900" t="str">
            <v>Data Scientist</v>
          </cell>
          <cell r="H14900">
            <v>45027.703414351847</v>
          </cell>
        </row>
        <row r="14901">
          <cell r="A14901" t="str">
            <v>Data Analyst</v>
          </cell>
          <cell r="H14901">
            <v>44942.721087962957</v>
          </cell>
        </row>
        <row r="14902">
          <cell r="A14902" t="str">
            <v>Data Analyst</v>
          </cell>
          <cell r="H14902">
            <v>45063.000069444453</v>
          </cell>
        </row>
        <row r="14903">
          <cell r="A14903" t="str">
            <v>Data Engineer</v>
          </cell>
          <cell r="H14903">
            <v>45044.581087962957</v>
          </cell>
        </row>
        <row r="14904">
          <cell r="A14904" t="str">
            <v>Senior Data Engineer</v>
          </cell>
          <cell r="H14904">
            <v>45280.67119212963</v>
          </cell>
        </row>
        <row r="14905">
          <cell r="A14905" t="str">
            <v>Data Scientist</v>
          </cell>
          <cell r="H14905">
            <v>45147.793483796297</v>
          </cell>
        </row>
        <row r="14906">
          <cell r="A14906" t="str">
            <v>Data Scientist</v>
          </cell>
          <cell r="H14906">
            <v>45134.54415509259</v>
          </cell>
        </row>
        <row r="14907">
          <cell r="A14907" t="str">
            <v>Senior Data Engineer</v>
          </cell>
          <cell r="H14907">
            <v>45244.669490740736</v>
          </cell>
        </row>
        <row r="14908">
          <cell r="A14908" t="str">
            <v>Data Scientist</v>
          </cell>
          <cell r="H14908">
            <v>45108.335636574076</v>
          </cell>
        </row>
        <row r="14909">
          <cell r="A14909" t="str">
            <v>Business Analyst</v>
          </cell>
          <cell r="H14909">
            <v>45201.008877314824</v>
          </cell>
        </row>
        <row r="14910">
          <cell r="A14910" t="str">
            <v>Data Analyst</v>
          </cell>
          <cell r="H14910">
            <v>45184.820659722223</v>
          </cell>
        </row>
        <row r="14911">
          <cell r="A14911" t="str">
            <v>Data Scientist</v>
          </cell>
          <cell r="H14911">
            <v>45157.418356481481</v>
          </cell>
        </row>
        <row r="14912">
          <cell r="A14912" t="str">
            <v>Data Scientist</v>
          </cell>
          <cell r="H14912">
            <v>45112.837534722217</v>
          </cell>
        </row>
        <row r="14913">
          <cell r="A14913" t="str">
            <v>Data Scientist</v>
          </cell>
          <cell r="H14913">
            <v>44942.546307870369</v>
          </cell>
        </row>
        <row r="14914">
          <cell r="A14914" t="str">
            <v>Business Analyst</v>
          </cell>
          <cell r="H14914">
            <v>45205.502453703702</v>
          </cell>
        </row>
        <row r="14915">
          <cell r="A14915" t="str">
            <v>Data Analyst</v>
          </cell>
          <cell r="H14915">
            <v>45167.502800925933</v>
          </cell>
        </row>
        <row r="14916">
          <cell r="A14916" t="str">
            <v>Machine Learning Engineer</v>
          </cell>
          <cell r="H14916">
            <v>45138.544074074067</v>
          </cell>
        </row>
        <row r="14917">
          <cell r="A14917" t="str">
            <v>Senior Data Engineer</v>
          </cell>
          <cell r="H14917">
            <v>45078.655173611107</v>
          </cell>
        </row>
        <row r="14918">
          <cell r="A14918" t="str">
            <v>Data Engineer</v>
          </cell>
          <cell r="H14918">
            <v>44984.962569444448</v>
          </cell>
        </row>
        <row r="14919">
          <cell r="A14919" t="str">
            <v>Data Analyst</v>
          </cell>
          <cell r="H14919">
            <v>45134.864583333343</v>
          </cell>
        </row>
        <row r="14920">
          <cell r="A14920" t="str">
            <v>Data Analyst</v>
          </cell>
          <cell r="H14920">
            <v>45141.750613425917</v>
          </cell>
        </row>
        <row r="14921">
          <cell r="A14921" t="str">
            <v>Data Analyst</v>
          </cell>
          <cell r="H14921">
            <v>45262.666770833333</v>
          </cell>
        </row>
        <row r="14922">
          <cell r="A14922" t="str">
            <v>Data Engineer</v>
          </cell>
          <cell r="H14922">
            <v>44949.755532407413</v>
          </cell>
        </row>
        <row r="14923">
          <cell r="A14923" t="str">
            <v>Data Analyst</v>
          </cell>
          <cell r="H14923">
            <v>44971.583356481482</v>
          </cell>
        </row>
        <row r="14924">
          <cell r="A14924" t="str">
            <v>Data Scientist</v>
          </cell>
          <cell r="H14924">
            <v>45035.670254629629</v>
          </cell>
        </row>
        <row r="14925">
          <cell r="A14925" t="str">
            <v>Machine Learning Engineer</v>
          </cell>
          <cell r="H14925">
            <v>45146.805115740739</v>
          </cell>
        </row>
        <row r="14926">
          <cell r="A14926" t="str">
            <v>Data Scientist</v>
          </cell>
          <cell r="H14926">
            <v>45021.977488425917</v>
          </cell>
        </row>
        <row r="14927">
          <cell r="A14927" t="str">
            <v>Machine Learning Engineer</v>
          </cell>
          <cell r="H14927">
            <v>45281.285162037027</v>
          </cell>
        </row>
        <row r="14928">
          <cell r="A14928" t="str">
            <v>Data Scientist</v>
          </cell>
          <cell r="H14928">
            <v>45284.625960648147</v>
          </cell>
        </row>
        <row r="14929">
          <cell r="A14929" t="str">
            <v>Data Scientist</v>
          </cell>
          <cell r="H14929">
            <v>45086.683287037027</v>
          </cell>
        </row>
        <row r="14930">
          <cell r="A14930" t="str">
            <v>Senior Data Scientist</v>
          </cell>
          <cell r="H14930">
            <v>45080.876793981479</v>
          </cell>
        </row>
        <row r="14931">
          <cell r="A14931" t="str">
            <v>Data Analyst</v>
          </cell>
          <cell r="H14931">
            <v>45165.250081018523</v>
          </cell>
        </row>
        <row r="14932">
          <cell r="A14932" t="str">
            <v>Data Analyst</v>
          </cell>
          <cell r="H14932">
            <v>45085.834560185183</v>
          </cell>
        </row>
        <row r="14933">
          <cell r="A14933" t="str">
            <v>Data Scientist</v>
          </cell>
          <cell r="H14933">
            <v>44947.464606481481</v>
          </cell>
        </row>
        <row r="14934">
          <cell r="A14934" t="str">
            <v>Business Analyst</v>
          </cell>
          <cell r="H14934">
            <v>45178.500416666669</v>
          </cell>
        </row>
        <row r="14935">
          <cell r="A14935" t="str">
            <v>Senior Data Scientist</v>
          </cell>
          <cell r="H14935">
            <v>44935.607314814813</v>
          </cell>
        </row>
        <row r="14936">
          <cell r="A14936" t="str">
            <v>Data Engineer</v>
          </cell>
          <cell r="H14936">
            <v>44977.423750000002</v>
          </cell>
        </row>
        <row r="14937">
          <cell r="A14937" t="str">
            <v>Data Engineer</v>
          </cell>
          <cell r="H14937">
            <v>45213.754791666674</v>
          </cell>
        </row>
        <row r="14938">
          <cell r="A14938" t="str">
            <v>Data Analyst</v>
          </cell>
          <cell r="H14938">
            <v>45012.876354166663</v>
          </cell>
        </row>
        <row r="14939">
          <cell r="A14939" t="str">
            <v>Senior Data Engineer</v>
          </cell>
          <cell r="H14939">
            <v>44928.630243055559</v>
          </cell>
        </row>
        <row r="14940">
          <cell r="A14940" t="str">
            <v>Data Scientist</v>
          </cell>
          <cell r="H14940">
            <v>45161.584340277783</v>
          </cell>
        </row>
        <row r="14941">
          <cell r="A14941" t="str">
            <v>Data Engineer</v>
          </cell>
          <cell r="H14941">
            <v>45086.02008101852</v>
          </cell>
        </row>
        <row r="14942">
          <cell r="A14942" t="str">
            <v>Senior Data Engineer</v>
          </cell>
          <cell r="H14942">
            <v>45077.637187499997</v>
          </cell>
        </row>
        <row r="14943">
          <cell r="A14943" t="str">
            <v>Data Scientist</v>
          </cell>
          <cell r="H14943">
            <v>44944.420856481483</v>
          </cell>
        </row>
        <row r="14944">
          <cell r="A14944" t="str">
            <v>Data Engineer</v>
          </cell>
          <cell r="H14944">
            <v>44951.328240740739</v>
          </cell>
        </row>
        <row r="14945">
          <cell r="A14945" t="str">
            <v>Senior Data Scientist</v>
          </cell>
          <cell r="H14945">
            <v>45042.297650462962</v>
          </cell>
        </row>
        <row r="14946">
          <cell r="A14946" t="str">
            <v>Data Scientist</v>
          </cell>
          <cell r="H14946">
            <v>45063.075370370367</v>
          </cell>
        </row>
        <row r="14947">
          <cell r="A14947" t="str">
            <v>Business Analyst</v>
          </cell>
          <cell r="H14947">
            <v>45223.542569444442</v>
          </cell>
        </row>
        <row r="14948">
          <cell r="A14948" t="str">
            <v>Senior Data Scientist</v>
          </cell>
          <cell r="H14948">
            <v>45058.628344907411</v>
          </cell>
        </row>
        <row r="14949">
          <cell r="A14949" t="str">
            <v>Senior Data Scientist</v>
          </cell>
          <cell r="H14949">
            <v>45073.46770833333</v>
          </cell>
        </row>
        <row r="14950">
          <cell r="A14950" t="str">
            <v>Senior Data Engineer</v>
          </cell>
          <cell r="H14950">
            <v>45207.997812499998</v>
          </cell>
        </row>
        <row r="14951">
          <cell r="A14951" t="str">
            <v>Data Analyst</v>
          </cell>
          <cell r="H14951">
            <v>44930.60428240741</v>
          </cell>
        </row>
        <row r="14952">
          <cell r="A14952" t="str">
            <v>Data Scientist</v>
          </cell>
          <cell r="H14952">
            <v>45029.875601851847</v>
          </cell>
        </row>
        <row r="14953">
          <cell r="A14953" t="str">
            <v>Data Scientist</v>
          </cell>
          <cell r="H14953">
            <v>44960.784930555557</v>
          </cell>
        </row>
        <row r="14954">
          <cell r="A14954" t="str">
            <v>Business Analyst</v>
          </cell>
          <cell r="H14954">
            <v>45149.01054398148</v>
          </cell>
        </row>
        <row r="14955">
          <cell r="A14955" t="str">
            <v>Data Scientist</v>
          </cell>
          <cell r="H14955">
            <v>44955.004224537042</v>
          </cell>
        </row>
        <row r="14956">
          <cell r="A14956" t="str">
            <v>Senior Data Engineer</v>
          </cell>
          <cell r="H14956">
            <v>45037.89565972222</v>
          </cell>
        </row>
        <row r="14957">
          <cell r="A14957" t="str">
            <v>Senior Data Scientist</v>
          </cell>
          <cell r="H14957">
            <v>45155.420520833337</v>
          </cell>
        </row>
        <row r="14958">
          <cell r="A14958" t="str">
            <v>Data Engineer</v>
          </cell>
          <cell r="H14958">
            <v>45112.797673611109</v>
          </cell>
        </row>
        <row r="14959">
          <cell r="A14959" t="str">
            <v>Data Analyst</v>
          </cell>
          <cell r="H14959">
            <v>45170.417731481481</v>
          </cell>
        </row>
        <row r="14960">
          <cell r="A14960" t="str">
            <v>Data Scientist</v>
          </cell>
          <cell r="H14960">
            <v>45173.335682870369</v>
          </cell>
        </row>
        <row r="14961">
          <cell r="A14961" t="str">
            <v>Data Engineer</v>
          </cell>
          <cell r="H14961">
            <v>44934.254548611112</v>
          </cell>
        </row>
        <row r="14962">
          <cell r="A14962" t="str">
            <v>Data Scientist</v>
          </cell>
          <cell r="H14962">
            <v>45245.095717592587</v>
          </cell>
        </row>
        <row r="14963">
          <cell r="A14963" t="str">
            <v>Data Engineer</v>
          </cell>
          <cell r="H14963">
            <v>45087.784166666657</v>
          </cell>
        </row>
        <row r="14964">
          <cell r="A14964" t="str">
            <v>Data Analyst</v>
          </cell>
          <cell r="H14964">
            <v>44993.625856481478</v>
          </cell>
        </row>
        <row r="14965">
          <cell r="A14965" t="str">
            <v>Data Engineer</v>
          </cell>
          <cell r="H14965">
            <v>44987.822152777779</v>
          </cell>
        </row>
        <row r="14966">
          <cell r="A14966" t="str">
            <v>Data Analyst</v>
          </cell>
          <cell r="H14966">
            <v>45244.708229166667</v>
          </cell>
        </row>
        <row r="14967">
          <cell r="A14967" t="str">
            <v>Data Engineer</v>
          </cell>
          <cell r="H14967">
            <v>44965.672407407408</v>
          </cell>
        </row>
        <row r="14968">
          <cell r="A14968" t="str">
            <v>Data Engineer</v>
          </cell>
          <cell r="H14968">
            <v>45091.992430555547</v>
          </cell>
        </row>
        <row r="14969">
          <cell r="A14969" t="str">
            <v>Data Scientist</v>
          </cell>
          <cell r="H14969">
            <v>45242.292939814812</v>
          </cell>
        </row>
        <row r="14970">
          <cell r="A14970" t="str">
            <v>Data Analyst</v>
          </cell>
          <cell r="H14970">
            <v>44977.634409722217</v>
          </cell>
        </row>
        <row r="14971">
          <cell r="A14971" t="str">
            <v>Data Analyst</v>
          </cell>
          <cell r="H14971">
            <v>45236.500671296293</v>
          </cell>
        </row>
        <row r="14972">
          <cell r="A14972" t="str">
            <v>Data Analyst</v>
          </cell>
          <cell r="H14972">
            <v>45015.983194444438</v>
          </cell>
        </row>
        <row r="14973">
          <cell r="A14973" t="str">
            <v>Data Analyst</v>
          </cell>
          <cell r="H14973">
            <v>44972.876747685194</v>
          </cell>
        </row>
        <row r="14974">
          <cell r="A14974" t="str">
            <v>Senior Data Engineer</v>
          </cell>
          <cell r="H14974">
            <v>45084.685127314813</v>
          </cell>
        </row>
        <row r="14975">
          <cell r="A14975" t="str">
            <v>Data Analyst</v>
          </cell>
          <cell r="H14975">
            <v>45166.250358796293</v>
          </cell>
        </row>
        <row r="14976">
          <cell r="A14976" t="str">
            <v>Data Scientist</v>
          </cell>
          <cell r="H14976">
            <v>45108.489108796297</v>
          </cell>
        </row>
        <row r="14977">
          <cell r="A14977" t="str">
            <v>Data Analyst</v>
          </cell>
          <cell r="H14977">
            <v>45182.2503125</v>
          </cell>
        </row>
        <row r="14978">
          <cell r="A14978" t="str">
            <v>Data Engineer</v>
          </cell>
          <cell r="H14978">
            <v>45126.014143518521</v>
          </cell>
        </row>
        <row r="14979">
          <cell r="A14979" t="str">
            <v>Data Engineer</v>
          </cell>
          <cell r="H14979">
            <v>44992.080775462957</v>
          </cell>
        </row>
        <row r="14980">
          <cell r="A14980" t="str">
            <v>Data Scientist</v>
          </cell>
          <cell r="H14980">
            <v>45083.793368055558</v>
          </cell>
        </row>
        <row r="14981">
          <cell r="A14981" t="str">
            <v>Data Scientist</v>
          </cell>
          <cell r="H14981">
            <v>45100.72859953704</v>
          </cell>
        </row>
        <row r="14982">
          <cell r="A14982" t="str">
            <v>Data Scientist</v>
          </cell>
          <cell r="H14982">
            <v>45207.251307870371</v>
          </cell>
        </row>
        <row r="14983">
          <cell r="A14983" t="str">
            <v>Data Engineer</v>
          </cell>
          <cell r="H14983">
            <v>45260.796678240738</v>
          </cell>
        </row>
        <row r="14984">
          <cell r="A14984" t="str">
            <v>Data Analyst</v>
          </cell>
          <cell r="H14984">
            <v>45269.70888888889</v>
          </cell>
        </row>
        <row r="14985">
          <cell r="A14985" t="str">
            <v>Senior Data Scientist</v>
          </cell>
          <cell r="H14985">
            <v>45062.78696759259</v>
          </cell>
        </row>
        <row r="14986">
          <cell r="A14986" t="str">
            <v>Senior Data Engineer</v>
          </cell>
          <cell r="H14986">
            <v>45163.575324074067</v>
          </cell>
        </row>
        <row r="14987">
          <cell r="A14987" t="str">
            <v>Senior Data Engineer</v>
          </cell>
          <cell r="H14987">
            <v>45258.963819444441</v>
          </cell>
        </row>
        <row r="14988">
          <cell r="A14988" t="str">
            <v>Data Scientist</v>
          </cell>
          <cell r="H14988">
            <v>45122.395104166673</v>
          </cell>
        </row>
        <row r="14989">
          <cell r="A14989" t="str">
            <v>Data Analyst</v>
          </cell>
          <cell r="H14989">
            <v>45098.876319444447</v>
          </cell>
        </row>
        <row r="14990">
          <cell r="A14990" t="str">
            <v>Data Scientist</v>
          </cell>
          <cell r="H14990">
            <v>45057.652280092603</v>
          </cell>
        </row>
        <row r="14991">
          <cell r="A14991" t="str">
            <v>Data Analyst</v>
          </cell>
          <cell r="H14991">
            <v>45163.625196759262</v>
          </cell>
        </row>
        <row r="14992">
          <cell r="A14992" t="str">
            <v>Senior Data Engineer</v>
          </cell>
          <cell r="H14992">
            <v>45126.347025462957</v>
          </cell>
        </row>
        <row r="14993">
          <cell r="A14993" t="str">
            <v>Data Analyst</v>
          </cell>
          <cell r="H14993">
            <v>44958.291562500002</v>
          </cell>
        </row>
        <row r="14994">
          <cell r="A14994" t="str">
            <v>Senior Data Analyst</v>
          </cell>
          <cell r="H14994">
            <v>44933.125914351847</v>
          </cell>
        </row>
        <row r="14995">
          <cell r="A14995" t="str">
            <v>Machine Learning Engineer</v>
          </cell>
          <cell r="H14995">
            <v>45084.871608796297</v>
          </cell>
        </row>
        <row r="14996">
          <cell r="A14996" t="str">
            <v>Software Engineer</v>
          </cell>
          <cell r="H14996">
            <v>45055.667962962973</v>
          </cell>
        </row>
        <row r="14997">
          <cell r="A14997" t="str">
            <v>Machine Learning Engineer</v>
          </cell>
          <cell r="H14997">
            <v>45097.799664351849</v>
          </cell>
        </row>
        <row r="14998">
          <cell r="A14998" t="str">
            <v>Data Scientist</v>
          </cell>
          <cell r="H14998">
            <v>45200.110532407409</v>
          </cell>
        </row>
        <row r="14999">
          <cell r="A14999" t="str">
            <v>Senior Data Engineer</v>
          </cell>
          <cell r="H14999">
            <v>44947.463125000002</v>
          </cell>
        </row>
        <row r="15000">
          <cell r="A15000" t="str">
            <v>Data Analyst</v>
          </cell>
          <cell r="H15000">
            <v>44949.793692129628</v>
          </cell>
        </row>
        <row r="15001">
          <cell r="A15001" t="str">
            <v>Data Scientist</v>
          </cell>
          <cell r="H15001">
            <v>45256.917766203696</v>
          </cell>
        </row>
        <row r="15002">
          <cell r="A15002" t="str">
            <v>Data Scientist</v>
          </cell>
          <cell r="H15002">
            <v>45041.294895833344</v>
          </cell>
        </row>
        <row r="15003">
          <cell r="A15003" t="str">
            <v>Data Engineer</v>
          </cell>
          <cell r="H15003">
            <v>44999.510682870372</v>
          </cell>
        </row>
        <row r="15004">
          <cell r="A15004" t="str">
            <v>Data Analyst</v>
          </cell>
          <cell r="H15004">
            <v>45083.472615740742</v>
          </cell>
        </row>
        <row r="15005">
          <cell r="A15005" t="str">
            <v>Data Scientist</v>
          </cell>
          <cell r="H15005">
            <v>45104.711284722223</v>
          </cell>
        </row>
        <row r="15006">
          <cell r="A15006" t="str">
            <v>Data Scientist</v>
          </cell>
          <cell r="H15006">
            <v>45219.78429398148</v>
          </cell>
        </row>
        <row r="15007">
          <cell r="A15007" t="str">
            <v>Data Analyst</v>
          </cell>
          <cell r="H15007">
            <v>45100.748032407413</v>
          </cell>
        </row>
        <row r="15008">
          <cell r="A15008" t="str">
            <v>Data Analyst</v>
          </cell>
          <cell r="H15008">
            <v>45154.375011574077</v>
          </cell>
        </row>
        <row r="15009">
          <cell r="A15009" t="str">
            <v>Data Scientist</v>
          </cell>
          <cell r="H15009">
            <v>45169.850023148138</v>
          </cell>
        </row>
        <row r="15010">
          <cell r="A15010" t="str">
            <v>Senior Data Analyst</v>
          </cell>
          <cell r="H15010">
            <v>44969.375162037039</v>
          </cell>
        </row>
        <row r="15011">
          <cell r="A15011" t="str">
            <v>Senior Data Engineer</v>
          </cell>
          <cell r="H15011">
            <v>45107.632453703707</v>
          </cell>
        </row>
        <row r="15012">
          <cell r="A15012" t="str">
            <v>Data Scientist</v>
          </cell>
          <cell r="H15012">
            <v>45223.042002314818</v>
          </cell>
        </row>
        <row r="15013">
          <cell r="A15013" t="str">
            <v>Data Engineer</v>
          </cell>
          <cell r="H15013">
            <v>45121.298784722218</v>
          </cell>
        </row>
        <row r="15014">
          <cell r="A15014" t="str">
            <v>Data Analyst</v>
          </cell>
          <cell r="H15014">
            <v>45261.000300925924</v>
          </cell>
        </row>
        <row r="15015">
          <cell r="A15015" t="str">
            <v>Data Engineer</v>
          </cell>
          <cell r="H15015">
            <v>45251.672048611108</v>
          </cell>
        </row>
        <row r="15016">
          <cell r="A15016" t="str">
            <v>Data Analyst</v>
          </cell>
          <cell r="H15016">
            <v>44942.803240740737</v>
          </cell>
        </row>
        <row r="15017">
          <cell r="A15017" t="str">
            <v>Business Analyst</v>
          </cell>
          <cell r="H15017">
            <v>45232.583599537043</v>
          </cell>
        </row>
        <row r="15018">
          <cell r="A15018" t="str">
            <v>Data Scientist</v>
          </cell>
          <cell r="H15018">
            <v>45146.542685185188</v>
          </cell>
        </row>
        <row r="15019">
          <cell r="A15019" t="str">
            <v>Data Engineer</v>
          </cell>
          <cell r="H15019">
            <v>45033.713240740741</v>
          </cell>
        </row>
        <row r="15020">
          <cell r="A15020" t="str">
            <v>Data Engineer</v>
          </cell>
          <cell r="H15020">
            <v>45110.558437500003</v>
          </cell>
        </row>
        <row r="15021">
          <cell r="A15021" t="str">
            <v>Data Scientist</v>
          </cell>
          <cell r="H15021">
            <v>45267.752858796302</v>
          </cell>
        </row>
        <row r="15022">
          <cell r="A15022" t="str">
            <v>Data Engineer</v>
          </cell>
          <cell r="H15022">
            <v>44972.924710648149</v>
          </cell>
        </row>
        <row r="15023">
          <cell r="A15023" t="str">
            <v>Data Scientist</v>
          </cell>
          <cell r="H15023">
            <v>45236.346168981479</v>
          </cell>
        </row>
        <row r="15024">
          <cell r="A15024" t="str">
            <v>Data Engineer</v>
          </cell>
          <cell r="H15024">
            <v>45159.363495370373</v>
          </cell>
        </row>
        <row r="15025">
          <cell r="A15025" t="str">
            <v>Data Engineer</v>
          </cell>
          <cell r="H15025">
            <v>45049.897476851853</v>
          </cell>
        </row>
        <row r="15026">
          <cell r="A15026" t="str">
            <v>Data Engineer</v>
          </cell>
          <cell r="H15026">
            <v>45192.004502314812</v>
          </cell>
        </row>
        <row r="15027">
          <cell r="A15027" t="str">
            <v>Data Engineer</v>
          </cell>
          <cell r="H15027">
            <v>44998.508842592593</v>
          </cell>
        </row>
        <row r="15028">
          <cell r="A15028" t="str">
            <v>Data Scientist</v>
          </cell>
          <cell r="H15028">
            <v>45129.747013888889</v>
          </cell>
        </row>
        <row r="15029">
          <cell r="A15029" t="str">
            <v>Senior Data Engineer</v>
          </cell>
          <cell r="H15029">
            <v>45049.480358796303</v>
          </cell>
        </row>
        <row r="15030">
          <cell r="A15030" t="str">
            <v>Senior Data Scientist</v>
          </cell>
          <cell r="H15030">
            <v>45077.351724537039</v>
          </cell>
        </row>
        <row r="15031">
          <cell r="A15031" t="str">
            <v>Senior Data Analyst</v>
          </cell>
          <cell r="H15031">
            <v>45057.401921296303</v>
          </cell>
        </row>
        <row r="15032">
          <cell r="A15032" t="str">
            <v>Data Engineer</v>
          </cell>
          <cell r="H15032">
            <v>44984.628472222219</v>
          </cell>
        </row>
        <row r="15033">
          <cell r="A15033" t="str">
            <v>Data Engineer</v>
          </cell>
          <cell r="H15033">
            <v>45015.295891203707</v>
          </cell>
        </row>
        <row r="15034">
          <cell r="A15034" t="str">
            <v>Data Analyst</v>
          </cell>
          <cell r="H15034">
            <v>44972.667442129627</v>
          </cell>
        </row>
        <row r="15035">
          <cell r="A15035" t="str">
            <v>Data Scientist</v>
          </cell>
          <cell r="H15035">
            <v>44979.281053240738</v>
          </cell>
        </row>
        <row r="15036">
          <cell r="A15036" t="str">
            <v>Data Engineer</v>
          </cell>
          <cell r="H15036">
            <v>45230.712187500001</v>
          </cell>
        </row>
        <row r="15037">
          <cell r="A15037" t="str">
            <v>Data Scientist</v>
          </cell>
          <cell r="H15037">
            <v>45248.584340277783</v>
          </cell>
        </row>
        <row r="15038">
          <cell r="A15038" t="str">
            <v>Data Scientist</v>
          </cell>
          <cell r="H15038">
            <v>44963.254953703698</v>
          </cell>
        </row>
        <row r="15039">
          <cell r="A15039" t="str">
            <v>Data Engineer</v>
          </cell>
          <cell r="H15039">
            <v>45063.855428240742</v>
          </cell>
        </row>
        <row r="15040">
          <cell r="A15040" t="str">
            <v>Data Scientist</v>
          </cell>
          <cell r="H15040">
            <v>45270.42664351852</v>
          </cell>
        </row>
        <row r="15041">
          <cell r="A15041" t="str">
            <v>Data Engineer</v>
          </cell>
          <cell r="H15041">
            <v>45001.006736111107</v>
          </cell>
        </row>
        <row r="15042">
          <cell r="A15042" t="str">
            <v>Data Analyst</v>
          </cell>
          <cell r="H15042">
            <v>45268.823194444441</v>
          </cell>
        </row>
        <row r="15043">
          <cell r="A15043" t="str">
            <v>Data Scientist</v>
          </cell>
          <cell r="H15043">
            <v>45138.460393518522</v>
          </cell>
        </row>
        <row r="15044">
          <cell r="A15044" t="str">
            <v>Software Engineer</v>
          </cell>
          <cell r="H15044">
            <v>45055.569305555553</v>
          </cell>
        </row>
        <row r="15045">
          <cell r="A15045" t="str">
            <v>Business Analyst</v>
          </cell>
          <cell r="H15045">
            <v>45201.008900462963</v>
          </cell>
        </row>
        <row r="15046">
          <cell r="A15046" t="str">
            <v>Data Analyst</v>
          </cell>
          <cell r="H15046">
            <v>45264.791875000003</v>
          </cell>
        </row>
        <row r="15047">
          <cell r="A15047" t="str">
            <v>Data Scientist</v>
          </cell>
          <cell r="H15047">
            <v>45006.917743055557</v>
          </cell>
        </row>
        <row r="15048">
          <cell r="A15048" t="str">
            <v>Data Scientist</v>
          </cell>
          <cell r="H15048">
            <v>45276.38722222222</v>
          </cell>
        </row>
        <row r="15049">
          <cell r="A15049" t="str">
            <v>Data Analyst</v>
          </cell>
          <cell r="H15049">
            <v>45238.765196759261</v>
          </cell>
        </row>
        <row r="15050">
          <cell r="A15050" t="str">
            <v>Data Analyst</v>
          </cell>
          <cell r="H15050">
            <v>45155.83357638889</v>
          </cell>
        </row>
        <row r="15051">
          <cell r="A15051" t="str">
            <v>Data Scientist</v>
          </cell>
          <cell r="H15051">
            <v>45041.667500000003</v>
          </cell>
        </row>
        <row r="15052">
          <cell r="A15052" t="str">
            <v>Data Scientist</v>
          </cell>
          <cell r="H15052">
            <v>44934.710300925923</v>
          </cell>
        </row>
        <row r="15053">
          <cell r="A15053" t="str">
            <v>Data Analyst</v>
          </cell>
          <cell r="H15053">
            <v>45131.708993055552</v>
          </cell>
        </row>
        <row r="15054">
          <cell r="A15054" t="str">
            <v>Data Analyst</v>
          </cell>
          <cell r="H15054">
            <v>44940.583784722221</v>
          </cell>
        </row>
        <row r="15055">
          <cell r="A15055" t="str">
            <v>Data Analyst</v>
          </cell>
          <cell r="H15055">
            <v>44933.333541666667</v>
          </cell>
        </row>
        <row r="15056">
          <cell r="A15056" t="str">
            <v>Data Scientist</v>
          </cell>
          <cell r="H15056">
            <v>44952.776458333326</v>
          </cell>
        </row>
        <row r="15057">
          <cell r="A15057" t="str">
            <v>Data Scientist</v>
          </cell>
          <cell r="H15057">
            <v>45118.336886574078</v>
          </cell>
        </row>
        <row r="15058">
          <cell r="A15058" t="str">
            <v>Data Engineer</v>
          </cell>
          <cell r="H15058">
            <v>45250.711898148147</v>
          </cell>
        </row>
        <row r="15059">
          <cell r="A15059" t="str">
            <v>Data Analyst</v>
          </cell>
          <cell r="H15059">
            <v>44943.835104166668</v>
          </cell>
        </row>
        <row r="15060">
          <cell r="A15060" t="str">
            <v>Senior Data Scientist</v>
          </cell>
          <cell r="H15060">
            <v>45232.668564814812</v>
          </cell>
        </row>
        <row r="15061">
          <cell r="A15061" t="str">
            <v>Data Scientist</v>
          </cell>
          <cell r="H15061">
            <v>45164.294131944444</v>
          </cell>
        </row>
        <row r="15062">
          <cell r="A15062" t="str">
            <v>Data Scientist</v>
          </cell>
          <cell r="H15062">
            <v>45014.420092592591</v>
          </cell>
        </row>
        <row r="15063">
          <cell r="A15063" t="str">
            <v>Data Analyst</v>
          </cell>
          <cell r="H15063">
            <v>44961.380474537043</v>
          </cell>
        </row>
        <row r="15064">
          <cell r="A15064" t="str">
            <v>Data Scientist</v>
          </cell>
          <cell r="H15064">
            <v>45188.001342592594</v>
          </cell>
        </row>
        <row r="15065">
          <cell r="A15065" t="str">
            <v>Data Scientist</v>
          </cell>
          <cell r="H15065">
            <v>45217.959976851853</v>
          </cell>
        </row>
        <row r="15066">
          <cell r="A15066" t="str">
            <v>Data Scientist</v>
          </cell>
          <cell r="H15066">
            <v>45055.40185185185</v>
          </cell>
        </row>
        <row r="15067">
          <cell r="A15067" t="str">
            <v>Data Scientist</v>
          </cell>
          <cell r="H15067">
            <v>45215.085162037038</v>
          </cell>
        </row>
        <row r="15068">
          <cell r="A15068" t="str">
            <v>Data Engineer</v>
          </cell>
          <cell r="H15068">
            <v>45169.548425925917</v>
          </cell>
        </row>
        <row r="15069">
          <cell r="A15069" t="str">
            <v>Data Analyst</v>
          </cell>
          <cell r="H15069">
            <v>44943.918680555558</v>
          </cell>
        </row>
        <row r="15070">
          <cell r="A15070" t="str">
            <v>Data Scientist</v>
          </cell>
          <cell r="H15070">
            <v>45279.835740740738</v>
          </cell>
        </row>
        <row r="15071">
          <cell r="A15071" t="str">
            <v>Senior Data Engineer</v>
          </cell>
          <cell r="H15071">
            <v>44933.592916666668</v>
          </cell>
        </row>
        <row r="15072">
          <cell r="A15072" t="str">
            <v>Business Analyst</v>
          </cell>
          <cell r="H15072">
            <v>45273.675659722219</v>
          </cell>
        </row>
        <row r="15073">
          <cell r="A15073" t="str">
            <v>Data Analyst</v>
          </cell>
          <cell r="H15073">
            <v>44958.834224537037</v>
          </cell>
        </row>
        <row r="15074">
          <cell r="A15074" t="str">
            <v>Data Engineer</v>
          </cell>
          <cell r="H15074">
            <v>45153.840115740742</v>
          </cell>
        </row>
        <row r="15075">
          <cell r="A15075" t="str">
            <v>Data Scientist</v>
          </cell>
          <cell r="H15075">
            <v>44929.981851851851</v>
          </cell>
        </row>
        <row r="15076">
          <cell r="A15076" t="str">
            <v>Data Engineer</v>
          </cell>
          <cell r="H15076">
            <v>45047.756967592592</v>
          </cell>
        </row>
        <row r="15077">
          <cell r="A15077" t="str">
            <v>Business Analyst</v>
          </cell>
          <cell r="H15077">
            <v>45191.623333333337</v>
          </cell>
        </row>
        <row r="15078">
          <cell r="A15078" t="str">
            <v>Data Engineer</v>
          </cell>
          <cell r="H15078">
            <v>45062.285219907397</v>
          </cell>
        </row>
        <row r="15079">
          <cell r="A15079" t="str">
            <v>Data Analyst</v>
          </cell>
          <cell r="H15079">
            <v>44969.381585648152</v>
          </cell>
        </row>
        <row r="15080">
          <cell r="A15080" t="str">
            <v>Data Analyst</v>
          </cell>
          <cell r="H15080">
            <v>45147.500011574077</v>
          </cell>
        </row>
        <row r="15081">
          <cell r="A15081" t="str">
            <v>Senior Data Engineer</v>
          </cell>
          <cell r="H15081">
            <v>45209.712893518517</v>
          </cell>
        </row>
        <row r="15082">
          <cell r="A15082" t="str">
            <v>Data Analyst</v>
          </cell>
          <cell r="H15082">
            <v>45152.683449074073</v>
          </cell>
        </row>
        <row r="15083">
          <cell r="A15083" t="str">
            <v>Data Scientist</v>
          </cell>
          <cell r="H15083">
            <v>44948.22383101852</v>
          </cell>
        </row>
        <row r="15084">
          <cell r="A15084" t="str">
            <v>Data Analyst</v>
          </cell>
          <cell r="H15084">
            <v>44934.06009259259</v>
          </cell>
        </row>
        <row r="15085">
          <cell r="A15085" t="str">
            <v>Data Engineer</v>
          </cell>
          <cell r="H15085">
            <v>44985.588564814818</v>
          </cell>
        </row>
        <row r="15086">
          <cell r="A15086" t="str">
            <v>Data Scientist</v>
          </cell>
          <cell r="H15086">
            <v>45054.860983796287</v>
          </cell>
        </row>
        <row r="15087">
          <cell r="A15087" t="str">
            <v>Senior Data Analyst</v>
          </cell>
          <cell r="H15087">
            <v>44930.560601851852</v>
          </cell>
        </row>
        <row r="15088">
          <cell r="A15088" t="str">
            <v>Data Engineer</v>
          </cell>
          <cell r="H15088">
            <v>45237.420312499999</v>
          </cell>
        </row>
        <row r="15089">
          <cell r="A15089" t="str">
            <v>Senior Data Analyst</v>
          </cell>
          <cell r="H15089">
            <v>45264.792824074073</v>
          </cell>
        </row>
        <row r="15090">
          <cell r="A15090" t="str">
            <v>Senior Data Scientist</v>
          </cell>
          <cell r="H15090">
            <v>44936.639085648138</v>
          </cell>
        </row>
        <row r="15091">
          <cell r="A15091" t="str">
            <v>Business Analyst</v>
          </cell>
          <cell r="H15091">
            <v>45119.833958333344</v>
          </cell>
        </row>
        <row r="15092">
          <cell r="A15092" t="str">
            <v>Data Scientist</v>
          </cell>
          <cell r="H15092">
            <v>44955.003750000003</v>
          </cell>
        </row>
        <row r="15093">
          <cell r="A15093" t="str">
            <v>Data Engineer</v>
          </cell>
          <cell r="H15093">
            <v>45048.632256944453</v>
          </cell>
        </row>
        <row r="15094">
          <cell r="A15094" t="str">
            <v>Data Analyst</v>
          </cell>
          <cell r="H15094">
            <v>45208.670810185176</v>
          </cell>
        </row>
        <row r="15095">
          <cell r="A15095" t="str">
            <v>Data Engineer</v>
          </cell>
          <cell r="H15095">
            <v>45017.086724537039</v>
          </cell>
        </row>
        <row r="15096">
          <cell r="A15096" t="str">
            <v>Senior Data Engineer</v>
          </cell>
          <cell r="H15096">
            <v>45120.633171296293</v>
          </cell>
        </row>
        <row r="15097">
          <cell r="A15097" t="str">
            <v>Data Analyst</v>
          </cell>
          <cell r="H15097">
            <v>44939.461585648147</v>
          </cell>
        </row>
        <row r="15098">
          <cell r="A15098" t="str">
            <v>Business Analyst</v>
          </cell>
          <cell r="H15098">
            <v>45142.498252314806</v>
          </cell>
        </row>
        <row r="15099">
          <cell r="A15099" t="str">
            <v>Data Analyst</v>
          </cell>
          <cell r="H15099">
            <v>45181.66684027778</v>
          </cell>
        </row>
        <row r="15100">
          <cell r="A15100" t="str">
            <v>Senior Data Engineer</v>
          </cell>
          <cell r="H15100">
            <v>45014.691064814811</v>
          </cell>
        </row>
        <row r="15101">
          <cell r="A15101" t="str">
            <v>Data Analyst</v>
          </cell>
          <cell r="H15101">
            <v>45251.361446759263</v>
          </cell>
        </row>
        <row r="15102">
          <cell r="A15102" t="str">
            <v>Data Scientist</v>
          </cell>
          <cell r="H15102">
            <v>45042.378854166673</v>
          </cell>
        </row>
        <row r="15103">
          <cell r="A15103" t="str">
            <v>Data Analyst</v>
          </cell>
          <cell r="H15103">
            <v>44972.583472222221</v>
          </cell>
        </row>
        <row r="15104">
          <cell r="A15104" t="str">
            <v>Senior Data Engineer</v>
          </cell>
          <cell r="H15104">
            <v>45027.910196759258</v>
          </cell>
        </row>
        <row r="15105">
          <cell r="A15105" t="str">
            <v>Data Analyst</v>
          </cell>
          <cell r="H15105">
            <v>45025.999965277777</v>
          </cell>
        </row>
        <row r="15106">
          <cell r="A15106" t="str">
            <v>Data Scientist</v>
          </cell>
          <cell r="H15106">
            <v>45153.328935185193</v>
          </cell>
        </row>
        <row r="15107">
          <cell r="A15107" t="str">
            <v>Data Engineer</v>
          </cell>
          <cell r="H15107">
            <v>45070.672314814823</v>
          </cell>
        </row>
        <row r="15108">
          <cell r="A15108" t="str">
            <v>Data Scientist</v>
          </cell>
          <cell r="H15108">
            <v>45082.628240740742</v>
          </cell>
        </row>
        <row r="15109">
          <cell r="A15109" t="str">
            <v>Data Scientist</v>
          </cell>
          <cell r="H15109">
            <v>45161.295659722222</v>
          </cell>
        </row>
        <row r="15110">
          <cell r="A15110" t="str">
            <v>Data Analyst</v>
          </cell>
          <cell r="H15110">
            <v>45103.834918981483</v>
          </cell>
        </row>
        <row r="15111">
          <cell r="A15111" t="str">
            <v>Data Engineer</v>
          </cell>
          <cell r="H15111">
            <v>45058.394212962958</v>
          </cell>
        </row>
        <row r="15112">
          <cell r="A15112" t="str">
            <v>Data Scientist</v>
          </cell>
          <cell r="H15112">
            <v>45194.568449074082</v>
          </cell>
        </row>
        <row r="15113">
          <cell r="A15113" t="str">
            <v>Data Analyst</v>
          </cell>
          <cell r="H15113">
            <v>45110.292175925933</v>
          </cell>
        </row>
        <row r="15114">
          <cell r="A15114" t="str">
            <v>Data Engineer</v>
          </cell>
          <cell r="H15114">
            <v>45167.601921296293</v>
          </cell>
        </row>
        <row r="15115">
          <cell r="A15115" t="str">
            <v>Data Scientist</v>
          </cell>
          <cell r="H15115">
            <v>45100.429745370369</v>
          </cell>
        </row>
        <row r="15116">
          <cell r="A15116" t="str">
            <v>Senior Data Engineer</v>
          </cell>
          <cell r="H15116">
            <v>45086.338726851849</v>
          </cell>
        </row>
        <row r="15117">
          <cell r="A15117" t="str">
            <v>Data Analyst</v>
          </cell>
          <cell r="H15117">
            <v>45190.792766203696</v>
          </cell>
        </row>
        <row r="15118">
          <cell r="A15118" t="str">
            <v>Data Analyst</v>
          </cell>
          <cell r="H15118">
            <v>45215.625023148154</v>
          </cell>
        </row>
        <row r="15119">
          <cell r="A15119" t="str">
            <v>Data Analyst</v>
          </cell>
          <cell r="H15119">
            <v>45141.958356481482</v>
          </cell>
        </row>
        <row r="15120">
          <cell r="A15120" t="str">
            <v>Data Scientist</v>
          </cell>
          <cell r="H15120">
            <v>44964.324745370373</v>
          </cell>
        </row>
        <row r="15121">
          <cell r="A15121" t="str">
            <v>Data Scientist</v>
          </cell>
          <cell r="H15121">
            <v>44955.587905092587</v>
          </cell>
        </row>
        <row r="15122">
          <cell r="A15122" t="str">
            <v>Data Engineer</v>
          </cell>
          <cell r="H15122">
            <v>45022.008298611108</v>
          </cell>
        </row>
        <row r="15123">
          <cell r="A15123" t="str">
            <v>Data Engineer</v>
          </cell>
          <cell r="H15123">
            <v>45072.83935185185</v>
          </cell>
        </row>
        <row r="15124">
          <cell r="A15124" t="str">
            <v>Senior Data Analyst</v>
          </cell>
          <cell r="H15124">
            <v>45241.375775462962</v>
          </cell>
        </row>
        <row r="15125">
          <cell r="A15125" t="str">
            <v>Senior Data Engineer</v>
          </cell>
          <cell r="H15125">
            <v>45267.463935185187</v>
          </cell>
        </row>
        <row r="15126">
          <cell r="A15126" t="str">
            <v>Senior Data Engineer</v>
          </cell>
          <cell r="H15126">
            <v>45048.623356481483</v>
          </cell>
        </row>
        <row r="15127">
          <cell r="A15127" t="str">
            <v>Data Scientist</v>
          </cell>
          <cell r="H15127">
            <v>45058.712280092594</v>
          </cell>
        </row>
        <row r="15128">
          <cell r="A15128" t="str">
            <v>Senior Data Analyst</v>
          </cell>
          <cell r="H15128">
            <v>45058.918726851851</v>
          </cell>
        </row>
        <row r="15129">
          <cell r="A15129" t="str">
            <v>Data Engineer</v>
          </cell>
          <cell r="H15129">
            <v>45138.636562500003</v>
          </cell>
        </row>
        <row r="15130">
          <cell r="A15130" t="str">
            <v>Data Scientist</v>
          </cell>
          <cell r="H15130">
            <v>45001.62909722222</v>
          </cell>
        </row>
        <row r="15131">
          <cell r="A15131" t="str">
            <v>Data Engineer</v>
          </cell>
          <cell r="H15131">
            <v>45076.85423611111</v>
          </cell>
        </row>
        <row r="15132">
          <cell r="A15132" t="str">
            <v>Senior Data Scientist</v>
          </cell>
          <cell r="H15132">
            <v>44994.429976851847</v>
          </cell>
        </row>
        <row r="15133">
          <cell r="A15133" t="str">
            <v>Data Scientist</v>
          </cell>
          <cell r="H15133">
            <v>45113.736643518518</v>
          </cell>
        </row>
        <row r="15134">
          <cell r="A15134" t="str">
            <v>Data Scientist</v>
          </cell>
          <cell r="H15134">
            <v>45190.626828703702</v>
          </cell>
        </row>
        <row r="15135">
          <cell r="A15135" t="str">
            <v>Cloud Engineer</v>
          </cell>
          <cell r="H15135">
            <v>45259.634247685193</v>
          </cell>
        </row>
        <row r="15136">
          <cell r="A15136" t="str">
            <v>Data Scientist</v>
          </cell>
          <cell r="H15136">
            <v>44953.795289351852</v>
          </cell>
        </row>
        <row r="15137">
          <cell r="A15137" t="str">
            <v>Data Engineer</v>
          </cell>
          <cell r="H15137">
            <v>44981.337326388893</v>
          </cell>
        </row>
        <row r="15138">
          <cell r="A15138" t="str">
            <v>Data Engineer</v>
          </cell>
          <cell r="H15138">
            <v>45285.997824074067</v>
          </cell>
        </row>
        <row r="15139">
          <cell r="A15139" t="str">
            <v>Business Analyst</v>
          </cell>
          <cell r="H15139">
            <v>45208.0000462963</v>
          </cell>
        </row>
        <row r="15140">
          <cell r="A15140" t="str">
            <v>Data Scientist</v>
          </cell>
          <cell r="H15140">
            <v>45287.319490740738</v>
          </cell>
        </row>
        <row r="15141">
          <cell r="A15141" t="str">
            <v>Data Scientist</v>
          </cell>
          <cell r="H15141">
            <v>45133.628136574072</v>
          </cell>
        </row>
        <row r="15142">
          <cell r="A15142" t="str">
            <v>Senior Data Scientist</v>
          </cell>
          <cell r="H15142">
            <v>45226.913321759261</v>
          </cell>
        </row>
        <row r="15143">
          <cell r="A15143" t="str">
            <v>Data Scientist</v>
          </cell>
          <cell r="H15143">
            <v>45181.837222222217</v>
          </cell>
        </row>
        <row r="15144">
          <cell r="A15144" t="str">
            <v>Data Analyst</v>
          </cell>
          <cell r="H15144">
            <v>45188.001192129632</v>
          </cell>
        </row>
        <row r="15145">
          <cell r="A15145" t="str">
            <v>Data Scientist</v>
          </cell>
          <cell r="H15145">
            <v>45207.250185185178</v>
          </cell>
        </row>
        <row r="15146">
          <cell r="A15146" t="str">
            <v>Data Scientist</v>
          </cell>
          <cell r="H15146">
            <v>45159.625138888892</v>
          </cell>
        </row>
        <row r="15147">
          <cell r="A15147" t="str">
            <v>Data Engineer</v>
          </cell>
          <cell r="H15147">
            <v>45210.564085648148</v>
          </cell>
        </row>
        <row r="15148">
          <cell r="A15148" t="str">
            <v>Business Analyst</v>
          </cell>
          <cell r="H15148">
            <v>44951.586157407408</v>
          </cell>
        </row>
        <row r="15149">
          <cell r="A15149" t="str">
            <v>Software Engineer</v>
          </cell>
          <cell r="H15149">
            <v>45150.747418981482</v>
          </cell>
        </row>
        <row r="15150">
          <cell r="A15150" t="str">
            <v>Machine Learning Engineer</v>
          </cell>
          <cell r="H15150">
            <v>45127.703275462962</v>
          </cell>
        </row>
        <row r="15151">
          <cell r="A15151" t="str">
            <v>Software Engineer</v>
          </cell>
          <cell r="H15151">
            <v>45044.744618055563</v>
          </cell>
        </row>
        <row r="15152">
          <cell r="A15152" t="str">
            <v>Data Engineer</v>
          </cell>
          <cell r="H15152">
            <v>45104.68644675926</v>
          </cell>
        </row>
        <row r="15153">
          <cell r="A15153" t="str">
            <v>Senior Data Scientist</v>
          </cell>
          <cell r="H15153">
            <v>45216.418321759258</v>
          </cell>
        </row>
        <row r="15154">
          <cell r="A15154" t="str">
            <v>Senior Data Engineer</v>
          </cell>
          <cell r="H15154">
            <v>44991.940567129634</v>
          </cell>
        </row>
        <row r="15155">
          <cell r="A15155" t="str">
            <v>Data Scientist</v>
          </cell>
          <cell r="H15155">
            <v>45182.397627314807</v>
          </cell>
        </row>
        <row r="15156">
          <cell r="A15156" t="str">
            <v>Data Analyst</v>
          </cell>
          <cell r="H15156">
            <v>45201.625659722216</v>
          </cell>
        </row>
        <row r="15157">
          <cell r="A15157" t="str">
            <v>Data Analyst</v>
          </cell>
          <cell r="H15157">
            <v>45141.334340277783</v>
          </cell>
        </row>
        <row r="15158">
          <cell r="A15158" t="str">
            <v>Data Scientist</v>
          </cell>
          <cell r="H15158">
            <v>44946.288958333331</v>
          </cell>
        </row>
        <row r="15159">
          <cell r="A15159" t="str">
            <v>Data Scientist</v>
          </cell>
          <cell r="H15159">
            <v>45243.793680555558</v>
          </cell>
        </row>
        <row r="15160">
          <cell r="A15160" t="str">
            <v>Data Scientist</v>
          </cell>
          <cell r="H15160">
            <v>45213.419861111113</v>
          </cell>
        </row>
        <row r="15161">
          <cell r="A15161" t="str">
            <v>Data Scientist</v>
          </cell>
          <cell r="H15161">
            <v>45029.484918981478</v>
          </cell>
        </row>
        <row r="15162">
          <cell r="A15162" t="str">
            <v>Data Engineer</v>
          </cell>
          <cell r="H15162">
            <v>45244.794930555552</v>
          </cell>
        </row>
        <row r="15163">
          <cell r="A15163" t="str">
            <v>Data Engineer</v>
          </cell>
          <cell r="H15163">
            <v>45061.00409722222</v>
          </cell>
        </row>
        <row r="15164">
          <cell r="A15164" t="str">
            <v>Data Analyst</v>
          </cell>
          <cell r="H15164">
            <v>44953.834618055553</v>
          </cell>
        </row>
        <row r="15165">
          <cell r="A15165" t="str">
            <v>Data Analyst</v>
          </cell>
          <cell r="H15165">
            <v>45248.804016203707</v>
          </cell>
        </row>
        <row r="15166">
          <cell r="A15166" t="str">
            <v>Senior Data Engineer</v>
          </cell>
          <cell r="H15166">
            <v>45035.008877314824</v>
          </cell>
        </row>
        <row r="15167">
          <cell r="A15167" t="str">
            <v>Senior Data Engineer</v>
          </cell>
          <cell r="H15167">
            <v>45092.684131944443</v>
          </cell>
        </row>
        <row r="15168">
          <cell r="A15168" t="str">
            <v>Senior Data Analyst</v>
          </cell>
          <cell r="H15168">
            <v>45237.708611111113</v>
          </cell>
        </row>
        <row r="15169">
          <cell r="A15169" t="str">
            <v>Data Analyst</v>
          </cell>
          <cell r="H15169">
            <v>45097.708379629628</v>
          </cell>
        </row>
        <row r="15170">
          <cell r="A15170" t="str">
            <v>Data Analyst</v>
          </cell>
          <cell r="H15170">
            <v>45223.881990740738</v>
          </cell>
        </row>
        <row r="15171">
          <cell r="A15171" t="str">
            <v>Data Scientist</v>
          </cell>
          <cell r="H15171">
            <v>45151.375763888893</v>
          </cell>
        </row>
        <row r="15172">
          <cell r="A15172" t="str">
            <v>Data Analyst</v>
          </cell>
          <cell r="H15172">
            <v>45043.667164351849</v>
          </cell>
        </row>
        <row r="15173">
          <cell r="A15173" t="str">
            <v>Senior Data Engineer</v>
          </cell>
          <cell r="H15173">
            <v>45147.58734953704</v>
          </cell>
        </row>
        <row r="15174">
          <cell r="A15174" t="str">
            <v>Data Scientist</v>
          </cell>
          <cell r="H15174">
            <v>44995.334432870368</v>
          </cell>
        </row>
        <row r="15175">
          <cell r="A15175" t="str">
            <v>Data Engineer</v>
          </cell>
          <cell r="H15175">
            <v>45165.412847222222</v>
          </cell>
        </row>
        <row r="15176">
          <cell r="A15176" t="str">
            <v>Senior Data Analyst</v>
          </cell>
          <cell r="H15176">
            <v>44951.670775462961</v>
          </cell>
        </row>
        <row r="15177">
          <cell r="A15177" t="str">
            <v>Data Scientist</v>
          </cell>
          <cell r="H15177">
            <v>45167.706342592603</v>
          </cell>
        </row>
        <row r="15178">
          <cell r="A15178" t="str">
            <v>Data Engineer</v>
          </cell>
          <cell r="H15178">
            <v>45006.826504629629</v>
          </cell>
        </row>
        <row r="15179">
          <cell r="A15179" t="str">
            <v>Business Analyst</v>
          </cell>
          <cell r="H15179">
            <v>45052.292384259257</v>
          </cell>
        </row>
        <row r="15180">
          <cell r="A15180" t="str">
            <v>Senior Data Scientist</v>
          </cell>
          <cell r="H15180">
            <v>45005.424444444441</v>
          </cell>
        </row>
        <row r="15181">
          <cell r="A15181" t="str">
            <v>Data Scientist</v>
          </cell>
          <cell r="H15181">
            <v>45119.65834490741</v>
          </cell>
        </row>
        <row r="15182">
          <cell r="A15182" t="str">
            <v>Data Scientist</v>
          </cell>
          <cell r="H15182">
            <v>45169.979641203703</v>
          </cell>
        </row>
        <row r="15183">
          <cell r="A15183" t="str">
            <v>Senior Data Analyst</v>
          </cell>
          <cell r="H15183">
            <v>45086.292407407411</v>
          </cell>
        </row>
        <row r="15184">
          <cell r="A15184" t="str">
            <v>Data Analyst</v>
          </cell>
          <cell r="H15184">
            <v>45120.008229166669</v>
          </cell>
        </row>
        <row r="15185">
          <cell r="A15185" t="str">
            <v>Data Analyst</v>
          </cell>
          <cell r="H15185">
            <v>45160.000555555547</v>
          </cell>
        </row>
        <row r="15186">
          <cell r="A15186" t="str">
            <v>Software Engineer</v>
          </cell>
          <cell r="H15186">
            <v>45132.304861111108</v>
          </cell>
        </row>
        <row r="15187">
          <cell r="A15187" t="str">
            <v>Data Analyst</v>
          </cell>
          <cell r="H15187">
            <v>45083.279224537036</v>
          </cell>
        </row>
        <row r="15188">
          <cell r="A15188" t="str">
            <v>Data Engineer</v>
          </cell>
          <cell r="H15188">
            <v>44928.81454861111</v>
          </cell>
        </row>
        <row r="15189">
          <cell r="A15189" t="str">
            <v>Data Engineer</v>
          </cell>
          <cell r="H15189">
            <v>44999.435902777783</v>
          </cell>
        </row>
        <row r="15190">
          <cell r="A15190" t="str">
            <v>Senior Data Engineer</v>
          </cell>
          <cell r="H15190">
            <v>45093.614062499997</v>
          </cell>
        </row>
        <row r="15191">
          <cell r="A15191" t="str">
            <v>Business Analyst</v>
          </cell>
          <cell r="H15191">
            <v>45225.663275462961</v>
          </cell>
        </row>
        <row r="15192">
          <cell r="A15192" t="str">
            <v>Business Analyst</v>
          </cell>
          <cell r="H15192">
            <v>45037.413773148153</v>
          </cell>
        </row>
        <row r="15193">
          <cell r="A15193" t="str">
            <v>Senior Data Scientist</v>
          </cell>
          <cell r="H15193">
            <v>45113.757430555554</v>
          </cell>
        </row>
        <row r="15194">
          <cell r="A15194" t="str">
            <v>Senior Data Scientist</v>
          </cell>
          <cell r="H15194">
            <v>44990.044976851852</v>
          </cell>
        </row>
        <row r="15195">
          <cell r="A15195" t="str">
            <v>Data Analyst</v>
          </cell>
          <cell r="H15195">
            <v>45050.292870370373</v>
          </cell>
        </row>
        <row r="15196">
          <cell r="A15196" t="str">
            <v>Data Analyst</v>
          </cell>
          <cell r="H15196">
            <v>44985.542141203703</v>
          </cell>
        </row>
        <row r="15197">
          <cell r="A15197" t="str">
            <v>Data Scientist</v>
          </cell>
          <cell r="H15197">
            <v>45034.336828703701</v>
          </cell>
        </row>
        <row r="15198">
          <cell r="A15198" t="str">
            <v>Business Analyst</v>
          </cell>
          <cell r="H15198">
            <v>45270.616736111107</v>
          </cell>
        </row>
        <row r="15199">
          <cell r="A15199" t="str">
            <v>Senior Data Engineer</v>
          </cell>
          <cell r="H15199">
            <v>45098.576041666667</v>
          </cell>
        </row>
        <row r="15200">
          <cell r="A15200" t="str">
            <v>Data Analyst</v>
          </cell>
          <cell r="H15200">
            <v>45132.585104166668</v>
          </cell>
        </row>
        <row r="15201">
          <cell r="A15201" t="str">
            <v>Data Engineer</v>
          </cell>
          <cell r="H15201">
            <v>45000.388703703713</v>
          </cell>
        </row>
        <row r="15202">
          <cell r="A15202" t="str">
            <v>Data Scientist</v>
          </cell>
          <cell r="H15202">
            <v>45057.630023148151</v>
          </cell>
        </row>
        <row r="15203">
          <cell r="A15203" t="str">
            <v>Data Analyst</v>
          </cell>
          <cell r="H15203">
            <v>45045.625868055547</v>
          </cell>
        </row>
        <row r="15204">
          <cell r="A15204" t="str">
            <v>Data Analyst</v>
          </cell>
          <cell r="H15204">
            <v>45241.376076388893</v>
          </cell>
        </row>
        <row r="15205">
          <cell r="A15205" t="str">
            <v>Data Scientist</v>
          </cell>
          <cell r="H15205">
            <v>44980.720810185187</v>
          </cell>
        </row>
        <row r="15206">
          <cell r="A15206" t="str">
            <v>Data Analyst</v>
          </cell>
          <cell r="H15206">
            <v>44932.33488425926</v>
          </cell>
        </row>
        <row r="15207">
          <cell r="A15207" t="str">
            <v>Data Scientist</v>
          </cell>
          <cell r="H15207">
            <v>45140.335474537038</v>
          </cell>
        </row>
        <row r="15208">
          <cell r="A15208" t="str">
            <v>Data Analyst</v>
          </cell>
          <cell r="H15208">
            <v>45159.738229166673</v>
          </cell>
        </row>
        <row r="15209">
          <cell r="A15209" t="str">
            <v>Data Analyst</v>
          </cell>
          <cell r="H15209">
            <v>45184.417361111111</v>
          </cell>
        </row>
        <row r="15210">
          <cell r="A15210" t="str">
            <v>Data Analyst</v>
          </cell>
          <cell r="H15210">
            <v>45020.497534722221</v>
          </cell>
        </row>
        <row r="15211">
          <cell r="A15211" t="str">
            <v>Senior Data Scientist</v>
          </cell>
          <cell r="H15211">
            <v>45173.294120370367</v>
          </cell>
        </row>
        <row r="15212">
          <cell r="A15212" t="str">
            <v>Senior Data Scientist</v>
          </cell>
          <cell r="H15212">
            <v>45127.794722222221</v>
          </cell>
        </row>
        <row r="15213">
          <cell r="A15213" t="str">
            <v>Senior Data Engineer</v>
          </cell>
          <cell r="H15213">
            <v>45100.723599537043</v>
          </cell>
        </row>
        <row r="15214">
          <cell r="A15214" t="str">
            <v>Data Scientist</v>
          </cell>
          <cell r="H15214">
            <v>44992.669803240737</v>
          </cell>
        </row>
        <row r="15215">
          <cell r="A15215" t="str">
            <v>Data Engineer</v>
          </cell>
          <cell r="H15215">
            <v>44952.086076388892</v>
          </cell>
        </row>
        <row r="15216">
          <cell r="A15216" t="str">
            <v>Data Scientist</v>
          </cell>
          <cell r="H15216">
            <v>45086.602141203701</v>
          </cell>
        </row>
        <row r="15217">
          <cell r="A15217" t="str">
            <v>Data Analyst</v>
          </cell>
          <cell r="H15217">
            <v>45201.626377314817</v>
          </cell>
        </row>
        <row r="15218">
          <cell r="A15218" t="str">
            <v>Business Analyst</v>
          </cell>
          <cell r="H15218">
            <v>45026.6249537037</v>
          </cell>
        </row>
        <row r="15219">
          <cell r="A15219" t="str">
            <v>Data Engineer</v>
          </cell>
          <cell r="H15219">
            <v>45151.521793981483</v>
          </cell>
        </row>
        <row r="15220">
          <cell r="A15220" t="str">
            <v>Data Analyst</v>
          </cell>
          <cell r="H15220">
            <v>44943.918993055559</v>
          </cell>
        </row>
        <row r="15221">
          <cell r="A15221" t="str">
            <v>Business Analyst</v>
          </cell>
          <cell r="H15221">
            <v>45195.304143518522</v>
          </cell>
        </row>
        <row r="15222">
          <cell r="A15222" t="str">
            <v>Data Engineer</v>
          </cell>
          <cell r="H15222">
            <v>44993.590486111112</v>
          </cell>
        </row>
        <row r="15223">
          <cell r="A15223" t="str">
            <v>Data Analyst</v>
          </cell>
          <cell r="H15223">
            <v>45104.584583333337</v>
          </cell>
        </row>
        <row r="15224">
          <cell r="A15224" t="str">
            <v>Data Scientist</v>
          </cell>
          <cell r="H15224">
            <v>44943.669270833343</v>
          </cell>
        </row>
        <row r="15225">
          <cell r="A15225" t="str">
            <v>Data Engineer</v>
          </cell>
          <cell r="H15225">
            <v>45079.520254629628</v>
          </cell>
        </row>
        <row r="15226">
          <cell r="A15226" t="str">
            <v>Data Scientist</v>
          </cell>
          <cell r="H15226">
            <v>45253.492604166669</v>
          </cell>
        </row>
        <row r="15227">
          <cell r="A15227" t="str">
            <v>Data Engineer</v>
          </cell>
          <cell r="H15227">
            <v>45080.637245370373</v>
          </cell>
        </row>
        <row r="15228">
          <cell r="A15228" t="str">
            <v>Data Analyst</v>
          </cell>
          <cell r="H15228">
            <v>45215.391006944446</v>
          </cell>
        </row>
        <row r="15229">
          <cell r="A15229" t="str">
            <v>Software Engineer</v>
          </cell>
          <cell r="H15229">
            <v>44984.427824074082</v>
          </cell>
        </row>
        <row r="15230">
          <cell r="A15230" t="str">
            <v>Data Analyst</v>
          </cell>
          <cell r="H15230">
            <v>45035.333414351851</v>
          </cell>
        </row>
        <row r="15231">
          <cell r="A15231" t="str">
            <v>Data Analyst</v>
          </cell>
          <cell r="H15231">
            <v>45206.750150462962</v>
          </cell>
        </row>
        <row r="15232">
          <cell r="A15232" t="str">
            <v>Senior Data Scientist</v>
          </cell>
          <cell r="H15232">
            <v>45218.43372685185</v>
          </cell>
        </row>
        <row r="15233">
          <cell r="A15233" t="str">
            <v>Senior Data Analyst</v>
          </cell>
          <cell r="H15233">
            <v>45145.764456018522</v>
          </cell>
        </row>
        <row r="15234">
          <cell r="A15234" t="str">
            <v>Data Analyst</v>
          </cell>
          <cell r="H15234">
            <v>45119.375462962962</v>
          </cell>
        </row>
        <row r="15235">
          <cell r="A15235" t="str">
            <v>Data Scientist</v>
          </cell>
          <cell r="H15235">
            <v>44982.458113425928</v>
          </cell>
        </row>
        <row r="15236">
          <cell r="A15236" t="str">
            <v>Data Scientist</v>
          </cell>
          <cell r="H15236">
            <v>45153.910104166673</v>
          </cell>
        </row>
        <row r="15237">
          <cell r="A15237" t="str">
            <v>Senior Data Scientist</v>
          </cell>
          <cell r="H15237">
            <v>45168.627812500003</v>
          </cell>
        </row>
        <row r="15238">
          <cell r="A15238" t="str">
            <v>Data Engineer</v>
          </cell>
          <cell r="H15238">
            <v>45051.645416666674</v>
          </cell>
        </row>
        <row r="15239">
          <cell r="A15239" t="str">
            <v>Data Scientist</v>
          </cell>
          <cell r="H15239">
            <v>45141.499826388892</v>
          </cell>
        </row>
        <row r="15240">
          <cell r="A15240" t="str">
            <v>Data Scientist</v>
          </cell>
          <cell r="H15240">
            <v>45273.462743055563</v>
          </cell>
        </row>
        <row r="15241">
          <cell r="A15241" t="str">
            <v>Data Analyst</v>
          </cell>
          <cell r="H15241">
            <v>45070.875381944446</v>
          </cell>
        </row>
        <row r="15242">
          <cell r="A15242" t="str">
            <v>Senior Data Scientist</v>
          </cell>
          <cell r="H15242">
            <v>44975.086516203701</v>
          </cell>
        </row>
        <row r="15243">
          <cell r="A15243" t="str">
            <v>Senior Data Scientist</v>
          </cell>
          <cell r="H15243">
            <v>45062.976400462961</v>
          </cell>
        </row>
        <row r="15244">
          <cell r="A15244" t="str">
            <v>Data Engineer</v>
          </cell>
          <cell r="H15244">
            <v>44998.535740740743</v>
          </cell>
        </row>
        <row r="15245">
          <cell r="A15245" t="str">
            <v>Senior Data Analyst</v>
          </cell>
          <cell r="H15245">
            <v>45058.29178240741</v>
          </cell>
        </row>
        <row r="15246">
          <cell r="A15246" t="str">
            <v>Data Analyst</v>
          </cell>
          <cell r="H15246">
            <v>45212.793182870373</v>
          </cell>
        </row>
        <row r="15247">
          <cell r="A15247" t="str">
            <v>Data Engineer</v>
          </cell>
          <cell r="H15247">
            <v>45152.82644675926</v>
          </cell>
        </row>
        <row r="15248">
          <cell r="A15248" t="str">
            <v>Data Scientist</v>
          </cell>
          <cell r="H15248">
            <v>45079.960347222222</v>
          </cell>
        </row>
        <row r="15249">
          <cell r="A15249" t="str">
            <v>Data Analyst</v>
          </cell>
          <cell r="H15249">
            <v>44930.668495370373</v>
          </cell>
        </row>
        <row r="15250">
          <cell r="A15250" t="str">
            <v>Data Scientist</v>
          </cell>
          <cell r="H15250">
            <v>45029.778032407397</v>
          </cell>
        </row>
        <row r="15251">
          <cell r="A15251" t="str">
            <v>Senior Data Engineer</v>
          </cell>
          <cell r="H15251">
            <v>45279.211875000001</v>
          </cell>
        </row>
        <row r="15252">
          <cell r="A15252" t="str">
            <v>Business Analyst</v>
          </cell>
          <cell r="H15252">
            <v>45204.459039351852</v>
          </cell>
        </row>
        <row r="15253">
          <cell r="A15253" t="str">
            <v>Data Scientist</v>
          </cell>
          <cell r="H15253">
            <v>45135.403217592589</v>
          </cell>
        </row>
        <row r="15254">
          <cell r="A15254" t="str">
            <v>Data Scientist</v>
          </cell>
          <cell r="H15254">
            <v>45279.502789351849</v>
          </cell>
        </row>
        <row r="15255">
          <cell r="A15255" t="str">
            <v>Senior Data Engineer</v>
          </cell>
          <cell r="H15255">
            <v>45153.757685185177</v>
          </cell>
        </row>
        <row r="15256">
          <cell r="A15256" t="str">
            <v>Data Scientist</v>
          </cell>
          <cell r="H15256">
            <v>45020.335092592592</v>
          </cell>
        </row>
        <row r="15257">
          <cell r="A15257" t="str">
            <v>Senior Data Scientist</v>
          </cell>
          <cell r="H15257">
            <v>45014.803969907407</v>
          </cell>
        </row>
        <row r="15258">
          <cell r="A15258" t="str">
            <v>Senior Data Scientist</v>
          </cell>
          <cell r="H15258">
            <v>44997.838425925933</v>
          </cell>
        </row>
        <row r="15259">
          <cell r="A15259" t="str">
            <v>Data Engineer</v>
          </cell>
          <cell r="H15259">
            <v>44984.946898148148</v>
          </cell>
        </row>
        <row r="15260">
          <cell r="A15260" t="str">
            <v>Data Analyst</v>
          </cell>
          <cell r="H15260">
            <v>45239.962731481479</v>
          </cell>
        </row>
        <row r="15261">
          <cell r="A15261" t="str">
            <v>Data Scientist</v>
          </cell>
          <cell r="H15261">
            <v>45152.960486111107</v>
          </cell>
        </row>
        <row r="15262">
          <cell r="A15262" t="str">
            <v>Senior Data Engineer</v>
          </cell>
          <cell r="H15262">
            <v>45175.996354166673</v>
          </cell>
        </row>
        <row r="15263">
          <cell r="A15263" t="str">
            <v>Senior Data Scientist</v>
          </cell>
          <cell r="H15263">
            <v>44958.962893518517</v>
          </cell>
        </row>
        <row r="15264">
          <cell r="A15264" t="str">
            <v>Data Engineer</v>
          </cell>
          <cell r="H15264">
            <v>44998.508703703701</v>
          </cell>
        </row>
        <row r="15265">
          <cell r="A15265" t="str">
            <v>Senior Data Engineer</v>
          </cell>
          <cell r="H15265">
            <v>45278.046967592592</v>
          </cell>
        </row>
        <row r="15266">
          <cell r="A15266" t="str">
            <v>Data Analyst</v>
          </cell>
          <cell r="H15266">
            <v>44970.541631944441</v>
          </cell>
        </row>
        <row r="15267">
          <cell r="A15267" t="str">
            <v>Senior Data Analyst</v>
          </cell>
          <cell r="H15267">
            <v>44944.502465277779</v>
          </cell>
        </row>
        <row r="15268">
          <cell r="A15268" t="str">
            <v>Data Engineer</v>
          </cell>
          <cell r="H15268">
            <v>44987.797766203701</v>
          </cell>
        </row>
        <row r="15269">
          <cell r="A15269" t="str">
            <v>Senior Data Scientist</v>
          </cell>
          <cell r="H15269">
            <v>45092.471354166657</v>
          </cell>
        </row>
        <row r="15270">
          <cell r="A15270" t="str">
            <v>Data Scientist</v>
          </cell>
          <cell r="H15270">
            <v>45114.795069444437</v>
          </cell>
        </row>
        <row r="15271">
          <cell r="A15271" t="str">
            <v>Data Analyst</v>
          </cell>
          <cell r="H15271">
            <v>45016.273356481477</v>
          </cell>
        </row>
        <row r="15272">
          <cell r="A15272" t="str">
            <v>Data Analyst</v>
          </cell>
          <cell r="H15272">
            <v>45118.958680555559</v>
          </cell>
        </row>
        <row r="15273">
          <cell r="A15273" t="str">
            <v>Data Engineer</v>
          </cell>
          <cell r="H15273">
            <v>45163.79791666667</v>
          </cell>
        </row>
        <row r="15274">
          <cell r="A15274" t="str">
            <v>Data Engineer</v>
          </cell>
          <cell r="H15274">
            <v>45194.879351851851</v>
          </cell>
        </row>
        <row r="15275">
          <cell r="A15275" t="str">
            <v>Data Analyst</v>
          </cell>
          <cell r="H15275">
            <v>45131.897962962961</v>
          </cell>
        </row>
        <row r="15276">
          <cell r="A15276" t="str">
            <v>Data Engineer</v>
          </cell>
          <cell r="H15276">
            <v>45243.243981481479</v>
          </cell>
        </row>
        <row r="15277">
          <cell r="A15277" t="str">
            <v>Data Scientist</v>
          </cell>
          <cell r="H15277">
            <v>44948.460115740738</v>
          </cell>
        </row>
        <row r="15278">
          <cell r="A15278" t="str">
            <v>Data Engineer</v>
          </cell>
          <cell r="H15278">
            <v>45169.961030092592</v>
          </cell>
        </row>
        <row r="15279">
          <cell r="A15279" t="str">
            <v>Data Scientist</v>
          </cell>
          <cell r="H15279">
            <v>45119.710925925923</v>
          </cell>
        </row>
        <row r="15280">
          <cell r="A15280" t="str">
            <v>Data Analyst</v>
          </cell>
          <cell r="H15280">
            <v>45086.376423611109</v>
          </cell>
        </row>
        <row r="15281">
          <cell r="A15281" t="str">
            <v>Data Analyst</v>
          </cell>
          <cell r="H15281">
            <v>45049.626122685193</v>
          </cell>
        </row>
        <row r="15282">
          <cell r="A15282" t="str">
            <v>Data Scientist</v>
          </cell>
          <cell r="H15282">
            <v>44981.293726851851</v>
          </cell>
        </row>
        <row r="15283">
          <cell r="A15283" t="str">
            <v>Data Analyst</v>
          </cell>
          <cell r="H15283">
            <v>44994.816250000003</v>
          </cell>
        </row>
        <row r="15284">
          <cell r="A15284" t="str">
            <v>Data Scientist</v>
          </cell>
          <cell r="H15284">
            <v>45146.460115740738</v>
          </cell>
        </row>
        <row r="15285">
          <cell r="A15285" t="str">
            <v>Data Analyst</v>
          </cell>
          <cell r="H15285">
            <v>44991.811886574083</v>
          </cell>
        </row>
        <row r="15286">
          <cell r="A15286" t="str">
            <v>Data Engineer</v>
          </cell>
          <cell r="H15286">
            <v>45290.376469907409</v>
          </cell>
        </row>
        <row r="15287">
          <cell r="A15287" t="str">
            <v>Senior Data Scientist</v>
          </cell>
          <cell r="H15287">
            <v>45173.90048611111</v>
          </cell>
        </row>
        <row r="15288">
          <cell r="A15288" t="str">
            <v>Senior Data Engineer</v>
          </cell>
          <cell r="H15288">
            <v>45091.546215277784</v>
          </cell>
        </row>
        <row r="15289">
          <cell r="A15289" t="str">
            <v>Senior Data Scientist</v>
          </cell>
          <cell r="H15289">
            <v>45288.640960648147</v>
          </cell>
        </row>
        <row r="15290">
          <cell r="A15290" t="str">
            <v>Data Engineer</v>
          </cell>
          <cell r="H15290">
            <v>45261.756527777783</v>
          </cell>
        </row>
        <row r="15291">
          <cell r="A15291" t="str">
            <v>Data Scientist</v>
          </cell>
          <cell r="H15291">
            <v>44937.001597222217</v>
          </cell>
        </row>
        <row r="15292">
          <cell r="A15292" t="str">
            <v>Senior Data Scientist</v>
          </cell>
          <cell r="H15292">
            <v>45236.777673611112</v>
          </cell>
        </row>
        <row r="15293">
          <cell r="A15293" t="str">
            <v>Senior Data Scientist</v>
          </cell>
          <cell r="H15293">
            <v>44984.376388888893</v>
          </cell>
        </row>
        <row r="15294">
          <cell r="A15294" t="str">
            <v>Data Scientist</v>
          </cell>
          <cell r="H15294">
            <v>44939.754432870373</v>
          </cell>
        </row>
        <row r="15295">
          <cell r="A15295" t="str">
            <v>Data Engineer</v>
          </cell>
          <cell r="H15295">
            <v>44993.796203703707</v>
          </cell>
        </row>
        <row r="15296">
          <cell r="A15296" t="str">
            <v>Data Engineer</v>
          </cell>
          <cell r="H15296">
            <v>44938.54215277778</v>
          </cell>
        </row>
        <row r="15297">
          <cell r="A15297" t="str">
            <v>Senior Data Analyst</v>
          </cell>
          <cell r="H15297">
            <v>44939.592557870368</v>
          </cell>
        </row>
        <row r="15298">
          <cell r="A15298" t="str">
            <v>Data Scientist</v>
          </cell>
          <cell r="H15298">
            <v>45204.195729166669</v>
          </cell>
        </row>
        <row r="15299">
          <cell r="A15299" t="str">
            <v>Senior Data Scientist</v>
          </cell>
          <cell r="H15299">
            <v>45047.375752314823</v>
          </cell>
        </row>
        <row r="15300">
          <cell r="A15300" t="str">
            <v>Data Scientist</v>
          </cell>
          <cell r="H15300">
            <v>45218.308703703697</v>
          </cell>
        </row>
        <row r="15301">
          <cell r="A15301" t="str">
            <v>Data Engineer</v>
          </cell>
          <cell r="H15301">
            <v>45083.339074074072</v>
          </cell>
        </row>
        <row r="15302">
          <cell r="A15302" t="str">
            <v>Senior Data Scientist</v>
          </cell>
          <cell r="H15302">
            <v>45134.711180555547</v>
          </cell>
        </row>
        <row r="15303">
          <cell r="A15303" t="str">
            <v>Data Scientist</v>
          </cell>
          <cell r="H15303">
            <v>45076.54446759259</v>
          </cell>
        </row>
        <row r="15304">
          <cell r="A15304" t="str">
            <v>Senior Data Analyst</v>
          </cell>
          <cell r="H15304">
            <v>44930.020543981482</v>
          </cell>
        </row>
        <row r="15305">
          <cell r="A15305" t="str">
            <v>Data Engineer</v>
          </cell>
          <cell r="H15305">
            <v>44981.835902777777</v>
          </cell>
        </row>
        <row r="15306">
          <cell r="A15306" t="str">
            <v>Data Engineer</v>
          </cell>
          <cell r="H15306">
            <v>44989.542905092603</v>
          </cell>
        </row>
        <row r="15307">
          <cell r="A15307" t="str">
            <v>Senior Data Scientist</v>
          </cell>
          <cell r="H15307">
            <v>44946.681504629632</v>
          </cell>
        </row>
        <row r="15308">
          <cell r="A15308" t="str">
            <v>Data Scientist</v>
          </cell>
          <cell r="H15308">
            <v>45008.729814814818</v>
          </cell>
        </row>
        <row r="15309">
          <cell r="A15309" t="str">
            <v>Data Analyst</v>
          </cell>
          <cell r="H15309">
            <v>44965.499918981477</v>
          </cell>
        </row>
        <row r="15310">
          <cell r="A15310" t="str">
            <v>Data Engineer</v>
          </cell>
          <cell r="H15310">
            <v>45002.587743055563</v>
          </cell>
        </row>
        <row r="15311">
          <cell r="A15311" t="str">
            <v>Data Scientist</v>
          </cell>
          <cell r="H15311">
            <v>45183.418287037042</v>
          </cell>
        </row>
        <row r="15312">
          <cell r="A15312" t="str">
            <v>Data Scientist</v>
          </cell>
          <cell r="H15312">
            <v>45264.361655092587</v>
          </cell>
        </row>
        <row r="15313">
          <cell r="A15313" t="str">
            <v>Business Analyst</v>
          </cell>
          <cell r="H15313">
            <v>45133.709409722222</v>
          </cell>
        </row>
        <row r="15314">
          <cell r="A15314" t="str">
            <v>Data Analyst</v>
          </cell>
          <cell r="H15314">
            <v>44996.471747685187</v>
          </cell>
        </row>
        <row r="15315">
          <cell r="A15315" t="str">
            <v>Senior Data Scientist</v>
          </cell>
          <cell r="H15315">
            <v>45045.628125000003</v>
          </cell>
        </row>
        <row r="15316">
          <cell r="A15316" t="str">
            <v>Data Analyst</v>
          </cell>
          <cell r="H15316">
            <v>45103.333634259259</v>
          </cell>
        </row>
        <row r="15317">
          <cell r="A15317" t="str">
            <v>Data Scientist</v>
          </cell>
          <cell r="H15317">
            <v>44929.226817129631</v>
          </cell>
        </row>
        <row r="15318">
          <cell r="A15318" t="str">
            <v>Data Engineer</v>
          </cell>
          <cell r="H15318">
            <v>45036.670381944437</v>
          </cell>
        </row>
        <row r="15319">
          <cell r="A15319" t="str">
            <v>Data Scientist</v>
          </cell>
          <cell r="H15319">
            <v>44974.504189814812</v>
          </cell>
        </row>
        <row r="15320">
          <cell r="A15320" t="str">
            <v>Data Analyst</v>
          </cell>
          <cell r="H15320">
            <v>45028.514155092591</v>
          </cell>
        </row>
        <row r="15321">
          <cell r="A15321" t="str">
            <v>Data Scientist</v>
          </cell>
          <cell r="H15321">
            <v>44993.473738425928</v>
          </cell>
        </row>
        <row r="15322">
          <cell r="A15322" t="str">
            <v>Data Scientist</v>
          </cell>
          <cell r="H15322">
            <v>44971.669606481482</v>
          </cell>
        </row>
        <row r="15323">
          <cell r="A15323" t="str">
            <v>Data Scientist</v>
          </cell>
          <cell r="H15323">
            <v>45058.920370370368</v>
          </cell>
        </row>
        <row r="15324">
          <cell r="A15324" t="str">
            <v>Data Scientist</v>
          </cell>
          <cell r="H15324">
            <v>45091.33556712963</v>
          </cell>
        </row>
        <row r="15325">
          <cell r="A15325" t="str">
            <v>Data Analyst</v>
          </cell>
          <cell r="H15325">
            <v>45265.584282407413</v>
          </cell>
        </row>
        <row r="15326">
          <cell r="A15326" t="str">
            <v>Data Scientist</v>
          </cell>
          <cell r="H15326">
            <v>45095.543668981481</v>
          </cell>
        </row>
        <row r="15327">
          <cell r="A15327" t="str">
            <v>Senior Data Analyst</v>
          </cell>
          <cell r="H15327">
            <v>44965.789398148147</v>
          </cell>
        </row>
        <row r="15328">
          <cell r="A15328" t="str">
            <v>Senior Data Engineer</v>
          </cell>
          <cell r="H15328">
            <v>45097.545219907413</v>
          </cell>
        </row>
        <row r="15329">
          <cell r="A15329" t="str">
            <v>Data Scientist</v>
          </cell>
          <cell r="H15329">
            <v>45205.586134259262</v>
          </cell>
        </row>
        <row r="15330">
          <cell r="A15330" t="str">
            <v>Senior Data Analyst</v>
          </cell>
          <cell r="H15330">
            <v>45267.454212962963</v>
          </cell>
        </row>
        <row r="15331">
          <cell r="A15331" t="str">
            <v>Senior Data Engineer</v>
          </cell>
          <cell r="H15331">
            <v>45210.608113425929</v>
          </cell>
        </row>
        <row r="15332">
          <cell r="A15332" t="str">
            <v>Data Engineer</v>
          </cell>
          <cell r="H15332">
            <v>45104.914629629631</v>
          </cell>
        </row>
        <row r="15333">
          <cell r="A15333" t="str">
            <v>Data Scientist</v>
          </cell>
          <cell r="H15333">
            <v>45028.721585648149</v>
          </cell>
        </row>
        <row r="15334">
          <cell r="A15334" t="str">
            <v>Data Analyst</v>
          </cell>
          <cell r="H15334">
            <v>45121.667326388888</v>
          </cell>
        </row>
        <row r="15335">
          <cell r="A15335" t="str">
            <v>Senior Data Analyst</v>
          </cell>
          <cell r="H15335">
            <v>44994.687662037039</v>
          </cell>
        </row>
        <row r="15336">
          <cell r="A15336" t="str">
            <v>Data Scientist</v>
          </cell>
          <cell r="H15336">
            <v>44938.420335648138</v>
          </cell>
        </row>
        <row r="15337">
          <cell r="A15337" t="str">
            <v>Senior Data Scientist</v>
          </cell>
          <cell r="H15337">
            <v>44973.010266203702</v>
          </cell>
        </row>
        <row r="15338">
          <cell r="A15338" t="str">
            <v>Data Engineer</v>
          </cell>
          <cell r="H15338">
            <v>45037.744085648148</v>
          </cell>
        </row>
        <row r="15339">
          <cell r="A15339" t="str">
            <v>Machine Learning Engineer</v>
          </cell>
          <cell r="H15339">
            <v>45131.723553240743</v>
          </cell>
        </row>
        <row r="15340">
          <cell r="A15340" t="str">
            <v>Data Engineer</v>
          </cell>
          <cell r="H15340">
            <v>45170.561168981483</v>
          </cell>
        </row>
        <row r="15341">
          <cell r="A15341" t="str">
            <v>Data Scientist</v>
          </cell>
          <cell r="H15341">
            <v>45052.752812500003</v>
          </cell>
        </row>
        <row r="15342">
          <cell r="A15342" t="str">
            <v>Senior Data Analyst</v>
          </cell>
          <cell r="H15342">
            <v>45110.458877314813</v>
          </cell>
        </row>
        <row r="15343">
          <cell r="A15343" t="str">
            <v>Senior Data Engineer</v>
          </cell>
          <cell r="H15343">
            <v>45127.637685185182</v>
          </cell>
        </row>
        <row r="15344">
          <cell r="A15344" t="str">
            <v>Data Engineer</v>
          </cell>
          <cell r="H15344">
            <v>45072.54886574074</v>
          </cell>
        </row>
        <row r="15345">
          <cell r="A15345" t="str">
            <v>Data Analyst</v>
          </cell>
          <cell r="H15345">
            <v>45115.625277777777</v>
          </cell>
        </row>
        <row r="15346">
          <cell r="A15346" t="str">
            <v>Data Engineer</v>
          </cell>
          <cell r="H15346">
            <v>45049.311099537037</v>
          </cell>
        </row>
        <row r="15347">
          <cell r="A15347" t="str">
            <v>Data Analyst</v>
          </cell>
          <cell r="H15347">
            <v>45061.518020833333</v>
          </cell>
        </row>
        <row r="15348">
          <cell r="A15348" t="str">
            <v>Data Analyst</v>
          </cell>
          <cell r="H15348">
            <v>45043.750173611108</v>
          </cell>
        </row>
        <row r="15349">
          <cell r="A15349" t="str">
            <v>Data Analyst</v>
          </cell>
          <cell r="H15349">
            <v>44994.68472222222</v>
          </cell>
        </row>
        <row r="15350">
          <cell r="A15350" t="str">
            <v>Data Scientist</v>
          </cell>
          <cell r="H15350">
            <v>45014.513043981482</v>
          </cell>
        </row>
        <row r="15351">
          <cell r="A15351" t="str">
            <v>Senior Data Scientist</v>
          </cell>
          <cell r="H15351">
            <v>44929.98101851852</v>
          </cell>
        </row>
        <row r="15352">
          <cell r="A15352" t="str">
            <v>Senior Data Scientist</v>
          </cell>
          <cell r="H15352">
            <v>44988.544398148151</v>
          </cell>
        </row>
        <row r="15353">
          <cell r="A15353" t="str">
            <v>Senior Data Analyst</v>
          </cell>
          <cell r="H15353">
            <v>44997.500127314823</v>
          </cell>
        </row>
        <row r="15354">
          <cell r="A15354" t="str">
            <v>Data Analyst</v>
          </cell>
          <cell r="H15354">
            <v>45194.832592592589</v>
          </cell>
        </row>
        <row r="15355">
          <cell r="A15355" t="str">
            <v>Senior Data Scientist</v>
          </cell>
          <cell r="H15355">
            <v>45161.8358912037</v>
          </cell>
        </row>
        <row r="15356">
          <cell r="A15356" t="str">
            <v>Business Analyst</v>
          </cell>
          <cell r="H15356">
            <v>45191.8356712963</v>
          </cell>
        </row>
        <row r="15357">
          <cell r="A15357" t="str">
            <v>Data Analyst</v>
          </cell>
          <cell r="H15357">
            <v>45142.727500000001</v>
          </cell>
        </row>
        <row r="15358">
          <cell r="A15358" t="str">
            <v>Data Scientist</v>
          </cell>
          <cell r="H15358">
            <v>45201.666805555556</v>
          </cell>
        </row>
        <row r="15359">
          <cell r="A15359" t="str">
            <v>Data Scientist</v>
          </cell>
          <cell r="H15359">
            <v>45180.668622685182</v>
          </cell>
        </row>
        <row r="15360">
          <cell r="A15360" t="str">
            <v>Data Scientist</v>
          </cell>
          <cell r="H15360">
            <v>45155.295613425929</v>
          </cell>
        </row>
        <row r="15361">
          <cell r="A15361" t="str">
            <v>Senior Data Scientist</v>
          </cell>
          <cell r="H15361">
            <v>44933.294247685182</v>
          </cell>
        </row>
        <row r="15362">
          <cell r="A15362" t="str">
            <v>Data Scientist</v>
          </cell>
          <cell r="H15362">
            <v>45051.888715277782</v>
          </cell>
        </row>
        <row r="15363">
          <cell r="A15363" t="str">
            <v>Data Engineer</v>
          </cell>
          <cell r="H15363">
            <v>45189.795729166668</v>
          </cell>
        </row>
        <row r="15364">
          <cell r="A15364" t="str">
            <v>Data Analyst</v>
          </cell>
          <cell r="H15364">
            <v>45128.292847222219</v>
          </cell>
        </row>
        <row r="15365">
          <cell r="A15365" t="str">
            <v>Senior Data Scientist</v>
          </cell>
          <cell r="H15365">
            <v>45166.961655092593</v>
          </cell>
        </row>
        <row r="15366">
          <cell r="A15366" t="str">
            <v>Data Scientist</v>
          </cell>
          <cell r="H15366">
            <v>45236.486585648148</v>
          </cell>
        </row>
        <row r="15367">
          <cell r="A15367" t="str">
            <v>Data Scientist</v>
          </cell>
          <cell r="H15367">
            <v>45215.682789351849</v>
          </cell>
        </row>
        <row r="15368">
          <cell r="A15368" t="str">
            <v>Data Scientist</v>
          </cell>
          <cell r="H15368">
            <v>45148.418935185182</v>
          </cell>
        </row>
        <row r="15369">
          <cell r="A15369" t="str">
            <v>Senior Data Engineer</v>
          </cell>
          <cell r="H15369">
            <v>45079.440509259257</v>
          </cell>
        </row>
        <row r="15370">
          <cell r="A15370" t="str">
            <v>Data Analyst</v>
          </cell>
          <cell r="H15370">
            <v>45164.115729166668</v>
          </cell>
        </row>
        <row r="15371">
          <cell r="A15371" t="str">
            <v>Senior Data Analyst</v>
          </cell>
          <cell r="H15371">
            <v>45132.625578703701</v>
          </cell>
        </row>
        <row r="15372">
          <cell r="A15372" t="str">
            <v>Data Scientist</v>
          </cell>
          <cell r="H15372">
            <v>45248.417800925927</v>
          </cell>
        </row>
        <row r="15373">
          <cell r="A15373" t="str">
            <v>Data Analyst</v>
          </cell>
          <cell r="H15373">
            <v>45121.709699074083</v>
          </cell>
        </row>
        <row r="15374">
          <cell r="A15374" t="str">
            <v>Data Engineer</v>
          </cell>
          <cell r="H15374">
            <v>44960.617731481478</v>
          </cell>
        </row>
        <row r="15375">
          <cell r="A15375" t="str">
            <v>Data Analyst</v>
          </cell>
          <cell r="H15375">
            <v>45011.46025462963</v>
          </cell>
        </row>
        <row r="15376">
          <cell r="A15376" t="str">
            <v>Data Scientist</v>
          </cell>
          <cell r="H15376">
            <v>45153.423043981478</v>
          </cell>
        </row>
        <row r="15377">
          <cell r="A15377" t="str">
            <v>Data Analyst</v>
          </cell>
          <cell r="H15377">
            <v>45278.751979166656</v>
          </cell>
        </row>
        <row r="15378">
          <cell r="A15378" t="str">
            <v>Data Analyst</v>
          </cell>
          <cell r="H15378">
            <v>45002.375173611108</v>
          </cell>
        </row>
        <row r="15379">
          <cell r="A15379" t="str">
            <v>Data Scientist</v>
          </cell>
          <cell r="H15379">
            <v>45218.690185185187</v>
          </cell>
        </row>
        <row r="15380">
          <cell r="A15380" t="str">
            <v>Data Scientist</v>
          </cell>
          <cell r="H15380">
            <v>45146.451284722221</v>
          </cell>
        </row>
        <row r="15381">
          <cell r="A15381" t="str">
            <v>Senior Data Scientist</v>
          </cell>
          <cell r="H15381">
            <v>45164.460266203707</v>
          </cell>
        </row>
        <row r="15382">
          <cell r="A15382" t="str">
            <v>Data Engineer</v>
          </cell>
          <cell r="H15382">
            <v>45233.456875000003</v>
          </cell>
        </row>
        <row r="15383">
          <cell r="A15383" t="str">
            <v>Data Scientist</v>
          </cell>
          <cell r="H15383">
            <v>45073.325555555559</v>
          </cell>
        </row>
        <row r="15384">
          <cell r="A15384" t="str">
            <v>Data Scientist</v>
          </cell>
          <cell r="H15384">
            <v>45119.575185185182</v>
          </cell>
        </row>
        <row r="15385">
          <cell r="A15385" t="str">
            <v>Data Analyst</v>
          </cell>
          <cell r="H15385">
            <v>45269.326631944437</v>
          </cell>
        </row>
        <row r="15386">
          <cell r="A15386" t="str">
            <v>Data Scientist</v>
          </cell>
          <cell r="H15386">
            <v>44982.295428240737</v>
          </cell>
        </row>
        <row r="15387">
          <cell r="A15387" t="str">
            <v>Data Engineer</v>
          </cell>
          <cell r="H15387">
            <v>45104.258958333332</v>
          </cell>
        </row>
        <row r="15388">
          <cell r="A15388" t="str">
            <v>Data Analyst</v>
          </cell>
          <cell r="H15388">
            <v>45146.867754629631</v>
          </cell>
        </row>
        <row r="15389">
          <cell r="A15389" t="str">
            <v>Data Engineer</v>
          </cell>
          <cell r="H15389">
            <v>44995.842951388891</v>
          </cell>
        </row>
        <row r="15390">
          <cell r="A15390" t="str">
            <v>Data Analyst</v>
          </cell>
          <cell r="H15390">
            <v>44953.417986111112</v>
          </cell>
        </row>
        <row r="15391">
          <cell r="A15391" t="str">
            <v>Data Analyst</v>
          </cell>
          <cell r="H15391">
            <v>45140.875671296293</v>
          </cell>
        </row>
        <row r="15392">
          <cell r="A15392" t="str">
            <v>Data Scientist</v>
          </cell>
          <cell r="H15392">
            <v>45198.085625</v>
          </cell>
        </row>
        <row r="15393">
          <cell r="A15393" t="str">
            <v>Data Scientist</v>
          </cell>
          <cell r="H15393">
            <v>44961.462048611109</v>
          </cell>
        </row>
        <row r="15394">
          <cell r="A15394" t="str">
            <v>Data Scientist</v>
          </cell>
          <cell r="H15394">
            <v>45044.670428240737</v>
          </cell>
        </row>
        <row r="15395">
          <cell r="A15395" t="str">
            <v>Senior Data Scientist</v>
          </cell>
          <cell r="H15395">
            <v>45013.467175925929</v>
          </cell>
        </row>
        <row r="15396">
          <cell r="A15396" t="str">
            <v>Senior Data Engineer</v>
          </cell>
          <cell r="H15396">
            <v>44972.964861111112</v>
          </cell>
        </row>
        <row r="15397">
          <cell r="A15397" t="str">
            <v>Data Engineer</v>
          </cell>
          <cell r="H15397">
            <v>44974.615266203713</v>
          </cell>
        </row>
        <row r="15398">
          <cell r="A15398" t="str">
            <v>Data Analyst</v>
          </cell>
          <cell r="H15398">
            <v>44973.877256944441</v>
          </cell>
        </row>
        <row r="15399">
          <cell r="A15399" t="str">
            <v>Data Analyst</v>
          </cell>
          <cell r="H15399">
            <v>45132.000833333332</v>
          </cell>
        </row>
        <row r="15400">
          <cell r="A15400" t="str">
            <v>Data Scientist</v>
          </cell>
          <cell r="H15400">
            <v>45022.876377314817</v>
          </cell>
        </row>
        <row r="15401">
          <cell r="A15401" t="str">
            <v>Data Engineer</v>
          </cell>
          <cell r="H15401">
            <v>45056.333287037043</v>
          </cell>
        </row>
        <row r="15402">
          <cell r="A15402" t="str">
            <v>Senior Data Scientist</v>
          </cell>
          <cell r="H15402">
            <v>44955.003634259258</v>
          </cell>
        </row>
        <row r="15403">
          <cell r="A15403" t="str">
            <v>Data Analyst</v>
          </cell>
          <cell r="H15403">
            <v>44945.560729166667</v>
          </cell>
        </row>
        <row r="15404">
          <cell r="A15404" t="str">
            <v>Senior Data Engineer</v>
          </cell>
          <cell r="H15404">
            <v>45247.793738425928</v>
          </cell>
        </row>
        <row r="15405">
          <cell r="A15405" t="str">
            <v>Data Scientist</v>
          </cell>
          <cell r="H15405">
            <v>45176.609166666669</v>
          </cell>
        </row>
        <row r="15406">
          <cell r="A15406" t="str">
            <v>Data Engineer</v>
          </cell>
          <cell r="H15406">
            <v>45015.486851851849</v>
          </cell>
        </row>
        <row r="15407">
          <cell r="A15407" t="str">
            <v>Data Engineer</v>
          </cell>
          <cell r="H15407">
            <v>45127.296134259261</v>
          </cell>
        </row>
        <row r="15408">
          <cell r="A15408" t="str">
            <v>Data Scientist</v>
          </cell>
          <cell r="H15408">
            <v>45076.626504629632</v>
          </cell>
        </row>
        <row r="15409">
          <cell r="A15409" t="str">
            <v>Data Analyst</v>
          </cell>
          <cell r="H15409">
            <v>45239.250509259262</v>
          </cell>
        </row>
        <row r="15410">
          <cell r="A15410" t="str">
            <v>Data Scientist</v>
          </cell>
          <cell r="H15410">
            <v>45153.253761574073</v>
          </cell>
        </row>
        <row r="15411">
          <cell r="A15411" t="str">
            <v>Senior Data Engineer</v>
          </cell>
          <cell r="H15411">
            <v>45033.755590277768</v>
          </cell>
        </row>
        <row r="15412">
          <cell r="A15412" t="str">
            <v>Data Engineer</v>
          </cell>
          <cell r="H15412">
            <v>45016.439432870371</v>
          </cell>
        </row>
        <row r="15413">
          <cell r="A15413" t="str">
            <v>Senior Data Analyst</v>
          </cell>
          <cell r="H15413">
            <v>45210.376006944447</v>
          </cell>
        </row>
        <row r="15414">
          <cell r="A15414" t="str">
            <v>Data Engineer</v>
          </cell>
          <cell r="H15414">
            <v>45180.472696759258</v>
          </cell>
        </row>
        <row r="15415">
          <cell r="A15415" t="str">
            <v>Senior Data Engineer</v>
          </cell>
          <cell r="H15415">
            <v>45084.686365740738</v>
          </cell>
        </row>
        <row r="15416">
          <cell r="A15416" t="str">
            <v>Data Analyst</v>
          </cell>
          <cell r="H15416">
            <v>44988.513738425929</v>
          </cell>
        </row>
        <row r="15417">
          <cell r="A15417" t="str">
            <v>Data Scientist</v>
          </cell>
          <cell r="H15417">
            <v>45275.79347222222</v>
          </cell>
        </row>
        <row r="15418">
          <cell r="A15418" t="str">
            <v>Machine Learning Engineer</v>
          </cell>
          <cell r="H15418">
            <v>45086.34946759259</v>
          </cell>
        </row>
        <row r="15419">
          <cell r="A15419" t="str">
            <v>Machine Learning Engineer</v>
          </cell>
          <cell r="H15419">
            <v>45160.666817129633</v>
          </cell>
        </row>
        <row r="15420">
          <cell r="A15420" t="str">
            <v>Senior Data Engineer</v>
          </cell>
          <cell r="H15420">
            <v>45000.926863425928</v>
          </cell>
        </row>
        <row r="15421">
          <cell r="A15421" t="str">
            <v>Data Engineer</v>
          </cell>
          <cell r="H15421">
            <v>44932.27484953704</v>
          </cell>
        </row>
        <row r="15422">
          <cell r="A15422" t="str">
            <v>Data Engineer</v>
          </cell>
          <cell r="H15422">
            <v>45067.045868055553</v>
          </cell>
        </row>
        <row r="15423">
          <cell r="A15423" t="str">
            <v>Data Engineer</v>
          </cell>
          <cell r="H15423">
            <v>44943.889120370368</v>
          </cell>
        </row>
        <row r="15424">
          <cell r="A15424" t="str">
            <v>Data Engineer</v>
          </cell>
          <cell r="H15424">
            <v>45125.338634259257</v>
          </cell>
        </row>
        <row r="15425">
          <cell r="A15425" t="str">
            <v>Data Scientist</v>
          </cell>
          <cell r="H15425">
            <v>45104.990752314807</v>
          </cell>
        </row>
        <row r="15426">
          <cell r="A15426" t="str">
            <v>Data Analyst</v>
          </cell>
          <cell r="H15426">
            <v>44952.349293981482</v>
          </cell>
        </row>
        <row r="15427">
          <cell r="A15427" t="str">
            <v>Data Analyst</v>
          </cell>
          <cell r="H15427">
            <v>44958.625347222223</v>
          </cell>
        </row>
        <row r="15428">
          <cell r="A15428" t="str">
            <v>Senior Data Engineer</v>
          </cell>
          <cell r="H15428">
            <v>44987.298379629632</v>
          </cell>
        </row>
        <row r="15429">
          <cell r="A15429" t="str">
            <v>Data Engineer</v>
          </cell>
          <cell r="H15429">
            <v>45230.296249999999</v>
          </cell>
        </row>
        <row r="15430">
          <cell r="A15430" t="str">
            <v>Software Engineer</v>
          </cell>
          <cell r="H15430">
            <v>45043.750555555547</v>
          </cell>
        </row>
        <row r="15431">
          <cell r="A15431" t="str">
            <v>Data Analyst</v>
          </cell>
          <cell r="H15431">
            <v>45205.667743055557</v>
          </cell>
        </row>
        <row r="15432">
          <cell r="A15432" t="str">
            <v>Data Scientist</v>
          </cell>
          <cell r="H15432">
            <v>45120.521412037036</v>
          </cell>
        </row>
        <row r="15433">
          <cell r="A15433" t="str">
            <v>Data Engineer</v>
          </cell>
          <cell r="H15433">
            <v>45245.337754629632</v>
          </cell>
        </row>
        <row r="15434">
          <cell r="A15434" t="str">
            <v>Senior Data Analyst</v>
          </cell>
          <cell r="H15434">
            <v>45209.250324074077</v>
          </cell>
        </row>
        <row r="15435">
          <cell r="A15435" t="str">
            <v>Senior Data Scientist</v>
          </cell>
          <cell r="H15435">
            <v>45247.460775462961</v>
          </cell>
        </row>
        <row r="15436">
          <cell r="A15436" t="str">
            <v>Senior Data Analyst</v>
          </cell>
          <cell r="H15436">
            <v>45008.721388888887</v>
          </cell>
        </row>
        <row r="15437">
          <cell r="A15437" t="str">
            <v>Data Analyst</v>
          </cell>
          <cell r="H15437">
            <v>45153.995312500003</v>
          </cell>
        </row>
        <row r="15438">
          <cell r="A15438" t="str">
            <v>Data Engineer</v>
          </cell>
          <cell r="H15438">
            <v>45194.83803240741</v>
          </cell>
        </row>
        <row r="15439">
          <cell r="A15439" t="str">
            <v>Data Engineer</v>
          </cell>
          <cell r="H15439">
            <v>45083.90353009259</v>
          </cell>
        </row>
        <row r="15440">
          <cell r="A15440" t="str">
            <v>Data Scientist</v>
          </cell>
          <cell r="H15440">
            <v>45130.293067129627</v>
          </cell>
        </row>
        <row r="15441">
          <cell r="A15441" t="str">
            <v>Data Analyst</v>
          </cell>
          <cell r="H15441">
            <v>45055.330231481479</v>
          </cell>
        </row>
        <row r="15442">
          <cell r="A15442" t="str">
            <v>Business Analyst</v>
          </cell>
          <cell r="H15442">
            <v>45215.284629629627</v>
          </cell>
        </row>
        <row r="15443">
          <cell r="A15443" t="str">
            <v>Data Analyst</v>
          </cell>
          <cell r="H15443">
            <v>45198.862187500003</v>
          </cell>
        </row>
        <row r="15444">
          <cell r="A15444" t="str">
            <v>Data Scientist</v>
          </cell>
          <cell r="H15444">
            <v>44950.878865740742</v>
          </cell>
        </row>
        <row r="15445">
          <cell r="A15445" t="str">
            <v>Data Engineer</v>
          </cell>
          <cell r="H15445">
            <v>45169.027002314811</v>
          </cell>
        </row>
        <row r="15446">
          <cell r="A15446" t="str">
            <v>Senior Data Analyst</v>
          </cell>
          <cell r="H15446">
            <v>45019.45416666667</v>
          </cell>
        </row>
        <row r="15447">
          <cell r="A15447" t="str">
            <v>Data Scientist</v>
          </cell>
          <cell r="H15447">
            <v>44980.812685185178</v>
          </cell>
        </row>
        <row r="15448">
          <cell r="A15448" t="str">
            <v>Data Analyst</v>
          </cell>
          <cell r="H15448">
            <v>44949.834537037037</v>
          </cell>
        </row>
        <row r="15449">
          <cell r="A15449" t="str">
            <v>Data Engineer</v>
          </cell>
          <cell r="H15449">
            <v>45163.672222222223</v>
          </cell>
        </row>
        <row r="15450">
          <cell r="A15450" t="str">
            <v>Data Scientist</v>
          </cell>
          <cell r="H15450">
            <v>45091.682071759264</v>
          </cell>
        </row>
        <row r="15451">
          <cell r="A15451" t="str">
            <v>Data Engineer</v>
          </cell>
          <cell r="H15451">
            <v>45051.767569444448</v>
          </cell>
        </row>
        <row r="15452">
          <cell r="A15452" t="str">
            <v>Data Analyst</v>
          </cell>
          <cell r="H15452">
            <v>45042.708587962959</v>
          </cell>
        </row>
        <row r="15453">
          <cell r="A15453" t="str">
            <v>Data Scientist</v>
          </cell>
          <cell r="H15453">
            <v>45173.752222222232</v>
          </cell>
        </row>
        <row r="15454">
          <cell r="A15454" t="str">
            <v>Data Scientist</v>
          </cell>
          <cell r="H15454">
            <v>45203.251932870371</v>
          </cell>
        </row>
        <row r="15455">
          <cell r="A15455" t="str">
            <v>Data Scientist</v>
          </cell>
          <cell r="H15455">
            <v>45041.084027777782</v>
          </cell>
        </row>
        <row r="15456">
          <cell r="A15456" t="str">
            <v>Data Scientist</v>
          </cell>
          <cell r="H15456">
            <v>44932.674004629633</v>
          </cell>
        </row>
        <row r="15457">
          <cell r="A15457" t="str">
            <v>Senior Data Analyst</v>
          </cell>
          <cell r="H15457">
            <v>44993.750856481478</v>
          </cell>
        </row>
        <row r="15458">
          <cell r="A15458" t="str">
            <v>Data Scientist</v>
          </cell>
          <cell r="H15458">
            <v>44935.670381944437</v>
          </cell>
        </row>
        <row r="15459">
          <cell r="A15459" t="str">
            <v>Senior Data Scientist</v>
          </cell>
          <cell r="H15459">
            <v>44994.806458333333</v>
          </cell>
        </row>
        <row r="15460">
          <cell r="A15460" t="str">
            <v>Machine Learning Engineer</v>
          </cell>
          <cell r="H15460">
            <v>45022.635208333333</v>
          </cell>
        </row>
        <row r="15461">
          <cell r="A15461" t="str">
            <v>Data Engineer</v>
          </cell>
          <cell r="H15461">
            <v>45236.550949074073</v>
          </cell>
        </row>
        <row r="15462">
          <cell r="A15462" t="str">
            <v>Data Scientist</v>
          </cell>
          <cell r="H15462">
            <v>44936.639745370368</v>
          </cell>
        </row>
        <row r="15463">
          <cell r="A15463" t="str">
            <v>Senior Data Analyst</v>
          </cell>
          <cell r="H15463">
            <v>44958.666585648149</v>
          </cell>
        </row>
        <row r="15464">
          <cell r="A15464" t="str">
            <v>Data Analyst</v>
          </cell>
          <cell r="H15464">
            <v>45231.708368055559</v>
          </cell>
        </row>
        <row r="15465">
          <cell r="A15465" t="str">
            <v>Data Analyst</v>
          </cell>
          <cell r="H15465">
            <v>45204.250277777777</v>
          </cell>
        </row>
        <row r="15466">
          <cell r="A15466" t="str">
            <v>Senior Data Engineer</v>
          </cell>
          <cell r="H15466">
            <v>45119.808819444443</v>
          </cell>
        </row>
        <row r="15467">
          <cell r="A15467" t="str">
            <v>Data Scientist</v>
          </cell>
          <cell r="H15467">
            <v>45135.568437499998</v>
          </cell>
        </row>
        <row r="15468">
          <cell r="A15468" t="str">
            <v>Data Analyst</v>
          </cell>
          <cell r="H15468">
            <v>45108.792673611111</v>
          </cell>
        </row>
        <row r="15469">
          <cell r="A15469" t="str">
            <v>Data Analyst</v>
          </cell>
          <cell r="H15469">
            <v>45155.514907407407</v>
          </cell>
        </row>
        <row r="15470">
          <cell r="A15470" t="str">
            <v>Data Engineer</v>
          </cell>
          <cell r="H15470">
            <v>45091.532210648147</v>
          </cell>
        </row>
        <row r="15471">
          <cell r="A15471" t="str">
            <v>Software Engineer</v>
          </cell>
          <cell r="H15471">
            <v>45120.293749999997</v>
          </cell>
        </row>
        <row r="15472">
          <cell r="A15472" t="str">
            <v>Data Analyst</v>
          </cell>
          <cell r="H15472">
            <v>45012.336851851847</v>
          </cell>
        </row>
        <row r="15473">
          <cell r="A15473" t="str">
            <v>Data Analyst</v>
          </cell>
          <cell r="H15473">
            <v>45113.625520833331</v>
          </cell>
        </row>
        <row r="15474">
          <cell r="A15474" t="str">
            <v>Data Scientist</v>
          </cell>
          <cell r="H15474">
            <v>45132.627800925933</v>
          </cell>
        </row>
        <row r="15475">
          <cell r="A15475" t="str">
            <v>Business Analyst</v>
          </cell>
          <cell r="H15475">
            <v>44931.876597222217</v>
          </cell>
        </row>
        <row r="15476">
          <cell r="A15476" t="str">
            <v>Data Scientist</v>
          </cell>
          <cell r="H15476">
            <v>44949.084189814806</v>
          </cell>
        </row>
        <row r="15477">
          <cell r="A15477" t="str">
            <v>Data Engineer</v>
          </cell>
          <cell r="H15477">
            <v>45006.311157407406</v>
          </cell>
        </row>
        <row r="15478">
          <cell r="A15478" t="str">
            <v>Senior Data Engineer</v>
          </cell>
          <cell r="H15478">
            <v>44928.962638888886</v>
          </cell>
        </row>
        <row r="15479">
          <cell r="A15479" t="str">
            <v>Senior Data Analyst</v>
          </cell>
          <cell r="H15479">
            <v>45179.375868055547</v>
          </cell>
        </row>
        <row r="15480">
          <cell r="A15480" t="str">
            <v>Senior Data Scientist</v>
          </cell>
          <cell r="H15480">
            <v>44957.690810185188</v>
          </cell>
        </row>
        <row r="15481">
          <cell r="A15481" t="str">
            <v>Data Engineer</v>
          </cell>
          <cell r="H15481">
            <v>45053.71738425926</v>
          </cell>
        </row>
        <row r="15482">
          <cell r="A15482" t="str">
            <v>Data Scientist</v>
          </cell>
          <cell r="H15482">
            <v>45043.942094907397</v>
          </cell>
        </row>
        <row r="15483">
          <cell r="A15483" t="str">
            <v>Data Analyst</v>
          </cell>
          <cell r="H15483">
            <v>45055.376134259262</v>
          </cell>
        </row>
        <row r="15484">
          <cell r="A15484" t="str">
            <v>Data Engineer</v>
          </cell>
          <cell r="H15484">
            <v>44994.940034722233</v>
          </cell>
        </row>
        <row r="15485">
          <cell r="A15485" t="str">
            <v>Data Engineer</v>
          </cell>
          <cell r="H15485">
            <v>45078.855081018519</v>
          </cell>
        </row>
        <row r="15486">
          <cell r="A15486" t="str">
            <v>Data Scientist</v>
          </cell>
          <cell r="H15486">
            <v>45136.274155092593</v>
          </cell>
        </row>
        <row r="15487">
          <cell r="A15487" t="str">
            <v>Data Scientist</v>
          </cell>
          <cell r="H15487">
            <v>45020.021736111114</v>
          </cell>
        </row>
        <row r="15488">
          <cell r="A15488" t="str">
            <v>Data Scientist</v>
          </cell>
          <cell r="H15488">
            <v>45231.416990740741</v>
          </cell>
        </row>
        <row r="15489">
          <cell r="A15489" t="str">
            <v>Data Analyst</v>
          </cell>
          <cell r="H15489">
            <v>45112.375821759262</v>
          </cell>
        </row>
        <row r="15490">
          <cell r="A15490" t="str">
            <v>Data Scientist</v>
          </cell>
          <cell r="H15490">
            <v>44952.629131944443</v>
          </cell>
        </row>
        <row r="15491">
          <cell r="A15491" t="str">
            <v>Software Engineer</v>
          </cell>
          <cell r="H15491">
            <v>44959.675891203697</v>
          </cell>
        </row>
        <row r="15492">
          <cell r="A15492" t="str">
            <v>Data Scientist</v>
          </cell>
          <cell r="H15492">
            <v>45037.001273148147</v>
          </cell>
        </row>
        <row r="15493">
          <cell r="A15493" t="str">
            <v>Data Analyst</v>
          </cell>
          <cell r="H15493">
            <v>44938.709861111107</v>
          </cell>
        </row>
        <row r="15494">
          <cell r="A15494" t="str">
            <v>Data Scientist</v>
          </cell>
          <cell r="H15494">
            <v>45227.376481481479</v>
          </cell>
        </row>
        <row r="15495">
          <cell r="A15495" t="str">
            <v>Data Scientist</v>
          </cell>
          <cell r="H15495">
            <v>44929.981145833342</v>
          </cell>
        </row>
        <row r="15496">
          <cell r="A15496" t="str">
            <v>Data Engineer</v>
          </cell>
          <cell r="H15496">
            <v>45249.920127314806</v>
          </cell>
        </row>
        <row r="15497">
          <cell r="A15497" t="str">
            <v>Data Analyst</v>
          </cell>
          <cell r="H15497">
            <v>45115.416712962957</v>
          </cell>
        </row>
        <row r="15498">
          <cell r="A15498" t="str">
            <v>Data Engineer</v>
          </cell>
          <cell r="H15498">
            <v>45036.766319444447</v>
          </cell>
        </row>
        <row r="15499">
          <cell r="A15499" t="str">
            <v>Data Engineer</v>
          </cell>
          <cell r="H15499">
            <v>45245.593182870369</v>
          </cell>
        </row>
        <row r="15500">
          <cell r="A15500" t="str">
            <v>Data Scientist</v>
          </cell>
          <cell r="H15500">
            <v>45007.05609953704</v>
          </cell>
        </row>
        <row r="15501">
          <cell r="A15501" t="str">
            <v>Machine Learning Engineer</v>
          </cell>
          <cell r="H15501">
            <v>45089.376759259263</v>
          </cell>
        </row>
        <row r="15502">
          <cell r="A15502" t="str">
            <v>Data Engineer</v>
          </cell>
          <cell r="H15502">
            <v>45245.25503472222</v>
          </cell>
        </row>
        <row r="15503">
          <cell r="A15503" t="str">
            <v>Data Analyst</v>
          </cell>
          <cell r="H15503">
            <v>45266.500277777777</v>
          </cell>
        </row>
        <row r="15504">
          <cell r="A15504" t="str">
            <v>Data Scientist</v>
          </cell>
          <cell r="H15504">
            <v>45253.376527777778</v>
          </cell>
        </row>
        <row r="15505">
          <cell r="A15505" t="str">
            <v>Data Analyst</v>
          </cell>
          <cell r="H15505">
            <v>44970.710405092592</v>
          </cell>
        </row>
        <row r="15506">
          <cell r="A15506" t="str">
            <v>Data Scientist</v>
          </cell>
          <cell r="H15506">
            <v>45173.752187500002</v>
          </cell>
        </row>
        <row r="15507">
          <cell r="A15507" t="str">
            <v>Data Scientist</v>
          </cell>
          <cell r="H15507">
            <v>45005.119386574072</v>
          </cell>
        </row>
        <row r="15508">
          <cell r="A15508" t="str">
            <v>Data Scientist</v>
          </cell>
          <cell r="H15508">
            <v>45044.456828703696</v>
          </cell>
        </row>
        <row r="15509">
          <cell r="A15509" t="str">
            <v>Data Scientist</v>
          </cell>
          <cell r="H15509">
            <v>45161.626944444448</v>
          </cell>
        </row>
        <row r="15510">
          <cell r="A15510" t="str">
            <v>Data Engineer</v>
          </cell>
          <cell r="H15510">
            <v>44984.588368055563</v>
          </cell>
        </row>
        <row r="15511">
          <cell r="A15511" t="str">
            <v>Data Engineer</v>
          </cell>
          <cell r="H15511">
            <v>44956.298067129632</v>
          </cell>
        </row>
        <row r="15512">
          <cell r="A15512" t="str">
            <v>Senior Data Engineer</v>
          </cell>
          <cell r="H15512">
            <v>45270.997476851851</v>
          </cell>
        </row>
        <row r="15513">
          <cell r="A15513" t="str">
            <v>Data Scientist</v>
          </cell>
          <cell r="H15513">
            <v>45055.681550925918</v>
          </cell>
        </row>
        <row r="15514">
          <cell r="A15514" t="str">
            <v>Data Engineer</v>
          </cell>
          <cell r="H15514">
            <v>45175.829340277778</v>
          </cell>
        </row>
        <row r="15515">
          <cell r="A15515" t="str">
            <v>Data Engineer</v>
          </cell>
          <cell r="H15515">
            <v>45129.838564814818</v>
          </cell>
        </row>
        <row r="15516">
          <cell r="A15516" t="str">
            <v>Machine Learning Engineer</v>
          </cell>
          <cell r="H15516">
            <v>44977.717766203707</v>
          </cell>
        </row>
        <row r="15517">
          <cell r="A15517" t="str">
            <v>Data Scientist</v>
          </cell>
          <cell r="H15517">
            <v>45121.752615740741</v>
          </cell>
        </row>
        <row r="15518">
          <cell r="A15518" t="str">
            <v>Data Engineer</v>
          </cell>
          <cell r="H15518">
            <v>45047.797951388893</v>
          </cell>
        </row>
        <row r="15519">
          <cell r="A15519" t="str">
            <v>Data Scientist</v>
          </cell>
          <cell r="H15519">
            <v>45162.789895833332</v>
          </cell>
        </row>
        <row r="15520">
          <cell r="A15520" t="str">
            <v>Business Analyst</v>
          </cell>
          <cell r="H15520">
            <v>45179.416932870372</v>
          </cell>
        </row>
        <row r="15521">
          <cell r="A15521" t="str">
            <v>Data Analyst</v>
          </cell>
          <cell r="H15521">
            <v>45001.376261574071</v>
          </cell>
        </row>
        <row r="15522">
          <cell r="A15522" t="str">
            <v>Senior Data Scientist</v>
          </cell>
          <cell r="H15522">
            <v>45091.542650462958</v>
          </cell>
        </row>
        <row r="15523">
          <cell r="A15523" t="str">
            <v>Data Analyst</v>
          </cell>
          <cell r="H15523">
            <v>45212.7184837963</v>
          </cell>
        </row>
        <row r="15524">
          <cell r="A15524" t="str">
            <v>Data Analyst</v>
          </cell>
          <cell r="H15524">
            <v>45124.375486111108</v>
          </cell>
        </row>
        <row r="15525">
          <cell r="A15525" t="str">
            <v>Data Analyst</v>
          </cell>
          <cell r="H15525">
            <v>45108.417488425926</v>
          </cell>
        </row>
        <row r="15526">
          <cell r="A15526" t="str">
            <v>Data Analyst</v>
          </cell>
          <cell r="H15526">
            <v>45040.418020833327</v>
          </cell>
        </row>
        <row r="15527">
          <cell r="A15527" t="str">
            <v>Data Analyst</v>
          </cell>
          <cell r="H15527">
            <v>45209.693726851852</v>
          </cell>
        </row>
        <row r="15528">
          <cell r="A15528" t="str">
            <v>Data Scientist</v>
          </cell>
          <cell r="H15528">
            <v>45082.545173611114</v>
          </cell>
        </row>
        <row r="15529">
          <cell r="A15529" t="str">
            <v>Data Scientist</v>
          </cell>
          <cell r="H15529">
            <v>45225.869293981479</v>
          </cell>
        </row>
        <row r="15530">
          <cell r="A15530" t="str">
            <v>Data Scientist</v>
          </cell>
          <cell r="H15530">
            <v>45054.43172453704</v>
          </cell>
        </row>
        <row r="15531">
          <cell r="A15531" t="str">
            <v>Data Engineer</v>
          </cell>
          <cell r="H15531">
            <v>45058.838946759257</v>
          </cell>
        </row>
        <row r="15532">
          <cell r="A15532" t="str">
            <v>Senior Data Scientist</v>
          </cell>
          <cell r="H15532">
            <v>45221.543900462973</v>
          </cell>
        </row>
        <row r="15533">
          <cell r="A15533" t="str">
            <v>Data Scientist</v>
          </cell>
          <cell r="H15533">
            <v>44929.982997685183</v>
          </cell>
        </row>
        <row r="15534">
          <cell r="A15534" t="str">
            <v>Data Scientist</v>
          </cell>
          <cell r="H15534">
            <v>44946.891180555547</v>
          </cell>
        </row>
        <row r="15535">
          <cell r="A15535" t="str">
            <v>Data Analyst</v>
          </cell>
          <cell r="H15535">
            <v>45058.833321759259</v>
          </cell>
        </row>
        <row r="15536">
          <cell r="A15536" t="str">
            <v>Data Scientist</v>
          </cell>
          <cell r="H15536">
            <v>45159.692835648151</v>
          </cell>
        </row>
        <row r="15537">
          <cell r="A15537" t="str">
            <v>Data Scientist</v>
          </cell>
          <cell r="H15537">
            <v>45189.744803240741</v>
          </cell>
        </row>
        <row r="15538">
          <cell r="A15538" t="str">
            <v>Data Scientist</v>
          </cell>
          <cell r="H15538">
            <v>45072.627627314818</v>
          </cell>
        </row>
        <row r="15539">
          <cell r="A15539" t="str">
            <v>Data Scientist</v>
          </cell>
          <cell r="H15539">
            <v>45111.293599537043</v>
          </cell>
        </row>
        <row r="15540">
          <cell r="A15540" t="str">
            <v>Data Analyst</v>
          </cell>
          <cell r="H15540">
            <v>44976.022696759261</v>
          </cell>
        </row>
        <row r="15541">
          <cell r="A15541" t="str">
            <v>Data Scientist</v>
          </cell>
          <cell r="H15541">
            <v>45055.546643518523</v>
          </cell>
        </row>
        <row r="15542">
          <cell r="A15542" t="str">
            <v>Data Engineer</v>
          </cell>
          <cell r="H15542">
            <v>45239.923078703701</v>
          </cell>
        </row>
        <row r="15543">
          <cell r="A15543" t="str">
            <v>Senior Data Engineer</v>
          </cell>
          <cell r="H15543">
            <v>45019.60019675926</v>
          </cell>
        </row>
        <row r="15544">
          <cell r="A15544" t="str">
            <v>Senior Data Scientist</v>
          </cell>
          <cell r="H15544">
            <v>44955.002812500003</v>
          </cell>
        </row>
        <row r="15545">
          <cell r="A15545" t="str">
            <v>Data Scientist</v>
          </cell>
          <cell r="H15545">
            <v>45199.294212962966</v>
          </cell>
        </row>
        <row r="15546">
          <cell r="A15546" t="str">
            <v>Senior Data Scientist</v>
          </cell>
          <cell r="H15546">
            <v>45145.556180555563</v>
          </cell>
        </row>
        <row r="15547">
          <cell r="A15547" t="str">
            <v>Senior Data Scientist</v>
          </cell>
          <cell r="H15547">
            <v>44938.171354166669</v>
          </cell>
        </row>
        <row r="15548">
          <cell r="A15548" t="str">
            <v>Data Analyst</v>
          </cell>
          <cell r="H15548">
            <v>45204.001238425917</v>
          </cell>
        </row>
        <row r="15549">
          <cell r="A15549" t="str">
            <v>Data Analyst</v>
          </cell>
          <cell r="H15549">
            <v>45061.791921296302</v>
          </cell>
        </row>
        <row r="15550">
          <cell r="A15550" t="str">
            <v>Data Scientist</v>
          </cell>
          <cell r="H15550">
            <v>44987.796284722222</v>
          </cell>
        </row>
        <row r="15551">
          <cell r="A15551" t="str">
            <v>Data Scientist</v>
          </cell>
          <cell r="H15551">
            <v>45142.706712962958</v>
          </cell>
        </row>
        <row r="15552">
          <cell r="A15552" t="str">
            <v>Data Analyst</v>
          </cell>
          <cell r="H15552">
            <v>44959.458310185182</v>
          </cell>
        </row>
        <row r="15553">
          <cell r="A15553" t="str">
            <v>Data Scientist</v>
          </cell>
          <cell r="H15553">
            <v>45147.794085648151</v>
          </cell>
        </row>
        <row r="15554">
          <cell r="A15554" t="str">
            <v>Machine Learning Engineer</v>
          </cell>
          <cell r="H15554">
            <v>45054.898622685178</v>
          </cell>
        </row>
        <row r="15555">
          <cell r="A15555" t="str">
            <v>Business Analyst</v>
          </cell>
          <cell r="H15555">
            <v>45041.854675925933</v>
          </cell>
        </row>
        <row r="15556">
          <cell r="A15556" t="str">
            <v>Data Analyst</v>
          </cell>
          <cell r="H15556">
            <v>45240.000138888892</v>
          </cell>
        </row>
        <row r="15557">
          <cell r="A15557" t="str">
            <v>Senior Data Engineer</v>
          </cell>
          <cell r="H15557">
            <v>45099.391261574077</v>
          </cell>
        </row>
        <row r="15558">
          <cell r="A15558" t="str">
            <v>Senior Data Scientist</v>
          </cell>
          <cell r="H15558">
            <v>45091.502766203703</v>
          </cell>
        </row>
        <row r="15559">
          <cell r="A15559" t="str">
            <v>Data Analyst</v>
          </cell>
          <cell r="H15559">
            <v>45163.666724537034</v>
          </cell>
        </row>
        <row r="15560">
          <cell r="A15560" t="str">
            <v>Business Analyst</v>
          </cell>
          <cell r="H15560">
            <v>45224.668645833342</v>
          </cell>
        </row>
        <row r="15561">
          <cell r="A15561" t="str">
            <v>Data Scientist</v>
          </cell>
          <cell r="H15561">
            <v>45105.670046296298</v>
          </cell>
        </row>
        <row r="15562">
          <cell r="A15562" t="str">
            <v>Data Analyst</v>
          </cell>
          <cell r="H15562">
            <v>45274.376076388893</v>
          </cell>
        </row>
        <row r="15563">
          <cell r="A15563" t="str">
            <v>Data Scientist</v>
          </cell>
          <cell r="H15563">
            <v>45221.867048611108</v>
          </cell>
        </row>
        <row r="15564">
          <cell r="A15564" t="str">
            <v>Data Scientist</v>
          </cell>
          <cell r="H15564">
            <v>44999.7966087963</v>
          </cell>
        </row>
        <row r="15565">
          <cell r="A15565" t="str">
            <v>Senior Data Analyst</v>
          </cell>
          <cell r="H15565">
            <v>45154.750393518523</v>
          </cell>
        </row>
        <row r="15566">
          <cell r="A15566" t="str">
            <v>Senior Data Scientist</v>
          </cell>
          <cell r="H15566">
            <v>44980.557245370372</v>
          </cell>
        </row>
        <row r="15567">
          <cell r="A15567" t="str">
            <v>Data Analyst</v>
          </cell>
          <cell r="H15567">
            <v>45284.375347222223</v>
          </cell>
        </row>
        <row r="15568">
          <cell r="A15568" t="str">
            <v>Senior Data Scientist</v>
          </cell>
          <cell r="H15568">
            <v>44971.772314814807</v>
          </cell>
        </row>
        <row r="15569">
          <cell r="A15569" t="str">
            <v>Senior Data Engineer</v>
          </cell>
          <cell r="H15569">
            <v>44963.71534722222</v>
          </cell>
        </row>
        <row r="15570">
          <cell r="A15570" t="str">
            <v>Data Analyst</v>
          </cell>
          <cell r="H15570">
            <v>45161.015555555547</v>
          </cell>
        </row>
        <row r="15571">
          <cell r="A15571" t="str">
            <v>Data Engineer</v>
          </cell>
          <cell r="H15571">
            <v>45070.340405092589</v>
          </cell>
        </row>
        <row r="15572">
          <cell r="A15572" t="str">
            <v>Senior Data Scientist</v>
          </cell>
          <cell r="H15572">
            <v>44970.556377314817</v>
          </cell>
        </row>
        <row r="15573">
          <cell r="A15573" t="str">
            <v>Senior Data Engineer</v>
          </cell>
          <cell r="H15573">
            <v>45105.673634259263</v>
          </cell>
        </row>
        <row r="15574">
          <cell r="A15574" t="str">
            <v>Data Analyst</v>
          </cell>
          <cell r="H15574">
            <v>45022.413634259261</v>
          </cell>
        </row>
        <row r="15575">
          <cell r="A15575" t="str">
            <v>Machine Learning Engineer</v>
          </cell>
          <cell r="H15575">
            <v>45023.01189814815</v>
          </cell>
        </row>
        <row r="15576">
          <cell r="A15576" t="str">
            <v>Senior Data Scientist</v>
          </cell>
          <cell r="H15576">
            <v>44945.555462962962</v>
          </cell>
        </row>
        <row r="15577">
          <cell r="A15577" t="str">
            <v>Software Engineer</v>
          </cell>
          <cell r="H15577">
            <v>45173.714386574073</v>
          </cell>
        </row>
        <row r="15578">
          <cell r="A15578" t="str">
            <v>Senior Data Engineer</v>
          </cell>
          <cell r="H15578">
            <v>45199.255381944437</v>
          </cell>
        </row>
        <row r="15579">
          <cell r="A15579" t="str">
            <v>Data Scientist</v>
          </cell>
          <cell r="H15579">
            <v>45152.753217592603</v>
          </cell>
        </row>
        <row r="15580">
          <cell r="A15580" t="str">
            <v>Senior Data Analyst</v>
          </cell>
          <cell r="H15580">
            <v>45216.292337962957</v>
          </cell>
        </row>
        <row r="15581">
          <cell r="A15581" t="str">
            <v>Data Analyst</v>
          </cell>
          <cell r="H15581">
            <v>45225.541770833333</v>
          </cell>
        </row>
        <row r="15582">
          <cell r="A15582" t="str">
            <v>Senior Data Scientist</v>
          </cell>
          <cell r="H15582">
            <v>44960.822870370372</v>
          </cell>
        </row>
        <row r="15583">
          <cell r="A15583" t="str">
            <v>Data Scientist</v>
          </cell>
          <cell r="H15583">
            <v>45276.687488425923</v>
          </cell>
        </row>
        <row r="15584">
          <cell r="A15584" t="str">
            <v>Data Analyst</v>
          </cell>
          <cell r="H15584">
            <v>44974.458819444437</v>
          </cell>
        </row>
        <row r="15585">
          <cell r="A15585" t="str">
            <v>Data Analyst</v>
          </cell>
          <cell r="H15585">
            <v>45113.583391203712</v>
          </cell>
        </row>
        <row r="15586">
          <cell r="A15586" t="str">
            <v>Data Scientist</v>
          </cell>
          <cell r="H15586">
            <v>45239.359722222223</v>
          </cell>
        </row>
        <row r="15587">
          <cell r="A15587" t="str">
            <v>Data Engineer</v>
          </cell>
          <cell r="H15587">
            <v>45082.836805555547</v>
          </cell>
        </row>
        <row r="15588">
          <cell r="A15588" t="str">
            <v>Senior Data Analyst</v>
          </cell>
          <cell r="H15588">
            <v>45056.806203703702</v>
          </cell>
        </row>
        <row r="15589">
          <cell r="A15589" t="str">
            <v>Software Engineer</v>
          </cell>
          <cell r="H15589">
            <v>45286.640023148153</v>
          </cell>
        </row>
        <row r="15590">
          <cell r="A15590" t="str">
            <v>Senior Data Engineer</v>
          </cell>
          <cell r="H15590">
            <v>44937.252604166657</v>
          </cell>
        </row>
        <row r="15591">
          <cell r="A15591" t="str">
            <v>Data Scientist</v>
          </cell>
          <cell r="H15591">
            <v>44964.395462962973</v>
          </cell>
        </row>
        <row r="15592">
          <cell r="A15592" t="str">
            <v>Senior Data Engineer</v>
          </cell>
          <cell r="H15592">
            <v>45155.922303240739</v>
          </cell>
        </row>
        <row r="15593">
          <cell r="A15593" t="str">
            <v>Data Scientist</v>
          </cell>
          <cell r="H15593">
            <v>45002.794872685183</v>
          </cell>
        </row>
        <row r="15594">
          <cell r="A15594" t="str">
            <v>Data Engineer</v>
          </cell>
          <cell r="H15594">
            <v>45042.653738425928</v>
          </cell>
        </row>
        <row r="15595">
          <cell r="A15595" t="str">
            <v>Data Engineer</v>
          </cell>
          <cell r="H15595">
            <v>45197.837847222218</v>
          </cell>
        </row>
        <row r="15596">
          <cell r="A15596" t="str">
            <v>Data Engineer</v>
          </cell>
          <cell r="H15596">
            <v>44995.676261574074</v>
          </cell>
        </row>
        <row r="15597">
          <cell r="A15597" t="str">
            <v>Data Analyst</v>
          </cell>
          <cell r="H15597">
            <v>45107.807627314818</v>
          </cell>
        </row>
        <row r="15598">
          <cell r="A15598" t="str">
            <v>Senior Data Engineer</v>
          </cell>
          <cell r="H15598">
            <v>45184.87908564815</v>
          </cell>
        </row>
        <row r="15599">
          <cell r="A15599" t="str">
            <v>Data Scientist</v>
          </cell>
          <cell r="H15599">
            <v>45290.389849537038</v>
          </cell>
        </row>
        <row r="15600">
          <cell r="A15600" t="str">
            <v>Data Scientist</v>
          </cell>
          <cell r="H15600">
            <v>45196.354375000003</v>
          </cell>
        </row>
        <row r="15601">
          <cell r="A15601" t="str">
            <v>Data Analyst</v>
          </cell>
          <cell r="H15601">
            <v>45280.313125000001</v>
          </cell>
        </row>
        <row r="15602">
          <cell r="A15602" t="str">
            <v>Data Analyst</v>
          </cell>
          <cell r="H15602">
            <v>44954.668414351851</v>
          </cell>
        </row>
        <row r="15603">
          <cell r="A15603" t="str">
            <v>Data Engineer</v>
          </cell>
          <cell r="H15603">
            <v>45020.915416666663</v>
          </cell>
        </row>
        <row r="15604">
          <cell r="A15604" t="str">
            <v>Data Engineer</v>
          </cell>
          <cell r="H15604">
            <v>45036.83803240741</v>
          </cell>
        </row>
        <row r="15605">
          <cell r="A15605" t="str">
            <v>Data Scientist</v>
          </cell>
          <cell r="H15605">
            <v>44959.248854166668</v>
          </cell>
        </row>
        <row r="15606">
          <cell r="A15606" t="str">
            <v>Senior Data Scientist</v>
          </cell>
          <cell r="H15606">
            <v>45071.668761574067</v>
          </cell>
        </row>
        <row r="15607">
          <cell r="A15607" t="str">
            <v>Data Scientist</v>
          </cell>
          <cell r="H15607">
            <v>45146.703240740739</v>
          </cell>
        </row>
        <row r="15608">
          <cell r="A15608" t="str">
            <v>Data Engineer</v>
          </cell>
          <cell r="H15608">
            <v>44998.634756944448</v>
          </cell>
        </row>
        <row r="15609">
          <cell r="A15609" t="str">
            <v>Data Engineer</v>
          </cell>
          <cell r="H15609">
            <v>45132.838194444441</v>
          </cell>
        </row>
        <row r="15610">
          <cell r="A15610" t="str">
            <v>Senior Data Engineer</v>
          </cell>
          <cell r="H15610">
            <v>44965.695844907408</v>
          </cell>
        </row>
        <row r="15611">
          <cell r="A15611" t="str">
            <v>Data Engineer</v>
          </cell>
          <cell r="H15611">
            <v>45112.797500000001</v>
          </cell>
        </row>
        <row r="15612">
          <cell r="A15612" t="str">
            <v>Data Engineer</v>
          </cell>
          <cell r="H15612">
            <v>45005.678622685176</v>
          </cell>
        </row>
        <row r="15613">
          <cell r="A15613" t="str">
            <v>Business Analyst</v>
          </cell>
          <cell r="H15613">
            <v>45146.188402777778</v>
          </cell>
        </row>
        <row r="15614">
          <cell r="A15614" t="str">
            <v>Data Scientist</v>
          </cell>
          <cell r="H15614">
            <v>45129.625486111108</v>
          </cell>
        </row>
        <row r="15615">
          <cell r="A15615" t="str">
            <v>Software Engineer</v>
          </cell>
          <cell r="H15615">
            <v>45036.458680555559</v>
          </cell>
        </row>
        <row r="15616">
          <cell r="A15616" t="str">
            <v>Data Engineer</v>
          </cell>
          <cell r="H15616">
            <v>45274.921249999999</v>
          </cell>
        </row>
        <row r="15617">
          <cell r="A15617" t="str">
            <v>Data Scientist</v>
          </cell>
          <cell r="H15617">
            <v>45149.319363425922</v>
          </cell>
        </row>
        <row r="15618">
          <cell r="A15618" t="str">
            <v>Data Engineer</v>
          </cell>
          <cell r="H15618">
            <v>45047.631284722222</v>
          </cell>
        </row>
        <row r="15619">
          <cell r="A15619" t="str">
            <v>Data Engineer</v>
          </cell>
          <cell r="H15619">
            <v>45084.556840277779</v>
          </cell>
        </row>
        <row r="15620">
          <cell r="A15620" t="str">
            <v>Data Scientist</v>
          </cell>
          <cell r="H15620">
            <v>45284.292650462958</v>
          </cell>
        </row>
        <row r="15621">
          <cell r="A15621" t="str">
            <v>Data Scientist</v>
          </cell>
          <cell r="H15621">
            <v>45156.25403935185</v>
          </cell>
        </row>
        <row r="15622">
          <cell r="A15622" t="str">
            <v>Data Analyst</v>
          </cell>
          <cell r="H15622">
            <v>45215.417256944442</v>
          </cell>
        </row>
        <row r="15623">
          <cell r="A15623" t="str">
            <v>Senior Data Scientist</v>
          </cell>
          <cell r="H15623">
            <v>45176.984270833331</v>
          </cell>
        </row>
        <row r="15624">
          <cell r="A15624" t="str">
            <v>Data Analyst</v>
          </cell>
          <cell r="H15624">
            <v>44958.292384259257</v>
          </cell>
        </row>
        <row r="15625">
          <cell r="A15625" t="str">
            <v>Senior Data Scientist</v>
          </cell>
          <cell r="H15625">
            <v>45163.588402777779</v>
          </cell>
        </row>
        <row r="15626">
          <cell r="A15626" t="str">
            <v>Data Scientist</v>
          </cell>
          <cell r="H15626">
            <v>45078.098379629628</v>
          </cell>
        </row>
        <row r="15627">
          <cell r="A15627" t="str">
            <v>Data Analyst</v>
          </cell>
          <cell r="H15627">
            <v>45191.943460648137</v>
          </cell>
        </row>
        <row r="15628">
          <cell r="A15628" t="str">
            <v>Data Analyst</v>
          </cell>
          <cell r="H15628">
            <v>45091.41741898148</v>
          </cell>
        </row>
        <row r="15629">
          <cell r="A15629" t="str">
            <v>Data Scientist</v>
          </cell>
          <cell r="H15629">
            <v>45140.918680555558</v>
          </cell>
        </row>
        <row r="15630">
          <cell r="A15630" t="str">
            <v>Data Analyst</v>
          </cell>
          <cell r="H15630">
            <v>44972.542337962957</v>
          </cell>
        </row>
        <row r="15631">
          <cell r="A15631" t="str">
            <v>Data Engineer</v>
          </cell>
          <cell r="H15631">
            <v>45071.771458333344</v>
          </cell>
        </row>
        <row r="15632">
          <cell r="A15632" t="str">
            <v>Data Analyst</v>
          </cell>
          <cell r="H15632">
            <v>45270.500011574077</v>
          </cell>
        </row>
        <row r="15633">
          <cell r="A15633" t="str">
            <v>Data Analyst</v>
          </cell>
          <cell r="H15633">
            <v>45254.250601851847</v>
          </cell>
        </row>
        <row r="15634">
          <cell r="A15634" t="str">
            <v>Senior Data Scientist</v>
          </cell>
          <cell r="H15634">
            <v>45216.313935185193</v>
          </cell>
        </row>
        <row r="15635">
          <cell r="A15635" t="str">
            <v>Data Engineer</v>
          </cell>
          <cell r="H15635">
            <v>44995.635092592587</v>
          </cell>
        </row>
        <row r="15636">
          <cell r="A15636" t="str">
            <v>Data Analyst</v>
          </cell>
          <cell r="H15636">
            <v>44987.560162037043</v>
          </cell>
        </row>
        <row r="15637">
          <cell r="A15637" t="str">
            <v>Senior Data Scientist</v>
          </cell>
          <cell r="H15637">
            <v>45089.626180555562</v>
          </cell>
        </row>
        <row r="15638">
          <cell r="A15638" t="str">
            <v>Data Engineer</v>
          </cell>
          <cell r="H15638">
            <v>45087.336458333331</v>
          </cell>
        </row>
        <row r="15639">
          <cell r="A15639" t="str">
            <v>Data Engineer</v>
          </cell>
          <cell r="H15639">
            <v>45062.712407407409</v>
          </cell>
        </row>
        <row r="15640">
          <cell r="A15640" t="str">
            <v>Senior Data Analyst</v>
          </cell>
          <cell r="H15640">
            <v>44958.87604166667</v>
          </cell>
        </row>
        <row r="15641">
          <cell r="A15641" t="str">
            <v>Senior Data Scientist</v>
          </cell>
          <cell r="H15641">
            <v>45044.793437499997</v>
          </cell>
        </row>
        <row r="15642">
          <cell r="A15642" t="str">
            <v>Data Engineer</v>
          </cell>
          <cell r="H15642">
            <v>45145.272465277783</v>
          </cell>
        </row>
        <row r="15643">
          <cell r="A15643" t="str">
            <v>Data Scientist</v>
          </cell>
          <cell r="H15643">
            <v>45142.544548611113</v>
          </cell>
        </row>
        <row r="15644">
          <cell r="A15644" t="str">
            <v>Data Engineer</v>
          </cell>
          <cell r="H15644">
            <v>45175.62568287037</v>
          </cell>
        </row>
        <row r="15645">
          <cell r="A15645" t="str">
            <v>Data Scientist</v>
          </cell>
          <cell r="H15645">
            <v>44939.182118055563</v>
          </cell>
        </row>
        <row r="15646">
          <cell r="A15646" t="str">
            <v>Data Engineer</v>
          </cell>
          <cell r="H15646">
            <v>45025.929490740738</v>
          </cell>
        </row>
        <row r="15647">
          <cell r="A15647" t="str">
            <v>Data Analyst</v>
          </cell>
          <cell r="H15647">
            <v>45201.875914351847</v>
          </cell>
        </row>
        <row r="15648">
          <cell r="A15648" t="str">
            <v>Senior Data Analyst</v>
          </cell>
          <cell r="H15648">
            <v>45079.293067129627</v>
          </cell>
        </row>
        <row r="15649">
          <cell r="A15649" t="str">
            <v>Data Analyst</v>
          </cell>
          <cell r="H15649">
            <v>44939.00099537037</v>
          </cell>
        </row>
        <row r="15650">
          <cell r="A15650" t="str">
            <v>Data Scientist</v>
          </cell>
          <cell r="H15650">
            <v>45021.565358796302</v>
          </cell>
        </row>
        <row r="15651">
          <cell r="A15651" t="str">
            <v>Data Analyst</v>
          </cell>
          <cell r="H15651">
            <v>45275.485590277778</v>
          </cell>
        </row>
        <row r="15652">
          <cell r="A15652" t="str">
            <v>Data Scientist</v>
          </cell>
          <cell r="H15652">
            <v>45037.707662037043</v>
          </cell>
        </row>
        <row r="15653">
          <cell r="A15653" t="str">
            <v>Data Scientist</v>
          </cell>
          <cell r="H15653">
            <v>45157.252326388887</v>
          </cell>
        </row>
        <row r="15654">
          <cell r="A15654" t="str">
            <v>Data Engineer</v>
          </cell>
          <cell r="H15654">
            <v>45252.047800925917</v>
          </cell>
        </row>
        <row r="15655">
          <cell r="A15655" t="str">
            <v>Data Scientist</v>
          </cell>
          <cell r="H15655">
            <v>45028.722291666672</v>
          </cell>
        </row>
        <row r="15656">
          <cell r="A15656" t="str">
            <v>Data Analyst</v>
          </cell>
          <cell r="H15656">
            <v>45023.625104166669</v>
          </cell>
        </row>
        <row r="15657">
          <cell r="A15657" t="str">
            <v>Data Engineer</v>
          </cell>
          <cell r="H15657">
            <v>45118.674641203703</v>
          </cell>
        </row>
        <row r="15658">
          <cell r="A15658" t="str">
            <v>Data Scientist</v>
          </cell>
          <cell r="H15658">
            <v>45014.421944444453</v>
          </cell>
        </row>
        <row r="15659">
          <cell r="A15659" t="str">
            <v>Data Engineer</v>
          </cell>
          <cell r="H15659">
            <v>45109.403460648151</v>
          </cell>
        </row>
        <row r="15660">
          <cell r="A15660" t="str">
            <v>Data Engineer</v>
          </cell>
          <cell r="H15660">
            <v>45045.039560185192</v>
          </cell>
        </row>
        <row r="15661">
          <cell r="A15661" t="str">
            <v>Senior Data Scientist</v>
          </cell>
          <cell r="H15661">
            <v>45232.460787037038</v>
          </cell>
        </row>
        <row r="15662">
          <cell r="A15662" t="str">
            <v>Data Scientist</v>
          </cell>
          <cell r="H15662">
            <v>45056.191550925927</v>
          </cell>
        </row>
        <row r="15663">
          <cell r="A15663" t="str">
            <v>Data Engineer</v>
          </cell>
          <cell r="H15663">
            <v>45161.96365740741</v>
          </cell>
        </row>
        <row r="15664">
          <cell r="A15664" t="str">
            <v>Data Analyst</v>
          </cell>
          <cell r="H15664">
            <v>45263.530821759261</v>
          </cell>
        </row>
        <row r="15665">
          <cell r="A15665" t="str">
            <v>Data Scientist</v>
          </cell>
          <cell r="H15665">
            <v>45139.01326388889</v>
          </cell>
        </row>
        <row r="15666">
          <cell r="A15666" t="str">
            <v>Data Engineer</v>
          </cell>
          <cell r="H15666">
            <v>45076.464814814812</v>
          </cell>
        </row>
        <row r="15667">
          <cell r="A15667" t="str">
            <v>Senior Data Analyst</v>
          </cell>
          <cell r="H15667">
            <v>45209.917175925933</v>
          </cell>
        </row>
        <row r="15668">
          <cell r="A15668" t="str">
            <v>Data Scientist</v>
          </cell>
          <cell r="H15668">
            <v>45132.781145833331</v>
          </cell>
        </row>
        <row r="15669">
          <cell r="A15669" t="str">
            <v>Senior Data Analyst</v>
          </cell>
          <cell r="H15669">
            <v>45055.602199074077</v>
          </cell>
        </row>
        <row r="15670">
          <cell r="A15670" t="str">
            <v>Data Analyst</v>
          </cell>
          <cell r="H15670">
            <v>45203.708726851852</v>
          </cell>
        </row>
        <row r="15671">
          <cell r="A15671" t="str">
            <v>Senior Data Scientist</v>
          </cell>
          <cell r="H15671">
            <v>45104.747662037043</v>
          </cell>
        </row>
        <row r="15672">
          <cell r="A15672" t="str">
            <v>Data Scientist</v>
          </cell>
          <cell r="H15672">
            <v>44949.294050925928</v>
          </cell>
        </row>
        <row r="15673">
          <cell r="A15673" t="str">
            <v>Data Analyst</v>
          </cell>
          <cell r="H15673">
            <v>45050.042164351849</v>
          </cell>
        </row>
        <row r="15674">
          <cell r="A15674" t="str">
            <v>Senior Data Engineer</v>
          </cell>
          <cell r="H15674">
            <v>45196.837384259263</v>
          </cell>
        </row>
        <row r="15675">
          <cell r="A15675" t="str">
            <v>Data Analyst</v>
          </cell>
          <cell r="H15675">
            <v>45211.709050925929</v>
          </cell>
        </row>
        <row r="15676">
          <cell r="A15676" t="str">
            <v>Senior Data Engineer</v>
          </cell>
          <cell r="H15676">
            <v>45185.294907407413</v>
          </cell>
        </row>
        <row r="15677">
          <cell r="A15677" t="str">
            <v>Data Analyst</v>
          </cell>
          <cell r="H15677">
            <v>45063.29178240741</v>
          </cell>
        </row>
        <row r="15678">
          <cell r="A15678" t="str">
            <v>Senior Data Scientist</v>
          </cell>
          <cell r="H15678">
            <v>45209.293946759259</v>
          </cell>
        </row>
        <row r="15679">
          <cell r="A15679" t="str">
            <v>Data Engineer</v>
          </cell>
          <cell r="H15679">
            <v>45079.966273148151</v>
          </cell>
        </row>
        <row r="15680">
          <cell r="A15680" t="str">
            <v>Data Engineer</v>
          </cell>
          <cell r="H15680">
            <v>45100.766539351847</v>
          </cell>
        </row>
        <row r="15681">
          <cell r="A15681" t="str">
            <v>Data Engineer</v>
          </cell>
          <cell r="H15681">
            <v>44973.709826388891</v>
          </cell>
        </row>
        <row r="15682">
          <cell r="A15682" t="str">
            <v>Business Analyst</v>
          </cell>
          <cell r="H15682">
            <v>45087.353460648148</v>
          </cell>
        </row>
        <row r="15683">
          <cell r="A15683" t="str">
            <v>Data Scientist</v>
          </cell>
          <cell r="H15683">
            <v>45034.83734953704</v>
          </cell>
        </row>
        <row r="15684">
          <cell r="A15684" t="str">
            <v>Data Scientist</v>
          </cell>
          <cell r="H15684">
            <v>44954.003611111111</v>
          </cell>
        </row>
        <row r="15685">
          <cell r="A15685" t="str">
            <v>Data Scientist</v>
          </cell>
          <cell r="H15685">
            <v>45141.377442129633</v>
          </cell>
        </row>
        <row r="15686">
          <cell r="A15686" t="str">
            <v>Senior Data Analyst</v>
          </cell>
          <cell r="H15686">
            <v>44944.361967592587</v>
          </cell>
        </row>
        <row r="15687">
          <cell r="A15687" t="str">
            <v>Data Engineer</v>
          </cell>
          <cell r="H15687">
            <v>44967.492152777777</v>
          </cell>
        </row>
        <row r="15688">
          <cell r="A15688" t="str">
            <v>Data Analyst</v>
          </cell>
          <cell r="H15688">
            <v>44928.792696759258</v>
          </cell>
        </row>
        <row r="15689">
          <cell r="A15689" t="str">
            <v>Data Engineer</v>
          </cell>
          <cell r="H15689">
            <v>45057.29996527778</v>
          </cell>
        </row>
        <row r="15690">
          <cell r="A15690" t="str">
            <v>Data Scientist</v>
          </cell>
          <cell r="H15690">
            <v>45015.336400462962</v>
          </cell>
        </row>
        <row r="15691">
          <cell r="A15691" t="str">
            <v>Data Scientist</v>
          </cell>
          <cell r="H15691">
            <v>44995.671643518523</v>
          </cell>
        </row>
        <row r="15692">
          <cell r="A15692" t="str">
            <v>Senior Data Scientist</v>
          </cell>
          <cell r="H15692">
            <v>45092.609398148154</v>
          </cell>
        </row>
        <row r="15693">
          <cell r="A15693" t="str">
            <v>Senior Data Analyst</v>
          </cell>
          <cell r="H15693">
            <v>45138.831967592603</v>
          </cell>
        </row>
        <row r="15694">
          <cell r="A15694" t="str">
            <v>Senior Data Scientist</v>
          </cell>
          <cell r="H15694">
            <v>44974.753159722219</v>
          </cell>
        </row>
        <row r="15695">
          <cell r="A15695" t="str">
            <v>Data Engineer</v>
          </cell>
          <cell r="H15695">
            <v>45051.895914351851</v>
          </cell>
        </row>
        <row r="15696">
          <cell r="A15696" t="str">
            <v>Senior Data Scientist</v>
          </cell>
          <cell r="H15696">
            <v>45268.794374999998</v>
          </cell>
        </row>
        <row r="15697">
          <cell r="A15697" t="str">
            <v>Data Scientist</v>
          </cell>
          <cell r="H15697">
            <v>45071.523784722223</v>
          </cell>
        </row>
        <row r="15698">
          <cell r="A15698" t="str">
            <v>Data Scientist</v>
          </cell>
          <cell r="H15698">
            <v>45123.293217592603</v>
          </cell>
        </row>
        <row r="15699">
          <cell r="A15699" t="str">
            <v>Data Analyst</v>
          </cell>
          <cell r="H15699">
            <v>45171.292002314818</v>
          </cell>
        </row>
        <row r="15700">
          <cell r="A15700" t="str">
            <v>Senior Data Scientist</v>
          </cell>
          <cell r="H15700">
            <v>44985.711886574078</v>
          </cell>
        </row>
        <row r="15701">
          <cell r="A15701" t="str">
            <v>Data Engineer</v>
          </cell>
          <cell r="H15701">
            <v>45078.604687500003</v>
          </cell>
        </row>
        <row r="15702">
          <cell r="A15702" t="str">
            <v>Data Analyst</v>
          </cell>
          <cell r="H15702">
            <v>45210.110439814824</v>
          </cell>
        </row>
        <row r="15703">
          <cell r="A15703" t="str">
            <v>Senior Data Scientist</v>
          </cell>
          <cell r="H15703">
            <v>45169.31287037037</v>
          </cell>
        </row>
        <row r="15704">
          <cell r="A15704" t="str">
            <v>Data Scientist</v>
          </cell>
          <cell r="H15704">
            <v>45225.836944444447</v>
          </cell>
        </row>
        <row r="15705">
          <cell r="A15705" t="str">
            <v>Data Analyst</v>
          </cell>
          <cell r="H15705">
            <v>45111.219421296293</v>
          </cell>
        </row>
        <row r="15706">
          <cell r="A15706" t="str">
            <v>Data Scientist</v>
          </cell>
          <cell r="H15706">
            <v>45033.608611111107</v>
          </cell>
        </row>
        <row r="15707">
          <cell r="A15707" t="str">
            <v>Senior Data Analyst</v>
          </cell>
          <cell r="H15707">
            <v>45100.421099537038</v>
          </cell>
        </row>
        <row r="15708">
          <cell r="A15708" t="str">
            <v>Data Scientist</v>
          </cell>
          <cell r="H15708">
            <v>45104.9143287037</v>
          </cell>
        </row>
        <row r="15709">
          <cell r="A15709" t="str">
            <v>Data Scientist</v>
          </cell>
          <cell r="H15709">
            <v>45174.419247685182</v>
          </cell>
        </row>
        <row r="15710">
          <cell r="A15710" t="str">
            <v>Machine Learning Engineer</v>
          </cell>
          <cell r="H15710">
            <v>45105.508171296293</v>
          </cell>
        </row>
        <row r="15711">
          <cell r="A15711" t="str">
            <v>Machine Learning Engineer</v>
          </cell>
          <cell r="H15711">
            <v>44988.727164351847</v>
          </cell>
        </row>
        <row r="15712">
          <cell r="A15712" t="str">
            <v>Data Analyst</v>
          </cell>
          <cell r="H15712">
            <v>45048.875034722223</v>
          </cell>
        </row>
        <row r="15713">
          <cell r="A15713" t="str">
            <v>Machine Learning Engineer</v>
          </cell>
          <cell r="H15713">
            <v>45092.513472222221</v>
          </cell>
        </row>
        <row r="15714">
          <cell r="A15714" t="str">
            <v>Data Scientist</v>
          </cell>
          <cell r="H15714">
            <v>44988.378888888888</v>
          </cell>
        </row>
        <row r="15715">
          <cell r="A15715" t="str">
            <v>Machine Learning Engineer</v>
          </cell>
          <cell r="H15715">
            <v>45037.4612037037</v>
          </cell>
        </row>
        <row r="15716">
          <cell r="A15716" t="str">
            <v>Senior Data Scientist</v>
          </cell>
          <cell r="H15716">
            <v>44960.921261574083</v>
          </cell>
        </row>
        <row r="15717">
          <cell r="A15717" t="str">
            <v>Data Scientist</v>
          </cell>
          <cell r="H15717">
            <v>45080.007986111108</v>
          </cell>
        </row>
        <row r="15718">
          <cell r="A15718" t="str">
            <v>Senior Data Analyst</v>
          </cell>
          <cell r="H15718">
            <v>44931.834398148138</v>
          </cell>
        </row>
        <row r="15719">
          <cell r="A15719" t="str">
            <v>Data Scientist</v>
          </cell>
          <cell r="H15719">
            <v>44987.909456018519</v>
          </cell>
        </row>
        <row r="15720">
          <cell r="A15720" t="str">
            <v>Data Engineer</v>
          </cell>
          <cell r="H15720">
            <v>45015.89675925926</v>
          </cell>
        </row>
        <row r="15721">
          <cell r="A15721" t="str">
            <v>Data Analyst</v>
          </cell>
          <cell r="H15721">
            <v>45103.376076388893</v>
          </cell>
        </row>
        <row r="15722">
          <cell r="A15722" t="str">
            <v>Data Analyst</v>
          </cell>
          <cell r="H15722">
            <v>45054.47855324074</v>
          </cell>
        </row>
        <row r="15723">
          <cell r="A15723" t="str">
            <v>Data Scientist</v>
          </cell>
          <cell r="H15723">
            <v>44934.002881944441</v>
          </cell>
        </row>
        <row r="15724">
          <cell r="A15724" t="str">
            <v>Data Analyst</v>
          </cell>
          <cell r="H15724">
            <v>45282.516331018523</v>
          </cell>
        </row>
        <row r="15725">
          <cell r="A15725" t="str">
            <v>Senior Data Scientist</v>
          </cell>
          <cell r="H15725">
            <v>45167.295775462961</v>
          </cell>
        </row>
        <row r="15726">
          <cell r="A15726" t="str">
            <v>Data Engineer</v>
          </cell>
          <cell r="H15726">
            <v>45134.372986111113</v>
          </cell>
        </row>
        <row r="15727">
          <cell r="A15727" t="str">
            <v>Data Scientist</v>
          </cell>
          <cell r="H15727">
            <v>45260.919976851852</v>
          </cell>
        </row>
        <row r="15728">
          <cell r="A15728" t="str">
            <v>Data Scientist</v>
          </cell>
          <cell r="H15728">
            <v>45050.211759259262</v>
          </cell>
        </row>
        <row r="15729">
          <cell r="A15729" t="str">
            <v>Data Scientist</v>
          </cell>
          <cell r="H15729">
            <v>45232.793657407397</v>
          </cell>
        </row>
        <row r="15730">
          <cell r="A15730" t="str">
            <v>Senior Data Scientist</v>
          </cell>
          <cell r="H15730">
            <v>44943.670231481483</v>
          </cell>
        </row>
        <row r="15731">
          <cell r="A15731" t="str">
            <v>Data Scientist</v>
          </cell>
          <cell r="H15731">
            <v>44931.333449074067</v>
          </cell>
        </row>
        <row r="15732">
          <cell r="A15732" t="str">
            <v>Senior Data Scientist</v>
          </cell>
          <cell r="H15732">
            <v>45190.741249999999</v>
          </cell>
        </row>
        <row r="15733">
          <cell r="A15733" t="str">
            <v>Data Scientist</v>
          </cell>
          <cell r="H15733">
            <v>45178.27820601852</v>
          </cell>
        </row>
        <row r="15734">
          <cell r="A15734" t="str">
            <v>Data Analyst</v>
          </cell>
          <cell r="H15734">
            <v>44937.251828703702</v>
          </cell>
        </row>
        <row r="15735">
          <cell r="A15735" t="str">
            <v>Data Scientist</v>
          </cell>
          <cell r="H15735">
            <v>45100.338067129633</v>
          </cell>
        </row>
        <row r="15736">
          <cell r="A15736" t="str">
            <v>Data Analyst</v>
          </cell>
          <cell r="H15736">
            <v>45215.085659722223</v>
          </cell>
        </row>
        <row r="15737">
          <cell r="A15737" t="str">
            <v>Data Engineer</v>
          </cell>
          <cell r="H15737">
            <v>45101.140300925923</v>
          </cell>
        </row>
        <row r="15738">
          <cell r="A15738" t="str">
            <v>Data Engineer</v>
          </cell>
          <cell r="H15738">
            <v>45128.751967592587</v>
          </cell>
        </row>
        <row r="15739">
          <cell r="A15739" t="str">
            <v>Senior Data Scientist</v>
          </cell>
          <cell r="H15739">
            <v>44995.963784722233</v>
          </cell>
        </row>
        <row r="15740">
          <cell r="A15740" t="str">
            <v>Data Analyst</v>
          </cell>
          <cell r="H15740">
            <v>44937.33489583333</v>
          </cell>
        </row>
        <row r="15741">
          <cell r="A15741" t="str">
            <v>Data Scientist</v>
          </cell>
          <cell r="H15741">
            <v>44988.751932870371</v>
          </cell>
        </row>
        <row r="15742">
          <cell r="A15742" t="str">
            <v>Data Analyst</v>
          </cell>
          <cell r="H15742">
            <v>45036.3750462963</v>
          </cell>
        </row>
        <row r="15743">
          <cell r="A15743" t="str">
            <v>Senior Data Engineer</v>
          </cell>
          <cell r="H15743">
            <v>45126.6953587963</v>
          </cell>
        </row>
        <row r="15744">
          <cell r="A15744" t="str">
            <v>Business Analyst</v>
          </cell>
          <cell r="H15744">
            <v>45156.500150462962</v>
          </cell>
        </row>
        <row r="15745">
          <cell r="A15745" t="str">
            <v>Data Analyst</v>
          </cell>
          <cell r="H15745">
            <v>45160.795937499999</v>
          </cell>
        </row>
        <row r="15746">
          <cell r="A15746" t="str">
            <v>Data Scientist</v>
          </cell>
          <cell r="H15746">
            <v>45232.711030092592</v>
          </cell>
        </row>
        <row r="15747">
          <cell r="A15747" t="str">
            <v>Data Engineer</v>
          </cell>
          <cell r="H15747">
            <v>44958.874282407407</v>
          </cell>
        </row>
        <row r="15748">
          <cell r="A15748" t="str">
            <v>Data Analyst</v>
          </cell>
          <cell r="H15748">
            <v>44978.583472222221</v>
          </cell>
        </row>
        <row r="15749">
          <cell r="A15749" t="str">
            <v>Data Engineer</v>
          </cell>
          <cell r="H15749">
            <v>44975.937997685192</v>
          </cell>
        </row>
        <row r="15750">
          <cell r="A15750" t="str">
            <v>Data Engineer</v>
          </cell>
          <cell r="H15750">
            <v>45181.255486111113</v>
          </cell>
        </row>
        <row r="15751">
          <cell r="A15751" t="str">
            <v>Data Scientist</v>
          </cell>
          <cell r="H15751">
            <v>45072.420173611114</v>
          </cell>
        </row>
        <row r="15752">
          <cell r="A15752" t="str">
            <v>Data Analyst</v>
          </cell>
          <cell r="H15752">
            <v>45007.250069444453</v>
          </cell>
        </row>
        <row r="15753">
          <cell r="A15753" t="str">
            <v>Data Analyst</v>
          </cell>
          <cell r="H15753">
            <v>45025.000300925924</v>
          </cell>
        </row>
        <row r="15754">
          <cell r="A15754" t="str">
            <v>Senior Data Engineer</v>
          </cell>
          <cell r="H15754">
            <v>45125.544085648151</v>
          </cell>
        </row>
        <row r="15755">
          <cell r="A15755" t="str">
            <v>Data Scientist</v>
          </cell>
          <cell r="H15755">
            <v>45263.792743055557</v>
          </cell>
        </row>
        <row r="15756">
          <cell r="A15756" t="str">
            <v>Senior Data Scientist</v>
          </cell>
          <cell r="H15756">
            <v>45244.971956018519</v>
          </cell>
        </row>
        <row r="15757">
          <cell r="A15757" t="str">
            <v>Data Scientist</v>
          </cell>
          <cell r="H15757">
            <v>45163.294131944444</v>
          </cell>
        </row>
        <row r="15758">
          <cell r="A15758" t="str">
            <v>Data Analyst</v>
          </cell>
          <cell r="H15758">
            <v>45114.82172453704</v>
          </cell>
        </row>
        <row r="15759">
          <cell r="A15759" t="str">
            <v>Data Engineer</v>
          </cell>
          <cell r="H15759">
            <v>45094.078182870369</v>
          </cell>
        </row>
        <row r="15760">
          <cell r="A15760" t="str">
            <v>Data Scientist</v>
          </cell>
          <cell r="H15760">
            <v>45015.988333333327</v>
          </cell>
        </row>
        <row r="15761">
          <cell r="A15761" t="str">
            <v>Data Engineer</v>
          </cell>
          <cell r="H15761">
            <v>44973.007349537038</v>
          </cell>
        </row>
        <row r="15762">
          <cell r="A15762" t="str">
            <v>Data Analyst</v>
          </cell>
          <cell r="H15762">
            <v>45159.627581018518</v>
          </cell>
        </row>
        <row r="15763">
          <cell r="A15763" t="str">
            <v>Data Analyst</v>
          </cell>
          <cell r="H15763">
            <v>45254.542430555557</v>
          </cell>
        </row>
        <row r="15764">
          <cell r="A15764" t="str">
            <v>Data Engineer</v>
          </cell>
          <cell r="H15764">
            <v>45050.0469212963</v>
          </cell>
        </row>
        <row r="15765">
          <cell r="A15765" t="str">
            <v>Senior Data Engineer</v>
          </cell>
          <cell r="H15765">
            <v>45016.58829861111</v>
          </cell>
        </row>
        <row r="15766">
          <cell r="A15766" t="str">
            <v>Data Analyst</v>
          </cell>
          <cell r="H15766">
            <v>45272.887604166674</v>
          </cell>
        </row>
        <row r="15767">
          <cell r="A15767" t="str">
            <v>Data Analyst</v>
          </cell>
          <cell r="H15767">
            <v>45062.417372685188</v>
          </cell>
        </row>
        <row r="15768">
          <cell r="A15768" t="str">
            <v>Data Analyst</v>
          </cell>
          <cell r="H15768">
            <v>45194.70821759259</v>
          </cell>
        </row>
        <row r="15769">
          <cell r="A15769" t="str">
            <v>Data Analyst</v>
          </cell>
          <cell r="H15769">
            <v>44931.667708333327</v>
          </cell>
        </row>
        <row r="15770">
          <cell r="A15770" t="str">
            <v>Data Scientist</v>
          </cell>
          <cell r="H15770">
            <v>45275.460023148153</v>
          </cell>
        </row>
        <row r="15771">
          <cell r="A15771" t="str">
            <v>Business Analyst</v>
          </cell>
          <cell r="H15771">
            <v>45222.79210648148</v>
          </cell>
        </row>
        <row r="15772">
          <cell r="A15772" t="str">
            <v>Data Analyst</v>
          </cell>
          <cell r="H15772">
            <v>45118.459317129629</v>
          </cell>
        </row>
        <row r="15773">
          <cell r="A15773" t="str">
            <v>Senior Data Analyst</v>
          </cell>
          <cell r="H15773">
            <v>45145.333368055559</v>
          </cell>
        </row>
        <row r="15774">
          <cell r="A15774" t="str">
            <v>Data Analyst</v>
          </cell>
          <cell r="H15774">
            <v>45014.103819444441</v>
          </cell>
        </row>
        <row r="15775">
          <cell r="A15775" t="str">
            <v>Senior Data Engineer</v>
          </cell>
          <cell r="H15775">
            <v>45138.58390046296</v>
          </cell>
        </row>
        <row r="15776">
          <cell r="A15776" t="str">
            <v>Senior Data Engineer</v>
          </cell>
          <cell r="H15776">
            <v>45224.381319444437</v>
          </cell>
        </row>
        <row r="15777">
          <cell r="A15777" t="str">
            <v>Senior Data Analyst</v>
          </cell>
          <cell r="H15777">
            <v>44943.666666666657</v>
          </cell>
        </row>
        <row r="15778">
          <cell r="A15778" t="str">
            <v>Senior Data Scientist</v>
          </cell>
          <cell r="H15778">
            <v>45008.420995370368</v>
          </cell>
        </row>
        <row r="15779">
          <cell r="A15779" t="str">
            <v>Data Scientist</v>
          </cell>
          <cell r="H15779">
            <v>44985.744652777779</v>
          </cell>
        </row>
        <row r="15780">
          <cell r="A15780" t="str">
            <v>Data Scientist</v>
          </cell>
          <cell r="H15780">
            <v>45114.461759259262</v>
          </cell>
        </row>
        <row r="15781">
          <cell r="A15781" t="str">
            <v>Data Engineer</v>
          </cell>
          <cell r="H15781">
            <v>45214.253564814811</v>
          </cell>
        </row>
        <row r="15782">
          <cell r="A15782" t="str">
            <v>Data Scientist</v>
          </cell>
          <cell r="H15782">
            <v>45274.309803240743</v>
          </cell>
        </row>
        <row r="15783">
          <cell r="A15783" t="str">
            <v>Data Scientist</v>
          </cell>
          <cell r="H15783">
            <v>45082.335335648153</v>
          </cell>
        </row>
        <row r="15784">
          <cell r="A15784" t="str">
            <v>Data Analyst</v>
          </cell>
          <cell r="H15784">
            <v>45194.917824074073</v>
          </cell>
        </row>
        <row r="15785">
          <cell r="A15785" t="str">
            <v>Data Scientist</v>
          </cell>
          <cell r="H15785">
            <v>45050.878796296303</v>
          </cell>
        </row>
        <row r="15786">
          <cell r="A15786" t="str">
            <v>Senior Data Engineer</v>
          </cell>
          <cell r="H15786">
            <v>45099.629432870373</v>
          </cell>
        </row>
        <row r="15787">
          <cell r="A15787" t="str">
            <v>Machine Learning Engineer</v>
          </cell>
          <cell r="H15787">
            <v>45013.588310185187</v>
          </cell>
        </row>
        <row r="15788">
          <cell r="A15788" t="str">
            <v>Data Scientist</v>
          </cell>
          <cell r="H15788">
            <v>45196.377372685187</v>
          </cell>
        </row>
        <row r="15789">
          <cell r="A15789" t="str">
            <v>Data Analyst</v>
          </cell>
          <cell r="H15789">
            <v>45167.833553240736</v>
          </cell>
        </row>
        <row r="15790">
          <cell r="A15790" t="str">
            <v>Business Analyst</v>
          </cell>
          <cell r="H15790">
            <v>45021.487453703703</v>
          </cell>
        </row>
        <row r="15791">
          <cell r="A15791" t="str">
            <v>Data Scientist</v>
          </cell>
          <cell r="H15791">
            <v>45099.335972222223</v>
          </cell>
        </row>
        <row r="15792">
          <cell r="A15792" t="str">
            <v>Data Scientist</v>
          </cell>
          <cell r="H15792">
            <v>45155.835694444453</v>
          </cell>
        </row>
        <row r="15793">
          <cell r="A15793" t="str">
            <v>Data Analyst</v>
          </cell>
          <cell r="H15793">
            <v>45034.126145833332</v>
          </cell>
        </row>
        <row r="15794">
          <cell r="A15794" t="str">
            <v>Data Scientist</v>
          </cell>
          <cell r="H15794">
            <v>44930.793761574067</v>
          </cell>
        </row>
        <row r="15795">
          <cell r="A15795" t="str">
            <v>Business Analyst</v>
          </cell>
          <cell r="H15795">
            <v>45138.542569444442</v>
          </cell>
        </row>
        <row r="15796">
          <cell r="A15796" t="str">
            <v>Data Analyst</v>
          </cell>
          <cell r="H15796">
            <v>45187.834201388891</v>
          </cell>
        </row>
        <row r="15797">
          <cell r="A15797" t="str">
            <v>Data Analyst</v>
          </cell>
          <cell r="H15797">
            <v>45152.834293981483</v>
          </cell>
        </row>
        <row r="15798">
          <cell r="A15798" t="str">
            <v>Data Analyst</v>
          </cell>
          <cell r="H15798">
            <v>45099.594039351847</v>
          </cell>
        </row>
        <row r="15799">
          <cell r="A15799" t="str">
            <v>Data Engineer</v>
          </cell>
          <cell r="H15799">
            <v>45225.838877314818</v>
          </cell>
        </row>
        <row r="15800">
          <cell r="A15800" t="str">
            <v>Data Analyst</v>
          </cell>
          <cell r="H15800">
            <v>45092.563981481479</v>
          </cell>
        </row>
        <row r="15801">
          <cell r="A15801" t="str">
            <v>Data Scientist</v>
          </cell>
          <cell r="H15801">
            <v>45261.50167824074</v>
          </cell>
        </row>
        <row r="15802">
          <cell r="A15802" t="str">
            <v>Senior Data Analyst</v>
          </cell>
          <cell r="H15802">
            <v>45022.023414351846</v>
          </cell>
        </row>
        <row r="15803">
          <cell r="A15803" t="str">
            <v>Data Scientist</v>
          </cell>
          <cell r="H15803">
            <v>45201.654467592591</v>
          </cell>
        </row>
        <row r="15804">
          <cell r="A15804" t="str">
            <v>Data Scientist</v>
          </cell>
          <cell r="H15804">
            <v>45105.461157407408</v>
          </cell>
        </row>
        <row r="15805">
          <cell r="A15805" t="str">
            <v>Data Analyst</v>
          </cell>
          <cell r="H15805">
            <v>44949.913055555553</v>
          </cell>
        </row>
        <row r="15806">
          <cell r="A15806" t="str">
            <v>Data Engineer</v>
          </cell>
          <cell r="H15806">
            <v>44967.308113425926</v>
          </cell>
        </row>
        <row r="15807">
          <cell r="A15807" t="str">
            <v>Software Engineer</v>
          </cell>
          <cell r="H15807">
            <v>45223.668402777781</v>
          </cell>
        </row>
        <row r="15808">
          <cell r="A15808" t="str">
            <v>Data Scientist</v>
          </cell>
          <cell r="H15808">
            <v>45218.392442129632</v>
          </cell>
        </row>
        <row r="15809">
          <cell r="A15809" t="str">
            <v>Business Analyst</v>
          </cell>
          <cell r="H15809">
            <v>45203.959837962961</v>
          </cell>
        </row>
        <row r="15810">
          <cell r="A15810" t="str">
            <v>Senior Data Scientist</v>
          </cell>
          <cell r="H15810">
            <v>45169.053263888891</v>
          </cell>
        </row>
        <row r="15811">
          <cell r="A15811" t="str">
            <v>Data Analyst</v>
          </cell>
          <cell r="H15811">
            <v>45168.693981481483</v>
          </cell>
        </row>
        <row r="15812">
          <cell r="A15812" t="str">
            <v>Data Analyst</v>
          </cell>
          <cell r="H15812">
            <v>45138.941469907397</v>
          </cell>
        </row>
        <row r="15813">
          <cell r="A15813" t="str">
            <v>Senior Data Engineer</v>
          </cell>
          <cell r="H15813">
            <v>45113.465474537043</v>
          </cell>
        </row>
        <row r="15814">
          <cell r="A15814" t="str">
            <v>Data Engineer</v>
          </cell>
          <cell r="H15814">
            <v>45177.566018518519</v>
          </cell>
        </row>
        <row r="15815">
          <cell r="A15815" t="str">
            <v>Senior Data Analyst</v>
          </cell>
          <cell r="H15815">
            <v>44957.041643518518</v>
          </cell>
        </row>
        <row r="15816">
          <cell r="A15816" t="str">
            <v>Senior Data Analyst</v>
          </cell>
          <cell r="H15816">
            <v>44952.699641203697</v>
          </cell>
        </row>
        <row r="15817">
          <cell r="A15817" t="str">
            <v>Senior Data Engineer</v>
          </cell>
          <cell r="H15817">
            <v>45097.424270833333</v>
          </cell>
        </row>
        <row r="15818">
          <cell r="A15818" t="str">
            <v>Senior Data Scientist</v>
          </cell>
          <cell r="H15818">
            <v>45054.665833333333</v>
          </cell>
        </row>
        <row r="15819">
          <cell r="A15819" t="str">
            <v>Data Engineer</v>
          </cell>
          <cell r="H15819">
            <v>45261.625324074077</v>
          </cell>
        </row>
        <row r="15820">
          <cell r="A15820" t="str">
            <v>Business Analyst</v>
          </cell>
          <cell r="H15820">
            <v>45107.501157407409</v>
          </cell>
        </row>
        <row r="15821">
          <cell r="A15821" t="str">
            <v>Senior Data Analyst</v>
          </cell>
          <cell r="H15821">
            <v>45070.291655092587</v>
          </cell>
        </row>
        <row r="15822">
          <cell r="A15822" t="str">
            <v>Senior Data Scientist</v>
          </cell>
          <cell r="H15822">
            <v>45154.378865740742</v>
          </cell>
        </row>
        <row r="15823">
          <cell r="A15823" t="str">
            <v>Data Analyst</v>
          </cell>
          <cell r="H15823">
            <v>45121.412395833337</v>
          </cell>
        </row>
        <row r="15824">
          <cell r="A15824" t="str">
            <v>Data Analyst</v>
          </cell>
          <cell r="H15824">
            <v>45168.460370370369</v>
          </cell>
        </row>
        <row r="15825">
          <cell r="A15825" t="str">
            <v>Data Engineer</v>
          </cell>
          <cell r="H15825">
            <v>45275.679849537039</v>
          </cell>
        </row>
        <row r="15826">
          <cell r="A15826" t="str">
            <v>Data Scientist</v>
          </cell>
          <cell r="H15826">
            <v>45184.877245370371</v>
          </cell>
        </row>
        <row r="15827">
          <cell r="A15827" t="str">
            <v>Data Analyst</v>
          </cell>
          <cell r="H15827">
            <v>45058.418078703697</v>
          </cell>
        </row>
        <row r="15828">
          <cell r="A15828" t="str">
            <v>Business Analyst</v>
          </cell>
          <cell r="H15828">
            <v>45266.262685185182</v>
          </cell>
        </row>
        <row r="15829">
          <cell r="A15829" t="str">
            <v>Data Scientist</v>
          </cell>
          <cell r="H15829">
            <v>45119.087210648147</v>
          </cell>
        </row>
        <row r="15830">
          <cell r="A15830" t="str">
            <v>Senior Data Scientist</v>
          </cell>
          <cell r="H15830">
            <v>45064.291770833333</v>
          </cell>
        </row>
        <row r="15831">
          <cell r="A15831" t="str">
            <v>Data Scientist</v>
          </cell>
          <cell r="H15831">
            <v>44950.711377314823</v>
          </cell>
        </row>
        <row r="15832">
          <cell r="A15832" t="str">
            <v>Data Scientist</v>
          </cell>
          <cell r="H15832">
            <v>45037.919224537043</v>
          </cell>
        </row>
        <row r="15833">
          <cell r="A15833" t="str">
            <v>Data Analyst</v>
          </cell>
          <cell r="H15833">
            <v>44966.876516203702</v>
          </cell>
        </row>
        <row r="15834">
          <cell r="A15834" t="str">
            <v>Data Engineer</v>
          </cell>
          <cell r="H15834">
            <v>45162.446412037039</v>
          </cell>
        </row>
        <row r="15835">
          <cell r="A15835" t="str">
            <v>Data Scientist</v>
          </cell>
          <cell r="H15835">
            <v>45131.253483796303</v>
          </cell>
        </row>
        <row r="15836">
          <cell r="A15836" t="str">
            <v>Senior Data Scientist</v>
          </cell>
          <cell r="H15836">
            <v>45208.350486111107</v>
          </cell>
        </row>
        <row r="15837">
          <cell r="A15837" t="str">
            <v>Data Analyst</v>
          </cell>
          <cell r="H15837">
            <v>45261.917141203703</v>
          </cell>
        </row>
        <row r="15838">
          <cell r="A15838" t="str">
            <v>Data Scientist</v>
          </cell>
          <cell r="H15838">
            <v>45167.379363425927</v>
          </cell>
        </row>
        <row r="15839">
          <cell r="A15839" t="str">
            <v>Senior Data Engineer</v>
          </cell>
          <cell r="H15839">
            <v>45129.711539351847</v>
          </cell>
        </row>
        <row r="15840">
          <cell r="A15840" t="str">
            <v>Data Scientist</v>
          </cell>
          <cell r="H15840">
            <v>45133.710497685177</v>
          </cell>
        </row>
        <row r="15841">
          <cell r="A15841" t="str">
            <v>Machine Learning Engineer</v>
          </cell>
          <cell r="H15841">
            <v>45059.189027777778</v>
          </cell>
        </row>
        <row r="15842">
          <cell r="A15842" t="str">
            <v>Machine Learning Engineer</v>
          </cell>
          <cell r="H15842">
            <v>44939.042557870373</v>
          </cell>
        </row>
        <row r="15843">
          <cell r="A15843" t="str">
            <v>Senior Data Analyst</v>
          </cell>
          <cell r="H15843">
            <v>45166.375104166669</v>
          </cell>
        </row>
        <row r="15844">
          <cell r="A15844" t="str">
            <v>Data Engineer</v>
          </cell>
          <cell r="H15844">
            <v>44950.087083333332</v>
          </cell>
        </row>
        <row r="15845">
          <cell r="A15845" t="str">
            <v>Senior Data Analyst</v>
          </cell>
          <cell r="H15845">
            <v>45214.333449074067</v>
          </cell>
        </row>
        <row r="15846">
          <cell r="A15846" t="str">
            <v>Data Scientist</v>
          </cell>
          <cell r="H15846">
            <v>45045.378159722219</v>
          </cell>
        </row>
        <row r="15847">
          <cell r="A15847" t="str">
            <v>Data Scientist</v>
          </cell>
          <cell r="H15847">
            <v>45260.663888888892</v>
          </cell>
        </row>
        <row r="15848">
          <cell r="A15848" t="str">
            <v>Senior Data Analyst</v>
          </cell>
          <cell r="H15848">
            <v>45247.792893518519</v>
          </cell>
        </row>
        <row r="15849">
          <cell r="A15849" t="str">
            <v>Senior Data Analyst</v>
          </cell>
          <cell r="H15849">
            <v>45181.875069444453</v>
          </cell>
        </row>
        <row r="15850">
          <cell r="A15850" t="str">
            <v>Data Scientist</v>
          </cell>
          <cell r="H15850">
            <v>45162.790069444447</v>
          </cell>
        </row>
        <row r="15851">
          <cell r="A15851" t="str">
            <v>Data Scientist</v>
          </cell>
          <cell r="H15851">
            <v>44965.670115740737</v>
          </cell>
        </row>
        <row r="15852">
          <cell r="A15852" t="str">
            <v>Senior Data Scientist</v>
          </cell>
          <cell r="H15852">
            <v>45139.29478009259</v>
          </cell>
        </row>
        <row r="15853">
          <cell r="A15853" t="str">
            <v>Data Analyst</v>
          </cell>
          <cell r="H15853">
            <v>45031.017800925933</v>
          </cell>
        </row>
        <row r="15854">
          <cell r="A15854" t="str">
            <v>Data Scientist</v>
          </cell>
          <cell r="H15854">
            <v>44930.147581018522</v>
          </cell>
        </row>
        <row r="15855">
          <cell r="A15855" t="str">
            <v>Data Engineer</v>
          </cell>
          <cell r="H15855">
            <v>44950.429502314822</v>
          </cell>
        </row>
        <row r="15856">
          <cell r="A15856" t="str">
            <v>Data Scientist</v>
          </cell>
          <cell r="H15856">
            <v>45114.315034722233</v>
          </cell>
        </row>
        <row r="15857">
          <cell r="A15857" t="str">
            <v>Senior Data Engineer</v>
          </cell>
          <cell r="H15857">
            <v>44971.683495370373</v>
          </cell>
        </row>
        <row r="15858">
          <cell r="A15858" t="str">
            <v>Data Analyst</v>
          </cell>
          <cell r="H15858">
            <v>44973.427581018521</v>
          </cell>
        </row>
        <row r="15859">
          <cell r="A15859" t="str">
            <v>Data Scientist</v>
          </cell>
          <cell r="H15859">
            <v>45030.711400462962</v>
          </cell>
        </row>
        <row r="15860">
          <cell r="A15860" t="str">
            <v>Data Analyst</v>
          </cell>
          <cell r="H15860">
            <v>45031.534317129634</v>
          </cell>
        </row>
        <row r="15861">
          <cell r="A15861" t="str">
            <v>Machine Learning Engineer</v>
          </cell>
          <cell r="H15861">
            <v>45251.321435185193</v>
          </cell>
        </row>
        <row r="15862">
          <cell r="A15862" t="str">
            <v>Data Engineer</v>
          </cell>
          <cell r="H15862">
            <v>44972.674409722233</v>
          </cell>
        </row>
        <row r="15863">
          <cell r="A15863" t="str">
            <v>Data Scientist</v>
          </cell>
          <cell r="H15863">
            <v>45209.819155092591</v>
          </cell>
        </row>
        <row r="15864">
          <cell r="A15864" t="str">
            <v>Data Engineer</v>
          </cell>
          <cell r="H15864">
            <v>44972.548344907409</v>
          </cell>
        </row>
        <row r="15865">
          <cell r="A15865" t="str">
            <v>Data Analyst</v>
          </cell>
          <cell r="H15865">
            <v>44928.647789351853</v>
          </cell>
        </row>
        <row r="15866">
          <cell r="A15866" t="str">
            <v>Senior Data Analyst</v>
          </cell>
          <cell r="H15866">
            <v>44993.750856481478</v>
          </cell>
        </row>
        <row r="15867">
          <cell r="A15867" t="str">
            <v>Business Analyst</v>
          </cell>
          <cell r="H15867">
            <v>45127.997627314813</v>
          </cell>
        </row>
        <row r="15868">
          <cell r="A15868" t="str">
            <v>Data Scientist</v>
          </cell>
          <cell r="H15868">
            <v>45089.460173611107</v>
          </cell>
        </row>
        <row r="15869">
          <cell r="A15869" t="str">
            <v>Data Scientist</v>
          </cell>
          <cell r="H15869">
            <v>44955.015011574083</v>
          </cell>
        </row>
        <row r="15870">
          <cell r="A15870" t="str">
            <v>Data Scientist</v>
          </cell>
          <cell r="H15870">
            <v>45030.877233796287</v>
          </cell>
        </row>
        <row r="15871">
          <cell r="A15871" t="str">
            <v>Business Analyst</v>
          </cell>
          <cell r="H15871">
            <v>45263.988564814812</v>
          </cell>
        </row>
        <row r="15872">
          <cell r="A15872" t="str">
            <v>Data Engineer</v>
          </cell>
          <cell r="H15872">
            <v>45126.435891203713</v>
          </cell>
        </row>
        <row r="15873">
          <cell r="A15873" t="str">
            <v>Data Scientist</v>
          </cell>
          <cell r="H15873">
            <v>45245.341643518521</v>
          </cell>
        </row>
        <row r="15874">
          <cell r="A15874" t="str">
            <v>Data Scientist</v>
          </cell>
          <cell r="H15874">
            <v>45212.508310185192</v>
          </cell>
        </row>
        <row r="15875">
          <cell r="A15875" t="str">
            <v>Machine Learning Engineer</v>
          </cell>
          <cell r="H15875">
            <v>45191.301539351851</v>
          </cell>
        </row>
        <row r="15876">
          <cell r="A15876" t="str">
            <v>Data Engineer</v>
          </cell>
          <cell r="H15876">
            <v>45006.616944444453</v>
          </cell>
        </row>
        <row r="15877">
          <cell r="A15877" t="str">
            <v>Data Scientist</v>
          </cell>
          <cell r="H15877">
            <v>45217.794745370367</v>
          </cell>
        </row>
        <row r="15878">
          <cell r="A15878" t="str">
            <v>Data Analyst</v>
          </cell>
          <cell r="H15878">
            <v>45230.708344907413</v>
          </cell>
        </row>
        <row r="15879">
          <cell r="A15879" t="str">
            <v>Software Engineer</v>
          </cell>
          <cell r="H15879">
            <v>45166.794305555559</v>
          </cell>
        </row>
        <row r="15880">
          <cell r="A15880" t="str">
            <v>Data Analyst</v>
          </cell>
          <cell r="H15880">
            <v>44974.668379629627</v>
          </cell>
        </row>
        <row r="15881">
          <cell r="A15881" t="str">
            <v>Data Engineer</v>
          </cell>
          <cell r="H15881">
            <v>45187.994085648148</v>
          </cell>
        </row>
        <row r="15882">
          <cell r="A15882" t="str">
            <v>Data Engineer</v>
          </cell>
          <cell r="H15882">
            <v>44986.55023148148</v>
          </cell>
        </row>
        <row r="15883">
          <cell r="A15883" t="str">
            <v>Data Scientist</v>
          </cell>
          <cell r="H15883">
            <v>45079.609409722223</v>
          </cell>
        </row>
        <row r="15884">
          <cell r="A15884" t="str">
            <v>Data Scientist</v>
          </cell>
          <cell r="H15884">
            <v>45084.37636574074</v>
          </cell>
        </row>
        <row r="15885">
          <cell r="A15885" t="str">
            <v>Data Engineer</v>
          </cell>
          <cell r="H15885">
            <v>45075.296817129631</v>
          </cell>
        </row>
        <row r="15886">
          <cell r="A15886" t="str">
            <v>Data Engineer</v>
          </cell>
          <cell r="H15886">
            <v>45071.526458333326</v>
          </cell>
        </row>
        <row r="15887">
          <cell r="A15887" t="str">
            <v>Data Analyst</v>
          </cell>
          <cell r="H15887">
            <v>45205.792141203703</v>
          </cell>
        </row>
        <row r="15888">
          <cell r="A15888" t="str">
            <v>Data Scientist</v>
          </cell>
          <cell r="H15888">
            <v>44953.004282407397</v>
          </cell>
        </row>
        <row r="15889">
          <cell r="A15889" t="str">
            <v>Senior Data Scientist</v>
          </cell>
          <cell r="H15889">
            <v>44988.479409722233</v>
          </cell>
        </row>
        <row r="15890">
          <cell r="A15890" t="str">
            <v>Data Scientist</v>
          </cell>
          <cell r="H15890">
            <v>45124.961898148147</v>
          </cell>
        </row>
        <row r="15891">
          <cell r="A15891" t="str">
            <v>Senior Data Scientist</v>
          </cell>
          <cell r="H15891">
            <v>45111.428217592591</v>
          </cell>
        </row>
        <row r="15892">
          <cell r="A15892" t="str">
            <v>Data Analyst</v>
          </cell>
          <cell r="H15892">
            <v>45271.324548611112</v>
          </cell>
        </row>
        <row r="15893">
          <cell r="A15893" t="str">
            <v>Data Engineer</v>
          </cell>
          <cell r="H15893">
            <v>44969.500578703701</v>
          </cell>
        </row>
        <row r="15894">
          <cell r="A15894" t="str">
            <v>Data Engineer</v>
          </cell>
          <cell r="H15894">
            <v>45162.851817129631</v>
          </cell>
        </row>
        <row r="15895">
          <cell r="A15895" t="str">
            <v>Data Analyst</v>
          </cell>
          <cell r="H15895">
            <v>45168.375277777777</v>
          </cell>
        </row>
        <row r="15896">
          <cell r="A15896" t="str">
            <v>Data Scientist</v>
          </cell>
          <cell r="H15896">
            <v>45155.377418981479</v>
          </cell>
        </row>
        <row r="15897">
          <cell r="A15897" t="str">
            <v>Data Analyst</v>
          </cell>
          <cell r="H15897">
            <v>45197.792291666658</v>
          </cell>
        </row>
        <row r="15898">
          <cell r="A15898" t="str">
            <v>Data Analyst</v>
          </cell>
          <cell r="H15898">
            <v>45181.750173611108</v>
          </cell>
        </row>
        <row r="15899">
          <cell r="A15899" t="str">
            <v>Data Scientist</v>
          </cell>
          <cell r="H15899">
            <v>45009.837199074071</v>
          </cell>
        </row>
        <row r="15900">
          <cell r="A15900" t="str">
            <v>Data Analyst</v>
          </cell>
          <cell r="H15900">
            <v>45094.291678240741</v>
          </cell>
        </row>
        <row r="15901">
          <cell r="A15901" t="str">
            <v>Data Engineer</v>
          </cell>
          <cell r="H15901">
            <v>45164.38076388889</v>
          </cell>
        </row>
        <row r="15902">
          <cell r="A15902" t="str">
            <v>Senior Data Scientist</v>
          </cell>
          <cell r="H15902">
            <v>45130.001516203702</v>
          </cell>
        </row>
        <row r="15903">
          <cell r="A15903" t="str">
            <v>Data Analyst</v>
          </cell>
          <cell r="H15903">
            <v>45172.291817129633</v>
          </cell>
        </row>
        <row r="15904">
          <cell r="A15904" t="str">
            <v>Data Analyst</v>
          </cell>
          <cell r="H15904">
            <v>44935.791875000003</v>
          </cell>
        </row>
        <row r="15905">
          <cell r="A15905" t="str">
            <v>Data Analyst</v>
          </cell>
          <cell r="H15905">
            <v>45041.378321759257</v>
          </cell>
        </row>
        <row r="15906">
          <cell r="A15906" t="str">
            <v>Data Scientist</v>
          </cell>
          <cell r="H15906">
            <v>44952.587627314817</v>
          </cell>
        </row>
        <row r="15907">
          <cell r="A15907" t="str">
            <v>Data Scientist</v>
          </cell>
          <cell r="H15907">
            <v>45033.275254629632</v>
          </cell>
        </row>
        <row r="15908">
          <cell r="A15908" t="str">
            <v>Data Scientist</v>
          </cell>
          <cell r="H15908">
            <v>45189.427743055552</v>
          </cell>
        </row>
        <row r="15909">
          <cell r="A15909" t="str">
            <v>Data Engineer</v>
          </cell>
          <cell r="H15909">
            <v>44992.504918981482</v>
          </cell>
        </row>
        <row r="15910">
          <cell r="A15910" t="str">
            <v>Data Engineer</v>
          </cell>
          <cell r="H15910">
            <v>45127.546631944453</v>
          </cell>
        </row>
        <row r="15911">
          <cell r="A15911" t="str">
            <v>Data Analyst</v>
          </cell>
          <cell r="H15911">
            <v>44998.459039351852</v>
          </cell>
        </row>
        <row r="15912">
          <cell r="A15912" t="str">
            <v>Senior Data Analyst</v>
          </cell>
          <cell r="H15912">
            <v>45133.293738425928</v>
          </cell>
        </row>
        <row r="15913">
          <cell r="A15913" t="str">
            <v>Data Analyst</v>
          </cell>
          <cell r="H15913">
            <v>45141.45894675926</v>
          </cell>
        </row>
        <row r="15914">
          <cell r="A15914" t="str">
            <v>Data Analyst</v>
          </cell>
          <cell r="H15914">
            <v>45092.637025462973</v>
          </cell>
        </row>
        <row r="15915">
          <cell r="A15915" t="str">
            <v>Data Analyst</v>
          </cell>
          <cell r="H15915">
            <v>45131.709965277783</v>
          </cell>
        </row>
        <row r="15916">
          <cell r="A15916" t="str">
            <v>Data Analyst</v>
          </cell>
          <cell r="H15916">
            <v>45104.747210648151</v>
          </cell>
        </row>
        <row r="15917">
          <cell r="A15917" t="str">
            <v>Business Analyst</v>
          </cell>
          <cell r="H15917">
            <v>44981.917696759258</v>
          </cell>
        </row>
        <row r="15918">
          <cell r="A15918" t="str">
            <v>Data Scientist</v>
          </cell>
          <cell r="H15918">
            <v>45104.669733796298</v>
          </cell>
        </row>
        <row r="15919">
          <cell r="A15919" t="str">
            <v>Data Analyst</v>
          </cell>
          <cell r="H15919">
            <v>45156.666990740741</v>
          </cell>
        </row>
        <row r="15920">
          <cell r="A15920" t="str">
            <v>Data Scientist</v>
          </cell>
          <cell r="H15920">
            <v>45120.886331018519</v>
          </cell>
        </row>
        <row r="15921">
          <cell r="A15921" t="str">
            <v>Data Scientist</v>
          </cell>
          <cell r="H15921">
            <v>44944.836145833331</v>
          </cell>
        </row>
        <row r="15922">
          <cell r="A15922" t="str">
            <v>Data Analyst</v>
          </cell>
          <cell r="H15922">
            <v>44965.70616898148</v>
          </cell>
        </row>
        <row r="15923">
          <cell r="A15923" t="str">
            <v>Data Engineer</v>
          </cell>
          <cell r="H15923">
            <v>45240.892650462964</v>
          </cell>
        </row>
        <row r="15924">
          <cell r="A15924" t="str">
            <v>Data Scientist</v>
          </cell>
          <cell r="H15924">
            <v>45169.880196759259</v>
          </cell>
        </row>
        <row r="15925">
          <cell r="A15925" t="str">
            <v>Senior Data Scientist</v>
          </cell>
          <cell r="H15925">
            <v>45049.462708333333</v>
          </cell>
        </row>
        <row r="15926">
          <cell r="A15926" t="str">
            <v>Data Scientist</v>
          </cell>
          <cell r="H15926">
            <v>45009.75372685185</v>
          </cell>
        </row>
        <row r="15927">
          <cell r="A15927" t="str">
            <v>Data Engineer</v>
          </cell>
          <cell r="H15927">
            <v>45091.549120370371</v>
          </cell>
        </row>
        <row r="15928">
          <cell r="A15928" t="str">
            <v>Data Engineer</v>
          </cell>
          <cell r="H15928">
            <v>45113.631423611107</v>
          </cell>
        </row>
        <row r="15929">
          <cell r="A15929" t="str">
            <v>Data Scientist</v>
          </cell>
          <cell r="H15929">
            <v>45259.543576388889</v>
          </cell>
        </row>
        <row r="15930">
          <cell r="A15930" t="str">
            <v>Data Engineer</v>
          </cell>
          <cell r="H15930">
            <v>45147.253159722219</v>
          </cell>
        </row>
        <row r="15931">
          <cell r="A15931" t="str">
            <v>Data Engineer</v>
          </cell>
          <cell r="H15931">
            <v>45116.502337962957</v>
          </cell>
        </row>
        <row r="15932">
          <cell r="A15932" t="str">
            <v>Data Scientist</v>
          </cell>
          <cell r="H15932">
            <v>45212.877569444441</v>
          </cell>
        </row>
        <row r="15933">
          <cell r="A15933" t="str">
            <v>Data Scientist</v>
          </cell>
          <cell r="H15933">
            <v>45184.692326388889</v>
          </cell>
        </row>
        <row r="15934">
          <cell r="A15934" t="str">
            <v>Data Engineer</v>
          </cell>
          <cell r="H15934">
            <v>45267.754074074073</v>
          </cell>
        </row>
        <row r="15935">
          <cell r="A15935" t="str">
            <v>Data Engineer</v>
          </cell>
          <cell r="H15935">
            <v>45105.883923611109</v>
          </cell>
        </row>
        <row r="15936">
          <cell r="A15936" t="str">
            <v>Software Engineer</v>
          </cell>
          <cell r="H15936">
            <v>45280.458912037036</v>
          </cell>
        </row>
        <row r="15937">
          <cell r="A15937" t="str">
            <v>Software Engineer</v>
          </cell>
          <cell r="H15937">
            <v>45027.868946759263</v>
          </cell>
        </row>
        <row r="15938">
          <cell r="A15938" t="str">
            <v>Data Analyst</v>
          </cell>
          <cell r="H15938">
            <v>44950.792118055557</v>
          </cell>
        </row>
        <row r="15939">
          <cell r="A15939" t="str">
            <v>Senior Data Scientist</v>
          </cell>
          <cell r="H15939">
            <v>45047.671689814822</v>
          </cell>
        </row>
        <row r="15940">
          <cell r="A15940" t="str">
            <v>Data Scientist</v>
          </cell>
          <cell r="H15940">
            <v>45147.418344907397</v>
          </cell>
        </row>
        <row r="15941">
          <cell r="A15941" t="str">
            <v>Data Scientist</v>
          </cell>
          <cell r="H15941">
            <v>44937.253587962958</v>
          </cell>
        </row>
        <row r="15942">
          <cell r="A15942" t="str">
            <v>Data Analyst</v>
          </cell>
          <cell r="H15942">
            <v>44999.961319444446</v>
          </cell>
        </row>
        <row r="15943">
          <cell r="A15943" t="str">
            <v>Data Scientist</v>
          </cell>
          <cell r="H15943">
            <v>45161.584340277783</v>
          </cell>
        </row>
        <row r="15944">
          <cell r="A15944" t="str">
            <v>Senior Data Engineer</v>
          </cell>
          <cell r="H15944">
            <v>45009.302291666667</v>
          </cell>
        </row>
        <row r="15945">
          <cell r="A15945" t="str">
            <v>Data Scientist</v>
          </cell>
          <cell r="H15945">
            <v>45274.919386574067</v>
          </cell>
        </row>
        <row r="15946">
          <cell r="A15946" t="str">
            <v>Data Scientist</v>
          </cell>
          <cell r="H15946">
            <v>44972.000462962962</v>
          </cell>
        </row>
        <row r="15947">
          <cell r="A15947" t="str">
            <v>Senior Data Analyst</v>
          </cell>
          <cell r="H15947">
            <v>45238.807060185187</v>
          </cell>
        </row>
        <row r="15948">
          <cell r="A15948" t="str">
            <v>Data Analyst</v>
          </cell>
          <cell r="H15948">
            <v>45211.708773148152</v>
          </cell>
        </row>
        <row r="15949">
          <cell r="A15949" t="str">
            <v>Data Engineer</v>
          </cell>
          <cell r="H15949">
            <v>45241.931469907409</v>
          </cell>
        </row>
        <row r="15950">
          <cell r="A15950" t="str">
            <v>Senior Data Scientist</v>
          </cell>
          <cell r="H15950">
            <v>44937.586192129631</v>
          </cell>
        </row>
        <row r="15951">
          <cell r="A15951" t="str">
            <v>Data Scientist</v>
          </cell>
          <cell r="H15951">
            <v>45281.334652777783</v>
          </cell>
        </row>
        <row r="15952">
          <cell r="A15952" t="str">
            <v>Business Analyst</v>
          </cell>
          <cell r="H15952">
            <v>45252.668414351851</v>
          </cell>
        </row>
        <row r="15953">
          <cell r="A15953" t="str">
            <v>Senior Data Engineer</v>
          </cell>
          <cell r="H15953">
            <v>45049.407905092587</v>
          </cell>
        </row>
        <row r="15954">
          <cell r="A15954" t="str">
            <v>Senior Data Engineer</v>
          </cell>
          <cell r="H15954">
            <v>45017.63385416667</v>
          </cell>
        </row>
        <row r="15955">
          <cell r="A15955" t="str">
            <v>Data Scientist</v>
          </cell>
          <cell r="H15955">
            <v>44957.982476851852</v>
          </cell>
        </row>
        <row r="15956">
          <cell r="A15956" t="str">
            <v>Senior Data Engineer</v>
          </cell>
          <cell r="H15956">
            <v>45106.551053240742</v>
          </cell>
        </row>
        <row r="15957">
          <cell r="A15957" t="str">
            <v>Software Engineer</v>
          </cell>
          <cell r="H15957">
            <v>45231.519178240742</v>
          </cell>
        </row>
        <row r="15958">
          <cell r="A15958" t="str">
            <v>Data Analyst</v>
          </cell>
          <cell r="H15958">
            <v>45022.666979166657</v>
          </cell>
        </row>
        <row r="15959">
          <cell r="A15959" t="str">
            <v>Business Analyst</v>
          </cell>
          <cell r="H15959">
            <v>45237.626655092587</v>
          </cell>
        </row>
        <row r="15960">
          <cell r="A15960" t="str">
            <v>Data Engineer</v>
          </cell>
          <cell r="H15960">
            <v>45090.55976851852</v>
          </cell>
        </row>
        <row r="15961">
          <cell r="A15961" t="str">
            <v>Data Scientist</v>
          </cell>
          <cell r="H15961">
            <v>45231.710127314807</v>
          </cell>
        </row>
        <row r="15962">
          <cell r="A15962" t="str">
            <v>Data Analyst</v>
          </cell>
          <cell r="H15962">
            <v>45171.417488425926</v>
          </cell>
        </row>
        <row r="15963">
          <cell r="A15963" t="str">
            <v>Data Scientist</v>
          </cell>
          <cell r="H15963">
            <v>45113.002372685187</v>
          </cell>
        </row>
        <row r="15964">
          <cell r="A15964" t="str">
            <v>Data Scientist</v>
          </cell>
          <cell r="H15964">
            <v>45265.334861111107</v>
          </cell>
        </row>
        <row r="15965">
          <cell r="A15965" t="str">
            <v>Data Scientist</v>
          </cell>
          <cell r="H15965">
            <v>45268.627141203702</v>
          </cell>
        </row>
        <row r="15966">
          <cell r="A15966" t="str">
            <v>Data Scientist</v>
          </cell>
          <cell r="H15966">
            <v>45204.502893518518</v>
          </cell>
        </row>
        <row r="15967">
          <cell r="A15967" t="str">
            <v>Data Analyst</v>
          </cell>
          <cell r="H15967">
            <v>45073.292002314818</v>
          </cell>
        </row>
        <row r="15968">
          <cell r="A15968" t="str">
            <v>Senior Data Analyst</v>
          </cell>
          <cell r="H15968">
            <v>45113.251354166663</v>
          </cell>
        </row>
        <row r="15969">
          <cell r="A15969" t="str">
            <v>Data Engineer</v>
          </cell>
          <cell r="H15969">
            <v>44965.463287037041</v>
          </cell>
        </row>
        <row r="15970">
          <cell r="A15970" t="str">
            <v>Data Scientist</v>
          </cell>
          <cell r="H15970">
            <v>45118.840115740742</v>
          </cell>
        </row>
        <row r="15971">
          <cell r="A15971" t="str">
            <v>Data Scientist</v>
          </cell>
          <cell r="H15971">
            <v>45196.714837962973</v>
          </cell>
        </row>
        <row r="15972">
          <cell r="A15972" t="str">
            <v>Software Engineer</v>
          </cell>
          <cell r="H15972">
            <v>45013.544340277767</v>
          </cell>
        </row>
        <row r="15973">
          <cell r="A15973" t="str">
            <v>Data Engineer</v>
          </cell>
          <cell r="H15973">
            <v>45043.063680555562</v>
          </cell>
        </row>
        <row r="15974">
          <cell r="A15974" t="str">
            <v>Senior Data Engineer</v>
          </cell>
          <cell r="H15974">
            <v>45197.254548611112</v>
          </cell>
        </row>
        <row r="15975">
          <cell r="A15975" t="str">
            <v>Data Engineer</v>
          </cell>
          <cell r="H15975">
            <v>44959.588020833333</v>
          </cell>
        </row>
        <row r="15976">
          <cell r="A15976" t="str">
            <v>Data Analyst</v>
          </cell>
          <cell r="H15976">
            <v>45179.250462962962</v>
          </cell>
        </row>
        <row r="15977">
          <cell r="A15977" t="str">
            <v>Data Scientist</v>
          </cell>
          <cell r="H15977">
            <v>44935.836458333331</v>
          </cell>
        </row>
        <row r="15978">
          <cell r="A15978" t="str">
            <v>Senior Data Engineer</v>
          </cell>
          <cell r="H15978">
            <v>45122.338333333333</v>
          </cell>
        </row>
        <row r="15979">
          <cell r="A15979" t="str">
            <v>Software Engineer</v>
          </cell>
          <cell r="H15979">
            <v>45070.917280092603</v>
          </cell>
        </row>
        <row r="15980">
          <cell r="A15980" t="str">
            <v>Data Scientist</v>
          </cell>
          <cell r="H15980">
            <v>45020.99658564815</v>
          </cell>
        </row>
        <row r="15981">
          <cell r="A15981" t="str">
            <v>Data Scientist</v>
          </cell>
          <cell r="H15981">
            <v>44981.702476851853</v>
          </cell>
        </row>
        <row r="15982">
          <cell r="A15982" t="str">
            <v>Data Scientist</v>
          </cell>
          <cell r="H15982">
            <v>45145.765138888892</v>
          </cell>
        </row>
        <row r="15983">
          <cell r="A15983" t="str">
            <v>Data Engineer</v>
          </cell>
          <cell r="H15983">
            <v>44998.472337962958</v>
          </cell>
        </row>
        <row r="15984">
          <cell r="A15984" t="str">
            <v>Senior Data Scientist</v>
          </cell>
          <cell r="H15984">
            <v>45071.252071759263</v>
          </cell>
        </row>
        <row r="15985">
          <cell r="A15985" t="str">
            <v>Data Engineer</v>
          </cell>
          <cell r="H15985">
            <v>45156.862349537027</v>
          </cell>
        </row>
        <row r="15986">
          <cell r="A15986" t="str">
            <v>Business Analyst</v>
          </cell>
          <cell r="H15986">
            <v>45185.417708333327</v>
          </cell>
        </row>
        <row r="15987">
          <cell r="A15987" t="str">
            <v>Data Engineer</v>
          </cell>
          <cell r="H15987">
            <v>45027.868009259262</v>
          </cell>
        </row>
        <row r="15988">
          <cell r="A15988" t="str">
            <v>Data Engineer</v>
          </cell>
          <cell r="H15988">
            <v>45118.757152777784</v>
          </cell>
        </row>
        <row r="15989">
          <cell r="A15989" t="str">
            <v>Data Engineer</v>
          </cell>
          <cell r="H15989">
            <v>45185.504189814812</v>
          </cell>
        </row>
        <row r="15990">
          <cell r="A15990" t="str">
            <v>Machine Learning Engineer</v>
          </cell>
          <cell r="H15990">
            <v>45093.379907407398</v>
          </cell>
        </row>
        <row r="15991">
          <cell r="A15991" t="str">
            <v>Data Analyst</v>
          </cell>
          <cell r="H15991">
            <v>45037.668240740742</v>
          </cell>
        </row>
        <row r="15992">
          <cell r="A15992" t="str">
            <v>Senior Data Scientist</v>
          </cell>
          <cell r="H15992">
            <v>45073.33699074074</v>
          </cell>
        </row>
        <row r="15993">
          <cell r="A15993" t="str">
            <v>Data Analyst</v>
          </cell>
          <cell r="H15993">
            <v>45174.876527777778</v>
          </cell>
        </row>
        <row r="15994">
          <cell r="A15994" t="str">
            <v>Data Scientist</v>
          </cell>
          <cell r="H15994">
            <v>45119.626736111109</v>
          </cell>
        </row>
        <row r="15995">
          <cell r="A15995" t="str">
            <v>Data Analyst</v>
          </cell>
          <cell r="H15995">
            <v>45107.830879629633</v>
          </cell>
        </row>
        <row r="15996">
          <cell r="A15996" t="str">
            <v>Data Scientist</v>
          </cell>
          <cell r="H15996">
            <v>45187.585613425923</v>
          </cell>
        </row>
        <row r="15997">
          <cell r="A15997" t="str">
            <v>Data Scientist</v>
          </cell>
          <cell r="H15997">
            <v>45091.961423611108</v>
          </cell>
        </row>
        <row r="15998">
          <cell r="A15998" t="str">
            <v>Software Engineer</v>
          </cell>
          <cell r="H15998">
            <v>45028.43855324074</v>
          </cell>
        </row>
        <row r="15999">
          <cell r="A15999" t="str">
            <v>Data Engineer</v>
          </cell>
          <cell r="H15999">
            <v>45152.868136574078</v>
          </cell>
        </row>
        <row r="16000">
          <cell r="A16000" t="str">
            <v>Senior Data Scientist</v>
          </cell>
          <cell r="H16000">
            <v>45281.751319444447</v>
          </cell>
        </row>
        <row r="16001">
          <cell r="A16001" t="str">
            <v>Data Engineer</v>
          </cell>
          <cell r="H16001">
            <v>45256.376250000001</v>
          </cell>
        </row>
        <row r="16002">
          <cell r="A16002" t="str">
            <v>Business Analyst</v>
          </cell>
          <cell r="H16002">
            <v>45250.91747685185</v>
          </cell>
        </row>
        <row r="16003">
          <cell r="A16003" t="str">
            <v>Data Scientist</v>
          </cell>
          <cell r="H16003">
            <v>45200.251666666663</v>
          </cell>
        </row>
        <row r="16004">
          <cell r="A16004" t="str">
            <v>Data Analyst</v>
          </cell>
          <cell r="H16004">
            <v>44940.002870370372</v>
          </cell>
        </row>
        <row r="16005">
          <cell r="A16005" t="str">
            <v>Data Analyst</v>
          </cell>
          <cell r="H16005">
            <v>45202.250879629632</v>
          </cell>
        </row>
        <row r="16006">
          <cell r="A16006" t="str">
            <v>Data Scientist</v>
          </cell>
          <cell r="H16006">
            <v>45124.838472222233</v>
          </cell>
        </row>
        <row r="16007">
          <cell r="A16007" t="str">
            <v>Data Scientist</v>
          </cell>
          <cell r="H16007">
            <v>45289.626689814817</v>
          </cell>
        </row>
        <row r="16008">
          <cell r="A16008" t="str">
            <v>Data Scientist</v>
          </cell>
          <cell r="H16008">
            <v>45018.167650462958</v>
          </cell>
        </row>
        <row r="16009">
          <cell r="A16009" t="str">
            <v>Business Analyst</v>
          </cell>
          <cell r="H16009">
            <v>44974.871828703697</v>
          </cell>
        </row>
        <row r="16010">
          <cell r="A16010" t="str">
            <v>Senior Data Analyst</v>
          </cell>
          <cell r="H16010">
            <v>45224.625451388893</v>
          </cell>
        </row>
        <row r="16011">
          <cell r="A16011" t="str">
            <v>Senior Data Scientist</v>
          </cell>
          <cell r="H16011">
            <v>45104.794583333343</v>
          </cell>
        </row>
        <row r="16012">
          <cell r="A16012" t="str">
            <v>Data Scientist</v>
          </cell>
          <cell r="H16012">
            <v>45188.960185185177</v>
          </cell>
        </row>
        <row r="16013">
          <cell r="A16013" t="str">
            <v>Data Analyst</v>
          </cell>
          <cell r="H16013">
            <v>44971.251550925917</v>
          </cell>
        </row>
        <row r="16014">
          <cell r="A16014" t="str">
            <v>Software Engineer</v>
          </cell>
          <cell r="H16014">
            <v>44965.626793981479</v>
          </cell>
        </row>
        <row r="16015">
          <cell r="A16015" t="str">
            <v>Data Analyst</v>
          </cell>
          <cell r="H16015">
            <v>44981.708495370367</v>
          </cell>
        </row>
        <row r="16016">
          <cell r="A16016" t="str">
            <v>Data Analyst</v>
          </cell>
          <cell r="H16016">
            <v>44947.168854166674</v>
          </cell>
        </row>
        <row r="16017">
          <cell r="A16017" t="str">
            <v>Senior Data Scientist</v>
          </cell>
          <cell r="H16017">
            <v>45107.587187500001</v>
          </cell>
        </row>
        <row r="16018">
          <cell r="A16018" t="str">
            <v>Data Scientist</v>
          </cell>
          <cell r="H16018">
            <v>44981.336909722217</v>
          </cell>
        </row>
        <row r="16019">
          <cell r="A16019" t="str">
            <v>Senior Data Scientist</v>
          </cell>
          <cell r="H16019">
            <v>45072.512083333328</v>
          </cell>
        </row>
        <row r="16020">
          <cell r="A16020" t="str">
            <v>Data Scientist</v>
          </cell>
          <cell r="H16020">
            <v>45145.745486111111</v>
          </cell>
        </row>
        <row r="16021">
          <cell r="A16021" t="str">
            <v>Data Scientist</v>
          </cell>
          <cell r="H16021">
            <v>45272.930590277778</v>
          </cell>
        </row>
        <row r="16022">
          <cell r="A16022" t="str">
            <v>Business Analyst</v>
          </cell>
          <cell r="H16022">
            <v>45030.809502314813</v>
          </cell>
        </row>
        <row r="16023">
          <cell r="A16023" t="str">
            <v>Data Engineer</v>
          </cell>
          <cell r="H16023">
            <v>44945.189317129632</v>
          </cell>
        </row>
        <row r="16024">
          <cell r="A16024" t="str">
            <v>Senior Data Engineer</v>
          </cell>
          <cell r="H16024">
            <v>45132.636701388888</v>
          </cell>
        </row>
        <row r="16025">
          <cell r="A16025" t="str">
            <v>Business Analyst</v>
          </cell>
          <cell r="H16025">
            <v>45077.650254629632</v>
          </cell>
        </row>
        <row r="16026">
          <cell r="A16026" t="str">
            <v>Data Engineer</v>
          </cell>
          <cell r="H16026">
            <v>45212.927812499998</v>
          </cell>
        </row>
        <row r="16027">
          <cell r="A16027" t="str">
            <v>Data Engineer</v>
          </cell>
          <cell r="H16027">
            <v>44985.552743055552</v>
          </cell>
        </row>
        <row r="16028">
          <cell r="A16028" t="str">
            <v>Senior Data Scientist</v>
          </cell>
          <cell r="H16028">
            <v>45162.670416666668</v>
          </cell>
        </row>
        <row r="16029">
          <cell r="A16029" t="str">
            <v>Business Analyst</v>
          </cell>
          <cell r="H16029">
            <v>45194.58457175926</v>
          </cell>
        </row>
        <row r="16030">
          <cell r="A16030" t="str">
            <v>Senior Data Engineer</v>
          </cell>
          <cell r="H16030">
            <v>45161.421990740739</v>
          </cell>
        </row>
        <row r="16031">
          <cell r="A16031" t="str">
            <v>Business Analyst</v>
          </cell>
          <cell r="H16031">
            <v>45257.704687500001</v>
          </cell>
        </row>
        <row r="16032">
          <cell r="A16032" t="str">
            <v>Senior Data Engineer</v>
          </cell>
          <cell r="H16032">
            <v>44987.424884259257</v>
          </cell>
        </row>
        <row r="16033">
          <cell r="A16033" t="str">
            <v>Data Scientist</v>
          </cell>
          <cell r="H16033">
            <v>45114.462048611109</v>
          </cell>
        </row>
        <row r="16034">
          <cell r="A16034" t="str">
            <v>Data Engineer</v>
          </cell>
          <cell r="H16034">
            <v>45040.839733796303</v>
          </cell>
        </row>
        <row r="16035">
          <cell r="A16035" t="str">
            <v>Data Engineer</v>
          </cell>
          <cell r="H16035">
            <v>45096.655069444438</v>
          </cell>
        </row>
        <row r="16036">
          <cell r="A16036" t="str">
            <v>Data Engineer</v>
          </cell>
          <cell r="H16036">
            <v>45169.715092592603</v>
          </cell>
        </row>
        <row r="16037">
          <cell r="A16037" t="str">
            <v>Data Scientist</v>
          </cell>
          <cell r="H16037">
            <v>45111.293599537043</v>
          </cell>
        </row>
        <row r="16038">
          <cell r="A16038" t="str">
            <v>Data Scientist</v>
          </cell>
          <cell r="H16038">
            <v>45212.043796296297</v>
          </cell>
        </row>
        <row r="16039">
          <cell r="A16039" t="str">
            <v>Machine Learning Engineer</v>
          </cell>
          <cell r="H16039">
            <v>44993.387199074074</v>
          </cell>
        </row>
        <row r="16040">
          <cell r="A16040" t="str">
            <v>Data Scientist</v>
          </cell>
          <cell r="H16040">
            <v>45009.318136574067</v>
          </cell>
        </row>
        <row r="16041">
          <cell r="A16041" t="str">
            <v>Data Scientist</v>
          </cell>
          <cell r="H16041">
            <v>44950.35224537037</v>
          </cell>
        </row>
        <row r="16042">
          <cell r="A16042" t="str">
            <v>Senior Data Scientist</v>
          </cell>
          <cell r="H16042">
            <v>44968.713009259263</v>
          </cell>
        </row>
        <row r="16043">
          <cell r="A16043" t="str">
            <v>Data Engineer</v>
          </cell>
          <cell r="H16043">
            <v>45057.923680555563</v>
          </cell>
        </row>
        <row r="16044">
          <cell r="A16044" t="str">
            <v>Senior Data Analyst</v>
          </cell>
          <cell r="H16044">
            <v>45054.000057870369</v>
          </cell>
        </row>
        <row r="16045">
          <cell r="A16045" t="str">
            <v>Data Analyst</v>
          </cell>
          <cell r="H16045">
            <v>45076.54210648148</v>
          </cell>
        </row>
        <row r="16046">
          <cell r="A16046" t="str">
            <v>Machine Learning Engineer</v>
          </cell>
          <cell r="H16046">
            <v>45262.773553240739</v>
          </cell>
        </row>
        <row r="16047">
          <cell r="A16047" t="str">
            <v>Data Scientist</v>
          </cell>
          <cell r="H16047">
            <v>44968.01494212963</v>
          </cell>
        </row>
        <row r="16048">
          <cell r="A16048" t="str">
            <v>Data Scientist</v>
          </cell>
          <cell r="H16048">
            <v>45098.992662037039</v>
          </cell>
        </row>
        <row r="16049">
          <cell r="A16049" t="str">
            <v>Data Engineer</v>
          </cell>
          <cell r="H16049">
            <v>45029.84207175926</v>
          </cell>
        </row>
        <row r="16050">
          <cell r="A16050" t="str">
            <v>Data Engineer</v>
          </cell>
          <cell r="H16050">
            <v>45269.633564814823</v>
          </cell>
        </row>
        <row r="16051">
          <cell r="A16051" t="str">
            <v>Senior Data Analyst</v>
          </cell>
          <cell r="H16051">
            <v>44949.542824074073</v>
          </cell>
        </row>
        <row r="16052">
          <cell r="A16052" t="str">
            <v>Data Scientist</v>
          </cell>
          <cell r="H16052">
            <v>45018.460358796299</v>
          </cell>
        </row>
        <row r="16053">
          <cell r="A16053" t="str">
            <v>Senior Data Engineer</v>
          </cell>
          <cell r="H16053">
            <v>45082.591284722221</v>
          </cell>
        </row>
        <row r="16054">
          <cell r="A16054" t="str">
            <v>Data Scientist</v>
          </cell>
          <cell r="H16054">
            <v>44993.87773148148</v>
          </cell>
        </row>
        <row r="16055">
          <cell r="A16055" t="str">
            <v>Data Analyst</v>
          </cell>
          <cell r="H16055">
            <v>45113.001655092587</v>
          </cell>
        </row>
        <row r="16056">
          <cell r="A16056" t="str">
            <v>Data Analyst</v>
          </cell>
          <cell r="H16056">
            <v>44939.071238425917</v>
          </cell>
        </row>
        <row r="16057">
          <cell r="A16057" t="str">
            <v>Senior Data Engineer</v>
          </cell>
          <cell r="H16057">
            <v>45174.838368055563</v>
          </cell>
        </row>
        <row r="16058">
          <cell r="A16058" t="str">
            <v>Data Scientist</v>
          </cell>
          <cell r="H16058">
            <v>45022.709976851853</v>
          </cell>
        </row>
        <row r="16059">
          <cell r="A16059" t="str">
            <v>Senior Data Analyst</v>
          </cell>
          <cell r="H16059">
            <v>45204.833298611113</v>
          </cell>
        </row>
        <row r="16060">
          <cell r="A16060" t="str">
            <v>Senior Data Engineer</v>
          </cell>
          <cell r="H16060">
            <v>44998.966145833343</v>
          </cell>
        </row>
        <row r="16061">
          <cell r="A16061" t="str">
            <v>Data Analyst</v>
          </cell>
          <cell r="H16061">
            <v>44955.010405092587</v>
          </cell>
        </row>
        <row r="16062">
          <cell r="A16062" t="str">
            <v>Data Scientist</v>
          </cell>
          <cell r="H16062">
            <v>45049.794814814813</v>
          </cell>
        </row>
        <row r="16063">
          <cell r="A16063" t="str">
            <v>Data Scientist</v>
          </cell>
          <cell r="H16063">
            <v>45012.170335648138</v>
          </cell>
        </row>
        <row r="16064">
          <cell r="A16064" t="str">
            <v>Data Scientist</v>
          </cell>
          <cell r="H16064">
            <v>45050.39880787037</v>
          </cell>
        </row>
        <row r="16065">
          <cell r="A16065" t="str">
            <v>Senior Data Scientist</v>
          </cell>
          <cell r="H16065">
            <v>45172.181006944447</v>
          </cell>
        </row>
        <row r="16066">
          <cell r="A16066" t="str">
            <v>Senior Data Engineer</v>
          </cell>
          <cell r="H16066">
            <v>45196.851180555554</v>
          </cell>
        </row>
        <row r="16067">
          <cell r="A16067" t="str">
            <v>Senior Data Scientist</v>
          </cell>
          <cell r="H16067">
            <v>45154.545300925929</v>
          </cell>
        </row>
        <row r="16068">
          <cell r="A16068" t="str">
            <v>Senior Data Analyst</v>
          </cell>
          <cell r="H16068">
            <v>45224.541817129633</v>
          </cell>
        </row>
        <row r="16069">
          <cell r="A16069" t="str">
            <v>Data Analyst</v>
          </cell>
          <cell r="H16069">
            <v>44944.002349537041</v>
          </cell>
        </row>
        <row r="16070">
          <cell r="A16070" t="str">
            <v>Data Scientist</v>
          </cell>
          <cell r="H16070">
            <v>45162.837638888886</v>
          </cell>
        </row>
        <row r="16071">
          <cell r="A16071" t="str">
            <v>Data Analyst</v>
          </cell>
          <cell r="H16071">
            <v>45093.625081018523</v>
          </cell>
        </row>
        <row r="16072">
          <cell r="A16072" t="str">
            <v>Senior Data Scientist</v>
          </cell>
          <cell r="H16072">
            <v>45012.628518518519</v>
          </cell>
        </row>
        <row r="16073">
          <cell r="A16073" t="str">
            <v>Senior Data Engineer</v>
          </cell>
          <cell r="H16073">
            <v>45148.375787037039</v>
          </cell>
        </row>
        <row r="16074">
          <cell r="A16074" t="str">
            <v>Senior Data Scientist</v>
          </cell>
          <cell r="H16074">
            <v>45154.418611111112</v>
          </cell>
        </row>
        <row r="16075">
          <cell r="A16075" t="str">
            <v>Data Scientist</v>
          </cell>
          <cell r="H16075">
            <v>45121.835416666669</v>
          </cell>
        </row>
        <row r="16076">
          <cell r="A16076" t="str">
            <v>Data Analyst</v>
          </cell>
          <cell r="H16076">
            <v>45040.661296296297</v>
          </cell>
        </row>
        <row r="16077">
          <cell r="A16077" t="str">
            <v>Data Scientist</v>
          </cell>
          <cell r="H16077">
            <v>44962.252916666657</v>
          </cell>
        </row>
        <row r="16078">
          <cell r="A16078" t="str">
            <v>Data Scientist</v>
          </cell>
          <cell r="H16078">
            <v>45196.252199074072</v>
          </cell>
        </row>
        <row r="16079">
          <cell r="A16079" t="str">
            <v>Data Scientist</v>
          </cell>
          <cell r="H16079">
            <v>45172.264398148152</v>
          </cell>
        </row>
        <row r="16080">
          <cell r="A16080" t="str">
            <v>Data Scientist</v>
          </cell>
          <cell r="H16080">
            <v>45175.535393518519</v>
          </cell>
        </row>
        <row r="16081">
          <cell r="A16081" t="str">
            <v>Senior Data Scientist</v>
          </cell>
          <cell r="H16081">
            <v>45028.791192129633</v>
          </cell>
        </row>
        <row r="16082">
          <cell r="A16082" t="str">
            <v>Data Scientist</v>
          </cell>
          <cell r="H16082">
            <v>45112.627557870372</v>
          </cell>
        </row>
        <row r="16083">
          <cell r="A16083" t="str">
            <v>Data Scientist</v>
          </cell>
          <cell r="H16083">
            <v>45106.795162037037</v>
          </cell>
        </row>
        <row r="16084">
          <cell r="A16084" t="str">
            <v>Senior Data Scientist</v>
          </cell>
          <cell r="H16084">
            <v>45098.382928240739</v>
          </cell>
        </row>
        <row r="16085">
          <cell r="A16085" t="str">
            <v>Data Scientist</v>
          </cell>
          <cell r="H16085">
            <v>45262.323344907411</v>
          </cell>
        </row>
        <row r="16086">
          <cell r="A16086" t="str">
            <v>Senior Data Analyst</v>
          </cell>
          <cell r="H16086">
            <v>45102.474722222221</v>
          </cell>
        </row>
        <row r="16087">
          <cell r="A16087" t="str">
            <v>Senior Data Engineer</v>
          </cell>
          <cell r="H16087">
            <v>45175.878495370373</v>
          </cell>
        </row>
        <row r="16088">
          <cell r="A16088" t="str">
            <v>Data Analyst</v>
          </cell>
          <cell r="H16088">
            <v>45056.668240740742</v>
          </cell>
        </row>
        <row r="16089">
          <cell r="A16089" t="str">
            <v>Data Analyst</v>
          </cell>
          <cell r="H16089">
            <v>45019.875092592592</v>
          </cell>
        </row>
        <row r="16090">
          <cell r="A16090" t="str">
            <v>Data Analyst</v>
          </cell>
          <cell r="H16090">
            <v>45155.792731481481</v>
          </cell>
        </row>
        <row r="16091">
          <cell r="A16091" t="str">
            <v>Machine Learning Engineer</v>
          </cell>
          <cell r="H16091">
            <v>44979.427395833343</v>
          </cell>
        </row>
        <row r="16092">
          <cell r="A16092" t="str">
            <v>Senior Data Scientist</v>
          </cell>
          <cell r="H16092">
            <v>45006.347766203697</v>
          </cell>
        </row>
        <row r="16093">
          <cell r="A16093" t="str">
            <v>Data Scientist</v>
          </cell>
          <cell r="H16093">
            <v>44975.252743055556</v>
          </cell>
        </row>
        <row r="16094">
          <cell r="A16094" t="str">
            <v>Business Analyst</v>
          </cell>
          <cell r="H16094">
            <v>45103.667013888888</v>
          </cell>
        </row>
        <row r="16095">
          <cell r="A16095" t="str">
            <v>Machine Learning Engineer</v>
          </cell>
          <cell r="H16095">
            <v>45139.682233796288</v>
          </cell>
        </row>
        <row r="16096">
          <cell r="A16096" t="str">
            <v>Data Engineer</v>
          </cell>
          <cell r="H16096">
            <v>45153.964918981481</v>
          </cell>
        </row>
        <row r="16097">
          <cell r="A16097" t="str">
            <v>Business Analyst</v>
          </cell>
          <cell r="H16097">
            <v>45063.792291666658</v>
          </cell>
        </row>
        <row r="16098">
          <cell r="A16098" t="str">
            <v>Data Scientist</v>
          </cell>
          <cell r="H16098">
            <v>45172.264340277783</v>
          </cell>
        </row>
        <row r="16099">
          <cell r="A16099" t="str">
            <v>Software Engineer</v>
          </cell>
          <cell r="H16099">
            <v>45282.336006944453</v>
          </cell>
        </row>
        <row r="16100">
          <cell r="A16100" t="str">
            <v>Software Engineer</v>
          </cell>
          <cell r="H16100">
            <v>45103.845578703702</v>
          </cell>
        </row>
        <row r="16101">
          <cell r="A16101" t="str">
            <v>Data Engineer</v>
          </cell>
          <cell r="H16101">
            <v>45174.630729166667</v>
          </cell>
        </row>
        <row r="16102">
          <cell r="A16102" t="str">
            <v>Data Scientist</v>
          </cell>
          <cell r="H16102">
            <v>45140.752685185187</v>
          </cell>
        </row>
        <row r="16103">
          <cell r="A16103" t="str">
            <v>Data Analyst</v>
          </cell>
          <cell r="H16103">
            <v>45260.418055555558</v>
          </cell>
        </row>
        <row r="16104">
          <cell r="A16104" t="str">
            <v>Data Analyst</v>
          </cell>
          <cell r="H16104">
            <v>44963.624976851846</v>
          </cell>
        </row>
        <row r="16105">
          <cell r="A16105" t="str">
            <v>Data Analyst</v>
          </cell>
          <cell r="H16105">
            <v>45147.792361111111</v>
          </cell>
        </row>
        <row r="16106">
          <cell r="A16106" t="str">
            <v>Senior Data Scientist</v>
          </cell>
          <cell r="H16106">
            <v>45168.629282407397</v>
          </cell>
        </row>
        <row r="16107">
          <cell r="A16107" t="str">
            <v>Data Analyst</v>
          </cell>
          <cell r="H16107">
            <v>45181.750347222223</v>
          </cell>
        </row>
        <row r="16108">
          <cell r="A16108" t="str">
            <v>Data Engineer</v>
          </cell>
          <cell r="H16108">
            <v>44950.512824074067</v>
          </cell>
        </row>
        <row r="16109">
          <cell r="A16109" t="str">
            <v>Data Engineer</v>
          </cell>
          <cell r="H16109">
            <v>45135.717280092591</v>
          </cell>
        </row>
        <row r="16110">
          <cell r="A16110" t="str">
            <v>Data Scientist</v>
          </cell>
          <cell r="H16110">
            <v>45138.584155092591</v>
          </cell>
        </row>
        <row r="16111">
          <cell r="A16111" t="str">
            <v>Data Scientist</v>
          </cell>
          <cell r="H16111">
            <v>45072.736284722218</v>
          </cell>
        </row>
        <row r="16112">
          <cell r="A16112" t="str">
            <v>Data Engineer</v>
          </cell>
          <cell r="H16112">
            <v>45104.47929398148</v>
          </cell>
        </row>
        <row r="16113">
          <cell r="A16113" t="str">
            <v>Business Analyst</v>
          </cell>
          <cell r="H16113">
            <v>45268.299953703703</v>
          </cell>
        </row>
        <row r="16114">
          <cell r="A16114" t="str">
            <v>Data Engineer</v>
          </cell>
          <cell r="H16114">
            <v>45105.769803240742</v>
          </cell>
        </row>
        <row r="16115">
          <cell r="A16115" t="str">
            <v>Business Analyst</v>
          </cell>
          <cell r="H16115">
            <v>45151.459432870368</v>
          </cell>
        </row>
        <row r="16116">
          <cell r="A16116" t="str">
            <v>Senior Data Engineer</v>
          </cell>
          <cell r="H16116">
            <v>45100.629537037043</v>
          </cell>
        </row>
        <row r="16117">
          <cell r="A16117" t="str">
            <v>Data Engineer</v>
          </cell>
          <cell r="H16117">
            <v>45026.015717592592</v>
          </cell>
        </row>
        <row r="16118">
          <cell r="A16118" t="str">
            <v>Data Scientist</v>
          </cell>
          <cell r="H16118">
            <v>45119.130219907413</v>
          </cell>
        </row>
        <row r="16119">
          <cell r="A16119" t="str">
            <v>Data Analyst</v>
          </cell>
          <cell r="H16119">
            <v>45033.374988425923</v>
          </cell>
        </row>
        <row r="16120">
          <cell r="A16120" t="str">
            <v>Data Scientist</v>
          </cell>
          <cell r="H16120">
            <v>45170.016932870371</v>
          </cell>
        </row>
        <row r="16121">
          <cell r="A16121" t="str">
            <v>Data Engineer</v>
          </cell>
          <cell r="H16121">
            <v>45048.831956018519</v>
          </cell>
        </row>
        <row r="16122">
          <cell r="A16122" t="str">
            <v>Senior Data Analyst</v>
          </cell>
          <cell r="H16122">
            <v>45280.311724537038</v>
          </cell>
        </row>
        <row r="16123">
          <cell r="A16123" t="str">
            <v>Data Engineer</v>
          </cell>
          <cell r="H16123">
            <v>45156.550891203697</v>
          </cell>
        </row>
        <row r="16124">
          <cell r="A16124" t="str">
            <v>Data Scientist</v>
          </cell>
          <cell r="H16124">
            <v>44959.627581018518</v>
          </cell>
        </row>
        <row r="16125">
          <cell r="A16125" t="str">
            <v>Senior Data Scientist</v>
          </cell>
          <cell r="H16125">
            <v>45154.742372685178</v>
          </cell>
        </row>
        <row r="16126">
          <cell r="A16126" t="str">
            <v>Business Analyst</v>
          </cell>
          <cell r="H16126">
            <v>44987.793599537043</v>
          </cell>
        </row>
        <row r="16127">
          <cell r="A16127" t="str">
            <v>Business Analyst</v>
          </cell>
          <cell r="H16127">
            <v>45223.917569444442</v>
          </cell>
        </row>
        <row r="16128">
          <cell r="A16128" t="str">
            <v>Data Engineer</v>
          </cell>
          <cell r="H16128">
            <v>45163.80128472222</v>
          </cell>
        </row>
        <row r="16129">
          <cell r="A16129" t="str">
            <v>Data Analyst</v>
          </cell>
          <cell r="H16129">
            <v>45187.708344907413</v>
          </cell>
        </row>
        <row r="16130">
          <cell r="A16130" t="str">
            <v>Data Scientist</v>
          </cell>
          <cell r="H16130">
            <v>44966.002604166657</v>
          </cell>
        </row>
        <row r="16131">
          <cell r="A16131" t="str">
            <v>Data Analyst</v>
          </cell>
          <cell r="H16131">
            <v>45171.625243055547</v>
          </cell>
        </row>
        <row r="16132">
          <cell r="A16132" t="str">
            <v>Data Scientist</v>
          </cell>
          <cell r="H16132">
            <v>45006.680960648147</v>
          </cell>
        </row>
        <row r="16133">
          <cell r="A16133" t="str">
            <v>Senior Data Scientist</v>
          </cell>
          <cell r="H16133">
            <v>45050.754895833343</v>
          </cell>
        </row>
        <row r="16134">
          <cell r="A16134" t="str">
            <v>Data Scientist</v>
          </cell>
          <cell r="H16134">
            <v>45173.349988425929</v>
          </cell>
        </row>
        <row r="16135">
          <cell r="A16135" t="str">
            <v>Data Analyst</v>
          </cell>
          <cell r="H16135">
            <v>45157.501250000001</v>
          </cell>
        </row>
        <row r="16136">
          <cell r="A16136" t="str">
            <v>Software Engineer</v>
          </cell>
          <cell r="H16136">
            <v>44984.553043981483</v>
          </cell>
        </row>
        <row r="16137">
          <cell r="A16137" t="str">
            <v>Data Engineer</v>
          </cell>
          <cell r="H16137">
            <v>45260.667638888888</v>
          </cell>
        </row>
        <row r="16138">
          <cell r="A16138" t="str">
            <v>Data Engineer</v>
          </cell>
          <cell r="H16138">
            <v>45012.718148148153</v>
          </cell>
        </row>
        <row r="16139">
          <cell r="A16139" t="str">
            <v>Data Analyst</v>
          </cell>
          <cell r="H16139">
            <v>44968.874976851846</v>
          </cell>
        </row>
        <row r="16140">
          <cell r="A16140" t="str">
            <v>Data Analyst</v>
          </cell>
          <cell r="H16140">
            <v>44994.792696759258</v>
          </cell>
        </row>
        <row r="16141">
          <cell r="A16141" t="str">
            <v>Senior Data Scientist</v>
          </cell>
          <cell r="H16141">
            <v>44929.981041666673</v>
          </cell>
        </row>
        <row r="16142">
          <cell r="A16142" t="str">
            <v>Machine Learning Engineer</v>
          </cell>
          <cell r="H16142">
            <v>45281.924270833333</v>
          </cell>
        </row>
        <row r="16143">
          <cell r="A16143" t="str">
            <v>Data Analyst</v>
          </cell>
          <cell r="H16143">
            <v>45086.666585648149</v>
          </cell>
        </row>
        <row r="16144">
          <cell r="A16144" t="str">
            <v>Data Analyst</v>
          </cell>
          <cell r="H16144">
            <v>45149.042812500003</v>
          </cell>
        </row>
        <row r="16145">
          <cell r="A16145" t="str">
            <v>Machine Learning Engineer</v>
          </cell>
          <cell r="H16145">
            <v>45086.348078703697</v>
          </cell>
        </row>
        <row r="16146">
          <cell r="A16146" t="str">
            <v>Data Analyst</v>
          </cell>
          <cell r="H16146">
            <v>45179.250497685192</v>
          </cell>
        </row>
        <row r="16147">
          <cell r="A16147" t="str">
            <v>Senior Data Scientist</v>
          </cell>
          <cell r="H16147">
            <v>45057.628981481481</v>
          </cell>
        </row>
        <row r="16148">
          <cell r="A16148" t="str">
            <v>Data Scientist</v>
          </cell>
          <cell r="H16148">
            <v>45149.008356481478</v>
          </cell>
        </row>
        <row r="16149">
          <cell r="A16149" t="str">
            <v>Data Engineer</v>
          </cell>
          <cell r="H16149">
            <v>45034.918668981481</v>
          </cell>
        </row>
        <row r="16150">
          <cell r="A16150" t="str">
            <v>Data Engineer</v>
          </cell>
          <cell r="H16150">
            <v>45062.422268518523</v>
          </cell>
        </row>
        <row r="16151">
          <cell r="A16151" t="str">
            <v>Software Engineer</v>
          </cell>
          <cell r="H16151">
            <v>45100.014884259261</v>
          </cell>
        </row>
        <row r="16152">
          <cell r="A16152" t="str">
            <v>Data Analyst</v>
          </cell>
          <cell r="H16152">
            <v>45008.709166666667</v>
          </cell>
        </row>
        <row r="16153">
          <cell r="A16153" t="str">
            <v>Senior Data Engineer</v>
          </cell>
          <cell r="H16153">
            <v>45195.881689814807</v>
          </cell>
        </row>
        <row r="16154">
          <cell r="A16154" t="str">
            <v>Data Analyst</v>
          </cell>
          <cell r="H16154">
            <v>44938.387418981481</v>
          </cell>
        </row>
        <row r="16155">
          <cell r="A16155" t="str">
            <v>Data Engineer</v>
          </cell>
          <cell r="H16155">
            <v>45114.894895833328</v>
          </cell>
        </row>
        <row r="16156">
          <cell r="A16156" t="str">
            <v>Data Analyst</v>
          </cell>
          <cell r="H16156">
            <v>45178.375057870369</v>
          </cell>
        </row>
        <row r="16157">
          <cell r="A16157" t="str">
            <v>Senior Data Engineer</v>
          </cell>
          <cell r="H16157">
            <v>44976.71733796296</v>
          </cell>
        </row>
        <row r="16158">
          <cell r="A16158" t="str">
            <v>Senior Data Analyst</v>
          </cell>
          <cell r="H16158">
            <v>44986.834918981483</v>
          </cell>
        </row>
        <row r="16159">
          <cell r="A16159" t="str">
            <v>Data Engineer</v>
          </cell>
          <cell r="H16159">
            <v>45112.724236111113</v>
          </cell>
        </row>
        <row r="16160">
          <cell r="A16160" t="str">
            <v>Machine Learning Engineer</v>
          </cell>
          <cell r="H16160">
            <v>44963.485891203702</v>
          </cell>
        </row>
        <row r="16161">
          <cell r="A16161" t="str">
            <v>Data Analyst</v>
          </cell>
          <cell r="H16161">
            <v>45091.375208333331</v>
          </cell>
        </row>
        <row r="16162">
          <cell r="A16162" t="str">
            <v>Data Scientist</v>
          </cell>
          <cell r="H16162">
            <v>44963.962476851862</v>
          </cell>
        </row>
        <row r="16163">
          <cell r="A16163" t="str">
            <v>Senior Data Engineer</v>
          </cell>
          <cell r="H16163">
            <v>44951.917824074073</v>
          </cell>
        </row>
        <row r="16164">
          <cell r="A16164" t="str">
            <v>Data Analyst</v>
          </cell>
          <cell r="H16164">
            <v>45239.834664351853</v>
          </cell>
        </row>
        <row r="16165">
          <cell r="A16165" t="str">
            <v>Data Analyst</v>
          </cell>
          <cell r="H16165">
            <v>45167.010567129633</v>
          </cell>
        </row>
        <row r="16166">
          <cell r="A16166" t="str">
            <v>Senior Data Analyst</v>
          </cell>
          <cell r="H16166">
            <v>44954.104004629633</v>
          </cell>
        </row>
        <row r="16167">
          <cell r="A16167" t="str">
            <v>Data Analyst</v>
          </cell>
          <cell r="H16167">
            <v>45194.208321759259</v>
          </cell>
        </row>
        <row r="16168">
          <cell r="A16168" t="str">
            <v>Data Engineer</v>
          </cell>
          <cell r="H16168">
            <v>44959.413460648153</v>
          </cell>
        </row>
        <row r="16169">
          <cell r="A16169" t="str">
            <v>Data Analyst</v>
          </cell>
          <cell r="H16169">
            <v>45029.470092592594</v>
          </cell>
        </row>
        <row r="16170">
          <cell r="A16170" t="str">
            <v>Data Engineer</v>
          </cell>
          <cell r="H16170">
            <v>45236.591331018521</v>
          </cell>
        </row>
        <row r="16171">
          <cell r="A16171" t="str">
            <v>Data Analyst</v>
          </cell>
          <cell r="H16171">
            <v>45134.540763888886</v>
          </cell>
        </row>
        <row r="16172">
          <cell r="A16172" t="str">
            <v>Data Analyst</v>
          </cell>
          <cell r="H16172">
            <v>45012.791631944441</v>
          </cell>
        </row>
        <row r="16173">
          <cell r="A16173" t="str">
            <v>Data Engineer</v>
          </cell>
          <cell r="H16173">
            <v>45217.611203703702</v>
          </cell>
        </row>
        <row r="16174">
          <cell r="A16174" t="str">
            <v>Data Scientist</v>
          </cell>
          <cell r="H16174">
            <v>45265.669907407413</v>
          </cell>
        </row>
        <row r="16175">
          <cell r="A16175" t="str">
            <v>Data Analyst</v>
          </cell>
          <cell r="H16175">
            <v>44950.789976851847</v>
          </cell>
        </row>
        <row r="16176">
          <cell r="A16176" t="str">
            <v>Data Scientist</v>
          </cell>
          <cell r="H16176">
            <v>45005.504004629627</v>
          </cell>
        </row>
        <row r="16177">
          <cell r="A16177" t="str">
            <v>Data Analyst</v>
          </cell>
          <cell r="H16177">
            <v>45260.83425925926</v>
          </cell>
        </row>
        <row r="16178">
          <cell r="A16178" t="str">
            <v>Senior Data Scientist</v>
          </cell>
          <cell r="H16178">
            <v>44940.503009259257</v>
          </cell>
        </row>
        <row r="16179">
          <cell r="A16179" t="str">
            <v>Data Scientist</v>
          </cell>
          <cell r="H16179">
            <v>44959.419664351852</v>
          </cell>
        </row>
        <row r="16180">
          <cell r="A16180" t="str">
            <v>Data Analyst</v>
          </cell>
          <cell r="H16180">
            <v>44984.792361111111</v>
          </cell>
        </row>
        <row r="16181">
          <cell r="A16181" t="str">
            <v>Senior Data Engineer</v>
          </cell>
          <cell r="H16181">
            <v>45268.323819444442</v>
          </cell>
        </row>
        <row r="16182">
          <cell r="A16182" t="str">
            <v>Data Engineer</v>
          </cell>
          <cell r="H16182">
            <v>45098.44939814815</v>
          </cell>
        </row>
        <row r="16183">
          <cell r="A16183" t="str">
            <v>Data Scientist</v>
          </cell>
          <cell r="H16183">
            <v>45119.12877314815</v>
          </cell>
        </row>
        <row r="16184">
          <cell r="A16184" t="str">
            <v>Data Scientist</v>
          </cell>
          <cell r="H16184">
            <v>45279.627789351849</v>
          </cell>
        </row>
        <row r="16185">
          <cell r="A16185" t="str">
            <v>Senior Data Analyst</v>
          </cell>
          <cell r="H16185">
            <v>44953.959652777783</v>
          </cell>
        </row>
        <row r="16186">
          <cell r="A16186" t="str">
            <v>Machine Learning Engineer</v>
          </cell>
          <cell r="H16186">
            <v>45098.767291666663</v>
          </cell>
        </row>
        <row r="16187">
          <cell r="A16187" t="str">
            <v>Data Analyst</v>
          </cell>
          <cell r="H16187">
            <v>45049.919027777767</v>
          </cell>
        </row>
        <row r="16188">
          <cell r="A16188" t="str">
            <v>Data Analyst</v>
          </cell>
          <cell r="H16188">
            <v>45147.750856481478</v>
          </cell>
        </row>
        <row r="16189">
          <cell r="A16189" t="str">
            <v>Senior Data Analyst</v>
          </cell>
          <cell r="H16189">
            <v>45090.334421296298</v>
          </cell>
        </row>
        <row r="16190">
          <cell r="A16190" t="str">
            <v>Data Engineer</v>
          </cell>
          <cell r="H16190">
            <v>45163.588969907411</v>
          </cell>
        </row>
        <row r="16191">
          <cell r="A16191" t="str">
            <v>Data Scientist</v>
          </cell>
          <cell r="H16191">
            <v>44950.377488425933</v>
          </cell>
        </row>
        <row r="16192">
          <cell r="A16192" t="str">
            <v>Data Engineer</v>
          </cell>
          <cell r="H16192">
            <v>44989.131944444453</v>
          </cell>
        </row>
        <row r="16193">
          <cell r="A16193" t="str">
            <v>Data Scientist</v>
          </cell>
          <cell r="H16193">
            <v>45273.377337962957</v>
          </cell>
        </row>
        <row r="16194">
          <cell r="A16194" t="str">
            <v>Business Analyst</v>
          </cell>
          <cell r="H16194">
            <v>45048.75571759259</v>
          </cell>
        </row>
        <row r="16195">
          <cell r="A16195" t="str">
            <v>Senior Data Engineer</v>
          </cell>
          <cell r="H16195">
            <v>45016.76021990741</v>
          </cell>
        </row>
        <row r="16196">
          <cell r="A16196" t="str">
            <v>Data Analyst</v>
          </cell>
          <cell r="H16196">
            <v>45057.860196759262</v>
          </cell>
        </row>
        <row r="16197">
          <cell r="A16197" t="str">
            <v>Data Scientist</v>
          </cell>
          <cell r="H16197">
            <v>45115.336053240739</v>
          </cell>
        </row>
        <row r="16198">
          <cell r="A16198" t="str">
            <v>Data Scientist</v>
          </cell>
          <cell r="H16198">
            <v>44948.461238425924</v>
          </cell>
        </row>
        <row r="16199">
          <cell r="A16199" t="str">
            <v>Data Scientist</v>
          </cell>
          <cell r="H16199">
            <v>44988.585868055547</v>
          </cell>
        </row>
        <row r="16200">
          <cell r="A16200" t="str">
            <v>Data Analyst</v>
          </cell>
          <cell r="H16200">
            <v>44935.815555555557</v>
          </cell>
        </row>
        <row r="16201">
          <cell r="A16201" t="str">
            <v>Senior Data Engineer</v>
          </cell>
          <cell r="H16201">
            <v>45244.91983796296</v>
          </cell>
        </row>
        <row r="16202">
          <cell r="A16202" t="str">
            <v>Data Scientist</v>
          </cell>
          <cell r="H16202">
            <v>45240.307060185187</v>
          </cell>
        </row>
        <row r="16203">
          <cell r="A16203" t="str">
            <v>Data Analyst</v>
          </cell>
          <cell r="H16203">
            <v>45053.459270833337</v>
          </cell>
        </row>
        <row r="16204">
          <cell r="A16204" t="str">
            <v>Data Engineer</v>
          </cell>
          <cell r="H16204">
            <v>45061.736296296287</v>
          </cell>
        </row>
        <row r="16205">
          <cell r="A16205" t="str">
            <v>Data Analyst</v>
          </cell>
          <cell r="H16205">
            <v>44958.670254629629</v>
          </cell>
        </row>
        <row r="16206">
          <cell r="A16206" t="str">
            <v>Senior Data Engineer</v>
          </cell>
          <cell r="H16206">
            <v>45100.516562500001</v>
          </cell>
        </row>
        <row r="16207">
          <cell r="A16207" t="str">
            <v>Business Analyst</v>
          </cell>
          <cell r="H16207">
            <v>44996.46837962963</v>
          </cell>
        </row>
        <row r="16208">
          <cell r="A16208" t="str">
            <v>Senior Data Analyst</v>
          </cell>
          <cell r="H16208">
            <v>45194.750578703701</v>
          </cell>
        </row>
        <row r="16209">
          <cell r="A16209" t="str">
            <v>Data Engineer</v>
          </cell>
          <cell r="H16209">
            <v>45045.385995370372</v>
          </cell>
        </row>
        <row r="16210">
          <cell r="A16210" t="str">
            <v>Data Scientist</v>
          </cell>
          <cell r="H16210">
            <v>45198.078773148147</v>
          </cell>
        </row>
        <row r="16211">
          <cell r="A16211" t="str">
            <v>Data Scientist</v>
          </cell>
          <cell r="H16211">
            <v>45015.502800925933</v>
          </cell>
        </row>
        <row r="16212">
          <cell r="A16212" t="str">
            <v>Data Analyst</v>
          </cell>
          <cell r="H16212">
            <v>45265.584421296298</v>
          </cell>
        </row>
        <row r="16213">
          <cell r="A16213" t="str">
            <v>Senior Data Scientist</v>
          </cell>
          <cell r="H16213">
            <v>45081.084490740737</v>
          </cell>
        </row>
        <row r="16214">
          <cell r="A16214" t="str">
            <v>Data Engineer</v>
          </cell>
          <cell r="H16214">
            <v>44953.340011574073</v>
          </cell>
        </row>
        <row r="16215">
          <cell r="A16215" t="str">
            <v>Data Scientist</v>
          </cell>
          <cell r="H16215">
            <v>44998.285057870373</v>
          </cell>
        </row>
        <row r="16216">
          <cell r="A16216" t="str">
            <v>Data Engineer</v>
          </cell>
          <cell r="H16216">
            <v>44936.34784722222</v>
          </cell>
        </row>
        <row r="16217">
          <cell r="A16217" t="str">
            <v>Senior Data Analyst</v>
          </cell>
          <cell r="H16217">
            <v>45161.376504629632</v>
          </cell>
        </row>
        <row r="16218">
          <cell r="A16218" t="str">
            <v>Senior Data Analyst</v>
          </cell>
          <cell r="H16218">
            <v>44942.763090277767</v>
          </cell>
        </row>
        <row r="16219">
          <cell r="A16219" t="str">
            <v>Data Engineer</v>
          </cell>
          <cell r="H16219">
            <v>45152.799629629633</v>
          </cell>
        </row>
        <row r="16220">
          <cell r="A16220" t="str">
            <v>Data Analyst</v>
          </cell>
          <cell r="H16220">
            <v>45102.391006944446</v>
          </cell>
        </row>
        <row r="16221">
          <cell r="A16221" t="str">
            <v>Data Engineer</v>
          </cell>
          <cell r="H16221">
            <v>45023.657280092593</v>
          </cell>
        </row>
        <row r="16222">
          <cell r="A16222" t="str">
            <v>Data Analyst</v>
          </cell>
          <cell r="H16222">
            <v>45131.710219907407</v>
          </cell>
        </row>
        <row r="16223">
          <cell r="A16223" t="str">
            <v>Data Analyst</v>
          </cell>
          <cell r="H16223">
            <v>45155.83357638889</v>
          </cell>
        </row>
        <row r="16224">
          <cell r="A16224" t="str">
            <v>Senior Data Analyst</v>
          </cell>
          <cell r="H16224">
            <v>45037.335115740738</v>
          </cell>
        </row>
        <row r="16225">
          <cell r="A16225" t="str">
            <v>Senior Data Scientist</v>
          </cell>
          <cell r="H16225">
            <v>45113.752453703702</v>
          </cell>
        </row>
        <row r="16226">
          <cell r="A16226" t="str">
            <v>Senior Data Scientist</v>
          </cell>
          <cell r="H16226">
            <v>45220.292500000003</v>
          </cell>
        </row>
        <row r="16227">
          <cell r="A16227" t="str">
            <v>Data Engineer</v>
          </cell>
          <cell r="H16227">
            <v>45084.726770833331</v>
          </cell>
        </row>
        <row r="16228">
          <cell r="A16228" t="str">
            <v>Data Scientist</v>
          </cell>
          <cell r="H16228">
            <v>45001.837071759262</v>
          </cell>
        </row>
        <row r="16229">
          <cell r="A16229" t="str">
            <v>Senior Data Engineer</v>
          </cell>
          <cell r="H16229">
            <v>45181.880358796298</v>
          </cell>
        </row>
        <row r="16230">
          <cell r="A16230" t="str">
            <v>Data Analyst</v>
          </cell>
          <cell r="H16230">
            <v>44986.293796296297</v>
          </cell>
        </row>
        <row r="16231">
          <cell r="A16231" t="str">
            <v>Senior Data Scientist</v>
          </cell>
          <cell r="H16231">
            <v>45086.18340277778</v>
          </cell>
        </row>
        <row r="16232">
          <cell r="A16232" t="str">
            <v>Data Scientist</v>
          </cell>
          <cell r="H16232">
            <v>45197.711296296293</v>
          </cell>
        </row>
        <row r="16233">
          <cell r="A16233" t="str">
            <v>Senior Data Scientist</v>
          </cell>
          <cell r="H16233">
            <v>44973.670798611107</v>
          </cell>
        </row>
        <row r="16234">
          <cell r="A16234" t="str">
            <v>Data Scientist</v>
          </cell>
          <cell r="H16234">
            <v>44930.065682870372</v>
          </cell>
        </row>
        <row r="16235">
          <cell r="A16235" t="str">
            <v>Data Scientist</v>
          </cell>
          <cell r="H16235">
            <v>45039.544212962966</v>
          </cell>
        </row>
        <row r="16236">
          <cell r="A16236" t="str">
            <v>Data Analyst</v>
          </cell>
          <cell r="H16236">
            <v>45209.750949074078</v>
          </cell>
        </row>
        <row r="16237">
          <cell r="A16237" t="str">
            <v>Data Analyst</v>
          </cell>
          <cell r="H16237">
            <v>45221.29178240741</v>
          </cell>
        </row>
        <row r="16238">
          <cell r="A16238" t="str">
            <v>Senior Data Engineer</v>
          </cell>
          <cell r="H16238">
            <v>44935.679618055547</v>
          </cell>
        </row>
        <row r="16239">
          <cell r="A16239" t="str">
            <v>Data Analyst</v>
          </cell>
          <cell r="H16239">
            <v>44980.792962962973</v>
          </cell>
        </row>
        <row r="16240">
          <cell r="A16240" t="str">
            <v>Business Analyst</v>
          </cell>
          <cell r="H16240">
            <v>45276.673807870371</v>
          </cell>
        </row>
        <row r="16241">
          <cell r="A16241" t="str">
            <v>Software Engineer</v>
          </cell>
          <cell r="H16241">
            <v>45251.500925925917</v>
          </cell>
        </row>
        <row r="16242">
          <cell r="A16242" t="str">
            <v>Senior Data Scientist</v>
          </cell>
          <cell r="H16242">
            <v>45207.294687499998</v>
          </cell>
        </row>
        <row r="16243">
          <cell r="A16243" t="str">
            <v>Data Analyst</v>
          </cell>
          <cell r="H16243">
            <v>45242.708657407413</v>
          </cell>
        </row>
        <row r="16244">
          <cell r="A16244" t="str">
            <v>Data Analyst</v>
          </cell>
          <cell r="H16244">
            <v>44945.595347222217</v>
          </cell>
        </row>
        <row r="16245">
          <cell r="A16245" t="str">
            <v>Data Analyst</v>
          </cell>
          <cell r="H16245">
            <v>45159.167129629634</v>
          </cell>
        </row>
        <row r="16246">
          <cell r="A16246" t="str">
            <v>Data Scientist</v>
          </cell>
          <cell r="H16246">
            <v>45192.5153125</v>
          </cell>
        </row>
        <row r="16247">
          <cell r="A16247" t="str">
            <v>Data Scientist</v>
          </cell>
          <cell r="H16247">
            <v>45028.38857638889</v>
          </cell>
        </row>
        <row r="16248">
          <cell r="A16248" t="str">
            <v>Data Scientist</v>
          </cell>
          <cell r="H16248">
            <v>45110.293807870366</v>
          </cell>
        </row>
        <row r="16249">
          <cell r="A16249" t="str">
            <v>Data Engineer</v>
          </cell>
          <cell r="H16249">
            <v>45097.633171296293</v>
          </cell>
        </row>
        <row r="16250">
          <cell r="A16250" t="str">
            <v>Data Engineer</v>
          </cell>
          <cell r="H16250">
            <v>45107.674814814818</v>
          </cell>
        </row>
        <row r="16251">
          <cell r="A16251" t="str">
            <v>Data Analyst</v>
          </cell>
          <cell r="H16251">
            <v>44985.599583333344</v>
          </cell>
        </row>
        <row r="16252">
          <cell r="A16252" t="str">
            <v>Data Engineer</v>
          </cell>
          <cell r="H16252">
            <v>45260.632141203707</v>
          </cell>
        </row>
        <row r="16253">
          <cell r="A16253" t="str">
            <v>Senior Data Engineer</v>
          </cell>
          <cell r="H16253">
            <v>45099.550381944442</v>
          </cell>
        </row>
        <row r="16254">
          <cell r="A16254" t="str">
            <v>Data Engineer</v>
          </cell>
          <cell r="H16254">
            <v>45158.272488425922</v>
          </cell>
        </row>
        <row r="16255">
          <cell r="A16255" t="str">
            <v>Data Scientist</v>
          </cell>
          <cell r="H16255">
            <v>45098.335243055553</v>
          </cell>
        </row>
        <row r="16256">
          <cell r="A16256" t="str">
            <v>Machine Learning Engineer</v>
          </cell>
          <cell r="H16256">
            <v>44949.967002314806</v>
          </cell>
        </row>
        <row r="16257">
          <cell r="A16257" t="str">
            <v>Data Analyst</v>
          </cell>
          <cell r="H16257">
            <v>45057.376030092593</v>
          </cell>
        </row>
        <row r="16258">
          <cell r="A16258" t="str">
            <v>Data Analyst</v>
          </cell>
          <cell r="H16258">
            <v>44930.60224537037</v>
          </cell>
        </row>
        <row r="16259">
          <cell r="A16259" t="str">
            <v>Data Scientist</v>
          </cell>
          <cell r="H16259">
            <v>45057.378923611112</v>
          </cell>
        </row>
        <row r="16260">
          <cell r="A16260" t="str">
            <v>Data Scientist</v>
          </cell>
          <cell r="H16260">
            <v>45100.264907407407</v>
          </cell>
        </row>
        <row r="16261">
          <cell r="A16261" t="str">
            <v>Data Scientist</v>
          </cell>
          <cell r="H16261">
            <v>45126.169988425929</v>
          </cell>
        </row>
        <row r="16262">
          <cell r="A16262" t="str">
            <v>Data Scientist</v>
          </cell>
          <cell r="H16262">
            <v>45086.960462962961</v>
          </cell>
        </row>
        <row r="16263">
          <cell r="A16263" t="str">
            <v>Data Scientist</v>
          </cell>
          <cell r="H16263">
            <v>44973.649270833332</v>
          </cell>
        </row>
        <row r="16264">
          <cell r="A16264" t="str">
            <v>Data Analyst</v>
          </cell>
          <cell r="H16264">
            <v>45070.875405092593</v>
          </cell>
        </row>
        <row r="16265">
          <cell r="A16265" t="str">
            <v>Data Analyst</v>
          </cell>
          <cell r="H16265">
            <v>44946.972233796303</v>
          </cell>
        </row>
        <row r="16266">
          <cell r="A16266" t="str">
            <v>Senior Data Engineer</v>
          </cell>
          <cell r="H16266">
            <v>44931.028703703712</v>
          </cell>
        </row>
        <row r="16267">
          <cell r="A16267" t="str">
            <v>Data Scientist</v>
          </cell>
          <cell r="H16267">
            <v>45114.065833333327</v>
          </cell>
        </row>
        <row r="16268">
          <cell r="A16268" t="str">
            <v>Data Scientist</v>
          </cell>
          <cell r="H16268">
            <v>45290.917719907397</v>
          </cell>
        </row>
        <row r="16269">
          <cell r="A16269" t="str">
            <v>Data Scientist</v>
          </cell>
          <cell r="H16269">
            <v>45132.669305555559</v>
          </cell>
        </row>
        <row r="16270">
          <cell r="A16270" t="str">
            <v>Data Analyst</v>
          </cell>
          <cell r="H16270">
            <v>45015.668310185189</v>
          </cell>
        </row>
        <row r="16271">
          <cell r="A16271" t="str">
            <v>Data Scientist</v>
          </cell>
          <cell r="H16271">
            <v>45011.669085648151</v>
          </cell>
        </row>
        <row r="16272">
          <cell r="A16272" t="str">
            <v>Data Scientist</v>
          </cell>
          <cell r="H16272">
            <v>44929.85732638889</v>
          </cell>
        </row>
        <row r="16273">
          <cell r="A16273" t="str">
            <v>Business Analyst</v>
          </cell>
          <cell r="H16273">
            <v>45086.346863425933</v>
          </cell>
        </row>
        <row r="16274">
          <cell r="A16274" t="str">
            <v>Data Analyst</v>
          </cell>
          <cell r="H16274">
            <v>45168.70952546296</v>
          </cell>
        </row>
        <row r="16275">
          <cell r="A16275" t="str">
            <v>Data Scientist</v>
          </cell>
          <cell r="H16275">
            <v>45261.488310185188</v>
          </cell>
        </row>
        <row r="16276">
          <cell r="A16276" t="str">
            <v>Data Engineer</v>
          </cell>
          <cell r="H16276">
            <v>45197.045983796299</v>
          </cell>
        </row>
        <row r="16277">
          <cell r="A16277" t="str">
            <v>Data Analyst</v>
          </cell>
          <cell r="H16277">
            <v>45219.792013888888</v>
          </cell>
        </row>
        <row r="16278">
          <cell r="A16278" t="str">
            <v>Data Analyst</v>
          </cell>
          <cell r="H16278">
            <v>45091.349398148152</v>
          </cell>
        </row>
        <row r="16279">
          <cell r="A16279" t="str">
            <v>Data Analyst</v>
          </cell>
          <cell r="H16279">
            <v>44947.00677083333</v>
          </cell>
        </row>
        <row r="16280">
          <cell r="A16280" t="str">
            <v>Senior Data Engineer</v>
          </cell>
          <cell r="H16280">
            <v>45173.588692129633</v>
          </cell>
        </row>
        <row r="16281">
          <cell r="A16281" t="str">
            <v>Business Analyst</v>
          </cell>
          <cell r="H16281">
            <v>45166.368206018517</v>
          </cell>
        </row>
        <row r="16282">
          <cell r="A16282" t="str">
            <v>Data Analyst</v>
          </cell>
          <cell r="H16282">
            <v>44996.502638888887</v>
          </cell>
        </row>
        <row r="16283">
          <cell r="A16283" t="str">
            <v>Business Analyst</v>
          </cell>
          <cell r="H16283">
            <v>45121.834814814807</v>
          </cell>
        </row>
        <row r="16284">
          <cell r="A16284" t="str">
            <v>Data Analyst</v>
          </cell>
          <cell r="H16284">
            <v>45161.445902777778</v>
          </cell>
        </row>
        <row r="16285">
          <cell r="A16285" t="str">
            <v>Software Engineer</v>
          </cell>
          <cell r="H16285">
            <v>45188.078101851846</v>
          </cell>
        </row>
        <row r="16286">
          <cell r="A16286" t="str">
            <v>Data Analyst</v>
          </cell>
          <cell r="H16286">
            <v>44986.525960648149</v>
          </cell>
        </row>
        <row r="16287">
          <cell r="A16287" t="str">
            <v>Data Engineer</v>
          </cell>
          <cell r="H16287">
            <v>45167.220682870371</v>
          </cell>
        </row>
        <row r="16288">
          <cell r="A16288" t="str">
            <v>Data Engineer</v>
          </cell>
          <cell r="H16288">
            <v>45249.795092592591</v>
          </cell>
        </row>
        <row r="16289">
          <cell r="A16289" t="str">
            <v>Senior Data Scientist</v>
          </cell>
          <cell r="H16289">
            <v>44994.504664351851</v>
          </cell>
        </row>
        <row r="16290">
          <cell r="A16290" t="str">
            <v>Data Scientist</v>
          </cell>
          <cell r="H16290">
            <v>45134.545590277783</v>
          </cell>
        </row>
        <row r="16291">
          <cell r="A16291" t="str">
            <v>Data Analyst</v>
          </cell>
          <cell r="H16291">
            <v>45163.654386574082</v>
          </cell>
        </row>
        <row r="16292">
          <cell r="A16292" t="str">
            <v>Data Engineer</v>
          </cell>
          <cell r="H16292">
            <v>44998.590798611112</v>
          </cell>
        </row>
        <row r="16293">
          <cell r="A16293" t="str">
            <v>Data Analyst</v>
          </cell>
          <cell r="H16293">
            <v>45230.625844907408</v>
          </cell>
        </row>
        <row r="16294">
          <cell r="A16294" t="str">
            <v>Data Analyst</v>
          </cell>
          <cell r="H16294">
            <v>44992.95853009259</v>
          </cell>
        </row>
        <row r="16295">
          <cell r="A16295" t="str">
            <v>Data Analyst</v>
          </cell>
          <cell r="H16295">
            <v>45190.792766203696</v>
          </cell>
        </row>
        <row r="16296">
          <cell r="A16296" t="str">
            <v>Senior Data Scientist</v>
          </cell>
          <cell r="H16296">
            <v>45055.301226851851</v>
          </cell>
        </row>
        <row r="16297">
          <cell r="A16297" t="str">
            <v>Software Engineer</v>
          </cell>
          <cell r="H16297">
            <v>45168.280810185177</v>
          </cell>
        </row>
        <row r="16298">
          <cell r="A16298" t="str">
            <v>Data Scientist</v>
          </cell>
          <cell r="H16298">
            <v>45224.920960648153</v>
          </cell>
        </row>
        <row r="16299">
          <cell r="A16299" t="str">
            <v>Data Engineer</v>
          </cell>
          <cell r="H16299">
            <v>45089.816099537027</v>
          </cell>
        </row>
        <row r="16300">
          <cell r="A16300" t="str">
            <v>Data Scientist</v>
          </cell>
          <cell r="H16300">
            <v>45198.126712962963</v>
          </cell>
        </row>
        <row r="16301">
          <cell r="A16301" t="str">
            <v>Data Analyst</v>
          </cell>
          <cell r="H16301">
            <v>45111.091145833343</v>
          </cell>
        </row>
        <row r="16302">
          <cell r="A16302" t="str">
            <v>Data Analyst</v>
          </cell>
          <cell r="H16302">
            <v>45230.292905092603</v>
          </cell>
        </row>
        <row r="16303">
          <cell r="A16303" t="str">
            <v>Data Analyst</v>
          </cell>
          <cell r="H16303">
            <v>45110.750763888893</v>
          </cell>
        </row>
        <row r="16304">
          <cell r="A16304" t="str">
            <v>Data Engineer</v>
          </cell>
          <cell r="H16304">
            <v>45219.438414351847</v>
          </cell>
        </row>
        <row r="16305">
          <cell r="A16305" t="str">
            <v>Data Engineer</v>
          </cell>
          <cell r="H16305">
            <v>44972.635833333326</v>
          </cell>
        </row>
        <row r="16306">
          <cell r="A16306" t="str">
            <v>Data Analyst</v>
          </cell>
          <cell r="H16306">
            <v>44945.042546296303</v>
          </cell>
        </row>
        <row r="16307">
          <cell r="A16307" t="str">
            <v>Data Engineer</v>
          </cell>
          <cell r="H16307">
            <v>44931.978831018518</v>
          </cell>
        </row>
        <row r="16308">
          <cell r="A16308" t="str">
            <v>Data Analyst</v>
          </cell>
          <cell r="H16308">
            <v>45063.056921296287</v>
          </cell>
        </row>
        <row r="16309">
          <cell r="A16309" t="str">
            <v>Data Analyst</v>
          </cell>
          <cell r="H16309">
            <v>44946.555625000001</v>
          </cell>
        </row>
        <row r="16310">
          <cell r="A16310" t="str">
            <v>Data Scientist</v>
          </cell>
          <cell r="H16310">
            <v>44938.991249999999</v>
          </cell>
        </row>
        <row r="16311">
          <cell r="A16311" t="str">
            <v>Data Analyst</v>
          </cell>
          <cell r="H16311">
            <v>44952.672175925924</v>
          </cell>
        </row>
        <row r="16312">
          <cell r="A16312" t="str">
            <v>Data Scientist</v>
          </cell>
          <cell r="H16312">
            <v>45134.961493055547</v>
          </cell>
        </row>
        <row r="16313">
          <cell r="A16313" t="str">
            <v>Senior Data Engineer</v>
          </cell>
          <cell r="H16313">
            <v>44961.557893518519</v>
          </cell>
        </row>
        <row r="16314">
          <cell r="A16314" t="str">
            <v>Data Scientist</v>
          </cell>
          <cell r="H16314">
            <v>45216.67224537037</v>
          </cell>
        </row>
        <row r="16315">
          <cell r="A16315" t="str">
            <v>Data Engineer</v>
          </cell>
          <cell r="H16315">
            <v>45048.631944444453</v>
          </cell>
        </row>
        <row r="16316">
          <cell r="A16316" t="str">
            <v>Data Analyst</v>
          </cell>
          <cell r="H16316">
            <v>45210.676585648151</v>
          </cell>
        </row>
        <row r="16317">
          <cell r="A16317" t="str">
            <v>Business Analyst</v>
          </cell>
          <cell r="H16317">
            <v>45113.791724537034</v>
          </cell>
        </row>
        <row r="16318">
          <cell r="A16318" t="str">
            <v>Software Engineer</v>
          </cell>
          <cell r="H16318">
            <v>45218.625428240739</v>
          </cell>
        </row>
        <row r="16319">
          <cell r="A16319" t="str">
            <v>Data Analyst</v>
          </cell>
          <cell r="H16319">
            <v>45126.626307870371</v>
          </cell>
        </row>
        <row r="16320">
          <cell r="A16320" t="str">
            <v>Data Analyst</v>
          </cell>
          <cell r="H16320">
            <v>44955.987175925933</v>
          </cell>
        </row>
        <row r="16321">
          <cell r="A16321" t="str">
            <v>Data Engineer</v>
          </cell>
          <cell r="H16321">
            <v>45284.273252314822</v>
          </cell>
        </row>
        <row r="16322">
          <cell r="A16322" t="str">
            <v>Data Engineer</v>
          </cell>
          <cell r="H16322">
            <v>44982.580381944441</v>
          </cell>
        </row>
        <row r="16323">
          <cell r="A16323" t="str">
            <v>Data Engineer</v>
          </cell>
          <cell r="H16323">
            <v>45282.007581018523</v>
          </cell>
        </row>
        <row r="16324">
          <cell r="A16324" t="str">
            <v>Business Analyst</v>
          </cell>
          <cell r="H16324">
            <v>45208.60633101852</v>
          </cell>
        </row>
        <row r="16325">
          <cell r="A16325" t="str">
            <v>Data Scientist</v>
          </cell>
          <cell r="H16325">
            <v>45098.168900462973</v>
          </cell>
        </row>
        <row r="16326">
          <cell r="A16326" t="str">
            <v>Data Engineer</v>
          </cell>
          <cell r="H16326">
            <v>44988.504490740743</v>
          </cell>
        </row>
        <row r="16327">
          <cell r="A16327" t="str">
            <v>Data Scientist</v>
          </cell>
          <cell r="H16327">
            <v>45187.992835648147</v>
          </cell>
        </row>
        <row r="16328">
          <cell r="A16328" t="str">
            <v>Data Scientist</v>
          </cell>
          <cell r="H16328">
            <v>44997.504571759258</v>
          </cell>
        </row>
        <row r="16329">
          <cell r="A16329" t="str">
            <v>Data Engineer</v>
          </cell>
          <cell r="H16329">
            <v>45222.745370370372</v>
          </cell>
        </row>
        <row r="16330">
          <cell r="A16330" t="str">
            <v>Software Engineer</v>
          </cell>
          <cell r="H16330">
            <v>45184.585636574076</v>
          </cell>
        </row>
        <row r="16331">
          <cell r="A16331" t="str">
            <v>Data Analyst</v>
          </cell>
          <cell r="H16331">
            <v>45205.962627314817</v>
          </cell>
        </row>
        <row r="16332">
          <cell r="A16332" t="str">
            <v>Machine Learning Engineer</v>
          </cell>
          <cell r="H16332">
            <v>45276.585115740738</v>
          </cell>
        </row>
        <row r="16333">
          <cell r="A16333" t="str">
            <v>Data Engineer</v>
          </cell>
          <cell r="H16333">
            <v>45028.852997685193</v>
          </cell>
        </row>
        <row r="16334">
          <cell r="A16334" t="str">
            <v>Data Analyst</v>
          </cell>
          <cell r="H16334">
            <v>45089.709027777782</v>
          </cell>
        </row>
        <row r="16335">
          <cell r="A16335" t="str">
            <v>Data Engineer</v>
          </cell>
          <cell r="H16335">
            <v>45231.837546296287</v>
          </cell>
        </row>
        <row r="16336">
          <cell r="A16336" t="str">
            <v>Data Scientist</v>
          </cell>
          <cell r="H16336">
            <v>45215.892233796287</v>
          </cell>
        </row>
        <row r="16337">
          <cell r="A16337" t="str">
            <v>Data Analyst</v>
          </cell>
          <cell r="H16337">
            <v>44960.876493055563</v>
          </cell>
        </row>
        <row r="16338">
          <cell r="A16338" t="str">
            <v>Senior Data Scientist</v>
          </cell>
          <cell r="H16338">
            <v>45125.33662037037</v>
          </cell>
        </row>
        <row r="16339">
          <cell r="A16339" t="str">
            <v>Senior Data Analyst</v>
          </cell>
          <cell r="H16339">
            <v>44954.00267361111</v>
          </cell>
        </row>
        <row r="16340">
          <cell r="A16340" t="str">
            <v>Data Scientist</v>
          </cell>
          <cell r="H16340">
            <v>45224.877685185187</v>
          </cell>
        </row>
        <row r="16341">
          <cell r="A16341" t="str">
            <v>Senior Data Engineer</v>
          </cell>
          <cell r="H16341">
            <v>45106.400717592587</v>
          </cell>
        </row>
        <row r="16342">
          <cell r="A16342" t="str">
            <v>Data Scientist</v>
          </cell>
          <cell r="H16342">
            <v>45173.752997685187</v>
          </cell>
        </row>
        <row r="16343">
          <cell r="A16343" t="str">
            <v>Data Scientist</v>
          </cell>
          <cell r="H16343">
            <v>45131.418993055559</v>
          </cell>
        </row>
        <row r="16344">
          <cell r="A16344" t="str">
            <v>Data Scientist</v>
          </cell>
          <cell r="H16344">
            <v>45084.745856481481</v>
          </cell>
        </row>
        <row r="16345">
          <cell r="A16345" t="str">
            <v>Senior Data Scientist</v>
          </cell>
          <cell r="H16345">
            <v>45165.251886574071</v>
          </cell>
        </row>
        <row r="16346">
          <cell r="A16346" t="str">
            <v>Data Engineer</v>
          </cell>
          <cell r="H16346">
            <v>45113.737164351849</v>
          </cell>
        </row>
        <row r="16347">
          <cell r="A16347" t="str">
            <v>Data Engineer</v>
          </cell>
          <cell r="H16347">
            <v>45230.625150462962</v>
          </cell>
        </row>
        <row r="16348">
          <cell r="A16348" t="str">
            <v>Business Analyst</v>
          </cell>
          <cell r="H16348">
            <v>44972.840092592603</v>
          </cell>
        </row>
        <row r="16349">
          <cell r="A16349" t="str">
            <v>Data Engineer</v>
          </cell>
          <cell r="H16349">
            <v>45043.280729166669</v>
          </cell>
        </row>
        <row r="16350">
          <cell r="A16350" t="str">
            <v>Data Analyst</v>
          </cell>
          <cell r="H16350">
            <v>44980.478148148148</v>
          </cell>
        </row>
        <row r="16351">
          <cell r="A16351" t="str">
            <v>Data Analyst</v>
          </cell>
          <cell r="H16351">
            <v>44970.711412037039</v>
          </cell>
        </row>
        <row r="16352">
          <cell r="A16352" t="str">
            <v>Data Engineer</v>
          </cell>
          <cell r="H16352">
            <v>45126.176539351851</v>
          </cell>
        </row>
        <row r="16353">
          <cell r="A16353" t="str">
            <v>Data Analyst</v>
          </cell>
          <cell r="H16353">
            <v>45190.916805555556</v>
          </cell>
        </row>
        <row r="16354">
          <cell r="A16354" t="str">
            <v>Data Scientist</v>
          </cell>
          <cell r="H16354">
            <v>44993.675173611111</v>
          </cell>
        </row>
        <row r="16355">
          <cell r="A16355" t="str">
            <v>Data Scientist</v>
          </cell>
          <cell r="H16355">
            <v>45273.894317129627</v>
          </cell>
        </row>
        <row r="16356">
          <cell r="A16356" t="str">
            <v>Data Scientist</v>
          </cell>
          <cell r="H16356">
            <v>45050.489282407398</v>
          </cell>
        </row>
        <row r="16357">
          <cell r="A16357" t="str">
            <v>Data Scientist</v>
          </cell>
          <cell r="H16357">
            <v>45121.287916666668</v>
          </cell>
        </row>
        <row r="16358">
          <cell r="A16358" t="str">
            <v>Data Engineer</v>
          </cell>
          <cell r="H16358">
            <v>45237.999282407407</v>
          </cell>
        </row>
        <row r="16359">
          <cell r="A16359" t="str">
            <v>Data Scientist</v>
          </cell>
          <cell r="H16359">
            <v>45051.80574074074</v>
          </cell>
        </row>
        <row r="16360">
          <cell r="A16360" t="str">
            <v>Data Analyst</v>
          </cell>
          <cell r="H16360">
            <v>45127.792060185187</v>
          </cell>
        </row>
        <row r="16361">
          <cell r="A16361" t="str">
            <v>Data Scientist</v>
          </cell>
          <cell r="H16361">
            <v>45237.294594907413</v>
          </cell>
        </row>
        <row r="16362">
          <cell r="A16362" t="str">
            <v>Senior Data Scientist</v>
          </cell>
          <cell r="H16362">
            <v>44931.835555555554</v>
          </cell>
        </row>
        <row r="16363">
          <cell r="A16363" t="str">
            <v>Data Scientist</v>
          </cell>
          <cell r="H16363">
            <v>45071.961215277777</v>
          </cell>
        </row>
        <row r="16364">
          <cell r="A16364" t="str">
            <v>Data Scientist</v>
          </cell>
          <cell r="H16364">
            <v>45154.54378472222</v>
          </cell>
        </row>
        <row r="16365">
          <cell r="A16365" t="str">
            <v>Data Engineer</v>
          </cell>
          <cell r="H16365">
            <v>45060.768993055557</v>
          </cell>
        </row>
        <row r="16366">
          <cell r="A16366" t="str">
            <v>Data Analyst</v>
          </cell>
          <cell r="H16366">
            <v>45070.796770833331</v>
          </cell>
        </row>
        <row r="16367">
          <cell r="A16367" t="str">
            <v>Data Scientist</v>
          </cell>
          <cell r="H16367">
            <v>45162.086354166669</v>
          </cell>
        </row>
        <row r="16368">
          <cell r="A16368" t="str">
            <v>Data Engineer</v>
          </cell>
          <cell r="H16368">
            <v>45061.891099537039</v>
          </cell>
        </row>
        <row r="16369">
          <cell r="A16369" t="str">
            <v>Data Scientist</v>
          </cell>
          <cell r="H16369">
            <v>45288.349317129629</v>
          </cell>
        </row>
        <row r="16370">
          <cell r="A16370" t="str">
            <v>Data Engineer</v>
          </cell>
          <cell r="H16370">
            <v>44959.918807870366</v>
          </cell>
        </row>
        <row r="16371">
          <cell r="A16371" t="str">
            <v>Data Scientist</v>
          </cell>
          <cell r="H16371">
            <v>45235.292592592603</v>
          </cell>
        </row>
        <row r="16372">
          <cell r="A16372" t="str">
            <v>Data Analyst</v>
          </cell>
          <cell r="H16372">
            <v>44988.418078703697</v>
          </cell>
        </row>
        <row r="16373">
          <cell r="A16373" t="str">
            <v>Senior Data Scientist</v>
          </cell>
          <cell r="H16373">
            <v>45091.543703703697</v>
          </cell>
        </row>
        <row r="16374">
          <cell r="A16374" t="str">
            <v>Data Engineer</v>
          </cell>
          <cell r="H16374">
            <v>45136.068506944437</v>
          </cell>
        </row>
        <row r="16375">
          <cell r="A16375" t="str">
            <v>Senior Data Engineer</v>
          </cell>
          <cell r="H16375">
            <v>45002.297476851847</v>
          </cell>
        </row>
        <row r="16376">
          <cell r="A16376" t="str">
            <v>Data Analyst</v>
          </cell>
          <cell r="H16376">
            <v>45248.917395833327</v>
          </cell>
        </row>
        <row r="16377">
          <cell r="A16377" t="str">
            <v>Data Scientist</v>
          </cell>
          <cell r="H16377">
            <v>45062.528032407397</v>
          </cell>
        </row>
        <row r="16378">
          <cell r="A16378" t="str">
            <v>Senior Data Analyst</v>
          </cell>
          <cell r="H16378">
            <v>44955.541805555556</v>
          </cell>
        </row>
        <row r="16379">
          <cell r="A16379" t="str">
            <v>Machine Learning Engineer</v>
          </cell>
          <cell r="H16379">
            <v>45072.805879629632</v>
          </cell>
        </row>
        <row r="16380">
          <cell r="A16380" t="str">
            <v>Data Analyst</v>
          </cell>
          <cell r="H16380">
            <v>45154.626759259263</v>
          </cell>
        </row>
        <row r="16381">
          <cell r="A16381" t="str">
            <v>Data Engineer</v>
          </cell>
          <cell r="H16381">
            <v>44975.090567129628</v>
          </cell>
        </row>
        <row r="16382">
          <cell r="A16382" t="str">
            <v>Data Engineer</v>
          </cell>
          <cell r="H16382">
            <v>45202.338738425933</v>
          </cell>
        </row>
        <row r="16383">
          <cell r="A16383" t="str">
            <v>Business Analyst</v>
          </cell>
          <cell r="H16383">
            <v>44965.872777777768</v>
          </cell>
        </row>
        <row r="16384">
          <cell r="A16384" t="str">
            <v>Data Engineer</v>
          </cell>
          <cell r="H16384">
            <v>45228.420844907407</v>
          </cell>
        </row>
        <row r="16385">
          <cell r="A16385" t="str">
            <v>Data Scientist</v>
          </cell>
          <cell r="H16385">
            <v>45057.911030092589</v>
          </cell>
        </row>
        <row r="16386">
          <cell r="A16386" t="str">
            <v>Data Scientist</v>
          </cell>
          <cell r="H16386">
            <v>45217.793437499997</v>
          </cell>
        </row>
        <row r="16387">
          <cell r="A16387" t="str">
            <v>Software Engineer</v>
          </cell>
          <cell r="H16387">
            <v>45121.597430555557</v>
          </cell>
        </row>
        <row r="16388">
          <cell r="A16388" t="str">
            <v>Data Scientist</v>
          </cell>
          <cell r="H16388">
            <v>45152.586122685178</v>
          </cell>
        </row>
        <row r="16389">
          <cell r="A16389" t="str">
            <v>Data Scientist</v>
          </cell>
          <cell r="H16389">
            <v>45057.003530092603</v>
          </cell>
        </row>
        <row r="16390">
          <cell r="A16390" t="str">
            <v>Data Engineer</v>
          </cell>
          <cell r="H16390">
            <v>45127.615740740737</v>
          </cell>
        </row>
        <row r="16391">
          <cell r="A16391" t="str">
            <v>Data Scientist</v>
          </cell>
          <cell r="H16391">
            <v>45020.545694444438</v>
          </cell>
        </row>
        <row r="16392">
          <cell r="A16392" t="str">
            <v>Data Analyst</v>
          </cell>
          <cell r="H16392">
            <v>45153.917916666673</v>
          </cell>
        </row>
        <row r="16393">
          <cell r="A16393" t="str">
            <v>Senior Data Scientist</v>
          </cell>
          <cell r="H16393">
            <v>44994.337685185194</v>
          </cell>
        </row>
        <row r="16394">
          <cell r="A16394" t="str">
            <v>Data Scientist</v>
          </cell>
          <cell r="H16394">
            <v>44946.014780092592</v>
          </cell>
        </row>
        <row r="16395">
          <cell r="A16395" t="str">
            <v>Data Scientist</v>
          </cell>
          <cell r="H16395">
            <v>44929.856666666667</v>
          </cell>
        </row>
        <row r="16396">
          <cell r="A16396" t="str">
            <v>Data Analyst</v>
          </cell>
          <cell r="H16396">
            <v>44943.626701388886</v>
          </cell>
        </row>
        <row r="16397">
          <cell r="A16397" t="str">
            <v>Senior Data Engineer</v>
          </cell>
          <cell r="H16397">
            <v>45188.61855324074</v>
          </cell>
        </row>
        <row r="16398">
          <cell r="A16398" t="str">
            <v>Data Analyst</v>
          </cell>
          <cell r="H16398">
            <v>45119.416655092587</v>
          </cell>
        </row>
        <row r="16399">
          <cell r="A16399" t="str">
            <v>Data Analyst</v>
          </cell>
          <cell r="H16399">
            <v>45211.167303240742</v>
          </cell>
        </row>
        <row r="16400">
          <cell r="A16400" t="str">
            <v>Data Analyst</v>
          </cell>
          <cell r="H16400">
            <v>45218.584085648137</v>
          </cell>
        </row>
        <row r="16401">
          <cell r="A16401" t="str">
            <v>Data Analyst</v>
          </cell>
          <cell r="H16401">
            <v>45204.919687499998</v>
          </cell>
        </row>
        <row r="16402">
          <cell r="A16402" t="str">
            <v>Data Scientist</v>
          </cell>
          <cell r="H16402">
            <v>45048.372719907413</v>
          </cell>
        </row>
        <row r="16403">
          <cell r="A16403" t="str">
            <v>Data Scientist</v>
          </cell>
          <cell r="H16403">
            <v>44958.932951388888</v>
          </cell>
        </row>
        <row r="16404">
          <cell r="A16404" t="str">
            <v>Senior Data Scientist</v>
          </cell>
          <cell r="H16404">
            <v>45252.029907407406</v>
          </cell>
        </row>
        <row r="16405">
          <cell r="A16405" t="str">
            <v>Data Engineer</v>
          </cell>
          <cell r="H16405">
            <v>45007.62636574074</v>
          </cell>
        </row>
        <row r="16406">
          <cell r="A16406" t="str">
            <v>Data Scientist</v>
          </cell>
          <cell r="H16406">
            <v>44940.752511574072</v>
          </cell>
        </row>
        <row r="16407">
          <cell r="A16407" t="str">
            <v>Data Engineer</v>
          </cell>
          <cell r="H16407">
            <v>45151.563321759262</v>
          </cell>
        </row>
        <row r="16408">
          <cell r="A16408" t="str">
            <v>Data Engineer</v>
          </cell>
          <cell r="H16408">
            <v>45150.586724537039</v>
          </cell>
        </row>
        <row r="16409">
          <cell r="A16409" t="str">
            <v>Data Analyst</v>
          </cell>
          <cell r="H16409">
            <v>45280.313171296293</v>
          </cell>
        </row>
        <row r="16410">
          <cell r="A16410" t="str">
            <v>Data Scientist</v>
          </cell>
          <cell r="H16410">
            <v>45050.602847222217</v>
          </cell>
        </row>
        <row r="16411">
          <cell r="A16411" t="str">
            <v>Data Analyst</v>
          </cell>
          <cell r="H16411">
            <v>45125.513310185182</v>
          </cell>
        </row>
        <row r="16412">
          <cell r="A16412" t="str">
            <v>Business Analyst</v>
          </cell>
          <cell r="H16412">
            <v>45056.580937500003</v>
          </cell>
        </row>
        <row r="16413">
          <cell r="A16413" t="str">
            <v>Data Analyst</v>
          </cell>
          <cell r="H16413">
            <v>45031.73505787037</v>
          </cell>
        </row>
        <row r="16414">
          <cell r="A16414" t="str">
            <v>Senior Data Analyst</v>
          </cell>
          <cell r="H16414">
            <v>44939.295706018522</v>
          </cell>
        </row>
        <row r="16415">
          <cell r="A16415" t="str">
            <v>Data Analyst</v>
          </cell>
          <cell r="H16415">
            <v>45089.417222222219</v>
          </cell>
        </row>
        <row r="16416">
          <cell r="A16416" t="str">
            <v>Data Engineer</v>
          </cell>
          <cell r="H16416">
            <v>45132.481400462973</v>
          </cell>
        </row>
        <row r="16417">
          <cell r="A16417" t="str">
            <v>Data Engineer</v>
          </cell>
          <cell r="H16417">
            <v>45044.882395833331</v>
          </cell>
        </row>
        <row r="16418">
          <cell r="A16418" t="str">
            <v>Data Scientist</v>
          </cell>
          <cell r="H16418">
            <v>45094.543854166674</v>
          </cell>
        </row>
        <row r="16419">
          <cell r="A16419" t="str">
            <v>Data Scientist</v>
          </cell>
          <cell r="H16419">
            <v>44967.627303240741</v>
          </cell>
        </row>
        <row r="16420">
          <cell r="A16420" t="str">
            <v>Data Scientist</v>
          </cell>
          <cell r="H16420">
            <v>45135.585682870369</v>
          </cell>
        </row>
        <row r="16421">
          <cell r="A16421" t="str">
            <v>Data Engineer</v>
          </cell>
          <cell r="H16421">
            <v>44992.166064814817</v>
          </cell>
        </row>
        <row r="16422">
          <cell r="A16422" t="str">
            <v>Data Engineer</v>
          </cell>
          <cell r="H16422">
            <v>44944.432615740741</v>
          </cell>
        </row>
        <row r="16423">
          <cell r="A16423" t="str">
            <v>Senior Data Engineer</v>
          </cell>
          <cell r="H16423">
            <v>45104.615891203714</v>
          </cell>
        </row>
        <row r="16424">
          <cell r="A16424" t="str">
            <v>Data Engineer</v>
          </cell>
          <cell r="H16424">
            <v>45048.843240740738</v>
          </cell>
        </row>
        <row r="16425">
          <cell r="A16425" t="str">
            <v>Data Scientist</v>
          </cell>
          <cell r="H16425">
            <v>45191.836793981478</v>
          </cell>
        </row>
        <row r="16426">
          <cell r="A16426" t="str">
            <v>Data Scientist</v>
          </cell>
          <cell r="H16426">
            <v>45051.045902777783</v>
          </cell>
        </row>
        <row r="16427">
          <cell r="A16427" t="str">
            <v>Data Scientist</v>
          </cell>
          <cell r="H16427">
            <v>45106.960300925923</v>
          </cell>
        </row>
        <row r="16428">
          <cell r="A16428" t="str">
            <v>Data Engineer</v>
          </cell>
          <cell r="H16428">
            <v>45215.687604166669</v>
          </cell>
        </row>
        <row r="16429">
          <cell r="A16429" t="str">
            <v>Data Scientist</v>
          </cell>
          <cell r="H16429">
            <v>45044.835833333331</v>
          </cell>
        </row>
        <row r="16430">
          <cell r="A16430" t="str">
            <v>Data Analyst</v>
          </cell>
          <cell r="H16430">
            <v>45099.396921296298</v>
          </cell>
        </row>
        <row r="16431">
          <cell r="A16431" t="str">
            <v>Data Analyst</v>
          </cell>
          <cell r="H16431">
            <v>44967.353090277778</v>
          </cell>
        </row>
        <row r="16432">
          <cell r="A16432" t="str">
            <v>Senior Data Engineer</v>
          </cell>
          <cell r="H16432">
            <v>45098.105636574073</v>
          </cell>
        </row>
        <row r="16433">
          <cell r="A16433" t="str">
            <v>Senior Data Scientist</v>
          </cell>
          <cell r="H16433">
            <v>45141.127199074072</v>
          </cell>
        </row>
        <row r="16434">
          <cell r="A16434" t="str">
            <v>Data Engineer</v>
          </cell>
          <cell r="H16434">
            <v>45271.893310185187</v>
          </cell>
        </row>
        <row r="16435">
          <cell r="A16435" t="str">
            <v>Data Scientist</v>
          </cell>
          <cell r="H16435">
            <v>44945.640914351847</v>
          </cell>
        </row>
        <row r="16436">
          <cell r="A16436" t="str">
            <v>Data Engineer</v>
          </cell>
          <cell r="H16436">
            <v>45054.092465277783</v>
          </cell>
        </row>
        <row r="16437">
          <cell r="A16437" t="str">
            <v>Data Analyst</v>
          </cell>
          <cell r="H16437">
            <v>45151.417210648149</v>
          </cell>
        </row>
        <row r="16438">
          <cell r="A16438" t="str">
            <v>Data Engineer</v>
          </cell>
          <cell r="H16438">
            <v>45181.177349537043</v>
          </cell>
        </row>
        <row r="16439">
          <cell r="A16439" t="str">
            <v>Data Engineer</v>
          </cell>
          <cell r="H16439">
            <v>45113.027499999997</v>
          </cell>
        </row>
        <row r="16440">
          <cell r="A16440" t="str">
            <v>Data Scientist</v>
          </cell>
          <cell r="H16440">
            <v>45107.711481481478</v>
          </cell>
        </row>
        <row r="16441">
          <cell r="A16441" t="str">
            <v>Business Analyst</v>
          </cell>
          <cell r="H16441">
            <v>44984.568020833343</v>
          </cell>
        </row>
        <row r="16442">
          <cell r="A16442" t="str">
            <v>Data Engineer</v>
          </cell>
          <cell r="H16442">
            <v>44977.495416666658</v>
          </cell>
        </row>
        <row r="16443">
          <cell r="A16443" t="str">
            <v>Cloud Engineer</v>
          </cell>
          <cell r="H16443">
            <v>44978.644942129627</v>
          </cell>
        </row>
        <row r="16444">
          <cell r="A16444" t="str">
            <v>Data Engineer</v>
          </cell>
          <cell r="H16444">
            <v>45239.964409722219</v>
          </cell>
        </row>
        <row r="16445">
          <cell r="A16445" t="str">
            <v>Data Scientist</v>
          </cell>
          <cell r="H16445">
            <v>44951.939398148148</v>
          </cell>
        </row>
        <row r="16446">
          <cell r="A16446" t="str">
            <v>Machine Learning Engineer</v>
          </cell>
          <cell r="H16446">
            <v>45000.607372685183</v>
          </cell>
        </row>
        <row r="16447">
          <cell r="A16447" t="str">
            <v>Data Analyst</v>
          </cell>
          <cell r="H16447">
            <v>44945.057233796288</v>
          </cell>
        </row>
        <row r="16448">
          <cell r="A16448" t="str">
            <v>Data Scientist</v>
          </cell>
          <cell r="H16448">
            <v>45187.992581018523</v>
          </cell>
        </row>
        <row r="16449">
          <cell r="A16449" t="str">
            <v>Senior Data Engineer</v>
          </cell>
          <cell r="H16449">
            <v>45147.594513888893</v>
          </cell>
        </row>
        <row r="16450">
          <cell r="A16450" t="str">
            <v>Senior Data Engineer</v>
          </cell>
          <cell r="H16450">
            <v>45129.954108796293</v>
          </cell>
        </row>
        <row r="16451">
          <cell r="A16451" t="str">
            <v>Cloud Engineer</v>
          </cell>
          <cell r="H16451">
            <v>45126.759456018517</v>
          </cell>
        </row>
        <row r="16452">
          <cell r="A16452" t="str">
            <v>Senior Data Engineer</v>
          </cell>
          <cell r="H16452">
            <v>45054.349722222221</v>
          </cell>
        </row>
        <row r="16453">
          <cell r="A16453" t="str">
            <v>Senior Data Analyst</v>
          </cell>
          <cell r="H16453">
            <v>45239.958333333343</v>
          </cell>
        </row>
        <row r="16454">
          <cell r="A16454" t="str">
            <v>Data Engineer</v>
          </cell>
          <cell r="H16454">
            <v>45272.806423611109</v>
          </cell>
        </row>
        <row r="16455">
          <cell r="A16455" t="str">
            <v>Senior Data Scientist</v>
          </cell>
          <cell r="H16455">
            <v>44929.981574074067</v>
          </cell>
        </row>
        <row r="16456">
          <cell r="A16456" t="str">
            <v>Senior Data Engineer</v>
          </cell>
          <cell r="H16456">
            <v>45128.797395833331</v>
          </cell>
        </row>
        <row r="16457">
          <cell r="A16457" t="str">
            <v>Data Analyst</v>
          </cell>
          <cell r="H16457">
            <v>44988.780590277784</v>
          </cell>
        </row>
        <row r="16458">
          <cell r="A16458" t="str">
            <v>Data Engineer</v>
          </cell>
          <cell r="H16458">
            <v>45041.552048611113</v>
          </cell>
        </row>
        <row r="16459">
          <cell r="A16459" t="str">
            <v>Data Analyst</v>
          </cell>
          <cell r="H16459">
            <v>45174.79246527778</v>
          </cell>
        </row>
        <row r="16460">
          <cell r="A16460" t="str">
            <v>Data Scientist</v>
          </cell>
          <cell r="H16460">
            <v>45076.835196759261</v>
          </cell>
        </row>
        <row r="16461">
          <cell r="A16461" t="str">
            <v>Data Scientist</v>
          </cell>
          <cell r="H16461">
            <v>45196.751574074071</v>
          </cell>
        </row>
        <row r="16462">
          <cell r="A16462" t="str">
            <v>Data Analyst</v>
          </cell>
          <cell r="H16462">
            <v>44974.712488425917</v>
          </cell>
        </row>
        <row r="16463">
          <cell r="A16463" t="str">
            <v>Data Scientist</v>
          </cell>
          <cell r="H16463">
            <v>45146.460023148153</v>
          </cell>
        </row>
        <row r="16464">
          <cell r="A16464" t="str">
            <v>Senior Data Analyst</v>
          </cell>
          <cell r="H16464">
            <v>45272.666979166657</v>
          </cell>
        </row>
        <row r="16465">
          <cell r="A16465" t="str">
            <v>Data Scientist</v>
          </cell>
          <cell r="H16465">
            <v>45127.289594907408</v>
          </cell>
        </row>
        <row r="16466">
          <cell r="A16466" t="str">
            <v>Data Analyst</v>
          </cell>
          <cell r="H16466">
            <v>45042.917974537027</v>
          </cell>
        </row>
        <row r="16467">
          <cell r="A16467" t="str">
            <v>Data Engineer</v>
          </cell>
          <cell r="H16467">
            <v>45173.420335648138</v>
          </cell>
        </row>
        <row r="16468">
          <cell r="A16468" t="str">
            <v>Data Scientist</v>
          </cell>
          <cell r="H16468">
            <v>45015.564699074072</v>
          </cell>
        </row>
        <row r="16469">
          <cell r="A16469" t="str">
            <v>Senior Data Engineer</v>
          </cell>
          <cell r="H16469">
            <v>45097.670671296299</v>
          </cell>
        </row>
        <row r="16470">
          <cell r="A16470" t="str">
            <v>Data Scientist</v>
          </cell>
          <cell r="H16470">
            <v>45111.544907407413</v>
          </cell>
        </row>
        <row r="16471">
          <cell r="A16471" t="str">
            <v>Data Analyst</v>
          </cell>
          <cell r="H16471">
            <v>45132.834155092591</v>
          </cell>
        </row>
        <row r="16472">
          <cell r="A16472" t="str">
            <v>Data Analyst</v>
          </cell>
          <cell r="H16472">
            <v>45027.708773148152</v>
          </cell>
        </row>
        <row r="16473">
          <cell r="A16473" t="str">
            <v>Senior Data Engineer</v>
          </cell>
          <cell r="H16473">
            <v>45079.319652777784</v>
          </cell>
        </row>
        <row r="16474">
          <cell r="A16474" t="str">
            <v>Data Engineer</v>
          </cell>
          <cell r="H16474">
            <v>45170.708761574067</v>
          </cell>
        </row>
        <row r="16475">
          <cell r="A16475" t="str">
            <v>Data Scientist</v>
          </cell>
          <cell r="H16475">
            <v>45220.294166666667</v>
          </cell>
        </row>
        <row r="16476">
          <cell r="A16476" t="str">
            <v>Data Scientist</v>
          </cell>
          <cell r="H16476">
            <v>44935.982604166667</v>
          </cell>
        </row>
        <row r="16477">
          <cell r="A16477" t="str">
            <v>Data Engineer</v>
          </cell>
          <cell r="H16477">
            <v>45282.421458333331</v>
          </cell>
        </row>
        <row r="16478">
          <cell r="A16478" t="str">
            <v>Data Analyst</v>
          </cell>
          <cell r="H16478">
            <v>45180.833738425928</v>
          </cell>
        </row>
        <row r="16479">
          <cell r="A16479" t="str">
            <v>Data Analyst</v>
          </cell>
          <cell r="H16479">
            <v>45167.001238425917</v>
          </cell>
        </row>
        <row r="16480">
          <cell r="A16480" t="str">
            <v>Data Analyst</v>
          </cell>
          <cell r="H16480">
            <v>45041.293032407397</v>
          </cell>
        </row>
        <row r="16481">
          <cell r="A16481" t="str">
            <v>Data Scientist</v>
          </cell>
          <cell r="H16481">
            <v>44985.452835648153</v>
          </cell>
        </row>
        <row r="16482">
          <cell r="A16482" t="str">
            <v>Data Analyst</v>
          </cell>
          <cell r="H16482">
            <v>45063.875740740739</v>
          </cell>
        </row>
        <row r="16483">
          <cell r="A16483" t="str">
            <v>Senior Data Scientist</v>
          </cell>
          <cell r="H16483">
            <v>45107.754432870373</v>
          </cell>
        </row>
        <row r="16484">
          <cell r="A16484" t="str">
            <v>Data Analyst</v>
          </cell>
          <cell r="H16484">
            <v>45016.710486111107</v>
          </cell>
        </row>
        <row r="16485">
          <cell r="A16485" t="str">
            <v>Data Analyst</v>
          </cell>
          <cell r="H16485">
            <v>45210.917962962973</v>
          </cell>
        </row>
        <row r="16486">
          <cell r="A16486" t="str">
            <v>Data Scientist</v>
          </cell>
          <cell r="H16486">
            <v>45028.68141203704</v>
          </cell>
        </row>
        <row r="16487">
          <cell r="A16487" t="str">
            <v>Data Analyst</v>
          </cell>
          <cell r="H16487">
            <v>45047.500717592593</v>
          </cell>
        </row>
        <row r="16488">
          <cell r="A16488" t="str">
            <v>Senior Data Scientist</v>
          </cell>
          <cell r="H16488">
            <v>45044.418576388889</v>
          </cell>
        </row>
        <row r="16489">
          <cell r="A16489" t="str">
            <v>Data Analyst</v>
          </cell>
          <cell r="H16489">
            <v>45085.292939814812</v>
          </cell>
        </row>
        <row r="16490">
          <cell r="A16490" t="str">
            <v>Data Engineer</v>
          </cell>
          <cell r="H16490">
            <v>45277.129212962973</v>
          </cell>
        </row>
        <row r="16491">
          <cell r="A16491" t="str">
            <v>Senior Data Engineer</v>
          </cell>
          <cell r="H16491">
            <v>45187.993680555563</v>
          </cell>
        </row>
        <row r="16492">
          <cell r="A16492" t="str">
            <v>Senior Data Analyst</v>
          </cell>
          <cell r="H16492">
            <v>45204.821018518523</v>
          </cell>
        </row>
        <row r="16493">
          <cell r="A16493" t="str">
            <v>Data Scientist</v>
          </cell>
          <cell r="H16493">
            <v>44988.836134259262</v>
          </cell>
        </row>
        <row r="16494">
          <cell r="A16494" t="str">
            <v>Data Engineer</v>
          </cell>
          <cell r="H16494">
            <v>45127.300312500003</v>
          </cell>
        </row>
        <row r="16495">
          <cell r="A16495" t="str">
            <v>Software Engineer</v>
          </cell>
          <cell r="H16495">
            <v>45147.605439814812</v>
          </cell>
        </row>
        <row r="16496">
          <cell r="A16496" t="str">
            <v>Data Engineer</v>
          </cell>
          <cell r="H16496">
            <v>44938.190046296288</v>
          </cell>
        </row>
        <row r="16497">
          <cell r="A16497" t="str">
            <v>Senior Data Engineer</v>
          </cell>
          <cell r="H16497">
            <v>45110.046076388891</v>
          </cell>
        </row>
        <row r="16498">
          <cell r="A16498" t="str">
            <v>Data Analyst</v>
          </cell>
          <cell r="H16498">
            <v>45270.512118055558</v>
          </cell>
        </row>
        <row r="16499">
          <cell r="A16499" t="str">
            <v>Data Analyst</v>
          </cell>
          <cell r="H16499">
            <v>44984.625231481477</v>
          </cell>
        </row>
        <row r="16500">
          <cell r="A16500" t="str">
            <v>Data Engineer</v>
          </cell>
          <cell r="H16500">
            <v>45077.921458333331</v>
          </cell>
        </row>
        <row r="16501">
          <cell r="A16501" t="str">
            <v>Data Scientist</v>
          </cell>
          <cell r="H16501">
            <v>45062.723240740743</v>
          </cell>
        </row>
        <row r="16502">
          <cell r="A16502" t="str">
            <v>Data Analyst</v>
          </cell>
          <cell r="H16502">
            <v>44979.750393518523</v>
          </cell>
        </row>
        <row r="16503">
          <cell r="A16503" t="str">
            <v>Data Scientist</v>
          </cell>
          <cell r="H16503">
            <v>45252.376770833333</v>
          </cell>
        </row>
        <row r="16504">
          <cell r="A16504" t="str">
            <v>Senior Data Scientist</v>
          </cell>
          <cell r="H16504">
            <v>45124.670405092591</v>
          </cell>
        </row>
        <row r="16505">
          <cell r="A16505" t="str">
            <v>Data Analyst</v>
          </cell>
          <cell r="H16505">
            <v>45049.792361111111</v>
          </cell>
        </row>
        <row r="16506">
          <cell r="A16506" t="str">
            <v>Machine Learning Engineer</v>
          </cell>
          <cell r="H16506">
            <v>44993.507708333331</v>
          </cell>
        </row>
        <row r="16507">
          <cell r="A16507" t="str">
            <v>Senior Data Analyst</v>
          </cell>
          <cell r="H16507">
            <v>45148.00104166667</v>
          </cell>
        </row>
        <row r="16508">
          <cell r="A16508" t="str">
            <v>Data Scientist</v>
          </cell>
          <cell r="H16508">
            <v>44986.674699074072</v>
          </cell>
        </row>
        <row r="16509">
          <cell r="A16509" t="str">
            <v>Business Analyst</v>
          </cell>
          <cell r="H16509">
            <v>45055.712766203702</v>
          </cell>
        </row>
        <row r="16510">
          <cell r="A16510" t="str">
            <v>Data Analyst</v>
          </cell>
          <cell r="H16510">
            <v>44930.834467592591</v>
          </cell>
        </row>
        <row r="16511">
          <cell r="A16511" t="str">
            <v>Data Analyst</v>
          </cell>
          <cell r="H16511">
            <v>45272.126284722217</v>
          </cell>
        </row>
        <row r="16512">
          <cell r="A16512" t="str">
            <v>Data Analyst</v>
          </cell>
          <cell r="H16512">
            <v>45143.429224537038</v>
          </cell>
        </row>
        <row r="16513">
          <cell r="A16513" t="str">
            <v>Data Engineer</v>
          </cell>
          <cell r="H16513">
            <v>44929.693229166667</v>
          </cell>
        </row>
        <row r="16514">
          <cell r="A16514" t="str">
            <v>Data Scientist</v>
          </cell>
          <cell r="H16514">
            <v>45100.338101851848</v>
          </cell>
        </row>
        <row r="16515">
          <cell r="A16515" t="str">
            <v>Senior Data Analyst</v>
          </cell>
          <cell r="H16515">
            <v>45043.583229166667</v>
          </cell>
        </row>
        <row r="16516">
          <cell r="A16516" t="str">
            <v>Data Scientist</v>
          </cell>
          <cell r="H16516">
            <v>45159.50340277778</v>
          </cell>
        </row>
        <row r="16517">
          <cell r="A16517" t="str">
            <v>Machine Learning Engineer</v>
          </cell>
          <cell r="H16517">
            <v>44958.578055555547</v>
          </cell>
        </row>
        <row r="16518">
          <cell r="A16518" t="str">
            <v>Data Analyst</v>
          </cell>
          <cell r="H16518">
            <v>44987.784108796302</v>
          </cell>
        </row>
        <row r="16519">
          <cell r="A16519" t="str">
            <v>Data Scientist</v>
          </cell>
          <cell r="H16519">
            <v>44959.710231481477</v>
          </cell>
        </row>
        <row r="16520">
          <cell r="A16520" t="str">
            <v>Data Analyst</v>
          </cell>
          <cell r="H16520">
            <v>44991.713067129633</v>
          </cell>
        </row>
        <row r="16521">
          <cell r="A16521" t="str">
            <v>Data Engineer</v>
          </cell>
          <cell r="H16521">
            <v>45206.422083333331</v>
          </cell>
        </row>
        <row r="16522">
          <cell r="A16522" t="str">
            <v>Data Scientist</v>
          </cell>
          <cell r="H16522">
            <v>45276.793530092589</v>
          </cell>
        </row>
        <row r="16523">
          <cell r="A16523" t="str">
            <v>Data Scientist</v>
          </cell>
          <cell r="H16523">
            <v>45047.16878472222</v>
          </cell>
        </row>
        <row r="16524">
          <cell r="A16524" t="str">
            <v>Data Analyst</v>
          </cell>
          <cell r="H16524">
            <v>45050.031805555547</v>
          </cell>
        </row>
        <row r="16525">
          <cell r="A16525" t="str">
            <v>Senior Data Analyst</v>
          </cell>
          <cell r="H16525">
            <v>45016.75209490741</v>
          </cell>
        </row>
        <row r="16526">
          <cell r="A16526" t="str">
            <v>Data Scientist</v>
          </cell>
          <cell r="H16526">
            <v>45274.649872685193</v>
          </cell>
        </row>
        <row r="16527">
          <cell r="A16527" t="str">
            <v>Senior Data Analyst</v>
          </cell>
          <cell r="H16527">
            <v>45120.009085648147</v>
          </cell>
        </row>
        <row r="16528">
          <cell r="A16528" t="str">
            <v>Data Analyst</v>
          </cell>
          <cell r="H16528">
            <v>45196.6250462963</v>
          </cell>
        </row>
        <row r="16529">
          <cell r="A16529" t="str">
            <v>Data Scientist</v>
          </cell>
          <cell r="H16529">
            <v>45107.336030092592</v>
          </cell>
        </row>
        <row r="16530">
          <cell r="A16530" t="str">
            <v>Senior Data Analyst</v>
          </cell>
          <cell r="H16530">
            <v>45108.542638888888</v>
          </cell>
        </row>
        <row r="16531">
          <cell r="A16531" t="str">
            <v>Data Engineer</v>
          </cell>
          <cell r="H16531">
            <v>45136.726412037038</v>
          </cell>
        </row>
        <row r="16532">
          <cell r="A16532" t="str">
            <v>Machine Learning Engineer</v>
          </cell>
          <cell r="H16532">
            <v>45222.786435185182</v>
          </cell>
        </row>
        <row r="16533">
          <cell r="A16533" t="str">
            <v>Senior Data Analyst</v>
          </cell>
          <cell r="H16533">
            <v>45055.525625000002</v>
          </cell>
        </row>
        <row r="16534">
          <cell r="A16534" t="str">
            <v>Senior Data Analyst</v>
          </cell>
          <cell r="H16534">
            <v>45160.753888888888</v>
          </cell>
        </row>
        <row r="16535">
          <cell r="A16535" t="str">
            <v>Data Analyst</v>
          </cell>
          <cell r="H16535">
            <v>45002.917488425926</v>
          </cell>
        </row>
        <row r="16536">
          <cell r="A16536" t="str">
            <v>Machine Learning Engineer</v>
          </cell>
          <cell r="H16536">
            <v>45057.308888888889</v>
          </cell>
        </row>
        <row r="16537">
          <cell r="A16537" t="str">
            <v>Data Scientist</v>
          </cell>
          <cell r="H16537">
            <v>45107.753877314812</v>
          </cell>
        </row>
        <row r="16538">
          <cell r="A16538" t="str">
            <v>Data Analyst</v>
          </cell>
          <cell r="H16538">
            <v>45215.994884259257</v>
          </cell>
        </row>
        <row r="16539">
          <cell r="A16539" t="str">
            <v>Data Scientist</v>
          </cell>
          <cell r="H16539">
            <v>44938.671099537038</v>
          </cell>
        </row>
        <row r="16540">
          <cell r="A16540" t="str">
            <v>Data Analyst</v>
          </cell>
          <cell r="H16540">
            <v>45199.542349537027</v>
          </cell>
        </row>
        <row r="16541">
          <cell r="A16541" t="str">
            <v>Data Analyst</v>
          </cell>
          <cell r="H16541">
            <v>45032.417581018519</v>
          </cell>
        </row>
        <row r="16542">
          <cell r="A16542" t="str">
            <v>Data Engineer</v>
          </cell>
          <cell r="H16542">
            <v>45154.842175925929</v>
          </cell>
        </row>
        <row r="16543">
          <cell r="A16543" t="str">
            <v>Data Analyst</v>
          </cell>
          <cell r="H16543">
            <v>45215.875081018523</v>
          </cell>
        </row>
        <row r="16544">
          <cell r="A16544" t="str">
            <v>Data Analyst</v>
          </cell>
          <cell r="H16544">
            <v>45036.47519675926</v>
          </cell>
        </row>
        <row r="16545">
          <cell r="A16545" t="str">
            <v>Data Engineer</v>
          </cell>
          <cell r="H16545">
            <v>45213.045173611114</v>
          </cell>
        </row>
        <row r="16546">
          <cell r="A16546" t="str">
            <v>Senior Data Scientist</v>
          </cell>
          <cell r="H16546">
            <v>44928.293622685182</v>
          </cell>
        </row>
        <row r="16547">
          <cell r="A16547" t="str">
            <v>Data Engineer</v>
          </cell>
          <cell r="H16547">
            <v>45248.378287037027</v>
          </cell>
        </row>
        <row r="16548">
          <cell r="A16548" t="str">
            <v>Data Scientist</v>
          </cell>
          <cell r="H16548">
            <v>44985.567094907397</v>
          </cell>
        </row>
        <row r="16549">
          <cell r="A16549" t="str">
            <v>Data Engineer</v>
          </cell>
          <cell r="H16549">
            <v>44944.009814814817</v>
          </cell>
        </row>
        <row r="16550">
          <cell r="A16550" t="str">
            <v>Business Analyst</v>
          </cell>
          <cell r="H16550">
            <v>44940.252222222232</v>
          </cell>
        </row>
        <row r="16551">
          <cell r="A16551" t="str">
            <v>Data Scientist</v>
          </cell>
          <cell r="H16551">
            <v>45166.961365740739</v>
          </cell>
        </row>
        <row r="16552">
          <cell r="A16552" t="str">
            <v>Data Engineer</v>
          </cell>
          <cell r="H16552">
            <v>44977.065787037027</v>
          </cell>
        </row>
        <row r="16553">
          <cell r="A16553" t="str">
            <v>Data Engineer</v>
          </cell>
          <cell r="H16553">
            <v>45005.677997685183</v>
          </cell>
        </row>
        <row r="16554">
          <cell r="A16554" t="str">
            <v>Senior Data Analyst</v>
          </cell>
          <cell r="H16554">
            <v>45030.376469907409</v>
          </cell>
        </row>
        <row r="16555">
          <cell r="A16555" t="str">
            <v>Machine Learning Engineer</v>
          </cell>
          <cell r="H16555">
            <v>45143.00240740741</v>
          </cell>
        </row>
        <row r="16556">
          <cell r="A16556" t="str">
            <v>Machine Learning Engineer</v>
          </cell>
          <cell r="H16556">
            <v>45224.54483796296</v>
          </cell>
        </row>
        <row r="16557">
          <cell r="A16557" t="str">
            <v>Data Analyst</v>
          </cell>
          <cell r="H16557">
            <v>44930.645416666674</v>
          </cell>
        </row>
        <row r="16558">
          <cell r="A16558" t="str">
            <v>Data Engineer</v>
          </cell>
          <cell r="H16558">
            <v>44951.475081018521</v>
          </cell>
        </row>
        <row r="16559">
          <cell r="A16559" t="str">
            <v>Data Analyst</v>
          </cell>
          <cell r="H16559">
            <v>44993.709189814806</v>
          </cell>
        </row>
        <row r="16560">
          <cell r="A16560" t="str">
            <v>Senior Data Analyst</v>
          </cell>
          <cell r="H16560">
            <v>44994.33357638889</v>
          </cell>
        </row>
        <row r="16561">
          <cell r="A16561" t="str">
            <v>Data Analyst</v>
          </cell>
          <cell r="H16561">
            <v>45223.251377314817</v>
          </cell>
        </row>
        <row r="16562">
          <cell r="A16562" t="str">
            <v>Data Analyst</v>
          </cell>
          <cell r="H16562">
            <v>44952.127928240741</v>
          </cell>
        </row>
        <row r="16563">
          <cell r="A16563" t="str">
            <v>Data Scientist</v>
          </cell>
          <cell r="H16563">
            <v>45243.042881944442</v>
          </cell>
        </row>
        <row r="16564">
          <cell r="A16564" t="str">
            <v>Senior Data Analyst</v>
          </cell>
          <cell r="H16564">
            <v>45120.709293981483</v>
          </cell>
        </row>
        <row r="16565">
          <cell r="A16565" t="str">
            <v>Data Analyst</v>
          </cell>
          <cell r="H16565">
            <v>44946.054780092592</v>
          </cell>
        </row>
        <row r="16566">
          <cell r="A16566" t="str">
            <v>Data Analyst</v>
          </cell>
          <cell r="H16566">
            <v>45041.874942129631</v>
          </cell>
        </row>
        <row r="16567">
          <cell r="A16567" t="str">
            <v>Data Engineer</v>
          </cell>
          <cell r="H16567">
            <v>45080.421851851846</v>
          </cell>
        </row>
        <row r="16568">
          <cell r="A16568" t="str">
            <v>Data Scientist</v>
          </cell>
          <cell r="H16568">
            <v>45083.169560185182</v>
          </cell>
        </row>
        <row r="16569">
          <cell r="A16569" t="str">
            <v>Software Engineer</v>
          </cell>
          <cell r="H16569">
            <v>45020.013333333343</v>
          </cell>
        </row>
        <row r="16570">
          <cell r="A16570" t="str">
            <v>Data Scientist</v>
          </cell>
          <cell r="H16570">
            <v>45166.794236111113</v>
          </cell>
        </row>
        <row r="16571">
          <cell r="A16571" t="str">
            <v>Data Engineer</v>
          </cell>
          <cell r="H16571">
            <v>44957.712430555563</v>
          </cell>
        </row>
        <row r="16572">
          <cell r="A16572" t="str">
            <v>Data Scientist</v>
          </cell>
          <cell r="H16572">
            <v>45062.46130787037</v>
          </cell>
        </row>
        <row r="16573">
          <cell r="A16573" t="str">
            <v>Data Engineer</v>
          </cell>
          <cell r="H16573">
            <v>44967.365567129629</v>
          </cell>
        </row>
        <row r="16574">
          <cell r="A16574" t="str">
            <v>Senior Data Engineer</v>
          </cell>
          <cell r="H16574">
            <v>45177.268645833326</v>
          </cell>
        </row>
        <row r="16575">
          <cell r="A16575" t="str">
            <v>Data Engineer</v>
          </cell>
          <cell r="H16575">
            <v>45026.871180555558</v>
          </cell>
        </row>
        <row r="16576">
          <cell r="A16576" t="str">
            <v>Software Engineer</v>
          </cell>
          <cell r="H16576">
            <v>45029.625798611109</v>
          </cell>
        </row>
        <row r="16577">
          <cell r="A16577" t="str">
            <v>Senior Data Scientist</v>
          </cell>
          <cell r="H16577">
            <v>45111.460520833331</v>
          </cell>
        </row>
        <row r="16578">
          <cell r="A16578" t="str">
            <v>Business Analyst</v>
          </cell>
          <cell r="H16578">
            <v>45191.293923611112</v>
          </cell>
        </row>
        <row r="16579">
          <cell r="A16579" t="str">
            <v>Senior Data Analyst</v>
          </cell>
          <cell r="H16579">
            <v>44930.020543981482</v>
          </cell>
        </row>
        <row r="16580">
          <cell r="A16580" t="str">
            <v>Data Engineer</v>
          </cell>
          <cell r="H16580">
            <v>45087.409398148149</v>
          </cell>
        </row>
        <row r="16581">
          <cell r="A16581" t="str">
            <v>Senior Data Scientist</v>
          </cell>
          <cell r="H16581">
            <v>44971.323368055557</v>
          </cell>
        </row>
        <row r="16582">
          <cell r="A16582" t="str">
            <v>Data Analyst</v>
          </cell>
          <cell r="H16582">
            <v>45121.302673611113</v>
          </cell>
        </row>
        <row r="16583">
          <cell r="A16583" t="str">
            <v>Data Analyst</v>
          </cell>
          <cell r="H16583">
            <v>45042.6093287037</v>
          </cell>
        </row>
        <row r="16584">
          <cell r="A16584" t="str">
            <v>Data Analyst</v>
          </cell>
          <cell r="H16584">
            <v>45061.625451388893</v>
          </cell>
        </row>
        <row r="16585">
          <cell r="A16585" t="str">
            <v>Data Scientist</v>
          </cell>
          <cell r="H16585">
            <v>45161.37809027778</v>
          </cell>
        </row>
        <row r="16586">
          <cell r="A16586" t="str">
            <v>Data Analyst</v>
          </cell>
          <cell r="H16586">
            <v>45184.751342592594</v>
          </cell>
        </row>
        <row r="16587">
          <cell r="A16587" t="str">
            <v>Data Engineer</v>
          </cell>
          <cell r="H16587">
            <v>45272.682002314818</v>
          </cell>
        </row>
        <row r="16588">
          <cell r="A16588" t="str">
            <v>Data Analyst</v>
          </cell>
          <cell r="H16588">
            <v>44982.292673611111</v>
          </cell>
        </row>
        <row r="16589">
          <cell r="A16589" t="str">
            <v>Data Scientist</v>
          </cell>
          <cell r="H16589">
            <v>45100.889097222222</v>
          </cell>
        </row>
        <row r="16590">
          <cell r="A16590" t="str">
            <v>Data Scientist</v>
          </cell>
          <cell r="H16590">
            <v>44988.461689814823</v>
          </cell>
        </row>
        <row r="16591">
          <cell r="A16591" t="str">
            <v>Senior Data Engineer</v>
          </cell>
          <cell r="H16591">
            <v>44949.893229166657</v>
          </cell>
        </row>
        <row r="16592">
          <cell r="A16592" t="str">
            <v>Senior Data Scientist</v>
          </cell>
          <cell r="H16592">
            <v>45133.379247685189</v>
          </cell>
        </row>
        <row r="16593">
          <cell r="A16593" t="str">
            <v>Data Scientist</v>
          </cell>
          <cell r="H16593">
            <v>45156.96056712963</v>
          </cell>
        </row>
        <row r="16594">
          <cell r="A16594" t="str">
            <v>Data Scientist</v>
          </cell>
          <cell r="H16594">
            <v>45176.83630787037</v>
          </cell>
        </row>
        <row r="16595">
          <cell r="A16595" t="str">
            <v>Senior Data Engineer</v>
          </cell>
          <cell r="H16595">
            <v>45192.520636574067</v>
          </cell>
        </row>
        <row r="16596">
          <cell r="A16596" t="str">
            <v>Data Analyst</v>
          </cell>
          <cell r="H16596">
            <v>44993.792326388888</v>
          </cell>
        </row>
        <row r="16597">
          <cell r="A16597" t="str">
            <v>Senior Data Engineer</v>
          </cell>
          <cell r="H16597">
            <v>45248.43</v>
          </cell>
        </row>
        <row r="16598">
          <cell r="A16598" t="str">
            <v>Data Scientist</v>
          </cell>
          <cell r="H16598">
            <v>45079.793599537043</v>
          </cell>
        </row>
        <row r="16599">
          <cell r="A16599" t="str">
            <v>Data Engineer</v>
          </cell>
          <cell r="H16599">
            <v>45098.584687499999</v>
          </cell>
        </row>
        <row r="16600">
          <cell r="A16600" t="str">
            <v>Senior Data Analyst</v>
          </cell>
          <cell r="H16600">
            <v>45249.291944444441</v>
          </cell>
        </row>
        <row r="16601">
          <cell r="A16601" t="str">
            <v>Business Analyst</v>
          </cell>
          <cell r="H16601">
            <v>45275.829687500001</v>
          </cell>
        </row>
        <row r="16602">
          <cell r="A16602" t="str">
            <v>Data Analyst</v>
          </cell>
          <cell r="H16602">
            <v>44940.583854166667</v>
          </cell>
        </row>
        <row r="16603">
          <cell r="A16603" t="str">
            <v>Data Scientist</v>
          </cell>
          <cell r="H16603">
            <v>44945.00545138889</v>
          </cell>
        </row>
        <row r="16604">
          <cell r="A16604" t="str">
            <v>Senior Data Scientist</v>
          </cell>
          <cell r="H16604">
            <v>45010.504050925927</v>
          </cell>
        </row>
        <row r="16605">
          <cell r="A16605" t="str">
            <v>Senior Data Scientist</v>
          </cell>
          <cell r="H16605">
            <v>44964.002071759263</v>
          </cell>
        </row>
        <row r="16606">
          <cell r="A16606" t="str">
            <v>Data Analyst</v>
          </cell>
          <cell r="H16606">
            <v>45159.654895833337</v>
          </cell>
        </row>
        <row r="16607">
          <cell r="A16607" t="str">
            <v>Senior Data Analyst</v>
          </cell>
          <cell r="H16607">
            <v>45152.709756944438</v>
          </cell>
        </row>
        <row r="16608">
          <cell r="A16608" t="str">
            <v>Data Analyst</v>
          </cell>
          <cell r="H16608">
            <v>45117.453541666669</v>
          </cell>
        </row>
        <row r="16609">
          <cell r="A16609" t="str">
            <v>Data Scientist</v>
          </cell>
          <cell r="H16609">
            <v>45040.294756944437</v>
          </cell>
        </row>
        <row r="16610">
          <cell r="A16610" t="str">
            <v>Senior Data Analyst</v>
          </cell>
          <cell r="H16610">
            <v>45083.458935185183</v>
          </cell>
        </row>
        <row r="16611">
          <cell r="A16611" t="str">
            <v>Data Scientist</v>
          </cell>
          <cell r="H16611">
            <v>45031.864942129629</v>
          </cell>
        </row>
        <row r="16612">
          <cell r="A16612" t="str">
            <v>Senior Data Engineer</v>
          </cell>
          <cell r="H16612">
            <v>45191.505057870367</v>
          </cell>
        </row>
        <row r="16613">
          <cell r="A16613" t="str">
            <v>Data Analyst</v>
          </cell>
          <cell r="H16613">
            <v>45026.625532407408</v>
          </cell>
        </row>
        <row r="16614">
          <cell r="A16614" t="str">
            <v>Data Analyst</v>
          </cell>
          <cell r="H16614">
            <v>45279.543761574067</v>
          </cell>
        </row>
        <row r="16615">
          <cell r="A16615" t="str">
            <v>Data Analyst</v>
          </cell>
          <cell r="H16615">
            <v>45019.951111111113</v>
          </cell>
        </row>
        <row r="16616">
          <cell r="A16616" t="str">
            <v>Data Analyst</v>
          </cell>
          <cell r="H16616">
            <v>45273.378182870372</v>
          </cell>
        </row>
        <row r="16617">
          <cell r="A16617" t="str">
            <v>Senior Data Analyst</v>
          </cell>
          <cell r="H16617">
            <v>44942.637407407397</v>
          </cell>
        </row>
        <row r="16618">
          <cell r="A16618" t="str">
            <v>Data Analyst</v>
          </cell>
          <cell r="H16618">
            <v>45022.936354166668</v>
          </cell>
        </row>
        <row r="16619">
          <cell r="A16619" t="str">
            <v>Software Engineer</v>
          </cell>
          <cell r="H16619">
            <v>44977.624062499999</v>
          </cell>
        </row>
        <row r="16620">
          <cell r="A16620" t="str">
            <v>Data Analyst</v>
          </cell>
          <cell r="H16620">
            <v>45157.746493055558</v>
          </cell>
        </row>
        <row r="16621">
          <cell r="A16621" t="str">
            <v>Data Engineer</v>
          </cell>
          <cell r="H16621">
            <v>44971.479351851849</v>
          </cell>
        </row>
        <row r="16622">
          <cell r="A16622" t="str">
            <v>Software Engineer</v>
          </cell>
          <cell r="H16622">
            <v>44931.941157407397</v>
          </cell>
        </row>
        <row r="16623">
          <cell r="A16623" t="str">
            <v>Data Scientist</v>
          </cell>
          <cell r="H16623">
            <v>45156.754664351851</v>
          </cell>
        </row>
        <row r="16624">
          <cell r="A16624" t="str">
            <v>Senior Data Analyst</v>
          </cell>
          <cell r="H16624">
            <v>45268.584328703713</v>
          </cell>
        </row>
        <row r="16625">
          <cell r="A16625" t="str">
            <v>Data Analyst</v>
          </cell>
          <cell r="H16625">
            <v>45113.626296296286</v>
          </cell>
        </row>
        <row r="16626">
          <cell r="A16626" t="str">
            <v>Senior Data Engineer</v>
          </cell>
          <cell r="H16626">
            <v>45036.309293981481</v>
          </cell>
        </row>
        <row r="16627">
          <cell r="A16627" t="str">
            <v>Data Engineer</v>
          </cell>
          <cell r="H16627">
            <v>45115.51353009259</v>
          </cell>
        </row>
        <row r="16628">
          <cell r="A16628" t="str">
            <v>Data Analyst</v>
          </cell>
          <cell r="H16628">
            <v>45261.333807870367</v>
          </cell>
        </row>
        <row r="16629">
          <cell r="A16629" t="str">
            <v>Data Scientist</v>
          </cell>
          <cell r="H16629">
            <v>45071.828148148154</v>
          </cell>
        </row>
        <row r="16630">
          <cell r="A16630" t="str">
            <v>Data Engineer</v>
          </cell>
          <cell r="H16630">
            <v>45028.309108796297</v>
          </cell>
        </row>
        <row r="16631">
          <cell r="A16631" t="str">
            <v>Senior Data Analyst</v>
          </cell>
          <cell r="H16631">
            <v>44963.625763888893</v>
          </cell>
        </row>
        <row r="16632">
          <cell r="A16632" t="str">
            <v>Data Analyst</v>
          </cell>
          <cell r="H16632">
            <v>45159.753206018519</v>
          </cell>
        </row>
        <row r="16633">
          <cell r="A16633" t="str">
            <v>Data Analyst</v>
          </cell>
          <cell r="H16633">
            <v>45080.042349537027</v>
          </cell>
        </row>
        <row r="16634">
          <cell r="A16634" t="str">
            <v>Data Analyst</v>
          </cell>
          <cell r="H16634">
            <v>44981.875451388893</v>
          </cell>
        </row>
        <row r="16635">
          <cell r="A16635" t="str">
            <v>Data Analyst</v>
          </cell>
          <cell r="H16635">
            <v>45161.974131944437</v>
          </cell>
        </row>
        <row r="16636">
          <cell r="A16636" t="str">
            <v>Data Analyst</v>
          </cell>
          <cell r="H16636">
            <v>45028.662395833337</v>
          </cell>
        </row>
        <row r="16637">
          <cell r="A16637" t="str">
            <v>Data Analyst</v>
          </cell>
          <cell r="H16637">
            <v>44930.020532407398</v>
          </cell>
        </row>
        <row r="16638">
          <cell r="A16638" t="str">
            <v>Data Scientist</v>
          </cell>
          <cell r="H16638">
            <v>45271.543773148151</v>
          </cell>
        </row>
        <row r="16639">
          <cell r="A16639" t="str">
            <v>Data Scientist</v>
          </cell>
          <cell r="H16639">
            <v>45002.419583333343</v>
          </cell>
        </row>
        <row r="16640">
          <cell r="A16640" t="str">
            <v>Data Engineer</v>
          </cell>
          <cell r="H16640">
            <v>45040.577407407407</v>
          </cell>
        </row>
        <row r="16641">
          <cell r="A16641" t="str">
            <v>Data Engineer</v>
          </cell>
          <cell r="H16641">
            <v>45091.379513888889</v>
          </cell>
        </row>
        <row r="16642">
          <cell r="A16642" t="str">
            <v>Data Analyst</v>
          </cell>
          <cell r="H16642">
            <v>44943.015335648153</v>
          </cell>
        </row>
        <row r="16643">
          <cell r="A16643" t="str">
            <v>Senior Data Scientist</v>
          </cell>
          <cell r="H16643">
            <v>45057.9609375</v>
          </cell>
        </row>
        <row r="16644">
          <cell r="A16644" t="str">
            <v>Data Engineer</v>
          </cell>
          <cell r="H16644">
            <v>45281.672824074078</v>
          </cell>
        </row>
        <row r="16645">
          <cell r="A16645" t="str">
            <v>Data Analyst</v>
          </cell>
          <cell r="H16645">
            <v>45230.287962962961</v>
          </cell>
        </row>
        <row r="16646">
          <cell r="A16646" t="str">
            <v>Senior Data Engineer</v>
          </cell>
          <cell r="H16646">
            <v>45222.125520833331</v>
          </cell>
        </row>
        <row r="16647">
          <cell r="A16647" t="str">
            <v>Data Analyst</v>
          </cell>
          <cell r="H16647">
            <v>44999.625162037039</v>
          </cell>
        </row>
        <row r="16648">
          <cell r="A16648" t="str">
            <v>Data Scientist</v>
          </cell>
          <cell r="H16648">
            <v>45042.297118055547</v>
          </cell>
        </row>
        <row r="16649">
          <cell r="A16649" t="str">
            <v>Data Analyst</v>
          </cell>
          <cell r="H16649">
            <v>45128.333703703713</v>
          </cell>
        </row>
        <row r="16650">
          <cell r="A16650" t="str">
            <v>Data Engineer</v>
          </cell>
          <cell r="H16650">
            <v>45163.798043981478</v>
          </cell>
        </row>
        <row r="16651">
          <cell r="A16651" t="str">
            <v>Data Scientist</v>
          </cell>
          <cell r="H16651">
            <v>45266.843344907407</v>
          </cell>
        </row>
        <row r="16652">
          <cell r="A16652" t="str">
            <v>Data Engineer</v>
          </cell>
          <cell r="H16652">
            <v>45049.316435185188</v>
          </cell>
        </row>
        <row r="16653">
          <cell r="A16653" t="str">
            <v>Data Scientist</v>
          </cell>
          <cell r="H16653">
            <v>45237.91946759259</v>
          </cell>
        </row>
        <row r="16654">
          <cell r="A16654" t="str">
            <v>Data Scientist</v>
          </cell>
          <cell r="H16654">
            <v>45251.070462962962</v>
          </cell>
        </row>
        <row r="16655">
          <cell r="A16655" t="str">
            <v>Data Engineer</v>
          </cell>
          <cell r="H16655">
            <v>45197.720578703702</v>
          </cell>
        </row>
        <row r="16656">
          <cell r="A16656" t="str">
            <v>Data Analyst</v>
          </cell>
          <cell r="H16656">
            <v>45119.542812500003</v>
          </cell>
        </row>
        <row r="16657">
          <cell r="A16657" t="str">
            <v>Data Engineer</v>
          </cell>
          <cell r="H16657">
            <v>45093.723368055558</v>
          </cell>
        </row>
        <row r="16658">
          <cell r="A16658" t="str">
            <v>Data Analyst</v>
          </cell>
          <cell r="H16658">
            <v>45125.54315972222</v>
          </cell>
        </row>
        <row r="16659">
          <cell r="A16659" t="str">
            <v>Business Analyst</v>
          </cell>
          <cell r="H16659">
            <v>45117.329756944448</v>
          </cell>
        </row>
        <row r="16660">
          <cell r="A16660" t="str">
            <v>Data Scientist</v>
          </cell>
          <cell r="H16660">
            <v>45161.858900462961</v>
          </cell>
        </row>
        <row r="16661">
          <cell r="A16661" t="str">
            <v>Senior Data Analyst</v>
          </cell>
          <cell r="H16661">
            <v>44960.377615740741</v>
          </cell>
        </row>
        <row r="16662">
          <cell r="A16662" t="str">
            <v>Data Scientist</v>
          </cell>
          <cell r="H16662">
            <v>45061.388692129629</v>
          </cell>
        </row>
        <row r="16663">
          <cell r="A16663" t="str">
            <v>Data Engineer</v>
          </cell>
          <cell r="H16663">
            <v>45132.798807870371</v>
          </cell>
        </row>
        <row r="16664">
          <cell r="A16664" t="str">
            <v>Data Engineer</v>
          </cell>
          <cell r="H16664">
            <v>45140.381215277783</v>
          </cell>
        </row>
        <row r="16665">
          <cell r="A16665" t="str">
            <v>Data Scientist</v>
          </cell>
          <cell r="H16665">
            <v>44975.509571759263</v>
          </cell>
        </row>
        <row r="16666">
          <cell r="A16666" t="str">
            <v>Data Scientist</v>
          </cell>
          <cell r="H16666">
            <v>45211.802569444437</v>
          </cell>
        </row>
        <row r="16667">
          <cell r="A16667" t="str">
            <v>Data Engineer</v>
          </cell>
          <cell r="H16667">
            <v>45185.879189814812</v>
          </cell>
        </row>
        <row r="16668">
          <cell r="A16668" t="str">
            <v>Data Scientist</v>
          </cell>
          <cell r="H16668">
            <v>45022.29310185185</v>
          </cell>
        </row>
        <row r="16669">
          <cell r="A16669" t="str">
            <v>Data Analyst</v>
          </cell>
          <cell r="H16669">
            <v>44985.292037037027</v>
          </cell>
        </row>
        <row r="16670">
          <cell r="A16670" t="str">
            <v>Data Analyst</v>
          </cell>
          <cell r="H16670">
            <v>44951.860289351847</v>
          </cell>
        </row>
        <row r="16671">
          <cell r="A16671" t="str">
            <v>Data Engineer</v>
          </cell>
          <cell r="H16671">
            <v>45023.530694444453</v>
          </cell>
        </row>
        <row r="16672">
          <cell r="A16672" t="str">
            <v>Machine Learning Engineer</v>
          </cell>
          <cell r="H16672">
            <v>45002.543819444443</v>
          </cell>
        </row>
        <row r="16673">
          <cell r="A16673" t="str">
            <v>Data Analyst</v>
          </cell>
          <cell r="H16673">
            <v>45156.293402777781</v>
          </cell>
        </row>
        <row r="16674">
          <cell r="A16674" t="str">
            <v>Senior Data Analyst</v>
          </cell>
          <cell r="H16674">
            <v>45091.603483796287</v>
          </cell>
        </row>
        <row r="16675">
          <cell r="A16675" t="str">
            <v>Data Analyst</v>
          </cell>
          <cell r="H16675">
            <v>45260.621562499997</v>
          </cell>
        </row>
        <row r="16676">
          <cell r="A16676" t="str">
            <v>Data Scientist</v>
          </cell>
          <cell r="H16676">
            <v>45119.501851851863</v>
          </cell>
        </row>
        <row r="16677">
          <cell r="A16677" t="str">
            <v>Data Scientist</v>
          </cell>
          <cell r="H16677">
            <v>45161.002280092587</v>
          </cell>
        </row>
        <row r="16678">
          <cell r="A16678" t="str">
            <v>Senior Data Scientist</v>
          </cell>
          <cell r="H16678">
            <v>44991.351956018523</v>
          </cell>
        </row>
        <row r="16679">
          <cell r="A16679" t="str">
            <v>Data Analyst</v>
          </cell>
          <cell r="H16679">
            <v>45015.394849537042</v>
          </cell>
        </row>
        <row r="16680">
          <cell r="A16680" t="str">
            <v>Senior Data Engineer</v>
          </cell>
          <cell r="H16680">
            <v>44993.926770833343</v>
          </cell>
        </row>
        <row r="16681">
          <cell r="A16681" t="str">
            <v>Data Analyst</v>
          </cell>
          <cell r="H16681">
            <v>44959.59447916667</v>
          </cell>
        </row>
        <row r="16682">
          <cell r="A16682" t="str">
            <v>Data Analyst</v>
          </cell>
          <cell r="H16682">
            <v>45263.792743055557</v>
          </cell>
        </row>
        <row r="16683">
          <cell r="A16683" t="str">
            <v>Data Engineer</v>
          </cell>
          <cell r="H16683">
            <v>44950.269062500003</v>
          </cell>
        </row>
        <row r="16684">
          <cell r="A16684" t="str">
            <v>Data Scientist</v>
          </cell>
          <cell r="H16684">
            <v>45055.893553240741</v>
          </cell>
        </row>
        <row r="16685">
          <cell r="A16685" t="str">
            <v>Data Scientist</v>
          </cell>
          <cell r="H16685">
            <v>45054.421527777777</v>
          </cell>
        </row>
        <row r="16686">
          <cell r="A16686" t="str">
            <v>Senior Data Scientist</v>
          </cell>
          <cell r="H16686">
            <v>45215.488402777781</v>
          </cell>
        </row>
        <row r="16687">
          <cell r="A16687" t="str">
            <v>Data Analyst</v>
          </cell>
          <cell r="H16687">
            <v>45171.750462962962</v>
          </cell>
        </row>
        <row r="16688">
          <cell r="A16688" t="str">
            <v>Machine Learning Engineer</v>
          </cell>
          <cell r="H16688">
            <v>45132.467152777783</v>
          </cell>
        </row>
        <row r="16689">
          <cell r="A16689" t="str">
            <v>Data Scientist</v>
          </cell>
          <cell r="H16689">
            <v>44948.01425925926</v>
          </cell>
        </row>
        <row r="16690">
          <cell r="A16690" t="str">
            <v>Data Engineer</v>
          </cell>
          <cell r="H16690">
            <v>45083.686307870368</v>
          </cell>
        </row>
        <row r="16691">
          <cell r="A16691" t="str">
            <v>Data Analyst</v>
          </cell>
          <cell r="H16691">
            <v>45180.750347222223</v>
          </cell>
        </row>
        <row r="16692">
          <cell r="A16692" t="str">
            <v>Data Engineer</v>
          </cell>
          <cell r="H16692">
            <v>44992.313090277778</v>
          </cell>
        </row>
        <row r="16693">
          <cell r="A16693" t="str">
            <v>Senior Data Engineer</v>
          </cell>
          <cell r="H16693">
            <v>44963.464814814812</v>
          </cell>
        </row>
        <row r="16694">
          <cell r="A16694" t="str">
            <v>Data Analyst</v>
          </cell>
          <cell r="H16694">
            <v>44978.848368055558</v>
          </cell>
        </row>
        <row r="16695">
          <cell r="A16695" t="str">
            <v>Data Scientist</v>
          </cell>
          <cell r="H16695">
            <v>45108.669675925928</v>
          </cell>
        </row>
        <row r="16696">
          <cell r="A16696" t="str">
            <v>Data Engineer</v>
          </cell>
          <cell r="H16696">
            <v>45258.320960648147</v>
          </cell>
        </row>
        <row r="16697">
          <cell r="A16697" t="str">
            <v>Data Analyst</v>
          </cell>
          <cell r="H16697">
            <v>45171.50141203704</v>
          </cell>
        </row>
        <row r="16698">
          <cell r="A16698" t="str">
            <v>Data Scientist</v>
          </cell>
          <cell r="H16698">
            <v>44932.983425925922</v>
          </cell>
        </row>
        <row r="16699">
          <cell r="A16699" t="str">
            <v>Data Scientist</v>
          </cell>
          <cell r="H16699">
            <v>45042.587002314824</v>
          </cell>
        </row>
        <row r="16700">
          <cell r="A16700" t="str">
            <v>Data Analyst</v>
          </cell>
          <cell r="H16700">
            <v>45136.000960648147</v>
          </cell>
        </row>
        <row r="16701">
          <cell r="A16701" t="str">
            <v>Data Scientist</v>
          </cell>
          <cell r="H16701">
            <v>45280.313425925917</v>
          </cell>
        </row>
        <row r="16702">
          <cell r="A16702" t="str">
            <v>Data Scientist</v>
          </cell>
          <cell r="H16702">
            <v>45014.422256944446</v>
          </cell>
        </row>
        <row r="16703">
          <cell r="A16703" t="str">
            <v>Senior Data Engineer</v>
          </cell>
          <cell r="H16703">
            <v>45106.900775462957</v>
          </cell>
        </row>
        <row r="16704">
          <cell r="A16704" t="str">
            <v>Data Analyst</v>
          </cell>
          <cell r="H16704">
            <v>45044.792708333327</v>
          </cell>
        </row>
        <row r="16705">
          <cell r="A16705" t="str">
            <v>Senior Data Scientist</v>
          </cell>
          <cell r="H16705">
            <v>45146.460740740738</v>
          </cell>
        </row>
        <row r="16706">
          <cell r="A16706" t="str">
            <v>Data Engineer</v>
          </cell>
          <cell r="H16706">
            <v>45190.658159722218</v>
          </cell>
        </row>
        <row r="16707">
          <cell r="A16707" t="str">
            <v>Data Scientist</v>
          </cell>
          <cell r="H16707">
            <v>44975.793923611112</v>
          </cell>
        </row>
        <row r="16708">
          <cell r="A16708" t="str">
            <v>Data Analyst</v>
          </cell>
          <cell r="H16708">
            <v>45054.668495370373</v>
          </cell>
        </row>
        <row r="16709">
          <cell r="A16709" t="str">
            <v>Data Scientist</v>
          </cell>
          <cell r="H16709">
            <v>45236.507488425923</v>
          </cell>
        </row>
        <row r="16710">
          <cell r="A16710" t="str">
            <v>Data Engineer</v>
          </cell>
          <cell r="H16710">
            <v>45157.337777777779</v>
          </cell>
        </row>
        <row r="16711">
          <cell r="A16711" t="str">
            <v>Data Engineer</v>
          </cell>
          <cell r="H16711">
            <v>45132.421724537038</v>
          </cell>
        </row>
        <row r="16712">
          <cell r="A16712" t="str">
            <v>Data Engineer</v>
          </cell>
          <cell r="H16712">
            <v>45231.83734953704</v>
          </cell>
        </row>
        <row r="16713">
          <cell r="A16713" t="str">
            <v>Data Engineer</v>
          </cell>
          <cell r="H16713">
            <v>45097.670057870368</v>
          </cell>
        </row>
        <row r="16714">
          <cell r="A16714" t="str">
            <v>Data Engineer</v>
          </cell>
          <cell r="H16714">
            <v>44985.901435185187</v>
          </cell>
        </row>
        <row r="16715">
          <cell r="A16715" t="str">
            <v>Data Engineer</v>
          </cell>
          <cell r="H16715">
            <v>45186.255798611113</v>
          </cell>
        </row>
        <row r="16716">
          <cell r="A16716" t="str">
            <v>Data Analyst</v>
          </cell>
          <cell r="H16716">
            <v>44995.666909722233</v>
          </cell>
        </row>
        <row r="16717">
          <cell r="A16717" t="str">
            <v>Data Analyst</v>
          </cell>
          <cell r="H16717">
            <v>45091.584444444437</v>
          </cell>
        </row>
        <row r="16718">
          <cell r="A16718" t="str">
            <v>Data Analyst</v>
          </cell>
          <cell r="H16718">
            <v>45127.792974537027</v>
          </cell>
        </row>
        <row r="16719">
          <cell r="A16719" t="str">
            <v>Data Engineer</v>
          </cell>
          <cell r="H16719">
            <v>44970.357418981483</v>
          </cell>
        </row>
        <row r="16720">
          <cell r="A16720" t="str">
            <v>Senior Data Engineer</v>
          </cell>
          <cell r="H16720">
            <v>44974.800752314812</v>
          </cell>
        </row>
        <row r="16721">
          <cell r="A16721" t="str">
            <v>Data Scientist</v>
          </cell>
          <cell r="H16721">
            <v>44967.752812500003</v>
          </cell>
        </row>
        <row r="16722">
          <cell r="A16722" t="str">
            <v>Business Analyst</v>
          </cell>
          <cell r="H16722">
            <v>45217.125798611109</v>
          </cell>
        </row>
        <row r="16723">
          <cell r="A16723" t="str">
            <v>Data Analyst</v>
          </cell>
          <cell r="H16723">
            <v>45212.70989583333</v>
          </cell>
        </row>
        <row r="16724">
          <cell r="A16724" t="str">
            <v>Data Engineer</v>
          </cell>
          <cell r="H16724">
            <v>45216.818969907406</v>
          </cell>
        </row>
        <row r="16725">
          <cell r="A16725" t="str">
            <v>Data Analyst</v>
          </cell>
          <cell r="H16725">
            <v>45005.589930555558</v>
          </cell>
        </row>
        <row r="16726">
          <cell r="A16726" t="str">
            <v>Data Scientist</v>
          </cell>
          <cell r="H16726">
            <v>45137.418344907397</v>
          </cell>
        </row>
        <row r="16727">
          <cell r="A16727" t="str">
            <v>Senior Data Analyst</v>
          </cell>
          <cell r="H16727">
            <v>45013.334733796299</v>
          </cell>
        </row>
        <row r="16728">
          <cell r="A16728" t="str">
            <v>Data Engineer</v>
          </cell>
          <cell r="H16728">
            <v>45165.2731712963</v>
          </cell>
        </row>
        <row r="16729">
          <cell r="A16729" t="str">
            <v>Data Scientist</v>
          </cell>
          <cell r="H16729">
            <v>45157.502083333333</v>
          </cell>
        </row>
        <row r="16730">
          <cell r="A16730" t="str">
            <v>Senior Data Engineer</v>
          </cell>
          <cell r="H16730">
            <v>45021.131585648152</v>
          </cell>
        </row>
        <row r="16731">
          <cell r="A16731" t="str">
            <v>Data Analyst</v>
          </cell>
          <cell r="H16731">
            <v>45280.500625000001</v>
          </cell>
        </row>
        <row r="16732">
          <cell r="A16732" t="str">
            <v>Data Engineer</v>
          </cell>
          <cell r="H16732">
            <v>44995.428356481483</v>
          </cell>
        </row>
        <row r="16733">
          <cell r="A16733" t="str">
            <v>Data Analyst</v>
          </cell>
          <cell r="H16733">
            <v>45042.584687499999</v>
          </cell>
        </row>
        <row r="16734">
          <cell r="A16734" t="str">
            <v>Data Scientist</v>
          </cell>
          <cell r="H16734">
            <v>45161.460636574076</v>
          </cell>
        </row>
        <row r="16735">
          <cell r="A16735" t="str">
            <v>Data Engineer</v>
          </cell>
          <cell r="H16735">
            <v>45106.421863425923</v>
          </cell>
        </row>
        <row r="16736">
          <cell r="A16736" t="str">
            <v>Data Scientist</v>
          </cell>
          <cell r="H16736">
            <v>45291.292199074072</v>
          </cell>
        </row>
        <row r="16737">
          <cell r="A16737" t="str">
            <v>Data Scientist</v>
          </cell>
          <cell r="H16737">
            <v>45055.673622685194</v>
          </cell>
        </row>
        <row r="16738">
          <cell r="A16738" t="str">
            <v>Data Analyst</v>
          </cell>
          <cell r="H16738">
            <v>44939.930648148147</v>
          </cell>
        </row>
        <row r="16739">
          <cell r="A16739" t="str">
            <v>Data Engineer</v>
          </cell>
          <cell r="H16739">
            <v>45131.7966087963</v>
          </cell>
        </row>
        <row r="16740">
          <cell r="A16740" t="str">
            <v>Senior Data Engineer</v>
          </cell>
          <cell r="H16740">
            <v>44999.394259259258</v>
          </cell>
        </row>
        <row r="16741">
          <cell r="A16741" t="str">
            <v>Senior Data Engineer</v>
          </cell>
          <cell r="H16741">
            <v>45094.199884259258</v>
          </cell>
        </row>
        <row r="16742">
          <cell r="A16742" t="str">
            <v>Data Scientist</v>
          </cell>
          <cell r="H16742">
            <v>45228.105115740742</v>
          </cell>
        </row>
        <row r="16743">
          <cell r="A16743" t="str">
            <v>Senior Data Scientist</v>
          </cell>
          <cell r="H16743">
            <v>45081.980879629627</v>
          </cell>
        </row>
        <row r="16744">
          <cell r="A16744" t="str">
            <v>Data Scientist</v>
          </cell>
          <cell r="H16744">
            <v>45289.016655092593</v>
          </cell>
        </row>
        <row r="16745">
          <cell r="A16745" t="str">
            <v>Data Scientist</v>
          </cell>
          <cell r="H16745">
            <v>45105.848946759259</v>
          </cell>
        </row>
        <row r="16746">
          <cell r="A16746" t="str">
            <v>Data Analyst</v>
          </cell>
          <cell r="H16746">
            <v>45039.334537037037</v>
          </cell>
        </row>
        <row r="16747">
          <cell r="A16747" t="str">
            <v>Data Engineer</v>
          </cell>
          <cell r="H16747">
            <v>45125.794340277767</v>
          </cell>
        </row>
        <row r="16748">
          <cell r="A16748" t="str">
            <v>Data Analyst</v>
          </cell>
          <cell r="H16748">
            <v>45195.625659722216</v>
          </cell>
        </row>
        <row r="16749">
          <cell r="A16749" t="str">
            <v>Data Scientist</v>
          </cell>
          <cell r="H16749">
            <v>44937.014699074083</v>
          </cell>
        </row>
        <row r="16750">
          <cell r="A16750" t="str">
            <v>Senior Data Engineer</v>
          </cell>
          <cell r="H16750">
            <v>45057.71497685185</v>
          </cell>
        </row>
        <row r="16751">
          <cell r="A16751" t="str">
            <v>Data Scientist</v>
          </cell>
          <cell r="H16751">
            <v>45054.463159722232</v>
          </cell>
        </row>
        <row r="16752">
          <cell r="A16752" t="str">
            <v>Data Analyst</v>
          </cell>
          <cell r="H16752">
            <v>45125.635416666657</v>
          </cell>
        </row>
        <row r="16753">
          <cell r="A16753" t="str">
            <v>Data Scientist</v>
          </cell>
          <cell r="H16753">
            <v>45041.316527777781</v>
          </cell>
        </row>
        <row r="16754">
          <cell r="A16754" t="str">
            <v>Senior Data Scientist</v>
          </cell>
          <cell r="H16754">
            <v>45104.997604166667</v>
          </cell>
        </row>
        <row r="16755">
          <cell r="A16755" t="str">
            <v>Business Analyst</v>
          </cell>
          <cell r="H16755">
            <v>45202.000138888892</v>
          </cell>
        </row>
        <row r="16756">
          <cell r="A16756" t="str">
            <v>Senior Data Analyst</v>
          </cell>
          <cell r="H16756">
            <v>45056.358611111107</v>
          </cell>
        </row>
        <row r="16757">
          <cell r="A16757" t="str">
            <v>Data Analyst</v>
          </cell>
          <cell r="H16757">
            <v>45056.929398148153</v>
          </cell>
        </row>
        <row r="16758">
          <cell r="A16758" t="str">
            <v>Data Analyst</v>
          </cell>
          <cell r="H16758">
            <v>45230.498391203713</v>
          </cell>
        </row>
        <row r="16759">
          <cell r="A16759" t="str">
            <v>Data Analyst</v>
          </cell>
          <cell r="H16759">
            <v>45021.792951388888</v>
          </cell>
        </row>
        <row r="16760">
          <cell r="A16760" t="str">
            <v>Data Engineer</v>
          </cell>
          <cell r="H16760">
            <v>44982.172314814823</v>
          </cell>
        </row>
        <row r="16761">
          <cell r="A16761" t="str">
            <v>Data Engineer</v>
          </cell>
          <cell r="H16761">
            <v>45056.130381944437</v>
          </cell>
        </row>
        <row r="16762">
          <cell r="A16762" t="str">
            <v>Senior Data Engineer</v>
          </cell>
          <cell r="H16762">
            <v>45270.138935185183</v>
          </cell>
        </row>
        <row r="16763">
          <cell r="A16763" t="str">
            <v>Senior Data Engineer</v>
          </cell>
          <cell r="H16763">
            <v>45103.349050925928</v>
          </cell>
        </row>
        <row r="16764">
          <cell r="A16764" t="str">
            <v>Data Analyst</v>
          </cell>
          <cell r="H16764">
            <v>45084.805462962962</v>
          </cell>
        </row>
        <row r="16765">
          <cell r="A16765" t="str">
            <v>Senior Data Engineer</v>
          </cell>
          <cell r="H16765">
            <v>45084.704687500001</v>
          </cell>
        </row>
        <row r="16766">
          <cell r="A16766" t="str">
            <v>Data Analyst</v>
          </cell>
          <cell r="H16766">
            <v>45163.583680555559</v>
          </cell>
        </row>
        <row r="16767">
          <cell r="A16767" t="str">
            <v>Senior Data Engineer</v>
          </cell>
          <cell r="H16767">
            <v>45040.299143518518</v>
          </cell>
        </row>
        <row r="16768">
          <cell r="A16768" t="str">
            <v>Data Engineer</v>
          </cell>
          <cell r="H16768">
            <v>45149.417094907411</v>
          </cell>
        </row>
        <row r="16769">
          <cell r="A16769" t="str">
            <v>Data Engineer</v>
          </cell>
          <cell r="H16769">
            <v>45007.764965277784</v>
          </cell>
        </row>
        <row r="16770">
          <cell r="A16770" t="str">
            <v>Data Analyst</v>
          </cell>
          <cell r="H16770">
            <v>45087.666574074072</v>
          </cell>
        </row>
        <row r="16771">
          <cell r="A16771" t="str">
            <v>Data Scientist</v>
          </cell>
          <cell r="H16771">
            <v>45024.585405092592</v>
          </cell>
        </row>
        <row r="16772">
          <cell r="A16772" t="str">
            <v>Data Engineer</v>
          </cell>
          <cell r="H16772">
            <v>45055.440613425933</v>
          </cell>
        </row>
        <row r="16773">
          <cell r="A16773" t="str">
            <v>Senior Data Scientist</v>
          </cell>
          <cell r="H16773">
            <v>45189.877546296288</v>
          </cell>
        </row>
        <row r="16774">
          <cell r="A16774" t="str">
            <v>Data Analyst</v>
          </cell>
          <cell r="H16774">
            <v>45103.58357638889</v>
          </cell>
        </row>
        <row r="16775">
          <cell r="A16775" t="str">
            <v>Data Analyst</v>
          </cell>
          <cell r="H16775">
            <v>45008.463692129633</v>
          </cell>
        </row>
        <row r="16776">
          <cell r="A16776" t="str">
            <v>Data Scientist</v>
          </cell>
          <cell r="H16776">
            <v>45146.253692129627</v>
          </cell>
        </row>
        <row r="16777">
          <cell r="A16777" t="str">
            <v>Data Engineer</v>
          </cell>
          <cell r="H16777">
            <v>45189.786782407413</v>
          </cell>
        </row>
        <row r="16778">
          <cell r="A16778" t="str">
            <v>Data Engineer</v>
          </cell>
          <cell r="H16778">
            <v>45113.130324074067</v>
          </cell>
        </row>
        <row r="16779">
          <cell r="A16779" t="str">
            <v>Senior Data Engineer</v>
          </cell>
          <cell r="H16779">
            <v>45015.024282407408</v>
          </cell>
        </row>
        <row r="16780">
          <cell r="A16780" t="str">
            <v>Data Scientist</v>
          </cell>
          <cell r="H16780">
            <v>44953.462638888886</v>
          </cell>
        </row>
        <row r="16781">
          <cell r="A16781" t="str">
            <v>Data Analyst</v>
          </cell>
          <cell r="H16781">
            <v>45229.08425925926</v>
          </cell>
        </row>
        <row r="16782">
          <cell r="A16782" t="str">
            <v>Data Engineer</v>
          </cell>
          <cell r="H16782">
            <v>44998.593888888892</v>
          </cell>
        </row>
        <row r="16783">
          <cell r="A16783" t="str">
            <v>Data Scientist</v>
          </cell>
          <cell r="H16783">
            <v>44933.231550925928</v>
          </cell>
        </row>
        <row r="16784">
          <cell r="A16784" t="str">
            <v>Business Analyst</v>
          </cell>
          <cell r="H16784">
            <v>45092.204722222217</v>
          </cell>
        </row>
        <row r="16785">
          <cell r="A16785" t="str">
            <v>Data Analyst</v>
          </cell>
          <cell r="H16785">
            <v>45044.250821759262</v>
          </cell>
        </row>
        <row r="16786">
          <cell r="A16786" t="str">
            <v>Data Engineer</v>
          </cell>
          <cell r="H16786">
            <v>44957.19017361111</v>
          </cell>
        </row>
        <row r="16787">
          <cell r="A16787" t="str">
            <v>Senior Data Engineer</v>
          </cell>
          <cell r="H16787">
            <v>45016.422766203701</v>
          </cell>
        </row>
        <row r="16788">
          <cell r="A16788" t="str">
            <v>Business Analyst</v>
          </cell>
          <cell r="H16788">
            <v>45280.430752314824</v>
          </cell>
        </row>
        <row r="16789">
          <cell r="A16789" t="str">
            <v>Data Analyst</v>
          </cell>
          <cell r="H16789">
            <v>45183.417141203703</v>
          </cell>
        </row>
        <row r="16790">
          <cell r="A16790" t="str">
            <v>Data Scientist</v>
          </cell>
          <cell r="H16790">
            <v>45267.877280092587</v>
          </cell>
        </row>
        <row r="16791">
          <cell r="A16791" t="str">
            <v>Software Engineer</v>
          </cell>
          <cell r="H16791">
            <v>45036.887465277781</v>
          </cell>
        </row>
        <row r="16792">
          <cell r="A16792" t="str">
            <v>Data Scientist</v>
          </cell>
          <cell r="H16792">
            <v>45288.00136574074</v>
          </cell>
        </row>
        <row r="16793">
          <cell r="A16793" t="str">
            <v>Data Analyst</v>
          </cell>
          <cell r="H16793">
            <v>45072.892152777778</v>
          </cell>
        </row>
        <row r="16794">
          <cell r="A16794" t="str">
            <v>Senior Data Scientist</v>
          </cell>
          <cell r="H16794">
            <v>45083.961631944447</v>
          </cell>
        </row>
        <row r="16795">
          <cell r="A16795" t="str">
            <v>Data Analyst</v>
          </cell>
          <cell r="H16795">
            <v>45041.959201388891</v>
          </cell>
        </row>
        <row r="16796">
          <cell r="A16796" t="str">
            <v>Senior Data Analyst</v>
          </cell>
          <cell r="H16796">
            <v>45092.566006944442</v>
          </cell>
        </row>
        <row r="16797">
          <cell r="A16797" t="str">
            <v>Data Engineer</v>
          </cell>
          <cell r="H16797">
            <v>45008.397349537037</v>
          </cell>
        </row>
        <row r="16798">
          <cell r="A16798" t="str">
            <v>Data Scientist</v>
          </cell>
          <cell r="H16798">
            <v>44996.295173611114</v>
          </cell>
        </row>
        <row r="16799">
          <cell r="A16799" t="str">
            <v>Data Analyst</v>
          </cell>
          <cell r="H16799">
            <v>44992.749988425923</v>
          </cell>
        </row>
        <row r="16800">
          <cell r="A16800" t="str">
            <v>Data Scientist</v>
          </cell>
          <cell r="H16800">
            <v>45044.583738425928</v>
          </cell>
        </row>
        <row r="16801">
          <cell r="A16801" t="str">
            <v>Data Scientist</v>
          </cell>
          <cell r="H16801">
            <v>45120.537534722222</v>
          </cell>
        </row>
        <row r="16802">
          <cell r="A16802" t="str">
            <v>Machine Learning Engineer</v>
          </cell>
          <cell r="H16802">
            <v>45196.84547453704</v>
          </cell>
        </row>
        <row r="16803">
          <cell r="A16803" t="str">
            <v>Data Scientist</v>
          </cell>
          <cell r="H16803">
            <v>44993.918819444443</v>
          </cell>
        </row>
        <row r="16804">
          <cell r="A16804" t="str">
            <v>Senior Data Engineer</v>
          </cell>
          <cell r="H16804">
            <v>45189.712858796287</v>
          </cell>
        </row>
        <row r="16805">
          <cell r="A16805" t="str">
            <v>Data Analyst</v>
          </cell>
          <cell r="H16805">
            <v>45012.33016203704</v>
          </cell>
        </row>
        <row r="16806">
          <cell r="A16806" t="str">
            <v>Senior Data Scientist</v>
          </cell>
          <cell r="H16806">
            <v>45168.741157407407</v>
          </cell>
        </row>
        <row r="16807">
          <cell r="A16807" t="str">
            <v>Data Analyst</v>
          </cell>
          <cell r="H16807">
            <v>44953.501261574071</v>
          </cell>
        </row>
        <row r="16808">
          <cell r="A16808" t="str">
            <v>Data Analyst</v>
          </cell>
          <cell r="H16808">
            <v>45131.960173611107</v>
          </cell>
        </row>
        <row r="16809">
          <cell r="A16809" t="str">
            <v>Data Engineer</v>
          </cell>
          <cell r="H16809">
            <v>45194.086192129631</v>
          </cell>
        </row>
        <row r="16810">
          <cell r="A16810" t="str">
            <v>Data Engineer</v>
          </cell>
          <cell r="H16810">
            <v>45146.46465277778</v>
          </cell>
        </row>
        <row r="16811">
          <cell r="A16811" t="str">
            <v>Senior Data Scientist</v>
          </cell>
          <cell r="H16811">
            <v>45075.335162037038</v>
          </cell>
        </row>
        <row r="16812">
          <cell r="A16812" t="str">
            <v>Data Engineer</v>
          </cell>
          <cell r="H16812">
            <v>44967.891550925917</v>
          </cell>
        </row>
        <row r="16813">
          <cell r="A16813" t="str">
            <v>Data Scientist</v>
          </cell>
          <cell r="H16813">
            <v>45006.972962962973</v>
          </cell>
        </row>
        <row r="16814">
          <cell r="A16814" t="str">
            <v>Data Scientist</v>
          </cell>
          <cell r="H16814">
            <v>45155.336041666669</v>
          </cell>
        </row>
        <row r="16815">
          <cell r="A16815" t="str">
            <v>Business Analyst</v>
          </cell>
          <cell r="H16815">
            <v>45133.292696759258</v>
          </cell>
        </row>
        <row r="16816">
          <cell r="A16816" t="str">
            <v>Data Analyst</v>
          </cell>
          <cell r="H16816">
            <v>45057.793888888889</v>
          </cell>
        </row>
        <row r="16817">
          <cell r="A16817" t="str">
            <v>Senior Data Analyst</v>
          </cell>
          <cell r="H16817">
            <v>45035.291678240741</v>
          </cell>
        </row>
        <row r="16818">
          <cell r="A16818" t="str">
            <v>Data Scientist</v>
          </cell>
          <cell r="H16818">
            <v>45086.834965277783</v>
          </cell>
        </row>
        <row r="16819">
          <cell r="A16819" t="str">
            <v>Senior Data Engineer</v>
          </cell>
          <cell r="H16819">
            <v>45230.665937500002</v>
          </cell>
        </row>
        <row r="16820">
          <cell r="A16820" t="str">
            <v>Senior Data Scientist</v>
          </cell>
          <cell r="H16820">
            <v>45259.551574074067</v>
          </cell>
        </row>
        <row r="16821">
          <cell r="A16821" t="str">
            <v>Data Engineer</v>
          </cell>
          <cell r="H16821">
            <v>45204.006562499999</v>
          </cell>
        </row>
        <row r="16822">
          <cell r="A16822" t="str">
            <v>Data Scientist</v>
          </cell>
          <cell r="H16822">
            <v>44985.816886574074</v>
          </cell>
        </row>
        <row r="16823">
          <cell r="A16823" t="str">
            <v>Data Analyst</v>
          </cell>
          <cell r="H16823">
            <v>45012.917858796303</v>
          </cell>
        </row>
        <row r="16824">
          <cell r="A16824" t="str">
            <v>Data Scientist</v>
          </cell>
          <cell r="H16824">
            <v>45034.837187500001</v>
          </cell>
        </row>
        <row r="16825">
          <cell r="A16825" t="str">
            <v>Data Analyst</v>
          </cell>
          <cell r="H16825">
            <v>44949.791689814818</v>
          </cell>
        </row>
        <row r="16826">
          <cell r="A16826" t="str">
            <v>Data Engineer</v>
          </cell>
          <cell r="H16826">
            <v>44964.949317129627</v>
          </cell>
        </row>
        <row r="16827">
          <cell r="A16827" t="str">
            <v>Data Engineer</v>
          </cell>
          <cell r="H16827">
            <v>45190.753009259257</v>
          </cell>
        </row>
        <row r="16828">
          <cell r="A16828" t="str">
            <v>Data Scientist</v>
          </cell>
          <cell r="H16828">
            <v>44981.961655092593</v>
          </cell>
        </row>
        <row r="16829">
          <cell r="A16829" t="str">
            <v>Data Engineer</v>
          </cell>
          <cell r="H16829">
            <v>44978.978275462963</v>
          </cell>
        </row>
        <row r="16830">
          <cell r="A16830" t="str">
            <v>Data Analyst</v>
          </cell>
          <cell r="H16830">
            <v>45008.417523148149</v>
          </cell>
        </row>
        <row r="16831">
          <cell r="A16831" t="str">
            <v>Data Analyst</v>
          </cell>
          <cell r="H16831">
            <v>45049.083368055559</v>
          </cell>
        </row>
        <row r="16832">
          <cell r="A16832" t="str">
            <v>Data Scientist</v>
          </cell>
          <cell r="H16832">
            <v>45083.628055555557</v>
          </cell>
        </row>
        <row r="16833">
          <cell r="A16833" t="str">
            <v>Data Analyst</v>
          </cell>
          <cell r="H16833">
            <v>45096.709074074082</v>
          </cell>
        </row>
        <row r="16834">
          <cell r="A16834" t="str">
            <v>Data Engineer</v>
          </cell>
          <cell r="H16834">
            <v>45104.729212962957</v>
          </cell>
        </row>
        <row r="16835">
          <cell r="A16835" t="str">
            <v>Data Analyst</v>
          </cell>
          <cell r="H16835">
            <v>45254.433634259258</v>
          </cell>
        </row>
        <row r="16836">
          <cell r="A16836" t="str">
            <v>Data Scientist</v>
          </cell>
          <cell r="H16836">
            <v>45206.002141203702</v>
          </cell>
        </row>
        <row r="16837">
          <cell r="A16837" t="str">
            <v>Senior Data Analyst</v>
          </cell>
          <cell r="H16837">
            <v>45030.334710648152</v>
          </cell>
        </row>
        <row r="16838">
          <cell r="A16838" t="str">
            <v>Senior Data Scientist</v>
          </cell>
          <cell r="H16838">
            <v>45078.81050925926</v>
          </cell>
        </row>
        <row r="16839">
          <cell r="A16839" t="str">
            <v>Data Scientist</v>
          </cell>
          <cell r="H16839">
            <v>45246.292511574073</v>
          </cell>
        </row>
        <row r="16840">
          <cell r="A16840" t="str">
            <v>Data Analyst</v>
          </cell>
          <cell r="H16840">
            <v>44973.916956018518</v>
          </cell>
        </row>
        <row r="16841">
          <cell r="A16841" t="str">
            <v>Data Analyst</v>
          </cell>
          <cell r="H16841">
            <v>45043.750173611108</v>
          </cell>
        </row>
        <row r="16842">
          <cell r="A16842" t="str">
            <v>Data Engineer</v>
          </cell>
          <cell r="H16842">
            <v>45037.811493055553</v>
          </cell>
        </row>
        <row r="16843">
          <cell r="A16843" t="str">
            <v>Machine Learning Engineer</v>
          </cell>
          <cell r="H16843">
            <v>45257.4612037037</v>
          </cell>
        </row>
        <row r="16844">
          <cell r="A16844" t="str">
            <v>Data Scientist</v>
          </cell>
          <cell r="H16844">
            <v>45105.476701388892</v>
          </cell>
        </row>
        <row r="16845">
          <cell r="A16845" t="str">
            <v>Data Engineer</v>
          </cell>
          <cell r="H16845">
            <v>45201.64607638889</v>
          </cell>
        </row>
        <row r="16846">
          <cell r="A16846" t="str">
            <v>Data Scientist</v>
          </cell>
          <cell r="H16846">
            <v>44975.420347222222</v>
          </cell>
        </row>
        <row r="16847">
          <cell r="A16847" t="str">
            <v>Senior Data Scientist</v>
          </cell>
          <cell r="H16847">
            <v>45056.872835648152</v>
          </cell>
        </row>
        <row r="16848">
          <cell r="A16848" t="str">
            <v>Machine Learning Engineer</v>
          </cell>
          <cell r="H16848">
            <v>45250.75271990741</v>
          </cell>
        </row>
        <row r="16849">
          <cell r="A16849" t="str">
            <v>Data Engineer</v>
          </cell>
          <cell r="H16849">
            <v>44964.209293981483</v>
          </cell>
        </row>
        <row r="16850">
          <cell r="A16850" t="str">
            <v>Data Scientist</v>
          </cell>
          <cell r="H16850">
            <v>44942.946180555547</v>
          </cell>
        </row>
        <row r="16851">
          <cell r="A16851" t="str">
            <v>Data Analyst</v>
          </cell>
          <cell r="H16851">
            <v>45000.855520833327</v>
          </cell>
        </row>
        <row r="16852">
          <cell r="A16852" t="str">
            <v>Data Engineer</v>
          </cell>
          <cell r="H16852">
            <v>45014.523043981477</v>
          </cell>
        </row>
        <row r="16853">
          <cell r="A16853" t="str">
            <v>Data Analyst</v>
          </cell>
          <cell r="H16853">
            <v>45282.351539351846</v>
          </cell>
        </row>
        <row r="16854">
          <cell r="A16854" t="str">
            <v>Data Engineer</v>
          </cell>
          <cell r="H16854">
            <v>44970.548703703702</v>
          </cell>
        </row>
        <row r="16855">
          <cell r="A16855" t="str">
            <v>Data Analyst</v>
          </cell>
          <cell r="H16855">
            <v>45200.084641203714</v>
          </cell>
        </row>
        <row r="16856">
          <cell r="A16856" t="str">
            <v>Data Analyst</v>
          </cell>
          <cell r="H16856">
            <v>45133.625405092593</v>
          </cell>
        </row>
        <row r="16857">
          <cell r="A16857" t="str">
            <v>Data Scientist</v>
          </cell>
          <cell r="H16857">
            <v>44942.683807870373</v>
          </cell>
        </row>
        <row r="16858">
          <cell r="A16858" t="str">
            <v>Data Scientist</v>
          </cell>
          <cell r="H16858">
            <v>45027.960520833331</v>
          </cell>
        </row>
        <row r="16859">
          <cell r="A16859" t="str">
            <v>Data Analyst</v>
          </cell>
          <cell r="H16859">
            <v>45255.292002314818</v>
          </cell>
        </row>
        <row r="16860">
          <cell r="A16860" t="str">
            <v>Data Scientist</v>
          </cell>
          <cell r="H16860">
            <v>45287.502326388887</v>
          </cell>
        </row>
        <row r="16861">
          <cell r="A16861" t="str">
            <v>Data Analyst</v>
          </cell>
          <cell r="H16861">
            <v>44950.665208333332</v>
          </cell>
        </row>
        <row r="16862">
          <cell r="A16862" t="str">
            <v>Senior Data Scientist</v>
          </cell>
          <cell r="H16862">
            <v>45207.751284722217</v>
          </cell>
        </row>
        <row r="16863">
          <cell r="A16863" t="str">
            <v>Data Engineer</v>
          </cell>
          <cell r="H16863">
            <v>45118.717847222222</v>
          </cell>
        </row>
        <row r="16864">
          <cell r="A16864" t="str">
            <v>Data Engineer</v>
          </cell>
          <cell r="H16864">
            <v>45182.606087962973</v>
          </cell>
        </row>
        <row r="16865">
          <cell r="A16865" t="str">
            <v>Data Analyst</v>
          </cell>
          <cell r="H16865">
            <v>45252.375428240739</v>
          </cell>
        </row>
        <row r="16866">
          <cell r="A16866" t="str">
            <v>Data Scientist</v>
          </cell>
          <cell r="H16866">
            <v>45229.292546296303</v>
          </cell>
        </row>
        <row r="16867">
          <cell r="A16867" t="str">
            <v>Data Analyst</v>
          </cell>
          <cell r="H16867">
            <v>45152.250833333332</v>
          </cell>
        </row>
        <row r="16868">
          <cell r="A16868" t="str">
            <v>Senior Data Engineer</v>
          </cell>
          <cell r="H16868">
            <v>45026.476423611108</v>
          </cell>
        </row>
        <row r="16869">
          <cell r="A16869" t="str">
            <v>Data Scientist</v>
          </cell>
          <cell r="H16869">
            <v>45136.335844907408</v>
          </cell>
        </row>
        <row r="16870">
          <cell r="A16870" t="str">
            <v>Business Analyst</v>
          </cell>
          <cell r="H16870">
            <v>45228.459236111114</v>
          </cell>
        </row>
        <row r="16871">
          <cell r="A16871" t="str">
            <v>Data Analyst</v>
          </cell>
          <cell r="H16871">
            <v>45043.626562500001</v>
          </cell>
        </row>
        <row r="16872">
          <cell r="A16872" t="str">
            <v>Data Scientist</v>
          </cell>
          <cell r="H16872">
            <v>44967.807488425933</v>
          </cell>
        </row>
        <row r="16873">
          <cell r="A16873" t="str">
            <v>Business Analyst</v>
          </cell>
          <cell r="H16873">
            <v>45198.251805555563</v>
          </cell>
        </row>
        <row r="16874">
          <cell r="A16874" t="str">
            <v>Data Scientist</v>
          </cell>
          <cell r="H16874">
            <v>45107.630254629628</v>
          </cell>
        </row>
        <row r="16875">
          <cell r="A16875" t="str">
            <v>Data Analyst</v>
          </cell>
          <cell r="H16875">
            <v>45042.628912037027</v>
          </cell>
        </row>
        <row r="16876">
          <cell r="A16876" t="str">
            <v>Senior Data Engineer</v>
          </cell>
          <cell r="H16876">
            <v>44960.605891203697</v>
          </cell>
        </row>
        <row r="16877">
          <cell r="A16877" t="str">
            <v>Data Engineer</v>
          </cell>
          <cell r="H16877">
            <v>45093.779791666668</v>
          </cell>
        </row>
        <row r="16878">
          <cell r="A16878" t="str">
            <v>Data Analyst</v>
          </cell>
          <cell r="H16878">
            <v>45138.584050925929</v>
          </cell>
        </row>
        <row r="16879">
          <cell r="A16879" t="str">
            <v>Data Analyst</v>
          </cell>
          <cell r="H16879">
            <v>45110.792847222219</v>
          </cell>
        </row>
        <row r="16880">
          <cell r="A16880" t="str">
            <v>Data Scientist</v>
          </cell>
          <cell r="H16880">
            <v>45042.546157407407</v>
          </cell>
        </row>
        <row r="16881">
          <cell r="A16881" t="str">
            <v>Data Analyst</v>
          </cell>
          <cell r="H16881">
            <v>44967.750567129631</v>
          </cell>
        </row>
        <row r="16882">
          <cell r="A16882" t="str">
            <v>Data Scientist</v>
          </cell>
          <cell r="H16882">
            <v>45029.429386574076</v>
          </cell>
        </row>
        <row r="16883">
          <cell r="A16883" t="str">
            <v>Senior Data Scientist</v>
          </cell>
          <cell r="H16883">
            <v>45030.627500000002</v>
          </cell>
        </row>
        <row r="16884">
          <cell r="A16884" t="str">
            <v>Data Analyst</v>
          </cell>
          <cell r="H16884">
            <v>45166.750162037039</v>
          </cell>
        </row>
        <row r="16885">
          <cell r="A16885" t="str">
            <v>Data Engineer</v>
          </cell>
          <cell r="H16885">
            <v>44993.797858796293</v>
          </cell>
        </row>
        <row r="16886">
          <cell r="A16886" t="str">
            <v>Senior Data Analyst</v>
          </cell>
          <cell r="H16886">
            <v>45021.678206018521</v>
          </cell>
        </row>
        <row r="16887">
          <cell r="A16887" t="str">
            <v>Data Analyst</v>
          </cell>
          <cell r="H16887">
            <v>45156.875</v>
          </cell>
        </row>
        <row r="16888">
          <cell r="A16888" t="str">
            <v>Data Engineer</v>
          </cell>
          <cell r="H16888">
            <v>44993.96471064815</v>
          </cell>
        </row>
        <row r="16889">
          <cell r="A16889" t="str">
            <v>Senior Data Analyst</v>
          </cell>
          <cell r="H16889">
            <v>45184.625138888892</v>
          </cell>
        </row>
        <row r="16890">
          <cell r="A16890" t="str">
            <v>Data Scientist</v>
          </cell>
          <cell r="H16890">
            <v>44959.96020833333</v>
          </cell>
        </row>
        <row r="16891">
          <cell r="A16891" t="str">
            <v>Data Scientist</v>
          </cell>
          <cell r="H16891">
            <v>45148.010347222233</v>
          </cell>
        </row>
        <row r="16892">
          <cell r="A16892" t="str">
            <v>Data Analyst</v>
          </cell>
          <cell r="H16892">
            <v>44965.833935185183</v>
          </cell>
        </row>
        <row r="16893">
          <cell r="A16893" t="str">
            <v>Senior Data Scientist</v>
          </cell>
          <cell r="H16893">
            <v>44929.646944444437</v>
          </cell>
        </row>
        <row r="16894">
          <cell r="A16894" t="str">
            <v>Data Analyst</v>
          </cell>
          <cell r="H16894">
            <v>45021.874988425923</v>
          </cell>
        </row>
        <row r="16895">
          <cell r="A16895" t="str">
            <v>Data Scientist</v>
          </cell>
          <cell r="H16895">
            <v>45188.001377314817</v>
          </cell>
        </row>
        <row r="16896">
          <cell r="A16896" t="str">
            <v>Data Engineer</v>
          </cell>
          <cell r="H16896">
            <v>45062.520497685182</v>
          </cell>
        </row>
        <row r="16897">
          <cell r="A16897" t="str">
            <v>Data Analyst</v>
          </cell>
          <cell r="H16897">
            <v>45072.251527777778</v>
          </cell>
        </row>
        <row r="16898">
          <cell r="A16898" t="str">
            <v>Data Scientist</v>
          </cell>
          <cell r="H16898">
            <v>45265.668680555558</v>
          </cell>
        </row>
        <row r="16899">
          <cell r="A16899" t="str">
            <v>Data Analyst</v>
          </cell>
          <cell r="H16899">
            <v>45226.790173611109</v>
          </cell>
        </row>
        <row r="16900">
          <cell r="A16900" t="str">
            <v>Data Scientist</v>
          </cell>
          <cell r="H16900">
            <v>45026.751550925917</v>
          </cell>
        </row>
        <row r="16901">
          <cell r="A16901" t="str">
            <v>Data Analyst</v>
          </cell>
          <cell r="H16901">
            <v>44944.499062499999</v>
          </cell>
        </row>
        <row r="16902">
          <cell r="A16902" t="str">
            <v>Data Engineer</v>
          </cell>
          <cell r="H16902">
            <v>45080.378252314818</v>
          </cell>
        </row>
        <row r="16903">
          <cell r="A16903" t="str">
            <v>Data Engineer</v>
          </cell>
          <cell r="H16903">
            <v>44971.641111111108</v>
          </cell>
        </row>
        <row r="16904">
          <cell r="A16904" t="str">
            <v>Senior Data Engineer</v>
          </cell>
          <cell r="H16904">
            <v>44991.763877314806</v>
          </cell>
        </row>
        <row r="16905">
          <cell r="A16905" t="str">
            <v>Senior Data Engineer</v>
          </cell>
          <cell r="H16905">
            <v>45051.476956018523</v>
          </cell>
        </row>
        <row r="16906">
          <cell r="A16906" t="str">
            <v>Data Analyst</v>
          </cell>
          <cell r="H16906">
            <v>45100.796296296299</v>
          </cell>
        </row>
        <row r="16907">
          <cell r="A16907" t="str">
            <v>Senior Data Engineer</v>
          </cell>
          <cell r="H16907">
            <v>45216.714016203703</v>
          </cell>
        </row>
        <row r="16908">
          <cell r="A16908" t="str">
            <v>Data Analyst</v>
          </cell>
          <cell r="H16908">
            <v>45121.876238425917</v>
          </cell>
        </row>
        <row r="16909">
          <cell r="A16909" t="str">
            <v>Data Engineer</v>
          </cell>
          <cell r="H16909">
            <v>45176.488993055558</v>
          </cell>
        </row>
        <row r="16910">
          <cell r="A16910" t="str">
            <v>Data Engineer</v>
          </cell>
          <cell r="H16910">
            <v>44974.877187500002</v>
          </cell>
        </row>
        <row r="16911">
          <cell r="A16911" t="str">
            <v>Data Engineer</v>
          </cell>
          <cell r="H16911">
            <v>44980.727581018517</v>
          </cell>
        </row>
        <row r="16912">
          <cell r="A16912" t="str">
            <v>Data Scientist</v>
          </cell>
          <cell r="H16912">
            <v>45272.706192129634</v>
          </cell>
        </row>
        <row r="16913">
          <cell r="A16913" t="str">
            <v>Data Engineer</v>
          </cell>
          <cell r="H16913">
            <v>45057.975312499999</v>
          </cell>
        </row>
        <row r="16914">
          <cell r="A16914" t="str">
            <v>Software Engineer</v>
          </cell>
          <cell r="H16914">
            <v>44958.457002314812</v>
          </cell>
        </row>
        <row r="16915">
          <cell r="A16915" t="str">
            <v>Data Engineer</v>
          </cell>
          <cell r="H16915">
            <v>45172.56590277778</v>
          </cell>
        </row>
        <row r="16916">
          <cell r="A16916" t="str">
            <v>Data Scientist</v>
          </cell>
          <cell r="H16916">
            <v>45155.378854166673</v>
          </cell>
        </row>
        <row r="16917">
          <cell r="A16917" t="str">
            <v>Senior Data Scientist</v>
          </cell>
          <cell r="H16917">
            <v>44998.303449074083</v>
          </cell>
        </row>
        <row r="16918">
          <cell r="A16918" t="str">
            <v>Data Analyst</v>
          </cell>
          <cell r="H16918">
            <v>44998.513819444437</v>
          </cell>
        </row>
        <row r="16919">
          <cell r="A16919" t="str">
            <v>Senior Data Scientist</v>
          </cell>
          <cell r="H16919">
            <v>44963.713368055563</v>
          </cell>
        </row>
        <row r="16920">
          <cell r="A16920" t="str">
            <v>Data Analyst</v>
          </cell>
          <cell r="H16920">
            <v>45153.875717592593</v>
          </cell>
        </row>
        <row r="16921">
          <cell r="A16921" t="str">
            <v>Senior Data Scientist</v>
          </cell>
          <cell r="H16921">
            <v>45167.83766203704</v>
          </cell>
        </row>
        <row r="16922">
          <cell r="A16922" t="str">
            <v>Data Analyst</v>
          </cell>
          <cell r="H16922">
            <v>45028.34579861111</v>
          </cell>
        </row>
        <row r="16923">
          <cell r="A16923" t="str">
            <v>Data Analyst</v>
          </cell>
          <cell r="H16923">
            <v>45093.679652777777</v>
          </cell>
        </row>
        <row r="16924">
          <cell r="A16924" t="str">
            <v>Data Analyst</v>
          </cell>
          <cell r="H16924">
            <v>45058.881944444453</v>
          </cell>
        </row>
        <row r="16925">
          <cell r="A16925" t="str">
            <v>Senior Data Engineer</v>
          </cell>
          <cell r="H16925">
            <v>45007.368125000001</v>
          </cell>
        </row>
        <row r="16926">
          <cell r="A16926" t="str">
            <v>Data Analyst</v>
          </cell>
          <cell r="H16926">
            <v>45200.110451388893</v>
          </cell>
        </row>
        <row r="16927">
          <cell r="A16927" t="str">
            <v>Data Scientist</v>
          </cell>
          <cell r="H16927">
            <v>44928.585300925923</v>
          </cell>
        </row>
        <row r="16928">
          <cell r="A16928" t="str">
            <v>Senior Data Engineer</v>
          </cell>
          <cell r="H16928">
            <v>45219.353194444448</v>
          </cell>
        </row>
        <row r="16929">
          <cell r="A16929" t="str">
            <v>Data Scientist</v>
          </cell>
          <cell r="H16929">
            <v>45149.877800925933</v>
          </cell>
        </row>
        <row r="16930">
          <cell r="A16930" t="str">
            <v>Cloud Engineer</v>
          </cell>
          <cell r="H16930">
            <v>45156.852731481478</v>
          </cell>
        </row>
        <row r="16931">
          <cell r="A16931" t="str">
            <v>Data Engineer</v>
          </cell>
          <cell r="H16931">
            <v>45138.590092592603</v>
          </cell>
        </row>
        <row r="16932">
          <cell r="A16932" t="str">
            <v>Data Scientist</v>
          </cell>
          <cell r="H16932">
            <v>45195.794641203713</v>
          </cell>
        </row>
        <row r="16933">
          <cell r="A16933" t="str">
            <v>Business Analyst</v>
          </cell>
          <cell r="H16933">
            <v>45167.586527777778</v>
          </cell>
        </row>
        <row r="16934">
          <cell r="A16934" t="str">
            <v>Data Scientist</v>
          </cell>
          <cell r="H16934">
            <v>45287.793749999997</v>
          </cell>
        </row>
        <row r="16935">
          <cell r="A16935" t="str">
            <v>Senior Data Engineer</v>
          </cell>
          <cell r="H16935">
            <v>45062.295613425929</v>
          </cell>
        </row>
        <row r="16936">
          <cell r="A16936" t="str">
            <v>Senior Data Engineer</v>
          </cell>
          <cell r="H16936">
            <v>45166.121736111112</v>
          </cell>
        </row>
        <row r="16937">
          <cell r="A16937" t="str">
            <v>Data Scientist</v>
          </cell>
          <cell r="H16937">
            <v>45012.381388888891</v>
          </cell>
        </row>
        <row r="16938">
          <cell r="A16938" t="str">
            <v>Data Analyst</v>
          </cell>
          <cell r="H16938">
            <v>45026.50099537037</v>
          </cell>
        </row>
        <row r="16939">
          <cell r="A16939" t="str">
            <v>Data Analyst</v>
          </cell>
          <cell r="H16939">
            <v>44949.625173611108</v>
          </cell>
        </row>
        <row r="16940">
          <cell r="A16940" t="str">
            <v>Data Engineer</v>
          </cell>
          <cell r="H16940">
            <v>45038.254942129628</v>
          </cell>
        </row>
        <row r="16941">
          <cell r="A16941" t="str">
            <v>Data Engineer</v>
          </cell>
          <cell r="H16941">
            <v>45150.339618055557</v>
          </cell>
        </row>
        <row r="16942">
          <cell r="A16942" t="str">
            <v>Data Scientist</v>
          </cell>
          <cell r="H16942">
            <v>44930.064236111109</v>
          </cell>
        </row>
        <row r="16943">
          <cell r="A16943" t="str">
            <v>Data Analyst</v>
          </cell>
          <cell r="H16943">
            <v>45021.543252314812</v>
          </cell>
        </row>
        <row r="16944">
          <cell r="A16944" t="str">
            <v>Data Analyst</v>
          </cell>
          <cell r="H16944">
            <v>45142.916886574072</v>
          </cell>
        </row>
        <row r="16945">
          <cell r="A16945" t="str">
            <v>Data Analyst</v>
          </cell>
          <cell r="H16945">
            <v>45180.835462962961</v>
          </cell>
        </row>
        <row r="16946">
          <cell r="A16946" t="str">
            <v>Data Analyst</v>
          </cell>
          <cell r="H16946">
            <v>45146.292812500003</v>
          </cell>
        </row>
        <row r="16947">
          <cell r="A16947" t="str">
            <v>Data Analyst</v>
          </cell>
          <cell r="H16947">
            <v>44964.708541666667</v>
          </cell>
        </row>
        <row r="16948">
          <cell r="A16948" t="str">
            <v>Data Scientist</v>
          </cell>
          <cell r="H16948">
            <v>45245.586574074077</v>
          </cell>
        </row>
        <row r="16949">
          <cell r="A16949" t="str">
            <v>Data Analyst</v>
          </cell>
          <cell r="H16949">
            <v>45013.83494212963</v>
          </cell>
        </row>
        <row r="16950">
          <cell r="A16950" t="str">
            <v>Senior Data Analyst</v>
          </cell>
          <cell r="H16950">
            <v>45214.583368055559</v>
          </cell>
        </row>
        <row r="16951">
          <cell r="A16951" t="str">
            <v>Senior Data Scientist</v>
          </cell>
          <cell r="H16951">
            <v>45215.542037037027</v>
          </cell>
        </row>
        <row r="16952">
          <cell r="A16952" t="str">
            <v>Data Analyst</v>
          </cell>
          <cell r="H16952">
            <v>44993.309201388889</v>
          </cell>
        </row>
        <row r="16953">
          <cell r="A16953" t="str">
            <v>Data Scientist</v>
          </cell>
          <cell r="H16953">
            <v>45278.751180555562</v>
          </cell>
        </row>
        <row r="16954">
          <cell r="A16954" t="str">
            <v>Data Analyst</v>
          </cell>
          <cell r="H16954">
            <v>45274.877141203702</v>
          </cell>
        </row>
        <row r="16955">
          <cell r="A16955" t="str">
            <v>Data Analyst</v>
          </cell>
          <cell r="H16955">
            <v>45055.545451388891</v>
          </cell>
        </row>
        <row r="16956">
          <cell r="A16956" t="str">
            <v>Data Engineer</v>
          </cell>
          <cell r="H16956">
            <v>45013.377106481479</v>
          </cell>
        </row>
        <row r="16957">
          <cell r="A16957" t="str">
            <v>Data Analyst</v>
          </cell>
          <cell r="H16957">
            <v>45061.917094907411</v>
          </cell>
        </row>
        <row r="16958">
          <cell r="A16958" t="str">
            <v>Data Analyst</v>
          </cell>
          <cell r="H16958">
            <v>45136.376342592594</v>
          </cell>
        </row>
        <row r="16959">
          <cell r="A16959" t="str">
            <v>Data Scientist</v>
          </cell>
          <cell r="H16959">
            <v>45265.818969907406</v>
          </cell>
        </row>
        <row r="16960">
          <cell r="A16960" t="str">
            <v>Data Analyst</v>
          </cell>
          <cell r="H16960">
            <v>45250.778680555559</v>
          </cell>
        </row>
        <row r="16961">
          <cell r="A16961" t="str">
            <v>Senior Data Scientist</v>
          </cell>
          <cell r="H16961">
            <v>45139.544479166667</v>
          </cell>
        </row>
        <row r="16962">
          <cell r="A16962" t="str">
            <v>Data Scientist</v>
          </cell>
          <cell r="H16962">
            <v>45022.635277777779</v>
          </cell>
        </row>
        <row r="16963">
          <cell r="A16963" t="str">
            <v>Data Analyst</v>
          </cell>
          <cell r="H16963">
            <v>44945.813240740739</v>
          </cell>
        </row>
        <row r="16964">
          <cell r="A16964" t="str">
            <v>Data Analyst</v>
          </cell>
          <cell r="H16964">
            <v>45252.87672453704</v>
          </cell>
        </row>
        <row r="16965">
          <cell r="A16965" t="str">
            <v>Senior Data Scientist</v>
          </cell>
          <cell r="H16965">
            <v>45030.980682870373</v>
          </cell>
        </row>
        <row r="16966">
          <cell r="A16966" t="str">
            <v>Data Scientist</v>
          </cell>
          <cell r="H16966">
            <v>44996.594074074077</v>
          </cell>
        </row>
        <row r="16967">
          <cell r="A16967" t="str">
            <v>Senior Data Analyst</v>
          </cell>
          <cell r="H16967">
            <v>45205.541597222233</v>
          </cell>
        </row>
        <row r="16968">
          <cell r="A16968" t="str">
            <v>Data Engineer</v>
          </cell>
          <cell r="H16968">
            <v>45048.922164351847</v>
          </cell>
        </row>
        <row r="16969">
          <cell r="A16969" t="str">
            <v>Data Scientist</v>
          </cell>
          <cell r="H16969">
            <v>45236.382523148153</v>
          </cell>
        </row>
        <row r="16970">
          <cell r="A16970" t="str">
            <v>Senior Data Engineer</v>
          </cell>
          <cell r="H16970">
            <v>44955.588831018518</v>
          </cell>
        </row>
        <row r="16971">
          <cell r="A16971" t="str">
            <v>Data Analyst</v>
          </cell>
          <cell r="H16971">
            <v>45159.250694444447</v>
          </cell>
        </row>
        <row r="16972">
          <cell r="A16972" t="str">
            <v>Data Analyst</v>
          </cell>
          <cell r="H16972">
            <v>44953.417928240742</v>
          </cell>
        </row>
        <row r="16973">
          <cell r="A16973" t="str">
            <v>Senior Data Analyst</v>
          </cell>
          <cell r="H16973">
            <v>45202.928761574083</v>
          </cell>
        </row>
        <row r="16974">
          <cell r="A16974" t="str">
            <v>Data Analyst</v>
          </cell>
          <cell r="H16974">
            <v>45040.583460648151</v>
          </cell>
        </row>
        <row r="16975">
          <cell r="A16975" t="str">
            <v>Data Analyst</v>
          </cell>
          <cell r="H16975">
            <v>45210.000069444453</v>
          </cell>
        </row>
        <row r="16976">
          <cell r="A16976" t="str">
            <v>Data Scientist</v>
          </cell>
          <cell r="H16976">
            <v>45232.918541666673</v>
          </cell>
        </row>
        <row r="16977">
          <cell r="A16977" t="str">
            <v>Data Analyst</v>
          </cell>
          <cell r="H16977">
            <v>44942.880115740743</v>
          </cell>
        </row>
        <row r="16978">
          <cell r="A16978" t="str">
            <v>Data Analyst</v>
          </cell>
          <cell r="H16978">
            <v>45037.337789351863</v>
          </cell>
        </row>
        <row r="16979">
          <cell r="A16979" t="str">
            <v>Data Engineer</v>
          </cell>
          <cell r="H16979">
            <v>45163.924201388887</v>
          </cell>
        </row>
        <row r="16980">
          <cell r="A16980" t="str">
            <v>Data Scientist</v>
          </cell>
          <cell r="H16980">
            <v>44996.060972222222</v>
          </cell>
        </row>
        <row r="16981">
          <cell r="A16981" t="str">
            <v>Data Scientist</v>
          </cell>
          <cell r="H16981">
            <v>44972.796701388892</v>
          </cell>
        </row>
        <row r="16982">
          <cell r="A16982" t="str">
            <v>Data Scientist</v>
          </cell>
          <cell r="H16982">
            <v>45194.462337962963</v>
          </cell>
        </row>
        <row r="16983">
          <cell r="A16983" t="str">
            <v>Senior Data Analyst</v>
          </cell>
          <cell r="H16983">
            <v>45113.632314814808</v>
          </cell>
        </row>
        <row r="16984">
          <cell r="A16984" t="str">
            <v>Data Scientist</v>
          </cell>
          <cell r="H16984">
            <v>45180.55364583333</v>
          </cell>
        </row>
        <row r="16985">
          <cell r="A16985" t="str">
            <v>Data Scientist</v>
          </cell>
          <cell r="H16985">
            <v>45049.58630787037</v>
          </cell>
        </row>
        <row r="16986">
          <cell r="A16986" t="str">
            <v>Data Analyst</v>
          </cell>
          <cell r="H16986">
            <v>45210.250752314823</v>
          </cell>
        </row>
        <row r="16987">
          <cell r="A16987" t="str">
            <v>Senior Data Engineer</v>
          </cell>
          <cell r="H16987">
            <v>45243.254571759258</v>
          </cell>
        </row>
        <row r="16988">
          <cell r="A16988" t="str">
            <v>Data Analyst</v>
          </cell>
          <cell r="H16988">
            <v>45141.583356481482</v>
          </cell>
        </row>
        <row r="16989">
          <cell r="A16989" t="str">
            <v>Data Analyst</v>
          </cell>
          <cell r="H16989">
            <v>45022.183275462958</v>
          </cell>
        </row>
        <row r="16990">
          <cell r="A16990" t="str">
            <v>Data Scientist</v>
          </cell>
          <cell r="H16990">
            <v>45095.709641203714</v>
          </cell>
        </row>
        <row r="16991">
          <cell r="A16991" t="str">
            <v>Software Engineer</v>
          </cell>
          <cell r="H16991">
            <v>45229.913032407407</v>
          </cell>
        </row>
        <row r="16992">
          <cell r="A16992" t="str">
            <v>Data Analyst</v>
          </cell>
          <cell r="H16992">
            <v>44955.585011574083</v>
          </cell>
        </row>
        <row r="16993">
          <cell r="A16993" t="str">
            <v>Data Analyst</v>
          </cell>
          <cell r="H16993">
            <v>45163.836516203701</v>
          </cell>
        </row>
        <row r="16994">
          <cell r="A16994" t="str">
            <v>Data Scientist</v>
          </cell>
          <cell r="H16994">
            <v>45258.626689814817</v>
          </cell>
        </row>
        <row r="16995">
          <cell r="A16995" t="str">
            <v>Data Analyst</v>
          </cell>
          <cell r="H16995">
            <v>45077.791828703703</v>
          </cell>
        </row>
        <row r="16996">
          <cell r="A16996" t="str">
            <v>Data Analyst</v>
          </cell>
          <cell r="H16996">
            <v>45049.587812500002</v>
          </cell>
        </row>
        <row r="16997">
          <cell r="A16997" t="str">
            <v>Data Scientist</v>
          </cell>
          <cell r="H16997">
            <v>45093.054490740738</v>
          </cell>
        </row>
        <row r="16998">
          <cell r="A16998" t="str">
            <v>Data Engineer</v>
          </cell>
          <cell r="H16998">
            <v>45048.722210648149</v>
          </cell>
        </row>
        <row r="16999">
          <cell r="A16999" t="str">
            <v>Data Analyst</v>
          </cell>
          <cell r="H16999">
            <v>45077.745578703703</v>
          </cell>
        </row>
        <row r="17000">
          <cell r="A17000" t="str">
            <v>Senior Data Analyst</v>
          </cell>
          <cell r="H17000">
            <v>45145.958703703713</v>
          </cell>
        </row>
        <row r="17001">
          <cell r="A17001" t="str">
            <v>Data Engineer</v>
          </cell>
          <cell r="H17001">
            <v>44993.962638888886</v>
          </cell>
        </row>
        <row r="17002">
          <cell r="A17002" t="str">
            <v>Data Scientist</v>
          </cell>
          <cell r="H17002">
            <v>44949.725787037038</v>
          </cell>
        </row>
        <row r="17003">
          <cell r="A17003" t="str">
            <v>Data Analyst</v>
          </cell>
          <cell r="H17003">
            <v>45127.79178240741</v>
          </cell>
        </row>
        <row r="17004">
          <cell r="A17004" t="str">
            <v>Data Analyst</v>
          </cell>
          <cell r="H17004">
            <v>44981.500231481477</v>
          </cell>
        </row>
        <row r="17005">
          <cell r="A17005" t="str">
            <v>Senior Data Analyst</v>
          </cell>
          <cell r="H17005">
            <v>45009.916863425933</v>
          </cell>
        </row>
        <row r="17006">
          <cell r="A17006" t="str">
            <v>Data Analyst</v>
          </cell>
          <cell r="H17006">
            <v>45191.377476851849</v>
          </cell>
        </row>
        <row r="17007">
          <cell r="A17007" t="str">
            <v>Data Scientist</v>
          </cell>
          <cell r="H17007">
            <v>44963.504120370373</v>
          </cell>
        </row>
        <row r="17008">
          <cell r="A17008" t="str">
            <v>Data Analyst</v>
          </cell>
          <cell r="H17008">
            <v>44987.708344907413</v>
          </cell>
        </row>
        <row r="17009">
          <cell r="A17009" t="str">
            <v>Data Analyst</v>
          </cell>
          <cell r="H17009">
            <v>45185.543402777781</v>
          </cell>
        </row>
        <row r="17010">
          <cell r="A17010" t="str">
            <v>Data Analyst</v>
          </cell>
          <cell r="H17010">
            <v>45096.958831018521</v>
          </cell>
        </row>
        <row r="17011">
          <cell r="A17011" t="str">
            <v>Data Scientist</v>
          </cell>
          <cell r="H17011">
            <v>45159.709027777782</v>
          </cell>
        </row>
        <row r="17012">
          <cell r="A17012" t="str">
            <v>Data Engineer</v>
          </cell>
          <cell r="H17012">
            <v>45159.276782407411</v>
          </cell>
        </row>
        <row r="17013">
          <cell r="A17013" t="str">
            <v>Data Engineer</v>
          </cell>
          <cell r="H17013">
            <v>45187.995659722219</v>
          </cell>
        </row>
        <row r="17014">
          <cell r="A17014" t="str">
            <v>Data Engineer</v>
          </cell>
          <cell r="H17014">
            <v>45172.339155092603</v>
          </cell>
        </row>
        <row r="17015">
          <cell r="A17015" t="str">
            <v>Senior Data Engineer</v>
          </cell>
          <cell r="H17015">
            <v>45169.975925925923</v>
          </cell>
        </row>
        <row r="17016">
          <cell r="A17016" t="str">
            <v>Senior Data Engineer</v>
          </cell>
          <cell r="H17016">
            <v>45063.919768518521</v>
          </cell>
        </row>
        <row r="17017">
          <cell r="A17017" t="str">
            <v>Data Scientist</v>
          </cell>
          <cell r="H17017">
            <v>45200.994027777779</v>
          </cell>
        </row>
        <row r="17018">
          <cell r="A17018" t="str">
            <v>Data Engineer</v>
          </cell>
          <cell r="H17018">
            <v>45041.484131944453</v>
          </cell>
        </row>
        <row r="17019">
          <cell r="A17019" t="str">
            <v>Data Scientist</v>
          </cell>
          <cell r="H17019">
            <v>45089.419178240743</v>
          </cell>
        </row>
        <row r="17020">
          <cell r="A17020" t="str">
            <v>Data Scientist</v>
          </cell>
          <cell r="H17020">
            <v>44999.880601851852</v>
          </cell>
        </row>
        <row r="17021">
          <cell r="A17021" t="str">
            <v>Data Analyst</v>
          </cell>
          <cell r="H17021">
            <v>45090.596724537027</v>
          </cell>
        </row>
        <row r="17022">
          <cell r="A17022" t="str">
            <v>Data Engineer</v>
          </cell>
          <cell r="H17022">
            <v>44950.418078703697</v>
          </cell>
        </row>
        <row r="17023">
          <cell r="A17023" t="str">
            <v>Data Scientist</v>
          </cell>
          <cell r="H17023">
            <v>45149.668969907398</v>
          </cell>
        </row>
        <row r="17024">
          <cell r="A17024" t="str">
            <v>Data Scientist</v>
          </cell>
          <cell r="H17024">
            <v>45020.004178240742</v>
          </cell>
        </row>
        <row r="17025">
          <cell r="A17025" t="str">
            <v>Senior Data Engineer</v>
          </cell>
          <cell r="H17025">
            <v>45034.025520833333</v>
          </cell>
        </row>
        <row r="17026">
          <cell r="A17026" t="str">
            <v>Data Engineer</v>
          </cell>
          <cell r="H17026">
            <v>45272.974074074067</v>
          </cell>
        </row>
        <row r="17027">
          <cell r="A17027" t="str">
            <v>Data Engineer</v>
          </cell>
          <cell r="H17027">
            <v>44993.716631944437</v>
          </cell>
        </row>
        <row r="17028">
          <cell r="A17028" t="str">
            <v>Data Engineer</v>
          </cell>
          <cell r="H17028">
            <v>45049.492037037038</v>
          </cell>
        </row>
        <row r="17029">
          <cell r="A17029" t="str">
            <v>Business Analyst</v>
          </cell>
          <cell r="H17029">
            <v>45213.375532407408</v>
          </cell>
        </row>
        <row r="17030">
          <cell r="A17030" t="str">
            <v>Data Analyst</v>
          </cell>
          <cell r="H17030">
            <v>45160.583344907413</v>
          </cell>
        </row>
        <row r="17031">
          <cell r="A17031" t="str">
            <v>Data Scientist</v>
          </cell>
          <cell r="H17031">
            <v>45156.97016203704</v>
          </cell>
        </row>
        <row r="17032">
          <cell r="A17032" t="str">
            <v>Data Analyst</v>
          </cell>
          <cell r="H17032">
            <v>45174.626180555562</v>
          </cell>
        </row>
        <row r="17033">
          <cell r="A17033" t="str">
            <v>Data Analyst</v>
          </cell>
          <cell r="H17033">
            <v>45075.391817129632</v>
          </cell>
        </row>
        <row r="17034">
          <cell r="A17034" t="str">
            <v>Data Analyst</v>
          </cell>
          <cell r="H17034">
            <v>45011.708518518521</v>
          </cell>
        </row>
        <row r="17035">
          <cell r="A17035" t="str">
            <v>Senior Data Engineer</v>
          </cell>
          <cell r="H17035">
            <v>45001.998263888891</v>
          </cell>
        </row>
        <row r="17036">
          <cell r="A17036" t="str">
            <v>Data Engineer</v>
          </cell>
          <cell r="H17036">
            <v>44977.756365740737</v>
          </cell>
        </row>
        <row r="17037">
          <cell r="A17037" t="str">
            <v>Data Scientist</v>
          </cell>
          <cell r="H17037">
            <v>45100.682511574072</v>
          </cell>
        </row>
        <row r="17038">
          <cell r="A17038" t="str">
            <v>Senior Data Analyst</v>
          </cell>
          <cell r="H17038">
            <v>45208.959351851852</v>
          </cell>
        </row>
        <row r="17039">
          <cell r="A17039" t="str">
            <v>Data Engineer</v>
          </cell>
          <cell r="H17039">
            <v>45098.549189814818</v>
          </cell>
        </row>
        <row r="17040">
          <cell r="A17040" t="str">
            <v>Senior Data Engineer</v>
          </cell>
          <cell r="H17040">
            <v>45205.336319444446</v>
          </cell>
        </row>
        <row r="17041">
          <cell r="A17041" t="str">
            <v>Data Analyst</v>
          </cell>
          <cell r="H17041">
            <v>45083.708958333344</v>
          </cell>
        </row>
        <row r="17042">
          <cell r="A17042" t="str">
            <v>Data Engineer</v>
          </cell>
          <cell r="H17042">
            <v>44958.97619212963</v>
          </cell>
        </row>
        <row r="17043">
          <cell r="A17043" t="str">
            <v>Data Analyst</v>
          </cell>
          <cell r="H17043">
            <v>45260.750347222223</v>
          </cell>
        </row>
        <row r="17044">
          <cell r="A17044" t="str">
            <v>Data Scientist</v>
          </cell>
          <cell r="H17044">
            <v>45264.710277777784</v>
          </cell>
        </row>
        <row r="17045">
          <cell r="A17045" t="str">
            <v>Business Analyst</v>
          </cell>
          <cell r="H17045">
            <v>45204.751446759263</v>
          </cell>
        </row>
        <row r="17046">
          <cell r="A17046" t="str">
            <v>Senior Data Scientist</v>
          </cell>
          <cell r="H17046">
            <v>45152.710949074077</v>
          </cell>
        </row>
        <row r="17047">
          <cell r="A17047" t="str">
            <v>Data Engineer</v>
          </cell>
          <cell r="H17047">
            <v>45097.587743055563</v>
          </cell>
        </row>
        <row r="17048">
          <cell r="A17048" t="str">
            <v>Senior Data Scientist</v>
          </cell>
          <cell r="H17048">
            <v>44936.12777777778</v>
          </cell>
        </row>
        <row r="17049">
          <cell r="A17049" t="str">
            <v>Senior Data Scientist</v>
          </cell>
          <cell r="H17049">
            <v>44991.445787037039</v>
          </cell>
        </row>
        <row r="17050">
          <cell r="A17050" t="str">
            <v>Data Scientist</v>
          </cell>
          <cell r="H17050">
            <v>45082.378067129634</v>
          </cell>
        </row>
        <row r="17051">
          <cell r="A17051" t="str">
            <v>Data Analyst</v>
          </cell>
          <cell r="H17051">
            <v>45179.416828703703</v>
          </cell>
        </row>
        <row r="17052">
          <cell r="A17052" t="str">
            <v>Data Analyst</v>
          </cell>
          <cell r="H17052">
            <v>45127.625497685192</v>
          </cell>
        </row>
        <row r="17053">
          <cell r="A17053" t="str">
            <v>Senior Data Scientist</v>
          </cell>
          <cell r="H17053">
            <v>44999.462835648148</v>
          </cell>
        </row>
        <row r="17054">
          <cell r="A17054" t="str">
            <v>Data Scientist</v>
          </cell>
          <cell r="H17054">
            <v>45242.37604166667</v>
          </cell>
        </row>
        <row r="17055">
          <cell r="A17055" t="str">
            <v>Senior Data Analyst</v>
          </cell>
          <cell r="H17055">
            <v>45103.668298611112</v>
          </cell>
        </row>
        <row r="17056">
          <cell r="A17056" t="str">
            <v>Data Scientist</v>
          </cell>
          <cell r="H17056">
            <v>45190.728217592587</v>
          </cell>
        </row>
        <row r="17057">
          <cell r="A17057" t="str">
            <v>Senior Data Scientist</v>
          </cell>
          <cell r="H17057">
            <v>45270.287824074083</v>
          </cell>
        </row>
        <row r="17058">
          <cell r="A17058" t="str">
            <v>Senior Data Scientist</v>
          </cell>
          <cell r="H17058">
            <v>45033.627175925933</v>
          </cell>
        </row>
        <row r="17059">
          <cell r="A17059" t="str">
            <v>Data Analyst</v>
          </cell>
          <cell r="H17059">
            <v>44943.976041666669</v>
          </cell>
        </row>
        <row r="17060">
          <cell r="A17060" t="str">
            <v>Software Engineer</v>
          </cell>
          <cell r="H17060">
            <v>45056.348460648151</v>
          </cell>
        </row>
        <row r="17061">
          <cell r="A17061" t="str">
            <v>Data Scientist</v>
          </cell>
          <cell r="H17061">
            <v>45190.584814814807</v>
          </cell>
        </row>
        <row r="17062">
          <cell r="A17062" t="str">
            <v>Senior Data Analyst</v>
          </cell>
          <cell r="H17062">
            <v>44938.66679398148</v>
          </cell>
        </row>
        <row r="17063">
          <cell r="A17063" t="str">
            <v>Data Scientist</v>
          </cell>
          <cell r="H17063">
            <v>45114.603981481479</v>
          </cell>
        </row>
        <row r="17064">
          <cell r="A17064" t="str">
            <v>Data Analyst</v>
          </cell>
          <cell r="H17064">
            <v>45133.628761574073</v>
          </cell>
        </row>
        <row r="17065">
          <cell r="A17065" t="str">
            <v>Data Engineer</v>
          </cell>
          <cell r="H17065">
            <v>45041.628842592603</v>
          </cell>
        </row>
        <row r="17066">
          <cell r="A17066" t="str">
            <v>Data Analyst</v>
          </cell>
          <cell r="H17066">
            <v>45079.459224537037</v>
          </cell>
        </row>
        <row r="17067">
          <cell r="A17067" t="str">
            <v>Data Scientist</v>
          </cell>
          <cell r="H17067">
            <v>45225.494375000002</v>
          </cell>
        </row>
        <row r="17068">
          <cell r="A17068" t="str">
            <v>Data Engineer</v>
          </cell>
          <cell r="H17068">
            <v>45005.677094907413</v>
          </cell>
        </row>
        <row r="17069">
          <cell r="A17069" t="str">
            <v>Senior Data Scientist</v>
          </cell>
          <cell r="H17069">
            <v>45259.736122685194</v>
          </cell>
        </row>
        <row r="17070">
          <cell r="A17070" t="str">
            <v>Data Analyst</v>
          </cell>
          <cell r="H17070">
            <v>45090.293113425927</v>
          </cell>
        </row>
        <row r="17071">
          <cell r="A17071" t="str">
            <v>Data Analyst</v>
          </cell>
          <cell r="H17071">
            <v>45047.501550925917</v>
          </cell>
        </row>
        <row r="17072">
          <cell r="A17072" t="str">
            <v>Data Analyst</v>
          </cell>
          <cell r="H17072">
            <v>44938.959513888891</v>
          </cell>
        </row>
        <row r="17073">
          <cell r="A17073" t="str">
            <v>Data Analyst</v>
          </cell>
          <cell r="H17073">
            <v>45167.834236111114</v>
          </cell>
        </row>
        <row r="17074">
          <cell r="A17074" t="str">
            <v>Business Analyst</v>
          </cell>
          <cell r="H17074">
            <v>45043.30228009259</v>
          </cell>
        </row>
        <row r="17075">
          <cell r="A17075" t="str">
            <v>Data Scientist</v>
          </cell>
          <cell r="H17075">
            <v>45027.668645833342</v>
          </cell>
        </row>
        <row r="17076">
          <cell r="A17076" t="str">
            <v>Data Analyst</v>
          </cell>
          <cell r="H17076">
            <v>45048.147893518522</v>
          </cell>
        </row>
        <row r="17077">
          <cell r="A17077" t="str">
            <v>Data Analyst</v>
          </cell>
          <cell r="H17077">
            <v>45073.625717592593</v>
          </cell>
        </row>
        <row r="17078">
          <cell r="A17078" t="str">
            <v>Senior Data Engineer</v>
          </cell>
          <cell r="H17078">
            <v>45042.303668981483</v>
          </cell>
        </row>
        <row r="17079">
          <cell r="A17079" t="str">
            <v>Data Analyst</v>
          </cell>
          <cell r="H17079">
            <v>45141.829722222217</v>
          </cell>
        </row>
        <row r="17080">
          <cell r="A17080" t="str">
            <v>Senior Data Engineer</v>
          </cell>
          <cell r="H17080">
            <v>44997.293020833327</v>
          </cell>
        </row>
        <row r="17081">
          <cell r="A17081" t="str">
            <v>Data Engineer</v>
          </cell>
          <cell r="H17081">
            <v>45243.917824074073</v>
          </cell>
        </row>
        <row r="17082">
          <cell r="A17082" t="str">
            <v>Data Scientist</v>
          </cell>
          <cell r="H17082">
            <v>45014.627164351848</v>
          </cell>
        </row>
        <row r="17083">
          <cell r="A17083" t="str">
            <v>Data Engineer</v>
          </cell>
          <cell r="H17083">
            <v>45070.87773148148</v>
          </cell>
        </row>
        <row r="17084">
          <cell r="A17084" t="str">
            <v>Senior Data Analyst</v>
          </cell>
          <cell r="H17084">
            <v>45034.96025462963</v>
          </cell>
        </row>
        <row r="17085">
          <cell r="A17085" t="str">
            <v>Data Scientist</v>
          </cell>
          <cell r="H17085">
            <v>45084.930937500001</v>
          </cell>
        </row>
        <row r="17086">
          <cell r="A17086" t="str">
            <v>Senior Data Scientist</v>
          </cell>
          <cell r="H17086">
            <v>45172.251331018517</v>
          </cell>
        </row>
        <row r="17087">
          <cell r="A17087" t="str">
            <v>Data Engineer</v>
          </cell>
          <cell r="H17087">
            <v>45073.089282407411</v>
          </cell>
        </row>
        <row r="17088">
          <cell r="A17088" t="str">
            <v>Data Engineer</v>
          </cell>
          <cell r="H17088">
            <v>44945.7893287037</v>
          </cell>
        </row>
        <row r="17089">
          <cell r="A17089" t="str">
            <v>Data Analyst</v>
          </cell>
          <cell r="H17089">
            <v>44952.785925925928</v>
          </cell>
        </row>
        <row r="17090">
          <cell r="A17090" t="str">
            <v>Business Analyst</v>
          </cell>
          <cell r="H17090">
            <v>45118.451018518521</v>
          </cell>
        </row>
        <row r="17091">
          <cell r="A17091" t="str">
            <v>Senior Data Engineer</v>
          </cell>
          <cell r="H17091">
            <v>44993.255601851852</v>
          </cell>
        </row>
        <row r="17092">
          <cell r="A17092" t="str">
            <v>Data Scientist</v>
          </cell>
          <cell r="H17092">
            <v>45189.460034722222</v>
          </cell>
        </row>
        <row r="17093">
          <cell r="A17093" t="str">
            <v>Data Analyst</v>
          </cell>
          <cell r="H17093">
            <v>45261.334432870368</v>
          </cell>
        </row>
        <row r="17094">
          <cell r="A17094" t="str">
            <v>Senior Data Scientist</v>
          </cell>
          <cell r="H17094">
            <v>45239.252511574072</v>
          </cell>
        </row>
        <row r="17095">
          <cell r="A17095" t="str">
            <v>Data Engineer</v>
          </cell>
          <cell r="H17095">
            <v>44966.12641203704</v>
          </cell>
        </row>
        <row r="17096">
          <cell r="A17096" t="str">
            <v>Data Analyst</v>
          </cell>
          <cell r="H17096">
            <v>45243.915995370371</v>
          </cell>
        </row>
        <row r="17097">
          <cell r="A17097" t="str">
            <v>Data Scientist</v>
          </cell>
          <cell r="H17097">
            <v>44967.514224537037</v>
          </cell>
        </row>
        <row r="17098">
          <cell r="A17098" t="str">
            <v>Data Analyst</v>
          </cell>
          <cell r="H17098">
            <v>45139.41746527778</v>
          </cell>
        </row>
        <row r="17099">
          <cell r="A17099" t="str">
            <v>Data Analyst</v>
          </cell>
          <cell r="H17099">
            <v>45083.584652777783</v>
          </cell>
        </row>
        <row r="17100">
          <cell r="A17100" t="str">
            <v>Data Engineer</v>
          </cell>
          <cell r="H17100">
            <v>45100.430289351847</v>
          </cell>
        </row>
        <row r="17101">
          <cell r="A17101" t="str">
            <v>Data Engineer</v>
          </cell>
          <cell r="H17101">
            <v>44960.772094907406</v>
          </cell>
        </row>
        <row r="17102">
          <cell r="A17102" t="str">
            <v>Data Scientist</v>
          </cell>
          <cell r="H17102">
            <v>45111.502905092602</v>
          </cell>
        </row>
        <row r="17103">
          <cell r="A17103" t="str">
            <v>Senior Data Scientist</v>
          </cell>
          <cell r="H17103">
            <v>45063.501747685194</v>
          </cell>
        </row>
        <row r="17104">
          <cell r="A17104" t="str">
            <v>Data Engineer</v>
          </cell>
          <cell r="H17104">
            <v>45202.796597222223</v>
          </cell>
        </row>
        <row r="17105">
          <cell r="A17105" t="str">
            <v>Data Analyst</v>
          </cell>
          <cell r="H17105">
            <v>45124.326782407406</v>
          </cell>
        </row>
        <row r="17106">
          <cell r="A17106" t="str">
            <v>Data Analyst</v>
          </cell>
          <cell r="H17106">
            <v>45181.666990740741</v>
          </cell>
        </row>
        <row r="17107">
          <cell r="A17107" t="str">
            <v>Data Analyst</v>
          </cell>
          <cell r="H17107">
            <v>45184.628506944442</v>
          </cell>
        </row>
        <row r="17108">
          <cell r="A17108" t="str">
            <v>Senior Data Scientist</v>
          </cell>
          <cell r="H17108">
            <v>44987.439375000002</v>
          </cell>
        </row>
        <row r="17109">
          <cell r="A17109" t="str">
            <v>Senior Data Scientist</v>
          </cell>
          <cell r="H17109">
            <v>45002.919224537043</v>
          </cell>
        </row>
        <row r="17110">
          <cell r="A17110" t="str">
            <v>Data Analyst</v>
          </cell>
          <cell r="H17110">
            <v>44947.583449074067</v>
          </cell>
        </row>
        <row r="17111">
          <cell r="A17111" t="str">
            <v>Data Analyst</v>
          </cell>
          <cell r="H17111">
            <v>44967.875567129631</v>
          </cell>
        </row>
        <row r="17112">
          <cell r="A17112" t="str">
            <v>Data Engineer</v>
          </cell>
          <cell r="H17112">
            <v>45076.588692129633</v>
          </cell>
        </row>
        <row r="17113">
          <cell r="A17113" t="str">
            <v>Data Engineer</v>
          </cell>
          <cell r="H17113">
            <v>45026.922256944446</v>
          </cell>
        </row>
        <row r="17114">
          <cell r="A17114" t="str">
            <v>Senior Data Scientist</v>
          </cell>
          <cell r="H17114">
            <v>45274.710798611108</v>
          </cell>
        </row>
        <row r="17115">
          <cell r="A17115" t="str">
            <v>Data Scientist</v>
          </cell>
          <cell r="H17115">
            <v>45274.377175925933</v>
          </cell>
        </row>
        <row r="17116">
          <cell r="A17116" t="str">
            <v>Senior Data Analyst</v>
          </cell>
          <cell r="H17116">
            <v>45106.506365740737</v>
          </cell>
        </row>
        <row r="17117">
          <cell r="A17117" t="str">
            <v>Data Engineer</v>
          </cell>
          <cell r="H17117">
            <v>45101.256030092591</v>
          </cell>
        </row>
        <row r="17118">
          <cell r="A17118" t="str">
            <v>Machine Learning Engineer</v>
          </cell>
          <cell r="H17118">
            <v>44988.701111111113</v>
          </cell>
        </row>
        <row r="17119">
          <cell r="A17119" t="str">
            <v>Data Analyst</v>
          </cell>
          <cell r="H17119">
            <v>45057.959733796299</v>
          </cell>
        </row>
        <row r="17120">
          <cell r="A17120" t="str">
            <v>Data Analyst</v>
          </cell>
          <cell r="H17120">
            <v>45047.731226851851</v>
          </cell>
        </row>
        <row r="17121">
          <cell r="A17121" t="str">
            <v>Data Scientist</v>
          </cell>
          <cell r="H17121">
            <v>45103.335775462961</v>
          </cell>
        </row>
        <row r="17122">
          <cell r="A17122" t="str">
            <v>Data Scientist</v>
          </cell>
          <cell r="H17122">
            <v>45245.837442129632</v>
          </cell>
        </row>
        <row r="17123">
          <cell r="A17123" t="str">
            <v>Data Engineer</v>
          </cell>
          <cell r="H17123">
            <v>45070.757453703707</v>
          </cell>
        </row>
        <row r="17124">
          <cell r="A17124" t="str">
            <v>Data Engineer</v>
          </cell>
          <cell r="H17124">
            <v>45144.601365740738</v>
          </cell>
        </row>
        <row r="17125">
          <cell r="A17125" t="str">
            <v>Senior Data Analyst</v>
          </cell>
          <cell r="H17125">
            <v>45149.335081018522</v>
          </cell>
        </row>
        <row r="17126">
          <cell r="A17126" t="str">
            <v>Data Scientist</v>
          </cell>
          <cell r="H17126">
            <v>45106.83625</v>
          </cell>
        </row>
        <row r="17127">
          <cell r="A17127" t="str">
            <v>Data Scientist</v>
          </cell>
          <cell r="H17127">
            <v>44959.544351851851</v>
          </cell>
        </row>
        <row r="17128">
          <cell r="A17128" t="str">
            <v>Data Analyst</v>
          </cell>
          <cell r="H17128">
            <v>45077.266932870371</v>
          </cell>
        </row>
        <row r="17129">
          <cell r="A17129" t="str">
            <v>Software Engineer</v>
          </cell>
          <cell r="H17129">
            <v>45113.502488425933</v>
          </cell>
        </row>
        <row r="17130">
          <cell r="A17130" t="str">
            <v>Data Scientist</v>
          </cell>
          <cell r="H17130">
            <v>45153.752268518518</v>
          </cell>
        </row>
        <row r="17131">
          <cell r="A17131" t="str">
            <v>Machine Learning Engineer</v>
          </cell>
          <cell r="H17131">
            <v>45106.716620370367</v>
          </cell>
        </row>
        <row r="17132">
          <cell r="A17132" t="str">
            <v>Data Scientist</v>
          </cell>
          <cell r="H17132">
            <v>45164.295312499999</v>
          </cell>
        </row>
        <row r="17133">
          <cell r="A17133" t="str">
            <v>Data Scientist</v>
          </cell>
          <cell r="H17133">
            <v>45147.335358796299</v>
          </cell>
        </row>
        <row r="17134">
          <cell r="A17134" t="str">
            <v>Data Engineer</v>
          </cell>
          <cell r="H17134">
            <v>44960.733391203707</v>
          </cell>
        </row>
        <row r="17135">
          <cell r="A17135" t="str">
            <v>Data Analyst</v>
          </cell>
          <cell r="H17135">
            <v>45275.376909722218</v>
          </cell>
        </row>
        <row r="17136">
          <cell r="A17136" t="str">
            <v>Data Analyst</v>
          </cell>
          <cell r="H17136">
            <v>45273.41846064815</v>
          </cell>
        </row>
        <row r="17137">
          <cell r="A17137" t="str">
            <v>Data Scientist</v>
          </cell>
          <cell r="H17137">
            <v>45204.612662037027</v>
          </cell>
        </row>
        <row r="17138">
          <cell r="A17138" t="str">
            <v>Data Scientist</v>
          </cell>
          <cell r="H17138">
            <v>44930.60800925926</v>
          </cell>
        </row>
        <row r="17139">
          <cell r="A17139" t="str">
            <v>Data Scientist</v>
          </cell>
          <cell r="H17139">
            <v>45129.252939814818</v>
          </cell>
        </row>
        <row r="17140">
          <cell r="A17140" t="str">
            <v>Data Scientist</v>
          </cell>
          <cell r="H17140">
            <v>45143.930300925917</v>
          </cell>
        </row>
        <row r="17141">
          <cell r="A17141" t="str">
            <v>Data Analyst</v>
          </cell>
          <cell r="H17141">
            <v>45224.710219907407</v>
          </cell>
        </row>
        <row r="17142">
          <cell r="A17142" t="str">
            <v>Data Scientist</v>
          </cell>
          <cell r="H17142">
            <v>45114.530543981477</v>
          </cell>
        </row>
        <row r="17143">
          <cell r="A17143" t="str">
            <v>Data Analyst</v>
          </cell>
          <cell r="H17143">
            <v>45056.84679398148</v>
          </cell>
        </row>
        <row r="17144">
          <cell r="A17144" t="str">
            <v>Data Analyst</v>
          </cell>
          <cell r="H17144">
            <v>45279.661759259259</v>
          </cell>
        </row>
        <row r="17145">
          <cell r="A17145" t="str">
            <v>Data Scientist</v>
          </cell>
          <cell r="H17145">
            <v>44953.045949074083</v>
          </cell>
        </row>
        <row r="17146">
          <cell r="A17146" t="str">
            <v>Data Analyst</v>
          </cell>
          <cell r="H17146">
            <v>45049.750798611109</v>
          </cell>
        </row>
        <row r="17147">
          <cell r="A17147" t="str">
            <v>Data Scientist</v>
          </cell>
          <cell r="H17147">
            <v>45012.962430555563</v>
          </cell>
        </row>
        <row r="17148">
          <cell r="A17148" t="str">
            <v>Data Scientist</v>
          </cell>
          <cell r="H17148">
            <v>44935.384548611109</v>
          </cell>
        </row>
        <row r="17149">
          <cell r="A17149" t="str">
            <v>Data Scientist</v>
          </cell>
          <cell r="H17149">
            <v>44987.336331018523</v>
          </cell>
        </row>
        <row r="17150">
          <cell r="A17150" t="str">
            <v>Data Analyst</v>
          </cell>
          <cell r="H17150">
            <v>44955.001516203702</v>
          </cell>
        </row>
        <row r="17151">
          <cell r="A17151" t="str">
            <v>Data Analyst</v>
          </cell>
          <cell r="H17151">
            <v>45106.791689814818</v>
          </cell>
        </row>
        <row r="17152">
          <cell r="A17152" t="str">
            <v>Data Engineer</v>
          </cell>
          <cell r="H17152">
            <v>45057.347974537042</v>
          </cell>
        </row>
        <row r="17153">
          <cell r="A17153" t="str">
            <v>Data Analyst</v>
          </cell>
          <cell r="H17153">
            <v>45120.292349537027</v>
          </cell>
        </row>
        <row r="17154">
          <cell r="A17154" t="str">
            <v>Data Scientist</v>
          </cell>
          <cell r="H17154">
            <v>45279.420081018521</v>
          </cell>
        </row>
        <row r="17155">
          <cell r="A17155" t="str">
            <v>Data Engineer</v>
          </cell>
          <cell r="H17155">
            <v>45087.670312499999</v>
          </cell>
        </row>
        <row r="17156">
          <cell r="A17156" t="str">
            <v>Data Engineer</v>
          </cell>
          <cell r="H17156">
            <v>45041.725462962961</v>
          </cell>
        </row>
        <row r="17157">
          <cell r="A17157" t="str">
            <v>Data Analyst</v>
          </cell>
          <cell r="H17157">
            <v>44936.98946759259</v>
          </cell>
        </row>
        <row r="17158">
          <cell r="A17158" t="str">
            <v>Senior Data Scientist</v>
          </cell>
          <cell r="H17158">
            <v>44973.754374999997</v>
          </cell>
        </row>
        <row r="17159">
          <cell r="A17159" t="str">
            <v>Data Analyst</v>
          </cell>
          <cell r="H17159">
            <v>45161.751111111109</v>
          </cell>
        </row>
        <row r="17160">
          <cell r="A17160" t="str">
            <v>Senior Data Engineer</v>
          </cell>
          <cell r="H17160">
            <v>45004.435694444437</v>
          </cell>
        </row>
        <row r="17161">
          <cell r="A17161" t="str">
            <v>Data Scientist</v>
          </cell>
          <cell r="H17161">
            <v>45028.855023148149</v>
          </cell>
        </row>
        <row r="17162">
          <cell r="A17162" t="str">
            <v>Senior Data Scientist</v>
          </cell>
          <cell r="H17162">
            <v>45072.418530092589</v>
          </cell>
        </row>
        <row r="17163">
          <cell r="A17163" t="str">
            <v>Data Analyst</v>
          </cell>
          <cell r="H17163">
            <v>45231.467974537038</v>
          </cell>
        </row>
        <row r="17164">
          <cell r="A17164" t="str">
            <v>Data Analyst</v>
          </cell>
          <cell r="H17164">
            <v>45189.751643518517</v>
          </cell>
        </row>
        <row r="17165">
          <cell r="A17165" t="str">
            <v>Data Scientist</v>
          </cell>
          <cell r="H17165">
            <v>45160.754583333342</v>
          </cell>
        </row>
        <row r="17166">
          <cell r="A17166" t="str">
            <v>Data Engineer</v>
          </cell>
          <cell r="H17166">
            <v>45022.837546296287</v>
          </cell>
        </row>
        <row r="17167">
          <cell r="A17167" t="str">
            <v>Data Analyst</v>
          </cell>
          <cell r="H17167">
            <v>45173.302916666667</v>
          </cell>
        </row>
        <row r="17168">
          <cell r="A17168" t="str">
            <v>Data Analyst</v>
          </cell>
          <cell r="H17168">
            <v>45113.667696759258</v>
          </cell>
        </row>
        <row r="17169">
          <cell r="A17169" t="str">
            <v>Machine Learning Engineer</v>
          </cell>
          <cell r="H17169">
            <v>45045.053518518522</v>
          </cell>
        </row>
        <row r="17170">
          <cell r="A17170" t="str">
            <v>Data Analyst</v>
          </cell>
          <cell r="H17170">
            <v>44944.918923611112</v>
          </cell>
        </row>
        <row r="17171">
          <cell r="A17171" t="str">
            <v>Data Analyst</v>
          </cell>
          <cell r="H17171">
            <v>45236.715532407397</v>
          </cell>
        </row>
        <row r="17172">
          <cell r="A17172" t="str">
            <v>Data Scientist</v>
          </cell>
          <cell r="H17172">
            <v>45126.481620370367</v>
          </cell>
        </row>
        <row r="17173">
          <cell r="A17173" t="str">
            <v>Data Scientist</v>
          </cell>
          <cell r="H17173">
            <v>44932.924097222232</v>
          </cell>
        </row>
        <row r="17174">
          <cell r="A17174" t="str">
            <v>Data Engineer</v>
          </cell>
          <cell r="H17174">
            <v>44964.629664351851</v>
          </cell>
        </row>
        <row r="17175">
          <cell r="A17175" t="str">
            <v>Senior Data Scientist</v>
          </cell>
          <cell r="H17175">
            <v>45217.877268518518</v>
          </cell>
        </row>
        <row r="17176">
          <cell r="A17176" t="str">
            <v>Data Analyst</v>
          </cell>
          <cell r="H17176">
            <v>45224.298738425918</v>
          </cell>
        </row>
        <row r="17177">
          <cell r="A17177" t="str">
            <v>Data Analyst</v>
          </cell>
          <cell r="H17177">
            <v>44978.682106481479</v>
          </cell>
        </row>
        <row r="17178">
          <cell r="A17178" t="str">
            <v>Data Engineer</v>
          </cell>
          <cell r="H17178">
            <v>45150.756423611107</v>
          </cell>
        </row>
        <row r="17179">
          <cell r="A17179" t="str">
            <v>Business Analyst</v>
          </cell>
          <cell r="H17179">
            <v>45272.92863425926</v>
          </cell>
        </row>
        <row r="17180">
          <cell r="A17180" t="str">
            <v>Senior Data Analyst</v>
          </cell>
          <cell r="H17180">
            <v>45127.532407407409</v>
          </cell>
        </row>
        <row r="17181">
          <cell r="A17181" t="str">
            <v>Data Analyst</v>
          </cell>
          <cell r="H17181">
            <v>45232.61215277778</v>
          </cell>
        </row>
        <row r="17182">
          <cell r="A17182" t="str">
            <v>Business Analyst</v>
          </cell>
          <cell r="H17182">
            <v>45220.251296296286</v>
          </cell>
        </row>
        <row r="17183">
          <cell r="A17183" t="str">
            <v>Data Analyst</v>
          </cell>
          <cell r="H17183">
            <v>44979.017048611109</v>
          </cell>
        </row>
        <row r="17184">
          <cell r="A17184" t="str">
            <v>Data Scientist</v>
          </cell>
          <cell r="H17184">
            <v>45267.712962962964</v>
          </cell>
        </row>
        <row r="17185">
          <cell r="A17185" t="str">
            <v>Data Engineer</v>
          </cell>
          <cell r="H17185">
            <v>44998.548750000002</v>
          </cell>
        </row>
        <row r="17186">
          <cell r="A17186" t="str">
            <v>Data Engineer</v>
          </cell>
          <cell r="H17186">
            <v>45006.519386574073</v>
          </cell>
        </row>
        <row r="17187">
          <cell r="A17187" t="str">
            <v>Data Analyst</v>
          </cell>
          <cell r="H17187">
            <v>45225.834861111107</v>
          </cell>
        </row>
        <row r="17188">
          <cell r="A17188" t="str">
            <v>Business Analyst</v>
          </cell>
          <cell r="H17188">
            <v>45082.751226851848</v>
          </cell>
        </row>
        <row r="17189">
          <cell r="A17189" t="str">
            <v>Data Engineer</v>
          </cell>
          <cell r="H17189">
            <v>44972.924560185187</v>
          </cell>
        </row>
        <row r="17190">
          <cell r="A17190" t="str">
            <v>Senior Data Engineer</v>
          </cell>
          <cell r="H17190">
            <v>45167.548530092587</v>
          </cell>
        </row>
        <row r="17191">
          <cell r="A17191" t="str">
            <v>Data Scientist</v>
          </cell>
          <cell r="H17191">
            <v>45181.754467592589</v>
          </cell>
        </row>
        <row r="17192">
          <cell r="A17192" t="str">
            <v>Senior Data Scientist</v>
          </cell>
          <cell r="H17192">
            <v>45157.996898148151</v>
          </cell>
        </row>
        <row r="17193">
          <cell r="A17193" t="str">
            <v>Data Scientist</v>
          </cell>
          <cell r="H17193">
            <v>45002.318541666667</v>
          </cell>
        </row>
        <row r="17194">
          <cell r="A17194" t="str">
            <v>Data Analyst</v>
          </cell>
          <cell r="H17194">
            <v>44932.335034722222</v>
          </cell>
        </row>
        <row r="17195">
          <cell r="A17195" t="str">
            <v>Data Scientist</v>
          </cell>
          <cell r="H17195">
            <v>45027.267337962963</v>
          </cell>
        </row>
        <row r="17196">
          <cell r="A17196" t="str">
            <v>Data Analyst</v>
          </cell>
          <cell r="H17196">
            <v>45023.822395833333</v>
          </cell>
        </row>
        <row r="17197">
          <cell r="A17197" t="str">
            <v>Data Scientist</v>
          </cell>
          <cell r="H17197">
            <v>45187.992615740739</v>
          </cell>
        </row>
        <row r="17198">
          <cell r="A17198" t="str">
            <v>Data Engineer</v>
          </cell>
          <cell r="H17198">
            <v>45161.796678240738</v>
          </cell>
        </row>
        <row r="17199">
          <cell r="A17199" t="str">
            <v>Data Engineer</v>
          </cell>
          <cell r="H17199">
            <v>45224.795092592591</v>
          </cell>
        </row>
        <row r="17200">
          <cell r="A17200" t="str">
            <v>Senior Data Scientist</v>
          </cell>
          <cell r="H17200">
            <v>45197.95994212963</v>
          </cell>
        </row>
        <row r="17201">
          <cell r="A17201" t="str">
            <v>Data Scientist</v>
          </cell>
          <cell r="H17201">
            <v>45016.632013888891</v>
          </cell>
        </row>
        <row r="17202">
          <cell r="A17202" t="str">
            <v>Data Engineer</v>
          </cell>
          <cell r="H17202">
            <v>45005.694189814807</v>
          </cell>
        </row>
        <row r="17203">
          <cell r="A17203" t="str">
            <v>Data Scientist</v>
          </cell>
          <cell r="H17203">
            <v>45180.669594907413</v>
          </cell>
        </row>
        <row r="17204">
          <cell r="A17204" t="str">
            <v>Data Scientist</v>
          </cell>
          <cell r="H17204">
            <v>45022.544131944444</v>
          </cell>
        </row>
        <row r="17205">
          <cell r="A17205" t="str">
            <v>Data Scientist</v>
          </cell>
          <cell r="H17205">
            <v>45156.77815972222</v>
          </cell>
        </row>
        <row r="17206">
          <cell r="A17206" t="str">
            <v>Data Engineer</v>
          </cell>
          <cell r="H17206">
            <v>45104.521898148138</v>
          </cell>
        </row>
        <row r="17207">
          <cell r="A17207" t="str">
            <v>Data Scientist</v>
          </cell>
          <cell r="H17207">
            <v>45153.87090277778</v>
          </cell>
        </row>
        <row r="17208">
          <cell r="A17208" t="str">
            <v>Data Analyst</v>
          </cell>
          <cell r="H17208">
            <v>45047.709953703707</v>
          </cell>
        </row>
        <row r="17209">
          <cell r="A17209" t="str">
            <v>Data Engineer</v>
          </cell>
          <cell r="H17209">
            <v>44998.545613425929</v>
          </cell>
        </row>
        <row r="17210">
          <cell r="A17210" t="str">
            <v>Data Scientist</v>
          </cell>
          <cell r="H17210">
            <v>45123.502280092587</v>
          </cell>
        </row>
        <row r="17211">
          <cell r="A17211" t="str">
            <v>Data Scientist</v>
          </cell>
          <cell r="H17211">
            <v>45240.483888888892</v>
          </cell>
        </row>
        <row r="17212">
          <cell r="A17212" t="str">
            <v>Data Analyst</v>
          </cell>
          <cell r="H17212">
            <v>44998.751134259262</v>
          </cell>
        </row>
        <row r="17213">
          <cell r="A17213" t="str">
            <v>Data Engineer</v>
          </cell>
          <cell r="H17213">
            <v>45001.92527777778</v>
          </cell>
        </row>
        <row r="17214">
          <cell r="A17214" t="str">
            <v>Data Scientist</v>
          </cell>
          <cell r="H17214">
            <v>45286.335381944453</v>
          </cell>
        </row>
        <row r="17215">
          <cell r="A17215" t="str">
            <v>Data Scientist</v>
          </cell>
          <cell r="H17215">
            <v>45026.334918981483</v>
          </cell>
        </row>
        <row r="17216">
          <cell r="A17216" t="str">
            <v>Senior Data Analyst</v>
          </cell>
          <cell r="H17216">
            <v>44931.750428240739</v>
          </cell>
        </row>
        <row r="17217">
          <cell r="A17217" t="str">
            <v>Senior Data Analyst</v>
          </cell>
          <cell r="H17217">
            <v>44995.751956018517</v>
          </cell>
        </row>
        <row r="17218">
          <cell r="A17218" t="str">
            <v>Data Engineer</v>
          </cell>
          <cell r="H17218">
            <v>45215.729120370372</v>
          </cell>
        </row>
        <row r="17219">
          <cell r="A17219" t="str">
            <v>Data Analyst</v>
          </cell>
          <cell r="H17219">
            <v>45076.625057870369</v>
          </cell>
        </row>
        <row r="17220">
          <cell r="A17220" t="str">
            <v>Software Engineer</v>
          </cell>
          <cell r="H17220">
            <v>45168.678356481483</v>
          </cell>
        </row>
        <row r="17221">
          <cell r="A17221" t="str">
            <v>Data Scientist</v>
          </cell>
          <cell r="H17221">
            <v>45159.017685185187</v>
          </cell>
        </row>
        <row r="17222">
          <cell r="A17222" t="str">
            <v>Data Analyst</v>
          </cell>
          <cell r="H17222">
            <v>44965.916527777779</v>
          </cell>
        </row>
        <row r="17223">
          <cell r="A17223" t="str">
            <v>Senior Data Scientist</v>
          </cell>
          <cell r="H17223">
            <v>45188.441157407397</v>
          </cell>
        </row>
        <row r="17224">
          <cell r="A17224" t="str">
            <v>Data Analyst</v>
          </cell>
          <cell r="H17224">
            <v>45112.875844907408</v>
          </cell>
        </row>
        <row r="17225">
          <cell r="A17225" t="str">
            <v>Data Scientist</v>
          </cell>
          <cell r="H17225">
            <v>45141.502812500003</v>
          </cell>
        </row>
        <row r="17226">
          <cell r="A17226" t="str">
            <v>Senior Data Analyst</v>
          </cell>
          <cell r="H17226">
            <v>45054.834618055553</v>
          </cell>
        </row>
        <row r="17227">
          <cell r="A17227" t="str">
            <v>Senior Data Analyst</v>
          </cell>
          <cell r="H17227">
            <v>45104.335358796299</v>
          </cell>
        </row>
        <row r="17228">
          <cell r="A17228" t="str">
            <v>Senior Data Engineer</v>
          </cell>
          <cell r="H17228">
            <v>45131.56108796296</v>
          </cell>
        </row>
        <row r="17229">
          <cell r="A17229" t="str">
            <v>Data Scientist</v>
          </cell>
          <cell r="H17229">
            <v>45132.918194444443</v>
          </cell>
        </row>
        <row r="17230">
          <cell r="A17230" t="str">
            <v>Data Analyst</v>
          </cell>
          <cell r="H17230">
            <v>45268.583391203712</v>
          </cell>
        </row>
        <row r="17231">
          <cell r="A17231" t="str">
            <v>Data Engineer</v>
          </cell>
          <cell r="H17231">
            <v>44953.757708333331</v>
          </cell>
        </row>
        <row r="17232">
          <cell r="A17232" t="str">
            <v>Data Analyst</v>
          </cell>
          <cell r="H17232">
            <v>45275.710462962961</v>
          </cell>
        </row>
        <row r="17233">
          <cell r="A17233" t="str">
            <v>Data Analyst</v>
          </cell>
          <cell r="H17233">
            <v>45083.583541666667</v>
          </cell>
        </row>
        <row r="17234">
          <cell r="A17234" t="str">
            <v>Data Engineer</v>
          </cell>
          <cell r="H17234">
            <v>44929.983518518522</v>
          </cell>
        </row>
        <row r="17235">
          <cell r="A17235" t="str">
            <v>Data Analyst</v>
          </cell>
          <cell r="H17235">
            <v>45275.626018518517</v>
          </cell>
        </row>
        <row r="17236">
          <cell r="A17236" t="str">
            <v>Data Analyst</v>
          </cell>
          <cell r="H17236">
            <v>44995.847453703696</v>
          </cell>
        </row>
        <row r="17237">
          <cell r="A17237" t="str">
            <v>Data Analyst</v>
          </cell>
          <cell r="H17237">
            <v>45127.950682870367</v>
          </cell>
        </row>
        <row r="17238">
          <cell r="A17238" t="str">
            <v>Data Analyst</v>
          </cell>
          <cell r="H17238">
            <v>45076.958333333343</v>
          </cell>
        </row>
        <row r="17239">
          <cell r="A17239" t="str">
            <v>Data Analyst</v>
          </cell>
          <cell r="H17239">
            <v>45168.620196759257</v>
          </cell>
        </row>
        <row r="17240">
          <cell r="A17240" t="str">
            <v>Data Engineer</v>
          </cell>
          <cell r="H17240">
            <v>45284.460763888892</v>
          </cell>
        </row>
        <row r="17241">
          <cell r="A17241" t="str">
            <v>Data Scientist</v>
          </cell>
          <cell r="H17241">
            <v>45013.756157407413</v>
          </cell>
        </row>
        <row r="17242">
          <cell r="A17242" t="str">
            <v>Data Analyst</v>
          </cell>
          <cell r="H17242">
            <v>45001.792094907411</v>
          </cell>
        </row>
        <row r="17243">
          <cell r="A17243" t="str">
            <v>Data Scientist</v>
          </cell>
          <cell r="H17243">
            <v>45230.626898148148</v>
          </cell>
        </row>
        <row r="17244">
          <cell r="A17244" t="str">
            <v>Business Analyst</v>
          </cell>
          <cell r="H17244">
            <v>45209.375659722216</v>
          </cell>
        </row>
        <row r="17245">
          <cell r="A17245" t="str">
            <v>Data Analyst</v>
          </cell>
          <cell r="H17245">
            <v>45169.542604166672</v>
          </cell>
        </row>
        <row r="17246">
          <cell r="A17246" t="str">
            <v>Data Analyst</v>
          </cell>
          <cell r="H17246">
            <v>45260.069247685176</v>
          </cell>
        </row>
        <row r="17247">
          <cell r="A17247" t="str">
            <v>Data Analyst</v>
          </cell>
          <cell r="H17247">
            <v>45264.375844907408</v>
          </cell>
        </row>
        <row r="17248">
          <cell r="A17248" t="str">
            <v>Data Scientist</v>
          </cell>
          <cell r="H17248">
            <v>45061.638761574082</v>
          </cell>
        </row>
        <row r="17249">
          <cell r="A17249" t="str">
            <v>Data Analyst</v>
          </cell>
          <cell r="H17249">
            <v>45244.833402777767</v>
          </cell>
        </row>
        <row r="17250">
          <cell r="A17250" t="str">
            <v>Data Analyst</v>
          </cell>
          <cell r="H17250">
            <v>45044.293113425927</v>
          </cell>
        </row>
        <row r="17251">
          <cell r="A17251" t="str">
            <v>Data Scientist</v>
          </cell>
          <cell r="H17251">
            <v>45137.627696759257</v>
          </cell>
        </row>
        <row r="17252">
          <cell r="A17252" t="str">
            <v>Data Scientist</v>
          </cell>
          <cell r="H17252">
            <v>44970.544664351852</v>
          </cell>
        </row>
        <row r="17253">
          <cell r="A17253" t="str">
            <v>Data Engineer</v>
          </cell>
          <cell r="H17253">
            <v>45191.256655092591</v>
          </cell>
        </row>
        <row r="17254">
          <cell r="A17254" t="str">
            <v>Data Analyst</v>
          </cell>
          <cell r="H17254">
            <v>45197.503136574072</v>
          </cell>
        </row>
        <row r="17255">
          <cell r="A17255" t="str">
            <v>Senior Data Analyst</v>
          </cell>
          <cell r="H17255">
            <v>45128.051053240742</v>
          </cell>
        </row>
        <row r="17256">
          <cell r="A17256" t="str">
            <v>Data Analyst</v>
          </cell>
          <cell r="H17256">
            <v>45072.875613425917</v>
          </cell>
        </row>
        <row r="17257">
          <cell r="A17257" t="str">
            <v>Business Analyst</v>
          </cell>
          <cell r="H17257">
            <v>45042.877523148149</v>
          </cell>
        </row>
        <row r="17258">
          <cell r="A17258" t="str">
            <v>Senior Data Analyst</v>
          </cell>
          <cell r="H17258">
            <v>44965.999756944453</v>
          </cell>
        </row>
        <row r="17259">
          <cell r="A17259" t="str">
            <v>Senior Data Scientist</v>
          </cell>
          <cell r="H17259">
            <v>44933.668032407397</v>
          </cell>
        </row>
        <row r="17260">
          <cell r="A17260" t="str">
            <v>Data Analyst</v>
          </cell>
          <cell r="H17260">
            <v>45256.334062499998</v>
          </cell>
        </row>
        <row r="17261">
          <cell r="A17261" t="str">
            <v>Machine Learning Engineer</v>
          </cell>
          <cell r="H17261">
            <v>44960.171469907407</v>
          </cell>
        </row>
        <row r="17262">
          <cell r="A17262" t="str">
            <v>Data Analyst</v>
          </cell>
          <cell r="H17262">
            <v>45092.417025462957</v>
          </cell>
        </row>
        <row r="17263">
          <cell r="A17263" t="str">
            <v>Data Scientist</v>
          </cell>
          <cell r="H17263">
            <v>45244.668356481481</v>
          </cell>
        </row>
        <row r="17264">
          <cell r="A17264" t="str">
            <v>Data Scientist</v>
          </cell>
          <cell r="H17264">
            <v>45163.419212962966</v>
          </cell>
        </row>
        <row r="17265">
          <cell r="A17265" t="str">
            <v>Data Scientist</v>
          </cell>
          <cell r="H17265">
            <v>45045.628946759258</v>
          </cell>
        </row>
        <row r="17266">
          <cell r="A17266" t="str">
            <v>Data Engineer</v>
          </cell>
          <cell r="H17266">
            <v>45122.046064814807</v>
          </cell>
        </row>
        <row r="17267">
          <cell r="A17267" t="str">
            <v>Senior Data Engineer</v>
          </cell>
          <cell r="H17267">
            <v>45194.95884259259</v>
          </cell>
        </row>
        <row r="17268">
          <cell r="A17268" t="str">
            <v>Data Engineer</v>
          </cell>
          <cell r="H17268">
            <v>45175.835451388892</v>
          </cell>
        </row>
        <row r="17269">
          <cell r="A17269" t="str">
            <v>Data Analyst</v>
          </cell>
          <cell r="H17269">
            <v>45227.008449074077</v>
          </cell>
        </row>
        <row r="17270">
          <cell r="A17270" t="str">
            <v>Data Engineer</v>
          </cell>
          <cell r="H17270">
            <v>45145.270624999997</v>
          </cell>
        </row>
        <row r="17271">
          <cell r="A17271" t="str">
            <v>Data Scientist</v>
          </cell>
          <cell r="H17271">
            <v>45013.587071759262</v>
          </cell>
        </row>
        <row r="17272">
          <cell r="A17272" t="str">
            <v>Senior Data Scientist</v>
          </cell>
          <cell r="H17272">
            <v>45130.127418981479</v>
          </cell>
        </row>
        <row r="17273">
          <cell r="A17273" t="str">
            <v>Senior Data Scientist</v>
          </cell>
          <cell r="H17273">
            <v>44960.628287037027</v>
          </cell>
        </row>
        <row r="17274">
          <cell r="A17274" t="str">
            <v>Senior Data Scientist</v>
          </cell>
          <cell r="H17274">
            <v>45134.669479166667</v>
          </cell>
        </row>
        <row r="17275">
          <cell r="A17275" t="str">
            <v>Data Analyst</v>
          </cell>
          <cell r="H17275">
            <v>45238.764918981477</v>
          </cell>
        </row>
        <row r="17276">
          <cell r="A17276" t="str">
            <v>Data Engineer</v>
          </cell>
          <cell r="H17276">
            <v>45049.708032407398</v>
          </cell>
        </row>
        <row r="17277">
          <cell r="A17277" t="str">
            <v>Data Scientist</v>
          </cell>
          <cell r="H17277">
            <v>44933.802812499998</v>
          </cell>
        </row>
        <row r="17278">
          <cell r="A17278" t="str">
            <v>Data Engineer</v>
          </cell>
          <cell r="H17278">
            <v>45160.507638888892</v>
          </cell>
        </row>
        <row r="17279">
          <cell r="A17279" t="str">
            <v>Machine Learning Engineer</v>
          </cell>
          <cell r="H17279">
            <v>45112.362083333333</v>
          </cell>
        </row>
        <row r="17280">
          <cell r="A17280" t="str">
            <v>Data Engineer</v>
          </cell>
          <cell r="H17280">
            <v>45185.479907407411</v>
          </cell>
        </row>
        <row r="17281">
          <cell r="A17281" t="str">
            <v>Senior Data Analyst</v>
          </cell>
          <cell r="H17281">
            <v>44928.958321759259</v>
          </cell>
        </row>
        <row r="17282">
          <cell r="A17282" t="str">
            <v>Data Analyst</v>
          </cell>
          <cell r="H17282">
            <v>45274.625069444453</v>
          </cell>
        </row>
        <row r="17283">
          <cell r="A17283" t="str">
            <v>Senior Data Analyst</v>
          </cell>
          <cell r="H17283">
            <v>45168.5783912037</v>
          </cell>
        </row>
        <row r="17284">
          <cell r="A17284" t="str">
            <v>Data Engineer</v>
          </cell>
          <cell r="H17284">
            <v>45061.599236111113</v>
          </cell>
        </row>
        <row r="17285">
          <cell r="A17285" t="str">
            <v>Senior Data Engineer</v>
          </cell>
          <cell r="H17285">
            <v>45076.363564814812</v>
          </cell>
        </row>
        <row r="17286">
          <cell r="A17286" t="str">
            <v>Data Analyst</v>
          </cell>
          <cell r="H17286">
            <v>45099.791759259257</v>
          </cell>
        </row>
        <row r="17287">
          <cell r="A17287" t="str">
            <v>Senior Data Analyst</v>
          </cell>
          <cell r="H17287">
            <v>45107.750509259262</v>
          </cell>
        </row>
        <row r="17288">
          <cell r="A17288" t="str">
            <v>Senior Data Engineer</v>
          </cell>
          <cell r="H17288">
            <v>45147.753784722219</v>
          </cell>
        </row>
        <row r="17289">
          <cell r="A17289" t="str">
            <v>Data Engineer</v>
          </cell>
          <cell r="H17289">
            <v>44959.677106481482</v>
          </cell>
        </row>
        <row r="17290">
          <cell r="A17290" t="str">
            <v>Data Scientist</v>
          </cell>
          <cell r="H17290">
            <v>45151.938171296293</v>
          </cell>
        </row>
        <row r="17291">
          <cell r="A17291" t="str">
            <v>Business Analyst</v>
          </cell>
          <cell r="H17291">
            <v>45203.126168981478</v>
          </cell>
        </row>
        <row r="17292">
          <cell r="A17292" t="str">
            <v>Data Analyst</v>
          </cell>
          <cell r="H17292">
            <v>45240.890092592592</v>
          </cell>
        </row>
        <row r="17293">
          <cell r="A17293" t="str">
            <v>Senior Data Engineer</v>
          </cell>
          <cell r="H17293">
            <v>44939.015844907408</v>
          </cell>
        </row>
        <row r="17294">
          <cell r="A17294" t="str">
            <v>Senior Data Engineer</v>
          </cell>
          <cell r="H17294">
            <v>44987.76253472222</v>
          </cell>
        </row>
        <row r="17295">
          <cell r="A17295" t="str">
            <v>Data Analyst</v>
          </cell>
          <cell r="H17295">
            <v>45174.50199074074</v>
          </cell>
        </row>
        <row r="17296">
          <cell r="A17296" t="str">
            <v>Data Scientist</v>
          </cell>
          <cell r="H17296">
            <v>45205.585902777777</v>
          </cell>
        </row>
        <row r="17297">
          <cell r="A17297" t="str">
            <v>Data Analyst</v>
          </cell>
          <cell r="H17297">
            <v>45223.833541666667</v>
          </cell>
        </row>
        <row r="17298">
          <cell r="A17298" t="str">
            <v>Data Analyst</v>
          </cell>
          <cell r="H17298">
            <v>45054.335370370369</v>
          </cell>
        </row>
        <row r="17299">
          <cell r="A17299" t="str">
            <v>Senior Data Analyst</v>
          </cell>
          <cell r="H17299">
            <v>44960.731550925928</v>
          </cell>
        </row>
        <row r="17300">
          <cell r="A17300" t="str">
            <v>Data Scientist</v>
          </cell>
          <cell r="H17300">
            <v>45134.497048611112</v>
          </cell>
        </row>
        <row r="17301">
          <cell r="A17301" t="str">
            <v>Software Engineer</v>
          </cell>
          <cell r="H17301">
            <v>45042.861006944448</v>
          </cell>
        </row>
        <row r="17302">
          <cell r="A17302" t="str">
            <v>Data Analyst</v>
          </cell>
          <cell r="H17302">
            <v>45093.879629629628</v>
          </cell>
        </row>
        <row r="17303">
          <cell r="A17303" t="str">
            <v>Senior Data Scientist</v>
          </cell>
          <cell r="H17303">
            <v>45132.32309027778</v>
          </cell>
        </row>
        <row r="17304">
          <cell r="A17304" t="str">
            <v>Data Scientist</v>
          </cell>
          <cell r="H17304">
            <v>45016.610671296286</v>
          </cell>
        </row>
        <row r="17305">
          <cell r="A17305" t="str">
            <v>Data Scientist</v>
          </cell>
          <cell r="H17305">
            <v>45117.791620370372</v>
          </cell>
        </row>
        <row r="17306">
          <cell r="A17306" t="str">
            <v>Data Engineer</v>
          </cell>
          <cell r="H17306">
            <v>45192.9921875</v>
          </cell>
        </row>
        <row r="17307">
          <cell r="A17307" t="str">
            <v>Data Scientist</v>
          </cell>
          <cell r="H17307">
            <v>44960.255555555559</v>
          </cell>
        </row>
        <row r="17308">
          <cell r="A17308" t="str">
            <v>Data Scientist</v>
          </cell>
          <cell r="H17308">
            <v>45133.459317129629</v>
          </cell>
        </row>
        <row r="17309">
          <cell r="A17309" t="str">
            <v>Data Scientist</v>
          </cell>
          <cell r="H17309">
            <v>45133.292650462958</v>
          </cell>
        </row>
        <row r="17310">
          <cell r="A17310" t="str">
            <v>Data Engineer</v>
          </cell>
          <cell r="H17310">
            <v>44998.83216435185</v>
          </cell>
        </row>
        <row r="17311">
          <cell r="A17311" t="str">
            <v>Senior Data Engineer</v>
          </cell>
          <cell r="H17311">
            <v>45087.047175925924</v>
          </cell>
        </row>
        <row r="17312">
          <cell r="A17312" t="str">
            <v>Data Scientist</v>
          </cell>
          <cell r="H17312">
            <v>44988.335474537038</v>
          </cell>
        </row>
        <row r="17313">
          <cell r="A17313" t="str">
            <v>Machine Learning Engineer</v>
          </cell>
          <cell r="H17313">
            <v>44951.711099537039</v>
          </cell>
        </row>
        <row r="17314">
          <cell r="A17314" t="str">
            <v>Data Scientist</v>
          </cell>
          <cell r="H17314">
            <v>45245.179097222222</v>
          </cell>
        </row>
        <row r="17315">
          <cell r="A17315" t="str">
            <v>Data Analyst</v>
          </cell>
          <cell r="H17315">
            <v>44939.458587962959</v>
          </cell>
        </row>
        <row r="17316">
          <cell r="A17316" t="str">
            <v>Data Engineer</v>
          </cell>
          <cell r="H17316">
            <v>45133.382465277777</v>
          </cell>
        </row>
        <row r="17317">
          <cell r="A17317" t="str">
            <v>Senior Data Scientist</v>
          </cell>
          <cell r="H17317">
            <v>44991.643622685187</v>
          </cell>
        </row>
        <row r="17318">
          <cell r="A17318" t="str">
            <v>Data Scientist</v>
          </cell>
          <cell r="H17318">
            <v>45109.003009259257</v>
          </cell>
        </row>
        <row r="17319">
          <cell r="A17319" t="str">
            <v>Data Analyst</v>
          </cell>
          <cell r="H17319">
            <v>45218.765821759262</v>
          </cell>
        </row>
        <row r="17320">
          <cell r="A17320" t="str">
            <v>Data Engineer</v>
          </cell>
          <cell r="H17320">
            <v>45007.264236111107</v>
          </cell>
        </row>
        <row r="17321">
          <cell r="A17321" t="str">
            <v>Data Analyst</v>
          </cell>
          <cell r="H17321">
            <v>45191.876620370371</v>
          </cell>
        </row>
        <row r="17322">
          <cell r="A17322" t="str">
            <v>Data Engineer</v>
          </cell>
          <cell r="H17322">
            <v>45171.000543981478</v>
          </cell>
        </row>
        <row r="17323">
          <cell r="A17323" t="str">
            <v>Data Engineer</v>
          </cell>
          <cell r="H17323">
            <v>45165.258240740739</v>
          </cell>
        </row>
        <row r="17324">
          <cell r="A17324" t="str">
            <v>Data Scientist</v>
          </cell>
          <cell r="H17324">
            <v>45224.920902777783</v>
          </cell>
        </row>
        <row r="17325">
          <cell r="A17325" t="str">
            <v>Data Analyst</v>
          </cell>
          <cell r="H17325">
            <v>45099.792523148149</v>
          </cell>
        </row>
        <row r="17326">
          <cell r="A17326" t="str">
            <v>Senior Data Engineer</v>
          </cell>
          <cell r="H17326">
            <v>45170.746562499997</v>
          </cell>
        </row>
        <row r="17327">
          <cell r="A17327" t="str">
            <v>Data Engineer</v>
          </cell>
          <cell r="H17327">
            <v>45120.272083333337</v>
          </cell>
        </row>
        <row r="17328">
          <cell r="A17328" t="str">
            <v>Data Analyst</v>
          </cell>
          <cell r="H17328">
            <v>45072.396307870367</v>
          </cell>
        </row>
        <row r="17329">
          <cell r="A17329" t="str">
            <v>Senior Data Analyst</v>
          </cell>
          <cell r="H17329">
            <v>44971.524456018517</v>
          </cell>
        </row>
        <row r="17330">
          <cell r="A17330" t="str">
            <v>Data Analyst</v>
          </cell>
          <cell r="H17330">
            <v>45074.250671296293</v>
          </cell>
        </row>
        <row r="17331">
          <cell r="A17331" t="str">
            <v>Senior Data Scientist</v>
          </cell>
          <cell r="H17331">
            <v>45205.750243055547</v>
          </cell>
        </row>
        <row r="17332">
          <cell r="A17332" t="str">
            <v>Data Scientist</v>
          </cell>
          <cell r="H17332">
            <v>45126.273206018523</v>
          </cell>
        </row>
        <row r="17333">
          <cell r="A17333" t="str">
            <v>Data Scientist</v>
          </cell>
          <cell r="H17333">
            <v>45072.294895833344</v>
          </cell>
        </row>
        <row r="17334">
          <cell r="A17334" t="str">
            <v>Senior Data Scientist</v>
          </cell>
          <cell r="H17334">
            <v>45166.927476851852</v>
          </cell>
        </row>
        <row r="17335">
          <cell r="A17335" t="str">
            <v>Data Engineer</v>
          </cell>
          <cell r="H17335">
            <v>45187.993298611109</v>
          </cell>
        </row>
        <row r="17336">
          <cell r="A17336" t="str">
            <v>Senior Data Engineer</v>
          </cell>
          <cell r="H17336">
            <v>45073.46465277778</v>
          </cell>
        </row>
        <row r="17337">
          <cell r="A17337" t="str">
            <v>Data Scientist</v>
          </cell>
          <cell r="H17337">
            <v>44973.026122685187</v>
          </cell>
        </row>
        <row r="17338">
          <cell r="A17338" t="str">
            <v>Data Analyst</v>
          </cell>
          <cell r="H17338">
            <v>45277.334432870368</v>
          </cell>
        </row>
        <row r="17339">
          <cell r="A17339" t="str">
            <v>Data Analyst</v>
          </cell>
          <cell r="H17339">
            <v>45157.00304398148</v>
          </cell>
        </row>
        <row r="17340">
          <cell r="A17340" t="str">
            <v>Data Scientist</v>
          </cell>
          <cell r="H17340">
            <v>45077.419016203698</v>
          </cell>
        </row>
        <row r="17341">
          <cell r="A17341" t="str">
            <v>Data Scientist</v>
          </cell>
          <cell r="H17341">
            <v>45195.711828703701</v>
          </cell>
        </row>
        <row r="17342">
          <cell r="A17342" t="str">
            <v>Senior Data Analyst</v>
          </cell>
          <cell r="H17342">
            <v>44930.625474537039</v>
          </cell>
        </row>
        <row r="17343">
          <cell r="A17343" t="str">
            <v>Data Engineer</v>
          </cell>
          <cell r="H17343">
            <v>45270.551666666674</v>
          </cell>
        </row>
        <row r="17344">
          <cell r="A17344" t="str">
            <v>Data Engineer</v>
          </cell>
          <cell r="H17344">
            <v>45189.921446759261</v>
          </cell>
        </row>
        <row r="17345">
          <cell r="A17345" t="str">
            <v>Data Analyst</v>
          </cell>
          <cell r="H17345">
            <v>45250.624918981477</v>
          </cell>
        </row>
        <row r="17346">
          <cell r="A17346" t="str">
            <v>Data Analyst</v>
          </cell>
          <cell r="H17346">
            <v>45070.807314814818</v>
          </cell>
        </row>
        <row r="17347">
          <cell r="A17347" t="str">
            <v>Data Engineer</v>
          </cell>
          <cell r="H17347">
            <v>45021.715219907397</v>
          </cell>
        </row>
        <row r="17348">
          <cell r="A17348" t="str">
            <v>Senior Data Analyst</v>
          </cell>
          <cell r="H17348">
            <v>45070.29241898148</v>
          </cell>
        </row>
        <row r="17349">
          <cell r="A17349" t="str">
            <v>Senior Data Analyst</v>
          </cell>
          <cell r="H17349">
            <v>45224.667662037027</v>
          </cell>
        </row>
        <row r="17350">
          <cell r="A17350" t="str">
            <v>Data Scientist</v>
          </cell>
          <cell r="H17350">
            <v>45076.918344907397</v>
          </cell>
        </row>
        <row r="17351">
          <cell r="A17351" t="str">
            <v>Data Scientist</v>
          </cell>
          <cell r="H17351">
            <v>44979.335150462961</v>
          </cell>
        </row>
        <row r="17352">
          <cell r="A17352" t="str">
            <v>Data Analyst</v>
          </cell>
          <cell r="H17352">
            <v>45252.419212962966</v>
          </cell>
        </row>
        <row r="17353">
          <cell r="A17353" t="str">
            <v>Data Scientist</v>
          </cell>
          <cell r="H17353">
            <v>45277.293321759258</v>
          </cell>
        </row>
        <row r="17354">
          <cell r="A17354" t="str">
            <v>Data Analyst</v>
          </cell>
          <cell r="H17354">
            <v>45091.667951388888</v>
          </cell>
        </row>
        <row r="17355">
          <cell r="A17355" t="str">
            <v>Data Scientist</v>
          </cell>
          <cell r="H17355">
            <v>45044.83084490741</v>
          </cell>
        </row>
        <row r="17356">
          <cell r="A17356" t="str">
            <v>Data Analyst</v>
          </cell>
          <cell r="H17356">
            <v>45258.863703703697</v>
          </cell>
        </row>
        <row r="17357">
          <cell r="A17357" t="str">
            <v>Data Scientist</v>
          </cell>
          <cell r="H17357">
            <v>45255.718634259261</v>
          </cell>
        </row>
        <row r="17358">
          <cell r="A17358" t="str">
            <v>Data Scientist</v>
          </cell>
          <cell r="H17358">
            <v>45122.835289351853</v>
          </cell>
        </row>
        <row r="17359">
          <cell r="A17359" t="str">
            <v>Senior Data Scientist</v>
          </cell>
          <cell r="H17359">
            <v>44999.338831018518</v>
          </cell>
        </row>
        <row r="17360">
          <cell r="A17360" t="str">
            <v>Senior Data Engineer</v>
          </cell>
          <cell r="H17360">
            <v>45120.746018518519</v>
          </cell>
        </row>
        <row r="17361">
          <cell r="A17361" t="str">
            <v>Senior Data Engineer</v>
          </cell>
          <cell r="H17361">
            <v>45225.764328703714</v>
          </cell>
        </row>
        <row r="17362">
          <cell r="A17362" t="str">
            <v>Data Scientist</v>
          </cell>
          <cell r="H17362">
            <v>45005.297662037039</v>
          </cell>
        </row>
        <row r="17363">
          <cell r="A17363" t="str">
            <v>Senior Data Scientist</v>
          </cell>
          <cell r="H17363">
            <v>45176.361134259263</v>
          </cell>
        </row>
        <row r="17364">
          <cell r="A17364" t="str">
            <v>Senior Data Scientist</v>
          </cell>
          <cell r="H17364">
            <v>45216.918564814812</v>
          </cell>
        </row>
        <row r="17365">
          <cell r="A17365" t="str">
            <v>Data Scientist</v>
          </cell>
          <cell r="H17365">
            <v>45245.01190972222</v>
          </cell>
        </row>
        <row r="17366">
          <cell r="A17366" t="str">
            <v>Data Analyst</v>
          </cell>
          <cell r="H17366">
            <v>45002.375706018523</v>
          </cell>
        </row>
        <row r="17367">
          <cell r="A17367" t="str">
            <v>Data Scientist</v>
          </cell>
          <cell r="H17367">
            <v>45014.545127314806</v>
          </cell>
        </row>
        <row r="17368">
          <cell r="A17368" t="str">
            <v>Data Engineer</v>
          </cell>
          <cell r="H17368">
            <v>44957.295381944437</v>
          </cell>
        </row>
        <row r="17369">
          <cell r="A17369" t="str">
            <v>Data Scientist</v>
          </cell>
          <cell r="H17369">
            <v>45024.353645833333</v>
          </cell>
        </row>
        <row r="17370">
          <cell r="A17370" t="str">
            <v>Data Analyst</v>
          </cell>
          <cell r="H17370">
            <v>45271.418055555558</v>
          </cell>
        </row>
        <row r="17371">
          <cell r="A17371" t="str">
            <v>Data Scientist</v>
          </cell>
          <cell r="H17371">
            <v>45229.298020833332</v>
          </cell>
        </row>
        <row r="17372">
          <cell r="A17372" t="str">
            <v>Data Analyst</v>
          </cell>
          <cell r="H17372">
            <v>45062.833749999998</v>
          </cell>
        </row>
        <row r="17373">
          <cell r="A17373" t="str">
            <v>Data Analyst</v>
          </cell>
          <cell r="H17373">
            <v>44937.876689814817</v>
          </cell>
        </row>
        <row r="17374">
          <cell r="A17374" t="str">
            <v>Business Analyst</v>
          </cell>
          <cell r="H17374">
            <v>45005.541747685187</v>
          </cell>
        </row>
        <row r="17375">
          <cell r="A17375" t="str">
            <v>Data Analyst</v>
          </cell>
          <cell r="H17375">
            <v>45274.375972222217</v>
          </cell>
        </row>
        <row r="17376">
          <cell r="A17376" t="str">
            <v>Senior Data Scientist</v>
          </cell>
          <cell r="H17376">
            <v>44982.503761574073</v>
          </cell>
        </row>
        <row r="17377">
          <cell r="A17377" t="str">
            <v>Senior Data Engineer</v>
          </cell>
          <cell r="H17377">
            <v>45003.304930555547</v>
          </cell>
        </row>
        <row r="17378">
          <cell r="A17378" t="str">
            <v>Senior Data Scientist</v>
          </cell>
          <cell r="H17378">
            <v>45146.451145833344</v>
          </cell>
        </row>
        <row r="17379">
          <cell r="A17379" t="str">
            <v>Data Engineer</v>
          </cell>
          <cell r="H17379">
            <v>45263.877210648148</v>
          </cell>
        </row>
        <row r="17380">
          <cell r="A17380" t="str">
            <v>Data Analyst</v>
          </cell>
          <cell r="H17380">
            <v>45219.958472222221</v>
          </cell>
        </row>
        <row r="17381">
          <cell r="A17381" t="str">
            <v>Data Scientist</v>
          </cell>
          <cell r="H17381">
            <v>45041.336226851847</v>
          </cell>
        </row>
        <row r="17382">
          <cell r="A17382" t="str">
            <v>Data Scientist</v>
          </cell>
          <cell r="H17382">
            <v>45285.999282407407</v>
          </cell>
        </row>
        <row r="17383">
          <cell r="A17383" t="str">
            <v>Senior Data Scientist</v>
          </cell>
          <cell r="H17383">
            <v>45280.460416666669</v>
          </cell>
        </row>
        <row r="17384">
          <cell r="A17384" t="str">
            <v>Data Engineer</v>
          </cell>
          <cell r="H17384">
            <v>44951.25267361111</v>
          </cell>
        </row>
        <row r="17385">
          <cell r="A17385" t="str">
            <v>Data Analyst</v>
          </cell>
          <cell r="H17385">
            <v>45148.750706018523</v>
          </cell>
        </row>
        <row r="17386">
          <cell r="A17386" t="str">
            <v>Data Analyst</v>
          </cell>
          <cell r="H17386">
            <v>45273.876261574071</v>
          </cell>
        </row>
        <row r="17387">
          <cell r="A17387" t="str">
            <v>Senior Data Engineer</v>
          </cell>
          <cell r="H17387">
            <v>45197.407175925917</v>
          </cell>
        </row>
        <row r="17388">
          <cell r="A17388" t="str">
            <v>Data Scientist</v>
          </cell>
          <cell r="H17388">
            <v>45010.420798611107</v>
          </cell>
        </row>
        <row r="17389">
          <cell r="A17389" t="str">
            <v>Data Analyst</v>
          </cell>
          <cell r="H17389">
            <v>45037.334664351853</v>
          </cell>
        </row>
        <row r="17390">
          <cell r="A17390" t="str">
            <v>Senior Data Engineer</v>
          </cell>
          <cell r="H17390">
            <v>45048.757800925923</v>
          </cell>
        </row>
        <row r="17391">
          <cell r="A17391" t="str">
            <v>Data Analyst</v>
          </cell>
          <cell r="H17391">
            <v>45133.878252314818</v>
          </cell>
        </row>
        <row r="17392">
          <cell r="A17392" t="str">
            <v>Data Analyst</v>
          </cell>
          <cell r="H17392">
            <v>45040.750069444453</v>
          </cell>
        </row>
        <row r="17393">
          <cell r="A17393" t="str">
            <v>Data Scientist</v>
          </cell>
          <cell r="H17393">
            <v>45185.460243055553</v>
          </cell>
        </row>
        <row r="17394">
          <cell r="A17394" t="str">
            <v>Data Analyst</v>
          </cell>
          <cell r="H17394">
            <v>45215.833877314813</v>
          </cell>
        </row>
        <row r="17395">
          <cell r="A17395" t="str">
            <v>Data Analyst</v>
          </cell>
          <cell r="H17395">
            <v>45037.792094907411</v>
          </cell>
        </row>
        <row r="17396">
          <cell r="A17396" t="str">
            <v>Data Analyst</v>
          </cell>
          <cell r="H17396">
            <v>45019.916666666657</v>
          </cell>
        </row>
        <row r="17397">
          <cell r="A17397" t="str">
            <v>Data Engineer</v>
          </cell>
          <cell r="H17397">
            <v>45224.85738425926</v>
          </cell>
        </row>
        <row r="17398">
          <cell r="A17398" t="str">
            <v>Data Analyst</v>
          </cell>
          <cell r="H17398">
            <v>45273.417118055557</v>
          </cell>
        </row>
        <row r="17399">
          <cell r="A17399" t="str">
            <v>Senior Data Engineer</v>
          </cell>
          <cell r="H17399">
            <v>45000.860486111109</v>
          </cell>
        </row>
        <row r="17400">
          <cell r="A17400" t="str">
            <v>Data Analyst</v>
          </cell>
          <cell r="H17400">
            <v>44963.916597222233</v>
          </cell>
        </row>
        <row r="17401">
          <cell r="A17401" t="str">
            <v>Data Analyst</v>
          </cell>
          <cell r="H17401">
            <v>45028.792048611111</v>
          </cell>
        </row>
        <row r="17402">
          <cell r="A17402" t="str">
            <v>Software Engineer</v>
          </cell>
          <cell r="H17402">
            <v>45250.348333333342</v>
          </cell>
        </row>
        <row r="17403">
          <cell r="A17403" t="str">
            <v>Business Analyst</v>
          </cell>
          <cell r="H17403">
            <v>45142.418657407397</v>
          </cell>
        </row>
        <row r="17404">
          <cell r="A17404" t="str">
            <v>Data Analyst</v>
          </cell>
          <cell r="H17404">
            <v>44937.752222222232</v>
          </cell>
        </row>
        <row r="17405">
          <cell r="A17405" t="str">
            <v>Senior Data Analyst</v>
          </cell>
          <cell r="H17405">
            <v>44988.333680555559</v>
          </cell>
        </row>
        <row r="17406">
          <cell r="A17406" t="str">
            <v>Business Analyst</v>
          </cell>
          <cell r="H17406">
            <v>45145.375138888892</v>
          </cell>
        </row>
        <row r="17407">
          <cell r="A17407" t="str">
            <v>Senior Data Engineer</v>
          </cell>
          <cell r="H17407">
            <v>45195.944907407407</v>
          </cell>
        </row>
        <row r="17408">
          <cell r="A17408" t="str">
            <v>Data Analyst</v>
          </cell>
          <cell r="H17408">
            <v>45098.791944444441</v>
          </cell>
        </row>
        <row r="17409">
          <cell r="A17409" t="str">
            <v>Data Analyst</v>
          </cell>
          <cell r="H17409">
            <v>45043.29277777778</v>
          </cell>
        </row>
        <row r="17410">
          <cell r="A17410" t="str">
            <v>Data Engineer</v>
          </cell>
          <cell r="H17410">
            <v>45053.976331018523</v>
          </cell>
        </row>
        <row r="17411">
          <cell r="A17411" t="str">
            <v>Senior Data Analyst</v>
          </cell>
          <cell r="H17411">
            <v>45085.106273148151</v>
          </cell>
        </row>
        <row r="17412">
          <cell r="A17412" t="str">
            <v>Data Analyst</v>
          </cell>
          <cell r="H17412">
            <v>44941.623657407406</v>
          </cell>
        </row>
        <row r="17413">
          <cell r="A17413" t="str">
            <v>Senior Data Engineer</v>
          </cell>
          <cell r="H17413">
            <v>45152.105543981481</v>
          </cell>
        </row>
        <row r="17414">
          <cell r="A17414" t="str">
            <v>Data Scientist</v>
          </cell>
          <cell r="H17414">
            <v>44929.730983796297</v>
          </cell>
        </row>
        <row r="17415">
          <cell r="A17415" t="str">
            <v>Data Scientist</v>
          </cell>
          <cell r="H17415">
            <v>44950.627175925933</v>
          </cell>
        </row>
        <row r="17416">
          <cell r="A17416" t="str">
            <v>Senior Data Analyst</v>
          </cell>
          <cell r="H17416">
            <v>45040.959050925929</v>
          </cell>
        </row>
        <row r="17417">
          <cell r="A17417" t="str">
            <v>Data Analyst</v>
          </cell>
          <cell r="H17417">
            <v>44936.624259259261</v>
          </cell>
        </row>
        <row r="17418">
          <cell r="A17418" t="str">
            <v>Data Analyst</v>
          </cell>
          <cell r="H17418">
            <v>45272.887638888889</v>
          </cell>
        </row>
        <row r="17419">
          <cell r="A17419" t="str">
            <v>Data Analyst</v>
          </cell>
          <cell r="H17419">
            <v>45198.875104166669</v>
          </cell>
        </row>
        <row r="17420">
          <cell r="A17420" t="str">
            <v>Senior Data Scientist</v>
          </cell>
          <cell r="H17420">
            <v>45127.334918981483</v>
          </cell>
        </row>
        <row r="17421">
          <cell r="A17421" t="str">
            <v>Data Analyst</v>
          </cell>
          <cell r="H17421">
            <v>45092.625486111108</v>
          </cell>
        </row>
        <row r="17422">
          <cell r="A17422" t="str">
            <v>Data Engineer</v>
          </cell>
          <cell r="H17422">
            <v>44974.539849537039</v>
          </cell>
        </row>
        <row r="17423">
          <cell r="A17423" t="str">
            <v>Senior Data Analyst</v>
          </cell>
          <cell r="H17423">
            <v>44929.728807870371</v>
          </cell>
        </row>
        <row r="17424">
          <cell r="A17424" t="str">
            <v>Data Engineer</v>
          </cell>
          <cell r="H17424">
            <v>45218.728634259263</v>
          </cell>
        </row>
        <row r="17425">
          <cell r="A17425" t="str">
            <v>Data Engineer</v>
          </cell>
          <cell r="H17425">
            <v>45077.830543981479</v>
          </cell>
        </row>
        <row r="17426">
          <cell r="A17426" t="str">
            <v>Data Scientist</v>
          </cell>
          <cell r="H17426">
            <v>45070.627881944441</v>
          </cell>
        </row>
        <row r="17427">
          <cell r="A17427" t="str">
            <v>Data Analyst</v>
          </cell>
          <cell r="H17427">
            <v>45024.29277777778</v>
          </cell>
        </row>
        <row r="17428">
          <cell r="A17428" t="str">
            <v>Data Analyst</v>
          </cell>
          <cell r="H17428">
            <v>45163.294108796297</v>
          </cell>
        </row>
        <row r="17429">
          <cell r="A17429" t="str">
            <v>Data Analyst</v>
          </cell>
          <cell r="H17429">
            <v>45217.542291666658</v>
          </cell>
        </row>
        <row r="17430">
          <cell r="A17430" t="str">
            <v>Data Engineer</v>
          </cell>
          <cell r="H17430">
            <v>44995.643194444441</v>
          </cell>
        </row>
        <row r="17431">
          <cell r="A17431" t="str">
            <v>Data Engineer</v>
          </cell>
          <cell r="H17431">
            <v>44987.725972222222</v>
          </cell>
        </row>
        <row r="17432">
          <cell r="A17432" t="str">
            <v>Senior Data Scientist</v>
          </cell>
          <cell r="H17432">
            <v>45098.335185185177</v>
          </cell>
        </row>
        <row r="17433">
          <cell r="A17433" t="str">
            <v>Senior Data Scientist</v>
          </cell>
          <cell r="H17433">
            <v>44947.58798611111</v>
          </cell>
        </row>
        <row r="17434">
          <cell r="A17434" t="str">
            <v>Data Scientist</v>
          </cell>
          <cell r="H17434">
            <v>45022.668425925927</v>
          </cell>
        </row>
        <row r="17435">
          <cell r="A17435" t="str">
            <v>Data Engineer</v>
          </cell>
          <cell r="H17435">
            <v>44993.544537037043</v>
          </cell>
        </row>
        <row r="17436">
          <cell r="A17436" t="str">
            <v>Senior Data Scientist</v>
          </cell>
          <cell r="H17436">
            <v>45001.628206018519</v>
          </cell>
        </row>
        <row r="17437">
          <cell r="A17437" t="str">
            <v>Senior Data Engineer</v>
          </cell>
          <cell r="H17437">
            <v>45001.550682870373</v>
          </cell>
        </row>
        <row r="17438">
          <cell r="A17438" t="str">
            <v>Data Engineer</v>
          </cell>
          <cell r="H17438">
            <v>45094.54755787037</v>
          </cell>
        </row>
        <row r="17439">
          <cell r="A17439" t="str">
            <v>Software Engineer</v>
          </cell>
          <cell r="H17439">
            <v>45190.604421296302</v>
          </cell>
        </row>
        <row r="17440">
          <cell r="A17440" t="str">
            <v>Data Scientist</v>
          </cell>
          <cell r="H17440">
            <v>45261.960312499999</v>
          </cell>
        </row>
        <row r="17441">
          <cell r="A17441" t="str">
            <v>Data Scientist</v>
          </cell>
          <cell r="H17441">
            <v>45262.08556712963</v>
          </cell>
        </row>
        <row r="17442">
          <cell r="A17442" t="str">
            <v>Data Scientist</v>
          </cell>
          <cell r="H17442">
            <v>45013.381412037037</v>
          </cell>
        </row>
        <row r="17443">
          <cell r="A17443" t="str">
            <v>Data Analyst</v>
          </cell>
          <cell r="H17443">
            <v>45175.375740740739</v>
          </cell>
        </row>
        <row r="17444">
          <cell r="A17444" t="str">
            <v>Data Engineer</v>
          </cell>
          <cell r="H17444">
            <v>45057.764641203707</v>
          </cell>
        </row>
        <row r="17445">
          <cell r="A17445" t="str">
            <v>Senior Data Scientist</v>
          </cell>
          <cell r="H17445">
            <v>45104.830937500003</v>
          </cell>
        </row>
        <row r="17446">
          <cell r="A17446" t="str">
            <v>Data Engineer</v>
          </cell>
          <cell r="H17446">
            <v>44971.599699074082</v>
          </cell>
        </row>
        <row r="17447">
          <cell r="A17447" t="str">
            <v>Data Analyst</v>
          </cell>
          <cell r="H17447">
            <v>45156.769375000003</v>
          </cell>
        </row>
        <row r="17448">
          <cell r="A17448" t="str">
            <v>Data Analyst</v>
          </cell>
          <cell r="H17448">
            <v>45158.667083333326</v>
          </cell>
        </row>
        <row r="17449">
          <cell r="A17449" t="str">
            <v>Data Analyst</v>
          </cell>
          <cell r="H17449">
            <v>45089.958912037036</v>
          </cell>
        </row>
        <row r="17450">
          <cell r="A17450" t="str">
            <v>Data Engineer</v>
          </cell>
          <cell r="H17450">
            <v>45083.308645833327</v>
          </cell>
        </row>
        <row r="17451">
          <cell r="A17451" t="str">
            <v>Data Analyst</v>
          </cell>
          <cell r="H17451">
            <v>45110.250023148154</v>
          </cell>
        </row>
        <row r="17452">
          <cell r="A17452" t="str">
            <v>Data Scientist</v>
          </cell>
          <cell r="H17452">
            <v>45163.252708333333</v>
          </cell>
        </row>
        <row r="17453">
          <cell r="A17453" t="str">
            <v>Data Engineer</v>
          </cell>
          <cell r="H17453">
            <v>45208.895972222221</v>
          </cell>
        </row>
        <row r="17454">
          <cell r="A17454" t="str">
            <v>Senior Data Engineer</v>
          </cell>
          <cell r="H17454">
            <v>45153.053553240738</v>
          </cell>
        </row>
        <row r="17455">
          <cell r="A17455" t="str">
            <v>Data Scientist</v>
          </cell>
          <cell r="H17455">
            <v>45034.961215277777</v>
          </cell>
        </row>
        <row r="17456">
          <cell r="A17456" t="str">
            <v>Data Analyst</v>
          </cell>
          <cell r="H17456">
            <v>45203.695381944453</v>
          </cell>
        </row>
        <row r="17457">
          <cell r="A17457" t="str">
            <v>Senior Data Engineer</v>
          </cell>
          <cell r="H17457">
            <v>45071.433761574073</v>
          </cell>
        </row>
        <row r="17458">
          <cell r="A17458" t="str">
            <v>Data Scientist</v>
          </cell>
          <cell r="H17458">
            <v>45121.752789351849</v>
          </cell>
        </row>
        <row r="17459">
          <cell r="A17459" t="str">
            <v>Data Scientist</v>
          </cell>
          <cell r="H17459">
            <v>45287.168240740742</v>
          </cell>
        </row>
        <row r="17460">
          <cell r="A17460" t="str">
            <v>Data Analyst</v>
          </cell>
          <cell r="H17460">
            <v>44971.333738425928</v>
          </cell>
        </row>
        <row r="17461">
          <cell r="A17461" t="str">
            <v>Data Analyst</v>
          </cell>
          <cell r="H17461">
            <v>44981.708599537043</v>
          </cell>
        </row>
        <row r="17462">
          <cell r="A17462" t="str">
            <v>Senior Data Scientist</v>
          </cell>
          <cell r="H17462">
            <v>45189.677743055552</v>
          </cell>
        </row>
        <row r="17463">
          <cell r="A17463" t="str">
            <v>Data Scientist</v>
          </cell>
          <cell r="H17463">
            <v>45273.845127314817</v>
          </cell>
        </row>
        <row r="17464">
          <cell r="A17464" t="str">
            <v>Business Analyst</v>
          </cell>
          <cell r="H17464">
            <v>45167.76766203704</v>
          </cell>
        </row>
        <row r="17465">
          <cell r="A17465" t="str">
            <v>Data Analyst</v>
          </cell>
          <cell r="H17465">
            <v>44980.751250000001</v>
          </cell>
        </row>
        <row r="17466">
          <cell r="A17466" t="str">
            <v>Senior Data Scientist</v>
          </cell>
          <cell r="H17466">
            <v>45042.879826388889</v>
          </cell>
        </row>
        <row r="17467">
          <cell r="A17467" t="str">
            <v>Data Analyst</v>
          </cell>
          <cell r="H17467">
            <v>45275.583738425928</v>
          </cell>
        </row>
        <row r="17468">
          <cell r="A17468" t="str">
            <v>Data Analyst</v>
          </cell>
          <cell r="H17468">
            <v>44998.334282407413</v>
          </cell>
        </row>
        <row r="17469">
          <cell r="A17469" t="str">
            <v>Data Engineer</v>
          </cell>
          <cell r="H17469">
            <v>44961.725393518522</v>
          </cell>
        </row>
        <row r="17470">
          <cell r="A17470" t="str">
            <v>Data Analyst</v>
          </cell>
          <cell r="H17470">
            <v>45246.70853009259</v>
          </cell>
        </row>
        <row r="17471">
          <cell r="A17471" t="str">
            <v>Data Scientist</v>
          </cell>
          <cell r="H17471">
            <v>45086.335578703707</v>
          </cell>
        </row>
        <row r="17472">
          <cell r="A17472" t="str">
            <v>Data Scientist</v>
          </cell>
          <cell r="H17472">
            <v>45138.417685185188</v>
          </cell>
        </row>
        <row r="17473">
          <cell r="A17473" t="str">
            <v>Senior Data Scientist</v>
          </cell>
          <cell r="H17473">
            <v>45055.211087962962</v>
          </cell>
        </row>
        <row r="17474">
          <cell r="A17474" t="str">
            <v>Data Analyst</v>
          </cell>
          <cell r="H17474">
            <v>44973.792175925933</v>
          </cell>
        </row>
        <row r="17475">
          <cell r="A17475" t="str">
            <v>Machine Learning Engineer</v>
          </cell>
          <cell r="H17475">
            <v>45239.923078703701</v>
          </cell>
        </row>
        <row r="17476">
          <cell r="A17476" t="str">
            <v>Data Scientist</v>
          </cell>
          <cell r="H17476">
            <v>45048.297777777778</v>
          </cell>
        </row>
        <row r="17477">
          <cell r="A17477" t="str">
            <v>Data Engineer</v>
          </cell>
          <cell r="H17477">
            <v>45055.612500000003</v>
          </cell>
        </row>
        <row r="17478">
          <cell r="A17478" t="str">
            <v>Business Analyst</v>
          </cell>
          <cell r="H17478">
            <v>45037.710381944453</v>
          </cell>
        </row>
        <row r="17479">
          <cell r="A17479" t="str">
            <v>Data Engineer</v>
          </cell>
          <cell r="H17479">
            <v>44963.339571759258</v>
          </cell>
        </row>
        <row r="17480">
          <cell r="A17480" t="str">
            <v>Data Scientist</v>
          </cell>
          <cell r="H17480">
            <v>45262.835081018522</v>
          </cell>
        </row>
        <row r="17481">
          <cell r="A17481" t="str">
            <v>Data Scientist</v>
          </cell>
          <cell r="H17481">
            <v>45096.502071759263</v>
          </cell>
        </row>
        <row r="17482">
          <cell r="A17482" t="str">
            <v>Senior Data Scientist</v>
          </cell>
          <cell r="H17482">
            <v>45025.961805555547</v>
          </cell>
        </row>
        <row r="17483">
          <cell r="A17483" t="str">
            <v>Data Scientist</v>
          </cell>
          <cell r="H17483">
            <v>45263.501215277778</v>
          </cell>
        </row>
        <row r="17484">
          <cell r="A17484" t="str">
            <v>Data Engineer</v>
          </cell>
          <cell r="H17484">
            <v>45133.7969212963</v>
          </cell>
        </row>
        <row r="17485">
          <cell r="A17485" t="str">
            <v>Data Scientist</v>
          </cell>
          <cell r="H17485">
            <v>45268.948506944442</v>
          </cell>
        </row>
        <row r="17486">
          <cell r="A17486" t="str">
            <v>Senior Data Scientist</v>
          </cell>
          <cell r="H17486">
            <v>45085.292071759257</v>
          </cell>
        </row>
        <row r="17487">
          <cell r="A17487" t="str">
            <v>Data Engineer</v>
          </cell>
          <cell r="H17487">
            <v>45146.020497685182</v>
          </cell>
        </row>
        <row r="17488">
          <cell r="A17488" t="str">
            <v>Senior Data Scientist</v>
          </cell>
          <cell r="H17488">
            <v>45035.794062499997</v>
          </cell>
        </row>
        <row r="17489">
          <cell r="A17489" t="str">
            <v>Business Analyst</v>
          </cell>
          <cell r="H17489">
            <v>45150.417233796303</v>
          </cell>
        </row>
        <row r="17490">
          <cell r="A17490" t="str">
            <v>Data Analyst</v>
          </cell>
          <cell r="H17490">
            <v>45254.583807870367</v>
          </cell>
        </row>
        <row r="17491">
          <cell r="A17491" t="str">
            <v>Senior Data Engineer</v>
          </cell>
          <cell r="H17491">
            <v>45122.30195601852</v>
          </cell>
        </row>
        <row r="17492">
          <cell r="A17492" t="str">
            <v>Data Analyst</v>
          </cell>
          <cell r="H17492">
            <v>45140.95994212963</v>
          </cell>
        </row>
        <row r="17493">
          <cell r="A17493" t="str">
            <v>Data Analyst</v>
          </cell>
          <cell r="H17493">
            <v>45247.807592592602</v>
          </cell>
        </row>
        <row r="17494">
          <cell r="A17494" t="str">
            <v>Data Engineer</v>
          </cell>
          <cell r="H17494">
            <v>45260.418553240743</v>
          </cell>
        </row>
        <row r="17495">
          <cell r="A17495" t="str">
            <v>Data Scientist</v>
          </cell>
          <cell r="H17495">
            <v>45227.085763888892</v>
          </cell>
        </row>
        <row r="17496">
          <cell r="A17496" t="str">
            <v>Data Analyst</v>
          </cell>
          <cell r="H17496">
            <v>45276.880115740743</v>
          </cell>
        </row>
        <row r="17497">
          <cell r="A17497" t="str">
            <v>Data Analyst</v>
          </cell>
          <cell r="H17497">
            <v>45284.500196759262</v>
          </cell>
        </row>
        <row r="17498">
          <cell r="A17498" t="str">
            <v>Data Analyst</v>
          </cell>
          <cell r="H17498">
            <v>45028.584074074082</v>
          </cell>
        </row>
        <row r="17499">
          <cell r="A17499" t="str">
            <v>Data Analyst</v>
          </cell>
          <cell r="H17499">
            <v>45218.666990740741</v>
          </cell>
        </row>
        <row r="17500">
          <cell r="A17500" t="str">
            <v>Data Scientist</v>
          </cell>
          <cell r="H17500">
            <v>45117.578634259262</v>
          </cell>
        </row>
        <row r="17501">
          <cell r="A17501" t="str">
            <v>Data Scientist</v>
          </cell>
          <cell r="H17501">
            <v>45147.961053240739</v>
          </cell>
        </row>
        <row r="17502">
          <cell r="A17502" t="str">
            <v>Data Scientist</v>
          </cell>
          <cell r="H17502">
            <v>45174.834247685183</v>
          </cell>
        </row>
        <row r="17503">
          <cell r="A17503" t="str">
            <v>Data Analyst</v>
          </cell>
          <cell r="H17503">
            <v>45035.792928240742</v>
          </cell>
        </row>
        <row r="17504">
          <cell r="A17504" t="str">
            <v>Data Scientist</v>
          </cell>
          <cell r="H17504">
            <v>45017.293553240743</v>
          </cell>
        </row>
        <row r="17505">
          <cell r="A17505" t="str">
            <v>Data Engineer</v>
          </cell>
          <cell r="H17505">
            <v>45290.005127314813</v>
          </cell>
        </row>
        <row r="17506">
          <cell r="A17506" t="str">
            <v>Data Engineer</v>
          </cell>
          <cell r="H17506">
            <v>45015.715937499997</v>
          </cell>
        </row>
        <row r="17507">
          <cell r="A17507" t="str">
            <v>Data Engineer</v>
          </cell>
          <cell r="H17507">
            <v>45206.068530092591</v>
          </cell>
        </row>
        <row r="17508">
          <cell r="A17508" t="str">
            <v>Machine Learning Engineer</v>
          </cell>
          <cell r="H17508">
            <v>45267.460972222223</v>
          </cell>
        </row>
        <row r="17509">
          <cell r="A17509" t="str">
            <v>Data Analyst</v>
          </cell>
          <cell r="H17509">
            <v>44986.128761574073</v>
          </cell>
        </row>
        <row r="17510">
          <cell r="A17510" t="str">
            <v>Senior Data Engineer</v>
          </cell>
          <cell r="H17510">
            <v>45041.690949074073</v>
          </cell>
        </row>
        <row r="17511">
          <cell r="A17511" t="str">
            <v>Data Scientist</v>
          </cell>
          <cell r="H17511">
            <v>44991.086504629631</v>
          </cell>
        </row>
        <row r="17512">
          <cell r="A17512" t="str">
            <v>Data Analyst</v>
          </cell>
          <cell r="H17512">
            <v>45043.876608796287</v>
          </cell>
        </row>
        <row r="17513">
          <cell r="A17513" t="str">
            <v>Data Engineer</v>
          </cell>
          <cell r="H17513">
            <v>45168.510555555556</v>
          </cell>
        </row>
        <row r="17514">
          <cell r="A17514" t="str">
            <v>Data Engineer</v>
          </cell>
          <cell r="H17514">
            <v>45156.382604166669</v>
          </cell>
        </row>
        <row r="17515">
          <cell r="A17515" t="str">
            <v>Data Analyst</v>
          </cell>
          <cell r="H17515">
            <v>44970.543229166673</v>
          </cell>
        </row>
        <row r="17516">
          <cell r="A17516" t="str">
            <v>Data Engineer</v>
          </cell>
          <cell r="H17516">
            <v>45198.921585648153</v>
          </cell>
        </row>
        <row r="17517">
          <cell r="A17517" t="str">
            <v>Data Scientist</v>
          </cell>
          <cell r="H17517">
            <v>45141.750509259262</v>
          </cell>
        </row>
        <row r="17518">
          <cell r="A17518" t="str">
            <v>Data Analyst</v>
          </cell>
          <cell r="H17518">
            <v>44936.189016203702</v>
          </cell>
        </row>
        <row r="17519">
          <cell r="A17519" t="str">
            <v>Data Scientist</v>
          </cell>
          <cell r="H17519">
            <v>45152.295555555553</v>
          </cell>
        </row>
        <row r="17520">
          <cell r="A17520" t="str">
            <v>Data Scientist</v>
          </cell>
          <cell r="H17520">
            <v>44983.585370370369</v>
          </cell>
        </row>
        <row r="17521">
          <cell r="A17521" t="str">
            <v>Data Analyst</v>
          </cell>
          <cell r="H17521">
            <v>45134.543182870373</v>
          </cell>
        </row>
        <row r="17522">
          <cell r="A17522" t="str">
            <v>Data Analyst</v>
          </cell>
          <cell r="H17522">
            <v>45117.542037037027</v>
          </cell>
        </row>
        <row r="17523">
          <cell r="A17523" t="str">
            <v>Data Scientist</v>
          </cell>
          <cell r="H17523">
            <v>44971.862951388888</v>
          </cell>
        </row>
        <row r="17524">
          <cell r="A17524" t="str">
            <v>Data Scientist</v>
          </cell>
          <cell r="H17524">
            <v>45072.502800925933</v>
          </cell>
        </row>
        <row r="17525">
          <cell r="A17525" t="str">
            <v>Data Engineer</v>
          </cell>
          <cell r="H17525">
            <v>45138.505115740743</v>
          </cell>
        </row>
        <row r="17526">
          <cell r="A17526" t="str">
            <v>Data Analyst</v>
          </cell>
          <cell r="H17526">
            <v>44937.749976851846</v>
          </cell>
        </row>
        <row r="17527">
          <cell r="A17527" t="str">
            <v>Data Analyst</v>
          </cell>
          <cell r="H17527">
            <v>45118.78502314815</v>
          </cell>
        </row>
        <row r="17528">
          <cell r="A17528" t="str">
            <v>Senior Data Engineer</v>
          </cell>
          <cell r="H17528">
            <v>45128.958101851851</v>
          </cell>
        </row>
        <row r="17529">
          <cell r="A17529" t="str">
            <v>Data Scientist</v>
          </cell>
          <cell r="H17529">
            <v>44943.837002314824</v>
          </cell>
        </row>
        <row r="17530">
          <cell r="A17530" t="str">
            <v>Data Engineer</v>
          </cell>
          <cell r="H17530">
            <v>45237.920590277783</v>
          </cell>
        </row>
        <row r="17531">
          <cell r="A17531" t="str">
            <v>Data Scientist</v>
          </cell>
          <cell r="H17531">
            <v>45106.503101851849</v>
          </cell>
        </row>
        <row r="17532">
          <cell r="A17532" t="str">
            <v>Data Engineer</v>
          </cell>
          <cell r="H17532">
            <v>45225.369745370372</v>
          </cell>
        </row>
        <row r="17533">
          <cell r="A17533" t="str">
            <v>Data Engineer</v>
          </cell>
          <cell r="H17533">
            <v>45099.590173611112</v>
          </cell>
        </row>
        <row r="17534">
          <cell r="A17534" t="str">
            <v>Machine Learning Engineer</v>
          </cell>
          <cell r="H17534">
            <v>45104.570393518523</v>
          </cell>
        </row>
        <row r="17535">
          <cell r="A17535" t="str">
            <v>Data Analyst</v>
          </cell>
          <cell r="H17535">
            <v>45212.542800925927</v>
          </cell>
        </row>
        <row r="17536">
          <cell r="A17536" t="str">
            <v>Senior Data Engineer</v>
          </cell>
          <cell r="H17536">
            <v>45152.130289351851</v>
          </cell>
        </row>
        <row r="17537">
          <cell r="A17537" t="str">
            <v>Data Analyst</v>
          </cell>
          <cell r="H17537">
            <v>45131.81459490741</v>
          </cell>
        </row>
        <row r="17538">
          <cell r="A17538" t="str">
            <v>Data Engineer</v>
          </cell>
          <cell r="H17538">
            <v>45100.269768518519</v>
          </cell>
        </row>
        <row r="17539">
          <cell r="A17539" t="str">
            <v>Data Engineer</v>
          </cell>
          <cell r="H17539">
            <v>45054.932233796288</v>
          </cell>
        </row>
        <row r="17540">
          <cell r="A17540" t="str">
            <v>Senior Data Analyst</v>
          </cell>
          <cell r="H17540">
            <v>45111.458449074067</v>
          </cell>
        </row>
        <row r="17541">
          <cell r="A17541" t="str">
            <v>Data Analyst</v>
          </cell>
          <cell r="H17541">
            <v>44980.708402777767</v>
          </cell>
        </row>
        <row r="17542">
          <cell r="A17542" t="str">
            <v>Senior Data Analyst</v>
          </cell>
          <cell r="H17542">
            <v>44946.012071759258</v>
          </cell>
        </row>
        <row r="17543">
          <cell r="A17543" t="str">
            <v>Data Engineer</v>
          </cell>
          <cell r="H17543">
            <v>45179.379224537042</v>
          </cell>
        </row>
        <row r="17544">
          <cell r="A17544" t="str">
            <v>Data Analyst</v>
          </cell>
          <cell r="H17544">
            <v>44938.459872685176</v>
          </cell>
        </row>
        <row r="17545">
          <cell r="A17545" t="str">
            <v>Data Engineer</v>
          </cell>
          <cell r="H17545">
            <v>45030.560300925928</v>
          </cell>
        </row>
        <row r="17546">
          <cell r="A17546" t="str">
            <v>Machine Learning Engineer</v>
          </cell>
          <cell r="H17546">
            <v>45006.480729166673</v>
          </cell>
        </row>
        <row r="17547">
          <cell r="A17547" t="str">
            <v>Data Scientist</v>
          </cell>
          <cell r="H17547">
            <v>45172.251446759263</v>
          </cell>
        </row>
        <row r="17548">
          <cell r="A17548" t="str">
            <v>Data Analyst</v>
          </cell>
          <cell r="H17548">
            <v>45204.751018518517</v>
          </cell>
        </row>
        <row r="17549">
          <cell r="A17549" t="str">
            <v>Data Scientist</v>
          </cell>
          <cell r="H17549">
            <v>45162.796458333331</v>
          </cell>
        </row>
        <row r="17550">
          <cell r="A17550" t="str">
            <v>Senior Data Engineer</v>
          </cell>
          <cell r="H17550">
            <v>45056.302488425928</v>
          </cell>
        </row>
        <row r="17551">
          <cell r="A17551" t="str">
            <v>Data Analyst</v>
          </cell>
          <cell r="H17551">
            <v>45139.689965277779</v>
          </cell>
        </row>
        <row r="17552">
          <cell r="A17552" t="str">
            <v>Business Analyst</v>
          </cell>
          <cell r="H17552">
            <v>45062.015185185177</v>
          </cell>
        </row>
        <row r="17553">
          <cell r="A17553" t="str">
            <v>Data Engineer</v>
          </cell>
          <cell r="H17553">
            <v>45013.311053240737</v>
          </cell>
        </row>
        <row r="17554">
          <cell r="A17554" t="str">
            <v>Data Scientist</v>
          </cell>
          <cell r="H17554">
            <v>45233.290046296293</v>
          </cell>
        </row>
        <row r="17555">
          <cell r="A17555" t="str">
            <v>Data Analyst</v>
          </cell>
          <cell r="H17555">
            <v>45030.85</v>
          </cell>
        </row>
        <row r="17556">
          <cell r="A17556" t="str">
            <v>Data Scientist</v>
          </cell>
          <cell r="H17556">
            <v>45213.002303240741</v>
          </cell>
        </row>
        <row r="17557">
          <cell r="A17557" t="str">
            <v>Data Engineer</v>
          </cell>
          <cell r="H17557">
            <v>45150.464201388888</v>
          </cell>
        </row>
        <row r="17558">
          <cell r="A17558" t="str">
            <v>Data Scientist</v>
          </cell>
          <cell r="H17558">
            <v>45146.461354166669</v>
          </cell>
        </row>
        <row r="17559">
          <cell r="A17559" t="str">
            <v>Senior Data Scientist</v>
          </cell>
          <cell r="H17559">
            <v>45120.344664351847</v>
          </cell>
        </row>
        <row r="17560">
          <cell r="A17560" t="str">
            <v>Senior Data Analyst</v>
          </cell>
          <cell r="H17560">
            <v>44999.58792824074</v>
          </cell>
        </row>
        <row r="17561">
          <cell r="A17561" t="str">
            <v>Data Engineer</v>
          </cell>
          <cell r="H17561">
            <v>45229.088692129633</v>
          </cell>
        </row>
        <row r="17562">
          <cell r="A17562" t="str">
            <v>Data Scientist</v>
          </cell>
          <cell r="H17562">
            <v>45112.29414351852</v>
          </cell>
        </row>
        <row r="17563">
          <cell r="A17563" t="str">
            <v>Data Scientist</v>
          </cell>
          <cell r="H17563">
            <v>45176.276018518518</v>
          </cell>
        </row>
        <row r="17564">
          <cell r="A17564" t="str">
            <v>Data Engineer</v>
          </cell>
          <cell r="H17564">
            <v>45076.713993055557</v>
          </cell>
        </row>
        <row r="17565">
          <cell r="A17565" t="str">
            <v>Data Scientist</v>
          </cell>
          <cell r="H17565">
            <v>45146.834270833337</v>
          </cell>
        </row>
        <row r="17566">
          <cell r="A17566" t="str">
            <v>Senior Data Engineer</v>
          </cell>
          <cell r="H17566">
            <v>44936.792210648149</v>
          </cell>
        </row>
        <row r="17567">
          <cell r="A17567" t="str">
            <v>Senior Data Engineer</v>
          </cell>
          <cell r="H17567">
            <v>44971.981435185182</v>
          </cell>
        </row>
        <row r="17568">
          <cell r="A17568" t="str">
            <v>Data Analyst</v>
          </cell>
          <cell r="H17568">
            <v>45012.291759259257</v>
          </cell>
        </row>
        <row r="17569">
          <cell r="A17569" t="str">
            <v>Data Analyst</v>
          </cell>
          <cell r="H17569">
            <v>45168.121840277781</v>
          </cell>
        </row>
        <row r="17570">
          <cell r="A17570" t="str">
            <v>Senior Data Analyst</v>
          </cell>
          <cell r="H17570">
            <v>44936.955833333333</v>
          </cell>
        </row>
        <row r="17571">
          <cell r="A17571" t="str">
            <v>Data Analyst</v>
          </cell>
          <cell r="H17571">
            <v>45246.317858796298</v>
          </cell>
        </row>
        <row r="17572">
          <cell r="A17572" t="str">
            <v>Data Engineer</v>
          </cell>
          <cell r="H17572">
            <v>45103.507314814808</v>
          </cell>
        </row>
        <row r="17573">
          <cell r="A17573" t="str">
            <v>Data Analyst</v>
          </cell>
          <cell r="H17573">
            <v>44940.291886574072</v>
          </cell>
        </row>
        <row r="17574">
          <cell r="A17574" t="str">
            <v>Data Analyst</v>
          </cell>
          <cell r="H17574">
            <v>45204.916666666657</v>
          </cell>
        </row>
        <row r="17575">
          <cell r="A17575" t="str">
            <v>Senior Data Engineer</v>
          </cell>
          <cell r="H17575">
            <v>45058.354525462957</v>
          </cell>
        </row>
        <row r="17576">
          <cell r="A17576" t="str">
            <v>Machine Learning Engineer</v>
          </cell>
          <cell r="H17576">
            <v>45041.466817129629</v>
          </cell>
        </row>
        <row r="17577">
          <cell r="A17577" t="str">
            <v>Data Analyst</v>
          </cell>
          <cell r="H17577">
            <v>44950.585034722222</v>
          </cell>
        </row>
        <row r="17578">
          <cell r="A17578" t="str">
            <v>Machine Learning Engineer</v>
          </cell>
          <cell r="H17578">
            <v>45200.194062499999</v>
          </cell>
        </row>
        <row r="17579">
          <cell r="A17579" t="str">
            <v>Data Analyst</v>
          </cell>
          <cell r="H17579">
            <v>45128.711689814823</v>
          </cell>
        </row>
        <row r="17580">
          <cell r="A17580" t="str">
            <v>Data Scientist</v>
          </cell>
          <cell r="H17580">
            <v>45118.295543981483</v>
          </cell>
        </row>
        <row r="17581">
          <cell r="A17581" t="str">
            <v>Data Scientist</v>
          </cell>
          <cell r="H17581">
            <v>45205.667268518519</v>
          </cell>
        </row>
        <row r="17582">
          <cell r="A17582" t="str">
            <v>Data Analyst</v>
          </cell>
          <cell r="H17582">
            <v>45027.750914351847</v>
          </cell>
        </row>
        <row r="17583">
          <cell r="A17583" t="str">
            <v>Data Analyst</v>
          </cell>
          <cell r="H17583">
            <v>45226.913402777784</v>
          </cell>
        </row>
        <row r="17584">
          <cell r="A17584" t="str">
            <v>Data Analyst</v>
          </cell>
          <cell r="H17584">
            <v>45120.305497685193</v>
          </cell>
        </row>
        <row r="17585">
          <cell r="A17585" t="str">
            <v>Data Scientist</v>
          </cell>
          <cell r="H17585">
            <v>44968.296805555547</v>
          </cell>
        </row>
        <row r="17586">
          <cell r="A17586" t="str">
            <v>Data Engineer</v>
          </cell>
          <cell r="H17586">
            <v>45092.656597222223</v>
          </cell>
        </row>
        <row r="17587">
          <cell r="A17587" t="str">
            <v>Data Analyst</v>
          </cell>
          <cell r="H17587">
            <v>45097.877395833333</v>
          </cell>
        </row>
        <row r="17588">
          <cell r="A17588" t="str">
            <v>Data Analyst</v>
          </cell>
          <cell r="H17588">
            <v>45160.751435185193</v>
          </cell>
        </row>
        <row r="17589">
          <cell r="A17589" t="str">
            <v>Senior Data Scientist</v>
          </cell>
          <cell r="H17589">
            <v>45061.597384259258</v>
          </cell>
        </row>
        <row r="17590">
          <cell r="A17590" t="str">
            <v>Data Scientist</v>
          </cell>
          <cell r="H17590">
            <v>44985.669606481482</v>
          </cell>
        </row>
        <row r="17591">
          <cell r="A17591" t="str">
            <v>Data Scientist</v>
          </cell>
          <cell r="H17591">
            <v>45267.419490740736</v>
          </cell>
        </row>
        <row r="17592">
          <cell r="A17592" t="str">
            <v>Senior Data Engineer</v>
          </cell>
          <cell r="H17592">
            <v>45000.755277777767</v>
          </cell>
        </row>
        <row r="17593">
          <cell r="A17593" t="str">
            <v>Data Scientist</v>
          </cell>
          <cell r="H17593">
            <v>45156.252303240741</v>
          </cell>
        </row>
        <row r="17594">
          <cell r="A17594" t="str">
            <v>Data Engineer</v>
          </cell>
          <cell r="H17594">
            <v>45170.811018518521</v>
          </cell>
        </row>
        <row r="17595">
          <cell r="A17595" t="str">
            <v>Data Engineer</v>
          </cell>
          <cell r="H17595">
            <v>45084.834409722222</v>
          </cell>
        </row>
        <row r="17596">
          <cell r="A17596" t="str">
            <v>Senior Data Analyst</v>
          </cell>
          <cell r="H17596">
            <v>45139.000127314823</v>
          </cell>
        </row>
        <row r="17597">
          <cell r="A17597" t="str">
            <v>Senior Data Engineer</v>
          </cell>
          <cell r="H17597">
            <v>45062.395567129628</v>
          </cell>
        </row>
        <row r="17598">
          <cell r="A17598" t="str">
            <v>Data Analyst</v>
          </cell>
          <cell r="H17598">
            <v>44963.752800925933</v>
          </cell>
        </row>
        <row r="17599">
          <cell r="A17599" t="str">
            <v>Data Analyst</v>
          </cell>
          <cell r="H17599">
            <v>45134.29241898148</v>
          </cell>
        </row>
        <row r="17600">
          <cell r="A17600" t="str">
            <v>Senior Data Engineer</v>
          </cell>
          <cell r="H17600">
            <v>45163.737581018519</v>
          </cell>
        </row>
        <row r="17601">
          <cell r="A17601" t="str">
            <v>Data Scientist</v>
          </cell>
          <cell r="H17601">
            <v>45237.632430555554</v>
          </cell>
        </row>
        <row r="17602">
          <cell r="A17602" t="str">
            <v>Data Scientist</v>
          </cell>
          <cell r="H17602">
            <v>45210.752222222232</v>
          </cell>
        </row>
        <row r="17603">
          <cell r="A17603" t="str">
            <v>Business Analyst</v>
          </cell>
          <cell r="H17603">
            <v>45191.831574074073</v>
          </cell>
        </row>
        <row r="17604">
          <cell r="A17604" t="str">
            <v>Data Analyst</v>
          </cell>
          <cell r="H17604">
            <v>45098.66814814815</v>
          </cell>
        </row>
        <row r="17605">
          <cell r="A17605" t="str">
            <v>Senior Data Engineer</v>
          </cell>
          <cell r="H17605">
            <v>45047.2969212963</v>
          </cell>
        </row>
        <row r="17606">
          <cell r="A17606" t="str">
            <v>Data Analyst</v>
          </cell>
          <cell r="H17606">
            <v>45248.000798611109</v>
          </cell>
        </row>
        <row r="17607">
          <cell r="A17607" t="str">
            <v>Business Analyst</v>
          </cell>
          <cell r="H17607">
            <v>45156.709050925929</v>
          </cell>
        </row>
        <row r="17608">
          <cell r="A17608" t="str">
            <v>Senior Data Engineer</v>
          </cell>
          <cell r="H17608">
            <v>45106.504490740743</v>
          </cell>
        </row>
        <row r="17609">
          <cell r="A17609" t="str">
            <v>Data Scientist</v>
          </cell>
          <cell r="H17609">
            <v>45061.972384259258</v>
          </cell>
        </row>
        <row r="17610">
          <cell r="A17610" t="str">
            <v>Senior Data Scientist</v>
          </cell>
          <cell r="H17610">
            <v>45113.361643518518</v>
          </cell>
        </row>
        <row r="17611">
          <cell r="A17611" t="str">
            <v>Data Scientist</v>
          </cell>
          <cell r="H17611">
            <v>45020.837696759263</v>
          </cell>
        </row>
        <row r="17612">
          <cell r="A17612" t="str">
            <v>Senior Data Engineer</v>
          </cell>
          <cell r="H17612">
            <v>45221.350185185183</v>
          </cell>
        </row>
        <row r="17613">
          <cell r="A17613" t="str">
            <v>Data Analyst</v>
          </cell>
          <cell r="H17613">
            <v>45260.875347222223</v>
          </cell>
        </row>
        <row r="17614">
          <cell r="A17614" t="str">
            <v>Data Analyst</v>
          </cell>
          <cell r="H17614">
            <v>45259.794004629628</v>
          </cell>
        </row>
        <row r="17615">
          <cell r="A17615" t="str">
            <v>Cloud Engineer</v>
          </cell>
          <cell r="H17615">
            <v>44973.680706018517</v>
          </cell>
        </row>
        <row r="17616">
          <cell r="A17616" t="str">
            <v>Data Scientist</v>
          </cell>
          <cell r="H17616">
            <v>45135.986666666657</v>
          </cell>
        </row>
        <row r="17617">
          <cell r="A17617" t="str">
            <v>Data Scientist</v>
          </cell>
          <cell r="H17617">
            <v>44973.546331018522</v>
          </cell>
        </row>
        <row r="17618">
          <cell r="A17618" t="str">
            <v>Data Scientist</v>
          </cell>
          <cell r="H17618">
            <v>44998.618460648147</v>
          </cell>
        </row>
        <row r="17619">
          <cell r="A17619" t="str">
            <v>Data Scientist</v>
          </cell>
          <cell r="H17619">
            <v>44953.650775462957</v>
          </cell>
        </row>
        <row r="17620">
          <cell r="A17620" t="str">
            <v>Senior Data Scientist</v>
          </cell>
          <cell r="H17620">
            <v>45105.164236111108</v>
          </cell>
        </row>
        <row r="17621">
          <cell r="A17621" t="str">
            <v>Data Scientist</v>
          </cell>
          <cell r="H17621">
            <v>45282.418182870373</v>
          </cell>
        </row>
        <row r="17622">
          <cell r="A17622" t="str">
            <v>Data Analyst</v>
          </cell>
          <cell r="H17622">
            <v>44941.29010416667</v>
          </cell>
        </row>
        <row r="17623">
          <cell r="A17623" t="str">
            <v>Data Scientist</v>
          </cell>
          <cell r="H17623">
            <v>45142.752372685187</v>
          </cell>
        </row>
        <row r="17624">
          <cell r="A17624" t="str">
            <v>Cloud Engineer</v>
          </cell>
          <cell r="H17624">
            <v>45127.303703703707</v>
          </cell>
        </row>
        <row r="17625">
          <cell r="A17625" t="str">
            <v>Senior Data Scientist</v>
          </cell>
          <cell r="H17625">
            <v>45139.01326388889</v>
          </cell>
        </row>
        <row r="17626">
          <cell r="A17626" t="str">
            <v>Data Engineer</v>
          </cell>
          <cell r="H17626">
            <v>45148.670787037037</v>
          </cell>
        </row>
        <row r="17627">
          <cell r="A17627" t="str">
            <v>Data Analyst</v>
          </cell>
          <cell r="H17627">
            <v>45105.918495370373</v>
          </cell>
        </row>
        <row r="17628">
          <cell r="A17628" t="str">
            <v>Data Scientist</v>
          </cell>
          <cell r="H17628">
            <v>45016.337731481479</v>
          </cell>
        </row>
        <row r="17629">
          <cell r="A17629" t="str">
            <v>Senior Data Scientist</v>
          </cell>
          <cell r="H17629">
            <v>45111.377060185187</v>
          </cell>
        </row>
        <row r="17630">
          <cell r="A17630" t="str">
            <v>Senior Data Analyst</v>
          </cell>
          <cell r="H17630">
            <v>45063.333680555559</v>
          </cell>
        </row>
        <row r="17631">
          <cell r="A17631" t="str">
            <v>Data Scientist</v>
          </cell>
          <cell r="H17631">
            <v>45169.003229166658</v>
          </cell>
        </row>
        <row r="17632">
          <cell r="A17632" t="str">
            <v>Senior Data Scientist</v>
          </cell>
          <cell r="H17632">
            <v>45114.295208333337</v>
          </cell>
        </row>
        <row r="17633">
          <cell r="A17633" t="str">
            <v>Data Scientist</v>
          </cell>
          <cell r="H17633">
            <v>45013.714224537027</v>
          </cell>
        </row>
        <row r="17634">
          <cell r="A17634" t="str">
            <v>Data Engineer</v>
          </cell>
          <cell r="H17634">
            <v>45229.344409722216</v>
          </cell>
        </row>
        <row r="17635">
          <cell r="A17635" t="str">
            <v>Machine Learning Engineer</v>
          </cell>
          <cell r="H17635">
            <v>45041.076331018521</v>
          </cell>
        </row>
        <row r="17636">
          <cell r="A17636" t="str">
            <v>Data Analyst</v>
          </cell>
          <cell r="H17636">
            <v>45163.667511574073</v>
          </cell>
        </row>
        <row r="17637">
          <cell r="A17637" t="str">
            <v>Data Engineer</v>
          </cell>
          <cell r="H17637">
            <v>45216.901909722219</v>
          </cell>
        </row>
        <row r="17638">
          <cell r="A17638" t="str">
            <v>Data Analyst</v>
          </cell>
          <cell r="H17638">
            <v>45184.501250000001</v>
          </cell>
        </row>
        <row r="17639">
          <cell r="A17639" t="str">
            <v>Senior Data Scientist</v>
          </cell>
          <cell r="H17639">
            <v>44966.502164351848</v>
          </cell>
        </row>
        <row r="17640">
          <cell r="A17640" t="str">
            <v>Data Scientist</v>
          </cell>
          <cell r="H17640">
            <v>44947.923263888893</v>
          </cell>
        </row>
        <row r="17641">
          <cell r="A17641" t="str">
            <v>Data Analyst</v>
          </cell>
          <cell r="H17641">
            <v>45002.874976851846</v>
          </cell>
        </row>
        <row r="17642">
          <cell r="A17642" t="str">
            <v>Data Engineer</v>
          </cell>
          <cell r="H17642">
            <v>45020.381481481483</v>
          </cell>
        </row>
        <row r="17643">
          <cell r="A17643" t="str">
            <v>Data Analyst</v>
          </cell>
          <cell r="H17643">
            <v>45122.435717592591</v>
          </cell>
        </row>
        <row r="17644">
          <cell r="A17644" t="str">
            <v>Data Engineer</v>
          </cell>
          <cell r="H17644">
            <v>44970.607395833344</v>
          </cell>
        </row>
        <row r="17645">
          <cell r="A17645" t="str">
            <v>Data Engineer</v>
          </cell>
          <cell r="H17645">
            <v>45182.254594907397</v>
          </cell>
        </row>
        <row r="17646">
          <cell r="A17646" t="str">
            <v>Data Engineer</v>
          </cell>
          <cell r="H17646">
            <v>45136.670590277783</v>
          </cell>
        </row>
        <row r="17647">
          <cell r="A17647" t="str">
            <v>Data Scientist</v>
          </cell>
          <cell r="H17647">
            <v>45079.101423611108</v>
          </cell>
        </row>
        <row r="17648">
          <cell r="A17648" t="str">
            <v>Data Analyst</v>
          </cell>
          <cell r="H17648">
            <v>45077.717777777783</v>
          </cell>
        </row>
        <row r="17649">
          <cell r="A17649" t="str">
            <v>Senior Data Engineer</v>
          </cell>
          <cell r="H17649">
            <v>44996.547071759262</v>
          </cell>
        </row>
        <row r="17650">
          <cell r="A17650" t="str">
            <v>Senior Data Scientist</v>
          </cell>
          <cell r="H17650">
            <v>44957.98232638889</v>
          </cell>
        </row>
        <row r="17651">
          <cell r="A17651" t="str">
            <v>Data Analyst</v>
          </cell>
          <cell r="H17651">
            <v>45268.834074074082</v>
          </cell>
        </row>
        <row r="17652">
          <cell r="A17652" t="str">
            <v>Data Engineer</v>
          </cell>
          <cell r="H17652">
            <v>45070.837939814817</v>
          </cell>
        </row>
        <row r="17653">
          <cell r="A17653" t="str">
            <v>Data Engineer</v>
          </cell>
          <cell r="H17653">
            <v>45229.088263888887</v>
          </cell>
        </row>
        <row r="17654">
          <cell r="A17654" t="str">
            <v>Data Analyst</v>
          </cell>
          <cell r="H17654">
            <v>45062.875625000001</v>
          </cell>
        </row>
        <row r="17655">
          <cell r="A17655" t="str">
            <v>Data Engineer</v>
          </cell>
          <cell r="H17655">
            <v>45211.189409722218</v>
          </cell>
        </row>
        <row r="17656">
          <cell r="A17656" t="str">
            <v>Data Analyst</v>
          </cell>
          <cell r="H17656">
            <v>45162.545219907413</v>
          </cell>
        </row>
        <row r="17657">
          <cell r="A17657" t="str">
            <v>Data Analyst</v>
          </cell>
          <cell r="H17657">
            <v>45189.542141203703</v>
          </cell>
        </row>
        <row r="17658">
          <cell r="A17658" t="str">
            <v>Data Scientist</v>
          </cell>
          <cell r="H17658">
            <v>45063.419259259259</v>
          </cell>
        </row>
        <row r="17659">
          <cell r="A17659" t="str">
            <v>Data Engineer</v>
          </cell>
          <cell r="H17659">
            <v>45063.349872685183</v>
          </cell>
        </row>
        <row r="17660">
          <cell r="A17660" t="str">
            <v>Senior Data Engineer</v>
          </cell>
          <cell r="H17660">
            <v>45100.083148148151</v>
          </cell>
        </row>
        <row r="17661">
          <cell r="A17661" t="str">
            <v>Senior Data Scientist</v>
          </cell>
          <cell r="H17661">
            <v>45064.106111111112</v>
          </cell>
        </row>
        <row r="17662">
          <cell r="A17662" t="str">
            <v>Data Analyst</v>
          </cell>
          <cell r="H17662">
            <v>45167.502581018518</v>
          </cell>
        </row>
        <row r="17663">
          <cell r="A17663" t="str">
            <v>Data Scientist</v>
          </cell>
          <cell r="H17663">
            <v>45101.391076388893</v>
          </cell>
        </row>
        <row r="17664">
          <cell r="A17664" t="str">
            <v>Data Engineer</v>
          </cell>
          <cell r="H17664">
            <v>44958.999166666668</v>
          </cell>
        </row>
        <row r="17665">
          <cell r="A17665" t="str">
            <v>Business Analyst</v>
          </cell>
          <cell r="H17665">
            <v>44971.743078703701</v>
          </cell>
        </row>
        <row r="17666">
          <cell r="A17666" t="str">
            <v>Data Analyst</v>
          </cell>
          <cell r="H17666">
            <v>45051.845439814817</v>
          </cell>
        </row>
        <row r="17667">
          <cell r="A17667" t="str">
            <v>Data Analyst</v>
          </cell>
          <cell r="H17667">
            <v>45179.333495370367</v>
          </cell>
        </row>
        <row r="17668">
          <cell r="A17668" t="str">
            <v>Data Analyst</v>
          </cell>
          <cell r="H17668">
            <v>45190.751099537039</v>
          </cell>
        </row>
        <row r="17669">
          <cell r="A17669" t="str">
            <v>Data Scientist</v>
          </cell>
          <cell r="H17669">
            <v>45164.169247685182</v>
          </cell>
        </row>
        <row r="17670">
          <cell r="A17670" t="str">
            <v>Data Scientist</v>
          </cell>
          <cell r="H17670">
            <v>45253.574594907397</v>
          </cell>
        </row>
        <row r="17671">
          <cell r="A17671" t="str">
            <v>Data Scientist</v>
          </cell>
          <cell r="H17671">
            <v>45119.435381944437</v>
          </cell>
        </row>
        <row r="17672">
          <cell r="A17672" t="str">
            <v>Data Scientist</v>
          </cell>
          <cell r="H17672">
            <v>45070.877754629633</v>
          </cell>
        </row>
        <row r="17673">
          <cell r="A17673" t="str">
            <v>Data Scientist</v>
          </cell>
          <cell r="H17673">
            <v>45229.621446759258</v>
          </cell>
        </row>
        <row r="17674">
          <cell r="A17674" t="str">
            <v>Data Analyst</v>
          </cell>
          <cell r="H17674">
            <v>44935.874965277777</v>
          </cell>
        </row>
        <row r="17675">
          <cell r="A17675" t="str">
            <v>Data Scientist</v>
          </cell>
          <cell r="H17675">
            <v>44977.003611111111</v>
          </cell>
        </row>
        <row r="17676">
          <cell r="A17676" t="str">
            <v>Data Analyst</v>
          </cell>
          <cell r="H17676">
            <v>44931.522650462961</v>
          </cell>
        </row>
        <row r="17677">
          <cell r="A17677" t="str">
            <v>Data Analyst</v>
          </cell>
          <cell r="H17677">
            <v>45209.833877314813</v>
          </cell>
        </row>
        <row r="17678">
          <cell r="A17678" t="str">
            <v>Data Scientist</v>
          </cell>
          <cell r="H17678">
            <v>45169.391724537039</v>
          </cell>
        </row>
        <row r="17679">
          <cell r="A17679" t="str">
            <v>Senior Data Engineer</v>
          </cell>
          <cell r="H17679">
            <v>45225.587372685193</v>
          </cell>
        </row>
        <row r="17680">
          <cell r="A17680" t="str">
            <v>Data Analyst</v>
          </cell>
          <cell r="H17680">
            <v>45040.661249999997</v>
          </cell>
        </row>
        <row r="17681">
          <cell r="A17681" t="str">
            <v>Data Scientist</v>
          </cell>
          <cell r="H17681">
            <v>45207.776296296302</v>
          </cell>
        </row>
        <row r="17682">
          <cell r="A17682" t="str">
            <v>Machine Learning Engineer</v>
          </cell>
          <cell r="H17682">
            <v>45013.269768518519</v>
          </cell>
        </row>
        <row r="17683">
          <cell r="A17683" t="str">
            <v>Data Analyst</v>
          </cell>
          <cell r="H17683">
            <v>45191.874907407408</v>
          </cell>
        </row>
        <row r="17684">
          <cell r="A17684" t="str">
            <v>Senior Data Engineer</v>
          </cell>
          <cell r="H17684">
            <v>45133.323182870372</v>
          </cell>
        </row>
        <row r="17685">
          <cell r="A17685" t="str">
            <v>Data Engineer</v>
          </cell>
          <cell r="H17685">
            <v>44973.009282407409</v>
          </cell>
        </row>
        <row r="17686">
          <cell r="A17686" t="str">
            <v>Senior Data Engineer</v>
          </cell>
          <cell r="H17686">
            <v>44991.586909722217</v>
          </cell>
        </row>
        <row r="17687">
          <cell r="A17687" t="str">
            <v>Data Analyst</v>
          </cell>
          <cell r="H17687">
            <v>45079.280706018522</v>
          </cell>
        </row>
        <row r="17688">
          <cell r="A17688" t="str">
            <v>Data Scientist</v>
          </cell>
          <cell r="H17688">
            <v>45202.002638888887</v>
          </cell>
        </row>
        <row r="17689">
          <cell r="A17689" t="str">
            <v>Data Analyst</v>
          </cell>
          <cell r="H17689">
            <v>45223.000069444453</v>
          </cell>
        </row>
        <row r="17690">
          <cell r="A17690" t="str">
            <v>Data Analyst</v>
          </cell>
          <cell r="H17690">
            <v>45281.870509259257</v>
          </cell>
        </row>
        <row r="17691">
          <cell r="A17691" t="str">
            <v>Data Engineer</v>
          </cell>
          <cell r="H17691">
            <v>45168.339236111111</v>
          </cell>
        </row>
        <row r="17692">
          <cell r="A17692" t="str">
            <v>Data Engineer</v>
          </cell>
          <cell r="H17692">
            <v>45187.987893518519</v>
          </cell>
        </row>
        <row r="17693">
          <cell r="A17693" t="str">
            <v>Senior Data Scientist</v>
          </cell>
          <cell r="H17693">
            <v>44956.58798611111</v>
          </cell>
        </row>
        <row r="17694">
          <cell r="A17694" t="str">
            <v>Senior Data Analyst</v>
          </cell>
          <cell r="H17694">
            <v>45001.416817129633</v>
          </cell>
        </row>
        <row r="17695">
          <cell r="A17695" t="str">
            <v>Data Scientist</v>
          </cell>
          <cell r="H17695">
            <v>45029.83734953704</v>
          </cell>
        </row>
        <row r="17696">
          <cell r="A17696" t="str">
            <v>Data Scientist</v>
          </cell>
          <cell r="H17696">
            <v>45284.514039351852</v>
          </cell>
        </row>
        <row r="17697">
          <cell r="A17697" t="str">
            <v>Senior Data Analyst</v>
          </cell>
          <cell r="H17697">
            <v>45161.167013888888</v>
          </cell>
        </row>
        <row r="17698">
          <cell r="A17698" t="str">
            <v>Data Scientist</v>
          </cell>
          <cell r="H17698">
            <v>45049.707546296297</v>
          </cell>
        </row>
        <row r="17699">
          <cell r="A17699" t="str">
            <v>Data Analyst</v>
          </cell>
          <cell r="H17699">
            <v>44951.315127314818</v>
          </cell>
        </row>
        <row r="17700">
          <cell r="A17700" t="str">
            <v>Data Analyst</v>
          </cell>
          <cell r="H17700">
            <v>45027.666643518518</v>
          </cell>
        </row>
        <row r="17701">
          <cell r="A17701" t="str">
            <v>Senior Data Engineer</v>
          </cell>
          <cell r="H17701">
            <v>45025.96534722222</v>
          </cell>
        </row>
        <row r="17702">
          <cell r="A17702" t="str">
            <v>Data Analyst</v>
          </cell>
          <cell r="H17702">
            <v>45248.458287037043</v>
          </cell>
        </row>
        <row r="17703">
          <cell r="A17703" t="str">
            <v>Data Analyst</v>
          </cell>
          <cell r="H17703">
            <v>45122.940972222219</v>
          </cell>
        </row>
        <row r="17704">
          <cell r="A17704" t="str">
            <v>Software Engineer</v>
          </cell>
          <cell r="H17704">
            <v>45229.271087962959</v>
          </cell>
        </row>
        <row r="17705">
          <cell r="A17705" t="str">
            <v>Data Analyst</v>
          </cell>
          <cell r="H17705">
            <v>44930.920347222222</v>
          </cell>
        </row>
        <row r="17706">
          <cell r="A17706" t="str">
            <v>Data Engineer</v>
          </cell>
          <cell r="H17706">
            <v>45286.920972222222</v>
          </cell>
        </row>
        <row r="17707">
          <cell r="A17707" t="str">
            <v>Data Analyst</v>
          </cell>
          <cell r="H17707">
            <v>44982.291967592602</v>
          </cell>
        </row>
        <row r="17708">
          <cell r="A17708" t="str">
            <v>Data Engineer</v>
          </cell>
          <cell r="H17708">
            <v>45174.75681712963</v>
          </cell>
        </row>
        <row r="17709">
          <cell r="A17709" t="str">
            <v>Data Analyst</v>
          </cell>
          <cell r="H17709">
            <v>45119.626539351862</v>
          </cell>
        </row>
        <row r="17710">
          <cell r="A17710" t="str">
            <v>Data Scientist</v>
          </cell>
          <cell r="H17710">
            <v>45083.644178240742</v>
          </cell>
        </row>
        <row r="17711">
          <cell r="A17711" t="str">
            <v>Data Engineer</v>
          </cell>
          <cell r="H17711">
            <v>45100.561122685183</v>
          </cell>
        </row>
        <row r="17712">
          <cell r="A17712" t="str">
            <v>Data Scientist</v>
          </cell>
          <cell r="H17712">
            <v>45276.708344907413</v>
          </cell>
        </row>
        <row r="17713">
          <cell r="A17713" t="str">
            <v>Data Analyst</v>
          </cell>
          <cell r="H17713">
            <v>44949.667905092603</v>
          </cell>
        </row>
        <row r="17714">
          <cell r="A17714" t="str">
            <v>Data Engineer</v>
          </cell>
          <cell r="H17714">
            <v>44981.58898148148</v>
          </cell>
        </row>
        <row r="17715">
          <cell r="A17715" t="str">
            <v>Data Analyst</v>
          </cell>
          <cell r="H17715">
            <v>44967.344710648147</v>
          </cell>
        </row>
        <row r="17716">
          <cell r="A17716" t="str">
            <v>Data Scientist</v>
          </cell>
          <cell r="H17716">
            <v>45211.635717592602</v>
          </cell>
        </row>
        <row r="17717">
          <cell r="A17717" t="str">
            <v>Data Engineer</v>
          </cell>
          <cell r="H17717">
            <v>44984.901956018519</v>
          </cell>
        </row>
        <row r="17718">
          <cell r="A17718" t="str">
            <v>Senior Data Engineer</v>
          </cell>
          <cell r="H17718">
            <v>45013.762314814812</v>
          </cell>
        </row>
        <row r="17719">
          <cell r="A17719" t="str">
            <v>Data Analyst</v>
          </cell>
          <cell r="H17719">
            <v>45082.83520833333</v>
          </cell>
        </row>
        <row r="17720">
          <cell r="A17720" t="str">
            <v>Data Scientist</v>
          </cell>
          <cell r="H17720">
            <v>44950.665625000001</v>
          </cell>
        </row>
        <row r="17721">
          <cell r="A17721" t="str">
            <v>Data Analyst</v>
          </cell>
          <cell r="H17721">
            <v>45171.384895833333</v>
          </cell>
        </row>
        <row r="17722">
          <cell r="A17722" t="str">
            <v>Data Engineer</v>
          </cell>
          <cell r="H17722">
            <v>45036.753275462957</v>
          </cell>
        </row>
        <row r="17723">
          <cell r="A17723" t="str">
            <v>Data Scientist</v>
          </cell>
          <cell r="H17723">
            <v>44954.668668981481</v>
          </cell>
        </row>
        <row r="17724">
          <cell r="A17724" t="str">
            <v>Data Analyst</v>
          </cell>
          <cell r="H17724">
            <v>45129.012523148151</v>
          </cell>
        </row>
        <row r="17725">
          <cell r="A17725" t="str">
            <v>Data Analyst</v>
          </cell>
          <cell r="H17725">
            <v>44994.833622685182</v>
          </cell>
        </row>
        <row r="17726">
          <cell r="A17726" t="str">
            <v>Data Scientist</v>
          </cell>
          <cell r="H17726">
            <v>44963.501747685194</v>
          </cell>
        </row>
        <row r="17727">
          <cell r="A17727" t="str">
            <v>Data Scientist</v>
          </cell>
          <cell r="H17727">
            <v>44995.571585648147</v>
          </cell>
        </row>
        <row r="17728">
          <cell r="A17728" t="str">
            <v>Data Analyst</v>
          </cell>
          <cell r="H17728">
            <v>45014.001493055563</v>
          </cell>
        </row>
        <row r="17729">
          <cell r="A17729" t="str">
            <v>Data Scientist</v>
          </cell>
          <cell r="H17729">
            <v>45174.954953703702</v>
          </cell>
        </row>
        <row r="17730">
          <cell r="A17730" t="str">
            <v>Data Engineer</v>
          </cell>
          <cell r="H17730">
            <v>45094.898611111108</v>
          </cell>
        </row>
        <row r="17731">
          <cell r="A17731" t="str">
            <v>Senior Data Engineer</v>
          </cell>
          <cell r="H17731">
            <v>45077.955972222233</v>
          </cell>
        </row>
        <row r="17732">
          <cell r="A17732" t="str">
            <v>Data Analyst</v>
          </cell>
          <cell r="H17732">
            <v>45078.766192129631</v>
          </cell>
        </row>
        <row r="17733">
          <cell r="A17733" t="str">
            <v>Data Analyst</v>
          </cell>
          <cell r="H17733">
            <v>45143.666724537034</v>
          </cell>
        </row>
        <row r="17734">
          <cell r="A17734" t="str">
            <v>Data Scientist</v>
          </cell>
          <cell r="H17734">
            <v>45204.127708333333</v>
          </cell>
        </row>
        <row r="17735">
          <cell r="A17735" t="str">
            <v>Business Analyst</v>
          </cell>
          <cell r="H17735">
            <v>45210.584745370368</v>
          </cell>
        </row>
        <row r="17736">
          <cell r="A17736" t="str">
            <v>Business Analyst</v>
          </cell>
          <cell r="H17736">
            <v>45106.668437499997</v>
          </cell>
        </row>
        <row r="17737">
          <cell r="A17737" t="str">
            <v>Data Engineer</v>
          </cell>
          <cell r="H17737">
            <v>45279.759351851862</v>
          </cell>
        </row>
        <row r="17738">
          <cell r="A17738" t="str">
            <v>Data Analyst</v>
          </cell>
          <cell r="H17738">
            <v>44930.020532407398</v>
          </cell>
        </row>
        <row r="17739">
          <cell r="A17739" t="str">
            <v>Data Analyst</v>
          </cell>
          <cell r="H17739">
            <v>45232.626111111109</v>
          </cell>
        </row>
        <row r="17740">
          <cell r="A17740" t="str">
            <v>Data Engineer</v>
          </cell>
          <cell r="H17740">
            <v>45223.796689814822</v>
          </cell>
        </row>
        <row r="17741">
          <cell r="A17741" t="str">
            <v>Data Scientist</v>
          </cell>
          <cell r="H17741">
            <v>45149.527673611112</v>
          </cell>
        </row>
        <row r="17742">
          <cell r="A17742" t="str">
            <v>Data Scientist</v>
          </cell>
          <cell r="H17742">
            <v>45234.475914351853</v>
          </cell>
        </row>
        <row r="17743">
          <cell r="A17743" t="str">
            <v>Business Analyst</v>
          </cell>
          <cell r="H17743">
            <v>45196.875509259262</v>
          </cell>
        </row>
        <row r="17744">
          <cell r="A17744" t="str">
            <v>Data Scientist</v>
          </cell>
          <cell r="H17744">
            <v>45082.377025462964</v>
          </cell>
        </row>
        <row r="17745">
          <cell r="A17745" t="str">
            <v>Software Engineer</v>
          </cell>
          <cell r="H17745">
            <v>44929.059756944444</v>
          </cell>
        </row>
        <row r="17746">
          <cell r="A17746" t="str">
            <v>Data Scientist</v>
          </cell>
          <cell r="H17746">
            <v>45196.928923611107</v>
          </cell>
        </row>
        <row r="17747">
          <cell r="A17747" t="str">
            <v>Data Scientist</v>
          </cell>
          <cell r="H17747">
            <v>45229.645092592589</v>
          </cell>
        </row>
        <row r="17748">
          <cell r="A17748" t="str">
            <v>Data Analyst</v>
          </cell>
          <cell r="H17748">
            <v>45099.517118055563</v>
          </cell>
        </row>
        <row r="17749">
          <cell r="A17749" t="str">
            <v>Data Scientist</v>
          </cell>
          <cell r="H17749">
            <v>45133.502534722233</v>
          </cell>
        </row>
        <row r="17750">
          <cell r="A17750" t="str">
            <v>Data Engineer</v>
          </cell>
          <cell r="H17750">
            <v>45233.237222222233</v>
          </cell>
        </row>
        <row r="17751">
          <cell r="A17751" t="str">
            <v>Machine Learning Engineer</v>
          </cell>
          <cell r="H17751">
            <v>44952.388715277782</v>
          </cell>
        </row>
        <row r="17752">
          <cell r="A17752" t="str">
            <v>Data Analyst</v>
          </cell>
          <cell r="H17752">
            <v>45012.263773148137</v>
          </cell>
        </row>
        <row r="17753">
          <cell r="A17753" t="str">
            <v>Data Engineer</v>
          </cell>
          <cell r="H17753">
            <v>45231.086134259262</v>
          </cell>
        </row>
        <row r="17754">
          <cell r="A17754" t="str">
            <v>Data Engineer</v>
          </cell>
          <cell r="H17754">
            <v>45135.549189814818</v>
          </cell>
        </row>
        <row r="17755">
          <cell r="A17755" t="str">
            <v>Data Analyst</v>
          </cell>
          <cell r="H17755">
            <v>45099.293020833327</v>
          </cell>
        </row>
        <row r="17756">
          <cell r="A17756" t="str">
            <v>Data Analyst</v>
          </cell>
          <cell r="H17756">
            <v>45212.833391203712</v>
          </cell>
        </row>
        <row r="17757">
          <cell r="A17757" t="str">
            <v>Senior Data Engineer</v>
          </cell>
          <cell r="H17757">
            <v>45105.628240740742</v>
          </cell>
        </row>
        <row r="17758">
          <cell r="A17758" t="str">
            <v>Senior Data Engineer</v>
          </cell>
          <cell r="H17758">
            <v>45061.939270833333</v>
          </cell>
        </row>
        <row r="17759">
          <cell r="A17759" t="str">
            <v>Senior Data Engineer</v>
          </cell>
          <cell r="H17759">
            <v>45098.698946759258</v>
          </cell>
        </row>
        <row r="17760">
          <cell r="A17760" t="str">
            <v>Data Scientist</v>
          </cell>
          <cell r="H17760">
            <v>45158.309988425928</v>
          </cell>
        </row>
        <row r="17761">
          <cell r="A17761" t="str">
            <v>Data Engineer</v>
          </cell>
          <cell r="H17761">
            <v>45219.758680555547</v>
          </cell>
        </row>
        <row r="17762">
          <cell r="A17762" t="str">
            <v>Data Scientist</v>
          </cell>
          <cell r="H17762">
            <v>45133.670740740738</v>
          </cell>
        </row>
        <row r="17763">
          <cell r="A17763" t="str">
            <v>Data Analyst</v>
          </cell>
          <cell r="H17763">
            <v>45181.875590277778</v>
          </cell>
        </row>
        <row r="17764">
          <cell r="A17764" t="str">
            <v>Data Scientist</v>
          </cell>
          <cell r="H17764">
            <v>44973.462291666663</v>
          </cell>
        </row>
        <row r="17765">
          <cell r="A17765" t="str">
            <v>Data Analyst</v>
          </cell>
          <cell r="H17765">
            <v>45176.50172453704</v>
          </cell>
        </row>
        <row r="17766">
          <cell r="A17766" t="str">
            <v>Data Scientist</v>
          </cell>
          <cell r="H17766">
            <v>44935.837384259263</v>
          </cell>
        </row>
        <row r="17767">
          <cell r="A17767" t="str">
            <v>Data Engineer</v>
          </cell>
          <cell r="H17767">
            <v>45230.83730324074</v>
          </cell>
        </row>
        <row r="17768">
          <cell r="A17768" t="str">
            <v>Data Engineer</v>
          </cell>
          <cell r="H17768">
            <v>45054.524525462963</v>
          </cell>
        </row>
        <row r="17769">
          <cell r="A17769" t="str">
            <v>Data Scientist</v>
          </cell>
          <cell r="H17769">
            <v>44979.656157407408</v>
          </cell>
        </row>
        <row r="17770">
          <cell r="A17770" t="str">
            <v>Software Engineer</v>
          </cell>
          <cell r="H17770">
            <v>44959.303657407407</v>
          </cell>
        </row>
        <row r="17771">
          <cell r="A17771" t="str">
            <v>Data Analyst</v>
          </cell>
          <cell r="H17771">
            <v>45134.293333333328</v>
          </cell>
        </row>
        <row r="17772">
          <cell r="A17772" t="str">
            <v>Senior Data Scientist</v>
          </cell>
          <cell r="H17772">
            <v>45207.251250000001</v>
          </cell>
        </row>
        <row r="17773">
          <cell r="A17773" t="str">
            <v>Data Analyst</v>
          </cell>
          <cell r="H17773">
            <v>45009.001192129632</v>
          </cell>
        </row>
        <row r="17774">
          <cell r="A17774" t="str">
            <v>Senior Data Engineer</v>
          </cell>
          <cell r="H17774">
            <v>45152.533171296287</v>
          </cell>
        </row>
        <row r="17775">
          <cell r="A17775" t="str">
            <v>Software Engineer</v>
          </cell>
          <cell r="H17775">
            <v>45209.01798611111</v>
          </cell>
        </row>
        <row r="17776">
          <cell r="A17776" t="str">
            <v>Data Scientist</v>
          </cell>
          <cell r="H17776">
            <v>45121.794212962966</v>
          </cell>
        </row>
        <row r="17777">
          <cell r="A17777" t="str">
            <v>Data Scientist</v>
          </cell>
          <cell r="H17777">
            <v>45244.62672453704</v>
          </cell>
        </row>
        <row r="17778">
          <cell r="A17778" t="str">
            <v>Senior Data Engineer</v>
          </cell>
          <cell r="H17778">
            <v>45211.93712962963</v>
          </cell>
        </row>
        <row r="17779">
          <cell r="A17779" t="str">
            <v>Data Engineer</v>
          </cell>
          <cell r="H17779">
            <v>45126.650891203702</v>
          </cell>
        </row>
        <row r="17780">
          <cell r="A17780" t="str">
            <v>Data Analyst</v>
          </cell>
          <cell r="H17780">
            <v>44951.583333333343</v>
          </cell>
        </row>
        <row r="17781">
          <cell r="A17781" t="str">
            <v>Senior Data Scientist</v>
          </cell>
          <cell r="H17781">
            <v>45051.514247685183</v>
          </cell>
        </row>
        <row r="17782">
          <cell r="A17782" t="str">
            <v>Data Engineer</v>
          </cell>
          <cell r="H17782">
            <v>45016.692025462973</v>
          </cell>
        </row>
        <row r="17783">
          <cell r="A17783" t="str">
            <v>Data Analyst</v>
          </cell>
          <cell r="H17783">
            <v>45044.456678240742</v>
          </cell>
        </row>
        <row r="17784">
          <cell r="A17784" t="str">
            <v>Data Scientist</v>
          </cell>
          <cell r="H17784">
            <v>45154.294259259259</v>
          </cell>
        </row>
        <row r="17785">
          <cell r="A17785" t="str">
            <v>Data Analyst</v>
          </cell>
          <cell r="H17785">
            <v>44999.668055555558</v>
          </cell>
        </row>
        <row r="17786">
          <cell r="A17786" t="str">
            <v>Data Engineer</v>
          </cell>
          <cell r="H17786">
            <v>45162.84034722222</v>
          </cell>
        </row>
        <row r="17787">
          <cell r="A17787" t="str">
            <v>Data Analyst</v>
          </cell>
          <cell r="H17787">
            <v>45097.108819444453</v>
          </cell>
        </row>
        <row r="17788">
          <cell r="A17788" t="str">
            <v>Data Engineer</v>
          </cell>
          <cell r="H17788">
            <v>45077.295428240737</v>
          </cell>
        </row>
        <row r="17789">
          <cell r="A17789" t="str">
            <v>Data Engineer</v>
          </cell>
          <cell r="H17789">
            <v>44929.130358796298</v>
          </cell>
        </row>
        <row r="17790">
          <cell r="A17790" t="str">
            <v>Data Scientist</v>
          </cell>
          <cell r="H17790">
            <v>45218.641516203701</v>
          </cell>
        </row>
        <row r="17791">
          <cell r="A17791" t="str">
            <v>Data Analyst</v>
          </cell>
          <cell r="H17791">
            <v>45005.960081018522</v>
          </cell>
        </row>
        <row r="17792">
          <cell r="A17792" t="str">
            <v>Senior Data Scientist</v>
          </cell>
          <cell r="H17792">
            <v>45115.252476851849</v>
          </cell>
        </row>
        <row r="17793">
          <cell r="A17793" t="str">
            <v>Senior Data Engineer</v>
          </cell>
          <cell r="H17793">
            <v>45169.855462962973</v>
          </cell>
        </row>
        <row r="17794">
          <cell r="A17794" t="str">
            <v>Data Engineer</v>
          </cell>
          <cell r="H17794">
            <v>45187.993807870371</v>
          </cell>
        </row>
        <row r="17795">
          <cell r="A17795" t="str">
            <v>Data Engineer</v>
          </cell>
          <cell r="H17795">
            <v>45218.130162037043</v>
          </cell>
        </row>
        <row r="17796">
          <cell r="A17796" t="str">
            <v>Data Analyst</v>
          </cell>
          <cell r="H17796">
            <v>44937.992407407408</v>
          </cell>
        </row>
        <row r="17797">
          <cell r="A17797" t="str">
            <v>Data Engineer</v>
          </cell>
          <cell r="H17797">
            <v>44946.927060185182</v>
          </cell>
        </row>
        <row r="17798">
          <cell r="A17798" t="str">
            <v>Data Scientist</v>
          </cell>
          <cell r="H17798">
            <v>45043.670011574082</v>
          </cell>
        </row>
        <row r="17799">
          <cell r="A17799" t="str">
            <v>Business Analyst</v>
          </cell>
          <cell r="H17799">
            <v>45085.750949074078</v>
          </cell>
        </row>
        <row r="17800">
          <cell r="A17800" t="str">
            <v>Data Analyst</v>
          </cell>
          <cell r="H17800">
            <v>45163.667986111112</v>
          </cell>
        </row>
        <row r="17801">
          <cell r="A17801" t="str">
            <v>Senior Data Engineer</v>
          </cell>
          <cell r="H17801">
            <v>44985.881238425929</v>
          </cell>
        </row>
        <row r="17802">
          <cell r="A17802" t="str">
            <v>Software Engineer</v>
          </cell>
          <cell r="H17802">
            <v>45207.984756944446</v>
          </cell>
        </row>
        <row r="17803">
          <cell r="A17803" t="str">
            <v>Data Scientist</v>
          </cell>
          <cell r="H17803">
            <v>45290.375613425917</v>
          </cell>
        </row>
        <row r="17804">
          <cell r="A17804" t="str">
            <v>Data Engineer</v>
          </cell>
          <cell r="H17804">
            <v>45229.878101851849</v>
          </cell>
        </row>
        <row r="17805">
          <cell r="A17805" t="str">
            <v>Data Engineer</v>
          </cell>
          <cell r="H17805">
            <v>45218.601979166669</v>
          </cell>
        </row>
        <row r="17806">
          <cell r="A17806" t="str">
            <v>Senior Data Scientist</v>
          </cell>
          <cell r="H17806">
            <v>45024.543194444443</v>
          </cell>
        </row>
        <row r="17807">
          <cell r="A17807" t="str">
            <v>Senior Data Scientist</v>
          </cell>
          <cell r="H17807">
            <v>44937.264270833337</v>
          </cell>
        </row>
        <row r="17808">
          <cell r="A17808" t="str">
            <v>Senior Data Engineer</v>
          </cell>
          <cell r="H17808">
            <v>45041.091157407413</v>
          </cell>
        </row>
        <row r="17809">
          <cell r="A17809" t="str">
            <v>Data Analyst</v>
          </cell>
          <cell r="H17809">
            <v>45155.81994212963</v>
          </cell>
        </row>
        <row r="17810">
          <cell r="A17810" t="str">
            <v>Data Analyst</v>
          </cell>
          <cell r="H17810">
            <v>44974.583506944437</v>
          </cell>
        </row>
        <row r="17811">
          <cell r="A17811" t="str">
            <v>Data Analyst</v>
          </cell>
          <cell r="H17811">
            <v>45029.416666666657</v>
          </cell>
        </row>
        <row r="17812">
          <cell r="A17812" t="str">
            <v>Senior Data Scientist</v>
          </cell>
          <cell r="H17812">
            <v>44954.169432870367</v>
          </cell>
        </row>
        <row r="17813">
          <cell r="A17813" t="str">
            <v>Data Engineer</v>
          </cell>
          <cell r="H17813">
            <v>45190.337175925917</v>
          </cell>
        </row>
        <row r="17814">
          <cell r="A17814" t="str">
            <v>Senior Data Engineer</v>
          </cell>
          <cell r="H17814">
            <v>45100.308900462973</v>
          </cell>
        </row>
        <row r="17815">
          <cell r="A17815" t="str">
            <v>Data Scientist</v>
          </cell>
          <cell r="H17815">
            <v>45135.512314814812</v>
          </cell>
        </row>
        <row r="17816">
          <cell r="A17816" t="str">
            <v>Data Scientist</v>
          </cell>
          <cell r="H17816">
            <v>45210.752557870372</v>
          </cell>
        </row>
        <row r="17817">
          <cell r="A17817" t="str">
            <v>Data Scientist</v>
          </cell>
          <cell r="H17817">
            <v>45159.978622685187</v>
          </cell>
        </row>
        <row r="17818">
          <cell r="A17818" t="str">
            <v>Data Scientist</v>
          </cell>
          <cell r="H17818">
            <v>45056.275810185187</v>
          </cell>
        </row>
        <row r="17819">
          <cell r="A17819" t="str">
            <v>Data Scientist</v>
          </cell>
          <cell r="H17819">
            <v>45135.335810185177</v>
          </cell>
        </row>
        <row r="17820">
          <cell r="A17820" t="str">
            <v>Data Scientist</v>
          </cell>
          <cell r="H17820">
            <v>45201.726331018523</v>
          </cell>
        </row>
        <row r="17821">
          <cell r="A17821" t="str">
            <v>Data Engineer</v>
          </cell>
          <cell r="H17821">
            <v>44959.335520833331</v>
          </cell>
        </row>
        <row r="17822">
          <cell r="A17822" t="str">
            <v>Senior Data Engineer</v>
          </cell>
          <cell r="H17822">
            <v>45189.837083333332</v>
          </cell>
        </row>
        <row r="17823">
          <cell r="A17823" t="str">
            <v>Data Scientist</v>
          </cell>
          <cell r="H17823">
            <v>45004.26803240741</v>
          </cell>
        </row>
        <row r="17824">
          <cell r="A17824" t="str">
            <v>Senior Data Analyst</v>
          </cell>
          <cell r="H17824">
            <v>45219.658495370371</v>
          </cell>
        </row>
        <row r="17825">
          <cell r="A17825" t="str">
            <v>Machine Learning Engineer</v>
          </cell>
          <cell r="H17825">
            <v>44978.439016203702</v>
          </cell>
        </row>
        <row r="17826">
          <cell r="A17826" t="str">
            <v>Software Engineer</v>
          </cell>
          <cell r="H17826">
            <v>45266.59648148148</v>
          </cell>
        </row>
        <row r="17827">
          <cell r="A17827" t="str">
            <v>Data Analyst</v>
          </cell>
          <cell r="H17827">
            <v>45265.79184027778</v>
          </cell>
        </row>
        <row r="17828">
          <cell r="A17828" t="str">
            <v>Senior Data Scientist</v>
          </cell>
          <cell r="H17828">
            <v>44963.337476851862</v>
          </cell>
        </row>
        <row r="17829">
          <cell r="A17829" t="str">
            <v>Data Analyst</v>
          </cell>
          <cell r="H17829">
            <v>45030.833402777767</v>
          </cell>
        </row>
        <row r="17830">
          <cell r="A17830" t="str">
            <v>Data Engineer</v>
          </cell>
          <cell r="H17830">
            <v>45006.394490740742</v>
          </cell>
        </row>
        <row r="17831">
          <cell r="A17831" t="str">
            <v>Data Scientist</v>
          </cell>
          <cell r="H17831">
            <v>45166.917650462958</v>
          </cell>
        </row>
        <row r="17832">
          <cell r="A17832" t="str">
            <v>Data Analyst</v>
          </cell>
          <cell r="H17832">
            <v>45162.667407407411</v>
          </cell>
        </row>
        <row r="17833">
          <cell r="A17833" t="str">
            <v>Data Analyst</v>
          </cell>
          <cell r="H17833">
            <v>45156.666921296302</v>
          </cell>
        </row>
        <row r="17834">
          <cell r="A17834" t="str">
            <v>Data Analyst</v>
          </cell>
          <cell r="H17834">
            <v>45282.713900462957</v>
          </cell>
        </row>
        <row r="17835">
          <cell r="A17835" t="str">
            <v>Business Analyst</v>
          </cell>
          <cell r="H17835">
            <v>45062.015185185177</v>
          </cell>
        </row>
        <row r="17836">
          <cell r="A17836" t="str">
            <v>Data Scientist</v>
          </cell>
          <cell r="H17836">
            <v>45290.417453703703</v>
          </cell>
        </row>
        <row r="17837">
          <cell r="A17837" t="str">
            <v>Data Analyst</v>
          </cell>
          <cell r="H17837">
            <v>45053.250196759262</v>
          </cell>
        </row>
        <row r="17838">
          <cell r="A17838" t="str">
            <v>Data Analyst</v>
          </cell>
          <cell r="H17838">
            <v>45172.001377314817</v>
          </cell>
        </row>
        <row r="17839">
          <cell r="A17839" t="str">
            <v>Data Engineer</v>
          </cell>
          <cell r="H17839">
            <v>45020.438368055547</v>
          </cell>
        </row>
        <row r="17840">
          <cell r="A17840" t="str">
            <v>Senior Data Engineer</v>
          </cell>
          <cell r="H17840">
            <v>44969.505439814813</v>
          </cell>
        </row>
        <row r="17841">
          <cell r="A17841" t="str">
            <v>Data Analyst</v>
          </cell>
          <cell r="H17841">
            <v>45187.542002314818</v>
          </cell>
        </row>
        <row r="17842">
          <cell r="A17842" t="str">
            <v>Data Scientist</v>
          </cell>
          <cell r="H17842">
            <v>45148.377141203702</v>
          </cell>
        </row>
        <row r="17843">
          <cell r="A17843" t="str">
            <v>Data Scientist</v>
          </cell>
          <cell r="H17843">
            <v>45063.799050925933</v>
          </cell>
        </row>
        <row r="17844">
          <cell r="A17844" t="str">
            <v>Data Analyst</v>
          </cell>
          <cell r="H17844">
            <v>45189.708391203712</v>
          </cell>
        </row>
        <row r="17845">
          <cell r="A17845" t="str">
            <v>Data Engineer</v>
          </cell>
          <cell r="H17845">
            <v>45183.805104166669</v>
          </cell>
        </row>
        <row r="17846">
          <cell r="A17846" t="str">
            <v>Data Engineer</v>
          </cell>
          <cell r="H17846">
            <v>45206.993703703702</v>
          </cell>
        </row>
        <row r="17847">
          <cell r="A17847" t="str">
            <v>Machine Learning Engineer</v>
          </cell>
          <cell r="H17847">
            <v>44980.285497685189</v>
          </cell>
        </row>
        <row r="17848">
          <cell r="A17848" t="str">
            <v>Data Analyst</v>
          </cell>
          <cell r="H17848">
            <v>45003.590543981481</v>
          </cell>
        </row>
        <row r="17849">
          <cell r="A17849" t="str">
            <v>Senior Data Engineer</v>
          </cell>
          <cell r="H17849">
            <v>44958.325231481482</v>
          </cell>
        </row>
        <row r="17850">
          <cell r="A17850" t="str">
            <v>Data Scientist</v>
          </cell>
          <cell r="H17850">
            <v>45220.626979166656</v>
          </cell>
        </row>
        <row r="17851">
          <cell r="A17851" t="str">
            <v>Data Engineer</v>
          </cell>
          <cell r="H17851">
            <v>45216.613055555557</v>
          </cell>
        </row>
        <row r="17852">
          <cell r="A17852" t="str">
            <v>Business Analyst</v>
          </cell>
          <cell r="H17852">
            <v>44964.542222222219</v>
          </cell>
        </row>
        <row r="17853">
          <cell r="A17853" t="str">
            <v>Senior Data Engineer</v>
          </cell>
          <cell r="H17853">
            <v>44927.255659722221</v>
          </cell>
        </row>
        <row r="17854">
          <cell r="A17854" t="str">
            <v>Data Engineer</v>
          </cell>
          <cell r="H17854">
            <v>45058.351365740738</v>
          </cell>
        </row>
        <row r="17855">
          <cell r="A17855" t="str">
            <v>Software Engineer</v>
          </cell>
          <cell r="H17855">
            <v>44986.350231481483</v>
          </cell>
        </row>
        <row r="17856">
          <cell r="A17856" t="str">
            <v>Data Scientist</v>
          </cell>
          <cell r="H17856">
            <v>45175.37599537037</v>
          </cell>
        </row>
        <row r="17857">
          <cell r="A17857" t="str">
            <v>Data Scientist</v>
          </cell>
          <cell r="H17857">
            <v>45155.837592592587</v>
          </cell>
        </row>
        <row r="17858">
          <cell r="A17858" t="str">
            <v>Data Analyst</v>
          </cell>
          <cell r="H17858">
            <v>45063.625798611109</v>
          </cell>
        </row>
        <row r="17859">
          <cell r="A17859" t="str">
            <v>Senior Data Scientist</v>
          </cell>
          <cell r="H17859">
            <v>45289.29278935185</v>
          </cell>
        </row>
        <row r="17860">
          <cell r="A17860" t="str">
            <v>Data Engineer</v>
          </cell>
          <cell r="H17860">
            <v>45271.00644675926</v>
          </cell>
        </row>
        <row r="17861">
          <cell r="A17861" t="str">
            <v>Data Scientist</v>
          </cell>
          <cell r="H17861">
            <v>45106.60869212963</v>
          </cell>
        </row>
        <row r="17862">
          <cell r="A17862" t="str">
            <v>Senior Data Analyst</v>
          </cell>
          <cell r="H17862">
            <v>44964.709560185183</v>
          </cell>
        </row>
        <row r="17863">
          <cell r="A17863" t="str">
            <v>Data Analyst</v>
          </cell>
          <cell r="H17863">
            <v>45085.958715277768</v>
          </cell>
        </row>
        <row r="17864">
          <cell r="A17864" t="str">
            <v>Data Analyst</v>
          </cell>
          <cell r="H17864">
            <v>45086.793252314812</v>
          </cell>
        </row>
        <row r="17865">
          <cell r="A17865" t="str">
            <v>Data Engineer</v>
          </cell>
          <cell r="H17865">
            <v>45145.657361111109</v>
          </cell>
        </row>
        <row r="17866">
          <cell r="A17866" t="str">
            <v>Data Scientist</v>
          </cell>
          <cell r="H17866">
            <v>45028.750856481478</v>
          </cell>
        </row>
        <row r="17867">
          <cell r="A17867" t="str">
            <v>Data Scientist</v>
          </cell>
          <cell r="H17867">
            <v>45096.793379629627</v>
          </cell>
        </row>
        <row r="17868">
          <cell r="A17868" t="str">
            <v>Senior Data Engineer</v>
          </cell>
          <cell r="H17868">
            <v>45099.75476851852</v>
          </cell>
        </row>
        <row r="17869">
          <cell r="A17869" t="str">
            <v>Data Analyst</v>
          </cell>
          <cell r="H17869">
            <v>44973.50068287037</v>
          </cell>
        </row>
        <row r="17870">
          <cell r="A17870" t="str">
            <v>Data Engineer</v>
          </cell>
          <cell r="H17870">
            <v>44963.423680555563</v>
          </cell>
        </row>
        <row r="17871">
          <cell r="A17871" t="str">
            <v>Senior Data Scientist</v>
          </cell>
          <cell r="H17871">
            <v>45133.7809375</v>
          </cell>
        </row>
        <row r="17872">
          <cell r="A17872" t="str">
            <v>Senior Data Scientist</v>
          </cell>
          <cell r="H17872">
            <v>44954.003611111111</v>
          </cell>
        </row>
        <row r="17873">
          <cell r="A17873" t="str">
            <v>Data Engineer</v>
          </cell>
          <cell r="H17873">
            <v>45008.57953703704</v>
          </cell>
        </row>
        <row r="17874">
          <cell r="A17874" t="str">
            <v>Data Scientist</v>
          </cell>
          <cell r="H17874">
            <v>44943.534155092602</v>
          </cell>
        </row>
        <row r="17875">
          <cell r="A17875" t="str">
            <v>Data Engineer</v>
          </cell>
          <cell r="H17875">
            <v>44979.507662037038</v>
          </cell>
        </row>
        <row r="17876">
          <cell r="A17876" t="str">
            <v>Data Scientist</v>
          </cell>
          <cell r="H17876">
            <v>44928.294814814813</v>
          </cell>
        </row>
        <row r="17877">
          <cell r="A17877" t="str">
            <v>Senior Data Scientist</v>
          </cell>
          <cell r="H17877">
            <v>44979.377222222232</v>
          </cell>
        </row>
        <row r="17878">
          <cell r="A17878" t="str">
            <v>Data Scientist</v>
          </cell>
          <cell r="H17878">
            <v>45171.37699074074</v>
          </cell>
        </row>
        <row r="17879">
          <cell r="A17879" t="str">
            <v>Data Scientist</v>
          </cell>
          <cell r="H17879">
            <v>44936.691006944442</v>
          </cell>
        </row>
        <row r="17880">
          <cell r="A17880" t="str">
            <v>Data Scientist</v>
          </cell>
          <cell r="H17880">
            <v>45177.982361111113</v>
          </cell>
        </row>
        <row r="17881">
          <cell r="A17881" t="str">
            <v>Senior Data Scientist</v>
          </cell>
          <cell r="H17881">
            <v>45015.336400462962</v>
          </cell>
        </row>
        <row r="17882">
          <cell r="A17882" t="str">
            <v>Data Analyst</v>
          </cell>
          <cell r="H17882">
            <v>45022.000856481478</v>
          </cell>
        </row>
        <row r="17883">
          <cell r="A17883" t="str">
            <v>Data Scientist</v>
          </cell>
          <cell r="H17883">
            <v>45052.461967592593</v>
          </cell>
        </row>
        <row r="17884">
          <cell r="A17884" t="str">
            <v>Data Analyst</v>
          </cell>
          <cell r="H17884">
            <v>45228.250185185178</v>
          </cell>
        </row>
        <row r="17885">
          <cell r="A17885" t="str">
            <v>Data Scientist</v>
          </cell>
          <cell r="H17885">
            <v>45154.917569444442</v>
          </cell>
        </row>
        <row r="17886">
          <cell r="A17886" t="str">
            <v>Senior Data Scientist</v>
          </cell>
          <cell r="H17886">
            <v>45097.961319444446</v>
          </cell>
        </row>
        <row r="17887">
          <cell r="A17887" t="str">
            <v>Machine Learning Engineer</v>
          </cell>
          <cell r="H17887">
            <v>45216.50440972222</v>
          </cell>
        </row>
        <row r="17888">
          <cell r="A17888" t="str">
            <v>Data Engineer</v>
          </cell>
          <cell r="H17888">
            <v>44953.29891203704</v>
          </cell>
        </row>
        <row r="17889">
          <cell r="A17889" t="str">
            <v>Senior Data Engineer</v>
          </cell>
          <cell r="H17889">
            <v>44952.30541666667</v>
          </cell>
        </row>
        <row r="17890">
          <cell r="A17890" t="str">
            <v>Senior Data Scientist</v>
          </cell>
          <cell r="H17890">
            <v>44964.046157407407</v>
          </cell>
        </row>
        <row r="17891">
          <cell r="A17891" t="str">
            <v>Data Analyst</v>
          </cell>
          <cell r="H17891">
            <v>44973.500115740739</v>
          </cell>
        </row>
        <row r="17892">
          <cell r="A17892" t="str">
            <v>Senior Data Engineer</v>
          </cell>
          <cell r="H17892">
            <v>45034.423333333332</v>
          </cell>
        </row>
        <row r="17893">
          <cell r="A17893" t="str">
            <v>Data Analyst</v>
          </cell>
          <cell r="H17893">
            <v>45014.710347222222</v>
          </cell>
        </row>
        <row r="17894">
          <cell r="A17894" t="str">
            <v>Senior Data Scientist</v>
          </cell>
          <cell r="H17894">
            <v>45114.405486111107</v>
          </cell>
        </row>
        <row r="17895">
          <cell r="A17895" t="str">
            <v>Data Engineer</v>
          </cell>
          <cell r="H17895">
            <v>45058.54619212963</v>
          </cell>
        </row>
        <row r="17896">
          <cell r="A17896" t="str">
            <v>Data Analyst</v>
          </cell>
          <cell r="H17896">
            <v>45191.710509259261</v>
          </cell>
        </row>
        <row r="17897">
          <cell r="A17897" t="str">
            <v>Data Engineer</v>
          </cell>
          <cell r="H17897">
            <v>44989.317025462973</v>
          </cell>
        </row>
        <row r="17898">
          <cell r="A17898" t="str">
            <v>Business Analyst</v>
          </cell>
          <cell r="H17898">
            <v>45212.668263888889</v>
          </cell>
        </row>
        <row r="17899">
          <cell r="A17899" t="str">
            <v>Data Analyst</v>
          </cell>
          <cell r="H17899">
            <v>45055.419976851852</v>
          </cell>
        </row>
        <row r="17900">
          <cell r="A17900" t="str">
            <v>Data Engineer</v>
          </cell>
          <cell r="H17900">
            <v>44998.635555555556</v>
          </cell>
        </row>
        <row r="17901">
          <cell r="A17901" t="str">
            <v>Senior Data Analyst</v>
          </cell>
          <cell r="H17901">
            <v>45033.942812499998</v>
          </cell>
        </row>
        <row r="17902">
          <cell r="A17902" t="str">
            <v>Data Scientist</v>
          </cell>
          <cell r="H17902">
            <v>45000.006620370368</v>
          </cell>
        </row>
        <row r="17903">
          <cell r="A17903" t="str">
            <v>Data Scientist</v>
          </cell>
          <cell r="H17903">
            <v>44944.731435185182</v>
          </cell>
        </row>
        <row r="17904">
          <cell r="A17904" t="str">
            <v>Data Scientist</v>
          </cell>
          <cell r="H17904">
            <v>45036.965787037043</v>
          </cell>
        </row>
        <row r="17905">
          <cell r="A17905" t="str">
            <v>Data Analyst</v>
          </cell>
          <cell r="H17905">
            <v>45061.542199074072</v>
          </cell>
        </row>
        <row r="17906">
          <cell r="A17906" t="str">
            <v>Data Scientist</v>
          </cell>
          <cell r="H17906">
            <v>45215.083368055559</v>
          </cell>
        </row>
        <row r="17907">
          <cell r="A17907" t="str">
            <v>Data Scientist</v>
          </cell>
          <cell r="H17907">
            <v>45106.710532407407</v>
          </cell>
        </row>
        <row r="17908">
          <cell r="A17908" t="str">
            <v>Data Scientist</v>
          </cell>
          <cell r="H17908">
            <v>45028.077372685177</v>
          </cell>
        </row>
        <row r="17909">
          <cell r="A17909" t="str">
            <v>Software Engineer</v>
          </cell>
          <cell r="H17909">
            <v>45122.134212962963</v>
          </cell>
        </row>
        <row r="17910">
          <cell r="A17910" t="str">
            <v>Data Analyst</v>
          </cell>
          <cell r="H17910">
            <v>45106.541724537034</v>
          </cell>
        </row>
        <row r="17911">
          <cell r="A17911" t="str">
            <v>Senior Data Engineer</v>
          </cell>
          <cell r="H17911">
            <v>45119.325555555559</v>
          </cell>
        </row>
        <row r="17912">
          <cell r="A17912" t="str">
            <v>Data Engineer</v>
          </cell>
          <cell r="H17912">
            <v>44929.985960648148</v>
          </cell>
        </row>
        <row r="17913">
          <cell r="A17913" t="str">
            <v>Data Analyst</v>
          </cell>
          <cell r="H17913">
            <v>45073.137083333328</v>
          </cell>
        </row>
        <row r="17914">
          <cell r="A17914" t="str">
            <v>Data Engineer</v>
          </cell>
          <cell r="H17914">
            <v>45165.814687500002</v>
          </cell>
        </row>
        <row r="17915">
          <cell r="A17915" t="str">
            <v>Data Scientist</v>
          </cell>
          <cell r="H17915">
            <v>45091.337395833332</v>
          </cell>
        </row>
        <row r="17916">
          <cell r="A17916" t="str">
            <v>Data Analyst</v>
          </cell>
          <cell r="H17916">
            <v>45260.916817129633</v>
          </cell>
        </row>
        <row r="17917">
          <cell r="A17917" t="str">
            <v>Data Engineer</v>
          </cell>
          <cell r="H17917">
            <v>45132.488009259258</v>
          </cell>
        </row>
        <row r="17918">
          <cell r="A17918" t="str">
            <v>Data Scientist</v>
          </cell>
          <cell r="H17918">
            <v>44934.701921296299</v>
          </cell>
        </row>
        <row r="17919">
          <cell r="A17919" t="str">
            <v>Data Scientist</v>
          </cell>
          <cell r="H17919">
            <v>45124.361527777779</v>
          </cell>
        </row>
        <row r="17920">
          <cell r="A17920" t="str">
            <v>Data Analyst</v>
          </cell>
          <cell r="H17920">
            <v>45245.320520833331</v>
          </cell>
        </row>
        <row r="17921">
          <cell r="A17921" t="str">
            <v>Data Analyst</v>
          </cell>
          <cell r="H17921">
            <v>45168.875057870369</v>
          </cell>
        </row>
        <row r="17922">
          <cell r="A17922" t="str">
            <v>Data Scientist</v>
          </cell>
          <cell r="H17922">
            <v>44942.388842592591</v>
          </cell>
        </row>
        <row r="17923">
          <cell r="A17923" t="str">
            <v>Data Analyst</v>
          </cell>
          <cell r="H17923">
            <v>45142.45888888889</v>
          </cell>
        </row>
        <row r="17924">
          <cell r="A17924" t="str">
            <v>Data Analyst</v>
          </cell>
          <cell r="H17924">
            <v>45134.004004629627</v>
          </cell>
        </row>
        <row r="17925">
          <cell r="A17925" t="str">
            <v>Machine Learning Engineer</v>
          </cell>
          <cell r="H17925">
            <v>44978.942557870367</v>
          </cell>
        </row>
        <row r="17926">
          <cell r="A17926" t="str">
            <v>Data Scientist</v>
          </cell>
          <cell r="H17926">
            <v>44986.840127314812</v>
          </cell>
        </row>
        <row r="17927">
          <cell r="A17927" t="str">
            <v>Data Scientist</v>
          </cell>
          <cell r="H17927">
            <v>45186.60423611111</v>
          </cell>
        </row>
        <row r="17928">
          <cell r="A17928" t="str">
            <v>Data Analyst</v>
          </cell>
          <cell r="H17928">
            <v>44935.418703703697</v>
          </cell>
        </row>
        <row r="17929">
          <cell r="A17929" t="str">
            <v>Senior Data Scientist</v>
          </cell>
          <cell r="H17929">
            <v>45279.912210648137</v>
          </cell>
        </row>
        <row r="17930">
          <cell r="A17930" t="str">
            <v>Data Scientist</v>
          </cell>
          <cell r="H17930">
            <v>45059.995706018519</v>
          </cell>
        </row>
        <row r="17931">
          <cell r="A17931" t="str">
            <v>Data Scientist</v>
          </cell>
          <cell r="H17931">
            <v>45104.015081018522</v>
          </cell>
        </row>
        <row r="17932">
          <cell r="A17932" t="str">
            <v>Data Analyst</v>
          </cell>
          <cell r="H17932">
            <v>45016.420011574082</v>
          </cell>
        </row>
        <row r="17933">
          <cell r="A17933" t="str">
            <v>Data Analyst</v>
          </cell>
          <cell r="H17933">
            <v>45014.834710648152</v>
          </cell>
        </row>
        <row r="17934">
          <cell r="A17934" t="str">
            <v>Data Scientist</v>
          </cell>
          <cell r="H17934">
            <v>45259.54488425926</v>
          </cell>
        </row>
        <row r="17935">
          <cell r="A17935" t="str">
            <v>Data Engineer</v>
          </cell>
          <cell r="H17935">
            <v>45211.02239583333</v>
          </cell>
        </row>
        <row r="17936">
          <cell r="A17936" t="str">
            <v>Data Analyst</v>
          </cell>
          <cell r="H17936">
            <v>45272.720972222232</v>
          </cell>
        </row>
        <row r="17937">
          <cell r="A17937" t="str">
            <v>Data Engineer</v>
          </cell>
          <cell r="H17937">
            <v>45101.506273148138</v>
          </cell>
        </row>
        <row r="17938">
          <cell r="A17938" t="str">
            <v>Data Scientist</v>
          </cell>
          <cell r="H17938">
            <v>45099.586284722223</v>
          </cell>
        </row>
        <row r="17939">
          <cell r="A17939" t="str">
            <v>Senior Data Scientist</v>
          </cell>
          <cell r="H17939">
            <v>45173.461134259262</v>
          </cell>
        </row>
        <row r="17940">
          <cell r="A17940" t="str">
            <v>Data Scientist</v>
          </cell>
          <cell r="H17940">
            <v>44999.265949074077</v>
          </cell>
        </row>
        <row r="17941">
          <cell r="A17941" t="str">
            <v>Data Analyst</v>
          </cell>
          <cell r="H17941">
            <v>45160.795243055552</v>
          </cell>
        </row>
        <row r="17942">
          <cell r="A17942" t="str">
            <v>Data Analyst</v>
          </cell>
          <cell r="H17942">
            <v>45238.001388888893</v>
          </cell>
        </row>
        <row r="17943">
          <cell r="A17943" t="str">
            <v>Data Analyst</v>
          </cell>
          <cell r="H17943">
            <v>45255.083749999998</v>
          </cell>
        </row>
        <row r="17944">
          <cell r="A17944" t="str">
            <v>Data Analyst</v>
          </cell>
          <cell r="H17944">
            <v>45242.291990740741</v>
          </cell>
        </row>
        <row r="17945">
          <cell r="A17945" t="str">
            <v>Senior Data Engineer</v>
          </cell>
          <cell r="H17945">
            <v>45131.847361111111</v>
          </cell>
        </row>
        <row r="17946">
          <cell r="A17946" t="str">
            <v>Software Engineer</v>
          </cell>
          <cell r="H17946">
            <v>45036.600104166668</v>
          </cell>
        </row>
        <row r="17947">
          <cell r="A17947" t="str">
            <v>Senior Data Scientist</v>
          </cell>
          <cell r="H17947">
            <v>45128.460555555554</v>
          </cell>
        </row>
        <row r="17948">
          <cell r="A17948" t="str">
            <v>Data Scientist</v>
          </cell>
          <cell r="H17948">
            <v>45261.363310185188</v>
          </cell>
        </row>
        <row r="17949">
          <cell r="A17949" t="str">
            <v>Data Scientist</v>
          </cell>
          <cell r="H17949">
            <v>45091.502766203703</v>
          </cell>
        </row>
        <row r="17950">
          <cell r="A17950" t="str">
            <v>Data Scientist</v>
          </cell>
          <cell r="H17950">
            <v>45099.836701388893</v>
          </cell>
        </row>
        <row r="17951">
          <cell r="A17951" t="str">
            <v>Machine Learning Engineer</v>
          </cell>
          <cell r="H17951">
            <v>45064.262453703697</v>
          </cell>
        </row>
        <row r="17952">
          <cell r="A17952" t="str">
            <v>Data Analyst</v>
          </cell>
          <cell r="H17952">
            <v>45035.79215277778</v>
          </cell>
        </row>
        <row r="17953">
          <cell r="A17953" t="str">
            <v>Data Analyst</v>
          </cell>
          <cell r="H17953">
            <v>45272.805</v>
          </cell>
        </row>
        <row r="17954">
          <cell r="A17954" t="str">
            <v>Data Engineer</v>
          </cell>
          <cell r="H17954">
            <v>45203.839780092603</v>
          </cell>
        </row>
        <row r="17955">
          <cell r="A17955" t="str">
            <v>Business Analyst</v>
          </cell>
          <cell r="H17955">
            <v>45133.751076388893</v>
          </cell>
        </row>
        <row r="17956">
          <cell r="A17956" t="str">
            <v>Data Engineer</v>
          </cell>
          <cell r="H17956">
            <v>45013.371712962973</v>
          </cell>
        </row>
        <row r="17957">
          <cell r="A17957" t="str">
            <v>Data Analyst</v>
          </cell>
          <cell r="H17957">
            <v>45153.79241898148</v>
          </cell>
        </row>
        <row r="17958">
          <cell r="A17958" t="str">
            <v>Data Analyst</v>
          </cell>
          <cell r="H17958">
            <v>44960.75</v>
          </cell>
        </row>
        <row r="17959">
          <cell r="A17959" t="str">
            <v>Data Analyst</v>
          </cell>
          <cell r="H17959">
            <v>45146.293124999997</v>
          </cell>
        </row>
        <row r="17960">
          <cell r="A17960" t="str">
            <v>Data Engineer</v>
          </cell>
          <cell r="H17960">
            <v>44984.588240740741</v>
          </cell>
        </row>
        <row r="17961">
          <cell r="A17961" t="str">
            <v>Data Scientist</v>
          </cell>
          <cell r="H17961">
            <v>45052.670162037037</v>
          </cell>
        </row>
        <row r="17962">
          <cell r="A17962" t="str">
            <v>Data Scientist</v>
          </cell>
          <cell r="H17962">
            <v>45098.628125000003</v>
          </cell>
        </row>
        <row r="17963">
          <cell r="A17963" t="str">
            <v>Data Scientist</v>
          </cell>
          <cell r="H17963">
            <v>44986.651400462957</v>
          </cell>
        </row>
        <row r="17964">
          <cell r="A17964" t="str">
            <v>Data Scientist</v>
          </cell>
          <cell r="H17964">
            <v>45138.016192129631</v>
          </cell>
        </row>
        <row r="17965">
          <cell r="A17965" t="str">
            <v>Data Analyst</v>
          </cell>
          <cell r="H17965">
            <v>45162.834108796298</v>
          </cell>
        </row>
        <row r="17966">
          <cell r="A17966" t="str">
            <v>Data Scientist</v>
          </cell>
          <cell r="H17966">
            <v>44943.909571759257</v>
          </cell>
        </row>
        <row r="17967">
          <cell r="A17967" t="str">
            <v>Data Analyst</v>
          </cell>
          <cell r="H17967">
            <v>44979.140243055554</v>
          </cell>
        </row>
        <row r="17968">
          <cell r="A17968" t="str">
            <v>Senior Data Analyst</v>
          </cell>
          <cell r="H17968">
            <v>45105.875081018523</v>
          </cell>
        </row>
        <row r="17969">
          <cell r="A17969" t="str">
            <v>Data Scientist</v>
          </cell>
          <cell r="H17969">
            <v>45133.460162037038</v>
          </cell>
        </row>
        <row r="17970">
          <cell r="A17970" t="str">
            <v>Data Analyst</v>
          </cell>
          <cell r="H17970">
            <v>45054.460393518522</v>
          </cell>
        </row>
        <row r="17971">
          <cell r="A17971" t="str">
            <v>Senior Data Scientist</v>
          </cell>
          <cell r="H17971">
            <v>44993.711180555547</v>
          </cell>
        </row>
        <row r="17972">
          <cell r="A17972" t="str">
            <v>Data Analyst</v>
          </cell>
          <cell r="H17972">
            <v>44992.751608796287</v>
          </cell>
        </row>
        <row r="17973">
          <cell r="A17973" t="str">
            <v>Data Engineer</v>
          </cell>
          <cell r="H17973">
            <v>45089.518657407411</v>
          </cell>
        </row>
        <row r="17974">
          <cell r="A17974" t="str">
            <v>Data Analyst</v>
          </cell>
          <cell r="H17974">
            <v>45021.499907407408</v>
          </cell>
        </row>
        <row r="17975">
          <cell r="A17975" t="str">
            <v>Data Analyst</v>
          </cell>
          <cell r="H17975">
            <v>44944.269131944442</v>
          </cell>
        </row>
        <row r="17976">
          <cell r="A17976" t="str">
            <v>Data Analyst</v>
          </cell>
          <cell r="H17976">
            <v>45276.543414351851</v>
          </cell>
        </row>
        <row r="17977">
          <cell r="A17977" t="str">
            <v>Data Analyst</v>
          </cell>
          <cell r="H17977">
            <v>45199.001701388886</v>
          </cell>
        </row>
        <row r="17978">
          <cell r="A17978" t="str">
            <v>Data Analyst</v>
          </cell>
          <cell r="H17978">
            <v>45014.928900462961</v>
          </cell>
        </row>
        <row r="17979">
          <cell r="A17979" t="str">
            <v>Data Scientist</v>
          </cell>
          <cell r="H17979">
            <v>45132.466770833344</v>
          </cell>
        </row>
        <row r="17980">
          <cell r="A17980" t="str">
            <v>Data Analyst</v>
          </cell>
          <cell r="H17980">
            <v>45233.539467592593</v>
          </cell>
        </row>
        <row r="17981">
          <cell r="A17981" t="str">
            <v>Data Analyst</v>
          </cell>
          <cell r="H17981">
            <v>45209.875902777778</v>
          </cell>
        </row>
        <row r="17982">
          <cell r="A17982" t="str">
            <v>Data Scientist</v>
          </cell>
          <cell r="H17982">
            <v>45162.711087962962</v>
          </cell>
        </row>
        <row r="17983">
          <cell r="A17983" t="str">
            <v>Data Engineer</v>
          </cell>
          <cell r="H17983">
            <v>45275.259918981479</v>
          </cell>
        </row>
        <row r="17984">
          <cell r="A17984" t="str">
            <v>Data Analyst</v>
          </cell>
          <cell r="H17984">
            <v>45140.501562500001</v>
          </cell>
        </row>
        <row r="17985">
          <cell r="A17985" t="str">
            <v>Data Engineer</v>
          </cell>
          <cell r="H17985">
            <v>44951.045416666668</v>
          </cell>
        </row>
        <row r="17986">
          <cell r="A17986" t="str">
            <v>Data Engineer</v>
          </cell>
          <cell r="H17986">
            <v>45046.992118055547</v>
          </cell>
        </row>
        <row r="17987">
          <cell r="A17987" t="str">
            <v>Data Scientist</v>
          </cell>
          <cell r="H17987">
            <v>45071.293263888889</v>
          </cell>
        </row>
        <row r="17988">
          <cell r="A17988" t="str">
            <v>Data Analyst</v>
          </cell>
          <cell r="H17988">
            <v>45218.765821759262</v>
          </cell>
        </row>
        <row r="17989">
          <cell r="A17989" t="str">
            <v>Data Scientist</v>
          </cell>
          <cell r="H17989">
            <v>45077.545104166667</v>
          </cell>
        </row>
        <row r="17990">
          <cell r="A17990" t="str">
            <v>Data Analyst</v>
          </cell>
          <cell r="H17990">
            <v>45166.625289351847</v>
          </cell>
        </row>
        <row r="17991">
          <cell r="A17991" t="str">
            <v>Data Analyst</v>
          </cell>
          <cell r="H17991">
            <v>45183.647418981483</v>
          </cell>
        </row>
        <row r="17992">
          <cell r="A17992" t="str">
            <v>Data Engineer</v>
          </cell>
          <cell r="H17992">
            <v>44960.547534722216</v>
          </cell>
        </row>
        <row r="17993">
          <cell r="A17993" t="str">
            <v>Data Analyst</v>
          </cell>
          <cell r="H17993">
            <v>45070.419490740736</v>
          </cell>
        </row>
        <row r="17994">
          <cell r="A17994" t="str">
            <v>Data Engineer</v>
          </cell>
          <cell r="H17994">
            <v>45097.584074074082</v>
          </cell>
        </row>
        <row r="17995">
          <cell r="A17995" t="str">
            <v>Data Engineer</v>
          </cell>
          <cell r="H17995">
            <v>45117.9215625</v>
          </cell>
        </row>
        <row r="17996">
          <cell r="A17996" t="str">
            <v>Data Analyst</v>
          </cell>
          <cell r="H17996">
            <v>45245.459872685176</v>
          </cell>
        </row>
        <row r="17997">
          <cell r="A17997" t="str">
            <v>Data Scientist</v>
          </cell>
          <cell r="H17997">
            <v>45097.836354166669</v>
          </cell>
        </row>
        <row r="17998">
          <cell r="A17998" t="str">
            <v>Data Engineer</v>
          </cell>
          <cell r="H17998">
            <v>44999.362407407411</v>
          </cell>
        </row>
        <row r="17999">
          <cell r="A17999" t="str">
            <v>Data Scientist</v>
          </cell>
          <cell r="H17999">
            <v>45015.405115740738</v>
          </cell>
        </row>
        <row r="18000">
          <cell r="A18000" t="str">
            <v>Data Scientist</v>
          </cell>
          <cell r="H18000">
            <v>45106.753020833326</v>
          </cell>
        </row>
        <row r="18001">
          <cell r="A18001" t="str">
            <v>Senior Data Scientist</v>
          </cell>
          <cell r="H18001">
            <v>45110.417650462958</v>
          </cell>
        </row>
        <row r="18002">
          <cell r="A18002" t="str">
            <v>Data Scientist</v>
          </cell>
          <cell r="H18002">
            <v>45014.457777777781</v>
          </cell>
        </row>
        <row r="18003">
          <cell r="A18003" t="str">
            <v>Data Analyst</v>
          </cell>
          <cell r="H18003">
            <v>45044.250821759262</v>
          </cell>
        </row>
        <row r="18004">
          <cell r="A18004" t="str">
            <v>Data Analyst</v>
          </cell>
          <cell r="H18004">
            <v>45194.000162037039</v>
          </cell>
        </row>
        <row r="18005">
          <cell r="A18005" t="str">
            <v>Business Analyst</v>
          </cell>
          <cell r="H18005">
            <v>45281.542523148149</v>
          </cell>
        </row>
        <row r="18006">
          <cell r="A18006" t="str">
            <v>Data Analyst</v>
          </cell>
          <cell r="H18006">
            <v>45076.958333333343</v>
          </cell>
        </row>
        <row r="18007">
          <cell r="A18007" t="str">
            <v>Data Analyst</v>
          </cell>
          <cell r="H18007">
            <v>45128.035613425927</v>
          </cell>
        </row>
        <row r="18008">
          <cell r="A18008" t="str">
            <v>Data Analyst</v>
          </cell>
          <cell r="H18008">
            <v>45153.750451388893</v>
          </cell>
        </row>
        <row r="18009">
          <cell r="A18009" t="str">
            <v>Data Scientist</v>
          </cell>
          <cell r="H18009">
            <v>45098.370324074072</v>
          </cell>
        </row>
        <row r="18010">
          <cell r="A18010" t="str">
            <v>Data Analyst</v>
          </cell>
          <cell r="H18010">
            <v>45076.66684027778</v>
          </cell>
        </row>
        <row r="18011">
          <cell r="A18011" t="str">
            <v>Data Engineer</v>
          </cell>
          <cell r="H18011">
            <v>45091.296180555553</v>
          </cell>
        </row>
        <row r="18012">
          <cell r="A18012" t="str">
            <v>Data Scientist</v>
          </cell>
          <cell r="H18012">
            <v>45135.585196759261</v>
          </cell>
        </row>
        <row r="18013">
          <cell r="A18013" t="str">
            <v>Data Analyst</v>
          </cell>
          <cell r="H18013">
            <v>45084.79215277778</v>
          </cell>
        </row>
        <row r="18014">
          <cell r="A18014" t="str">
            <v>Data Analyst</v>
          </cell>
          <cell r="H18014">
            <v>45120.416770833333</v>
          </cell>
        </row>
        <row r="18015">
          <cell r="A18015" t="str">
            <v>Senior Data Engineer</v>
          </cell>
          <cell r="H18015">
            <v>45119.42386574074</v>
          </cell>
        </row>
        <row r="18016">
          <cell r="A18016" t="str">
            <v>Data Analyst</v>
          </cell>
          <cell r="H18016">
            <v>45107.499988425923</v>
          </cell>
        </row>
        <row r="18017">
          <cell r="A18017" t="str">
            <v>Data Analyst</v>
          </cell>
          <cell r="H18017">
            <v>44964.584166666667</v>
          </cell>
        </row>
        <row r="18018">
          <cell r="A18018" t="str">
            <v>Data Scientist</v>
          </cell>
          <cell r="H18018">
            <v>45195.752592592587</v>
          </cell>
        </row>
        <row r="18019">
          <cell r="A18019" t="str">
            <v>Data Engineer</v>
          </cell>
          <cell r="H18019">
            <v>45231.253831018519</v>
          </cell>
        </row>
        <row r="18020">
          <cell r="A18020" t="str">
            <v>Data Scientist</v>
          </cell>
          <cell r="H18020">
            <v>45009.339479166672</v>
          </cell>
        </row>
        <row r="18021">
          <cell r="A18021" t="str">
            <v>Data Analyst</v>
          </cell>
          <cell r="H18021">
            <v>45267.751527777778</v>
          </cell>
        </row>
        <row r="18022">
          <cell r="A18022" t="str">
            <v>Data Analyst</v>
          </cell>
          <cell r="H18022">
            <v>45196.75104166667</v>
          </cell>
        </row>
        <row r="18023">
          <cell r="A18023" t="str">
            <v>Data Analyst</v>
          </cell>
          <cell r="H18023">
            <v>45024.709363425929</v>
          </cell>
        </row>
        <row r="18024">
          <cell r="A18024" t="str">
            <v>Data Scientist</v>
          </cell>
          <cell r="H18024">
            <v>45153.335173611107</v>
          </cell>
        </row>
        <row r="18025">
          <cell r="A18025" t="str">
            <v>Data Engineer</v>
          </cell>
          <cell r="H18025">
            <v>45135.588750000003</v>
          </cell>
        </row>
        <row r="18026">
          <cell r="A18026" t="str">
            <v>Data Scientist</v>
          </cell>
          <cell r="H18026">
            <v>45097.424571759257</v>
          </cell>
        </row>
        <row r="18027">
          <cell r="A18027" t="str">
            <v>Senior Data Scientist</v>
          </cell>
          <cell r="H18027">
            <v>44945.955601851849</v>
          </cell>
        </row>
        <row r="18028">
          <cell r="A18028" t="str">
            <v>Senior Data Analyst</v>
          </cell>
          <cell r="H18028">
            <v>45166.460092592592</v>
          </cell>
        </row>
        <row r="18029">
          <cell r="A18029" t="str">
            <v>Data Engineer</v>
          </cell>
          <cell r="H18029">
            <v>45020.630740740737</v>
          </cell>
        </row>
        <row r="18030">
          <cell r="A18030" t="str">
            <v>Data Scientist</v>
          </cell>
          <cell r="H18030">
            <v>44978.726203703707</v>
          </cell>
        </row>
        <row r="18031">
          <cell r="A18031" t="str">
            <v>Data Analyst</v>
          </cell>
          <cell r="H18031">
            <v>45051.845335648148</v>
          </cell>
        </row>
        <row r="18032">
          <cell r="A18032" t="str">
            <v>Data Scientist</v>
          </cell>
          <cell r="H18032">
            <v>45205.169930555552</v>
          </cell>
        </row>
        <row r="18033">
          <cell r="A18033" t="str">
            <v>Machine Learning Engineer</v>
          </cell>
          <cell r="H18033">
            <v>44987.933692129627</v>
          </cell>
        </row>
        <row r="18034">
          <cell r="A18034" t="str">
            <v>Data Analyst</v>
          </cell>
          <cell r="H18034">
            <v>44954.513495370367</v>
          </cell>
        </row>
        <row r="18035">
          <cell r="A18035" t="str">
            <v>Senior Data Analyst</v>
          </cell>
          <cell r="H18035">
            <v>45024.333333333343</v>
          </cell>
        </row>
        <row r="18036">
          <cell r="A18036" t="str">
            <v>Data Analyst</v>
          </cell>
          <cell r="H18036">
            <v>45255.375613425917</v>
          </cell>
        </row>
        <row r="18037">
          <cell r="A18037" t="str">
            <v>Data Scientist</v>
          </cell>
          <cell r="H18037">
            <v>45168.670624999999</v>
          </cell>
        </row>
        <row r="18038">
          <cell r="A18038" t="str">
            <v>Data Engineer</v>
          </cell>
          <cell r="H18038">
            <v>44932.714560185188</v>
          </cell>
        </row>
        <row r="18039">
          <cell r="A18039" t="str">
            <v>Senior Data Scientist</v>
          </cell>
          <cell r="H18039">
            <v>45169.338622685187</v>
          </cell>
        </row>
        <row r="18040">
          <cell r="A18040" t="str">
            <v>Data Analyst</v>
          </cell>
          <cell r="H18040">
            <v>45139.959016203713</v>
          </cell>
        </row>
        <row r="18041">
          <cell r="A18041" t="str">
            <v>Data Engineer</v>
          </cell>
          <cell r="H18041">
            <v>45202.755914351852</v>
          </cell>
        </row>
        <row r="18042">
          <cell r="A18042" t="str">
            <v>Business Analyst</v>
          </cell>
          <cell r="H18042">
            <v>45179.250671296293</v>
          </cell>
        </row>
        <row r="18043">
          <cell r="A18043" t="str">
            <v>Data Engineer</v>
          </cell>
          <cell r="H18043">
            <v>45106.926134259258</v>
          </cell>
        </row>
        <row r="18044">
          <cell r="A18044" t="str">
            <v>Data Analyst</v>
          </cell>
          <cell r="H18044">
            <v>45254.541909722233</v>
          </cell>
        </row>
        <row r="18045">
          <cell r="A18045" t="str">
            <v>Machine Learning Engineer</v>
          </cell>
          <cell r="H18045">
            <v>45023.856678240743</v>
          </cell>
        </row>
        <row r="18046">
          <cell r="A18046" t="str">
            <v>Data Scientist</v>
          </cell>
          <cell r="H18046">
            <v>44966.961840277778</v>
          </cell>
        </row>
        <row r="18047">
          <cell r="A18047" t="str">
            <v>Data Scientist</v>
          </cell>
          <cell r="H18047">
            <v>45176.436805555553</v>
          </cell>
        </row>
        <row r="18048">
          <cell r="A18048" t="str">
            <v>Business Analyst</v>
          </cell>
          <cell r="H18048">
            <v>45149.29179398148</v>
          </cell>
        </row>
        <row r="18049">
          <cell r="A18049" t="str">
            <v>Data Analyst</v>
          </cell>
          <cell r="H18049">
            <v>45152.250879629632</v>
          </cell>
        </row>
        <row r="18050">
          <cell r="A18050" t="str">
            <v>Data Analyst</v>
          </cell>
          <cell r="H18050">
            <v>45027.708344907413</v>
          </cell>
        </row>
        <row r="18051">
          <cell r="A18051" t="str">
            <v>Data Engineer</v>
          </cell>
          <cell r="H18051">
            <v>45267.576851851853</v>
          </cell>
        </row>
        <row r="18052">
          <cell r="A18052" t="str">
            <v>Data Engineer</v>
          </cell>
          <cell r="H18052">
            <v>45282.725925925923</v>
          </cell>
        </row>
        <row r="18053">
          <cell r="A18053" t="str">
            <v>Data Scientist</v>
          </cell>
          <cell r="H18053">
            <v>44938.90662037037</v>
          </cell>
        </row>
        <row r="18054">
          <cell r="A18054" t="str">
            <v>Senior Data Engineer</v>
          </cell>
          <cell r="H18054">
            <v>45098.501331018517</v>
          </cell>
        </row>
        <row r="18055">
          <cell r="A18055" t="str">
            <v>Data Analyst</v>
          </cell>
          <cell r="H18055">
            <v>44932.083553240736</v>
          </cell>
        </row>
        <row r="18056">
          <cell r="A18056" t="str">
            <v>Data Scientist</v>
          </cell>
          <cell r="H18056">
            <v>44961.714398148149</v>
          </cell>
        </row>
        <row r="18057">
          <cell r="A18057" t="str">
            <v>Data Scientist</v>
          </cell>
          <cell r="H18057">
            <v>45051.349699074082</v>
          </cell>
        </row>
        <row r="18058">
          <cell r="A18058" t="str">
            <v>Senior Data Analyst</v>
          </cell>
          <cell r="H18058">
            <v>45007.756111111114</v>
          </cell>
        </row>
        <row r="18059">
          <cell r="A18059" t="str">
            <v>Data Scientist</v>
          </cell>
          <cell r="H18059">
            <v>44977.294108796297</v>
          </cell>
        </row>
        <row r="18060">
          <cell r="A18060" t="str">
            <v>Data Scientist</v>
          </cell>
          <cell r="H18060">
            <v>45098.627974537027</v>
          </cell>
        </row>
        <row r="18061">
          <cell r="A18061" t="str">
            <v>Senior Data Analyst</v>
          </cell>
          <cell r="H18061">
            <v>45106.501458333332</v>
          </cell>
        </row>
        <row r="18062">
          <cell r="A18062" t="str">
            <v>Senior Data Scientist</v>
          </cell>
          <cell r="H18062">
            <v>45222.911516203712</v>
          </cell>
        </row>
        <row r="18063">
          <cell r="A18063" t="str">
            <v>Data Engineer</v>
          </cell>
          <cell r="H18063">
            <v>45014.704699074071</v>
          </cell>
        </row>
        <row r="18064">
          <cell r="A18064" t="str">
            <v>Software Engineer</v>
          </cell>
          <cell r="H18064">
            <v>44998.598287037043</v>
          </cell>
        </row>
        <row r="18065">
          <cell r="A18065" t="str">
            <v>Machine Learning Engineer</v>
          </cell>
          <cell r="H18065">
            <v>45215.495115740741</v>
          </cell>
        </row>
        <row r="18066">
          <cell r="A18066" t="str">
            <v>Senior Data Analyst</v>
          </cell>
          <cell r="H18066">
            <v>44981.375231481477</v>
          </cell>
        </row>
        <row r="18067">
          <cell r="A18067" t="str">
            <v>Data Scientist</v>
          </cell>
          <cell r="H18067">
            <v>45156.668807870366</v>
          </cell>
        </row>
        <row r="18068">
          <cell r="A18068" t="str">
            <v>Data Analyst</v>
          </cell>
          <cell r="H18068">
            <v>44979.709224537037</v>
          </cell>
        </row>
        <row r="18069">
          <cell r="A18069" t="str">
            <v>Software Engineer</v>
          </cell>
          <cell r="H18069">
            <v>45259.302662037036</v>
          </cell>
        </row>
        <row r="18070">
          <cell r="A18070" t="str">
            <v>Data Scientist</v>
          </cell>
          <cell r="H18070">
            <v>45192.890590277777</v>
          </cell>
        </row>
        <row r="18071">
          <cell r="A18071" t="str">
            <v>Data Analyst</v>
          </cell>
          <cell r="H18071">
            <v>45157.252638888887</v>
          </cell>
        </row>
        <row r="18072">
          <cell r="A18072" t="str">
            <v>Data Engineer</v>
          </cell>
          <cell r="H18072">
            <v>45145.532731481479</v>
          </cell>
        </row>
        <row r="18073">
          <cell r="A18073" t="str">
            <v>Senior Data Engineer</v>
          </cell>
          <cell r="H18073">
            <v>44970.798020833332</v>
          </cell>
        </row>
        <row r="18074">
          <cell r="A18074" t="str">
            <v>Software Engineer</v>
          </cell>
          <cell r="H18074">
            <v>45017.510891203703</v>
          </cell>
        </row>
        <row r="18075">
          <cell r="A18075" t="str">
            <v>Data Analyst</v>
          </cell>
          <cell r="H18075">
            <v>45264.27685185185</v>
          </cell>
        </row>
        <row r="18076">
          <cell r="A18076" t="str">
            <v>Data Engineer</v>
          </cell>
          <cell r="H18076">
            <v>45275.803715277783</v>
          </cell>
        </row>
        <row r="18077">
          <cell r="A18077" t="str">
            <v>Data Analyst</v>
          </cell>
          <cell r="H18077">
            <v>45118.373217592591</v>
          </cell>
        </row>
        <row r="18078">
          <cell r="A18078" t="str">
            <v>Data Scientist</v>
          </cell>
          <cell r="H18078">
            <v>45097.999861111108</v>
          </cell>
        </row>
        <row r="18079">
          <cell r="A18079" t="str">
            <v>Data Scientist</v>
          </cell>
          <cell r="H18079">
            <v>45057.671620370369</v>
          </cell>
        </row>
        <row r="18080">
          <cell r="A18080" t="str">
            <v>Data Analyst</v>
          </cell>
          <cell r="H18080">
            <v>44980.166967592602</v>
          </cell>
        </row>
        <row r="18081">
          <cell r="A18081" t="str">
            <v>Data Scientist</v>
          </cell>
          <cell r="H18081">
            <v>45036.044710648152</v>
          </cell>
        </row>
        <row r="18082">
          <cell r="A18082" t="str">
            <v>Senior Data Scientist</v>
          </cell>
          <cell r="H18082">
            <v>44952.736238425918</v>
          </cell>
        </row>
        <row r="18083">
          <cell r="A18083" t="str">
            <v>Data Analyst</v>
          </cell>
          <cell r="H18083">
            <v>45124.916712962957</v>
          </cell>
        </row>
        <row r="18084">
          <cell r="A18084" t="str">
            <v>Data Scientist</v>
          </cell>
          <cell r="H18084">
            <v>45231.544108796297</v>
          </cell>
        </row>
        <row r="18085">
          <cell r="A18085" t="str">
            <v>Data Analyst</v>
          </cell>
          <cell r="H18085">
            <v>45023.458425925928</v>
          </cell>
        </row>
        <row r="18086">
          <cell r="A18086" t="str">
            <v>Data Engineer</v>
          </cell>
          <cell r="H18086">
            <v>45201.813090277778</v>
          </cell>
        </row>
        <row r="18087">
          <cell r="A18087" t="str">
            <v>Data Scientist</v>
          </cell>
          <cell r="H18087">
            <v>45105.544131944444</v>
          </cell>
        </row>
        <row r="18088">
          <cell r="A18088" t="str">
            <v>Machine Learning Engineer</v>
          </cell>
          <cell r="H18088">
            <v>45113.741655092592</v>
          </cell>
        </row>
        <row r="18089">
          <cell r="A18089" t="str">
            <v>Data Analyst</v>
          </cell>
          <cell r="H18089">
            <v>45273.417210648149</v>
          </cell>
        </row>
        <row r="18090">
          <cell r="A18090" t="str">
            <v>Data Analyst</v>
          </cell>
          <cell r="H18090">
            <v>44936.763136574067</v>
          </cell>
        </row>
        <row r="18091">
          <cell r="A18091" t="str">
            <v>Data Scientist</v>
          </cell>
          <cell r="H18091">
            <v>45152.708379629628</v>
          </cell>
        </row>
        <row r="18092">
          <cell r="A18092" t="str">
            <v>Data Analyst</v>
          </cell>
          <cell r="H18092">
            <v>45259.041817129633</v>
          </cell>
        </row>
        <row r="18093">
          <cell r="A18093" t="str">
            <v>Data Scientist</v>
          </cell>
          <cell r="H18093">
            <v>45155.585879629631</v>
          </cell>
        </row>
        <row r="18094">
          <cell r="A18094" t="str">
            <v>Data Analyst</v>
          </cell>
          <cell r="H18094">
            <v>45254.500740740739</v>
          </cell>
        </row>
        <row r="18095">
          <cell r="A18095" t="str">
            <v>Data Scientist</v>
          </cell>
          <cell r="H18095">
            <v>45210.752557870372</v>
          </cell>
        </row>
        <row r="18096">
          <cell r="A18096" t="str">
            <v>Data Analyst</v>
          </cell>
          <cell r="H18096">
            <v>44981.793310185189</v>
          </cell>
        </row>
        <row r="18097">
          <cell r="A18097" t="str">
            <v>Data Scientist</v>
          </cell>
          <cell r="H18097">
            <v>45151.543599537043</v>
          </cell>
        </row>
        <row r="18098">
          <cell r="A18098" t="str">
            <v>Data Analyst</v>
          </cell>
          <cell r="H18098">
            <v>44934.001273148147</v>
          </cell>
        </row>
        <row r="18099">
          <cell r="A18099" t="str">
            <v>Data Scientist</v>
          </cell>
          <cell r="H18099">
            <v>45188.857881944437</v>
          </cell>
        </row>
        <row r="18100">
          <cell r="A18100" t="str">
            <v>Machine Learning Engineer</v>
          </cell>
          <cell r="H18100">
            <v>44931.290543981479</v>
          </cell>
        </row>
        <row r="18101">
          <cell r="A18101" t="str">
            <v>Data Engineer</v>
          </cell>
          <cell r="H18101">
            <v>45266.195451388892</v>
          </cell>
        </row>
        <row r="18102">
          <cell r="A18102" t="str">
            <v>Data Scientist</v>
          </cell>
          <cell r="H18102">
            <v>45154.919537037043</v>
          </cell>
        </row>
        <row r="18103">
          <cell r="A18103" t="str">
            <v>Data Scientist</v>
          </cell>
          <cell r="H18103">
            <v>45274.792256944442</v>
          </cell>
        </row>
        <row r="18104">
          <cell r="A18104" t="str">
            <v>Data Engineer</v>
          </cell>
          <cell r="H18104">
            <v>44972.291006944448</v>
          </cell>
        </row>
        <row r="18105">
          <cell r="A18105" t="str">
            <v>Data Scientist</v>
          </cell>
          <cell r="H18105">
            <v>45184.859120370369</v>
          </cell>
        </row>
        <row r="18106">
          <cell r="A18106" t="str">
            <v>Data Scientist</v>
          </cell>
          <cell r="H18106">
            <v>45140.29414351852</v>
          </cell>
        </row>
        <row r="18107">
          <cell r="A18107" t="str">
            <v>Senior Data Engineer</v>
          </cell>
          <cell r="H18107">
            <v>44980.842268518521</v>
          </cell>
        </row>
        <row r="18108">
          <cell r="A18108" t="str">
            <v>Software Engineer</v>
          </cell>
          <cell r="H18108">
            <v>45264.043773148151</v>
          </cell>
        </row>
        <row r="18109">
          <cell r="A18109" t="str">
            <v>Data Analyst</v>
          </cell>
          <cell r="H18109">
            <v>44981.327430555553</v>
          </cell>
        </row>
        <row r="18110">
          <cell r="A18110" t="str">
            <v>Data Scientist</v>
          </cell>
          <cell r="H18110">
            <v>44960.378321759257</v>
          </cell>
        </row>
        <row r="18111">
          <cell r="A18111" t="str">
            <v>Data Scientist</v>
          </cell>
          <cell r="H18111">
            <v>45164.085879629631</v>
          </cell>
        </row>
        <row r="18112">
          <cell r="A18112" t="str">
            <v>Data Scientist</v>
          </cell>
          <cell r="H18112">
            <v>45140.467037037037</v>
          </cell>
        </row>
        <row r="18113">
          <cell r="A18113" t="str">
            <v>Data Scientist</v>
          </cell>
          <cell r="H18113">
            <v>45171.335057870368</v>
          </cell>
        </row>
        <row r="18114">
          <cell r="A18114" t="str">
            <v>Data Scientist</v>
          </cell>
          <cell r="H18114">
            <v>45005.365428240737</v>
          </cell>
        </row>
        <row r="18115">
          <cell r="A18115" t="str">
            <v>Software Engineer</v>
          </cell>
          <cell r="H18115">
            <v>45042.442800925928</v>
          </cell>
        </row>
        <row r="18116">
          <cell r="A18116" t="str">
            <v>Data Scientist</v>
          </cell>
          <cell r="H18116">
            <v>44946.921851851846</v>
          </cell>
        </row>
        <row r="18117">
          <cell r="A18117" t="str">
            <v>Data Engineer</v>
          </cell>
          <cell r="H18117">
            <v>45070.297314814823</v>
          </cell>
        </row>
        <row r="18118">
          <cell r="A18118" t="str">
            <v>Data Scientist</v>
          </cell>
          <cell r="H18118">
            <v>45214.001192129632</v>
          </cell>
        </row>
        <row r="18119">
          <cell r="A18119" t="str">
            <v>Data Analyst</v>
          </cell>
          <cell r="H18119">
            <v>44933.499976851846</v>
          </cell>
        </row>
        <row r="18120">
          <cell r="A18120" t="str">
            <v>Software Engineer</v>
          </cell>
          <cell r="H18120">
            <v>45121.670717592591</v>
          </cell>
        </row>
        <row r="18121">
          <cell r="A18121" t="str">
            <v>Data Scientist</v>
          </cell>
          <cell r="H18121">
            <v>45160.254756944443</v>
          </cell>
        </row>
        <row r="18122">
          <cell r="A18122" t="str">
            <v>Senior Data Engineer</v>
          </cell>
          <cell r="H18122">
            <v>44989.921585648153</v>
          </cell>
        </row>
        <row r="18123">
          <cell r="A18123" t="str">
            <v>Data Analyst</v>
          </cell>
          <cell r="H18123">
            <v>44979.709062499998</v>
          </cell>
        </row>
        <row r="18124">
          <cell r="A18124" t="str">
            <v>Senior Data Scientist</v>
          </cell>
          <cell r="H18124">
            <v>45030.668599537043</v>
          </cell>
        </row>
        <row r="18125">
          <cell r="A18125" t="str">
            <v>Data Analyst</v>
          </cell>
          <cell r="H18125">
            <v>45170.980474537027</v>
          </cell>
        </row>
        <row r="18126">
          <cell r="A18126" t="str">
            <v>Data Analyst</v>
          </cell>
          <cell r="H18126">
            <v>45224.834560185183</v>
          </cell>
        </row>
        <row r="18127">
          <cell r="A18127" t="str">
            <v>Data Scientist</v>
          </cell>
          <cell r="H18127">
            <v>44930.502569444441</v>
          </cell>
        </row>
        <row r="18128">
          <cell r="A18128" t="str">
            <v>Senior Data Analyst</v>
          </cell>
          <cell r="H18128">
            <v>45183.541712962957</v>
          </cell>
        </row>
        <row r="18129">
          <cell r="A18129" t="str">
            <v>Data Analyst</v>
          </cell>
          <cell r="H18129">
            <v>45231.292395833327</v>
          </cell>
        </row>
        <row r="18130">
          <cell r="A18130" t="str">
            <v>Data Engineer</v>
          </cell>
          <cell r="H18130">
            <v>45204.920011574082</v>
          </cell>
        </row>
        <row r="18131">
          <cell r="A18131" t="str">
            <v>Data Analyst</v>
          </cell>
          <cell r="H18131">
            <v>44930.480115740742</v>
          </cell>
        </row>
        <row r="18132">
          <cell r="A18132" t="str">
            <v>Data Analyst</v>
          </cell>
          <cell r="H18132">
            <v>45262.011296296303</v>
          </cell>
        </row>
        <row r="18133">
          <cell r="A18133" t="str">
            <v>Data Analyst</v>
          </cell>
          <cell r="H18133">
            <v>45177.084305555552</v>
          </cell>
        </row>
        <row r="18134">
          <cell r="A18134" t="str">
            <v>Data Analyst</v>
          </cell>
          <cell r="H18134">
            <v>45192.783449074072</v>
          </cell>
        </row>
        <row r="18135">
          <cell r="A18135" t="str">
            <v>Data Engineer</v>
          </cell>
          <cell r="H18135">
            <v>45050.592233796298</v>
          </cell>
        </row>
        <row r="18136">
          <cell r="A18136" t="str">
            <v>Software Engineer</v>
          </cell>
          <cell r="H18136">
            <v>45039.030011574083</v>
          </cell>
        </row>
        <row r="18137">
          <cell r="A18137" t="str">
            <v>Data Analyst</v>
          </cell>
          <cell r="H18137">
            <v>45055.575601851851</v>
          </cell>
        </row>
        <row r="18138">
          <cell r="A18138" t="str">
            <v>Data Engineer</v>
          </cell>
          <cell r="H18138">
            <v>45217.985567129632</v>
          </cell>
        </row>
        <row r="18139">
          <cell r="A18139" t="str">
            <v>Data Analyst</v>
          </cell>
          <cell r="H18139">
            <v>45231.686585648153</v>
          </cell>
        </row>
        <row r="18140">
          <cell r="A18140" t="str">
            <v>Business Analyst</v>
          </cell>
          <cell r="H18140">
            <v>45141.83289351852</v>
          </cell>
        </row>
        <row r="18141">
          <cell r="A18141" t="str">
            <v>Data Scientist</v>
          </cell>
          <cell r="H18141">
            <v>44977.625011574077</v>
          </cell>
        </row>
        <row r="18142">
          <cell r="A18142" t="str">
            <v>Data Scientist</v>
          </cell>
          <cell r="H18142">
            <v>44980.502581018518</v>
          </cell>
        </row>
        <row r="18143">
          <cell r="A18143" t="str">
            <v>Machine Learning Engineer</v>
          </cell>
          <cell r="H18143">
            <v>45085.401064814818</v>
          </cell>
        </row>
        <row r="18144">
          <cell r="A18144" t="str">
            <v>Senior Data Analyst</v>
          </cell>
          <cell r="H18144">
            <v>44929.979421296302</v>
          </cell>
        </row>
        <row r="18145">
          <cell r="A18145" t="str">
            <v>Machine Learning Engineer</v>
          </cell>
          <cell r="H18145">
            <v>45160.587870370371</v>
          </cell>
        </row>
        <row r="18146">
          <cell r="A18146" t="str">
            <v>Data Analyst</v>
          </cell>
          <cell r="H18146">
            <v>45091.793391203697</v>
          </cell>
        </row>
        <row r="18147">
          <cell r="A18147" t="str">
            <v>Data Scientist</v>
          </cell>
          <cell r="H18147">
            <v>45180.293287037042</v>
          </cell>
        </row>
        <row r="18148">
          <cell r="A18148" t="str">
            <v>Data Scientist</v>
          </cell>
          <cell r="H18148">
            <v>45091.437048611107</v>
          </cell>
        </row>
        <row r="18149">
          <cell r="A18149" t="str">
            <v>Data Scientist</v>
          </cell>
          <cell r="H18149">
            <v>45049.627708333333</v>
          </cell>
        </row>
        <row r="18150">
          <cell r="A18150" t="str">
            <v>Data Analyst</v>
          </cell>
          <cell r="H18150">
            <v>45266.66777777778</v>
          </cell>
        </row>
        <row r="18151">
          <cell r="A18151" t="str">
            <v>Data Scientist</v>
          </cell>
          <cell r="H18151">
            <v>45029.819780092592</v>
          </cell>
        </row>
        <row r="18152">
          <cell r="A18152" t="str">
            <v>Data Scientist</v>
          </cell>
          <cell r="H18152">
            <v>45228.835636574076</v>
          </cell>
        </row>
        <row r="18153">
          <cell r="A18153" t="str">
            <v>Data Analyst</v>
          </cell>
          <cell r="H18153">
            <v>45225.833749999998</v>
          </cell>
        </row>
        <row r="18154">
          <cell r="A18154" t="str">
            <v>Data Analyst</v>
          </cell>
          <cell r="H18154">
            <v>45231.841087962966</v>
          </cell>
        </row>
        <row r="18155">
          <cell r="A18155" t="str">
            <v>Data Engineer</v>
          </cell>
          <cell r="H18155">
            <v>45163.841261574067</v>
          </cell>
        </row>
        <row r="18156">
          <cell r="A18156" t="str">
            <v>Data Engineer</v>
          </cell>
          <cell r="H18156">
            <v>44988.751875000002</v>
          </cell>
        </row>
        <row r="18157">
          <cell r="A18157" t="str">
            <v>Senior Data Engineer</v>
          </cell>
          <cell r="H18157">
            <v>45082.428333333337</v>
          </cell>
        </row>
        <row r="18158">
          <cell r="A18158" t="str">
            <v>Data Analyst</v>
          </cell>
          <cell r="H18158">
            <v>45239.015763888892</v>
          </cell>
        </row>
        <row r="18159">
          <cell r="A18159" t="str">
            <v>Data Analyst</v>
          </cell>
          <cell r="H18159">
            <v>45127.625532407408</v>
          </cell>
        </row>
        <row r="18160">
          <cell r="A18160" t="str">
            <v>Data Analyst</v>
          </cell>
          <cell r="H18160">
            <v>45133.708703703713</v>
          </cell>
        </row>
        <row r="18161">
          <cell r="A18161" t="str">
            <v>Data Scientist</v>
          </cell>
          <cell r="H18161">
            <v>45105.878738425927</v>
          </cell>
        </row>
        <row r="18162">
          <cell r="A18162" t="str">
            <v>Data Engineer</v>
          </cell>
          <cell r="H18162">
            <v>45251.750127314823</v>
          </cell>
        </row>
        <row r="18163">
          <cell r="A18163" t="str">
            <v>Data Scientist</v>
          </cell>
          <cell r="H18163">
            <v>45139.435578703713</v>
          </cell>
        </row>
        <row r="18164">
          <cell r="A18164" t="str">
            <v>Business Analyst</v>
          </cell>
          <cell r="H18164">
            <v>45161.709305555552</v>
          </cell>
        </row>
        <row r="18165">
          <cell r="A18165" t="str">
            <v>Data Scientist</v>
          </cell>
          <cell r="H18165">
            <v>45150.747094907398</v>
          </cell>
        </row>
        <row r="18166">
          <cell r="A18166" t="str">
            <v>Data Scientist</v>
          </cell>
          <cell r="H18166">
            <v>45150.397268518522</v>
          </cell>
        </row>
        <row r="18167">
          <cell r="A18167" t="str">
            <v>Data Scientist</v>
          </cell>
          <cell r="H18167">
            <v>45025.920682870368</v>
          </cell>
        </row>
        <row r="18168">
          <cell r="A18168" t="str">
            <v>Machine Learning Engineer</v>
          </cell>
          <cell r="H18168">
            <v>45035.211145833331</v>
          </cell>
        </row>
        <row r="18169">
          <cell r="A18169" t="str">
            <v>Data Analyst</v>
          </cell>
          <cell r="H18169">
            <v>45005.568599537037</v>
          </cell>
        </row>
        <row r="18170">
          <cell r="A18170" t="str">
            <v>Data Engineer</v>
          </cell>
          <cell r="H18170">
            <v>45196.048819444448</v>
          </cell>
        </row>
        <row r="18171">
          <cell r="A18171" t="str">
            <v>Data Scientist</v>
          </cell>
          <cell r="H18171">
            <v>45244.91878472222</v>
          </cell>
        </row>
        <row r="18172">
          <cell r="A18172" t="str">
            <v>Senior Data Scientist</v>
          </cell>
          <cell r="H18172">
            <v>45083.377453703702</v>
          </cell>
        </row>
        <row r="18173">
          <cell r="A18173" t="str">
            <v>Data Scientist</v>
          </cell>
          <cell r="H18173">
            <v>44952.962893518517</v>
          </cell>
        </row>
        <row r="18174">
          <cell r="A18174" t="str">
            <v>Data Scientist</v>
          </cell>
          <cell r="H18174">
            <v>44980.765509259261</v>
          </cell>
        </row>
        <row r="18175">
          <cell r="A18175" t="str">
            <v>Data Analyst</v>
          </cell>
          <cell r="H18175">
            <v>45012.833425925928</v>
          </cell>
        </row>
        <row r="18176">
          <cell r="A18176" t="str">
            <v>Data Scientist</v>
          </cell>
          <cell r="H18176">
            <v>45265.876342592594</v>
          </cell>
        </row>
        <row r="18177">
          <cell r="A18177" t="str">
            <v>Data Scientist</v>
          </cell>
          <cell r="H18177">
            <v>45132.670624999999</v>
          </cell>
        </row>
        <row r="18178">
          <cell r="A18178" t="str">
            <v>Senior Data Analyst</v>
          </cell>
          <cell r="H18178">
            <v>45203.084016203713</v>
          </cell>
        </row>
        <row r="18179">
          <cell r="A18179" t="str">
            <v>Data Engineer</v>
          </cell>
          <cell r="H18179">
            <v>45278.01021990741</v>
          </cell>
        </row>
        <row r="18180">
          <cell r="A18180" t="str">
            <v>Data Engineer</v>
          </cell>
          <cell r="H18180">
            <v>45218.690740740742</v>
          </cell>
        </row>
        <row r="18181">
          <cell r="A18181" t="str">
            <v>Data Engineer</v>
          </cell>
          <cell r="H18181">
            <v>45274.733819444453</v>
          </cell>
        </row>
        <row r="18182">
          <cell r="A18182" t="str">
            <v>Data Analyst</v>
          </cell>
          <cell r="H18182">
            <v>45202.751423611109</v>
          </cell>
        </row>
        <row r="18183">
          <cell r="A18183" t="str">
            <v>Senior Data Scientist</v>
          </cell>
          <cell r="H18183">
            <v>45154.586412037039</v>
          </cell>
        </row>
        <row r="18184">
          <cell r="A18184" t="str">
            <v>Senior Data Scientist</v>
          </cell>
          <cell r="H18184">
            <v>45001.627650462957</v>
          </cell>
        </row>
        <row r="18185">
          <cell r="A18185" t="str">
            <v>Data Engineer</v>
          </cell>
          <cell r="H18185">
            <v>45275.629861111112</v>
          </cell>
        </row>
        <row r="18186">
          <cell r="A18186" t="str">
            <v>Data Engineer</v>
          </cell>
          <cell r="H18186">
            <v>44966.943668981483</v>
          </cell>
        </row>
        <row r="18187">
          <cell r="A18187" t="str">
            <v>Senior Data Analyst</v>
          </cell>
          <cell r="H18187">
            <v>45280.75880787037</v>
          </cell>
        </row>
        <row r="18188">
          <cell r="A18188" t="str">
            <v>Data Engineer</v>
          </cell>
          <cell r="H18188">
            <v>45098.787789351853</v>
          </cell>
        </row>
        <row r="18189">
          <cell r="A18189" t="str">
            <v>Data Engineer</v>
          </cell>
          <cell r="H18189">
            <v>45019.889282407406</v>
          </cell>
        </row>
        <row r="18190">
          <cell r="A18190" t="str">
            <v>Senior Data Engineer</v>
          </cell>
          <cell r="H18190">
            <v>45211.602407407408</v>
          </cell>
        </row>
        <row r="18191">
          <cell r="A18191" t="str">
            <v>Data Analyst</v>
          </cell>
          <cell r="H18191">
            <v>44951.141053240739</v>
          </cell>
        </row>
        <row r="18192">
          <cell r="A18192" t="str">
            <v>Senior Data Engineer</v>
          </cell>
          <cell r="H18192">
            <v>45047.032534722217</v>
          </cell>
        </row>
        <row r="18193">
          <cell r="A18193" t="str">
            <v>Senior Data Analyst</v>
          </cell>
          <cell r="H18193">
            <v>45119.388148148151</v>
          </cell>
        </row>
        <row r="18194">
          <cell r="A18194" t="str">
            <v>Data Scientist</v>
          </cell>
          <cell r="H18194">
            <v>45198.50309027778</v>
          </cell>
        </row>
        <row r="18195">
          <cell r="A18195" t="str">
            <v>Data Scientist</v>
          </cell>
          <cell r="H18195">
            <v>45118.295567129629</v>
          </cell>
        </row>
        <row r="18196">
          <cell r="A18196" t="str">
            <v>Data Analyst</v>
          </cell>
          <cell r="H18196">
            <v>45180.416944444441</v>
          </cell>
        </row>
        <row r="18197">
          <cell r="A18197" t="str">
            <v>Senior Data Analyst</v>
          </cell>
          <cell r="H18197">
            <v>45022.792731481481</v>
          </cell>
        </row>
        <row r="18198">
          <cell r="A18198" t="str">
            <v>Business Analyst</v>
          </cell>
          <cell r="H18198">
            <v>44945.854039351849</v>
          </cell>
        </row>
        <row r="18199">
          <cell r="A18199" t="str">
            <v>Data Scientist</v>
          </cell>
          <cell r="H18199">
            <v>45092.310555555552</v>
          </cell>
        </row>
        <row r="18200">
          <cell r="A18200" t="str">
            <v>Senior Data Analyst</v>
          </cell>
          <cell r="H18200">
            <v>45248.375138888892</v>
          </cell>
        </row>
        <row r="18201">
          <cell r="A18201" t="str">
            <v>Data Analyst</v>
          </cell>
          <cell r="H18201">
            <v>45026.833425925928</v>
          </cell>
        </row>
        <row r="18202">
          <cell r="A18202" t="str">
            <v>Data Scientist</v>
          </cell>
          <cell r="H18202">
            <v>45027.75204861111</v>
          </cell>
        </row>
        <row r="18203">
          <cell r="A18203" t="str">
            <v>Data Engineer</v>
          </cell>
          <cell r="H18203">
            <v>45134.422708333332</v>
          </cell>
        </row>
        <row r="18204">
          <cell r="A18204" t="str">
            <v>Data Analyst</v>
          </cell>
          <cell r="H18204">
            <v>44959.708310185182</v>
          </cell>
        </row>
        <row r="18205">
          <cell r="A18205" t="str">
            <v>Data Analyst</v>
          </cell>
          <cell r="H18205">
            <v>45211.959016203713</v>
          </cell>
        </row>
        <row r="18206">
          <cell r="A18206" t="str">
            <v>Data Engineer</v>
          </cell>
          <cell r="H18206">
            <v>45079.643518518518</v>
          </cell>
        </row>
        <row r="18207">
          <cell r="A18207" t="str">
            <v>Senior Data Analyst</v>
          </cell>
          <cell r="H18207">
            <v>45121.626759259263</v>
          </cell>
        </row>
        <row r="18208">
          <cell r="A18208" t="str">
            <v>Senior Data Engineer</v>
          </cell>
          <cell r="H18208">
            <v>45083.763101851851</v>
          </cell>
        </row>
        <row r="18209">
          <cell r="A18209" t="str">
            <v>Data Analyst</v>
          </cell>
          <cell r="H18209">
            <v>45013.752500000002</v>
          </cell>
        </row>
        <row r="18210">
          <cell r="A18210" t="str">
            <v>Data Analyst</v>
          </cell>
          <cell r="H18210">
            <v>45279.536782407413</v>
          </cell>
        </row>
        <row r="18211">
          <cell r="A18211" t="str">
            <v>Senior Data Engineer</v>
          </cell>
          <cell r="H18211">
            <v>44984.004606481481</v>
          </cell>
        </row>
        <row r="18212">
          <cell r="A18212" t="str">
            <v>Data Analyst</v>
          </cell>
          <cell r="H18212">
            <v>44995.000011574077</v>
          </cell>
        </row>
        <row r="18213">
          <cell r="A18213" t="str">
            <v>Senior Data Scientist</v>
          </cell>
          <cell r="H18213">
            <v>45107.253877314812</v>
          </cell>
        </row>
        <row r="18214">
          <cell r="A18214" t="str">
            <v>Data Scientist</v>
          </cell>
          <cell r="H18214">
            <v>45216.585613425923</v>
          </cell>
        </row>
        <row r="18215">
          <cell r="A18215" t="str">
            <v>Senior Data Analyst</v>
          </cell>
          <cell r="H18215">
            <v>45020.001979166656</v>
          </cell>
        </row>
        <row r="18216">
          <cell r="A18216" t="str">
            <v>Data Analyst</v>
          </cell>
          <cell r="H18216">
            <v>45169.876759259263</v>
          </cell>
        </row>
        <row r="18217">
          <cell r="A18217" t="str">
            <v>Data Analyst</v>
          </cell>
          <cell r="H18217">
            <v>45163.793587962973</v>
          </cell>
        </row>
        <row r="18218">
          <cell r="A18218" t="str">
            <v>Senior Data Engineer</v>
          </cell>
          <cell r="H18218">
            <v>45120.521921296298</v>
          </cell>
        </row>
        <row r="18219">
          <cell r="A18219" t="str">
            <v>Data Engineer</v>
          </cell>
          <cell r="H18219">
            <v>45194.002789351849</v>
          </cell>
        </row>
        <row r="18220">
          <cell r="A18220" t="str">
            <v>Data Analyst</v>
          </cell>
          <cell r="H18220">
            <v>44930.666932870372</v>
          </cell>
        </row>
        <row r="18221">
          <cell r="A18221" t="str">
            <v>Data Analyst</v>
          </cell>
          <cell r="H18221">
            <v>44988.666666666657</v>
          </cell>
        </row>
        <row r="18222">
          <cell r="A18222" t="str">
            <v>Data Analyst</v>
          </cell>
          <cell r="H18222">
            <v>45106.584548611107</v>
          </cell>
        </row>
        <row r="18223">
          <cell r="A18223" t="str">
            <v>Data Scientist</v>
          </cell>
          <cell r="H18223">
            <v>45239.943043981482</v>
          </cell>
        </row>
        <row r="18224">
          <cell r="A18224" t="str">
            <v>Data Analyst</v>
          </cell>
          <cell r="H18224">
            <v>45222.666932870372</v>
          </cell>
        </row>
        <row r="18225">
          <cell r="A18225" t="str">
            <v>Data Scientist</v>
          </cell>
          <cell r="H18225">
            <v>45153.668634259258</v>
          </cell>
        </row>
        <row r="18226">
          <cell r="A18226" t="str">
            <v>Machine Learning Engineer</v>
          </cell>
          <cell r="H18226">
            <v>44949.795046296298</v>
          </cell>
        </row>
        <row r="18227">
          <cell r="A18227" t="str">
            <v>Data Analyst</v>
          </cell>
          <cell r="H18227">
            <v>45118.000231481477</v>
          </cell>
        </row>
        <row r="18228">
          <cell r="A18228" t="str">
            <v>Data Scientist</v>
          </cell>
          <cell r="H18228">
            <v>44937.62841435185</v>
          </cell>
        </row>
        <row r="18229">
          <cell r="A18229" t="str">
            <v>Data Analyst</v>
          </cell>
          <cell r="H18229">
            <v>45147.542488425926</v>
          </cell>
        </row>
        <row r="18230">
          <cell r="A18230" t="str">
            <v>Software Engineer</v>
          </cell>
          <cell r="H18230">
            <v>45009.878344907411</v>
          </cell>
        </row>
        <row r="18231">
          <cell r="A18231" t="str">
            <v>Data Scientist</v>
          </cell>
          <cell r="H18231">
            <v>45079.309328703697</v>
          </cell>
        </row>
        <row r="18232">
          <cell r="A18232" t="str">
            <v>Data Engineer</v>
          </cell>
          <cell r="H18232">
            <v>44974.631678240738</v>
          </cell>
        </row>
        <row r="18233">
          <cell r="A18233" t="str">
            <v>Data Scientist</v>
          </cell>
          <cell r="H18233">
            <v>45165.302245370367</v>
          </cell>
        </row>
        <row r="18234">
          <cell r="A18234" t="str">
            <v>Machine Learning Engineer</v>
          </cell>
          <cell r="H18234">
            <v>45138.340231481481</v>
          </cell>
        </row>
        <row r="18235">
          <cell r="A18235" t="str">
            <v>Data Engineer</v>
          </cell>
          <cell r="H18235">
            <v>45209.171875</v>
          </cell>
        </row>
        <row r="18236">
          <cell r="A18236" t="str">
            <v>Data Analyst</v>
          </cell>
          <cell r="H18236">
            <v>44978.875162037039</v>
          </cell>
        </row>
        <row r="18237">
          <cell r="A18237" t="str">
            <v>Senior Data Engineer</v>
          </cell>
          <cell r="H18237">
            <v>45006.645150462973</v>
          </cell>
        </row>
        <row r="18238">
          <cell r="A18238" t="str">
            <v>Data Scientist</v>
          </cell>
          <cell r="H18238">
            <v>45079.01730324074</v>
          </cell>
        </row>
        <row r="18239">
          <cell r="A18239" t="str">
            <v>Data Scientist</v>
          </cell>
          <cell r="H18239">
            <v>45187.987592592603</v>
          </cell>
        </row>
        <row r="18240">
          <cell r="A18240" t="str">
            <v>Data Scientist</v>
          </cell>
          <cell r="H18240">
            <v>44939.254305555558</v>
          </cell>
        </row>
        <row r="18241">
          <cell r="A18241" t="str">
            <v>Data Analyst</v>
          </cell>
          <cell r="H18241">
            <v>45265.750879629632</v>
          </cell>
        </row>
        <row r="18242">
          <cell r="A18242" t="str">
            <v>Data Engineer</v>
          </cell>
          <cell r="H18242">
            <v>44993.340254629627</v>
          </cell>
        </row>
        <row r="18243">
          <cell r="A18243" t="str">
            <v>Senior Data Scientist</v>
          </cell>
          <cell r="H18243">
            <v>45237.58556712963</v>
          </cell>
        </row>
        <row r="18244">
          <cell r="A18244" t="str">
            <v>Data Analyst</v>
          </cell>
          <cell r="H18244">
            <v>45173.251192129632</v>
          </cell>
        </row>
        <row r="18245">
          <cell r="A18245" t="str">
            <v>Data Scientist</v>
          </cell>
          <cell r="H18245">
            <v>45112.461597222216</v>
          </cell>
        </row>
        <row r="18246">
          <cell r="A18246" t="str">
            <v>Data Engineer</v>
          </cell>
          <cell r="H18246">
            <v>45045.008946759262</v>
          </cell>
        </row>
        <row r="18247">
          <cell r="A18247" t="str">
            <v>Data Engineer</v>
          </cell>
          <cell r="H18247">
            <v>45124.47761574074</v>
          </cell>
        </row>
        <row r="18248">
          <cell r="A18248" t="str">
            <v>Machine Learning Engineer</v>
          </cell>
          <cell r="H18248">
            <v>45234.960532407407</v>
          </cell>
        </row>
        <row r="18249">
          <cell r="A18249" t="str">
            <v>Data Scientist</v>
          </cell>
          <cell r="H18249">
            <v>45007.811493055553</v>
          </cell>
        </row>
        <row r="18250">
          <cell r="A18250" t="str">
            <v>Data Engineer</v>
          </cell>
          <cell r="H18250">
            <v>45030.685416666667</v>
          </cell>
        </row>
        <row r="18251">
          <cell r="A18251" t="str">
            <v>Data Engineer</v>
          </cell>
          <cell r="H18251">
            <v>45225.297280092593</v>
          </cell>
        </row>
        <row r="18252">
          <cell r="A18252" t="str">
            <v>Data Analyst</v>
          </cell>
          <cell r="H18252">
            <v>45241.458298611113</v>
          </cell>
        </row>
        <row r="18253">
          <cell r="A18253" t="str">
            <v>Data Engineer</v>
          </cell>
          <cell r="H18253">
            <v>45145.474733796298</v>
          </cell>
        </row>
        <row r="18254">
          <cell r="A18254" t="str">
            <v>Data Scientist</v>
          </cell>
          <cell r="H18254">
            <v>44979.364444444444</v>
          </cell>
        </row>
        <row r="18255">
          <cell r="A18255" t="str">
            <v>Data Engineer</v>
          </cell>
          <cell r="H18255">
            <v>45014.514317129629</v>
          </cell>
        </row>
        <row r="18256">
          <cell r="A18256" t="str">
            <v>Data Analyst</v>
          </cell>
          <cell r="H18256">
            <v>45104.793240740742</v>
          </cell>
        </row>
        <row r="18257">
          <cell r="A18257" t="str">
            <v>Senior Data Analyst</v>
          </cell>
          <cell r="H18257">
            <v>45043.626203703701</v>
          </cell>
        </row>
        <row r="18258">
          <cell r="A18258" t="str">
            <v>Senior Data Scientist</v>
          </cell>
          <cell r="H18258">
            <v>45010.286956018521</v>
          </cell>
        </row>
        <row r="18259">
          <cell r="A18259" t="str">
            <v>Data Engineer</v>
          </cell>
          <cell r="H18259">
            <v>44942.658182870371</v>
          </cell>
        </row>
        <row r="18260">
          <cell r="A18260" t="str">
            <v>Data Analyst</v>
          </cell>
          <cell r="H18260">
            <v>45121.626342592594</v>
          </cell>
        </row>
        <row r="18261">
          <cell r="A18261" t="str">
            <v>Senior Data Scientist</v>
          </cell>
          <cell r="H18261">
            <v>45217.668310185189</v>
          </cell>
        </row>
        <row r="18262">
          <cell r="A18262" t="str">
            <v>Data Analyst</v>
          </cell>
          <cell r="H18262">
            <v>45269.333680555559</v>
          </cell>
        </row>
        <row r="18263">
          <cell r="A18263" t="str">
            <v>Data Engineer</v>
          </cell>
          <cell r="H18263">
            <v>44983.006932870368</v>
          </cell>
        </row>
        <row r="18264">
          <cell r="A18264" t="str">
            <v>Data Analyst</v>
          </cell>
          <cell r="H18264">
            <v>44979.791747685187</v>
          </cell>
        </row>
        <row r="18265">
          <cell r="A18265" t="str">
            <v>Data Scientist</v>
          </cell>
          <cell r="H18265">
            <v>44966.002233796287</v>
          </cell>
        </row>
        <row r="18266">
          <cell r="A18266" t="str">
            <v>Data Scientist</v>
          </cell>
          <cell r="H18266">
            <v>45021.585300925923</v>
          </cell>
        </row>
        <row r="18267">
          <cell r="A18267" t="str">
            <v>Data Scientist</v>
          </cell>
          <cell r="H18267">
            <v>45037.447962962957</v>
          </cell>
        </row>
        <row r="18268">
          <cell r="A18268" t="str">
            <v>Data Scientist</v>
          </cell>
          <cell r="H18268">
            <v>45170.475416666668</v>
          </cell>
        </row>
        <row r="18269">
          <cell r="A18269" t="str">
            <v>Data Scientist</v>
          </cell>
          <cell r="H18269">
            <v>45162.790243055562</v>
          </cell>
        </row>
        <row r="18270">
          <cell r="A18270" t="str">
            <v>Data Analyst</v>
          </cell>
          <cell r="H18270">
            <v>45155.751597222217</v>
          </cell>
        </row>
        <row r="18271">
          <cell r="A18271" t="str">
            <v>Senior Data Analyst</v>
          </cell>
          <cell r="H18271">
            <v>45243.668206018519</v>
          </cell>
        </row>
        <row r="18272">
          <cell r="A18272" t="str">
            <v>Data Scientist</v>
          </cell>
          <cell r="H18272">
            <v>45108.733888888892</v>
          </cell>
        </row>
        <row r="18273">
          <cell r="A18273" t="str">
            <v>Data Engineer</v>
          </cell>
          <cell r="H18273">
            <v>45211.961365740739</v>
          </cell>
        </row>
        <row r="18274">
          <cell r="A18274" t="str">
            <v>Machine Learning Engineer</v>
          </cell>
          <cell r="H18274">
            <v>44961.441643518519</v>
          </cell>
        </row>
        <row r="18275">
          <cell r="A18275" t="str">
            <v>Data Engineer</v>
          </cell>
          <cell r="H18275">
            <v>45095.547592592593</v>
          </cell>
        </row>
        <row r="18276">
          <cell r="A18276" t="str">
            <v>Data Analyst</v>
          </cell>
          <cell r="H18276">
            <v>45271.792743055557</v>
          </cell>
        </row>
        <row r="18277">
          <cell r="A18277" t="str">
            <v>Data Analyst</v>
          </cell>
          <cell r="H18277">
            <v>45105.762476851851</v>
          </cell>
        </row>
        <row r="18278">
          <cell r="A18278" t="str">
            <v>Data Analyst</v>
          </cell>
          <cell r="H18278">
            <v>45162.502071759263</v>
          </cell>
        </row>
        <row r="18279">
          <cell r="A18279" t="str">
            <v>Data Analyst</v>
          </cell>
          <cell r="H18279">
            <v>45289.500590277778</v>
          </cell>
        </row>
        <row r="18280">
          <cell r="A18280" t="str">
            <v>Data Scientist</v>
          </cell>
          <cell r="H18280">
            <v>45211.022060185183</v>
          </cell>
        </row>
        <row r="18281">
          <cell r="A18281" t="str">
            <v>Senior Data Analyst</v>
          </cell>
          <cell r="H18281">
            <v>45147.791770833333</v>
          </cell>
        </row>
        <row r="18282">
          <cell r="A18282" t="str">
            <v>Business Analyst</v>
          </cell>
          <cell r="H18282">
            <v>45137.001192129632</v>
          </cell>
        </row>
        <row r="18283">
          <cell r="A18283" t="str">
            <v>Data Analyst</v>
          </cell>
          <cell r="H18283">
            <v>45039.980682870373</v>
          </cell>
        </row>
        <row r="18284">
          <cell r="A18284" t="str">
            <v>Data Analyst</v>
          </cell>
          <cell r="H18284">
            <v>45180.458912037036</v>
          </cell>
        </row>
        <row r="18285">
          <cell r="A18285" t="str">
            <v>Business Analyst</v>
          </cell>
          <cell r="H18285">
            <v>45215.328217592592</v>
          </cell>
        </row>
        <row r="18286">
          <cell r="A18286" t="str">
            <v>Senior Data Scientist</v>
          </cell>
          <cell r="H18286">
            <v>45235.792719907397</v>
          </cell>
        </row>
        <row r="18287">
          <cell r="A18287" t="str">
            <v>Data Scientist</v>
          </cell>
          <cell r="H18287">
            <v>45040.535405092603</v>
          </cell>
        </row>
        <row r="18288">
          <cell r="A18288" t="str">
            <v>Senior Data Scientist</v>
          </cell>
          <cell r="H18288">
            <v>45238.663368055553</v>
          </cell>
        </row>
        <row r="18289">
          <cell r="A18289" t="str">
            <v>Data Scientist</v>
          </cell>
          <cell r="H18289">
            <v>45101.420972222222</v>
          </cell>
        </row>
        <row r="18290">
          <cell r="A18290" t="str">
            <v>Data Scientist</v>
          </cell>
          <cell r="H18290">
            <v>45174.793437499997</v>
          </cell>
        </row>
        <row r="18291">
          <cell r="A18291" t="str">
            <v>Data Scientist</v>
          </cell>
          <cell r="H18291">
            <v>44974.876446759263</v>
          </cell>
        </row>
        <row r="18292">
          <cell r="A18292" t="str">
            <v>Data Engineer</v>
          </cell>
          <cell r="H18292">
            <v>45156.437662037039</v>
          </cell>
        </row>
        <row r="18293">
          <cell r="A18293" t="str">
            <v>Data Engineer</v>
          </cell>
          <cell r="H18293">
            <v>44992.680173611108</v>
          </cell>
        </row>
        <row r="18294">
          <cell r="A18294" t="str">
            <v>Data Engineer</v>
          </cell>
          <cell r="H18294">
            <v>45028.750069444453</v>
          </cell>
        </row>
        <row r="18295">
          <cell r="A18295" t="str">
            <v>Data Scientist</v>
          </cell>
          <cell r="H18295">
            <v>45055.56145833333</v>
          </cell>
        </row>
        <row r="18296">
          <cell r="A18296" t="str">
            <v>Data Engineer</v>
          </cell>
          <cell r="H18296">
            <v>45056.618414351848</v>
          </cell>
        </row>
        <row r="18297">
          <cell r="A18297" t="str">
            <v>Data Analyst</v>
          </cell>
          <cell r="H18297">
            <v>45267.625150462962</v>
          </cell>
        </row>
        <row r="18298">
          <cell r="A18298" t="str">
            <v>Senior Data Engineer</v>
          </cell>
          <cell r="H18298">
            <v>45141.640057870369</v>
          </cell>
        </row>
        <row r="18299">
          <cell r="A18299" t="str">
            <v>Data Scientist</v>
          </cell>
          <cell r="H18299">
            <v>45187.992696759262</v>
          </cell>
        </row>
        <row r="18300">
          <cell r="A18300" t="str">
            <v>Senior Data Engineer</v>
          </cell>
          <cell r="H18300">
            <v>44974.718275462961</v>
          </cell>
        </row>
        <row r="18301">
          <cell r="A18301" t="str">
            <v>Data Scientist</v>
          </cell>
          <cell r="H18301">
            <v>45128.834398148138</v>
          </cell>
        </row>
        <row r="18302">
          <cell r="A18302" t="str">
            <v>Data Scientist</v>
          </cell>
          <cell r="H18302">
            <v>44940.99077546296</v>
          </cell>
        </row>
        <row r="18303">
          <cell r="A18303" t="str">
            <v>Data Scientist</v>
          </cell>
          <cell r="H18303">
            <v>45165.252476851849</v>
          </cell>
        </row>
        <row r="18304">
          <cell r="A18304" t="str">
            <v>Data Engineer</v>
          </cell>
          <cell r="H18304">
            <v>44938.365416666667</v>
          </cell>
        </row>
        <row r="18305">
          <cell r="A18305" t="str">
            <v>Senior Data Analyst</v>
          </cell>
          <cell r="H18305">
            <v>45022.667083333326</v>
          </cell>
        </row>
        <row r="18306">
          <cell r="A18306" t="str">
            <v>Data Analyst</v>
          </cell>
          <cell r="H18306">
            <v>45178.750590277778</v>
          </cell>
        </row>
        <row r="18307">
          <cell r="A18307" t="str">
            <v>Data Engineer</v>
          </cell>
          <cell r="H18307">
            <v>44932.339837962973</v>
          </cell>
        </row>
        <row r="18308">
          <cell r="A18308" t="str">
            <v>Data Analyst</v>
          </cell>
          <cell r="H18308">
            <v>44973.752233796287</v>
          </cell>
        </row>
        <row r="18309">
          <cell r="A18309" t="str">
            <v>Data Engineer</v>
          </cell>
          <cell r="H18309">
            <v>45148.755914351852</v>
          </cell>
        </row>
        <row r="18310">
          <cell r="A18310" t="str">
            <v>Senior Data Engineer</v>
          </cell>
          <cell r="H18310">
            <v>44970.681828703702</v>
          </cell>
        </row>
        <row r="18311">
          <cell r="A18311" t="str">
            <v>Data Engineer</v>
          </cell>
          <cell r="H18311">
            <v>45049.290208333332</v>
          </cell>
        </row>
        <row r="18312">
          <cell r="A18312" t="str">
            <v>Senior Data Engineer</v>
          </cell>
          <cell r="H18312">
            <v>45291.419293981482</v>
          </cell>
        </row>
        <row r="18313">
          <cell r="A18313" t="str">
            <v>Senior Data Analyst</v>
          </cell>
          <cell r="H18313">
            <v>44930.37599537037</v>
          </cell>
        </row>
        <row r="18314">
          <cell r="A18314" t="str">
            <v>Data Analyst</v>
          </cell>
          <cell r="H18314">
            <v>45155.667673611111</v>
          </cell>
        </row>
        <row r="18315">
          <cell r="A18315" t="str">
            <v>Data Scientist</v>
          </cell>
          <cell r="H18315">
            <v>45062.376423611109</v>
          </cell>
        </row>
        <row r="18316">
          <cell r="A18316" t="str">
            <v>Data Scientist</v>
          </cell>
          <cell r="H18316">
            <v>44929.981886574067</v>
          </cell>
        </row>
        <row r="18317">
          <cell r="A18317" t="str">
            <v>Data Scientist</v>
          </cell>
          <cell r="H18317">
            <v>45058.793912037043</v>
          </cell>
        </row>
        <row r="18318">
          <cell r="A18318" t="str">
            <v>Data Engineer</v>
          </cell>
          <cell r="H18318">
            <v>44990.297002314823</v>
          </cell>
        </row>
        <row r="18319">
          <cell r="A18319" t="str">
            <v>Data Analyst</v>
          </cell>
          <cell r="H18319">
            <v>45167.41741898148</v>
          </cell>
        </row>
        <row r="18320">
          <cell r="A18320" t="str">
            <v>Software Engineer</v>
          </cell>
          <cell r="H18320">
            <v>44987.721504629633</v>
          </cell>
        </row>
        <row r="18321">
          <cell r="A18321" t="str">
            <v>Data Engineer</v>
          </cell>
          <cell r="H18321">
            <v>44978.978518518517</v>
          </cell>
        </row>
        <row r="18322">
          <cell r="A18322" t="str">
            <v>Data Analyst</v>
          </cell>
          <cell r="H18322">
            <v>45092.333819444437</v>
          </cell>
        </row>
        <row r="18323">
          <cell r="A18323" t="str">
            <v>Data Engineer</v>
          </cell>
          <cell r="H18323">
            <v>45090.642916666657</v>
          </cell>
        </row>
        <row r="18324">
          <cell r="A18324" t="str">
            <v>Data Engineer</v>
          </cell>
          <cell r="H18324">
            <v>45054.800462962958</v>
          </cell>
        </row>
        <row r="18325">
          <cell r="A18325" t="str">
            <v>Senior Data Engineer</v>
          </cell>
          <cell r="H18325">
            <v>45105.252974537027</v>
          </cell>
        </row>
        <row r="18326">
          <cell r="A18326" t="str">
            <v>Machine Learning Engineer</v>
          </cell>
          <cell r="H18326">
            <v>45052.149305555547</v>
          </cell>
        </row>
        <row r="18327">
          <cell r="A18327" t="str">
            <v>Data Scientist</v>
          </cell>
          <cell r="H18327">
            <v>45145.598298611112</v>
          </cell>
        </row>
        <row r="18328">
          <cell r="A18328" t="str">
            <v>Data Scientist</v>
          </cell>
          <cell r="H18328">
            <v>45051.512986111113</v>
          </cell>
        </row>
        <row r="18329">
          <cell r="A18329" t="str">
            <v>Data Scientist</v>
          </cell>
          <cell r="H18329">
            <v>44956.003055555557</v>
          </cell>
        </row>
        <row r="18330">
          <cell r="A18330" t="str">
            <v>Business Analyst</v>
          </cell>
          <cell r="H18330">
            <v>45196.442743055559</v>
          </cell>
        </row>
        <row r="18331">
          <cell r="A18331" t="str">
            <v>Data Analyst</v>
          </cell>
          <cell r="H18331">
            <v>45110.625023148154</v>
          </cell>
        </row>
        <row r="18332">
          <cell r="A18332" t="str">
            <v>Data Scientist</v>
          </cell>
          <cell r="H18332">
            <v>45126.504270833328</v>
          </cell>
        </row>
        <row r="18333">
          <cell r="A18333" t="str">
            <v>Data Engineer</v>
          </cell>
          <cell r="H18333">
            <v>45000.588206018518</v>
          </cell>
        </row>
        <row r="18334">
          <cell r="A18334" t="str">
            <v>Data Scientist</v>
          </cell>
          <cell r="H18334">
            <v>44986.672997685193</v>
          </cell>
        </row>
        <row r="18335">
          <cell r="A18335" t="str">
            <v>Data Analyst</v>
          </cell>
          <cell r="H18335">
            <v>45217.959583333337</v>
          </cell>
        </row>
        <row r="18336">
          <cell r="A18336" t="str">
            <v>Data Analyst</v>
          </cell>
          <cell r="H18336">
            <v>45155.875011574077</v>
          </cell>
        </row>
        <row r="18337">
          <cell r="A18337" t="str">
            <v>Data Analyst</v>
          </cell>
          <cell r="H18337">
            <v>45132.726261574076</v>
          </cell>
        </row>
        <row r="18338">
          <cell r="A18338" t="str">
            <v>Data Scientist</v>
          </cell>
          <cell r="H18338">
            <v>45008.336793981478</v>
          </cell>
        </row>
        <row r="18339">
          <cell r="A18339" t="str">
            <v>Data Scientist</v>
          </cell>
          <cell r="H18339">
            <v>45146.462141203701</v>
          </cell>
        </row>
        <row r="18340">
          <cell r="A18340" t="str">
            <v>Data Scientist</v>
          </cell>
          <cell r="H18340">
            <v>44981.335706018523</v>
          </cell>
        </row>
        <row r="18341">
          <cell r="A18341" t="str">
            <v>Senior Data Scientist</v>
          </cell>
          <cell r="H18341">
            <v>45038.427627314813</v>
          </cell>
        </row>
        <row r="18342">
          <cell r="A18342" t="str">
            <v>Data Scientist</v>
          </cell>
          <cell r="H18342">
            <v>44965.378541666672</v>
          </cell>
        </row>
        <row r="18343">
          <cell r="A18343" t="str">
            <v>Senior Data Scientist</v>
          </cell>
          <cell r="H18343">
            <v>45083.304675925923</v>
          </cell>
        </row>
        <row r="18344">
          <cell r="A18344" t="str">
            <v>Senior Data Scientist</v>
          </cell>
          <cell r="H18344">
            <v>45029.587465277778</v>
          </cell>
        </row>
        <row r="18345">
          <cell r="A18345" t="str">
            <v>Data Analyst</v>
          </cell>
          <cell r="H18345">
            <v>44990.333564814813</v>
          </cell>
        </row>
        <row r="18346">
          <cell r="A18346" t="str">
            <v>Data Scientist</v>
          </cell>
          <cell r="H18346">
            <v>45155.752951388888</v>
          </cell>
        </row>
        <row r="18347">
          <cell r="A18347" t="str">
            <v>Data Analyst</v>
          </cell>
          <cell r="H18347">
            <v>45043.625173611108</v>
          </cell>
        </row>
        <row r="18348">
          <cell r="A18348" t="str">
            <v>Data Engineer</v>
          </cell>
          <cell r="H18348">
            <v>45145.537094907413</v>
          </cell>
        </row>
        <row r="18349">
          <cell r="A18349" t="str">
            <v>Data Analyst</v>
          </cell>
          <cell r="H18349">
            <v>45015.779664351852</v>
          </cell>
        </row>
        <row r="18350">
          <cell r="A18350" t="str">
            <v>Data Engineer</v>
          </cell>
          <cell r="H18350">
            <v>45078.504374999997</v>
          </cell>
        </row>
        <row r="18351">
          <cell r="A18351" t="str">
            <v>Senior Data Scientist</v>
          </cell>
          <cell r="H18351">
            <v>45063.140034722222</v>
          </cell>
        </row>
        <row r="18352">
          <cell r="A18352" t="str">
            <v>Data Scientist</v>
          </cell>
          <cell r="H18352">
            <v>45097.62736111111</v>
          </cell>
        </row>
        <row r="18353">
          <cell r="A18353" t="str">
            <v>Data Analyst</v>
          </cell>
          <cell r="H18353">
            <v>44995.335289351853</v>
          </cell>
        </row>
        <row r="18354">
          <cell r="A18354" t="str">
            <v>Data Analyst</v>
          </cell>
          <cell r="H18354">
            <v>45168.835115740738</v>
          </cell>
        </row>
        <row r="18355">
          <cell r="A18355" t="str">
            <v>Data Analyst</v>
          </cell>
          <cell r="H18355">
            <v>45153.5</v>
          </cell>
        </row>
        <row r="18356">
          <cell r="A18356" t="str">
            <v>Data Analyst</v>
          </cell>
          <cell r="H18356">
            <v>45271.333657407413</v>
          </cell>
        </row>
        <row r="18357">
          <cell r="A18357" t="str">
            <v>Data Engineer</v>
          </cell>
          <cell r="H18357">
            <v>45055.803217592591</v>
          </cell>
        </row>
        <row r="18358">
          <cell r="A18358" t="str">
            <v>Data Analyst</v>
          </cell>
          <cell r="H18358">
            <v>45156.750428240739</v>
          </cell>
        </row>
        <row r="18359">
          <cell r="A18359" t="str">
            <v>Data Scientist</v>
          </cell>
          <cell r="H18359">
            <v>44938.639097222222</v>
          </cell>
        </row>
        <row r="18360">
          <cell r="A18360" t="str">
            <v>Data Scientist</v>
          </cell>
          <cell r="H18360">
            <v>45016.819490740738</v>
          </cell>
        </row>
        <row r="18361">
          <cell r="A18361" t="str">
            <v>Data Analyst</v>
          </cell>
          <cell r="H18361">
            <v>45121.791863425933</v>
          </cell>
        </row>
        <row r="18362">
          <cell r="A18362" t="str">
            <v>Data Analyst</v>
          </cell>
          <cell r="H18362">
            <v>45266.291990740741</v>
          </cell>
        </row>
        <row r="18363">
          <cell r="A18363" t="str">
            <v>Data Analyst</v>
          </cell>
          <cell r="H18363">
            <v>45081.627245370371</v>
          </cell>
        </row>
        <row r="18364">
          <cell r="A18364" t="str">
            <v>Data Analyst</v>
          </cell>
          <cell r="H18364">
            <v>45287.291875000003</v>
          </cell>
        </row>
        <row r="18365">
          <cell r="A18365" t="str">
            <v>Data Analyst</v>
          </cell>
          <cell r="H18365">
            <v>45055.542546296303</v>
          </cell>
        </row>
        <row r="18366">
          <cell r="A18366" t="str">
            <v>Data Engineer</v>
          </cell>
          <cell r="H18366">
            <v>45048.956956018519</v>
          </cell>
        </row>
        <row r="18367">
          <cell r="A18367" t="str">
            <v>Senior Data Engineer</v>
          </cell>
          <cell r="H18367">
            <v>45072.884930555563</v>
          </cell>
        </row>
        <row r="18368">
          <cell r="A18368" t="str">
            <v>Data Engineer</v>
          </cell>
          <cell r="H18368">
            <v>45127.297754629632</v>
          </cell>
        </row>
        <row r="18369">
          <cell r="A18369" t="str">
            <v>Data Engineer</v>
          </cell>
          <cell r="H18369">
            <v>45057.099618055552</v>
          </cell>
        </row>
        <row r="18370">
          <cell r="A18370" t="str">
            <v>Data Analyst</v>
          </cell>
          <cell r="H18370">
            <v>45022.623032407413</v>
          </cell>
        </row>
        <row r="18371">
          <cell r="A18371" t="str">
            <v>Data Engineer</v>
          </cell>
          <cell r="H18371">
            <v>45142.422847222217</v>
          </cell>
        </row>
        <row r="18372">
          <cell r="A18372" t="str">
            <v>Data Scientist</v>
          </cell>
          <cell r="H18372">
            <v>45009.670370370368</v>
          </cell>
        </row>
        <row r="18373">
          <cell r="A18373" t="str">
            <v>Senior Data Analyst</v>
          </cell>
          <cell r="H18373">
            <v>45233.667523148149</v>
          </cell>
        </row>
        <row r="18374">
          <cell r="A18374" t="str">
            <v>Data Scientist</v>
          </cell>
          <cell r="H18374">
            <v>45261.334513888891</v>
          </cell>
        </row>
        <row r="18375">
          <cell r="A18375" t="str">
            <v>Data Scientist</v>
          </cell>
          <cell r="H18375">
            <v>45023.273321759261</v>
          </cell>
        </row>
        <row r="18376">
          <cell r="A18376" t="str">
            <v>Data Analyst</v>
          </cell>
          <cell r="H18376">
            <v>45251.583229166667</v>
          </cell>
        </row>
        <row r="18377">
          <cell r="A18377" t="str">
            <v>Data Analyst</v>
          </cell>
          <cell r="H18377">
            <v>45218.643055555563</v>
          </cell>
        </row>
        <row r="18378">
          <cell r="A18378" t="str">
            <v>Data Analyst</v>
          </cell>
          <cell r="H18378">
            <v>45101.294050925928</v>
          </cell>
        </row>
        <row r="18379">
          <cell r="A18379" t="str">
            <v>Senior Data Engineer</v>
          </cell>
          <cell r="H18379">
            <v>45075.971909722219</v>
          </cell>
        </row>
        <row r="18380">
          <cell r="A18380" t="str">
            <v>Data Analyst</v>
          </cell>
          <cell r="H18380">
            <v>44981.491238425922</v>
          </cell>
        </row>
        <row r="18381">
          <cell r="A18381" t="str">
            <v>Data Engineer</v>
          </cell>
          <cell r="H18381">
            <v>45051.978437500002</v>
          </cell>
        </row>
        <row r="18382">
          <cell r="A18382" t="str">
            <v>Data Engineer</v>
          </cell>
          <cell r="H18382">
            <v>45017.755486111113</v>
          </cell>
        </row>
        <row r="18383">
          <cell r="A18383" t="str">
            <v>Data Analyst</v>
          </cell>
          <cell r="H18383">
            <v>45105.424432870372</v>
          </cell>
        </row>
        <row r="18384">
          <cell r="A18384" t="str">
            <v>Data Engineer</v>
          </cell>
          <cell r="H18384">
            <v>44936.893090277779</v>
          </cell>
        </row>
        <row r="18385">
          <cell r="A18385" t="str">
            <v>Data Engineer</v>
          </cell>
          <cell r="H18385">
            <v>44957.858136574083</v>
          </cell>
        </row>
        <row r="18386">
          <cell r="A18386" t="str">
            <v>Business Analyst</v>
          </cell>
          <cell r="H18386">
            <v>45105.432164351849</v>
          </cell>
        </row>
        <row r="18387">
          <cell r="A18387" t="str">
            <v>Data Analyst</v>
          </cell>
          <cell r="H18387">
            <v>45251.293356481481</v>
          </cell>
        </row>
        <row r="18388">
          <cell r="A18388" t="str">
            <v>Data Scientist</v>
          </cell>
          <cell r="H18388">
            <v>45013.879062499997</v>
          </cell>
        </row>
        <row r="18389">
          <cell r="A18389" t="str">
            <v>Data Analyst</v>
          </cell>
          <cell r="H18389">
            <v>45184.709467592591</v>
          </cell>
        </row>
        <row r="18390">
          <cell r="A18390" t="str">
            <v>Data Engineer</v>
          </cell>
          <cell r="H18390">
            <v>45090.211493055547</v>
          </cell>
        </row>
        <row r="18391">
          <cell r="A18391" t="str">
            <v>Business Analyst</v>
          </cell>
          <cell r="H18391">
            <v>45232.917060185187</v>
          </cell>
        </row>
        <row r="18392">
          <cell r="A18392" t="str">
            <v>Data Engineer</v>
          </cell>
          <cell r="H18392">
            <v>44991.327847222223</v>
          </cell>
        </row>
        <row r="18393">
          <cell r="A18393" t="str">
            <v>Senior Data Analyst</v>
          </cell>
          <cell r="H18393">
            <v>45055.29314814815</v>
          </cell>
        </row>
        <row r="18394">
          <cell r="A18394" t="str">
            <v>Data Scientist</v>
          </cell>
          <cell r="H18394">
            <v>45146.451111111113</v>
          </cell>
        </row>
        <row r="18395">
          <cell r="A18395" t="str">
            <v>Data Analyst</v>
          </cell>
          <cell r="H18395">
            <v>45092.512604166674</v>
          </cell>
        </row>
        <row r="18396">
          <cell r="A18396" t="str">
            <v>Data Engineer</v>
          </cell>
          <cell r="H18396">
            <v>44988.676412037043</v>
          </cell>
        </row>
        <row r="18397">
          <cell r="A18397" t="str">
            <v>Senior Data Analyst</v>
          </cell>
          <cell r="H18397">
            <v>45159.276053240741</v>
          </cell>
        </row>
        <row r="18398">
          <cell r="A18398" t="str">
            <v>Software Engineer</v>
          </cell>
          <cell r="H18398">
            <v>44963.625810185193</v>
          </cell>
        </row>
        <row r="18399">
          <cell r="A18399" t="str">
            <v>Data Analyst</v>
          </cell>
          <cell r="H18399">
            <v>44985.99423611111</v>
          </cell>
        </row>
        <row r="18400">
          <cell r="A18400" t="str">
            <v>Data Analyst</v>
          </cell>
          <cell r="H18400">
            <v>45104.565567129634</v>
          </cell>
        </row>
        <row r="18401">
          <cell r="A18401" t="str">
            <v>Machine Learning Engineer</v>
          </cell>
          <cell r="H18401">
            <v>45127.295706018522</v>
          </cell>
        </row>
        <row r="18402">
          <cell r="A18402" t="str">
            <v>Data Analyst</v>
          </cell>
          <cell r="H18402">
            <v>45013.666585648149</v>
          </cell>
        </row>
        <row r="18403">
          <cell r="A18403" t="str">
            <v>Data Analyst</v>
          </cell>
          <cell r="H18403">
            <v>45188.750659722216</v>
          </cell>
        </row>
        <row r="18404">
          <cell r="A18404" t="str">
            <v>Data Analyst</v>
          </cell>
          <cell r="H18404">
            <v>45203.96197916667</v>
          </cell>
        </row>
        <row r="18405">
          <cell r="A18405" t="str">
            <v>Data Engineer</v>
          </cell>
          <cell r="H18405">
            <v>45226.755740740737</v>
          </cell>
        </row>
        <row r="18406">
          <cell r="A18406" t="str">
            <v>Data Scientist</v>
          </cell>
          <cell r="H18406">
            <v>44966.01358796296</v>
          </cell>
        </row>
        <row r="18407">
          <cell r="A18407" t="str">
            <v>Data Scientist</v>
          </cell>
          <cell r="H18407">
            <v>45170.889108796298</v>
          </cell>
        </row>
        <row r="18408">
          <cell r="A18408" t="str">
            <v>Data Scientist</v>
          </cell>
          <cell r="H18408">
            <v>45056.41909722222</v>
          </cell>
        </row>
        <row r="18409">
          <cell r="A18409" t="str">
            <v>Data Analyst</v>
          </cell>
          <cell r="H18409">
            <v>44929.979548611111</v>
          </cell>
        </row>
        <row r="18410">
          <cell r="A18410" t="str">
            <v>Data Analyst</v>
          </cell>
          <cell r="H18410">
            <v>45083.875300925924</v>
          </cell>
        </row>
        <row r="18411">
          <cell r="A18411" t="str">
            <v>Data Engineer</v>
          </cell>
          <cell r="H18411">
            <v>45254.296527777777</v>
          </cell>
        </row>
        <row r="18412">
          <cell r="A18412" t="str">
            <v>Data Scientist</v>
          </cell>
          <cell r="H18412">
            <v>45019.96130787037</v>
          </cell>
        </row>
        <row r="18413">
          <cell r="A18413" t="str">
            <v>Data Scientist</v>
          </cell>
          <cell r="H18413">
            <v>45282.626111111109</v>
          </cell>
        </row>
        <row r="18414">
          <cell r="A18414" t="str">
            <v>Software Engineer</v>
          </cell>
          <cell r="H18414">
            <v>45169.535231481481</v>
          </cell>
        </row>
        <row r="18415">
          <cell r="A18415" t="str">
            <v>Senior Data Scientist</v>
          </cell>
          <cell r="H18415">
            <v>45113.522905092592</v>
          </cell>
        </row>
        <row r="18416">
          <cell r="A18416" t="str">
            <v>Data Scientist</v>
          </cell>
          <cell r="H18416">
            <v>45111.315196759257</v>
          </cell>
        </row>
        <row r="18417">
          <cell r="A18417" t="str">
            <v>Data Analyst</v>
          </cell>
          <cell r="H18417">
            <v>45132.750023148154</v>
          </cell>
        </row>
        <row r="18418">
          <cell r="A18418" t="str">
            <v>Data Scientist</v>
          </cell>
          <cell r="H18418">
            <v>44993.251562500001</v>
          </cell>
        </row>
        <row r="18419">
          <cell r="A18419" t="str">
            <v>Data Analyst</v>
          </cell>
          <cell r="H18419">
            <v>45054.666655092587</v>
          </cell>
        </row>
        <row r="18420">
          <cell r="A18420" t="str">
            <v>Software Engineer</v>
          </cell>
          <cell r="H18420">
            <v>45203.522164351853</v>
          </cell>
        </row>
        <row r="18421">
          <cell r="A18421" t="str">
            <v>Data Analyst</v>
          </cell>
          <cell r="H18421">
            <v>44956.626516203702</v>
          </cell>
        </row>
        <row r="18422">
          <cell r="A18422" t="str">
            <v>Data Analyst</v>
          </cell>
          <cell r="H18422">
            <v>45216.79184027778</v>
          </cell>
        </row>
        <row r="18423">
          <cell r="A18423" t="str">
            <v>Data Scientist</v>
          </cell>
          <cell r="H18423">
            <v>45205.75172453704</v>
          </cell>
        </row>
        <row r="18424">
          <cell r="A18424" t="str">
            <v>Senior Data Scientist</v>
          </cell>
          <cell r="H18424">
            <v>44959.805601851847</v>
          </cell>
        </row>
        <row r="18425">
          <cell r="A18425" t="str">
            <v>Business Analyst</v>
          </cell>
          <cell r="H18425">
            <v>45229.625787037039</v>
          </cell>
        </row>
        <row r="18426">
          <cell r="A18426" t="str">
            <v>Data Scientist</v>
          </cell>
          <cell r="H18426">
            <v>45020.795694444438</v>
          </cell>
        </row>
        <row r="18427">
          <cell r="A18427" t="str">
            <v>Data Scientist</v>
          </cell>
          <cell r="H18427">
            <v>45135.376747685194</v>
          </cell>
        </row>
        <row r="18428">
          <cell r="A18428" t="str">
            <v>Senior Data Analyst</v>
          </cell>
          <cell r="H18428">
            <v>45118.833449074067</v>
          </cell>
        </row>
        <row r="18429">
          <cell r="A18429" t="str">
            <v>Data Scientist</v>
          </cell>
          <cell r="H18429">
            <v>45062.016342592593</v>
          </cell>
        </row>
        <row r="18430">
          <cell r="A18430" t="str">
            <v>Software Engineer</v>
          </cell>
          <cell r="H18430">
            <v>45210.276944444442</v>
          </cell>
        </row>
        <row r="18431">
          <cell r="A18431" t="str">
            <v>Senior Data Scientist</v>
          </cell>
          <cell r="H18431">
            <v>45168.087800925918</v>
          </cell>
        </row>
        <row r="18432">
          <cell r="A18432" t="str">
            <v>Data Analyst</v>
          </cell>
          <cell r="H18432">
            <v>45123.000983796293</v>
          </cell>
        </row>
        <row r="18433">
          <cell r="A18433" t="str">
            <v>Data Scientist</v>
          </cell>
          <cell r="H18433">
            <v>45014.921747685177</v>
          </cell>
        </row>
        <row r="18434">
          <cell r="A18434" t="str">
            <v>Data Analyst</v>
          </cell>
          <cell r="H18434">
            <v>44932.166550925933</v>
          </cell>
        </row>
        <row r="18435">
          <cell r="A18435" t="str">
            <v>Data Scientist</v>
          </cell>
          <cell r="H18435">
            <v>44936.889560185176</v>
          </cell>
        </row>
        <row r="18436">
          <cell r="A18436" t="str">
            <v>Machine Learning Engineer</v>
          </cell>
          <cell r="H18436">
            <v>45119.929907407408</v>
          </cell>
        </row>
        <row r="18437">
          <cell r="A18437" t="str">
            <v>Data Engineer</v>
          </cell>
          <cell r="H18437">
            <v>45002.340358796297</v>
          </cell>
        </row>
        <row r="18438">
          <cell r="A18438" t="str">
            <v>Business Analyst</v>
          </cell>
          <cell r="H18438">
            <v>45002.336400462962</v>
          </cell>
        </row>
        <row r="18439">
          <cell r="A18439" t="str">
            <v>Data Analyst</v>
          </cell>
          <cell r="H18439">
            <v>45275.834722222222</v>
          </cell>
        </row>
        <row r="18440">
          <cell r="A18440" t="str">
            <v>Data Analyst</v>
          </cell>
          <cell r="H18440">
            <v>45126.878379629627</v>
          </cell>
        </row>
        <row r="18441">
          <cell r="A18441" t="str">
            <v>Senior Data Analyst</v>
          </cell>
          <cell r="H18441">
            <v>44968.941678240742</v>
          </cell>
        </row>
        <row r="18442">
          <cell r="A18442" t="str">
            <v>Data Analyst</v>
          </cell>
          <cell r="H18442">
            <v>44945.720300925917</v>
          </cell>
        </row>
        <row r="18443">
          <cell r="A18443" t="str">
            <v>Data Engineer</v>
          </cell>
          <cell r="H18443">
            <v>45182.006793981483</v>
          </cell>
        </row>
        <row r="18444">
          <cell r="A18444" t="str">
            <v>Data Analyst</v>
          </cell>
          <cell r="H18444">
            <v>44952.648518518523</v>
          </cell>
        </row>
        <row r="18445">
          <cell r="A18445" t="str">
            <v>Data Scientist</v>
          </cell>
          <cell r="H18445">
            <v>44998.284236111111</v>
          </cell>
        </row>
        <row r="18446">
          <cell r="A18446" t="str">
            <v>Data Scientist</v>
          </cell>
          <cell r="H18446">
            <v>45030.003101851849</v>
          </cell>
        </row>
        <row r="18447">
          <cell r="A18447" t="str">
            <v>Senior Data Scientist</v>
          </cell>
          <cell r="H18447">
            <v>45191.962256944447</v>
          </cell>
        </row>
        <row r="18448">
          <cell r="A18448" t="str">
            <v>Senior Data Analyst</v>
          </cell>
          <cell r="H18448">
            <v>45001.625081018523</v>
          </cell>
        </row>
        <row r="18449">
          <cell r="A18449" t="str">
            <v>Data Scientist</v>
          </cell>
          <cell r="H18449">
            <v>45132.669583333343</v>
          </cell>
        </row>
        <row r="18450">
          <cell r="A18450" t="str">
            <v>Data Analyst</v>
          </cell>
          <cell r="H18450">
            <v>45095.501215277778</v>
          </cell>
        </row>
        <row r="18451">
          <cell r="A18451" t="str">
            <v>Senior Data Scientist</v>
          </cell>
          <cell r="H18451">
            <v>45089.91810185185</v>
          </cell>
        </row>
        <row r="18452">
          <cell r="A18452" t="str">
            <v>Senior Data Scientist</v>
          </cell>
          <cell r="H18452">
            <v>44977.37699074074</v>
          </cell>
        </row>
        <row r="18453">
          <cell r="A18453" t="str">
            <v>Data Analyst</v>
          </cell>
          <cell r="H18453">
            <v>45041.334236111114</v>
          </cell>
        </row>
        <row r="18454">
          <cell r="A18454" t="str">
            <v>Senior Data Engineer</v>
          </cell>
          <cell r="H18454">
            <v>44984.652106481481</v>
          </cell>
        </row>
        <row r="18455">
          <cell r="A18455" t="str">
            <v>Data Engineer</v>
          </cell>
          <cell r="H18455">
            <v>45037.519756944443</v>
          </cell>
        </row>
        <row r="18456">
          <cell r="A18456" t="str">
            <v>Data Scientist</v>
          </cell>
          <cell r="H18456">
            <v>44936.646192129629</v>
          </cell>
        </row>
        <row r="18457">
          <cell r="A18457" t="str">
            <v>Data Scientist</v>
          </cell>
          <cell r="H18457">
            <v>45219.141516203701</v>
          </cell>
        </row>
        <row r="18458">
          <cell r="A18458" t="str">
            <v>Data Scientist</v>
          </cell>
          <cell r="H18458">
            <v>45100.80574074074</v>
          </cell>
        </row>
        <row r="18459">
          <cell r="A18459" t="str">
            <v>Senior Data Analyst</v>
          </cell>
          <cell r="H18459">
            <v>45056.001215277778</v>
          </cell>
        </row>
        <row r="18460">
          <cell r="A18460" t="str">
            <v>Data Engineer</v>
          </cell>
          <cell r="H18460">
            <v>45261.405555555553</v>
          </cell>
        </row>
        <row r="18461">
          <cell r="A18461" t="str">
            <v>Data Analyst</v>
          </cell>
          <cell r="H18461">
            <v>45247.850057870368</v>
          </cell>
        </row>
        <row r="18462">
          <cell r="A18462" t="str">
            <v>Senior Data Analyst</v>
          </cell>
          <cell r="H18462">
            <v>45284.29173611111</v>
          </cell>
        </row>
        <row r="18463">
          <cell r="A18463" t="str">
            <v>Data Scientist</v>
          </cell>
          <cell r="H18463">
            <v>45008.535069444442</v>
          </cell>
        </row>
        <row r="18464">
          <cell r="A18464" t="str">
            <v>Machine Learning Engineer</v>
          </cell>
          <cell r="H18464">
            <v>44931.917754629627</v>
          </cell>
        </row>
        <row r="18465">
          <cell r="A18465" t="str">
            <v>Data Scientist</v>
          </cell>
          <cell r="H18465">
            <v>45230.790266203701</v>
          </cell>
        </row>
        <row r="18466">
          <cell r="A18466" t="str">
            <v>Data Engineer</v>
          </cell>
          <cell r="H18466">
            <v>45006.771481481483</v>
          </cell>
        </row>
        <row r="18467">
          <cell r="A18467" t="str">
            <v>Data Scientist</v>
          </cell>
          <cell r="H18467">
            <v>45217.656168981477</v>
          </cell>
        </row>
        <row r="18468">
          <cell r="A18468" t="str">
            <v>Data Engineer</v>
          </cell>
          <cell r="H18468">
            <v>44986.84574074074</v>
          </cell>
        </row>
        <row r="18469">
          <cell r="A18469" t="str">
            <v>Data Analyst</v>
          </cell>
          <cell r="H18469">
            <v>45234.458356481482</v>
          </cell>
        </row>
        <row r="18470">
          <cell r="A18470" t="str">
            <v>Data Scientist</v>
          </cell>
          <cell r="H18470">
            <v>44992.670092592591</v>
          </cell>
        </row>
        <row r="18471">
          <cell r="A18471" t="str">
            <v>Machine Learning Engineer</v>
          </cell>
          <cell r="H18471">
            <v>45189.794212962966</v>
          </cell>
        </row>
        <row r="18472">
          <cell r="A18472" t="str">
            <v>Data Engineer</v>
          </cell>
          <cell r="H18472">
            <v>45194.6252662037</v>
          </cell>
        </row>
        <row r="18473">
          <cell r="A18473" t="str">
            <v>Data Analyst</v>
          </cell>
          <cell r="H18473">
            <v>45101.3359837963</v>
          </cell>
        </row>
        <row r="18474">
          <cell r="A18474" t="str">
            <v>Data Analyst</v>
          </cell>
          <cell r="H18474">
            <v>45092.833275462966</v>
          </cell>
        </row>
        <row r="18475">
          <cell r="A18475" t="str">
            <v>Data Engineer</v>
          </cell>
          <cell r="H18475">
            <v>45199.253958333327</v>
          </cell>
        </row>
        <row r="18476">
          <cell r="A18476" t="str">
            <v>Data Scientist</v>
          </cell>
          <cell r="H18476">
            <v>45190.750787037039</v>
          </cell>
        </row>
        <row r="18477">
          <cell r="A18477" t="str">
            <v>Senior Data Engineer</v>
          </cell>
          <cell r="H18477">
            <v>45149.692395833343</v>
          </cell>
        </row>
        <row r="18478">
          <cell r="A18478" t="str">
            <v>Data Scientist</v>
          </cell>
          <cell r="H18478">
            <v>45254.639386574083</v>
          </cell>
        </row>
        <row r="18479">
          <cell r="A18479" t="str">
            <v>Data Engineer</v>
          </cell>
          <cell r="H18479">
            <v>44965.056550925918</v>
          </cell>
        </row>
        <row r="18480">
          <cell r="A18480" t="str">
            <v>Data Analyst</v>
          </cell>
          <cell r="H18480">
            <v>45029.750243055547</v>
          </cell>
        </row>
        <row r="18481">
          <cell r="A18481" t="str">
            <v>Data Scientist</v>
          </cell>
          <cell r="H18481">
            <v>45056.670335648138</v>
          </cell>
        </row>
        <row r="18482">
          <cell r="A18482" t="str">
            <v>Senior Data Engineer</v>
          </cell>
          <cell r="H18482">
            <v>44955.140104166669</v>
          </cell>
        </row>
        <row r="18483">
          <cell r="A18483" t="str">
            <v>Data Analyst</v>
          </cell>
          <cell r="H18483">
            <v>44994.292511574073</v>
          </cell>
        </row>
        <row r="18484">
          <cell r="A18484" t="str">
            <v>Data Engineer</v>
          </cell>
          <cell r="H18484">
            <v>45266.670231481483</v>
          </cell>
        </row>
        <row r="18485">
          <cell r="A18485" t="str">
            <v>Data Engineer</v>
          </cell>
          <cell r="H18485">
            <v>45051.728437500002</v>
          </cell>
        </row>
        <row r="18486">
          <cell r="A18486" t="str">
            <v>Data Engineer</v>
          </cell>
          <cell r="H18486">
            <v>45248.378240740742</v>
          </cell>
        </row>
        <row r="18487">
          <cell r="A18487" t="str">
            <v>Data Engineer</v>
          </cell>
          <cell r="H18487">
            <v>44951.783368055563</v>
          </cell>
        </row>
        <row r="18488">
          <cell r="A18488" t="str">
            <v>Senior Data Analyst</v>
          </cell>
          <cell r="H18488">
            <v>45230.375381944446</v>
          </cell>
        </row>
        <row r="18489">
          <cell r="A18489" t="str">
            <v>Data Engineer</v>
          </cell>
          <cell r="H18489">
            <v>45013.425856481481</v>
          </cell>
        </row>
        <row r="18490">
          <cell r="A18490" t="str">
            <v>Data Analyst</v>
          </cell>
          <cell r="H18490">
            <v>45215.708645833343</v>
          </cell>
        </row>
        <row r="18491">
          <cell r="A18491" t="str">
            <v>Data Scientist</v>
          </cell>
          <cell r="H18491">
            <v>45196.834907407407</v>
          </cell>
        </row>
        <row r="18492">
          <cell r="A18492" t="str">
            <v>Senior Data Analyst</v>
          </cell>
          <cell r="H18492">
            <v>45177.191157407397</v>
          </cell>
        </row>
        <row r="18493">
          <cell r="A18493" t="str">
            <v>Data Analyst</v>
          </cell>
          <cell r="H18493">
            <v>45105.33457175926</v>
          </cell>
        </row>
        <row r="18494">
          <cell r="A18494" t="str">
            <v>Data Engineer</v>
          </cell>
          <cell r="H18494">
            <v>45034.321504629632</v>
          </cell>
        </row>
        <row r="18495">
          <cell r="A18495" t="str">
            <v>Senior Data Scientist</v>
          </cell>
          <cell r="H18495">
            <v>45287.293402777781</v>
          </cell>
        </row>
        <row r="18496">
          <cell r="A18496" t="str">
            <v>Machine Learning Engineer</v>
          </cell>
          <cell r="H18496">
            <v>45036.626481481479</v>
          </cell>
        </row>
        <row r="18497">
          <cell r="A18497" t="str">
            <v>Data Scientist</v>
          </cell>
          <cell r="H18497">
            <v>45092.638472222221</v>
          </cell>
        </row>
        <row r="18498">
          <cell r="A18498" t="str">
            <v>Data Analyst</v>
          </cell>
          <cell r="H18498">
            <v>45040.667743055557</v>
          </cell>
        </row>
        <row r="18499">
          <cell r="A18499" t="str">
            <v>Data Analyst</v>
          </cell>
          <cell r="H18499">
            <v>45261.750497685192</v>
          </cell>
        </row>
        <row r="18500">
          <cell r="A18500" t="str">
            <v>Data Scientist</v>
          </cell>
          <cell r="H18500">
            <v>45073.75377314815</v>
          </cell>
        </row>
        <row r="18501">
          <cell r="A18501" t="str">
            <v>Data Scientist</v>
          </cell>
          <cell r="H18501">
            <v>45194.833020833343</v>
          </cell>
        </row>
        <row r="18502">
          <cell r="A18502" t="str">
            <v>Data Analyst</v>
          </cell>
          <cell r="H18502">
            <v>45153.250254629631</v>
          </cell>
        </row>
        <row r="18503">
          <cell r="A18503" t="str">
            <v>Senior Data Analyst</v>
          </cell>
          <cell r="H18503">
            <v>45000.855520833327</v>
          </cell>
        </row>
        <row r="18504">
          <cell r="A18504" t="str">
            <v>Data Analyst</v>
          </cell>
          <cell r="H18504">
            <v>45044.626099537039</v>
          </cell>
        </row>
        <row r="18505">
          <cell r="A18505" t="str">
            <v>Data Scientist</v>
          </cell>
          <cell r="H18505">
            <v>45022.834710648152</v>
          </cell>
        </row>
        <row r="18506">
          <cell r="A18506" t="str">
            <v>Data Scientist</v>
          </cell>
          <cell r="H18506">
            <v>45146.462118055562</v>
          </cell>
        </row>
        <row r="18507">
          <cell r="A18507" t="str">
            <v>Senior Data Analyst</v>
          </cell>
          <cell r="H18507">
            <v>45097.791967592602</v>
          </cell>
        </row>
        <row r="18508">
          <cell r="A18508" t="str">
            <v>Senior Data Scientist</v>
          </cell>
          <cell r="H18508">
            <v>45051.680671296293</v>
          </cell>
        </row>
        <row r="18509">
          <cell r="A18509" t="str">
            <v>Machine Learning Engineer</v>
          </cell>
          <cell r="H18509">
            <v>45077.979872685188</v>
          </cell>
        </row>
        <row r="18510">
          <cell r="A18510" t="str">
            <v>Data Analyst</v>
          </cell>
          <cell r="H18510">
            <v>45167.833587962959</v>
          </cell>
        </row>
        <row r="18511">
          <cell r="A18511" t="str">
            <v>Data Engineer</v>
          </cell>
          <cell r="H18511">
            <v>44984.485289351847</v>
          </cell>
        </row>
        <row r="18512">
          <cell r="A18512" t="str">
            <v>Senior Data Engineer</v>
          </cell>
          <cell r="H18512">
            <v>45139.266574074078</v>
          </cell>
        </row>
        <row r="18513">
          <cell r="A18513" t="str">
            <v>Data Scientist</v>
          </cell>
          <cell r="H18513">
            <v>45141.878449074073</v>
          </cell>
        </row>
        <row r="18514">
          <cell r="A18514" t="str">
            <v>Data Engineer</v>
          </cell>
          <cell r="H18514">
            <v>44987.386400462958</v>
          </cell>
        </row>
        <row r="18515">
          <cell r="A18515" t="str">
            <v>Data Engineer</v>
          </cell>
          <cell r="H18515">
            <v>45148.3359837963</v>
          </cell>
        </row>
        <row r="18516">
          <cell r="A18516" t="str">
            <v>Data Scientist</v>
          </cell>
          <cell r="H18516">
            <v>45140.294907407413</v>
          </cell>
        </row>
        <row r="18517">
          <cell r="A18517" t="str">
            <v>Senior Data Engineer</v>
          </cell>
          <cell r="H18517">
            <v>45190.252974537027</v>
          </cell>
        </row>
        <row r="18518">
          <cell r="A18518" t="str">
            <v>Data Analyst</v>
          </cell>
          <cell r="H18518">
            <v>45151.583993055552</v>
          </cell>
        </row>
        <row r="18519">
          <cell r="A18519" t="str">
            <v>Senior Data Scientist</v>
          </cell>
          <cell r="H18519">
            <v>44973.876238425917</v>
          </cell>
        </row>
        <row r="18520">
          <cell r="A18520" t="str">
            <v>Data Scientist</v>
          </cell>
          <cell r="H18520">
            <v>45119.501793981479</v>
          </cell>
        </row>
        <row r="18521">
          <cell r="A18521" t="str">
            <v>Machine Learning Engineer</v>
          </cell>
          <cell r="H18521">
            <v>45277.16783564815</v>
          </cell>
        </row>
        <row r="18522">
          <cell r="A18522" t="str">
            <v>Data Analyst</v>
          </cell>
          <cell r="H18522">
            <v>45132.833356481482</v>
          </cell>
        </row>
        <row r="18523">
          <cell r="A18523" t="str">
            <v>Data Analyst</v>
          </cell>
          <cell r="H18523">
            <v>45255.375034722223</v>
          </cell>
        </row>
        <row r="18524">
          <cell r="A18524" t="str">
            <v>Data Analyst</v>
          </cell>
          <cell r="H18524">
            <v>45077.41678240741</v>
          </cell>
        </row>
        <row r="18525">
          <cell r="A18525" t="str">
            <v>Data Analyst</v>
          </cell>
          <cell r="H18525">
            <v>45100.554270833331</v>
          </cell>
        </row>
        <row r="18526">
          <cell r="A18526" t="str">
            <v>Business Analyst</v>
          </cell>
          <cell r="H18526">
            <v>45210.985277777778</v>
          </cell>
        </row>
        <row r="18527">
          <cell r="A18527" t="str">
            <v>Senior Data Scientist</v>
          </cell>
          <cell r="H18527">
            <v>45100.763912037037</v>
          </cell>
        </row>
        <row r="18528">
          <cell r="A18528" t="str">
            <v>Data Scientist</v>
          </cell>
          <cell r="H18528">
            <v>45013.46366898148</v>
          </cell>
        </row>
        <row r="18529">
          <cell r="A18529" t="str">
            <v>Data Scientist</v>
          </cell>
          <cell r="H18529">
            <v>45190.501701388886</v>
          </cell>
        </row>
        <row r="18530">
          <cell r="A18530" t="str">
            <v>Senior Data Analyst</v>
          </cell>
          <cell r="H18530">
            <v>45159.405034722222</v>
          </cell>
        </row>
        <row r="18531">
          <cell r="A18531" t="str">
            <v>Data Scientist</v>
          </cell>
          <cell r="H18531">
            <v>45142.875451388893</v>
          </cell>
        </row>
        <row r="18532">
          <cell r="A18532" t="str">
            <v>Data Scientist</v>
          </cell>
          <cell r="H18532">
            <v>45117.502696759257</v>
          </cell>
        </row>
        <row r="18533">
          <cell r="A18533" t="str">
            <v>Data Analyst</v>
          </cell>
          <cell r="H18533">
            <v>45092.583275462966</v>
          </cell>
        </row>
        <row r="18534">
          <cell r="A18534" t="str">
            <v>Senior Data Scientist</v>
          </cell>
          <cell r="H18534">
            <v>45229.959629629629</v>
          </cell>
        </row>
        <row r="18535">
          <cell r="A18535" t="str">
            <v>Business Analyst</v>
          </cell>
          <cell r="H18535">
            <v>45238.807245370372</v>
          </cell>
        </row>
        <row r="18536">
          <cell r="A18536" t="str">
            <v>Data Engineer</v>
          </cell>
          <cell r="H18536">
            <v>45109.110983796287</v>
          </cell>
        </row>
        <row r="18537">
          <cell r="A18537" t="str">
            <v>Data Engineer</v>
          </cell>
          <cell r="H18537">
            <v>45183.964733796303</v>
          </cell>
        </row>
        <row r="18538">
          <cell r="A18538" t="str">
            <v>Data Engineer</v>
          </cell>
          <cell r="H18538">
            <v>45168.838831018518</v>
          </cell>
        </row>
        <row r="18539">
          <cell r="A18539" t="str">
            <v>Data Scientist</v>
          </cell>
          <cell r="H18539">
            <v>45271.710138888891</v>
          </cell>
        </row>
        <row r="18540">
          <cell r="A18540" t="str">
            <v>Data Scientist</v>
          </cell>
          <cell r="H18540">
            <v>44966.751932870371</v>
          </cell>
        </row>
        <row r="18541">
          <cell r="A18541" t="str">
            <v>Data Analyst</v>
          </cell>
          <cell r="H18541">
            <v>44949.083391203712</v>
          </cell>
        </row>
        <row r="18542">
          <cell r="A18542" t="str">
            <v>Senior Data Analyst</v>
          </cell>
          <cell r="H18542">
            <v>45049.917881944442</v>
          </cell>
        </row>
        <row r="18543">
          <cell r="A18543" t="str">
            <v>Senior Data Engineer</v>
          </cell>
          <cell r="H18543">
            <v>44970.774062500001</v>
          </cell>
        </row>
        <row r="18544">
          <cell r="A18544" t="str">
            <v>Senior Data Scientist</v>
          </cell>
          <cell r="H18544">
            <v>45007.8596412037</v>
          </cell>
        </row>
        <row r="18545">
          <cell r="A18545" t="str">
            <v>Data Analyst</v>
          </cell>
          <cell r="H18545">
            <v>45205.775787037041</v>
          </cell>
        </row>
        <row r="18546">
          <cell r="A18546" t="str">
            <v>Senior Data Scientist</v>
          </cell>
          <cell r="H18546">
            <v>45147.336423611108</v>
          </cell>
        </row>
        <row r="18547">
          <cell r="A18547" t="str">
            <v>Data Scientist</v>
          </cell>
          <cell r="H18547">
            <v>45234.267013888893</v>
          </cell>
        </row>
        <row r="18548">
          <cell r="A18548" t="str">
            <v>Data Analyst</v>
          </cell>
          <cell r="H18548">
            <v>45141.833923611113</v>
          </cell>
        </row>
        <row r="18549">
          <cell r="A18549" t="str">
            <v>Data Analyst</v>
          </cell>
          <cell r="H18549">
            <v>45248.375868055547</v>
          </cell>
        </row>
        <row r="18550">
          <cell r="A18550" t="str">
            <v>Data Scientist</v>
          </cell>
          <cell r="H18550">
            <v>44965.752650462957</v>
          </cell>
        </row>
        <row r="18551">
          <cell r="A18551" t="str">
            <v>Data Analyst</v>
          </cell>
          <cell r="H18551">
            <v>45092.625185185178</v>
          </cell>
        </row>
        <row r="18552">
          <cell r="A18552" t="str">
            <v>Data Scientist</v>
          </cell>
          <cell r="H18552">
            <v>44954.234074074076</v>
          </cell>
        </row>
        <row r="18553">
          <cell r="A18553" t="str">
            <v>Data Scientist</v>
          </cell>
          <cell r="H18553">
            <v>45143.472175925926</v>
          </cell>
        </row>
        <row r="18554">
          <cell r="A18554" t="str">
            <v>Data Scientist</v>
          </cell>
          <cell r="H18554">
            <v>45145.513460648152</v>
          </cell>
        </row>
        <row r="18555">
          <cell r="A18555" t="str">
            <v>Data Scientist</v>
          </cell>
          <cell r="H18555">
            <v>44938.379016203697</v>
          </cell>
        </row>
        <row r="18556">
          <cell r="A18556" t="str">
            <v>Data Scientist</v>
          </cell>
          <cell r="H18556">
            <v>45086.503148148149</v>
          </cell>
        </row>
        <row r="18557">
          <cell r="A18557" t="str">
            <v>Data Scientist</v>
          </cell>
          <cell r="H18557">
            <v>45265.068668981483</v>
          </cell>
        </row>
        <row r="18558">
          <cell r="A18558" t="str">
            <v>Data Analyst</v>
          </cell>
          <cell r="H18558">
            <v>45094.334247685183</v>
          </cell>
        </row>
        <row r="18559">
          <cell r="A18559" t="str">
            <v>Data Scientist</v>
          </cell>
          <cell r="H18559">
            <v>45189.619687500002</v>
          </cell>
        </row>
        <row r="18560">
          <cell r="A18560" t="str">
            <v>Data Analyst</v>
          </cell>
          <cell r="H18560">
            <v>45055.717430555553</v>
          </cell>
        </row>
        <row r="18561">
          <cell r="A18561" t="str">
            <v>Data Analyst</v>
          </cell>
          <cell r="H18561">
            <v>45020.794236111113</v>
          </cell>
        </row>
        <row r="18562">
          <cell r="A18562" t="str">
            <v>Data Analyst</v>
          </cell>
          <cell r="H18562">
            <v>44929.980023148149</v>
          </cell>
        </row>
        <row r="18563">
          <cell r="A18563" t="str">
            <v>Data Analyst</v>
          </cell>
          <cell r="H18563">
            <v>45043.709398148138</v>
          </cell>
        </row>
        <row r="18564">
          <cell r="A18564" t="str">
            <v>Business Analyst</v>
          </cell>
          <cell r="H18564">
            <v>45100.304537037038</v>
          </cell>
        </row>
        <row r="18565">
          <cell r="A18565" t="str">
            <v>Machine Learning Engineer</v>
          </cell>
          <cell r="H18565">
            <v>45089.692071759258</v>
          </cell>
        </row>
        <row r="18566">
          <cell r="A18566" t="str">
            <v>Data Analyst</v>
          </cell>
          <cell r="H18566">
            <v>45086.875949074078</v>
          </cell>
        </row>
        <row r="18567">
          <cell r="A18567" t="str">
            <v>Data Scientist</v>
          </cell>
          <cell r="H18567">
            <v>45008.920543981483</v>
          </cell>
        </row>
        <row r="18568">
          <cell r="A18568" t="str">
            <v>Data Scientist</v>
          </cell>
          <cell r="H18568">
            <v>44960.835381944453</v>
          </cell>
        </row>
        <row r="18569">
          <cell r="A18569" t="str">
            <v>Data Scientist</v>
          </cell>
          <cell r="H18569">
            <v>45023.794050925928</v>
          </cell>
        </row>
        <row r="18570">
          <cell r="A18570" t="str">
            <v>Senior Data Engineer</v>
          </cell>
          <cell r="H18570">
            <v>45055.787048611113</v>
          </cell>
        </row>
        <row r="18571">
          <cell r="A18571" t="str">
            <v>Data Engineer</v>
          </cell>
          <cell r="H18571">
            <v>45061.933391203696</v>
          </cell>
        </row>
        <row r="18572">
          <cell r="A18572" t="str">
            <v>Senior Data Scientist</v>
          </cell>
          <cell r="H18572">
            <v>44988.586805555547</v>
          </cell>
        </row>
        <row r="18573">
          <cell r="A18573" t="str">
            <v>Data Analyst</v>
          </cell>
          <cell r="H18573">
            <v>45195.291956018518</v>
          </cell>
        </row>
        <row r="18574">
          <cell r="A18574" t="str">
            <v>Data Scientist</v>
          </cell>
          <cell r="H18574">
            <v>45204.696099537039</v>
          </cell>
        </row>
        <row r="18575">
          <cell r="A18575" t="str">
            <v>Machine Learning Engineer</v>
          </cell>
          <cell r="H18575">
            <v>45001.412210648137</v>
          </cell>
        </row>
        <row r="18576">
          <cell r="A18576" t="str">
            <v>Senior Data Scientist</v>
          </cell>
          <cell r="H18576">
            <v>45087.377523148149</v>
          </cell>
        </row>
        <row r="18577">
          <cell r="A18577" t="str">
            <v>Data Engineer</v>
          </cell>
          <cell r="H18577">
            <v>45259.172094907408</v>
          </cell>
        </row>
        <row r="18578">
          <cell r="A18578" t="str">
            <v>Data Engineer</v>
          </cell>
          <cell r="H18578">
            <v>45150.919930555552</v>
          </cell>
        </row>
        <row r="18579">
          <cell r="A18579" t="str">
            <v>Data Engineer</v>
          </cell>
          <cell r="H18579">
            <v>45184.872719907413</v>
          </cell>
        </row>
        <row r="18580">
          <cell r="A18580" t="str">
            <v>Data Analyst</v>
          </cell>
          <cell r="H18580">
            <v>45002.649930555563</v>
          </cell>
        </row>
        <row r="18581">
          <cell r="A18581" t="str">
            <v>Data Engineer</v>
          </cell>
          <cell r="H18581">
            <v>44928.992638888893</v>
          </cell>
        </row>
        <row r="18582">
          <cell r="A18582" t="str">
            <v>Data Engineer</v>
          </cell>
          <cell r="H18582">
            <v>45157.271886574083</v>
          </cell>
        </row>
        <row r="18583">
          <cell r="A18583" t="str">
            <v>Senior Data Scientist</v>
          </cell>
          <cell r="H18583">
            <v>45276.668240740742</v>
          </cell>
        </row>
        <row r="18584">
          <cell r="A18584" t="str">
            <v>Data Analyst</v>
          </cell>
          <cell r="H18584">
            <v>45147.58353009259</v>
          </cell>
        </row>
        <row r="18585">
          <cell r="A18585" t="str">
            <v>Data Analyst</v>
          </cell>
          <cell r="H18585">
            <v>45022.636608796303</v>
          </cell>
        </row>
        <row r="18586">
          <cell r="A18586" t="str">
            <v>Data Analyst</v>
          </cell>
          <cell r="H18586">
            <v>45058.875590277778</v>
          </cell>
        </row>
        <row r="18587">
          <cell r="A18587" t="str">
            <v>Senior Data Engineer</v>
          </cell>
          <cell r="H18587">
            <v>44981.712442129632</v>
          </cell>
        </row>
        <row r="18588">
          <cell r="A18588" t="str">
            <v>Data Engineer</v>
          </cell>
          <cell r="H18588">
            <v>45197.74628472222</v>
          </cell>
        </row>
        <row r="18589">
          <cell r="A18589" t="str">
            <v>Senior Data Engineer</v>
          </cell>
          <cell r="H18589">
            <v>45043.734120370369</v>
          </cell>
        </row>
        <row r="18590">
          <cell r="A18590" t="str">
            <v>Data Scientist</v>
          </cell>
          <cell r="H18590">
            <v>45097.74664351852</v>
          </cell>
        </row>
        <row r="18591">
          <cell r="A18591" t="str">
            <v>Data Engineer</v>
          </cell>
          <cell r="H18591">
            <v>45216.571250000001</v>
          </cell>
        </row>
        <row r="18592">
          <cell r="A18592" t="str">
            <v>Data Engineer</v>
          </cell>
          <cell r="H18592">
            <v>45037.663854166669</v>
          </cell>
        </row>
        <row r="18593">
          <cell r="A18593" t="str">
            <v>Data Scientist</v>
          </cell>
          <cell r="H18593">
            <v>45026.329212962963</v>
          </cell>
        </row>
        <row r="18594">
          <cell r="A18594" t="str">
            <v>Data Analyst</v>
          </cell>
          <cell r="H18594">
            <v>44973.875520833331</v>
          </cell>
        </row>
        <row r="18595">
          <cell r="A18595" t="str">
            <v>Machine Learning Engineer</v>
          </cell>
          <cell r="H18595">
            <v>44932.668981481482</v>
          </cell>
        </row>
        <row r="18596">
          <cell r="A18596" t="str">
            <v>Data Analyst</v>
          </cell>
          <cell r="H18596">
            <v>45163.541932870372</v>
          </cell>
        </row>
        <row r="18597">
          <cell r="A18597" t="str">
            <v>Data Analyst</v>
          </cell>
          <cell r="H18597">
            <v>45237.250277777777</v>
          </cell>
        </row>
        <row r="18598">
          <cell r="A18598" t="str">
            <v>Data Engineer</v>
          </cell>
          <cell r="H18598">
            <v>45219.300381944442</v>
          </cell>
        </row>
        <row r="18599">
          <cell r="A18599" t="str">
            <v>Data Engineer</v>
          </cell>
          <cell r="H18599">
            <v>45198.588368055563</v>
          </cell>
        </row>
        <row r="18600">
          <cell r="A18600" t="str">
            <v>Data Analyst</v>
          </cell>
          <cell r="H18600">
            <v>45028.788587962961</v>
          </cell>
        </row>
        <row r="18601">
          <cell r="A18601" t="str">
            <v>Machine Learning Engineer</v>
          </cell>
          <cell r="H18601">
            <v>45230.871354166673</v>
          </cell>
        </row>
        <row r="18602">
          <cell r="A18602" t="str">
            <v>Data Analyst</v>
          </cell>
          <cell r="H18602">
            <v>45128.667662037027</v>
          </cell>
        </row>
        <row r="18603">
          <cell r="A18603" t="str">
            <v>Machine Learning Engineer</v>
          </cell>
          <cell r="H18603">
            <v>45072.884375000001</v>
          </cell>
        </row>
        <row r="18604">
          <cell r="A18604" t="str">
            <v>Senior Data Analyst</v>
          </cell>
          <cell r="H18604">
            <v>45107.292511574073</v>
          </cell>
        </row>
        <row r="18605">
          <cell r="A18605" t="str">
            <v>Data Analyst</v>
          </cell>
          <cell r="H18605">
            <v>45105.875474537039</v>
          </cell>
        </row>
        <row r="18606">
          <cell r="A18606" t="str">
            <v>Data Engineer</v>
          </cell>
          <cell r="H18606">
            <v>45154.307152777779</v>
          </cell>
        </row>
        <row r="18607">
          <cell r="A18607" t="str">
            <v>Data Engineer</v>
          </cell>
          <cell r="H18607">
            <v>45169.632743055547</v>
          </cell>
        </row>
        <row r="18608">
          <cell r="A18608" t="str">
            <v>Data Engineer</v>
          </cell>
          <cell r="H18608">
            <v>44997.396689814806</v>
          </cell>
        </row>
        <row r="18609">
          <cell r="A18609" t="str">
            <v>Senior Data Scientist</v>
          </cell>
          <cell r="H18609">
            <v>44928.822557870371</v>
          </cell>
        </row>
        <row r="18610">
          <cell r="A18610" t="str">
            <v>Data Scientist</v>
          </cell>
          <cell r="H18610">
            <v>45005.420694444438</v>
          </cell>
        </row>
        <row r="18611">
          <cell r="A18611" t="str">
            <v>Data Scientist</v>
          </cell>
          <cell r="H18611">
            <v>45183.292997685188</v>
          </cell>
        </row>
        <row r="18612">
          <cell r="A18612" t="str">
            <v>Data Scientist</v>
          </cell>
          <cell r="H18612">
            <v>45126.585578703707</v>
          </cell>
        </row>
        <row r="18613">
          <cell r="A18613" t="str">
            <v>Data Engineer</v>
          </cell>
          <cell r="H18613">
            <v>44993.880370370367</v>
          </cell>
        </row>
        <row r="18614">
          <cell r="A18614" t="str">
            <v>Data Engineer</v>
          </cell>
          <cell r="H18614">
            <v>45127.632581018523</v>
          </cell>
        </row>
        <row r="18615">
          <cell r="A18615" t="str">
            <v>Senior Data Analyst</v>
          </cell>
          <cell r="H18615">
            <v>45279.971307870372</v>
          </cell>
        </row>
        <row r="18616">
          <cell r="A18616" t="str">
            <v>Senior Data Analyst</v>
          </cell>
          <cell r="H18616">
            <v>45145.292037037027</v>
          </cell>
        </row>
        <row r="18617">
          <cell r="A18617" t="str">
            <v>Senior Data Analyst</v>
          </cell>
          <cell r="H18617">
            <v>45175.002013888887</v>
          </cell>
        </row>
        <row r="18618">
          <cell r="A18618" t="str">
            <v>Business Analyst</v>
          </cell>
          <cell r="H18618">
            <v>44958.667546296303</v>
          </cell>
        </row>
        <row r="18619">
          <cell r="A18619" t="str">
            <v>Data Scientist</v>
          </cell>
          <cell r="H18619">
            <v>45035.800787037027</v>
          </cell>
        </row>
        <row r="18620">
          <cell r="A18620" t="str">
            <v>Data Scientist</v>
          </cell>
          <cell r="H18620">
            <v>45132.502106481479</v>
          </cell>
        </row>
        <row r="18621">
          <cell r="A18621" t="str">
            <v>Senior Data Analyst</v>
          </cell>
          <cell r="H18621">
            <v>45087.26358796296</v>
          </cell>
        </row>
        <row r="18622">
          <cell r="A18622" t="str">
            <v>Data Scientist</v>
          </cell>
          <cell r="H18622">
            <v>45117.626898148148</v>
          </cell>
        </row>
        <row r="18623">
          <cell r="A18623" t="str">
            <v>Data Analyst</v>
          </cell>
          <cell r="H18623">
            <v>45168.002905092602</v>
          </cell>
        </row>
        <row r="18624">
          <cell r="A18624" t="str">
            <v>Data Scientist</v>
          </cell>
          <cell r="H18624">
            <v>45089.752592592587</v>
          </cell>
        </row>
        <row r="18625">
          <cell r="A18625" t="str">
            <v>Data Analyst</v>
          </cell>
          <cell r="H18625">
            <v>45270.375439814823</v>
          </cell>
        </row>
        <row r="18626">
          <cell r="A18626" t="str">
            <v>Data Scientist</v>
          </cell>
          <cell r="H18626">
            <v>45214.960127314807</v>
          </cell>
        </row>
        <row r="18627">
          <cell r="A18627" t="str">
            <v>Data Analyst</v>
          </cell>
          <cell r="H18627">
            <v>45121.544490740736</v>
          </cell>
        </row>
        <row r="18628">
          <cell r="A18628" t="str">
            <v>Data Analyst</v>
          </cell>
          <cell r="H18628">
            <v>45283.3362037037</v>
          </cell>
        </row>
        <row r="18629">
          <cell r="A18629" t="str">
            <v>Data Engineer</v>
          </cell>
          <cell r="H18629">
            <v>44931.990879629629</v>
          </cell>
        </row>
        <row r="18630">
          <cell r="A18630" t="str">
            <v>Data Engineer</v>
          </cell>
          <cell r="H18630">
            <v>45203.839178240742</v>
          </cell>
        </row>
        <row r="18631">
          <cell r="A18631" t="str">
            <v>Data Analyst</v>
          </cell>
          <cell r="H18631">
            <v>45085.876111111109</v>
          </cell>
        </row>
        <row r="18632">
          <cell r="A18632" t="str">
            <v>Data Scientist</v>
          </cell>
          <cell r="H18632">
            <v>44930.585856481477</v>
          </cell>
        </row>
        <row r="18633">
          <cell r="A18633" t="str">
            <v>Data Analyst</v>
          </cell>
          <cell r="H18633">
            <v>45158.644178240742</v>
          </cell>
        </row>
        <row r="18634">
          <cell r="A18634" t="str">
            <v>Data Analyst</v>
          </cell>
          <cell r="H18634">
            <v>45071.791805555556</v>
          </cell>
        </row>
        <row r="18635">
          <cell r="A18635" t="str">
            <v>Data Scientist</v>
          </cell>
          <cell r="H18635">
            <v>45163.587627314817</v>
          </cell>
        </row>
        <row r="18636">
          <cell r="A18636" t="str">
            <v>Data Analyst</v>
          </cell>
          <cell r="H18636">
            <v>45273.583981481483</v>
          </cell>
        </row>
        <row r="18637">
          <cell r="A18637" t="str">
            <v>Data Scientist</v>
          </cell>
          <cell r="H18637">
            <v>45168.003645833327</v>
          </cell>
        </row>
        <row r="18638">
          <cell r="A18638" t="str">
            <v>Senior Data Engineer</v>
          </cell>
          <cell r="H18638">
            <v>45050.782233796293</v>
          </cell>
        </row>
        <row r="18639">
          <cell r="A18639" t="str">
            <v>Data Scientist</v>
          </cell>
          <cell r="H18639">
            <v>45121.835219907407</v>
          </cell>
        </row>
        <row r="18640">
          <cell r="A18640" t="str">
            <v>Data Scientist</v>
          </cell>
          <cell r="H18640">
            <v>45105.21130787037</v>
          </cell>
        </row>
        <row r="18641">
          <cell r="A18641" t="str">
            <v>Data Scientist</v>
          </cell>
          <cell r="H18641">
            <v>45243.750613425917</v>
          </cell>
        </row>
        <row r="18642">
          <cell r="A18642" t="str">
            <v>Data Engineer</v>
          </cell>
          <cell r="H18642">
            <v>45155.756805555553</v>
          </cell>
        </row>
        <row r="18643">
          <cell r="A18643" t="str">
            <v>Senior Data Scientist</v>
          </cell>
          <cell r="H18643">
            <v>45061.860902777778</v>
          </cell>
        </row>
        <row r="18644">
          <cell r="A18644" t="str">
            <v>Data Scientist</v>
          </cell>
          <cell r="H18644">
            <v>45015.335370370369</v>
          </cell>
        </row>
        <row r="18645">
          <cell r="A18645" t="str">
            <v>Data Scientist</v>
          </cell>
          <cell r="H18645">
            <v>45166.927442129629</v>
          </cell>
        </row>
        <row r="18646">
          <cell r="A18646" t="str">
            <v>Business Analyst</v>
          </cell>
          <cell r="H18646">
            <v>45180.79179398148</v>
          </cell>
        </row>
        <row r="18647">
          <cell r="A18647" t="str">
            <v>Senior Data Scientist</v>
          </cell>
          <cell r="H18647">
            <v>45086.459918981483</v>
          </cell>
        </row>
        <row r="18648">
          <cell r="A18648" t="str">
            <v>Data Analyst</v>
          </cell>
          <cell r="H18648">
            <v>45175.917141203703</v>
          </cell>
        </row>
        <row r="18649">
          <cell r="A18649" t="str">
            <v>Data Analyst</v>
          </cell>
          <cell r="H18649">
            <v>45168.917986111112</v>
          </cell>
        </row>
        <row r="18650">
          <cell r="A18650" t="str">
            <v>Data Engineer</v>
          </cell>
          <cell r="H18650">
            <v>44936.933749999997</v>
          </cell>
        </row>
        <row r="18651">
          <cell r="A18651" t="str">
            <v>Data Analyst</v>
          </cell>
          <cell r="H18651">
            <v>44950.666585648149</v>
          </cell>
        </row>
        <row r="18652">
          <cell r="A18652" t="str">
            <v>Data Analyst</v>
          </cell>
          <cell r="H18652">
            <v>45021.732743055552</v>
          </cell>
        </row>
        <row r="18653">
          <cell r="A18653" t="str">
            <v>Data Scientist</v>
          </cell>
          <cell r="H18653">
            <v>44966.794340277767</v>
          </cell>
        </row>
        <row r="18654">
          <cell r="A18654" t="str">
            <v>Data Scientist</v>
          </cell>
          <cell r="H18654">
            <v>45217.919189814813</v>
          </cell>
        </row>
        <row r="18655">
          <cell r="A18655" t="str">
            <v>Data Analyst</v>
          </cell>
          <cell r="H18655">
            <v>45099.917314814818</v>
          </cell>
        </row>
        <row r="18656">
          <cell r="A18656" t="str">
            <v>Data Engineer</v>
          </cell>
          <cell r="H18656">
            <v>45070.838194444441</v>
          </cell>
        </row>
        <row r="18657">
          <cell r="A18657" t="str">
            <v>Senior Data Engineer</v>
          </cell>
          <cell r="H18657">
            <v>44968.349502314813</v>
          </cell>
        </row>
        <row r="18658">
          <cell r="A18658" t="str">
            <v>Senior Data Analyst</v>
          </cell>
          <cell r="H18658">
            <v>45215.916608796288</v>
          </cell>
        </row>
        <row r="18659">
          <cell r="A18659" t="str">
            <v>Data Engineer</v>
          </cell>
          <cell r="H18659">
            <v>45124.598541666674</v>
          </cell>
        </row>
        <row r="18660">
          <cell r="A18660" t="str">
            <v>Data Analyst</v>
          </cell>
          <cell r="H18660">
            <v>45093.721180555563</v>
          </cell>
        </row>
        <row r="18661">
          <cell r="A18661" t="str">
            <v>Data Analyst</v>
          </cell>
          <cell r="H18661">
            <v>45036.641863425917</v>
          </cell>
        </row>
        <row r="18662">
          <cell r="A18662" t="str">
            <v>Data Scientist</v>
          </cell>
          <cell r="H18662">
            <v>45188.293368055558</v>
          </cell>
        </row>
        <row r="18663">
          <cell r="A18663" t="str">
            <v>Data Analyst</v>
          </cell>
          <cell r="H18663">
            <v>45055.791909722233</v>
          </cell>
        </row>
        <row r="18664">
          <cell r="A18664" t="str">
            <v>Data Analyst</v>
          </cell>
          <cell r="H18664">
            <v>45091.834224537037</v>
          </cell>
        </row>
        <row r="18665">
          <cell r="A18665" t="str">
            <v>Data Scientist</v>
          </cell>
          <cell r="H18665">
            <v>44932.069803240738</v>
          </cell>
        </row>
        <row r="18666">
          <cell r="A18666" t="str">
            <v>Data Analyst</v>
          </cell>
          <cell r="H18666">
            <v>45227.750381944446</v>
          </cell>
        </row>
        <row r="18667">
          <cell r="A18667" t="str">
            <v>Data Analyst</v>
          </cell>
          <cell r="H18667">
            <v>45289.638194444437</v>
          </cell>
        </row>
        <row r="18668">
          <cell r="A18668" t="str">
            <v>Data Scientist</v>
          </cell>
          <cell r="H18668">
            <v>45182.295983796299</v>
          </cell>
        </row>
        <row r="18669">
          <cell r="A18669" t="str">
            <v>Data Scientist</v>
          </cell>
          <cell r="H18669">
            <v>45239.669363425928</v>
          </cell>
        </row>
        <row r="18670">
          <cell r="A18670" t="str">
            <v>Data Scientist</v>
          </cell>
          <cell r="H18670">
            <v>44936.477523148147</v>
          </cell>
        </row>
        <row r="18671">
          <cell r="A18671" t="str">
            <v>Data Analyst</v>
          </cell>
          <cell r="H18671">
            <v>45181.043067129627</v>
          </cell>
        </row>
        <row r="18672">
          <cell r="A18672" t="str">
            <v>Data Analyst</v>
          </cell>
          <cell r="H18672">
            <v>45121.584988425922</v>
          </cell>
        </row>
        <row r="18673">
          <cell r="A18673" t="str">
            <v>Data Scientist</v>
          </cell>
          <cell r="H18673">
            <v>45213.251226851848</v>
          </cell>
        </row>
        <row r="18674">
          <cell r="A18674" t="str">
            <v>Data Scientist</v>
          </cell>
          <cell r="H18674">
            <v>44960.337893518517</v>
          </cell>
        </row>
        <row r="18675">
          <cell r="A18675" t="str">
            <v>Senior Data Scientist</v>
          </cell>
          <cell r="H18675">
            <v>44961.278020833342</v>
          </cell>
        </row>
        <row r="18676">
          <cell r="A18676" t="str">
            <v>Business Analyst</v>
          </cell>
          <cell r="H18676">
            <v>45213.416990740741</v>
          </cell>
        </row>
        <row r="18677">
          <cell r="A18677" t="str">
            <v>Senior Data Engineer</v>
          </cell>
          <cell r="H18677">
            <v>45141.667083333326</v>
          </cell>
        </row>
        <row r="18678">
          <cell r="A18678" t="str">
            <v>Senior Data Engineer</v>
          </cell>
          <cell r="H18678">
            <v>45034.587997685187</v>
          </cell>
        </row>
        <row r="18679">
          <cell r="A18679" t="str">
            <v>Data Scientist</v>
          </cell>
          <cell r="H18679">
            <v>45015.876967592587</v>
          </cell>
        </row>
        <row r="18680">
          <cell r="A18680" t="str">
            <v>Data Engineer</v>
          </cell>
          <cell r="H18680">
            <v>45162.25576388889</v>
          </cell>
        </row>
        <row r="18681">
          <cell r="A18681" t="str">
            <v>Data Scientist</v>
          </cell>
          <cell r="H18681">
            <v>45091.500960648147</v>
          </cell>
        </row>
        <row r="18682">
          <cell r="A18682" t="str">
            <v>Senior Data Scientist</v>
          </cell>
          <cell r="H18682">
            <v>45204.82099537037</v>
          </cell>
        </row>
        <row r="18683">
          <cell r="A18683" t="str">
            <v>Data Analyst</v>
          </cell>
          <cell r="H18683">
            <v>45225.996608796297</v>
          </cell>
        </row>
        <row r="18684">
          <cell r="A18684" t="str">
            <v>Data Analyst</v>
          </cell>
          <cell r="H18684">
            <v>45096.750868055547</v>
          </cell>
        </row>
        <row r="18685">
          <cell r="A18685" t="str">
            <v>Data Engineer</v>
          </cell>
          <cell r="H18685">
            <v>45283.409745370373</v>
          </cell>
        </row>
        <row r="18686">
          <cell r="A18686" t="str">
            <v>Data Scientist</v>
          </cell>
          <cell r="H18686">
            <v>45162.377789351849</v>
          </cell>
        </row>
        <row r="18687">
          <cell r="A18687" t="str">
            <v>Data Analyst</v>
          </cell>
          <cell r="H18687">
            <v>45187.125740740739</v>
          </cell>
        </row>
        <row r="18688">
          <cell r="A18688" t="str">
            <v>Data Scientist</v>
          </cell>
          <cell r="H18688">
            <v>45124.085925925923</v>
          </cell>
        </row>
        <row r="18689">
          <cell r="A18689" t="str">
            <v>Data Analyst</v>
          </cell>
          <cell r="H18689">
            <v>45131.833749999998</v>
          </cell>
        </row>
        <row r="18690">
          <cell r="A18690" t="str">
            <v>Data Scientist</v>
          </cell>
          <cell r="H18690">
            <v>44966.295092592591</v>
          </cell>
        </row>
        <row r="18691">
          <cell r="A18691" t="str">
            <v>Machine Learning Engineer</v>
          </cell>
          <cell r="H18691">
            <v>45057.477152777778</v>
          </cell>
        </row>
        <row r="18692">
          <cell r="A18692" t="str">
            <v>Senior Data Engineer</v>
          </cell>
          <cell r="H18692">
            <v>45051.940937500003</v>
          </cell>
        </row>
        <row r="18693">
          <cell r="A18693" t="str">
            <v>Data Scientist</v>
          </cell>
          <cell r="H18693">
            <v>45166.835625</v>
          </cell>
        </row>
        <row r="18694">
          <cell r="A18694" t="str">
            <v>Data Scientist</v>
          </cell>
          <cell r="H18694">
            <v>44974.878807870373</v>
          </cell>
        </row>
        <row r="18695">
          <cell r="A18695" t="str">
            <v>Data Scientist</v>
          </cell>
          <cell r="H18695">
            <v>45063.710925925923</v>
          </cell>
        </row>
        <row r="18696">
          <cell r="A18696" t="str">
            <v>Senior Data Analyst</v>
          </cell>
          <cell r="H18696">
            <v>45041.37599537037</v>
          </cell>
        </row>
        <row r="18697">
          <cell r="A18697" t="str">
            <v>Data Engineer</v>
          </cell>
          <cell r="H18697">
            <v>45090.601504629631</v>
          </cell>
        </row>
        <row r="18698">
          <cell r="A18698" t="str">
            <v>Data Scientist</v>
          </cell>
          <cell r="H18698">
            <v>44950.018773148149</v>
          </cell>
        </row>
        <row r="18699">
          <cell r="A18699" t="str">
            <v>Senior Data Scientist</v>
          </cell>
          <cell r="H18699">
            <v>45162.629675925928</v>
          </cell>
        </row>
        <row r="18700">
          <cell r="A18700" t="str">
            <v>Data Analyst</v>
          </cell>
          <cell r="H18700">
            <v>44943.012071759258</v>
          </cell>
        </row>
        <row r="18701">
          <cell r="A18701" t="str">
            <v>Data Analyst</v>
          </cell>
          <cell r="H18701">
            <v>45133.379004629627</v>
          </cell>
        </row>
        <row r="18702">
          <cell r="A18702" t="str">
            <v>Senior Data Analyst</v>
          </cell>
          <cell r="H18702">
            <v>44957.79178240741</v>
          </cell>
        </row>
        <row r="18703">
          <cell r="A18703" t="str">
            <v>Data Scientist</v>
          </cell>
          <cell r="H18703">
            <v>45093.472187500003</v>
          </cell>
        </row>
        <row r="18704">
          <cell r="A18704" t="str">
            <v>Data Engineer</v>
          </cell>
          <cell r="H18704">
            <v>45013.338206018518</v>
          </cell>
        </row>
        <row r="18705">
          <cell r="A18705" t="str">
            <v>Data Analyst</v>
          </cell>
          <cell r="H18705">
            <v>45125.293020833327</v>
          </cell>
        </row>
        <row r="18706">
          <cell r="A18706" t="str">
            <v>Data Scientist</v>
          </cell>
          <cell r="H18706">
            <v>45134.290914351863</v>
          </cell>
        </row>
        <row r="18707">
          <cell r="A18707" t="str">
            <v>Data Analyst</v>
          </cell>
          <cell r="H18707">
            <v>44997.417916666673</v>
          </cell>
        </row>
        <row r="18708">
          <cell r="A18708" t="str">
            <v>Data Analyst</v>
          </cell>
          <cell r="H18708">
            <v>45220.000532407408</v>
          </cell>
        </row>
        <row r="18709">
          <cell r="A18709" t="str">
            <v>Data Analyst</v>
          </cell>
          <cell r="H18709">
            <v>45041.917280092603</v>
          </cell>
        </row>
        <row r="18710">
          <cell r="A18710" t="str">
            <v>Data Scientist</v>
          </cell>
          <cell r="H18710">
            <v>44973.542939814812</v>
          </cell>
        </row>
        <row r="18711">
          <cell r="A18711" t="str">
            <v>Data Analyst</v>
          </cell>
          <cell r="H18711">
            <v>44975.625949074078</v>
          </cell>
        </row>
        <row r="18712">
          <cell r="A18712" t="str">
            <v>Data Analyst</v>
          </cell>
          <cell r="H18712">
            <v>45036.708379629628</v>
          </cell>
        </row>
        <row r="18713">
          <cell r="A18713" t="str">
            <v>Data Scientist</v>
          </cell>
          <cell r="H18713">
            <v>45096.99695601852</v>
          </cell>
        </row>
        <row r="18714">
          <cell r="A18714" t="str">
            <v>Data Analyst</v>
          </cell>
          <cell r="H18714">
            <v>45077.667951388888</v>
          </cell>
        </row>
        <row r="18715">
          <cell r="A18715" t="str">
            <v>Senior Data Analyst</v>
          </cell>
          <cell r="H18715">
            <v>45176.48809027778</v>
          </cell>
        </row>
        <row r="18716">
          <cell r="A18716" t="str">
            <v>Senior Data Analyst</v>
          </cell>
          <cell r="H18716">
            <v>45073.542407407411</v>
          </cell>
        </row>
        <row r="18717">
          <cell r="A18717" t="str">
            <v>Data Scientist</v>
          </cell>
          <cell r="H18717">
            <v>45016.652499999997</v>
          </cell>
        </row>
        <row r="18718">
          <cell r="A18718" t="str">
            <v>Data Analyst</v>
          </cell>
          <cell r="H18718">
            <v>45165.442546296297</v>
          </cell>
        </row>
        <row r="18719">
          <cell r="A18719" t="str">
            <v>Data Scientist</v>
          </cell>
          <cell r="H18719">
            <v>44949.893703703703</v>
          </cell>
        </row>
        <row r="18720">
          <cell r="A18720" t="str">
            <v>Data Scientist</v>
          </cell>
          <cell r="H18720">
            <v>45113.778344907398</v>
          </cell>
        </row>
        <row r="18721">
          <cell r="A18721" t="str">
            <v>Data Scientist</v>
          </cell>
          <cell r="H18721">
            <v>45150.501539351862</v>
          </cell>
        </row>
        <row r="18722">
          <cell r="A18722" t="str">
            <v>Senior Data Scientist</v>
          </cell>
          <cell r="H18722">
            <v>45093.680706018517</v>
          </cell>
        </row>
        <row r="18723">
          <cell r="A18723" t="str">
            <v>Data Scientist</v>
          </cell>
          <cell r="H18723">
            <v>45078.309201388889</v>
          </cell>
        </row>
        <row r="18724">
          <cell r="A18724" t="str">
            <v>Data Analyst</v>
          </cell>
          <cell r="H18724">
            <v>45103.292407407411</v>
          </cell>
        </row>
        <row r="18725">
          <cell r="A18725" t="str">
            <v>Data Engineer</v>
          </cell>
          <cell r="H18725">
            <v>45170.271840277783</v>
          </cell>
        </row>
        <row r="18726">
          <cell r="A18726" t="str">
            <v>Data Scientist</v>
          </cell>
          <cell r="H18726">
            <v>45273.419699074067</v>
          </cell>
        </row>
        <row r="18727">
          <cell r="A18727" t="str">
            <v>Senior Data Analyst</v>
          </cell>
          <cell r="H18727">
            <v>45268.550069444442</v>
          </cell>
        </row>
        <row r="18728">
          <cell r="A18728" t="str">
            <v>Data Scientist</v>
          </cell>
          <cell r="H18728">
            <v>45223.669282407413</v>
          </cell>
        </row>
        <row r="18729">
          <cell r="A18729" t="str">
            <v>Data Analyst</v>
          </cell>
          <cell r="H18729">
            <v>45216.625555555547</v>
          </cell>
        </row>
        <row r="18730">
          <cell r="A18730" t="str">
            <v>Data Engineer</v>
          </cell>
          <cell r="H18730">
            <v>45236.086099537039</v>
          </cell>
        </row>
        <row r="18731">
          <cell r="A18731" t="str">
            <v>Software Engineer</v>
          </cell>
          <cell r="H18731">
            <v>44957.357187499998</v>
          </cell>
        </row>
        <row r="18732">
          <cell r="A18732" t="str">
            <v>Data Analyst</v>
          </cell>
          <cell r="H18732">
            <v>45108.639606481483</v>
          </cell>
        </row>
        <row r="18733">
          <cell r="A18733" t="str">
            <v>Data Engineer</v>
          </cell>
          <cell r="H18733">
            <v>44927.018634259257</v>
          </cell>
        </row>
        <row r="18734">
          <cell r="A18734" t="str">
            <v>Data Analyst</v>
          </cell>
          <cell r="H18734">
            <v>44960.527349537027</v>
          </cell>
        </row>
        <row r="18735">
          <cell r="A18735" t="str">
            <v>Senior Data Scientist</v>
          </cell>
          <cell r="H18735">
            <v>45265.475393518522</v>
          </cell>
        </row>
        <row r="18736">
          <cell r="A18736" t="str">
            <v>Data Analyst</v>
          </cell>
          <cell r="H18736">
            <v>45232.750347222223</v>
          </cell>
        </row>
        <row r="18737">
          <cell r="A18737" t="str">
            <v>Senior Data Scientist</v>
          </cell>
          <cell r="H18737">
            <v>45078.767337962963</v>
          </cell>
        </row>
        <row r="18738">
          <cell r="A18738" t="str">
            <v>Data Scientist</v>
          </cell>
          <cell r="H18738">
            <v>44977.703113425923</v>
          </cell>
        </row>
        <row r="18739">
          <cell r="A18739" t="str">
            <v>Data Scientist</v>
          </cell>
          <cell r="H18739">
            <v>45245.00199074074</v>
          </cell>
        </row>
        <row r="18740">
          <cell r="A18740" t="str">
            <v>Senior Data Analyst</v>
          </cell>
          <cell r="H18740">
            <v>44996.479155092587</v>
          </cell>
        </row>
        <row r="18741">
          <cell r="A18741" t="str">
            <v>Data Engineer</v>
          </cell>
          <cell r="H18741">
            <v>45244.377557870372</v>
          </cell>
        </row>
        <row r="18742">
          <cell r="A18742" t="str">
            <v>Data Engineer</v>
          </cell>
          <cell r="H18742">
            <v>45041.559120370373</v>
          </cell>
        </row>
        <row r="18743">
          <cell r="A18743" t="str">
            <v>Data Analyst</v>
          </cell>
          <cell r="H18743">
            <v>45114.709293981483</v>
          </cell>
        </row>
        <row r="18744">
          <cell r="A18744" t="str">
            <v>Data Scientist</v>
          </cell>
          <cell r="H18744">
            <v>44955.014675925922</v>
          </cell>
        </row>
        <row r="18745">
          <cell r="A18745" t="str">
            <v>Data Analyst</v>
          </cell>
          <cell r="H18745">
            <v>44928.617280092592</v>
          </cell>
        </row>
        <row r="18746">
          <cell r="A18746" t="str">
            <v>Data Scientist</v>
          </cell>
          <cell r="H18746">
            <v>44999.953946759262</v>
          </cell>
        </row>
        <row r="18747">
          <cell r="A18747" t="str">
            <v>Data Analyst</v>
          </cell>
          <cell r="H18747">
            <v>45239.916712962957</v>
          </cell>
        </row>
        <row r="18748">
          <cell r="A18748" t="str">
            <v>Data Engineer</v>
          </cell>
          <cell r="H18748">
            <v>45061.777962962973</v>
          </cell>
        </row>
        <row r="18749">
          <cell r="A18749" t="str">
            <v>Senior Data Analyst</v>
          </cell>
          <cell r="H18749">
            <v>45141.751134259262</v>
          </cell>
        </row>
        <row r="18750">
          <cell r="A18750" t="str">
            <v>Data Engineer</v>
          </cell>
          <cell r="H18750">
            <v>45097.838599537034</v>
          </cell>
        </row>
        <row r="18751">
          <cell r="A18751" t="str">
            <v>Senior Data Analyst</v>
          </cell>
          <cell r="H18751">
            <v>45194.584120370368</v>
          </cell>
        </row>
        <row r="18752">
          <cell r="A18752" t="str">
            <v>Data Analyst</v>
          </cell>
          <cell r="H18752">
            <v>45222.625462962962</v>
          </cell>
        </row>
        <row r="18753">
          <cell r="A18753" t="str">
            <v>Data Analyst</v>
          </cell>
          <cell r="H18753">
            <v>45079.292557870373</v>
          </cell>
        </row>
        <row r="18754">
          <cell r="A18754" t="str">
            <v>Senior Data Scientist</v>
          </cell>
          <cell r="H18754">
            <v>45061.513692129629</v>
          </cell>
        </row>
        <row r="18755">
          <cell r="A18755" t="str">
            <v>Data Scientist</v>
          </cell>
          <cell r="H18755">
            <v>45160.794583333343</v>
          </cell>
        </row>
        <row r="18756">
          <cell r="A18756" t="str">
            <v>Data Engineer</v>
          </cell>
          <cell r="H18756">
            <v>45133.046006944453</v>
          </cell>
        </row>
        <row r="18757">
          <cell r="A18757" t="str">
            <v>Data Scientist</v>
          </cell>
          <cell r="H18757">
            <v>44994.796226851853</v>
          </cell>
        </row>
        <row r="18758">
          <cell r="A18758" t="str">
            <v>Data Scientist</v>
          </cell>
          <cell r="H18758">
            <v>45083.835972222223</v>
          </cell>
        </row>
        <row r="18759">
          <cell r="A18759" t="str">
            <v>Data Analyst</v>
          </cell>
          <cell r="H18759">
            <v>44953.667962962973</v>
          </cell>
        </row>
        <row r="18760">
          <cell r="A18760" t="str">
            <v>Data Analyst</v>
          </cell>
          <cell r="H18760">
            <v>44971.584363425929</v>
          </cell>
        </row>
        <row r="18761">
          <cell r="A18761" t="str">
            <v>Data Scientist</v>
          </cell>
          <cell r="H18761">
            <v>45224.64570601852</v>
          </cell>
        </row>
        <row r="18762">
          <cell r="A18762" t="str">
            <v>Data Analyst</v>
          </cell>
          <cell r="H18762">
            <v>45198.792210648149</v>
          </cell>
        </row>
        <row r="18763">
          <cell r="A18763" t="str">
            <v>Data Scientist</v>
          </cell>
          <cell r="H18763">
            <v>45012.546817129631</v>
          </cell>
        </row>
        <row r="18764">
          <cell r="A18764" t="str">
            <v>Data Analyst</v>
          </cell>
          <cell r="H18764">
            <v>45121.750196759262</v>
          </cell>
        </row>
        <row r="18765">
          <cell r="A18765" t="str">
            <v>Data Analyst</v>
          </cell>
          <cell r="H18765">
            <v>45057.587893518517</v>
          </cell>
        </row>
        <row r="18766">
          <cell r="A18766" t="str">
            <v>Machine Learning Engineer</v>
          </cell>
          <cell r="H18766">
            <v>45019.959178240737</v>
          </cell>
        </row>
        <row r="18767">
          <cell r="A18767" t="str">
            <v>Data Analyst</v>
          </cell>
          <cell r="H18767">
            <v>45223.833356481482</v>
          </cell>
        </row>
        <row r="18768">
          <cell r="A18768" t="str">
            <v>Data Analyst</v>
          </cell>
          <cell r="H18768">
            <v>44973.439166666663</v>
          </cell>
        </row>
        <row r="18769">
          <cell r="A18769" t="str">
            <v>Machine Learning Engineer</v>
          </cell>
          <cell r="H18769">
            <v>44967.307488425933</v>
          </cell>
        </row>
        <row r="18770">
          <cell r="A18770" t="str">
            <v>Senior Data Scientist</v>
          </cell>
          <cell r="H18770">
            <v>45096.335486111107</v>
          </cell>
        </row>
        <row r="18771">
          <cell r="A18771" t="str">
            <v>Data Analyst</v>
          </cell>
          <cell r="H18771">
            <v>45056.250740740739</v>
          </cell>
        </row>
        <row r="18772">
          <cell r="A18772" t="str">
            <v>Senior Data Engineer</v>
          </cell>
          <cell r="H18772">
            <v>45202.679282407407</v>
          </cell>
        </row>
        <row r="18773">
          <cell r="A18773" t="str">
            <v>Data Analyst</v>
          </cell>
          <cell r="H18773">
            <v>44939.877743055556</v>
          </cell>
        </row>
        <row r="18774">
          <cell r="A18774" t="str">
            <v>Senior Data Scientist</v>
          </cell>
          <cell r="H18774">
            <v>45148.750173611108</v>
          </cell>
        </row>
        <row r="18775">
          <cell r="A18775" t="str">
            <v>Machine Learning Engineer</v>
          </cell>
          <cell r="H18775">
            <v>45139.396921296298</v>
          </cell>
        </row>
        <row r="18776">
          <cell r="A18776" t="str">
            <v>Data Analyst</v>
          </cell>
          <cell r="H18776">
            <v>45189.250196759262</v>
          </cell>
        </row>
        <row r="18777">
          <cell r="A18777" t="str">
            <v>Machine Learning Engineer</v>
          </cell>
          <cell r="H18777">
            <v>45033.85564814815</v>
          </cell>
        </row>
        <row r="18778">
          <cell r="A18778" t="str">
            <v>Data Engineer</v>
          </cell>
          <cell r="H18778">
            <v>45190.628240740742</v>
          </cell>
        </row>
        <row r="18779">
          <cell r="A18779" t="str">
            <v>Data Engineer</v>
          </cell>
          <cell r="H18779">
            <v>45049.626273148147</v>
          </cell>
        </row>
        <row r="18780">
          <cell r="A18780" t="str">
            <v>Senior Data Scientist</v>
          </cell>
          <cell r="H18780">
            <v>45042.920578703714</v>
          </cell>
        </row>
        <row r="18781">
          <cell r="A18781" t="str">
            <v>Data Scientist</v>
          </cell>
          <cell r="H18781">
            <v>45090.585729166669</v>
          </cell>
        </row>
        <row r="18782">
          <cell r="A18782" t="str">
            <v>Data Analyst</v>
          </cell>
          <cell r="H18782">
            <v>44970.544166666667</v>
          </cell>
        </row>
        <row r="18783">
          <cell r="A18783" t="str">
            <v>Senior Data Scientist</v>
          </cell>
          <cell r="H18783">
            <v>45044.747372685182</v>
          </cell>
        </row>
        <row r="18784">
          <cell r="A18784" t="str">
            <v>Data Scientist</v>
          </cell>
          <cell r="H18784">
            <v>45114.336168981477</v>
          </cell>
        </row>
        <row r="18785">
          <cell r="A18785" t="str">
            <v>Data Analyst</v>
          </cell>
          <cell r="H18785">
            <v>44943.168541666673</v>
          </cell>
        </row>
        <row r="18786">
          <cell r="A18786" t="str">
            <v>Data Analyst</v>
          </cell>
          <cell r="H18786">
            <v>45132.335231481477</v>
          </cell>
        </row>
        <row r="18787">
          <cell r="A18787" t="str">
            <v>Data Analyst</v>
          </cell>
          <cell r="H18787">
            <v>45113.883518518523</v>
          </cell>
        </row>
        <row r="18788">
          <cell r="A18788" t="str">
            <v>Data Analyst</v>
          </cell>
          <cell r="H18788">
            <v>45050.793553240743</v>
          </cell>
        </row>
        <row r="18789">
          <cell r="A18789" t="str">
            <v>Machine Learning Engineer</v>
          </cell>
          <cell r="H18789">
            <v>44935.773888888893</v>
          </cell>
        </row>
        <row r="18790">
          <cell r="A18790" t="str">
            <v>Data Analyst</v>
          </cell>
          <cell r="H18790">
            <v>45026.269155092603</v>
          </cell>
        </row>
        <row r="18791">
          <cell r="A18791" t="str">
            <v>Data Scientist</v>
          </cell>
          <cell r="H18791">
            <v>45264.90216435185</v>
          </cell>
        </row>
        <row r="18792">
          <cell r="A18792" t="str">
            <v>Data Engineer</v>
          </cell>
          <cell r="H18792">
            <v>45016.381863425922</v>
          </cell>
        </row>
        <row r="18793">
          <cell r="A18793" t="str">
            <v>Senior Data Engineer</v>
          </cell>
          <cell r="H18793">
            <v>44996.464224537027</v>
          </cell>
        </row>
        <row r="18794">
          <cell r="A18794" t="str">
            <v>Data Analyst</v>
          </cell>
          <cell r="H18794">
            <v>45029.351909722223</v>
          </cell>
        </row>
        <row r="18795">
          <cell r="A18795" t="str">
            <v>Senior Data Scientist</v>
          </cell>
          <cell r="H18795">
            <v>45015.170868055553</v>
          </cell>
        </row>
        <row r="18796">
          <cell r="A18796" t="str">
            <v>Data Engineer</v>
          </cell>
          <cell r="H18796">
            <v>45199.990347222221</v>
          </cell>
        </row>
        <row r="18797">
          <cell r="A18797" t="str">
            <v>Data Analyst</v>
          </cell>
          <cell r="H18797">
            <v>44991.541689814818</v>
          </cell>
        </row>
        <row r="18798">
          <cell r="A18798" t="str">
            <v>Data Analyst</v>
          </cell>
          <cell r="H18798">
            <v>45199.000254629631</v>
          </cell>
        </row>
        <row r="18799">
          <cell r="A18799" t="str">
            <v>Data Engineer</v>
          </cell>
          <cell r="H18799">
            <v>45168.713796296302</v>
          </cell>
        </row>
        <row r="18800">
          <cell r="A18800" t="str">
            <v>Senior Data Scientist</v>
          </cell>
          <cell r="H18800">
            <v>45187.99255787037</v>
          </cell>
        </row>
        <row r="18801">
          <cell r="A18801" t="str">
            <v>Data Engineer</v>
          </cell>
          <cell r="H18801">
            <v>45168.673888888887</v>
          </cell>
        </row>
        <row r="18802">
          <cell r="A18802" t="str">
            <v>Data Engineer</v>
          </cell>
          <cell r="H18802">
            <v>45243.313125000001</v>
          </cell>
        </row>
        <row r="18803">
          <cell r="A18803" t="str">
            <v>Data Analyst</v>
          </cell>
          <cell r="H18803">
            <v>45260.834027777782</v>
          </cell>
        </row>
        <row r="18804">
          <cell r="A18804" t="str">
            <v>Data Scientist</v>
          </cell>
          <cell r="H18804">
            <v>45151.376643518517</v>
          </cell>
        </row>
        <row r="18805">
          <cell r="A18805" t="str">
            <v>Senior Data Scientist</v>
          </cell>
          <cell r="H18805">
            <v>45082.66982638889</v>
          </cell>
        </row>
        <row r="18806">
          <cell r="A18806" t="str">
            <v>Data Scientist</v>
          </cell>
          <cell r="H18806">
            <v>45170.850844907407</v>
          </cell>
        </row>
        <row r="18807">
          <cell r="A18807" t="str">
            <v>Data Scientist</v>
          </cell>
          <cell r="H18807">
            <v>44943.294317129628</v>
          </cell>
        </row>
        <row r="18808">
          <cell r="A18808" t="str">
            <v>Data Engineer</v>
          </cell>
          <cell r="H18808">
            <v>45279.379259259258</v>
          </cell>
        </row>
        <row r="18809">
          <cell r="A18809" t="str">
            <v>Data Scientist</v>
          </cell>
          <cell r="H18809">
            <v>45186.419652777768</v>
          </cell>
        </row>
        <row r="18810">
          <cell r="A18810" t="str">
            <v>Data Engineer</v>
          </cell>
          <cell r="H18810">
            <v>45158.089884259258</v>
          </cell>
        </row>
        <row r="18811">
          <cell r="A18811" t="str">
            <v>Data Analyst</v>
          </cell>
          <cell r="H18811">
            <v>44957.142453703702</v>
          </cell>
        </row>
        <row r="18812">
          <cell r="A18812" t="str">
            <v>Senior Data Scientist</v>
          </cell>
          <cell r="H18812">
            <v>45156.919710648152</v>
          </cell>
        </row>
        <row r="18813">
          <cell r="A18813" t="str">
            <v>Data Scientist</v>
          </cell>
          <cell r="H18813">
            <v>45161.835972222223</v>
          </cell>
        </row>
        <row r="18814">
          <cell r="A18814" t="str">
            <v>Data Analyst</v>
          </cell>
          <cell r="H18814">
            <v>44965.997766203713</v>
          </cell>
        </row>
        <row r="18815">
          <cell r="A18815" t="str">
            <v>Data Scientist</v>
          </cell>
          <cell r="H18815">
            <v>45100.639456018522</v>
          </cell>
        </row>
        <row r="18816">
          <cell r="A18816" t="str">
            <v>Data Analyst</v>
          </cell>
          <cell r="H18816">
            <v>45153.001215277778</v>
          </cell>
        </row>
        <row r="18817">
          <cell r="A18817" t="str">
            <v>Data Engineer</v>
          </cell>
          <cell r="H18817">
            <v>44936.405648148153</v>
          </cell>
        </row>
        <row r="18818">
          <cell r="A18818" t="str">
            <v>Data Scientist</v>
          </cell>
          <cell r="H18818">
            <v>44942.263854166667</v>
          </cell>
        </row>
        <row r="18819">
          <cell r="A18819" t="str">
            <v>Data Scientist</v>
          </cell>
          <cell r="H18819">
            <v>45159.253530092603</v>
          </cell>
        </row>
        <row r="18820">
          <cell r="A18820" t="str">
            <v>Data Analyst</v>
          </cell>
          <cell r="H18820">
            <v>45190.530370370368</v>
          </cell>
        </row>
        <row r="18821">
          <cell r="A18821" t="str">
            <v>Business Analyst</v>
          </cell>
          <cell r="H18821">
            <v>45285.000381944446</v>
          </cell>
        </row>
        <row r="18822">
          <cell r="A18822" t="str">
            <v>Data Analyst</v>
          </cell>
          <cell r="H18822">
            <v>45280.45888888889</v>
          </cell>
        </row>
        <row r="18823">
          <cell r="A18823" t="str">
            <v>Data Scientist</v>
          </cell>
          <cell r="H18823">
            <v>45279.961435185192</v>
          </cell>
        </row>
        <row r="18824">
          <cell r="A18824" t="str">
            <v>Data Scientist</v>
          </cell>
          <cell r="H18824">
            <v>45154.419062499997</v>
          </cell>
        </row>
        <row r="18825">
          <cell r="A18825" t="str">
            <v>Senior Data Scientist</v>
          </cell>
          <cell r="H18825">
            <v>45022.376145833332</v>
          </cell>
        </row>
        <row r="18826">
          <cell r="A18826" t="str">
            <v>Data Scientist</v>
          </cell>
          <cell r="H18826">
            <v>44995.419710648152</v>
          </cell>
        </row>
        <row r="18827">
          <cell r="A18827" t="str">
            <v>Data Engineer</v>
          </cell>
          <cell r="H18827">
            <v>45029.653437499997</v>
          </cell>
        </row>
        <row r="18828">
          <cell r="A18828" t="str">
            <v>Data Engineer</v>
          </cell>
          <cell r="H18828">
            <v>45240.891932870371</v>
          </cell>
        </row>
        <row r="18829">
          <cell r="A18829" t="str">
            <v>Data Analyst</v>
          </cell>
          <cell r="H18829">
            <v>45182.250231481477</v>
          </cell>
        </row>
        <row r="18830">
          <cell r="A18830" t="str">
            <v>Data Analyst</v>
          </cell>
          <cell r="H18830">
            <v>45220.667627314811</v>
          </cell>
        </row>
        <row r="18831">
          <cell r="A18831" t="str">
            <v>Data Analyst</v>
          </cell>
          <cell r="H18831">
            <v>45258.875717592593</v>
          </cell>
        </row>
        <row r="18832">
          <cell r="A18832" t="str">
            <v>Data Analyst</v>
          </cell>
          <cell r="H18832">
            <v>45274.875567129631</v>
          </cell>
        </row>
        <row r="18833">
          <cell r="A18833" t="str">
            <v>Software Engineer</v>
          </cell>
          <cell r="H18833">
            <v>45124.639560185176</v>
          </cell>
        </row>
        <row r="18834">
          <cell r="A18834" t="str">
            <v>Senior Data Engineer</v>
          </cell>
          <cell r="H18834">
            <v>45175.618020833332</v>
          </cell>
        </row>
        <row r="18835">
          <cell r="A18835" t="str">
            <v>Data Analyst</v>
          </cell>
          <cell r="H18835">
            <v>44931.483472222222</v>
          </cell>
        </row>
        <row r="18836">
          <cell r="A18836" t="str">
            <v>Data Analyst</v>
          </cell>
          <cell r="H18836">
            <v>45045.958368055559</v>
          </cell>
        </row>
        <row r="18837">
          <cell r="A18837" t="str">
            <v>Senior Data Scientist</v>
          </cell>
          <cell r="H18837">
            <v>45059.889861111107</v>
          </cell>
        </row>
        <row r="18838">
          <cell r="A18838" t="str">
            <v>Data Engineer</v>
          </cell>
          <cell r="H18838">
            <v>45033.921909722223</v>
          </cell>
        </row>
        <row r="18839">
          <cell r="A18839" t="str">
            <v>Senior Data Analyst</v>
          </cell>
          <cell r="H18839">
            <v>45084.33452546296</v>
          </cell>
        </row>
        <row r="18840">
          <cell r="A18840" t="str">
            <v>Data Analyst</v>
          </cell>
          <cell r="H18840">
            <v>45157.375567129631</v>
          </cell>
        </row>
        <row r="18841">
          <cell r="A18841" t="str">
            <v>Data Analyst</v>
          </cell>
          <cell r="H18841">
            <v>45204.668032407397</v>
          </cell>
        </row>
        <row r="18842">
          <cell r="A18842" t="str">
            <v>Data Scientist</v>
          </cell>
          <cell r="H18842">
            <v>45114.627743055556</v>
          </cell>
        </row>
        <row r="18843">
          <cell r="A18843" t="str">
            <v>Data Engineer</v>
          </cell>
          <cell r="H18843">
            <v>45125.313738425917</v>
          </cell>
        </row>
        <row r="18844">
          <cell r="A18844" t="str">
            <v>Data Analyst</v>
          </cell>
          <cell r="H18844">
            <v>45001.591770833344</v>
          </cell>
        </row>
        <row r="18845">
          <cell r="A18845" t="str">
            <v>Data Scientist</v>
          </cell>
          <cell r="H18845">
            <v>44938.468495370369</v>
          </cell>
        </row>
        <row r="18846">
          <cell r="A18846" t="str">
            <v>Senior Data Engineer</v>
          </cell>
          <cell r="H18846">
            <v>44959.503564814811</v>
          </cell>
        </row>
        <row r="18847">
          <cell r="A18847" t="str">
            <v>Data Analyst</v>
          </cell>
          <cell r="H18847">
            <v>45244.792002314818</v>
          </cell>
        </row>
        <row r="18848">
          <cell r="A18848" t="str">
            <v>Data Analyst</v>
          </cell>
          <cell r="H18848">
            <v>44991.833645833343</v>
          </cell>
        </row>
        <row r="18849">
          <cell r="A18849" t="str">
            <v>Data Analyst</v>
          </cell>
          <cell r="H18849">
            <v>45149.62599537037</v>
          </cell>
        </row>
        <row r="18850">
          <cell r="A18850" t="str">
            <v>Senior Data Engineer</v>
          </cell>
          <cell r="H18850">
            <v>44998.924039351848</v>
          </cell>
        </row>
        <row r="18851">
          <cell r="A18851" t="str">
            <v>Data Analyst</v>
          </cell>
          <cell r="H18851">
            <v>45005.693414351852</v>
          </cell>
        </row>
        <row r="18852">
          <cell r="A18852" t="str">
            <v>Data Scientist</v>
          </cell>
          <cell r="H18852">
            <v>45056.669814814813</v>
          </cell>
        </row>
        <row r="18853">
          <cell r="A18853" t="str">
            <v>Data Engineer</v>
          </cell>
          <cell r="H18853">
            <v>44991.577256944453</v>
          </cell>
        </row>
        <row r="18854">
          <cell r="A18854" t="str">
            <v>Data Analyst</v>
          </cell>
          <cell r="H18854">
            <v>44928.64949074074</v>
          </cell>
        </row>
        <row r="18855">
          <cell r="A18855" t="str">
            <v>Data Scientist</v>
          </cell>
          <cell r="H18855">
            <v>45235.25136574074</v>
          </cell>
        </row>
        <row r="18856">
          <cell r="A18856" t="str">
            <v>Data Analyst</v>
          </cell>
          <cell r="H18856">
            <v>44985.417893518519</v>
          </cell>
        </row>
        <row r="18857">
          <cell r="A18857" t="str">
            <v>Data Scientist</v>
          </cell>
          <cell r="H18857">
            <v>45103.997708333343</v>
          </cell>
        </row>
        <row r="18858">
          <cell r="A18858" t="str">
            <v>Data Engineer</v>
          </cell>
          <cell r="H18858">
            <v>45149.736793981479</v>
          </cell>
        </row>
        <row r="18859">
          <cell r="A18859" t="str">
            <v>Data Scientist</v>
          </cell>
          <cell r="H18859">
            <v>45129.287164351852</v>
          </cell>
        </row>
        <row r="18860">
          <cell r="A18860" t="str">
            <v>Data Scientist</v>
          </cell>
          <cell r="H18860">
            <v>44950.878136574072</v>
          </cell>
        </row>
        <row r="18861">
          <cell r="A18861" t="str">
            <v>Senior Data Scientist</v>
          </cell>
          <cell r="H18861">
            <v>44994.83556712963</v>
          </cell>
        </row>
        <row r="18862">
          <cell r="A18862" t="str">
            <v>Data Scientist</v>
          </cell>
          <cell r="H18862">
            <v>45019.835821759261</v>
          </cell>
        </row>
        <row r="18863">
          <cell r="A18863" t="str">
            <v>Data Scientist</v>
          </cell>
          <cell r="H18863">
            <v>45056.089988425927</v>
          </cell>
        </row>
        <row r="18864">
          <cell r="A18864" t="str">
            <v>Business Analyst</v>
          </cell>
          <cell r="H18864">
            <v>44981.024791666663</v>
          </cell>
        </row>
        <row r="18865">
          <cell r="A18865" t="str">
            <v>Senior Data Analyst</v>
          </cell>
          <cell r="H18865">
            <v>45266.625578703701</v>
          </cell>
        </row>
        <row r="18866">
          <cell r="A18866" t="str">
            <v>Data Analyst</v>
          </cell>
          <cell r="H18866">
            <v>44929.852268518523</v>
          </cell>
        </row>
        <row r="18867">
          <cell r="A18867" t="str">
            <v>Data Analyst</v>
          </cell>
          <cell r="H18867">
            <v>44929.97934027778</v>
          </cell>
        </row>
        <row r="18868">
          <cell r="A18868" t="str">
            <v>Data Engineer</v>
          </cell>
          <cell r="H18868">
            <v>45076.589074074072</v>
          </cell>
        </row>
        <row r="18869">
          <cell r="A18869" t="str">
            <v>Data Scientist</v>
          </cell>
          <cell r="H18869">
            <v>45048.297731481478</v>
          </cell>
        </row>
        <row r="18870">
          <cell r="A18870" t="str">
            <v>Senior Data Scientist</v>
          </cell>
          <cell r="H18870">
            <v>45096.671203703707</v>
          </cell>
        </row>
        <row r="18871">
          <cell r="A18871" t="str">
            <v>Business Analyst</v>
          </cell>
          <cell r="H18871">
            <v>45084.292129629634</v>
          </cell>
        </row>
        <row r="18872">
          <cell r="A18872" t="str">
            <v>Business Analyst</v>
          </cell>
          <cell r="H18872">
            <v>45054.793171296304</v>
          </cell>
        </row>
        <row r="18873">
          <cell r="A18873" t="str">
            <v>Senior Data Scientist</v>
          </cell>
          <cell r="H18873">
            <v>44998.503206018519</v>
          </cell>
        </row>
        <row r="18874">
          <cell r="A18874" t="str">
            <v>Data Engineer</v>
          </cell>
          <cell r="H18874">
            <v>45210.601261574076</v>
          </cell>
        </row>
        <row r="18875">
          <cell r="A18875" t="str">
            <v>Business Analyst</v>
          </cell>
          <cell r="H18875">
            <v>44930.988946759258</v>
          </cell>
        </row>
        <row r="18876">
          <cell r="A18876" t="str">
            <v>Senior Data Engineer</v>
          </cell>
          <cell r="H18876">
            <v>45040.378703703696</v>
          </cell>
        </row>
        <row r="18877">
          <cell r="A18877" t="str">
            <v>Data Analyst</v>
          </cell>
          <cell r="H18877">
            <v>45259.084085648137</v>
          </cell>
        </row>
        <row r="18878">
          <cell r="A18878" t="str">
            <v>Data Analyst</v>
          </cell>
          <cell r="H18878">
            <v>45091.417824074073</v>
          </cell>
        </row>
        <row r="18879">
          <cell r="A18879" t="str">
            <v>Data Scientist</v>
          </cell>
          <cell r="H18879">
            <v>45181.629548611112</v>
          </cell>
        </row>
        <row r="18880">
          <cell r="A18880" t="str">
            <v>Data Analyst</v>
          </cell>
          <cell r="H18880">
            <v>45175.375393518523</v>
          </cell>
        </row>
        <row r="18881">
          <cell r="A18881" t="str">
            <v>Data Scientist</v>
          </cell>
          <cell r="H18881">
            <v>45014.134444444448</v>
          </cell>
        </row>
        <row r="18882">
          <cell r="A18882" t="str">
            <v>Senior Data Engineer</v>
          </cell>
          <cell r="H18882">
            <v>44971.932997685188</v>
          </cell>
        </row>
        <row r="18883">
          <cell r="A18883" t="str">
            <v>Senior Data Scientist</v>
          </cell>
          <cell r="H18883">
            <v>45002.882256944453</v>
          </cell>
        </row>
        <row r="18884">
          <cell r="A18884" t="str">
            <v>Cloud Engineer</v>
          </cell>
          <cell r="H18884">
            <v>45254.30541666667</v>
          </cell>
        </row>
        <row r="18885">
          <cell r="A18885" t="str">
            <v>Software Engineer</v>
          </cell>
          <cell r="H18885">
            <v>45221.001979166656</v>
          </cell>
        </row>
        <row r="18886">
          <cell r="A18886" t="str">
            <v>Data Engineer</v>
          </cell>
          <cell r="H18886">
            <v>45076.547627314823</v>
          </cell>
        </row>
        <row r="18887">
          <cell r="A18887" t="str">
            <v>Data Analyst</v>
          </cell>
          <cell r="H18887">
            <v>45267.792812500003</v>
          </cell>
        </row>
        <row r="18888">
          <cell r="A18888" t="str">
            <v>Software Engineer</v>
          </cell>
          <cell r="H18888">
            <v>44991.421574074076</v>
          </cell>
        </row>
        <row r="18889">
          <cell r="A18889" t="str">
            <v>Data Analyst</v>
          </cell>
          <cell r="H18889">
            <v>45188.709178240737</v>
          </cell>
        </row>
        <row r="18890">
          <cell r="A18890" t="str">
            <v>Data Scientist</v>
          </cell>
          <cell r="H18890">
            <v>45266.347118055557</v>
          </cell>
        </row>
        <row r="18891">
          <cell r="A18891" t="str">
            <v>Business Analyst</v>
          </cell>
          <cell r="H18891">
            <v>45192.533391203702</v>
          </cell>
        </row>
        <row r="18892">
          <cell r="A18892" t="str">
            <v>Data Analyst</v>
          </cell>
          <cell r="H18892">
            <v>45149.41673611111</v>
          </cell>
        </row>
        <row r="18893">
          <cell r="A18893" t="str">
            <v>Data Analyst</v>
          </cell>
          <cell r="H18893">
            <v>45075.29277777778</v>
          </cell>
        </row>
        <row r="18894">
          <cell r="A18894" t="str">
            <v>Data Analyst</v>
          </cell>
          <cell r="H18894">
            <v>45006.917210648149</v>
          </cell>
        </row>
        <row r="18895">
          <cell r="A18895" t="str">
            <v>Data Analyst</v>
          </cell>
          <cell r="H18895">
            <v>45049.987314814818</v>
          </cell>
        </row>
        <row r="18896">
          <cell r="A18896" t="str">
            <v>Senior Data Analyst</v>
          </cell>
          <cell r="H18896">
            <v>44939.251493055563</v>
          </cell>
        </row>
        <row r="18897">
          <cell r="A18897" t="str">
            <v>Data Scientist</v>
          </cell>
          <cell r="H18897">
            <v>45041.444467592592</v>
          </cell>
        </row>
        <row r="18898">
          <cell r="A18898" t="str">
            <v>Data Scientist</v>
          </cell>
          <cell r="H18898">
            <v>45012.504212962973</v>
          </cell>
        </row>
        <row r="18899">
          <cell r="A18899" t="str">
            <v>Data Analyst</v>
          </cell>
          <cell r="H18899">
            <v>45269.625069444453</v>
          </cell>
        </row>
        <row r="18900">
          <cell r="A18900" t="str">
            <v>Business Analyst</v>
          </cell>
          <cell r="H18900">
            <v>44975.042557870373</v>
          </cell>
        </row>
        <row r="18901">
          <cell r="A18901" t="str">
            <v>Senior Data Engineer</v>
          </cell>
          <cell r="H18901">
            <v>44959.714942129627</v>
          </cell>
        </row>
        <row r="18902">
          <cell r="A18902" t="str">
            <v>Data Analyst</v>
          </cell>
          <cell r="H18902">
            <v>45104.66678240741</v>
          </cell>
        </row>
        <row r="18903">
          <cell r="A18903" t="str">
            <v>Data Scientist</v>
          </cell>
          <cell r="H18903">
            <v>45120.354745370372</v>
          </cell>
        </row>
        <row r="18904">
          <cell r="A18904" t="str">
            <v>Data Analyst</v>
          </cell>
          <cell r="H18904">
            <v>45167.711134259262</v>
          </cell>
        </row>
        <row r="18905">
          <cell r="A18905" t="str">
            <v>Software Engineer</v>
          </cell>
          <cell r="H18905">
            <v>45131.668032407397</v>
          </cell>
        </row>
        <row r="18906">
          <cell r="A18906" t="str">
            <v>Data Scientist</v>
          </cell>
          <cell r="H18906">
            <v>45184.001585648148</v>
          </cell>
        </row>
        <row r="18907">
          <cell r="A18907" t="str">
            <v>Data Analyst</v>
          </cell>
          <cell r="H18907">
            <v>45287.56931712963</v>
          </cell>
        </row>
        <row r="18908">
          <cell r="A18908" t="str">
            <v>Data Scientist</v>
          </cell>
          <cell r="H18908">
            <v>45238.641423611109</v>
          </cell>
        </row>
        <row r="18909">
          <cell r="A18909" t="str">
            <v>Senior Data Engineer</v>
          </cell>
          <cell r="H18909">
            <v>45233.504490740743</v>
          </cell>
        </row>
        <row r="18910">
          <cell r="A18910" t="str">
            <v>Data Engineer</v>
          </cell>
          <cell r="H18910">
            <v>45163.658414351848</v>
          </cell>
        </row>
        <row r="18911">
          <cell r="A18911" t="str">
            <v>Data Engineer</v>
          </cell>
          <cell r="H18911">
            <v>45197.797233796293</v>
          </cell>
        </row>
        <row r="18912">
          <cell r="A18912" t="str">
            <v>Data Scientist</v>
          </cell>
          <cell r="H18912">
            <v>45020.247060185182</v>
          </cell>
        </row>
        <row r="18913">
          <cell r="A18913" t="str">
            <v>Data Scientist</v>
          </cell>
          <cell r="H18913">
            <v>45174.958460648151</v>
          </cell>
        </row>
        <row r="18914">
          <cell r="A18914" t="str">
            <v>Senior Data Scientist</v>
          </cell>
          <cell r="H18914">
            <v>45092.016064814823</v>
          </cell>
        </row>
        <row r="18915">
          <cell r="A18915" t="str">
            <v>Data Analyst</v>
          </cell>
          <cell r="H18915">
            <v>45174.00335648148</v>
          </cell>
        </row>
        <row r="18916">
          <cell r="A18916" t="str">
            <v>Data Scientist</v>
          </cell>
          <cell r="H18916">
            <v>45181.671782407408</v>
          </cell>
        </row>
        <row r="18917">
          <cell r="A18917" t="str">
            <v>Data Analyst</v>
          </cell>
          <cell r="H18917">
            <v>45139.292349537027</v>
          </cell>
        </row>
        <row r="18918">
          <cell r="A18918" t="str">
            <v>Data Scientist</v>
          </cell>
          <cell r="H18918">
            <v>44972.670590277783</v>
          </cell>
        </row>
        <row r="18919">
          <cell r="A18919" t="str">
            <v>Data Analyst</v>
          </cell>
          <cell r="H18919">
            <v>45092.321817129632</v>
          </cell>
        </row>
        <row r="18920">
          <cell r="A18920" t="str">
            <v>Senior Data Engineer</v>
          </cell>
          <cell r="H18920">
            <v>45280.75408564815</v>
          </cell>
        </row>
        <row r="18921">
          <cell r="A18921" t="str">
            <v>Data Analyst</v>
          </cell>
          <cell r="H18921">
            <v>44936.500486111108</v>
          </cell>
        </row>
        <row r="18922">
          <cell r="A18922" t="str">
            <v>Data Scientist</v>
          </cell>
          <cell r="H18922">
            <v>45166.668599537043</v>
          </cell>
        </row>
        <row r="18923">
          <cell r="A18923" t="str">
            <v>Data Scientist</v>
          </cell>
          <cell r="H18923">
            <v>45038.543993055559</v>
          </cell>
        </row>
        <row r="18924">
          <cell r="A18924" t="str">
            <v>Data Analyst</v>
          </cell>
          <cell r="H18924">
            <v>45187.791817129633</v>
          </cell>
        </row>
        <row r="18925">
          <cell r="A18925" t="str">
            <v>Data Analyst</v>
          </cell>
          <cell r="H18925">
            <v>45272.720995370371</v>
          </cell>
        </row>
        <row r="18926">
          <cell r="A18926" t="str">
            <v>Data Scientist</v>
          </cell>
          <cell r="H18926">
            <v>45050.712696759263</v>
          </cell>
        </row>
        <row r="18927">
          <cell r="A18927" t="str">
            <v>Data Analyst</v>
          </cell>
          <cell r="H18927">
            <v>45233.750277777777</v>
          </cell>
        </row>
        <row r="18928">
          <cell r="A18928" t="str">
            <v>Senior Data Engineer</v>
          </cell>
          <cell r="H18928">
            <v>45153.952361111107</v>
          </cell>
        </row>
        <row r="18929">
          <cell r="A18929" t="str">
            <v>Data Engineer</v>
          </cell>
          <cell r="H18929">
            <v>44984.628263888888</v>
          </cell>
        </row>
        <row r="18930">
          <cell r="A18930" t="str">
            <v>Data Engineer</v>
          </cell>
          <cell r="H18930">
            <v>45009.871516203697</v>
          </cell>
        </row>
        <row r="18931">
          <cell r="A18931" t="str">
            <v>Data Scientist</v>
          </cell>
          <cell r="H18931">
            <v>45260.66920138889</v>
          </cell>
        </row>
        <row r="18932">
          <cell r="A18932" t="str">
            <v>Data Engineer</v>
          </cell>
          <cell r="H18932">
            <v>45051.806273148148</v>
          </cell>
        </row>
        <row r="18933">
          <cell r="A18933" t="str">
            <v>Data Analyst</v>
          </cell>
          <cell r="H18933">
            <v>45037.668020833327</v>
          </cell>
        </row>
        <row r="18934">
          <cell r="A18934" t="str">
            <v>Data Analyst</v>
          </cell>
          <cell r="H18934">
            <v>45112.709548611107</v>
          </cell>
        </row>
        <row r="18935">
          <cell r="A18935" t="str">
            <v>Data Scientist</v>
          </cell>
          <cell r="H18935">
            <v>45286.982974537037</v>
          </cell>
        </row>
        <row r="18936">
          <cell r="A18936" t="str">
            <v>Software Engineer</v>
          </cell>
          <cell r="H18936">
            <v>45232.417858796303</v>
          </cell>
        </row>
        <row r="18937">
          <cell r="A18937" t="str">
            <v>Business Analyst</v>
          </cell>
          <cell r="H18937">
            <v>45199.500138888892</v>
          </cell>
        </row>
        <row r="18938">
          <cell r="A18938" t="str">
            <v>Data Analyst</v>
          </cell>
          <cell r="H18938">
            <v>45283.500011574077</v>
          </cell>
        </row>
        <row r="18939">
          <cell r="A18939" t="str">
            <v>Data Analyst</v>
          </cell>
          <cell r="H18939">
            <v>45208.54210648148</v>
          </cell>
        </row>
        <row r="18940">
          <cell r="A18940" t="str">
            <v>Data Analyst</v>
          </cell>
          <cell r="H18940">
            <v>45146.750648148147</v>
          </cell>
        </row>
        <row r="18941">
          <cell r="A18941" t="str">
            <v>Business Analyst</v>
          </cell>
          <cell r="H18941">
            <v>45175.625740740739</v>
          </cell>
        </row>
        <row r="18942">
          <cell r="A18942" t="str">
            <v>Data Scientist</v>
          </cell>
          <cell r="H18942">
            <v>45216.570613425924</v>
          </cell>
        </row>
        <row r="18943">
          <cell r="A18943" t="str">
            <v>Senior Data Scientist</v>
          </cell>
          <cell r="H18943">
            <v>44991.585925925923</v>
          </cell>
        </row>
        <row r="18944">
          <cell r="A18944" t="str">
            <v>Data Engineer</v>
          </cell>
          <cell r="H18944">
            <v>45077.93922453704</v>
          </cell>
        </row>
        <row r="18945">
          <cell r="A18945" t="str">
            <v>Data Analyst</v>
          </cell>
          <cell r="H18945">
            <v>45156.83394675926</v>
          </cell>
        </row>
        <row r="18946">
          <cell r="A18946" t="str">
            <v>Data Analyst</v>
          </cell>
          <cell r="H18946">
            <v>45042.861030092587</v>
          </cell>
        </row>
        <row r="18947">
          <cell r="A18947" t="str">
            <v>Data Analyst</v>
          </cell>
          <cell r="H18947">
            <v>44936.625150462962</v>
          </cell>
        </row>
        <row r="18948">
          <cell r="A18948" t="str">
            <v>Senior Data Analyst</v>
          </cell>
          <cell r="H18948">
            <v>44995.680706018517</v>
          </cell>
        </row>
        <row r="18949">
          <cell r="A18949" t="str">
            <v>Senior Data Scientist</v>
          </cell>
          <cell r="H18949">
            <v>45138.731828703712</v>
          </cell>
        </row>
        <row r="18950">
          <cell r="A18950" t="str">
            <v>Data Engineer</v>
          </cell>
          <cell r="H18950">
            <v>45007.433148148149</v>
          </cell>
        </row>
        <row r="18951">
          <cell r="A18951" t="str">
            <v>Data Analyst</v>
          </cell>
          <cell r="H18951">
            <v>45148.500706018523</v>
          </cell>
        </row>
        <row r="18952">
          <cell r="A18952" t="str">
            <v>Data Analyst</v>
          </cell>
          <cell r="H18952">
            <v>44935.959189814806</v>
          </cell>
        </row>
        <row r="18953">
          <cell r="A18953" t="str">
            <v>Data Analyst</v>
          </cell>
          <cell r="H18953">
            <v>45222.996840277781</v>
          </cell>
        </row>
        <row r="18954">
          <cell r="A18954" t="str">
            <v>Data Engineer</v>
          </cell>
          <cell r="H18954">
            <v>45169.491296296299</v>
          </cell>
        </row>
        <row r="18955">
          <cell r="A18955" t="str">
            <v>Data Analyst</v>
          </cell>
          <cell r="H18955">
            <v>45279.542546296303</v>
          </cell>
        </row>
        <row r="18956">
          <cell r="A18956" t="str">
            <v>Data Engineer</v>
          </cell>
          <cell r="H18956">
            <v>45210.670729166668</v>
          </cell>
        </row>
        <row r="18957">
          <cell r="A18957" t="str">
            <v>Senior Data Scientist</v>
          </cell>
          <cell r="H18957">
            <v>45148.403263888889</v>
          </cell>
        </row>
        <row r="18958">
          <cell r="A18958" t="str">
            <v>Cloud Engineer</v>
          </cell>
          <cell r="H18958">
            <v>45010.588541666657</v>
          </cell>
        </row>
        <row r="18959">
          <cell r="A18959" t="str">
            <v>Data Scientist</v>
          </cell>
          <cell r="H18959">
            <v>45193.684791666667</v>
          </cell>
        </row>
        <row r="18960">
          <cell r="A18960" t="str">
            <v>Data Scientist</v>
          </cell>
          <cell r="H18960">
            <v>45202.710046296299</v>
          </cell>
        </row>
        <row r="18961">
          <cell r="A18961" t="str">
            <v>Data Analyst</v>
          </cell>
          <cell r="H18961">
            <v>45264.693518518521</v>
          </cell>
        </row>
        <row r="18962">
          <cell r="A18962" t="str">
            <v>Data Analyst</v>
          </cell>
          <cell r="H18962">
            <v>45092.793356481481</v>
          </cell>
        </row>
        <row r="18963">
          <cell r="A18963" t="str">
            <v>Data Scientist</v>
          </cell>
          <cell r="H18963">
            <v>45100.003958333327</v>
          </cell>
        </row>
        <row r="18964">
          <cell r="A18964" t="str">
            <v>Data Analyst</v>
          </cell>
          <cell r="H18964">
            <v>44964.811111111107</v>
          </cell>
        </row>
        <row r="18965">
          <cell r="A18965" t="str">
            <v>Data Engineer</v>
          </cell>
          <cell r="H18965">
            <v>45215.834085648137</v>
          </cell>
        </row>
        <row r="18966">
          <cell r="A18966" t="str">
            <v>Data Analyst</v>
          </cell>
          <cell r="H18966">
            <v>45072.727847222217</v>
          </cell>
        </row>
        <row r="18967">
          <cell r="A18967" t="str">
            <v>Senior Data Scientist</v>
          </cell>
          <cell r="H18967">
            <v>45190.58489583333</v>
          </cell>
        </row>
        <row r="18968">
          <cell r="A18968" t="str">
            <v>Senior Data Scientist</v>
          </cell>
          <cell r="H18968">
            <v>45052.253634259258</v>
          </cell>
        </row>
        <row r="18969">
          <cell r="A18969" t="str">
            <v>Data Scientist</v>
          </cell>
          <cell r="H18969">
            <v>44963.992314814823</v>
          </cell>
        </row>
        <row r="18970">
          <cell r="A18970" t="str">
            <v>Data Scientist</v>
          </cell>
          <cell r="H18970">
            <v>45212.501689814817</v>
          </cell>
        </row>
        <row r="18971">
          <cell r="A18971" t="str">
            <v>Data Analyst</v>
          </cell>
          <cell r="H18971">
            <v>45002.500428240739</v>
          </cell>
        </row>
        <row r="18972">
          <cell r="A18972" t="str">
            <v>Data Scientist</v>
          </cell>
          <cell r="H18972">
            <v>45229.854641203703</v>
          </cell>
        </row>
        <row r="18973">
          <cell r="A18973" t="str">
            <v>Data Scientist</v>
          </cell>
          <cell r="H18973">
            <v>45191.498449074083</v>
          </cell>
        </row>
        <row r="18974">
          <cell r="A18974" t="str">
            <v>Data Scientist</v>
          </cell>
          <cell r="H18974">
            <v>45209.585115740738</v>
          </cell>
        </row>
        <row r="18975">
          <cell r="A18975" t="str">
            <v>Data Analyst</v>
          </cell>
          <cell r="H18975">
            <v>45044.793194444443</v>
          </cell>
        </row>
        <row r="18976">
          <cell r="A18976" t="str">
            <v>Senior Data Engineer</v>
          </cell>
          <cell r="H18976">
            <v>45275.922430555547</v>
          </cell>
        </row>
        <row r="18977">
          <cell r="A18977" t="str">
            <v>Data Scientist</v>
          </cell>
          <cell r="H18977">
            <v>45102.77921296296</v>
          </cell>
        </row>
        <row r="18978">
          <cell r="A18978" t="str">
            <v>Data Scientist</v>
          </cell>
          <cell r="H18978">
            <v>45159.863900462973</v>
          </cell>
        </row>
        <row r="18979">
          <cell r="A18979" t="str">
            <v>Data Analyst</v>
          </cell>
          <cell r="H18979">
            <v>45009.750590277778</v>
          </cell>
        </row>
        <row r="18980">
          <cell r="A18980" t="str">
            <v>Senior Data Analyst</v>
          </cell>
          <cell r="H18980">
            <v>45007.666516203702</v>
          </cell>
        </row>
        <row r="18981">
          <cell r="A18981" t="str">
            <v>Data Engineer</v>
          </cell>
          <cell r="H18981">
            <v>45171.254814814813</v>
          </cell>
        </row>
        <row r="18982">
          <cell r="A18982" t="str">
            <v>Data Scientist</v>
          </cell>
          <cell r="H18982">
            <v>45080.251886574071</v>
          </cell>
        </row>
        <row r="18983">
          <cell r="A18983" t="str">
            <v>Data Scientist</v>
          </cell>
          <cell r="H18983">
            <v>45171.004247685189</v>
          </cell>
        </row>
        <row r="18984">
          <cell r="A18984" t="str">
            <v>Senior Data Analyst</v>
          </cell>
          <cell r="H18984">
            <v>44978.348599537043</v>
          </cell>
        </row>
        <row r="18985">
          <cell r="A18985" t="str">
            <v>Senior Data Engineer</v>
          </cell>
          <cell r="H18985">
            <v>44945.142824074072</v>
          </cell>
        </row>
        <row r="18986">
          <cell r="A18986" t="str">
            <v>Data Analyst</v>
          </cell>
          <cell r="H18986">
            <v>45277.167534722219</v>
          </cell>
        </row>
        <row r="18987">
          <cell r="A18987" t="str">
            <v>Data Scientist</v>
          </cell>
          <cell r="H18987">
            <v>44934.285254629627</v>
          </cell>
        </row>
        <row r="18988">
          <cell r="A18988" t="str">
            <v>Data Analyst</v>
          </cell>
          <cell r="H18988">
            <v>45273.667997685188</v>
          </cell>
        </row>
        <row r="18989">
          <cell r="A18989" t="str">
            <v>Data Scientist</v>
          </cell>
          <cell r="H18989">
            <v>45168.25309027778</v>
          </cell>
        </row>
        <row r="18990">
          <cell r="A18990" t="str">
            <v>Senior Data Engineer</v>
          </cell>
          <cell r="H18990">
            <v>45055.469733796293</v>
          </cell>
        </row>
        <row r="18991">
          <cell r="A18991" t="str">
            <v>Senior Data Engineer</v>
          </cell>
          <cell r="H18991">
            <v>45153.464999999997</v>
          </cell>
        </row>
        <row r="18992">
          <cell r="A18992" t="str">
            <v>Data Scientist</v>
          </cell>
          <cell r="H18992">
            <v>45086.720462962963</v>
          </cell>
        </row>
        <row r="18993">
          <cell r="A18993" t="str">
            <v>Data Engineer</v>
          </cell>
          <cell r="H18993">
            <v>45191.711122685178</v>
          </cell>
        </row>
        <row r="18994">
          <cell r="A18994" t="str">
            <v>Data Scientist</v>
          </cell>
          <cell r="H18994">
            <v>45001.9609837963</v>
          </cell>
        </row>
        <row r="18995">
          <cell r="A18995" t="str">
            <v>Data Engineer</v>
          </cell>
          <cell r="H18995">
            <v>45145.282731481479</v>
          </cell>
        </row>
        <row r="18996">
          <cell r="A18996" t="str">
            <v>Data Analyst</v>
          </cell>
          <cell r="H18996">
            <v>45099.667314814818</v>
          </cell>
        </row>
        <row r="18997">
          <cell r="A18997" t="str">
            <v>Data Analyst</v>
          </cell>
          <cell r="H18997">
            <v>45050.363877314812</v>
          </cell>
        </row>
        <row r="18998">
          <cell r="A18998" t="str">
            <v>Data Analyst</v>
          </cell>
          <cell r="H18998">
            <v>45227.293217592603</v>
          </cell>
        </row>
        <row r="18999">
          <cell r="A18999" t="str">
            <v>Data Scientist</v>
          </cell>
          <cell r="H18999">
            <v>45219.099895833337</v>
          </cell>
        </row>
        <row r="19000">
          <cell r="A19000" t="str">
            <v>Data Scientist</v>
          </cell>
          <cell r="H19000">
            <v>45083.377199074072</v>
          </cell>
        </row>
        <row r="19001">
          <cell r="A19001" t="str">
            <v>Data Engineer</v>
          </cell>
          <cell r="H19001">
            <v>45167.506736111107</v>
          </cell>
        </row>
        <row r="19002">
          <cell r="A19002" t="str">
            <v>Senior Data Analyst</v>
          </cell>
          <cell r="H19002">
            <v>45086.58457175926</v>
          </cell>
        </row>
        <row r="19003">
          <cell r="A19003" t="str">
            <v>Data Analyst</v>
          </cell>
          <cell r="H19003">
            <v>45029.626504629632</v>
          </cell>
        </row>
        <row r="19004">
          <cell r="A19004" t="str">
            <v>Senior Data Engineer</v>
          </cell>
          <cell r="H19004">
            <v>45033.817523148151</v>
          </cell>
        </row>
        <row r="19005">
          <cell r="A19005" t="str">
            <v>Data Scientist</v>
          </cell>
          <cell r="H19005">
            <v>45111.318391203713</v>
          </cell>
        </row>
        <row r="19006">
          <cell r="A19006" t="str">
            <v>Data Engineer</v>
          </cell>
          <cell r="H19006">
            <v>45154.886458333327</v>
          </cell>
        </row>
        <row r="19007">
          <cell r="A19007" t="str">
            <v>Data Scientist</v>
          </cell>
          <cell r="H19007">
            <v>45208.684328703697</v>
          </cell>
        </row>
        <row r="19008">
          <cell r="A19008" t="str">
            <v>Business Analyst</v>
          </cell>
          <cell r="H19008">
            <v>44944.126643518517</v>
          </cell>
        </row>
        <row r="19009">
          <cell r="A19009" t="str">
            <v>Data Analyst</v>
          </cell>
          <cell r="H19009">
            <v>45012.336655092593</v>
          </cell>
        </row>
        <row r="19010">
          <cell r="A19010" t="str">
            <v>Data Analyst</v>
          </cell>
          <cell r="H19010">
            <v>45102.833344907413</v>
          </cell>
        </row>
        <row r="19011">
          <cell r="A19011" t="str">
            <v>Data Engineer</v>
          </cell>
          <cell r="H19011">
            <v>45141.416909722233</v>
          </cell>
        </row>
        <row r="19012">
          <cell r="A19012" t="str">
            <v>Data Scientist</v>
          </cell>
          <cell r="H19012">
            <v>45135.294791666667</v>
          </cell>
        </row>
        <row r="19013">
          <cell r="A19013" t="str">
            <v>Data Analyst</v>
          </cell>
          <cell r="H19013">
            <v>45202.625810185193</v>
          </cell>
        </row>
        <row r="19014">
          <cell r="A19014" t="str">
            <v>Senior Data Engineer</v>
          </cell>
          <cell r="H19014">
            <v>45080.200439814813</v>
          </cell>
        </row>
        <row r="19015">
          <cell r="A19015" t="str">
            <v>Data Analyst</v>
          </cell>
          <cell r="H19015">
            <v>45217.750821759262</v>
          </cell>
        </row>
        <row r="19016">
          <cell r="A19016" t="str">
            <v>Data Scientist</v>
          </cell>
          <cell r="H19016">
            <v>45289.417858796303</v>
          </cell>
        </row>
        <row r="19017">
          <cell r="A19017" t="str">
            <v>Data Analyst</v>
          </cell>
          <cell r="H19017">
            <v>44980.478634259263</v>
          </cell>
        </row>
        <row r="19018">
          <cell r="A19018" t="str">
            <v>Data Engineer</v>
          </cell>
          <cell r="H19018">
            <v>44980.517175925917</v>
          </cell>
        </row>
        <row r="19019">
          <cell r="A19019" t="str">
            <v>Data Scientist</v>
          </cell>
          <cell r="H19019">
            <v>45127.001944444448</v>
          </cell>
        </row>
        <row r="19020">
          <cell r="A19020" t="str">
            <v>Data Scientist</v>
          </cell>
          <cell r="H19020">
            <v>45219.612766203703</v>
          </cell>
        </row>
        <row r="19021">
          <cell r="A19021" t="str">
            <v>Data Analyst</v>
          </cell>
          <cell r="H19021">
            <v>44984.845879629633</v>
          </cell>
        </row>
        <row r="19022">
          <cell r="A19022" t="str">
            <v>Senior Data Engineer</v>
          </cell>
          <cell r="H19022">
            <v>44987.507187499999</v>
          </cell>
        </row>
        <row r="19023">
          <cell r="A19023" t="str">
            <v>Data Scientist</v>
          </cell>
          <cell r="H19023">
            <v>45275.251331018517</v>
          </cell>
        </row>
        <row r="19024">
          <cell r="A19024" t="str">
            <v>Data Analyst</v>
          </cell>
          <cell r="H19024">
            <v>44938.876562500001</v>
          </cell>
        </row>
        <row r="19025">
          <cell r="A19025" t="str">
            <v>Data Scientist</v>
          </cell>
          <cell r="H19025">
            <v>45272.705335648148</v>
          </cell>
        </row>
        <row r="19026">
          <cell r="A19026" t="str">
            <v>Data Engineer</v>
          </cell>
          <cell r="H19026">
            <v>44991.551157407397</v>
          </cell>
        </row>
        <row r="19027">
          <cell r="A19027" t="str">
            <v>Software Engineer</v>
          </cell>
          <cell r="H19027">
            <v>45037.167939814812</v>
          </cell>
        </row>
        <row r="19028">
          <cell r="A19028" t="str">
            <v>Data Engineer</v>
          </cell>
          <cell r="H19028">
            <v>45034.695520833331</v>
          </cell>
        </row>
        <row r="19029">
          <cell r="A19029" t="str">
            <v>Data Scientist</v>
          </cell>
          <cell r="H19029">
            <v>45134.29478009259</v>
          </cell>
        </row>
        <row r="19030">
          <cell r="A19030" t="str">
            <v>Data Engineer</v>
          </cell>
          <cell r="H19030">
            <v>45020.924490740741</v>
          </cell>
        </row>
        <row r="19031">
          <cell r="A19031" t="str">
            <v>Data Analyst</v>
          </cell>
          <cell r="H19031">
            <v>45082.376608796287</v>
          </cell>
        </row>
        <row r="19032">
          <cell r="A19032" t="str">
            <v>Data Engineer</v>
          </cell>
          <cell r="H19032">
            <v>45138.357777777783</v>
          </cell>
        </row>
        <row r="19033">
          <cell r="A19033" t="str">
            <v>Data Engineer</v>
          </cell>
          <cell r="H19033">
            <v>45182.502951388888</v>
          </cell>
        </row>
        <row r="19034">
          <cell r="A19034" t="str">
            <v>Data Scientist</v>
          </cell>
          <cell r="H19034">
            <v>44947.505439814813</v>
          </cell>
        </row>
        <row r="19035">
          <cell r="A19035" t="str">
            <v>Senior Data Scientist</v>
          </cell>
          <cell r="H19035">
            <v>45223.960763888892</v>
          </cell>
        </row>
        <row r="19036">
          <cell r="A19036" t="str">
            <v>Data Scientist</v>
          </cell>
          <cell r="H19036">
            <v>45062.719814814824</v>
          </cell>
        </row>
        <row r="19037">
          <cell r="A19037" t="str">
            <v>Data Scientist</v>
          </cell>
          <cell r="H19037">
            <v>45261.335011574083</v>
          </cell>
        </row>
        <row r="19038">
          <cell r="A19038" t="str">
            <v>Data Analyst</v>
          </cell>
          <cell r="H19038">
            <v>45145.417037037027</v>
          </cell>
        </row>
        <row r="19039">
          <cell r="A19039" t="str">
            <v>Data Engineer</v>
          </cell>
          <cell r="H19039">
            <v>45082.675011574072</v>
          </cell>
        </row>
        <row r="19040">
          <cell r="A19040" t="str">
            <v>Software Engineer</v>
          </cell>
          <cell r="H19040">
            <v>45012.598634259259</v>
          </cell>
        </row>
        <row r="19041">
          <cell r="A19041" t="str">
            <v>Data Analyst</v>
          </cell>
          <cell r="H19041">
            <v>45041.625023148154</v>
          </cell>
        </row>
        <row r="19042">
          <cell r="A19042" t="str">
            <v>Data Analyst</v>
          </cell>
          <cell r="H19042">
            <v>45102.375127314823</v>
          </cell>
        </row>
        <row r="19043">
          <cell r="A19043" t="str">
            <v>Business Analyst</v>
          </cell>
          <cell r="H19043">
            <v>45156.417581018519</v>
          </cell>
        </row>
        <row r="19044">
          <cell r="A19044" t="str">
            <v>Senior Data Scientist</v>
          </cell>
          <cell r="H19044">
            <v>45044.252638888887</v>
          </cell>
        </row>
        <row r="19045">
          <cell r="A19045" t="str">
            <v>Data Scientist</v>
          </cell>
          <cell r="H19045">
            <v>44935.857673611114</v>
          </cell>
        </row>
        <row r="19046">
          <cell r="A19046" t="str">
            <v>Data Scientist</v>
          </cell>
          <cell r="H19046">
            <v>45043.650543981479</v>
          </cell>
        </row>
        <row r="19047">
          <cell r="A19047" t="str">
            <v>Data Analyst</v>
          </cell>
          <cell r="H19047">
            <v>44985.710428240738</v>
          </cell>
        </row>
        <row r="19048">
          <cell r="A19048" t="str">
            <v>Business Analyst</v>
          </cell>
          <cell r="H19048">
            <v>45152.001284722217</v>
          </cell>
        </row>
        <row r="19049">
          <cell r="A19049" t="str">
            <v>Data Analyst</v>
          </cell>
          <cell r="H19049">
            <v>45210.625219907408</v>
          </cell>
        </row>
        <row r="19050">
          <cell r="A19050" t="str">
            <v>Data Analyst</v>
          </cell>
          <cell r="H19050">
            <v>45091.875891203701</v>
          </cell>
        </row>
        <row r="19051">
          <cell r="A19051" t="str">
            <v>Data Analyst</v>
          </cell>
          <cell r="H19051">
            <v>45248.374988425923</v>
          </cell>
        </row>
        <row r="19052">
          <cell r="A19052" t="str">
            <v>Data Engineer</v>
          </cell>
          <cell r="H19052">
            <v>45005.678553240738</v>
          </cell>
        </row>
        <row r="19053">
          <cell r="A19053" t="str">
            <v>Data Engineer</v>
          </cell>
          <cell r="H19053">
            <v>44988.506064814806</v>
          </cell>
        </row>
        <row r="19054">
          <cell r="A19054" t="str">
            <v>Senior Data Analyst</v>
          </cell>
          <cell r="H19054">
            <v>45098.917349537027</v>
          </cell>
        </row>
        <row r="19055">
          <cell r="A19055" t="str">
            <v>Data Analyst</v>
          </cell>
          <cell r="H19055">
            <v>45086.680833333332</v>
          </cell>
        </row>
        <row r="19056">
          <cell r="A19056" t="str">
            <v>Data Analyst</v>
          </cell>
          <cell r="H19056">
            <v>45273.45925925926</v>
          </cell>
        </row>
        <row r="19057">
          <cell r="A19057" t="str">
            <v>Data Engineer</v>
          </cell>
          <cell r="H19057">
            <v>45137.045567129629</v>
          </cell>
        </row>
        <row r="19058">
          <cell r="A19058" t="str">
            <v>Senior Data Engineer</v>
          </cell>
          <cell r="H19058">
            <v>45142.876087962963</v>
          </cell>
        </row>
        <row r="19059">
          <cell r="A19059" t="str">
            <v>Data Analyst</v>
          </cell>
          <cell r="H19059">
            <v>44974.793379629627</v>
          </cell>
        </row>
        <row r="19060">
          <cell r="A19060" t="str">
            <v>Data Analyst</v>
          </cell>
          <cell r="H19060">
            <v>45149.270856481482</v>
          </cell>
        </row>
        <row r="19061">
          <cell r="A19061" t="str">
            <v>Senior Data Engineer</v>
          </cell>
          <cell r="H19061">
            <v>44973.965300925927</v>
          </cell>
        </row>
        <row r="19062">
          <cell r="A19062" t="str">
            <v>Senior Data Analyst</v>
          </cell>
          <cell r="H19062">
            <v>45034.376122685193</v>
          </cell>
        </row>
        <row r="19063">
          <cell r="A19063" t="str">
            <v>Data Analyst</v>
          </cell>
          <cell r="H19063">
            <v>45133.754004629627</v>
          </cell>
        </row>
        <row r="19064">
          <cell r="A19064" t="str">
            <v>Data Analyst</v>
          </cell>
          <cell r="H19064">
            <v>45154.501111111109</v>
          </cell>
        </row>
        <row r="19065">
          <cell r="A19065" t="str">
            <v>Senior Data Scientist</v>
          </cell>
          <cell r="H19065">
            <v>45126.752743055556</v>
          </cell>
        </row>
        <row r="19066">
          <cell r="A19066" t="str">
            <v>Data Analyst</v>
          </cell>
          <cell r="H19066">
            <v>45290.374965277777</v>
          </cell>
        </row>
        <row r="19067">
          <cell r="A19067" t="str">
            <v>Data Scientist</v>
          </cell>
          <cell r="H19067">
            <v>44930.589375000003</v>
          </cell>
        </row>
        <row r="19068">
          <cell r="A19068" t="str">
            <v>Data Scientist</v>
          </cell>
          <cell r="H19068">
            <v>45113.003900462973</v>
          </cell>
        </row>
        <row r="19069">
          <cell r="A19069" t="str">
            <v>Data Engineer</v>
          </cell>
          <cell r="H19069">
            <v>45277.589305555557</v>
          </cell>
        </row>
        <row r="19070">
          <cell r="A19070" t="str">
            <v>Data Analyst</v>
          </cell>
          <cell r="H19070">
            <v>45157.250335648147</v>
          </cell>
        </row>
        <row r="19071">
          <cell r="A19071" t="str">
            <v>Data Analyst</v>
          </cell>
          <cell r="H19071">
            <v>45178.292407407411</v>
          </cell>
        </row>
        <row r="19072">
          <cell r="A19072" t="str">
            <v>Senior Data Engineer</v>
          </cell>
          <cell r="H19072">
            <v>44965.542997685188</v>
          </cell>
        </row>
        <row r="19073">
          <cell r="A19073" t="str">
            <v>Data Analyst</v>
          </cell>
          <cell r="H19073">
            <v>45162.731493055559</v>
          </cell>
        </row>
        <row r="19074">
          <cell r="A19074" t="str">
            <v>Senior Data Engineer</v>
          </cell>
          <cell r="H19074">
            <v>45058.671458333331</v>
          </cell>
        </row>
        <row r="19075">
          <cell r="A19075" t="str">
            <v>Data Analyst</v>
          </cell>
          <cell r="H19075">
            <v>45218.856851851851</v>
          </cell>
        </row>
        <row r="19076">
          <cell r="A19076" t="str">
            <v>Data Analyst</v>
          </cell>
          <cell r="H19076">
            <v>45189.792395833327</v>
          </cell>
        </row>
        <row r="19077">
          <cell r="A19077" t="str">
            <v>Data Engineer</v>
          </cell>
          <cell r="H19077">
            <v>45102.375150462962</v>
          </cell>
        </row>
        <row r="19078">
          <cell r="A19078" t="str">
            <v>Data Engineer</v>
          </cell>
          <cell r="H19078">
            <v>45140.840740740743</v>
          </cell>
        </row>
        <row r="19079">
          <cell r="A19079" t="str">
            <v>Data Analyst</v>
          </cell>
          <cell r="H19079">
            <v>45166.750532407408</v>
          </cell>
        </row>
        <row r="19080">
          <cell r="A19080" t="str">
            <v>Data Engineer</v>
          </cell>
          <cell r="H19080">
            <v>45089.894409722219</v>
          </cell>
        </row>
        <row r="19081">
          <cell r="A19081" t="str">
            <v>Business Analyst</v>
          </cell>
          <cell r="H19081">
            <v>45216.626215277778</v>
          </cell>
        </row>
        <row r="19082">
          <cell r="A19082" t="str">
            <v>Data Analyst</v>
          </cell>
          <cell r="H19082">
            <v>45259.291701388887</v>
          </cell>
        </row>
        <row r="19083">
          <cell r="A19083" t="str">
            <v>Business Analyst</v>
          </cell>
          <cell r="H19083">
            <v>45211.625567129631</v>
          </cell>
        </row>
        <row r="19084">
          <cell r="A19084" t="str">
            <v>Data Scientist</v>
          </cell>
          <cell r="H19084">
            <v>45157.496793981481</v>
          </cell>
        </row>
        <row r="19085">
          <cell r="A19085" t="str">
            <v>Data Analyst</v>
          </cell>
          <cell r="H19085">
            <v>45114.916643518518</v>
          </cell>
        </row>
        <row r="19086">
          <cell r="A19086" t="str">
            <v>Data Analyst</v>
          </cell>
          <cell r="H19086">
            <v>45177.071388888893</v>
          </cell>
        </row>
        <row r="19087">
          <cell r="A19087" t="str">
            <v>Data Analyst</v>
          </cell>
          <cell r="H19087">
            <v>45249.333611111113</v>
          </cell>
        </row>
        <row r="19088">
          <cell r="A19088" t="str">
            <v>Business Analyst</v>
          </cell>
          <cell r="H19088">
            <v>45283.292060185187</v>
          </cell>
        </row>
        <row r="19089">
          <cell r="A19089" t="str">
            <v>Data Scientist</v>
          </cell>
          <cell r="H19089">
            <v>44993.793819444443</v>
          </cell>
        </row>
        <row r="19090">
          <cell r="A19090" t="str">
            <v>Data Scientist</v>
          </cell>
          <cell r="H19090">
            <v>45281.656481481477</v>
          </cell>
        </row>
        <row r="19091">
          <cell r="A19091" t="str">
            <v>Data Engineer</v>
          </cell>
          <cell r="H19091">
            <v>45116.602349537039</v>
          </cell>
        </row>
        <row r="19092">
          <cell r="A19092" t="str">
            <v>Data Analyst</v>
          </cell>
          <cell r="H19092">
            <v>44952.959467592591</v>
          </cell>
        </row>
        <row r="19093">
          <cell r="A19093" t="str">
            <v>Data Analyst</v>
          </cell>
          <cell r="H19093">
            <v>45270.167222222219</v>
          </cell>
        </row>
        <row r="19094">
          <cell r="A19094" t="str">
            <v>Data Analyst</v>
          </cell>
          <cell r="H19094">
            <v>45276.041817129633</v>
          </cell>
        </row>
        <row r="19095">
          <cell r="A19095" t="str">
            <v>Data Scientist</v>
          </cell>
          <cell r="H19095">
            <v>44966.002372685187</v>
          </cell>
        </row>
        <row r="19096">
          <cell r="A19096" t="str">
            <v>Data Scientist</v>
          </cell>
          <cell r="H19096">
            <v>45240.640636574077</v>
          </cell>
        </row>
        <row r="19097">
          <cell r="A19097" t="str">
            <v>Data Analyst</v>
          </cell>
          <cell r="H19097">
            <v>44999.646493055552</v>
          </cell>
        </row>
        <row r="19098">
          <cell r="A19098" t="str">
            <v>Data Scientist</v>
          </cell>
          <cell r="H19098">
            <v>44988.46166666667</v>
          </cell>
        </row>
        <row r="19099">
          <cell r="A19099" t="str">
            <v>Data Engineer</v>
          </cell>
          <cell r="H19099">
            <v>45154.934583333343</v>
          </cell>
        </row>
        <row r="19100">
          <cell r="A19100" t="str">
            <v>Data Analyst</v>
          </cell>
          <cell r="H19100">
            <v>44956.000798611109</v>
          </cell>
        </row>
        <row r="19101">
          <cell r="A19101" t="str">
            <v>Machine Learning Engineer</v>
          </cell>
          <cell r="H19101">
            <v>45086.634571759263</v>
          </cell>
        </row>
        <row r="19102">
          <cell r="A19102" t="str">
            <v>Data Scientist</v>
          </cell>
          <cell r="H19102">
            <v>45140.753946759258</v>
          </cell>
        </row>
        <row r="19103">
          <cell r="A19103" t="str">
            <v>Data Scientist</v>
          </cell>
          <cell r="H19103">
            <v>45048.709293981483</v>
          </cell>
        </row>
        <row r="19104">
          <cell r="A19104" t="str">
            <v>Data Scientist</v>
          </cell>
          <cell r="H19104">
            <v>45114.376203703701</v>
          </cell>
        </row>
        <row r="19105">
          <cell r="A19105" t="str">
            <v>Data Analyst</v>
          </cell>
          <cell r="H19105">
            <v>44978.681909722232</v>
          </cell>
        </row>
        <row r="19106">
          <cell r="A19106" t="str">
            <v>Data Analyst</v>
          </cell>
          <cell r="H19106">
            <v>45078.375763888893</v>
          </cell>
        </row>
        <row r="19107">
          <cell r="A19107" t="str">
            <v>Data Analyst</v>
          </cell>
          <cell r="H19107">
            <v>45108.718321759261</v>
          </cell>
        </row>
        <row r="19108">
          <cell r="A19108" t="str">
            <v>Data Analyst</v>
          </cell>
          <cell r="H19108">
            <v>45170.529305555552</v>
          </cell>
        </row>
        <row r="19109">
          <cell r="A19109" t="str">
            <v>Data Analyst</v>
          </cell>
          <cell r="H19109">
            <v>45141.626388888893</v>
          </cell>
        </row>
        <row r="19110">
          <cell r="A19110" t="str">
            <v>Data Scientist</v>
          </cell>
          <cell r="H19110">
            <v>45030.252893518518</v>
          </cell>
        </row>
        <row r="19111">
          <cell r="A19111" t="str">
            <v>Data Scientist</v>
          </cell>
          <cell r="H19111">
            <v>45154.542638888888</v>
          </cell>
        </row>
        <row r="19112">
          <cell r="A19112" t="str">
            <v>Business Analyst</v>
          </cell>
          <cell r="H19112">
            <v>45190.709097222221</v>
          </cell>
        </row>
        <row r="19113">
          <cell r="A19113" t="str">
            <v>Data Scientist</v>
          </cell>
          <cell r="H19113">
            <v>45161.419756944437</v>
          </cell>
        </row>
        <row r="19114">
          <cell r="A19114" t="str">
            <v>Data Analyst</v>
          </cell>
          <cell r="H19114">
            <v>45021.916666666657</v>
          </cell>
        </row>
        <row r="19115">
          <cell r="A19115" t="str">
            <v>Data Analyst</v>
          </cell>
          <cell r="H19115">
            <v>45047.793541666673</v>
          </cell>
        </row>
        <row r="19116">
          <cell r="A19116" t="str">
            <v>Data Scientist</v>
          </cell>
          <cell r="H19116">
            <v>45175.000798611109</v>
          </cell>
        </row>
        <row r="19117">
          <cell r="A19117" t="str">
            <v>Senior Data Scientist</v>
          </cell>
          <cell r="H19117">
            <v>45127.791261574072</v>
          </cell>
        </row>
        <row r="19118">
          <cell r="A19118" t="str">
            <v>Data Scientist</v>
          </cell>
          <cell r="H19118">
            <v>45192.307256944441</v>
          </cell>
        </row>
        <row r="19119">
          <cell r="A19119" t="str">
            <v>Senior Data Engineer</v>
          </cell>
          <cell r="H19119">
            <v>45016.881331018521</v>
          </cell>
        </row>
        <row r="19120">
          <cell r="A19120" t="str">
            <v>Machine Learning Engineer</v>
          </cell>
          <cell r="H19120">
            <v>45055.547974537039</v>
          </cell>
        </row>
        <row r="19121">
          <cell r="A19121" t="str">
            <v>Data Scientist</v>
          </cell>
          <cell r="H19121">
            <v>45109.997025462973</v>
          </cell>
        </row>
        <row r="19122">
          <cell r="A19122" t="str">
            <v>Data Engineer</v>
          </cell>
          <cell r="H19122">
            <v>45096.985393518517</v>
          </cell>
        </row>
        <row r="19123">
          <cell r="A19123" t="str">
            <v>Senior Data Scientist</v>
          </cell>
          <cell r="H19123">
            <v>45247.461296296293</v>
          </cell>
        </row>
        <row r="19124">
          <cell r="A19124" t="str">
            <v>Data Scientist</v>
          </cell>
          <cell r="H19124">
            <v>45082.545173611114</v>
          </cell>
        </row>
        <row r="19125">
          <cell r="A19125" t="str">
            <v>Senior Data Scientist</v>
          </cell>
          <cell r="H19125">
            <v>45000.669016203698</v>
          </cell>
        </row>
        <row r="19126">
          <cell r="A19126" t="str">
            <v>Data Scientist</v>
          </cell>
          <cell r="H19126">
            <v>45029.919687499998</v>
          </cell>
        </row>
        <row r="19127">
          <cell r="A19127" t="str">
            <v>Data Scientist</v>
          </cell>
          <cell r="H19127">
            <v>45289.01667824074</v>
          </cell>
        </row>
        <row r="19128">
          <cell r="A19128" t="str">
            <v>Data Scientist</v>
          </cell>
          <cell r="H19128">
            <v>45089.012442129628</v>
          </cell>
        </row>
        <row r="19129">
          <cell r="A19129" t="str">
            <v>Data Scientist</v>
          </cell>
          <cell r="H19129">
            <v>44969.462152777778</v>
          </cell>
        </row>
        <row r="19130">
          <cell r="A19130" t="str">
            <v>Senior Data Engineer</v>
          </cell>
          <cell r="H19130">
            <v>45169.593402777777</v>
          </cell>
        </row>
        <row r="19131">
          <cell r="A19131" t="str">
            <v>Data Analyst</v>
          </cell>
          <cell r="H19131">
            <v>45252.125092592592</v>
          </cell>
        </row>
        <row r="19132">
          <cell r="A19132" t="str">
            <v>Data Analyst</v>
          </cell>
          <cell r="H19132">
            <v>45006.803657407407</v>
          </cell>
        </row>
        <row r="19133">
          <cell r="A19133" t="str">
            <v>Data Scientist</v>
          </cell>
          <cell r="H19133">
            <v>45048.602592592593</v>
          </cell>
        </row>
        <row r="19134">
          <cell r="A19134" t="str">
            <v>Senior Data Scientist</v>
          </cell>
          <cell r="H19134">
            <v>44981.986701388887</v>
          </cell>
        </row>
        <row r="19135">
          <cell r="A19135" t="str">
            <v>Data Scientist</v>
          </cell>
          <cell r="H19135">
            <v>45226.460416666669</v>
          </cell>
        </row>
        <row r="19136">
          <cell r="A19136" t="str">
            <v>Data Analyst</v>
          </cell>
          <cell r="H19136">
            <v>45096.959131944437</v>
          </cell>
        </row>
        <row r="19137">
          <cell r="A19137" t="str">
            <v>Data Engineer</v>
          </cell>
          <cell r="H19137">
            <v>45125.807164351849</v>
          </cell>
        </row>
        <row r="19138">
          <cell r="A19138" t="str">
            <v>Data Engineer</v>
          </cell>
          <cell r="H19138">
            <v>45160.630381944437</v>
          </cell>
        </row>
        <row r="19139">
          <cell r="A19139" t="str">
            <v>Data Analyst</v>
          </cell>
          <cell r="H19139">
            <v>45234.376354166663</v>
          </cell>
        </row>
        <row r="19140">
          <cell r="A19140" t="str">
            <v>Data Engineer</v>
          </cell>
          <cell r="H19140">
            <v>45062.718599537038</v>
          </cell>
        </row>
        <row r="19141">
          <cell r="A19141" t="str">
            <v>Data Engineer</v>
          </cell>
          <cell r="H19141">
            <v>45057.693807870368</v>
          </cell>
        </row>
        <row r="19142">
          <cell r="A19142" t="str">
            <v>Data Analyst</v>
          </cell>
          <cell r="H19142">
            <v>45132.625023148154</v>
          </cell>
        </row>
        <row r="19143">
          <cell r="A19143" t="str">
            <v>Data Analyst</v>
          </cell>
          <cell r="H19143">
            <v>45190.568576388891</v>
          </cell>
        </row>
        <row r="19144">
          <cell r="A19144" t="str">
            <v>Data Analyst</v>
          </cell>
          <cell r="H19144">
            <v>45190.62572916667</v>
          </cell>
        </row>
        <row r="19145">
          <cell r="A19145" t="str">
            <v>Senior Data Engineer</v>
          </cell>
          <cell r="H19145">
            <v>45049.324571759258</v>
          </cell>
        </row>
        <row r="19146">
          <cell r="A19146" t="str">
            <v>Data Analyst</v>
          </cell>
          <cell r="H19146">
            <v>45056.679340277777</v>
          </cell>
        </row>
        <row r="19147">
          <cell r="A19147" t="str">
            <v>Data Engineer</v>
          </cell>
          <cell r="H19147">
            <v>45048.307106481479</v>
          </cell>
        </row>
        <row r="19148">
          <cell r="A19148" t="str">
            <v>Data Analyst</v>
          </cell>
          <cell r="H19148">
            <v>45059.749907407408</v>
          </cell>
        </row>
        <row r="19149">
          <cell r="A19149" t="str">
            <v>Data Scientist</v>
          </cell>
          <cell r="H19149">
            <v>45044.473923611113</v>
          </cell>
        </row>
        <row r="19150">
          <cell r="A19150" t="str">
            <v>Business Analyst</v>
          </cell>
          <cell r="H19150">
            <v>45186.252476851849</v>
          </cell>
        </row>
        <row r="19151">
          <cell r="A19151" t="str">
            <v>Data Scientist</v>
          </cell>
          <cell r="H19151">
            <v>45009.563993055563</v>
          </cell>
        </row>
        <row r="19152">
          <cell r="A19152" t="str">
            <v>Data Engineer</v>
          </cell>
          <cell r="H19152">
            <v>44988.563252314823</v>
          </cell>
        </row>
        <row r="19153">
          <cell r="A19153" t="str">
            <v>Data Scientist</v>
          </cell>
          <cell r="H19153">
            <v>45265.709814814807</v>
          </cell>
        </row>
        <row r="19154">
          <cell r="A19154" t="str">
            <v>Data Engineer</v>
          </cell>
          <cell r="H19154">
            <v>45034.881423611107</v>
          </cell>
        </row>
        <row r="19155">
          <cell r="A19155" t="str">
            <v>Business Analyst</v>
          </cell>
          <cell r="H19155">
            <v>45184.917650462958</v>
          </cell>
        </row>
        <row r="19156">
          <cell r="A19156" t="str">
            <v>Data Analyst</v>
          </cell>
          <cell r="H19156">
            <v>45096.56454861111</v>
          </cell>
        </row>
        <row r="19157">
          <cell r="A19157" t="str">
            <v>Data Scientist</v>
          </cell>
          <cell r="H19157">
            <v>45154.670300925929</v>
          </cell>
        </row>
        <row r="19158">
          <cell r="A19158" t="str">
            <v>Data Scientist</v>
          </cell>
          <cell r="H19158">
            <v>45161.002881944441</v>
          </cell>
        </row>
        <row r="19159">
          <cell r="A19159" t="str">
            <v>Data Analyst</v>
          </cell>
          <cell r="H19159">
            <v>45119.626423611109</v>
          </cell>
        </row>
        <row r="19160">
          <cell r="A19160" t="str">
            <v>Senior Data Scientist</v>
          </cell>
          <cell r="H19160">
            <v>45138.795752314807</v>
          </cell>
        </row>
        <row r="19161">
          <cell r="A19161" t="str">
            <v>Machine Learning Engineer</v>
          </cell>
          <cell r="H19161">
            <v>45099.960682870369</v>
          </cell>
        </row>
        <row r="19162">
          <cell r="A19162" t="str">
            <v>Data Engineer</v>
          </cell>
          <cell r="H19162">
            <v>45007.938518518517</v>
          </cell>
        </row>
        <row r="19163">
          <cell r="A19163" t="str">
            <v>Data Analyst</v>
          </cell>
          <cell r="H19163">
            <v>44995.335810185177</v>
          </cell>
        </row>
        <row r="19164">
          <cell r="A19164" t="str">
            <v>Data Engineer</v>
          </cell>
          <cell r="H19164">
            <v>45085.658148148148</v>
          </cell>
        </row>
        <row r="19165">
          <cell r="A19165" t="str">
            <v>Data Analyst</v>
          </cell>
          <cell r="H19165">
            <v>45115.625254629631</v>
          </cell>
        </row>
        <row r="19166">
          <cell r="A19166" t="str">
            <v>Data Analyst</v>
          </cell>
          <cell r="H19166">
            <v>45102.542245370372</v>
          </cell>
        </row>
        <row r="19167">
          <cell r="A19167" t="str">
            <v>Data Scientist</v>
          </cell>
          <cell r="H19167">
            <v>45013.503958333327</v>
          </cell>
        </row>
        <row r="19168">
          <cell r="A19168" t="str">
            <v>Data Scientist</v>
          </cell>
          <cell r="H19168">
            <v>45189.251863425918</v>
          </cell>
        </row>
        <row r="19169">
          <cell r="A19169" t="str">
            <v>Data Analyst</v>
          </cell>
          <cell r="H19169">
            <v>45185.625509259262</v>
          </cell>
        </row>
        <row r="19170">
          <cell r="A19170" t="str">
            <v>Senior Data Scientist</v>
          </cell>
          <cell r="H19170">
            <v>45168.836423611108</v>
          </cell>
        </row>
        <row r="19171">
          <cell r="A19171" t="str">
            <v>Data Analyst</v>
          </cell>
          <cell r="H19171">
            <v>45016.709652777783</v>
          </cell>
        </row>
        <row r="19172">
          <cell r="A19172" t="str">
            <v>Data Analyst</v>
          </cell>
          <cell r="H19172">
            <v>45209.750509259262</v>
          </cell>
        </row>
        <row r="19173">
          <cell r="A19173" t="str">
            <v>Data Analyst</v>
          </cell>
          <cell r="H19173">
            <v>45071.417245370372</v>
          </cell>
        </row>
        <row r="19174">
          <cell r="A19174" t="str">
            <v>Data Analyst</v>
          </cell>
          <cell r="H19174">
            <v>44995.305671296293</v>
          </cell>
        </row>
        <row r="19175">
          <cell r="A19175" t="str">
            <v>Data Engineer</v>
          </cell>
          <cell r="H19175">
            <v>45093.407696759263</v>
          </cell>
        </row>
        <row r="19176">
          <cell r="A19176" t="str">
            <v>Data Analyst</v>
          </cell>
          <cell r="H19176">
            <v>45239.375451388893</v>
          </cell>
        </row>
        <row r="19177">
          <cell r="A19177" t="str">
            <v>Business Analyst</v>
          </cell>
          <cell r="H19177">
            <v>45174.626620370371</v>
          </cell>
        </row>
        <row r="19178">
          <cell r="A19178" t="str">
            <v>Software Engineer</v>
          </cell>
          <cell r="H19178">
            <v>44944.557754629634</v>
          </cell>
        </row>
        <row r="19179">
          <cell r="A19179" t="str">
            <v>Data Analyst</v>
          </cell>
          <cell r="H19179">
            <v>45166.843819444453</v>
          </cell>
        </row>
        <row r="19180">
          <cell r="A19180" t="str">
            <v>Senior Data Analyst</v>
          </cell>
          <cell r="H19180">
            <v>45153.995266203703</v>
          </cell>
        </row>
        <row r="19181">
          <cell r="A19181" t="str">
            <v>Data Analyst</v>
          </cell>
          <cell r="H19181">
            <v>44974.709699074083</v>
          </cell>
        </row>
        <row r="19182">
          <cell r="A19182" t="str">
            <v>Data Engineer</v>
          </cell>
          <cell r="H19182">
            <v>45061.01935185185</v>
          </cell>
        </row>
        <row r="19183">
          <cell r="A19183" t="str">
            <v>Data Scientist</v>
          </cell>
          <cell r="H19183">
            <v>45033.900335648148</v>
          </cell>
        </row>
        <row r="19184">
          <cell r="A19184" t="str">
            <v>Data Analyst</v>
          </cell>
          <cell r="H19184">
            <v>45239.500844907408</v>
          </cell>
        </row>
        <row r="19185">
          <cell r="A19185" t="str">
            <v>Data Analyst</v>
          </cell>
          <cell r="H19185">
            <v>45050.666712962957</v>
          </cell>
        </row>
        <row r="19186">
          <cell r="A19186" t="str">
            <v>Data Scientist</v>
          </cell>
          <cell r="H19186">
            <v>45099.586053240739</v>
          </cell>
        </row>
        <row r="19187">
          <cell r="A19187" t="str">
            <v>Data Analyst</v>
          </cell>
          <cell r="H19187">
            <v>45166.458553240736</v>
          </cell>
        </row>
        <row r="19188">
          <cell r="A19188" t="str">
            <v>Data Engineer</v>
          </cell>
          <cell r="H19188">
            <v>45016.883090277777</v>
          </cell>
        </row>
        <row r="19189">
          <cell r="A19189" t="str">
            <v>Senior Data Scientist</v>
          </cell>
          <cell r="H19189">
            <v>45247.461689814823</v>
          </cell>
        </row>
        <row r="19190">
          <cell r="A19190" t="str">
            <v>Data Engineer</v>
          </cell>
          <cell r="H19190">
            <v>45098.046759259261</v>
          </cell>
        </row>
        <row r="19191">
          <cell r="A19191" t="str">
            <v>Data Scientist</v>
          </cell>
          <cell r="H19191">
            <v>45275.961053240739</v>
          </cell>
        </row>
        <row r="19192">
          <cell r="A19192" t="str">
            <v>Software Engineer</v>
          </cell>
          <cell r="H19192">
            <v>44964.595208333332</v>
          </cell>
        </row>
        <row r="19193">
          <cell r="A19193" t="str">
            <v>Data Engineer</v>
          </cell>
          <cell r="H19193">
            <v>45149.589942129627</v>
          </cell>
        </row>
        <row r="19194">
          <cell r="A19194" t="str">
            <v>Data Engineer</v>
          </cell>
          <cell r="H19194">
            <v>44948.299930555557</v>
          </cell>
        </row>
        <row r="19195">
          <cell r="A19195" t="str">
            <v>Data Engineer</v>
          </cell>
          <cell r="H19195">
            <v>45278.668449074074</v>
          </cell>
        </row>
        <row r="19196">
          <cell r="A19196" t="str">
            <v>Data Engineer</v>
          </cell>
          <cell r="H19196">
            <v>45252.006064814806</v>
          </cell>
        </row>
        <row r="19197">
          <cell r="A19197" t="str">
            <v>Data Analyst</v>
          </cell>
          <cell r="H19197">
            <v>45108.376076388893</v>
          </cell>
        </row>
        <row r="19198">
          <cell r="A19198" t="str">
            <v>Data Engineer</v>
          </cell>
          <cell r="H19198">
            <v>44994.556631944448</v>
          </cell>
        </row>
        <row r="19199">
          <cell r="A19199" t="str">
            <v>Data Engineer</v>
          </cell>
          <cell r="H19199">
            <v>45041.92050925926</v>
          </cell>
        </row>
        <row r="19200">
          <cell r="A19200" t="str">
            <v>Senior Data Engineer</v>
          </cell>
          <cell r="H19200">
            <v>45209.715266203697</v>
          </cell>
        </row>
        <row r="19201">
          <cell r="A19201" t="str">
            <v>Data Engineer</v>
          </cell>
          <cell r="H19201">
            <v>45126.226944444446</v>
          </cell>
        </row>
        <row r="19202">
          <cell r="A19202" t="str">
            <v>Senior Data Analyst</v>
          </cell>
          <cell r="H19202">
            <v>44930.019976851851</v>
          </cell>
        </row>
        <row r="19203">
          <cell r="A19203" t="str">
            <v>Data Analyst</v>
          </cell>
          <cell r="H19203">
            <v>45204.750520833331</v>
          </cell>
        </row>
        <row r="19204">
          <cell r="A19204" t="str">
            <v>Data Analyst</v>
          </cell>
          <cell r="H19204">
            <v>45023.751446759263</v>
          </cell>
        </row>
        <row r="19205">
          <cell r="A19205" t="str">
            <v>Data Analyst</v>
          </cell>
          <cell r="H19205">
            <v>45230.83421296296</v>
          </cell>
        </row>
        <row r="19206">
          <cell r="A19206" t="str">
            <v>Data Analyst</v>
          </cell>
          <cell r="H19206">
            <v>45112.874988425923</v>
          </cell>
        </row>
        <row r="19207">
          <cell r="A19207" t="str">
            <v>Senior Data Engineer</v>
          </cell>
          <cell r="H19207">
            <v>45049.61209490741</v>
          </cell>
        </row>
        <row r="19208">
          <cell r="A19208" t="str">
            <v>Data Analyst</v>
          </cell>
          <cell r="H19208">
            <v>45245.500277777777</v>
          </cell>
        </row>
        <row r="19209">
          <cell r="A19209" t="str">
            <v>Senior Data Analyst</v>
          </cell>
          <cell r="H19209">
            <v>45048.291701388887</v>
          </cell>
        </row>
        <row r="19210">
          <cell r="A19210" t="str">
            <v>Data Engineer</v>
          </cell>
          <cell r="H19210">
            <v>44987.351747685178</v>
          </cell>
        </row>
        <row r="19211">
          <cell r="A19211" t="str">
            <v>Senior Data Scientist</v>
          </cell>
          <cell r="H19211">
            <v>45105.503460648149</v>
          </cell>
        </row>
        <row r="19212">
          <cell r="A19212" t="str">
            <v>Data Analyst</v>
          </cell>
          <cell r="H19212">
            <v>45112.925023148149</v>
          </cell>
        </row>
        <row r="19213">
          <cell r="A19213" t="str">
            <v>Data Analyst</v>
          </cell>
          <cell r="H19213">
            <v>45149.860381944447</v>
          </cell>
        </row>
        <row r="19214">
          <cell r="A19214" t="str">
            <v>Data Scientist</v>
          </cell>
          <cell r="H19214">
            <v>44951.71502314815</v>
          </cell>
        </row>
        <row r="19215">
          <cell r="A19215" t="str">
            <v>Data Scientist</v>
          </cell>
          <cell r="H19215">
            <v>44942.588495370372</v>
          </cell>
        </row>
        <row r="19216">
          <cell r="A19216" t="str">
            <v>Data Analyst</v>
          </cell>
          <cell r="H19216">
            <v>45107.388865740737</v>
          </cell>
        </row>
        <row r="19217">
          <cell r="A19217" t="str">
            <v>Data Analyst</v>
          </cell>
          <cell r="H19217">
            <v>44946.443206018521</v>
          </cell>
        </row>
        <row r="19218">
          <cell r="A19218" t="str">
            <v>Data Analyst</v>
          </cell>
          <cell r="H19218">
            <v>45273.833460648151</v>
          </cell>
        </row>
        <row r="19219">
          <cell r="A19219" t="str">
            <v>Data Scientist</v>
          </cell>
          <cell r="H19219">
            <v>45156.752326388887</v>
          </cell>
        </row>
        <row r="19220">
          <cell r="A19220" t="str">
            <v>Data Engineer</v>
          </cell>
          <cell r="H19220">
            <v>45061.348356481481</v>
          </cell>
        </row>
        <row r="19221">
          <cell r="A19221" t="str">
            <v>Data Scientist</v>
          </cell>
          <cell r="H19221">
            <v>45098.542812500003</v>
          </cell>
        </row>
        <row r="19222">
          <cell r="A19222" t="str">
            <v>Data Scientist</v>
          </cell>
          <cell r="H19222">
            <v>44958.587094907409</v>
          </cell>
        </row>
        <row r="19223">
          <cell r="A19223" t="str">
            <v>Data Engineer</v>
          </cell>
          <cell r="H19223">
            <v>45154.576319444437</v>
          </cell>
        </row>
        <row r="19224">
          <cell r="A19224" t="str">
            <v>Senior Data Analyst</v>
          </cell>
          <cell r="H19224">
            <v>45281.499965277777</v>
          </cell>
        </row>
        <row r="19225">
          <cell r="A19225" t="str">
            <v>Senior Data Engineer</v>
          </cell>
          <cell r="H19225">
            <v>45085.935150462959</v>
          </cell>
        </row>
        <row r="19226">
          <cell r="A19226" t="str">
            <v>Data Engineer</v>
          </cell>
          <cell r="H19226">
            <v>45099.833229166667</v>
          </cell>
        </row>
        <row r="19227">
          <cell r="A19227" t="str">
            <v>Data Engineer</v>
          </cell>
          <cell r="H19227">
            <v>45099.371967592589</v>
          </cell>
        </row>
        <row r="19228">
          <cell r="A19228" t="str">
            <v>Data Analyst</v>
          </cell>
          <cell r="H19228">
            <v>44929.812118055554</v>
          </cell>
        </row>
        <row r="19229">
          <cell r="A19229" t="str">
            <v>Senior Data Scientist</v>
          </cell>
          <cell r="H19229">
            <v>45161.633263888893</v>
          </cell>
        </row>
        <row r="19230">
          <cell r="A19230" t="str">
            <v>Senior Data Engineer</v>
          </cell>
          <cell r="H19230">
            <v>45133.754999999997</v>
          </cell>
        </row>
        <row r="19231">
          <cell r="A19231" t="str">
            <v>Data Engineer</v>
          </cell>
          <cell r="H19231">
            <v>45077.094548611109</v>
          </cell>
        </row>
        <row r="19232">
          <cell r="A19232" t="str">
            <v>Senior Data Scientist</v>
          </cell>
          <cell r="H19232">
            <v>45140.751921296287</v>
          </cell>
        </row>
        <row r="19233">
          <cell r="A19233" t="str">
            <v>Data Analyst</v>
          </cell>
          <cell r="H19233">
            <v>44949.625057870369</v>
          </cell>
        </row>
        <row r="19234">
          <cell r="A19234" t="str">
            <v>Data Analyst</v>
          </cell>
          <cell r="H19234">
            <v>45119.326354166667</v>
          </cell>
        </row>
        <row r="19235">
          <cell r="A19235" t="str">
            <v>Machine Learning Engineer</v>
          </cell>
          <cell r="H19235">
            <v>45160.170578703714</v>
          </cell>
        </row>
        <row r="19236">
          <cell r="A19236" t="str">
            <v>Data Scientist</v>
          </cell>
          <cell r="H19236">
            <v>45014.095625000002</v>
          </cell>
        </row>
        <row r="19237">
          <cell r="A19237" t="str">
            <v>Data Engineer</v>
          </cell>
          <cell r="H19237">
            <v>45072.92386574074</v>
          </cell>
        </row>
        <row r="19238">
          <cell r="A19238" t="str">
            <v>Data Engineer</v>
          </cell>
          <cell r="H19238">
            <v>45071.087638888886</v>
          </cell>
        </row>
        <row r="19239">
          <cell r="A19239" t="str">
            <v>Machine Learning Engineer</v>
          </cell>
          <cell r="H19239">
            <v>45054.847858796304</v>
          </cell>
        </row>
        <row r="19240">
          <cell r="A19240" t="str">
            <v>Data Analyst</v>
          </cell>
          <cell r="H19240">
            <v>44931.833240740743</v>
          </cell>
        </row>
        <row r="19241">
          <cell r="A19241" t="str">
            <v>Data Analyst</v>
          </cell>
          <cell r="H19241">
            <v>45047.68959490741</v>
          </cell>
        </row>
        <row r="19242">
          <cell r="A19242" t="str">
            <v>Data Scientist</v>
          </cell>
          <cell r="H19242">
            <v>45266.002013888887</v>
          </cell>
        </row>
        <row r="19243">
          <cell r="A19243" t="str">
            <v>Software Engineer</v>
          </cell>
          <cell r="H19243">
            <v>45086.000023148154</v>
          </cell>
        </row>
        <row r="19244">
          <cell r="A19244" t="str">
            <v>Data Scientist</v>
          </cell>
          <cell r="H19244">
            <v>45021.854247685187</v>
          </cell>
        </row>
        <row r="19245">
          <cell r="A19245" t="str">
            <v>Data Analyst</v>
          </cell>
          <cell r="H19245">
            <v>45013.336608796293</v>
          </cell>
        </row>
        <row r="19246">
          <cell r="A19246" t="str">
            <v>Data Analyst</v>
          </cell>
          <cell r="H19246">
            <v>44944.876064814824</v>
          </cell>
        </row>
        <row r="19247">
          <cell r="A19247" t="str">
            <v>Data Scientist</v>
          </cell>
          <cell r="H19247">
            <v>45098.294791666667</v>
          </cell>
        </row>
        <row r="19248">
          <cell r="A19248" t="str">
            <v>Business Analyst</v>
          </cell>
          <cell r="H19248">
            <v>45268.667233796303</v>
          </cell>
        </row>
        <row r="19249">
          <cell r="A19249" t="str">
            <v>Data Scientist</v>
          </cell>
          <cell r="H19249">
            <v>44984.919131944444</v>
          </cell>
        </row>
        <row r="19250">
          <cell r="A19250" t="str">
            <v>Data Analyst</v>
          </cell>
          <cell r="H19250">
            <v>45254.667604166672</v>
          </cell>
        </row>
        <row r="19251">
          <cell r="A19251" t="str">
            <v>Senior Data Scientist</v>
          </cell>
          <cell r="H19251">
            <v>45017.21298611111</v>
          </cell>
        </row>
        <row r="19252">
          <cell r="A19252" t="str">
            <v>Data Scientist</v>
          </cell>
          <cell r="H19252">
            <v>45132.628125000003</v>
          </cell>
        </row>
        <row r="19253">
          <cell r="A19253" t="str">
            <v>Data Scientist</v>
          </cell>
          <cell r="H19253">
            <v>44958.807638888888</v>
          </cell>
        </row>
        <row r="19254">
          <cell r="A19254" t="str">
            <v>Data Scientist</v>
          </cell>
          <cell r="H19254">
            <v>45105.379675925928</v>
          </cell>
        </row>
        <row r="19255">
          <cell r="A19255" t="str">
            <v>Data Analyst</v>
          </cell>
          <cell r="H19255">
            <v>45071.541747685187</v>
          </cell>
        </row>
        <row r="19256">
          <cell r="A19256" t="str">
            <v>Data Analyst</v>
          </cell>
          <cell r="H19256">
            <v>45276.333749999998</v>
          </cell>
        </row>
        <row r="19257">
          <cell r="A19257" t="str">
            <v>Senior Data Scientist</v>
          </cell>
          <cell r="H19257">
            <v>45099.541238425933</v>
          </cell>
        </row>
        <row r="19258">
          <cell r="A19258" t="str">
            <v>Data Engineer</v>
          </cell>
          <cell r="H19258">
            <v>45061.695462962962</v>
          </cell>
        </row>
        <row r="19259">
          <cell r="A19259" t="str">
            <v>Data Analyst</v>
          </cell>
          <cell r="H19259">
            <v>45027.792199074072</v>
          </cell>
        </row>
        <row r="19260">
          <cell r="A19260" t="str">
            <v>Senior Data Scientist</v>
          </cell>
          <cell r="H19260">
            <v>45167.002754629633</v>
          </cell>
        </row>
        <row r="19261">
          <cell r="A19261" t="str">
            <v>Data Scientist</v>
          </cell>
          <cell r="H19261">
            <v>44935.001932870371</v>
          </cell>
        </row>
        <row r="19262">
          <cell r="A19262" t="str">
            <v>Data Analyst</v>
          </cell>
          <cell r="H19262">
            <v>45274.376666666663</v>
          </cell>
        </row>
        <row r="19263">
          <cell r="A19263" t="str">
            <v>Data Analyst</v>
          </cell>
          <cell r="H19263">
            <v>45168.83452546296</v>
          </cell>
        </row>
        <row r="19264">
          <cell r="A19264" t="str">
            <v>Data Scientist</v>
          </cell>
          <cell r="H19264">
            <v>45024.377372685187</v>
          </cell>
        </row>
        <row r="19265">
          <cell r="A19265" t="str">
            <v>Senior Data Engineer</v>
          </cell>
          <cell r="H19265">
            <v>45126.509432870371</v>
          </cell>
        </row>
        <row r="19266">
          <cell r="A19266" t="str">
            <v>Software Engineer</v>
          </cell>
          <cell r="H19266">
            <v>45018.927615740737</v>
          </cell>
        </row>
        <row r="19267">
          <cell r="A19267" t="str">
            <v>Data Analyst</v>
          </cell>
          <cell r="H19267">
            <v>45112.88349537037</v>
          </cell>
        </row>
        <row r="19268">
          <cell r="A19268" t="str">
            <v>Data Analyst</v>
          </cell>
          <cell r="H19268">
            <v>45118.750173611108</v>
          </cell>
        </row>
        <row r="19269">
          <cell r="A19269" t="str">
            <v>Senior Data Analyst</v>
          </cell>
          <cell r="H19269">
            <v>44973.883784722217</v>
          </cell>
        </row>
        <row r="19270">
          <cell r="A19270" t="str">
            <v>Data Engineer</v>
          </cell>
          <cell r="H19270">
            <v>45090.420775462961</v>
          </cell>
        </row>
        <row r="19271">
          <cell r="A19271" t="str">
            <v>Data Engineer</v>
          </cell>
          <cell r="H19271">
            <v>44961.299131944441</v>
          </cell>
        </row>
        <row r="19272">
          <cell r="A19272" t="str">
            <v>Data Engineer</v>
          </cell>
          <cell r="H19272">
            <v>45014.815000000002</v>
          </cell>
        </row>
        <row r="19273">
          <cell r="A19273" t="str">
            <v>Machine Learning Engineer</v>
          </cell>
          <cell r="H19273">
            <v>45147.751863425918</v>
          </cell>
        </row>
        <row r="19274">
          <cell r="A19274" t="str">
            <v>Data Engineer</v>
          </cell>
          <cell r="H19274">
            <v>45056.762013888889</v>
          </cell>
        </row>
        <row r="19275">
          <cell r="A19275" t="str">
            <v>Data Scientist</v>
          </cell>
          <cell r="H19275">
            <v>45072.752465277779</v>
          </cell>
        </row>
        <row r="19276">
          <cell r="A19276" t="str">
            <v>Senior Data Analyst</v>
          </cell>
          <cell r="H19276">
            <v>45037.833761574067</v>
          </cell>
        </row>
        <row r="19277">
          <cell r="A19277" t="str">
            <v>Data Analyst</v>
          </cell>
          <cell r="H19277">
            <v>45273.292314814818</v>
          </cell>
        </row>
        <row r="19278">
          <cell r="A19278" t="str">
            <v>Data Engineer</v>
          </cell>
          <cell r="H19278">
            <v>45104.477349537039</v>
          </cell>
        </row>
        <row r="19279">
          <cell r="A19279" t="str">
            <v>Software Engineer</v>
          </cell>
          <cell r="H19279">
            <v>45283.781030092592</v>
          </cell>
        </row>
        <row r="19280">
          <cell r="A19280" t="str">
            <v>Data Analyst</v>
          </cell>
          <cell r="H19280">
            <v>45161.791979166657</v>
          </cell>
        </row>
        <row r="19281">
          <cell r="A19281" t="str">
            <v>Senior Data Scientist</v>
          </cell>
          <cell r="H19281">
            <v>45229.384050925917</v>
          </cell>
        </row>
        <row r="19282">
          <cell r="A19282" t="str">
            <v>Business Analyst</v>
          </cell>
          <cell r="H19282">
            <v>45119.876493055563</v>
          </cell>
        </row>
        <row r="19283">
          <cell r="A19283" t="str">
            <v>Data Scientist</v>
          </cell>
          <cell r="H19283">
            <v>45042.5468287037</v>
          </cell>
        </row>
        <row r="19284">
          <cell r="A19284" t="str">
            <v>Data Analyst</v>
          </cell>
          <cell r="H19284">
            <v>45070.54959490741</v>
          </cell>
        </row>
        <row r="19285">
          <cell r="A19285" t="str">
            <v>Senior Data Engineer</v>
          </cell>
          <cell r="H19285">
            <v>44974.592627314807</v>
          </cell>
        </row>
        <row r="19286">
          <cell r="A19286" t="str">
            <v>Data Scientist</v>
          </cell>
          <cell r="H19286">
            <v>45260.33520833333</v>
          </cell>
        </row>
        <row r="19287">
          <cell r="A19287" t="str">
            <v>Data Analyst</v>
          </cell>
          <cell r="H19287">
            <v>45076.834456018521</v>
          </cell>
        </row>
        <row r="19288">
          <cell r="A19288" t="str">
            <v>Senior Data Scientist</v>
          </cell>
          <cell r="H19288">
            <v>45083.961678240739</v>
          </cell>
        </row>
        <row r="19289">
          <cell r="A19289" t="str">
            <v>Data Scientist</v>
          </cell>
          <cell r="H19289">
            <v>45124.669618055559</v>
          </cell>
        </row>
        <row r="19290">
          <cell r="A19290" t="str">
            <v>Data Analyst</v>
          </cell>
          <cell r="H19290">
            <v>45101.015046296299</v>
          </cell>
        </row>
        <row r="19291">
          <cell r="A19291" t="str">
            <v>Data Analyst</v>
          </cell>
          <cell r="H19291">
            <v>44944.877546296288</v>
          </cell>
        </row>
        <row r="19292">
          <cell r="A19292" t="str">
            <v>Data Scientist</v>
          </cell>
          <cell r="H19292">
            <v>45057.921226851853</v>
          </cell>
        </row>
        <row r="19293">
          <cell r="A19293" t="str">
            <v>Data Scientist</v>
          </cell>
          <cell r="H19293">
            <v>45001.551412037043</v>
          </cell>
        </row>
        <row r="19294">
          <cell r="A19294" t="str">
            <v>Data Scientist</v>
          </cell>
          <cell r="H19294">
            <v>45254.64162037037</v>
          </cell>
        </row>
        <row r="19295">
          <cell r="A19295" t="str">
            <v>Senior Data Scientist</v>
          </cell>
          <cell r="H19295">
            <v>45078.892083333332</v>
          </cell>
        </row>
        <row r="19296">
          <cell r="A19296" t="str">
            <v>Data Scientist</v>
          </cell>
          <cell r="H19296">
            <v>45051.721539351849</v>
          </cell>
        </row>
        <row r="19297">
          <cell r="A19297" t="str">
            <v>Senior Data Scientist</v>
          </cell>
          <cell r="H19297">
            <v>44977.501909722218</v>
          </cell>
        </row>
        <row r="19298">
          <cell r="A19298" t="str">
            <v>Data Analyst</v>
          </cell>
          <cell r="H19298">
            <v>45127.875023148154</v>
          </cell>
        </row>
        <row r="19299">
          <cell r="A19299" t="str">
            <v>Machine Learning Engineer</v>
          </cell>
          <cell r="H19299">
            <v>45029.105532407397</v>
          </cell>
        </row>
        <row r="19300">
          <cell r="A19300" t="str">
            <v>Data Engineer</v>
          </cell>
          <cell r="H19300">
            <v>45196.381504629629</v>
          </cell>
        </row>
        <row r="19301">
          <cell r="A19301" t="str">
            <v>Business Analyst</v>
          </cell>
          <cell r="H19301">
            <v>45132.500925925917</v>
          </cell>
        </row>
        <row r="19302">
          <cell r="A19302" t="str">
            <v>Data Analyst</v>
          </cell>
          <cell r="H19302">
            <v>45230.341886574082</v>
          </cell>
        </row>
        <row r="19303">
          <cell r="A19303" t="str">
            <v>Data Engineer</v>
          </cell>
          <cell r="H19303">
            <v>45174.379791666674</v>
          </cell>
        </row>
        <row r="19304">
          <cell r="A19304" t="str">
            <v>Senior Data Engineer</v>
          </cell>
          <cell r="H19304">
            <v>45034.027233796303</v>
          </cell>
        </row>
        <row r="19305">
          <cell r="A19305" t="str">
            <v>Data Scientist</v>
          </cell>
          <cell r="H19305">
            <v>45213.834270833337</v>
          </cell>
        </row>
        <row r="19306">
          <cell r="A19306" t="str">
            <v>Data Scientist</v>
          </cell>
          <cell r="H19306">
            <v>45057.902141203696</v>
          </cell>
        </row>
        <row r="19307">
          <cell r="A19307" t="str">
            <v>Data Engineer</v>
          </cell>
          <cell r="H19307">
            <v>44929.817708333343</v>
          </cell>
        </row>
        <row r="19308">
          <cell r="A19308" t="str">
            <v>Software Engineer</v>
          </cell>
          <cell r="H19308">
            <v>44996.380266203712</v>
          </cell>
        </row>
        <row r="19309">
          <cell r="A19309" t="str">
            <v>Business Analyst</v>
          </cell>
          <cell r="H19309">
            <v>45079.771655092591</v>
          </cell>
        </row>
        <row r="19310">
          <cell r="A19310" t="str">
            <v>Data Scientist</v>
          </cell>
          <cell r="H19310">
            <v>45041.668321759258</v>
          </cell>
        </row>
        <row r="19311">
          <cell r="A19311" t="str">
            <v>Senior Data Scientist</v>
          </cell>
          <cell r="H19311">
            <v>45050.295555555553</v>
          </cell>
        </row>
        <row r="19312">
          <cell r="A19312" t="str">
            <v>Data Engineer</v>
          </cell>
          <cell r="H19312">
            <v>45098.876620370371</v>
          </cell>
        </row>
        <row r="19313">
          <cell r="A19313" t="str">
            <v>Data Scientist</v>
          </cell>
          <cell r="H19313">
            <v>44943.77134259259</v>
          </cell>
        </row>
        <row r="19314">
          <cell r="A19314" t="str">
            <v>Data Engineer</v>
          </cell>
          <cell r="H19314">
            <v>45020.496840277781</v>
          </cell>
        </row>
        <row r="19315">
          <cell r="A19315" t="str">
            <v>Data Scientist</v>
          </cell>
          <cell r="H19315">
            <v>44988.594363425917</v>
          </cell>
        </row>
        <row r="19316">
          <cell r="A19316" t="str">
            <v>Data Engineer</v>
          </cell>
          <cell r="H19316">
            <v>44991.809293981481</v>
          </cell>
        </row>
        <row r="19317">
          <cell r="A19317" t="str">
            <v>Data Analyst</v>
          </cell>
          <cell r="H19317">
            <v>45215.417094907411</v>
          </cell>
        </row>
        <row r="19318">
          <cell r="A19318" t="str">
            <v>Data Scientist</v>
          </cell>
          <cell r="H19318">
            <v>45159.018819444442</v>
          </cell>
        </row>
        <row r="19319">
          <cell r="A19319" t="str">
            <v>Data Scientist</v>
          </cell>
          <cell r="H19319">
            <v>44995.559120370373</v>
          </cell>
        </row>
        <row r="19320">
          <cell r="A19320" t="str">
            <v>Software Engineer</v>
          </cell>
          <cell r="H19320">
            <v>45104.003067129634</v>
          </cell>
        </row>
        <row r="19321">
          <cell r="A19321" t="str">
            <v>Data Engineer</v>
          </cell>
          <cell r="H19321">
            <v>45002.713761574072</v>
          </cell>
        </row>
        <row r="19322">
          <cell r="A19322" t="str">
            <v>Data Analyst</v>
          </cell>
          <cell r="H19322">
            <v>45041.877430555563</v>
          </cell>
        </row>
        <row r="19323">
          <cell r="A19323" t="str">
            <v>Data Scientist</v>
          </cell>
          <cell r="H19323">
            <v>44935.167002314818</v>
          </cell>
        </row>
        <row r="19324">
          <cell r="A19324" t="str">
            <v>Software Engineer</v>
          </cell>
          <cell r="H19324">
            <v>44933.107256944437</v>
          </cell>
        </row>
        <row r="19325">
          <cell r="A19325" t="str">
            <v>Data Scientist</v>
          </cell>
          <cell r="H19325">
            <v>45205.002152777779</v>
          </cell>
        </row>
        <row r="19326">
          <cell r="A19326" t="str">
            <v>Data Analyst</v>
          </cell>
          <cell r="H19326">
            <v>45182.295370370368</v>
          </cell>
        </row>
        <row r="19327">
          <cell r="A19327" t="str">
            <v>Senior Data Engineer</v>
          </cell>
          <cell r="H19327">
            <v>45147.844675925917</v>
          </cell>
        </row>
        <row r="19328">
          <cell r="A19328" t="str">
            <v>Software Engineer</v>
          </cell>
          <cell r="H19328">
            <v>45151.004664351851</v>
          </cell>
        </row>
        <row r="19329">
          <cell r="A19329" t="str">
            <v>Data Scientist</v>
          </cell>
          <cell r="H19329">
            <v>45033.669571759259</v>
          </cell>
        </row>
        <row r="19330">
          <cell r="A19330" t="str">
            <v>Data Scientist</v>
          </cell>
          <cell r="H19330">
            <v>45164.752650462957</v>
          </cell>
        </row>
        <row r="19331">
          <cell r="A19331" t="str">
            <v>Senior Data Analyst</v>
          </cell>
          <cell r="H19331">
            <v>45061.708425925928</v>
          </cell>
        </row>
        <row r="19332">
          <cell r="A19332" t="str">
            <v>Business Analyst</v>
          </cell>
          <cell r="H19332">
            <v>45223.626400462963</v>
          </cell>
        </row>
        <row r="19333">
          <cell r="A19333" t="str">
            <v>Data Analyst</v>
          </cell>
          <cell r="H19333">
            <v>45221.584629629629</v>
          </cell>
        </row>
        <row r="19334">
          <cell r="A19334" t="str">
            <v>Data Scientist</v>
          </cell>
          <cell r="H19334">
            <v>45079.779641203713</v>
          </cell>
        </row>
        <row r="19335">
          <cell r="A19335" t="str">
            <v>Data Analyst</v>
          </cell>
          <cell r="H19335">
            <v>45237.501597222217</v>
          </cell>
        </row>
        <row r="19336">
          <cell r="A19336" t="str">
            <v>Data Analyst</v>
          </cell>
          <cell r="H19336">
            <v>45016.835428240738</v>
          </cell>
        </row>
        <row r="19337">
          <cell r="A19337" t="str">
            <v>Data Analyst</v>
          </cell>
          <cell r="H19337">
            <v>45111.383530092593</v>
          </cell>
        </row>
        <row r="19338">
          <cell r="A19338" t="str">
            <v>Data Analyst</v>
          </cell>
          <cell r="H19338">
            <v>45143.289918981478</v>
          </cell>
        </row>
        <row r="19339">
          <cell r="A19339" t="str">
            <v>Data Scientist</v>
          </cell>
          <cell r="H19339">
            <v>45178.418576388889</v>
          </cell>
        </row>
        <row r="19340">
          <cell r="A19340" t="str">
            <v>Data Analyst</v>
          </cell>
          <cell r="H19340">
            <v>45254.375451388893</v>
          </cell>
        </row>
        <row r="19341">
          <cell r="A19341" t="str">
            <v>Data Analyst</v>
          </cell>
          <cell r="H19341">
            <v>45256.793425925927</v>
          </cell>
        </row>
        <row r="19342">
          <cell r="A19342" t="str">
            <v>Data Scientist</v>
          </cell>
          <cell r="H19342">
            <v>44943.171782407408</v>
          </cell>
        </row>
        <row r="19343">
          <cell r="A19343" t="str">
            <v>Data Engineer</v>
          </cell>
          <cell r="H19343">
            <v>45105.375891203701</v>
          </cell>
        </row>
        <row r="19344">
          <cell r="A19344" t="str">
            <v>Data Analyst</v>
          </cell>
          <cell r="H19344">
            <v>45212.75</v>
          </cell>
        </row>
        <row r="19345">
          <cell r="A19345" t="str">
            <v>Data Analyst</v>
          </cell>
          <cell r="H19345">
            <v>45078.538912037038</v>
          </cell>
        </row>
        <row r="19346">
          <cell r="A19346" t="str">
            <v>Data Analyst</v>
          </cell>
          <cell r="H19346">
            <v>45276.354351851849</v>
          </cell>
        </row>
        <row r="19347">
          <cell r="A19347" t="str">
            <v>Business Analyst</v>
          </cell>
          <cell r="H19347">
            <v>45218.625243055547</v>
          </cell>
        </row>
        <row r="19348">
          <cell r="A19348" t="str">
            <v>Data Scientist</v>
          </cell>
          <cell r="H19348">
            <v>45136.003483796303</v>
          </cell>
        </row>
        <row r="19349">
          <cell r="A19349" t="str">
            <v>Senior Data Engineer</v>
          </cell>
          <cell r="H19349">
            <v>45265.677384259259</v>
          </cell>
        </row>
        <row r="19350">
          <cell r="A19350" t="str">
            <v>Data Scientist</v>
          </cell>
          <cell r="H19350">
            <v>45132.711111111108</v>
          </cell>
        </row>
        <row r="19351">
          <cell r="A19351" t="str">
            <v>Data Engineer</v>
          </cell>
          <cell r="H19351">
            <v>44955.461944444447</v>
          </cell>
        </row>
        <row r="19352">
          <cell r="A19352" t="str">
            <v>Data Engineer</v>
          </cell>
          <cell r="H19352">
            <v>44936.308912037042</v>
          </cell>
        </row>
        <row r="19353">
          <cell r="A19353" t="str">
            <v>Senior Data Scientist</v>
          </cell>
          <cell r="H19353">
            <v>45116.177754629629</v>
          </cell>
        </row>
        <row r="19354">
          <cell r="A19354" t="str">
            <v>Data Engineer</v>
          </cell>
          <cell r="H19354">
            <v>44986.468009259261</v>
          </cell>
        </row>
        <row r="19355">
          <cell r="A19355" t="str">
            <v>Machine Learning Engineer</v>
          </cell>
          <cell r="H19355">
            <v>44978.356516203698</v>
          </cell>
        </row>
        <row r="19356">
          <cell r="A19356" t="str">
            <v>Data Scientist</v>
          </cell>
          <cell r="H19356">
            <v>45182.55201388889</v>
          </cell>
        </row>
        <row r="19357">
          <cell r="A19357" t="str">
            <v>Data Scientist</v>
          </cell>
          <cell r="H19357">
            <v>45266.751828703702</v>
          </cell>
        </row>
        <row r="19358">
          <cell r="A19358" t="str">
            <v>Data Analyst</v>
          </cell>
          <cell r="H19358">
            <v>45095.250011574077</v>
          </cell>
        </row>
        <row r="19359">
          <cell r="A19359" t="str">
            <v>Data Scientist</v>
          </cell>
          <cell r="H19359">
            <v>45043.31827546296</v>
          </cell>
        </row>
        <row r="19360">
          <cell r="A19360" t="str">
            <v>Data Engineer</v>
          </cell>
          <cell r="H19360">
            <v>45212.674907407411</v>
          </cell>
        </row>
        <row r="19361">
          <cell r="A19361" t="str">
            <v>Data Scientist</v>
          </cell>
          <cell r="H19361">
            <v>45158.310011574067</v>
          </cell>
        </row>
        <row r="19362">
          <cell r="A19362" t="str">
            <v>Data Analyst</v>
          </cell>
          <cell r="H19362">
            <v>45196.708379629628</v>
          </cell>
        </row>
        <row r="19363">
          <cell r="A19363" t="str">
            <v>Senior Data Engineer</v>
          </cell>
          <cell r="H19363">
            <v>45163.882754629631</v>
          </cell>
        </row>
        <row r="19364">
          <cell r="A19364" t="str">
            <v>Machine Learning Engineer</v>
          </cell>
          <cell r="H19364">
            <v>45049.826168981483</v>
          </cell>
        </row>
        <row r="19365">
          <cell r="A19365" t="str">
            <v>Data Scientist</v>
          </cell>
          <cell r="H19365">
            <v>45103.460081018522</v>
          </cell>
        </row>
        <row r="19366">
          <cell r="A19366" t="str">
            <v>Data Analyst</v>
          </cell>
          <cell r="H19366">
            <v>44956.95989583333</v>
          </cell>
        </row>
        <row r="19367">
          <cell r="A19367" t="str">
            <v>Data Engineer</v>
          </cell>
          <cell r="H19367">
            <v>45119.882662037038</v>
          </cell>
        </row>
        <row r="19368">
          <cell r="A19368" t="str">
            <v>Data Analyst</v>
          </cell>
          <cell r="H19368">
            <v>45131.750833333332</v>
          </cell>
        </row>
        <row r="19369">
          <cell r="A19369" t="str">
            <v>Data Analyst</v>
          </cell>
          <cell r="H19369">
            <v>44973.898912037039</v>
          </cell>
        </row>
        <row r="19370">
          <cell r="A19370" t="str">
            <v>Senior Data Analyst</v>
          </cell>
          <cell r="H19370">
            <v>45252.345416666663</v>
          </cell>
        </row>
        <row r="19371">
          <cell r="A19371" t="str">
            <v>Data Engineer</v>
          </cell>
          <cell r="H19371">
            <v>45040.877129629633</v>
          </cell>
        </row>
        <row r="19372">
          <cell r="A19372" t="str">
            <v>Data Scientist</v>
          </cell>
          <cell r="H19372">
            <v>44946.932199074072</v>
          </cell>
        </row>
        <row r="19373">
          <cell r="A19373" t="str">
            <v>Senior Data Engineer</v>
          </cell>
          <cell r="H19373">
            <v>45120.706053240741</v>
          </cell>
        </row>
        <row r="19374">
          <cell r="A19374" t="str">
            <v>Senior Data Analyst</v>
          </cell>
          <cell r="H19374">
            <v>45008.835196759261</v>
          </cell>
        </row>
        <row r="19375">
          <cell r="A19375" t="str">
            <v>Senior Data Engineer</v>
          </cell>
          <cell r="H19375">
            <v>45045.162789351853</v>
          </cell>
        </row>
        <row r="19376">
          <cell r="A19376" t="str">
            <v>Business Analyst</v>
          </cell>
          <cell r="H19376">
            <v>45132.334733796299</v>
          </cell>
        </row>
        <row r="19377">
          <cell r="A19377" t="str">
            <v>Data Analyst</v>
          </cell>
          <cell r="H19377">
            <v>45157.251006944447</v>
          </cell>
        </row>
        <row r="19378">
          <cell r="A19378" t="str">
            <v>Senior Data Scientist</v>
          </cell>
          <cell r="H19378">
            <v>45103.664247685178</v>
          </cell>
        </row>
        <row r="19379">
          <cell r="A19379" t="str">
            <v>Data Analyst</v>
          </cell>
          <cell r="H19379">
            <v>44947.001006944447</v>
          </cell>
        </row>
        <row r="19380">
          <cell r="A19380" t="str">
            <v>Data Scientist</v>
          </cell>
          <cell r="H19380">
            <v>45042.755243055559</v>
          </cell>
        </row>
        <row r="19381">
          <cell r="A19381" t="str">
            <v>Data Engineer</v>
          </cell>
          <cell r="H19381">
            <v>45212.020208333342</v>
          </cell>
        </row>
        <row r="19382">
          <cell r="A19382" t="str">
            <v>Data Analyst</v>
          </cell>
          <cell r="H19382">
            <v>45022.084143518521</v>
          </cell>
        </row>
        <row r="19383">
          <cell r="A19383" t="str">
            <v>Data Scientist</v>
          </cell>
          <cell r="H19383">
            <v>45211.5940625</v>
          </cell>
        </row>
        <row r="19384">
          <cell r="A19384" t="str">
            <v>Data Engineer</v>
          </cell>
          <cell r="H19384">
            <v>44992.728275462963</v>
          </cell>
        </row>
        <row r="19385">
          <cell r="A19385" t="str">
            <v>Data Scientist</v>
          </cell>
          <cell r="H19385">
            <v>45099.793842592589</v>
          </cell>
        </row>
        <row r="19386">
          <cell r="A19386" t="str">
            <v>Data Scientist</v>
          </cell>
          <cell r="H19386">
            <v>45202.887719907398</v>
          </cell>
        </row>
        <row r="19387">
          <cell r="A19387" t="str">
            <v>Data Engineer</v>
          </cell>
          <cell r="H19387">
            <v>45038.296678240738</v>
          </cell>
        </row>
        <row r="19388">
          <cell r="A19388" t="str">
            <v>Data Analyst</v>
          </cell>
          <cell r="H19388">
            <v>45113.751296296286</v>
          </cell>
        </row>
        <row r="19389">
          <cell r="A19389" t="str">
            <v>Data Analyst</v>
          </cell>
          <cell r="H19389">
            <v>45171.584363425929</v>
          </cell>
        </row>
        <row r="19390">
          <cell r="A19390" t="str">
            <v>Data Scientist</v>
          </cell>
          <cell r="H19390">
            <v>45005.595763888887</v>
          </cell>
        </row>
        <row r="19391">
          <cell r="A19391" t="str">
            <v>Data Analyst</v>
          </cell>
          <cell r="H19391">
            <v>45103.751157407409</v>
          </cell>
        </row>
        <row r="19392">
          <cell r="A19392" t="str">
            <v>Data Analyst</v>
          </cell>
          <cell r="H19392">
            <v>45131.417453703703</v>
          </cell>
        </row>
        <row r="19393">
          <cell r="A19393" t="str">
            <v>Data Scientist</v>
          </cell>
          <cell r="H19393">
            <v>45106.018321759257</v>
          </cell>
        </row>
        <row r="19394">
          <cell r="A19394" t="str">
            <v>Data Analyst</v>
          </cell>
          <cell r="H19394">
            <v>45107.294074074067</v>
          </cell>
        </row>
        <row r="19395">
          <cell r="A19395" t="str">
            <v>Data Engineer</v>
          </cell>
          <cell r="H19395">
            <v>45124.571851851862</v>
          </cell>
        </row>
        <row r="19396">
          <cell r="A19396" t="str">
            <v>Data Analyst</v>
          </cell>
          <cell r="H19396">
            <v>45210.75136574074</v>
          </cell>
        </row>
        <row r="19397">
          <cell r="A19397" t="str">
            <v>Data Scientist</v>
          </cell>
          <cell r="H19397">
            <v>44960.002766203703</v>
          </cell>
        </row>
        <row r="19398">
          <cell r="A19398" t="str">
            <v>Data Scientist</v>
          </cell>
          <cell r="H19398">
            <v>45139.813425925917</v>
          </cell>
        </row>
        <row r="19399">
          <cell r="A19399" t="str">
            <v>Data Engineer</v>
          </cell>
          <cell r="H19399">
            <v>45113.296134259261</v>
          </cell>
        </row>
        <row r="19400">
          <cell r="A19400" t="str">
            <v>Data Scientist</v>
          </cell>
          <cell r="H19400">
            <v>44946.265509259261</v>
          </cell>
        </row>
        <row r="19401">
          <cell r="A19401" t="str">
            <v>Data Analyst</v>
          </cell>
          <cell r="H19401">
            <v>45079.333877314813</v>
          </cell>
        </row>
        <row r="19402">
          <cell r="A19402" t="str">
            <v>Data Scientist</v>
          </cell>
          <cell r="H19402">
            <v>45187.987326388888</v>
          </cell>
        </row>
        <row r="19403">
          <cell r="A19403" t="str">
            <v>Data Scientist</v>
          </cell>
          <cell r="H19403">
            <v>45190.583298611113</v>
          </cell>
        </row>
        <row r="19404">
          <cell r="A19404" t="str">
            <v>Data Analyst</v>
          </cell>
          <cell r="H19404">
            <v>44971.779722222222</v>
          </cell>
        </row>
        <row r="19405">
          <cell r="A19405" t="str">
            <v>Data Engineer</v>
          </cell>
          <cell r="H19405">
            <v>45133.446817129632</v>
          </cell>
        </row>
        <row r="19406">
          <cell r="A19406" t="str">
            <v>Data Scientist</v>
          </cell>
          <cell r="H19406">
            <v>44968.671319444453</v>
          </cell>
        </row>
        <row r="19407">
          <cell r="A19407" t="str">
            <v>Data Scientist</v>
          </cell>
          <cell r="H19407">
            <v>45146.4609375</v>
          </cell>
        </row>
        <row r="19408">
          <cell r="A19408" t="str">
            <v>Data Analyst</v>
          </cell>
          <cell r="H19408">
            <v>45241.875057870369</v>
          </cell>
        </row>
        <row r="19409">
          <cell r="A19409" t="str">
            <v>Data Scientist</v>
          </cell>
          <cell r="H19409">
            <v>45108.32234953704</v>
          </cell>
        </row>
        <row r="19410">
          <cell r="A19410" t="str">
            <v>Senior Data Scientist</v>
          </cell>
          <cell r="H19410">
            <v>45042.764687499999</v>
          </cell>
        </row>
        <row r="19411">
          <cell r="A19411" t="str">
            <v>Data Scientist</v>
          </cell>
          <cell r="H19411">
            <v>45047.627141203702</v>
          </cell>
        </row>
        <row r="19412">
          <cell r="A19412" t="str">
            <v>Data Engineer</v>
          </cell>
          <cell r="H19412">
            <v>45022.469513888893</v>
          </cell>
        </row>
        <row r="19413">
          <cell r="A19413" t="str">
            <v>Software Engineer</v>
          </cell>
          <cell r="H19413">
            <v>45104.917557870373</v>
          </cell>
        </row>
        <row r="19414">
          <cell r="A19414" t="str">
            <v>Data Scientist</v>
          </cell>
          <cell r="H19414">
            <v>45218.682638888888</v>
          </cell>
        </row>
        <row r="19415">
          <cell r="A19415" t="str">
            <v>Data Engineer</v>
          </cell>
          <cell r="H19415">
            <v>44998.592951388891</v>
          </cell>
        </row>
        <row r="19416">
          <cell r="A19416" t="str">
            <v>Data Analyst</v>
          </cell>
          <cell r="H19416">
            <v>45249.917164351849</v>
          </cell>
        </row>
        <row r="19417">
          <cell r="A19417" t="str">
            <v>Data Scientist</v>
          </cell>
          <cell r="H19417">
            <v>45055.301342592589</v>
          </cell>
        </row>
        <row r="19418">
          <cell r="A19418" t="str">
            <v>Data Scientist</v>
          </cell>
          <cell r="H19418">
            <v>45007.634768518517</v>
          </cell>
        </row>
        <row r="19419">
          <cell r="A19419" t="str">
            <v>Data Scientist</v>
          </cell>
          <cell r="H19419">
            <v>45104.09847222222</v>
          </cell>
        </row>
        <row r="19420">
          <cell r="A19420" t="str">
            <v>Data Analyst</v>
          </cell>
          <cell r="H19420">
            <v>45138.791956018518</v>
          </cell>
        </row>
        <row r="19421">
          <cell r="A19421" t="str">
            <v>Data Analyst</v>
          </cell>
          <cell r="H19421">
            <v>45245.709837962961</v>
          </cell>
        </row>
        <row r="19422">
          <cell r="A19422" t="str">
            <v>Data Engineer</v>
          </cell>
          <cell r="H19422">
            <v>45124.426006944443</v>
          </cell>
        </row>
        <row r="19423">
          <cell r="A19423" t="str">
            <v>Data Analyst</v>
          </cell>
          <cell r="H19423">
            <v>45210.649074074077</v>
          </cell>
        </row>
        <row r="19424">
          <cell r="A19424" t="str">
            <v>Data Analyst</v>
          </cell>
          <cell r="H19424">
            <v>45091.625833333332</v>
          </cell>
        </row>
        <row r="19425">
          <cell r="A19425" t="str">
            <v>Data Scientist</v>
          </cell>
          <cell r="H19425">
            <v>45175.792824074073</v>
          </cell>
        </row>
        <row r="19426">
          <cell r="A19426" t="str">
            <v>Data Scientist</v>
          </cell>
          <cell r="H19426">
            <v>45237.50209490741</v>
          </cell>
        </row>
        <row r="19427">
          <cell r="A19427" t="str">
            <v>Machine Learning Engineer</v>
          </cell>
          <cell r="H19427">
            <v>44953.417581018519</v>
          </cell>
        </row>
        <row r="19428">
          <cell r="A19428" t="str">
            <v>Data Scientist</v>
          </cell>
          <cell r="H19428">
            <v>44949.727152777778</v>
          </cell>
        </row>
        <row r="19429">
          <cell r="A19429" t="str">
            <v>Data Scientist</v>
          </cell>
          <cell r="H19429">
            <v>45270.32949074074</v>
          </cell>
        </row>
        <row r="19430">
          <cell r="A19430" t="str">
            <v>Data Analyst</v>
          </cell>
          <cell r="H19430">
            <v>45291.29179398148</v>
          </cell>
        </row>
        <row r="19431">
          <cell r="A19431" t="str">
            <v>Data Analyst</v>
          </cell>
          <cell r="H19431">
            <v>45160.585023148153</v>
          </cell>
        </row>
        <row r="19432">
          <cell r="A19432" t="str">
            <v>Senior Data Engineer</v>
          </cell>
          <cell r="H19432">
            <v>45227.399467592593</v>
          </cell>
        </row>
        <row r="19433">
          <cell r="A19433" t="str">
            <v>Senior Data Analyst</v>
          </cell>
          <cell r="H19433">
            <v>45223.791689814818</v>
          </cell>
        </row>
        <row r="19434">
          <cell r="A19434" t="str">
            <v>Data Engineer</v>
          </cell>
          <cell r="H19434">
            <v>45126.80914351852</v>
          </cell>
        </row>
        <row r="19435">
          <cell r="A19435" t="str">
            <v>Data Scientist</v>
          </cell>
          <cell r="H19435">
            <v>45258.862280092602</v>
          </cell>
        </row>
        <row r="19436">
          <cell r="A19436" t="str">
            <v>Data Analyst</v>
          </cell>
          <cell r="H19436">
            <v>44944.875</v>
          </cell>
        </row>
        <row r="19437">
          <cell r="A19437" t="str">
            <v>Data Scientist</v>
          </cell>
          <cell r="H19437">
            <v>45192.264722222222</v>
          </cell>
        </row>
        <row r="19438">
          <cell r="A19438" t="str">
            <v>Data Scientist</v>
          </cell>
          <cell r="H19438">
            <v>45226.538148148153</v>
          </cell>
        </row>
        <row r="19439">
          <cell r="A19439" t="str">
            <v>Senior Data Engineer</v>
          </cell>
          <cell r="H19439">
            <v>44973.588645833333</v>
          </cell>
        </row>
        <row r="19440">
          <cell r="A19440" t="str">
            <v>Data Engineer</v>
          </cell>
          <cell r="H19440">
            <v>45062.862141203703</v>
          </cell>
        </row>
        <row r="19441">
          <cell r="A19441" t="str">
            <v>Data Analyst</v>
          </cell>
          <cell r="H19441">
            <v>44979.595613425918</v>
          </cell>
        </row>
        <row r="19442">
          <cell r="A19442" t="str">
            <v>Data Analyst</v>
          </cell>
          <cell r="H19442">
            <v>45167.177233796298</v>
          </cell>
        </row>
        <row r="19443">
          <cell r="A19443" t="str">
            <v>Data Analyst</v>
          </cell>
          <cell r="H19443">
            <v>44973.708379629628</v>
          </cell>
        </row>
        <row r="19444">
          <cell r="A19444" t="str">
            <v>Data Scientist</v>
          </cell>
          <cell r="H19444">
            <v>45171.337511574071</v>
          </cell>
        </row>
        <row r="19445">
          <cell r="A19445" t="str">
            <v>Business Analyst</v>
          </cell>
          <cell r="H19445">
            <v>45271.709189814806</v>
          </cell>
        </row>
        <row r="19446">
          <cell r="A19446" t="str">
            <v>Data Analyst</v>
          </cell>
          <cell r="H19446">
            <v>45171.000821759262</v>
          </cell>
        </row>
        <row r="19447">
          <cell r="A19447" t="str">
            <v>Data Scientist</v>
          </cell>
          <cell r="H19447">
            <v>45188.779178240737</v>
          </cell>
        </row>
        <row r="19448">
          <cell r="A19448" t="str">
            <v>Data Scientist</v>
          </cell>
          <cell r="H19448">
            <v>45181.837222222217</v>
          </cell>
        </row>
        <row r="19449">
          <cell r="A19449" t="str">
            <v>Data Scientist</v>
          </cell>
          <cell r="H19449">
            <v>44951.294236111113</v>
          </cell>
        </row>
        <row r="19450">
          <cell r="A19450" t="str">
            <v>Data Analyst</v>
          </cell>
          <cell r="H19450">
            <v>45030.625277777777</v>
          </cell>
        </row>
        <row r="19451">
          <cell r="A19451" t="str">
            <v>Data Analyst</v>
          </cell>
          <cell r="H19451">
            <v>45107.875162037039</v>
          </cell>
        </row>
        <row r="19452">
          <cell r="A19452" t="str">
            <v>Senior Data Analyst</v>
          </cell>
          <cell r="H19452">
            <v>45095.501192129632</v>
          </cell>
        </row>
        <row r="19453">
          <cell r="A19453" t="str">
            <v>Senior Data Engineer</v>
          </cell>
          <cell r="H19453">
            <v>45142.588634259257</v>
          </cell>
        </row>
        <row r="19454">
          <cell r="A19454" t="str">
            <v>Data Engineer</v>
          </cell>
          <cell r="H19454">
            <v>44989.358912037038</v>
          </cell>
        </row>
        <row r="19455">
          <cell r="A19455" t="str">
            <v>Data Analyst</v>
          </cell>
          <cell r="H19455">
            <v>45228.333495370367</v>
          </cell>
        </row>
        <row r="19456">
          <cell r="A19456" t="str">
            <v>Senior Data Engineer</v>
          </cell>
          <cell r="H19456">
            <v>45144.809432870366</v>
          </cell>
        </row>
        <row r="19457">
          <cell r="A19457" t="str">
            <v>Data Scientist</v>
          </cell>
          <cell r="H19457">
            <v>45207.250833333332</v>
          </cell>
        </row>
        <row r="19458">
          <cell r="A19458" t="str">
            <v>Data Scientist</v>
          </cell>
          <cell r="H19458">
            <v>45267.295729166668</v>
          </cell>
        </row>
        <row r="19459">
          <cell r="A19459" t="str">
            <v>Data Scientist</v>
          </cell>
          <cell r="H19459">
            <v>45008.838969907411</v>
          </cell>
        </row>
        <row r="19460">
          <cell r="A19460" t="str">
            <v>Data Scientist</v>
          </cell>
          <cell r="H19460">
            <v>44976.889675925922</v>
          </cell>
        </row>
        <row r="19461">
          <cell r="A19461" t="str">
            <v>Data Analyst</v>
          </cell>
          <cell r="H19461">
            <v>45152.41783564815</v>
          </cell>
        </row>
        <row r="19462">
          <cell r="A19462" t="str">
            <v>Business Analyst</v>
          </cell>
          <cell r="H19462">
            <v>45285.333923611113</v>
          </cell>
        </row>
        <row r="19463">
          <cell r="A19463" t="str">
            <v>Data Scientist</v>
          </cell>
          <cell r="H19463">
            <v>45177.982361111113</v>
          </cell>
        </row>
        <row r="19464">
          <cell r="A19464" t="str">
            <v>Data Engineer</v>
          </cell>
          <cell r="H19464">
            <v>45015.448784722219</v>
          </cell>
        </row>
        <row r="19465">
          <cell r="A19465" t="str">
            <v>Data Analyst</v>
          </cell>
          <cell r="H19465">
            <v>44959.583726851852</v>
          </cell>
        </row>
        <row r="19466">
          <cell r="A19466" t="str">
            <v>Senior Data Engineer</v>
          </cell>
          <cell r="H19466">
            <v>45090.556354166663</v>
          </cell>
        </row>
        <row r="19467">
          <cell r="A19467" t="str">
            <v>Data Analyst</v>
          </cell>
          <cell r="H19467">
            <v>45057.625254629631</v>
          </cell>
        </row>
        <row r="19468">
          <cell r="A19468" t="str">
            <v>Data Analyst</v>
          </cell>
          <cell r="H19468">
            <v>45128.542187500003</v>
          </cell>
        </row>
        <row r="19469">
          <cell r="A19469" t="str">
            <v>Data Scientist</v>
          </cell>
          <cell r="H19469">
            <v>45153.668287037042</v>
          </cell>
        </row>
        <row r="19470">
          <cell r="A19470" t="str">
            <v>Data Scientist</v>
          </cell>
          <cell r="H19470">
            <v>44966.545173611114</v>
          </cell>
        </row>
        <row r="19471">
          <cell r="A19471" t="str">
            <v>Data Analyst</v>
          </cell>
          <cell r="H19471">
            <v>45216.626168981478</v>
          </cell>
        </row>
        <row r="19472">
          <cell r="A19472" t="str">
            <v>Senior Data Analyst</v>
          </cell>
          <cell r="H19472">
            <v>44940.002303240741</v>
          </cell>
        </row>
        <row r="19473">
          <cell r="A19473" t="str">
            <v>Data Analyst</v>
          </cell>
          <cell r="H19473">
            <v>45161.000879629632</v>
          </cell>
        </row>
        <row r="19474">
          <cell r="A19474" t="str">
            <v>Senior Data Analyst</v>
          </cell>
          <cell r="H19474">
            <v>45028.374907407408</v>
          </cell>
        </row>
        <row r="19475">
          <cell r="A19475" t="str">
            <v>Senior Data Analyst</v>
          </cell>
          <cell r="H19475">
            <v>45166.08394675926</v>
          </cell>
        </row>
        <row r="19476">
          <cell r="A19476" t="str">
            <v>Data Engineer</v>
          </cell>
          <cell r="H19476">
            <v>45172.254490740743</v>
          </cell>
        </row>
        <row r="19477">
          <cell r="A19477" t="str">
            <v>Data Scientist</v>
          </cell>
          <cell r="H19477">
            <v>45034.099039351851</v>
          </cell>
        </row>
        <row r="19478">
          <cell r="A19478" t="str">
            <v>Data Analyst</v>
          </cell>
          <cell r="H19478">
            <v>45211.875115740739</v>
          </cell>
        </row>
        <row r="19479">
          <cell r="A19479" t="str">
            <v>Data Scientist</v>
          </cell>
          <cell r="H19479">
            <v>45118.712824074071</v>
          </cell>
        </row>
        <row r="19480">
          <cell r="A19480" t="str">
            <v>Senior Data Scientist</v>
          </cell>
          <cell r="H19480">
            <v>45138.50277777778</v>
          </cell>
        </row>
        <row r="19481">
          <cell r="A19481" t="str">
            <v>Data Analyst</v>
          </cell>
          <cell r="H19481">
            <v>45118.62572916667</v>
          </cell>
        </row>
        <row r="19482">
          <cell r="A19482" t="str">
            <v>Data Scientist</v>
          </cell>
          <cell r="H19482">
            <v>45247.835335648153</v>
          </cell>
        </row>
        <row r="19483">
          <cell r="A19483" t="str">
            <v>Data Scientist</v>
          </cell>
          <cell r="H19483">
            <v>45120.312974537039</v>
          </cell>
        </row>
        <row r="19484">
          <cell r="A19484" t="str">
            <v>Data Scientist</v>
          </cell>
          <cell r="H19484">
            <v>45140.330983796302</v>
          </cell>
        </row>
        <row r="19485">
          <cell r="A19485" t="str">
            <v>Data Analyst</v>
          </cell>
          <cell r="H19485">
            <v>45098.834166666667</v>
          </cell>
        </row>
        <row r="19486">
          <cell r="A19486" t="str">
            <v>Data Analyst</v>
          </cell>
          <cell r="H19486">
            <v>45167.000219907408</v>
          </cell>
        </row>
        <row r="19487">
          <cell r="A19487" t="str">
            <v>Data Scientist</v>
          </cell>
          <cell r="H19487">
            <v>45048.586215277777</v>
          </cell>
        </row>
        <row r="19488">
          <cell r="A19488" t="str">
            <v>Data Scientist</v>
          </cell>
          <cell r="H19488">
            <v>45111.981747685182</v>
          </cell>
        </row>
        <row r="19489">
          <cell r="A19489" t="str">
            <v>Data Analyst</v>
          </cell>
          <cell r="H19489">
            <v>45029.541666666657</v>
          </cell>
        </row>
        <row r="19490">
          <cell r="A19490" t="str">
            <v>Data Engineer</v>
          </cell>
          <cell r="H19490">
            <v>45049.588587962957</v>
          </cell>
        </row>
        <row r="19491">
          <cell r="A19491" t="str">
            <v>Data Analyst</v>
          </cell>
          <cell r="H19491">
            <v>45075.500150462962</v>
          </cell>
        </row>
        <row r="19492">
          <cell r="A19492" t="str">
            <v>Data Scientist</v>
          </cell>
          <cell r="H19492">
            <v>45034.878634259258</v>
          </cell>
        </row>
        <row r="19493">
          <cell r="A19493" t="str">
            <v>Senior Data Analyst</v>
          </cell>
          <cell r="H19493">
            <v>45008.996180555558</v>
          </cell>
        </row>
        <row r="19494">
          <cell r="A19494" t="str">
            <v>Data Analyst</v>
          </cell>
          <cell r="H19494">
            <v>45136.292546296303</v>
          </cell>
        </row>
        <row r="19495">
          <cell r="A19495" t="str">
            <v>Data Analyst</v>
          </cell>
          <cell r="H19495">
            <v>45107.918599537043</v>
          </cell>
        </row>
        <row r="19496">
          <cell r="A19496" t="str">
            <v>Data Scientist</v>
          </cell>
          <cell r="H19496">
            <v>45169.808356481481</v>
          </cell>
        </row>
        <row r="19497">
          <cell r="A19497" t="str">
            <v>Data Scientist</v>
          </cell>
          <cell r="H19497">
            <v>45075.835347222222</v>
          </cell>
        </row>
        <row r="19498">
          <cell r="A19498" t="str">
            <v>Data Engineer</v>
          </cell>
          <cell r="H19498">
            <v>45042.797951388893</v>
          </cell>
        </row>
        <row r="19499">
          <cell r="A19499" t="str">
            <v>Data Engineer</v>
          </cell>
          <cell r="H19499">
            <v>45168.851550925923</v>
          </cell>
        </row>
        <row r="19500">
          <cell r="A19500" t="str">
            <v>Data Analyst</v>
          </cell>
          <cell r="H19500">
            <v>45075.458425925928</v>
          </cell>
        </row>
        <row r="19501">
          <cell r="A19501" t="str">
            <v>Data Analyst</v>
          </cell>
          <cell r="H19501">
            <v>44992.835879629631</v>
          </cell>
        </row>
        <row r="19502">
          <cell r="A19502" t="str">
            <v>Data Analyst</v>
          </cell>
          <cell r="H19502">
            <v>45056.00099537037</v>
          </cell>
        </row>
        <row r="19503">
          <cell r="A19503" t="str">
            <v>Data Scientist</v>
          </cell>
          <cell r="H19503">
            <v>45020.829930555563</v>
          </cell>
        </row>
        <row r="19504">
          <cell r="A19504" t="str">
            <v>Data Analyst</v>
          </cell>
          <cell r="H19504">
            <v>45019.665370370371</v>
          </cell>
        </row>
        <row r="19505">
          <cell r="A19505" t="str">
            <v>Data Scientist</v>
          </cell>
          <cell r="H19505">
            <v>45014.713645833333</v>
          </cell>
        </row>
        <row r="19506">
          <cell r="A19506" t="str">
            <v>Data Scientist</v>
          </cell>
          <cell r="H19506">
            <v>44947.79787037037</v>
          </cell>
        </row>
        <row r="19507">
          <cell r="A19507" t="str">
            <v>Data Scientist</v>
          </cell>
          <cell r="H19507">
            <v>45055.893518518518</v>
          </cell>
        </row>
        <row r="19508">
          <cell r="A19508" t="str">
            <v>Data Analyst</v>
          </cell>
          <cell r="H19508">
            <v>45187.986712962957</v>
          </cell>
        </row>
        <row r="19509">
          <cell r="A19509" t="str">
            <v>Senior Data Scientist</v>
          </cell>
          <cell r="H19509">
            <v>45270.426608796297</v>
          </cell>
        </row>
        <row r="19510">
          <cell r="A19510" t="str">
            <v>Senior Data Scientist</v>
          </cell>
          <cell r="H19510">
            <v>45005.795891203707</v>
          </cell>
        </row>
        <row r="19511">
          <cell r="A19511" t="str">
            <v>Data Analyst</v>
          </cell>
          <cell r="H19511">
            <v>44949.000439814823</v>
          </cell>
        </row>
        <row r="19512">
          <cell r="A19512" t="str">
            <v>Data Scientist</v>
          </cell>
          <cell r="H19512">
            <v>45156.778090277781</v>
          </cell>
        </row>
        <row r="19513">
          <cell r="A19513" t="str">
            <v>Data Scientist</v>
          </cell>
          <cell r="H19513">
            <v>45216.627789351849</v>
          </cell>
        </row>
        <row r="19514">
          <cell r="A19514" t="str">
            <v>Data Analyst</v>
          </cell>
          <cell r="H19514">
            <v>44930.291828703703</v>
          </cell>
        </row>
        <row r="19515">
          <cell r="A19515" t="str">
            <v>Data Analyst</v>
          </cell>
          <cell r="H19515">
            <v>45208.418055555558</v>
          </cell>
        </row>
        <row r="19516">
          <cell r="A19516" t="str">
            <v>Data Scientist</v>
          </cell>
          <cell r="H19516">
            <v>45087.044398148151</v>
          </cell>
        </row>
        <row r="19517">
          <cell r="A19517" t="str">
            <v>Data Scientist</v>
          </cell>
          <cell r="H19517">
            <v>45019.460706018523</v>
          </cell>
        </row>
        <row r="19518">
          <cell r="A19518" t="str">
            <v>Data Analyst</v>
          </cell>
          <cell r="H19518">
            <v>45092.679050925923</v>
          </cell>
        </row>
        <row r="19519">
          <cell r="A19519" t="str">
            <v>Machine Learning Engineer</v>
          </cell>
          <cell r="H19519">
            <v>45111.590810185182</v>
          </cell>
        </row>
        <row r="19520">
          <cell r="A19520" t="str">
            <v>Data Analyst</v>
          </cell>
          <cell r="H19520">
            <v>45035.294687499998</v>
          </cell>
        </row>
        <row r="19521">
          <cell r="A19521" t="str">
            <v>Senior Data Scientist</v>
          </cell>
          <cell r="H19521">
            <v>45124.547476851847</v>
          </cell>
        </row>
        <row r="19522">
          <cell r="A19522" t="str">
            <v>Data Engineer</v>
          </cell>
          <cell r="H19522">
            <v>45128.206909722219</v>
          </cell>
        </row>
        <row r="19523">
          <cell r="A19523" t="str">
            <v>Data Scientist</v>
          </cell>
          <cell r="H19523">
            <v>45190.710648148153</v>
          </cell>
        </row>
        <row r="19524">
          <cell r="A19524" t="str">
            <v>Data Scientist</v>
          </cell>
          <cell r="H19524">
            <v>45120.709780092591</v>
          </cell>
        </row>
        <row r="19525">
          <cell r="A19525" t="str">
            <v>Data Engineer</v>
          </cell>
          <cell r="H19525">
            <v>45247.334652777783</v>
          </cell>
        </row>
        <row r="19526">
          <cell r="A19526" t="str">
            <v>Data Scientist</v>
          </cell>
          <cell r="H19526">
            <v>45240.565578703703</v>
          </cell>
        </row>
        <row r="19527">
          <cell r="A19527" t="str">
            <v>Data Engineer</v>
          </cell>
          <cell r="H19527">
            <v>45084.889861111107</v>
          </cell>
        </row>
        <row r="19528">
          <cell r="A19528" t="str">
            <v>Data Analyst</v>
          </cell>
          <cell r="H19528">
            <v>44951.834386574083</v>
          </cell>
        </row>
        <row r="19529">
          <cell r="A19529" t="str">
            <v>Data Analyst</v>
          </cell>
          <cell r="H19529">
            <v>45165.25072916667</v>
          </cell>
        </row>
        <row r="19530">
          <cell r="A19530" t="str">
            <v>Data Analyst</v>
          </cell>
          <cell r="H19530">
            <v>45268.001030092593</v>
          </cell>
        </row>
        <row r="19531">
          <cell r="A19531" t="str">
            <v>Data Analyst</v>
          </cell>
          <cell r="H19531">
            <v>45248.375694444447</v>
          </cell>
        </row>
        <row r="19532">
          <cell r="A19532" t="str">
            <v>Business Analyst</v>
          </cell>
          <cell r="H19532">
            <v>45196.792175925933</v>
          </cell>
        </row>
        <row r="19533">
          <cell r="A19533" t="str">
            <v>Machine Learning Engineer</v>
          </cell>
          <cell r="H19533">
            <v>44959.801990740743</v>
          </cell>
        </row>
        <row r="19534">
          <cell r="A19534" t="str">
            <v>Business Analyst</v>
          </cell>
          <cell r="H19534">
            <v>45158.708356481482</v>
          </cell>
        </row>
        <row r="19535">
          <cell r="A19535" t="str">
            <v>Data Analyst</v>
          </cell>
          <cell r="H19535">
            <v>45236.840462962973</v>
          </cell>
        </row>
        <row r="19536">
          <cell r="A19536" t="str">
            <v>Data Engineer</v>
          </cell>
          <cell r="H19536">
            <v>45098.876307870371</v>
          </cell>
        </row>
        <row r="19537">
          <cell r="A19537" t="str">
            <v>Data Analyst</v>
          </cell>
          <cell r="H19537">
            <v>44935.011562500003</v>
          </cell>
        </row>
        <row r="19538">
          <cell r="A19538" t="str">
            <v>Data Engineer</v>
          </cell>
          <cell r="H19538">
            <v>44979.304965277777</v>
          </cell>
        </row>
        <row r="19539">
          <cell r="A19539" t="str">
            <v>Data Analyst</v>
          </cell>
          <cell r="H19539">
            <v>44966.122615740736</v>
          </cell>
        </row>
        <row r="19540">
          <cell r="A19540" t="str">
            <v>Data Analyst</v>
          </cell>
          <cell r="H19540">
            <v>45021.039131944453</v>
          </cell>
        </row>
        <row r="19541">
          <cell r="A19541" t="str">
            <v>Data Analyst</v>
          </cell>
          <cell r="H19541">
            <v>44993.424351851849</v>
          </cell>
        </row>
        <row r="19542">
          <cell r="A19542" t="str">
            <v>Data Engineer</v>
          </cell>
          <cell r="H19542">
            <v>45007.806284722217</v>
          </cell>
        </row>
        <row r="19543">
          <cell r="A19543" t="str">
            <v>Data Scientist</v>
          </cell>
          <cell r="H19543">
            <v>45248.376099537039</v>
          </cell>
        </row>
        <row r="19544">
          <cell r="A19544" t="str">
            <v>Data Scientist</v>
          </cell>
          <cell r="H19544">
            <v>45237.752743055556</v>
          </cell>
        </row>
        <row r="19545">
          <cell r="A19545" t="str">
            <v>Data Analyst</v>
          </cell>
          <cell r="H19545">
            <v>45014.458472222221</v>
          </cell>
        </row>
        <row r="19546">
          <cell r="A19546" t="str">
            <v>Data Analyst</v>
          </cell>
          <cell r="H19546">
            <v>44935.002488425933</v>
          </cell>
        </row>
        <row r="19547">
          <cell r="A19547" t="str">
            <v>Data Analyst</v>
          </cell>
          <cell r="H19547">
            <v>45104.750069444453</v>
          </cell>
        </row>
        <row r="19548">
          <cell r="A19548" t="str">
            <v>Data Analyst</v>
          </cell>
          <cell r="H19548">
            <v>45267.70890046296</v>
          </cell>
        </row>
        <row r="19549">
          <cell r="A19549" t="str">
            <v>Data Analyst</v>
          </cell>
          <cell r="H19549">
            <v>44949.000706018523</v>
          </cell>
        </row>
        <row r="19550">
          <cell r="A19550" t="str">
            <v>Data Scientist</v>
          </cell>
          <cell r="H19550">
            <v>45061.889791666668</v>
          </cell>
        </row>
        <row r="19551">
          <cell r="A19551" t="str">
            <v>Data Scientist</v>
          </cell>
          <cell r="H19551">
            <v>45196.179363425923</v>
          </cell>
        </row>
        <row r="19552">
          <cell r="A19552" t="str">
            <v>Data Analyst</v>
          </cell>
          <cell r="H19552">
            <v>45072.833379629628</v>
          </cell>
        </row>
        <row r="19553">
          <cell r="A19553" t="str">
            <v>Data Analyst</v>
          </cell>
          <cell r="H19553">
            <v>45177.29210648148</v>
          </cell>
        </row>
        <row r="19554">
          <cell r="A19554" t="str">
            <v>Data Scientist</v>
          </cell>
          <cell r="H19554">
            <v>45211.066087962958</v>
          </cell>
        </row>
        <row r="19555">
          <cell r="A19555" t="str">
            <v>Data Analyst</v>
          </cell>
          <cell r="H19555">
            <v>45006.58320601852</v>
          </cell>
        </row>
        <row r="19556">
          <cell r="A19556" t="str">
            <v>Data Analyst</v>
          </cell>
          <cell r="H19556">
            <v>45028.720891203702</v>
          </cell>
        </row>
        <row r="19557">
          <cell r="A19557" t="str">
            <v>Data Scientist</v>
          </cell>
          <cell r="H19557">
            <v>45194.002118055563</v>
          </cell>
        </row>
        <row r="19558">
          <cell r="A19558" t="str">
            <v>Senior Data Scientist</v>
          </cell>
          <cell r="H19558">
            <v>45161.404745370368</v>
          </cell>
        </row>
        <row r="19559">
          <cell r="A19559" t="str">
            <v>Cloud Engineer</v>
          </cell>
          <cell r="H19559">
            <v>45191.675509259258</v>
          </cell>
        </row>
        <row r="19560">
          <cell r="A19560" t="str">
            <v>Data Analyst</v>
          </cell>
          <cell r="H19560">
            <v>45033.624965277777</v>
          </cell>
        </row>
        <row r="19561">
          <cell r="A19561" t="str">
            <v>Data Engineer</v>
          </cell>
          <cell r="H19561">
            <v>45048.415752314817</v>
          </cell>
        </row>
        <row r="19562">
          <cell r="A19562" t="str">
            <v>Business Analyst</v>
          </cell>
          <cell r="H19562">
            <v>44963.649768518517</v>
          </cell>
        </row>
        <row r="19563">
          <cell r="A19563" t="str">
            <v>Data Analyst</v>
          </cell>
          <cell r="H19563">
            <v>45106.917916666673</v>
          </cell>
        </row>
        <row r="19564">
          <cell r="A19564" t="str">
            <v>Data Analyst</v>
          </cell>
          <cell r="H19564">
            <v>45105.708379629628</v>
          </cell>
        </row>
        <row r="19565">
          <cell r="A19565" t="str">
            <v>Data Analyst</v>
          </cell>
          <cell r="H19565">
            <v>45152.876400462963</v>
          </cell>
        </row>
        <row r="19566">
          <cell r="A19566" t="str">
            <v>Data Scientist</v>
          </cell>
          <cell r="H19566">
            <v>45106.608668981477</v>
          </cell>
        </row>
        <row r="19567">
          <cell r="A19567" t="str">
            <v>Senior Data Analyst</v>
          </cell>
          <cell r="H19567">
            <v>45035.849675925929</v>
          </cell>
        </row>
        <row r="19568">
          <cell r="A19568" t="str">
            <v>Data Analyst</v>
          </cell>
          <cell r="H19568">
            <v>45272.913368055553</v>
          </cell>
        </row>
        <row r="19569">
          <cell r="A19569" t="str">
            <v>Data Engineer</v>
          </cell>
          <cell r="H19569">
            <v>45083.880613425928</v>
          </cell>
        </row>
        <row r="19570">
          <cell r="A19570" t="str">
            <v>Senior Data Scientist</v>
          </cell>
          <cell r="H19570">
            <v>45127.514293981483</v>
          </cell>
        </row>
        <row r="19571">
          <cell r="A19571" t="str">
            <v>Senior Data Scientist</v>
          </cell>
          <cell r="H19571">
            <v>45107.588125000002</v>
          </cell>
        </row>
        <row r="19572">
          <cell r="A19572" t="str">
            <v>Data Engineer</v>
          </cell>
          <cell r="H19572">
            <v>45179.255335648151</v>
          </cell>
        </row>
        <row r="19573">
          <cell r="A19573" t="str">
            <v>Data Analyst</v>
          </cell>
          <cell r="H19573">
            <v>45191.833240740743</v>
          </cell>
        </row>
        <row r="19574">
          <cell r="A19574" t="str">
            <v>Data Engineer</v>
          </cell>
          <cell r="H19574">
            <v>44991.890034722222</v>
          </cell>
        </row>
        <row r="19575">
          <cell r="A19575" t="str">
            <v>Data Engineer</v>
          </cell>
          <cell r="H19575">
            <v>45253.465844907398</v>
          </cell>
        </row>
        <row r="19576">
          <cell r="A19576" t="str">
            <v>Data Analyst</v>
          </cell>
          <cell r="H19576">
            <v>45229.960057870368</v>
          </cell>
        </row>
        <row r="19577">
          <cell r="A19577" t="str">
            <v>Data Engineer</v>
          </cell>
          <cell r="H19577">
            <v>45281.667939814812</v>
          </cell>
        </row>
        <row r="19578">
          <cell r="A19578" t="str">
            <v>Data Scientist</v>
          </cell>
          <cell r="H19578">
            <v>45225.460659722223</v>
          </cell>
        </row>
        <row r="19579">
          <cell r="A19579" t="str">
            <v>Data Scientist</v>
          </cell>
          <cell r="H19579">
            <v>45240.807430555556</v>
          </cell>
        </row>
        <row r="19580">
          <cell r="A19580" t="str">
            <v>Data Scientist</v>
          </cell>
          <cell r="H19580">
            <v>45179.252870370372</v>
          </cell>
        </row>
        <row r="19581">
          <cell r="A19581" t="str">
            <v>Data Engineer</v>
          </cell>
          <cell r="H19581">
            <v>45241.461655092593</v>
          </cell>
        </row>
        <row r="19582">
          <cell r="A19582" t="str">
            <v>Data Analyst</v>
          </cell>
          <cell r="H19582">
            <v>45168.417314814818</v>
          </cell>
        </row>
        <row r="19583">
          <cell r="A19583" t="str">
            <v>Data Analyst</v>
          </cell>
          <cell r="H19583">
            <v>44938.084930555553</v>
          </cell>
        </row>
        <row r="19584">
          <cell r="A19584" t="str">
            <v>Data Analyst</v>
          </cell>
          <cell r="H19584">
            <v>45278.376493055563</v>
          </cell>
        </row>
        <row r="19585">
          <cell r="A19585" t="str">
            <v>Data Scientist</v>
          </cell>
          <cell r="H19585">
            <v>45108.418969907398</v>
          </cell>
        </row>
        <row r="19586">
          <cell r="A19586" t="str">
            <v>Data Engineer</v>
          </cell>
          <cell r="H19586">
            <v>45187.995127314818</v>
          </cell>
        </row>
        <row r="19587">
          <cell r="A19587" t="str">
            <v>Data Engineer</v>
          </cell>
          <cell r="H19587">
            <v>45063.630729166667</v>
          </cell>
        </row>
        <row r="19588">
          <cell r="A19588" t="str">
            <v>Data Engineer</v>
          </cell>
          <cell r="H19588">
            <v>45053.009236111109</v>
          </cell>
        </row>
        <row r="19589">
          <cell r="A19589" t="str">
            <v>Data Engineer</v>
          </cell>
          <cell r="H19589">
            <v>45148.796122685177</v>
          </cell>
        </row>
        <row r="19590">
          <cell r="A19590" t="str">
            <v>Software Engineer</v>
          </cell>
          <cell r="H19590">
            <v>45234.013275462959</v>
          </cell>
        </row>
        <row r="19591">
          <cell r="A19591" t="str">
            <v>Senior Data Scientist</v>
          </cell>
          <cell r="H19591">
            <v>45043.918391203697</v>
          </cell>
        </row>
        <row r="19592">
          <cell r="A19592" t="str">
            <v>Data Scientist</v>
          </cell>
          <cell r="H19592">
            <v>45146.4608912037</v>
          </cell>
        </row>
        <row r="19593">
          <cell r="A19593" t="str">
            <v>Senior Data Scientist</v>
          </cell>
          <cell r="H19593">
            <v>45237.376828703702</v>
          </cell>
        </row>
        <row r="19594">
          <cell r="A19594" t="str">
            <v>Data Analyst</v>
          </cell>
          <cell r="H19594">
            <v>45051.970381944448</v>
          </cell>
        </row>
        <row r="19595">
          <cell r="A19595" t="str">
            <v>Data Scientist</v>
          </cell>
          <cell r="H19595">
            <v>45127.835509259261</v>
          </cell>
        </row>
        <row r="19596">
          <cell r="A19596" t="str">
            <v>Data Analyst</v>
          </cell>
          <cell r="H19596">
            <v>45095.500185185178</v>
          </cell>
        </row>
        <row r="19597">
          <cell r="A19597" t="str">
            <v>Data Analyst</v>
          </cell>
          <cell r="H19597">
            <v>45000.708275462966</v>
          </cell>
        </row>
        <row r="19598">
          <cell r="A19598" t="str">
            <v>Senior Data Engineer</v>
          </cell>
          <cell r="H19598">
            <v>45030.770925925928</v>
          </cell>
        </row>
        <row r="19599">
          <cell r="A19599" t="str">
            <v>Business Analyst</v>
          </cell>
          <cell r="H19599">
            <v>45041.666712962957</v>
          </cell>
        </row>
        <row r="19600">
          <cell r="A19600" t="str">
            <v>Data Analyst</v>
          </cell>
          <cell r="H19600">
            <v>44930.623437499999</v>
          </cell>
        </row>
        <row r="19601">
          <cell r="A19601" t="str">
            <v>Software Engineer</v>
          </cell>
          <cell r="H19601">
            <v>44953.191331018519</v>
          </cell>
        </row>
        <row r="19602">
          <cell r="A19602" t="str">
            <v>Data Analyst</v>
          </cell>
          <cell r="H19602">
            <v>45078.625891203701</v>
          </cell>
        </row>
        <row r="19603">
          <cell r="A19603" t="str">
            <v>Data Analyst</v>
          </cell>
          <cell r="H19603">
            <v>45256.916724537034</v>
          </cell>
        </row>
        <row r="19604">
          <cell r="A19604" t="str">
            <v>Data Engineer</v>
          </cell>
          <cell r="H19604">
            <v>45152.511481481481</v>
          </cell>
        </row>
        <row r="19605">
          <cell r="A19605" t="str">
            <v>Data Engineer</v>
          </cell>
          <cell r="H19605">
            <v>45177.896678240737</v>
          </cell>
        </row>
        <row r="19606">
          <cell r="A19606" t="str">
            <v>Data Analyst</v>
          </cell>
          <cell r="H19606">
            <v>44944.615706018521</v>
          </cell>
        </row>
        <row r="19607">
          <cell r="A19607" t="str">
            <v>Data Analyst</v>
          </cell>
          <cell r="H19607">
            <v>45107.543437499997</v>
          </cell>
        </row>
        <row r="19608">
          <cell r="A19608" t="str">
            <v>Data Analyst</v>
          </cell>
          <cell r="H19608">
            <v>44936.625925925917</v>
          </cell>
        </row>
        <row r="19609">
          <cell r="A19609" t="str">
            <v>Data Engineer</v>
          </cell>
          <cell r="H19609">
            <v>44982.130474537043</v>
          </cell>
        </row>
        <row r="19610">
          <cell r="A19610" t="str">
            <v>Senior Data Engineer</v>
          </cell>
          <cell r="H19610">
            <v>45117.754305555558</v>
          </cell>
        </row>
        <row r="19611">
          <cell r="A19611" t="str">
            <v>Data Analyst</v>
          </cell>
          <cell r="H19611">
            <v>45037.58357638889</v>
          </cell>
        </row>
        <row r="19612">
          <cell r="A19612" t="str">
            <v>Data Engineer</v>
          </cell>
          <cell r="H19612">
            <v>45210.797442129631</v>
          </cell>
        </row>
        <row r="19613">
          <cell r="A19613" t="str">
            <v>Data Analyst</v>
          </cell>
          <cell r="H19613">
            <v>45132.861932870372</v>
          </cell>
        </row>
        <row r="19614">
          <cell r="A19614" t="str">
            <v>Data Analyst</v>
          </cell>
          <cell r="H19614">
            <v>45006.429525462961</v>
          </cell>
        </row>
        <row r="19615">
          <cell r="A19615" t="str">
            <v>Data Engineer</v>
          </cell>
          <cell r="H19615">
            <v>45037.414664351847</v>
          </cell>
        </row>
        <row r="19616">
          <cell r="A19616" t="str">
            <v>Data Analyst</v>
          </cell>
          <cell r="H19616">
            <v>45290.350069444437</v>
          </cell>
        </row>
        <row r="19617">
          <cell r="A19617" t="str">
            <v>Senior Data Scientist</v>
          </cell>
          <cell r="H19617">
            <v>44948.835578703707</v>
          </cell>
        </row>
        <row r="19618">
          <cell r="A19618" t="str">
            <v>Data Scientist</v>
          </cell>
          <cell r="H19618">
            <v>44959.878310185188</v>
          </cell>
        </row>
        <row r="19619">
          <cell r="A19619" t="str">
            <v>Data Analyst</v>
          </cell>
          <cell r="H19619">
            <v>45251.550138888888</v>
          </cell>
        </row>
        <row r="19620">
          <cell r="A19620" t="str">
            <v>Data Engineer</v>
          </cell>
          <cell r="H19620">
            <v>45275.465428240743</v>
          </cell>
        </row>
        <row r="19621">
          <cell r="A19621" t="str">
            <v>Senior Data Analyst</v>
          </cell>
          <cell r="H19621">
            <v>45054.33457175926</v>
          </cell>
        </row>
        <row r="19622">
          <cell r="A19622" t="str">
            <v>Data Scientist</v>
          </cell>
          <cell r="H19622">
            <v>45172.294224537043</v>
          </cell>
        </row>
        <row r="19623">
          <cell r="A19623" t="str">
            <v>Data Scientist</v>
          </cell>
          <cell r="H19623">
            <v>45167.671886574077</v>
          </cell>
        </row>
        <row r="19624">
          <cell r="A19624" t="str">
            <v>Data Scientist</v>
          </cell>
          <cell r="H19624">
            <v>44949.002245370371</v>
          </cell>
        </row>
        <row r="19625">
          <cell r="A19625" t="str">
            <v>Data Scientist</v>
          </cell>
          <cell r="H19625">
            <v>45113.919768518521</v>
          </cell>
        </row>
        <row r="19626">
          <cell r="A19626" t="str">
            <v>Cloud Engineer</v>
          </cell>
          <cell r="H19626">
            <v>45119.532997685194</v>
          </cell>
        </row>
        <row r="19627">
          <cell r="A19627" t="str">
            <v>Data Scientist</v>
          </cell>
          <cell r="H19627">
            <v>45194.668530092589</v>
          </cell>
        </row>
        <row r="19628">
          <cell r="A19628" t="str">
            <v>Data Analyst</v>
          </cell>
          <cell r="H19628">
            <v>45021.291701388887</v>
          </cell>
        </row>
        <row r="19629">
          <cell r="A19629" t="str">
            <v>Data Analyst</v>
          </cell>
          <cell r="H19629">
            <v>45084.792048611111</v>
          </cell>
        </row>
        <row r="19630">
          <cell r="A19630" t="str">
            <v>Data Engineer</v>
          </cell>
          <cell r="H19630">
            <v>45047.547951388893</v>
          </cell>
        </row>
        <row r="19631">
          <cell r="A19631" t="str">
            <v>Data Scientist</v>
          </cell>
          <cell r="H19631">
            <v>45070.381956018522</v>
          </cell>
        </row>
        <row r="19632">
          <cell r="A19632" t="str">
            <v>Data Scientist</v>
          </cell>
          <cell r="H19632">
            <v>45278.667893518519</v>
          </cell>
        </row>
        <row r="19633">
          <cell r="A19633" t="str">
            <v>Data Analyst</v>
          </cell>
          <cell r="H19633">
            <v>45034.292557870373</v>
          </cell>
        </row>
        <row r="19634">
          <cell r="A19634" t="str">
            <v>Data Scientist</v>
          </cell>
          <cell r="H19634">
            <v>45082.878159722219</v>
          </cell>
        </row>
        <row r="19635">
          <cell r="A19635" t="str">
            <v>Data Scientist</v>
          </cell>
          <cell r="H19635">
            <v>44930.578263888892</v>
          </cell>
        </row>
        <row r="19636">
          <cell r="A19636" t="str">
            <v>Data Scientist</v>
          </cell>
          <cell r="H19636">
            <v>45266.293495370373</v>
          </cell>
        </row>
        <row r="19637">
          <cell r="A19637" t="str">
            <v>Data Engineer</v>
          </cell>
          <cell r="H19637">
            <v>45141.300208333327</v>
          </cell>
        </row>
        <row r="19638">
          <cell r="A19638" t="str">
            <v>Data Analyst</v>
          </cell>
          <cell r="H19638">
            <v>45142.915138888893</v>
          </cell>
        </row>
        <row r="19639">
          <cell r="A19639" t="str">
            <v>Data Analyst</v>
          </cell>
          <cell r="H19639">
            <v>45153.250208333331</v>
          </cell>
        </row>
        <row r="19640">
          <cell r="A19640" t="str">
            <v>Data Scientist</v>
          </cell>
          <cell r="H19640">
            <v>45278.669166666667</v>
          </cell>
        </row>
        <row r="19641">
          <cell r="A19641" t="str">
            <v>Data Scientist</v>
          </cell>
          <cell r="H19641">
            <v>44937.391319444447</v>
          </cell>
        </row>
        <row r="19642">
          <cell r="A19642" t="str">
            <v>Data Analyst</v>
          </cell>
          <cell r="H19642">
            <v>45047.876608796287</v>
          </cell>
        </row>
        <row r="19643">
          <cell r="A19643" t="str">
            <v>Senior Data Engineer</v>
          </cell>
          <cell r="H19643">
            <v>45000.42528935185</v>
          </cell>
        </row>
        <row r="19644">
          <cell r="A19644" t="str">
            <v>Data Analyst</v>
          </cell>
          <cell r="H19644">
            <v>45030.125567129631</v>
          </cell>
        </row>
        <row r="19645">
          <cell r="A19645" t="str">
            <v>Data Engineer</v>
          </cell>
          <cell r="H19645">
            <v>45165.257523148153</v>
          </cell>
        </row>
        <row r="19646">
          <cell r="A19646" t="str">
            <v>Data Analyst</v>
          </cell>
          <cell r="H19646">
            <v>45014.710925925923</v>
          </cell>
        </row>
        <row r="19647">
          <cell r="A19647" t="str">
            <v>Senior Data Analyst</v>
          </cell>
          <cell r="H19647">
            <v>45019.585509259261</v>
          </cell>
        </row>
        <row r="19648">
          <cell r="A19648" t="str">
            <v>Data Analyst</v>
          </cell>
          <cell r="H19648">
            <v>45132.918587962973</v>
          </cell>
        </row>
        <row r="19649">
          <cell r="A19649" t="str">
            <v>Data Engineer</v>
          </cell>
          <cell r="H19649">
            <v>44950.758101851847</v>
          </cell>
        </row>
        <row r="19650">
          <cell r="A19650" t="str">
            <v>Data Analyst</v>
          </cell>
          <cell r="H19650">
            <v>45277.834652777783</v>
          </cell>
        </row>
        <row r="19651">
          <cell r="A19651" t="str">
            <v>Data Scientist</v>
          </cell>
          <cell r="H19651">
            <v>45240.830138888887</v>
          </cell>
        </row>
        <row r="19652">
          <cell r="A19652" t="str">
            <v>Data Analyst</v>
          </cell>
          <cell r="H19652">
            <v>45124.791851851849</v>
          </cell>
        </row>
        <row r="19653">
          <cell r="A19653" t="str">
            <v>Senior Data Engineer</v>
          </cell>
          <cell r="H19653">
            <v>45046.408761574072</v>
          </cell>
        </row>
        <row r="19654">
          <cell r="A19654" t="str">
            <v>Data Scientist</v>
          </cell>
          <cell r="H19654">
            <v>45131.084733796299</v>
          </cell>
        </row>
        <row r="19655">
          <cell r="A19655" t="str">
            <v>Data Analyst</v>
          </cell>
          <cell r="H19655">
            <v>45287.485983796287</v>
          </cell>
        </row>
        <row r="19656">
          <cell r="A19656" t="str">
            <v>Senior Data Analyst</v>
          </cell>
          <cell r="H19656">
            <v>45005.526817129627</v>
          </cell>
        </row>
        <row r="19657">
          <cell r="A19657" t="str">
            <v>Data Scientist</v>
          </cell>
          <cell r="H19657">
            <v>45010.294351851851</v>
          </cell>
        </row>
        <row r="19658">
          <cell r="A19658" t="str">
            <v>Data Engineer</v>
          </cell>
          <cell r="H19658">
            <v>45207.254212962973</v>
          </cell>
        </row>
        <row r="19659">
          <cell r="A19659" t="str">
            <v>Data Scientist</v>
          </cell>
          <cell r="H19659">
            <v>45102.44734953704</v>
          </cell>
        </row>
        <row r="19660">
          <cell r="A19660" t="str">
            <v>Data Analyst</v>
          </cell>
          <cell r="H19660">
            <v>45216.000231481477</v>
          </cell>
        </row>
        <row r="19661">
          <cell r="A19661" t="str">
            <v>Data Engineer</v>
          </cell>
          <cell r="H19661">
            <v>45065.254131944443</v>
          </cell>
        </row>
        <row r="19662">
          <cell r="A19662" t="str">
            <v>Data Scientist</v>
          </cell>
          <cell r="H19662">
            <v>45059.293703703697</v>
          </cell>
        </row>
        <row r="19663">
          <cell r="A19663" t="str">
            <v>Data Analyst</v>
          </cell>
          <cell r="H19663">
            <v>45222.83390046296</v>
          </cell>
        </row>
        <row r="19664">
          <cell r="A19664" t="str">
            <v>Data Analyst</v>
          </cell>
          <cell r="H19664">
            <v>45034.126585648148</v>
          </cell>
        </row>
        <row r="19665">
          <cell r="A19665" t="str">
            <v>Data Analyst</v>
          </cell>
          <cell r="H19665">
            <v>45210.0000462963</v>
          </cell>
        </row>
        <row r="19666">
          <cell r="A19666" t="str">
            <v>Data Scientist</v>
          </cell>
          <cell r="H19666">
            <v>45191.318182870367</v>
          </cell>
        </row>
        <row r="19667">
          <cell r="A19667" t="str">
            <v>Business Analyst</v>
          </cell>
          <cell r="H19667">
            <v>45028.763067129628</v>
          </cell>
        </row>
        <row r="19668">
          <cell r="A19668" t="str">
            <v>Data Scientist</v>
          </cell>
          <cell r="H19668">
            <v>45212.543969907398</v>
          </cell>
        </row>
        <row r="19669">
          <cell r="A19669" t="str">
            <v>Senior Data Analyst</v>
          </cell>
          <cell r="H19669">
            <v>44987.184872685182</v>
          </cell>
        </row>
        <row r="19670">
          <cell r="A19670" t="str">
            <v>Senior Data Analyst</v>
          </cell>
          <cell r="H19670">
            <v>45107.751608796287</v>
          </cell>
        </row>
        <row r="19671">
          <cell r="A19671" t="str">
            <v>Data Analyst</v>
          </cell>
          <cell r="H19671">
            <v>45118.751192129632</v>
          </cell>
        </row>
        <row r="19672">
          <cell r="A19672" t="str">
            <v>Software Engineer</v>
          </cell>
          <cell r="H19672">
            <v>45085.077361111107</v>
          </cell>
        </row>
        <row r="19673">
          <cell r="A19673" t="str">
            <v>Data Scientist</v>
          </cell>
          <cell r="H19673">
            <v>45009.438680555562</v>
          </cell>
        </row>
        <row r="19674">
          <cell r="A19674" t="str">
            <v>Data Analyst</v>
          </cell>
          <cell r="H19674">
            <v>45134.61787037037</v>
          </cell>
        </row>
        <row r="19675">
          <cell r="A19675" t="str">
            <v>Data Scientist</v>
          </cell>
          <cell r="H19675">
            <v>45033.61</v>
          </cell>
        </row>
        <row r="19676">
          <cell r="A19676" t="str">
            <v>Data Scientist</v>
          </cell>
          <cell r="H19676">
            <v>44991.769259259258</v>
          </cell>
        </row>
        <row r="19677">
          <cell r="A19677" t="str">
            <v>Data Scientist</v>
          </cell>
          <cell r="H19677">
            <v>44936.722060185188</v>
          </cell>
        </row>
        <row r="19678">
          <cell r="A19678" t="str">
            <v>Data Engineer</v>
          </cell>
          <cell r="H19678">
            <v>45125.178761574083</v>
          </cell>
        </row>
        <row r="19679">
          <cell r="A19679" t="str">
            <v>Business Analyst</v>
          </cell>
          <cell r="H19679">
            <v>45160.792581018519</v>
          </cell>
        </row>
        <row r="19680">
          <cell r="A19680" t="str">
            <v>Senior Data Engineer</v>
          </cell>
          <cell r="H19680">
            <v>45015.145231481481</v>
          </cell>
        </row>
        <row r="19681">
          <cell r="A19681" t="str">
            <v>Data Analyst</v>
          </cell>
          <cell r="H19681">
            <v>45156.750208333331</v>
          </cell>
        </row>
        <row r="19682">
          <cell r="A19682" t="str">
            <v>Data Analyst</v>
          </cell>
          <cell r="H19682">
            <v>45282.887199074074</v>
          </cell>
        </row>
        <row r="19683">
          <cell r="A19683" t="str">
            <v>Senior Data Scientist</v>
          </cell>
          <cell r="H19683">
            <v>45153.00341435185</v>
          </cell>
        </row>
        <row r="19684">
          <cell r="A19684" t="str">
            <v>Data Analyst</v>
          </cell>
          <cell r="H19684">
            <v>45108.500787037039</v>
          </cell>
        </row>
        <row r="19685">
          <cell r="A19685" t="str">
            <v>Data Scientist</v>
          </cell>
          <cell r="H19685">
            <v>45100.639131944437</v>
          </cell>
        </row>
        <row r="19686">
          <cell r="A19686" t="str">
            <v>Data Analyst</v>
          </cell>
          <cell r="H19686">
            <v>44988.638738425929</v>
          </cell>
        </row>
        <row r="19687">
          <cell r="A19687" t="str">
            <v>Data Scientist</v>
          </cell>
          <cell r="H19687">
            <v>45159.812523148154</v>
          </cell>
        </row>
        <row r="19688">
          <cell r="A19688" t="str">
            <v>Data Engineer</v>
          </cell>
          <cell r="H19688">
            <v>44981.462407407409</v>
          </cell>
        </row>
        <row r="19689">
          <cell r="A19689" t="str">
            <v>Data Scientist</v>
          </cell>
          <cell r="H19689">
            <v>44998.878923611112</v>
          </cell>
        </row>
        <row r="19690">
          <cell r="A19690" t="str">
            <v>Business Analyst</v>
          </cell>
          <cell r="H19690">
            <v>44932.83556712963</v>
          </cell>
        </row>
        <row r="19691">
          <cell r="A19691" t="str">
            <v>Data Engineer</v>
          </cell>
          <cell r="H19691">
            <v>45090.630613425928</v>
          </cell>
        </row>
        <row r="19692">
          <cell r="A19692" t="str">
            <v>Data Scientist</v>
          </cell>
          <cell r="H19692">
            <v>44986.298715277779</v>
          </cell>
        </row>
        <row r="19693">
          <cell r="A19693" t="str">
            <v>Senior Data Engineer</v>
          </cell>
          <cell r="H19693">
            <v>45022.840590277781</v>
          </cell>
        </row>
        <row r="19694">
          <cell r="A19694" t="str">
            <v>Data Engineer</v>
          </cell>
          <cell r="H19694">
            <v>45161.463738425933</v>
          </cell>
        </row>
        <row r="19695">
          <cell r="A19695" t="str">
            <v>Data Scientist</v>
          </cell>
          <cell r="H19695">
            <v>45110.293356481481</v>
          </cell>
        </row>
        <row r="19696">
          <cell r="A19696" t="str">
            <v>Data Engineer</v>
          </cell>
          <cell r="H19696">
            <v>45082.38621527778</v>
          </cell>
        </row>
        <row r="19697">
          <cell r="A19697" t="str">
            <v>Senior Data Analyst</v>
          </cell>
          <cell r="H19697">
            <v>45028.333865740737</v>
          </cell>
        </row>
        <row r="19698">
          <cell r="A19698" t="str">
            <v>Data Analyst</v>
          </cell>
          <cell r="H19698">
            <v>45061.3046412037</v>
          </cell>
        </row>
        <row r="19699">
          <cell r="A19699" t="str">
            <v>Data Scientist</v>
          </cell>
          <cell r="H19699">
            <v>45014.517337962963</v>
          </cell>
        </row>
        <row r="19700">
          <cell r="A19700" t="str">
            <v>Data Analyst</v>
          </cell>
          <cell r="H19700">
            <v>45278.666620370372</v>
          </cell>
        </row>
        <row r="19701">
          <cell r="A19701" t="str">
            <v>Senior Data Scientist</v>
          </cell>
          <cell r="H19701">
            <v>45128.377581018518</v>
          </cell>
        </row>
        <row r="19702">
          <cell r="A19702" t="str">
            <v>Data Scientist</v>
          </cell>
          <cell r="H19702">
            <v>44930.589375000003</v>
          </cell>
        </row>
        <row r="19703">
          <cell r="A19703" t="str">
            <v>Data Scientist</v>
          </cell>
          <cell r="H19703">
            <v>45254.335509259261</v>
          </cell>
        </row>
        <row r="19704">
          <cell r="A19704" t="str">
            <v>Data Analyst</v>
          </cell>
          <cell r="H19704">
            <v>44960.752696759257</v>
          </cell>
        </row>
        <row r="19705">
          <cell r="A19705" t="str">
            <v>Senior Data Scientist</v>
          </cell>
          <cell r="H19705">
            <v>45251.376921296287</v>
          </cell>
        </row>
        <row r="19706">
          <cell r="A19706" t="str">
            <v>Data Engineer</v>
          </cell>
          <cell r="H19706">
            <v>45089.313298611109</v>
          </cell>
        </row>
        <row r="19707">
          <cell r="A19707" t="str">
            <v>Machine Learning Engineer</v>
          </cell>
          <cell r="H19707">
            <v>45127.800138888888</v>
          </cell>
        </row>
        <row r="19708">
          <cell r="A19708" t="str">
            <v>Software Engineer</v>
          </cell>
          <cell r="H19708">
            <v>45014.019768518519</v>
          </cell>
        </row>
        <row r="19709">
          <cell r="A19709" t="str">
            <v>Data Analyst</v>
          </cell>
          <cell r="H19709">
            <v>45056.581226851849</v>
          </cell>
        </row>
        <row r="19710">
          <cell r="A19710" t="str">
            <v>Business Analyst</v>
          </cell>
          <cell r="H19710">
            <v>45058.996331018519</v>
          </cell>
        </row>
        <row r="19711">
          <cell r="A19711" t="str">
            <v>Data Analyst</v>
          </cell>
          <cell r="H19711">
            <v>44945.720995370371</v>
          </cell>
        </row>
        <row r="19712">
          <cell r="A19712" t="str">
            <v>Data Scientist</v>
          </cell>
          <cell r="H19712">
            <v>44972.764351851853</v>
          </cell>
        </row>
        <row r="19713">
          <cell r="A19713" t="str">
            <v>Data Scientist</v>
          </cell>
          <cell r="H19713">
            <v>45077.413263888891</v>
          </cell>
        </row>
        <row r="19714">
          <cell r="A19714" t="str">
            <v>Data Analyst</v>
          </cell>
          <cell r="H19714">
            <v>45216.875219907408</v>
          </cell>
        </row>
        <row r="19715">
          <cell r="A19715" t="str">
            <v>Senior Data Scientist</v>
          </cell>
          <cell r="H19715">
            <v>45079.697800925933</v>
          </cell>
        </row>
        <row r="19716">
          <cell r="A19716" t="str">
            <v>Data Analyst</v>
          </cell>
          <cell r="H19716">
            <v>44946.638877314806</v>
          </cell>
        </row>
        <row r="19717">
          <cell r="A19717" t="str">
            <v>Data Scientist</v>
          </cell>
          <cell r="H19717">
            <v>44985.754178240742</v>
          </cell>
        </row>
        <row r="19718">
          <cell r="A19718" t="str">
            <v>Data Scientist</v>
          </cell>
          <cell r="H19718">
            <v>45044.710081018522</v>
          </cell>
        </row>
        <row r="19719">
          <cell r="A19719" t="str">
            <v>Data Scientist</v>
          </cell>
          <cell r="H19719">
            <v>45042.296550925923</v>
          </cell>
        </row>
        <row r="19720">
          <cell r="A19720" t="str">
            <v>Senior Data Engineer</v>
          </cell>
          <cell r="H19720">
            <v>45206.535173611112</v>
          </cell>
        </row>
        <row r="19721">
          <cell r="A19721" t="str">
            <v>Data Analyst</v>
          </cell>
          <cell r="H19721">
            <v>45004.993946759263</v>
          </cell>
        </row>
        <row r="19722">
          <cell r="A19722" t="str">
            <v>Data Scientist</v>
          </cell>
          <cell r="H19722">
            <v>45015.835405092592</v>
          </cell>
        </row>
        <row r="19723">
          <cell r="A19723" t="str">
            <v>Data Scientist</v>
          </cell>
          <cell r="H19723">
            <v>45013.352222222216</v>
          </cell>
        </row>
        <row r="19724">
          <cell r="A19724" t="str">
            <v>Data Scientist</v>
          </cell>
          <cell r="H19724">
            <v>45272.679502314822</v>
          </cell>
        </row>
        <row r="19725">
          <cell r="A19725" t="str">
            <v>Business Analyst</v>
          </cell>
          <cell r="H19725">
            <v>45146.459374999999</v>
          </cell>
        </row>
        <row r="19726">
          <cell r="A19726" t="str">
            <v>Data Analyst</v>
          </cell>
          <cell r="H19726">
            <v>45201.625567129631</v>
          </cell>
        </row>
        <row r="19727">
          <cell r="A19727" t="str">
            <v>Data Analyst</v>
          </cell>
          <cell r="H19727">
            <v>45154.000381944446</v>
          </cell>
        </row>
        <row r="19728">
          <cell r="A19728" t="str">
            <v>Data Engineer</v>
          </cell>
          <cell r="H19728">
            <v>44958.618506944447</v>
          </cell>
        </row>
        <row r="19729">
          <cell r="A19729" t="str">
            <v>Data Scientist</v>
          </cell>
          <cell r="H19729">
            <v>44950.05909722222</v>
          </cell>
        </row>
        <row r="19730">
          <cell r="A19730" t="str">
            <v>Data Scientist</v>
          </cell>
          <cell r="H19730">
            <v>45035.670555555553</v>
          </cell>
        </row>
        <row r="19731">
          <cell r="A19731" t="str">
            <v>Data Scientist</v>
          </cell>
          <cell r="H19731">
            <v>44950.708425925928</v>
          </cell>
        </row>
        <row r="19732">
          <cell r="A19732" t="str">
            <v>Business Analyst</v>
          </cell>
          <cell r="H19732">
            <v>45029.83457175926</v>
          </cell>
        </row>
        <row r="19733">
          <cell r="A19733" t="str">
            <v>Data Scientist</v>
          </cell>
          <cell r="H19733">
            <v>45090.501631944448</v>
          </cell>
        </row>
        <row r="19734">
          <cell r="A19734" t="str">
            <v>Data Analyst</v>
          </cell>
          <cell r="H19734">
            <v>44963.50068287037</v>
          </cell>
        </row>
        <row r="19735">
          <cell r="A19735" t="str">
            <v>Data Scientist</v>
          </cell>
          <cell r="H19735">
            <v>45001.294895833344</v>
          </cell>
        </row>
        <row r="19736">
          <cell r="A19736" t="str">
            <v>Senior Data Analyst</v>
          </cell>
          <cell r="H19736">
            <v>45106.5003125</v>
          </cell>
        </row>
        <row r="19737">
          <cell r="A19737" t="str">
            <v>Data Analyst</v>
          </cell>
          <cell r="H19737">
            <v>45225.750011574077</v>
          </cell>
        </row>
        <row r="19738">
          <cell r="A19738" t="str">
            <v>Data Analyst</v>
          </cell>
          <cell r="H19738">
            <v>45236.45925925926</v>
          </cell>
        </row>
        <row r="19739">
          <cell r="A19739" t="str">
            <v>Machine Learning Engineer</v>
          </cell>
          <cell r="H19739">
            <v>45189.669768518521</v>
          </cell>
        </row>
        <row r="19740">
          <cell r="A19740" t="str">
            <v>Senior Data Scientist</v>
          </cell>
          <cell r="H19740">
            <v>45090.752129629633</v>
          </cell>
        </row>
        <row r="19741">
          <cell r="A19741" t="str">
            <v>Data Analyst</v>
          </cell>
          <cell r="H19741">
            <v>45210.250578703701</v>
          </cell>
        </row>
        <row r="19742">
          <cell r="A19742" t="str">
            <v>Data Analyst</v>
          </cell>
          <cell r="H19742">
            <v>45251.917210648149</v>
          </cell>
        </row>
        <row r="19743">
          <cell r="A19743" t="str">
            <v>Data Engineer</v>
          </cell>
          <cell r="H19743">
            <v>44999.574687499997</v>
          </cell>
        </row>
        <row r="19744">
          <cell r="A19744" t="str">
            <v>Data Scientist</v>
          </cell>
          <cell r="H19744">
            <v>45087.292546296303</v>
          </cell>
        </row>
        <row r="19745">
          <cell r="A19745" t="str">
            <v>Data Scientist</v>
          </cell>
          <cell r="H19745">
            <v>44951.736851851849</v>
          </cell>
        </row>
        <row r="19746">
          <cell r="A19746" t="str">
            <v>Data Analyst</v>
          </cell>
          <cell r="H19746">
            <v>45042.791701388887</v>
          </cell>
        </row>
        <row r="19747">
          <cell r="A19747" t="str">
            <v>Senior Data Engineer</v>
          </cell>
          <cell r="H19747">
            <v>45098.063935185193</v>
          </cell>
        </row>
        <row r="19748">
          <cell r="A19748" t="str">
            <v>Data Scientist</v>
          </cell>
          <cell r="H19748">
            <v>45097.793738425928</v>
          </cell>
        </row>
        <row r="19749">
          <cell r="A19749" t="str">
            <v>Business Analyst</v>
          </cell>
          <cell r="H19749">
            <v>45167.000891203701</v>
          </cell>
        </row>
        <row r="19750">
          <cell r="A19750" t="str">
            <v>Data Analyst</v>
          </cell>
          <cell r="H19750">
            <v>45075.500590277778</v>
          </cell>
        </row>
        <row r="19751">
          <cell r="A19751" t="str">
            <v>Data Analyst</v>
          </cell>
          <cell r="H19751">
            <v>45009.727210648147</v>
          </cell>
        </row>
        <row r="19752">
          <cell r="A19752" t="str">
            <v>Data Analyst</v>
          </cell>
          <cell r="H19752">
            <v>45021.62605324074</v>
          </cell>
        </row>
        <row r="19753">
          <cell r="A19753" t="str">
            <v>Data Scientist</v>
          </cell>
          <cell r="H19753">
            <v>45222.835127314807</v>
          </cell>
        </row>
        <row r="19754">
          <cell r="A19754" t="str">
            <v>Data Analyst</v>
          </cell>
          <cell r="H19754">
            <v>45105.959155092591</v>
          </cell>
        </row>
        <row r="19755">
          <cell r="A19755" t="str">
            <v>Senior Data Engineer</v>
          </cell>
          <cell r="H19755">
            <v>44963.675682870373</v>
          </cell>
        </row>
        <row r="19756">
          <cell r="A19756" t="str">
            <v>Data Scientist</v>
          </cell>
          <cell r="H19756">
            <v>44987.379745370366</v>
          </cell>
        </row>
        <row r="19757">
          <cell r="A19757" t="str">
            <v>Data Analyst</v>
          </cell>
          <cell r="H19757">
            <v>44987.292650462958</v>
          </cell>
        </row>
        <row r="19758">
          <cell r="A19758" t="str">
            <v>Data Engineer</v>
          </cell>
          <cell r="H19758">
            <v>45193.099456018521</v>
          </cell>
        </row>
        <row r="19759">
          <cell r="A19759" t="str">
            <v>Data Scientist</v>
          </cell>
          <cell r="H19759">
            <v>44942.328981481478</v>
          </cell>
        </row>
        <row r="19760">
          <cell r="A19760" t="str">
            <v>Data Analyst</v>
          </cell>
          <cell r="H19760">
            <v>45037.333391203712</v>
          </cell>
        </row>
        <row r="19761">
          <cell r="A19761" t="str">
            <v>Data Analyst</v>
          </cell>
          <cell r="H19761">
            <v>44985.542858796303</v>
          </cell>
        </row>
        <row r="19762">
          <cell r="A19762" t="str">
            <v>Data Analyst</v>
          </cell>
          <cell r="H19762">
            <v>45260.874803240738</v>
          </cell>
        </row>
        <row r="19763">
          <cell r="A19763" t="str">
            <v>Data Analyst</v>
          </cell>
          <cell r="H19763">
            <v>44980.291990740741</v>
          </cell>
        </row>
        <row r="19764">
          <cell r="A19764" t="str">
            <v>Data Analyst</v>
          </cell>
          <cell r="H19764">
            <v>45187.792233796303</v>
          </cell>
        </row>
        <row r="19765">
          <cell r="A19765" t="str">
            <v>Data Analyst</v>
          </cell>
          <cell r="H19765">
            <v>44999.875972222217</v>
          </cell>
        </row>
        <row r="19766">
          <cell r="A19766" t="str">
            <v>Data Scientist</v>
          </cell>
          <cell r="H19766">
            <v>45027.933912037042</v>
          </cell>
        </row>
        <row r="19767">
          <cell r="A19767" t="str">
            <v>Data Scientist</v>
          </cell>
          <cell r="H19767">
            <v>45081.980856481481</v>
          </cell>
        </row>
        <row r="19768">
          <cell r="A19768" t="str">
            <v>Data Analyst</v>
          </cell>
          <cell r="H19768">
            <v>44993.583368055559</v>
          </cell>
        </row>
        <row r="19769">
          <cell r="A19769" t="str">
            <v>Data Scientist</v>
          </cell>
          <cell r="H19769">
            <v>44950.211192129631</v>
          </cell>
        </row>
        <row r="19770">
          <cell r="A19770" t="str">
            <v>Data Scientist</v>
          </cell>
          <cell r="H19770">
            <v>45014.411793981482</v>
          </cell>
        </row>
        <row r="19771">
          <cell r="A19771" t="str">
            <v>Data Analyst</v>
          </cell>
          <cell r="H19771">
            <v>45236.583333333343</v>
          </cell>
        </row>
        <row r="19772">
          <cell r="A19772" t="str">
            <v>Data Engineer</v>
          </cell>
          <cell r="H19772">
            <v>45079.677407407413</v>
          </cell>
        </row>
        <row r="19773">
          <cell r="A19773" t="str">
            <v>Data Analyst</v>
          </cell>
          <cell r="H19773">
            <v>45082.375231481477</v>
          </cell>
        </row>
        <row r="19774">
          <cell r="A19774" t="str">
            <v>Senior Data Scientist</v>
          </cell>
          <cell r="H19774">
            <v>45208.642557870371</v>
          </cell>
        </row>
        <row r="19775">
          <cell r="A19775" t="str">
            <v>Data Scientist</v>
          </cell>
          <cell r="H19775">
            <v>45135.752199074072</v>
          </cell>
        </row>
        <row r="19776">
          <cell r="A19776" t="str">
            <v>Machine Learning Engineer</v>
          </cell>
          <cell r="H19776">
            <v>44995.626585648148</v>
          </cell>
        </row>
        <row r="19777">
          <cell r="A19777" t="str">
            <v>Data Engineer</v>
          </cell>
          <cell r="H19777">
            <v>45189.754733796297</v>
          </cell>
        </row>
        <row r="19778">
          <cell r="A19778" t="str">
            <v>Data Engineer</v>
          </cell>
          <cell r="H19778">
            <v>45185.480057870373</v>
          </cell>
        </row>
        <row r="19779">
          <cell r="A19779" t="str">
            <v>Data Analyst</v>
          </cell>
          <cell r="H19779">
            <v>45262.66746527778</v>
          </cell>
        </row>
        <row r="19780">
          <cell r="A19780" t="str">
            <v>Data Analyst</v>
          </cell>
          <cell r="H19780">
            <v>45204.251203703701</v>
          </cell>
        </row>
        <row r="19781">
          <cell r="A19781" t="str">
            <v>Data Scientist</v>
          </cell>
          <cell r="H19781">
            <v>44980.32130787037</v>
          </cell>
        </row>
        <row r="19782">
          <cell r="A19782" t="str">
            <v>Data Scientist</v>
          </cell>
          <cell r="H19782">
            <v>45219.377453703702</v>
          </cell>
        </row>
        <row r="19783">
          <cell r="A19783" t="str">
            <v>Data Analyst</v>
          </cell>
          <cell r="H19783">
            <v>45092.29215277778</v>
          </cell>
        </row>
        <row r="19784">
          <cell r="A19784" t="str">
            <v>Data Analyst</v>
          </cell>
          <cell r="H19784">
            <v>45035.392974537041</v>
          </cell>
        </row>
        <row r="19785">
          <cell r="A19785" t="str">
            <v>Data Analyst</v>
          </cell>
          <cell r="H19785">
            <v>45013.834733796299</v>
          </cell>
        </row>
        <row r="19786">
          <cell r="A19786" t="str">
            <v>Data Scientist</v>
          </cell>
          <cell r="H19786">
            <v>45172.797071759262</v>
          </cell>
        </row>
        <row r="19787">
          <cell r="A19787" t="str">
            <v>Data Analyst</v>
          </cell>
          <cell r="H19787">
            <v>44928.500347222223</v>
          </cell>
        </row>
        <row r="19788">
          <cell r="A19788" t="str">
            <v>Data Analyst</v>
          </cell>
          <cell r="H19788">
            <v>45047.501111111109</v>
          </cell>
        </row>
        <row r="19789">
          <cell r="A19789" t="str">
            <v>Data Engineer</v>
          </cell>
          <cell r="H19789">
            <v>45211.820092592592</v>
          </cell>
        </row>
        <row r="19790">
          <cell r="A19790" t="str">
            <v>Data Analyst</v>
          </cell>
          <cell r="H19790">
            <v>44946.890752314823</v>
          </cell>
        </row>
        <row r="19791">
          <cell r="A19791" t="str">
            <v>Senior Data Engineer</v>
          </cell>
          <cell r="H19791">
            <v>45021.301944444444</v>
          </cell>
        </row>
        <row r="19792">
          <cell r="A19792" t="str">
            <v>Data Analyst</v>
          </cell>
          <cell r="H19792">
            <v>44931.833692129629</v>
          </cell>
        </row>
        <row r="19793">
          <cell r="A19793" t="str">
            <v>Senior Data Engineer</v>
          </cell>
          <cell r="H19793">
            <v>45118.390949074077</v>
          </cell>
        </row>
        <row r="19794">
          <cell r="A19794" t="str">
            <v>Data Analyst</v>
          </cell>
          <cell r="H19794">
            <v>45215.584143518521</v>
          </cell>
        </row>
        <row r="19795">
          <cell r="A19795" t="str">
            <v>Senior Data Scientist</v>
          </cell>
          <cell r="H19795">
            <v>45261.834629629629</v>
          </cell>
        </row>
        <row r="19796">
          <cell r="A19796" t="str">
            <v>Data Scientist</v>
          </cell>
          <cell r="H19796">
            <v>45278.627129629633</v>
          </cell>
        </row>
        <row r="19797">
          <cell r="A19797" t="str">
            <v>Data Analyst</v>
          </cell>
          <cell r="H19797">
            <v>45125.709004629629</v>
          </cell>
        </row>
        <row r="19798">
          <cell r="A19798" t="str">
            <v>Data Scientist</v>
          </cell>
          <cell r="H19798">
            <v>45257.669340277767</v>
          </cell>
        </row>
        <row r="19799">
          <cell r="A19799" t="str">
            <v>Data Analyst</v>
          </cell>
          <cell r="H19799">
            <v>45162.37704861111</v>
          </cell>
        </row>
        <row r="19800">
          <cell r="A19800" t="str">
            <v>Data Engineer</v>
          </cell>
          <cell r="H19800">
            <v>45217.388958333337</v>
          </cell>
        </row>
        <row r="19801">
          <cell r="A19801" t="str">
            <v>Data Analyst</v>
          </cell>
          <cell r="H19801">
            <v>45139.27983796296</v>
          </cell>
        </row>
        <row r="19802">
          <cell r="A19802" t="str">
            <v>Data Analyst</v>
          </cell>
          <cell r="H19802">
            <v>45078.89167824074</v>
          </cell>
        </row>
        <row r="19803">
          <cell r="A19803" t="str">
            <v>Data Engineer</v>
          </cell>
          <cell r="H19803">
            <v>44976.634143518517</v>
          </cell>
        </row>
        <row r="19804">
          <cell r="A19804" t="str">
            <v>Data Engineer</v>
          </cell>
          <cell r="H19804">
            <v>45164.338414351849</v>
          </cell>
        </row>
        <row r="19805">
          <cell r="A19805" t="str">
            <v>Data Engineer</v>
          </cell>
          <cell r="H19805">
            <v>45079.552314814813</v>
          </cell>
        </row>
        <row r="19806">
          <cell r="A19806" t="str">
            <v>Data Engineer</v>
          </cell>
          <cell r="H19806">
            <v>45105.297754629632</v>
          </cell>
        </row>
        <row r="19807">
          <cell r="A19807" t="str">
            <v>Data Scientist</v>
          </cell>
          <cell r="H19807">
            <v>44978.599594907413</v>
          </cell>
        </row>
        <row r="19808">
          <cell r="A19808" t="str">
            <v>Senior Data Analyst</v>
          </cell>
          <cell r="H19808">
            <v>45183.625891203701</v>
          </cell>
        </row>
        <row r="19809">
          <cell r="A19809" t="str">
            <v>Senior Data Engineer</v>
          </cell>
          <cell r="H19809">
            <v>44951.918981481482</v>
          </cell>
        </row>
        <row r="19810">
          <cell r="A19810" t="str">
            <v>Data Analyst</v>
          </cell>
          <cell r="H19810">
            <v>45092.720625000002</v>
          </cell>
        </row>
        <row r="19811">
          <cell r="A19811" t="str">
            <v>Machine Learning Engineer</v>
          </cell>
          <cell r="H19811">
            <v>45273.013668981483</v>
          </cell>
        </row>
        <row r="19812">
          <cell r="A19812" t="str">
            <v>Data Analyst</v>
          </cell>
          <cell r="H19812">
            <v>45044.417754629627</v>
          </cell>
        </row>
        <row r="19813">
          <cell r="A19813" t="str">
            <v>Data Engineer</v>
          </cell>
          <cell r="H19813">
            <v>45036.382893518523</v>
          </cell>
        </row>
        <row r="19814">
          <cell r="A19814" t="str">
            <v>Data Analyst</v>
          </cell>
          <cell r="H19814">
            <v>45188.375057870369</v>
          </cell>
        </row>
        <row r="19815">
          <cell r="A19815" t="str">
            <v>Data Scientist</v>
          </cell>
          <cell r="H19815">
            <v>45265.722824074073</v>
          </cell>
        </row>
        <row r="19816">
          <cell r="A19816" t="str">
            <v>Data Analyst</v>
          </cell>
          <cell r="H19816">
            <v>45121.918182870373</v>
          </cell>
        </row>
        <row r="19817">
          <cell r="A19817" t="str">
            <v>Data Analyst</v>
          </cell>
          <cell r="H19817">
            <v>45217.572581018518</v>
          </cell>
        </row>
        <row r="19818">
          <cell r="A19818" t="str">
            <v>Senior Data Analyst</v>
          </cell>
          <cell r="H19818">
            <v>45041.65253472222</v>
          </cell>
        </row>
        <row r="19819">
          <cell r="A19819" t="str">
            <v>Data Analyst</v>
          </cell>
          <cell r="H19819">
            <v>45244.293946759259</v>
          </cell>
        </row>
        <row r="19820">
          <cell r="A19820" t="str">
            <v>Data Scientist</v>
          </cell>
          <cell r="H19820">
            <v>45152.961608796293</v>
          </cell>
        </row>
        <row r="19821">
          <cell r="A19821" t="str">
            <v>Senior Data Engineer</v>
          </cell>
          <cell r="H19821">
            <v>44967.558506944442</v>
          </cell>
        </row>
        <row r="19822">
          <cell r="A19822" t="str">
            <v>Business Analyst</v>
          </cell>
          <cell r="H19822">
            <v>45085.625694444447</v>
          </cell>
        </row>
        <row r="19823">
          <cell r="A19823" t="str">
            <v>Data Engineer</v>
          </cell>
          <cell r="H19823">
            <v>45094.033541666657</v>
          </cell>
        </row>
        <row r="19824">
          <cell r="A19824" t="str">
            <v>Data Analyst</v>
          </cell>
          <cell r="H19824">
            <v>44981.60738425926</v>
          </cell>
        </row>
        <row r="19825">
          <cell r="A19825" t="str">
            <v>Data Scientist</v>
          </cell>
          <cell r="H19825">
            <v>45207.751446759263</v>
          </cell>
        </row>
        <row r="19826">
          <cell r="A19826" t="str">
            <v>Data Scientist</v>
          </cell>
          <cell r="H19826">
            <v>45220.543587962973</v>
          </cell>
        </row>
        <row r="19827">
          <cell r="A19827" t="str">
            <v>Data Scientist</v>
          </cell>
          <cell r="H19827">
            <v>44955.045266203713</v>
          </cell>
        </row>
        <row r="19828">
          <cell r="A19828" t="str">
            <v>Data Analyst</v>
          </cell>
          <cell r="H19828">
            <v>45122.375914351847</v>
          </cell>
        </row>
        <row r="19829">
          <cell r="A19829" t="str">
            <v>Senior Data Scientist</v>
          </cell>
          <cell r="H19829">
            <v>44992.875150462962</v>
          </cell>
        </row>
        <row r="19830">
          <cell r="A19830" t="str">
            <v>Data Analyst</v>
          </cell>
          <cell r="H19830">
            <v>45142.458993055552</v>
          </cell>
        </row>
        <row r="19831">
          <cell r="A19831" t="str">
            <v>Data Analyst</v>
          </cell>
          <cell r="H19831">
            <v>45126.199120370373</v>
          </cell>
        </row>
        <row r="19832">
          <cell r="A19832" t="str">
            <v>Data Scientist</v>
          </cell>
          <cell r="H19832">
            <v>44993.543032407397</v>
          </cell>
        </row>
        <row r="19833">
          <cell r="A19833" t="str">
            <v>Software Engineer</v>
          </cell>
          <cell r="H19833">
            <v>45284.31322916667</v>
          </cell>
        </row>
        <row r="19834">
          <cell r="A19834" t="str">
            <v>Data Scientist</v>
          </cell>
          <cell r="H19834">
            <v>45226.834861111107</v>
          </cell>
        </row>
        <row r="19835">
          <cell r="A19835" t="str">
            <v>Data Scientist</v>
          </cell>
          <cell r="H19835">
            <v>45110.710578703707</v>
          </cell>
        </row>
        <row r="19836">
          <cell r="A19836" t="str">
            <v>Data Engineer</v>
          </cell>
          <cell r="H19836">
            <v>45224.562881944446</v>
          </cell>
        </row>
        <row r="19837">
          <cell r="A19837" t="str">
            <v>Data Scientist</v>
          </cell>
          <cell r="H19837">
            <v>45202.637743055559</v>
          </cell>
        </row>
        <row r="19838">
          <cell r="A19838" t="str">
            <v>Data Analyst</v>
          </cell>
          <cell r="H19838">
            <v>45208.833425925928</v>
          </cell>
        </row>
        <row r="19839">
          <cell r="A19839" t="str">
            <v>Data Engineer</v>
          </cell>
          <cell r="H19839">
            <v>45238.007430555554</v>
          </cell>
        </row>
        <row r="19840">
          <cell r="A19840" t="str">
            <v>Business Analyst</v>
          </cell>
          <cell r="H19840">
            <v>45149.750787037039</v>
          </cell>
        </row>
        <row r="19841">
          <cell r="A19841" t="str">
            <v>Senior Data Engineer</v>
          </cell>
          <cell r="H19841">
            <v>45261.010011574072</v>
          </cell>
        </row>
        <row r="19842">
          <cell r="A19842" t="str">
            <v>Data Analyst</v>
          </cell>
          <cell r="H19842">
            <v>44936.999918981477</v>
          </cell>
        </row>
        <row r="19843">
          <cell r="A19843" t="str">
            <v>Senior Data Analyst</v>
          </cell>
          <cell r="H19843">
            <v>45073.416979166657</v>
          </cell>
        </row>
        <row r="19844">
          <cell r="A19844" t="str">
            <v>Data Analyst</v>
          </cell>
          <cell r="H19844">
            <v>45103.372314814813</v>
          </cell>
        </row>
        <row r="19845">
          <cell r="A19845" t="str">
            <v>Data Analyst</v>
          </cell>
          <cell r="H19845">
            <v>44998.835752314822</v>
          </cell>
        </row>
        <row r="19846">
          <cell r="A19846" t="str">
            <v>Data Scientist</v>
          </cell>
          <cell r="H19846">
            <v>44969.02542824074</v>
          </cell>
        </row>
        <row r="19847">
          <cell r="A19847" t="str">
            <v>Data Analyst</v>
          </cell>
          <cell r="H19847">
            <v>45147.875173611108</v>
          </cell>
        </row>
        <row r="19848">
          <cell r="A19848" t="str">
            <v>Data Scientist</v>
          </cell>
          <cell r="H19848">
            <v>45170.916458333333</v>
          </cell>
        </row>
        <row r="19849">
          <cell r="A19849" t="str">
            <v>Data Engineer</v>
          </cell>
          <cell r="H19849">
            <v>45092.520555555559</v>
          </cell>
        </row>
        <row r="19850">
          <cell r="A19850" t="str">
            <v>Data Scientist</v>
          </cell>
          <cell r="H19850">
            <v>44979.460185185177</v>
          </cell>
        </row>
        <row r="19851">
          <cell r="A19851" t="str">
            <v>Data Engineer</v>
          </cell>
          <cell r="H19851">
            <v>45246.920613425929</v>
          </cell>
        </row>
        <row r="19852">
          <cell r="A19852" t="str">
            <v>Software Engineer</v>
          </cell>
          <cell r="H19852">
            <v>44949.002141203702</v>
          </cell>
        </row>
        <row r="19853">
          <cell r="A19853" t="str">
            <v>Data Engineer</v>
          </cell>
          <cell r="H19853">
            <v>45255.377905092602</v>
          </cell>
        </row>
        <row r="19854">
          <cell r="A19854" t="str">
            <v>Data Analyst</v>
          </cell>
          <cell r="H19854">
            <v>45033.625949074078</v>
          </cell>
        </row>
        <row r="19855">
          <cell r="A19855" t="str">
            <v>Data Analyst</v>
          </cell>
          <cell r="H19855">
            <v>45265.291689814818</v>
          </cell>
        </row>
        <row r="19856">
          <cell r="A19856" t="str">
            <v>Data Analyst</v>
          </cell>
          <cell r="H19856">
            <v>45054.875243055547</v>
          </cell>
        </row>
        <row r="19857">
          <cell r="A19857" t="str">
            <v>Data Analyst</v>
          </cell>
          <cell r="H19857">
            <v>45054.75203703704</v>
          </cell>
        </row>
        <row r="19858">
          <cell r="A19858" t="str">
            <v>Senior Data Scientist</v>
          </cell>
          <cell r="H19858">
            <v>45146.286747685182</v>
          </cell>
        </row>
        <row r="19859">
          <cell r="A19859" t="str">
            <v>Data Analyst</v>
          </cell>
          <cell r="H19859">
            <v>45093.91778935185</v>
          </cell>
        </row>
        <row r="19860">
          <cell r="A19860" t="str">
            <v>Senior Data Analyst</v>
          </cell>
          <cell r="H19860">
            <v>44964.833252314813</v>
          </cell>
        </row>
        <row r="19861">
          <cell r="A19861" t="str">
            <v>Data Scientist</v>
          </cell>
          <cell r="H19861">
            <v>45019.788888888892</v>
          </cell>
        </row>
        <row r="19862">
          <cell r="A19862" t="str">
            <v>Data Scientist</v>
          </cell>
          <cell r="H19862">
            <v>44991.686539351853</v>
          </cell>
        </row>
        <row r="19863">
          <cell r="A19863" t="str">
            <v>Data Analyst</v>
          </cell>
          <cell r="H19863">
            <v>45007.42119212963</v>
          </cell>
        </row>
        <row r="19864">
          <cell r="A19864" t="str">
            <v>Data Analyst</v>
          </cell>
          <cell r="H19864">
            <v>45014.66846064815</v>
          </cell>
        </row>
        <row r="19865">
          <cell r="A19865" t="str">
            <v>Data Analyst</v>
          </cell>
          <cell r="H19865">
            <v>45134.001030092593</v>
          </cell>
        </row>
        <row r="19866">
          <cell r="A19866" t="str">
            <v>Data Engineer</v>
          </cell>
          <cell r="H19866">
            <v>45217.921979166669</v>
          </cell>
        </row>
        <row r="19867">
          <cell r="A19867" t="str">
            <v>Data Engineer</v>
          </cell>
          <cell r="H19867">
            <v>45111.063599537039</v>
          </cell>
        </row>
        <row r="19868">
          <cell r="A19868" t="str">
            <v>Senior Data Analyst</v>
          </cell>
          <cell r="H19868">
            <v>45138.543136574073</v>
          </cell>
        </row>
        <row r="19869">
          <cell r="A19869" t="str">
            <v>Data Scientist</v>
          </cell>
          <cell r="H19869">
            <v>44931.7106712963</v>
          </cell>
        </row>
        <row r="19870">
          <cell r="A19870" t="str">
            <v>Data Engineer</v>
          </cell>
          <cell r="H19870">
            <v>45174.002685185187</v>
          </cell>
        </row>
        <row r="19871">
          <cell r="A19871" t="str">
            <v>Data Analyst</v>
          </cell>
          <cell r="H19871">
            <v>45029.541585648149</v>
          </cell>
        </row>
        <row r="19872">
          <cell r="A19872" t="str">
            <v>Data Analyst</v>
          </cell>
          <cell r="H19872">
            <v>45113.720891203702</v>
          </cell>
        </row>
        <row r="19873">
          <cell r="A19873" t="str">
            <v>Data Analyst</v>
          </cell>
          <cell r="H19873">
            <v>45243.333310185182</v>
          </cell>
        </row>
        <row r="19874">
          <cell r="A19874" t="str">
            <v>Data Scientist</v>
          </cell>
          <cell r="H19874">
            <v>45105.75304398148</v>
          </cell>
        </row>
        <row r="19875">
          <cell r="A19875" t="str">
            <v>Data Scientist</v>
          </cell>
          <cell r="H19875">
            <v>45190.335393518522</v>
          </cell>
        </row>
        <row r="19876">
          <cell r="A19876" t="str">
            <v>Data Engineer</v>
          </cell>
          <cell r="H19876">
            <v>45168.491585648153</v>
          </cell>
        </row>
        <row r="19877">
          <cell r="A19877" t="str">
            <v>Data Scientist</v>
          </cell>
          <cell r="H19877">
            <v>45014.488703703697</v>
          </cell>
        </row>
        <row r="19878">
          <cell r="A19878" t="str">
            <v>Data Analyst</v>
          </cell>
          <cell r="H19878">
            <v>45008.579363425917</v>
          </cell>
        </row>
        <row r="19879">
          <cell r="A19879" t="str">
            <v>Senior Data Engineer</v>
          </cell>
          <cell r="H19879">
            <v>45013.509143518517</v>
          </cell>
        </row>
        <row r="19880">
          <cell r="A19880" t="str">
            <v>Data Engineer</v>
          </cell>
          <cell r="H19880">
            <v>45009.467615740738</v>
          </cell>
        </row>
        <row r="19881">
          <cell r="A19881" t="str">
            <v>Data Scientist</v>
          </cell>
          <cell r="H19881">
            <v>45014.921238425923</v>
          </cell>
        </row>
        <row r="19882">
          <cell r="A19882" t="str">
            <v>Data Scientist</v>
          </cell>
          <cell r="H19882">
            <v>45053.997777777768</v>
          </cell>
        </row>
        <row r="19883">
          <cell r="A19883" t="str">
            <v>Data Scientist</v>
          </cell>
          <cell r="H19883">
            <v>45021.607997685183</v>
          </cell>
        </row>
        <row r="19884">
          <cell r="A19884" t="str">
            <v>Data Analyst</v>
          </cell>
          <cell r="H19884">
            <v>44943.365624999999</v>
          </cell>
        </row>
        <row r="19885">
          <cell r="A19885" t="str">
            <v>Data Analyst</v>
          </cell>
          <cell r="H19885">
            <v>45287.166759259257</v>
          </cell>
        </row>
        <row r="19886">
          <cell r="A19886" t="str">
            <v>Machine Learning Engineer</v>
          </cell>
          <cell r="H19886">
            <v>45283.87945601852</v>
          </cell>
        </row>
        <row r="19887">
          <cell r="A19887" t="str">
            <v>Data Engineer</v>
          </cell>
          <cell r="H19887">
            <v>45063.757581018523</v>
          </cell>
        </row>
        <row r="19888">
          <cell r="A19888" t="str">
            <v>Data Analyst</v>
          </cell>
          <cell r="H19888">
            <v>45145.541921296302</v>
          </cell>
        </row>
        <row r="19889">
          <cell r="A19889" t="str">
            <v>Data Analyst</v>
          </cell>
          <cell r="H19889">
            <v>45184.459386574083</v>
          </cell>
        </row>
        <row r="19890">
          <cell r="A19890" t="str">
            <v>Data Analyst</v>
          </cell>
          <cell r="H19890">
            <v>44949.936122685183</v>
          </cell>
        </row>
        <row r="19891">
          <cell r="A19891" t="str">
            <v>Data Scientist</v>
          </cell>
          <cell r="H19891">
            <v>45196.000879629632</v>
          </cell>
        </row>
        <row r="19892">
          <cell r="A19892" t="str">
            <v>Data Analyst</v>
          </cell>
          <cell r="H19892">
            <v>45103.821018518523</v>
          </cell>
        </row>
        <row r="19893">
          <cell r="A19893" t="str">
            <v>Data Scientist</v>
          </cell>
          <cell r="H19893">
            <v>45201.891701388893</v>
          </cell>
        </row>
        <row r="19894">
          <cell r="A19894" t="str">
            <v>Data Analyst</v>
          </cell>
          <cell r="H19894">
            <v>45089.875011574077</v>
          </cell>
        </row>
        <row r="19895">
          <cell r="A19895" t="str">
            <v>Data Engineer</v>
          </cell>
          <cell r="H19895">
            <v>45291.986481481479</v>
          </cell>
        </row>
        <row r="19896">
          <cell r="A19896" t="str">
            <v>Senior Data Engineer</v>
          </cell>
          <cell r="H19896">
            <v>44977.764293981483</v>
          </cell>
        </row>
        <row r="19897">
          <cell r="A19897" t="str">
            <v>Senior Data Engineer</v>
          </cell>
          <cell r="H19897">
            <v>45048.338784722233</v>
          </cell>
        </row>
        <row r="19898">
          <cell r="A19898" t="str">
            <v>Data Scientist</v>
          </cell>
          <cell r="H19898">
            <v>44958.874178240738</v>
          </cell>
        </row>
        <row r="19899">
          <cell r="A19899" t="str">
            <v>Data Engineer</v>
          </cell>
          <cell r="H19899">
            <v>44993.340162037042</v>
          </cell>
        </row>
        <row r="19900">
          <cell r="A19900" t="str">
            <v>Data Analyst</v>
          </cell>
          <cell r="H19900">
            <v>45166.835127314807</v>
          </cell>
        </row>
        <row r="19901">
          <cell r="A19901" t="str">
            <v>Data Analyst</v>
          </cell>
          <cell r="H19901">
            <v>45174.708865740737</v>
          </cell>
        </row>
        <row r="19902">
          <cell r="A19902" t="str">
            <v>Data Analyst</v>
          </cell>
          <cell r="H19902">
            <v>45013.710763888892</v>
          </cell>
        </row>
        <row r="19903">
          <cell r="A19903" t="str">
            <v>Data Analyst</v>
          </cell>
          <cell r="H19903">
            <v>45008.251597222217</v>
          </cell>
        </row>
        <row r="19904">
          <cell r="A19904" t="str">
            <v>Data Scientist</v>
          </cell>
          <cell r="H19904">
            <v>45202.752858796302</v>
          </cell>
        </row>
        <row r="19905">
          <cell r="A19905" t="str">
            <v>Data Engineer</v>
          </cell>
          <cell r="H19905">
            <v>44959.761250000003</v>
          </cell>
        </row>
        <row r="19906">
          <cell r="A19906" t="str">
            <v>Senior Data Analyst</v>
          </cell>
          <cell r="H19906">
            <v>44983.500289351847</v>
          </cell>
        </row>
        <row r="19907">
          <cell r="A19907" t="str">
            <v>Data Analyst</v>
          </cell>
          <cell r="H19907">
            <v>45087.29277777778</v>
          </cell>
        </row>
        <row r="19908">
          <cell r="A19908" t="str">
            <v>Data Scientist</v>
          </cell>
          <cell r="H19908">
            <v>45157.627557870372</v>
          </cell>
        </row>
        <row r="19909">
          <cell r="A19909" t="str">
            <v>Data Analyst</v>
          </cell>
          <cell r="H19909">
            <v>45257.418391203697</v>
          </cell>
        </row>
        <row r="19910">
          <cell r="A19910" t="str">
            <v>Business Analyst</v>
          </cell>
          <cell r="H19910">
            <v>45275.79179398148</v>
          </cell>
        </row>
        <row r="19911">
          <cell r="A19911" t="str">
            <v>Data Engineer</v>
          </cell>
          <cell r="H19911">
            <v>45092.823020833333</v>
          </cell>
        </row>
        <row r="19912">
          <cell r="A19912" t="str">
            <v>Data Analyst</v>
          </cell>
          <cell r="H19912">
            <v>45230.583865740737</v>
          </cell>
        </row>
        <row r="19913">
          <cell r="A19913" t="str">
            <v>Data Scientist</v>
          </cell>
          <cell r="H19913">
            <v>45139.753171296303</v>
          </cell>
        </row>
        <row r="19914">
          <cell r="A19914" t="str">
            <v>Data Engineer</v>
          </cell>
          <cell r="H19914">
            <v>45132.838194444441</v>
          </cell>
        </row>
        <row r="19915">
          <cell r="A19915" t="str">
            <v>Senior Data Engineer</v>
          </cell>
          <cell r="H19915">
            <v>44996.197384259263</v>
          </cell>
        </row>
        <row r="19916">
          <cell r="A19916" t="str">
            <v>Data Scientist</v>
          </cell>
          <cell r="H19916">
            <v>45014.504918981482</v>
          </cell>
        </row>
        <row r="19917">
          <cell r="A19917" t="str">
            <v>Data Engineer</v>
          </cell>
          <cell r="H19917">
            <v>45183.381157407413</v>
          </cell>
        </row>
        <row r="19918">
          <cell r="A19918" t="str">
            <v>Data Analyst</v>
          </cell>
          <cell r="H19918">
            <v>44957.126701388886</v>
          </cell>
        </row>
        <row r="19919">
          <cell r="A19919" t="str">
            <v>Data Engineer</v>
          </cell>
          <cell r="H19919">
            <v>45115.505011574067</v>
          </cell>
        </row>
        <row r="19920">
          <cell r="A19920" t="str">
            <v>Data Engineer</v>
          </cell>
          <cell r="H19920">
            <v>45168.799872685187</v>
          </cell>
        </row>
        <row r="19921">
          <cell r="A19921" t="str">
            <v>Data Engineer</v>
          </cell>
          <cell r="H19921">
            <v>45128.876504629632</v>
          </cell>
        </row>
        <row r="19922">
          <cell r="A19922" t="str">
            <v>Senior Data Scientist</v>
          </cell>
          <cell r="H19922">
            <v>45188.542685185188</v>
          </cell>
        </row>
        <row r="19923">
          <cell r="A19923" t="str">
            <v>Data Scientist</v>
          </cell>
          <cell r="H19923">
            <v>44992.769525462973</v>
          </cell>
        </row>
        <row r="19924">
          <cell r="A19924" t="str">
            <v>Data Analyst</v>
          </cell>
          <cell r="H19924">
            <v>44956.583402777767</v>
          </cell>
        </row>
        <row r="19925">
          <cell r="A19925" t="str">
            <v>Data Analyst</v>
          </cell>
          <cell r="H19925">
            <v>45163.251076388893</v>
          </cell>
        </row>
        <row r="19926">
          <cell r="A19926" t="str">
            <v>Data Analyst</v>
          </cell>
          <cell r="H19926">
            <v>44992.636956018519</v>
          </cell>
        </row>
        <row r="19927">
          <cell r="A19927" t="str">
            <v>Data Scientist</v>
          </cell>
          <cell r="H19927">
            <v>45279.37841435185</v>
          </cell>
        </row>
        <row r="19928">
          <cell r="A19928" t="str">
            <v>Data Scientist</v>
          </cell>
          <cell r="H19928">
            <v>45059.044050925928</v>
          </cell>
        </row>
        <row r="19929">
          <cell r="A19929" t="str">
            <v>Data Analyst</v>
          </cell>
          <cell r="H19929">
            <v>45162.460497685177</v>
          </cell>
        </row>
        <row r="19930">
          <cell r="A19930" t="str">
            <v>Data Scientist</v>
          </cell>
          <cell r="H19930">
            <v>45197.668923611112</v>
          </cell>
        </row>
        <row r="19931">
          <cell r="A19931" t="str">
            <v>Data Engineer</v>
          </cell>
          <cell r="H19931">
            <v>45181.464745370373</v>
          </cell>
        </row>
        <row r="19932">
          <cell r="A19932" t="str">
            <v>Senior Data Analyst</v>
          </cell>
          <cell r="H19932">
            <v>45146.417407407411</v>
          </cell>
        </row>
        <row r="19933">
          <cell r="A19933" t="str">
            <v>Data Scientist</v>
          </cell>
          <cell r="H19933">
            <v>45225.288634259261</v>
          </cell>
        </row>
        <row r="19934">
          <cell r="A19934" t="str">
            <v>Data Analyst</v>
          </cell>
          <cell r="H19934">
            <v>45133.876388888893</v>
          </cell>
        </row>
        <row r="19935">
          <cell r="A19935" t="str">
            <v>Data Scientist</v>
          </cell>
          <cell r="H19935">
            <v>45064.34003472222</v>
          </cell>
        </row>
        <row r="19936">
          <cell r="A19936" t="str">
            <v>Data Engineer</v>
          </cell>
          <cell r="H19936">
            <v>44998.553217592591</v>
          </cell>
        </row>
        <row r="19937">
          <cell r="A19937" t="str">
            <v>Data Analyst</v>
          </cell>
          <cell r="H19937">
            <v>45124.752303240741</v>
          </cell>
        </row>
        <row r="19938">
          <cell r="A19938" t="str">
            <v>Data Scientist</v>
          </cell>
          <cell r="H19938">
            <v>45105.884525462963</v>
          </cell>
        </row>
        <row r="19939">
          <cell r="A19939" t="str">
            <v>Data Analyst</v>
          </cell>
          <cell r="H19939">
            <v>45181.751666666663</v>
          </cell>
        </row>
        <row r="19940">
          <cell r="A19940" t="str">
            <v>Senior Data Scientist</v>
          </cell>
          <cell r="H19940">
            <v>45097.841215277767</v>
          </cell>
        </row>
        <row r="19941">
          <cell r="A19941" t="str">
            <v>Data Scientist</v>
          </cell>
          <cell r="H19941">
            <v>45163.586145833331</v>
          </cell>
        </row>
        <row r="19942">
          <cell r="A19942" t="str">
            <v>Data Engineer</v>
          </cell>
          <cell r="H19942">
            <v>45112.985949074071</v>
          </cell>
        </row>
        <row r="19943">
          <cell r="A19943" t="str">
            <v>Data Scientist</v>
          </cell>
          <cell r="H19943">
            <v>44986.901331018518</v>
          </cell>
        </row>
        <row r="19944">
          <cell r="A19944" t="str">
            <v>Data Analyst</v>
          </cell>
          <cell r="H19944">
            <v>45156.250428240739</v>
          </cell>
        </row>
        <row r="19945">
          <cell r="A19945" t="str">
            <v>Cloud Engineer</v>
          </cell>
          <cell r="H19945">
            <v>44986.390127314808</v>
          </cell>
        </row>
        <row r="19946">
          <cell r="A19946" t="str">
            <v>Data Analyst</v>
          </cell>
          <cell r="H19946">
            <v>45072.58494212963</v>
          </cell>
        </row>
        <row r="19947">
          <cell r="A19947" t="str">
            <v>Data Analyst</v>
          </cell>
          <cell r="H19947">
            <v>45103.334131944437</v>
          </cell>
        </row>
        <row r="19948">
          <cell r="A19948" t="str">
            <v>Data Engineer</v>
          </cell>
          <cell r="H19948">
            <v>44979.508206018523</v>
          </cell>
        </row>
        <row r="19949">
          <cell r="A19949" t="str">
            <v>Data Scientist</v>
          </cell>
          <cell r="H19949">
            <v>45076.877488425933</v>
          </cell>
        </row>
        <row r="19950">
          <cell r="A19950" t="str">
            <v>Data Scientist</v>
          </cell>
          <cell r="H19950">
            <v>45072.874988425923</v>
          </cell>
        </row>
        <row r="19951">
          <cell r="A19951" t="str">
            <v>Data Analyst</v>
          </cell>
          <cell r="H19951">
            <v>45146.259097222217</v>
          </cell>
        </row>
        <row r="19952">
          <cell r="A19952" t="str">
            <v>Senior Data Analyst</v>
          </cell>
          <cell r="H19952">
            <v>45062.398958333331</v>
          </cell>
        </row>
        <row r="19953">
          <cell r="A19953" t="str">
            <v>Data Scientist</v>
          </cell>
          <cell r="H19953">
            <v>45177.350358796299</v>
          </cell>
        </row>
        <row r="19954">
          <cell r="A19954" t="str">
            <v>Data Analyst</v>
          </cell>
          <cell r="H19954">
            <v>44930.54315972222</v>
          </cell>
        </row>
        <row r="19955">
          <cell r="A19955" t="str">
            <v>Data Engineer</v>
          </cell>
          <cell r="H19955">
            <v>45056.4219212963</v>
          </cell>
        </row>
        <row r="19956">
          <cell r="A19956" t="str">
            <v>Senior Data Scientist</v>
          </cell>
          <cell r="H19956">
            <v>45120.793715277781</v>
          </cell>
        </row>
        <row r="19957">
          <cell r="A19957" t="str">
            <v>Data Analyst</v>
          </cell>
          <cell r="H19957">
            <v>45153.112997685188</v>
          </cell>
        </row>
        <row r="19958">
          <cell r="A19958" t="str">
            <v>Data Analyst</v>
          </cell>
          <cell r="H19958">
            <v>45194.791620370372</v>
          </cell>
        </row>
        <row r="19959">
          <cell r="A19959" t="str">
            <v>Data Scientist</v>
          </cell>
          <cell r="H19959">
            <v>45148.835150462961</v>
          </cell>
        </row>
        <row r="19960">
          <cell r="A19960" t="str">
            <v>Data Scientist</v>
          </cell>
          <cell r="H19960">
            <v>45273.379120370373</v>
          </cell>
        </row>
        <row r="19961">
          <cell r="A19961" t="str">
            <v>Data Analyst</v>
          </cell>
          <cell r="H19961">
            <v>45240.012766203698</v>
          </cell>
        </row>
        <row r="19962">
          <cell r="A19962" t="str">
            <v>Data Analyst</v>
          </cell>
          <cell r="H19962">
            <v>45244.666689814818</v>
          </cell>
        </row>
        <row r="19963">
          <cell r="A19963" t="str">
            <v>Data Scientist</v>
          </cell>
          <cell r="H19963">
            <v>45207.292615740742</v>
          </cell>
        </row>
        <row r="19964">
          <cell r="A19964" t="str">
            <v>Data Analyst</v>
          </cell>
          <cell r="H19964">
            <v>45138.000289351847</v>
          </cell>
        </row>
        <row r="19965">
          <cell r="A19965" t="str">
            <v>Data Scientist</v>
          </cell>
          <cell r="H19965">
            <v>45096.504814814813</v>
          </cell>
        </row>
        <row r="19966">
          <cell r="A19966" t="str">
            <v>Data Scientist</v>
          </cell>
          <cell r="H19966">
            <v>45152.419386574067</v>
          </cell>
        </row>
        <row r="19967">
          <cell r="A19967" t="str">
            <v>Data Scientist</v>
          </cell>
          <cell r="H19967">
            <v>45105.503460648149</v>
          </cell>
        </row>
        <row r="19968">
          <cell r="A19968" t="str">
            <v>Data Scientist</v>
          </cell>
          <cell r="H19968">
            <v>44984.734965277778</v>
          </cell>
        </row>
        <row r="19969">
          <cell r="A19969" t="str">
            <v>Data Analyst</v>
          </cell>
          <cell r="H19969">
            <v>45223.376747685194</v>
          </cell>
        </row>
        <row r="19970">
          <cell r="A19970" t="str">
            <v>Data Analyst</v>
          </cell>
          <cell r="H19970">
            <v>44999.708298611113</v>
          </cell>
        </row>
        <row r="19971">
          <cell r="A19971" t="str">
            <v>Data Analyst</v>
          </cell>
          <cell r="H19971">
            <v>45040.833298611113</v>
          </cell>
        </row>
        <row r="19972">
          <cell r="A19972" t="str">
            <v>Data Scientist</v>
          </cell>
          <cell r="H19972">
            <v>45070.307905092603</v>
          </cell>
        </row>
        <row r="19973">
          <cell r="A19973" t="str">
            <v>Data Scientist</v>
          </cell>
          <cell r="H19973">
            <v>45162.336319444446</v>
          </cell>
        </row>
        <row r="19974">
          <cell r="A19974" t="str">
            <v>Data Engineer</v>
          </cell>
          <cell r="H19974">
            <v>44952.480162037027</v>
          </cell>
        </row>
        <row r="19975">
          <cell r="A19975" t="str">
            <v>Data Scientist</v>
          </cell>
          <cell r="H19975">
            <v>44974.87740740741</v>
          </cell>
        </row>
        <row r="19976">
          <cell r="A19976" t="str">
            <v>Data Engineer</v>
          </cell>
          <cell r="H19976">
            <v>44992.979953703703</v>
          </cell>
        </row>
        <row r="19977">
          <cell r="A19977" t="str">
            <v>Data Analyst</v>
          </cell>
          <cell r="H19977">
            <v>45203.58488425926</v>
          </cell>
        </row>
        <row r="19978">
          <cell r="A19978" t="str">
            <v>Data Scientist</v>
          </cell>
          <cell r="H19978">
            <v>45021.585081018522</v>
          </cell>
        </row>
        <row r="19979">
          <cell r="A19979" t="str">
            <v>Data Analyst</v>
          </cell>
          <cell r="H19979">
            <v>45048.54173611111</v>
          </cell>
        </row>
        <row r="19980">
          <cell r="A19980" t="str">
            <v>Business Analyst</v>
          </cell>
          <cell r="H19980">
            <v>45188.774351851847</v>
          </cell>
        </row>
        <row r="19981">
          <cell r="A19981" t="str">
            <v>Data Analyst</v>
          </cell>
          <cell r="H19981">
            <v>45160.584305555552</v>
          </cell>
        </row>
        <row r="19982">
          <cell r="A19982" t="str">
            <v>Data Analyst</v>
          </cell>
          <cell r="H19982">
            <v>45128.751180555562</v>
          </cell>
        </row>
        <row r="19983">
          <cell r="A19983" t="str">
            <v>Data Scientist</v>
          </cell>
          <cell r="H19983">
            <v>44978.458773148152</v>
          </cell>
        </row>
        <row r="19984">
          <cell r="A19984" t="str">
            <v>Data Analyst</v>
          </cell>
          <cell r="H19984">
            <v>45079.708958333344</v>
          </cell>
        </row>
        <row r="19985">
          <cell r="A19985" t="str">
            <v>Data Analyst</v>
          </cell>
          <cell r="H19985">
            <v>45238.605104166672</v>
          </cell>
        </row>
        <row r="19986">
          <cell r="A19986" t="str">
            <v>Data Scientist</v>
          </cell>
          <cell r="H19986">
            <v>45062.501608796287</v>
          </cell>
        </row>
        <row r="19987">
          <cell r="A19987" t="str">
            <v>Data Scientist</v>
          </cell>
          <cell r="H19987">
            <v>44986.356747685182</v>
          </cell>
        </row>
        <row r="19988">
          <cell r="A19988" t="str">
            <v>Data Analyst</v>
          </cell>
          <cell r="H19988">
            <v>44936.742407407408</v>
          </cell>
        </row>
        <row r="19989">
          <cell r="A19989" t="str">
            <v>Data Scientist</v>
          </cell>
          <cell r="H19989">
            <v>45200.7109375</v>
          </cell>
        </row>
        <row r="19990">
          <cell r="A19990" t="str">
            <v>Data Scientist</v>
          </cell>
          <cell r="H19990">
            <v>44998.706689814811</v>
          </cell>
        </row>
        <row r="19991">
          <cell r="A19991" t="str">
            <v>Data Analyst</v>
          </cell>
          <cell r="H19991">
            <v>45071.750173611108</v>
          </cell>
        </row>
        <row r="19992">
          <cell r="A19992" t="str">
            <v>Data Analyst</v>
          </cell>
          <cell r="H19992">
            <v>45287.376284722217</v>
          </cell>
        </row>
        <row r="19993">
          <cell r="A19993" t="str">
            <v>Data Analyst</v>
          </cell>
          <cell r="H19993">
            <v>45072.751215277778</v>
          </cell>
        </row>
        <row r="19994">
          <cell r="A19994" t="str">
            <v>Data Analyst</v>
          </cell>
          <cell r="H19994">
            <v>45153.2500462963</v>
          </cell>
        </row>
        <row r="19995">
          <cell r="A19995" t="str">
            <v>Data Scientist</v>
          </cell>
          <cell r="H19995">
            <v>45094.147604166668</v>
          </cell>
        </row>
        <row r="19996">
          <cell r="A19996" t="str">
            <v>Data Analyst</v>
          </cell>
          <cell r="H19996">
            <v>45226.329988425918</v>
          </cell>
        </row>
        <row r="19997">
          <cell r="A19997" t="str">
            <v>Data Scientist</v>
          </cell>
          <cell r="H19997">
            <v>45192.30746527778</v>
          </cell>
        </row>
        <row r="19998">
          <cell r="A19998" t="str">
            <v>Data Analyst</v>
          </cell>
          <cell r="H19998">
            <v>45162.795254629629</v>
          </cell>
        </row>
        <row r="19999">
          <cell r="A19999" t="str">
            <v>Data Scientist</v>
          </cell>
          <cell r="H19999">
            <v>44987.254618055558</v>
          </cell>
        </row>
        <row r="20000">
          <cell r="A20000" t="str">
            <v>Data Analyst</v>
          </cell>
          <cell r="H20000">
            <v>45216.667256944442</v>
          </cell>
        </row>
        <row r="20001">
          <cell r="A20001" t="str">
            <v>Data Scientist</v>
          </cell>
          <cell r="H20001">
            <v>44970.545092592591</v>
          </cell>
        </row>
        <row r="20002">
          <cell r="A20002" t="str">
            <v>Senior Data Scientist</v>
          </cell>
          <cell r="H20002">
            <v>44940.294074074067</v>
          </cell>
        </row>
        <row r="20003">
          <cell r="A20003" t="str">
            <v>Data Analyst</v>
          </cell>
          <cell r="H20003">
            <v>45225.834340277783</v>
          </cell>
        </row>
        <row r="20004">
          <cell r="A20004" t="str">
            <v>Data Scientist</v>
          </cell>
          <cell r="H20004">
            <v>45265.586076388892</v>
          </cell>
        </row>
        <row r="20005">
          <cell r="A20005" t="str">
            <v>Senior Data Scientist</v>
          </cell>
          <cell r="H20005">
            <v>45072.376932870371</v>
          </cell>
        </row>
        <row r="20006">
          <cell r="A20006" t="str">
            <v>Data Scientist</v>
          </cell>
          <cell r="H20006">
            <v>45119.746759259258</v>
          </cell>
        </row>
        <row r="20007">
          <cell r="A20007" t="str">
            <v>Data Analyst</v>
          </cell>
          <cell r="H20007">
            <v>45236.292187500003</v>
          </cell>
        </row>
        <row r="20008">
          <cell r="A20008" t="str">
            <v>Data Analyst</v>
          </cell>
          <cell r="H20008">
            <v>45114.000844907408</v>
          </cell>
        </row>
        <row r="20009">
          <cell r="A20009" t="str">
            <v>Data Analyst</v>
          </cell>
          <cell r="H20009">
            <v>45191.252175925933</v>
          </cell>
        </row>
        <row r="20010">
          <cell r="A20010" t="str">
            <v>Data Analyst</v>
          </cell>
          <cell r="H20010">
            <v>44928.583703703713</v>
          </cell>
        </row>
        <row r="20011">
          <cell r="A20011" t="str">
            <v>Data Analyst</v>
          </cell>
          <cell r="H20011">
            <v>45156.251226851848</v>
          </cell>
        </row>
        <row r="20012">
          <cell r="A20012" t="str">
            <v>Data Analyst</v>
          </cell>
          <cell r="H20012">
            <v>45265.818599537037</v>
          </cell>
        </row>
        <row r="20013">
          <cell r="A20013" t="str">
            <v>Data Analyst</v>
          </cell>
          <cell r="H20013">
            <v>45146.792905092603</v>
          </cell>
        </row>
        <row r="20014">
          <cell r="A20014" t="str">
            <v>Senior Data Scientist</v>
          </cell>
          <cell r="H20014">
            <v>45004.085833333331</v>
          </cell>
        </row>
        <row r="20015">
          <cell r="A20015" t="str">
            <v>Data Scientist</v>
          </cell>
          <cell r="H20015">
            <v>45173.502349537041</v>
          </cell>
        </row>
        <row r="20016">
          <cell r="A20016" t="str">
            <v>Data Analyst</v>
          </cell>
          <cell r="H20016">
            <v>45000.333425925928</v>
          </cell>
        </row>
        <row r="20017">
          <cell r="A20017" t="str">
            <v>Data Analyst</v>
          </cell>
          <cell r="H20017">
            <v>45170.262199074074</v>
          </cell>
        </row>
        <row r="20018">
          <cell r="A20018" t="str">
            <v>Business Analyst</v>
          </cell>
          <cell r="H20018">
            <v>45074.917361111111</v>
          </cell>
        </row>
        <row r="20019">
          <cell r="A20019" t="str">
            <v>Machine Learning Engineer</v>
          </cell>
          <cell r="H20019">
            <v>45120.048703703702</v>
          </cell>
        </row>
        <row r="20020">
          <cell r="A20020" t="str">
            <v>Data Engineer</v>
          </cell>
          <cell r="H20020">
            <v>45163.675613425927</v>
          </cell>
        </row>
        <row r="20021">
          <cell r="A20021" t="str">
            <v>Senior Data Scientist</v>
          </cell>
          <cell r="H20021">
            <v>45184.692407407398</v>
          </cell>
        </row>
        <row r="20022">
          <cell r="A20022" t="str">
            <v>Data Engineer</v>
          </cell>
          <cell r="H20022">
            <v>45062.837129629632</v>
          </cell>
        </row>
        <row r="20023">
          <cell r="A20023" t="str">
            <v>Data Engineer</v>
          </cell>
          <cell r="H20023">
            <v>45149.5700462963</v>
          </cell>
        </row>
        <row r="20024">
          <cell r="A20024" t="str">
            <v>Data Engineer</v>
          </cell>
          <cell r="H20024">
            <v>44985.595231481479</v>
          </cell>
        </row>
        <row r="20025">
          <cell r="A20025" t="str">
            <v>Data Engineer</v>
          </cell>
          <cell r="H20025">
            <v>45077.713379629633</v>
          </cell>
        </row>
        <row r="20026">
          <cell r="A20026" t="str">
            <v>Machine Learning Engineer</v>
          </cell>
          <cell r="H20026">
            <v>44984.00571759259</v>
          </cell>
        </row>
        <row r="20027">
          <cell r="A20027" t="str">
            <v>Data Scientist</v>
          </cell>
          <cell r="H20027">
            <v>45124.819930555554</v>
          </cell>
        </row>
        <row r="20028">
          <cell r="A20028" t="str">
            <v>Senior Data Engineer</v>
          </cell>
          <cell r="H20028">
            <v>45256.048125000001</v>
          </cell>
        </row>
        <row r="20029">
          <cell r="A20029" t="str">
            <v>Data Scientist</v>
          </cell>
          <cell r="H20029">
            <v>45098.667662037027</v>
          </cell>
        </row>
        <row r="20030">
          <cell r="A20030" t="str">
            <v>Senior Data Scientist</v>
          </cell>
          <cell r="H20030">
            <v>45049.373935185176</v>
          </cell>
        </row>
        <row r="20031">
          <cell r="A20031" t="str">
            <v>Data Analyst</v>
          </cell>
          <cell r="H20031">
            <v>45242.284444444442</v>
          </cell>
        </row>
        <row r="20032">
          <cell r="A20032" t="str">
            <v>Data Scientist</v>
          </cell>
          <cell r="H20032">
            <v>45057.869502314818</v>
          </cell>
        </row>
        <row r="20033">
          <cell r="A20033" t="str">
            <v>Data Engineer</v>
          </cell>
          <cell r="H20033">
            <v>44933.067326388889</v>
          </cell>
        </row>
        <row r="20034">
          <cell r="A20034" t="str">
            <v>Data Analyst</v>
          </cell>
          <cell r="H20034">
            <v>44980.598634259259</v>
          </cell>
        </row>
        <row r="20035">
          <cell r="A20035" t="str">
            <v>Data Analyst</v>
          </cell>
          <cell r="H20035">
            <v>45215.625879629632</v>
          </cell>
        </row>
        <row r="20036">
          <cell r="A20036" t="str">
            <v>Data Analyst</v>
          </cell>
          <cell r="H20036">
            <v>45251.791562500002</v>
          </cell>
        </row>
        <row r="20037">
          <cell r="A20037" t="str">
            <v>Data Engineer</v>
          </cell>
          <cell r="H20037">
            <v>44930.797893518517</v>
          </cell>
        </row>
        <row r="20038">
          <cell r="A20038" t="str">
            <v>Data Analyst</v>
          </cell>
          <cell r="H20038">
            <v>45267.626527777778</v>
          </cell>
        </row>
        <row r="20039">
          <cell r="A20039" t="str">
            <v>Data Analyst</v>
          </cell>
          <cell r="H20039">
            <v>45245.051458333342</v>
          </cell>
        </row>
        <row r="20040">
          <cell r="A20040" t="str">
            <v>Data Analyst</v>
          </cell>
          <cell r="H20040">
            <v>45048.141157407408</v>
          </cell>
        </row>
        <row r="20041">
          <cell r="A20041" t="str">
            <v>Data Analyst</v>
          </cell>
          <cell r="H20041">
            <v>45162.833611111113</v>
          </cell>
        </row>
        <row r="20042">
          <cell r="A20042" t="str">
            <v>Data Analyst</v>
          </cell>
          <cell r="H20042">
            <v>45147.833738425928</v>
          </cell>
        </row>
        <row r="20043">
          <cell r="A20043" t="str">
            <v>Data Scientist</v>
          </cell>
          <cell r="H20043">
            <v>45151.6481712963</v>
          </cell>
        </row>
        <row r="20044">
          <cell r="A20044" t="str">
            <v>Senior Data Analyst</v>
          </cell>
          <cell r="H20044">
            <v>45050.5000462963</v>
          </cell>
        </row>
        <row r="20045">
          <cell r="A20045" t="str">
            <v>Data Analyst</v>
          </cell>
          <cell r="H20045">
            <v>44937.000509259262</v>
          </cell>
        </row>
        <row r="20046">
          <cell r="A20046" t="str">
            <v>Data Analyst</v>
          </cell>
          <cell r="H20046">
            <v>44930.603703703702</v>
          </cell>
        </row>
        <row r="20047">
          <cell r="A20047" t="str">
            <v>Data Scientist</v>
          </cell>
          <cell r="H20047">
            <v>45017.66302083333</v>
          </cell>
        </row>
        <row r="20048">
          <cell r="A20048" t="str">
            <v>Data Analyst</v>
          </cell>
          <cell r="H20048">
            <v>44950.959247685183</v>
          </cell>
        </row>
        <row r="20049">
          <cell r="A20049" t="str">
            <v>Data Scientist</v>
          </cell>
          <cell r="H20049">
            <v>44943.377569444441</v>
          </cell>
        </row>
        <row r="20050">
          <cell r="A20050" t="str">
            <v>Data Engineer</v>
          </cell>
          <cell r="H20050">
            <v>45198.946504629632</v>
          </cell>
        </row>
        <row r="20051">
          <cell r="A20051" t="str">
            <v>Data Scientist</v>
          </cell>
          <cell r="H20051">
            <v>45216.501770833333</v>
          </cell>
        </row>
        <row r="20052">
          <cell r="A20052" t="str">
            <v>Data Scientist</v>
          </cell>
          <cell r="H20052">
            <v>45171.587129629632</v>
          </cell>
        </row>
        <row r="20053">
          <cell r="A20053" t="str">
            <v>Data Scientist</v>
          </cell>
          <cell r="H20053">
            <v>45042.672013888892</v>
          </cell>
        </row>
        <row r="20054">
          <cell r="A20054" t="str">
            <v>Data Scientist</v>
          </cell>
          <cell r="H20054">
            <v>45174.751018518517</v>
          </cell>
        </row>
        <row r="20055">
          <cell r="A20055" t="str">
            <v>Data Engineer</v>
          </cell>
          <cell r="H20055">
            <v>44970.715370370373</v>
          </cell>
        </row>
        <row r="20056">
          <cell r="A20056" t="str">
            <v>Data Engineer</v>
          </cell>
          <cell r="H20056">
            <v>45022.753564814811</v>
          </cell>
        </row>
        <row r="20057">
          <cell r="A20057" t="str">
            <v>Data Scientist</v>
          </cell>
          <cell r="H20057">
            <v>45022.623518518521</v>
          </cell>
        </row>
        <row r="20058">
          <cell r="A20058" t="str">
            <v>Data Analyst</v>
          </cell>
          <cell r="H20058">
            <v>45189.868518518517</v>
          </cell>
        </row>
        <row r="20059">
          <cell r="A20059" t="str">
            <v>Cloud Engineer</v>
          </cell>
          <cell r="H20059">
            <v>44988.014699074083</v>
          </cell>
        </row>
        <row r="20060">
          <cell r="A20060" t="str">
            <v>Data Engineer</v>
          </cell>
          <cell r="H20060">
            <v>45023.728171296287</v>
          </cell>
        </row>
        <row r="20061">
          <cell r="A20061" t="str">
            <v>Data Scientist</v>
          </cell>
          <cell r="H20061">
            <v>45195.294560185182</v>
          </cell>
        </row>
        <row r="20062">
          <cell r="A20062" t="str">
            <v>Senior Data Scientist</v>
          </cell>
          <cell r="H20062">
            <v>44946.973182870373</v>
          </cell>
        </row>
        <row r="20063">
          <cell r="A20063" t="str">
            <v>Data Scientist</v>
          </cell>
          <cell r="H20063">
            <v>45285.250671296293</v>
          </cell>
        </row>
        <row r="20064">
          <cell r="A20064" t="str">
            <v>Data Scientist</v>
          </cell>
          <cell r="H20064">
            <v>45055.099641203713</v>
          </cell>
        </row>
        <row r="20065">
          <cell r="A20065" t="str">
            <v>Data Analyst</v>
          </cell>
          <cell r="H20065">
            <v>45083.584780092591</v>
          </cell>
        </row>
        <row r="20066">
          <cell r="A20066" t="str">
            <v>Data Analyst</v>
          </cell>
          <cell r="H20066">
            <v>45091.79210648148</v>
          </cell>
        </row>
        <row r="20067">
          <cell r="A20067" t="str">
            <v>Data Analyst</v>
          </cell>
          <cell r="H20067">
            <v>45174.583692129629</v>
          </cell>
        </row>
        <row r="20068">
          <cell r="A20068" t="str">
            <v>Data Scientist</v>
          </cell>
          <cell r="H20068">
            <v>45100.598587962973</v>
          </cell>
        </row>
        <row r="20069">
          <cell r="A20069" t="str">
            <v>Cloud Engineer</v>
          </cell>
          <cell r="H20069">
            <v>45036.667546296303</v>
          </cell>
        </row>
        <row r="20070">
          <cell r="A20070" t="str">
            <v>Data Scientist</v>
          </cell>
          <cell r="H20070">
            <v>45073.54478009259</v>
          </cell>
        </row>
        <row r="20071">
          <cell r="A20071" t="str">
            <v>Data Analyst</v>
          </cell>
          <cell r="H20071">
            <v>45111.007893518523</v>
          </cell>
        </row>
        <row r="20072">
          <cell r="A20072" t="str">
            <v>Data Scientist</v>
          </cell>
          <cell r="H20072">
            <v>45105.935104166667</v>
          </cell>
        </row>
        <row r="20073">
          <cell r="A20073" t="str">
            <v>Senior Data Analyst</v>
          </cell>
          <cell r="H20073">
            <v>44939.051979166667</v>
          </cell>
        </row>
        <row r="20074">
          <cell r="A20074" t="str">
            <v>Data Analyst</v>
          </cell>
          <cell r="H20074">
            <v>45152.792314814818</v>
          </cell>
        </row>
        <row r="20075">
          <cell r="A20075" t="str">
            <v>Data Scientist</v>
          </cell>
          <cell r="H20075">
            <v>44994.920729166668</v>
          </cell>
        </row>
        <row r="20076">
          <cell r="A20076" t="str">
            <v>Data Analyst</v>
          </cell>
          <cell r="H20076">
            <v>45157.625671296293</v>
          </cell>
        </row>
        <row r="20077">
          <cell r="A20077" t="str">
            <v>Data Engineer</v>
          </cell>
          <cell r="H20077">
            <v>45001.734270833331</v>
          </cell>
        </row>
        <row r="20078">
          <cell r="A20078" t="str">
            <v>Data Engineer</v>
          </cell>
          <cell r="H20078">
            <v>45097.629374999997</v>
          </cell>
        </row>
        <row r="20079">
          <cell r="A20079" t="str">
            <v>Data Scientist</v>
          </cell>
          <cell r="H20079">
            <v>45091.295254629629</v>
          </cell>
        </row>
        <row r="20080">
          <cell r="A20080" t="str">
            <v>Data Analyst</v>
          </cell>
          <cell r="H20080">
            <v>45056.956458333327</v>
          </cell>
        </row>
        <row r="20081">
          <cell r="A20081" t="str">
            <v>Data Engineer</v>
          </cell>
          <cell r="H20081">
            <v>45089.561724537038</v>
          </cell>
        </row>
        <row r="20082">
          <cell r="A20082" t="str">
            <v>Senior Data Analyst</v>
          </cell>
          <cell r="H20082">
            <v>45266.292488425926</v>
          </cell>
        </row>
        <row r="20083">
          <cell r="A20083" t="str">
            <v>Data Scientist</v>
          </cell>
          <cell r="H20083">
            <v>45090.544178240743</v>
          </cell>
        </row>
        <row r="20084">
          <cell r="A20084" t="str">
            <v>Data Analyst</v>
          </cell>
          <cell r="H20084">
            <v>44951.709131944437</v>
          </cell>
        </row>
        <row r="20085">
          <cell r="A20085" t="str">
            <v>Data Scientist</v>
          </cell>
          <cell r="H20085">
            <v>44997.962164351848</v>
          </cell>
        </row>
        <row r="20086">
          <cell r="A20086" t="str">
            <v>Data Scientist</v>
          </cell>
          <cell r="H20086">
            <v>45112.044247685182</v>
          </cell>
        </row>
        <row r="20087">
          <cell r="A20087" t="str">
            <v>Data Engineer</v>
          </cell>
          <cell r="H20087">
            <v>45084.685335648152</v>
          </cell>
        </row>
        <row r="20088">
          <cell r="A20088" t="str">
            <v>Data Engineer</v>
          </cell>
          <cell r="H20088">
            <v>45010.972893518519</v>
          </cell>
        </row>
        <row r="20089">
          <cell r="A20089" t="str">
            <v>Data Scientist</v>
          </cell>
          <cell r="H20089">
            <v>45008.913321759261</v>
          </cell>
        </row>
        <row r="20090">
          <cell r="A20090" t="str">
            <v>Data Analyst</v>
          </cell>
          <cell r="H20090">
            <v>45006.594618055547</v>
          </cell>
        </row>
        <row r="20091">
          <cell r="A20091" t="str">
            <v>Data Scientist</v>
          </cell>
          <cell r="H20091">
            <v>45124.547175925924</v>
          </cell>
        </row>
        <row r="20092">
          <cell r="A20092" t="str">
            <v>Machine Learning Engineer</v>
          </cell>
          <cell r="H20092">
            <v>45205.627175925933</v>
          </cell>
        </row>
        <row r="20093">
          <cell r="A20093" t="str">
            <v>Senior Data Scientist</v>
          </cell>
          <cell r="H20093">
            <v>45131.263854166667</v>
          </cell>
        </row>
        <row r="20094">
          <cell r="A20094" t="str">
            <v>Data Engineer</v>
          </cell>
          <cell r="H20094">
            <v>45035.470254629632</v>
          </cell>
        </row>
        <row r="20095">
          <cell r="A20095" t="str">
            <v>Senior Data Analyst</v>
          </cell>
          <cell r="H20095">
            <v>45021.565960648149</v>
          </cell>
        </row>
        <row r="20096">
          <cell r="A20096" t="str">
            <v>Data Scientist</v>
          </cell>
          <cell r="H20096">
            <v>45033.919108796297</v>
          </cell>
        </row>
        <row r="20097">
          <cell r="A20097" t="str">
            <v>Data Scientist</v>
          </cell>
          <cell r="H20097">
            <v>45105.543449074074</v>
          </cell>
        </row>
        <row r="20098">
          <cell r="A20098" t="str">
            <v>Data Scientist</v>
          </cell>
          <cell r="H20098">
            <v>45145.430821759262</v>
          </cell>
        </row>
        <row r="20099">
          <cell r="A20099" t="str">
            <v>Senior Data Analyst</v>
          </cell>
          <cell r="H20099">
            <v>45230.748391203713</v>
          </cell>
        </row>
        <row r="20100">
          <cell r="A20100" t="str">
            <v>Data Scientist</v>
          </cell>
          <cell r="H20100">
            <v>44930.539895833332</v>
          </cell>
        </row>
        <row r="20101">
          <cell r="A20101" t="str">
            <v>Data Analyst</v>
          </cell>
          <cell r="H20101">
            <v>44929.771006944437</v>
          </cell>
        </row>
        <row r="20102">
          <cell r="A20102" t="str">
            <v>Data Analyst</v>
          </cell>
          <cell r="H20102">
            <v>45134</v>
          </cell>
        </row>
        <row r="20103">
          <cell r="A20103" t="str">
            <v>Data Analyst</v>
          </cell>
          <cell r="H20103">
            <v>45113.751122685193</v>
          </cell>
        </row>
        <row r="20104">
          <cell r="A20104" t="str">
            <v>Senior Data Analyst</v>
          </cell>
          <cell r="H20104">
            <v>45149.393888888888</v>
          </cell>
        </row>
        <row r="20105">
          <cell r="A20105" t="str">
            <v>Data Scientist</v>
          </cell>
          <cell r="H20105">
            <v>44942.55364583333</v>
          </cell>
        </row>
        <row r="20106">
          <cell r="A20106" t="str">
            <v>Data Analyst</v>
          </cell>
          <cell r="H20106">
            <v>45260.663229166668</v>
          </cell>
        </row>
        <row r="20107">
          <cell r="A20107" t="str">
            <v>Data Analyst</v>
          </cell>
          <cell r="H20107">
            <v>45274.858425925922</v>
          </cell>
        </row>
        <row r="20108">
          <cell r="A20108" t="str">
            <v>Data Scientist</v>
          </cell>
          <cell r="H20108">
            <v>45027.876643518517</v>
          </cell>
        </row>
        <row r="20109">
          <cell r="A20109" t="str">
            <v>Data Engineer</v>
          </cell>
          <cell r="H20109">
            <v>45171.006527777783</v>
          </cell>
        </row>
        <row r="20110">
          <cell r="A20110" t="str">
            <v>Data Analyst</v>
          </cell>
          <cell r="H20110">
            <v>44950.375740740739</v>
          </cell>
        </row>
        <row r="20111">
          <cell r="A20111" t="str">
            <v>Business Analyst</v>
          </cell>
          <cell r="H20111">
            <v>45043.651192129633</v>
          </cell>
        </row>
        <row r="20112">
          <cell r="A20112" t="str">
            <v>Data Analyst</v>
          </cell>
          <cell r="H20112">
            <v>45016.887465277781</v>
          </cell>
        </row>
        <row r="20113">
          <cell r="A20113" t="str">
            <v>Data Engineer</v>
          </cell>
          <cell r="H20113">
            <v>45037.465231481481</v>
          </cell>
        </row>
        <row r="20114">
          <cell r="A20114" t="str">
            <v>Data Scientist</v>
          </cell>
          <cell r="H20114">
            <v>45188.237060185187</v>
          </cell>
        </row>
        <row r="20115">
          <cell r="A20115" t="str">
            <v>Data Scientist</v>
          </cell>
          <cell r="H20115">
            <v>45023.739027777781</v>
          </cell>
        </row>
        <row r="20116">
          <cell r="A20116" t="str">
            <v>Data Analyst</v>
          </cell>
          <cell r="H20116">
            <v>45181.583796296298</v>
          </cell>
        </row>
        <row r="20117">
          <cell r="A20117" t="str">
            <v>Data Analyst</v>
          </cell>
          <cell r="H20117">
            <v>45237.751284722217</v>
          </cell>
        </row>
        <row r="20118">
          <cell r="A20118" t="str">
            <v>Data Analyst</v>
          </cell>
          <cell r="H20118">
            <v>45113.959108796298</v>
          </cell>
        </row>
        <row r="20119">
          <cell r="A20119" t="str">
            <v>Data Scientist</v>
          </cell>
          <cell r="H20119">
            <v>45211.75472222222</v>
          </cell>
        </row>
        <row r="20120">
          <cell r="A20120" t="str">
            <v>Data Engineer</v>
          </cell>
          <cell r="H20120">
            <v>45145.020474537043</v>
          </cell>
        </row>
        <row r="20121">
          <cell r="A20121" t="str">
            <v>Data Engineer</v>
          </cell>
          <cell r="H20121">
            <v>45155.803391203714</v>
          </cell>
        </row>
        <row r="20122">
          <cell r="A20122" t="str">
            <v>Data Scientist</v>
          </cell>
          <cell r="H20122">
            <v>45230.37568287037</v>
          </cell>
        </row>
        <row r="20123">
          <cell r="A20123" t="str">
            <v>Data Analyst</v>
          </cell>
          <cell r="H20123">
            <v>45032.375914351847</v>
          </cell>
        </row>
        <row r="20124">
          <cell r="A20124" t="str">
            <v>Senior Data Analyst</v>
          </cell>
          <cell r="H20124">
            <v>45098.291851851849</v>
          </cell>
        </row>
        <row r="20125">
          <cell r="A20125" t="str">
            <v>Software Engineer</v>
          </cell>
          <cell r="H20125">
            <v>45084.523252314822</v>
          </cell>
        </row>
        <row r="20126">
          <cell r="A20126" t="str">
            <v>Data Scientist</v>
          </cell>
          <cell r="H20126">
            <v>45229.626828703702</v>
          </cell>
        </row>
        <row r="20127">
          <cell r="A20127" t="str">
            <v>Business Analyst</v>
          </cell>
          <cell r="H20127">
            <v>45190.292928240742</v>
          </cell>
        </row>
        <row r="20128">
          <cell r="A20128" t="str">
            <v>Business Analyst</v>
          </cell>
          <cell r="H20128">
            <v>45230.567453703698</v>
          </cell>
        </row>
        <row r="20129">
          <cell r="A20129" t="str">
            <v>Senior Data Analyst</v>
          </cell>
          <cell r="H20129">
            <v>45049.500150462962</v>
          </cell>
        </row>
        <row r="20130">
          <cell r="A20130" t="str">
            <v>Senior Data Scientist</v>
          </cell>
          <cell r="H20130">
            <v>45143.888761574082</v>
          </cell>
        </row>
        <row r="20131">
          <cell r="A20131" t="str">
            <v>Data Analyst</v>
          </cell>
          <cell r="H20131">
            <v>45104.583333333343</v>
          </cell>
        </row>
        <row r="20132">
          <cell r="A20132" t="str">
            <v>Senior Data Engineer</v>
          </cell>
          <cell r="H20132">
            <v>45132.850914351853</v>
          </cell>
        </row>
        <row r="20133">
          <cell r="A20133" t="str">
            <v>Senior Data Scientist</v>
          </cell>
          <cell r="H20133">
            <v>45153.911898148152</v>
          </cell>
        </row>
        <row r="20134">
          <cell r="A20134" t="str">
            <v>Data Analyst</v>
          </cell>
          <cell r="H20134">
            <v>45014.460497685177</v>
          </cell>
        </row>
        <row r="20135">
          <cell r="A20135" t="str">
            <v>Data Engineer</v>
          </cell>
          <cell r="H20135">
            <v>45276.646956018521</v>
          </cell>
        </row>
        <row r="20136">
          <cell r="A20136" t="str">
            <v>Data Analyst</v>
          </cell>
          <cell r="H20136">
            <v>45096.479050925933</v>
          </cell>
        </row>
        <row r="20137">
          <cell r="A20137" t="str">
            <v>Software Engineer</v>
          </cell>
          <cell r="H20137">
            <v>45103.591851851852</v>
          </cell>
        </row>
        <row r="20138">
          <cell r="A20138" t="str">
            <v>Data Analyst</v>
          </cell>
          <cell r="H20138">
            <v>45191.668819444443</v>
          </cell>
        </row>
        <row r="20139">
          <cell r="A20139" t="str">
            <v>Data Analyst</v>
          </cell>
          <cell r="H20139">
            <v>45265.833981481483</v>
          </cell>
        </row>
        <row r="20140">
          <cell r="A20140" t="str">
            <v>Data Scientist</v>
          </cell>
          <cell r="H20140">
            <v>45048.336944444447</v>
          </cell>
        </row>
        <row r="20141">
          <cell r="A20141" t="str">
            <v>Data Analyst</v>
          </cell>
          <cell r="H20141">
            <v>45195.916898148149</v>
          </cell>
        </row>
        <row r="20142">
          <cell r="A20142" t="str">
            <v>Data Analyst</v>
          </cell>
          <cell r="H20142">
            <v>45022.750138888892</v>
          </cell>
        </row>
        <row r="20143">
          <cell r="A20143" t="str">
            <v>Data Scientist</v>
          </cell>
          <cell r="H20143">
            <v>45023.418240740742</v>
          </cell>
        </row>
        <row r="20144">
          <cell r="A20144" t="str">
            <v>Data Analyst</v>
          </cell>
          <cell r="H20144">
            <v>45264.626111111109</v>
          </cell>
        </row>
        <row r="20145">
          <cell r="A20145" t="str">
            <v>Data Scientist</v>
          </cell>
          <cell r="H20145">
            <v>45148.461365740739</v>
          </cell>
        </row>
        <row r="20146">
          <cell r="A20146" t="str">
            <v>Software Engineer</v>
          </cell>
          <cell r="H20146">
            <v>45262.856886574067</v>
          </cell>
        </row>
        <row r="20147">
          <cell r="A20147" t="str">
            <v>Data Engineer</v>
          </cell>
          <cell r="H20147">
            <v>45061.601365740738</v>
          </cell>
        </row>
        <row r="20148">
          <cell r="A20148" t="str">
            <v>Data Analyst</v>
          </cell>
          <cell r="H20148">
            <v>45021.774224537039</v>
          </cell>
        </row>
        <row r="20149">
          <cell r="A20149" t="str">
            <v>Data Scientist</v>
          </cell>
          <cell r="H20149">
            <v>45224.89607638889</v>
          </cell>
        </row>
        <row r="20150">
          <cell r="A20150" t="str">
            <v>Senior Data Engineer</v>
          </cell>
          <cell r="H20150">
            <v>45127.795428240737</v>
          </cell>
        </row>
        <row r="20151">
          <cell r="A20151" t="str">
            <v>Data Scientist</v>
          </cell>
          <cell r="H20151">
            <v>45168.836331018523</v>
          </cell>
        </row>
        <row r="20152">
          <cell r="A20152" t="str">
            <v>Data Scientist</v>
          </cell>
          <cell r="H20152">
            <v>45132.889201388891</v>
          </cell>
        </row>
        <row r="20153">
          <cell r="A20153" t="str">
            <v>Data Scientist</v>
          </cell>
          <cell r="H20153">
            <v>45077.625868055547</v>
          </cell>
        </row>
        <row r="20154">
          <cell r="A20154" t="str">
            <v>Data Scientist</v>
          </cell>
          <cell r="H20154">
            <v>45029.429791666669</v>
          </cell>
        </row>
        <row r="20155">
          <cell r="A20155" t="str">
            <v>Data Analyst</v>
          </cell>
          <cell r="H20155">
            <v>45284.347337962958</v>
          </cell>
        </row>
        <row r="20156">
          <cell r="A20156" t="str">
            <v>Software Engineer</v>
          </cell>
          <cell r="H20156">
            <v>45274.13521990741</v>
          </cell>
        </row>
        <row r="20157">
          <cell r="A20157" t="str">
            <v>Data Analyst</v>
          </cell>
          <cell r="H20157">
            <v>44946.792673611111</v>
          </cell>
        </row>
        <row r="20158">
          <cell r="A20158" t="str">
            <v>Senior Data Engineer</v>
          </cell>
          <cell r="H20158">
            <v>44937.797372685192</v>
          </cell>
        </row>
        <row r="20159">
          <cell r="A20159" t="str">
            <v>Data Scientist</v>
          </cell>
          <cell r="H20159">
            <v>44943.430798611109</v>
          </cell>
        </row>
        <row r="20160">
          <cell r="A20160" t="str">
            <v>Data Analyst</v>
          </cell>
          <cell r="H20160">
            <v>45051.185034722221</v>
          </cell>
        </row>
        <row r="20161">
          <cell r="A20161" t="str">
            <v>Machine Learning Engineer</v>
          </cell>
          <cell r="H20161">
            <v>45188.792094907411</v>
          </cell>
        </row>
        <row r="20162">
          <cell r="A20162" t="str">
            <v>Senior Data Scientist</v>
          </cell>
          <cell r="H20162">
            <v>45208.600925925923</v>
          </cell>
        </row>
        <row r="20163">
          <cell r="A20163" t="str">
            <v>Data Scientist</v>
          </cell>
          <cell r="H20163">
            <v>45252.625231481477</v>
          </cell>
        </row>
        <row r="20164">
          <cell r="A20164" t="str">
            <v>Data Scientist</v>
          </cell>
          <cell r="H20164">
            <v>45196.751979166656</v>
          </cell>
        </row>
        <row r="20165">
          <cell r="A20165" t="str">
            <v>Data Analyst</v>
          </cell>
          <cell r="H20165">
            <v>45148.750810185193</v>
          </cell>
        </row>
        <row r="20166">
          <cell r="A20166" t="str">
            <v>Data Analyst</v>
          </cell>
          <cell r="H20166">
            <v>45042.91783564815</v>
          </cell>
        </row>
        <row r="20167">
          <cell r="A20167" t="str">
            <v>Data Scientist</v>
          </cell>
          <cell r="H20167">
            <v>44938.587824074071</v>
          </cell>
        </row>
        <row r="20168">
          <cell r="A20168" t="str">
            <v>Senior Data Analyst</v>
          </cell>
          <cell r="H20168">
            <v>45191.291759259257</v>
          </cell>
        </row>
        <row r="20169">
          <cell r="A20169" t="str">
            <v>Senior Data Analyst</v>
          </cell>
          <cell r="H20169">
            <v>45055.984317129631</v>
          </cell>
        </row>
        <row r="20170">
          <cell r="A20170" t="str">
            <v>Data Analyst</v>
          </cell>
          <cell r="H20170">
            <v>45245.793773148151</v>
          </cell>
        </row>
        <row r="20171">
          <cell r="A20171" t="str">
            <v>Business Analyst</v>
          </cell>
          <cell r="H20171">
            <v>45083.001770833333</v>
          </cell>
        </row>
        <row r="20172">
          <cell r="A20172" t="str">
            <v>Data Scientist</v>
          </cell>
          <cell r="H20172">
            <v>45106.836516203701</v>
          </cell>
        </row>
        <row r="20173">
          <cell r="A20173" t="str">
            <v>Senior Data Engineer</v>
          </cell>
          <cell r="H20173">
            <v>45242.993946759263</v>
          </cell>
        </row>
        <row r="20174">
          <cell r="A20174" t="str">
            <v>Data Scientist</v>
          </cell>
          <cell r="H20174">
            <v>45107.753113425933</v>
          </cell>
        </row>
        <row r="20175">
          <cell r="A20175" t="str">
            <v>Data Scientist</v>
          </cell>
          <cell r="H20175">
            <v>45099.711331018523</v>
          </cell>
        </row>
        <row r="20176">
          <cell r="A20176" t="str">
            <v>Data Scientist</v>
          </cell>
          <cell r="H20176">
            <v>45155.041956018518</v>
          </cell>
        </row>
        <row r="20177">
          <cell r="A20177" t="str">
            <v>Data Analyst</v>
          </cell>
          <cell r="H20177">
            <v>45006.803263888891</v>
          </cell>
        </row>
        <row r="20178">
          <cell r="A20178" t="str">
            <v>Data Analyst</v>
          </cell>
          <cell r="H20178">
            <v>45125.274513888893</v>
          </cell>
        </row>
        <row r="20179">
          <cell r="A20179" t="str">
            <v>Data Analyst</v>
          </cell>
          <cell r="H20179">
            <v>44930.916828703703</v>
          </cell>
        </row>
        <row r="20180">
          <cell r="A20180" t="str">
            <v>Data Scientist</v>
          </cell>
          <cell r="H20180">
            <v>45131.610520833332</v>
          </cell>
        </row>
        <row r="20181">
          <cell r="A20181" t="str">
            <v>Data Scientist</v>
          </cell>
          <cell r="H20181">
            <v>44936.696400462963</v>
          </cell>
        </row>
        <row r="20182">
          <cell r="A20182" t="str">
            <v>Senior Data Engineer</v>
          </cell>
          <cell r="H20182">
            <v>44975.43645833333</v>
          </cell>
        </row>
        <row r="20183">
          <cell r="A20183" t="str">
            <v>Senior Data Analyst</v>
          </cell>
          <cell r="H20183">
            <v>45028.458275462966</v>
          </cell>
        </row>
        <row r="20184">
          <cell r="A20184" t="str">
            <v>Senior Data Analyst</v>
          </cell>
          <cell r="H20184">
            <v>44966.334027777782</v>
          </cell>
        </row>
        <row r="20185">
          <cell r="A20185" t="str">
            <v>Data Analyst</v>
          </cell>
          <cell r="H20185">
            <v>45120.625023148154</v>
          </cell>
        </row>
        <row r="20186">
          <cell r="A20186" t="str">
            <v>Software Engineer</v>
          </cell>
          <cell r="H20186">
            <v>45008.378657407397</v>
          </cell>
        </row>
        <row r="20187">
          <cell r="A20187" t="str">
            <v>Data Analyst</v>
          </cell>
          <cell r="H20187">
            <v>45015.625208333331</v>
          </cell>
        </row>
        <row r="20188">
          <cell r="A20188" t="str">
            <v>Senior Data Scientist</v>
          </cell>
          <cell r="H20188">
            <v>45111.960219907407</v>
          </cell>
        </row>
        <row r="20189">
          <cell r="A20189" t="str">
            <v>Data Scientist</v>
          </cell>
          <cell r="H20189">
            <v>45006.682592592602</v>
          </cell>
        </row>
        <row r="20190">
          <cell r="A20190" t="str">
            <v>Business Analyst</v>
          </cell>
          <cell r="H20190">
            <v>45240.806863425933</v>
          </cell>
        </row>
        <row r="20191">
          <cell r="A20191" t="str">
            <v>Senior Data Scientist</v>
          </cell>
          <cell r="H20191">
            <v>45036.428252314807</v>
          </cell>
        </row>
        <row r="20192">
          <cell r="A20192" t="str">
            <v>Data Analyst</v>
          </cell>
          <cell r="H20192">
            <v>45286.417141203703</v>
          </cell>
        </row>
        <row r="20193">
          <cell r="A20193" t="str">
            <v>Senior Data Scientist</v>
          </cell>
          <cell r="H20193">
            <v>45045.003263888888</v>
          </cell>
        </row>
        <row r="20194">
          <cell r="A20194" t="str">
            <v>Data Analyst</v>
          </cell>
          <cell r="H20194">
            <v>44966.13621527778</v>
          </cell>
        </row>
        <row r="20195">
          <cell r="A20195" t="str">
            <v>Data Scientist</v>
          </cell>
          <cell r="H20195">
            <v>45034.837210648147</v>
          </cell>
        </row>
        <row r="20196">
          <cell r="A20196" t="str">
            <v>Data Engineer</v>
          </cell>
          <cell r="H20196">
            <v>45159.103344907409</v>
          </cell>
        </row>
        <row r="20197">
          <cell r="A20197" t="str">
            <v>Data Scientist</v>
          </cell>
          <cell r="H20197">
            <v>45164.544131944444</v>
          </cell>
        </row>
        <row r="20198">
          <cell r="A20198" t="str">
            <v>Data Analyst</v>
          </cell>
          <cell r="H20198">
            <v>45173.839270833327</v>
          </cell>
        </row>
        <row r="20199">
          <cell r="A20199" t="str">
            <v>Senior Data Engineer</v>
          </cell>
          <cell r="H20199">
            <v>45037.789837962962</v>
          </cell>
        </row>
        <row r="20200">
          <cell r="A20200" t="str">
            <v>Data Analyst</v>
          </cell>
          <cell r="H20200">
            <v>45155.668773148151</v>
          </cell>
        </row>
        <row r="20201">
          <cell r="A20201" t="str">
            <v>Data Engineer</v>
          </cell>
          <cell r="H20201">
            <v>45196.338576388887</v>
          </cell>
        </row>
        <row r="20202">
          <cell r="A20202" t="str">
            <v>Data Engineer</v>
          </cell>
          <cell r="H20202">
            <v>45173.107534722221</v>
          </cell>
        </row>
        <row r="20203">
          <cell r="A20203" t="str">
            <v>Data Scientist</v>
          </cell>
          <cell r="H20203">
            <v>45180.877870370372</v>
          </cell>
        </row>
        <row r="20204">
          <cell r="A20204" t="str">
            <v>Data Scientist</v>
          </cell>
          <cell r="H20204">
            <v>45247.794942129629</v>
          </cell>
        </row>
        <row r="20205">
          <cell r="A20205" t="str">
            <v>Senior Data Scientist</v>
          </cell>
          <cell r="H20205">
            <v>45077.001493055563</v>
          </cell>
        </row>
        <row r="20206">
          <cell r="A20206" t="str">
            <v>Data Engineer</v>
          </cell>
          <cell r="H20206">
            <v>45140.756423611107</v>
          </cell>
        </row>
        <row r="20207">
          <cell r="A20207" t="str">
            <v>Data Scientist</v>
          </cell>
          <cell r="H20207">
            <v>45160.650092592587</v>
          </cell>
        </row>
        <row r="20208">
          <cell r="A20208" t="str">
            <v>Business Analyst</v>
          </cell>
          <cell r="H20208">
            <v>45100.665729166663</v>
          </cell>
        </row>
        <row r="20209">
          <cell r="A20209" t="str">
            <v>Data Scientist</v>
          </cell>
          <cell r="H20209">
            <v>45229.668206018519</v>
          </cell>
        </row>
        <row r="20210">
          <cell r="A20210" t="str">
            <v>Data Engineer</v>
          </cell>
          <cell r="H20210">
            <v>45048.632939814823</v>
          </cell>
        </row>
        <row r="20211">
          <cell r="A20211" t="str">
            <v>Senior Data Engineer</v>
          </cell>
          <cell r="H20211">
            <v>45238.412083333344</v>
          </cell>
        </row>
        <row r="20212">
          <cell r="A20212" t="str">
            <v>Data Engineer</v>
          </cell>
          <cell r="H20212">
            <v>45059.891875000001</v>
          </cell>
        </row>
        <row r="20213">
          <cell r="A20213" t="str">
            <v>Data Analyst</v>
          </cell>
          <cell r="H20213">
            <v>44999.605787037042</v>
          </cell>
        </row>
        <row r="20214">
          <cell r="A20214" t="str">
            <v>Data Analyst</v>
          </cell>
          <cell r="H20214">
            <v>45148.334768518522</v>
          </cell>
        </row>
        <row r="20215">
          <cell r="A20215" t="str">
            <v>Data Engineer</v>
          </cell>
          <cell r="H20215">
            <v>45103.797002314823</v>
          </cell>
        </row>
        <row r="20216">
          <cell r="A20216" t="str">
            <v>Data Scientist</v>
          </cell>
          <cell r="H20216">
            <v>45149.65016203704</v>
          </cell>
        </row>
        <row r="20217">
          <cell r="A20217" t="str">
            <v>Senior Data Scientist</v>
          </cell>
          <cell r="H20217">
            <v>45161.419259259259</v>
          </cell>
        </row>
        <row r="20218">
          <cell r="A20218" t="str">
            <v>Senior Data Engineer</v>
          </cell>
          <cell r="H20218">
            <v>45275.962384259263</v>
          </cell>
        </row>
        <row r="20219">
          <cell r="A20219" t="str">
            <v>Data Analyst</v>
          </cell>
          <cell r="H20219">
            <v>45097.416898148149</v>
          </cell>
        </row>
        <row r="20220">
          <cell r="A20220" t="str">
            <v>Data Analyst</v>
          </cell>
          <cell r="H20220">
            <v>45187.584131944437</v>
          </cell>
        </row>
        <row r="20221">
          <cell r="A20221" t="str">
            <v>Machine Learning Engineer</v>
          </cell>
          <cell r="H20221">
            <v>45057.388761574082</v>
          </cell>
        </row>
        <row r="20222">
          <cell r="A20222" t="str">
            <v>Data Analyst</v>
          </cell>
          <cell r="H20222">
            <v>45132.458819444437</v>
          </cell>
        </row>
        <row r="20223">
          <cell r="A20223" t="str">
            <v>Data Analyst</v>
          </cell>
          <cell r="H20223">
            <v>45083.666932870372</v>
          </cell>
        </row>
        <row r="20224">
          <cell r="A20224" t="str">
            <v>Data Engineer</v>
          </cell>
          <cell r="H20224">
            <v>45122.477581018517</v>
          </cell>
        </row>
        <row r="20225">
          <cell r="A20225" t="str">
            <v>Data Engineer</v>
          </cell>
          <cell r="H20225">
            <v>44968.797256944446</v>
          </cell>
        </row>
        <row r="20226">
          <cell r="A20226" t="str">
            <v>Data Analyst</v>
          </cell>
          <cell r="H20226">
            <v>44952.50267361111</v>
          </cell>
        </row>
        <row r="20227">
          <cell r="A20227" t="str">
            <v>Data Scientist</v>
          </cell>
          <cell r="H20227">
            <v>45166.502824074072</v>
          </cell>
        </row>
        <row r="20228">
          <cell r="A20228" t="str">
            <v>Data Scientist</v>
          </cell>
          <cell r="H20228">
            <v>45170.891689814824</v>
          </cell>
        </row>
        <row r="20229">
          <cell r="A20229" t="str">
            <v>Data Scientist</v>
          </cell>
          <cell r="H20229">
            <v>45248.459270833337</v>
          </cell>
        </row>
        <row r="20230">
          <cell r="A20230" t="str">
            <v>Data Scientist</v>
          </cell>
          <cell r="H20230">
            <v>45061.334675925929</v>
          </cell>
        </row>
        <row r="20231">
          <cell r="A20231" t="str">
            <v>Senior Data Scientist</v>
          </cell>
          <cell r="H20231">
            <v>45119.459004629629</v>
          </cell>
        </row>
        <row r="20232">
          <cell r="A20232" t="str">
            <v>Data Analyst</v>
          </cell>
          <cell r="H20232">
            <v>45071.291990740741</v>
          </cell>
        </row>
        <row r="20233">
          <cell r="A20233" t="str">
            <v>Data Analyst</v>
          </cell>
          <cell r="H20233">
            <v>45100.637870370367</v>
          </cell>
        </row>
        <row r="20234">
          <cell r="A20234" t="str">
            <v>Data Analyst</v>
          </cell>
          <cell r="H20234">
            <v>45030.371006944442</v>
          </cell>
        </row>
        <row r="20235">
          <cell r="A20235" t="str">
            <v>Data Scientist</v>
          </cell>
          <cell r="H20235">
            <v>45135.003518518519</v>
          </cell>
        </row>
        <row r="20236">
          <cell r="A20236" t="str">
            <v>Data Analyst</v>
          </cell>
          <cell r="H20236">
            <v>45205.666828703703</v>
          </cell>
        </row>
        <row r="20237">
          <cell r="A20237" t="str">
            <v>Data Analyst</v>
          </cell>
          <cell r="H20237">
            <v>45160.334097222221</v>
          </cell>
        </row>
        <row r="20238">
          <cell r="A20238" t="str">
            <v>Data Analyst</v>
          </cell>
          <cell r="H20238">
            <v>44971.875162037039</v>
          </cell>
        </row>
        <row r="20239">
          <cell r="A20239" t="str">
            <v>Data Engineer</v>
          </cell>
          <cell r="H20239">
            <v>45238.351944444446</v>
          </cell>
        </row>
        <row r="20240">
          <cell r="A20240" t="str">
            <v>Data Scientist</v>
          </cell>
          <cell r="H20240">
            <v>44979.781157407408</v>
          </cell>
        </row>
        <row r="20241">
          <cell r="A20241" t="str">
            <v>Data Scientist</v>
          </cell>
          <cell r="H20241">
            <v>44960.838969907411</v>
          </cell>
        </row>
        <row r="20242">
          <cell r="A20242" t="str">
            <v>Senior Data Analyst</v>
          </cell>
          <cell r="H20242">
            <v>44928.749988425923</v>
          </cell>
        </row>
        <row r="20243">
          <cell r="A20243" t="str">
            <v>Data Analyst</v>
          </cell>
          <cell r="H20243">
            <v>45056.666956018518</v>
          </cell>
        </row>
        <row r="20244">
          <cell r="A20244" t="str">
            <v>Data Scientist</v>
          </cell>
          <cell r="H20244">
            <v>45024.919039351851</v>
          </cell>
        </row>
        <row r="20245">
          <cell r="A20245" t="str">
            <v>Data Scientist</v>
          </cell>
          <cell r="H20245">
            <v>44970.462557870371</v>
          </cell>
        </row>
        <row r="20246">
          <cell r="A20246" t="str">
            <v>Data Analyst</v>
          </cell>
          <cell r="H20246">
            <v>45083.644120370373</v>
          </cell>
        </row>
        <row r="20247">
          <cell r="A20247" t="str">
            <v>Data Scientist</v>
          </cell>
          <cell r="H20247">
            <v>45216.54409722222</v>
          </cell>
        </row>
        <row r="20248">
          <cell r="A20248" t="str">
            <v>Data Scientist</v>
          </cell>
          <cell r="H20248">
            <v>44970.377847222233</v>
          </cell>
        </row>
        <row r="20249">
          <cell r="A20249" t="str">
            <v>Data Analyst</v>
          </cell>
          <cell r="H20249">
            <v>45083.625578703701</v>
          </cell>
        </row>
        <row r="20250">
          <cell r="A20250" t="str">
            <v>Data Scientist</v>
          </cell>
          <cell r="H20250">
            <v>45090.668888888889</v>
          </cell>
        </row>
        <row r="20251">
          <cell r="A20251" t="str">
            <v>Data Analyst</v>
          </cell>
          <cell r="H20251">
            <v>45198.250740740739</v>
          </cell>
        </row>
        <row r="20252">
          <cell r="A20252" t="str">
            <v>Data Analyst</v>
          </cell>
          <cell r="H20252">
            <v>45144.458761574067</v>
          </cell>
        </row>
        <row r="20253">
          <cell r="A20253" t="str">
            <v>Data Scientist</v>
          </cell>
          <cell r="H20253">
            <v>45134.004236111112</v>
          </cell>
        </row>
        <row r="20254">
          <cell r="A20254" t="str">
            <v>Data Scientist</v>
          </cell>
          <cell r="H20254">
            <v>45230.710613425923</v>
          </cell>
        </row>
        <row r="20255">
          <cell r="A20255" t="str">
            <v>Data Scientist</v>
          </cell>
          <cell r="H20255">
            <v>44935.669039351851</v>
          </cell>
        </row>
        <row r="20256">
          <cell r="A20256" t="str">
            <v>Data Engineer</v>
          </cell>
          <cell r="H20256">
            <v>45255.424525462957</v>
          </cell>
        </row>
        <row r="20257">
          <cell r="A20257" t="str">
            <v>Software Engineer</v>
          </cell>
          <cell r="H20257">
            <v>45251.758344907408</v>
          </cell>
        </row>
        <row r="20258">
          <cell r="A20258" t="str">
            <v>Senior Data Scientist</v>
          </cell>
          <cell r="H20258">
            <v>45125.459953703707</v>
          </cell>
        </row>
        <row r="20259">
          <cell r="A20259" t="str">
            <v>Data Analyst</v>
          </cell>
          <cell r="H20259">
            <v>44947.000972222217</v>
          </cell>
        </row>
        <row r="20260">
          <cell r="A20260" t="str">
            <v>Data Analyst</v>
          </cell>
          <cell r="H20260">
            <v>45007.791817129633</v>
          </cell>
        </row>
        <row r="20261">
          <cell r="A20261" t="str">
            <v>Cloud Engineer</v>
          </cell>
          <cell r="H20261">
            <v>45127.220208333332</v>
          </cell>
        </row>
        <row r="20262">
          <cell r="A20262" t="str">
            <v>Data Analyst</v>
          </cell>
          <cell r="H20262">
            <v>45244.638425925928</v>
          </cell>
        </row>
        <row r="20263">
          <cell r="A20263" t="str">
            <v>Data Analyst</v>
          </cell>
          <cell r="H20263">
            <v>45212.958506944437</v>
          </cell>
        </row>
        <row r="20264">
          <cell r="A20264" t="str">
            <v>Data Scientist</v>
          </cell>
          <cell r="H20264">
            <v>45023.835486111107</v>
          </cell>
        </row>
        <row r="20265">
          <cell r="A20265" t="str">
            <v>Data Analyst</v>
          </cell>
          <cell r="H20265">
            <v>45061.542407407411</v>
          </cell>
        </row>
        <row r="20266">
          <cell r="A20266" t="str">
            <v>Senior Data Scientist</v>
          </cell>
          <cell r="H20266">
            <v>45027.752071759263</v>
          </cell>
        </row>
        <row r="20267">
          <cell r="A20267" t="str">
            <v>Data Scientist</v>
          </cell>
          <cell r="H20267">
            <v>45238.974907407413</v>
          </cell>
        </row>
        <row r="20268">
          <cell r="A20268" t="str">
            <v>Business Analyst</v>
          </cell>
          <cell r="H20268">
            <v>45215.625694444447</v>
          </cell>
        </row>
        <row r="20269">
          <cell r="A20269" t="str">
            <v>Data Scientist</v>
          </cell>
          <cell r="H20269">
            <v>45006.335057870368</v>
          </cell>
        </row>
        <row r="20270">
          <cell r="A20270" t="str">
            <v>Data Analyst</v>
          </cell>
          <cell r="H20270">
            <v>44937.833969907413</v>
          </cell>
        </row>
        <row r="20271">
          <cell r="A20271" t="str">
            <v>Data Analyst</v>
          </cell>
          <cell r="H20271">
            <v>45251.875057870369</v>
          </cell>
        </row>
        <row r="20272">
          <cell r="A20272" t="str">
            <v>Senior Data Scientist</v>
          </cell>
          <cell r="H20272">
            <v>45244.887407407397</v>
          </cell>
        </row>
        <row r="20273">
          <cell r="A20273" t="str">
            <v>Senior Data Analyst</v>
          </cell>
          <cell r="H20273">
            <v>44963.419027777767</v>
          </cell>
        </row>
        <row r="20274">
          <cell r="A20274" t="str">
            <v>Data Scientist</v>
          </cell>
          <cell r="H20274">
            <v>44982.336076388892</v>
          </cell>
        </row>
        <row r="20275">
          <cell r="A20275" t="str">
            <v>Data Analyst</v>
          </cell>
          <cell r="H20275">
            <v>44995.791678240741</v>
          </cell>
        </row>
        <row r="20276">
          <cell r="A20276" t="str">
            <v>Data Scientist</v>
          </cell>
          <cell r="H20276">
            <v>45181.753912037027</v>
          </cell>
        </row>
        <row r="20277">
          <cell r="A20277" t="str">
            <v>Data Analyst</v>
          </cell>
          <cell r="H20277">
            <v>44984.625428240739</v>
          </cell>
        </row>
        <row r="20278">
          <cell r="A20278" t="str">
            <v>Data Analyst</v>
          </cell>
          <cell r="H20278">
            <v>45217.583796296298</v>
          </cell>
        </row>
        <row r="20279">
          <cell r="A20279" t="str">
            <v>Data Analyst</v>
          </cell>
          <cell r="H20279">
            <v>45027.049016203702</v>
          </cell>
        </row>
        <row r="20280">
          <cell r="A20280" t="str">
            <v>Senior Data Analyst</v>
          </cell>
          <cell r="H20280">
            <v>45093.499988425923</v>
          </cell>
        </row>
        <row r="20281">
          <cell r="A20281" t="str">
            <v>Data Engineer</v>
          </cell>
          <cell r="H20281">
            <v>45007.311122685183</v>
          </cell>
        </row>
        <row r="20282">
          <cell r="A20282" t="str">
            <v>Data Analyst</v>
          </cell>
          <cell r="H20282">
            <v>44930.005624999998</v>
          </cell>
        </row>
        <row r="20283">
          <cell r="A20283" t="str">
            <v>Senior Data Scientist</v>
          </cell>
          <cell r="H20283">
            <v>44930.00576388889</v>
          </cell>
        </row>
        <row r="20284">
          <cell r="A20284" t="str">
            <v>Data Analyst</v>
          </cell>
          <cell r="H20284">
            <v>45124.375138888892</v>
          </cell>
        </row>
        <row r="20285">
          <cell r="A20285" t="str">
            <v>Data Scientist</v>
          </cell>
          <cell r="H20285">
            <v>45126.628912037027</v>
          </cell>
        </row>
        <row r="20286">
          <cell r="A20286" t="str">
            <v>Data Analyst</v>
          </cell>
          <cell r="H20286">
            <v>45281.362673611111</v>
          </cell>
        </row>
        <row r="20287">
          <cell r="A20287" t="str">
            <v>Data Analyst</v>
          </cell>
          <cell r="H20287">
            <v>45063.988969907397</v>
          </cell>
        </row>
        <row r="20288">
          <cell r="A20288" t="str">
            <v>Senior Data Analyst</v>
          </cell>
          <cell r="H20288">
            <v>45281.90625</v>
          </cell>
        </row>
        <row r="20289">
          <cell r="A20289" t="str">
            <v>Data Scientist</v>
          </cell>
          <cell r="H20289">
            <v>45131.731469907398</v>
          </cell>
        </row>
        <row r="20290">
          <cell r="A20290" t="str">
            <v>Software Engineer</v>
          </cell>
          <cell r="H20290">
            <v>45275.819039351853</v>
          </cell>
        </row>
        <row r="20291">
          <cell r="A20291" t="str">
            <v>Machine Learning Engineer</v>
          </cell>
          <cell r="H20291">
            <v>45232.386504629627</v>
          </cell>
        </row>
        <row r="20292">
          <cell r="A20292" t="str">
            <v>Data Scientist</v>
          </cell>
          <cell r="H20292">
            <v>45136.378101851849</v>
          </cell>
        </row>
        <row r="20293">
          <cell r="A20293" t="str">
            <v>Data Scientist</v>
          </cell>
          <cell r="H20293">
            <v>45155.752881944441</v>
          </cell>
        </row>
        <row r="20294">
          <cell r="A20294" t="str">
            <v>Data Engineer</v>
          </cell>
          <cell r="H20294">
            <v>45085.583009259259</v>
          </cell>
        </row>
        <row r="20295">
          <cell r="A20295" t="str">
            <v>Data Analyst</v>
          </cell>
          <cell r="H20295">
            <v>45078.999965277777</v>
          </cell>
        </row>
        <row r="20296">
          <cell r="A20296" t="str">
            <v>Data Scientist</v>
          </cell>
          <cell r="H20296">
            <v>45072.502465277779</v>
          </cell>
        </row>
        <row r="20297">
          <cell r="A20297" t="str">
            <v>Data Analyst</v>
          </cell>
          <cell r="H20297">
            <v>45279.543796296297</v>
          </cell>
        </row>
        <row r="20298">
          <cell r="A20298" t="str">
            <v>Data Scientist</v>
          </cell>
          <cell r="H20298">
            <v>45127.753206018519</v>
          </cell>
        </row>
        <row r="20299">
          <cell r="A20299" t="str">
            <v>Data Engineer</v>
          </cell>
          <cell r="H20299">
            <v>45103.792719907397</v>
          </cell>
        </row>
        <row r="20300">
          <cell r="A20300" t="str">
            <v>Data Scientist</v>
          </cell>
          <cell r="H20300">
            <v>45076.916631944441</v>
          </cell>
        </row>
        <row r="20301">
          <cell r="A20301" t="str">
            <v>Data Scientist</v>
          </cell>
          <cell r="H20301">
            <v>45187.987592592603</v>
          </cell>
        </row>
        <row r="20302">
          <cell r="A20302" t="str">
            <v>Data Analyst</v>
          </cell>
          <cell r="H20302">
            <v>45099.959456018521</v>
          </cell>
        </row>
        <row r="20303">
          <cell r="A20303" t="str">
            <v>Data Analyst</v>
          </cell>
          <cell r="H20303">
            <v>45057.709733796299</v>
          </cell>
        </row>
        <row r="20304">
          <cell r="A20304" t="str">
            <v>Machine Learning Engineer</v>
          </cell>
          <cell r="H20304">
            <v>45044.670057870368</v>
          </cell>
        </row>
        <row r="20305">
          <cell r="A20305" t="str">
            <v>Software Engineer</v>
          </cell>
          <cell r="H20305">
            <v>45015.150810185187</v>
          </cell>
        </row>
        <row r="20306">
          <cell r="A20306" t="str">
            <v>Data Scientist</v>
          </cell>
          <cell r="H20306">
            <v>45287.752175925933</v>
          </cell>
        </row>
        <row r="20307">
          <cell r="A20307" t="str">
            <v>Senior Data Scientist</v>
          </cell>
          <cell r="H20307">
            <v>45274.144108796303</v>
          </cell>
        </row>
        <row r="20308">
          <cell r="A20308" t="str">
            <v>Software Engineer</v>
          </cell>
          <cell r="H20308">
            <v>44998.751562500001</v>
          </cell>
        </row>
        <row r="20309">
          <cell r="A20309" t="str">
            <v>Data Scientist</v>
          </cell>
          <cell r="H20309">
            <v>45186.259351851862</v>
          </cell>
        </row>
        <row r="20310">
          <cell r="A20310" t="str">
            <v>Data Analyst</v>
          </cell>
          <cell r="H20310">
            <v>44977.335127314807</v>
          </cell>
        </row>
        <row r="20311">
          <cell r="A20311" t="str">
            <v>Data Engineer</v>
          </cell>
          <cell r="H20311">
            <v>45104.088414351849</v>
          </cell>
        </row>
        <row r="20312">
          <cell r="A20312" t="str">
            <v>Senior Data Analyst</v>
          </cell>
          <cell r="H20312">
            <v>45194.416956018518</v>
          </cell>
        </row>
        <row r="20313">
          <cell r="A20313" t="str">
            <v>Data Analyst</v>
          </cell>
          <cell r="H20313">
            <v>44979.140613425923</v>
          </cell>
        </row>
        <row r="20314">
          <cell r="A20314" t="str">
            <v>Senior Data Scientist</v>
          </cell>
          <cell r="H20314">
            <v>45245.69604166667</v>
          </cell>
        </row>
        <row r="20315">
          <cell r="A20315" t="str">
            <v>Senior Data Analyst</v>
          </cell>
          <cell r="H20315">
            <v>45048.83353009259</v>
          </cell>
        </row>
        <row r="20316">
          <cell r="A20316" t="str">
            <v>Senior Data Scientist</v>
          </cell>
          <cell r="H20316">
            <v>44989.462789351863</v>
          </cell>
        </row>
        <row r="20317">
          <cell r="A20317" t="str">
            <v>Senior Data Analyst</v>
          </cell>
          <cell r="H20317">
            <v>45064.292083333326</v>
          </cell>
        </row>
        <row r="20318">
          <cell r="A20318" t="str">
            <v>Data Analyst</v>
          </cell>
          <cell r="H20318">
            <v>45090.668090277781</v>
          </cell>
        </row>
        <row r="20319">
          <cell r="A20319" t="str">
            <v>Data Scientist</v>
          </cell>
          <cell r="H20319">
            <v>45104.684814814813</v>
          </cell>
        </row>
        <row r="20320">
          <cell r="A20320" t="str">
            <v>Data Analyst</v>
          </cell>
          <cell r="H20320">
            <v>44949.25204861111</v>
          </cell>
        </row>
        <row r="20321">
          <cell r="A20321" t="str">
            <v>Senior Data Scientist</v>
          </cell>
          <cell r="H20321">
            <v>44953.29619212963</v>
          </cell>
        </row>
        <row r="20322">
          <cell r="A20322" t="str">
            <v>Data Engineer</v>
          </cell>
          <cell r="H20322">
            <v>45106.775578703702</v>
          </cell>
        </row>
        <row r="20323">
          <cell r="A20323" t="str">
            <v>Data Engineer</v>
          </cell>
          <cell r="H20323">
            <v>45023.281493055547</v>
          </cell>
        </row>
        <row r="20324">
          <cell r="A20324" t="str">
            <v>Senior Data Engineer</v>
          </cell>
          <cell r="H20324">
            <v>45146.423414351862</v>
          </cell>
        </row>
        <row r="20325">
          <cell r="A20325" t="str">
            <v>Data Analyst</v>
          </cell>
          <cell r="H20325">
            <v>45270.125578703701</v>
          </cell>
        </row>
        <row r="20326">
          <cell r="A20326" t="str">
            <v>Business Analyst</v>
          </cell>
          <cell r="H20326">
            <v>45048.981539351851</v>
          </cell>
        </row>
        <row r="20327">
          <cell r="A20327" t="str">
            <v>Data Analyst</v>
          </cell>
          <cell r="H20327">
            <v>45209.919282407413</v>
          </cell>
        </row>
        <row r="20328">
          <cell r="A20328" t="str">
            <v>Data Engineer</v>
          </cell>
          <cell r="H20328">
            <v>45059.399837962963</v>
          </cell>
        </row>
        <row r="20329">
          <cell r="A20329" t="str">
            <v>Data Analyst</v>
          </cell>
          <cell r="H20329">
            <v>45180.416944444441</v>
          </cell>
        </row>
        <row r="20330">
          <cell r="A20330" t="str">
            <v>Data Analyst</v>
          </cell>
          <cell r="H20330">
            <v>45157.333622685182</v>
          </cell>
        </row>
        <row r="20331">
          <cell r="A20331" t="str">
            <v>Data Scientist</v>
          </cell>
          <cell r="H20331">
            <v>44984.765057870369</v>
          </cell>
        </row>
        <row r="20332">
          <cell r="A20332" t="str">
            <v>Software Engineer</v>
          </cell>
          <cell r="H20332">
            <v>45168.33421296296</v>
          </cell>
        </row>
        <row r="20333">
          <cell r="A20333" t="str">
            <v>Data Engineer</v>
          </cell>
          <cell r="H20333">
            <v>45245.965740740743</v>
          </cell>
        </row>
        <row r="20334">
          <cell r="A20334" t="str">
            <v>Data Scientist</v>
          </cell>
          <cell r="H20334">
            <v>45159.14403935185</v>
          </cell>
        </row>
        <row r="20335">
          <cell r="A20335" t="str">
            <v>Data Analyst</v>
          </cell>
          <cell r="H20335">
            <v>45133.864525462966</v>
          </cell>
        </row>
        <row r="20336">
          <cell r="A20336" t="str">
            <v>Data Analyst</v>
          </cell>
          <cell r="H20336">
            <v>45153.709733796299</v>
          </cell>
        </row>
        <row r="20337">
          <cell r="A20337" t="str">
            <v>Senior Data Analyst</v>
          </cell>
          <cell r="H20337">
            <v>44994.668009259258</v>
          </cell>
        </row>
        <row r="20338">
          <cell r="A20338" t="str">
            <v>Data Engineer</v>
          </cell>
          <cell r="H20338">
            <v>45173.463182870371</v>
          </cell>
        </row>
        <row r="20339">
          <cell r="A20339" t="str">
            <v>Data Scientist</v>
          </cell>
          <cell r="H20339">
            <v>44998.794953703713</v>
          </cell>
        </row>
        <row r="20340">
          <cell r="A20340" t="str">
            <v>Data Scientist</v>
          </cell>
          <cell r="H20340">
            <v>45054.421678240738</v>
          </cell>
        </row>
        <row r="20341">
          <cell r="A20341" t="str">
            <v>Senior Data Scientist</v>
          </cell>
          <cell r="H20341">
            <v>44966.394861111112</v>
          </cell>
        </row>
        <row r="20342">
          <cell r="A20342" t="str">
            <v>Data Analyst</v>
          </cell>
          <cell r="H20342">
            <v>45267.709479166668</v>
          </cell>
        </row>
        <row r="20343">
          <cell r="A20343" t="str">
            <v>Data Analyst</v>
          </cell>
          <cell r="H20343">
            <v>45257.834328703713</v>
          </cell>
        </row>
        <row r="20344">
          <cell r="A20344" t="str">
            <v>Data Analyst</v>
          </cell>
          <cell r="H20344">
            <v>44931.710138888891</v>
          </cell>
        </row>
        <row r="20345">
          <cell r="A20345" t="str">
            <v>Senior Data Analyst</v>
          </cell>
          <cell r="H20345">
            <v>44971.909768518519</v>
          </cell>
        </row>
        <row r="20346">
          <cell r="A20346" t="str">
            <v>Senior Data Scientist</v>
          </cell>
          <cell r="H20346">
            <v>44955.835289351853</v>
          </cell>
        </row>
        <row r="20347">
          <cell r="A20347" t="str">
            <v>Data Scientist</v>
          </cell>
          <cell r="H20347">
            <v>45189.710416666669</v>
          </cell>
        </row>
        <row r="20348">
          <cell r="A20348" t="str">
            <v>Data Scientist</v>
          </cell>
          <cell r="H20348">
            <v>44938.962708333333</v>
          </cell>
        </row>
        <row r="20349">
          <cell r="A20349" t="str">
            <v>Data Analyst</v>
          </cell>
          <cell r="H20349">
            <v>45008.502766203703</v>
          </cell>
        </row>
        <row r="20350">
          <cell r="A20350" t="str">
            <v>Data Analyst</v>
          </cell>
          <cell r="H20350">
            <v>45037.629490740743</v>
          </cell>
        </row>
        <row r="20351">
          <cell r="A20351" t="str">
            <v>Data Scientist</v>
          </cell>
          <cell r="H20351">
            <v>45190.626261574071</v>
          </cell>
        </row>
        <row r="20352">
          <cell r="A20352" t="str">
            <v>Data Scientist</v>
          </cell>
          <cell r="H20352">
            <v>45035.669502314813</v>
          </cell>
        </row>
        <row r="20353">
          <cell r="A20353" t="str">
            <v>Data Analyst</v>
          </cell>
          <cell r="H20353">
            <v>45257.494930555556</v>
          </cell>
        </row>
        <row r="20354">
          <cell r="A20354" t="str">
            <v>Software Engineer</v>
          </cell>
          <cell r="H20354">
            <v>45104.822465277779</v>
          </cell>
        </row>
        <row r="20355">
          <cell r="A20355" t="str">
            <v>Senior Data Scientist</v>
          </cell>
          <cell r="H20355">
            <v>44991.561539351853</v>
          </cell>
        </row>
        <row r="20356">
          <cell r="A20356" t="str">
            <v>Data Engineer</v>
          </cell>
          <cell r="H20356">
            <v>45107.501238425917</v>
          </cell>
        </row>
        <row r="20357">
          <cell r="A20357" t="str">
            <v>Data Analyst</v>
          </cell>
          <cell r="H20357">
            <v>44937.918182870373</v>
          </cell>
        </row>
        <row r="20358">
          <cell r="A20358" t="str">
            <v>Data Scientist</v>
          </cell>
          <cell r="H20358">
            <v>45128.999328703707</v>
          </cell>
        </row>
        <row r="20359">
          <cell r="A20359" t="str">
            <v>Data Analyst</v>
          </cell>
          <cell r="H20359">
            <v>45225.668032407397</v>
          </cell>
        </row>
        <row r="20360">
          <cell r="A20360" t="str">
            <v>Senior Data Scientist</v>
          </cell>
          <cell r="H20360">
            <v>45196.377812500003</v>
          </cell>
        </row>
        <row r="20361">
          <cell r="A20361" t="str">
            <v>Data Engineer</v>
          </cell>
          <cell r="H20361">
            <v>44996.299675925933</v>
          </cell>
        </row>
        <row r="20362">
          <cell r="A20362" t="str">
            <v>Data Engineer</v>
          </cell>
          <cell r="H20362">
            <v>45093.419502314813</v>
          </cell>
        </row>
        <row r="20363">
          <cell r="A20363" t="str">
            <v>Data Analyst</v>
          </cell>
          <cell r="H20363">
            <v>45259.583703703713</v>
          </cell>
        </row>
        <row r="20364">
          <cell r="A20364" t="str">
            <v>Data Analyst</v>
          </cell>
          <cell r="H20364">
            <v>45131.626597222217</v>
          </cell>
        </row>
        <row r="20365">
          <cell r="A20365" t="str">
            <v>Senior Data Scientist</v>
          </cell>
          <cell r="H20365">
            <v>45033.358391203707</v>
          </cell>
        </row>
        <row r="20366">
          <cell r="A20366" t="str">
            <v>Data Scientist</v>
          </cell>
          <cell r="H20366">
            <v>45203.544664351852</v>
          </cell>
        </row>
        <row r="20367">
          <cell r="A20367" t="str">
            <v>Data Analyst</v>
          </cell>
          <cell r="H20367">
            <v>44934.001319444447</v>
          </cell>
        </row>
        <row r="20368">
          <cell r="A20368" t="str">
            <v>Senior Data Scientist</v>
          </cell>
          <cell r="H20368">
            <v>45082.909814814811</v>
          </cell>
        </row>
        <row r="20369">
          <cell r="A20369" t="str">
            <v>Data Engineer</v>
          </cell>
          <cell r="H20369">
            <v>45109.979826388888</v>
          </cell>
        </row>
        <row r="20370">
          <cell r="A20370" t="str">
            <v>Data Scientist</v>
          </cell>
          <cell r="H20370">
            <v>44932.252847222233</v>
          </cell>
        </row>
        <row r="20371">
          <cell r="A20371" t="str">
            <v>Data Scientist</v>
          </cell>
          <cell r="H20371">
            <v>45077.752800925933</v>
          </cell>
        </row>
        <row r="20372">
          <cell r="A20372" t="str">
            <v>Senior Data Engineer</v>
          </cell>
          <cell r="H20372">
            <v>45028.349166666667</v>
          </cell>
        </row>
        <row r="20373">
          <cell r="A20373" t="str">
            <v>Data Scientist</v>
          </cell>
          <cell r="H20373">
            <v>45253.575868055559</v>
          </cell>
        </row>
        <row r="20374">
          <cell r="A20374" t="str">
            <v>Data Scientist</v>
          </cell>
          <cell r="H20374">
            <v>45175.36042824074</v>
          </cell>
        </row>
        <row r="20375">
          <cell r="A20375" t="str">
            <v>Data Scientist</v>
          </cell>
          <cell r="H20375">
            <v>44985.295393518521</v>
          </cell>
        </row>
        <row r="20376">
          <cell r="A20376" t="str">
            <v>Data Scientist</v>
          </cell>
          <cell r="H20376">
            <v>44985.337002314824</v>
          </cell>
        </row>
        <row r="20377">
          <cell r="A20377" t="str">
            <v>Data Engineer</v>
          </cell>
          <cell r="H20377">
            <v>45057.380428240736</v>
          </cell>
        </row>
        <row r="20378">
          <cell r="A20378" t="str">
            <v>Business Analyst</v>
          </cell>
          <cell r="H20378">
            <v>45281.410219907397</v>
          </cell>
        </row>
        <row r="20379">
          <cell r="A20379" t="str">
            <v>Senior Data Scientist</v>
          </cell>
          <cell r="H20379">
            <v>45114.296238425923</v>
          </cell>
        </row>
        <row r="20380">
          <cell r="A20380" t="str">
            <v>Data Analyst</v>
          </cell>
          <cell r="H20380">
            <v>45183.583784722221</v>
          </cell>
        </row>
        <row r="20381">
          <cell r="A20381" t="str">
            <v>Senior Data Engineer</v>
          </cell>
          <cell r="H20381">
            <v>45124.821701388893</v>
          </cell>
        </row>
        <row r="20382">
          <cell r="A20382" t="str">
            <v>Senior Data Engineer</v>
          </cell>
          <cell r="H20382">
            <v>45017.048402777778</v>
          </cell>
        </row>
        <row r="20383">
          <cell r="A20383" t="str">
            <v>Data Engineer</v>
          </cell>
          <cell r="H20383">
            <v>45217.644803240742</v>
          </cell>
        </row>
        <row r="20384">
          <cell r="A20384" t="str">
            <v>Senior Data Scientist</v>
          </cell>
          <cell r="H20384">
            <v>45131.222233796303</v>
          </cell>
        </row>
        <row r="20385">
          <cell r="A20385" t="str">
            <v>Data Analyst</v>
          </cell>
          <cell r="H20385">
            <v>45035.001967592587</v>
          </cell>
        </row>
        <row r="20386">
          <cell r="A20386" t="str">
            <v>Senior Data Scientist</v>
          </cell>
          <cell r="H20386">
            <v>45050.628946759258</v>
          </cell>
        </row>
        <row r="20387">
          <cell r="A20387" t="str">
            <v>Senior Data Scientist</v>
          </cell>
          <cell r="H20387">
            <v>45049.46266203704</v>
          </cell>
        </row>
        <row r="20388">
          <cell r="A20388" t="str">
            <v>Senior Data Scientist</v>
          </cell>
          <cell r="H20388">
            <v>45259.879178240742</v>
          </cell>
        </row>
        <row r="20389">
          <cell r="A20389" t="str">
            <v>Software Engineer</v>
          </cell>
          <cell r="H20389">
            <v>45052.983749999999</v>
          </cell>
        </row>
        <row r="20390">
          <cell r="A20390" t="str">
            <v>Data Analyst</v>
          </cell>
          <cell r="H20390">
            <v>45276.882928240739</v>
          </cell>
        </row>
        <row r="20391">
          <cell r="A20391" t="str">
            <v>Software Engineer</v>
          </cell>
          <cell r="H20391">
            <v>45017.449664351851</v>
          </cell>
        </row>
        <row r="20392">
          <cell r="A20392" t="str">
            <v>Data Scientist</v>
          </cell>
          <cell r="H20392">
            <v>45071.043877314813</v>
          </cell>
        </row>
        <row r="20393">
          <cell r="A20393" t="str">
            <v>Data Engineer</v>
          </cell>
          <cell r="H20393">
            <v>45172.754293981481</v>
          </cell>
        </row>
        <row r="20394">
          <cell r="A20394" t="str">
            <v>Data Engineer</v>
          </cell>
          <cell r="H20394">
            <v>45019.910891203697</v>
          </cell>
        </row>
        <row r="20395">
          <cell r="A20395" t="str">
            <v>Senior Data Engineer</v>
          </cell>
          <cell r="H20395">
            <v>45056.391689814824</v>
          </cell>
        </row>
        <row r="20396">
          <cell r="A20396" t="str">
            <v>Data Scientist</v>
          </cell>
          <cell r="H20396">
            <v>45079.767465277779</v>
          </cell>
        </row>
        <row r="20397">
          <cell r="A20397" t="str">
            <v>Data Scientist</v>
          </cell>
          <cell r="H20397">
            <v>44928.335069444453</v>
          </cell>
        </row>
        <row r="20398">
          <cell r="A20398" t="str">
            <v>Data Scientist</v>
          </cell>
          <cell r="H20398">
            <v>45171.377708333333</v>
          </cell>
        </row>
        <row r="20399">
          <cell r="A20399" t="str">
            <v>Senior Data Analyst</v>
          </cell>
          <cell r="H20399">
            <v>45254.923900462964</v>
          </cell>
        </row>
        <row r="20400">
          <cell r="A20400" t="str">
            <v>Data Engineer</v>
          </cell>
          <cell r="H20400">
            <v>45061.310856481483</v>
          </cell>
        </row>
        <row r="20401">
          <cell r="A20401" t="str">
            <v>Data Scientist</v>
          </cell>
          <cell r="H20401">
            <v>45250.461087962962</v>
          </cell>
        </row>
        <row r="20402">
          <cell r="A20402" t="str">
            <v>Data Analyst</v>
          </cell>
          <cell r="H20402">
            <v>45002.958761574067</v>
          </cell>
        </row>
        <row r="20403">
          <cell r="A20403" t="str">
            <v>Data Analyst</v>
          </cell>
          <cell r="H20403">
            <v>44987.519942129627</v>
          </cell>
        </row>
        <row r="20404">
          <cell r="A20404" t="str">
            <v>Data Engineer</v>
          </cell>
          <cell r="H20404">
            <v>45106.842615740738</v>
          </cell>
        </row>
        <row r="20405">
          <cell r="A20405" t="str">
            <v>Data Analyst</v>
          </cell>
          <cell r="H20405">
            <v>45169.281481481477</v>
          </cell>
        </row>
        <row r="20406">
          <cell r="A20406" t="str">
            <v>Data Engineer</v>
          </cell>
          <cell r="H20406">
            <v>45175.867893518523</v>
          </cell>
        </row>
        <row r="20407">
          <cell r="A20407" t="str">
            <v>Data Engineer</v>
          </cell>
          <cell r="H20407">
            <v>45093.866550925923</v>
          </cell>
        </row>
        <row r="20408">
          <cell r="A20408" t="str">
            <v>Data Analyst</v>
          </cell>
          <cell r="H20408">
            <v>44986.085648148153</v>
          </cell>
        </row>
        <row r="20409">
          <cell r="A20409" t="str">
            <v>Data Engineer</v>
          </cell>
          <cell r="H20409">
            <v>45170.478391203702</v>
          </cell>
        </row>
        <row r="20410">
          <cell r="A20410" t="str">
            <v>Data Analyst</v>
          </cell>
          <cell r="H20410">
            <v>45184.834050925929</v>
          </cell>
        </row>
        <row r="20411">
          <cell r="A20411" t="str">
            <v>Data Scientist</v>
          </cell>
          <cell r="H20411">
            <v>45210.918969907398</v>
          </cell>
        </row>
        <row r="20412">
          <cell r="A20412" t="str">
            <v>Data Scientist</v>
          </cell>
          <cell r="H20412">
            <v>44971.460243055553</v>
          </cell>
        </row>
        <row r="20413">
          <cell r="A20413" t="str">
            <v>Business Analyst</v>
          </cell>
          <cell r="H20413">
            <v>45166.667349537027</v>
          </cell>
        </row>
        <row r="20414">
          <cell r="A20414" t="str">
            <v>Data Engineer</v>
          </cell>
          <cell r="H20414">
            <v>45076.394479166673</v>
          </cell>
        </row>
        <row r="20415">
          <cell r="A20415" t="str">
            <v>Data Scientist</v>
          </cell>
          <cell r="H20415">
            <v>45188.678287037037</v>
          </cell>
        </row>
        <row r="20416">
          <cell r="A20416" t="str">
            <v>Data Engineer</v>
          </cell>
          <cell r="H20416">
            <v>45272.521851851852</v>
          </cell>
        </row>
        <row r="20417">
          <cell r="A20417" t="str">
            <v>Data Analyst</v>
          </cell>
          <cell r="H20417">
            <v>45229.292048611111</v>
          </cell>
        </row>
        <row r="20418">
          <cell r="A20418" t="str">
            <v>Data Scientist</v>
          </cell>
          <cell r="H20418">
            <v>45012.46429398148</v>
          </cell>
        </row>
        <row r="20419">
          <cell r="A20419" t="str">
            <v>Data Engineer</v>
          </cell>
          <cell r="H20419">
            <v>45279.257418981477</v>
          </cell>
        </row>
        <row r="20420">
          <cell r="A20420" t="str">
            <v>Data Analyst</v>
          </cell>
          <cell r="H20420">
            <v>45235.583518518521</v>
          </cell>
        </row>
        <row r="20421">
          <cell r="A20421" t="str">
            <v>Data Scientist</v>
          </cell>
          <cell r="H20421">
            <v>44986.71471064815</v>
          </cell>
        </row>
        <row r="20422">
          <cell r="A20422" t="str">
            <v>Data Analyst</v>
          </cell>
          <cell r="H20422">
            <v>45020.333275462966</v>
          </cell>
        </row>
        <row r="20423">
          <cell r="A20423" t="str">
            <v>Data Scientist</v>
          </cell>
          <cell r="H20423">
            <v>45187.711030092592</v>
          </cell>
        </row>
        <row r="20424">
          <cell r="A20424" t="str">
            <v>Data Scientist</v>
          </cell>
          <cell r="H20424">
            <v>45127.75335648148</v>
          </cell>
        </row>
        <row r="20425">
          <cell r="A20425" t="str">
            <v>Data Analyst</v>
          </cell>
          <cell r="H20425">
            <v>44951.793043981481</v>
          </cell>
        </row>
        <row r="20426">
          <cell r="A20426" t="str">
            <v>Data Analyst</v>
          </cell>
          <cell r="H20426">
            <v>45119.916921296302</v>
          </cell>
        </row>
        <row r="20427">
          <cell r="A20427" t="str">
            <v>Data Analyst</v>
          </cell>
          <cell r="H20427">
            <v>45257.958877314813</v>
          </cell>
        </row>
        <row r="20428">
          <cell r="A20428" t="str">
            <v>Data Engineer</v>
          </cell>
          <cell r="H20428">
            <v>45051.811516203707</v>
          </cell>
        </row>
        <row r="20429">
          <cell r="A20429" t="str">
            <v>Senior Data Analyst</v>
          </cell>
          <cell r="H20429">
            <v>45077.643645833326</v>
          </cell>
        </row>
        <row r="20430">
          <cell r="A20430" t="str">
            <v>Data Engineer</v>
          </cell>
          <cell r="H20430">
            <v>45005.677997685183</v>
          </cell>
        </row>
        <row r="20431">
          <cell r="A20431" t="str">
            <v>Data Analyst</v>
          </cell>
          <cell r="H20431">
            <v>44996.027546296304</v>
          </cell>
        </row>
        <row r="20432">
          <cell r="A20432" t="str">
            <v>Data Engineer</v>
          </cell>
          <cell r="H20432">
            <v>45278.292233796303</v>
          </cell>
        </row>
        <row r="20433">
          <cell r="A20433" t="str">
            <v>Data Scientist</v>
          </cell>
          <cell r="H20433">
            <v>45289.436620370368</v>
          </cell>
        </row>
        <row r="20434">
          <cell r="A20434" t="str">
            <v>Senior Data Scientist</v>
          </cell>
          <cell r="H20434">
            <v>45093.513715277782</v>
          </cell>
        </row>
        <row r="20435">
          <cell r="A20435" t="str">
            <v>Data Engineer</v>
          </cell>
          <cell r="H20435">
            <v>44986.637094907397</v>
          </cell>
        </row>
        <row r="20436">
          <cell r="A20436" t="str">
            <v>Senior Data Analyst</v>
          </cell>
          <cell r="H20436">
            <v>45159.404895833337</v>
          </cell>
        </row>
        <row r="20437">
          <cell r="A20437" t="str">
            <v>Data Scientist</v>
          </cell>
          <cell r="H20437">
            <v>45126.273680555547</v>
          </cell>
        </row>
        <row r="20438">
          <cell r="A20438" t="str">
            <v>Data Scientist</v>
          </cell>
          <cell r="H20438">
            <v>44994.338020833333</v>
          </cell>
        </row>
        <row r="20439">
          <cell r="A20439" t="str">
            <v>Data Engineer</v>
          </cell>
          <cell r="H20439">
            <v>45159.755787037036</v>
          </cell>
        </row>
        <row r="20440">
          <cell r="A20440" t="str">
            <v>Data Scientist</v>
          </cell>
          <cell r="H20440">
            <v>45022.415046296293</v>
          </cell>
        </row>
        <row r="20441">
          <cell r="A20441" t="str">
            <v>Data Analyst</v>
          </cell>
          <cell r="H20441">
            <v>44953.192060185182</v>
          </cell>
        </row>
        <row r="20442">
          <cell r="A20442" t="str">
            <v>Cloud Engineer</v>
          </cell>
          <cell r="H20442">
            <v>45063.5080787037</v>
          </cell>
        </row>
        <row r="20443">
          <cell r="A20443" t="str">
            <v>Senior Data Analyst</v>
          </cell>
          <cell r="H20443">
            <v>45239.30327546296</v>
          </cell>
        </row>
        <row r="20444">
          <cell r="A20444" t="str">
            <v>Data Analyst</v>
          </cell>
          <cell r="H20444">
            <v>45078.6252662037</v>
          </cell>
        </row>
        <row r="20445">
          <cell r="A20445" t="str">
            <v>Data Analyst</v>
          </cell>
          <cell r="H20445">
            <v>45210.690810185188</v>
          </cell>
        </row>
        <row r="20446">
          <cell r="A20446" t="str">
            <v>Data Analyst</v>
          </cell>
          <cell r="H20446">
            <v>45133.958472222221</v>
          </cell>
        </row>
        <row r="20447">
          <cell r="A20447" t="str">
            <v>Data Analyst</v>
          </cell>
          <cell r="H20447">
            <v>44936.624247685177</v>
          </cell>
        </row>
        <row r="20448">
          <cell r="A20448" t="str">
            <v>Data Scientist</v>
          </cell>
          <cell r="H20448">
            <v>44968.002812500003</v>
          </cell>
        </row>
        <row r="20449">
          <cell r="A20449" t="str">
            <v>Senior Data Scientist</v>
          </cell>
          <cell r="H20449">
            <v>45187.987060185187</v>
          </cell>
        </row>
        <row r="20450">
          <cell r="A20450" t="str">
            <v>Senior Data Analyst</v>
          </cell>
          <cell r="H20450">
            <v>45106.376944444448</v>
          </cell>
        </row>
        <row r="20451">
          <cell r="A20451" t="str">
            <v>Software Engineer</v>
          </cell>
          <cell r="H20451">
            <v>45061.751400462963</v>
          </cell>
        </row>
        <row r="20452">
          <cell r="A20452" t="str">
            <v>Business Analyst</v>
          </cell>
          <cell r="H20452">
            <v>45132.335370370369</v>
          </cell>
        </row>
        <row r="20453">
          <cell r="A20453" t="str">
            <v>Data Engineer</v>
          </cell>
          <cell r="H20453">
            <v>45031.367719907408</v>
          </cell>
        </row>
        <row r="20454">
          <cell r="A20454" t="str">
            <v>Data Scientist</v>
          </cell>
          <cell r="H20454">
            <v>44987.090127314812</v>
          </cell>
        </row>
        <row r="20455">
          <cell r="A20455" t="str">
            <v>Data Analyst</v>
          </cell>
          <cell r="H20455">
            <v>45083.333541666667</v>
          </cell>
        </row>
        <row r="20456">
          <cell r="A20456" t="str">
            <v>Data Scientist</v>
          </cell>
          <cell r="H20456">
            <v>45159.337812500002</v>
          </cell>
        </row>
        <row r="20457">
          <cell r="A20457" t="str">
            <v>Senior Data Scientist</v>
          </cell>
          <cell r="H20457">
            <v>45061.018460648149</v>
          </cell>
        </row>
        <row r="20458">
          <cell r="A20458" t="str">
            <v>Data Scientist</v>
          </cell>
          <cell r="H20458">
            <v>45119.503321759257</v>
          </cell>
        </row>
        <row r="20459">
          <cell r="A20459" t="str">
            <v>Data Analyst</v>
          </cell>
          <cell r="H20459">
            <v>45037.959930555553</v>
          </cell>
        </row>
        <row r="20460">
          <cell r="A20460" t="str">
            <v>Data Scientist</v>
          </cell>
          <cell r="H20460">
            <v>45055.297627314823</v>
          </cell>
        </row>
        <row r="20461">
          <cell r="A20461" t="str">
            <v>Data Engineer</v>
          </cell>
          <cell r="H20461">
            <v>45275.595856481479</v>
          </cell>
        </row>
        <row r="20462">
          <cell r="A20462" t="str">
            <v>Data Analyst</v>
          </cell>
          <cell r="H20462">
            <v>45273.375706018523</v>
          </cell>
        </row>
        <row r="20463">
          <cell r="A20463" t="str">
            <v>Data Scientist</v>
          </cell>
          <cell r="H20463">
            <v>45129.334710648152</v>
          </cell>
        </row>
        <row r="20464">
          <cell r="A20464" t="str">
            <v>Senior Data Analyst</v>
          </cell>
          <cell r="H20464">
            <v>45261.833506944437</v>
          </cell>
        </row>
        <row r="20465">
          <cell r="A20465" t="str">
            <v>Data Scientist</v>
          </cell>
          <cell r="H20465">
            <v>44969.538703703707</v>
          </cell>
        </row>
        <row r="20466">
          <cell r="A20466" t="str">
            <v>Senior Data Engineer</v>
          </cell>
          <cell r="H20466">
            <v>45063.307986111111</v>
          </cell>
        </row>
        <row r="20467">
          <cell r="A20467" t="str">
            <v>Data Engineer</v>
          </cell>
          <cell r="H20467">
            <v>45047.921226851853</v>
          </cell>
        </row>
        <row r="20468">
          <cell r="A20468" t="str">
            <v>Data Analyst</v>
          </cell>
          <cell r="H20468">
            <v>45077.417233796303</v>
          </cell>
        </row>
        <row r="20469">
          <cell r="A20469" t="str">
            <v>Data Scientist</v>
          </cell>
          <cell r="H20469">
            <v>45203.750219907408</v>
          </cell>
        </row>
        <row r="20470">
          <cell r="A20470" t="str">
            <v>Data Analyst</v>
          </cell>
          <cell r="H20470">
            <v>45222.375104166669</v>
          </cell>
        </row>
        <row r="20471">
          <cell r="A20471" t="str">
            <v>Senior Data Analyst</v>
          </cell>
          <cell r="H20471">
            <v>45035.958773148152</v>
          </cell>
        </row>
        <row r="20472">
          <cell r="A20472" t="str">
            <v>Data Engineer</v>
          </cell>
          <cell r="H20472">
            <v>45072.528541666667</v>
          </cell>
        </row>
        <row r="20473">
          <cell r="A20473" t="str">
            <v>Senior Data Scientist</v>
          </cell>
          <cell r="H20473">
            <v>45098.00267361111</v>
          </cell>
        </row>
        <row r="20474">
          <cell r="A20474" t="str">
            <v>Data Scientist</v>
          </cell>
          <cell r="H20474">
            <v>45211.464722222219</v>
          </cell>
        </row>
        <row r="20475">
          <cell r="A20475" t="str">
            <v>Data Scientist</v>
          </cell>
          <cell r="H20475">
            <v>45215.090543981481</v>
          </cell>
        </row>
        <row r="20476">
          <cell r="A20476" t="str">
            <v>Data Analyst</v>
          </cell>
          <cell r="H20476">
            <v>45070.66741898148</v>
          </cell>
        </row>
        <row r="20477">
          <cell r="A20477" t="str">
            <v>Data Analyst</v>
          </cell>
          <cell r="H20477">
            <v>45276.667685185188</v>
          </cell>
        </row>
        <row r="20478">
          <cell r="A20478" t="str">
            <v>Data Analyst</v>
          </cell>
          <cell r="H20478">
            <v>44979.064675925933</v>
          </cell>
        </row>
        <row r="20479">
          <cell r="A20479" t="str">
            <v>Senior Data Engineer</v>
          </cell>
          <cell r="H20479">
            <v>45145.103877314818</v>
          </cell>
        </row>
        <row r="20480">
          <cell r="A20480" t="str">
            <v>Data Engineer</v>
          </cell>
          <cell r="H20480">
            <v>45071.12877314815</v>
          </cell>
        </row>
        <row r="20481">
          <cell r="A20481" t="str">
            <v>Data Engineer</v>
          </cell>
          <cell r="H20481">
            <v>44929.869733796288</v>
          </cell>
        </row>
        <row r="20482">
          <cell r="A20482" t="str">
            <v>Senior Data Analyst</v>
          </cell>
          <cell r="H20482">
            <v>45049.448773148149</v>
          </cell>
        </row>
        <row r="20483">
          <cell r="A20483" t="str">
            <v>Cloud Engineer</v>
          </cell>
          <cell r="H20483">
            <v>45128.639120370368</v>
          </cell>
        </row>
        <row r="20484">
          <cell r="A20484" t="str">
            <v>Business Analyst</v>
          </cell>
          <cell r="H20484">
            <v>45246.333981481483</v>
          </cell>
        </row>
        <row r="20485">
          <cell r="A20485" t="str">
            <v>Data Analyst</v>
          </cell>
          <cell r="H20485">
            <v>45035.833310185182</v>
          </cell>
        </row>
        <row r="20486">
          <cell r="A20486" t="str">
            <v>Business Analyst</v>
          </cell>
          <cell r="H20486">
            <v>45064.125960648147</v>
          </cell>
        </row>
        <row r="20487">
          <cell r="A20487" t="str">
            <v>Data Analyst</v>
          </cell>
          <cell r="H20487">
            <v>45012.324479166673</v>
          </cell>
        </row>
        <row r="20488">
          <cell r="A20488" t="str">
            <v>Senior Data Engineer</v>
          </cell>
          <cell r="H20488">
            <v>44948.633263888893</v>
          </cell>
        </row>
        <row r="20489">
          <cell r="A20489" t="str">
            <v>Data Analyst</v>
          </cell>
          <cell r="H20489">
            <v>45212.66684027778</v>
          </cell>
        </row>
        <row r="20490">
          <cell r="A20490" t="str">
            <v>Data Analyst</v>
          </cell>
          <cell r="H20490">
            <v>45181.292129629634</v>
          </cell>
        </row>
        <row r="20491">
          <cell r="A20491" t="str">
            <v>Data Scientist</v>
          </cell>
          <cell r="H20491">
            <v>44968.807511574072</v>
          </cell>
        </row>
        <row r="20492">
          <cell r="A20492" t="str">
            <v>Data Analyst</v>
          </cell>
          <cell r="H20492">
            <v>44952.866331018522</v>
          </cell>
        </row>
        <row r="20493">
          <cell r="A20493" t="str">
            <v>Data Analyst</v>
          </cell>
          <cell r="H20493">
            <v>45054.918703703697</v>
          </cell>
        </row>
        <row r="20494">
          <cell r="A20494" t="str">
            <v>Data Scientist</v>
          </cell>
          <cell r="H20494">
            <v>44993.375949074078</v>
          </cell>
        </row>
        <row r="20495">
          <cell r="A20495" t="str">
            <v>Business Analyst</v>
          </cell>
          <cell r="H20495">
            <v>45271.34171296296</v>
          </cell>
        </row>
        <row r="20496">
          <cell r="A20496" t="str">
            <v>Data Analyst</v>
          </cell>
          <cell r="H20496">
            <v>45161.250601851847</v>
          </cell>
        </row>
        <row r="20497">
          <cell r="A20497" t="str">
            <v>Data Analyst</v>
          </cell>
          <cell r="H20497">
            <v>45258.751215277778</v>
          </cell>
        </row>
        <row r="20498">
          <cell r="A20498" t="str">
            <v>Senior Data Scientist</v>
          </cell>
          <cell r="H20498">
            <v>45118.629942129628</v>
          </cell>
        </row>
        <row r="20499">
          <cell r="A20499" t="str">
            <v>Data Analyst</v>
          </cell>
          <cell r="H20499">
            <v>45217.001504629632</v>
          </cell>
        </row>
        <row r="20500">
          <cell r="A20500" t="str">
            <v>Data Engineer</v>
          </cell>
          <cell r="H20500">
            <v>44984.638159722221</v>
          </cell>
        </row>
        <row r="20501">
          <cell r="A20501" t="str">
            <v>Senior Data Engineer</v>
          </cell>
          <cell r="H20501">
            <v>45144.310833333337</v>
          </cell>
        </row>
        <row r="20502">
          <cell r="A20502" t="str">
            <v>Machine Learning Engineer</v>
          </cell>
          <cell r="H20502">
            <v>44953.594560185193</v>
          </cell>
        </row>
        <row r="20503">
          <cell r="A20503" t="str">
            <v>Data Scientist</v>
          </cell>
          <cell r="H20503">
            <v>45062.781192129631</v>
          </cell>
        </row>
        <row r="20504">
          <cell r="A20504" t="str">
            <v>Data Scientist</v>
          </cell>
          <cell r="H20504">
            <v>45119.616678240738</v>
          </cell>
        </row>
        <row r="20505">
          <cell r="A20505" t="str">
            <v>Data Scientist</v>
          </cell>
          <cell r="H20505">
            <v>45198.253136574072</v>
          </cell>
        </row>
        <row r="20506">
          <cell r="A20506" t="str">
            <v>Data Analyst</v>
          </cell>
          <cell r="H20506">
            <v>45085.500115740739</v>
          </cell>
        </row>
        <row r="20507">
          <cell r="A20507" t="str">
            <v>Data Engineer</v>
          </cell>
          <cell r="H20507">
            <v>45147.340254629627</v>
          </cell>
        </row>
        <row r="20508">
          <cell r="A20508" t="str">
            <v>Data Scientist</v>
          </cell>
          <cell r="H20508">
            <v>45185.334710648152</v>
          </cell>
        </row>
        <row r="20509">
          <cell r="A20509" t="str">
            <v>Data Analyst</v>
          </cell>
          <cell r="H20509">
            <v>45100.625</v>
          </cell>
        </row>
        <row r="20510">
          <cell r="A20510" t="str">
            <v>Software Engineer</v>
          </cell>
          <cell r="H20510">
            <v>45092.276446759257</v>
          </cell>
        </row>
        <row r="20511">
          <cell r="A20511" t="str">
            <v>Data Engineer</v>
          </cell>
          <cell r="H20511">
            <v>45249.629108796304</v>
          </cell>
        </row>
        <row r="20512">
          <cell r="A20512" t="str">
            <v>Data Scientist</v>
          </cell>
          <cell r="H20512">
            <v>44984.55201388889</v>
          </cell>
        </row>
        <row r="20513">
          <cell r="A20513" t="str">
            <v>Data Analyst</v>
          </cell>
          <cell r="H20513">
            <v>45110.000578703701</v>
          </cell>
        </row>
        <row r="20514">
          <cell r="A20514" t="str">
            <v>Data Scientist</v>
          </cell>
          <cell r="H20514">
            <v>44944.534097222233</v>
          </cell>
        </row>
        <row r="20515">
          <cell r="A20515" t="str">
            <v>Data Scientist</v>
          </cell>
          <cell r="H20515">
            <v>45261.321666666663</v>
          </cell>
        </row>
        <row r="20516">
          <cell r="A20516" t="str">
            <v>Data Scientist</v>
          </cell>
          <cell r="H20516">
            <v>45217.961516203701</v>
          </cell>
        </row>
        <row r="20517">
          <cell r="A20517" t="str">
            <v>Senior Data Analyst</v>
          </cell>
          <cell r="H20517">
            <v>45229.5002662037</v>
          </cell>
        </row>
        <row r="20518">
          <cell r="A20518" t="str">
            <v>Data Scientist</v>
          </cell>
          <cell r="H20518">
            <v>45082.580960648149</v>
          </cell>
        </row>
        <row r="20519">
          <cell r="A20519" t="str">
            <v>Senior Data Scientist</v>
          </cell>
          <cell r="H20519">
            <v>45186.543275462973</v>
          </cell>
        </row>
        <row r="20520">
          <cell r="A20520" t="str">
            <v>Data Engineer</v>
          </cell>
          <cell r="H20520">
            <v>45155.550023148149</v>
          </cell>
        </row>
        <row r="20521">
          <cell r="A20521" t="str">
            <v>Data Scientist</v>
          </cell>
          <cell r="H20521">
            <v>45268.585312499999</v>
          </cell>
        </row>
        <row r="20522">
          <cell r="A20522" t="str">
            <v>Data Scientist</v>
          </cell>
          <cell r="H20522">
            <v>45093.689270833333</v>
          </cell>
        </row>
        <row r="20523">
          <cell r="A20523" t="str">
            <v>Data Scientist</v>
          </cell>
          <cell r="H20523">
            <v>45040.293645833342</v>
          </cell>
        </row>
        <row r="20524">
          <cell r="A20524" t="str">
            <v>Data Engineer</v>
          </cell>
          <cell r="H20524">
            <v>45157.256469907406</v>
          </cell>
        </row>
        <row r="20525">
          <cell r="A20525" t="str">
            <v>Data Analyst</v>
          </cell>
          <cell r="H20525">
            <v>45243.70894675926</v>
          </cell>
        </row>
        <row r="20526">
          <cell r="A20526" t="str">
            <v>Senior Data Analyst</v>
          </cell>
          <cell r="H20526">
            <v>45152.542546296303</v>
          </cell>
        </row>
        <row r="20527">
          <cell r="A20527" t="str">
            <v>Data Scientist</v>
          </cell>
          <cell r="H20527">
            <v>45015.405034722222</v>
          </cell>
        </row>
        <row r="20528">
          <cell r="A20528" t="str">
            <v>Data Analyst</v>
          </cell>
          <cell r="H20528">
            <v>44931.167523148149</v>
          </cell>
        </row>
        <row r="20529">
          <cell r="A20529" t="str">
            <v>Data Analyst</v>
          </cell>
          <cell r="H20529">
            <v>44959.833287037043</v>
          </cell>
        </row>
        <row r="20530">
          <cell r="A20530" t="str">
            <v>Data Engineer</v>
          </cell>
          <cell r="H20530">
            <v>44991.791643518518</v>
          </cell>
        </row>
        <row r="20531">
          <cell r="A20531" t="str">
            <v>Data Analyst</v>
          </cell>
          <cell r="H20531">
            <v>44987.708379629628</v>
          </cell>
        </row>
        <row r="20532">
          <cell r="A20532" t="str">
            <v>Senior Data Scientist</v>
          </cell>
          <cell r="H20532">
            <v>44993.019525462973</v>
          </cell>
        </row>
        <row r="20533">
          <cell r="A20533" t="str">
            <v>Data Scientist</v>
          </cell>
          <cell r="H20533">
            <v>45240.020648148151</v>
          </cell>
        </row>
        <row r="20534">
          <cell r="A20534" t="str">
            <v>Senior Data Analyst</v>
          </cell>
          <cell r="H20534">
            <v>45075.41747685185</v>
          </cell>
        </row>
        <row r="20535">
          <cell r="A20535" t="str">
            <v>Data Scientist</v>
          </cell>
          <cell r="H20535">
            <v>45172.751446759263</v>
          </cell>
        </row>
        <row r="20536">
          <cell r="A20536" t="str">
            <v>Business Analyst</v>
          </cell>
          <cell r="H20536">
            <v>45286.46979166667</v>
          </cell>
        </row>
        <row r="20537">
          <cell r="A20537" t="str">
            <v>Data Analyst</v>
          </cell>
          <cell r="H20537">
            <v>45245.583611111113</v>
          </cell>
        </row>
        <row r="20538">
          <cell r="A20538" t="str">
            <v>Data Analyst</v>
          </cell>
          <cell r="H20538">
            <v>45289.291828703703</v>
          </cell>
        </row>
        <row r="20539">
          <cell r="A20539" t="str">
            <v>Data Analyst</v>
          </cell>
          <cell r="H20539">
            <v>45106.387812499997</v>
          </cell>
        </row>
        <row r="20540">
          <cell r="A20540" t="str">
            <v>Data Analyst</v>
          </cell>
          <cell r="H20540">
            <v>45091.916875000003</v>
          </cell>
        </row>
        <row r="20541">
          <cell r="A20541" t="str">
            <v>Data Analyst</v>
          </cell>
          <cell r="H20541">
            <v>45156.500613425917</v>
          </cell>
        </row>
        <row r="20542">
          <cell r="A20542" t="str">
            <v>Data Scientist</v>
          </cell>
          <cell r="H20542">
            <v>45279.711435185192</v>
          </cell>
        </row>
        <row r="20543">
          <cell r="A20543" t="str">
            <v>Data Analyst</v>
          </cell>
          <cell r="H20543">
            <v>45000.708634259259</v>
          </cell>
        </row>
        <row r="20544">
          <cell r="A20544" t="str">
            <v>Data Analyst</v>
          </cell>
          <cell r="H20544">
            <v>45035.000196759262</v>
          </cell>
        </row>
        <row r="20545">
          <cell r="A20545" t="str">
            <v>Business Analyst</v>
          </cell>
          <cell r="H20545">
            <v>44967.561701388891</v>
          </cell>
        </row>
        <row r="20546">
          <cell r="A20546" t="str">
            <v>Data Scientist</v>
          </cell>
          <cell r="H20546">
            <v>45054.873888888891</v>
          </cell>
        </row>
        <row r="20547">
          <cell r="A20547" t="str">
            <v>Data Analyst</v>
          </cell>
          <cell r="H20547">
            <v>45145.813287037039</v>
          </cell>
        </row>
        <row r="20548">
          <cell r="A20548" t="str">
            <v>Data Scientist</v>
          </cell>
          <cell r="H20548">
            <v>44985.546354166669</v>
          </cell>
        </row>
        <row r="20549">
          <cell r="A20549" t="str">
            <v>Data Scientist</v>
          </cell>
          <cell r="H20549">
            <v>45223.29409722222</v>
          </cell>
        </row>
        <row r="20550">
          <cell r="A20550" t="str">
            <v>Data Analyst</v>
          </cell>
          <cell r="H20550">
            <v>45170.250659722216</v>
          </cell>
        </row>
        <row r="20551">
          <cell r="A20551" t="str">
            <v>Data Engineer</v>
          </cell>
          <cell r="H20551">
            <v>45057.519837962973</v>
          </cell>
        </row>
        <row r="20552">
          <cell r="A20552" t="str">
            <v>Data Analyst</v>
          </cell>
          <cell r="H20552">
            <v>45257.458645833343</v>
          </cell>
        </row>
        <row r="20553">
          <cell r="A20553" t="str">
            <v>Data Analyst</v>
          </cell>
          <cell r="H20553">
            <v>45119.626388888893</v>
          </cell>
        </row>
        <row r="20554">
          <cell r="A20554" t="str">
            <v>Data Engineer</v>
          </cell>
          <cell r="H20554">
            <v>45104.321481481478</v>
          </cell>
        </row>
        <row r="20555">
          <cell r="A20555" t="str">
            <v>Senior Data Scientist</v>
          </cell>
          <cell r="H20555">
            <v>45157.668356481481</v>
          </cell>
        </row>
        <row r="20556">
          <cell r="A20556" t="str">
            <v>Data Scientist</v>
          </cell>
          <cell r="H20556">
            <v>45157.411481481482</v>
          </cell>
        </row>
        <row r="20557">
          <cell r="A20557" t="str">
            <v>Data Scientist</v>
          </cell>
          <cell r="H20557">
            <v>45057.710856481477</v>
          </cell>
        </row>
        <row r="20558">
          <cell r="A20558" t="str">
            <v>Data Analyst</v>
          </cell>
          <cell r="H20558">
            <v>45140.751493055563</v>
          </cell>
        </row>
        <row r="20559">
          <cell r="A20559" t="str">
            <v>Data Scientist</v>
          </cell>
          <cell r="H20559">
            <v>45151.584699074083</v>
          </cell>
        </row>
        <row r="20560">
          <cell r="A20560" t="str">
            <v>Data Analyst</v>
          </cell>
          <cell r="H20560">
            <v>45028.917083333326</v>
          </cell>
        </row>
        <row r="20561">
          <cell r="A20561" t="str">
            <v>Software Engineer</v>
          </cell>
          <cell r="H20561">
            <v>45275.610451388893</v>
          </cell>
        </row>
        <row r="20562">
          <cell r="A20562" t="str">
            <v>Data Scientist</v>
          </cell>
          <cell r="H20562">
            <v>45155.128032407411</v>
          </cell>
        </row>
        <row r="20563">
          <cell r="A20563" t="str">
            <v>Data Scientist</v>
          </cell>
          <cell r="H20563">
            <v>45054.832256944443</v>
          </cell>
        </row>
        <row r="20564">
          <cell r="A20564" t="str">
            <v>Data Analyst</v>
          </cell>
          <cell r="H20564">
            <v>45021.666990740741</v>
          </cell>
        </row>
        <row r="20565">
          <cell r="A20565" t="str">
            <v>Data Scientist</v>
          </cell>
          <cell r="H20565">
            <v>45020.329861111109</v>
          </cell>
        </row>
        <row r="20566">
          <cell r="A20566" t="str">
            <v>Data Scientist</v>
          </cell>
          <cell r="H20566">
            <v>45270.295729166668</v>
          </cell>
        </row>
        <row r="20567">
          <cell r="A20567" t="str">
            <v>Data Analyst</v>
          </cell>
          <cell r="H20567">
            <v>45112.793240740742</v>
          </cell>
        </row>
        <row r="20568">
          <cell r="A20568" t="str">
            <v>Data Engineer</v>
          </cell>
          <cell r="H20568">
            <v>44993.712847222218</v>
          </cell>
        </row>
        <row r="20569">
          <cell r="A20569" t="str">
            <v>Data Analyst</v>
          </cell>
          <cell r="H20569">
            <v>45093.792037037027</v>
          </cell>
        </row>
        <row r="20570">
          <cell r="A20570" t="str">
            <v>Cloud Engineer</v>
          </cell>
          <cell r="H20570">
            <v>45148.917858796303</v>
          </cell>
        </row>
        <row r="20571">
          <cell r="A20571" t="str">
            <v>Data Scientist</v>
          </cell>
          <cell r="H20571">
            <v>45085.162581018521</v>
          </cell>
        </row>
        <row r="20572">
          <cell r="A20572" t="str">
            <v>Data Scientist</v>
          </cell>
          <cell r="H20572">
            <v>45105.795451388891</v>
          </cell>
        </row>
        <row r="20573">
          <cell r="A20573" t="str">
            <v>Data Analyst</v>
          </cell>
          <cell r="H20573">
            <v>45188.70921296296</v>
          </cell>
        </row>
        <row r="20574">
          <cell r="A20574" t="str">
            <v>Data Analyst</v>
          </cell>
          <cell r="H20574">
            <v>45231.584386574083</v>
          </cell>
        </row>
        <row r="20575">
          <cell r="A20575" t="str">
            <v>Data Analyst</v>
          </cell>
          <cell r="H20575">
            <v>45269.333680555559</v>
          </cell>
        </row>
        <row r="20576">
          <cell r="A20576" t="str">
            <v>Data Scientist</v>
          </cell>
          <cell r="H20576">
            <v>45156.461608796293</v>
          </cell>
        </row>
        <row r="20577">
          <cell r="A20577" t="str">
            <v>Data Analyst</v>
          </cell>
          <cell r="H20577">
            <v>45097.915243055562</v>
          </cell>
        </row>
        <row r="20578">
          <cell r="A20578" t="str">
            <v>Data Scientist</v>
          </cell>
          <cell r="H20578">
            <v>45223.627847222233</v>
          </cell>
        </row>
        <row r="20579">
          <cell r="A20579" t="str">
            <v>Data Scientist</v>
          </cell>
          <cell r="H20579">
            <v>45272.847002314818</v>
          </cell>
        </row>
        <row r="20580">
          <cell r="A20580" t="str">
            <v>Data Scientist</v>
          </cell>
          <cell r="H20580">
            <v>44973.792881944442</v>
          </cell>
        </row>
        <row r="20581">
          <cell r="A20581" t="str">
            <v>Data Analyst</v>
          </cell>
          <cell r="H20581">
            <v>44943.751539351862</v>
          </cell>
        </row>
        <row r="20582">
          <cell r="A20582" t="str">
            <v>Data Analyst</v>
          </cell>
          <cell r="H20582">
            <v>45173.976319444453</v>
          </cell>
        </row>
        <row r="20583">
          <cell r="A20583" t="str">
            <v>Data Scientist</v>
          </cell>
          <cell r="H20583">
            <v>44988.687800925924</v>
          </cell>
        </row>
        <row r="20584">
          <cell r="A20584" t="str">
            <v>Data Scientist</v>
          </cell>
          <cell r="H20584">
            <v>45278.710462962961</v>
          </cell>
        </row>
        <row r="20585">
          <cell r="A20585" t="str">
            <v>Senior Data Scientist</v>
          </cell>
          <cell r="H20585">
            <v>45017.751944444448</v>
          </cell>
        </row>
        <row r="20586">
          <cell r="A20586" t="str">
            <v>Data Analyst</v>
          </cell>
          <cell r="H20586">
            <v>44951.917604166672</v>
          </cell>
        </row>
        <row r="20587">
          <cell r="A20587" t="str">
            <v>Data Analyst</v>
          </cell>
          <cell r="H20587">
            <v>44963.678425925929</v>
          </cell>
        </row>
        <row r="20588">
          <cell r="A20588" t="str">
            <v>Senior Data Scientist</v>
          </cell>
          <cell r="H20588">
            <v>45007.839837962973</v>
          </cell>
        </row>
        <row r="20589">
          <cell r="A20589" t="str">
            <v>Data Analyst</v>
          </cell>
          <cell r="H20589">
            <v>45190.251192129632</v>
          </cell>
        </row>
        <row r="20590">
          <cell r="A20590" t="str">
            <v>Data Analyst</v>
          </cell>
          <cell r="H20590">
            <v>44977.710127314807</v>
          </cell>
        </row>
        <row r="20591">
          <cell r="A20591" t="str">
            <v>Data Analyst</v>
          </cell>
          <cell r="H20591">
            <v>45013.497476851851</v>
          </cell>
        </row>
        <row r="20592">
          <cell r="A20592" t="str">
            <v>Data Analyst</v>
          </cell>
          <cell r="H20592">
            <v>45021.584861111107</v>
          </cell>
        </row>
        <row r="20593">
          <cell r="A20593" t="str">
            <v>Data Analyst</v>
          </cell>
          <cell r="H20593">
            <v>45139.00613425926</v>
          </cell>
        </row>
        <row r="20594">
          <cell r="A20594" t="str">
            <v>Machine Learning Engineer</v>
          </cell>
          <cell r="H20594">
            <v>45076.776655092603</v>
          </cell>
        </row>
        <row r="20595">
          <cell r="A20595" t="str">
            <v>Data Analyst</v>
          </cell>
          <cell r="H20595">
            <v>45070.584583333337</v>
          </cell>
        </row>
        <row r="20596">
          <cell r="A20596" t="str">
            <v>Data Analyst</v>
          </cell>
          <cell r="H20596">
            <v>45268.458657407413</v>
          </cell>
        </row>
        <row r="20597">
          <cell r="A20597" t="str">
            <v>Software Engineer</v>
          </cell>
          <cell r="H20597">
            <v>45079.291932870372</v>
          </cell>
        </row>
        <row r="20598">
          <cell r="A20598" t="str">
            <v>Data Analyst</v>
          </cell>
          <cell r="H20598">
            <v>45161.250474537039</v>
          </cell>
        </row>
        <row r="20599">
          <cell r="A20599" t="str">
            <v>Data Analyst</v>
          </cell>
          <cell r="H20599">
            <v>45120.250891203701</v>
          </cell>
        </row>
        <row r="20600">
          <cell r="A20600" t="str">
            <v>Data Analyst</v>
          </cell>
          <cell r="H20600">
            <v>45202.430937500001</v>
          </cell>
        </row>
        <row r="20601">
          <cell r="A20601" t="str">
            <v>Data Analyst</v>
          </cell>
          <cell r="H20601">
            <v>45152.303553240738</v>
          </cell>
        </row>
        <row r="20602">
          <cell r="A20602" t="str">
            <v>Data Analyst</v>
          </cell>
          <cell r="H20602">
            <v>45192.116122685176</v>
          </cell>
        </row>
        <row r="20603">
          <cell r="A20603" t="str">
            <v>Data Analyst</v>
          </cell>
          <cell r="H20603">
            <v>45154.676770833343</v>
          </cell>
        </row>
        <row r="20604">
          <cell r="A20604" t="str">
            <v>Data Analyst</v>
          </cell>
          <cell r="H20604">
            <v>45056.791701388887</v>
          </cell>
        </row>
        <row r="20605">
          <cell r="A20605" t="str">
            <v>Machine Learning Engineer</v>
          </cell>
          <cell r="H20605">
            <v>45083.653495370367</v>
          </cell>
        </row>
        <row r="20606">
          <cell r="A20606" t="str">
            <v>Data Scientist</v>
          </cell>
          <cell r="H20606">
            <v>45231.382118055553</v>
          </cell>
        </row>
        <row r="20607">
          <cell r="A20607" t="str">
            <v>Data Analyst</v>
          </cell>
          <cell r="H20607">
            <v>44956.918206018519</v>
          </cell>
        </row>
        <row r="20608">
          <cell r="A20608" t="str">
            <v>Data Analyst</v>
          </cell>
          <cell r="H20608">
            <v>45106.876817129632</v>
          </cell>
        </row>
        <row r="20609">
          <cell r="A20609" t="str">
            <v>Data Engineer</v>
          </cell>
          <cell r="H20609">
            <v>44992.364687499998</v>
          </cell>
        </row>
        <row r="20610">
          <cell r="A20610" t="str">
            <v>Data Analyst</v>
          </cell>
          <cell r="H20610">
            <v>45030.708611111113</v>
          </cell>
        </row>
        <row r="20611">
          <cell r="A20611" t="str">
            <v>Data Scientist</v>
          </cell>
          <cell r="H20611">
            <v>45171.253599537027</v>
          </cell>
        </row>
        <row r="20612">
          <cell r="A20612" t="str">
            <v>Data Engineer</v>
          </cell>
          <cell r="H20612">
            <v>44981.671585648153</v>
          </cell>
        </row>
        <row r="20613">
          <cell r="A20613" t="str">
            <v>Data Scientist</v>
          </cell>
          <cell r="H20613">
            <v>45154.377696759257</v>
          </cell>
        </row>
        <row r="20614">
          <cell r="A20614" t="str">
            <v>Data Scientist</v>
          </cell>
          <cell r="H20614">
            <v>45113.460787037038</v>
          </cell>
        </row>
        <row r="20615">
          <cell r="A20615" t="str">
            <v>Data Analyst</v>
          </cell>
          <cell r="H20615">
            <v>45118.250972222217</v>
          </cell>
        </row>
        <row r="20616">
          <cell r="A20616" t="str">
            <v>Data Analyst</v>
          </cell>
          <cell r="H20616">
            <v>45121.292303240742</v>
          </cell>
        </row>
        <row r="20617">
          <cell r="A20617" t="str">
            <v>Data Analyst</v>
          </cell>
          <cell r="H20617">
            <v>45273.459768518522</v>
          </cell>
        </row>
        <row r="20618">
          <cell r="A20618" t="str">
            <v>Senior Data Analyst</v>
          </cell>
          <cell r="H20618">
            <v>45151.584398148138</v>
          </cell>
        </row>
        <row r="20619">
          <cell r="A20619" t="str">
            <v>Data Analyst</v>
          </cell>
          <cell r="H20619">
            <v>45166.668402777781</v>
          </cell>
        </row>
        <row r="20620">
          <cell r="A20620" t="str">
            <v>Data Analyst</v>
          </cell>
          <cell r="H20620">
            <v>45274.875173611108</v>
          </cell>
        </row>
        <row r="20621">
          <cell r="A20621" t="str">
            <v>Data Analyst</v>
          </cell>
          <cell r="H20621">
            <v>45015.917407407411</v>
          </cell>
        </row>
        <row r="20622">
          <cell r="A20622" t="str">
            <v>Data Analyst</v>
          </cell>
          <cell r="H20622">
            <v>45205.666597222233</v>
          </cell>
        </row>
        <row r="20623">
          <cell r="A20623" t="str">
            <v>Data Analyst</v>
          </cell>
          <cell r="H20623">
            <v>45136.292291666658</v>
          </cell>
        </row>
        <row r="20624">
          <cell r="A20624" t="str">
            <v>Data Engineer</v>
          </cell>
          <cell r="H20624">
            <v>45148.340613425928</v>
          </cell>
        </row>
        <row r="20625">
          <cell r="A20625" t="str">
            <v>Senior Data Scientist</v>
          </cell>
          <cell r="H20625">
            <v>45151.584699074083</v>
          </cell>
        </row>
        <row r="20626">
          <cell r="A20626" t="str">
            <v>Data Scientist</v>
          </cell>
          <cell r="H20626">
            <v>45106.01295138889</v>
          </cell>
        </row>
        <row r="20627">
          <cell r="A20627" t="str">
            <v>Data Engineer</v>
          </cell>
          <cell r="H20627">
            <v>44980.638483796298</v>
          </cell>
        </row>
        <row r="20628">
          <cell r="A20628" t="str">
            <v>Data Scientist</v>
          </cell>
          <cell r="H20628">
            <v>45128.626666666663</v>
          </cell>
        </row>
        <row r="20629">
          <cell r="A20629" t="str">
            <v>Data Scientist</v>
          </cell>
          <cell r="H20629">
            <v>45188.857858796298</v>
          </cell>
        </row>
        <row r="20630">
          <cell r="A20630" t="str">
            <v>Senior Data Analyst</v>
          </cell>
          <cell r="H20630">
            <v>45252.376805555563</v>
          </cell>
        </row>
        <row r="20631">
          <cell r="A20631" t="str">
            <v>Senior Data Engineer</v>
          </cell>
          <cell r="H20631">
            <v>45072.921354166669</v>
          </cell>
        </row>
        <row r="20632">
          <cell r="A20632" t="str">
            <v>Senior Data Analyst</v>
          </cell>
          <cell r="H20632">
            <v>45110.501250000001</v>
          </cell>
        </row>
        <row r="20633">
          <cell r="A20633" t="str">
            <v>Senior Data Engineer</v>
          </cell>
          <cell r="H20633">
            <v>45029.600335648152</v>
          </cell>
        </row>
        <row r="20634">
          <cell r="A20634" t="str">
            <v>Data Analyst</v>
          </cell>
          <cell r="H20634">
            <v>45021.501076388893</v>
          </cell>
        </row>
        <row r="20635">
          <cell r="A20635" t="str">
            <v>Data Scientist</v>
          </cell>
          <cell r="H20635">
            <v>45083.293252314812</v>
          </cell>
        </row>
        <row r="20636">
          <cell r="A20636" t="str">
            <v>Data Analyst</v>
          </cell>
          <cell r="H20636">
            <v>44965.6250462963</v>
          </cell>
        </row>
        <row r="20637">
          <cell r="A20637" t="str">
            <v>Software Engineer</v>
          </cell>
          <cell r="H20637">
            <v>45120.348020833328</v>
          </cell>
        </row>
        <row r="20638">
          <cell r="A20638" t="str">
            <v>Data Engineer</v>
          </cell>
          <cell r="H20638">
            <v>45145.433020833327</v>
          </cell>
        </row>
        <row r="20639">
          <cell r="A20639" t="str">
            <v>Data Scientist</v>
          </cell>
          <cell r="H20639">
            <v>45259.903634259259</v>
          </cell>
        </row>
        <row r="20640">
          <cell r="A20640" t="str">
            <v>Data Scientist</v>
          </cell>
          <cell r="H20640">
            <v>45216.793321759258</v>
          </cell>
        </row>
        <row r="20641">
          <cell r="A20641" t="str">
            <v>Data Scientist</v>
          </cell>
          <cell r="H20641">
            <v>45273.462453703702</v>
          </cell>
        </row>
        <row r="20642">
          <cell r="A20642" t="str">
            <v>Data Scientist</v>
          </cell>
          <cell r="H20642">
            <v>45098.502893518518</v>
          </cell>
        </row>
        <row r="20643">
          <cell r="A20643" t="str">
            <v>Data Analyst</v>
          </cell>
          <cell r="H20643">
            <v>45212.250254629631</v>
          </cell>
        </row>
        <row r="20644">
          <cell r="A20644" t="str">
            <v>Data Scientist</v>
          </cell>
          <cell r="H20644">
            <v>44977.669398148151</v>
          </cell>
        </row>
        <row r="20645">
          <cell r="A20645" t="str">
            <v>Data Engineer</v>
          </cell>
          <cell r="H20645">
            <v>45063.602037037039</v>
          </cell>
        </row>
        <row r="20646">
          <cell r="A20646" t="str">
            <v>Data Engineer</v>
          </cell>
          <cell r="H20646">
            <v>45106.547812500001</v>
          </cell>
        </row>
        <row r="20647">
          <cell r="A20647" t="str">
            <v>Senior Data Analyst</v>
          </cell>
          <cell r="H20647">
            <v>45222.833634259259</v>
          </cell>
        </row>
        <row r="20648">
          <cell r="A20648" t="str">
            <v>Data Analyst</v>
          </cell>
          <cell r="H20648">
            <v>45251.541817129633</v>
          </cell>
        </row>
        <row r="20649">
          <cell r="A20649" t="str">
            <v>Data Analyst</v>
          </cell>
          <cell r="H20649">
            <v>45091.583425925928</v>
          </cell>
        </row>
        <row r="20650">
          <cell r="A20650" t="str">
            <v>Machine Learning Engineer</v>
          </cell>
          <cell r="H20650">
            <v>45112.547488425917</v>
          </cell>
        </row>
        <row r="20651">
          <cell r="A20651" t="str">
            <v>Business Analyst</v>
          </cell>
          <cell r="H20651">
            <v>45286.316111111111</v>
          </cell>
        </row>
        <row r="20652">
          <cell r="A20652" t="str">
            <v>Data Engineer</v>
          </cell>
          <cell r="H20652">
            <v>45016.677708333344</v>
          </cell>
        </row>
        <row r="20653">
          <cell r="A20653" t="str">
            <v>Data Analyst</v>
          </cell>
          <cell r="H20653">
            <v>45050.251215277778</v>
          </cell>
        </row>
        <row r="20654">
          <cell r="A20654" t="str">
            <v>Senior Data Analyst</v>
          </cell>
          <cell r="H20654">
            <v>44938.337685185194</v>
          </cell>
        </row>
        <row r="20655">
          <cell r="A20655" t="str">
            <v>Data Analyst</v>
          </cell>
          <cell r="H20655">
            <v>45086.833414351851</v>
          </cell>
        </row>
        <row r="20656">
          <cell r="A20656" t="str">
            <v>Senior Data Engineer</v>
          </cell>
          <cell r="H20656">
            <v>45249.986307870371</v>
          </cell>
        </row>
        <row r="20657">
          <cell r="A20657" t="str">
            <v>Data Analyst</v>
          </cell>
          <cell r="H20657">
            <v>45101.476759259262</v>
          </cell>
        </row>
        <row r="20658">
          <cell r="A20658" t="str">
            <v>Data Analyst</v>
          </cell>
          <cell r="H20658">
            <v>45043.817835648151</v>
          </cell>
        </row>
        <row r="20659">
          <cell r="A20659" t="str">
            <v>Data Analyst</v>
          </cell>
          <cell r="H20659">
            <v>45093.916909722233</v>
          </cell>
        </row>
        <row r="20660">
          <cell r="A20660" t="str">
            <v>Data Engineer</v>
          </cell>
          <cell r="H20660">
            <v>45182.587071759262</v>
          </cell>
        </row>
        <row r="20661">
          <cell r="A20661" t="str">
            <v>Data Analyst</v>
          </cell>
          <cell r="H20661">
            <v>45044.792708333327</v>
          </cell>
        </row>
        <row r="20662">
          <cell r="A20662" t="str">
            <v>Data Engineer</v>
          </cell>
          <cell r="H20662">
            <v>44976.508877314824</v>
          </cell>
        </row>
        <row r="20663">
          <cell r="A20663" t="str">
            <v>Senior Data Engineer</v>
          </cell>
          <cell r="H20663">
            <v>45085.654722222222</v>
          </cell>
        </row>
        <row r="20664">
          <cell r="A20664" t="str">
            <v>Data Analyst</v>
          </cell>
          <cell r="H20664">
            <v>45029.860023148147</v>
          </cell>
        </row>
        <row r="20665">
          <cell r="A20665" t="str">
            <v>Software Engineer</v>
          </cell>
          <cell r="H20665">
            <v>45155.808506944442</v>
          </cell>
        </row>
        <row r="20666">
          <cell r="A20666" t="str">
            <v>Data Scientist</v>
          </cell>
          <cell r="H20666">
            <v>44989.962581018517</v>
          </cell>
        </row>
        <row r="20667">
          <cell r="A20667" t="str">
            <v>Software Engineer</v>
          </cell>
          <cell r="H20667">
            <v>45155.727430555547</v>
          </cell>
        </row>
        <row r="20668">
          <cell r="A20668" t="str">
            <v>Senior Data Scientist</v>
          </cell>
          <cell r="H20668">
            <v>45200.376493055563</v>
          </cell>
        </row>
        <row r="20669">
          <cell r="A20669" t="str">
            <v>Data Analyst</v>
          </cell>
          <cell r="H20669">
            <v>45218.625358796293</v>
          </cell>
        </row>
        <row r="20670">
          <cell r="A20670" t="str">
            <v>Senior Data Analyst</v>
          </cell>
          <cell r="H20670">
            <v>44972.875671296293</v>
          </cell>
        </row>
        <row r="20671">
          <cell r="A20671" t="str">
            <v>Data Scientist</v>
          </cell>
          <cell r="H20671">
            <v>45075.751851851863</v>
          </cell>
        </row>
        <row r="20672">
          <cell r="A20672" t="str">
            <v>Senior Data Scientist</v>
          </cell>
          <cell r="H20672">
            <v>44946.919803240737</v>
          </cell>
        </row>
        <row r="20673">
          <cell r="A20673" t="str">
            <v>Data Scientist</v>
          </cell>
          <cell r="H20673">
            <v>45146.014189814807</v>
          </cell>
        </row>
        <row r="20674">
          <cell r="A20674" t="str">
            <v>Data Scientist</v>
          </cell>
          <cell r="H20674">
            <v>44966.357789351852</v>
          </cell>
        </row>
        <row r="20675">
          <cell r="A20675" t="str">
            <v>Business Analyst</v>
          </cell>
          <cell r="H20675">
            <v>45092.762407407397</v>
          </cell>
        </row>
        <row r="20676">
          <cell r="A20676" t="str">
            <v>Data Scientist</v>
          </cell>
          <cell r="H20676">
            <v>45240.307488425933</v>
          </cell>
        </row>
        <row r="20677">
          <cell r="A20677" t="str">
            <v>Senior Data Scientist</v>
          </cell>
          <cell r="H20677">
            <v>45241.929918981477</v>
          </cell>
        </row>
        <row r="20678">
          <cell r="A20678" t="str">
            <v>Data Analyst</v>
          </cell>
          <cell r="H20678">
            <v>45089.151319444441</v>
          </cell>
        </row>
        <row r="20679">
          <cell r="A20679" t="str">
            <v>Senior Data Scientist</v>
          </cell>
          <cell r="H20679">
            <v>45252.717511574083</v>
          </cell>
        </row>
        <row r="20680">
          <cell r="A20680" t="str">
            <v>Data Scientist</v>
          </cell>
          <cell r="H20680">
            <v>45044.676006944443</v>
          </cell>
        </row>
        <row r="20681">
          <cell r="A20681" t="str">
            <v>Data Engineer</v>
          </cell>
          <cell r="H20681">
            <v>45049.604814814818</v>
          </cell>
        </row>
        <row r="20682">
          <cell r="A20682" t="str">
            <v>Business Analyst</v>
          </cell>
          <cell r="H20682">
            <v>45057.293321759258</v>
          </cell>
        </row>
        <row r="20683">
          <cell r="A20683" t="str">
            <v>Data Scientist</v>
          </cell>
          <cell r="H20683">
            <v>45175.995740740742</v>
          </cell>
        </row>
        <row r="20684">
          <cell r="A20684" t="str">
            <v>Data Analyst</v>
          </cell>
          <cell r="H20684">
            <v>45022.261655092603</v>
          </cell>
        </row>
        <row r="20685">
          <cell r="A20685" t="str">
            <v>Data Scientist</v>
          </cell>
          <cell r="H20685">
            <v>45161.003564814811</v>
          </cell>
        </row>
        <row r="20686">
          <cell r="A20686" t="str">
            <v>Data Scientist</v>
          </cell>
          <cell r="H20686">
            <v>45197.627986111111</v>
          </cell>
        </row>
        <row r="20687">
          <cell r="A20687" t="str">
            <v>Data Analyst</v>
          </cell>
          <cell r="H20687">
            <v>45176.779629629629</v>
          </cell>
        </row>
        <row r="20688">
          <cell r="A20688" t="str">
            <v>Data Engineer</v>
          </cell>
          <cell r="H20688">
            <v>44946.961469907408</v>
          </cell>
        </row>
        <row r="20689">
          <cell r="A20689" t="str">
            <v>Data Scientist</v>
          </cell>
          <cell r="H20689">
            <v>45033.876782407409</v>
          </cell>
        </row>
        <row r="20690">
          <cell r="A20690" t="str">
            <v>Data Engineer</v>
          </cell>
          <cell r="H20690">
            <v>45043.975277777783</v>
          </cell>
        </row>
        <row r="20691">
          <cell r="A20691" t="str">
            <v>Data Scientist</v>
          </cell>
          <cell r="H20691">
            <v>45051.263564814813</v>
          </cell>
        </row>
        <row r="20692">
          <cell r="A20692" t="str">
            <v>Data Analyst</v>
          </cell>
          <cell r="H20692">
            <v>45147.845208333332</v>
          </cell>
        </row>
        <row r="20693">
          <cell r="A20693" t="str">
            <v>Data Analyst</v>
          </cell>
          <cell r="H20693">
            <v>45174.792557870373</v>
          </cell>
        </row>
        <row r="20694">
          <cell r="A20694" t="str">
            <v>Senior Data Engineer</v>
          </cell>
          <cell r="H20694">
            <v>44974.342453703714</v>
          </cell>
        </row>
        <row r="20695">
          <cell r="A20695" t="str">
            <v>Data Scientist</v>
          </cell>
          <cell r="H20695">
            <v>45055.718009259261</v>
          </cell>
        </row>
        <row r="20696">
          <cell r="A20696" t="str">
            <v>Machine Learning Engineer</v>
          </cell>
          <cell r="H20696">
            <v>45101.266759259262</v>
          </cell>
        </row>
        <row r="20697">
          <cell r="A20697" t="str">
            <v>Data Engineer</v>
          </cell>
          <cell r="H20697">
            <v>44966.652731481481</v>
          </cell>
        </row>
        <row r="20698">
          <cell r="A20698" t="str">
            <v>Senior Data Engineer</v>
          </cell>
          <cell r="H20698">
            <v>45007.346863425933</v>
          </cell>
        </row>
        <row r="20699">
          <cell r="A20699" t="str">
            <v>Data Analyst</v>
          </cell>
          <cell r="H20699">
            <v>44952.39167824074</v>
          </cell>
        </row>
        <row r="20700">
          <cell r="A20700" t="str">
            <v>Senior Data Scientist</v>
          </cell>
          <cell r="H20700">
            <v>45181.543414351851</v>
          </cell>
        </row>
        <row r="20701">
          <cell r="A20701" t="str">
            <v>Data Engineer</v>
          </cell>
          <cell r="H20701">
            <v>45174.796076388891</v>
          </cell>
        </row>
        <row r="20702">
          <cell r="A20702" t="str">
            <v>Data Scientist</v>
          </cell>
          <cell r="H20702">
            <v>45272.722245370373</v>
          </cell>
        </row>
        <row r="20703">
          <cell r="A20703" t="str">
            <v>Data Analyst</v>
          </cell>
          <cell r="H20703">
            <v>45182.335034722222</v>
          </cell>
        </row>
        <row r="20704">
          <cell r="A20704" t="str">
            <v>Data Analyst</v>
          </cell>
          <cell r="H20704">
            <v>45146.562106481477</v>
          </cell>
        </row>
        <row r="20705">
          <cell r="A20705" t="str">
            <v>Data Engineer</v>
          </cell>
          <cell r="H20705">
            <v>45167.423437500001</v>
          </cell>
        </row>
        <row r="20706">
          <cell r="A20706" t="str">
            <v>Senior Data Analyst</v>
          </cell>
          <cell r="H20706">
            <v>44928.542997685188</v>
          </cell>
        </row>
        <row r="20707">
          <cell r="A20707" t="str">
            <v>Data Engineer</v>
          </cell>
          <cell r="H20707">
            <v>45154.432222222233</v>
          </cell>
        </row>
        <row r="20708">
          <cell r="A20708" t="str">
            <v>Data Engineer</v>
          </cell>
          <cell r="H20708">
            <v>45149.759594907409</v>
          </cell>
        </row>
        <row r="20709">
          <cell r="A20709" t="str">
            <v>Data Analyst</v>
          </cell>
          <cell r="H20709">
            <v>45149.751087962963</v>
          </cell>
        </row>
        <row r="20710">
          <cell r="A20710" t="str">
            <v>Data Engineer</v>
          </cell>
          <cell r="H20710">
            <v>45120.54583333333</v>
          </cell>
        </row>
        <row r="20711">
          <cell r="A20711" t="str">
            <v>Senior Data Analyst</v>
          </cell>
          <cell r="H20711">
            <v>45029.775891203702</v>
          </cell>
        </row>
        <row r="20712">
          <cell r="A20712" t="str">
            <v>Senior Data Analyst</v>
          </cell>
          <cell r="H20712">
            <v>44930.103750000002</v>
          </cell>
        </row>
        <row r="20713">
          <cell r="A20713" t="str">
            <v>Data Scientist</v>
          </cell>
          <cell r="H20713">
            <v>45034.508483796293</v>
          </cell>
        </row>
        <row r="20714">
          <cell r="A20714" t="str">
            <v>Senior Data Scientist</v>
          </cell>
          <cell r="H20714">
            <v>45289.292893518519</v>
          </cell>
        </row>
        <row r="20715">
          <cell r="A20715" t="str">
            <v>Data Analyst</v>
          </cell>
          <cell r="H20715">
            <v>45014.959537037037</v>
          </cell>
        </row>
        <row r="20716">
          <cell r="A20716" t="str">
            <v>Business Analyst</v>
          </cell>
          <cell r="H20716">
            <v>45210.501215277778</v>
          </cell>
        </row>
        <row r="20717">
          <cell r="A20717" t="str">
            <v>Data Engineer</v>
          </cell>
          <cell r="H20717">
            <v>44965.879016203697</v>
          </cell>
        </row>
        <row r="20718">
          <cell r="A20718" t="str">
            <v>Data Analyst</v>
          </cell>
          <cell r="H20718">
            <v>44970.792175925933</v>
          </cell>
        </row>
        <row r="20719">
          <cell r="A20719" t="str">
            <v>Data Engineer</v>
          </cell>
          <cell r="H20719">
            <v>44979.304965277777</v>
          </cell>
        </row>
        <row r="20720">
          <cell r="A20720" t="str">
            <v>Senior Data Engineer</v>
          </cell>
          <cell r="H20720">
            <v>45125.755381944437</v>
          </cell>
        </row>
        <row r="20721">
          <cell r="A20721" t="str">
            <v>Data Scientist</v>
          </cell>
          <cell r="H20721">
            <v>45030.420300925929</v>
          </cell>
        </row>
        <row r="20722">
          <cell r="A20722" t="str">
            <v>Business Analyst</v>
          </cell>
          <cell r="H20722">
            <v>44950.19866898148</v>
          </cell>
        </row>
        <row r="20723">
          <cell r="A20723" t="str">
            <v>Data Analyst</v>
          </cell>
          <cell r="H20723">
            <v>45093.710300925923</v>
          </cell>
        </row>
        <row r="20724">
          <cell r="A20724" t="str">
            <v>Machine Learning Engineer</v>
          </cell>
          <cell r="H20724">
            <v>45114.933391203696</v>
          </cell>
        </row>
        <row r="20725">
          <cell r="A20725" t="str">
            <v>Data Analyst</v>
          </cell>
          <cell r="H20725">
            <v>45028.667303240742</v>
          </cell>
        </row>
        <row r="20726">
          <cell r="A20726" t="str">
            <v>Data Analyst</v>
          </cell>
          <cell r="H20726">
            <v>45150.417037037027</v>
          </cell>
        </row>
        <row r="20727">
          <cell r="A20727" t="str">
            <v>Data Engineer</v>
          </cell>
          <cell r="H20727">
            <v>45182.594050925924</v>
          </cell>
        </row>
        <row r="20728">
          <cell r="A20728" t="str">
            <v>Data Analyst</v>
          </cell>
          <cell r="H20728">
            <v>45120.667743055557</v>
          </cell>
        </row>
        <row r="20729">
          <cell r="A20729" t="str">
            <v>Data Analyst</v>
          </cell>
          <cell r="H20729">
            <v>45073.875358796293</v>
          </cell>
        </row>
        <row r="20730">
          <cell r="A20730" t="str">
            <v>Data Engineer</v>
          </cell>
          <cell r="H20730">
            <v>45051.31013888889</v>
          </cell>
        </row>
        <row r="20731">
          <cell r="A20731" t="str">
            <v>Data Analyst</v>
          </cell>
          <cell r="H20731">
            <v>45290.54178240741</v>
          </cell>
        </row>
        <row r="20732">
          <cell r="A20732" t="str">
            <v>Data Analyst</v>
          </cell>
          <cell r="H20732">
            <v>45268.917118055557</v>
          </cell>
        </row>
        <row r="20733">
          <cell r="A20733" t="str">
            <v>Data Analyst</v>
          </cell>
          <cell r="H20733">
            <v>45284.541863425933</v>
          </cell>
        </row>
        <row r="20734">
          <cell r="A20734" t="str">
            <v>Data Scientist</v>
          </cell>
          <cell r="H20734">
            <v>45073.168761574067</v>
          </cell>
        </row>
        <row r="20735">
          <cell r="A20735" t="str">
            <v>Data Scientist</v>
          </cell>
          <cell r="H20735">
            <v>44946.973703703698</v>
          </cell>
        </row>
        <row r="20736">
          <cell r="A20736" t="str">
            <v>Data Scientist</v>
          </cell>
          <cell r="H20736">
            <v>45174.66846064815</v>
          </cell>
        </row>
        <row r="20737">
          <cell r="A20737" t="str">
            <v>Data Scientist</v>
          </cell>
          <cell r="H20737">
            <v>45217.697893518518</v>
          </cell>
        </row>
        <row r="20738">
          <cell r="A20738" t="str">
            <v>Data Analyst</v>
          </cell>
          <cell r="H20738">
            <v>45040.666631944441</v>
          </cell>
        </row>
        <row r="20739">
          <cell r="A20739" t="str">
            <v>Senior Data Scientist</v>
          </cell>
          <cell r="H20739">
            <v>44965.75341435185</v>
          </cell>
        </row>
        <row r="20740">
          <cell r="A20740" t="str">
            <v>Senior Data Engineer</v>
          </cell>
          <cell r="H20740">
            <v>44987.488125000003</v>
          </cell>
        </row>
        <row r="20741">
          <cell r="A20741" t="str">
            <v>Data Scientist</v>
          </cell>
          <cell r="H20741">
            <v>45070.341412037043</v>
          </cell>
        </row>
        <row r="20742">
          <cell r="A20742" t="str">
            <v>Data Scientist</v>
          </cell>
          <cell r="H20742">
            <v>45205.168206018519</v>
          </cell>
        </row>
        <row r="20743">
          <cell r="A20743" t="str">
            <v>Senior Data Scientist</v>
          </cell>
          <cell r="H20743">
            <v>45081.419421296298</v>
          </cell>
        </row>
        <row r="20744">
          <cell r="A20744" t="str">
            <v>Data Analyst</v>
          </cell>
          <cell r="H20744">
            <v>45218.833819444437</v>
          </cell>
        </row>
        <row r="20745">
          <cell r="A20745" t="str">
            <v>Senior Data Engineer</v>
          </cell>
          <cell r="H20745">
            <v>45015.462824074071</v>
          </cell>
        </row>
        <row r="20746">
          <cell r="A20746" t="str">
            <v>Data Analyst</v>
          </cell>
          <cell r="H20746">
            <v>45118.459074074082</v>
          </cell>
        </row>
        <row r="20747">
          <cell r="A20747" t="str">
            <v>Senior Data Engineer</v>
          </cell>
          <cell r="H20747">
            <v>45146.296435185177</v>
          </cell>
        </row>
        <row r="20748">
          <cell r="A20748" t="str">
            <v>Data Analyst</v>
          </cell>
          <cell r="H20748">
            <v>44998.083310185182</v>
          </cell>
        </row>
        <row r="20749">
          <cell r="A20749" t="str">
            <v>Data Scientist</v>
          </cell>
          <cell r="H20749">
            <v>45154.879062499997</v>
          </cell>
        </row>
        <row r="20750">
          <cell r="A20750" t="str">
            <v>Data Engineer</v>
          </cell>
          <cell r="H20750">
            <v>45044.508877314824</v>
          </cell>
        </row>
        <row r="20751">
          <cell r="A20751" t="str">
            <v>Data Analyst</v>
          </cell>
          <cell r="H20751">
            <v>45078.434201388889</v>
          </cell>
        </row>
        <row r="20752">
          <cell r="A20752" t="str">
            <v>Senior Data Engineer</v>
          </cell>
          <cell r="H20752">
            <v>45027.309155092589</v>
          </cell>
        </row>
        <row r="20753">
          <cell r="A20753" t="str">
            <v>Machine Learning Engineer</v>
          </cell>
          <cell r="H20753">
            <v>45107.437106481477</v>
          </cell>
        </row>
        <row r="20754">
          <cell r="A20754" t="str">
            <v>Data Analyst</v>
          </cell>
          <cell r="H20754">
            <v>45272.887638888889</v>
          </cell>
        </row>
        <row r="20755">
          <cell r="A20755" t="str">
            <v>Machine Learning Engineer</v>
          </cell>
          <cell r="H20755">
            <v>45058.86991898148</v>
          </cell>
        </row>
        <row r="20756">
          <cell r="A20756" t="str">
            <v>Machine Learning Engineer</v>
          </cell>
          <cell r="H20756">
            <v>45007.352592592593</v>
          </cell>
        </row>
        <row r="20757">
          <cell r="A20757" t="str">
            <v>Data Scientist</v>
          </cell>
          <cell r="H20757">
            <v>45210.51284722222</v>
          </cell>
        </row>
        <row r="20758">
          <cell r="A20758" t="str">
            <v>Data Scientist</v>
          </cell>
          <cell r="H20758">
            <v>45266.459872685176</v>
          </cell>
        </row>
        <row r="20759">
          <cell r="A20759" t="str">
            <v>Data Analyst</v>
          </cell>
          <cell r="H20759">
            <v>45160.543437499997</v>
          </cell>
        </row>
        <row r="20760">
          <cell r="A20760" t="str">
            <v>Data Scientist</v>
          </cell>
          <cell r="H20760">
            <v>45058.056793981479</v>
          </cell>
        </row>
        <row r="20761">
          <cell r="A20761" t="str">
            <v>Data Analyst</v>
          </cell>
          <cell r="H20761">
            <v>44967.666643518518</v>
          </cell>
        </row>
        <row r="20762">
          <cell r="A20762" t="str">
            <v>Data Analyst</v>
          </cell>
          <cell r="H20762">
            <v>45169.979305555556</v>
          </cell>
        </row>
        <row r="20763">
          <cell r="A20763" t="str">
            <v>Data Analyst</v>
          </cell>
          <cell r="H20763">
            <v>44987.835011574083</v>
          </cell>
        </row>
        <row r="20764">
          <cell r="A20764" t="str">
            <v>Data Scientist</v>
          </cell>
          <cell r="H20764">
            <v>45233.877141203702</v>
          </cell>
        </row>
        <row r="20765">
          <cell r="A20765" t="str">
            <v>Data Analyst</v>
          </cell>
          <cell r="H20765">
            <v>44930.37296296296</v>
          </cell>
        </row>
        <row r="20766">
          <cell r="A20766" t="str">
            <v>Data Scientist</v>
          </cell>
          <cell r="H20766">
            <v>45112.27715277778</v>
          </cell>
        </row>
        <row r="20767">
          <cell r="A20767" t="str">
            <v>Data Analyst</v>
          </cell>
          <cell r="H20767">
            <v>45074.667824074073</v>
          </cell>
        </row>
        <row r="20768">
          <cell r="A20768" t="str">
            <v>Data Analyst</v>
          </cell>
          <cell r="H20768">
            <v>44995.713912037027</v>
          </cell>
        </row>
        <row r="20769">
          <cell r="A20769" t="str">
            <v>Data Analyst</v>
          </cell>
          <cell r="H20769">
            <v>45257.458645833343</v>
          </cell>
        </row>
        <row r="20770">
          <cell r="A20770" t="str">
            <v>Data Analyst</v>
          </cell>
          <cell r="H20770">
            <v>45279.376967592587</v>
          </cell>
        </row>
        <row r="20771">
          <cell r="A20771" t="str">
            <v>Business Analyst</v>
          </cell>
          <cell r="H20771">
            <v>45016.876446759263</v>
          </cell>
        </row>
        <row r="20772">
          <cell r="A20772" t="str">
            <v>Senior Data Analyst</v>
          </cell>
          <cell r="H20772">
            <v>45036.625324074077</v>
          </cell>
        </row>
        <row r="20773">
          <cell r="A20773" t="str">
            <v>Data Analyst</v>
          </cell>
          <cell r="H20773">
            <v>45275.375706018523</v>
          </cell>
        </row>
        <row r="20774">
          <cell r="A20774" t="str">
            <v>Data Analyst</v>
          </cell>
          <cell r="H20774">
            <v>45048.5856712963</v>
          </cell>
        </row>
        <row r="20775">
          <cell r="A20775" t="str">
            <v>Data Analyst</v>
          </cell>
          <cell r="H20775">
            <v>45037.322962962957</v>
          </cell>
        </row>
        <row r="20776">
          <cell r="A20776" t="str">
            <v>Business Analyst</v>
          </cell>
          <cell r="H20776">
            <v>45276.625173611108</v>
          </cell>
        </row>
        <row r="20777">
          <cell r="A20777" t="str">
            <v>Data Engineer</v>
          </cell>
          <cell r="H20777">
            <v>45121.663263888891</v>
          </cell>
        </row>
        <row r="20778">
          <cell r="A20778" t="str">
            <v>Data Scientist</v>
          </cell>
          <cell r="H20778">
            <v>45124.710613425923</v>
          </cell>
        </row>
        <row r="20779">
          <cell r="A20779" t="str">
            <v>Senior Data Scientist</v>
          </cell>
          <cell r="H20779">
            <v>45117.294016203698</v>
          </cell>
        </row>
        <row r="20780">
          <cell r="A20780" t="str">
            <v>Data Scientist</v>
          </cell>
          <cell r="H20780">
            <v>44957.38554398148</v>
          </cell>
        </row>
        <row r="20781">
          <cell r="A20781" t="str">
            <v>Data Analyst</v>
          </cell>
          <cell r="H20781">
            <v>45164.459027777782</v>
          </cell>
        </row>
        <row r="20782">
          <cell r="A20782" t="str">
            <v>Machine Learning Engineer</v>
          </cell>
          <cell r="H20782">
            <v>45040.6175</v>
          </cell>
        </row>
        <row r="20783">
          <cell r="A20783" t="str">
            <v>Data Analyst</v>
          </cell>
          <cell r="H20783">
            <v>45107.750289351847</v>
          </cell>
        </row>
        <row r="20784">
          <cell r="A20784" t="str">
            <v>Data Analyst</v>
          </cell>
          <cell r="H20784">
            <v>45078.599988425929</v>
          </cell>
        </row>
        <row r="20785">
          <cell r="A20785" t="str">
            <v>Data Analyst</v>
          </cell>
          <cell r="H20785">
            <v>45201.916898148149</v>
          </cell>
        </row>
        <row r="20786">
          <cell r="A20786" t="str">
            <v>Senior Data Engineer</v>
          </cell>
          <cell r="H20786">
            <v>45154.675462962958</v>
          </cell>
        </row>
        <row r="20787">
          <cell r="A20787" t="str">
            <v>Senior Data Scientist</v>
          </cell>
          <cell r="H20787">
            <v>45198.0859837963</v>
          </cell>
        </row>
        <row r="20788">
          <cell r="A20788" t="str">
            <v>Senior Data Scientist</v>
          </cell>
          <cell r="H20788">
            <v>44936.264861111107</v>
          </cell>
        </row>
        <row r="20789">
          <cell r="A20789" t="str">
            <v>Data Scientist</v>
          </cell>
          <cell r="H20789">
            <v>44937.253587962958</v>
          </cell>
        </row>
        <row r="20790">
          <cell r="A20790" t="str">
            <v>Data Engineer</v>
          </cell>
          <cell r="H20790">
            <v>44975.338217592587</v>
          </cell>
        </row>
        <row r="20791">
          <cell r="A20791" t="str">
            <v>Data Scientist</v>
          </cell>
          <cell r="H20791">
            <v>44958.978634259263</v>
          </cell>
        </row>
        <row r="20792">
          <cell r="A20792" t="str">
            <v>Data Analyst</v>
          </cell>
          <cell r="H20792">
            <v>45106.792604166672</v>
          </cell>
        </row>
        <row r="20793">
          <cell r="A20793" t="str">
            <v>Data Analyst</v>
          </cell>
          <cell r="H20793">
            <v>45199.286886574067</v>
          </cell>
        </row>
        <row r="20794">
          <cell r="A20794" t="str">
            <v>Data Analyst</v>
          </cell>
          <cell r="H20794">
            <v>45046.083368055559</v>
          </cell>
        </row>
        <row r="20795">
          <cell r="A20795" t="str">
            <v>Data Scientist</v>
          </cell>
          <cell r="H20795">
            <v>45203.553912037038</v>
          </cell>
        </row>
        <row r="20796">
          <cell r="A20796" t="str">
            <v>Senior Data Analyst</v>
          </cell>
          <cell r="H20796">
            <v>45195.541655092587</v>
          </cell>
        </row>
        <row r="20797">
          <cell r="A20797" t="str">
            <v>Data Engineer</v>
          </cell>
          <cell r="H20797">
            <v>44997.71398148148</v>
          </cell>
        </row>
        <row r="20798">
          <cell r="A20798" t="str">
            <v>Data Analyst</v>
          </cell>
          <cell r="H20798">
            <v>45166.501458333332</v>
          </cell>
        </row>
        <row r="20799">
          <cell r="A20799" t="str">
            <v>Data Engineer</v>
          </cell>
          <cell r="H20799">
            <v>45155.819039351853</v>
          </cell>
        </row>
        <row r="20800">
          <cell r="A20800" t="str">
            <v>Data Scientist</v>
          </cell>
          <cell r="H20800">
            <v>44958.710856481477</v>
          </cell>
        </row>
        <row r="20801">
          <cell r="A20801" t="str">
            <v>Data Scientist</v>
          </cell>
          <cell r="H20801">
            <v>45286.668715277781</v>
          </cell>
        </row>
        <row r="20802">
          <cell r="A20802" t="str">
            <v>Data Scientist</v>
          </cell>
          <cell r="H20802">
            <v>44974.41982638889</v>
          </cell>
        </row>
        <row r="20803">
          <cell r="A20803" t="str">
            <v>Data Analyst</v>
          </cell>
          <cell r="H20803">
            <v>45189.833275462966</v>
          </cell>
        </row>
        <row r="20804">
          <cell r="A20804" t="str">
            <v>Data Scientist</v>
          </cell>
          <cell r="H20804">
            <v>45118.505057870367</v>
          </cell>
        </row>
        <row r="20805">
          <cell r="A20805" t="str">
            <v>Data Engineer</v>
          </cell>
          <cell r="H20805">
            <v>45100.516539351847</v>
          </cell>
        </row>
        <row r="20806">
          <cell r="A20806" t="str">
            <v>Data Engineer</v>
          </cell>
          <cell r="H20806">
            <v>45006.731585648151</v>
          </cell>
        </row>
        <row r="20807">
          <cell r="A20807" t="str">
            <v>Data Scientist</v>
          </cell>
          <cell r="H20807">
            <v>45114.863657407397</v>
          </cell>
        </row>
        <row r="20808">
          <cell r="A20808" t="str">
            <v>Data Analyst</v>
          </cell>
          <cell r="H20808">
            <v>45161.309965277767</v>
          </cell>
        </row>
        <row r="20809">
          <cell r="A20809" t="str">
            <v>Data Analyst</v>
          </cell>
          <cell r="H20809">
            <v>44936.458599537043</v>
          </cell>
        </row>
        <row r="20810">
          <cell r="A20810" t="str">
            <v>Senior Data Scientist</v>
          </cell>
          <cell r="H20810">
            <v>45244.793356481481</v>
          </cell>
        </row>
        <row r="20811">
          <cell r="A20811" t="str">
            <v>Data Analyst</v>
          </cell>
          <cell r="H20811">
            <v>45085.625636574077</v>
          </cell>
        </row>
        <row r="20812">
          <cell r="A20812" t="str">
            <v>Data Engineer</v>
          </cell>
          <cell r="H20812">
            <v>45107.510648148149</v>
          </cell>
        </row>
        <row r="20813">
          <cell r="A20813" t="str">
            <v>Data Analyst</v>
          </cell>
          <cell r="H20813">
            <v>45044.667060185187</v>
          </cell>
        </row>
        <row r="20814">
          <cell r="A20814" t="str">
            <v>Senior Data Engineer</v>
          </cell>
          <cell r="H20814">
            <v>44944.617685185192</v>
          </cell>
        </row>
        <row r="20815">
          <cell r="A20815" t="str">
            <v>Data Scientist</v>
          </cell>
          <cell r="H20815">
            <v>45042.503518518519</v>
          </cell>
        </row>
        <row r="20816">
          <cell r="A20816" t="str">
            <v>Data Scientist</v>
          </cell>
          <cell r="H20816">
            <v>45267.420729166668</v>
          </cell>
        </row>
        <row r="20817">
          <cell r="A20817" t="str">
            <v>Data Analyst</v>
          </cell>
          <cell r="H20817">
            <v>45184.580057870371</v>
          </cell>
        </row>
        <row r="20818">
          <cell r="A20818" t="str">
            <v>Data Scientist</v>
          </cell>
          <cell r="H20818">
            <v>45228.292905092603</v>
          </cell>
        </row>
        <row r="20819">
          <cell r="A20819" t="str">
            <v>Machine Learning Engineer</v>
          </cell>
          <cell r="H20819">
            <v>45142.627442129633</v>
          </cell>
        </row>
        <row r="20820">
          <cell r="A20820" t="str">
            <v>Machine Learning Engineer</v>
          </cell>
          <cell r="H20820">
            <v>45036.583749999998</v>
          </cell>
        </row>
        <row r="20821">
          <cell r="A20821" t="str">
            <v>Business Analyst</v>
          </cell>
          <cell r="H20821">
            <v>45045.286689814813</v>
          </cell>
        </row>
        <row r="20822">
          <cell r="A20822" t="str">
            <v>Data Analyst</v>
          </cell>
          <cell r="H20822">
            <v>45098.542349537027</v>
          </cell>
        </row>
        <row r="20823">
          <cell r="A20823" t="str">
            <v>Data Engineer</v>
          </cell>
          <cell r="H20823">
            <v>45053.272835648153</v>
          </cell>
        </row>
        <row r="20824">
          <cell r="A20824" t="str">
            <v>Machine Learning Engineer</v>
          </cell>
          <cell r="H20824">
            <v>45116.57576388889</v>
          </cell>
        </row>
        <row r="20825">
          <cell r="A20825" t="str">
            <v>Data Engineer</v>
          </cell>
          <cell r="H20825">
            <v>45190.728564814817</v>
          </cell>
        </row>
        <row r="20826">
          <cell r="A20826" t="str">
            <v>Data Engineer</v>
          </cell>
          <cell r="H20826">
            <v>45169.302083333343</v>
          </cell>
        </row>
        <row r="20827">
          <cell r="A20827" t="str">
            <v>Data Scientist</v>
          </cell>
          <cell r="H20827">
            <v>45173.418425925927</v>
          </cell>
        </row>
        <row r="20828">
          <cell r="A20828" t="str">
            <v>Data Analyst</v>
          </cell>
          <cell r="H20828">
            <v>45287.542395833327</v>
          </cell>
        </row>
        <row r="20829">
          <cell r="A20829" t="str">
            <v>Data Engineer</v>
          </cell>
          <cell r="H20829">
            <v>45093.697245370371</v>
          </cell>
        </row>
        <row r="20830">
          <cell r="A20830" t="str">
            <v>Data Analyst</v>
          </cell>
          <cell r="H20830">
            <v>45086.958831018521</v>
          </cell>
        </row>
        <row r="20831">
          <cell r="A20831" t="str">
            <v>Senior Data Scientist</v>
          </cell>
          <cell r="H20831">
            <v>44995.879259259258</v>
          </cell>
        </row>
        <row r="20832">
          <cell r="A20832" t="str">
            <v>Data Analyst</v>
          </cell>
          <cell r="H20832">
            <v>45164.416689814818</v>
          </cell>
        </row>
        <row r="20833">
          <cell r="A20833" t="str">
            <v>Senior Data Analyst</v>
          </cell>
          <cell r="H20833">
            <v>45084.472303240742</v>
          </cell>
        </row>
        <row r="20834">
          <cell r="A20834" t="str">
            <v>Senior Data Scientist</v>
          </cell>
          <cell r="H20834">
            <v>45013.880104166667</v>
          </cell>
        </row>
        <row r="20835">
          <cell r="A20835" t="str">
            <v>Data Scientist</v>
          </cell>
          <cell r="H20835">
            <v>44992.876493055563</v>
          </cell>
        </row>
        <row r="20836">
          <cell r="A20836" t="str">
            <v>Data Engineer</v>
          </cell>
          <cell r="H20836">
            <v>44943.01761574074</v>
          </cell>
        </row>
        <row r="20837">
          <cell r="A20837" t="str">
            <v>Data Scientist</v>
          </cell>
          <cell r="H20837">
            <v>45176.418043981481</v>
          </cell>
        </row>
        <row r="20838">
          <cell r="A20838" t="str">
            <v>Data Engineer</v>
          </cell>
          <cell r="H20838">
            <v>45154.252905092602</v>
          </cell>
        </row>
        <row r="20839">
          <cell r="A20839" t="str">
            <v>Machine Learning Engineer</v>
          </cell>
          <cell r="H20839">
            <v>45023.812581018523</v>
          </cell>
        </row>
        <row r="20840">
          <cell r="A20840" t="str">
            <v>Data Analyst</v>
          </cell>
          <cell r="H20840">
            <v>45054.918703703697</v>
          </cell>
        </row>
        <row r="20841">
          <cell r="A20841" t="str">
            <v>Data Analyst</v>
          </cell>
          <cell r="H20841">
            <v>45215.619849537034</v>
          </cell>
        </row>
        <row r="20842">
          <cell r="A20842" t="str">
            <v>Data Scientist</v>
          </cell>
          <cell r="H20842">
            <v>44937.794942129629</v>
          </cell>
        </row>
        <row r="20843">
          <cell r="A20843" t="str">
            <v>Data Analyst</v>
          </cell>
          <cell r="H20843">
            <v>45072.875648148147</v>
          </cell>
        </row>
        <row r="20844">
          <cell r="A20844" t="str">
            <v>Data Analyst</v>
          </cell>
          <cell r="H20844">
            <v>45034.12572916667</v>
          </cell>
        </row>
        <row r="20845">
          <cell r="A20845" t="str">
            <v>Data Engineer</v>
          </cell>
          <cell r="H20845">
            <v>44986.474722222221</v>
          </cell>
        </row>
        <row r="20846">
          <cell r="A20846" t="str">
            <v>Senior Data Scientist</v>
          </cell>
          <cell r="H20846">
            <v>44986.966006944444</v>
          </cell>
        </row>
        <row r="20847">
          <cell r="A20847" t="str">
            <v>Data Analyst</v>
          </cell>
          <cell r="H20847">
            <v>45058.48027777778</v>
          </cell>
        </row>
        <row r="20848">
          <cell r="A20848" t="str">
            <v>Data Analyst</v>
          </cell>
          <cell r="H20848">
            <v>44980.80364583333</v>
          </cell>
        </row>
        <row r="20849">
          <cell r="A20849" t="str">
            <v>Data Engineer</v>
          </cell>
          <cell r="H20849">
            <v>44965.05027777778</v>
          </cell>
        </row>
        <row r="20850">
          <cell r="A20850" t="str">
            <v>Data Analyst</v>
          </cell>
          <cell r="H20850">
            <v>45100.845937500002</v>
          </cell>
        </row>
        <row r="20851">
          <cell r="A20851" t="str">
            <v>Data Engineer</v>
          </cell>
          <cell r="H20851">
            <v>45035.339930555558</v>
          </cell>
        </row>
        <row r="20852">
          <cell r="A20852" t="str">
            <v>Data Analyst</v>
          </cell>
          <cell r="H20852">
            <v>45238.792314814818</v>
          </cell>
        </row>
        <row r="20853">
          <cell r="A20853" t="str">
            <v>Data Scientist</v>
          </cell>
          <cell r="H20853">
            <v>44930.230821759258</v>
          </cell>
        </row>
        <row r="20854">
          <cell r="A20854" t="str">
            <v>Data Analyst</v>
          </cell>
          <cell r="H20854">
            <v>45168.311990740738</v>
          </cell>
        </row>
        <row r="20855">
          <cell r="A20855" t="str">
            <v>Data Analyst</v>
          </cell>
          <cell r="H20855">
            <v>45271.375787037039</v>
          </cell>
        </row>
        <row r="20856">
          <cell r="A20856" t="str">
            <v>Senior Data Scientist</v>
          </cell>
          <cell r="H20856">
            <v>45290.376250000001</v>
          </cell>
        </row>
        <row r="20857">
          <cell r="A20857" t="str">
            <v>Data Analyst</v>
          </cell>
          <cell r="H20857">
            <v>44982.667719907397</v>
          </cell>
        </row>
        <row r="20858">
          <cell r="A20858" t="str">
            <v>Data Scientist</v>
          </cell>
          <cell r="H20858">
            <v>45212.844004629631</v>
          </cell>
        </row>
        <row r="20859">
          <cell r="A20859" t="str">
            <v>Software Engineer</v>
          </cell>
          <cell r="H20859">
            <v>45254.348819444444</v>
          </cell>
        </row>
        <row r="20860">
          <cell r="A20860" t="str">
            <v>Data Scientist</v>
          </cell>
          <cell r="H20860">
            <v>45160.796296296299</v>
          </cell>
        </row>
        <row r="20861">
          <cell r="A20861" t="str">
            <v>Data Analyst</v>
          </cell>
          <cell r="H20861">
            <v>45098.834016203713</v>
          </cell>
        </row>
        <row r="20862">
          <cell r="A20862" t="str">
            <v>Data Engineer</v>
          </cell>
          <cell r="H20862">
            <v>45089.982928240737</v>
          </cell>
        </row>
        <row r="20863">
          <cell r="A20863" t="str">
            <v>Data Analyst</v>
          </cell>
          <cell r="H20863">
            <v>44930.709305555552</v>
          </cell>
        </row>
        <row r="20864">
          <cell r="A20864" t="str">
            <v>Data Scientist</v>
          </cell>
          <cell r="H20864">
            <v>45020.669548611113</v>
          </cell>
        </row>
        <row r="20865">
          <cell r="A20865" t="str">
            <v>Data Analyst</v>
          </cell>
          <cell r="H20865">
            <v>45006.470324074071</v>
          </cell>
        </row>
        <row r="20866">
          <cell r="A20866" t="str">
            <v>Machine Learning Engineer</v>
          </cell>
          <cell r="H20866">
            <v>44954.973275462973</v>
          </cell>
        </row>
        <row r="20867">
          <cell r="A20867" t="str">
            <v>Data Analyst</v>
          </cell>
          <cell r="H20867">
            <v>45020.66851851852</v>
          </cell>
        </row>
        <row r="20868">
          <cell r="A20868" t="str">
            <v>Business Analyst</v>
          </cell>
          <cell r="H20868">
            <v>45215.250428240739</v>
          </cell>
        </row>
        <row r="20869">
          <cell r="A20869" t="str">
            <v>Data Analyst</v>
          </cell>
          <cell r="H20869">
            <v>45057.751030092593</v>
          </cell>
        </row>
        <row r="20870">
          <cell r="A20870" t="str">
            <v>Data Scientist</v>
          </cell>
          <cell r="H20870">
            <v>44949.850856481477</v>
          </cell>
        </row>
        <row r="20871">
          <cell r="A20871" t="str">
            <v>Data Analyst</v>
          </cell>
          <cell r="H20871">
            <v>45186.250138888892</v>
          </cell>
        </row>
        <row r="20872">
          <cell r="A20872" t="str">
            <v>Data Engineer</v>
          </cell>
          <cell r="H20872">
            <v>44980.977916666663</v>
          </cell>
        </row>
        <row r="20873">
          <cell r="A20873" t="str">
            <v>Data Engineer</v>
          </cell>
          <cell r="H20873">
            <v>45224.796203703707</v>
          </cell>
        </row>
        <row r="20874">
          <cell r="A20874" t="str">
            <v>Data Analyst</v>
          </cell>
          <cell r="H20874">
            <v>45021.304606481477</v>
          </cell>
        </row>
        <row r="20875">
          <cell r="A20875" t="str">
            <v>Data Analyst</v>
          </cell>
          <cell r="H20875">
            <v>45015.875787037039</v>
          </cell>
        </row>
        <row r="20876">
          <cell r="A20876" t="str">
            <v>Data Scientist</v>
          </cell>
          <cell r="H20876">
            <v>44970.544918981483</v>
          </cell>
        </row>
        <row r="20877">
          <cell r="A20877" t="str">
            <v>Data Analyst</v>
          </cell>
          <cell r="H20877">
            <v>44945.679525462961</v>
          </cell>
        </row>
        <row r="20878">
          <cell r="A20878" t="str">
            <v>Senior Data Scientist</v>
          </cell>
          <cell r="H20878">
            <v>45054.712881944448</v>
          </cell>
        </row>
        <row r="20879">
          <cell r="A20879" t="str">
            <v>Senior Data Engineer</v>
          </cell>
          <cell r="H20879">
            <v>44972.901307870372</v>
          </cell>
        </row>
        <row r="20880">
          <cell r="A20880" t="str">
            <v>Senior Data Analyst</v>
          </cell>
          <cell r="H20880">
            <v>45166.460127314807</v>
          </cell>
        </row>
        <row r="20881">
          <cell r="A20881" t="str">
            <v>Data Analyst</v>
          </cell>
          <cell r="H20881">
            <v>44981.753217592603</v>
          </cell>
        </row>
        <row r="20882">
          <cell r="A20882" t="str">
            <v>Data Engineer</v>
          </cell>
          <cell r="H20882">
            <v>45127.583969907413</v>
          </cell>
        </row>
        <row r="20883">
          <cell r="A20883" t="str">
            <v>Data Analyst</v>
          </cell>
          <cell r="H20883">
            <v>45049.835902777777</v>
          </cell>
        </row>
        <row r="20884">
          <cell r="A20884" t="str">
            <v>Machine Learning Engineer</v>
          </cell>
          <cell r="H20884">
            <v>45120.260995370372</v>
          </cell>
        </row>
        <row r="20885">
          <cell r="A20885" t="str">
            <v>Senior Data Engineer</v>
          </cell>
          <cell r="H20885">
            <v>45037.828425925924</v>
          </cell>
        </row>
        <row r="20886">
          <cell r="A20886" t="str">
            <v>Data Scientist</v>
          </cell>
          <cell r="H20886">
            <v>45214.418043981481</v>
          </cell>
        </row>
        <row r="20887">
          <cell r="A20887" t="str">
            <v>Data Scientist</v>
          </cell>
          <cell r="H20887">
            <v>45195.543865740743</v>
          </cell>
        </row>
        <row r="20888">
          <cell r="A20888" t="str">
            <v>Data Scientist</v>
          </cell>
          <cell r="H20888">
            <v>45047.425752314812</v>
          </cell>
        </row>
        <row r="20889">
          <cell r="A20889" t="str">
            <v>Data Analyst</v>
          </cell>
          <cell r="H20889">
            <v>45266.917696759258</v>
          </cell>
        </row>
        <row r="20890">
          <cell r="A20890" t="str">
            <v>Senior Data Scientist</v>
          </cell>
          <cell r="H20890">
            <v>45240.390370370369</v>
          </cell>
        </row>
        <row r="20891">
          <cell r="A20891" t="str">
            <v>Software Engineer</v>
          </cell>
          <cell r="H20891">
            <v>45141.59710648148</v>
          </cell>
        </row>
        <row r="20892">
          <cell r="A20892" t="str">
            <v>Business Analyst</v>
          </cell>
          <cell r="H20892">
            <v>45100.928842592592</v>
          </cell>
        </row>
        <row r="20893">
          <cell r="A20893" t="str">
            <v>Data Analyst</v>
          </cell>
          <cell r="H20893">
            <v>45105.759004629632</v>
          </cell>
        </row>
        <row r="20894">
          <cell r="A20894" t="str">
            <v>Senior Data Scientist</v>
          </cell>
          <cell r="H20894">
            <v>45014.300682870373</v>
          </cell>
        </row>
        <row r="20895">
          <cell r="A20895" t="str">
            <v>Data Analyst</v>
          </cell>
          <cell r="H20895">
            <v>45267.459201388891</v>
          </cell>
        </row>
        <row r="20896">
          <cell r="A20896" t="str">
            <v>Data Analyst</v>
          </cell>
          <cell r="H20896">
            <v>45168.502233796287</v>
          </cell>
        </row>
        <row r="20897">
          <cell r="A20897" t="str">
            <v>Data Scientist</v>
          </cell>
          <cell r="H20897">
            <v>45191.169282407413</v>
          </cell>
        </row>
        <row r="20898">
          <cell r="A20898" t="str">
            <v>Data Analyst</v>
          </cell>
          <cell r="H20898">
            <v>44960.584120370368</v>
          </cell>
        </row>
        <row r="20899">
          <cell r="A20899" t="str">
            <v>Data Analyst</v>
          </cell>
          <cell r="H20899">
            <v>45105.543229166673</v>
          </cell>
        </row>
        <row r="20900">
          <cell r="A20900" t="str">
            <v>Data Engineer</v>
          </cell>
          <cell r="H20900">
            <v>45230.837337962963</v>
          </cell>
        </row>
        <row r="20901">
          <cell r="A20901" t="str">
            <v>Data Analyst</v>
          </cell>
          <cell r="H20901">
            <v>45120.624988425923</v>
          </cell>
        </row>
        <row r="20902">
          <cell r="A20902" t="str">
            <v>Data Analyst</v>
          </cell>
          <cell r="H20902">
            <v>45225.658530092587</v>
          </cell>
        </row>
        <row r="20903">
          <cell r="A20903" t="str">
            <v>Data Engineer</v>
          </cell>
          <cell r="H20903">
            <v>45111.382511574076</v>
          </cell>
        </row>
        <row r="20904">
          <cell r="A20904" t="str">
            <v>Data Analyst</v>
          </cell>
          <cell r="H20904">
            <v>45057.918067129627</v>
          </cell>
        </row>
        <row r="20905">
          <cell r="A20905" t="str">
            <v>Data Scientist</v>
          </cell>
          <cell r="H20905">
            <v>45057.305243055547</v>
          </cell>
        </row>
        <row r="20906">
          <cell r="A20906" t="str">
            <v>Data Engineer</v>
          </cell>
          <cell r="H20906">
            <v>44966.013842592591</v>
          </cell>
        </row>
        <row r="20907">
          <cell r="A20907" t="str">
            <v>Data Analyst</v>
          </cell>
          <cell r="H20907">
            <v>45021.834409722222</v>
          </cell>
        </row>
        <row r="20908">
          <cell r="A20908" t="str">
            <v>Data Analyst</v>
          </cell>
          <cell r="H20908">
            <v>44940.66878472222</v>
          </cell>
        </row>
        <row r="20909">
          <cell r="A20909" t="str">
            <v>Senior Data Scientist</v>
          </cell>
          <cell r="H20909">
            <v>44984.543009259258</v>
          </cell>
        </row>
        <row r="20910">
          <cell r="A20910" t="str">
            <v>Senior Data Engineer</v>
          </cell>
          <cell r="H20910">
            <v>45164.296064814807</v>
          </cell>
        </row>
        <row r="20911">
          <cell r="A20911" t="str">
            <v>Data Engineer</v>
          </cell>
          <cell r="H20911">
            <v>45210.436620370368</v>
          </cell>
        </row>
        <row r="20912">
          <cell r="A20912" t="str">
            <v>Senior Data Engineer</v>
          </cell>
          <cell r="H20912">
            <v>45154.326319444437</v>
          </cell>
        </row>
        <row r="20913">
          <cell r="A20913" t="str">
            <v>Data Analyst</v>
          </cell>
          <cell r="H20913">
            <v>45056.084328703713</v>
          </cell>
        </row>
        <row r="20914">
          <cell r="A20914" t="str">
            <v>Data Analyst</v>
          </cell>
          <cell r="H20914">
            <v>45120.416863425933</v>
          </cell>
        </row>
        <row r="20915">
          <cell r="A20915" t="str">
            <v>Senior Data Analyst</v>
          </cell>
          <cell r="H20915">
            <v>45023.458391203712</v>
          </cell>
        </row>
        <row r="20916">
          <cell r="A20916" t="str">
            <v>Data Engineer</v>
          </cell>
          <cell r="H20916">
            <v>44971.892488425918</v>
          </cell>
        </row>
        <row r="20917">
          <cell r="A20917" t="str">
            <v>Senior Data Scientist</v>
          </cell>
          <cell r="H20917">
            <v>45080.292824074073</v>
          </cell>
        </row>
        <row r="20918">
          <cell r="A20918" t="str">
            <v>Data Scientist</v>
          </cell>
          <cell r="H20918">
            <v>45287.752222222232</v>
          </cell>
        </row>
        <row r="20919">
          <cell r="A20919" t="str">
            <v>Data Analyst</v>
          </cell>
          <cell r="H20919">
            <v>45112.375844907408</v>
          </cell>
        </row>
        <row r="20920">
          <cell r="A20920" t="str">
            <v>Data Analyst</v>
          </cell>
          <cell r="H20920">
            <v>45198.917245370372</v>
          </cell>
        </row>
        <row r="20921">
          <cell r="A20921" t="str">
            <v>Senior Data Scientist</v>
          </cell>
          <cell r="H20921">
            <v>45014.462766203702</v>
          </cell>
        </row>
        <row r="20922">
          <cell r="A20922" t="str">
            <v>Machine Learning Engineer</v>
          </cell>
          <cell r="H20922">
            <v>45189.4294212963</v>
          </cell>
        </row>
        <row r="20923">
          <cell r="A20923" t="str">
            <v>Data Scientist</v>
          </cell>
          <cell r="H20923">
            <v>45148.383252314823</v>
          </cell>
        </row>
        <row r="20924">
          <cell r="A20924" t="str">
            <v>Data Analyst</v>
          </cell>
          <cell r="H20924">
            <v>45124.627418981479</v>
          </cell>
        </row>
        <row r="20925">
          <cell r="A20925" t="str">
            <v>Senior Data Scientist</v>
          </cell>
          <cell r="H20925">
            <v>45263.405393518522</v>
          </cell>
        </row>
        <row r="20926">
          <cell r="A20926" t="str">
            <v>Data Analyst</v>
          </cell>
          <cell r="H20926">
            <v>44946.708726851852</v>
          </cell>
        </row>
        <row r="20927">
          <cell r="A20927" t="str">
            <v>Data Engineer</v>
          </cell>
          <cell r="H20927">
            <v>45278.6718287037</v>
          </cell>
        </row>
        <row r="20928">
          <cell r="A20928" t="str">
            <v>Data Analyst</v>
          </cell>
          <cell r="H20928">
            <v>45128.750578703701</v>
          </cell>
        </row>
        <row r="20929">
          <cell r="A20929" t="str">
            <v>Senior Data Engineer</v>
          </cell>
          <cell r="H20929">
            <v>45044.76021990741</v>
          </cell>
        </row>
        <row r="20930">
          <cell r="A20930" t="str">
            <v>Data Scientist</v>
          </cell>
          <cell r="H20930">
            <v>44985.879178240742</v>
          </cell>
        </row>
        <row r="20931">
          <cell r="A20931" t="str">
            <v>Data Engineer</v>
          </cell>
          <cell r="H20931">
            <v>45062.921574074076</v>
          </cell>
        </row>
        <row r="20932">
          <cell r="A20932" t="str">
            <v>Data Scientist</v>
          </cell>
          <cell r="H20932">
            <v>45212.80228009259</v>
          </cell>
        </row>
        <row r="20933">
          <cell r="A20933" t="str">
            <v>Data Engineer</v>
          </cell>
          <cell r="H20933">
            <v>45077.970416666663</v>
          </cell>
        </row>
        <row r="20934">
          <cell r="A20934" t="str">
            <v>Data Analyst</v>
          </cell>
          <cell r="H20934">
            <v>44936.792280092603</v>
          </cell>
        </row>
        <row r="20935">
          <cell r="A20935" t="str">
            <v>Senior Data Engineer</v>
          </cell>
          <cell r="H20935">
            <v>45106.926076388889</v>
          </cell>
        </row>
        <row r="20936">
          <cell r="A20936" t="str">
            <v>Data Scientist</v>
          </cell>
          <cell r="H20936">
            <v>45247.585312499999</v>
          </cell>
        </row>
        <row r="20937">
          <cell r="A20937" t="str">
            <v>Data Scientist</v>
          </cell>
          <cell r="H20937">
            <v>45139.295636574083</v>
          </cell>
        </row>
        <row r="20938">
          <cell r="A20938" t="str">
            <v>Senior Data Scientist</v>
          </cell>
          <cell r="H20938">
            <v>45043.733912037038</v>
          </cell>
        </row>
        <row r="20939">
          <cell r="A20939" t="str">
            <v>Data Analyst</v>
          </cell>
          <cell r="H20939">
            <v>44957.833761574067</v>
          </cell>
        </row>
        <row r="20940">
          <cell r="A20940" t="str">
            <v>Senior Data Scientist</v>
          </cell>
          <cell r="H20940">
            <v>45154.253553240742</v>
          </cell>
        </row>
        <row r="20941">
          <cell r="A20941" t="str">
            <v>Data Scientist</v>
          </cell>
          <cell r="H20941">
            <v>45072.377488425933</v>
          </cell>
        </row>
        <row r="20942">
          <cell r="A20942" t="str">
            <v>Data Scientist</v>
          </cell>
          <cell r="H20942">
            <v>45167.295219907413</v>
          </cell>
        </row>
        <row r="20943">
          <cell r="A20943" t="str">
            <v>Data Scientist</v>
          </cell>
          <cell r="H20943">
            <v>45062.752337962957</v>
          </cell>
        </row>
        <row r="20944">
          <cell r="A20944" t="str">
            <v>Data Analyst</v>
          </cell>
          <cell r="H20944">
            <v>45161.529328703713</v>
          </cell>
        </row>
        <row r="20945">
          <cell r="A20945" t="str">
            <v>Data Scientist</v>
          </cell>
          <cell r="H20945">
            <v>45096.252071759263</v>
          </cell>
        </row>
        <row r="20946">
          <cell r="A20946" t="str">
            <v>Senior Data Engineer</v>
          </cell>
          <cell r="H20946">
            <v>45169.133206018523</v>
          </cell>
        </row>
        <row r="20947">
          <cell r="A20947" t="str">
            <v>Data Analyst</v>
          </cell>
          <cell r="H20947">
            <v>45070.834085648137</v>
          </cell>
        </row>
        <row r="20948">
          <cell r="A20948" t="str">
            <v>Business Analyst</v>
          </cell>
          <cell r="H20948">
            <v>44966.403912037043</v>
          </cell>
        </row>
        <row r="20949">
          <cell r="A20949" t="str">
            <v>Data Analyst</v>
          </cell>
          <cell r="H20949">
            <v>45202.708344907413</v>
          </cell>
        </row>
        <row r="20950">
          <cell r="A20950" t="str">
            <v>Senior Data Analyst</v>
          </cell>
          <cell r="H20950">
            <v>45040.334756944438</v>
          </cell>
        </row>
        <row r="20951">
          <cell r="A20951" t="str">
            <v>Machine Learning Engineer</v>
          </cell>
          <cell r="H20951">
            <v>44930.586145833331</v>
          </cell>
        </row>
        <row r="20952">
          <cell r="A20952" t="str">
            <v>Data Scientist</v>
          </cell>
          <cell r="H20952">
            <v>45089.877604166657</v>
          </cell>
        </row>
        <row r="20953">
          <cell r="A20953" t="str">
            <v>Data Scientist</v>
          </cell>
          <cell r="H20953">
            <v>44962.711296296293</v>
          </cell>
        </row>
        <row r="20954">
          <cell r="A20954" t="str">
            <v>Business Analyst</v>
          </cell>
          <cell r="H20954">
            <v>45290.083668981482</v>
          </cell>
        </row>
        <row r="20955">
          <cell r="A20955" t="str">
            <v>Data Scientist</v>
          </cell>
          <cell r="H20955">
            <v>45056.9841087963</v>
          </cell>
        </row>
        <row r="20956">
          <cell r="A20956" t="str">
            <v>Data Analyst</v>
          </cell>
          <cell r="H20956">
            <v>45152.876423611109</v>
          </cell>
        </row>
        <row r="20957">
          <cell r="A20957" t="str">
            <v>Data Analyst</v>
          </cell>
          <cell r="H20957">
            <v>45075.341932870368</v>
          </cell>
        </row>
        <row r="20958">
          <cell r="A20958" t="str">
            <v>Data Engineer</v>
          </cell>
          <cell r="H20958">
            <v>45192.97351851852</v>
          </cell>
        </row>
        <row r="20959">
          <cell r="A20959" t="str">
            <v>Data Scientist</v>
          </cell>
          <cell r="H20959">
            <v>45062.786840277768</v>
          </cell>
        </row>
        <row r="20960">
          <cell r="A20960" t="str">
            <v>Data Scientist</v>
          </cell>
          <cell r="H20960">
            <v>45229.084745370368</v>
          </cell>
        </row>
        <row r="20961">
          <cell r="A20961" t="str">
            <v>Data Analyst</v>
          </cell>
          <cell r="H20961">
            <v>44929.166724537034</v>
          </cell>
        </row>
        <row r="20962">
          <cell r="A20962" t="str">
            <v>Data Analyst</v>
          </cell>
          <cell r="H20962">
            <v>44959.83630787037</v>
          </cell>
        </row>
        <row r="20963">
          <cell r="A20963" t="str">
            <v>Data Engineer</v>
          </cell>
          <cell r="H20963">
            <v>45100.673321759263</v>
          </cell>
        </row>
        <row r="20964">
          <cell r="A20964" t="str">
            <v>Data Scientist</v>
          </cell>
          <cell r="H20964">
            <v>44937.014050925929</v>
          </cell>
        </row>
        <row r="20965">
          <cell r="A20965" t="str">
            <v>Data Engineer</v>
          </cell>
          <cell r="H20965">
            <v>44964.042627314811</v>
          </cell>
        </row>
        <row r="20966">
          <cell r="A20966" t="str">
            <v>Data Scientist</v>
          </cell>
          <cell r="H20966">
            <v>45210.294351851851</v>
          </cell>
        </row>
        <row r="20967">
          <cell r="A20967" t="str">
            <v>Senior Data Engineer</v>
          </cell>
          <cell r="H20967">
            <v>45109.993171296293</v>
          </cell>
        </row>
        <row r="20968">
          <cell r="A20968" t="str">
            <v>Data Scientist</v>
          </cell>
          <cell r="H20968">
            <v>45087.126631944448</v>
          </cell>
        </row>
        <row r="20969">
          <cell r="A20969" t="str">
            <v>Data Analyst</v>
          </cell>
          <cell r="H20969">
            <v>45275.333518518521</v>
          </cell>
        </row>
        <row r="20970">
          <cell r="A20970" t="str">
            <v>Software Engineer</v>
          </cell>
          <cell r="H20970">
            <v>45011.392199074071</v>
          </cell>
        </row>
        <row r="20971">
          <cell r="A20971" t="str">
            <v>Data Scientist</v>
          </cell>
          <cell r="H20971">
            <v>44960.337800925918</v>
          </cell>
        </row>
        <row r="20972">
          <cell r="A20972" t="str">
            <v>Machine Learning Engineer</v>
          </cell>
          <cell r="H20972">
            <v>45209.61074074074</v>
          </cell>
        </row>
        <row r="20973">
          <cell r="A20973" t="str">
            <v>Data Scientist</v>
          </cell>
          <cell r="H20973">
            <v>45134.919479166667</v>
          </cell>
        </row>
        <row r="20974">
          <cell r="A20974" t="str">
            <v>Data Analyst</v>
          </cell>
          <cell r="H20974">
            <v>45225.834039351852</v>
          </cell>
        </row>
        <row r="20975">
          <cell r="A20975" t="str">
            <v>Data Scientist</v>
          </cell>
          <cell r="H20975">
            <v>45134.336782407408</v>
          </cell>
        </row>
        <row r="20976">
          <cell r="A20976" t="str">
            <v>Data Analyst</v>
          </cell>
          <cell r="H20976">
            <v>45264.791678240741</v>
          </cell>
        </row>
        <row r="20977">
          <cell r="A20977" t="str">
            <v>Data Analyst</v>
          </cell>
          <cell r="H20977">
            <v>45035.584039351852</v>
          </cell>
        </row>
        <row r="20978">
          <cell r="A20978" t="str">
            <v>Data Analyst</v>
          </cell>
          <cell r="H20978">
            <v>45278.37641203704</v>
          </cell>
        </row>
        <row r="20979">
          <cell r="A20979" t="str">
            <v>Data Scientist</v>
          </cell>
          <cell r="H20979">
            <v>44980.512349537043</v>
          </cell>
        </row>
        <row r="20980">
          <cell r="A20980" t="str">
            <v>Senior Data Scientist</v>
          </cell>
          <cell r="H20980">
            <v>45054.50273148148</v>
          </cell>
        </row>
        <row r="20981">
          <cell r="A20981" t="str">
            <v>Data Analyst</v>
          </cell>
          <cell r="H20981">
            <v>45113.590474537043</v>
          </cell>
        </row>
        <row r="20982">
          <cell r="A20982" t="str">
            <v>Data Engineer</v>
          </cell>
          <cell r="H20982">
            <v>45049.324571759258</v>
          </cell>
        </row>
        <row r="20983">
          <cell r="A20983" t="str">
            <v>Senior Data Analyst</v>
          </cell>
          <cell r="H20983">
            <v>45194.666678240741</v>
          </cell>
        </row>
        <row r="20984">
          <cell r="A20984" t="str">
            <v>Data Scientist</v>
          </cell>
          <cell r="H20984">
            <v>45182.33556712963</v>
          </cell>
        </row>
        <row r="20985">
          <cell r="A20985" t="str">
            <v>Data Scientist</v>
          </cell>
          <cell r="H20985">
            <v>44932.573321759257</v>
          </cell>
        </row>
        <row r="20986">
          <cell r="A20986" t="str">
            <v>Data Scientist</v>
          </cell>
          <cell r="H20986">
            <v>45131.687060185177</v>
          </cell>
        </row>
        <row r="20987">
          <cell r="A20987" t="str">
            <v>Data Engineer</v>
          </cell>
          <cell r="H20987">
            <v>44970.630381944437</v>
          </cell>
        </row>
        <row r="20988">
          <cell r="A20988" t="str">
            <v>Data Analyst</v>
          </cell>
          <cell r="H20988">
            <v>45122.042442129627</v>
          </cell>
        </row>
        <row r="20989">
          <cell r="A20989" t="str">
            <v>Senior Data Scientist</v>
          </cell>
          <cell r="H20989">
            <v>45051.325949074067</v>
          </cell>
        </row>
        <row r="20990">
          <cell r="A20990" t="str">
            <v>Data Scientist</v>
          </cell>
          <cell r="H20990">
            <v>45037.464108796303</v>
          </cell>
        </row>
        <row r="20991">
          <cell r="A20991" t="str">
            <v>Data Scientist</v>
          </cell>
          <cell r="H20991">
            <v>45128.874351851853</v>
          </cell>
        </row>
        <row r="20992">
          <cell r="A20992" t="str">
            <v>Data Analyst</v>
          </cell>
          <cell r="H20992">
            <v>45264.833773148152</v>
          </cell>
        </row>
        <row r="20993">
          <cell r="A20993" t="str">
            <v>Data Analyst</v>
          </cell>
          <cell r="H20993">
            <v>45272.388449074067</v>
          </cell>
        </row>
        <row r="20994">
          <cell r="A20994" t="str">
            <v>Data Analyst</v>
          </cell>
          <cell r="H20994">
            <v>45231.292511574073</v>
          </cell>
        </row>
        <row r="20995">
          <cell r="A20995" t="str">
            <v>Data Analyst</v>
          </cell>
          <cell r="H20995">
            <v>45270.328969907408</v>
          </cell>
        </row>
        <row r="20996">
          <cell r="A20996" t="str">
            <v>Data Engineer</v>
          </cell>
          <cell r="H20996">
            <v>44937.505011574067</v>
          </cell>
        </row>
        <row r="20997">
          <cell r="A20997" t="str">
            <v>Senior Data Engineer</v>
          </cell>
          <cell r="H20997">
            <v>45174.87835648148</v>
          </cell>
        </row>
        <row r="20998">
          <cell r="A20998" t="str">
            <v>Data Scientist</v>
          </cell>
          <cell r="H20998">
            <v>45100.679942129631</v>
          </cell>
        </row>
        <row r="20999">
          <cell r="A20999" t="str">
            <v>Senior Data Scientist</v>
          </cell>
          <cell r="H20999">
            <v>44958.373761574083</v>
          </cell>
        </row>
        <row r="21000">
          <cell r="A21000" t="str">
            <v>Data Analyst</v>
          </cell>
          <cell r="H21000">
            <v>44927.583368055559</v>
          </cell>
        </row>
        <row r="21001">
          <cell r="A21001" t="str">
            <v>Data Analyst</v>
          </cell>
          <cell r="H21001">
            <v>45205.625057870369</v>
          </cell>
        </row>
        <row r="21002">
          <cell r="A21002" t="str">
            <v>Senior Data Engineer</v>
          </cell>
          <cell r="H21002">
            <v>45083.755520833343</v>
          </cell>
        </row>
        <row r="21003">
          <cell r="A21003" t="str">
            <v>Data Scientist</v>
          </cell>
          <cell r="H21003">
            <v>45237.627060185187</v>
          </cell>
        </row>
        <row r="21004">
          <cell r="A21004" t="str">
            <v>Data Analyst</v>
          </cell>
          <cell r="H21004">
            <v>45163.583437499998</v>
          </cell>
        </row>
        <row r="21005">
          <cell r="A21005" t="str">
            <v>Data Scientist</v>
          </cell>
          <cell r="H21005">
            <v>45104.014988425923</v>
          </cell>
        </row>
        <row r="21006">
          <cell r="A21006" t="str">
            <v>Data Scientist</v>
          </cell>
          <cell r="H21006">
            <v>45005.473136574074</v>
          </cell>
        </row>
        <row r="21007">
          <cell r="A21007" t="str">
            <v>Business Analyst</v>
          </cell>
          <cell r="H21007">
            <v>45223.554722222223</v>
          </cell>
        </row>
        <row r="21008">
          <cell r="A21008" t="str">
            <v>Senior Data Scientist</v>
          </cell>
          <cell r="H21008">
            <v>45010.295243055552</v>
          </cell>
        </row>
        <row r="21009">
          <cell r="A21009" t="str">
            <v>Data Scientist</v>
          </cell>
          <cell r="H21009">
            <v>45008.755381944437</v>
          </cell>
        </row>
        <row r="21010">
          <cell r="A21010" t="str">
            <v>Data Analyst</v>
          </cell>
          <cell r="H21010">
            <v>45207.375092592592</v>
          </cell>
        </row>
        <row r="21011">
          <cell r="A21011" t="str">
            <v>Data Analyst</v>
          </cell>
          <cell r="H21011">
            <v>45148.459039351852</v>
          </cell>
        </row>
        <row r="21012">
          <cell r="A21012" t="str">
            <v>Senior Data Scientist</v>
          </cell>
          <cell r="H21012">
            <v>44953.880624999998</v>
          </cell>
        </row>
        <row r="21013">
          <cell r="A21013" t="str">
            <v>Data Engineer</v>
          </cell>
          <cell r="H21013">
            <v>44991.625138888892</v>
          </cell>
        </row>
        <row r="21014">
          <cell r="A21014" t="str">
            <v>Software Engineer</v>
          </cell>
          <cell r="H21014">
            <v>45273.378576388888</v>
          </cell>
        </row>
        <row r="21015">
          <cell r="A21015" t="str">
            <v>Senior Data Scientist</v>
          </cell>
          <cell r="H21015">
            <v>44995.478009259263</v>
          </cell>
        </row>
        <row r="21016">
          <cell r="A21016" t="str">
            <v>Data Scientist</v>
          </cell>
          <cell r="H21016">
            <v>45029.875798611109</v>
          </cell>
        </row>
        <row r="21017">
          <cell r="A21017" t="str">
            <v>Data Scientist</v>
          </cell>
          <cell r="H21017">
            <v>45189.719560185193</v>
          </cell>
        </row>
        <row r="21018">
          <cell r="A21018" t="str">
            <v>Data Engineer</v>
          </cell>
          <cell r="H21018">
            <v>45098.296087962961</v>
          </cell>
        </row>
        <row r="21019">
          <cell r="A21019" t="str">
            <v>Machine Learning Engineer</v>
          </cell>
          <cell r="H21019">
            <v>45104.750844907408</v>
          </cell>
        </row>
        <row r="21020">
          <cell r="A21020" t="str">
            <v>Data Scientist</v>
          </cell>
          <cell r="H21020">
            <v>44978.809108796297</v>
          </cell>
        </row>
        <row r="21021">
          <cell r="A21021" t="str">
            <v>Data Scientist</v>
          </cell>
          <cell r="H21021">
            <v>45201.934895833343</v>
          </cell>
        </row>
        <row r="21022">
          <cell r="A21022" t="str">
            <v>Data Engineer</v>
          </cell>
          <cell r="H21022">
            <v>45051.684537037043</v>
          </cell>
        </row>
        <row r="21023">
          <cell r="A21023" t="str">
            <v>Data Analyst</v>
          </cell>
          <cell r="H21023">
            <v>45055.375335648147</v>
          </cell>
        </row>
        <row r="21024">
          <cell r="A21024" t="str">
            <v>Data Analyst</v>
          </cell>
          <cell r="H21024">
            <v>45100.67114583333</v>
          </cell>
        </row>
        <row r="21025">
          <cell r="A21025" t="str">
            <v>Data Engineer</v>
          </cell>
          <cell r="H21025">
            <v>45075.72965277778</v>
          </cell>
        </row>
        <row r="21026">
          <cell r="A21026" t="str">
            <v>Data Scientist</v>
          </cell>
          <cell r="H21026">
            <v>45062.960717592592</v>
          </cell>
        </row>
        <row r="21027">
          <cell r="A21027" t="str">
            <v>Data Engineer</v>
          </cell>
          <cell r="H21027">
            <v>45166.106678240743</v>
          </cell>
        </row>
        <row r="21028">
          <cell r="A21028" t="str">
            <v>Data Analyst</v>
          </cell>
          <cell r="H21028">
            <v>44978.681643518517</v>
          </cell>
        </row>
        <row r="21029">
          <cell r="A21029" t="str">
            <v>Software Engineer</v>
          </cell>
          <cell r="H21029">
            <v>45286.001875000002</v>
          </cell>
        </row>
        <row r="21030">
          <cell r="A21030" t="str">
            <v>Business Analyst</v>
          </cell>
          <cell r="H21030">
            <v>45272.694872685177</v>
          </cell>
        </row>
        <row r="21031">
          <cell r="A21031" t="str">
            <v>Data Scientist</v>
          </cell>
          <cell r="H21031">
            <v>45156.780312499999</v>
          </cell>
        </row>
        <row r="21032">
          <cell r="A21032" t="str">
            <v>Data Analyst</v>
          </cell>
          <cell r="H21032">
            <v>45054.750173611108</v>
          </cell>
        </row>
        <row r="21033">
          <cell r="A21033" t="str">
            <v>Data Engineer</v>
          </cell>
          <cell r="H21033">
            <v>45276.505057870367</v>
          </cell>
        </row>
        <row r="21034">
          <cell r="A21034" t="str">
            <v>Data Engineer</v>
          </cell>
          <cell r="H21034">
            <v>45062.713391203702</v>
          </cell>
        </row>
        <row r="21035">
          <cell r="A21035" t="str">
            <v>Data Scientist</v>
          </cell>
          <cell r="H21035">
            <v>44930.064155092587</v>
          </cell>
        </row>
        <row r="21036">
          <cell r="A21036" t="str">
            <v>Data Analyst</v>
          </cell>
          <cell r="H21036">
            <v>44964.161643518521</v>
          </cell>
        </row>
        <row r="21037">
          <cell r="A21037" t="str">
            <v>Data Analyst</v>
          </cell>
          <cell r="H21037">
            <v>45078.724293981482</v>
          </cell>
        </row>
        <row r="21038">
          <cell r="A21038" t="str">
            <v>Data Analyst</v>
          </cell>
          <cell r="H21038">
            <v>44998.917650462958</v>
          </cell>
        </row>
        <row r="21039">
          <cell r="A21039" t="str">
            <v>Data Scientist</v>
          </cell>
          <cell r="H21039">
            <v>45194.748159722221</v>
          </cell>
        </row>
        <row r="21040">
          <cell r="A21040" t="str">
            <v>Data Analyst</v>
          </cell>
          <cell r="H21040">
            <v>44981.404456018521</v>
          </cell>
        </row>
        <row r="21041">
          <cell r="A21041" t="str">
            <v>Senior Data Scientist</v>
          </cell>
          <cell r="H21041">
            <v>45146.097662037027</v>
          </cell>
        </row>
        <row r="21042">
          <cell r="A21042" t="str">
            <v>Data Analyst</v>
          </cell>
          <cell r="H21042">
            <v>45103.004502314812</v>
          </cell>
        </row>
        <row r="21043">
          <cell r="A21043" t="str">
            <v>Data Analyst</v>
          </cell>
          <cell r="H21043">
            <v>45036.791562500002</v>
          </cell>
        </row>
        <row r="21044">
          <cell r="A21044" t="str">
            <v>Data Scientist</v>
          </cell>
          <cell r="H21044">
            <v>44946.682719907411</v>
          </cell>
        </row>
        <row r="21045">
          <cell r="A21045" t="str">
            <v>Senior Data Engineer</v>
          </cell>
          <cell r="H21045">
            <v>44936.833981481483</v>
          </cell>
        </row>
        <row r="21046">
          <cell r="A21046" t="str">
            <v>Data Engineer</v>
          </cell>
          <cell r="H21046">
            <v>45160.883738425917</v>
          </cell>
        </row>
        <row r="21047">
          <cell r="A21047" t="str">
            <v>Data Scientist</v>
          </cell>
          <cell r="H21047">
            <v>45023.614155092589</v>
          </cell>
        </row>
        <row r="21048">
          <cell r="A21048" t="str">
            <v>Data Analyst</v>
          </cell>
          <cell r="H21048">
            <v>45248.375057870369</v>
          </cell>
        </row>
        <row r="21049">
          <cell r="A21049" t="str">
            <v>Data Analyst</v>
          </cell>
          <cell r="H21049">
            <v>44977.291655092587</v>
          </cell>
        </row>
        <row r="21050">
          <cell r="A21050" t="str">
            <v>Data Analyst</v>
          </cell>
          <cell r="H21050">
            <v>45275.715879629628</v>
          </cell>
        </row>
        <row r="21051">
          <cell r="A21051" t="str">
            <v>Data Analyst</v>
          </cell>
          <cell r="H21051">
            <v>45114.835069444453</v>
          </cell>
        </row>
        <row r="21052">
          <cell r="A21052" t="str">
            <v>Data Analyst</v>
          </cell>
          <cell r="H21052">
            <v>45166.08394675926</v>
          </cell>
        </row>
        <row r="21053">
          <cell r="A21053" t="str">
            <v>Data Scientist</v>
          </cell>
          <cell r="H21053">
            <v>44979.252534722233</v>
          </cell>
        </row>
        <row r="21054">
          <cell r="A21054" t="str">
            <v>Business Analyst</v>
          </cell>
          <cell r="H21054">
            <v>45196.751435185193</v>
          </cell>
        </row>
        <row r="21055">
          <cell r="A21055" t="str">
            <v>Senior Data Engineer</v>
          </cell>
          <cell r="H21055">
            <v>45044.468553240738</v>
          </cell>
        </row>
        <row r="21056">
          <cell r="A21056" t="str">
            <v>Data Scientist</v>
          </cell>
          <cell r="H21056">
            <v>45112.877800925933</v>
          </cell>
        </row>
        <row r="21057">
          <cell r="A21057" t="str">
            <v>Data Analyst</v>
          </cell>
          <cell r="H21057">
            <v>45155.375104166669</v>
          </cell>
        </row>
        <row r="21058">
          <cell r="A21058" t="str">
            <v>Data Scientist</v>
          </cell>
          <cell r="H21058">
            <v>45072.752974537027</v>
          </cell>
        </row>
        <row r="21059">
          <cell r="A21059" t="str">
            <v>Data Analyst</v>
          </cell>
          <cell r="H21059">
            <v>45126.75099537037</v>
          </cell>
        </row>
        <row r="21060">
          <cell r="A21060" t="str">
            <v>Data Engineer</v>
          </cell>
          <cell r="H21060">
            <v>44970.672430555547</v>
          </cell>
        </row>
        <row r="21061">
          <cell r="A21061" t="str">
            <v>Data Scientist</v>
          </cell>
          <cell r="H21061">
            <v>45057.619421296287</v>
          </cell>
        </row>
        <row r="21062">
          <cell r="A21062" t="str">
            <v>Data Engineer</v>
          </cell>
          <cell r="H21062">
            <v>45142.881469907406</v>
          </cell>
        </row>
        <row r="21063">
          <cell r="A21063" t="str">
            <v>Data Analyst</v>
          </cell>
          <cell r="H21063">
            <v>45210.750034722223</v>
          </cell>
        </row>
        <row r="21064">
          <cell r="A21064" t="str">
            <v>Data Analyst</v>
          </cell>
          <cell r="H21064">
            <v>45259.669050925928</v>
          </cell>
        </row>
        <row r="21065">
          <cell r="A21065" t="str">
            <v>Senior Data Analyst</v>
          </cell>
          <cell r="H21065">
            <v>44936.917210648149</v>
          </cell>
        </row>
        <row r="21066">
          <cell r="A21066" t="str">
            <v>Senior Data Scientist</v>
          </cell>
          <cell r="H21066">
            <v>45170.999965277777</v>
          </cell>
        </row>
        <row r="21067">
          <cell r="A21067" t="str">
            <v>Senior Data Analyst</v>
          </cell>
          <cell r="H21067">
            <v>45120.511030092603</v>
          </cell>
        </row>
        <row r="21068">
          <cell r="A21068" t="str">
            <v>Data Analyst</v>
          </cell>
          <cell r="H21068">
            <v>45111.112766203703</v>
          </cell>
        </row>
        <row r="21069">
          <cell r="A21069" t="str">
            <v>Data Engineer</v>
          </cell>
          <cell r="H21069">
            <v>44939.509745370371</v>
          </cell>
        </row>
        <row r="21070">
          <cell r="A21070" t="str">
            <v>Data Analyst</v>
          </cell>
          <cell r="H21070">
            <v>44986.624988425923</v>
          </cell>
        </row>
        <row r="21071">
          <cell r="A21071" t="str">
            <v>Business Analyst</v>
          </cell>
          <cell r="H21071">
            <v>45145.521782407413</v>
          </cell>
        </row>
        <row r="21072">
          <cell r="A21072" t="str">
            <v>Data Engineer</v>
          </cell>
          <cell r="H21072">
            <v>45071.767465277779</v>
          </cell>
        </row>
        <row r="21073">
          <cell r="A21073" t="str">
            <v>Data Analyst</v>
          </cell>
          <cell r="H21073">
            <v>45078.791747685187</v>
          </cell>
        </row>
        <row r="21074">
          <cell r="A21074" t="str">
            <v>Data Scientist</v>
          </cell>
          <cell r="H21074">
            <v>45071.876666666663</v>
          </cell>
        </row>
        <row r="21075">
          <cell r="A21075" t="str">
            <v>Data Scientist</v>
          </cell>
          <cell r="H21075">
            <v>45096.997013888889</v>
          </cell>
        </row>
        <row r="21076">
          <cell r="A21076" t="str">
            <v>Senior Data Scientist</v>
          </cell>
          <cell r="H21076">
            <v>44937.586655092593</v>
          </cell>
        </row>
        <row r="21077">
          <cell r="A21077" t="str">
            <v>Senior Data Engineer</v>
          </cell>
          <cell r="H21077">
            <v>45116.334583333337</v>
          </cell>
        </row>
        <row r="21078">
          <cell r="A21078" t="str">
            <v>Data Scientist</v>
          </cell>
          <cell r="H21078">
            <v>45060.462060185193</v>
          </cell>
        </row>
        <row r="21079">
          <cell r="A21079" t="str">
            <v>Data Engineer</v>
          </cell>
          <cell r="H21079">
            <v>45014.884143518517</v>
          </cell>
        </row>
        <row r="21080">
          <cell r="A21080" t="str">
            <v>Senior Data Analyst</v>
          </cell>
          <cell r="H21080">
            <v>44949.542662037027</v>
          </cell>
        </row>
        <row r="21081">
          <cell r="A21081" t="str">
            <v>Data Scientist</v>
          </cell>
          <cell r="H21081">
            <v>45209.888136574067</v>
          </cell>
        </row>
        <row r="21082">
          <cell r="A21082" t="str">
            <v>Senior Data Analyst</v>
          </cell>
          <cell r="H21082">
            <v>45072.876261574071</v>
          </cell>
        </row>
        <row r="21083">
          <cell r="A21083" t="str">
            <v>Data Analyst</v>
          </cell>
          <cell r="H21083">
            <v>45259.04241898148</v>
          </cell>
        </row>
        <row r="21084">
          <cell r="A21084" t="str">
            <v>Senior Data Analyst</v>
          </cell>
          <cell r="H21084">
            <v>45054.502349537041</v>
          </cell>
        </row>
        <row r="21085">
          <cell r="A21085" t="str">
            <v>Data Scientist</v>
          </cell>
          <cell r="H21085">
            <v>45244.91747685185</v>
          </cell>
        </row>
        <row r="21086">
          <cell r="A21086" t="str">
            <v>Data Engineer</v>
          </cell>
          <cell r="H21086">
            <v>45219.881782407407</v>
          </cell>
        </row>
        <row r="21087">
          <cell r="A21087" t="str">
            <v>Data Analyst</v>
          </cell>
          <cell r="H21087">
            <v>45222.198472222219</v>
          </cell>
        </row>
        <row r="21088">
          <cell r="A21088" t="str">
            <v>Data Scientist</v>
          </cell>
          <cell r="H21088">
            <v>45001.836956018517</v>
          </cell>
        </row>
        <row r="21089">
          <cell r="A21089" t="str">
            <v>Business Analyst</v>
          </cell>
          <cell r="H21089">
            <v>45063.751620370371</v>
          </cell>
        </row>
        <row r="21090">
          <cell r="A21090" t="str">
            <v>Data Analyst</v>
          </cell>
          <cell r="H21090">
            <v>45052.666851851849</v>
          </cell>
        </row>
        <row r="21091">
          <cell r="A21091" t="str">
            <v>Data Analyst</v>
          </cell>
          <cell r="H21091">
            <v>45019.830625000002</v>
          </cell>
        </row>
        <row r="21092">
          <cell r="A21092" t="str">
            <v>Business Analyst</v>
          </cell>
          <cell r="H21092">
            <v>44995.627002314817</v>
          </cell>
        </row>
        <row r="21093">
          <cell r="A21093" t="str">
            <v>Data Analyst</v>
          </cell>
          <cell r="H21093">
            <v>45188.792453703703</v>
          </cell>
        </row>
        <row r="21094">
          <cell r="A21094" t="str">
            <v>Senior Data Scientist</v>
          </cell>
          <cell r="H21094">
            <v>45126.503831018519</v>
          </cell>
        </row>
        <row r="21095">
          <cell r="A21095" t="str">
            <v>Data Scientist</v>
          </cell>
          <cell r="H21095">
            <v>44944.45076388889</v>
          </cell>
        </row>
        <row r="21096">
          <cell r="A21096" t="str">
            <v>Data Analyst</v>
          </cell>
          <cell r="H21096">
            <v>44967.70957175926</v>
          </cell>
        </row>
        <row r="21097">
          <cell r="A21097" t="str">
            <v>Data Analyst</v>
          </cell>
          <cell r="H21097">
            <v>45033.708298611113</v>
          </cell>
        </row>
        <row r="21098">
          <cell r="A21098" t="str">
            <v>Data Analyst</v>
          </cell>
          <cell r="H21098">
            <v>44995.627175925933</v>
          </cell>
        </row>
        <row r="21099">
          <cell r="A21099" t="str">
            <v>Data Engineer</v>
          </cell>
          <cell r="H21099">
            <v>45261.67087962963</v>
          </cell>
        </row>
        <row r="21100">
          <cell r="A21100" t="str">
            <v>Data Scientist</v>
          </cell>
          <cell r="H21100">
            <v>45048.502488425933</v>
          </cell>
        </row>
        <row r="21101">
          <cell r="A21101" t="str">
            <v>Data Analyst</v>
          </cell>
          <cell r="H21101">
            <v>45268.375856481478</v>
          </cell>
        </row>
        <row r="21102">
          <cell r="A21102" t="str">
            <v>Data Analyst</v>
          </cell>
          <cell r="H21102">
            <v>44938.846956018519</v>
          </cell>
        </row>
        <row r="21103">
          <cell r="A21103" t="str">
            <v>Data Engineer</v>
          </cell>
          <cell r="H21103">
            <v>45118.632685185177</v>
          </cell>
        </row>
        <row r="21104">
          <cell r="A21104" t="str">
            <v>Data Scientist</v>
          </cell>
          <cell r="H21104">
            <v>45033.042210648149</v>
          </cell>
        </row>
        <row r="21105">
          <cell r="A21105" t="str">
            <v>Data Engineer</v>
          </cell>
          <cell r="H21105">
            <v>44971.398136574076</v>
          </cell>
        </row>
        <row r="21106">
          <cell r="A21106" t="str">
            <v>Data Analyst</v>
          </cell>
          <cell r="H21106">
            <v>45155.584641203714</v>
          </cell>
        </row>
        <row r="21107">
          <cell r="A21107" t="str">
            <v>Data Scientist</v>
          </cell>
          <cell r="H21107">
            <v>45204.251851851863</v>
          </cell>
        </row>
        <row r="21108">
          <cell r="A21108" t="str">
            <v>Data Analyst</v>
          </cell>
          <cell r="H21108">
            <v>45205.567870370367</v>
          </cell>
        </row>
        <row r="21109">
          <cell r="A21109" t="str">
            <v>Data Analyst</v>
          </cell>
          <cell r="H21109">
            <v>45236.500462962962</v>
          </cell>
        </row>
        <row r="21110">
          <cell r="A21110" t="str">
            <v>Data Analyst</v>
          </cell>
          <cell r="H21110">
            <v>44935.292708333327</v>
          </cell>
        </row>
        <row r="21111">
          <cell r="A21111" t="str">
            <v>Data Scientist</v>
          </cell>
          <cell r="H21111">
            <v>45063.996365740742</v>
          </cell>
        </row>
        <row r="21112">
          <cell r="A21112" t="str">
            <v>Data Scientist</v>
          </cell>
          <cell r="H21112">
            <v>45216.960763888892</v>
          </cell>
        </row>
        <row r="21113">
          <cell r="A21113" t="str">
            <v>Data Analyst</v>
          </cell>
          <cell r="H21113">
            <v>45101.500150462962</v>
          </cell>
        </row>
        <row r="21114">
          <cell r="A21114" t="str">
            <v>Data Engineer</v>
          </cell>
          <cell r="H21114">
            <v>45075.714074074072</v>
          </cell>
        </row>
        <row r="21115">
          <cell r="A21115" t="str">
            <v>Data Analyst</v>
          </cell>
          <cell r="H21115">
            <v>45099.876006944447</v>
          </cell>
        </row>
        <row r="21116">
          <cell r="A21116" t="str">
            <v>Senior Data Analyst</v>
          </cell>
          <cell r="H21116">
            <v>45120.512627314813</v>
          </cell>
        </row>
        <row r="21117">
          <cell r="A21117" t="str">
            <v>Data Engineer</v>
          </cell>
          <cell r="H21117">
            <v>45188.00172453704</v>
          </cell>
        </row>
        <row r="21118">
          <cell r="A21118" t="str">
            <v>Data Scientist</v>
          </cell>
          <cell r="H21118">
            <v>45159.753668981481</v>
          </cell>
        </row>
        <row r="21119">
          <cell r="A21119" t="str">
            <v>Senior Data Scientist</v>
          </cell>
          <cell r="H21119">
            <v>45238.948576388888</v>
          </cell>
        </row>
        <row r="21120">
          <cell r="A21120" t="str">
            <v>Data Analyst</v>
          </cell>
          <cell r="H21120">
            <v>44999.740057870367</v>
          </cell>
        </row>
        <row r="21121">
          <cell r="A21121" t="str">
            <v>Data Scientist</v>
          </cell>
          <cell r="H21121">
            <v>45143.003333333327</v>
          </cell>
        </row>
        <row r="21122">
          <cell r="A21122" t="str">
            <v>Data Analyst</v>
          </cell>
          <cell r="H21122">
            <v>45057.710173611107</v>
          </cell>
        </row>
        <row r="21123">
          <cell r="A21123" t="str">
            <v>Business Analyst</v>
          </cell>
          <cell r="H21123">
            <v>45140.292442129627</v>
          </cell>
        </row>
        <row r="21124">
          <cell r="A21124" t="str">
            <v>Data Analyst</v>
          </cell>
          <cell r="H21124">
            <v>45283.708298611113</v>
          </cell>
        </row>
        <row r="21125">
          <cell r="A21125" t="str">
            <v>Data Analyst</v>
          </cell>
          <cell r="H21125">
            <v>45159.8752662037</v>
          </cell>
        </row>
        <row r="21126">
          <cell r="A21126" t="str">
            <v>Senior Data Analyst</v>
          </cell>
          <cell r="H21126">
            <v>45035.637766203698</v>
          </cell>
        </row>
        <row r="21127">
          <cell r="A21127" t="str">
            <v>Data Scientist</v>
          </cell>
          <cell r="H21127">
            <v>45143.3047337963</v>
          </cell>
        </row>
        <row r="21128">
          <cell r="A21128" t="str">
            <v>Data Scientist</v>
          </cell>
          <cell r="H21128">
            <v>45019.713437500002</v>
          </cell>
        </row>
        <row r="21129">
          <cell r="A21129" t="str">
            <v>Data Analyst</v>
          </cell>
          <cell r="H21129">
            <v>45199.001712962963</v>
          </cell>
        </row>
        <row r="21130">
          <cell r="A21130" t="str">
            <v>Data Scientist</v>
          </cell>
          <cell r="H21130">
            <v>45117.291666666657</v>
          </cell>
        </row>
        <row r="21131">
          <cell r="A21131" t="str">
            <v>Data Analyst</v>
          </cell>
          <cell r="H21131">
            <v>45201.793206018519</v>
          </cell>
        </row>
        <row r="21132">
          <cell r="A21132" t="str">
            <v>Data Analyst</v>
          </cell>
          <cell r="H21132">
            <v>45005.610162037039</v>
          </cell>
        </row>
        <row r="21133">
          <cell r="A21133" t="str">
            <v>Senior Data Scientist</v>
          </cell>
          <cell r="H21133">
            <v>45203.529027777768</v>
          </cell>
        </row>
        <row r="21134">
          <cell r="A21134" t="str">
            <v>Data Analyst</v>
          </cell>
          <cell r="H21134">
            <v>45128.751111111109</v>
          </cell>
        </row>
        <row r="21135">
          <cell r="A21135" t="str">
            <v>Data Analyst</v>
          </cell>
          <cell r="H21135">
            <v>45031.637372685182</v>
          </cell>
        </row>
        <row r="21136">
          <cell r="A21136" t="str">
            <v>Business Analyst</v>
          </cell>
          <cell r="H21136">
            <v>45290.792164351849</v>
          </cell>
        </row>
        <row r="21137">
          <cell r="A21137" t="str">
            <v>Data Engineer</v>
          </cell>
          <cell r="H21137">
            <v>45100.015011574083</v>
          </cell>
        </row>
        <row r="21138">
          <cell r="A21138" t="str">
            <v>Data Analyst</v>
          </cell>
          <cell r="H21138">
            <v>45174.70925925926</v>
          </cell>
        </row>
        <row r="21139">
          <cell r="A21139" t="str">
            <v>Data Analyst</v>
          </cell>
          <cell r="H21139">
            <v>45199.62568287037</v>
          </cell>
        </row>
        <row r="21140">
          <cell r="A21140" t="str">
            <v>Data Scientist</v>
          </cell>
          <cell r="H21140">
            <v>45146.752118055563</v>
          </cell>
        </row>
        <row r="21141">
          <cell r="A21141" t="str">
            <v>Data Engineer</v>
          </cell>
          <cell r="H21141">
            <v>45157.381469907406</v>
          </cell>
        </row>
        <row r="21142">
          <cell r="A21142" t="str">
            <v>Data Scientist</v>
          </cell>
          <cell r="H21142">
            <v>45151.544386574067</v>
          </cell>
        </row>
        <row r="21143">
          <cell r="A21143" t="str">
            <v>Senior Data Engineer</v>
          </cell>
          <cell r="H21143">
            <v>45109.997650462959</v>
          </cell>
        </row>
        <row r="21144">
          <cell r="A21144" t="str">
            <v>Senior Data Analyst</v>
          </cell>
          <cell r="H21144">
            <v>45039.334027777782</v>
          </cell>
        </row>
        <row r="21145">
          <cell r="A21145" t="str">
            <v>Data Analyst</v>
          </cell>
          <cell r="H21145">
            <v>45107.830833333333</v>
          </cell>
        </row>
        <row r="21146">
          <cell r="A21146" t="str">
            <v>Data Analyst</v>
          </cell>
          <cell r="H21146">
            <v>44963.626967592587</v>
          </cell>
        </row>
        <row r="21147">
          <cell r="A21147" t="str">
            <v>Data Engineer</v>
          </cell>
          <cell r="H21147">
            <v>44990.888518518521</v>
          </cell>
        </row>
        <row r="21148">
          <cell r="A21148" t="str">
            <v>Data Engineer</v>
          </cell>
          <cell r="H21148">
            <v>45150.588645833333</v>
          </cell>
        </row>
        <row r="21149">
          <cell r="A21149" t="str">
            <v>Data Engineer</v>
          </cell>
          <cell r="H21149">
            <v>45064.667546296303</v>
          </cell>
        </row>
        <row r="21150">
          <cell r="A21150" t="str">
            <v>Data Scientist</v>
          </cell>
          <cell r="H21150">
            <v>44984.584722222222</v>
          </cell>
        </row>
        <row r="21151">
          <cell r="A21151" t="str">
            <v>Senior Data Analyst</v>
          </cell>
          <cell r="H21151">
            <v>45215.745300925933</v>
          </cell>
        </row>
        <row r="21152">
          <cell r="A21152" t="str">
            <v>Data Scientist</v>
          </cell>
          <cell r="H21152">
            <v>44944.837175925917</v>
          </cell>
        </row>
        <row r="21153">
          <cell r="A21153" t="str">
            <v>Data Scientist</v>
          </cell>
          <cell r="H21153">
            <v>45058.295370370368</v>
          </cell>
        </row>
        <row r="21154">
          <cell r="A21154" t="str">
            <v>Data Scientist</v>
          </cell>
          <cell r="H21154">
            <v>45139.280671296299</v>
          </cell>
        </row>
        <row r="21155">
          <cell r="A21155" t="str">
            <v>Data Analyst</v>
          </cell>
          <cell r="H21155">
            <v>45124.625219907408</v>
          </cell>
        </row>
        <row r="21156">
          <cell r="A21156" t="str">
            <v>Data Analyst</v>
          </cell>
          <cell r="H21156">
            <v>45230.376284722217</v>
          </cell>
        </row>
        <row r="21157">
          <cell r="A21157" t="str">
            <v>Senior Data Engineer</v>
          </cell>
          <cell r="H21157">
            <v>45167.586168981477</v>
          </cell>
        </row>
        <row r="21158">
          <cell r="A21158" t="str">
            <v>Data Engineer</v>
          </cell>
          <cell r="H21158">
            <v>44945.884930555563</v>
          </cell>
        </row>
        <row r="21159">
          <cell r="A21159" t="str">
            <v>Data Engineer</v>
          </cell>
          <cell r="H21159">
            <v>45037.940567129634</v>
          </cell>
        </row>
        <row r="21160">
          <cell r="A21160" t="str">
            <v>Senior Data Scientist</v>
          </cell>
          <cell r="H21160">
            <v>45138.918634259258</v>
          </cell>
        </row>
        <row r="21161">
          <cell r="A21161" t="str">
            <v>Data Scientist</v>
          </cell>
          <cell r="H21161">
            <v>44975.377581018518</v>
          </cell>
        </row>
        <row r="21162">
          <cell r="A21162" t="str">
            <v>Data Scientist</v>
          </cell>
          <cell r="H21162">
            <v>45098.837083333332</v>
          </cell>
        </row>
        <row r="21163">
          <cell r="A21163" t="str">
            <v>Data Analyst</v>
          </cell>
          <cell r="H21163">
            <v>45163.667442129627</v>
          </cell>
        </row>
        <row r="21164">
          <cell r="A21164" t="str">
            <v>Data Analyst</v>
          </cell>
          <cell r="H21164">
            <v>44938.292453703703</v>
          </cell>
        </row>
        <row r="21165">
          <cell r="A21165" t="str">
            <v>Data Analyst</v>
          </cell>
          <cell r="H21165">
            <v>45082.416805555556</v>
          </cell>
        </row>
        <row r="21166">
          <cell r="A21166" t="str">
            <v>Data Scientist</v>
          </cell>
          <cell r="H21166">
            <v>45181.754236111112</v>
          </cell>
        </row>
        <row r="21167">
          <cell r="A21167" t="str">
            <v>Data Analyst</v>
          </cell>
          <cell r="H21167">
            <v>44931.750219907408</v>
          </cell>
        </row>
        <row r="21168">
          <cell r="A21168" t="str">
            <v>Data Analyst</v>
          </cell>
          <cell r="H21168">
            <v>45232.750694444447</v>
          </cell>
        </row>
        <row r="21169">
          <cell r="A21169" t="str">
            <v>Data Engineer</v>
          </cell>
          <cell r="H21169">
            <v>45086.463067129633</v>
          </cell>
        </row>
        <row r="21170">
          <cell r="A21170" t="str">
            <v>Data Analyst</v>
          </cell>
          <cell r="H21170">
            <v>45119.792939814812</v>
          </cell>
        </row>
        <row r="21171">
          <cell r="A21171" t="str">
            <v>Business Analyst</v>
          </cell>
          <cell r="H21171">
            <v>45250.834143518521</v>
          </cell>
        </row>
        <row r="21172">
          <cell r="A21172" t="str">
            <v>Data Engineer</v>
          </cell>
          <cell r="H21172">
            <v>44984.67696759259</v>
          </cell>
        </row>
        <row r="21173">
          <cell r="A21173" t="str">
            <v>Data Analyst</v>
          </cell>
          <cell r="H21173">
            <v>45034.708344907413</v>
          </cell>
        </row>
        <row r="21174">
          <cell r="A21174" t="str">
            <v>Data Analyst</v>
          </cell>
          <cell r="H21174">
            <v>45003.125428240739</v>
          </cell>
        </row>
        <row r="21175">
          <cell r="A21175" t="str">
            <v>Data Analyst</v>
          </cell>
          <cell r="H21175">
            <v>45103.000949074078</v>
          </cell>
        </row>
        <row r="21176">
          <cell r="A21176" t="str">
            <v>Data Engineer</v>
          </cell>
          <cell r="H21176">
            <v>45056.344155092593</v>
          </cell>
        </row>
        <row r="21177">
          <cell r="A21177" t="str">
            <v>Data Engineer</v>
          </cell>
          <cell r="H21177">
            <v>44956.345856481479</v>
          </cell>
        </row>
        <row r="21178">
          <cell r="A21178" t="str">
            <v>Data Analyst</v>
          </cell>
          <cell r="H21178">
            <v>45233.426296296297</v>
          </cell>
        </row>
        <row r="21179">
          <cell r="A21179" t="str">
            <v>Data Scientist</v>
          </cell>
          <cell r="H21179">
            <v>44937.253564814811</v>
          </cell>
        </row>
        <row r="21180">
          <cell r="A21180" t="str">
            <v>Data Scientist</v>
          </cell>
          <cell r="H21180">
            <v>44952.535821759258</v>
          </cell>
        </row>
        <row r="21181">
          <cell r="A21181" t="str">
            <v>Software Engineer</v>
          </cell>
          <cell r="H21181">
            <v>45022.4765162037</v>
          </cell>
        </row>
        <row r="21182">
          <cell r="A21182" t="str">
            <v>Data Scientist</v>
          </cell>
          <cell r="H21182">
            <v>45289.584687499999</v>
          </cell>
        </row>
        <row r="21183">
          <cell r="A21183" t="str">
            <v>Data Scientist</v>
          </cell>
          <cell r="H21183">
            <v>45173.590127314812</v>
          </cell>
        </row>
        <row r="21184">
          <cell r="A21184" t="str">
            <v>Data Scientist</v>
          </cell>
          <cell r="H21184">
            <v>45287.542604166672</v>
          </cell>
        </row>
        <row r="21185">
          <cell r="A21185" t="str">
            <v>Data Scientist</v>
          </cell>
          <cell r="H21185">
            <v>45048.872673611113</v>
          </cell>
        </row>
        <row r="21186">
          <cell r="A21186" t="str">
            <v>Data Scientist</v>
          </cell>
          <cell r="H21186">
            <v>44948.015590277777</v>
          </cell>
        </row>
        <row r="21187">
          <cell r="A21187" t="str">
            <v>Data Scientist</v>
          </cell>
          <cell r="H21187">
            <v>45043.419131944444</v>
          </cell>
        </row>
        <row r="21188">
          <cell r="A21188" t="str">
            <v>Data Analyst</v>
          </cell>
          <cell r="H21188">
            <v>45113.792719907397</v>
          </cell>
        </row>
        <row r="21189">
          <cell r="A21189" t="str">
            <v>Data Scientist</v>
          </cell>
          <cell r="H21189">
            <v>44934.293043981481</v>
          </cell>
        </row>
        <row r="21190">
          <cell r="A21190" t="str">
            <v>Data Engineer</v>
          </cell>
          <cell r="H21190">
            <v>45112.542939814812</v>
          </cell>
        </row>
        <row r="21191">
          <cell r="A21191" t="str">
            <v>Data Analyst</v>
          </cell>
          <cell r="H21191">
            <v>45264.833831018521</v>
          </cell>
        </row>
        <row r="21192">
          <cell r="A21192" t="str">
            <v>Data Analyst</v>
          </cell>
          <cell r="H21192">
            <v>44986.044074074067</v>
          </cell>
        </row>
        <row r="21193">
          <cell r="A21193" t="str">
            <v>Data Analyst</v>
          </cell>
          <cell r="H21193">
            <v>44957.7500462963</v>
          </cell>
        </row>
        <row r="21194">
          <cell r="A21194" t="str">
            <v>Data Scientist</v>
          </cell>
          <cell r="H21194">
            <v>45272.560798611114</v>
          </cell>
        </row>
        <row r="21195">
          <cell r="A21195" t="str">
            <v>Data Scientist</v>
          </cell>
          <cell r="H21195">
            <v>44989.433391203696</v>
          </cell>
        </row>
        <row r="21196">
          <cell r="A21196" t="str">
            <v>Data Scientist</v>
          </cell>
          <cell r="H21196">
            <v>44980.752708333333</v>
          </cell>
        </row>
        <row r="21197">
          <cell r="A21197" t="str">
            <v>Data Scientist</v>
          </cell>
          <cell r="H21197">
            <v>45260.752824074072</v>
          </cell>
        </row>
        <row r="21198">
          <cell r="A21198" t="str">
            <v>Data Analyst</v>
          </cell>
          <cell r="H21198">
            <v>45270.32917824074</v>
          </cell>
        </row>
        <row r="21199">
          <cell r="A21199" t="str">
            <v>Senior Data Scientist</v>
          </cell>
          <cell r="H21199">
            <v>45126.468912037039</v>
          </cell>
        </row>
        <row r="21200">
          <cell r="A21200" t="str">
            <v>Data Analyst</v>
          </cell>
          <cell r="H21200">
            <v>45029.70821759259</v>
          </cell>
        </row>
        <row r="21201">
          <cell r="A21201" t="str">
            <v>Data Analyst</v>
          </cell>
          <cell r="H21201">
            <v>45162.251655092587</v>
          </cell>
        </row>
        <row r="21202">
          <cell r="A21202" t="str">
            <v>Data Analyst</v>
          </cell>
          <cell r="H21202">
            <v>45164.292511574073</v>
          </cell>
        </row>
        <row r="21203">
          <cell r="A21203" t="str">
            <v>Data Analyst</v>
          </cell>
          <cell r="H21203">
            <v>45155.176817129628</v>
          </cell>
        </row>
        <row r="21204">
          <cell r="A21204" t="str">
            <v>Data Analyst</v>
          </cell>
          <cell r="H21204">
            <v>45198.667800925927</v>
          </cell>
        </row>
        <row r="21205">
          <cell r="A21205" t="str">
            <v>Data Analyst</v>
          </cell>
          <cell r="H21205">
            <v>45002.420046296298</v>
          </cell>
        </row>
        <row r="21206">
          <cell r="A21206" t="str">
            <v>Data Analyst</v>
          </cell>
          <cell r="H21206">
            <v>45006.345324074071</v>
          </cell>
        </row>
        <row r="21207">
          <cell r="A21207" t="str">
            <v>Senior Data Scientist</v>
          </cell>
          <cell r="H21207">
            <v>45204.154166666667</v>
          </cell>
        </row>
        <row r="21208">
          <cell r="A21208" t="str">
            <v>Data Engineer</v>
          </cell>
          <cell r="H21208">
            <v>44972.508321759262</v>
          </cell>
        </row>
        <row r="21209">
          <cell r="A21209" t="str">
            <v>Data Analyst</v>
          </cell>
          <cell r="H21209">
            <v>45037.334594907406</v>
          </cell>
        </row>
        <row r="21210">
          <cell r="A21210" t="str">
            <v>Data Scientist</v>
          </cell>
          <cell r="H21210">
            <v>44993.743541666663</v>
          </cell>
        </row>
        <row r="21211">
          <cell r="A21211" t="str">
            <v>Data Scientist</v>
          </cell>
          <cell r="H21211">
            <v>44948.265601851846</v>
          </cell>
        </row>
        <row r="21212">
          <cell r="A21212" t="str">
            <v>Data Scientist</v>
          </cell>
          <cell r="H21212">
            <v>45139.753888888888</v>
          </cell>
        </row>
        <row r="21213">
          <cell r="A21213" t="str">
            <v>Data Engineer</v>
          </cell>
          <cell r="H21213">
            <v>45084.950185185182</v>
          </cell>
        </row>
        <row r="21214">
          <cell r="A21214" t="str">
            <v>Machine Learning Engineer</v>
          </cell>
          <cell r="H21214">
            <v>45054.81826388889</v>
          </cell>
        </row>
        <row r="21215">
          <cell r="A21215" t="str">
            <v>Senior Data Analyst</v>
          </cell>
          <cell r="H21215">
            <v>45029.70890046296</v>
          </cell>
        </row>
        <row r="21216">
          <cell r="A21216" t="str">
            <v>Senior Data Scientist</v>
          </cell>
          <cell r="H21216">
            <v>45097.396689814806</v>
          </cell>
        </row>
        <row r="21217">
          <cell r="A21217" t="str">
            <v>Data Scientist</v>
          </cell>
          <cell r="H21217">
            <v>45229.996562499997</v>
          </cell>
        </row>
        <row r="21218">
          <cell r="A21218" t="str">
            <v>Data Analyst</v>
          </cell>
          <cell r="H21218">
            <v>45226.708854166667</v>
          </cell>
        </row>
        <row r="21219">
          <cell r="A21219" t="str">
            <v>Data Analyst</v>
          </cell>
          <cell r="H21219">
            <v>45289.458321759259</v>
          </cell>
        </row>
        <row r="21220">
          <cell r="A21220" t="str">
            <v>Cloud Engineer</v>
          </cell>
          <cell r="H21220">
            <v>45198.809398148151</v>
          </cell>
        </row>
        <row r="21221">
          <cell r="A21221" t="str">
            <v>Data Analyst</v>
          </cell>
          <cell r="H21221">
            <v>45054.333321759259</v>
          </cell>
        </row>
        <row r="21222">
          <cell r="A21222" t="str">
            <v>Data Scientist</v>
          </cell>
          <cell r="H21222">
            <v>45127.25167824074</v>
          </cell>
        </row>
        <row r="21223">
          <cell r="A21223" t="str">
            <v>Senior Data Scientist</v>
          </cell>
          <cell r="H21223">
            <v>45170.80914351852</v>
          </cell>
        </row>
        <row r="21224">
          <cell r="A21224" t="str">
            <v>Data Scientist</v>
          </cell>
          <cell r="H21224">
            <v>45049.620162037027</v>
          </cell>
        </row>
        <row r="21225">
          <cell r="A21225" t="str">
            <v>Data Engineer</v>
          </cell>
          <cell r="H21225">
            <v>44987.650983796288</v>
          </cell>
        </row>
        <row r="21226">
          <cell r="A21226" t="str">
            <v>Data Scientist</v>
          </cell>
          <cell r="H21226">
            <v>45126.029236111113</v>
          </cell>
        </row>
        <row r="21227">
          <cell r="A21227" t="str">
            <v>Data Analyst</v>
          </cell>
          <cell r="H21227">
            <v>45201.917685185188</v>
          </cell>
        </row>
        <row r="21228">
          <cell r="A21228" t="str">
            <v>Data Analyst</v>
          </cell>
          <cell r="H21228">
            <v>45273.376261574071</v>
          </cell>
        </row>
        <row r="21229">
          <cell r="A21229" t="str">
            <v>Data Scientist</v>
          </cell>
          <cell r="H21229">
            <v>45238.433009259257</v>
          </cell>
        </row>
        <row r="21230">
          <cell r="A21230" t="str">
            <v>Data Analyst</v>
          </cell>
          <cell r="H21230">
            <v>44994.875011574077</v>
          </cell>
        </row>
        <row r="21231">
          <cell r="A21231" t="str">
            <v>Data Engineer</v>
          </cell>
          <cell r="H21231">
            <v>45079.942708333343</v>
          </cell>
        </row>
        <row r="21232">
          <cell r="A21232" t="str">
            <v>Data Scientist</v>
          </cell>
          <cell r="H21232">
            <v>45087.401006944441</v>
          </cell>
        </row>
        <row r="21233">
          <cell r="A21233" t="str">
            <v>Data Scientist</v>
          </cell>
          <cell r="H21233">
            <v>45028.346759259257</v>
          </cell>
        </row>
        <row r="21234">
          <cell r="A21234" t="str">
            <v>Data Engineer</v>
          </cell>
          <cell r="H21234">
            <v>45134.99790509259</v>
          </cell>
        </row>
        <row r="21235">
          <cell r="A21235" t="str">
            <v>Data Scientist</v>
          </cell>
          <cell r="H21235">
            <v>45007.674814814818</v>
          </cell>
        </row>
        <row r="21236">
          <cell r="A21236" t="str">
            <v>Data Engineer</v>
          </cell>
          <cell r="H21236">
            <v>44966.117708333331</v>
          </cell>
        </row>
        <row r="21237">
          <cell r="A21237" t="str">
            <v>Data Engineer</v>
          </cell>
          <cell r="H21237">
            <v>45170.089942129627</v>
          </cell>
        </row>
        <row r="21238">
          <cell r="A21238" t="str">
            <v>Data Analyst</v>
          </cell>
          <cell r="H21238">
            <v>44980.710150462961</v>
          </cell>
        </row>
        <row r="21239">
          <cell r="A21239" t="str">
            <v>Data Analyst</v>
          </cell>
          <cell r="H21239">
            <v>44937.876689814817</v>
          </cell>
        </row>
        <row r="21240">
          <cell r="A21240" t="str">
            <v>Data Analyst</v>
          </cell>
          <cell r="H21240">
            <v>45010.250486111108</v>
          </cell>
        </row>
        <row r="21241">
          <cell r="A21241" t="str">
            <v>Data Scientist</v>
          </cell>
          <cell r="H21241">
            <v>45202.669189814813</v>
          </cell>
        </row>
        <row r="21242">
          <cell r="A21242" t="str">
            <v>Data Scientist</v>
          </cell>
          <cell r="H21242">
            <v>45165.419039351851</v>
          </cell>
        </row>
        <row r="21243">
          <cell r="A21243" t="str">
            <v>Senior Data Scientist</v>
          </cell>
          <cell r="H21243">
            <v>45063.605983796297</v>
          </cell>
        </row>
        <row r="21244">
          <cell r="A21244" t="str">
            <v>Senior Data Scientist</v>
          </cell>
          <cell r="H21244">
            <v>45275.256701388891</v>
          </cell>
        </row>
        <row r="21245">
          <cell r="A21245" t="str">
            <v>Business Analyst</v>
          </cell>
          <cell r="H21245">
            <v>44987.335266203707</v>
          </cell>
        </row>
        <row r="21246">
          <cell r="A21246" t="str">
            <v>Cloud Engineer</v>
          </cell>
          <cell r="H21246">
            <v>45099.292615740742</v>
          </cell>
        </row>
        <row r="21247">
          <cell r="A21247" t="str">
            <v>Data Analyst</v>
          </cell>
          <cell r="H21247">
            <v>45041.666944444441</v>
          </cell>
        </row>
        <row r="21248">
          <cell r="A21248" t="str">
            <v>Senior Data Scientist</v>
          </cell>
          <cell r="H21248">
            <v>45056.587083333332</v>
          </cell>
        </row>
        <row r="21249">
          <cell r="A21249" t="str">
            <v>Data Analyst</v>
          </cell>
          <cell r="H21249">
            <v>44973.833854166667</v>
          </cell>
        </row>
        <row r="21250">
          <cell r="A21250" t="str">
            <v>Data Analyst</v>
          </cell>
          <cell r="H21250">
            <v>45281.833437499998</v>
          </cell>
        </row>
        <row r="21251">
          <cell r="A21251" t="str">
            <v>Machine Learning Engineer</v>
          </cell>
          <cell r="H21251">
            <v>45196.761701388888</v>
          </cell>
        </row>
        <row r="21252">
          <cell r="A21252" t="str">
            <v>Data Analyst</v>
          </cell>
          <cell r="H21252">
            <v>45169.375625000001</v>
          </cell>
        </row>
        <row r="21253">
          <cell r="A21253" t="str">
            <v>Data Analyst</v>
          </cell>
          <cell r="H21253">
            <v>45255.673043981478</v>
          </cell>
        </row>
        <row r="21254">
          <cell r="A21254" t="str">
            <v>Data Scientist</v>
          </cell>
          <cell r="H21254">
            <v>45124.670682870368</v>
          </cell>
        </row>
        <row r="21255">
          <cell r="A21255" t="str">
            <v>Data Engineer</v>
          </cell>
          <cell r="H21255">
            <v>45218.97729166667</v>
          </cell>
        </row>
        <row r="21256">
          <cell r="A21256" t="str">
            <v>Senior Data Analyst</v>
          </cell>
          <cell r="H21256">
            <v>45174.340416666673</v>
          </cell>
        </row>
        <row r="21257">
          <cell r="A21257" t="str">
            <v>Data Scientist</v>
          </cell>
          <cell r="H21257">
            <v>45029.295613425929</v>
          </cell>
        </row>
        <row r="21258">
          <cell r="A21258" t="str">
            <v>Data Engineer</v>
          </cell>
          <cell r="H21258">
            <v>45010.309259259258</v>
          </cell>
        </row>
        <row r="21259">
          <cell r="A21259" t="str">
            <v>Data Engineer</v>
          </cell>
          <cell r="H21259">
            <v>45042.533356481479</v>
          </cell>
        </row>
        <row r="21260">
          <cell r="A21260" t="str">
            <v>Data Engineer</v>
          </cell>
          <cell r="H21260">
            <v>45118.495729166672</v>
          </cell>
        </row>
        <row r="21261">
          <cell r="A21261" t="str">
            <v>Data Analyst</v>
          </cell>
          <cell r="H21261">
            <v>45072.708472222221</v>
          </cell>
        </row>
        <row r="21262">
          <cell r="A21262" t="str">
            <v>Data Analyst</v>
          </cell>
          <cell r="H21262">
            <v>45156.791817129633</v>
          </cell>
        </row>
        <row r="21263">
          <cell r="A21263" t="str">
            <v>Data Scientist</v>
          </cell>
          <cell r="H21263">
            <v>45176.4606712963</v>
          </cell>
        </row>
        <row r="21264">
          <cell r="A21264" t="str">
            <v>Data Scientist</v>
          </cell>
          <cell r="H21264">
            <v>45063.585462962961</v>
          </cell>
        </row>
        <row r="21265">
          <cell r="A21265" t="str">
            <v>Business Analyst</v>
          </cell>
          <cell r="H21265">
            <v>45209.54315972222</v>
          </cell>
        </row>
        <row r="21266">
          <cell r="A21266" t="str">
            <v>Data Scientist</v>
          </cell>
          <cell r="H21266">
            <v>44929.982627314806</v>
          </cell>
        </row>
        <row r="21267">
          <cell r="A21267" t="str">
            <v>Business Analyst</v>
          </cell>
          <cell r="H21267">
            <v>44980.334745370368</v>
          </cell>
        </row>
        <row r="21268">
          <cell r="A21268" t="str">
            <v>Data Scientist</v>
          </cell>
          <cell r="H21268">
            <v>45091.99527777778</v>
          </cell>
        </row>
        <row r="21269">
          <cell r="A21269" t="str">
            <v>Data Scientist</v>
          </cell>
          <cell r="H21269">
            <v>45237.502083333333</v>
          </cell>
        </row>
        <row r="21270">
          <cell r="A21270" t="str">
            <v>Data Analyst</v>
          </cell>
          <cell r="H21270">
            <v>44970.541631944441</v>
          </cell>
        </row>
        <row r="21271">
          <cell r="A21271" t="str">
            <v>Data Analyst</v>
          </cell>
          <cell r="H21271">
            <v>44957.792118055557</v>
          </cell>
        </row>
        <row r="21272">
          <cell r="A21272" t="str">
            <v>Data Analyst</v>
          </cell>
          <cell r="H21272">
            <v>44943.708333333343</v>
          </cell>
        </row>
        <row r="21273">
          <cell r="A21273" t="str">
            <v>Data Scientist</v>
          </cell>
          <cell r="H21273">
            <v>44950.961886574078</v>
          </cell>
        </row>
        <row r="21274">
          <cell r="A21274" t="str">
            <v>Data Scientist</v>
          </cell>
          <cell r="H21274">
            <v>45270.288993055547</v>
          </cell>
        </row>
        <row r="21275">
          <cell r="A21275" t="str">
            <v>Data Engineer</v>
          </cell>
          <cell r="H21275">
            <v>44946.438518518517</v>
          </cell>
        </row>
        <row r="21276">
          <cell r="A21276" t="str">
            <v>Data Scientist</v>
          </cell>
          <cell r="H21276">
            <v>44930.00576388889</v>
          </cell>
        </row>
        <row r="21277">
          <cell r="A21277" t="str">
            <v>Senior Data Engineer</v>
          </cell>
          <cell r="H21277">
            <v>45125.75476851852</v>
          </cell>
        </row>
        <row r="21278">
          <cell r="A21278" t="str">
            <v>Data Analyst</v>
          </cell>
          <cell r="H21278">
            <v>45215.834143518521</v>
          </cell>
        </row>
        <row r="21279">
          <cell r="A21279" t="str">
            <v>Data Scientist</v>
          </cell>
          <cell r="H21279">
            <v>45005.860381944447</v>
          </cell>
        </row>
        <row r="21280">
          <cell r="A21280" t="str">
            <v>Data Analyst</v>
          </cell>
          <cell r="H21280">
            <v>45020.416643518518</v>
          </cell>
        </row>
        <row r="21281">
          <cell r="A21281" t="str">
            <v>Data Analyst</v>
          </cell>
          <cell r="H21281">
            <v>44938.76357638889</v>
          </cell>
        </row>
        <row r="21282">
          <cell r="A21282" t="str">
            <v>Senior Data Scientist</v>
          </cell>
          <cell r="H21282">
            <v>45159.254988425928</v>
          </cell>
        </row>
        <row r="21283">
          <cell r="A21283" t="str">
            <v>Senior Data Analyst</v>
          </cell>
          <cell r="H21283">
            <v>45189.166990740741</v>
          </cell>
        </row>
        <row r="21284">
          <cell r="A21284" t="str">
            <v>Data Analyst</v>
          </cell>
          <cell r="H21284">
            <v>44968.333807870367</v>
          </cell>
        </row>
        <row r="21285">
          <cell r="A21285" t="str">
            <v>Data Scientist</v>
          </cell>
          <cell r="H21285">
            <v>44932.98777777778</v>
          </cell>
        </row>
        <row r="21286">
          <cell r="A21286" t="str">
            <v>Senior Data Scientist</v>
          </cell>
          <cell r="H21286">
            <v>45202.752106481479</v>
          </cell>
        </row>
        <row r="21287">
          <cell r="A21287" t="str">
            <v>Data Analyst</v>
          </cell>
          <cell r="H21287">
            <v>45260.001793981479</v>
          </cell>
        </row>
        <row r="21288">
          <cell r="A21288" t="str">
            <v>Data Engineer</v>
          </cell>
          <cell r="H21288">
            <v>45278.338368055563</v>
          </cell>
        </row>
        <row r="21289">
          <cell r="A21289" t="str">
            <v>Business Analyst</v>
          </cell>
          <cell r="H21289">
            <v>45017.058981481481</v>
          </cell>
        </row>
        <row r="21290">
          <cell r="A21290" t="str">
            <v>Senior Data Analyst</v>
          </cell>
          <cell r="H21290">
            <v>45012.33556712963</v>
          </cell>
        </row>
        <row r="21291">
          <cell r="A21291" t="str">
            <v>Data Analyst</v>
          </cell>
          <cell r="H21291">
            <v>45022.334305555552</v>
          </cell>
        </row>
        <row r="21292">
          <cell r="A21292" t="str">
            <v>Data Scientist</v>
          </cell>
          <cell r="H21292">
            <v>45196.502395833333</v>
          </cell>
        </row>
        <row r="21293">
          <cell r="A21293" t="str">
            <v>Data Engineer</v>
          </cell>
          <cell r="H21293">
            <v>44964.07953703704</v>
          </cell>
        </row>
        <row r="21294">
          <cell r="A21294" t="str">
            <v>Data Scientist</v>
          </cell>
          <cell r="H21294">
            <v>44964.004618055558</v>
          </cell>
        </row>
        <row r="21295">
          <cell r="A21295" t="str">
            <v>Business Analyst</v>
          </cell>
          <cell r="H21295">
            <v>44974.33011574074</v>
          </cell>
        </row>
        <row r="21296">
          <cell r="A21296" t="str">
            <v>Data Scientist</v>
          </cell>
          <cell r="H21296">
            <v>44972.421099537038</v>
          </cell>
        </row>
        <row r="21297">
          <cell r="A21297" t="str">
            <v>Data Analyst</v>
          </cell>
          <cell r="H21297">
            <v>44963.419212962966</v>
          </cell>
        </row>
        <row r="21298">
          <cell r="A21298" t="str">
            <v>Data Engineer</v>
          </cell>
          <cell r="H21298">
            <v>45085.080231481479</v>
          </cell>
        </row>
        <row r="21299">
          <cell r="A21299" t="str">
            <v>Data Scientist</v>
          </cell>
          <cell r="H21299">
            <v>44981.4612037037</v>
          </cell>
        </row>
        <row r="21300">
          <cell r="A21300" t="str">
            <v>Software Engineer</v>
          </cell>
          <cell r="H21300">
            <v>44984.293576388889</v>
          </cell>
        </row>
        <row r="21301">
          <cell r="A21301" t="str">
            <v>Data Analyst</v>
          </cell>
          <cell r="H21301">
            <v>44939.000972222217</v>
          </cell>
        </row>
        <row r="21302">
          <cell r="A21302" t="str">
            <v>Business Analyst</v>
          </cell>
          <cell r="H21302">
            <v>45140.584826388891</v>
          </cell>
        </row>
        <row r="21303">
          <cell r="A21303" t="str">
            <v>Data Analyst</v>
          </cell>
          <cell r="H21303">
            <v>45161.003703703696</v>
          </cell>
        </row>
        <row r="21304">
          <cell r="A21304" t="str">
            <v>Data Analyst</v>
          </cell>
          <cell r="H21304">
            <v>44939.79483796296</v>
          </cell>
        </row>
        <row r="21305">
          <cell r="A21305" t="str">
            <v>Data Scientist</v>
          </cell>
          <cell r="H21305">
            <v>45229.101458333331</v>
          </cell>
        </row>
        <row r="21306">
          <cell r="A21306" t="str">
            <v>Data Scientist</v>
          </cell>
          <cell r="H21306">
            <v>45257.5858912037</v>
          </cell>
        </row>
        <row r="21307">
          <cell r="A21307" t="str">
            <v>Data Engineer</v>
          </cell>
          <cell r="H21307">
            <v>45198.255671296298</v>
          </cell>
        </row>
        <row r="21308">
          <cell r="A21308" t="str">
            <v>Data Scientist</v>
          </cell>
          <cell r="H21308">
            <v>45050.754895833343</v>
          </cell>
        </row>
        <row r="21309">
          <cell r="A21309" t="str">
            <v>Senior Data Analyst</v>
          </cell>
          <cell r="H21309">
            <v>45204.625856481478</v>
          </cell>
        </row>
        <row r="21310">
          <cell r="A21310" t="str">
            <v>Data Scientist</v>
          </cell>
          <cell r="H21310">
            <v>45187.992638888893</v>
          </cell>
        </row>
        <row r="21311">
          <cell r="A21311" t="str">
            <v>Data Engineer</v>
          </cell>
          <cell r="H21311">
            <v>45097.841238425928</v>
          </cell>
        </row>
        <row r="21312">
          <cell r="A21312" t="str">
            <v>Data Scientist</v>
          </cell>
          <cell r="H21312">
            <v>45033.418842592589</v>
          </cell>
        </row>
        <row r="21313">
          <cell r="A21313" t="str">
            <v>Data Analyst</v>
          </cell>
          <cell r="H21313">
            <v>45152.750185185178</v>
          </cell>
        </row>
        <row r="21314">
          <cell r="A21314" t="str">
            <v>Senior Data Scientist</v>
          </cell>
          <cell r="H21314">
            <v>45013.263333333343</v>
          </cell>
        </row>
        <row r="21315">
          <cell r="A21315" t="str">
            <v>Senior Data Analyst</v>
          </cell>
          <cell r="H21315">
            <v>44943.261956018519</v>
          </cell>
        </row>
        <row r="21316">
          <cell r="A21316" t="str">
            <v>Data Analyst</v>
          </cell>
          <cell r="H21316">
            <v>45271.458726851852</v>
          </cell>
        </row>
        <row r="21317">
          <cell r="A21317" t="str">
            <v>Data Analyst</v>
          </cell>
          <cell r="H21317">
            <v>45162.820844907408</v>
          </cell>
        </row>
        <row r="21318">
          <cell r="A21318" t="str">
            <v>Data Analyst</v>
          </cell>
          <cell r="H21318">
            <v>45215.619803240741</v>
          </cell>
        </row>
        <row r="21319">
          <cell r="A21319" t="str">
            <v>Data Analyst</v>
          </cell>
          <cell r="H21319">
            <v>45057.585138888891</v>
          </cell>
        </row>
        <row r="21320">
          <cell r="A21320" t="str">
            <v>Data Scientist</v>
          </cell>
          <cell r="H21320">
            <v>44972.587847222218</v>
          </cell>
        </row>
        <row r="21321">
          <cell r="A21321" t="str">
            <v>Data Analyst</v>
          </cell>
          <cell r="H21321">
            <v>45219.709444444437</v>
          </cell>
        </row>
        <row r="21322">
          <cell r="A21322" t="str">
            <v>Data Analyst</v>
          </cell>
          <cell r="H21322">
            <v>45176.416817129633</v>
          </cell>
        </row>
        <row r="21323">
          <cell r="A21323" t="str">
            <v>Data Scientist</v>
          </cell>
          <cell r="H21323">
            <v>45169.350266203714</v>
          </cell>
        </row>
        <row r="21324">
          <cell r="A21324" t="str">
            <v>Data Analyst</v>
          </cell>
          <cell r="H21324">
            <v>45185.794004629628</v>
          </cell>
        </row>
        <row r="21325">
          <cell r="A21325" t="str">
            <v>Data Analyst</v>
          </cell>
          <cell r="H21325">
            <v>45132.834224537037</v>
          </cell>
        </row>
        <row r="21326">
          <cell r="A21326" t="str">
            <v>Data Analyst</v>
          </cell>
          <cell r="H21326">
            <v>44972.542337962957</v>
          </cell>
        </row>
        <row r="21327">
          <cell r="A21327" t="str">
            <v>Data Analyst</v>
          </cell>
          <cell r="H21327">
            <v>45207.99722222222</v>
          </cell>
        </row>
        <row r="21328">
          <cell r="A21328" t="str">
            <v>Data Engineer</v>
          </cell>
          <cell r="H21328">
            <v>45145.603796296287</v>
          </cell>
        </row>
        <row r="21329">
          <cell r="A21329" t="str">
            <v>Data Engineer</v>
          </cell>
          <cell r="H21329">
            <v>45148.045451388891</v>
          </cell>
        </row>
        <row r="21330">
          <cell r="A21330" t="str">
            <v>Data Engineer</v>
          </cell>
          <cell r="H21330">
            <v>44985.354097222233</v>
          </cell>
        </row>
        <row r="21331">
          <cell r="A21331" t="str">
            <v>Data Engineer</v>
          </cell>
          <cell r="H21331">
            <v>44963.584178240737</v>
          </cell>
        </row>
        <row r="21332">
          <cell r="A21332" t="str">
            <v>Data Scientist</v>
          </cell>
          <cell r="H21332">
            <v>45266.751712962963</v>
          </cell>
        </row>
        <row r="21333">
          <cell r="A21333" t="str">
            <v>Data Scientist</v>
          </cell>
          <cell r="H21333">
            <v>45012.712430555563</v>
          </cell>
        </row>
        <row r="21334">
          <cell r="A21334" t="str">
            <v>Data Analyst</v>
          </cell>
          <cell r="H21334">
            <v>45106.983831018522</v>
          </cell>
        </row>
        <row r="21335">
          <cell r="A21335" t="str">
            <v>Senior Data Scientist</v>
          </cell>
          <cell r="H21335">
            <v>44978.516284722216</v>
          </cell>
        </row>
        <row r="21336">
          <cell r="A21336" t="str">
            <v>Data Scientist</v>
          </cell>
          <cell r="H21336">
            <v>45231.277199074073</v>
          </cell>
        </row>
        <row r="21337">
          <cell r="A21337" t="str">
            <v>Data Analyst</v>
          </cell>
          <cell r="H21337">
            <v>44963.336354166669</v>
          </cell>
        </row>
        <row r="21338">
          <cell r="A21338" t="str">
            <v>Data Scientist</v>
          </cell>
          <cell r="H21338">
            <v>44966.668657407397</v>
          </cell>
        </row>
        <row r="21339">
          <cell r="A21339" t="str">
            <v>Data Engineer</v>
          </cell>
          <cell r="H21339">
            <v>45084.520138888889</v>
          </cell>
        </row>
        <row r="21340">
          <cell r="A21340" t="str">
            <v>Data Analyst</v>
          </cell>
          <cell r="H21340">
            <v>45168.353182870371</v>
          </cell>
        </row>
        <row r="21341">
          <cell r="A21341" t="str">
            <v>Data Analyst</v>
          </cell>
          <cell r="H21341">
            <v>45035.667233796303</v>
          </cell>
        </row>
        <row r="21342">
          <cell r="A21342" t="str">
            <v>Data Engineer</v>
          </cell>
          <cell r="H21342">
            <v>45126.632199074083</v>
          </cell>
        </row>
        <row r="21343">
          <cell r="A21343" t="str">
            <v>Data Scientist</v>
          </cell>
          <cell r="H21343">
            <v>45100.557199074072</v>
          </cell>
        </row>
        <row r="21344">
          <cell r="A21344" t="str">
            <v>Data Analyst</v>
          </cell>
          <cell r="H21344">
            <v>45186.645740740743</v>
          </cell>
        </row>
        <row r="21345">
          <cell r="A21345" t="str">
            <v>Senior Data Analyst</v>
          </cell>
          <cell r="H21345">
            <v>45058.541597222233</v>
          </cell>
        </row>
        <row r="21346">
          <cell r="A21346" t="str">
            <v>Data Analyst</v>
          </cell>
          <cell r="H21346">
            <v>45168.379189814812</v>
          </cell>
        </row>
        <row r="21347">
          <cell r="A21347" t="str">
            <v>Data Engineer</v>
          </cell>
          <cell r="H21347">
            <v>45097.813842592594</v>
          </cell>
        </row>
        <row r="21348">
          <cell r="A21348" t="str">
            <v>Data Analyst</v>
          </cell>
          <cell r="H21348">
            <v>45210.834594907406</v>
          </cell>
        </row>
        <row r="21349">
          <cell r="A21349" t="str">
            <v>Data Analyst</v>
          </cell>
          <cell r="H21349">
            <v>45216.833668981482</v>
          </cell>
        </row>
        <row r="21350">
          <cell r="A21350" t="str">
            <v>Data Engineer</v>
          </cell>
          <cell r="H21350">
            <v>45013.591192129628</v>
          </cell>
        </row>
        <row r="21351">
          <cell r="A21351" t="str">
            <v>Data Scientist</v>
          </cell>
          <cell r="H21351">
            <v>44949.12841435185</v>
          </cell>
        </row>
        <row r="21352">
          <cell r="A21352" t="str">
            <v>Data Scientist</v>
          </cell>
          <cell r="H21352">
            <v>45033.751828703702</v>
          </cell>
        </row>
        <row r="21353">
          <cell r="A21353" t="str">
            <v>Data Engineer</v>
          </cell>
          <cell r="H21353">
            <v>45072.444953703707</v>
          </cell>
        </row>
        <row r="21354">
          <cell r="A21354" t="str">
            <v>Data Engineer</v>
          </cell>
          <cell r="H21354">
            <v>45117.504861111112</v>
          </cell>
        </row>
        <row r="21355">
          <cell r="A21355" t="str">
            <v>Data Scientist</v>
          </cell>
          <cell r="H21355">
            <v>45155.33625</v>
          </cell>
        </row>
        <row r="21356">
          <cell r="A21356" t="str">
            <v>Data Scientist</v>
          </cell>
          <cell r="H21356">
            <v>45110.89607638889</v>
          </cell>
        </row>
        <row r="21357">
          <cell r="A21357" t="str">
            <v>Data Scientist</v>
          </cell>
          <cell r="H21357">
            <v>45187.085405092592</v>
          </cell>
        </row>
        <row r="21358">
          <cell r="A21358" t="str">
            <v>Data Analyst</v>
          </cell>
          <cell r="H21358">
            <v>45119.917129629634</v>
          </cell>
        </row>
        <row r="21359">
          <cell r="A21359" t="str">
            <v>Data Analyst</v>
          </cell>
          <cell r="H21359">
            <v>45078.920023148137</v>
          </cell>
        </row>
        <row r="21360">
          <cell r="A21360" t="str">
            <v>Data Scientist</v>
          </cell>
          <cell r="H21360">
            <v>45166.252685185187</v>
          </cell>
        </row>
        <row r="21361">
          <cell r="A21361" t="str">
            <v>Senior Data Engineer</v>
          </cell>
          <cell r="H21361">
            <v>44970.039155092592</v>
          </cell>
        </row>
        <row r="21362">
          <cell r="A21362" t="str">
            <v>Data Analyst</v>
          </cell>
          <cell r="H21362">
            <v>45049.958553240736</v>
          </cell>
        </row>
        <row r="21363">
          <cell r="A21363" t="str">
            <v>Data Scientist</v>
          </cell>
          <cell r="H21363">
            <v>44932.7112037037</v>
          </cell>
        </row>
        <row r="21364">
          <cell r="A21364" t="str">
            <v>Data Analyst</v>
          </cell>
          <cell r="H21364">
            <v>45245.543171296304</v>
          </cell>
        </row>
        <row r="21365">
          <cell r="A21365" t="str">
            <v>Data Engineer</v>
          </cell>
          <cell r="H21365">
            <v>45085.031018518523</v>
          </cell>
        </row>
        <row r="21366">
          <cell r="A21366" t="str">
            <v>Senior Data Engineer</v>
          </cell>
          <cell r="H21366">
            <v>44964.615856481483</v>
          </cell>
        </row>
        <row r="21367">
          <cell r="A21367" t="str">
            <v>Senior Data Scientist</v>
          </cell>
          <cell r="H21367">
            <v>45270.620810185188</v>
          </cell>
        </row>
        <row r="21368">
          <cell r="A21368" t="str">
            <v>Data Analyst</v>
          </cell>
          <cell r="H21368">
            <v>45039.293553240743</v>
          </cell>
        </row>
        <row r="21369">
          <cell r="A21369" t="str">
            <v>Business Analyst</v>
          </cell>
          <cell r="H21369">
            <v>44996.880115740743</v>
          </cell>
        </row>
        <row r="21370">
          <cell r="A21370" t="str">
            <v>Data Engineer</v>
          </cell>
          <cell r="H21370">
            <v>45169.510601851849</v>
          </cell>
        </row>
        <row r="21371">
          <cell r="A21371" t="str">
            <v>Data Analyst</v>
          </cell>
          <cell r="H21371">
            <v>45275.926018518519</v>
          </cell>
        </row>
        <row r="21372">
          <cell r="A21372" t="str">
            <v>Data Analyst</v>
          </cell>
          <cell r="H21372">
            <v>45148.96634259259</v>
          </cell>
        </row>
        <row r="21373">
          <cell r="A21373" t="str">
            <v>Data Engineer</v>
          </cell>
          <cell r="H21373">
            <v>45079.922013888892</v>
          </cell>
        </row>
        <row r="21374">
          <cell r="A21374" t="str">
            <v>Business Analyst</v>
          </cell>
          <cell r="H21374">
            <v>45104.656157407408</v>
          </cell>
        </row>
        <row r="21375">
          <cell r="A21375" t="str">
            <v>Data Analyst</v>
          </cell>
          <cell r="H21375">
            <v>45202.168043981481</v>
          </cell>
        </row>
        <row r="21376">
          <cell r="A21376" t="str">
            <v>Data Scientist</v>
          </cell>
          <cell r="H21376">
            <v>45171.377905092602</v>
          </cell>
        </row>
        <row r="21377">
          <cell r="A21377" t="str">
            <v>Data Engineer</v>
          </cell>
          <cell r="H21377">
            <v>44933.300567129627</v>
          </cell>
        </row>
        <row r="21378">
          <cell r="A21378" t="str">
            <v>Senior Data Engineer</v>
          </cell>
          <cell r="H21378">
            <v>45051.28502314815</v>
          </cell>
        </row>
        <row r="21379">
          <cell r="A21379" t="str">
            <v>Data Analyst</v>
          </cell>
          <cell r="H21379">
            <v>45196.834097222221</v>
          </cell>
        </row>
        <row r="21380">
          <cell r="A21380" t="str">
            <v>Senior Data Analyst</v>
          </cell>
          <cell r="H21380">
            <v>45177.986574074072</v>
          </cell>
        </row>
        <row r="21381">
          <cell r="A21381" t="str">
            <v>Data Scientist</v>
          </cell>
          <cell r="H21381">
            <v>45113.293587962973</v>
          </cell>
        </row>
        <row r="21382">
          <cell r="A21382" t="str">
            <v>Data Engineer</v>
          </cell>
          <cell r="H21382">
            <v>45248.089583333327</v>
          </cell>
        </row>
        <row r="21383">
          <cell r="A21383" t="str">
            <v>Data Analyst</v>
          </cell>
          <cell r="H21383">
            <v>45221.250196759262</v>
          </cell>
        </row>
        <row r="21384">
          <cell r="A21384" t="str">
            <v>Data Scientist</v>
          </cell>
          <cell r="H21384">
            <v>45005.740081018521</v>
          </cell>
        </row>
        <row r="21385">
          <cell r="A21385" t="str">
            <v>Data Analyst</v>
          </cell>
          <cell r="H21385">
            <v>45278.966053240743</v>
          </cell>
        </row>
        <row r="21386">
          <cell r="A21386" t="str">
            <v>Data Analyst</v>
          </cell>
          <cell r="H21386">
            <v>45104.792881944442</v>
          </cell>
        </row>
        <row r="21387">
          <cell r="A21387" t="str">
            <v>Data Scientist</v>
          </cell>
          <cell r="H21387">
            <v>45097.668900462973</v>
          </cell>
        </row>
        <row r="21388">
          <cell r="A21388" t="str">
            <v>Data Analyst</v>
          </cell>
          <cell r="H21388">
            <v>45027.625104166669</v>
          </cell>
        </row>
        <row r="21389">
          <cell r="A21389" t="str">
            <v>Senior Data Engineer</v>
          </cell>
          <cell r="H21389">
            <v>45159.431238425917</v>
          </cell>
        </row>
        <row r="21390">
          <cell r="A21390" t="str">
            <v>Data Analyst</v>
          </cell>
          <cell r="H21390">
            <v>45159.792025462957</v>
          </cell>
        </row>
        <row r="21391">
          <cell r="A21391" t="str">
            <v>Data Scientist</v>
          </cell>
          <cell r="H21391">
            <v>45050.815312500003</v>
          </cell>
        </row>
        <row r="21392">
          <cell r="A21392" t="str">
            <v>Data Scientist</v>
          </cell>
          <cell r="H21392">
            <v>45089.501805555563</v>
          </cell>
        </row>
        <row r="21393">
          <cell r="A21393" t="str">
            <v>Data Scientist</v>
          </cell>
          <cell r="H21393">
            <v>45232.77920138889</v>
          </cell>
        </row>
        <row r="21394">
          <cell r="A21394" t="str">
            <v>Data Scientist</v>
          </cell>
          <cell r="H21394">
            <v>45086.835462962961</v>
          </cell>
        </row>
        <row r="21395">
          <cell r="A21395" t="str">
            <v>Senior Data Analyst</v>
          </cell>
          <cell r="H21395">
            <v>45008.917349537027</v>
          </cell>
        </row>
        <row r="21396">
          <cell r="A21396" t="str">
            <v>Data Scientist</v>
          </cell>
          <cell r="H21396">
            <v>45273.420613425929</v>
          </cell>
        </row>
        <row r="21397">
          <cell r="A21397" t="str">
            <v>Data Scientist</v>
          </cell>
          <cell r="H21397">
            <v>45265.027002314811</v>
          </cell>
        </row>
        <row r="21398">
          <cell r="A21398" t="str">
            <v>Data Analyst</v>
          </cell>
          <cell r="H21398">
            <v>45167.780185185176</v>
          </cell>
        </row>
        <row r="21399">
          <cell r="A21399" t="str">
            <v>Data Analyst</v>
          </cell>
          <cell r="H21399">
            <v>45271.708344907413</v>
          </cell>
        </row>
        <row r="21400">
          <cell r="A21400" t="str">
            <v>Data Analyst</v>
          </cell>
          <cell r="H21400">
            <v>44928.334745370368</v>
          </cell>
        </row>
        <row r="21401">
          <cell r="A21401" t="str">
            <v>Senior Data Scientist</v>
          </cell>
          <cell r="H21401">
            <v>44964.295428240737</v>
          </cell>
        </row>
        <row r="21402">
          <cell r="A21402" t="str">
            <v>Senior Data Analyst</v>
          </cell>
          <cell r="H21402">
            <v>44929.980046296303</v>
          </cell>
        </row>
        <row r="21403">
          <cell r="A21403" t="str">
            <v>Senior Data Analyst</v>
          </cell>
          <cell r="H21403">
            <v>45105.64980324074</v>
          </cell>
        </row>
        <row r="21404">
          <cell r="A21404" t="str">
            <v>Data Analyst</v>
          </cell>
          <cell r="H21404">
            <v>45140.501712962963</v>
          </cell>
        </row>
        <row r="21405">
          <cell r="A21405" t="str">
            <v>Data Analyst</v>
          </cell>
          <cell r="H21405">
            <v>45230.915127314824</v>
          </cell>
        </row>
        <row r="21406">
          <cell r="A21406" t="str">
            <v>Data Engineer</v>
          </cell>
          <cell r="H21406">
            <v>45053.013854166667</v>
          </cell>
        </row>
        <row r="21407">
          <cell r="A21407" t="str">
            <v>Data Engineer</v>
          </cell>
          <cell r="H21407">
            <v>45078.898009259261</v>
          </cell>
        </row>
        <row r="21408">
          <cell r="A21408" t="str">
            <v>Software Engineer</v>
          </cell>
          <cell r="H21408">
            <v>45259.432696759257</v>
          </cell>
        </row>
        <row r="21409">
          <cell r="A21409" t="str">
            <v>Data Scientist</v>
          </cell>
          <cell r="H21409">
            <v>45044.41914351852</v>
          </cell>
        </row>
        <row r="21410">
          <cell r="A21410" t="str">
            <v>Data Analyst</v>
          </cell>
          <cell r="H21410">
            <v>45037.579976851863</v>
          </cell>
        </row>
        <row r="21411">
          <cell r="A21411" t="str">
            <v>Software Engineer</v>
          </cell>
          <cell r="H21411">
            <v>45128.291979166657</v>
          </cell>
        </row>
        <row r="21412">
          <cell r="A21412" t="str">
            <v>Data Scientist</v>
          </cell>
          <cell r="H21412">
            <v>45022.456631944442</v>
          </cell>
        </row>
        <row r="21413">
          <cell r="A21413" t="str">
            <v>Senior Data Scientist</v>
          </cell>
          <cell r="H21413">
            <v>45207.251006944447</v>
          </cell>
        </row>
        <row r="21414">
          <cell r="A21414" t="str">
            <v>Data Scientist</v>
          </cell>
          <cell r="H21414">
            <v>45078.516423611109</v>
          </cell>
        </row>
        <row r="21415">
          <cell r="A21415" t="str">
            <v>Business Analyst</v>
          </cell>
          <cell r="H21415">
            <v>45226.500625000001</v>
          </cell>
        </row>
        <row r="21416">
          <cell r="A21416" t="str">
            <v>Senior Data Analyst</v>
          </cell>
          <cell r="H21416">
            <v>45149.318912037037</v>
          </cell>
        </row>
        <row r="21417">
          <cell r="A21417" t="str">
            <v>Data Analyst</v>
          </cell>
          <cell r="H21417">
            <v>45057.501689814817</v>
          </cell>
        </row>
        <row r="21418">
          <cell r="A21418" t="str">
            <v>Data Analyst</v>
          </cell>
          <cell r="H21418">
            <v>45043.085740740738</v>
          </cell>
        </row>
        <row r="21419">
          <cell r="A21419" t="str">
            <v>Data Scientist</v>
          </cell>
          <cell r="H21419">
            <v>45036.017777777779</v>
          </cell>
        </row>
        <row r="21420">
          <cell r="A21420" t="str">
            <v>Data Analyst</v>
          </cell>
          <cell r="H21420">
            <v>45106.839675925927</v>
          </cell>
        </row>
        <row r="21421">
          <cell r="A21421" t="str">
            <v>Data Scientist</v>
          </cell>
          <cell r="H21421">
            <v>45261.334467592591</v>
          </cell>
        </row>
        <row r="21422">
          <cell r="A21422" t="str">
            <v>Data Engineer</v>
          </cell>
          <cell r="H21422">
            <v>45209.673993055563</v>
          </cell>
        </row>
        <row r="21423">
          <cell r="A21423" t="str">
            <v>Data Analyst</v>
          </cell>
          <cell r="H21423">
            <v>45254.375081018523</v>
          </cell>
        </row>
        <row r="21424">
          <cell r="A21424" t="str">
            <v>Senior Data Analyst</v>
          </cell>
          <cell r="H21424">
            <v>45107.00099537037</v>
          </cell>
        </row>
        <row r="21425">
          <cell r="A21425" t="str">
            <v>Data Analyst</v>
          </cell>
          <cell r="H21425">
            <v>44942.762025462973</v>
          </cell>
        </row>
        <row r="21426">
          <cell r="A21426" t="str">
            <v>Data Scientist</v>
          </cell>
          <cell r="H21426">
            <v>45236.882418981477</v>
          </cell>
        </row>
        <row r="21427">
          <cell r="A21427" t="str">
            <v>Data Analyst</v>
          </cell>
          <cell r="H21427">
            <v>45168.292349537027</v>
          </cell>
        </row>
        <row r="21428">
          <cell r="A21428" t="str">
            <v>Data Engineer</v>
          </cell>
          <cell r="H21428">
            <v>45089.729768518519</v>
          </cell>
        </row>
        <row r="21429">
          <cell r="A21429" t="str">
            <v>Data Scientist</v>
          </cell>
          <cell r="H21429">
            <v>45189.869652777779</v>
          </cell>
        </row>
        <row r="21430">
          <cell r="A21430" t="str">
            <v>Data Analyst</v>
          </cell>
          <cell r="H21430">
            <v>45127.917002314818</v>
          </cell>
        </row>
        <row r="21431">
          <cell r="A21431" t="str">
            <v>Data Analyst</v>
          </cell>
          <cell r="H21431">
            <v>44931.871203703697</v>
          </cell>
        </row>
        <row r="21432">
          <cell r="A21432" t="str">
            <v>Data Engineer</v>
          </cell>
          <cell r="H21432">
            <v>45006.308009259257</v>
          </cell>
        </row>
        <row r="21433">
          <cell r="A21433" t="str">
            <v>Data Analyst</v>
          </cell>
          <cell r="H21433">
            <v>44974.417962962973</v>
          </cell>
        </row>
        <row r="21434">
          <cell r="A21434" t="str">
            <v>Data Scientist</v>
          </cell>
          <cell r="H21434">
            <v>45149.652592592603</v>
          </cell>
        </row>
        <row r="21435">
          <cell r="A21435" t="str">
            <v>Data Analyst</v>
          </cell>
          <cell r="H21435">
            <v>45142.583356481482</v>
          </cell>
        </row>
        <row r="21436">
          <cell r="A21436" t="str">
            <v>Senior Data Analyst</v>
          </cell>
          <cell r="H21436">
            <v>45114.583865740737</v>
          </cell>
        </row>
        <row r="21437">
          <cell r="A21437" t="str">
            <v>Data Engineer</v>
          </cell>
          <cell r="H21437">
            <v>44944.742951388893</v>
          </cell>
        </row>
        <row r="21438">
          <cell r="A21438" t="str">
            <v>Senior Data Analyst</v>
          </cell>
          <cell r="H21438">
            <v>45244.625833333332</v>
          </cell>
        </row>
        <row r="21439">
          <cell r="A21439" t="str">
            <v>Data Analyst</v>
          </cell>
          <cell r="H21439">
            <v>45210.690868055557</v>
          </cell>
        </row>
        <row r="21440">
          <cell r="A21440" t="str">
            <v>Data Analyst</v>
          </cell>
          <cell r="H21440">
            <v>45008.375914351847</v>
          </cell>
        </row>
        <row r="21441">
          <cell r="A21441" t="str">
            <v>Data Analyst</v>
          </cell>
          <cell r="H21441">
            <v>45267.834664351853</v>
          </cell>
        </row>
        <row r="21442">
          <cell r="A21442" t="str">
            <v>Data Scientist</v>
          </cell>
          <cell r="H21442">
            <v>45135.984756944446</v>
          </cell>
        </row>
        <row r="21443">
          <cell r="A21443" t="str">
            <v>Senior Data Analyst</v>
          </cell>
          <cell r="H21443">
            <v>45212.013159722221</v>
          </cell>
        </row>
        <row r="21444">
          <cell r="A21444" t="str">
            <v>Business Analyst</v>
          </cell>
          <cell r="H21444">
            <v>45104.875891203701</v>
          </cell>
        </row>
        <row r="21445">
          <cell r="A21445" t="str">
            <v>Data Scientist</v>
          </cell>
          <cell r="H21445">
            <v>44973.836817129632</v>
          </cell>
        </row>
        <row r="21446">
          <cell r="A21446" t="str">
            <v>Data Analyst</v>
          </cell>
          <cell r="H21446">
            <v>45118.959351851852</v>
          </cell>
        </row>
        <row r="21447">
          <cell r="A21447" t="str">
            <v>Data Analyst</v>
          </cell>
          <cell r="H21447">
            <v>45146.626145833332</v>
          </cell>
        </row>
        <row r="21448">
          <cell r="A21448" t="str">
            <v>Senior Data Analyst</v>
          </cell>
          <cell r="H21448">
            <v>45035.875949074078</v>
          </cell>
        </row>
        <row r="21449">
          <cell r="A21449" t="str">
            <v>Data Analyst</v>
          </cell>
          <cell r="H21449">
            <v>45240.307453703703</v>
          </cell>
        </row>
        <row r="21450">
          <cell r="A21450" t="str">
            <v>Data Analyst</v>
          </cell>
          <cell r="H21450">
            <v>45090.792557870373</v>
          </cell>
        </row>
        <row r="21451">
          <cell r="A21451" t="str">
            <v>Data Scientist</v>
          </cell>
          <cell r="H21451">
            <v>45099.585972222223</v>
          </cell>
        </row>
        <row r="21452">
          <cell r="A21452" t="str">
            <v>Senior Data Scientist</v>
          </cell>
          <cell r="H21452">
            <v>45031.418333333328</v>
          </cell>
        </row>
        <row r="21453">
          <cell r="A21453" t="str">
            <v>Senior Data Analyst</v>
          </cell>
          <cell r="H21453">
            <v>45275.502106481479</v>
          </cell>
        </row>
        <row r="21454">
          <cell r="A21454" t="str">
            <v>Business Analyst</v>
          </cell>
          <cell r="H21454">
            <v>45175.625810185193</v>
          </cell>
        </row>
        <row r="21455">
          <cell r="A21455" t="str">
            <v>Data Analyst</v>
          </cell>
          <cell r="H21455">
            <v>45189.29179398148</v>
          </cell>
        </row>
        <row r="21456">
          <cell r="A21456" t="str">
            <v>Data Analyst</v>
          </cell>
          <cell r="H21456">
            <v>45125.917337962957</v>
          </cell>
        </row>
        <row r="21457">
          <cell r="A21457" t="str">
            <v>Data Analyst</v>
          </cell>
          <cell r="H21457">
            <v>45245.292256944442</v>
          </cell>
        </row>
        <row r="21458">
          <cell r="A21458" t="str">
            <v>Data Scientist</v>
          </cell>
          <cell r="H21458">
            <v>45272.347500000003</v>
          </cell>
        </row>
        <row r="21459">
          <cell r="A21459" t="str">
            <v>Data Engineer</v>
          </cell>
          <cell r="H21459">
            <v>45281.086574074077</v>
          </cell>
        </row>
        <row r="21460">
          <cell r="A21460" t="str">
            <v>Senior Data Scientist</v>
          </cell>
          <cell r="H21460">
            <v>45029.752523148149</v>
          </cell>
        </row>
        <row r="21461">
          <cell r="A21461" t="str">
            <v>Senior Data Scientist</v>
          </cell>
          <cell r="H21461">
            <v>44939.295266203713</v>
          </cell>
        </row>
        <row r="21462">
          <cell r="A21462" t="str">
            <v>Data Scientist</v>
          </cell>
          <cell r="H21462">
            <v>45245.780543981477</v>
          </cell>
        </row>
        <row r="21463">
          <cell r="A21463" t="str">
            <v>Senior Data Scientist</v>
          </cell>
          <cell r="H21463">
            <v>45211.878009259257</v>
          </cell>
        </row>
        <row r="21464">
          <cell r="A21464" t="str">
            <v>Data Analyst</v>
          </cell>
          <cell r="H21464">
            <v>45264.416828703703</v>
          </cell>
        </row>
        <row r="21465">
          <cell r="A21465" t="str">
            <v>Data Engineer</v>
          </cell>
          <cell r="H21465">
            <v>45112.67454861111</v>
          </cell>
        </row>
        <row r="21466">
          <cell r="A21466" t="str">
            <v>Data Scientist</v>
          </cell>
          <cell r="H21466">
            <v>45103.919340277767</v>
          </cell>
        </row>
        <row r="21467">
          <cell r="A21467" t="str">
            <v>Senior Data Scientist</v>
          </cell>
          <cell r="H21467">
            <v>44945.910879629628</v>
          </cell>
        </row>
        <row r="21468">
          <cell r="A21468" t="str">
            <v>Data Scientist</v>
          </cell>
          <cell r="H21468">
            <v>45079.003564814811</v>
          </cell>
        </row>
        <row r="21469">
          <cell r="A21469" t="str">
            <v>Data Engineer</v>
          </cell>
          <cell r="H21469">
            <v>45124.011863425927</v>
          </cell>
        </row>
        <row r="21470">
          <cell r="A21470" t="str">
            <v>Data Scientist</v>
          </cell>
          <cell r="H21470">
            <v>45078.878391203703</v>
          </cell>
        </row>
        <row r="21471">
          <cell r="A21471" t="str">
            <v>Data Scientist</v>
          </cell>
          <cell r="H21471">
            <v>45167.668877314813</v>
          </cell>
        </row>
        <row r="21472">
          <cell r="A21472" t="str">
            <v>Machine Learning Engineer</v>
          </cell>
          <cell r="H21472">
            <v>44966.168333333328</v>
          </cell>
        </row>
        <row r="21473">
          <cell r="A21473" t="str">
            <v>Data Analyst</v>
          </cell>
          <cell r="H21473">
            <v>44993.708368055559</v>
          </cell>
        </row>
        <row r="21474">
          <cell r="A21474" t="str">
            <v>Data Analyst</v>
          </cell>
          <cell r="H21474">
            <v>45208.292060185187</v>
          </cell>
        </row>
        <row r="21475">
          <cell r="A21475" t="str">
            <v>Data Scientist</v>
          </cell>
          <cell r="H21475">
            <v>45236.383819444447</v>
          </cell>
        </row>
        <row r="21476">
          <cell r="A21476" t="str">
            <v>Business Analyst</v>
          </cell>
          <cell r="H21476">
            <v>45149.334050925929</v>
          </cell>
        </row>
        <row r="21477">
          <cell r="A21477" t="str">
            <v>Data Engineer</v>
          </cell>
          <cell r="H21477">
            <v>45079.965636574067</v>
          </cell>
        </row>
        <row r="21478">
          <cell r="A21478" t="str">
            <v>Data Analyst</v>
          </cell>
          <cell r="H21478">
            <v>45078.557766203703</v>
          </cell>
        </row>
        <row r="21479">
          <cell r="A21479" t="str">
            <v>Data Scientist</v>
          </cell>
          <cell r="H21479">
            <v>45096.920578703714</v>
          </cell>
        </row>
        <row r="21480">
          <cell r="A21480" t="str">
            <v>Data Scientist</v>
          </cell>
          <cell r="H21480">
            <v>44965.752314814818</v>
          </cell>
        </row>
        <row r="21481">
          <cell r="A21481" t="str">
            <v>Data Engineer</v>
          </cell>
          <cell r="H21481">
            <v>45113.556631944448</v>
          </cell>
        </row>
        <row r="21482">
          <cell r="A21482" t="str">
            <v>Data Engineer</v>
          </cell>
          <cell r="H21482">
            <v>45104.560798611114</v>
          </cell>
        </row>
        <row r="21483">
          <cell r="A21483" t="str">
            <v>Data Scientist</v>
          </cell>
          <cell r="H21483">
            <v>45105.667673611111</v>
          </cell>
        </row>
        <row r="21484">
          <cell r="A21484" t="str">
            <v>Data Engineer</v>
          </cell>
          <cell r="H21484">
            <v>45103.407638888893</v>
          </cell>
        </row>
        <row r="21485">
          <cell r="A21485" t="str">
            <v>Senior Data Scientist</v>
          </cell>
          <cell r="H21485">
            <v>45056.628518518519</v>
          </cell>
        </row>
        <row r="21486">
          <cell r="A21486" t="str">
            <v>Data Engineer</v>
          </cell>
          <cell r="H21486">
            <v>45056.478043981479</v>
          </cell>
        </row>
        <row r="21487">
          <cell r="A21487" t="str">
            <v>Data Engineer</v>
          </cell>
          <cell r="H21487">
            <v>45090.44332175926</v>
          </cell>
        </row>
        <row r="21488">
          <cell r="A21488" t="str">
            <v>Data Analyst</v>
          </cell>
          <cell r="H21488">
            <v>45243.875081018523</v>
          </cell>
        </row>
        <row r="21489">
          <cell r="A21489" t="str">
            <v>Data Scientist</v>
          </cell>
          <cell r="H21489">
            <v>45248.51357638889</v>
          </cell>
        </row>
        <row r="21490">
          <cell r="A21490" t="str">
            <v>Data Scientist</v>
          </cell>
          <cell r="H21490">
            <v>44948.004918981482</v>
          </cell>
        </row>
        <row r="21491">
          <cell r="A21491" t="str">
            <v>Data Analyst</v>
          </cell>
          <cell r="H21491">
            <v>45236.958831018521</v>
          </cell>
        </row>
        <row r="21492">
          <cell r="A21492" t="str">
            <v>Data Analyst</v>
          </cell>
          <cell r="H21492">
            <v>45014.876736111109</v>
          </cell>
        </row>
        <row r="21493">
          <cell r="A21493" t="str">
            <v>Data Analyst</v>
          </cell>
          <cell r="H21493">
            <v>45187.986898148149</v>
          </cell>
        </row>
        <row r="21494">
          <cell r="A21494" t="str">
            <v>Machine Learning Engineer</v>
          </cell>
          <cell r="H21494">
            <v>45189.667210648149</v>
          </cell>
        </row>
        <row r="21495">
          <cell r="A21495" t="str">
            <v>Machine Learning Engineer</v>
          </cell>
          <cell r="H21495">
            <v>45107.670648148152</v>
          </cell>
        </row>
        <row r="21496">
          <cell r="A21496" t="str">
            <v>Data Engineer</v>
          </cell>
          <cell r="H21496">
            <v>44993.340196759258</v>
          </cell>
        </row>
        <row r="21497">
          <cell r="A21497" t="str">
            <v>Data Scientist</v>
          </cell>
          <cell r="H21497">
            <v>45076.919814814813</v>
          </cell>
        </row>
        <row r="21498">
          <cell r="A21498" t="str">
            <v>Data Analyst</v>
          </cell>
          <cell r="H21498">
            <v>45001.58357638889</v>
          </cell>
        </row>
        <row r="21499">
          <cell r="A21499" t="str">
            <v>Senior Data Scientist</v>
          </cell>
          <cell r="H21499">
            <v>45177.835243055553</v>
          </cell>
        </row>
        <row r="21500">
          <cell r="A21500" t="str">
            <v>Data Analyst</v>
          </cell>
          <cell r="H21500">
            <v>45106.917199074072</v>
          </cell>
        </row>
        <row r="21501">
          <cell r="A21501" t="str">
            <v>Data Analyst</v>
          </cell>
          <cell r="H21501">
            <v>45108.334120370368</v>
          </cell>
        </row>
        <row r="21502">
          <cell r="A21502" t="str">
            <v>Data Scientist</v>
          </cell>
          <cell r="H21502">
            <v>45154.843946759262</v>
          </cell>
        </row>
        <row r="21503">
          <cell r="A21503" t="str">
            <v>Data Engineer</v>
          </cell>
          <cell r="H21503">
            <v>45057.845972222232</v>
          </cell>
        </row>
        <row r="21504">
          <cell r="A21504" t="str">
            <v>Data Scientist</v>
          </cell>
          <cell r="H21504">
            <v>45265.877743055556</v>
          </cell>
        </row>
        <row r="21505">
          <cell r="A21505" t="str">
            <v>Data Analyst</v>
          </cell>
          <cell r="H21505">
            <v>45248.708726851852</v>
          </cell>
        </row>
        <row r="21506">
          <cell r="A21506" t="str">
            <v>Data Engineer</v>
          </cell>
          <cell r="H21506">
            <v>44971.684155092589</v>
          </cell>
        </row>
        <row r="21507">
          <cell r="A21507" t="str">
            <v>Data Analyst</v>
          </cell>
          <cell r="H21507">
            <v>45276.520798611113</v>
          </cell>
        </row>
        <row r="21508">
          <cell r="A21508" t="str">
            <v>Data Analyst</v>
          </cell>
          <cell r="H21508">
            <v>44992.835879629631</v>
          </cell>
        </row>
        <row r="21509">
          <cell r="A21509" t="str">
            <v>Data Scientist</v>
          </cell>
          <cell r="H21509">
            <v>45187.542245370372</v>
          </cell>
        </row>
        <row r="21510">
          <cell r="A21510" t="str">
            <v>Data Scientist</v>
          </cell>
          <cell r="H21510">
            <v>45124.835636574076</v>
          </cell>
        </row>
        <row r="21511">
          <cell r="A21511" t="str">
            <v>Data Engineer</v>
          </cell>
          <cell r="H21511">
            <v>45072.172037037039</v>
          </cell>
        </row>
        <row r="21512">
          <cell r="A21512" t="str">
            <v>Data Analyst</v>
          </cell>
          <cell r="H21512">
            <v>45229.75</v>
          </cell>
        </row>
        <row r="21513">
          <cell r="A21513" t="str">
            <v>Data Engineer</v>
          </cell>
          <cell r="H21513">
            <v>45224.459490740737</v>
          </cell>
        </row>
        <row r="21514">
          <cell r="A21514" t="str">
            <v>Data Analyst</v>
          </cell>
          <cell r="H21514">
            <v>45229.084039351852</v>
          </cell>
        </row>
        <row r="21515">
          <cell r="A21515" t="str">
            <v>Data Analyst</v>
          </cell>
          <cell r="H21515">
            <v>45079.626759259263</v>
          </cell>
        </row>
        <row r="21516">
          <cell r="A21516" t="str">
            <v>Senior Data Scientist</v>
          </cell>
          <cell r="H21516">
            <v>45085.293576388889</v>
          </cell>
        </row>
        <row r="21517">
          <cell r="A21517" t="str">
            <v>Data Analyst</v>
          </cell>
          <cell r="H21517">
            <v>45142.083356481482</v>
          </cell>
        </row>
        <row r="21518">
          <cell r="A21518" t="str">
            <v>Data Engineer</v>
          </cell>
          <cell r="H21518">
            <v>45005.677708333344</v>
          </cell>
        </row>
        <row r="21519">
          <cell r="A21519" t="str">
            <v>Data Analyst</v>
          </cell>
          <cell r="H21519">
            <v>45001.916909722233</v>
          </cell>
        </row>
        <row r="21520">
          <cell r="A21520" t="str">
            <v>Data Scientist</v>
          </cell>
          <cell r="H21520">
            <v>44938.672500000001</v>
          </cell>
        </row>
        <row r="21521">
          <cell r="A21521" t="str">
            <v>Business Analyst</v>
          </cell>
          <cell r="H21521">
            <v>45272.679247685177</v>
          </cell>
        </row>
        <row r="21522">
          <cell r="A21522" t="str">
            <v>Data Engineer</v>
          </cell>
          <cell r="H21522">
            <v>44981.376030092593</v>
          </cell>
        </row>
        <row r="21523">
          <cell r="A21523" t="str">
            <v>Data Scientist</v>
          </cell>
          <cell r="H21523">
            <v>44980.542766203696</v>
          </cell>
        </row>
        <row r="21524">
          <cell r="A21524" t="str">
            <v>Senior Data Engineer</v>
          </cell>
          <cell r="H21524">
            <v>45063.669953703713</v>
          </cell>
        </row>
        <row r="21525">
          <cell r="A21525" t="str">
            <v>Data Engineer</v>
          </cell>
          <cell r="H21525">
            <v>45210.256157407413</v>
          </cell>
        </row>
        <row r="21526">
          <cell r="A21526" t="str">
            <v>Data Engineer</v>
          </cell>
          <cell r="H21526">
            <v>45051.319664351853</v>
          </cell>
        </row>
        <row r="21527">
          <cell r="A21527" t="str">
            <v>Data Scientist</v>
          </cell>
          <cell r="H21527">
            <v>45266.765277777777</v>
          </cell>
        </row>
        <row r="21528">
          <cell r="A21528" t="str">
            <v>Data Analyst</v>
          </cell>
          <cell r="H21528">
            <v>45035.333437499998</v>
          </cell>
        </row>
        <row r="21529">
          <cell r="A21529" t="str">
            <v>Senior Data Analyst</v>
          </cell>
          <cell r="H21529">
            <v>45027.708287037043</v>
          </cell>
        </row>
        <row r="21530">
          <cell r="A21530" t="str">
            <v>Data Analyst</v>
          </cell>
          <cell r="H21530">
            <v>45190.667800925927</v>
          </cell>
        </row>
        <row r="21531">
          <cell r="A21531" t="str">
            <v>Data Analyst</v>
          </cell>
          <cell r="H21531">
            <v>45114.446747685193</v>
          </cell>
        </row>
        <row r="21532">
          <cell r="A21532" t="str">
            <v>Data Scientist</v>
          </cell>
          <cell r="H21532">
            <v>45116.583877314813</v>
          </cell>
        </row>
        <row r="21533">
          <cell r="A21533" t="str">
            <v>Data Analyst</v>
          </cell>
          <cell r="H21533">
            <v>45001.416909722233</v>
          </cell>
        </row>
        <row r="21534">
          <cell r="A21534" t="str">
            <v>Senior Data Analyst</v>
          </cell>
          <cell r="H21534">
            <v>44955.010208333333</v>
          </cell>
        </row>
        <row r="21535">
          <cell r="A21535" t="str">
            <v>Data Analyst</v>
          </cell>
          <cell r="H21535">
            <v>45022.709282407413</v>
          </cell>
        </row>
        <row r="21536">
          <cell r="A21536" t="str">
            <v>Data Scientist</v>
          </cell>
          <cell r="H21536">
            <v>45119.335601851853</v>
          </cell>
        </row>
        <row r="21537">
          <cell r="A21537" t="str">
            <v>Data Analyst</v>
          </cell>
          <cell r="H21537">
            <v>45200.083414351851</v>
          </cell>
        </row>
        <row r="21538">
          <cell r="A21538" t="str">
            <v>Senior Data Engineer</v>
          </cell>
          <cell r="H21538">
            <v>45202.387615740743</v>
          </cell>
        </row>
        <row r="21539">
          <cell r="A21539" t="str">
            <v>Data Analyst</v>
          </cell>
          <cell r="H21539">
            <v>45155.736666666657</v>
          </cell>
        </row>
        <row r="21540">
          <cell r="A21540" t="str">
            <v>Data Engineer</v>
          </cell>
          <cell r="H21540">
            <v>45148.582685185182</v>
          </cell>
        </row>
        <row r="21541">
          <cell r="A21541" t="str">
            <v>Data Analyst</v>
          </cell>
          <cell r="H21541">
            <v>44952.000844907408</v>
          </cell>
        </row>
        <row r="21542">
          <cell r="A21542" t="str">
            <v>Data Engineer</v>
          </cell>
          <cell r="H21542">
            <v>44964.937662037039</v>
          </cell>
        </row>
        <row r="21543">
          <cell r="A21543" t="str">
            <v>Data Analyst</v>
          </cell>
          <cell r="H21543">
            <v>45086.70952546296</v>
          </cell>
        </row>
        <row r="21544">
          <cell r="A21544" t="str">
            <v>Data Analyst</v>
          </cell>
          <cell r="H21544">
            <v>45086.084444444437</v>
          </cell>
        </row>
        <row r="21545">
          <cell r="A21545" t="str">
            <v>Software Engineer</v>
          </cell>
          <cell r="H21545">
            <v>45063.61078703704</v>
          </cell>
        </row>
        <row r="21546">
          <cell r="A21546" t="str">
            <v>Senior Data Analyst</v>
          </cell>
          <cell r="H21546">
            <v>44959.739131944443</v>
          </cell>
        </row>
        <row r="21547">
          <cell r="A21547" t="str">
            <v>Senior Data Scientist</v>
          </cell>
          <cell r="H21547">
            <v>45115.751377314817</v>
          </cell>
        </row>
        <row r="21548">
          <cell r="A21548" t="str">
            <v>Data Analyst</v>
          </cell>
          <cell r="H21548">
            <v>45126.751331018517</v>
          </cell>
        </row>
        <row r="21549">
          <cell r="A21549" t="str">
            <v>Data Engineer</v>
          </cell>
          <cell r="H21549">
            <v>45099.255347222221</v>
          </cell>
        </row>
        <row r="21550">
          <cell r="A21550" t="str">
            <v>Data Scientist</v>
          </cell>
          <cell r="H21550">
            <v>45229.960023148153</v>
          </cell>
        </row>
        <row r="21551">
          <cell r="A21551" t="str">
            <v>Data Analyst</v>
          </cell>
          <cell r="H21551">
            <v>45043.856365740743</v>
          </cell>
        </row>
        <row r="21552">
          <cell r="A21552" t="str">
            <v>Data Analyst</v>
          </cell>
          <cell r="H21552">
            <v>44945.771539351852</v>
          </cell>
        </row>
        <row r="21553">
          <cell r="A21553" t="str">
            <v>Data Analyst</v>
          </cell>
          <cell r="H21553">
            <v>44966.001122685193</v>
          </cell>
        </row>
        <row r="21554">
          <cell r="A21554" t="str">
            <v>Data Analyst</v>
          </cell>
          <cell r="H21554">
            <v>45161.003680555557</v>
          </cell>
        </row>
        <row r="21555">
          <cell r="A21555" t="str">
            <v>Data Scientist</v>
          </cell>
          <cell r="H21555">
            <v>45239.502418981479</v>
          </cell>
        </row>
        <row r="21556">
          <cell r="A21556" t="str">
            <v>Data Analyst</v>
          </cell>
          <cell r="H21556">
            <v>45011.019236111111</v>
          </cell>
        </row>
        <row r="21557">
          <cell r="A21557" t="str">
            <v>Data Analyst</v>
          </cell>
          <cell r="H21557">
            <v>45014.501863425918</v>
          </cell>
        </row>
        <row r="21558">
          <cell r="A21558" t="str">
            <v>Data Analyst</v>
          </cell>
          <cell r="H21558">
            <v>45037.29184027778</v>
          </cell>
        </row>
        <row r="21559">
          <cell r="A21559" t="str">
            <v>Data Scientist</v>
          </cell>
          <cell r="H21559">
            <v>45254.626736111109</v>
          </cell>
        </row>
        <row r="21560">
          <cell r="A21560" t="str">
            <v>Data Analyst</v>
          </cell>
          <cell r="H21560">
            <v>45252.626747685194</v>
          </cell>
        </row>
        <row r="21561">
          <cell r="A21561" t="str">
            <v>Data Scientist</v>
          </cell>
          <cell r="H21561">
            <v>45187.992858796293</v>
          </cell>
        </row>
        <row r="21562">
          <cell r="A21562" t="str">
            <v>Senior Data Analyst</v>
          </cell>
          <cell r="H21562">
            <v>44998.541828703703</v>
          </cell>
        </row>
        <row r="21563">
          <cell r="A21563" t="str">
            <v>Data Scientist</v>
          </cell>
          <cell r="H21563">
            <v>45148.589513888888</v>
          </cell>
        </row>
        <row r="21564">
          <cell r="A21564" t="str">
            <v>Data Scientist</v>
          </cell>
          <cell r="H21564">
            <v>45088.293645833342</v>
          </cell>
        </row>
        <row r="21565">
          <cell r="A21565" t="str">
            <v>Data Analyst</v>
          </cell>
          <cell r="H21565">
            <v>44965.622650462959</v>
          </cell>
        </row>
        <row r="21566">
          <cell r="A21566" t="str">
            <v>Data Engineer</v>
          </cell>
          <cell r="H21566">
            <v>44981.880949074082</v>
          </cell>
        </row>
        <row r="21567">
          <cell r="A21567" t="str">
            <v>Data Engineer</v>
          </cell>
          <cell r="H21567">
            <v>45204.504351851851</v>
          </cell>
        </row>
        <row r="21568">
          <cell r="A21568" t="str">
            <v>Data Scientist</v>
          </cell>
          <cell r="H21568">
            <v>45129.502488425933</v>
          </cell>
        </row>
        <row r="21569">
          <cell r="A21569" t="str">
            <v>Data Analyst</v>
          </cell>
          <cell r="H21569">
            <v>45171.347083333327</v>
          </cell>
        </row>
        <row r="21570">
          <cell r="A21570" t="str">
            <v>Data Engineer</v>
          </cell>
          <cell r="H21570">
            <v>45149.758379629631</v>
          </cell>
        </row>
        <row r="21571">
          <cell r="A21571" t="str">
            <v>Data Engineer</v>
          </cell>
          <cell r="H21571">
            <v>45042.008043981477</v>
          </cell>
        </row>
        <row r="21572">
          <cell r="A21572" t="str">
            <v>Data Analyst</v>
          </cell>
          <cell r="H21572">
            <v>45167.500856481478</v>
          </cell>
        </row>
        <row r="21573">
          <cell r="A21573" t="str">
            <v>Data Scientist</v>
          </cell>
          <cell r="H21573">
            <v>45285.292337962957</v>
          </cell>
        </row>
        <row r="21574">
          <cell r="A21574" t="str">
            <v>Data Scientist</v>
          </cell>
          <cell r="H21574">
            <v>45264.694930555554</v>
          </cell>
        </row>
        <row r="21575">
          <cell r="A21575" t="str">
            <v>Data Analyst</v>
          </cell>
          <cell r="H21575">
            <v>45278.542650462958</v>
          </cell>
        </row>
        <row r="21576">
          <cell r="A21576" t="str">
            <v>Data Analyst</v>
          </cell>
          <cell r="H21576">
            <v>45120.333287037043</v>
          </cell>
        </row>
        <row r="21577">
          <cell r="A21577" t="str">
            <v>Senior Data Scientist</v>
          </cell>
          <cell r="H21577">
            <v>45167.295995370368</v>
          </cell>
        </row>
        <row r="21578">
          <cell r="A21578" t="str">
            <v>Data Analyst</v>
          </cell>
          <cell r="H21578">
            <v>44935.682789351849</v>
          </cell>
        </row>
        <row r="21579">
          <cell r="A21579" t="str">
            <v>Data Analyst</v>
          </cell>
          <cell r="H21579">
            <v>44965.780694444453</v>
          </cell>
        </row>
        <row r="21580">
          <cell r="A21580" t="str">
            <v>Data Scientist</v>
          </cell>
          <cell r="H21580">
            <v>45170.596921296303</v>
          </cell>
        </row>
        <row r="21581">
          <cell r="A21581" t="str">
            <v>Data Scientist</v>
          </cell>
          <cell r="H21581">
            <v>44987.542743055557</v>
          </cell>
        </row>
        <row r="21582">
          <cell r="A21582" t="str">
            <v>Data Analyst</v>
          </cell>
          <cell r="H21582">
            <v>45133.544247685182</v>
          </cell>
        </row>
        <row r="21583">
          <cell r="A21583" t="str">
            <v>Data Scientist</v>
          </cell>
          <cell r="H21583">
            <v>45268.335578703707</v>
          </cell>
        </row>
        <row r="21584">
          <cell r="A21584" t="str">
            <v>Data Engineer</v>
          </cell>
          <cell r="H21584">
            <v>45125.292743055557</v>
          </cell>
        </row>
        <row r="21585">
          <cell r="A21585" t="str">
            <v>Data Analyst</v>
          </cell>
          <cell r="H21585">
            <v>45258.916608796288</v>
          </cell>
        </row>
        <row r="21586">
          <cell r="A21586" t="str">
            <v>Business Analyst</v>
          </cell>
          <cell r="H21586">
            <v>45044.376099537039</v>
          </cell>
        </row>
        <row r="21587">
          <cell r="A21587" t="str">
            <v>Data Analyst</v>
          </cell>
          <cell r="H21587">
            <v>45236.333414351851</v>
          </cell>
        </row>
        <row r="21588">
          <cell r="A21588" t="str">
            <v>Data Scientist</v>
          </cell>
          <cell r="H21588">
            <v>45238.474710648137</v>
          </cell>
        </row>
        <row r="21589">
          <cell r="A21589" t="str">
            <v>Senior Data Scientist</v>
          </cell>
          <cell r="H21589">
            <v>44972.459143518521</v>
          </cell>
        </row>
        <row r="21590">
          <cell r="A21590" t="str">
            <v>Senior Data Scientist</v>
          </cell>
          <cell r="H21590">
            <v>45104.877465277779</v>
          </cell>
        </row>
        <row r="21591">
          <cell r="A21591" t="str">
            <v>Business Analyst</v>
          </cell>
          <cell r="H21591">
            <v>45163.657650462963</v>
          </cell>
        </row>
        <row r="21592">
          <cell r="A21592" t="str">
            <v>Data Scientist</v>
          </cell>
          <cell r="H21592">
            <v>44989.753518518519</v>
          </cell>
        </row>
        <row r="21593">
          <cell r="A21593" t="str">
            <v>Data Analyst</v>
          </cell>
          <cell r="H21593">
            <v>45169.586030092592</v>
          </cell>
        </row>
        <row r="21594">
          <cell r="A21594" t="str">
            <v>Data Analyst</v>
          </cell>
          <cell r="H21594">
            <v>45008.829305555562</v>
          </cell>
        </row>
        <row r="21595">
          <cell r="A21595" t="str">
            <v>Data Engineer</v>
          </cell>
          <cell r="H21595">
            <v>45013.603726851848</v>
          </cell>
        </row>
        <row r="21596">
          <cell r="A21596" t="str">
            <v>Machine Learning Engineer</v>
          </cell>
          <cell r="H21596">
            <v>45030.29047453704</v>
          </cell>
        </row>
        <row r="21597">
          <cell r="A21597" t="str">
            <v>Data Scientist</v>
          </cell>
          <cell r="H21597">
            <v>44987.049444444441</v>
          </cell>
        </row>
        <row r="21598">
          <cell r="A21598" t="str">
            <v>Data Analyst</v>
          </cell>
          <cell r="H21598">
            <v>45287.751840277779</v>
          </cell>
        </row>
        <row r="21599">
          <cell r="A21599" t="str">
            <v>Business Analyst</v>
          </cell>
          <cell r="H21599">
            <v>45211.918564814812</v>
          </cell>
        </row>
        <row r="21600">
          <cell r="A21600" t="str">
            <v>Data Engineer</v>
          </cell>
          <cell r="H21600">
            <v>45272.101689814823</v>
          </cell>
        </row>
        <row r="21601">
          <cell r="A21601" t="str">
            <v>Business Analyst</v>
          </cell>
          <cell r="H21601">
            <v>45056.076666666668</v>
          </cell>
        </row>
        <row r="21602">
          <cell r="A21602" t="str">
            <v>Data Scientist</v>
          </cell>
          <cell r="H21602">
            <v>45055.509988425933</v>
          </cell>
        </row>
        <row r="21603">
          <cell r="A21603" t="str">
            <v>Data Scientist</v>
          </cell>
          <cell r="H21603">
            <v>44954.55296296296</v>
          </cell>
        </row>
        <row r="21604">
          <cell r="A21604" t="str">
            <v>Senior Data Scientist</v>
          </cell>
          <cell r="H21604">
            <v>45072.519594907397</v>
          </cell>
        </row>
        <row r="21605">
          <cell r="A21605" t="str">
            <v>Data Scientist</v>
          </cell>
          <cell r="H21605">
            <v>45050.919027777767</v>
          </cell>
        </row>
        <row r="21606">
          <cell r="A21606" t="str">
            <v>Data Engineer</v>
          </cell>
          <cell r="H21606">
            <v>45156.467465277783</v>
          </cell>
        </row>
        <row r="21607">
          <cell r="A21607" t="str">
            <v>Data Scientist</v>
          </cell>
          <cell r="H21607">
            <v>45145.105034722219</v>
          </cell>
        </row>
        <row r="21608">
          <cell r="A21608" t="str">
            <v>Data Engineer</v>
          </cell>
          <cell r="H21608">
            <v>44992.646828703713</v>
          </cell>
        </row>
        <row r="21609">
          <cell r="A21609" t="str">
            <v>Data Engineer</v>
          </cell>
          <cell r="H21609">
            <v>44964.511874999997</v>
          </cell>
        </row>
        <row r="21610">
          <cell r="A21610" t="str">
            <v>Data Analyst</v>
          </cell>
          <cell r="H21610">
            <v>45028.51972222222</v>
          </cell>
        </row>
        <row r="21611">
          <cell r="A21611" t="str">
            <v>Business Analyst</v>
          </cell>
          <cell r="H21611">
            <v>45211.596458333333</v>
          </cell>
        </row>
        <row r="21612">
          <cell r="A21612" t="str">
            <v>Data Engineer</v>
          </cell>
          <cell r="H21612">
            <v>44963.826192129629</v>
          </cell>
        </row>
        <row r="21613">
          <cell r="A21613" t="str">
            <v>Data Analyst</v>
          </cell>
          <cell r="H21613">
            <v>45146.834965277783</v>
          </cell>
        </row>
        <row r="21614">
          <cell r="A21614" t="str">
            <v>Data Scientist</v>
          </cell>
          <cell r="H21614">
            <v>45273.919548611113</v>
          </cell>
        </row>
        <row r="21615">
          <cell r="A21615" t="str">
            <v>Business Analyst</v>
          </cell>
          <cell r="H21615">
            <v>44998.667581018519</v>
          </cell>
        </row>
        <row r="21616">
          <cell r="A21616" t="str">
            <v>Data Analyst</v>
          </cell>
          <cell r="H21616">
            <v>45134.541643518518</v>
          </cell>
        </row>
        <row r="21617">
          <cell r="A21617" t="str">
            <v>Data Scientist</v>
          </cell>
          <cell r="H21617">
            <v>45124.836157407408</v>
          </cell>
        </row>
        <row r="21618">
          <cell r="A21618" t="str">
            <v>Data Analyst</v>
          </cell>
          <cell r="H21618">
            <v>45158.750150462962</v>
          </cell>
        </row>
        <row r="21619">
          <cell r="A21619" t="str">
            <v>Data Scientist</v>
          </cell>
          <cell r="H21619">
            <v>45214.377453703702</v>
          </cell>
        </row>
        <row r="21620">
          <cell r="A21620" t="str">
            <v>Data Scientist</v>
          </cell>
          <cell r="H21620">
            <v>44971.481608796297</v>
          </cell>
        </row>
        <row r="21621">
          <cell r="A21621" t="str">
            <v>Data Scientist</v>
          </cell>
          <cell r="H21621">
            <v>44984.876342592594</v>
          </cell>
        </row>
        <row r="21622">
          <cell r="A21622" t="str">
            <v>Data Analyst</v>
          </cell>
          <cell r="H21622">
            <v>45200.000081018523</v>
          </cell>
        </row>
        <row r="21623">
          <cell r="A21623" t="str">
            <v>Data Scientist</v>
          </cell>
          <cell r="H21623">
            <v>45208.671423611107</v>
          </cell>
        </row>
        <row r="21624">
          <cell r="A21624" t="str">
            <v>Senior Data Scientist</v>
          </cell>
          <cell r="H21624">
            <v>45247.460358796299</v>
          </cell>
        </row>
        <row r="21625">
          <cell r="A21625" t="str">
            <v>Business Analyst</v>
          </cell>
          <cell r="H21625">
            <v>45082.412094907413</v>
          </cell>
        </row>
        <row r="21626">
          <cell r="A21626" t="str">
            <v>Data Analyst</v>
          </cell>
          <cell r="H21626">
            <v>45156.41673611111</v>
          </cell>
        </row>
        <row r="21627">
          <cell r="A21627" t="str">
            <v>Data Scientist</v>
          </cell>
          <cell r="H21627">
            <v>45166.836122685178</v>
          </cell>
        </row>
        <row r="21628">
          <cell r="A21628" t="str">
            <v>Data Scientist</v>
          </cell>
          <cell r="H21628">
            <v>45071.544062499997</v>
          </cell>
        </row>
        <row r="21629">
          <cell r="A21629" t="str">
            <v>Senior Data Engineer</v>
          </cell>
          <cell r="H21629">
            <v>45050.97074074074</v>
          </cell>
        </row>
        <row r="21630">
          <cell r="A21630" t="str">
            <v>Data Analyst</v>
          </cell>
          <cell r="H21630">
            <v>45177.583807870367</v>
          </cell>
        </row>
        <row r="21631">
          <cell r="A21631" t="str">
            <v>Senior Data Scientist</v>
          </cell>
          <cell r="H21631">
            <v>45146.253391203703</v>
          </cell>
        </row>
        <row r="21632">
          <cell r="A21632" t="str">
            <v>Data Engineer</v>
          </cell>
          <cell r="H21632">
            <v>45016.296851851846</v>
          </cell>
        </row>
        <row r="21633">
          <cell r="A21633" t="str">
            <v>Data Engineer</v>
          </cell>
          <cell r="H21633">
            <v>45083.297349537039</v>
          </cell>
        </row>
        <row r="21634">
          <cell r="A21634" t="str">
            <v>Data Scientist</v>
          </cell>
          <cell r="H21634">
            <v>45084.995729166672</v>
          </cell>
        </row>
        <row r="21635">
          <cell r="A21635" t="str">
            <v>Data Analyst</v>
          </cell>
          <cell r="H21635">
            <v>45200.083738425928</v>
          </cell>
        </row>
        <row r="21636">
          <cell r="A21636" t="str">
            <v>Data Engineer</v>
          </cell>
          <cell r="H21636">
            <v>45286.628842592603</v>
          </cell>
        </row>
        <row r="21637">
          <cell r="A21637" t="str">
            <v>Data Analyst</v>
          </cell>
          <cell r="H21637">
            <v>44971.792002314818</v>
          </cell>
        </row>
        <row r="21638">
          <cell r="A21638" t="str">
            <v>Data Scientist</v>
          </cell>
          <cell r="H21638">
            <v>45224.470023148147</v>
          </cell>
        </row>
        <row r="21639">
          <cell r="A21639" t="str">
            <v>Data Scientist</v>
          </cell>
          <cell r="H21639">
            <v>44961.336180555547</v>
          </cell>
        </row>
        <row r="21640">
          <cell r="A21640" t="str">
            <v>Data Engineer</v>
          </cell>
          <cell r="H21640">
            <v>45125.587071759262</v>
          </cell>
        </row>
        <row r="21641">
          <cell r="A21641" t="str">
            <v>Data Analyst</v>
          </cell>
          <cell r="H21641">
            <v>45160.542662037027</v>
          </cell>
        </row>
        <row r="21642">
          <cell r="A21642" t="str">
            <v>Data Scientist</v>
          </cell>
          <cell r="H21642">
            <v>45205.543090277781</v>
          </cell>
        </row>
        <row r="21643">
          <cell r="A21643" t="str">
            <v>Data Scientist</v>
          </cell>
          <cell r="H21643">
            <v>45278.793368055558</v>
          </cell>
        </row>
        <row r="21644">
          <cell r="A21644" t="str">
            <v>Data Scientist</v>
          </cell>
          <cell r="H21644">
            <v>45151.585127314807</v>
          </cell>
        </row>
        <row r="21645">
          <cell r="A21645" t="str">
            <v>Data Analyst</v>
          </cell>
          <cell r="H21645">
            <v>44954.500740740739</v>
          </cell>
        </row>
        <row r="21646">
          <cell r="A21646" t="str">
            <v>Senior Data Engineer</v>
          </cell>
          <cell r="H21646">
            <v>45097.60015046296</v>
          </cell>
        </row>
        <row r="21647">
          <cell r="A21647" t="str">
            <v>Data Scientist</v>
          </cell>
          <cell r="H21647">
            <v>45152.961099537039</v>
          </cell>
        </row>
        <row r="21648">
          <cell r="A21648" t="str">
            <v>Data Scientist</v>
          </cell>
          <cell r="H21648">
            <v>45093.304849537039</v>
          </cell>
        </row>
        <row r="21649">
          <cell r="A21649" t="str">
            <v>Data Scientist</v>
          </cell>
          <cell r="H21649">
            <v>45167.629178240742</v>
          </cell>
        </row>
        <row r="21650">
          <cell r="A21650" t="str">
            <v>Senior Data Analyst</v>
          </cell>
          <cell r="H21650">
            <v>45103.334652777783</v>
          </cell>
        </row>
        <row r="21651">
          <cell r="A21651" t="str">
            <v>Data Analyst</v>
          </cell>
          <cell r="H21651">
            <v>44981.706412037027</v>
          </cell>
        </row>
        <row r="21652">
          <cell r="A21652" t="str">
            <v>Data Scientist</v>
          </cell>
          <cell r="H21652">
            <v>45229.084293981483</v>
          </cell>
        </row>
        <row r="21653">
          <cell r="A21653" t="str">
            <v>Business Analyst</v>
          </cell>
          <cell r="H21653">
            <v>45009.251851851863</v>
          </cell>
        </row>
        <row r="21654">
          <cell r="A21654" t="str">
            <v>Data Scientist</v>
          </cell>
          <cell r="H21654">
            <v>45291.000590277778</v>
          </cell>
        </row>
        <row r="21655">
          <cell r="A21655" t="str">
            <v>Data Engineer</v>
          </cell>
          <cell r="H21655">
            <v>44957.974224537043</v>
          </cell>
        </row>
        <row r="21656">
          <cell r="A21656" t="str">
            <v>Data Scientist</v>
          </cell>
          <cell r="H21656">
            <v>44991.768587962957</v>
          </cell>
        </row>
        <row r="21657">
          <cell r="A21657" t="str">
            <v>Senior Data Scientist</v>
          </cell>
          <cell r="H21657">
            <v>45016.762141203697</v>
          </cell>
        </row>
        <row r="21658">
          <cell r="A21658" t="str">
            <v>Data Analyst</v>
          </cell>
          <cell r="H21658">
            <v>45263.36347222222</v>
          </cell>
        </row>
        <row r="21659">
          <cell r="A21659" t="str">
            <v>Data Engineer</v>
          </cell>
          <cell r="H21659">
            <v>44959.590196759258</v>
          </cell>
        </row>
        <row r="21660">
          <cell r="A21660" t="str">
            <v>Data Analyst</v>
          </cell>
          <cell r="H21660">
            <v>44994.667604166672</v>
          </cell>
        </row>
        <row r="21661">
          <cell r="A21661" t="str">
            <v>Data Engineer</v>
          </cell>
          <cell r="H21661">
            <v>45027.577523148153</v>
          </cell>
        </row>
        <row r="21662">
          <cell r="A21662" t="str">
            <v>Senior Data Engineer</v>
          </cell>
          <cell r="H21662">
            <v>45121.715069444443</v>
          </cell>
        </row>
        <row r="21663">
          <cell r="A21663" t="str">
            <v>Data Scientist</v>
          </cell>
          <cell r="H21663">
            <v>45275.467326388891</v>
          </cell>
        </row>
        <row r="21664">
          <cell r="A21664" t="str">
            <v>Data Scientist</v>
          </cell>
          <cell r="H21664">
            <v>45273.976122685177</v>
          </cell>
        </row>
        <row r="21665">
          <cell r="A21665" t="str">
            <v>Data Scientist</v>
          </cell>
          <cell r="H21665">
            <v>44944.949652777781</v>
          </cell>
        </row>
        <row r="21666">
          <cell r="A21666" t="str">
            <v>Data Engineer</v>
          </cell>
          <cell r="H21666">
            <v>45257.351469907408</v>
          </cell>
        </row>
        <row r="21667">
          <cell r="A21667" t="str">
            <v>Data Analyst</v>
          </cell>
          <cell r="H21667">
            <v>45161.86310185185</v>
          </cell>
        </row>
        <row r="21668">
          <cell r="A21668" t="str">
            <v>Data Scientist</v>
          </cell>
          <cell r="H21668">
            <v>45226.251909722218</v>
          </cell>
        </row>
        <row r="21669">
          <cell r="A21669" t="str">
            <v>Data Scientist</v>
          </cell>
          <cell r="H21669">
            <v>45055.79954861111</v>
          </cell>
        </row>
        <row r="21670">
          <cell r="A21670" t="str">
            <v>Business Analyst</v>
          </cell>
          <cell r="H21670">
            <v>45143.428993055553</v>
          </cell>
        </row>
        <row r="21671">
          <cell r="A21671" t="str">
            <v>Data Analyst</v>
          </cell>
          <cell r="H21671">
            <v>45110.354108796288</v>
          </cell>
        </row>
        <row r="21672">
          <cell r="A21672" t="str">
            <v>Data Analyst</v>
          </cell>
          <cell r="H21672">
            <v>45147.875277777777</v>
          </cell>
        </row>
        <row r="21673">
          <cell r="A21673" t="str">
            <v>Machine Learning Engineer</v>
          </cell>
          <cell r="H21673">
            <v>45233.741909722223</v>
          </cell>
        </row>
        <row r="21674">
          <cell r="A21674" t="str">
            <v>Data Analyst</v>
          </cell>
          <cell r="H21674">
            <v>45234.375115740739</v>
          </cell>
        </row>
        <row r="21675">
          <cell r="A21675" t="str">
            <v>Data Analyst</v>
          </cell>
          <cell r="H21675">
            <v>45028.804166666669</v>
          </cell>
        </row>
        <row r="21676">
          <cell r="A21676" t="str">
            <v>Data Analyst</v>
          </cell>
          <cell r="H21676">
            <v>44998.583518518521</v>
          </cell>
        </row>
        <row r="21677">
          <cell r="A21677" t="str">
            <v>Data Analyst</v>
          </cell>
          <cell r="H21677">
            <v>45055.791909722233</v>
          </cell>
        </row>
        <row r="21678">
          <cell r="A21678" t="str">
            <v>Data Analyst</v>
          </cell>
          <cell r="H21678">
            <v>45201.683171296303</v>
          </cell>
        </row>
        <row r="21679">
          <cell r="A21679" t="str">
            <v>Data Scientist</v>
          </cell>
          <cell r="H21679">
            <v>45177.251018518517</v>
          </cell>
        </row>
        <row r="21680">
          <cell r="A21680" t="str">
            <v>Software Engineer</v>
          </cell>
          <cell r="H21680">
            <v>45113.730428240742</v>
          </cell>
        </row>
        <row r="21681">
          <cell r="A21681" t="str">
            <v>Data Scientist</v>
          </cell>
          <cell r="H21681">
            <v>45099.670185185183</v>
          </cell>
        </row>
        <row r="21682">
          <cell r="A21682" t="str">
            <v>Data Engineer</v>
          </cell>
          <cell r="H21682">
            <v>45077.880173611113</v>
          </cell>
        </row>
        <row r="21683">
          <cell r="A21683" t="str">
            <v>Data Analyst</v>
          </cell>
          <cell r="H21683">
            <v>44981.954942129632</v>
          </cell>
        </row>
        <row r="21684">
          <cell r="A21684" t="str">
            <v>Data Analyst</v>
          </cell>
          <cell r="H21684">
            <v>44954.458796296298</v>
          </cell>
        </row>
        <row r="21685">
          <cell r="A21685" t="str">
            <v>Data Analyst</v>
          </cell>
          <cell r="H21685">
            <v>45086.259965277779</v>
          </cell>
        </row>
        <row r="21686">
          <cell r="A21686" t="str">
            <v>Data Scientist</v>
          </cell>
          <cell r="H21686">
            <v>45120.668425925927</v>
          </cell>
        </row>
        <row r="21687">
          <cell r="A21687" t="str">
            <v>Data Engineer</v>
          </cell>
          <cell r="H21687">
            <v>44982.312824074077</v>
          </cell>
        </row>
        <row r="21688">
          <cell r="A21688" t="str">
            <v>Senior Data Engineer</v>
          </cell>
          <cell r="H21688">
            <v>45035.768368055556</v>
          </cell>
        </row>
        <row r="21689">
          <cell r="A21689" t="str">
            <v>Data Scientist</v>
          </cell>
          <cell r="H21689">
            <v>45121.376377314817</v>
          </cell>
        </row>
        <row r="21690">
          <cell r="A21690" t="str">
            <v>Data Analyst</v>
          </cell>
          <cell r="H21690">
            <v>45201.583437499998</v>
          </cell>
        </row>
        <row r="21691">
          <cell r="A21691" t="str">
            <v>Data Analyst</v>
          </cell>
          <cell r="H21691">
            <v>45206.252650462957</v>
          </cell>
        </row>
        <row r="21692">
          <cell r="A21692" t="str">
            <v>Data Analyst</v>
          </cell>
          <cell r="H21692">
            <v>45089.709409722222</v>
          </cell>
        </row>
        <row r="21693">
          <cell r="A21693" t="str">
            <v>Data Engineer</v>
          </cell>
          <cell r="H21693">
            <v>44933.143738425933</v>
          </cell>
        </row>
        <row r="21694">
          <cell r="A21694" t="str">
            <v>Data Analyst</v>
          </cell>
          <cell r="H21694">
            <v>44951.625104166669</v>
          </cell>
        </row>
        <row r="21695">
          <cell r="A21695" t="str">
            <v>Data Scientist</v>
          </cell>
          <cell r="H21695">
            <v>45252.337268518517</v>
          </cell>
        </row>
        <row r="21696">
          <cell r="A21696" t="str">
            <v>Senior Data Engineer</v>
          </cell>
          <cell r="H21696">
            <v>45002.085138888891</v>
          </cell>
        </row>
        <row r="21697">
          <cell r="A21697" t="str">
            <v>Data Analyst</v>
          </cell>
          <cell r="H21697">
            <v>45217.625023148154</v>
          </cell>
        </row>
        <row r="21698">
          <cell r="A21698" t="str">
            <v>Data Analyst</v>
          </cell>
          <cell r="H21698">
            <v>45027.625914351847</v>
          </cell>
        </row>
        <row r="21699">
          <cell r="A21699" t="str">
            <v>Business Analyst</v>
          </cell>
          <cell r="H21699">
            <v>45057.46234953704</v>
          </cell>
        </row>
        <row r="21700">
          <cell r="A21700" t="str">
            <v>Data Analyst</v>
          </cell>
          <cell r="H21700">
            <v>45077.667662037027</v>
          </cell>
        </row>
        <row r="21701">
          <cell r="A21701" t="str">
            <v>Data Engineer</v>
          </cell>
          <cell r="H21701">
            <v>45243.628692129627</v>
          </cell>
        </row>
        <row r="21702">
          <cell r="A21702" t="str">
            <v>Data Scientist</v>
          </cell>
          <cell r="H21702">
            <v>45232.779282407413</v>
          </cell>
        </row>
        <row r="21703">
          <cell r="A21703" t="str">
            <v>Machine Learning Engineer</v>
          </cell>
          <cell r="H21703">
            <v>45108.506377314807</v>
          </cell>
        </row>
        <row r="21704">
          <cell r="A21704" t="str">
            <v>Data Scientist</v>
          </cell>
          <cell r="H21704">
            <v>45051.847002314818</v>
          </cell>
        </row>
        <row r="21705">
          <cell r="A21705" t="str">
            <v>Data Analyst</v>
          </cell>
          <cell r="H21705">
            <v>45031.666828703703</v>
          </cell>
        </row>
        <row r="21706">
          <cell r="A21706" t="str">
            <v>Business Analyst</v>
          </cell>
          <cell r="H21706">
            <v>45114.917708333327</v>
          </cell>
        </row>
        <row r="21707">
          <cell r="A21707" t="str">
            <v>Data Analyst</v>
          </cell>
          <cell r="H21707">
            <v>45104.626215277778</v>
          </cell>
        </row>
        <row r="21708">
          <cell r="A21708" t="str">
            <v>Business Analyst</v>
          </cell>
          <cell r="H21708">
            <v>45197.334340277783</v>
          </cell>
        </row>
        <row r="21709">
          <cell r="A21709" t="str">
            <v>Data Analyst</v>
          </cell>
          <cell r="H21709">
            <v>45142.416875000003</v>
          </cell>
        </row>
        <row r="21710">
          <cell r="A21710" t="str">
            <v>Data Scientist</v>
          </cell>
          <cell r="H21710">
            <v>44936.170127314806</v>
          </cell>
        </row>
        <row r="21711">
          <cell r="A21711" t="str">
            <v>Data Scientist</v>
          </cell>
          <cell r="H21711">
            <v>45056.462650462963</v>
          </cell>
        </row>
        <row r="21712">
          <cell r="A21712" t="str">
            <v>Data Analyst</v>
          </cell>
          <cell r="H21712">
            <v>45178.333877314813</v>
          </cell>
        </row>
        <row r="21713">
          <cell r="A21713" t="str">
            <v>Data Analyst</v>
          </cell>
          <cell r="H21713">
            <v>45287.167094907411</v>
          </cell>
        </row>
        <row r="21714">
          <cell r="A21714" t="str">
            <v>Data Analyst</v>
          </cell>
          <cell r="H21714">
            <v>45198.792557870373</v>
          </cell>
        </row>
        <row r="21715">
          <cell r="A21715" t="str">
            <v>Data Analyst</v>
          </cell>
          <cell r="H21715">
            <v>45229.08425925926</v>
          </cell>
        </row>
        <row r="21716">
          <cell r="A21716" t="str">
            <v>Senior Data Engineer</v>
          </cell>
          <cell r="H21716">
            <v>45035.885682870372</v>
          </cell>
        </row>
        <row r="21717">
          <cell r="A21717" t="str">
            <v>Data Analyst</v>
          </cell>
          <cell r="H21717">
            <v>44957.909687500003</v>
          </cell>
        </row>
        <row r="21718">
          <cell r="A21718" t="str">
            <v>Data Analyst</v>
          </cell>
          <cell r="H21718">
            <v>45083.625300925924</v>
          </cell>
        </row>
        <row r="21719">
          <cell r="A21719" t="str">
            <v>Data Analyst</v>
          </cell>
          <cell r="H21719">
            <v>45197.752916666657</v>
          </cell>
        </row>
        <row r="21720">
          <cell r="A21720" t="str">
            <v>Data Scientist</v>
          </cell>
          <cell r="H21720">
            <v>45153.044317129628</v>
          </cell>
        </row>
        <row r="21721">
          <cell r="A21721" t="str">
            <v>Data Scientist</v>
          </cell>
          <cell r="H21721">
            <v>45229.834004629629</v>
          </cell>
        </row>
        <row r="21722">
          <cell r="A21722" t="str">
            <v>Machine Learning Engineer</v>
          </cell>
          <cell r="H21722">
            <v>44954.431863425933</v>
          </cell>
        </row>
        <row r="21723">
          <cell r="A21723" t="str">
            <v>Data Analyst</v>
          </cell>
          <cell r="H21723">
            <v>44952.026747685188</v>
          </cell>
        </row>
        <row r="21724">
          <cell r="A21724" t="str">
            <v>Data Analyst</v>
          </cell>
          <cell r="H21724">
            <v>45235.634432870371</v>
          </cell>
        </row>
        <row r="21725">
          <cell r="A21725" t="str">
            <v>Data Analyst</v>
          </cell>
          <cell r="H21725">
            <v>45182.416875000003</v>
          </cell>
        </row>
        <row r="21726">
          <cell r="A21726" t="str">
            <v>Data Scientist</v>
          </cell>
          <cell r="H21726">
            <v>44967.357291666667</v>
          </cell>
        </row>
        <row r="21727">
          <cell r="A21727" t="str">
            <v>Data Analyst</v>
          </cell>
          <cell r="H21727">
            <v>45211.75037037037</v>
          </cell>
        </row>
        <row r="21728">
          <cell r="A21728" t="str">
            <v>Data Scientist</v>
          </cell>
          <cell r="H21728">
            <v>45218.808182870373</v>
          </cell>
        </row>
        <row r="21729">
          <cell r="A21729" t="str">
            <v>Data Scientist</v>
          </cell>
          <cell r="H21729">
            <v>45236.917280092603</v>
          </cell>
        </row>
        <row r="21730">
          <cell r="A21730" t="str">
            <v>Data Analyst</v>
          </cell>
          <cell r="H21730">
            <v>44974.750011574077</v>
          </cell>
        </row>
        <row r="21731">
          <cell r="A21731" t="str">
            <v>Data Analyst</v>
          </cell>
          <cell r="H21731">
            <v>45162.95853009259</v>
          </cell>
        </row>
        <row r="21732">
          <cell r="A21732" t="str">
            <v>Senior Data Scientist</v>
          </cell>
          <cell r="H21732">
            <v>45160.920104166667</v>
          </cell>
        </row>
        <row r="21733">
          <cell r="A21733" t="str">
            <v>Senior Data Scientist</v>
          </cell>
          <cell r="H21733">
            <v>45177.293599537043</v>
          </cell>
        </row>
        <row r="21734">
          <cell r="A21734" t="str">
            <v>Data Engineer</v>
          </cell>
          <cell r="H21734">
            <v>44998.506307870368</v>
          </cell>
        </row>
        <row r="21735">
          <cell r="A21735" t="str">
            <v>Data Scientist</v>
          </cell>
          <cell r="H21735">
            <v>44974.837256944447</v>
          </cell>
        </row>
        <row r="21736">
          <cell r="A21736" t="str">
            <v>Data Engineer</v>
          </cell>
          <cell r="H21736">
            <v>45024.323831018519</v>
          </cell>
        </row>
        <row r="21737">
          <cell r="A21737" t="str">
            <v>Data Analyst</v>
          </cell>
          <cell r="H21737">
            <v>45007.624976851846</v>
          </cell>
        </row>
        <row r="21738">
          <cell r="A21738" t="str">
            <v>Data Scientist</v>
          </cell>
          <cell r="H21738">
            <v>45231.16302083333</v>
          </cell>
        </row>
        <row r="21739">
          <cell r="A21739" t="str">
            <v>Data Analyst</v>
          </cell>
          <cell r="H21739">
            <v>45033.000069444453</v>
          </cell>
        </row>
        <row r="21740">
          <cell r="A21740" t="str">
            <v>Software Engineer</v>
          </cell>
          <cell r="H21740">
            <v>45290.55327546296</v>
          </cell>
        </row>
        <row r="21741">
          <cell r="A21741" t="str">
            <v>Data Analyst</v>
          </cell>
          <cell r="H21741">
            <v>44937.668622685182</v>
          </cell>
        </row>
        <row r="21742">
          <cell r="A21742" t="str">
            <v>Data Analyst</v>
          </cell>
          <cell r="H21742">
            <v>45219.000821759262</v>
          </cell>
        </row>
        <row r="21743">
          <cell r="A21743" t="str">
            <v>Data Scientist</v>
          </cell>
          <cell r="H21743">
            <v>45188.774236111109</v>
          </cell>
        </row>
        <row r="21744">
          <cell r="A21744" t="str">
            <v>Data Scientist</v>
          </cell>
          <cell r="H21744">
            <v>45128.294664351852</v>
          </cell>
        </row>
        <row r="21745">
          <cell r="A21745" t="str">
            <v>Senior Data Scientist</v>
          </cell>
          <cell r="H21745">
            <v>45227.293252314812</v>
          </cell>
        </row>
        <row r="21746">
          <cell r="A21746" t="str">
            <v>Data Analyst</v>
          </cell>
          <cell r="H21746">
            <v>45141.750023148154</v>
          </cell>
        </row>
        <row r="21747">
          <cell r="A21747" t="str">
            <v>Data Scientist</v>
          </cell>
          <cell r="H21747">
            <v>45262.751504629632</v>
          </cell>
        </row>
        <row r="21748">
          <cell r="A21748" t="str">
            <v>Data Scientist</v>
          </cell>
          <cell r="H21748">
            <v>44996.380497685182</v>
          </cell>
        </row>
        <row r="21749">
          <cell r="A21749" t="str">
            <v>Data Engineer</v>
          </cell>
          <cell r="H21749">
            <v>45035.126666666663</v>
          </cell>
        </row>
        <row r="21750">
          <cell r="A21750" t="str">
            <v>Data Scientist</v>
          </cell>
          <cell r="H21750">
            <v>45153.585474537038</v>
          </cell>
        </row>
        <row r="21751">
          <cell r="A21751" t="str">
            <v>Senior Data Scientist</v>
          </cell>
          <cell r="H21751">
            <v>45176.767083333332</v>
          </cell>
        </row>
        <row r="21752">
          <cell r="A21752" t="str">
            <v>Senior Data Scientist</v>
          </cell>
          <cell r="H21752">
            <v>45155.093506944453</v>
          </cell>
        </row>
        <row r="21753">
          <cell r="A21753" t="str">
            <v>Machine Learning Engineer</v>
          </cell>
          <cell r="H21753">
            <v>45005.642696759263</v>
          </cell>
        </row>
        <row r="21754">
          <cell r="A21754" t="str">
            <v>Data Scientist</v>
          </cell>
          <cell r="H21754">
            <v>45093.304826388892</v>
          </cell>
        </row>
        <row r="21755">
          <cell r="A21755" t="str">
            <v>Data Analyst</v>
          </cell>
          <cell r="H21755">
            <v>44951.876712962963</v>
          </cell>
        </row>
        <row r="21756">
          <cell r="A21756" t="str">
            <v>Data Engineer</v>
          </cell>
          <cell r="H21756">
            <v>45121.797824074078</v>
          </cell>
        </row>
        <row r="21757">
          <cell r="A21757" t="str">
            <v>Data Analyst</v>
          </cell>
          <cell r="H21757">
            <v>45084.366759259261</v>
          </cell>
        </row>
        <row r="21758">
          <cell r="A21758" t="str">
            <v>Data Scientist</v>
          </cell>
          <cell r="H21758">
            <v>45051.308425925927</v>
          </cell>
        </row>
        <row r="21759">
          <cell r="A21759" t="str">
            <v>Data Analyst</v>
          </cell>
          <cell r="H21759">
            <v>44992.711446759262</v>
          </cell>
        </row>
        <row r="21760">
          <cell r="A21760" t="str">
            <v>Data Scientist</v>
          </cell>
          <cell r="H21760">
            <v>45035.295891203707</v>
          </cell>
        </row>
        <row r="21761">
          <cell r="A21761" t="str">
            <v>Data Analyst</v>
          </cell>
          <cell r="H21761">
            <v>45009.753310185188</v>
          </cell>
        </row>
        <row r="21762">
          <cell r="A21762" t="str">
            <v>Data Analyst</v>
          </cell>
          <cell r="H21762">
            <v>44929.896643518521</v>
          </cell>
        </row>
        <row r="21763">
          <cell r="A21763" t="str">
            <v>Data Scientist</v>
          </cell>
          <cell r="H21763">
            <v>44968.796423611107</v>
          </cell>
        </row>
        <row r="21764">
          <cell r="A21764" t="str">
            <v>Data Analyst</v>
          </cell>
          <cell r="H21764">
            <v>45049.751655092587</v>
          </cell>
        </row>
        <row r="21765">
          <cell r="A21765" t="str">
            <v>Senior Data Engineer</v>
          </cell>
          <cell r="H21765">
            <v>44988.635231481479</v>
          </cell>
        </row>
        <row r="21766">
          <cell r="A21766" t="str">
            <v>Business Analyst</v>
          </cell>
          <cell r="H21766">
            <v>45108.292488425926</v>
          </cell>
        </row>
        <row r="21767">
          <cell r="A21767" t="str">
            <v>Data Scientist</v>
          </cell>
          <cell r="H21767">
            <v>45217.501643518517</v>
          </cell>
        </row>
        <row r="21768">
          <cell r="A21768" t="str">
            <v>Data Analyst</v>
          </cell>
          <cell r="H21768">
            <v>45016.626446759263</v>
          </cell>
        </row>
        <row r="21769">
          <cell r="A21769" t="str">
            <v>Senior Data Analyst</v>
          </cell>
          <cell r="H21769">
            <v>45255.375439814823</v>
          </cell>
        </row>
        <row r="21770">
          <cell r="A21770" t="str">
            <v>Senior Data Scientist</v>
          </cell>
          <cell r="H21770">
            <v>44982.627997685187</v>
          </cell>
        </row>
        <row r="21771">
          <cell r="A21771" t="str">
            <v>Senior Data Scientist</v>
          </cell>
          <cell r="H21771">
            <v>45099.461134259262</v>
          </cell>
        </row>
        <row r="21772">
          <cell r="A21772" t="str">
            <v>Data Analyst</v>
          </cell>
          <cell r="H21772">
            <v>45093.667349537027</v>
          </cell>
        </row>
        <row r="21773">
          <cell r="A21773" t="str">
            <v>Data Scientist</v>
          </cell>
          <cell r="H21773">
            <v>45160.775462962964</v>
          </cell>
        </row>
        <row r="21774">
          <cell r="A21774" t="str">
            <v>Business Analyst</v>
          </cell>
          <cell r="H21774">
            <v>45000.542685185188</v>
          </cell>
        </row>
        <row r="21775">
          <cell r="A21775" t="str">
            <v>Data Analyst</v>
          </cell>
          <cell r="H21775">
            <v>45085.499976851846</v>
          </cell>
        </row>
        <row r="21776">
          <cell r="A21776" t="str">
            <v>Data Scientist</v>
          </cell>
          <cell r="H21776">
            <v>45054.669525462959</v>
          </cell>
        </row>
        <row r="21777">
          <cell r="A21777" t="str">
            <v>Data Engineer</v>
          </cell>
          <cell r="H21777">
            <v>45127.989918981482</v>
          </cell>
        </row>
        <row r="21778">
          <cell r="A21778" t="str">
            <v>Data Scientist</v>
          </cell>
          <cell r="H21778">
            <v>45230.985775462963</v>
          </cell>
        </row>
        <row r="21779">
          <cell r="A21779" t="str">
            <v>Data Engineer</v>
          </cell>
          <cell r="H21779">
            <v>45027.726782407408</v>
          </cell>
        </row>
        <row r="21780">
          <cell r="A21780" t="str">
            <v>Data Analyst</v>
          </cell>
          <cell r="H21780">
            <v>45181.002592592587</v>
          </cell>
        </row>
        <row r="21781">
          <cell r="A21781" t="str">
            <v>Data Scientist</v>
          </cell>
          <cell r="H21781">
            <v>44960.337997685187</v>
          </cell>
        </row>
        <row r="21782">
          <cell r="A21782" t="str">
            <v>Data Analyst</v>
          </cell>
          <cell r="H21782">
            <v>45240.723506944443</v>
          </cell>
        </row>
        <row r="21783">
          <cell r="A21783" t="str">
            <v>Data Analyst</v>
          </cell>
          <cell r="H21783">
            <v>45106.716863425929</v>
          </cell>
        </row>
        <row r="21784">
          <cell r="A21784" t="str">
            <v>Data Scientist</v>
          </cell>
          <cell r="H21784">
            <v>45048.879016203697</v>
          </cell>
        </row>
        <row r="21785">
          <cell r="A21785" t="str">
            <v>Data Engineer</v>
          </cell>
          <cell r="H21785">
            <v>44993.921180555553</v>
          </cell>
        </row>
        <row r="21786">
          <cell r="A21786" t="str">
            <v>Data Analyst</v>
          </cell>
          <cell r="H21786">
            <v>45243.917731481481</v>
          </cell>
        </row>
        <row r="21787">
          <cell r="A21787" t="str">
            <v>Data Analyst</v>
          </cell>
          <cell r="H21787">
            <v>44973.583333333343</v>
          </cell>
        </row>
        <row r="21788">
          <cell r="A21788" t="str">
            <v>Data Analyst</v>
          </cell>
          <cell r="H21788">
            <v>44992.959826388891</v>
          </cell>
        </row>
        <row r="21789">
          <cell r="A21789" t="str">
            <v>Data Analyst</v>
          </cell>
          <cell r="H21789">
            <v>45128.925752314812</v>
          </cell>
        </row>
        <row r="21790">
          <cell r="A21790" t="str">
            <v>Data Analyst</v>
          </cell>
          <cell r="H21790">
            <v>45142.333587962959</v>
          </cell>
        </row>
        <row r="21791">
          <cell r="A21791" t="str">
            <v>Data Analyst</v>
          </cell>
          <cell r="H21791">
            <v>44989.668888888889</v>
          </cell>
        </row>
        <row r="21792">
          <cell r="A21792" t="str">
            <v>Business Analyst</v>
          </cell>
          <cell r="H21792">
            <v>45126.474699074082</v>
          </cell>
        </row>
        <row r="21793">
          <cell r="A21793" t="str">
            <v>Data Scientist</v>
          </cell>
          <cell r="H21793">
            <v>45034.999861111108</v>
          </cell>
        </row>
        <row r="21794">
          <cell r="A21794" t="str">
            <v>Data Scientist</v>
          </cell>
          <cell r="H21794">
            <v>45187.987141203703</v>
          </cell>
        </row>
        <row r="21795">
          <cell r="A21795" t="str">
            <v>Data Scientist</v>
          </cell>
          <cell r="H21795">
            <v>44932.711342592593</v>
          </cell>
        </row>
        <row r="21796">
          <cell r="A21796" t="str">
            <v>Data Analyst</v>
          </cell>
          <cell r="H21796">
            <v>45273.750405092593</v>
          </cell>
        </row>
        <row r="21797">
          <cell r="A21797" t="str">
            <v>Senior Data Scientist</v>
          </cell>
          <cell r="H21797">
            <v>45030.62871527778</v>
          </cell>
        </row>
        <row r="21798">
          <cell r="A21798" t="str">
            <v>Senior Data Analyst</v>
          </cell>
          <cell r="H21798">
            <v>45174.333541666667</v>
          </cell>
        </row>
        <row r="21799">
          <cell r="A21799" t="str">
            <v>Data Engineer</v>
          </cell>
          <cell r="H21799">
            <v>45051.43513888889</v>
          </cell>
        </row>
        <row r="21800">
          <cell r="A21800" t="str">
            <v>Data Scientist</v>
          </cell>
          <cell r="H21800">
            <v>45091.79241898148</v>
          </cell>
        </row>
        <row r="21801">
          <cell r="A21801" t="str">
            <v>Data Analyst</v>
          </cell>
          <cell r="H21801">
            <v>45140.501747685194</v>
          </cell>
        </row>
        <row r="21802">
          <cell r="A21802" t="str">
            <v>Data Engineer</v>
          </cell>
          <cell r="H21802">
            <v>45063.405844907407</v>
          </cell>
        </row>
        <row r="21803">
          <cell r="A21803" t="str">
            <v>Data Scientist</v>
          </cell>
          <cell r="H21803">
            <v>45249.001400462963</v>
          </cell>
        </row>
        <row r="21804">
          <cell r="A21804" t="str">
            <v>Senior Data Engineer</v>
          </cell>
          <cell r="H21804">
            <v>45258.472291666672</v>
          </cell>
        </row>
        <row r="21805">
          <cell r="A21805" t="str">
            <v>Data Analyst</v>
          </cell>
          <cell r="H21805">
            <v>45254.667083333326</v>
          </cell>
        </row>
        <row r="21806">
          <cell r="A21806" t="str">
            <v>Business Analyst</v>
          </cell>
          <cell r="H21806">
            <v>45222.500104166669</v>
          </cell>
        </row>
        <row r="21807">
          <cell r="A21807" t="str">
            <v>Data Scientist</v>
          </cell>
          <cell r="H21807">
            <v>44938.629131944443</v>
          </cell>
        </row>
        <row r="21808">
          <cell r="A21808" t="str">
            <v>Data Analyst</v>
          </cell>
          <cell r="H21808">
            <v>45104.542951388888</v>
          </cell>
        </row>
        <row r="21809">
          <cell r="A21809" t="str">
            <v>Data Analyst</v>
          </cell>
          <cell r="H21809">
            <v>45254.389178240737</v>
          </cell>
        </row>
        <row r="21810">
          <cell r="A21810" t="str">
            <v>Data Analyst</v>
          </cell>
          <cell r="H21810">
            <v>45211.875115740739</v>
          </cell>
        </row>
        <row r="21811">
          <cell r="A21811" t="str">
            <v>Data Scientist</v>
          </cell>
          <cell r="H21811">
            <v>45169.850162037037</v>
          </cell>
        </row>
        <row r="21812">
          <cell r="A21812" t="str">
            <v>Data Analyst</v>
          </cell>
          <cell r="H21812">
            <v>45188.625462962962</v>
          </cell>
        </row>
        <row r="21813">
          <cell r="A21813" t="str">
            <v>Data Analyst</v>
          </cell>
          <cell r="H21813">
            <v>44935.878912037027</v>
          </cell>
        </row>
        <row r="21814">
          <cell r="A21814" t="str">
            <v>Data Analyst</v>
          </cell>
          <cell r="H21814">
            <v>45209.751527777778</v>
          </cell>
        </row>
        <row r="21815">
          <cell r="A21815" t="str">
            <v>Senior Data Analyst</v>
          </cell>
          <cell r="H21815">
            <v>45225.543379629627</v>
          </cell>
        </row>
        <row r="21816">
          <cell r="A21816" t="str">
            <v>Business Analyst</v>
          </cell>
          <cell r="H21816">
            <v>45148.584282407413</v>
          </cell>
        </row>
        <row r="21817">
          <cell r="A21817" t="str">
            <v>Software Engineer</v>
          </cell>
          <cell r="H21817">
            <v>44931.233344907407</v>
          </cell>
        </row>
        <row r="21818">
          <cell r="A21818" t="str">
            <v>Senior Data Scientist</v>
          </cell>
          <cell r="H21818">
            <v>45119.788483796299</v>
          </cell>
        </row>
        <row r="21819">
          <cell r="A21819" t="str">
            <v>Data Engineer</v>
          </cell>
          <cell r="H21819">
            <v>45034.715844907398</v>
          </cell>
        </row>
        <row r="21820">
          <cell r="A21820" t="str">
            <v>Data Analyst</v>
          </cell>
          <cell r="H21820">
            <v>45205.003136574072</v>
          </cell>
        </row>
        <row r="21821">
          <cell r="A21821" t="str">
            <v>Data Scientist</v>
          </cell>
          <cell r="H21821">
            <v>45044.252708333333</v>
          </cell>
        </row>
        <row r="21822">
          <cell r="A21822" t="str">
            <v>Data Scientist</v>
          </cell>
          <cell r="H21822">
            <v>45044.750254629631</v>
          </cell>
        </row>
        <row r="21823">
          <cell r="A21823" t="str">
            <v>Data Analyst</v>
          </cell>
          <cell r="H21823">
            <v>45008.625</v>
          </cell>
        </row>
        <row r="21824">
          <cell r="A21824" t="str">
            <v>Data Analyst</v>
          </cell>
          <cell r="H21824">
            <v>45121.34920138889</v>
          </cell>
        </row>
        <row r="21825">
          <cell r="A21825" t="str">
            <v>Data Engineer</v>
          </cell>
          <cell r="H21825">
            <v>45054.677187499998</v>
          </cell>
        </row>
        <row r="21826">
          <cell r="A21826" t="str">
            <v>Data Scientist</v>
          </cell>
          <cell r="H21826">
            <v>45229.376192129632</v>
          </cell>
        </row>
        <row r="21827">
          <cell r="A21827" t="str">
            <v>Data Analyst</v>
          </cell>
          <cell r="H21827">
            <v>45056.917303240742</v>
          </cell>
        </row>
        <row r="21828">
          <cell r="A21828" t="str">
            <v>Data Analyst</v>
          </cell>
          <cell r="H21828">
            <v>44945.762465277781</v>
          </cell>
        </row>
        <row r="21829">
          <cell r="A21829" t="str">
            <v>Data Analyst</v>
          </cell>
          <cell r="H21829">
            <v>45097.709189814806</v>
          </cell>
        </row>
        <row r="21830">
          <cell r="A21830" t="str">
            <v>Data Analyst</v>
          </cell>
          <cell r="H21830">
            <v>45071.583703703713</v>
          </cell>
        </row>
        <row r="21831">
          <cell r="A21831" t="str">
            <v>Senior Data Scientist</v>
          </cell>
          <cell r="H21831">
            <v>45035.133530092593</v>
          </cell>
        </row>
        <row r="21832">
          <cell r="A21832" t="str">
            <v>Data Analyst</v>
          </cell>
          <cell r="H21832">
            <v>45058.805</v>
          </cell>
        </row>
        <row r="21833">
          <cell r="A21833" t="str">
            <v>Data Engineer</v>
          </cell>
          <cell r="H21833">
            <v>44946.775324074071</v>
          </cell>
        </row>
        <row r="21834">
          <cell r="A21834" t="str">
            <v>Data Analyst</v>
          </cell>
          <cell r="H21834">
            <v>45063.750567129631</v>
          </cell>
        </row>
        <row r="21835">
          <cell r="A21835" t="str">
            <v>Data Analyst</v>
          </cell>
          <cell r="H21835">
            <v>45008.793263888889</v>
          </cell>
        </row>
        <row r="21836">
          <cell r="A21836" t="str">
            <v>Data Scientist</v>
          </cell>
          <cell r="H21836">
            <v>45260.330439814818</v>
          </cell>
        </row>
        <row r="21837">
          <cell r="A21837" t="str">
            <v>Data Analyst</v>
          </cell>
          <cell r="H21837">
            <v>45096.708912037036</v>
          </cell>
        </row>
        <row r="21838">
          <cell r="A21838" t="str">
            <v>Machine Learning Engineer</v>
          </cell>
          <cell r="H21838">
            <v>44973.301805555559</v>
          </cell>
        </row>
        <row r="21839">
          <cell r="A21839" t="str">
            <v>Data Scientist</v>
          </cell>
          <cell r="H21839">
            <v>45084.835347222222</v>
          </cell>
        </row>
        <row r="21840">
          <cell r="A21840" t="str">
            <v>Data Analyst</v>
          </cell>
          <cell r="H21840">
            <v>45187.986863425933</v>
          </cell>
        </row>
        <row r="21841">
          <cell r="A21841" t="str">
            <v>Data Analyst</v>
          </cell>
          <cell r="H21841">
            <v>44999.874965277777</v>
          </cell>
        </row>
        <row r="21842">
          <cell r="A21842" t="str">
            <v>Data Analyst</v>
          </cell>
          <cell r="H21842">
            <v>45058.416655092587</v>
          </cell>
        </row>
        <row r="21843">
          <cell r="A21843" t="str">
            <v>Data Scientist</v>
          </cell>
          <cell r="H21843">
            <v>45005.673171296286</v>
          </cell>
        </row>
        <row r="21844">
          <cell r="A21844" t="str">
            <v>Data Scientist</v>
          </cell>
          <cell r="H21844">
            <v>45099.592418981483</v>
          </cell>
        </row>
        <row r="21845">
          <cell r="A21845" t="str">
            <v>Data Engineer</v>
          </cell>
          <cell r="H21845">
            <v>45019.914490740739</v>
          </cell>
        </row>
        <row r="21846">
          <cell r="A21846" t="str">
            <v>Data Engineer</v>
          </cell>
          <cell r="H21846">
            <v>45089.686284722222</v>
          </cell>
        </row>
        <row r="21847">
          <cell r="A21847" t="str">
            <v>Data Analyst</v>
          </cell>
          <cell r="H21847">
            <v>44978.681932870371</v>
          </cell>
        </row>
        <row r="21848">
          <cell r="A21848" t="str">
            <v>Data Scientist</v>
          </cell>
          <cell r="H21848">
            <v>45120.591435185182</v>
          </cell>
        </row>
        <row r="21849">
          <cell r="A21849" t="str">
            <v>Business Analyst</v>
          </cell>
          <cell r="H21849">
            <v>45043.416932870372</v>
          </cell>
        </row>
        <row r="21850">
          <cell r="A21850" t="str">
            <v>Data Analyst</v>
          </cell>
          <cell r="H21850">
            <v>45134.542245370372</v>
          </cell>
        </row>
        <row r="21851">
          <cell r="A21851" t="str">
            <v>Data Analyst</v>
          </cell>
          <cell r="H21851">
            <v>45113.291805555556</v>
          </cell>
        </row>
        <row r="21852">
          <cell r="A21852" t="str">
            <v>Data Analyst</v>
          </cell>
          <cell r="H21852">
            <v>45177.583807870367</v>
          </cell>
        </row>
        <row r="21853">
          <cell r="A21853" t="str">
            <v>Machine Learning Engineer</v>
          </cell>
          <cell r="H21853">
            <v>45098.700659722221</v>
          </cell>
        </row>
        <row r="21854">
          <cell r="A21854" t="str">
            <v>Data Scientist</v>
          </cell>
          <cell r="H21854">
            <v>45135.251620370371</v>
          </cell>
        </row>
        <row r="21855">
          <cell r="A21855" t="str">
            <v>Data Scientist</v>
          </cell>
          <cell r="H21855">
            <v>45121.960844907408</v>
          </cell>
        </row>
        <row r="21856">
          <cell r="A21856" t="str">
            <v>Data Analyst</v>
          </cell>
          <cell r="H21856">
            <v>44959.624976851846</v>
          </cell>
        </row>
        <row r="21857">
          <cell r="A21857" t="str">
            <v>Data Analyst</v>
          </cell>
          <cell r="H21857">
            <v>45021.2737037037</v>
          </cell>
        </row>
        <row r="21858">
          <cell r="A21858" t="str">
            <v>Senior Data Analyst</v>
          </cell>
          <cell r="H21858">
            <v>45162.750034722223</v>
          </cell>
        </row>
        <row r="21859">
          <cell r="A21859" t="str">
            <v>Data Scientist</v>
          </cell>
          <cell r="H21859">
            <v>45133.459097222221</v>
          </cell>
        </row>
        <row r="21860">
          <cell r="A21860" t="str">
            <v>Data Scientist</v>
          </cell>
          <cell r="H21860">
            <v>45153.41847222222</v>
          </cell>
        </row>
        <row r="21861">
          <cell r="A21861" t="str">
            <v>Senior Data Engineer</v>
          </cell>
          <cell r="H21861">
            <v>44999.991493055553</v>
          </cell>
        </row>
        <row r="21862">
          <cell r="A21862" t="str">
            <v>Data Engineer</v>
          </cell>
          <cell r="H21862">
            <v>44999.519236111111</v>
          </cell>
        </row>
        <row r="21863">
          <cell r="A21863" t="str">
            <v>Data Scientist</v>
          </cell>
          <cell r="H21863">
            <v>45235.292083333326</v>
          </cell>
        </row>
        <row r="21864">
          <cell r="A21864" t="str">
            <v>Data Analyst</v>
          </cell>
          <cell r="H21864">
            <v>44999.787372685183</v>
          </cell>
        </row>
        <row r="21865">
          <cell r="A21865" t="str">
            <v>Business Analyst</v>
          </cell>
          <cell r="H21865">
            <v>45164.988946759258</v>
          </cell>
        </row>
        <row r="21866">
          <cell r="A21866" t="str">
            <v>Data Scientist</v>
          </cell>
          <cell r="H21866">
            <v>45120.294085648151</v>
          </cell>
        </row>
        <row r="21867">
          <cell r="A21867" t="str">
            <v>Data Scientist</v>
          </cell>
          <cell r="H21867">
            <v>45026.751666666663</v>
          </cell>
        </row>
        <row r="21868">
          <cell r="A21868" t="str">
            <v>Data Scientist</v>
          </cell>
          <cell r="H21868">
            <v>45203.793599537043</v>
          </cell>
        </row>
        <row r="21869">
          <cell r="A21869" t="str">
            <v>Data Analyst</v>
          </cell>
          <cell r="H21869">
            <v>45106.668124999997</v>
          </cell>
        </row>
        <row r="21870">
          <cell r="A21870" t="str">
            <v>Data Scientist</v>
          </cell>
          <cell r="H21870">
            <v>45204.835659722223</v>
          </cell>
        </row>
        <row r="21871">
          <cell r="A21871" t="str">
            <v>Data Analyst</v>
          </cell>
          <cell r="H21871">
            <v>45225.833472222221</v>
          </cell>
        </row>
        <row r="21872">
          <cell r="A21872" t="str">
            <v>Senior Data Engineer</v>
          </cell>
          <cell r="H21872">
            <v>44977.666215277779</v>
          </cell>
        </row>
        <row r="21873">
          <cell r="A21873" t="str">
            <v>Data Engineer</v>
          </cell>
          <cell r="H21873">
            <v>45229.103506944448</v>
          </cell>
        </row>
        <row r="21874">
          <cell r="A21874" t="str">
            <v>Data Analyst</v>
          </cell>
          <cell r="H21874">
            <v>45019.376261574071</v>
          </cell>
        </row>
        <row r="21875">
          <cell r="A21875" t="str">
            <v>Data Analyst</v>
          </cell>
          <cell r="H21875">
            <v>45157.959583333337</v>
          </cell>
        </row>
        <row r="21876">
          <cell r="A21876" t="str">
            <v>Data Engineer</v>
          </cell>
          <cell r="H21876">
            <v>45051.639606481483</v>
          </cell>
        </row>
        <row r="21877">
          <cell r="A21877" t="str">
            <v>Data Analyst</v>
          </cell>
          <cell r="H21877">
            <v>45125.584039351852</v>
          </cell>
        </row>
        <row r="21878">
          <cell r="A21878" t="str">
            <v>Machine Learning Engineer</v>
          </cell>
          <cell r="H21878">
            <v>44964.467453703714</v>
          </cell>
        </row>
        <row r="21879">
          <cell r="A21879" t="str">
            <v>Senior Data Scientist</v>
          </cell>
          <cell r="H21879">
            <v>45195.752893518518</v>
          </cell>
        </row>
        <row r="21880">
          <cell r="A21880" t="str">
            <v>Senior Data Analyst</v>
          </cell>
          <cell r="H21880">
            <v>45113.959027777782</v>
          </cell>
        </row>
        <row r="21881">
          <cell r="A21881" t="str">
            <v>Data Scientist</v>
          </cell>
          <cell r="H21881">
            <v>45239.526180555556</v>
          </cell>
        </row>
        <row r="21882">
          <cell r="A21882" t="str">
            <v>Data Scientist</v>
          </cell>
          <cell r="H21882">
            <v>45016.879548611112</v>
          </cell>
        </row>
        <row r="21883">
          <cell r="A21883" t="str">
            <v>Data Engineer</v>
          </cell>
          <cell r="H21883">
            <v>45146.464548611111</v>
          </cell>
        </row>
        <row r="21884">
          <cell r="A21884" t="str">
            <v>Senior Data Analyst</v>
          </cell>
          <cell r="H21884">
            <v>45174.083541666667</v>
          </cell>
        </row>
        <row r="21885">
          <cell r="A21885" t="str">
            <v>Senior Data Scientist</v>
          </cell>
          <cell r="H21885">
            <v>45126.471134259264</v>
          </cell>
        </row>
        <row r="21886">
          <cell r="A21886" t="str">
            <v>Data Scientist</v>
          </cell>
          <cell r="H21886">
            <v>45155.295023148137</v>
          </cell>
        </row>
        <row r="21887">
          <cell r="A21887" t="str">
            <v>Data Analyst</v>
          </cell>
          <cell r="H21887">
            <v>45273.46020833333</v>
          </cell>
        </row>
        <row r="21888">
          <cell r="A21888" t="str">
            <v>Data Engineer</v>
          </cell>
          <cell r="H21888">
            <v>45111.142164351862</v>
          </cell>
        </row>
        <row r="21889">
          <cell r="A21889" t="str">
            <v>Data Scientist</v>
          </cell>
          <cell r="H21889">
            <v>44954.005555555559</v>
          </cell>
        </row>
        <row r="21890">
          <cell r="A21890" t="str">
            <v>Data Analyst</v>
          </cell>
          <cell r="H21890">
            <v>44929.99386574074</v>
          </cell>
        </row>
        <row r="21891">
          <cell r="A21891" t="str">
            <v>Data Engineer</v>
          </cell>
          <cell r="H21891">
            <v>45044.882453703707</v>
          </cell>
        </row>
        <row r="21892">
          <cell r="A21892" t="str">
            <v>Data Engineer</v>
          </cell>
          <cell r="H21892">
            <v>45275.629143518519</v>
          </cell>
        </row>
        <row r="21893">
          <cell r="A21893" t="str">
            <v>Business Analyst</v>
          </cell>
          <cell r="H21893">
            <v>44945.720601851863</v>
          </cell>
        </row>
        <row r="21894">
          <cell r="A21894" t="str">
            <v>Data Analyst</v>
          </cell>
          <cell r="H21894">
            <v>45051.762662037043</v>
          </cell>
        </row>
        <row r="21895">
          <cell r="A21895" t="str">
            <v>Senior Data Analyst</v>
          </cell>
          <cell r="H21895">
            <v>45240.996828703697</v>
          </cell>
        </row>
        <row r="21896">
          <cell r="A21896" t="str">
            <v>Data Analyst</v>
          </cell>
          <cell r="H21896">
            <v>45275.484942129631</v>
          </cell>
        </row>
        <row r="21897">
          <cell r="A21897" t="str">
            <v>Data Analyst</v>
          </cell>
          <cell r="H21897">
            <v>44938.551979166667</v>
          </cell>
        </row>
        <row r="21898">
          <cell r="A21898" t="str">
            <v>Data Engineer</v>
          </cell>
          <cell r="H21898">
            <v>45092.86446759259</v>
          </cell>
        </row>
        <row r="21899">
          <cell r="A21899" t="str">
            <v>Data Scientist</v>
          </cell>
          <cell r="H21899">
            <v>44984.585520833331</v>
          </cell>
        </row>
        <row r="21900">
          <cell r="A21900" t="str">
            <v>Data Scientist</v>
          </cell>
          <cell r="H21900">
            <v>45012.788645833331</v>
          </cell>
        </row>
        <row r="21901">
          <cell r="A21901" t="str">
            <v>Software Engineer</v>
          </cell>
          <cell r="H21901">
            <v>45150.458865740737</v>
          </cell>
        </row>
        <row r="21902">
          <cell r="A21902" t="str">
            <v>Data Scientist</v>
          </cell>
          <cell r="H21902">
            <v>45043.109571759262</v>
          </cell>
        </row>
        <row r="21903">
          <cell r="A21903" t="str">
            <v>Business Analyst</v>
          </cell>
          <cell r="H21903">
            <v>45098.709386574083</v>
          </cell>
        </row>
        <row r="21904">
          <cell r="A21904" t="str">
            <v>Data Analyst</v>
          </cell>
          <cell r="H21904">
            <v>44953.710046296299</v>
          </cell>
        </row>
        <row r="21905">
          <cell r="A21905" t="str">
            <v>Data Scientist</v>
          </cell>
          <cell r="H21905">
            <v>45105.920300925929</v>
          </cell>
        </row>
        <row r="21906">
          <cell r="A21906" t="str">
            <v>Data Engineer</v>
          </cell>
          <cell r="H21906">
            <v>45266.629270833328</v>
          </cell>
        </row>
        <row r="21907">
          <cell r="A21907" t="str">
            <v>Data Analyst</v>
          </cell>
          <cell r="H21907">
            <v>45124.292858796303</v>
          </cell>
        </row>
        <row r="21908">
          <cell r="A21908" t="str">
            <v>Data Analyst</v>
          </cell>
          <cell r="H21908">
            <v>45071.792129629634</v>
          </cell>
        </row>
        <row r="21909">
          <cell r="A21909" t="str">
            <v>Senior Data Engineer</v>
          </cell>
          <cell r="H21909">
            <v>45276.418611111112</v>
          </cell>
        </row>
        <row r="21910">
          <cell r="A21910" t="str">
            <v>Data Analyst</v>
          </cell>
          <cell r="H21910">
            <v>45146.74454861111</v>
          </cell>
        </row>
        <row r="21911">
          <cell r="A21911" t="str">
            <v>Senior Data Scientist</v>
          </cell>
          <cell r="H21911">
            <v>45107.920520833337</v>
          </cell>
        </row>
        <row r="21912">
          <cell r="A21912" t="str">
            <v>Data Engineer</v>
          </cell>
          <cell r="H21912">
            <v>45051.431331018517</v>
          </cell>
        </row>
        <row r="21913">
          <cell r="A21913" t="str">
            <v>Data Analyst</v>
          </cell>
          <cell r="H21913">
            <v>44985.042384259257</v>
          </cell>
        </row>
        <row r="21914">
          <cell r="A21914" t="str">
            <v>Senior Data Engineer</v>
          </cell>
          <cell r="H21914">
            <v>44956.848356481481</v>
          </cell>
        </row>
        <row r="21915">
          <cell r="A21915" t="str">
            <v>Machine Learning Engineer</v>
          </cell>
          <cell r="H21915">
            <v>45162.438263888893</v>
          </cell>
        </row>
        <row r="21916">
          <cell r="A21916" t="str">
            <v>Data Scientist</v>
          </cell>
          <cell r="H21916">
            <v>44999.628252314818</v>
          </cell>
        </row>
        <row r="21917">
          <cell r="A21917" t="str">
            <v>Senior Data Scientist</v>
          </cell>
          <cell r="H21917">
            <v>45076.946585648147</v>
          </cell>
        </row>
        <row r="21918">
          <cell r="A21918" t="str">
            <v>Data Scientist</v>
          </cell>
          <cell r="H21918">
            <v>45011.985717592594</v>
          </cell>
        </row>
        <row r="21919">
          <cell r="A21919" t="str">
            <v>Data Scientist</v>
          </cell>
          <cell r="H21919">
            <v>45225.793726851851</v>
          </cell>
        </row>
        <row r="21920">
          <cell r="A21920" t="str">
            <v>Data Engineer</v>
          </cell>
          <cell r="H21920">
            <v>45283.040810185194</v>
          </cell>
        </row>
        <row r="21921">
          <cell r="A21921" t="str">
            <v>Senior Data Scientist</v>
          </cell>
          <cell r="H21921">
            <v>45258.820636574077</v>
          </cell>
        </row>
        <row r="21922">
          <cell r="A21922" t="str">
            <v>Data Scientist</v>
          </cell>
          <cell r="H21922">
            <v>44977.045104166667</v>
          </cell>
        </row>
        <row r="21923">
          <cell r="A21923" t="str">
            <v>Senior Data Scientist</v>
          </cell>
          <cell r="H21923">
            <v>44992.727500000001</v>
          </cell>
        </row>
        <row r="21924">
          <cell r="A21924" t="str">
            <v>Software Engineer</v>
          </cell>
          <cell r="H21924">
            <v>45163.907488425917</v>
          </cell>
        </row>
        <row r="21925">
          <cell r="A21925" t="str">
            <v>Data Analyst</v>
          </cell>
          <cell r="H21925">
            <v>44966.357025462959</v>
          </cell>
        </row>
        <row r="21926">
          <cell r="A21926" t="str">
            <v>Data Scientist</v>
          </cell>
          <cell r="H21926">
            <v>45115.137881944444</v>
          </cell>
        </row>
        <row r="21927">
          <cell r="A21927" t="str">
            <v>Data Scientist</v>
          </cell>
          <cell r="H21927">
            <v>44936.889756944453</v>
          </cell>
        </row>
        <row r="21928">
          <cell r="A21928" t="str">
            <v>Senior Data Analyst</v>
          </cell>
          <cell r="H21928">
            <v>45029.917326388888</v>
          </cell>
        </row>
        <row r="21929">
          <cell r="A21929" t="str">
            <v>Data Scientist</v>
          </cell>
          <cell r="H21929">
            <v>45006.984780092593</v>
          </cell>
        </row>
        <row r="21930">
          <cell r="A21930" t="str">
            <v>Data Scientist</v>
          </cell>
          <cell r="H21930">
            <v>45273.477743055562</v>
          </cell>
        </row>
        <row r="21931">
          <cell r="A21931" t="str">
            <v>Data Scientist</v>
          </cell>
          <cell r="H21931">
            <v>44935.794872685183</v>
          </cell>
        </row>
        <row r="21932">
          <cell r="A21932" t="str">
            <v>Data Analyst</v>
          </cell>
          <cell r="H21932">
            <v>45104.91678240741</v>
          </cell>
        </row>
        <row r="21933">
          <cell r="A21933" t="str">
            <v>Data Scientist</v>
          </cell>
          <cell r="H21933">
            <v>45002.793287037042</v>
          </cell>
        </row>
        <row r="21934">
          <cell r="A21934" t="str">
            <v>Data Analyst</v>
          </cell>
          <cell r="H21934">
            <v>45081.502152777779</v>
          </cell>
        </row>
        <row r="21935">
          <cell r="A21935" t="str">
            <v>Senior Data Analyst</v>
          </cell>
          <cell r="H21935">
            <v>45000.345335648148</v>
          </cell>
        </row>
        <row r="21936">
          <cell r="A21936" t="str">
            <v>Data Analyst</v>
          </cell>
          <cell r="H21936">
            <v>45145.637604166674</v>
          </cell>
        </row>
        <row r="21937">
          <cell r="A21937" t="str">
            <v>Data Scientist</v>
          </cell>
          <cell r="H21937">
            <v>45212.293541666673</v>
          </cell>
        </row>
        <row r="21938">
          <cell r="A21938" t="str">
            <v>Senior Data Analyst</v>
          </cell>
          <cell r="H21938">
            <v>45096.878634259258</v>
          </cell>
        </row>
        <row r="21939">
          <cell r="A21939" t="str">
            <v>Data Analyst</v>
          </cell>
          <cell r="H21939">
            <v>45239.666712962957</v>
          </cell>
        </row>
        <row r="21940">
          <cell r="A21940" t="str">
            <v>Data Analyst</v>
          </cell>
          <cell r="H21940">
            <v>45267.877766203703</v>
          </cell>
        </row>
        <row r="21941">
          <cell r="A21941" t="str">
            <v>Data Scientist</v>
          </cell>
          <cell r="H21941">
            <v>45054.879444444443</v>
          </cell>
        </row>
        <row r="21942">
          <cell r="A21942" t="str">
            <v>Data Analyst</v>
          </cell>
          <cell r="H21942">
            <v>45006.638090277767</v>
          </cell>
        </row>
        <row r="21943">
          <cell r="A21943" t="str">
            <v>Data Analyst</v>
          </cell>
          <cell r="H21943">
            <v>45226.70684027778</v>
          </cell>
        </row>
        <row r="21944">
          <cell r="A21944" t="str">
            <v>Data Analyst</v>
          </cell>
          <cell r="H21944">
            <v>44935.250902777778</v>
          </cell>
        </row>
        <row r="21945">
          <cell r="A21945" t="str">
            <v>Data Analyst</v>
          </cell>
          <cell r="H21945">
            <v>45037.996701388889</v>
          </cell>
        </row>
        <row r="21946">
          <cell r="A21946" t="str">
            <v>Data Scientist</v>
          </cell>
          <cell r="H21946">
            <v>45101.061805555553</v>
          </cell>
        </row>
        <row r="21947">
          <cell r="A21947" t="str">
            <v>Data Analyst</v>
          </cell>
          <cell r="H21947">
            <v>44965.955949074072</v>
          </cell>
        </row>
        <row r="21948">
          <cell r="A21948" t="str">
            <v>Data Scientist</v>
          </cell>
          <cell r="H21948">
            <v>45001.712743055563</v>
          </cell>
        </row>
        <row r="21949">
          <cell r="A21949" t="str">
            <v>Data Engineer</v>
          </cell>
          <cell r="H21949">
            <v>45166.121608796297</v>
          </cell>
        </row>
        <row r="21950">
          <cell r="A21950" t="str">
            <v>Software Engineer</v>
          </cell>
          <cell r="H21950">
            <v>45010.974537037036</v>
          </cell>
        </row>
        <row r="21951">
          <cell r="A21951" t="str">
            <v>Senior Data Analyst</v>
          </cell>
          <cell r="H21951">
            <v>44931.12599537037</v>
          </cell>
        </row>
        <row r="21952">
          <cell r="A21952" t="str">
            <v>Data Analyst</v>
          </cell>
          <cell r="H21952">
            <v>45185.979398148149</v>
          </cell>
        </row>
        <row r="21953">
          <cell r="A21953" t="str">
            <v>Data Engineer</v>
          </cell>
          <cell r="H21953">
            <v>44930.83861111111</v>
          </cell>
        </row>
        <row r="21954">
          <cell r="A21954" t="str">
            <v>Data Analyst</v>
          </cell>
          <cell r="H21954">
            <v>45086.476909722223</v>
          </cell>
        </row>
        <row r="21955">
          <cell r="A21955" t="str">
            <v>Data Analyst</v>
          </cell>
          <cell r="H21955">
            <v>44936.792812500003</v>
          </cell>
        </row>
        <row r="21956">
          <cell r="A21956" t="str">
            <v>Senior Data Analyst</v>
          </cell>
          <cell r="H21956">
            <v>45099.299791666657</v>
          </cell>
        </row>
        <row r="21957">
          <cell r="A21957" t="str">
            <v>Data Analyst</v>
          </cell>
          <cell r="H21957">
            <v>45140.250960648147</v>
          </cell>
        </row>
        <row r="21958">
          <cell r="A21958" t="str">
            <v>Data Scientist</v>
          </cell>
          <cell r="H21958">
            <v>44994.779236111113</v>
          </cell>
        </row>
        <row r="21959">
          <cell r="A21959" t="str">
            <v>Data Scientist</v>
          </cell>
          <cell r="H21959">
            <v>45019.588437500002</v>
          </cell>
        </row>
        <row r="21960">
          <cell r="A21960" t="str">
            <v>Data Analyst</v>
          </cell>
          <cell r="H21960">
            <v>45289.886296296303</v>
          </cell>
        </row>
        <row r="21961">
          <cell r="A21961" t="str">
            <v>Data Engineer</v>
          </cell>
          <cell r="H21961">
            <v>45259.986805555563</v>
          </cell>
        </row>
        <row r="21962">
          <cell r="A21962" t="str">
            <v>Data Scientist</v>
          </cell>
          <cell r="H21962">
            <v>45146.461631944447</v>
          </cell>
        </row>
        <row r="21963">
          <cell r="A21963" t="str">
            <v>Data Analyst</v>
          </cell>
          <cell r="H21963">
            <v>45280.792060185187</v>
          </cell>
        </row>
        <row r="21964">
          <cell r="A21964" t="str">
            <v>Data Scientist</v>
          </cell>
          <cell r="H21964">
            <v>45172.377013888887</v>
          </cell>
        </row>
        <row r="21965">
          <cell r="A21965" t="str">
            <v>Data Analyst</v>
          </cell>
          <cell r="H21965">
            <v>44993.833865740737</v>
          </cell>
        </row>
        <row r="21966">
          <cell r="A21966" t="str">
            <v>Data Analyst</v>
          </cell>
          <cell r="H21966">
            <v>45289.292974537027</v>
          </cell>
        </row>
        <row r="21967">
          <cell r="A21967" t="str">
            <v>Data Scientist</v>
          </cell>
          <cell r="H21967">
            <v>45072.81145833333</v>
          </cell>
        </row>
        <row r="21968">
          <cell r="A21968" t="str">
            <v>Data Scientist</v>
          </cell>
          <cell r="H21968">
            <v>44992.685219907413</v>
          </cell>
        </row>
        <row r="21969">
          <cell r="A21969" t="str">
            <v>Senior Data Scientist</v>
          </cell>
          <cell r="H21969">
            <v>45092.387824074067</v>
          </cell>
        </row>
        <row r="21970">
          <cell r="A21970" t="str">
            <v>Senior Data Scientist</v>
          </cell>
          <cell r="H21970">
            <v>44936.305243055547</v>
          </cell>
        </row>
        <row r="21971">
          <cell r="A21971" t="str">
            <v>Data Engineer</v>
          </cell>
          <cell r="H21971">
            <v>45192.825092592589</v>
          </cell>
        </row>
        <row r="21972">
          <cell r="A21972" t="str">
            <v>Data Scientist</v>
          </cell>
          <cell r="H21972">
            <v>45133.410856481481</v>
          </cell>
        </row>
        <row r="21973">
          <cell r="A21973" t="str">
            <v>Data Scientist</v>
          </cell>
          <cell r="H21973">
            <v>45072.669803240737</v>
          </cell>
        </row>
        <row r="21974">
          <cell r="A21974" t="str">
            <v>Data Scientist</v>
          </cell>
          <cell r="H21974">
            <v>45043.586793981478</v>
          </cell>
        </row>
        <row r="21975">
          <cell r="A21975" t="str">
            <v>Data Scientist</v>
          </cell>
          <cell r="H21975">
            <v>45163.710914351846</v>
          </cell>
        </row>
        <row r="21976">
          <cell r="A21976" t="str">
            <v>Business Analyst</v>
          </cell>
          <cell r="H21976">
            <v>45260.834085648137</v>
          </cell>
        </row>
        <row r="21977">
          <cell r="A21977" t="str">
            <v>Data Analyst</v>
          </cell>
          <cell r="H21977">
            <v>44966.875891203701</v>
          </cell>
        </row>
        <row r="21978">
          <cell r="A21978" t="str">
            <v>Data Scientist</v>
          </cell>
          <cell r="H21978">
            <v>45096.335081018522</v>
          </cell>
        </row>
        <row r="21979">
          <cell r="A21979" t="str">
            <v>Data Engineer</v>
          </cell>
          <cell r="H21979">
            <v>45046.630046296297</v>
          </cell>
        </row>
        <row r="21980">
          <cell r="A21980" t="str">
            <v>Data Analyst</v>
          </cell>
          <cell r="H21980">
            <v>45091.603368055563</v>
          </cell>
        </row>
        <row r="21981">
          <cell r="A21981" t="str">
            <v>Data Scientist</v>
          </cell>
          <cell r="H21981">
            <v>45114.676493055558</v>
          </cell>
        </row>
        <row r="21982">
          <cell r="A21982" t="str">
            <v>Senior Data Engineer</v>
          </cell>
          <cell r="H21982">
            <v>44972.968981481477</v>
          </cell>
        </row>
        <row r="21983">
          <cell r="A21983" t="str">
            <v>Data Analyst</v>
          </cell>
          <cell r="H21983">
            <v>45070.751111111109</v>
          </cell>
        </row>
        <row r="21984">
          <cell r="A21984" t="str">
            <v>Data Scientist</v>
          </cell>
          <cell r="H21984">
            <v>44999.471851851849</v>
          </cell>
        </row>
        <row r="21985">
          <cell r="A21985" t="str">
            <v>Data Scientist</v>
          </cell>
          <cell r="H21985">
            <v>45002.836168981477</v>
          </cell>
        </row>
        <row r="21986">
          <cell r="A21986" t="str">
            <v>Data Scientist</v>
          </cell>
          <cell r="H21986">
            <v>45261.008206018523</v>
          </cell>
        </row>
        <row r="21987">
          <cell r="A21987" t="str">
            <v>Data Analyst</v>
          </cell>
          <cell r="H21987">
            <v>45255.708310185182</v>
          </cell>
        </row>
        <row r="21988">
          <cell r="A21988" t="str">
            <v>Senior Data Engineer</v>
          </cell>
          <cell r="H21988">
            <v>44966.356585648151</v>
          </cell>
        </row>
        <row r="21989">
          <cell r="A21989" t="str">
            <v>Data Analyst</v>
          </cell>
          <cell r="H21989">
            <v>44984.625150462962</v>
          </cell>
        </row>
        <row r="21990">
          <cell r="A21990" t="str">
            <v>Data Analyst</v>
          </cell>
          <cell r="H21990">
            <v>45289.291747685187</v>
          </cell>
        </row>
        <row r="21991">
          <cell r="A21991" t="str">
            <v>Data Scientist</v>
          </cell>
          <cell r="H21991">
            <v>45031.210451388892</v>
          </cell>
        </row>
        <row r="21992">
          <cell r="A21992" t="str">
            <v>Data Analyst</v>
          </cell>
          <cell r="H21992">
            <v>45251.668310185189</v>
          </cell>
        </row>
        <row r="21993">
          <cell r="A21993" t="str">
            <v>Software Engineer</v>
          </cell>
          <cell r="H21993">
            <v>45205.834652777783</v>
          </cell>
        </row>
        <row r="21994">
          <cell r="A21994" t="str">
            <v>Data Scientist</v>
          </cell>
          <cell r="H21994">
            <v>45214.251331018517</v>
          </cell>
        </row>
        <row r="21995">
          <cell r="A21995" t="str">
            <v>Data Analyst</v>
          </cell>
          <cell r="H21995">
            <v>45019.709594907406</v>
          </cell>
        </row>
        <row r="21996">
          <cell r="A21996" t="str">
            <v>Senior Data Scientist</v>
          </cell>
          <cell r="H21996">
            <v>45247.461273148147</v>
          </cell>
        </row>
        <row r="21997">
          <cell r="A21997" t="str">
            <v>Data Analyst</v>
          </cell>
          <cell r="H21997">
            <v>45280.134988425933</v>
          </cell>
        </row>
        <row r="21998">
          <cell r="A21998" t="str">
            <v>Data Engineer</v>
          </cell>
          <cell r="H21998">
            <v>45002.907048611109</v>
          </cell>
        </row>
        <row r="21999">
          <cell r="A21999" t="str">
            <v>Data Analyst</v>
          </cell>
          <cell r="H21999">
            <v>45051.636793981481</v>
          </cell>
        </row>
        <row r="22000">
          <cell r="A22000" t="str">
            <v>Senior Data Analyst</v>
          </cell>
          <cell r="H22000">
            <v>45084.626192129632</v>
          </cell>
        </row>
        <row r="22001">
          <cell r="A22001" t="str">
            <v>Senior Data Engineer</v>
          </cell>
          <cell r="H22001">
            <v>45090.545601851853</v>
          </cell>
        </row>
        <row r="22002">
          <cell r="A22002" t="str">
            <v>Data Analyst</v>
          </cell>
          <cell r="H22002">
            <v>45008.11787037037</v>
          </cell>
        </row>
        <row r="22003">
          <cell r="A22003" t="str">
            <v>Software Engineer</v>
          </cell>
          <cell r="H22003">
            <v>45176.667534722219</v>
          </cell>
        </row>
        <row r="22004">
          <cell r="A22004" t="str">
            <v>Business Analyst</v>
          </cell>
          <cell r="H22004">
            <v>45225.626238425917</v>
          </cell>
        </row>
        <row r="22005">
          <cell r="A22005" t="str">
            <v>Data Analyst</v>
          </cell>
          <cell r="H22005">
            <v>45082.584444444437</v>
          </cell>
        </row>
        <row r="22006">
          <cell r="A22006" t="str">
            <v>Data Scientist</v>
          </cell>
          <cell r="H22006">
            <v>45131.043657407397</v>
          </cell>
        </row>
        <row r="22007">
          <cell r="A22007" t="str">
            <v>Data Engineer</v>
          </cell>
          <cell r="H22007">
            <v>45196.679351851853</v>
          </cell>
        </row>
        <row r="22008">
          <cell r="A22008" t="str">
            <v>Data Scientist</v>
          </cell>
          <cell r="H22008">
            <v>45152.126423611109</v>
          </cell>
        </row>
        <row r="22009">
          <cell r="A22009" t="str">
            <v>Data Engineer</v>
          </cell>
          <cell r="H22009">
            <v>45236.653668981482</v>
          </cell>
        </row>
        <row r="22010">
          <cell r="A22010" t="str">
            <v>Data Engineer</v>
          </cell>
          <cell r="H22010">
            <v>45071.794976851852</v>
          </cell>
        </row>
        <row r="22011">
          <cell r="A22011" t="str">
            <v>Data Scientist</v>
          </cell>
          <cell r="H22011">
            <v>44984.751840277779</v>
          </cell>
        </row>
        <row r="22012">
          <cell r="A22012" t="str">
            <v>Data Analyst</v>
          </cell>
          <cell r="H22012">
            <v>45195.792326388888</v>
          </cell>
        </row>
        <row r="22013">
          <cell r="A22013" t="str">
            <v>Data Engineer</v>
          </cell>
          <cell r="H22013">
            <v>45156.90315972222</v>
          </cell>
        </row>
        <row r="22014">
          <cell r="A22014" t="str">
            <v>Data Scientist</v>
          </cell>
          <cell r="H22014">
            <v>44981.336851851847</v>
          </cell>
        </row>
        <row r="22015">
          <cell r="A22015" t="str">
            <v>Data Analyst</v>
          </cell>
          <cell r="H22015">
            <v>44996.833333333343</v>
          </cell>
        </row>
        <row r="22016">
          <cell r="A22016" t="str">
            <v>Data Engineer</v>
          </cell>
          <cell r="H22016">
            <v>45080.379016203697</v>
          </cell>
        </row>
        <row r="22017">
          <cell r="A22017" t="str">
            <v>Data Analyst</v>
          </cell>
          <cell r="H22017">
            <v>44953.833819444437</v>
          </cell>
        </row>
        <row r="22018">
          <cell r="A22018" t="str">
            <v>Senior Data Scientist</v>
          </cell>
          <cell r="H22018">
            <v>44930.295972222222</v>
          </cell>
        </row>
        <row r="22019">
          <cell r="A22019" t="str">
            <v>Data Engineer</v>
          </cell>
          <cell r="H22019">
            <v>45013.887245370373</v>
          </cell>
        </row>
        <row r="22020">
          <cell r="A22020" t="str">
            <v>Data Engineer</v>
          </cell>
          <cell r="H22020">
            <v>45072.964282407411</v>
          </cell>
        </row>
        <row r="22021">
          <cell r="A22021" t="str">
            <v>Data Scientist</v>
          </cell>
          <cell r="H22021">
            <v>45030.543842592589</v>
          </cell>
        </row>
        <row r="22022">
          <cell r="A22022" t="str">
            <v>Data Analyst</v>
          </cell>
          <cell r="H22022">
            <v>44956.916759259257</v>
          </cell>
        </row>
        <row r="22023">
          <cell r="A22023" t="str">
            <v>Senior Data Analyst</v>
          </cell>
          <cell r="H22023">
            <v>44939.013645833344</v>
          </cell>
        </row>
        <row r="22024">
          <cell r="A22024" t="str">
            <v>Data Analyst</v>
          </cell>
          <cell r="H22024">
            <v>45158.752071759263</v>
          </cell>
        </row>
        <row r="22025">
          <cell r="A22025" t="str">
            <v>Data Analyst</v>
          </cell>
          <cell r="H22025">
            <v>45269.625069444453</v>
          </cell>
        </row>
        <row r="22026">
          <cell r="A22026" t="str">
            <v>Data Engineer</v>
          </cell>
          <cell r="H22026">
            <v>45070.33798611111</v>
          </cell>
        </row>
        <row r="22027">
          <cell r="A22027" t="str">
            <v>Data Scientist</v>
          </cell>
          <cell r="H22027">
            <v>45110.251145833332</v>
          </cell>
        </row>
        <row r="22028">
          <cell r="A22028" t="str">
            <v>Software Engineer</v>
          </cell>
          <cell r="H22028">
            <v>45115.005995370368</v>
          </cell>
        </row>
        <row r="22029">
          <cell r="A22029" t="str">
            <v>Data Scientist</v>
          </cell>
          <cell r="H22029">
            <v>45212.841678240737</v>
          </cell>
        </row>
        <row r="22030">
          <cell r="A22030" t="str">
            <v>Data Analyst</v>
          </cell>
          <cell r="H22030">
            <v>45176.292314814818</v>
          </cell>
        </row>
        <row r="22031">
          <cell r="A22031" t="str">
            <v>Software Engineer</v>
          </cell>
          <cell r="H22031">
            <v>45002.608993055554</v>
          </cell>
        </row>
        <row r="22032">
          <cell r="A22032" t="str">
            <v>Data Scientist</v>
          </cell>
          <cell r="H22032">
            <v>45028.791076388887</v>
          </cell>
        </row>
        <row r="22033">
          <cell r="A22033" t="str">
            <v>Data Analyst</v>
          </cell>
          <cell r="H22033">
            <v>44931.666215277779</v>
          </cell>
        </row>
        <row r="22034">
          <cell r="A22034" t="str">
            <v>Data Engineer</v>
          </cell>
          <cell r="H22034">
            <v>45092.767511574071</v>
          </cell>
        </row>
        <row r="22035">
          <cell r="A22035" t="str">
            <v>Data Engineer</v>
          </cell>
          <cell r="H22035">
            <v>44935.847083333327</v>
          </cell>
        </row>
        <row r="22036">
          <cell r="A22036" t="str">
            <v>Cloud Engineer</v>
          </cell>
          <cell r="H22036">
            <v>45048.892592592587</v>
          </cell>
        </row>
        <row r="22037">
          <cell r="A22037" t="str">
            <v>Data Scientist</v>
          </cell>
          <cell r="H22037">
            <v>45210.266481481478</v>
          </cell>
        </row>
        <row r="22038">
          <cell r="A22038" t="str">
            <v>Data Scientist</v>
          </cell>
          <cell r="H22038">
            <v>44950.992106481477</v>
          </cell>
        </row>
        <row r="22039">
          <cell r="A22039" t="str">
            <v>Business Analyst</v>
          </cell>
          <cell r="H22039">
            <v>45242.292361111111</v>
          </cell>
        </row>
        <row r="22040">
          <cell r="A22040" t="str">
            <v>Data Scientist</v>
          </cell>
          <cell r="H22040">
            <v>45012.314618055563</v>
          </cell>
        </row>
        <row r="22041">
          <cell r="A22041" t="str">
            <v>Data Analyst</v>
          </cell>
          <cell r="H22041">
            <v>44972.510057870371</v>
          </cell>
        </row>
        <row r="22042">
          <cell r="A22042" t="str">
            <v>Data Analyst</v>
          </cell>
          <cell r="H22042">
            <v>45087.292118055557</v>
          </cell>
        </row>
        <row r="22043">
          <cell r="A22043" t="str">
            <v>Data Analyst</v>
          </cell>
          <cell r="H22043">
            <v>45133.416875000003</v>
          </cell>
        </row>
        <row r="22044">
          <cell r="A22044" t="str">
            <v>Data Scientist</v>
          </cell>
          <cell r="H22044">
            <v>45103.100347222222</v>
          </cell>
        </row>
        <row r="22045">
          <cell r="A22045" t="str">
            <v>Data Analyst</v>
          </cell>
          <cell r="H22045">
            <v>44972.542002314818</v>
          </cell>
        </row>
        <row r="22046">
          <cell r="A22046" t="str">
            <v>Data Analyst</v>
          </cell>
          <cell r="H22046">
            <v>45064.250393518523</v>
          </cell>
        </row>
        <row r="22047">
          <cell r="A22047" t="str">
            <v>Data Analyst</v>
          </cell>
          <cell r="H22047">
            <v>45146.459722222222</v>
          </cell>
        </row>
        <row r="22048">
          <cell r="A22048" t="str">
            <v>Data Analyst</v>
          </cell>
          <cell r="H22048">
            <v>45111.511597222219</v>
          </cell>
        </row>
        <row r="22049">
          <cell r="A22049" t="str">
            <v>Machine Learning Engineer</v>
          </cell>
          <cell r="H22049">
            <v>45170.00403935185</v>
          </cell>
        </row>
        <row r="22050">
          <cell r="A22050" t="str">
            <v>Senior Data Engineer</v>
          </cell>
          <cell r="H22050">
            <v>44993.921238425923</v>
          </cell>
        </row>
        <row r="22051">
          <cell r="A22051" t="str">
            <v>Data Engineer</v>
          </cell>
          <cell r="H22051">
            <v>45089.607858796298</v>
          </cell>
        </row>
        <row r="22052">
          <cell r="A22052" t="str">
            <v>Data Analyst</v>
          </cell>
          <cell r="H22052">
            <v>45103.750798611109</v>
          </cell>
        </row>
        <row r="22053">
          <cell r="A22053" t="str">
            <v>Machine Learning Engineer</v>
          </cell>
          <cell r="H22053">
            <v>45037.864976851852</v>
          </cell>
        </row>
        <row r="22054">
          <cell r="A22054" t="str">
            <v>Data Engineer</v>
          </cell>
          <cell r="H22054">
            <v>45005.675069444442</v>
          </cell>
        </row>
        <row r="22055">
          <cell r="A22055" t="str">
            <v>Senior Data Scientist</v>
          </cell>
          <cell r="H22055">
            <v>45005.420671296299</v>
          </cell>
        </row>
        <row r="22056">
          <cell r="A22056" t="str">
            <v>Data Engineer</v>
          </cell>
          <cell r="H22056">
            <v>45176.879479166673</v>
          </cell>
        </row>
        <row r="22057">
          <cell r="A22057" t="str">
            <v>Data Analyst</v>
          </cell>
          <cell r="H22057">
            <v>45046.408078703702</v>
          </cell>
        </row>
        <row r="22058">
          <cell r="A22058" t="str">
            <v>Data Scientist</v>
          </cell>
          <cell r="H22058">
            <v>45135.669618055559</v>
          </cell>
        </row>
        <row r="22059">
          <cell r="A22059" t="str">
            <v>Software Engineer</v>
          </cell>
          <cell r="H22059">
            <v>45113.674976851849</v>
          </cell>
        </row>
        <row r="22060">
          <cell r="A22060" t="str">
            <v>Cloud Engineer</v>
          </cell>
          <cell r="H22060">
            <v>44952.086851851847</v>
          </cell>
        </row>
        <row r="22061">
          <cell r="A22061" t="str">
            <v>Data Scientist</v>
          </cell>
          <cell r="H22061">
            <v>44928.627013888887</v>
          </cell>
        </row>
        <row r="22062">
          <cell r="A22062" t="str">
            <v>Business Analyst</v>
          </cell>
          <cell r="H22062">
            <v>45152.292627314811</v>
          </cell>
        </row>
        <row r="22063">
          <cell r="A22063" t="str">
            <v>Data Analyst</v>
          </cell>
          <cell r="H22063">
            <v>45071.417129629634</v>
          </cell>
        </row>
        <row r="22064">
          <cell r="A22064" t="str">
            <v>Data Analyst</v>
          </cell>
          <cell r="H22064">
            <v>45034.701388888891</v>
          </cell>
        </row>
        <row r="22065">
          <cell r="A22065" t="str">
            <v>Data Analyst</v>
          </cell>
          <cell r="H22065">
            <v>45115.083657407413</v>
          </cell>
        </row>
        <row r="22066">
          <cell r="A22066" t="str">
            <v>Data Scientist</v>
          </cell>
          <cell r="H22066">
            <v>45071.293287037042</v>
          </cell>
        </row>
        <row r="22067">
          <cell r="A22067" t="str">
            <v>Data Analyst</v>
          </cell>
          <cell r="H22067">
            <v>44980.355185185188</v>
          </cell>
        </row>
        <row r="22068">
          <cell r="A22068" t="str">
            <v>Data Analyst</v>
          </cell>
          <cell r="H22068">
            <v>45222.83421296296</v>
          </cell>
        </row>
        <row r="22069">
          <cell r="A22069" t="str">
            <v>Data Analyst</v>
          </cell>
          <cell r="H22069">
            <v>45006.889409722222</v>
          </cell>
        </row>
        <row r="22070">
          <cell r="A22070" t="str">
            <v>Data Analyst</v>
          </cell>
          <cell r="H22070">
            <v>45115.433622685188</v>
          </cell>
        </row>
        <row r="22071">
          <cell r="A22071" t="str">
            <v>Data Analyst</v>
          </cell>
          <cell r="H22071">
            <v>44929.125104166669</v>
          </cell>
        </row>
        <row r="22072">
          <cell r="A22072" t="str">
            <v>Data Analyst</v>
          </cell>
          <cell r="H22072">
            <v>44942.458321759259</v>
          </cell>
        </row>
        <row r="22073">
          <cell r="A22073" t="str">
            <v>Senior Data Scientist</v>
          </cell>
          <cell r="H22073">
            <v>45153.918807870366</v>
          </cell>
        </row>
        <row r="22074">
          <cell r="A22074" t="str">
            <v>Senior Data Engineer</v>
          </cell>
          <cell r="H22074">
            <v>44976.33902777778</v>
          </cell>
        </row>
        <row r="22075">
          <cell r="A22075" t="str">
            <v>Senior Data Analyst</v>
          </cell>
          <cell r="H22075">
            <v>45126.416759259257</v>
          </cell>
        </row>
        <row r="22076">
          <cell r="A22076" t="str">
            <v>Data Analyst</v>
          </cell>
          <cell r="H22076">
            <v>45096.458969907413</v>
          </cell>
        </row>
        <row r="22077">
          <cell r="A22077" t="str">
            <v>Data Scientist</v>
          </cell>
          <cell r="H22077">
            <v>45181.629027777781</v>
          </cell>
        </row>
        <row r="22078">
          <cell r="A22078" t="str">
            <v>Data Analyst</v>
          </cell>
          <cell r="H22078">
            <v>45105.512511574067</v>
          </cell>
        </row>
        <row r="22079">
          <cell r="A22079" t="str">
            <v>Data Scientist</v>
          </cell>
          <cell r="H22079">
            <v>44945.004884259259</v>
          </cell>
        </row>
        <row r="22080">
          <cell r="A22080" t="str">
            <v>Data Analyst</v>
          </cell>
          <cell r="H22080">
            <v>45092.291990740741</v>
          </cell>
        </row>
        <row r="22081">
          <cell r="A22081" t="str">
            <v>Data Scientist</v>
          </cell>
          <cell r="H22081">
            <v>44951.908101851863</v>
          </cell>
        </row>
        <row r="22082">
          <cell r="A22082" t="str">
            <v>Data Analyst</v>
          </cell>
          <cell r="H22082">
            <v>45112.682175925933</v>
          </cell>
        </row>
        <row r="22083">
          <cell r="A22083" t="str">
            <v>Data Analyst</v>
          </cell>
          <cell r="H22083">
            <v>45244.917430555557</v>
          </cell>
        </row>
        <row r="22084">
          <cell r="A22084" t="str">
            <v>Machine Learning Engineer</v>
          </cell>
          <cell r="H22084">
            <v>44936.091620370367</v>
          </cell>
        </row>
        <row r="22085">
          <cell r="A22085" t="str">
            <v>Data Analyst</v>
          </cell>
          <cell r="H22085">
            <v>45184.709756944438</v>
          </cell>
        </row>
        <row r="22086">
          <cell r="A22086" t="str">
            <v>Data Analyst</v>
          </cell>
          <cell r="H22086">
            <v>45026.014456018522</v>
          </cell>
        </row>
        <row r="22087">
          <cell r="A22087" t="str">
            <v>Data Scientist</v>
          </cell>
          <cell r="H22087">
            <v>45195.460821759261</v>
          </cell>
        </row>
        <row r="22088">
          <cell r="A22088" t="str">
            <v>Data Analyst</v>
          </cell>
          <cell r="H22088">
            <v>45244.666886574072</v>
          </cell>
        </row>
        <row r="22089">
          <cell r="A22089" t="str">
            <v>Data Analyst</v>
          </cell>
          <cell r="H22089">
            <v>44935.625173611108</v>
          </cell>
        </row>
        <row r="22090">
          <cell r="A22090" t="str">
            <v>Data Scientist</v>
          </cell>
          <cell r="H22090">
            <v>45097.561122685183</v>
          </cell>
        </row>
        <row r="22091">
          <cell r="A22091" t="str">
            <v>Data Engineer</v>
          </cell>
          <cell r="H22091">
            <v>45063.330289351848</v>
          </cell>
        </row>
        <row r="22092">
          <cell r="A22092" t="str">
            <v>Senior Data Scientist</v>
          </cell>
          <cell r="H22092">
            <v>45163.669918981483</v>
          </cell>
        </row>
        <row r="22093">
          <cell r="A22093" t="str">
            <v>Data Analyst</v>
          </cell>
          <cell r="H22093">
            <v>45195.833599537043</v>
          </cell>
        </row>
        <row r="22094">
          <cell r="A22094" t="str">
            <v>Senior Data Analyst</v>
          </cell>
          <cell r="H22094">
            <v>45216.79277777778</v>
          </cell>
        </row>
        <row r="22095">
          <cell r="A22095" t="str">
            <v>Data Scientist</v>
          </cell>
          <cell r="H22095">
            <v>45226.169027777767</v>
          </cell>
        </row>
        <row r="22096">
          <cell r="A22096" t="str">
            <v>Data Analyst</v>
          </cell>
          <cell r="H22096">
            <v>45093.916620370372</v>
          </cell>
        </row>
        <row r="22097">
          <cell r="A22097" t="str">
            <v>Senior Data Scientist</v>
          </cell>
          <cell r="H22097">
            <v>45232.501875000002</v>
          </cell>
        </row>
        <row r="22098">
          <cell r="A22098" t="str">
            <v>Data Scientist</v>
          </cell>
          <cell r="H22098">
            <v>45267.294120370367</v>
          </cell>
        </row>
        <row r="22099">
          <cell r="A22099" t="str">
            <v>Data Analyst</v>
          </cell>
          <cell r="H22099">
            <v>45196.708495370367</v>
          </cell>
        </row>
        <row r="22100">
          <cell r="A22100" t="str">
            <v>Data Analyst</v>
          </cell>
          <cell r="H22100">
            <v>45218.833657407413</v>
          </cell>
        </row>
        <row r="22101">
          <cell r="A22101" t="str">
            <v>Data Scientist</v>
          </cell>
          <cell r="H22101">
            <v>45034.628020833326</v>
          </cell>
        </row>
        <row r="22102">
          <cell r="A22102" t="str">
            <v>Senior Data Scientist</v>
          </cell>
          <cell r="H22102">
            <v>44992.50309027778</v>
          </cell>
        </row>
        <row r="22103">
          <cell r="A22103" t="str">
            <v>Data Analyst</v>
          </cell>
          <cell r="H22103">
            <v>45229.876689814817</v>
          </cell>
        </row>
        <row r="22104">
          <cell r="A22104" t="str">
            <v>Software Engineer</v>
          </cell>
          <cell r="H22104">
            <v>45282.751574074071</v>
          </cell>
        </row>
        <row r="22105">
          <cell r="A22105" t="str">
            <v>Data Analyst</v>
          </cell>
          <cell r="H22105">
            <v>44977.834236111114</v>
          </cell>
        </row>
        <row r="22106">
          <cell r="A22106" t="str">
            <v>Data Scientist</v>
          </cell>
          <cell r="H22106">
            <v>45268.668194444443</v>
          </cell>
        </row>
        <row r="22107">
          <cell r="A22107" t="str">
            <v>Data Engineer</v>
          </cell>
          <cell r="H22107">
            <v>45089.271631944437</v>
          </cell>
        </row>
        <row r="22108">
          <cell r="A22108" t="str">
            <v>Data Scientist</v>
          </cell>
          <cell r="H22108">
            <v>45120.877013888887</v>
          </cell>
        </row>
        <row r="22109">
          <cell r="A22109" t="str">
            <v>Data Engineer</v>
          </cell>
          <cell r="H22109">
            <v>45085.616655092592</v>
          </cell>
        </row>
        <row r="22110">
          <cell r="A22110" t="str">
            <v>Data Scientist</v>
          </cell>
          <cell r="H22110">
            <v>44993.341689814813</v>
          </cell>
        </row>
        <row r="22111">
          <cell r="A22111" t="str">
            <v>Data Analyst</v>
          </cell>
          <cell r="H22111">
            <v>45033.958298611113</v>
          </cell>
        </row>
        <row r="22112">
          <cell r="A22112" t="str">
            <v>Data Analyst</v>
          </cell>
          <cell r="H22112">
            <v>45282.50104166667</v>
          </cell>
        </row>
        <row r="22113">
          <cell r="A22113" t="str">
            <v>Data Engineer</v>
          </cell>
          <cell r="H22113">
            <v>45043.390879629631</v>
          </cell>
        </row>
        <row r="22114">
          <cell r="A22114" t="str">
            <v>Business Analyst</v>
          </cell>
          <cell r="H22114">
            <v>45169.500810185193</v>
          </cell>
        </row>
        <row r="22115">
          <cell r="A22115" t="str">
            <v>Senior Data Engineer</v>
          </cell>
          <cell r="H22115">
            <v>44935.919606481482</v>
          </cell>
        </row>
        <row r="22116">
          <cell r="A22116" t="str">
            <v>Data Analyst</v>
          </cell>
          <cell r="H22116">
            <v>45113.424710648149</v>
          </cell>
        </row>
        <row r="22117">
          <cell r="A22117" t="str">
            <v>Cloud Engineer</v>
          </cell>
          <cell r="H22117">
            <v>45143.987939814811</v>
          </cell>
        </row>
        <row r="22118">
          <cell r="A22118" t="str">
            <v>Senior Data Analyst</v>
          </cell>
          <cell r="H22118">
            <v>45216.584097222221</v>
          </cell>
        </row>
        <row r="22119">
          <cell r="A22119" t="str">
            <v>Data Scientist</v>
          </cell>
          <cell r="H22119">
            <v>45147.419016203698</v>
          </cell>
        </row>
        <row r="22120">
          <cell r="A22120" t="str">
            <v>Data Scientist</v>
          </cell>
          <cell r="H22120">
            <v>45107.629976851851</v>
          </cell>
        </row>
        <row r="22121">
          <cell r="A22121" t="str">
            <v>Data Scientist</v>
          </cell>
          <cell r="H22121">
            <v>45101.209976851853</v>
          </cell>
        </row>
        <row r="22122">
          <cell r="A22122" t="str">
            <v>Data Scientist</v>
          </cell>
          <cell r="H22122">
            <v>45162.861817129633</v>
          </cell>
        </row>
        <row r="22123">
          <cell r="A22123" t="str">
            <v>Data Scientist</v>
          </cell>
          <cell r="H22123">
            <v>45194.878923611112</v>
          </cell>
        </row>
        <row r="22124">
          <cell r="A22124" t="str">
            <v>Data Analyst</v>
          </cell>
          <cell r="H22124">
            <v>45034.916886574072</v>
          </cell>
        </row>
        <row r="22125">
          <cell r="A22125" t="str">
            <v>Data Scientist</v>
          </cell>
          <cell r="H22125">
            <v>45037.008877314824</v>
          </cell>
        </row>
        <row r="22126">
          <cell r="A22126" t="str">
            <v>Senior Data Engineer</v>
          </cell>
          <cell r="H22126">
            <v>45139.531238425923</v>
          </cell>
        </row>
        <row r="22127">
          <cell r="A22127" t="str">
            <v>Data Engineer</v>
          </cell>
          <cell r="H22127">
            <v>44937.22378472222</v>
          </cell>
        </row>
        <row r="22128">
          <cell r="A22128" t="str">
            <v>Business Analyst</v>
          </cell>
          <cell r="H22128">
            <v>45025.459548611107</v>
          </cell>
        </row>
        <row r="22129">
          <cell r="A22129" t="str">
            <v>Senior Data Engineer</v>
          </cell>
          <cell r="H22129">
            <v>45167.392442129632</v>
          </cell>
        </row>
        <row r="22130">
          <cell r="A22130" t="str">
            <v>Senior Data Scientist</v>
          </cell>
          <cell r="H22130">
            <v>44985.006944444453</v>
          </cell>
        </row>
        <row r="22131">
          <cell r="A22131" t="str">
            <v>Data Analyst</v>
          </cell>
          <cell r="H22131">
            <v>44956.793252314812</v>
          </cell>
        </row>
        <row r="22132">
          <cell r="A22132" t="str">
            <v>Data Analyst</v>
          </cell>
          <cell r="H22132">
            <v>45139.877430555563</v>
          </cell>
        </row>
        <row r="22133">
          <cell r="A22133" t="str">
            <v>Data Engineer</v>
          </cell>
          <cell r="H22133">
            <v>45009.593587962961</v>
          </cell>
        </row>
        <row r="22134">
          <cell r="A22134" t="str">
            <v>Data Analyst</v>
          </cell>
          <cell r="H22134">
            <v>45128.583368055559</v>
          </cell>
        </row>
        <row r="22135">
          <cell r="A22135" t="str">
            <v>Data Engineer</v>
          </cell>
          <cell r="H22135">
            <v>45158.769942129627</v>
          </cell>
        </row>
        <row r="22136">
          <cell r="A22136" t="str">
            <v>Data Analyst</v>
          </cell>
          <cell r="H22136">
            <v>44959.375428240739</v>
          </cell>
        </row>
        <row r="22137">
          <cell r="A22137" t="str">
            <v>Data Scientist</v>
          </cell>
          <cell r="H22137">
            <v>45058.763611111113</v>
          </cell>
        </row>
        <row r="22138">
          <cell r="A22138" t="str">
            <v>Data Scientist</v>
          </cell>
          <cell r="H22138">
            <v>44993.502291666657</v>
          </cell>
        </row>
        <row r="22139">
          <cell r="A22139" t="str">
            <v>Data Analyst</v>
          </cell>
          <cell r="H22139">
            <v>45099.042453703703</v>
          </cell>
        </row>
        <row r="22140">
          <cell r="A22140" t="str">
            <v>Data Analyst</v>
          </cell>
          <cell r="H22140">
            <v>45168.833981481483</v>
          </cell>
        </row>
        <row r="22141">
          <cell r="A22141" t="str">
            <v>Data Analyst</v>
          </cell>
          <cell r="H22141">
            <v>44994.362245370372</v>
          </cell>
        </row>
        <row r="22142">
          <cell r="A22142" t="str">
            <v>Data Scientist</v>
          </cell>
          <cell r="H22142">
            <v>45011.837268518517</v>
          </cell>
        </row>
        <row r="22143">
          <cell r="A22143" t="str">
            <v>Data Scientist</v>
          </cell>
          <cell r="H22143">
            <v>44972.378078703703</v>
          </cell>
        </row>
        <row r="22144">
          <cell r="A22144" t="str">
            <v>Data Analyst</v>
          </cell>
          <cell r="H22144">
            <v>45134.542604166672</v>
          </cell>
        </row>
        <row r="22145">
          <cell r="A22145" t="str">
            <v>Data Engineer</v>
          </cell>
          <cell r="H22145">
            <v>45240.810034722221</v>
          </cell>
        </row>
        <row r="22146">
          <cell r="A22146" t="str">
            <v>Data Scientist</v>
          </cell>
          <cell r="H22146">
            <v>45193.200277777767</v>
          </cell>
        </row>
        <row r="22147">
          <cell r="A22147" t="str">
            <v>Data Engineer</v>
          </cell>
          <cell r="H22147">
            <v>45112.883379629631</v>
          </cell>
        </row>
        <row r="22148">
          <cell r="A22148" t="str">
            <v>Data Engineer</v>
          </cell>
          <cell r="H22148">
            <v>44994.431087962963</v>
          </cell>
        </row>
        <row r="22149">
          <cell r="A22149" t="str">
            <v>Data Analyst</v>
          </cell>
          <cell r="H22149">
            <v>45034.833287037043</v>
          </cell>
        </row>
        <row r="22150">
          <cell r="A22150" t="str">
            <v>Senior Data Scientist</v>
          </cell>
          <cell r="H22150">
            <v>45059.763796296298</v>
          </cell>
        </row>
        <row r="22151">
          <cell r="A22151" t="str">
            <v>Data Analyst</v>
          </cell>
          <cell r="H22151">
            <v>45217.29178240741</v>
          </cell>
        </row>
        <row r="22152">
          <cell r="A22152" t="str">
            <v>Data Scientist</v>
          </cell>
          <cell r="H22152">
            <v>45080.501226851848</v>
          </cell>
        </row>
        <row r="22153">
          <cell r="A22153" t="str">
            <v>Senior Data Engineer</v>
          </cell>
          <cell r="H22153">
            <v>45042.259768518517</v>
          </cell>
        </row>
        <row r="22154">
          <cell r="A22154" t="str">
            <v>Senior Data Analyst</v>
          </cell>
          <cell r="H22154">
            <v>44933.333854166667</v>
          </cell>
        </row>
        <row r="22155">
          <cell r="A22155" t="str">
            <v>Business Analyst</v>
          </cell>
          <cell r="H22155">
            <v>45236.458854166667</v>
          </cell>
        </row>
        <row r="22156">
          <cell r="A22156" t="str">
            <v>Data Scientist</v>
          </cell>
          <cell r="H22156">
            <v>45258.544791666667</v>
          </cell>
        </row>
        <row r="22157">
          <cell r="A22157" t="str">
            <v>Data Analyst</v>
          </cell>
          <cell r="H22157">
            <v>44970.250023148154</v>
          </cell>
        </row>
        <row r="22158">
          <cell r="A22158" t="str">
            <v>Data Analyst</v>
          </cell>
          <cell r="H22158">
            <v>45057.541608796288</v>
          </cell>
        </row>
        <row r="22159">
          <cell r="A22159" t="str">
            <v>Data Analyst</v>
          </cell>
          <cell r="H22159">
            <v>44964.651435185187</v>
          </cell>
        </row>
        <row r="22160">
          <cell r="A22160" t="str">
            <v>Data Analyst</v>
          </cell>
          <cell r="H22160">
            <v>45082.667488425926</v>
          </cell>
        </row>
        <row r="22161">
          <cell r="A22161" t="str">
            <v>Senior Data Scientist</v>
          </cell>
          <cell r="H22161">
            <v>45261.510497685187</v>
          </cell>
        </row>
        <row r="22162">
          <cell r="A22162" t="str">
            <v>Senior Data Scientist</v>
          </cell>
          <cell r="H22162">
            <v>45188.001400462963</v>
          </cell>
        </row>
        <row r="22163">
          <cell r="A22163" t="str">
            <v>Data Engineer</v>
          </cell>
          <cell r="H22163">
            <v>45114.83934027778</v>
          </cell>
        </row>
        <row r="22164">
          <cell r="A22164" t="str">
            <v>Data Scientist</v>
          </cell>
          <cell r="H22164">
            <v>44966.420312499999</v>
          </cell>
        </row>
        <row r="22165">
          <cell r="A22165" t="str">
            <v>Data Analyst</v>
          </cell>
          <cell r="H22165">
            <v>45085.365659722222</v>
          </cell>
        </row>
        <row r="22166">
          <cell r="A22166" t="str">
            <v>Data Analyst</v>
          </cell>
          <cell r="H22166">
            <v>45231.584421296298</v>
          </cell>
        </row>
        <row r="22167">
          <cell r="A22167" t="str">
            <v>Data Engineer</v>
          </cell>
          <cell r="H22167">
            <v>45092.835543981477</v>
          </cell>
        </row>
        <row r="22168">
          <cell r="A22168" t="str">
            <v>Data Scientist</v>
          </cell>
          <cell r="H22168">
            <v>45097.290601851862</v>
          </cell>
        </row>
        <row r="22169">
          <cell r="A22169" t="str">
            <v>Data Analyst</v>
          </cell>
          <cell r="H22169">
            <v>45076.626388888893</v>
          </cell>
        </row>
        <row r="22170">
          <cell r="A22170" t="str">
            <v>Data Analyst</v>
          </cell>
          <cell r="H22170">
            <v>45075.668680555558</v>
          </cell>
        </row>
        <row r="22171">
          <cell r="A22171" t="str">
            <v>Data Scientist</v>
          </cell>
          <cell r="H22171">
            <v>45145.514189814807</v>
          </cell>
        </row>
        <row r="22172">
          <cell r="A22172" t="str">
            <v>Business Analyst</v>
          </cell>
          <cell r="H22172">
            <v>45209.626400462963</v>
          </cell>
        </row>
        <row r="22173">
          <cell r="A22173" t="str">
            <v>Data Analyst</v>
          </cell>
          <cell r="H22173">
            <v>44996.141099537039</v>
          </cell>
        </row>
        <row r="22174">
          <cell r="A22174" t="str">
            <v>Data Engineer</v>
          </cell>
          <cell r="H22174">
            <v>44986.461122685178</v>
          </cell>
        </row>
        <row r="22175">
          <cell r="A22175" t="str">
            <v>Data Engineer</v>
          </cell>
          <cell r="H22175">
            <v>44970.806597222218</v>
          </cell>
        </row>
        <row r="22176">
          <cell r="A22176" t="str">
            <v>Data Analyst</v>
          </cell>
          <cell r="H22176">
            <v>45141.875162037039</v>
          </cell>
        </row>
        <row r="22177">
          <cell r="A22177" t="str">
            <v>Data Analyst</v>
          </cell>
          <cell r="H22177">
            <v>44946.792638888888</v>
          </cell>
        </row>
        <row r="22178">
          <cell r="A22178" t="str">
            <v>Cloud Engineer</v>
          </cell>
          <cell r="H22178">
            <v>44976.010115740741</v>
          </cell>
        </row>
        <row r="22179">
          <cell r="A22179" t="str">
            <v>Data Analyst</v>
          </cell>
          <cell r="H22179">
            <v>45006.513356481482</v>
          </cell>
        </row>
        <row r="22180">
          <cell r="A22180" t="str">
            <v>Data Scientist</v>
          </cell>
          <cell r="H22180">
            <v>45154.83734953704</v>
          </cell>
        </row>
        <row r="22181">
          <cell r="A22181" t="str">
            <v>Data Scientist</v>
          </cell>
          <cell r="H22181">
            <v>45120.711099537039</v>
          </cell>
        </row>
        <row r="22182">
          <cell r="A22182" t="str">
            <v>Data Engineer</v>
          </cell>
          <cell r="H22182">
            <v>45124.928854166668</v>
          </cell>
        </row>
        <row r="22183">
          <cell r="A22183" t="str">
            <v>Business Analyst</v>
          </cell>
          <cell r="H22183">
            <v>45076.292488425926</v>
          </cell>
        </row>
        <row r="22184">
          <cell r="A22184" t="str">
            <v>Data Engineer</v>
          </cell>
          <cell r="H22184">
            <v>44993.34270833333</v>
          </cell>
        </row>
        <row r="22185">
          <cell r="A22185" t="str">
            <v>Business Analyst</v>
          </cell>
          <cell r="H22185">
            <v>45033.687106481477</v>
          </cell>
        </row>
        <row r="22186">
          <cell r="A22186" t="str">
            <v>Data Analyst</v>
          </cell>
          <cell r="H22186">
            <v>45184.666712962957</v>
          </cell>
        </row>
        <row r="22187">
          <cell r="A22187" t="str">
            <v>Senior Data Scientist</v>
          </cell>
          <cell r="H22187">
            <v>44935.60728009259</v>
          </cell>
        </row>
        <row r="22188">
          <cell r="A22188" t="str">
            <v>Senior Data Scientist</v>
          </cell>
          <cell r="H22188">
            <v>45223.420995370368</v>
          </cell>
        </row>
        <row r="22189">
          <cell r="A22189" t="str">
            <v>Data Analyst</v>
          </cell>
          <cell r="H22189">
            <v>44956.084976851853</v>
          </cell>
        </row>
        <row r="22190">
          <cell r="A22190" t="str">
            <v>Machine Learning Engineer</v>
          </cell>
          <cell r="H22190">
            <v>45133.823437500003</v>
          </cell>
        </row>
        <row r="22191">
          <cell r="A22191" t="str">
            <v>Data Scientist</v>
          </cell>
          <cell r="H22191">
            <v>44933.169456018521</v>
          </cell>
        </row>
        <row r="22192">
          <cell r="A22192" t="str">
            <v>Data Analyst</v>
          </cell>
          <cell r="H22192">
            <v>45077.917233796303</v>
          </cell>
        </row>
        <row r="22193">
          <cell r="A22193" t="str">
            <v>Data Engineer</v>
          </cell>
          <cell r="H22193">
            <v>44945.968460648153</v>
          </cell>
        </row>
        <row r="22194">
          <cell r="A22194" t="str">
            <v>Data Analyst</v>
          </cell>
          <cell r="H22194">
            <v>45048.922199074077</v>
          </cell>
        </row>
        <row r="22195">
          <cell r="A22195" t="str">
            <v>Senior Data Scientist</v>
          </cell>
          <cell r="H22195">
            <v>45079.017013888893</v>
          </cell>
        </row>
        <row r="22196">
          <cell r="A22196" t="str">
            <v>Data Analyst</v>
          </cell>
          <cell r="H22196">
            <v>45082.575706018521</v>
          </cell>
        </row>
        <row r="22197">
          <cell r="A22197" t="str">
            <v>Data Engineer</v>
          </cell>
          <cell r="H22197">
            <v>45029.462696759263</v>
          </cell>
        </row>
        <row r="22198">
          <cell r="A22198" t="str">
            <v>Data Analyst</v>
          </cell>
          <cell r="H22198">
            <v>44994.876631944448</v>
          </cell>
        </row>
        <row r="22199">
          <cell r="A22199" t="str">
            <v>Data Analyst</v>
          </cell>
          <cell r="H22199">
            <v>45009.625196759262</v>
          </cell>
        </row>
        <row r="22200">
          <cell r="A22200" t="str">
            <v>Senior Data Analyst</v>
          </cell>
          <cell r="H22200">
            <v>44928.542546296303</v>
          </cell>
        </row>
        <row r="22201">
          <cell r="A22201" t="str">
            <v>Senior Data Analyst</v>
          </cell>
          <cell r="H22201">
            <v>45165.333506944437</v>
          </cell>
        </row>
        <row r="22202">
          <cell r="A22202" t="str">
            <v>Data Analyst</v>
          </cell>
          <cell r="H22202">
            <v>44948.585312499999</v>
          </cell>
        </row>
        <row r="22203">
          <cell r="A22203" t="str">
            <v>Data Analyst</v>
          </cell>
          <cell r="H22203">
            <v>45055.544976851852</v>
          </cell>
        </row>
        <row r="22204">
          <cell r="A22204" t="str">
            <v>Senior Data Analyst</v>
          </cell>
          <cell r="H22204">
            <v>45286.000289351847</v>
          </cell>
        </row>
        <row r="22205">
          <cell r="A22205" t="str">
            <v>Data Scientist</v>
          </cell>
          <cell r="H22205">
            <v>45059.599108796298</v>
          </cell>
        </row>
        <row r="22206">
          <cell r="A22206" t="str">
            <v>Data Scientist</v>
          </cell>
          <cell r="H22206">
            <v>45111.773530092592</v>
          </cell>
        </row>
        <row r="22207">
          <cell r="A22207" t="str">
            <v>Data Analyst</v>
          </cell>
          <cell r="H22207">
            <v>45235.999976851846</v>
          </cell>
        </row>
        <row r="22208">
          <cell r="A22208" t="str">
            <v>Data Analyst</v>
          </cell>
          <cell r="H22208">
            <v>45116.41679398148</v>
          </cell>
        </row>
        <row r="22209">
          <cell r="A22209" t="str">
            <v>Business Analyst</v>
          </cell>
          <cell r="H22209">
            <v>45277.667615740742</v>
          </cell>
        </row>
        <row r="22210">
          <cell r="A22210" t="str">
            <v>Senior Data Scientist</v>
          </cell>
          <cell r="H22210">
            <v>45198.54483796296</v>
          </cell>
        </row>
        <row r="22211">
          <cell r="A22211" t="str">
            <v>Data Scientist</v>
          </cell>
          <cell r="H22211">
            <v>45212.75236111111</v>
          </cell>
        </row>
        <row r="22212">
          <cell r="A22212" t="str">
            <v>Senior Data Analyst</v>
          </cell>
          <cell r="H22212">
            <v>45041.461331018523</v>
          </cell>
        </row>
        <row r="22213">
          <cell r="A22213" t="str">
            <v>Data Analyst</v>
          </cell>
          <cell r="H22213">
            <v>45144.938136574077</v>
          </cell>
        </row>
        <row r="22214">
          <cell r="A22214" t="str">
            <v>Data Engineer</v>
          </cell>
          <cell r="H22214">
            <v>45020.72865740741</v>
          </cell>
        </row>
        <row r="22215">
          <cell r="A22215" t="str">
            <v>Senior Data Analyst</v>
          </cell>
          <cell r="H22215">
            <v>45148.834050925929</v>
          </cell>
        </row>
        <row r="22216">
          <cell r="A22216" t="str">
            <v>Data Scientist</v>
          </cell>
          <cell r="H22216">
            <v>45123.293622685182</v>
          </cell>
        </row>
        <row r="22217">
          <cell r="A22217" t="str">
            <v>Data Scientist</v>
          </cell>
          <cell r="H22217">
            <v>45005.990081018521</v>
          </cell>
        </row>
        <row r="22218">
          <cell r="A22218" t="str">
            <v>Data Analyst</v>
          </cell>
          <cell r="H22218">
            <v>45172.375104166669</v>
          </cell>
        </row>
        <row r="22219">
          <cell r="A22219" t="str">
            <v>Senior Data Scientist</v>
          </cell>
          <cell r="H22219">
            <v>44987.519386574073</v>
          </cell>
        </row>
        <row r="22220">
          <cell r="A22220" t="str">
            <v>Data Analyst</v>
          </cell>
          <cell r="H22220">
            <v>45132.834988425922</v>
          </cell>
        </row>
        <row r="22221">
          <cell r="A22221" t="str">
            <v>Data Engineer</v>
          </cell>
          <cell r="H22221">
            <v>45129.592002314806</v>
          </cell>
        </row>
        <row r="22222">
          <cell r="A22222" t="str">
            <v>Data Engineer</v>
          </cell>
          <cell r="H22222">
            <v>45229.186840277784</v>
          </cell>
        </row>
        <row r="22223">
          <cell r="A22223" t="str">
            <v>Data Scientist</v>
          </cell>
          <cell r="H22223">
            <v>45092.305706018517</v>
          </cell>
        </row>
        <row r="22224">
          <cell r="A22224" t="str">
            <v>Senior Data Analyst</v>
          </cell>
          <cell r="H22224">
            <v>45231.089733796303</v>
          </cell>
        </row>
        <row r="22225">
          <cell r="A22225" t="str">
            <v>Senior Data Analyst</v>
          </cell>
          <cell r="H22225">
            <v>44996.630115740743</v>
          </cell>
        </row>
        <row r="22226">
          <cell r="A22226" t="str">
            <v>Senior Data Engineer</v>
          </cell>
          <cell r="H22226">
            <v>45271.047881944447</v>
          </cell>
        </row>
        <row r="22227">
          <cell r="A22227" t="str">
            <v>Data Engineer</v>
          </cell>
          <cell r="H22227">
            <v>45159.756076388891</v>
          </cell>
        </row>
        <row r="22228">
          <cell r="A22228" t="str">
            <v>Data Engineer</v>
          </cell>
          <cell r="H22228">
            <v>45118.626018518517</v>
          </cell>
        </row>
        <row r="22229">
          <cell r="A22229" t="str">
            <v>Software Engineer</v>
          </cell>
          <cell r="H22229">
            <v>45105.357245370367</v>
          </cell>
        </row>
        <row r="22230">
          <cell r="A22230" t="str">
            <v>Data Scientist</v>
          </cell>
          <cell r="H22230">
            <v>45137.543263888889</v>
          </cell>
        </row>
        <row r="22231">
          <cell r="A22231" t="str">
            <v>Data Engineer</v>
          </cell>
          <cell r="H22231">
            <v>45061.514374999999</v>
          </cell>
        </row>
        <row r="22232">
          <cell r="A22232" t="str">
            <v>Software Engineer</v>
          </cell>
          <cell r="H22232">
            <v>44959.663252314807</v>
          </cell>
        </row>
        <row r="22233">
          <cell r="A22233" t="str">
            <v>Data Engineer</v>
          </cell>
          <cell r="H22233">
            <v>45104.522048611107</v>
          </cell>
        </row>
        <row r="22234">
          <cell r="A22234" t="str">
            <v>Senior Data Analyst</v>
          </cell>
          <cell r="H22234">
            <v>45166.376736111109</v>
          </cell>
        </row>
        <row r="22235">
          <cell r="A22235" t="str">
            <v>Business Analyst</v>
          </cell>
          <cell r="H22235">
            <v>45119.866435185177</v>
          </cell>
        </row>
        <row r="22236">
          <cell r="A22236" t="str">
            <v>Business Analyst</v>
          </cell>
          <cell r="H22236">
            <v>45187.125543981478</v>
          </cell>
        </row>
        <row r="22237">
          <cell r="A22237" t="str">
            <v>Data Analyst</v>
          </cell>
          <cell r="H22237">
            <v>45033.292962962973</v>
          </cell>
        </row>
        <row r="22238">
          <cell r="A22238" t="str">
            <v>Data Analyst</v>
          </cell>
          <cell r="H22238">
            <v>44943.015335648153</v>
          </cell>
        </row>
        <row r="22239">
          <cell r="A22239" t="str">
            <v>Senior Data Scientist</v>
          </cell>
          <cell r="H22239">
            <v>44952.169340277767</v>
          </cell>
        </row>
        <row r="22240">
          <cell r="A22240" t="str">
            <v>Data Scientist</v>
          </cell>
          <cell r="H22240">
            <v>45000.801863425928</v>
          </cell>
        </row>
        <row r="22241">
          <cell r="A22241" t="str">
            <v>Data Engineer</v>
          </cell>
          <cell r="H22241">
            <v>45131.44091435185</v>
          </cell>
        </row>
        <row r="22242">
          <cell r="A22242" t="str">
            <v>Data Scientist</v>
          </cell>
          <cell r="H22242">
            <v>45222.11513888889</v>
          </cell>
        </row>
        <row r="22243">
          <cell r="A22243" t="str">
            <v>Senior Data Analyst</v>
          </cell>
          <cell r="H22243">
            <v>45171.333506944437</v>
          </cell>
        </row>
        <row r="22244">
          <cell r="A22244" t="str">
            <v>Data Scientist</v>
          </cell>
          <cell r="H22244">
            <v>45124.880266203712</v>
          </cell>
        </row>
        <row r="22245">
          <cell r="A22245" t="str">
            <v>Data Analyst</v>
          </cell>
          <cell r="H22245">
            <v>45007.754965277767</v>
          </cell>
        </row>
        <row r="22246">
          <cell r="A22246" t="str">
            <v>Data Analyst</v>
          </cell>
          <cell r="H22246">
            <v>45073.583773148152</v>
          </cell>
        </row>
        <row r="22247">
          <cell r="A22247" t="str">
            <v>Data Analyst</v>
          </cell>
          <cell r="H22247">
            <v>44970.708796296298</v>
          </cell>
        </row>
        <row r="22248">
          <cell r="A22248" t="str">
            <v>Data Analyst</v>
          </cell>
          <cell r="H22248">
            <v>45133.293356481481</v>
          </cell>
        </row>
        <row r="22249">
          <cell r="A22249" t="str">
            <v>Data Analyst</v>
          </cell>
          <cell r="H22249">
            <v>44974.710277777784</v>
          </cell>
        </row>
        <row r="22250">
          <cell r="A22250" t="str">
            <v>Senior Data Scientist</v>
          </cell>
          <cell r="H22250">
            <v>44967.806435185194</v>
          </cell>
        </row>
        <row r="22251">
          <cell r="A22251" t="str">
            <v>Data Engineer</v>
          </cell>
          <cell r="H22251">
            <v>44945.972060185188</v>
          </cell>
        </row>
        <row r="22252">
          <cell r="A22252" t="str">
            <v>Data Analyst</v>
          </cell>
          <cell r="H22252">
            <v>44939.876886574071</v>
          </cell>
        </row>
        <row r="22253">
          <cell r="A22253" t="str">
            <v>Senior Data Scientist</v>
          </cell>
          <cell r="H22253">
            <v>44994.002291666657</v>
          </cell>
        </row>
        <row r="22254">
          <cell r="A22254" t="str">
            <v>Data Analyst</v>
          </cell>
          <cell r="H22254">
            <v>45022.066076388888</v>
          </cell>
        </row>
        <row r="22255">
          <cell r="A22255" t="str">
            <v>Data Analyst</v>
          </cell>
          <cell r="H22255">
            <v>45135.750601851847</v>
          </cell>
        </row>
        <row r="22256">
          <cell r="A22256" t="str">
            <v>Data Scientist</v>
          </cell>
          <cell r="H22256">
            <v>45135.568437499998</v>
          </cell>
        </row>
        <row r="22257">
          <cell r="A22257" t="str">
            <v>Data Scientist</v>
          </cell>
          <cell r="H22257">
            <v>45033.441886574074</v>
          </cell>
        </row>
        <row r="22258">
          <cell r="A22258" t="str">
            <v>Data Engineer</v>
          </cell>
          <cell r="H22258">
            <v>45153.690833333327</v>
          </cell>
        </row>
        <row r="22259">
          <cell r="A22259" t="str">
            <v>Data Analyst</v>
          </cell>
          <cell r="H22259">
            <v>45162.667361111111</v>
          </cell>
        </row>
        <row r="22260">
          <cell r="A22260" t="str">
            <v>Data Scientist</v>
          </cell>
          <cell r="H22260">
            <v>45044.086967592593</v>
          </cell>
        </row>
        <row r="22261">
          <cell r="A22261" t="str">
            <v>Data Analyst</v>
          </cell>
          <cell r="H22261">
            <v>44978.6408912037</v>
          </cell>
        </row>
        <row r="22262">
          <cell r="A22262" t="str">
            <v>Data Analyst</v>
          </cell>
          <cell r="H22262">
            <v>45289.666655092587</v>
          </cell>
        </row>
        <row r="22263">
          <cell r="A22263" t="str">
            <v>Data Analyst</v>
          </cell>
          <cell r="H22263">
            <v>45205.833391203712</v>
          </cell>
        </row>
        <row r="22264">
          <cell r="A22264" t="str">
            <v>Data Scientist</v>
          </cell>
          <cell r="H22264">
            <v>44927.253275462957</v>
          </cell>
        </row>
        <row r="22265">
          <cell r="A22265" t="str">
            <v>Data Engineer</v>
          </cell>
          <cell r="H22265">
            <v>44989.338842592602</v>
          </cell>
        </row>
        <row r="22266">
          <cell r="A22266" t="str">
            <v>Senior Data Scientist</v>
          </cell>
          <cell r="H22266">
            <v>45122.350462962961</v>
          </cell>
        </row>
        <row r="22267">
          <cell r="A22267" t="str">
            <v>Data Scientist</v>
          </cell>
          <cell r="H22267">
            <v>44964.300763888888</v>
          </cell>
        </row>
        <row r="22268">
          <cell r="A22268" t="str">
            <v>Data Analyst</v>
          </cell>
          <cell r="H22268">
            <v>45274.376168981478</v>
          </cell>
        </row>
        <row r="22269">
          <cell r="A22269" t="str">
            <v>Software Engineer</v>
          </cell>
          <cell r="H22269">
            <v>45113.650659722232</v>
          </cell>
        </row>
        <row r="22270">
          <cell r="A22270" t="str">
            <v>Data Analyst</v>
          </cell>
          <cell r="H22270">
            <v>45173.718842592592</v>
          </cell>
        </row>
        <row r="22271">
          <cell r="A22271" t="str">
            <v>Data Analyst</v>
          </cell>
          <cell r="H22271">
            <v>45218.072465277779</v>
          </cell>
        </row>
        <row r="22272">
          <cell r="A22272" t="str">
            <v>Data Analyst</v>
          </cell>
          <cell r="H22272">
            <v>45247.502627314818</v>
          </cell>
        </row>
        <row r="22273">
          <cell r="A22273" t="str">
            <v>Data Analyst</v>
          </cell>
          <cell r="H22273">
            <v>45087.751087962963</v>
          </cell>
        </row>
        <row r="22274">
          <cell r="A22274" t="str">
            <v>Data Scientist</v>
          </cell>
          <cell r="H22274">
            <v>45051.700949074067</v>
          </cell>
        </row>
        <row r="22275">
          <cell r="A22275" t="str">
            <v>Data Scientist</v>
          </cell>
          <cell r="H22275">
            <v>45122.835810185177</v>
          </cell>
        </row>
        <row r="22276">
          <cell r="A22276" t="str">
            <v>Data Analyst</v>
          </cell>
          <cell r="H22276">
            <v>45188.708460648151</v>
          </cell>
        </row>
        <row r="22277">
          <cell r="A22277" t="str">
            <v>Data Analyst</v>
          </cell>
          <cell r="H22277">
            <v>45209.834513888891</v>
          </cell>
        </row>
        <row r="22278">
          <cell r="A22278" t="str">
            <v>Data Scientist</v>
          </cell>
          <cell r="H22278">
            <v>44935.836516203701</v>
          </cell>
        </row>
        <row r="22279">
          <cell r="A22279" t="str">
            <v>Data Analyst</v>
          </cell>
          <cell r="H22279">
            <v>44981.291678240741</v>
          </cell>
        </row>
        <row r="22280">
          <cell r="A22280" t="str">
            <v>Data Analyst</v>
          </cell>
          <cell r="H22280">
            <v>45268.333344907413</v>
          </cell>
        </row>
        <row r="22281">
          <cell r="A22281" t="str">
            <v>Data Analyst</v>
          </cell>
          <cell r="H22281">
            <v>45042.626168981478</v>
          </cell>
        </row>
        <row r="22282">
          <cell r="A22282" t="str">
            <v>Data Scientist</v>
          </cell>
          <cell r="H22282">
            <v>45187.751388888893</v>
          </cell>
        </row>
        <row r="22283">
          <cell r="A22283" t="str">
            <v>Data Analyst</v>
          </cell>
          <cell r="H22283">
            <v>45050.750219907408</v>
          </cell>
        </row>
        <row r="22284">
          <cell r="A22284" t="str">
            <v>Data Analyst</v>
          </cell>
          <cell r="H22284">
            <v>45290.250648148147</v>
          </cell>
        </row>
        <row r="22285">
          <cell r="A22285" t="str">
            <v>Data Scientist</v>
          </cell>
          <cell r="H22285">
            <v>45171.37699074074</v>
          </cell>
        </row>
        <row r="22286">
          <cell r="A22286" t="str">
            <v>Data Engineer</v>
          </cell>
          <cell r="H22286">
            <v>45063.520219907397</v>
          </cell>
        </row>
        <row r="22287">
          <cell r="A22287" t="str">
            <v>Data Analyst</v>
          </cell>
          <cell r="H22287">
            <v>45097.624560185177</v>
          </cell>
        </row>
        <row r="22288">
          <cell r="A22288" t="str">
            <v>Data Analyst</v>
          </cell>
          <cell r="H22288">
            <v>45138.708506944437</v>
          </cell>
        </row>
        <row r="22289">
          <cell r="A22289" t="str">
            <v>Data Analyst</v>
          </cell>
          <cell r="H22289">
            <v>45266.875023148154</v>
          </cell>
        </row>
        <row r="22290">
          <cell r="A22290" t="str">
            <v>Data Engineer</v>
          </cell>
          <cell r="H22290">
            <v>45079.360775462963</v>
          </cell>
        </row>
        <row r="22291">
          <cell r="A22291" t="str">
            <v>Data Scientist</v>
          </cell>
          <cell r="H22291">
            <v>45125.503078703703</v>
          </cell>
        </row>
        <row r="22292">
          <cell r="A22292" t="str">
            <v>Senior Data Analyst</v>
          </cell>
          <cell r="H22292">
            <v>45203.778738425928</v>
          </cell>
        </row>
        <row r="22293">
          <cell r="A22293" t="str">
            <v>Data Analyst</v>
          </cell>
          <cell r="H22293">
            <v>45268.625092592592</v>
          </cell>
        </row>
        <row r="22294">
          <cell r="A22294" t="str">
            <v>Data Engineer</v>
          </cell>
          <cell r="H22294">
            <v>45161.877997685187</v>
          </cell>
        </row>
        <row r="22295">
          <cell r="A22295" t="str">
            <v>Senior Data Scientist</v>
          </cell>
          <cell r="H22295">
            <v>45113.503668981481</v>
          </cell>
        </row>
        <row r="22296">
          <cell r="A22296" t="str">
            <v>Business Analyst</v>
          </cell>
          <cell r="H22296">
            <v>45278.667048611111</v>
          </cell>
        </row>
        <row r="22297">
          <cell r="A22297" t="str">
            <v>Data Engineer</v>
          </cell>
          <cell r="H22297">
            <v>45082.459201388891</v>
          </cell>
        </row>
        <row r="22298">
          <cell r="A22298" t="str">
            <v>Data Analyst</v>
          </cell>
          <cell r="H22298">
            <v>45237.709189814806</v>
          </cell>
        </row>
        <row r="22299">
          <cell r="A22299" t="str">
            <v>Data Scientist</v>
          </cell>
          <cell r="H22299">
            <v>44940.508437500001</v>
          </cell>
        </row>
        <row r="22300">
          <cell r="A22300" t="str">
            <v>Data Analyst</v>
          </cell>
          <cell r="H22300">
            <v>45114.251250000001</v>
          </cell>
        </row>
        <row r="22301">
          <cell r="A22301" t="str">
            <v>Data Analyst</v>
          </cell>
          <cell r="H22301">
            <v>45239.708784722221</v>
          </cell>
        </row>
        <row r="22302">
          <cell r="A22302" t="str">
            <v>Senior Data Scientist</v>
          </cell>
          <cell r="H22302">
            <v>45057.081076388888</v>
          </cell>
        </row>
        <row r="22303">
          <cell r="A22303" t="str">
            <v>Senior Data Scientist</v>
          </cell>
          <cell r="H22303">
            <v>44965.959953703707</v>
          </cell>
        </row>
        <row r="22304">
          <cell r="A22304" t="str">
            <v>Data Analyst</v>
          </cell>
          <cell r="H22304">
            <v>45223.840162037042</v>
          </cell>
        </row>
        <row r="22305">
          <cell r="A22305" t="str">
            <v>Data Scientist</v>
          </cell>
          <cell r="H22305">
            <v>45146.420439814807</v>
          </cell>
        </row>
        <row r="22306">
          <cell r="A22306" t="str">
            <v>Data Engineer</v>
          </cell>
          <cell r="H22306">
            <v>44973.882407407407</v>
          </cell>
        </row>
        <row r="22307">
          <cell r="A22307" t="str">
            <v>Data Scientist</v>
          </cell>
          <cell r="H22307">
            <v>44945.847129629627</v>
          </cell>
        </row>
        <row r="22308">
          <cell r="A22308" t="str">
            <v>Data Analyst</v>
          </cell>
          <cell r="H22308">
            <v>45168.584618055553</v>
          </cell>
        </row>
        <row r="22309">
          <cell r="A22309" t="str">
            <v>Data Analyst</v>
          </cell>
          <cell r="H22309">
            <v>44982.375081018523</v>
          </cell>
        </row>
        <row r="22310">
          <cell r="A22310" t="str">
            <v>Senior Data Engineer</v>
          </cell>
          <cell r="H22310">
            <v>45057.672083333331</v>
          </cell>
        </row>
        <row r="22311">
          <cell r="A22311" t="str">
            <v>Data Analyst</v>
          </cell>
          <cell r="H22311">
            <v>44952.586030092592</v>
          </cell>
        </row>
        <row r="22312">
          <cell r="A22312" t="str">
            <v>Data Analyst</v>
          </cell>
          <cell r="H22312">
            <v>45253.084756944438</v>
          </cell>
        </row>
        <row r="22313">
          <cell r="A22313" t="str">
            <v>Data Scientist</v>
          </cell>
          <cell r="H22313">
            <v>44975.336817129632</v>
          </cell>
        </row>
        <row r="22314">
          <cell r="A22314" t="str">
            <v>Machine Learning Engineer</v>
          </cell>
          <cell r="H22314">
            <v>44981.750752314823</v>
          </cell>
        </row>
        <row r="22315">
          <cell r="A22315" t="str">
            <v>Data Analyst</v>
          </cell>
          <cell r="H22315">
            <v>45121.291828703703</v>
          </cell>
        </row>
        <row r="22316">
          <cell r="A22316" t="str">
            <v>Data Analyst</v>
          </cell>
          <cell r="H22316">
            <v>45135.734456018523</v>
          </cell>
        </row>
        <row r="22317">
          <cell r="A22317" t="str">
            <v>Data Scientist</v>
          </cell>
          <cell r="H22317">
            <v>45170.104502314818</v>
          </cell>
        </row>
        <row r="22318">
          <cell r="A22318" t="str">
            <v>Data Analyst</v>
          </cell>
          <cell r="H22318">
            <v>44977.708506944437</v>
          </cell>
        </row>
        <row r="22319">
          <cell r="A22319" t="str">
            <v>Data Scientist</v>
          </cell>
          <cell r="H22319">
            <v>45170.987638888888</v>
          </cell>
        </row>
        <row r="22320">
          <cell r="A22320" t="str">
            <v>Data Scientist</v>
          </cell>
          <cell r="H22320">
            <v>44975.460451388892</v>
          </cell>
        </row>
        <row r="22321">
          <cell r="A22321" t="str">
            <v>Data Analyst</v>
          </cell>
          <cell r="H22321">
            <v>44960.531157407408</v>
          </cell>
        </row>
        <row r="22322">
          <cell r="A22322" t="str">
            <v>Data Analyst</v>
          </cell>
          <cell r="H22322">
            <v>45133.709039351852</v>
          </cell>
        </row>
        <row r="22323">
          <cell r="A22323" t="str">
            <v>Senior Data Analyst</v>
          </cell>
          <cell r="H22323">
            <v>44957.375092592592</v>
          </cell>
        </row>
        <row r="22324">
          <cell r="A22324" t="str">
            <v>Data Engineer</v>
          </cell>
          <cell r="H22324">
            <v>44985.926666666674</v>
          </cell>
        </row>
        <row r="22325">
          <cell r="A22325" t="str">
            <v>Data Scientist</v>
          </cell>
          <cell r="H22325">
            <v>45160.462453703702</v>
          </cell>
        </row>
        <row r="22326">
          <cell r="A22326" t="str">
            <v>Senior Data Scientist</v>
          </cell>
          <cell r="H22326">
            <v>44951.368692129632</v>
          </cell>
        </row>
        <row r="22327">
          <cell r="A22327" t="str">
            <v>Data Scientist</v>
          </cell>
          <cell r="H22327">
            <v>45232.794756944437</v>
          </cell>
        </row>
        <row r="22328">
          <cell r="A22328" t="str">
            <v>Data Scientist</v>
          </cell>
          <cell r="H22328">
            <v>45104.378333333327</v>
          </cell>
        </row>
        <row r="22329">
          <cell r="A22329" t="str">
            <v>Data Analyst</v>
          </cell>
          <cell r="H22329">
            <v>45211.878379629627</v>
          </cell>
        </row>
        <row r="22330">
          <cell r="A22330" t="str">
            <v>Data Analyst</v>
          </cell>
          <cell r="H22330">
            <v>45053.375057870369</v>
          </cell>
        </row>
        <row r="22331">
          <cell r="A22331" t="str">
            <v>Data Engineer</v>
          </cell>
          <cell r="H22331">
            <v>45211.820127314822</v>
          </cell>
        </row>
        <row r="22332">
          <cell r="A22332" t="str">
            <v>Data Analyst</v>
          </cell>
          <cell r="H22332">
            <v>45281.333333333343</v>
          </cell>
        </row>
        <row r="22333">
          <cell r="A22333" t="str">
            <v>Data Scientist</v>
          </cell>
          <cell r="H22333">
            <v>45125.836655092593</v>
          </cell>
        </row>
        <row r="22334">
          <cell r="A22334" t="str">
            <v>Data Analyst</v>
          </cell>
          <cell r="H22334">
            <v>45120.716631944437</v>
          </cell>
        </row>
        <row r="22335">
          <cell r="A22335" t="str">
            <v>Machine Learning Engineer</v>
          </cell>
          <cell r="H22335">
            <v>45281.778252314813</v>
          </cell>
        </row>
        <row r="22336">
          <cell r="A22336" t="str">
            <v>Data Analyst</v>
          </cell>
          <cell r="H22336">
            <v>45112.791979166657</v>
          </cell>
        </row>
        <row r="22337">
          <cell r="A22337" t="str">
            <v>Data Analyst</v>
          </cell>
          <cell r="H22337">
            <v>45248.375057870369</v>
          </cell>
        </row>
        <row r="22338">
          <cell r="A22338" t="str">
            <v>Data Scientist</v>
          </cell>
          <cell r="H22338">
            <v>45051.513043981482</v>
          </cell>
        </row>
        <row r="22339">
          <cell r="A22339" t="str">
            <v>Data Analyst</v>
          </cell>
          <cell r="H22339">
            <v>44948.00341435185</v>
          </cell>
        </row>
        <row r="22340">
          <cell r="A22340" t="str">
            <v>Data Engineer</v>
          </cell>
          <cell r="H22340">
            <v>45042.633125</v>
          </cell>
        </row>
        <row r="22341">
          <cell r="A22341" t="str">
            <v>Data Analyst</v>
          </cell>
          <cell r="H22341">
            <v>45163.375810185193</v>
          </cell>
        </row>
        <row r="22342">
          <cell r="A22342" t="str">
            <v>Senior Data Analyst</v>
          </cell>
          <cell r="H22342">
            <v>45055.417800925927</v>
          </cell>
        </row>
        <row r="22343">
          <cell r="A22343" t="str">
            <v>Data Scientist</v>
          </cell>
          <cell r="H22343">
            <v>45098.384594907409</v>
          </cell>
        </row>
        <row r="22344">
          <cell r="A22344" t="str">
            <v>Data Engineer</v>
          </cell>
          <cell r="H22344">
            <v>45050.940717592603</v>
          </cell>
        </row>
        <row r="22345">
          <cell r="A22345" t="str">
            <v>Data Scientist</v>
          </cell>
          <cell r="H22345">
            <v>44949.840752314813</v>
          </cell>
        </row>
        <row r="22346">
          <cell r="A22346" t="str">
            <v>Data Scientist</v>
          </cell>
          <cell r="H22346">
            <v>44956.003067129634</v>
          </cell>
        </row>
        <row r="22347">
          <cell r="A22347" t="str">
            <v>Data Engineer</v>
          </cell>
          <cell r="H22347">
            <v>45036.391296296293</v>
          </cell>
        </row>
        <row r="22348">
          <cell r="A22348" t="str">
            <v>Data Scientist</v>
          </cell>
          <cell r="H22348">
            <v>44974.336840277778</v>
          </cell>
        </row>
        <row r="22349">
          <cell r="A22349" t="str">
            <v>Data Analyst</v>
          </cell>
          <cell r="H22349">
            <v>45092.875023148154</v>
          </cell>
        </row>
        <row r="22350">
          <cell r="A22350" t="str">
            <v>Data Analyst</v>
          </cell>
          <cell r="H22350">
            <v>45076.876354166663</v>
          </cell>
        </row>
        <row r="22351">
          <cell r="A22351" t="str">
            <v>Data Scientist</v>
          </cell>
          <cell r="H22351">
            <v>44988.545081018521</v>
          </cell>
        </row>
        <row r="22352">
          <cell r="A22352" t="str">
            <v>Data Analyst</v>
          </cell>
          <cell r="H22352">
            <v>45037.668240740742</v>
          </cell>
        </row>
        <row r="22353">
          <cell r="A22353" t="str">
            <v>Data Analyst</v>
          </cell>
          <cell r="H22353">
            <v>44999.42119212963</v>
          </cell>
        </row>
        <row r="22354">
          <cell r="A22354" t="str">
            <v>Data Scientist</v>
          </cell>
          <cell r="H22354">
            <v>45190.853020833332</v>
          </cell>
        </row>
        <row r="22355">
          <cell r="A22355" t="str">
            <v>Data Scientist</v>
          </cell>
          <cell r="H22355">
            <v>45168.00440972222</v>
          </cell>
        </row>
        <row r="22356">
          <cell r="A22356" t="str">
            <v>Machine Learning Engineer</v>
          </cell>
          <cell r="H22356">
            <v>44975.550347222219</v>
          </cell>
        </row>
        <row r="22357">
          <cell r="A22357" t="str">
            <v>Data Scientist</v>
          </cell>
          <cell r="H22357">
            <v>44940.336296296293</v>
          </cell>
        </row>
        <row r="22358">
          <cell r="A22358" t="str">
            <v>Senior Data Analyst</v>
          </cell>
          <cell r="H22358">
            <v>45071.751400462963</v>
          </cell>
        </row>
        <row r="22359">
          <cell r="A22359" t="str">
            <v>Data Scientist</v>
          </cell>
          <cell r="H22359">
            <v>44951.919768518521</v>
          </cell>
        </row>
        <row r="22360">
          <cell r="A22360" t="str">
            <v>Data Analyst</v>
          </cell>
          <cell r="H22360">
            <v>45009.044432870367</v>
          </cell>
        </row>
        <row r="22361">
          <cell r="A22361" t="str">
            <v>Data Engineer</v>
          </cell>
          <cell r="H22361">
            <v>45093.481342592589</v>
          </cell>
        </row>
        <row r="22362">
          <cell r="A22362" t="str">
            <v>Data Analyst</v>
          </cell>
          <cell r="H22362">
            <v>45098.250949074078</v>
          </cell>
        </row>
        <row r="22363">
          <cell r="A22363" t="str">
            <v>Data Analyst</v>
          </cell>
          <cell r="H22363">
            <v>45098.000659722216</v>
          </cell>
        </row>
        <row r="22364">
          <cell r="A22364" t="str">
            <v>Data Analyst</v>
          </cell>
          <cell r="H22364">
            <v>45071.54278935185</v>
          </cell>
        </row>
        <row r="22365">
          <cell r="A22365" t="str">
            <v>Data Analyst</v>
          </cell>
          <cell r="H22365">
            <v>45007.000023148154</v>
          </cell>
        </row>
        <row r="22366">
          <cell r="A22366" t="str">
            <v>Data Scientist</v>
          </cell>
          <cell r="H22366">
            <v>45132.653946759259</v>
          </cell>
        </row>
        <row r="22367">
          <cell r="A22367" t="str">
            <v>Senior Data Scientist</v>
          </cell>
          <cell r="H22367">
            <v>45203.67019675926</v>
          </cell>
        </row>
        <row r="22368">
          <cell r="A22368" t="str">
            <v>Data Scientist</v>
          </cell>
          <cell r="H22368">
            <v>45051.48605324074</v>
          </cell>
        </row>
        <row r="22369">
          <cell r="A22369" t="str">
            <v>Data Engineer</v>
          </cell>
          <cell r="H22369">
            <v>44973.798495370371</v>
          </cell>
        </row>
        <row r="22370">
          <cell r="A22370" t="str">
            <v>Data Analyst</v>
          </cell>
          <cell r="H22370">
            <v>45008.711099537039</v>
          </cell>
        </row>
        <row r="22371">
          <cell r="A22371" t="str">
            <v>Senior Data Analyst</v>
          </cell>
          <cell r="H22371">
            <v>45084.709224537037</v>
          </cell>
        </row>
        <row r="22372">
          <cell r="A22372" t="str">
            <v>Senior Data Engineer</v>
          </cell>
          <cell r="H22372">
            <v>45091.554363425923</v>
          </cell>
        </row>
        <row r="22373">
          <cell r="A22373" t="str">
            <v>Machine Learning Engineer</v>
          </cell>
          <cell r="H22373">
            <v>45161.648865740739</v>
          </cell>
        </row>
        <row r="22374">
          <cell r="A22374" t="str">
            <v>Data Analyst</v>
          </cell>
          <cell r="H22374">
            <v>45142.917025462957</v>
          </cell>
        </row>
        <row r="22375">
          <cell r="A22375" t="str">
            <v>Data Analyst</v>
          </cell>
          <cell r="H22375">
            <v>45002.384502314817</v>
          </cell>
        </row>
        <row r="22376">
          <cell r="A22376" t="str">
            <v>Senior Data Engineer</v>
          </cell>
          <cell r="H22376">
            <v>45172.420231481483</v>
          </cell>
        </row>
        <row r="22377">
          <cell r="A22377" t="str">
            <v>Data Scientist</v>
          </cell>
          <cell r="H22377">
            <v>45145.347418981481</v>
          </cell>
        </row>
        <row r="22378">
          <cell r="A22378" t="str">
            <v>Senior Data Engineer</v>
          </cell>
          <cell r="H22378">
            <v>45055.543020833327</v>
          </cell>
        </row>
        <row r="22379">
          <cell r="A22379" t="str">
            <v>Data Analyst</v>
          </cell>
          <cell r="H22379">
            <v>45077.70890046296</v>
          </cell>
        </row>
        <row r="22380">
          <cell r="A22380" t="str">
            <v>Senior Data Scientist</v>
          </cell>
          <cell r="H22380">
            <v>44989.296134259261</v>
          </cell>
        </row>
        <row r="22381">
          <cell r="A22381" t="str">
            <v>Data Analyst</v>
          </cell>
          <cell r="H22381">
            <v>45115.583796296298</v>
          </cell>
        </row>
        <row r="22382">
          <cell r="A22382" t="str">
            <v>Data Analyst</v>
          </cell>
          <cell r="H22382">
            <v>44935.083287037043</v>
          </cell>
        </row>
        <row r="22383">
          <cell r="A22383" t="str">
            <v>Data Scientist</v>
          </cell>
          <cell r="H22383">
            <v>45076.447465277779</v>
          </cell>
        </row>
        <row r="22384">
          <cell r="A22384" t="str">
            <v>Data Engineer</v>
          </cell>
          <cell r="H22384">
            <v>44927.004224537042</v>
          </cell>
        </row>
        <row r="22385">
          <cell r="A22385" t="str">
            <v>Data Scientist</v>
          </cell>
          <cell r="H22385">
            <v>45056.545185185183</v>
          </cell>
        </row>
        <row r="22386">
          <cell r="A22386" t="str">
            <v>Data Engineer</v>
          </cell>
          <cell r="H22386">
            <v>45169.758425925917</v>
          </cell>
        </row>
        <row r="22387">
          <cell r="A22387" t="str">
            <v>Data Scientist</v>
          </cell>
          <cell r="H22387">
            <v>45275.375752314823</v>
          </cell>
        </row>
        <row r="22388">
          <cell r="A22388" t="str">
            <v>Data Scientist</v>
          </cell>
          <cell r="H22388">
            <v>45028.541307870371</v>
          </cell>
        </row>
        <row r="22389">
          <cell r="A22389" t="str">
            <v>Data Analyst</v>
          </cell>
          <cell r="H22389">
            <v>45229.704594907409</v>
          </cell>
        </row>
        <row r="22390">
          <cell r="A22390" t="str">
            <v>Software Engineer</v>
          </cell>
          <cell r="H22390">
            <v>45168.303657407407</v>
          </cell>
        </row>
        <row r="22391">
          <cell r="A22391" t="str">
            <v>Data Analyst</v>
          </cell>
          <cell r="H22391">
            <v>45247.085601851853</v>
          </cell>
        </row>
        <row r="22392">
          <cell r="A22392" t="str">
            <v>Data Analyst</v>
          </cell>
          <cell r="H22392">
            <v>44999.710520833331</v>
          </cell>
        </row>
        <row r="22393">
          <cell r="A22393" t="str">
            <v>Senior Data Engineer</v>
          </cell>
          <cell r="H22393">
            <v>45101.522986111107</v>
          </cell>
        </row>
        <row r="22394">
          <cell r="A22394" t="str">
            <v>Data Scientist</v>
          </cell>
          <cell r="H22394">
            <v>45099.308831018519</v>
          </cell>
        </row>
        <row r="22395">
          <cell r="A22395" t="str">
            <v>Data Scientist</v>
          </cell>
          <cell r="H22395">
            <v>45224.898449074077</v>
          </cell>
        </row>
        <row r="22396">
          <cell r="A22396" t="str">
            <v>Data Scientist</v>
          </cell>
          <cell r="H22396">
            <v>44951.670729166668</v>
          </cell>
        </row>
        <row r="22397">
          <cell r="A22397" t="str">
            <v>Data Analyst</v>
          </cell>
          <cell r="H22397">
            <v>45242.291608796288</v>
          </cell>
        </row>
        <row r="22398">
          <cell r="A22398" t="str">
            <v>Data Analyst</v>
          </cell>
          <cell r="H22398">
            <v>44954.416643518518</v>
          </cell>
        </row>
        <row r="22399">
          <cell r="A22399" t="str">
            <v>Data Scientist</v>
          </cell>
          <cell r="H22399">
            <v>45271.925185185188</v>
          </cell>
        </row>
        <row r="22400">
          <cell r="A22400" t="str">
            <v>Data Analyst</v>
          </cell>
          <cell r="H22400">
            <v>44937.74082175926</v>
          </cell>
        </row>
        <row r="22401">
          <cell r="A22401" t="str">
            <v>Senior Data Scientist</v>
          </cell>
          <cell r="H22401">
            <v>45092.834074074082</v>
          </cell>
        </row>
        <row r="22402">
          <cell r="A22402" t="str">
            <v>Data Analyst</v>
          </cell>
          <cell r="H22402">
            <v>45189.416643518518</v>
          </cell>
        </row>
        <row r="22403">
          <cell r="A22403" t="str">
            <v>Data Analyst</v>
          </cell>
          <cell r="H22403">
            <v>45049.578032407408</v>
          </cell>
        </row>
        <row r="22404">
          <cell r="A22404" t="str">
            <v>Data Analyst</v>
          </cell>
          <cell r="H22404">
            <v>44970.249988425923</v>
          </cell>
        </row>
        <row r="22405">
          <cell r="A22405" t="str">
            <v>Business Analyst</v>
          </cell>
          <cell r="H22405">
            <v>45199.984699074077</v>
          </cell>
        </row>
        <row r="22406">
          <cell r="A22406" t="str">
            <v>Data Analyst</v>
          </cell>
          <cell r="H22406">
            <v>45086.459548611107</v>
          </cell>
        </row>
        <row r="22407">
          <cell r="A22407" t="str">
            <v>Senior Data Engineer</v>
          </cell>
          <cell r="H22407">
            <v>45082.716284722221</v>
          </cell>
        </row>
        <row r="22408">
          <cell r="A22408" t="str">
            <v>Data Scientist</v>
          </cell>
          <cell r="H22408">
            <v>45152.29519675926</v>
          </cell>
        </row>
        <row r="22409">
          <cell r="A22409" t="str">
            <v>Data Engineer</v>
          </cell>
          <cell r="H22409">
            <v>45007.929259259261</v>
          </cell>
        </row>
        <row r="22410">
          <cell r="A22410" t="str">
            <v>Data Scientist</v>
          </cell>
          <cell r="H22410">
            <v>45184.788553240738</v>
          </cell>
        </row>
        <row r="22411">
          <cell r="A22411" t="str">
            <v>Data Scientist</v>
          </cell>
          <cell r="H22411">
            <v>44966.086145833331</v>
          </cell>
        </row>
        <row r="22412">
          <cell r="A22412" t="str">
            <v>Data Analyst</v>
          </cell>
          <cell r="H22412">
            <v>45103.500740740739</v>
          </cell>
        </row>
        <row r="22413">
          <cell r="A22413" t="str">
            <v>Data Scientist</v>
          </cell>
          <cell r="H22413">
            <v>44951.004687499997</v>
          </cell>
        </row>
        <row r="22414">
          <cell r="A22414" t="str">
            <v>Data Analyst</v>
          </cell>
          <cell r="H22414">
            <v>45171.792349537027</v>
          </cell>
        </row>
        <row r="22415">
          <cell r="A22415" t="str">
            <v>Data Analyst</v>
          </cell>
          <cell r="H22415">
            <v>45077.435312499998</v>
          </cell>
        </row>
        <row r="22416">
          <cell r="A22416" t="str">
            <v>Data Analyst</v>
          </cell>
          <cell r="H22416">
            <v>44931.000879629632</v>
          </cell>
        </row>
        <row r="22417">
          <cell r="A22417" t="str">
            <v>Data Analyst</v>
          </cell>
          <cell r="H22417">
            <v>44934.333321759259</v>
          </cell>
        </row>
        <row r="22418">
          <cell r="A22418" t="str">
            <v>Data Scientist</v>
          </cell>
          <cell r="H22418">
            <v>45122.690891203703</v>
          </cell>
        </row>
        <row r="22419">
          <cell r="A22419" t="str">
            <v>Machine Learning Engineer</v>
          </cell>
          <cell r="H22419">
            <v>44979.57603009259</v>
          </cell>
        </row>
        <row r="22420">
          <cell r="A22420" t="str">
            <v>Data Analyst</v>
          </cell>
          <cell r="H22420">
            <v>44964.708819444437</v>
          </cell>
        </row>
        <row r="22421">
          <cell r="A22421" t="str">
            <v>Data Scientist</v>
          </cell>
          <cell r="H22421">
            <v>44937.628078703703</v>
          </cell>
        </row>
        <row r="22422">
          <cell r="A22422" t="str">
            <v>Senior Data Scientist</v>
          </cell>
          <cell r="H22422">
            <v>45169.461273148147</v>
          </cell>
        </row>
        <row r="22423">
          <cell r="A22423" t="str">
            <v>Machine Learning Engineer</v>
          </cell>
          <cell r="H22423">
            <v>45020.988958333342</v>
          </cell>
        </row>
        <row r="22424">
          <cell r="A22424" t="str">
            <v>Data Scientist</v>
          </cell>
          <cell r="H22424">
            <v>45134.336180555547</v>
          </cell>
        </row>
        <row r="22425">
          <cell r="A22425" t="str">
            <v>Data Scientist</v>
          </cell>
          <cell r="H22425">
            <v>45229.917928240742</v>
          </cell>
        </row>
        <row r="22426">
          <cell r="A22426" t="str">
            <v>Data Scientist</v>
          </cell>
          <cell r="H22426">
            <v>45184.419571759259</v>
          </cell>
        </row>
        <row r="22427">
          <cell r="A22427" t="str">
            <v>Data Scientist</v>
          </cell>
          <cell r="H22427">
            <v>45172.251655092587</v>
          </cell>
        </row>
        <row r="22428">
          <cell r="A22428" t="str">
            <v>Data Scientist</v>
          </cell>
          <cell r="H22428">
            <v>45202.752754629633</v>
          </cell>
        </row>
        <row r="22429">
          <cell r="A22429" t="str">
            <v>Senior Data Engineer</v>
          </cell>
          <cell r="H22429">
            <v>45041.484525462962</v>
          </cell>
        </row>
        <row r="22430">
          <cell r="A22430" t="str">
            <v>Data Analyst</v>
          </cell>
          <cell r="H22430">
            <v>45014.761874999997</v>
          </cell>
        </row>
        <row r="22431">
          <cell r="A22431" t="str">
            <v>Data Analyst</v>
          </cell>
          <cell r="H22431">
            <v>45091.833738425928</v>
          </cell>
        </row>
        <row r="22432">
          <cell r="A22432" t="str">
            <v>Data Analyst</v>
          </cell>
          <cell r="H22432">
            <v>45028.083819444437</v>
          </cell>
        </row>
        <row r="22433">
          <cell r="A22433" t="str">
            <v>Data Engineer</v>
          </cell>
          <cell r="H22433">
            <v>45170.602175925917</v>
          </cell>
        </row>
        <row r="22434">
          <cell r="A22434" t="str">
            <v>Machine Learning Engineer</v>
          </cell>
          <cell r="H22434">
            <v>45077.593842592592</v>
          </cell>
        </row>
        <row r="22435">
          <cell r="A22435" t="str">
            <v>Data Scientist</v>
          </cell>
          <cell r="H22435">
            <v>45187.992835648147</v>
          </cell>
        </row>
        <row r="22436">
          <cell r="A22436" t="str">
            <v>Data Analyst</v>
          </cell>
          <cell r="H22436">
            <v>45005.793182870373</v>
          </cell>
        </row>
        <row r="22437">
          <cell r="A22437" t="str">
            <v>Data Scientist</v>
          </cell>
          <cell r="H22437">
            <v>45196.33494212963</v>
          </cell>
        </row>
        <row r="22438">
          <cell r="A22438" t="str">
            <v>Data Scientist</v>
          </cell>
          <cell r="H22438">
            <v>45214.410208333327</v>
          </cell>
        </row>
        <row r="22439">
          <cell r="A22439" t="str">
            <v>Data Scientist</v>
          </cell>
          <cell r="H22439">
            <v>45223.835625</v>
          </cell>
        </row>
        <row r="22440">
          <cell r="A22440" t="str">
            <v>Business Analyst</v>
          </cell>
          <cell r="H22440">
            <v>45124.540891203702</v>
          </cell>
        </row>
        <row r="22441">
          <cell r="A22441" t="str">
            <v>Data Scientist</v>
          </cell>
          <cell r="H22441">
            <v>45145.390034722222</v>
          </cell>
        </row>
        <row r="22442">
          <cell r="A22442" t="str">
            <v>Data Analyst</v>
          </cell>
          <cell r="H22442">
            <v>45089.603912037041</v>
          </cell>
        </row>
        <row r="22443">
          <cell r="A22443" t="str">
            <v>Data Scientist</v>
          </cell>
          <cell r="H22443">
            <v>45103.335381944453</v>
          </cell>
        </row>
        <row r="22444">
          <cell r="A22444" t="str">
            <v>Data Engineer</v>
          </cell>
          <cell r="H22444">
            <v>45051.804513888892</v>
          </cell>
        </row>
        <row r="22445">
          <cell r="A22445" t="str">
            <v>Data Analyst</v>
          </cell>
          <cell r="H22445">
            <v>45113.083784722221</v>
          </cell>
        </row>
        <row r="22446">
          <cell r="A22446" t="str">
            <v>Senior Data Engineer</v>
          </cell>
          <cell r="H22446">
            <v>45119.617592592593</v>
          </cell>
        </row>
        <row r="22447">
          <cell r="A22447" t="str">
            <v>Data Analyst</v>
          </cell>
          <cell r="H22447">
            <v>45243.7499537037</v>
          </cell>
        </row>
        <row r="22448">
          <cell r="A22448" t="str">
            <v>Business Analyst</v>
          </cell>
          <cell r="H22448">
            <v>45117.626400462963</v>
          </cell>
        </row>
        <row r="22449">
          <cell r="A22449" t="str">
            <v>Data Analyst</v>
          </cell>
          <cell r="H22449">
            <v>45050.738900462973</v>
          </cell>
        </row>
        <row r="22450">
          <cell r="A22450" t="str">
            <v>Senior Data Analyst</v>
          </cell>
          <cell r="H22450">
            <v>45062.77783564815</v>
          </cell>
        </row>
        <row r="22451">
          <cell r="A22451" t="str">
            <v>Machine Learning Engineer</v>
          </cell>
          <cell r="H22451">
            <v>45262.026701388888</v>
          </cell>
        </row>
        <row r="22452">
          <cell r="A22452" t="str">
            <v>Data Analyst</v>
          </cell>
          <cell r="H22452">
            <v>44945.84652777778</v>
          </cell>
        </row>
        <row r="22453">
          <cell r="A22453" t="str">
            <v>Senior Data Engineer</v>
          </cell>
          <cell r="H22453">
            <v>45082.709201388891</v>
          </cell>
        </row>
        <row r="22454">
          <cell r="A22454" t="str">
            <v>Data Scientist</v>
          </cell>
          <cell r="H22454">
            <v>45050.690428240741</v>
          </cell>
        </row>
        <row r="22455">
          <cell r="A22455" t="str">
            <v>Data Scientist</v>
          </cell>
          <cell r="H22455">
            <v>45273.376203703701</v>
          </cell>
        </row>
        <row r="22456">
          <cell r="A22456" t="str">
            <v>Senior Data Analyst</v>
          </cell>
          <cell r="H22456">
            <v>44937.78266203704</v>
          </cell>
        </row>
        <row r="22457">
          <cell r="A22457" t="str">
            <v>Data Engineer</v>
          </cell>
          <cell r="H22457">
            <v>45253.968854166669</v>
          </cell>
        </row>
        <row r="22458">
          <cell r="A22458" t="str">
            <v>Data Engineer</v>
          </cell>
          <cell r="H22458">
            <v>44951.376076388893</v>
          </cell>
        </row>
        <row r="22459">
          <cell r="A22459" t="str">
            <v>Data Analyst</v>
          </cell>
          <cell r="H22459">
            <v>45016.715104166673</v>
          </cell>
        </row>
        <row r="22460">
          <cell r="A22460" t="str">
            <v>Data Engineer</v>
          </cell>
          <cell r="H22460">
            <v>45224.007476851853</v>
          </cell>
        </row>
        <row r="22461">
          <cell r="A22461" t="str">
            <v>Data Analyst</v>
          </cell>
          <cell r="H22461">
            <v>45044.666724537034</v>
          </cell>
        </row>
        <row r="22462">
          <cell r="A22462" t="str">
            <v>Data Analyst</v>
          </cell>
          <cell r="H22462">
            <v>45275.76326388889</v>
          </cell>
        </row>
        <row r="22463">
          <cell r="A22463" t="str">
            <v>Senior Data Analyst</v>
          </cell>
          <cell r="H22463">
            <v>44974.959467592591</v>
          </cell>
        </row>
        <row r="22464">
          <cell r="A22464" t="str">
            <v>Senior Data Analyst</v>
          </cell>
          <cell r="H22464">
            <v>45263.000532407408</v>
          </cell>
        </row>
        <row r="22465">
          <cell r="A22465" t="str">
            <v>Data Scientist</v>
          </cell>
          <cell r="H22465">
            <v>44947.464108796303</v>
          </cell>
        </row>
        <row r="22466">
          <cell r="A22466" t="str">
            <v>Senior Data Scientist</v>
          </cell>
          <cell r="H22466">
            <v>45203.836006944453</v>
          </cell>
        </row>
        <row r="22467">
          <cell r="A22467" t="str">
            <v>Data Scientist</v>
          </cell>
          <cell r="H22467">
            <v>45176.377025462964</v>
          </cell>
        </row>
        <row r="22468">
          <cell r="A22468" t="str">
            <v>Data Engineer</v>
          </cell>
          <cell r="H22468">
            <v>45121.121087962973</v>
          </cell>
        </row>
        <row r="22469">
          <cell r="A22469" t="str">
            <v>Data Scientist</v>
          </cell>
          <cell r="H22469">
            <v>45094.056192129632</v>
          </cell>
        </row>
        <row r="22470">
          <cell r="A22470" t="str">
            <v>Data Analyst</v>
          </cell>
          <cell r="H22470">
            <v>45097.667766203696</v>
          </cell>
        </row>
        <row r="22471">
          <cell r="A22471" t="str">
            <v>Data Analyst</v>
          </cell>
          <cell r="H22471">
            <v>45238.389918981477</v>
          </cell>
        </row>
        <row r="22472">
          <cell r="A22472" t="str">
            <v>Machine Learning Engineer</v>
          </cell>
          <cell r="H22472">
            <v>45062.100451388891</v>
          </cell>
        </row>
        <row r="22473">
          <cell r="A22473" t="str">
            <v>Data Analyst</v>
          </cell>
          <cell r="H22473">
            <v>45272.345775462964</v>
          </cell>
        </row>
        <row r="22474">
          <cell r="A22474" t="str">
            <v>Data Analyst</v>
          </cell>
          <cell r="H22474">
            <v>44965.959282407413</v>
          </cell>
        </row>
        <row r="22475">
          <cell r="A22475" t="str">
            <v>Data Engineer</v>
          </cell>
          <cell r="H22475">
            <v>45055.846898148149</v>
          </cell>
        </row>
        <row r="22476">
          <cell r="A22476" t="str">
            <v>Data Engineer</v>
          </cell>
          <cell r="H22476">
            <v>45240.997199074067</v>
          </cell>
        </row>
        <row r="22477">
          <cell r="A22477" t="str">
            <v>Data Analyst</v>
          </cell>
          <cell r="H22477">
            <v>45113.58457175926</v>
          </cell>
        </row>
        <row r="22478">
          <cell r="A22478" t="str">
            <v>Data Analyst</v>
          </cell>
          <cell r="H22478">
            <v>45057.625023148154</v>
          </cell>
        </row>
        <row r="22479">
          <cell r="A22479" t="str">
            <v>Data Analyst</v>
          </cell>
          <cell r="H22479">
            <v>45026.292083333326</v>
          </cell>
        </row>
        <row r="22480">
          <cell r="A22480" t="str">
            <v>Data Scientist</v>
          </cell>
          <cell r="H22480">
            <v>45071.793263888889</v>
          </cell>
        </row>
        <row r="22481">
          <cell r="A22481" t="str">
            <v>Data Analyst</v>
          </cell>
          <cell r="H22481">
            <v>45030.834085648137</v>
          </cell>
        </row>
        <row r="22482">
          <cell r="A22482" t="str">
            <v>Data Scientist</v>
          </cell>
          <cell r="H22482">
            <v>45287.376006944447</v>
          </cell>
        </row>
        <row r="22483">
          <cell r="A22483" t="str">
            <v>Data Analyst</v>
          </cell>
          <cell r="H22483">
            <v>45043.023402777777</v>
          </cell>
        </row>
        <row r="22484">
          <cell r="A22484" t="str">
            <v>Data Analyst</v>
          </cell>
          <cell r="H22484">
            <v>45142.585856481477</v>
          </cell>
        </row>
        <row r="22485">
          <cell r="A22485" t="str">
            <v>Data Scientist</v>
          </cell>
          <cell r="H22485">
            <v>45041.306030092594</v>
          </cell>
        </row>
        <row r="22486">
          <cell r="A22486" t="str">
            <v>Senior Data Scientist</v>
          </cell>
          <cell r="H22486">
            <v>44932.753981481481</v>
          </cell>
        </row>
        <row r="22487">
          <cell r="A22487" t="str">
            <v>Data Analyst</v>
          </cell>
          <cell r="H22487">
            <v>45167.836608796293</v>
          </cell>
        </row>
        <row r="22488">
          <cell r="A22488" t="str">
            <v>Data Scientist</v>
          </cell>
          <cell r="H22488">
            <v>45203.793946759259</v>
          </cell>
        </row>
        <row r="22489">
          <cell r="A22489" t="str">
            <v>Data Scientist</v>
          </cell>
          <cell r="H22489">
            <v>45281.897106481483</v>
          </cell>
        </row>
        <row r="22490">
          <cell r="A22490" t="str">
            <v>Data Engineer</v>
          </cell>
          <cell r="H22490">
            <v>45151.379872685182</v>
          </cell>
        </row>
        <row r="22491">
          <cell r="A22491" t="str">
            <v>Data Analyst</v>
          </cell>
          <cell r="H22491">
            <v>45201.209120370368</v>
          </cell>
        </row>
        <row r="22492">
          <cell r="A22492" t="str">
            <v>Data Analyst</v>
          </cell>
          <cell r="H22492">
            <v>45172.833368055559</v>
          </cell>
        </row>
        <row r="22493">
          <cell r="A22493" t="str">
            <v>Data Scientist</v>
          </cell>
          <cell r="H22493">
            <v>45099.725543981483</v>
          </cell>
        </row>
        <row r="22494">
          <cell r="A22494" t="str">
            <v>Data Analyst</v>
          </cell>
          <cell r="H22494">
            <v>45202.000185185178</v>
          </cell>
        </row>
        <row r="22495">
          <cell r="A22495" t="str">
            <v>Senior Data Scientist</v>
          </cell>
          <cell r="H22495">
            <v>45198.294907407413</v>
          </cell>
        </row>
        <row r="22496">
          <cell r="A22496" t="str">
            <v>Data Scientist</v>
          </cell>
          <cell r="H22496">
            <v>45047.690243055556</v>
          </cell>
        </row>
        <row r="22497">
          <cell r="A22497" t="str">
            <v>Data Scientist</v>
          </cell>
          <cell r="H22497">
            <v>44928.393599537027</v>
          </cell>
        </row>
        <row r="22498">
          <cell r="A22498" t="str">
            <v>Data Analyst</v>
          </cell>
          <cell r="H22498">
            <v>45197.791724537034</v>
          </cell>
        </row>
        <row r="22499">
          <cell r="A22499" t="str">
            <v>Data Analyst</v>
          </cell>
          <cell r="H22499">
            <v>45168.04184027778</v>
          </cell>
        </row>
        <row r="22500">
          <cell r="A22500" t="str">
            <v>Software Engineer</v>
          </cell>
          <cell r="H22500">
            <v>44989.387476851851</v>
          </cell>
        </row>
        <row r="22501">
          <cell r="A22501" t="str">
            <v>Data Analyst</v>
          </cell>
          <cell r="H22501">
            <v>45002.500706018523</v>
          </cell>
        </row>
        <row r="22502">
          <cell r="A22502" t="str">
            <v>Data Analyst</v>
          </cell>
          <cell r="H22502">
            <v>45055.666828703703</v>
          </cell>
        </row>
        <row r="22503">
          <cell r="A22503" t="str">
            <v>Data Engineer</v>
          </cell>
          <cell r="H22503">
            <v>45046.00503472222</v>
          </cell>
        </row>
        <row r="22504">
          <cell r="A22504" t="str">
            <v>Senior Data Analyst</v>
          </cell>
          <cell r="H22504">
            <v>45092.780150462961</v>
          </cell>
        </row>
        <row r="22505">
          <cell r="A22505" t="str">
            <v>Software Engineer</v>
          </cell>
          <cell r="H22505">
            <v>45128.667222222219</v>
          </cell>
        </row>
        <row r="22506">
          <cell r="A22506" t="str">
            <v>Data Analyst</v>
          </cell>
          <cell r="H22506">
            <v>45055.400439814817</v>
          </cell>
        </row>
        <row r="22507">
          <cell r="A22507" t="str">
            <v>Data Analyst</v>
          </cell>
          <cell r="H22507">
            <v>45056.514537037037</v>
          </cell>
        </row>
        <row r="22508">
          <cell r="A22508" t="str">
            <v>Data Analyst</v>
          </cell>
          <cell r="H22508">
            <v>44973.628020833326</v>
          </cell>
        </row>
        <row r="22509">
          <cell r="A22509" t="str">
            <v>Business Analyst</v>
          </cell>
          <cell r="H22509">
            <v>45212.70894675926</v>
          </cell>
        </row>
        <row r="22510">
          <cell r="A22510" t="str">
            <v>Data Engineer</v>
          </cell>
          <cell r="H22510">
            <v>45194.458784722221</v>
          </cell>
        </row>
        <row r="22511">
          <cell r="A22511" t="str">
            <v>Data Scientist</v>
          </cell>
          <cell r="H22511">
            <v>45142.897858796299</v>
          </cell>
        </row>
        <row r="22512">
          <cell r="A22512" t="str">
            <v>Data Scientist</v>
          </cell>
          <cell r="H22512">
            <v>45211.252222222232</v>
          </cell>
        </row>
        <row r="22513">
          <cell r="A22513" t="str">
            <v>Data Analyst</v>
          </cell>
          <cell r="H22513">
            <v>44993.292199074072</v>
          </cell>
        </row>
        <row r="22514">
          <cell r="A22514" t="str">
            <v>Senior Data Analyst</v>
          </cell>
          <cell r="H22514">
            <v>45014.470208333332</v>
          </cell>
        </row>
        <row r="22515">
          <cell r="A22515" t="str">
            <v>Data Scientist</v>
          </cell>
          <cell r="H22515">
            <v>45168.533055555563</v>
          </cell>
        </row>
        <row r="22516">
          <cell r="A22516" t="str">
            <v>Software Engineer</v>
          </cell>
          <cell r="H22516">
            <v>45268.904606481483</v>
          </cell>
        </row>
        <row r="22517">
          <cell r="A22517" t="str">
            <v>Data Engineer</v>
          </cell>
          <cell r="H22517">
            <v>45280.670231481483</v>
          </cell>
        </row>
        <row r="22518">
          <cell r="A22518" t="str">
            <v>Data Engineer</v>
          </cell>
          <cell r="H22518">
            <v>45146.460324074083</v>
          </cell>
        </row>
        <row r="22519">
          <cell r="A22519" t="str">
            <v>Data Analyst</v>
          </cell>
          <cell r="H22519">
            <v>44991.791689814818</v>
          </cell>
        </row>
        <row r="22520">
          <cell r="A22520" t="str">
            <v>Data Scientist</v>
          </cell>
          <cell r="H22520">
            <v>45261.36414351852</v>
          </cell>
        </row>
        <row r="22521">
          <cell r="A22521" t="str">
            <v>Data Analyst</v>
          </cell>
          <cell r="H22521">
            <v>45051.595891203702</v>
          </cell>
        </row>
        <row r="22522">
          <cell r="A22522" t="str">
            <v>Data Engineer</v>
          </cell>
          <cell r="H22522">
            <v>45200.292523148149</v>
          </cell>
        </row>
        <row r="22523">
          <cell r="A22523" t="str">
            <v>Data Scientist</v>
          </cell>
          <cell r="H22523">
            <v>45278.001562500001</v>
          </cell>
        </row>
        <row r="22524">
          <cell r="A22524" t="str">
            <v>Data Scientist</v>
          </cell>
          <cell r="H22524">
            <v>45114.964143518519</v>
          </cell>
        </row>
        <row r="22525">
          <cell r="A22525" t="str">
            <v>Senior Data Engineer</v>
          </cell>
          <cell r="H22525">
            <v>45202.346655092602</v>
          </cell>
        </row>
        <row r="22526">
          <cell r="A22526" t="str">
            <v>Data Engineer</v>
          </cell>
          <cell r="H22526">
            <v>45083.778877314813</v>
          </cell>
        </row>
        <row r="22527">
          <cell r="A22527" t="str">
            <v>Data Scientist</v>
          </cell>
          <cell r="H22527">
            <v>45128.502997685187</v>
          </cell>
        </row>
        <row r="22528">
          <cell r="A22528" t="str">
            <v>Data Analyst</v>
          </cell>
          <cell r="H22528">
            <v>45012.499965277777</v>
          </cell>
        </row>
        <row r="22529">
          <cell r="A22529" t="str">
            <v>Data Engineer</v>
          </cell>
          <cell r="H22529">
            <v>44950.34615740741</v>
          </cell>
        </row>
        <row r="22530">
          <cell r="A22530" t="str">
            <v>Senior Data Analyst</v>
          </cell>
          <cell r="H22530">
            <v>45266.68645833333</v>
          </cell>
        </row>
        <row r="22531">
          <cell r="A22531" t="str">
            <v>Data Analyst</v>
          </cell>
          <cell r="H22531">
            <v>45052.055127314823</v>
          </cell>
        </row>
        <row r="22532">
          <cell r="A22532" t="str">
            <v>Data Analyst</v>
          </cell>
          <cell r="H22532">
            <v>45056.000069444453</v>
          </cell>
        </row>
        <row r="22533">
          <cell r="A22533" t="str">
            <v>Data Analyst</v>
          </cell>
          <cell r="H22533">
            <v>45002.836655092593</v>
          </cell>
        </row>
        <row r="22534">
          <cell r="A22534" t="str">
            <v>Data Scientist</v>
          </cell>
          <cell r="H22534">
            <v>44973.711481481478</v>
          </cell>
        </row>
        <row r="22535">
          <cell r="A22535" t="str">
            <v>Senior Data Engineer</v>
          </cell>
          <cell r="H22535">
            <v>44936.72991898148</v>
          </cell>
        </row>
        <row r="22536">
          <cell r="A22536" t="str">
            <v>Data Engineer</v>
          </cell>
          <cell r="H22536">
            <v>45127.875127314823</v>
          </cell>
        </row>
        <row r="22537">
          <cell r="A22537" t="str">
            <v>Data Scientist</v>
          </cell>
          <cell r="H22537">
            <v>45029.984733796293</v>
          </cell>
        </row>
        <row r="22538">
          <cell r="A22538" t="str">
            <v>Data Analyst</v>
          </cell>
          <cell r="H22538">
            <v>45045.49496527778</v>
          </cell>
        </row>
        <row r="22539">
          <cell r="A22539" t="str">
            <v>Data Analyst</v>
          </cell>
          <cell r="H22539">
            <v>44931.489270833343</v>
          </cell>
        </row>
        <row r="22540">
          <cell r="A22540" t="str">
            <v>Data Scientist</v>
          </cell>
          <cell r="H22540">
            <v>45218.933067129627</v>
          </cell>
        </row>
        <row r="22541">
          <cell r="A22541" t="str">
            <v>Senior Data Scientist</v>
          </cell>
          <cell r="H22541">
            <v>45014.795277777783</v>
          </cell>
        </row>
        <row r="22542">
          <cell r="A22542" t="str">
            <v>Data Analyst</v>
          </cell>
          <cell r="H22542">
            <v>45176.668321759258</v>
          </cell>
        </row>
        <row r="22543">
          <cell r="A22543" t="str">
            <v>Senior Data Scientist</v>
          </cell>
          <cell r="H22543">
            <v>45218.375787037039</v>
          </cell>
        </row>
        <row r="22544">
          <cell r="A22544" t="str">
            <v>Data Analyst</v>
          </cell>
          <cell r="H22544">
            <v>45012.710520833331</v>
          </cell>
        </row>
        <row r="22545">
          <cell r="A22545" t="str">
            <v>Data Engineer</v>
          </cell>
          <cell r="H22545">
            <v>45041.337789351863</v>
          </cell>
        </row>
        <row r="22546">
          <cell r="A22546" t="str">
            <v>Data Engineer</v>
          </cell>
          <cell r="H22546">
            <v>45202.381203703713</v>
          </cell>
        </row>
        <row r="22547">
          <cell r="A22547" t="str">
            <v>Senior Data Scientist</v>
          </cell>
          <cell r="H22547">
            <v>45100.931388888886</v>
          </cell>
        </row>
        <row r="22548">
          <cell r="A22548" t="str">
            <v>Data Scientist</v>
          </cell>
          <cell r="H22548">
            <v>45162.877789351849</v>
          </cell>
        </row>
        <row r="22549">
          <cell r="A22549" t="str">
            <v>Data Analyst</v>
          </cell>
          <cell r="H22549">
            <v>45208.601354166669</v>
          </cell>
        </row>
        <row r="22550">
          <cell r="A22550" t="str">
            <v>Data Scientist</v>
          </cell>
          <cell r="H22550">
            <v>45009.985138888893</v>
          </cell>
        </row>
        <row r="22551">
          <cell r="A22551" t="str">
            <v>Senior Data Engineer</v>
          </cell>
          <cell r="H22551">
            <v>45119.423900462964</v>
          </cell>
        </row>
        <row r="22552">
          <cell r="A22552" t="str">
            <v>Data Engineer</v>
          </cell>
          <cell r="H22552">
            <v>45059.572812500002</v>
          </cell>
        </row>
        <row r="22553">
          <cell r="A22553" t="str">
            <v>Data Scientist</v>
          </cell>
          <cell r="H22553">
            <v>45055.435543981483</v>
          </cell>
        </row>
        <row r="22554">
          <cell r="A22554" t="str">
            <v>Data Scientist</v>
          </cell>
          <cell r="H22554">
            <v>45029.984861111108</v>
          </cell>
        </row>
        <row r="22555">
          <cell r="A22555" t="str">
            <v>Data Scientist</v>
          </cell>
          <cell r="H22555">
            <v>45110.844780092593</v>
          </cell>
        </row>
        <row r="22556">
          <cell r="A22556" t="str">
            <v>Data Analyst</v>
          </cell>
          <cell r="H22556">
            <v>44964.467118055552</v>
          </cell>
        </row>
        <row r="22557">
          <cell r="A22557" t="str">
            <v>Software Engineer</v>
          </cell>
          <cell r="H22557">
            <v>45163.528321759259</v>
          </cell>
        </row>
        <row r="22558">
          <cell r="A22558" t="str">
            <v>Senior Data Analyst</v>
          </cell>
          <cell r="H22558">
            <v>45050.935254629629</v>
          </cell>
        </row>
        <row r="22559">
          <cell r="A22559" t="str">
            <v>Data Analyst</v>
          </cell>
          <cell r="H22559">
            <v>45131.959594907406</v>
          </cell>
        </row>
        <row r="22560">
          <cell r="A22560" t="str">
            <v>Data Scientist</v>
          </cell>
          <cell r="H22560">
            <v>45097.586122685178</v>
          </cell>
        </row>
        <row r="22561">
          <cell r="A22561" t="str">
            <v>Senior Data Scientist</v>
          </cell>
          <cell r="H22561">
            <v>45044.997314814813</v>
          </cell>
        </row>
        <row r="22562">
          <cell r="A22562" t="str">
            <v>Data Engineer</v>
          </cell>
          <cell r="H22562">
            <v>45188.785277777781</v>
          </cell>
        </row>
        <row r="22563">
          <cell r="A22563" t="str">
            <v>Data Analyst</v>
          </cell>
          <cell r="H22563">
            <v>44929.85423611111</v>
          </cell>
        </row>
        <row r="22564">
          <cell r="A22564" t="str">
            <v>Senior Data Analyst</v>
          </cell>
          <cell r="H22564">
            <v>45273.41810185185</v>
          </cell>
        </row>
        <row r="22565">
          <cell r="A22565" t="str">
            <v>Data Scientist</v>
          </cell>
          <cell r="H22565">
            <v>45219.253287037027</v>
          </cell>
        </row>
        <row r="22566">
          <cell r="A22566" t="str">
            <v>Data Scientist</v>
          </cell>
          <cell r="H22566">
            <v>45092.763993055552</v>
          </cell>
        </row>
        <row r="22567">
          <cell r="A22567" t="str">
            <v>Data Engineer</v>
          </cell>
          <cell r="H22567">
            <v>45040.795532407406</v>
          </cell>
        </row>
        <row r="22568">
          <cell r="A22568" t="str">
            <v>Data Engineer</v>
          </cell>
          <cell r="H22568">
            <v>45280.090173611112</v>
          </cell>
        </row>
        <row r="22569">
          <cell r="A22569" t="str">
            <v>Data Engineer</v>
          </cell>
          <cell r="H22569">
            <v>44960.879189814812</v>
          </cell>
        </row>
        <row r="22570">
          <cell r="A22570" t="str">
            <v>Data Analyst</v>
          </cell>
          <cell r="H22570">
            <v>44980.751574074071</v>
          </cell>
        </row>
        <row r="22571">
          <cell r="A22571" t="str">
            <v>Data Scientist</v>
          </cell>
          <cell r="H22571">
            <v>45135.52648148148</v>
          </cell>
        </row>
        <row r="22572">
          <cell r="A22572" t="str">
            <v>Data Analyst</v>
          </cell>
          <cell r="H22572">
            <v>44968.023877314823</v>
          </cell>
        </row>
        <row r="22573">
          <cell r="A22573" t="str">
            <v>Software Engineer</v>
          </cell>
          <cell r="H22573">
            <v>45208.875243055547</v>
          </cell>
        </row>
        <row r="22574">
          <cell r="A22574" t="str">
            <v>Data Scientist</v>
          </cell>
          <cell r="H22574">
            <v>45285.290960648148</v>
          </cell>
        </row>
        <row r="22575">
          <cell r="A22575" t="str">
            <v>Data Engineer</v>
          </cell>
          <cell r="H22575">
            <v>45177.003796296303</v>
          </cell>
        </row>
        <row r="22576">
          <cell r="A22576" t="str">
            <v>Data Scientist</v>
          </cell>
          <cell r="H22576">
            <v>45034.291412037041</v>
          </cell>
        </row>
        <row r="22577">
          <cell r="A22577" t="str">
            <v>Senior Data Engineer</v>
          </cell>
          <cell r="H22577">
            <v>45120.771874999999</v>
          </cell>
        </row>
        <row r="22578">
          <cell r="A22578" t="str">
            <v>Data Analyst</v>
          </cell>
          <cell r="H22578">
            <v>45099.916666666657</v>
          </cell>
        </row>
        <row r="22579">
          <cell r="A22579" t="str">
            <v>Data Analyst</v>
          </cell>
          <cell r="H22579">
            <v>45149.751319444447</v>
          </cell>
        </row>
        <row r="22580">
          <cell r="A22580" t="str">
            <v>Data Analyst</v>
          </cell>
          <cell r="H22580">
            <v>44990.66815972222</v>
          </cell>
        </row>
        <row r="22581">
          <cell r="A22581" t="str">
            <v>Data Scientist</v>
          </cell>
          <cell r="H22581">
            <v>45098.420787037037</v>
          </cell>
        </row>
        <row r="22582">
          <cell r="A22582" t="str">
            <v>Data Engineer</v>
          </cell>
          <cell r="H22582">
            <v>45203.792581018519</v>
          </cell>
        </row>
        <row r="22583">
          <cell r="A22583" t="str">
            <v>Data Scientist</v>
          </cell>
          <cell r="H22583">
            <v>45171.25445601852</v>
          </cell>
        </row>
        <row r="22584">
          <cell r="A22584" t="str">
            <v>Data Engineer</v>
          </cell>
          <cell r="H22584">
            <v>45033.795405092591</v>
          </cell>
        </row>
        <row r="22585">
          <cell r="A22585" t="str">
            <v>Data Analyst</v>
          </cell>
          <cell r="H22585">
            <v>44970.708622685182</v>
          </cell>
        </row>
        <row r="22586">
          <cell r="A22586" t="str">
            <v>Data Analyst</v>
          </cell>
          <cell r="H22586">
            <v>45083.666655092587</v>
          </cell>
        </row>
        <row r="22587">
          <cell r="A22587" t="str">
            <v>Data Analyst</v>
          </cell>
          <cell r="H22587">
            <v>44939.125173611108</v>
          </cell>
        </row>
        <row r="22588">
          <cell r="A22588" t="str">
            <v>Software Engineer</v>
          </cell>
          <cell r="H22588">
            <v>44960.710601851853</v>
          </cell>
        </row>
        <row r="22589">
          <cell r="A22589" t="str">
            <v>Data Analyst</v>
          </cell>
          <cell r="H22589">
            <v>44929.852314814823</v>
          </cell>
        </row>
        <row r="22590">
          <cell r="A22590" t="str">
            <v>Data Analyst</v>
          </cell>
          <cell r="H22590">
            <v>45272.845729166656</v>
          </cell>
        </row>
        <row r="22591">
          <cell r="A22591" t="str">
            <v>Data Scientist</v>
          </cell>
          <cell r="H22591">
            <v>45183.584664351853</v>
          </cell>
        </row>
        <row r="22592">
          <cell r="A22592" t="str">
            <v>Senior Data Engineer</v>
          </cell>
          <cell r="H22592">
            <v>45104.709178240737</v>
          </cell>
        </row>
        <row r="22593">
          <cell r="A22593" t="str">
            <v>Data Engineer</v>
          </cell>
          <cell r="H22593">
            <v>45030.878946759258</v>
          </cell>
        </row>
        <row r="22594">
          <cell r="A22594" t="str">
            <v>Data Engineer</v>
          </cell>
          <cell r="H22594">
            <v>45079.945509259262</v>
          </cell>
        </row>
        <row r="22595">
          <cell r="A22595" t="str">
            <v>Software Engineer</v>
          </cell>
          <cell r="H22595">
            <v>45104.784710648149</v>
          </cell>
        </row>
        <row r="22596">
          <cell r="A22596" t="str">
            <v>Data Engineer</v>
          </cell>
          <cell r="H22596">
            <v>45160.292627314811</v>
          </cell>
        </row>
        <row r="22597">
          <cell r="A22597" t="str">
            <v>Data Scientist</v>
          </cell>
          <cell r="H22597">
            <v>45056.872789351852</v>
          </cell>
        </row>
        <row r="22598">
          <cell r="A22598" t="str">
            <v>Data Analyst</v>
          </cell>
          <cell r="H22598">
            <v>45083.310740740737</v>
          </cell>
        </row>
        <row r="22599">
          <cell r="A22599" t="str">
            <v>Data Scientist</v>
          </cell>
          <cell r="H22599">
            <v>45171.252349537041</v>
          </cell>
        </row>
        <row r="22600">
          <cell r="A22600" t="str">
            <v>Data Scientist</v>
          </cell>
          <cell r="H22600">
            <v>45094.752824074072</v>
          </cell>
        </row>
        <row r="22601">
          <cell r="A22601" t="str">
            <v>Business Analyst</v>
          </cell>
          <cell r="H22601">
            <v>45235.625856481478</v>
          </cell>
        </row>
        <row r="22602">
          <cell r="A22602" t="str">
            <v>Data Scientist</v>
          </cell>
          <cell r="H22602">
            <v>45118.557523148149</v>
          </cell>
        </row>
        <row r="22603">
          <cell r="A22603" t="str">
            <v>Data Scientist</v>
          </cell>
          <cell r="H22603">
            <v>45197.66201388889</v>
          </cell>
        </row>
        <row r="22604">
          <cell r="A22604" t="str">
            <v>Senior Data Engineer</v>
          </cell>
          <cell r="H22604">
            <v>45210.542743055557</v>
          </cell>
        </row>
        <row r="22605">
          <cell r="A22605" t="str">
            <v>Data Scientist</v>
          </cell>
          <cell r="H22605">
            <v>45141.454722222217</v>
          </cell>
        </row>
        <row r="22606">
          <cell r="A22606" t="str">
            <v>Senior Data Engineer</v>
          </cell>
          <cell r="H22606">
            <v>45187.994328703702</v>
          </cell>
        </row>
        <row r="22607">
          <cell r="A22607" t="str">
            <v>Data Engineer</v>
          </cell>
          <cell r="H22607">
            <v>44959.297152777777</v>
          </cell>
        </row>
        <row r="22608">
          <cell r="A22608" t="str">
            <v>Data Analyst</v>
          </cell>
          <cell r="H22608">
            <v>45050.834224537037</v>
          </cell>
        </row>
        <row r="22609">
          <cell r="A22609" t="str">
            <v>Senior Data Scientist</v>
          </cell>
          <cell r="H22609">
            <v>45277.501909722218</v>
          </cell>
        </row>
        <row r="22610">
          <cell r="A22610" t="str">
            <v>Data Engineer</v>
          </cell>
          <cell r="H22610">
            <v>45048.267337962963</v>
          </cell>
        </row>
        <row r="22611">
          <cell r="A22611" t="str">
            <v>Data Scientist</v>
          </cell>
          <cell r="H22611">
            <v>44985.744675925933</v>
          </cell>
        </row>
        <row r="22612">
          <cell r="A22612" t="str">
            <v>Data Scientist</v>
          </cell>
          <cell r="H22612">
            <v>45089.292847222219</v>
          </cell>
        </row>
        <row r="22613">
          <cell r="A22613" t="str">
            <v>Data Engineer</v>
          </cell>
          <cell r="H22613">
            <v>45133.588287037041</v>
          </cell>
        </row>
        <row r="22614">
          <cell r="A22614" t="str">
            <v>Data Analyst</v>
          </cell>
          <cell r="H22614">
            <v>45192.848009259258</v>
          </cell>
        </row>
        <row r="22615">
          <cell r="A22615" t="str">
            <v>Data Analyst</v>
          </cell>
          <cell r="H22615">
            <v>45066.020821759259</v>
          </cell>
        </row>
        <row r="22616">
          <cell r="A22616" t="str">
            <v>Business Analyst</v>
          </cell>
          <cell r="H22616">
            <v>45000.58452546296</v>
          </cell>
        </row>
        <row r="22617">
          <cell r="A22617" t="str">
            <v>Data Analyst</v>
          </cell>
          <cell r="H22617">
            <v>45098.58452546296</v>
          </cell>
        </row>
        <row r="22618">
          <cell r="A22618" t="str">
            <v>Senior Data Scientist</v>
          </cell>
          <cell r="H22618">
            <v>45028.999548611107</v>
          </cell>
        </row>
        <row r="22619">
          <cell r="A22619" t="str">
            <v>Data Scientist</v>
          </cell>
          <cell r="H22619">
            <v>45237.577060185176</v>
          </cell>
        </row>
        <row r="22620">
          <cell r="A22620" t="str">
            <v>Senior Data Analyst</v>
          </cell>
          <cell r="H22620">
            <v>44929.979467592602</v>
          </cell>
        </row>
        <row r="22621">
          <cell r="A22621" t="str">
            <v>Data Scientist</v>
          </cell>
          <cell r="H22621">
            <v>45209.878182870372</v>
          </cell>
        </row>
        <row r="22622">
          <cell r="A22622" t="str">
            <v>Data Engineer</v>
          </cell>
          <cell r="H22622">
            <v>44972.317013888889</v>
          </cell>
        </row>
        <row r="22623">
          <cell r="A22623" t="str">
            <v>Data Scientist</v>
          </cell>
          <cell r="H22623">
            <v>45217.669386574067</v>
          </cell>
        </row>
        <row r="22624">
          <cell r="A22624" t="str">
            <v>Senior Data Scientist</v>
          </cell>
          <cell r="H22624">
            <v>45128.832557870373</v>
          </cell>
        </row>
        <row r="22625">
          <cell r="A22625" t="str">
            <v>Data Scientist</v>
          </cell>
          <cell r="H22625">
            <v>45133.377581018518</v>
          </cell>
        </row>
        <row r="22626">
          <cell r="A22626" t="str">
            <v>Data Scientist</v>
          </cell>
          <cell r="H22626">
            <v>45176.544594907413</v>
          </cell>
        </row>
        <row r="22627">
          <cell r="A22627" t="str">
            <v>Data Analyst</v>
          </cell>
          <cell r="H22627">
            <v>44927.133206018523</v>
          </cell>
        </row>
        <row r="22628">
          <cell r="A22628" t="str">
            <v>Data Scientist</v>
          </cell>
          <cell r="H22628">
            <v>44934.376782407409</v>
          </cell>
        </row>
        <row r="22629">
          <cell r="A22629" t="str">
            <v>Data Scientist</v>
          </cell>
          <cell r="H22629">
            <v>45149.845509259263</v>
          </cell>
        </row>
        <row r="22630">
          <cell r="A22630" t="str">
            <v>Data Engineer</v>
          </cell>
          <cell r="H22630">
            <v>45114.924722222233</v>
          </cell>
        </row>
        <row r="22631">
          <cell r="A22631" t="str">
            <v>Senior Data Analyst</v>
          </cell>
          <cell r="H22631">
            <v>45078.641192129631</v>
          </cell>
        </row>
        <row r="22632">
          <cell r="A22632" t="str">
            <v>Data Scientist</v>
          </cell>
          <cell r="H22632">
            <v>45186.418761574067</v>
          </cell>
        </row>
        <row r="22633">
          <cell r="A22633" t="str">
            <v>Senior Data Engineer</v>
          </cell>
          <cell r="H22633">
            <v>45086.966527777768</v>
          </cell>
        </row>
        <row r="22634">
          <cell r="A22634" t="str">
            <v>Senior Data Analyst</v>
          </cell>
          <cell r="H22634">
            <v>45265.916909722233</v>
          </cell>
        </row>
        <row r="22635">
          <cell r="A22635" t="str">
            <v>Data Analyst</v>
          </cell>
          <cell r="H22635">
            <v>45256.91684027778</v>
          </cell>
        </row>
        <row r="22636">
          <cell r="A22636" t="str">
            <v>Data Analyst</v>
          </cell>
          <cell r="H22636">
            <v>45034.126585648148</v>
          </cell>
        </row>
        <row r="22637">
          <cell r="A22637" t="str">
            <v>Data Scientist</v>
          </cell>
          <cell r="H22637">
            <v>45133.471412037034</v>
          </cell>
        </row>
        <row r="22638">
          <cell r="A22638" t="str">
            <v>Data Analyst</v>
          </cell>
          <cell r="H22638">
            <v>45092.637638888889</v>
          </cell>
        </row>
        <row r="22639">
          <cell r="A22639" t="str">
            <v>Data Engineer</v>
          </cell>
          <cell r="H22639">
            <v>45066.504201388889</v>
          </cell>
        </row>
        <row r="22640">
          <cell r="A22640" t="str">
            <v>Data Analyst</v>
          </cell>
          <cell r="H22640">
            <v>44936.916967592602</v>
          </cell>
        </row>
        <row r="22641">
          <cell r="A22641" t="str">
            <v>Data Analyst</v>
          </cell>
          <cell r="H22641">
            <v>45203.625011574077</v>
          </cell>
        </row>
        <row r="22642">
          <cell r="A22642" t="str">
            <v>Data Analyst</v>
          </cell>
          <cell r="H22642">
            <v>45288.666643518518</v>
          </cell>
        </row>
        <row r="22643">
          <cell r="A22643" t="str">
            <v>Data Scientist</v>
          </cell>
          <cell r="H22643">
            <v>44991.999502314808</v>
          </cell>
        </row>
        <row r="22644">
          <cell r="A22644" t="str">
            <v>Data Analyst</v>
          </cell>
          <cell r="H22644">
            <v>45236.334409722222</v>
          </cell>
        </row>
        <row r="22645">
          <cell r="A22645" t="str">
            <v>Data Engineer</v>
          </cell>
          <cell r="H22645">
            <v>45063.795104166667</v>
          </cell>
        </row>
        <row r="22646">
          <cell r="A22646" t="str">
            <v>Data Analyst</v>
          </cell>
          <cell r="H22646">
            <v>44963.669791666667</v>
          </cell>
        </row>
        <row r="22647">
          <cell r="A22647" t="str">
            <v>Data Scientist</v>
          </cell>
          <cell r="H22647">
            <v>45113.819907407407</v>
          </cell>
        </row>
        <row r="22648">
          <cell r="A22648" t="str">
            <v>Business Analyst</v>
          </cell>
          <cell r="H22648">
            <v>45211.29278935185</v>
          </cell>
        </row>
        <row r="22649">
          <cell r="A22649" t="str">
            <v>Data Analyst</v>
          </cell>
          <cell r="H22649">
            <v>45006.719814814824</v>
          </cell>
        </row>
        <row r="22650">
          <cell r="A22650" t="str">
            <v>Data Analyst</v>
          </cell>
          <cell r="H22650">
            <v>45054.807974537027</v>
          </cell>
        </row>
        <row r="22651">
          <cell r="A22651" t="str">
            <v>Data Analyst</v>
          </cell>
          <cell r="H22651">
            <v>45086.643460648149</v>
          </cell>
        </row>
        <row r="22652">
          <cell r="A22652" t="str">
            <v>Data Scientist</v>
          </cell>
          <cell r="H22652">
            <v>45062.293298611112</v>
          </cell>
        </row>
        <row r="22653">
          <cell r="A22653" t="str">
            <v>Data Scientist</v>
          </cell>
          <cell r="H22653">
            <v>45178.542928240742</v>
          </cell>
        </row>
        <row r="22654">
          <cell r="A22654" t="str">
            <v>Machine Learning Engineer</v>
          </cell>
          <cell r="H22654">
            <v>45129.38653935185</v>
          </cell>
        </row>
        <row r="22655">
          <cell r="A22655" t="str">
            <v>Data Scientist</v>
          </cell>
          <cell r="H22655">
            <v>45050.754895833343</v>
          </cell>
        </row>
        <row r="22656">
          <cell r="A22656" t="str">
            <v>Data Scientist</v>
          </cell>
          <cell r="H22656">
            <v>45204.987685185188</v>
          </cell>
        </row>
        <row r="22657">
          <cell r="A22657" t="str">
            <v>Data Scientist</v>
          </cell>
          <cell r="H22657">
            <v>45217.835821759261</v>
          </cell>
        </row>
        <row r="22658">
          <cell r="A22658" t="str">
            <v>Data Engineer</v>
          </cell>
          <cell r="H22658">
            <v>45042.098425925928</v>
          </cell>
        </row>
        <row r="22659">
          <cell r="A22659" t="str">
            <v>Data Analyst</v>
          </cell>
          <cell r="H22659">
            <v>45023.400138888886</v>
          </cell>
        </row>
        <row r="22660">
          <cell r="A22660" t="str">
            <v>Senior Data Scientist</v>
          </cell>
          <cell r="H22660">
            <v>44973.265659722223</v>
          </cell>
        </row>
        <row r="22661">
          <cell r="A22661" t="str">
            <v>Data Analyst</v>
          </cell>
          <cell r="H22661">
            <v>45189.375474537039</v>
          </cell>
        </row>
        <row r="22662">
          <cell r="A22662" t="str">
            <v>Data Engineer</v>
          </cell>
          <cell r="H22662">
            <v>45190.83666666667</v>
          </cell>
        </row>
        <row r="22663">
          <cell r="A22663" t="str">
            <v>Data Scientist</v>
          </cell>
          <cell r="H22663">
            <v>45188.320428240739</v>
          </cell>
        </row>
        <row r="22664">
          <cell r="A22664" t="str">
            <v>Data Scientist</v>
          </cell>
          <cell r="H22664">
            <v>45280.293391203697</v>
          </cell>
        </row>
        <row r="22665">
          <cell r="A22665" t="str">
            <v>Business Analyst</v>
          </cell>
          <cell r="H22665">
            <v>45244.292210648149</v>
          </cell>
        </row>
        <row r="22666">
          <cell r="A22666" t="str">
            <v>Machine Learning Engineer</v>
          </cell>
          <cell r="H22666">
            <v>45241.104942129627</v>
          </cell>
        </row>
        <row r="22667">
          <cell r="A22667" t="str">
            <v>Data Analyst</v>
          </cell>
          <cell r="H22667">
            <v>45100.553472222222</v>
          </cell>
        </row>
        <row r="22668">
          <cell r="A22668" t="str">
            <v>Senior Data Scientist</v>
          </cell>
          <cell r="H22668">
            <v>45048.294259259259</v>
          </cell>
        </row>
        <row r="22669">
          <cell r="A22669" t="str">
            <v>Data Analyst</v>
          </cell>
          <cell r="H22669">
            <v>45285.375856481478</v>
          </cell>
        </row>
        <row r="22670">
          <cell r="A22670" t="str">
            <v>Data Analyst</v>
          </cell>
          <cell r="H22670">
            <v>45122.37572916667</v>
          </cell>
        </row>
        <row r="22671">
          <cell r="A22671" t="str">
            <v>Data Engineer</v>
          </cell>
          <cell r="H22671">
            <v>45190.877974537027</v>
          </cell>
        </row>
        <row r="22672">
          <cell r="A22672" t="str">
            <v>Data Engineer</v>
          </cell>
          <cell r="H22672">
            <v>45044.75099537037</v>
          </cell>
        </row>
        <row r="22673">
          <cell r="A22673" t="str">
            <v>Data Analyst</v>
          </cell>
          <cell r="H22673">
            <v>45057.959270833337</v>
          </cell>
        </row>
        <row r="22674">
          <cell r="A22674" t="str">
            <v>Software Engineer</v>
          </cell>
          <cell r="H22674">
            <v>45014.559050925927</v>
          </cell>
        </row>
        <row r="22675">
          <cell r="A22675" t="str">
            <v>Data Analyst</v>
          </cell>
          <cell r="H22675">
            <v>45104.833379629628</v>
          </cell>
        </row>
        <row r="22676">
          <cell r="A22676" t="str">
            <v>Data Scientist</v>
          </cell>
          <cell r="H22676">
            <v>45037.422789351847</v>
          </cell>
        </row>
        <row r="22677">
          <cell r="A22677" t="str">
            <v>Data Engineer</v>
          </cell>
          <cell r="H22677">
            <v>45180.262662037043</v>
          </cell>
        </row>
        <row r="22678">
          <cell r="A22678" t="str">
            <v>Data Analyst</v>
          </cell>
          <cell r="H22678">
            <v>45275.928506944438</v>
          </cell>
        </row>
        <row r="22679">
          <cell r="A22679" t="str">
            <v>Senior Data Engineer</v>
          </cell>
          <cell r="H22679">
            <v>45142.511921296304</v>
          </cell>
        </row>
        <row r="22680">
          <cell r="A22680" t="str">
            <v>Business Analyst</v>
          </cell>
          <cell r="H22680">
            <v>45191.831666666672</v>
          </cell>
        </row>
        <row r="22681">
          <cell r="A22681" t="str">
            <v>Senior Data Scientist</v>
          </cell>
          <cell r="H22681">
            <v>45161.752789351849</v>
          </cell>
        </row>
        <row r="22682">
          <cell r="A22682" t="str">
            <v>Data Engineer</v>
          </cell>
          <cell r="H22682">
            <v>45230.290416666663</v>
          </cell>
        </row>
        <row r="22683">
          <cell r="A22683" t="str">
            <v>Data Scientist</v>
          </cell>
          <cell r="H22683">
            <v>45241.583912037036</v>
          </cell>
        </row>
        <row r="22684">
          <cell r="A22684" t="str">
            <v>Data Scientist</v>
          </cell>
          <cell r="H22684">
            <v>44989.296099537038</v>
          </cell>
        </row>
        <row r="22685">
          <cell r="A22685" t="str">
            <v>Data Analyst</v>
          </cell>
          <cell r="H22685">
            <v>44944.916701388887</v>
          </cell>
        </row>
        <row r="22686">
          <cell r="A22686" t="str">
            <v>Data Scientist</v>
          </cell>
          <cell r="H22686">
            <v>44943.628217592603</v>
          </cell>
        </row>
        <row r="22687">
          <cell r="A22687" t="str">
            <v>Machine Learning Engineer</v>
          </cell>
          <cell r="H22687">
            <v>44945.807210648149</v>
          </cell>
        </row>
        <row r="22688">
          <cell r="A22688" t="str">
            <v>Data Analyst</v>
          </cell>
          <cell r="H22688">
            <v>45224.462569444448</v>
          </cell>
        </row>
        <row r="22689">
          <cell r="A22689" t="str">
            <v>Data Scientist</v>
          </cell>
          <cell r="H22689">
            <v>45175.418252314812</v>
          </cell>
        </row>
        <row r="22690">
          <cell r="A22690" t="str">
            <v>Business Analyst</v>
          </cell>
          <cell r="H22690">
            <v>45107.931747685187</v>
          </cell>
        </row>
        <row r="22691">
          <cell r="A22691" t="str">
            <v>Senior Data Engineer</v>
          </cell>
          <cell r="H22691">
            <v>45006.595543981479</v>
          </cell>
        </row>
        <row r="22692">
          <cell r="A22692" t="str">
            <v>Senior Data Scientist</v>
          </cell>
          <cell r="H22692">
            <v>44993.502187500002</v>
          </cell>
        </row>
        <row r="22693">
          <cell r="A22693" t="str">
            <v>Data Analyst</v>
          </cell>
          <cell r="H22693">
            <v>44949.166620370372</v>
          </cell>
        </row>
        <row r="22694">
          <cell r="A22694" t="str">
            <v>Data Scientist</v>
          </cell>
          <cell r="H22694">
            <v>45057.628923611112</v>
          </cell>
        </row>
        <row r="22695">
          <cell r="A22695" t="str">
            <v>Data Engineer</v>
          </cell>
          <cell r="H22695">
            <v>45021.395046296297</v>
          </cell>
        </row>
        <row r="22696">
          <cell r="A22696" t="str">
            <v>Data Analyst</v>
          </cell>
          <cell r="H22696">
            <v>45091.710115740738</v>
          </cell>
        </row>
        <row r="22697">
          <cell r="A22697" t="str">
            <v>Senior Data Scientist</v>
          </cell>
          <cell r="H22697">
            <v>44936.002939814818</v>
          </cell>
        </row>
        <row r="22698">
          <cell r="A22698" t="str">
            <v>Data Scientist</v>
          </cell>
          <cell r="H22698">
            <v>45056.317511574067</v>
          </cell>
        </row>
        <row r="22699">
          <cell r="A22699" t="str">
            <v>Data Analyst</v>
          </cell>
          <cell r="H22699">
            <v>44944.05023148148</v>
          </cell>
        </row>
        <row r="22700">
          <cell r="A22700" t="str">
            <v>Data Analyst</v>
          </cell>
          <cell r="H22700">
            <v>45204.65415509259</v>
          </cell>
        </row>
        <row r="22701">
          <cell r="A22701" t="str">
            <v>Data Analyst</v>
          </cell>
          <cell r="H22701">
            <v>45091.376458333332</v>
          </cell>
        </row>
        <row r="22702">
          <cell r="A22702" t="str">
            <v>Data Scientist</v>
          </cell>
          <cell r="H22702">
            <v>44967.626192129632</v>
          </cell>
        </row>
        <row r="22703">
          <cell r="A22703" t="str">
            <v>Data Analyst</v>
          </cell>
          <cell r="H22703">
            <v>45223.756828703707</v>
          </cell>
        </row>
        <row r="22704">
          <cell r="A22704" t="str">
            <v>Senior Data Engineer</v>
          </cell>
          <cell r="H22704">
            <v>45008.36146990741</v>
          </cell>
        </row>
        <row r="22705">
          <cell r="A22705" t="str">
            <v>Data Analyst</v>
          </cell>
          <cell r="H22705">
            <v>45122.168009259258</v>
          </cell>
        </row>
        <row r="22706">
          <cell r="A22706" t="str">
            <v>Senior Data Engineer</v>
          </cell>
          <cell r="H22706">
            <v>45117.169814814813</v>
          </cell>
        </row>
        <row r="22707">
          <cell r="A22707" t="str">
            <v>Software Engineer</v>
          </cell>
          <cell r="H22707">
            <v>45064.755902777782</v>
          </cell>
        </row>
        <row r="22708">
          <cell r="A22708" t="str">
            <v>Data Engineer</v>
          </cell>
          <cell r="H22708">
            <v>44934.7184375</v>
          </cell>
        </row>
        <row r="22709">
          <cell r="A22709" t="str">
            <v>Data Engineer</v>
          </cell>
          <cell r="H22709">
            <v>45288.045266203713</v>
          </cell>
        </row>
        <row r="22710">
          <cell r="A22710" t="str">
            <v>Data Engineer</v>
          </cell>
          <cell r="H22710">
            <v>45281.630439814813</v>
          </cell>
        </row>
        <row r="22711">
          <cell r="A22711" t="str">
            <v>Business Analyst</v>
          </cell>
          <cell r="H22711">
            <v>45272.621481481481</v>
          </cell>
        </row>
        <row r="22712">
          <cell r="A22712" t="str">
            <v>Senior Data Analyst</v>
          </cell>
          <cell r="H22712">
            <v>44993.70853009259</v>
          </cell>
        </row>
        <row r="22713">
          <cell r="A22713" t="str">
            <v>Data Scientist</v>
          </cell>
          <cell r="H22713">
            <v>45040.501504629632</v>
          </cell>
        </row>
        <row r="22714">
          <cell r="A22714" t="str">
            <v>Software Engineer</v>
          </cell>
          <cell r="H22714">
            <v>45168.68074074074</v>
          </cell>
        </row>
        <row r="22715">
          <cell r="A22715" t="str">
            <v>Data Analyst</v>
          </cell>
          <cell r="H22715">
            <v>45158.417129629634</v>
          </cell>
        </row>
        <row r="22716">
          <cell r="A22716" t="str">
            <v>Senior Data Scientist</v>
          </cell>
          <cell r="H22716">
            <v>45058.378148148149</v>
          </cell>
        </row>
        <row r="22717">
          <cell r="A22717" t="str">
            <v>Machine Learning Engineer</v>
          </cell>
          <cell r="H22717">
            <v>44942.513877314806</v>
          </cell>
        </row>
        <row r="22718">
          <cell r="A22718" t="str">
            <v>Data Scientist</v>
          </cell>
          <cell r="H22718">
            <v>45051.433055555557</v>
          </cell>
        </row>
        <row r="22719">
          <cell r="A22719" t="str">
            <v>Data Analyst</v>
          </cell>
          <cell r="H22719">
            <v>45211.72184027778</v>
          </cell>
        </row>
        <row r="22720">
          <cell r="A22720" t="str">
            <v>Data Analyst</v>
          </cell>
          <cell r="H22720">
            <v>45037.78833333333</v>
          </cell>
        </row>
        <row r="22721">
          <cell r="A22721" t="str">
            <v>Data Engineer</v>
          </cell>
          <cell r="H22721">
            <v>45044.664340277777</v>
          </cell>
        </row>
        <row r="22722">
          <cell r="A22722" t="str">
            <v>Machine Learning Engineer</v>
          </cell>
          <cell r="H22722">
            <v>44959.628634259258</v>
          </cell>
        </row>
        <row r="22723">
          <cell r="A22723" t="str">
            <v>Business Analyst</v>
          </cell>
          <cell r="H22723">
            <v>45195.79184027778</v>
          </cell>
        </row>
        <row r="22724">
          <cell r="A22724" t="str">
            <v>Data Scientist</v>
          </cell>
          <cell r="H22724">
            <v>45072.92</v>
          </cell>
        </row>
        <row r="22725">
          <cell r="A22725" t="str">
            <v>Data Scientist</v>
          </cell>
          <cell r="H22725">
            <v>45155.595694444448</v>
          </cell>
        </row>
        <row r="22726">
          <cell r="A22726" t="str">
            <v>Senior Data Engineer</v>
          </cell>
          <cell r="H22726">
            <v>45249.08556712963</v>
          </cell>
        </row>
        <row r="22727">
          <cell r="A22727" t="str">
            <v>Machine Learning Engineer</v>
          </cell>
          <cell r="H22727">
            <v>45034.343773148154</v>
          </cell>
        </row>
        <row r="22728">
          <cell r="A22728" t="str">
            <v>Data Scientist</v>
          </cell>
          <cell r="H22728">
            <v>45103.710162037038</v>
          </cell>
        </row>
        <row r="22729">
          <cell r="A22729" t="str">
            <v>Data Scientist</v>
          </cell>
          <cell r="H22729">
            <v>45016.79515046296</v>
          </cell>
        </row>
        <row r="22730">
          <cell r="A22730" t="str">
            <v>Data Scientist</v>
          </cell>
          <cell r="H22730">
            <v>45191.294374999998</v>
          </cell>
        </row>
        <row r="22731">
          <cell r="A22731" t="str">
            <v>Data Scientist</v>
          </cell>
          <cell r="H22731">
            <v>44937.754270833328</v>
          </cell>
        </row>
        <row r="22732">
          <cell r="A22732" t="str">
            <v>Data Scientist</v>
          </cell>
          <cell r="H22732">
            <v>44929.98101851852</v>
          </cell>
        </row>
        <row r="22733">
          <cell r="A22733" t="str">
            <v>Senior Data Analyst</v>
          </cell>
          <cell r="H22733">
            <v>44953.002916666657</v>
          </cell>
        </row>
        <row r="22734">
          <cell r="A22734" t="str">
            <v>Data Analyst</v>
          </cell>
          <cell r="H22734">
            <v>45084.708310185182</v>
          </cell>
        </row>
        <row r="22735">
          <cell r="A22735" t="str">
            <v>Senior Data Scientist</v>
          </cell>
          <cell r="H22735">
            <v>45002.627615740741</v>
          </cell>
        </row>
        <row r="22736">
          <cell r="A22736" t="str">
            <v>Data Analyst</v>
          </cell>
          <cell r="H22736">
            <v>45215.557384259257</v>
          </cell>
        </row>
        <row r="22737">
          <cell r="A22737" t="str">
            <v>Data Analyst</v>
          </cell>
          <cell r="H22737">
            <v>45019.358148148152</v>
          </cell>
        </row>
        <row r="22738">
          <cell r="A22738" t="str">
            <v>Data Analyst</v>
          </cell>
          <cell r="H22738">
            <v>45187.125960648147</v>
          </cell>
        </row>
        <row r="22739">
          <cell r="A22739" t="str">
            <v>Data Scientist</v>
          </cell>
          <cell r="H22739">
            <v>45131.87703703704</v>
          </cell>
        </row>
        <row r="22740">
          <cell r="A22740" t="str">
            <v>Data Analyst</v>
          </cell>
          <cell r="H22740">
            <v>44999.919560185182</v>
          </cell>
        </row>
        <row r="22741">
          <cell r="A22741" t="str">
            <v>Data Scientist</v>
          </cell>
          <cell r="H22741">
            <v>45007.42460648148</v>
          </cell>
        </row>
        <row r="22742">
          <cell r="A22742" t="str">
            <v>Senior Data Scientist</v>
          </cell>
          <cell r="H22742">
            <v>45215.933333333327</v>
          </cell>
        </row>
        <row r="22743">
          <cell r="A22743" t="str">
            <v>Data Engineer</v>
          </cell>
          <cell r="H22743">
            <v>45211.555925925917</v>
          </cell>
        </row>
        <row r="22744">
          <cell r="A22744" t="str">
            <v>Data Scientist</v>
          </cell>
          <cell r="H22744">
            <v>44951.000173611108</v>
          </cell>
        </row>
        <row r="22745">
          <cell r="A22745" t="str">
            <v>Senior Data Scientist</v>
          </cell>
          <cell r="H22745">
            <v>45141.125277777777</v>
          </cell>
        </row>
        <row r="22746">
          <cell r="A22746" t="str">
            <v>Data Scientist</v>
          </cell>
          <cell r="H22746">
            <v>45146.461030092592</v>
          </cell>
        </row>
        <row r="22747">
          <cell r="A22747" t="str">
            <v>Data Engineer</v>
          </cell>
          <cell r="H22747">
            <v>44931.819756944453</v>
          </cell>
        </row>
        <row r="22748">
          <cell r="A22748" t="str">
            <v>Senior Data Engineer</v>
          </cell>
          <cell r="H22748">
            <v>45091.516631944447</v>
          </cell>
        </row>
        <row r="22749">
          <cell r="A22749" t="str">
            <v>Data Analyst</v>
          </cell>
          <cell r="H22749">
            <v>45152.626064814824</v>
          </cell>
        </row>
        <row r="22750">
          <cell r="A22750" t="str">
            <v>Business Analyst</v>
          </cell>
          <cell r="H22750">
            <v>44932.793263888889</v>
          </cell>
        </row>
        <row r="22751">
          <cell r="A22751" t="str">
            <v>Data Scientist</v>
          </cell>
          <cell r="H22751">
            <v>45126.544363425928</v>
          </cell>
        </row>
        <row r="22752">
          <cell r="A22752" t="str">
            <v>Data Engineer</v>
          </cell>
          <cell r="H22752">
            <v>45040.702465277784</v>
          </cell>
        </row>
        <row r="22753">
          <cell r="A22753" t="str">
            <v>Data Scientist</v>
          </cell>
          <cell r="H22753">
            <v>45238.558009259257</v>
          </cell>
        </row>
        <row r="22754">
          <cell r="A22754" t="str">
            <v>Data Scientist</v>
          </cell>
          <cell r="H22754">
            <v>45038.002847222233</v>
          </cell>
        </row>
        <row r="22755">
          <cell r="A22755" t="str">
            <v>Data Scientist</v>
          </cell>
          <cell r="H22755">
            <v>45113.299861111111</v>
          </cell>
        </row>
        <row r="22756">
          <cell r="A22756" t="str">
            <v>Data Scientist</v>
          </cell>
          <cell r="H22756">
            <v>45117.870532407411</v>
          </cell>
        </row>
        <row r="22757">
          <cell r="A22757" t="str">
            <v>Data Analyst</v>
          </cell>
          <cell r="H22757">
            <v>45102.833553240736</v>
          </cell>
        </row>
        <row r="22758">
          <cell r="A22758" t="str">
            <v>Data Scientist</v>
          </cell>
          <cell r="H22758">
            <v>45153.000185185178</v>
          </cell>
        </row>
        <row r="22759">
          <cell r="A22759" t="str">
            <v>Machine Learning Engineer</v>
          </cell>
          <cell r="H22759">
            <v>45111.853020833332</v>
          </cell>
        </row>
        <row r="22760">
          <cell r="A22760" t="str">
            <v>Senior Data Analyst</v>
          </cell>
          <cell r="H22760">
            <v>45221.291689814818</v>
          </cell>
        </row>
        <row r="22761">
          <cell r="A22761" t="str">
            <v>Data Scientist</v>
          </cell>
          <cell r="H22761">
            <v>44969.628113425933</v>
          </cell>
        </row>
        <row r="22762">
          <cell r="A22762" t="str">
            <v>Senior Data Scientist</v>
          </cell>
          <cell r="H22762">
            <v>45001.826053240737</v>
          </cell>
        </row>
        <row r="22763">
          <cell r="A22763" t="str">
            <v>Senior Data Analyst</v>
          </cell>
          <cell r="H22763">
            <v>44970.918124999997</v>
          </cell>
        </row>
        <row r="22764">
          <cell r="A22764" t="str">
            <v>Senior Data Scientist</v>
          </cell>
          <cell r="H22764">
            <v>45147.418703703697</v>
          </cell>
        </row>
        <row r="22765">
          <cell r="A22765" t="str">
            <v>Data Engineer</v>
          </cell>
          <cell r="H22765">
            <v>45269.420486111107</v>
          </cell>
        </row>
        <row r="22766">
          <cell r="A22766" t="str">
            <v>Data Engineer</v>
          </cell>
          <cell r="H22766">
            <v>44999.46634259259</v>
          </cell>
        </row>
        <row r="22767">
          <cell r="A22767" t="str">
            <v>Senior Data Analyst</v>
          </cell>
          <cell r="H22767">
            <v>44929.980115740742</v>
          </cell>
        </row>
        <row r="22768">
          <cell r="A22768" t="str">
            <v>Data Analyst</v>
          </cell>
          <cell r="H22768">
            <v>45168.583414351851</v>
          </cell>
        </row>
        <row r="22769">
          <cell r="A22769" t="str">
            <v>Data Scientist</v>
          </cell>
          <cell r="H22769">
            <v>45072.311412037037</v>
          </cell>
        </row>
        <row r="22770">
          <cell r="A22770" t="str">
            <v>Data Scientist</v>
          </cell>
          <cell r="H22770">
            <v>45189.834918981483</v>
          </cell>
        </row>
        <row r="22771">
          <cell r="A22771" t="str">
            <v>Data Engineer</v>
          </cell>
          <cell r="H22771">
            <v>44991.373136574082</v>
          </cell>
        </row>
        <row r="22772">
          <cell r="A22772" t="str">
            <v>Data Engineer</v>
          </cell>
          <cell r="H22772">
            <v>45161.547650462962</v>
          </cell>
        </row>
        <row r="22773">
          <cell r="A22773" t="str">
            <v>Senior Data Analyst</v>
          </cell>
          <cell r="H22773">
            <v>44944.125787037039</v>
          </cell>
        </row>
        <row r="22774">
          <cell r="A22774" t="str">
            <v>Data Scientist</v>
          </cell>
          <cell r="H22774">
            <v>45160.250856481478</v>
          </cell>
        </row>
        <row r="22775">
          <cell r="A22775" t="str">
            <v>Senior Data Engineer</v>
          </cell>
          <cell r="H22775">
            <v>45133.864814814813</v>
          </cell>
        </row>
        <row r="22776">
          <cell r="A22776" t="str">
            <v>Senior Data Scientist</v>
          </cell>
          <cell r="H22776">
            <v>45119.376736111109</v>
          </cell>
        </row>
        <row r="22777">
          <cell r="A22777" t="str">
            <v>Data Analyst</v>
          </cell>
          <cell r="H22777">
            <v>45014.292280092603</v>
          </cell>
        </row>
        <row r="22778">
          <cell r="A22778" t="str">
            <v>Data Scientist</v>
          </cell>
          <cell r="H22778">
            <v>44929.267650462964</v>
          </cell>
        </row>
        <row r="22779">
          <cell r="A22779" t="str">
            <v>Senior Data Engineer</v>
          </cell>
          <cell r="H22779">
            <v>45030.463159722232</v>
          </cell>
        </row>
        <row r="22780">
          <cell r="A22780" t="str">
            <v>Data Scientist</v>
          </cell>
          <cell r="H22780">
            <v>44929.981111111112</v>
          </cell>
        </row>
        <row r="22781">
          <cell r="A22781" t="str">
            <v>Data Analyst</v>
          </cell>
          <cell r="H22781">
            <v>44959.292013888888</v>
          </cell>
        </row>
        <row r="22782">
          <cell r="A22782" t="str">
            <v>Data Scientist</v>
          </cell>
          <cell r="H22782">
            <v>45275.293356481481</v>
          </cell>
        </row>
        <row r="22783">
          <cell r="A22783" t="str">
            <v>Data Engineer</v>
          </cell>
          <cell r="H22783">
            <v>45107.176342592589</v>
          </cell>
        </row>
        <row r="22784">
          <cell r="A22784" t="str">
            <v>Data Scientist</v>
          </cell>
          <cell r="H22784">
            <v>45007.425300925926</v>
          </cell>
        </row>
        <row r="22785">
          <cell r="A22785" t="str">
            <v>Data Scientist</v>
          </cell>
          <cell r="H22785">
            <v>44956.586504629631</v>
          </cell>
        </row>
        <row r="22786">
          <cell r="A22786" t="str">
            <v>Data Scientist</v>
          </cell>
          <cell r="H22786">
            <v>45151.376736111109</v>
          </cell>
        </row>
        <row r="22787">
          <cell r="A22787" t="str">
            <v>Data Engineer</v>
          </cell>
          <cell r="H22787">
            <v>44982.588576388887</v>
          </cell>
        </row>
        <row r="22788">
          <cell r="A22788" t="str">
            <v>Data Engineer</v>
          </cell>
          <cell r="H22788">
            <v>44979.25708333333</v>
          </cell>
        </row>
        <row r="22789">
          <cell r="A22789" t="str">
            <v>Data Analyst</v>
          </cell>
          <cell r="H22789">
            <v>44966.000694444447</v>
          </cell>
        </row>
        <row r="22790">
          <cell r="A22790" t="str">
            <v>Data Analyst</v>
          </cell>
          <cell r="H22790">
            <v>45124.75105324074</v>
          </cell>
        </row>
        <row r="22791">
          <cell r="A22791" t="str">
            <v>Data Analyst</v>
          </cell>
          <cell r="H22791">
            <v>44959.292094907411</v>
          </cell>
        </row>
        <row r="22792">
          <cell r="A22792" t="str">
            <v>Data Analyst</v>
          </cell>
          <cell r="H22792">
            <v>45105.375891203701</v>
          </cell>
        </row>
        <row r="22793">
          <cell r="A22793" t="str">
            <v>Data Analyst</v>
          </cell>
          <cell r="H22793">
            <v>45151.000972222217</v>
          </cell>
        </row>
        <row r="22794">
          <cell r="A22794" t="str">
            <v>Data Scientist</v>
          </cell>
          <cell r="H22794">
            <v>44944.252627314818</v>
          </cell>
        </row>
        <row r="22795">
          <cell r="A22795" t="str">
            <v>Data Scientist</v>
          </cell>
          <cell r="H22795">
            <v>45205.877858796302</v>
          </cell>
        </row>
        <row r="22796">
          <cell r="A22796" t="str">
            <v>Data Analyst</v>
          </cell>
          <cell r="H22796">
            <v>45252.75644675926</v>
          </cell>
        </row>
        <row r="22797">
          <cell r="A22797" t="str">
            <v>Data Scientist</v>
          </cell>
          <cell r="H22797">
            <v>45107.956377314818</v>
          </cell>
        </row>
        <row r="22798">
          <cell r="A22798" t="str">
            <v>Business Analyst</v>
          </cell>
          <cell r="H22798">
            <v>45142.667662037027</v>
          </cell>
        </row>
        <row r="22799">
          <cell r="A22799" t="str">
            <v>Data Scientist</v>
          </cell>
          <cell r="H22799">
            <v>45062.461331018523</v>
          </cell>
        </row>
        <row r="22800">
          <cell r="A22800" t="str">
            <v>Data Engineer</v>
          </cell>
          <cell r="H22800">
            <v>44932.359583333331</v>
          </cell>
        </row>
        <row r="22801">
          <cell r="A22801" t="str">
            <v>Senior Data Scientist</v>
          </cell>
          <cell r="H22801">
            <v>45011.156828703701</v>
          </cell>
        </row>
        <row r="22802">
          <cell r="A22802" t="str">
            <v>Data Scientist</v>
          </cell>
          <cell r="H22802">
            <v>45141.29378472222</v>
          </cell>
        </row>
        <row r="22803">
          <cell r="A22803" t="str">
            <v>Senior Data Scientist</v>
          </cell>
          <cell r="H22803">
            <v>45070.533715277779</v>
          </cell>
        </row>
        <row r="22804">
          <cell r="A22804" t="str">
            <v>Senior Data Analyst</v>
          </cell>
          <cell r="H22804">
            <v>44958.78633101852</v>
          </cell>
        </row>
        <row r="22805">
          <cell r="A22805" t="str">
            <v>Data Scientist</v>
          </cell>
          <cell r="H22805">
            <v>45062.870486111111</v>
          </cell>
        </row>
        <row r="22806">
          <cell r="A22806" t="str">
            <v>Data Scientist</v>
          </cell>
          <cell r="H22806">
            <v>45164.5859837963</v>
          </cell>
        </row>
        <row r="22807">
          <cell r="A22807" t="str">
            <v>Senior Data Analyst</v>
          </cell>
          <cell r="H22807">
            <v>44953.87641203704</v>
          </cell>
        </row>
        <row r="22808">
          <cell r="A22808" t="str">
            <v>Data Scientist</v>
          </cell>
          <cell r="H22808">
            <v>45181.835081018522</v>
          </cell>
        </row>
        <row r="22809">
          <cell r="A22809" t="str">
            <v>Data Scientist</v>
          </cell>
          <cell r="H22809">
            <v>45084.70890046296</v>
          </cell>
        </row>
        <row r="22810">
          <cell r="A22810" t="str">
            <v>Data Engineer</v>
          </cell>
          <cell r="H22810">
            <v>44999.718888888892</v>
          </cell>
        </row>
        <row r="22811">
          <cell r="A22811" t="str">
            <v>Data Analyst</v>
          </cell>
          <cell r="H22811">
            <v>44959.458761574067</v>
          </cell>
        </row>
        <row r="22812">
          <cell r="A22812" t="str">
            <v>Data Engineer</v>
          </cell>
          <cell r="H22812">
            <v>45288.011122685188</v>
          </cell>
        </row>
        <row r="22813">
          <cell r="A22813" t="str">
            <v>Senior Data Scientist</v>
          </cell>
          <cell r="H22813">
            <v>45093.430543981478</v>
          </cell>
        </row>
        <row r="22814">
          <cell r="A22814" t="str">
            <v>Data Analyst</v>
          </cell>
          <cell r="H22814">
            <v>45186.459537037037</v>
          </cell>
        </row>
        <row r="22815">
          <cell r="A22815" t="str">
            <v>Data Scientist</v>
          </cell>
          <cell r="H22815">
            <v>45162.873298611114</v>
          </cell>
        </row>
        <row r="22816">
          <cell r="A22816" t="str">
            <v>Data Scientist</v>
          </cell>
          <cell r="H22816">
            <v>45006.361226851863</v>
          </cell>
        </row>
        <row r="22817">
          <cell r="A22817" t="str">
            <v>Data Scientist</v>
          </cell>
          <cell r="H22817">
            <v>45014.422048611108</v>
          </cell>
        </row>
        <row r="22818">
          <cell r="A22818" t="str">
            <v>Senior Data Scientist</v>
          </cell>
          <cell r="H22818">
            <v>44948.920474537037</v>
          </cell>
        </row>
        <row r="22819">
          <cell r="A22819" t="str">
            <v>Data Scientist</v>
          </cell>
          <cell r="H22819">
            <v>45266.930810185193</v>
          </cell>
        </row>
        <row r="22820">
          <cell r="A22820" t="str">
            <v>Data Scientist</v>
          </cell>
          <cell r="H22820">
            <v>45084.725590277783</v>
          </cell>
        </row>
        <row r="22821">
          <cell r="A22821" t="str">
            <v>Business Analyst</v>
          </cell>
          <cell r="H22821">
            <v>45268.949560185189</v>
          </cell>
        </row>
        <row r="22822">
          <cell r="A22822" t="str">
            <v>Senior Data Analyst</v>
          </cell>
          <cell r="H22822">
            <v>45141.250428240739</v>
          </cell>
        </row>
        <row r="22823">
          <cell r="A22823" t="str">
            <v>Data Scientist</v>
          </cell>
          <cell r="H22823">
            <v>45042.712118055562</v>
          </cell>
        </row>
        <row r="22824">
          <cell r="A22824" t="str">
            <v>Data Engineer</v>
          </cell>
          <cell r="H22824">
            <v>45054.763090277767</v>
          </cell>
        </row>
        <row r="22825">
          <cell r="A22825" t="str">
            <v>Data Engineer</v>
          </cell>
          <cell r="H22825">
            <v>45202.919965277782</v>
          </cell>
        </row>
        <row r="22826">
          <cell r="A22826" t="str">
            <v>Business Analyst</v>
          </cell>
          <cell r="H22826">
            <v>45099.54283564815</v>
          </cell>
        </row>
        <row r="22827">
          <cell r="A22827" t="str">
            <v>Data Analyst</v>
          </cell>
          <cell r="H22827">
            <v>45167.177152777767</v>
          </cell>
        </row>
        <row r="22828">
          <cell r="A22828" t="str">
            <v>Data Scientist</v>
          </cell>
          <cell r="H22828">
            <v>44993.682314814818</v>
          </cell>
        </row>
        <row r="22829">
          <cell r="A22829" t="str">
            <v>Software Engineer</v>
          </cell>
          <cell r="H22829">
            <v>45041.009872685187</v>
          </cell>
        </row>
        <row r="22830">
          <cell r="A22830" t="str">
            <v>Data Scientist</v>
          </cell>
          <cell r="H22830">
            <v>44948.004918981482</v>
          </cell>
        </row>
        <row r="22831">
          <cell r="A22831" t="str">
            <v>Data Analyst</v>
          </cell>
          <cell r="H22831">
            <v>45097.750937500001</v>
          </cell>
        </row>
        <row r="22832">
          <cell r="A22832" t="str">
            <v>Machine Learning Engineer</v>
          </cell>
          <cell r="H22832">
            <v>45100.433946759258</v>
          </cell>
        </row>
        <row r="22833">
          <cell r="A22833" t="str">
            <v>Senior Data Analyst</v>
          </cell>
          <cell r="H22833">
            <v>45012.824583333328</v>
          </cell>
        </row>
        <row r="22834">
          <cell r="A22834" t="str">
            <v>Data Analyst</v>
          </cell>
          <cell r="H22834">
            <v>45071.836481481478</v>
          </cell>
        </row>
        <row r="22835">
          <cell r="A22835" t="str">
            <v>Data Analyst</v>
          </cell>
          <cell r="H22835">
            <v>45162.961747685193</v>
          </cell>
        </row>
        <row r="22836">
          <cell r="A22836" t="str">
            <v>Business Analyst</v>
          </cell>
          <cell r="H22836">
            <v>45037.876620370371</v>
          </cell>
        </row>
        <row r="22837">
          <cell r="A22837" t="str">
            <v>Data Analyst</v>
          </cell>
          <cell r="H22837">
            <v>45147.791898148149</v>
          </cell>
        </row>
        <row r="22838">
          <cell r="A22838" t="str">
            <v>Data Analyst</v>
          </cell>
          <cell r="H22838">
            <v>45152.750787037039</v>
          </cell>
        </row>
        <row r="22839">
          <cell r="A22839" t="str">
            <v>Data Scientist</v>
          </cell>
          <cell r="H22839">
            <v>45037.671099537038</v>
          </cell>
        </row>
        <row r="22840">
          <cell r="A22840" t="str">
            <v>Data Scientist</v>
          </cell>
          <cell r="H22840">
            <v>45104.54383101852</v>
          </cell>
        </row>
        <row r="22841">
          <cell r="A22841" t="str">
            <v>Data Analyst</v>
          </cell>
          <cell r="H22841">
            <v>45092.35533564815</v>
          </cell>
        </row>
        <row r="22842">
          <cell r="A22842" t="str">
            <v>Data Scientist</v>
          </cell>
          <cell r="H22842">
            <v>45062.627997685187</v>
          </cell>
        </row>
        <row r="22843">
          <cell r="A22843" t="str">
            <v>Data Analyst</v>
          </cell>
          <cell r="H22843">
            <v>45104.876458333332</v>
          </cell>
        </row>
        <row r="22844">
          <cell r="A22844" t="str">
            <v>Data Analyst</v>
          </cell>
          <cell r="H22844">
            <v>44980.293599537043</v>
          </cell>
        </row>
        <row r="22845">
          <cell r="A22845" t="str">
            <v>Business Analyst</v>
          </cell>
          <cell r="H22845">
            <v>44938.709305555552</v>
          </cell>
        </row>
        <row r="22846">
          <cell r="A22846" t="str">
            <v>Data Analyst</v>
          </cell>
          <cell r="H22846">
            <v>45168.417314814818</v>
          </cell>
        </row>
        <row r="22847">
          <cell r="A22847" t="str">
            <v>Data Scientist</v>
          </cell>
          <cell r="H22847">
            <v>45192.169803240737</v>
          </cell>
        </row>
        <row r="22848">
          <cell r="A22848" t="str">
            <v>Data Analyst</v>
          </cell>
          <cell r="H22848">
            <v>45227.523668981477</v>
          </cell>
        </row>
        <row r="22849">
          <cell r="A22849" t="str">
            <v>Senior Data Scientist</v>
          </cell>
          <cell r="H22849">
            <v>45002.584699074083</v>
          </cell>
        </row>
        <row r="22850">
          <cell r="A22850" t="str">
            <v>Senior Data Analyst</v>
          </cell>
          <cell r="H22850">
            <v>45034.416597222233</v>
          </cell>
        </row>
        <row r="22851">
          <cell r="A22851" t="str">
            <v>Data Scientist</v>
          </cell>
          <cell r="H22851">
            <v>45107.710949074077</v>
          </cell>
        </row>
        <row r="22852">
          <cell r="A22852" t="str">
            <v>Data Analyst</v>
          </cell>
          <cell r="H22852">
            <v>44982.001319444447</v>
          </cell>
        </row>
        <row r="22853">
          <cell r="A22853" t="str">
            <v>Data Engineer</v>
          </cell>
          <cell r="H22853">
            <v>45107.54515046296</v>
          </cell>
        </row>
        <row r="22854">
          <cell r="A22854" t="str">
            <v>Data Scientist</v>
          </cell>
          <cell r="H22854">
            <v>45158.043773148151</v>
          </cell>
        </row>
        <row r="22855">
          <cell r="A22855" t="str">
            <v>Data Analyst</v>
          </cell>
          <cell r="H22855">
            <v>45117.792361111111</v>
          </cell>
        </row>
        <row r="22856">
          <cell r="A22856" t="str">
            <v>Software Engineer</v>
          </cell>
          <cell r="H22856">
            <v>45090.55641203704</v>
          </cell>
        </row>
        <row r="22857">
          <cell r="A22857" t="str">
            <v>Data Analyst</v>
          </cell>
          <cell r="H22857">
            <v>45233.876018518517</v>
          </cell>
        </row>
        <row r="22858">
          <cell r="A22858" t="str">
            <v>Data Analyst</v>
          </cell>
          <cell r="H22858">
            <v>44986.041875000003</v>
          </cell>
        </row>
        <row r="22859">
          <cell r="A22859" t="str">
            <v>Data Analyst</v>
          </cell>
          <cell r="H22859">
            <v>44944.960381944453</v>
          </cell>
        </row>
        <row r="22860">
          <cell r="A22860" t="str">
            <v>Data Analyst</v>
          </cell>
          <cell r="H22860">
            <v>44995.476342592592</v>
          </cell>
        </row>
        <row r="22861">
          <cell r="A22861" t="str">
            <v>Data Scientist</v>
          </cell>
          <cell r="H22861">
            <v>44971.335520833331</v>
          </cell>
        </row>
        <row r="22862">
          <cell r="A22862" t="str">
            <v>Data Engineer</v>
          </cell>
          <cell r="H22862">
            <v>44936.764722222222</v>
          </cell>
        </row>
        <row r="22863">
          <cell r="A22863" t="str">
            <v>Data Analyst</v>
          </cell>
          <cell r="H22863">
            <v>45172.250474537039</v>
          </cell>
        </row>
        <row r="22864">
          <cell r="A22864" t="str">
            <v>Data Scientist</v>
          </cell>
          <cell r="H22864">
            <v>45011.837650462963</v>
          </cell>
        </row>
        <row r="22865">
          <cell r="A22865" t="str">
            <v>Data Analyst</v>
          </cell>
          <cell r="H22865">
            <v>45131.626261574071</v>
          </cell>
        </row>
        <row r="22866">
          <cell r="A22866" t="str">
            <v>Business Analyst</v>
          </cell>
          <cell r="H22866">
            <v>45061.583506944437</v>
          </cell>
        </row>
        <row r="22867">
          <cell r="A22867" t="str">
            <v>Data Engineer</v>
          </cell>
          <cell r="H22867">
            <v>45202.667384259257</v>
          </cell>
        </row>
        <row r="22868">
          <cell r="A22868" t="str">
            <v>Data Scientist</v>
          </cell>
          <cell r="H22868">
            <v>45208.641655092593</v>
          </cell>
        </row>
        <row r="22869">
          <cell r="A22869" t="str">
            <v>Data Analyst</v>
          </cell>
          <cell r="H22869">
            <v>45126.689421296287</v>
          </cell>
        </row>
        <row r="22870">
          <cell r="A22870" t="str">
            <v>Data Engineer</v>
          </cell>
          <cell r="H22870">
            <v>45145.870138888888</v>
          </cell>
        </row>
        <row r="22871">
          <cell r="A22871" t="str">
            <v>Data Analyst</v>
          </cell>
          <cell r="H22871">
            <v>45016.590289351851</v>
          </cell>
        </row>
        <row r="22872">
          <cell r="A22872" t="str">
            <v>Data Analyst</v>
          </cell>
          <cell r="H22872">
            <v>44957.6249537037</v>
          </cell>
        </row>
        <row r="22873">
          <cell r="A22873" t="str">
            <v>Data Scientist</v>
          </cell>
          <cell r="H22873">
            <v>45194.752395833333</v>
          </cell>
        </row>
        <row r="22874">
          <cell r="A22874" t="str">
            <v>Data Scientist</v>
          </cell>
          <cell r="H22874">
            <v>45110.293298611112</v>
          </cell>
        </row>
        <row r="22875">
          <cell r="A22875" t="str">
            <v>Data Scientist</v>
          </cell>
          <cell r="H22875">
            <v>45084.684074074074</v>
          </cell>
        </row>
        <row r="22876">
          <cell r="A22876" t="str">
            <v>Data Engineer</v>
          </cell>
          <cell r="H22876">
            <v>45133.924953703703</v>
          </cell>
        </row>
        <row r="22877">
          <cell r="A22877" t="str">
            <v>Senior Data Scientist</v>
          </cell>
          <cell r="H22877">
            <v>44950.29582175926</v>
          </cell>
        </row>
        <row r="22878">
          <cell r="A22878" t="str">
            <v>Data Analyst</v>
          </cell>
          <cell r="H22878">
            <v>44971.624976851846</v>
          </cell>
        </row>
        <row r="22879">
          <cell r="A22879" t="str">
            <v>Data Analyst</v>
          </cell>
          <cell r="H22879">
            <v>45012.666597222233</v>
          </cell>
        </row>
        <row r="22880">
          <cell r="A22880" t="str">
            <v>Data Scientist</v>
          </cell>
          <cell r="H22880">
            <v>45028.707905092589</v>
          </cell>
        </row>
        <row r="22881">
          <cell r="A22881" t="str">
            <v>Data Analyst</v>
          </cell>
          <cell r="H22881">
            <v>45055.87400462963</v>
          </cell>
        </row>
        <row r="22882">
          <cell r="A22882" t="str">
            <v>Senior Data Scientist</v>
          </cell>
          <cell r="H22882">
            <v>45154.461458333331</v>
          </cell>
        </row>
        <row r="22883">
          <cell r="A22883" t="str">
            <v>Data Scientist</v>
          </cell>
          <cell r="H22883">
            <v>45291.417361111111</v>
          </cell>
        </row>
        <row r="22884">
          <cell r="A22884" t="str">
            <v>Data Engineer</v>
          </cell>
          <cell r="H22884">
            <v>45261.000833333332</v>
          </cell>
        </row>
        <row r="22885">
          <cell r="A22885" t="str">
            <v>Data Analyst</v>
          </cell>
          <cell r="H22885">
            <v>45204.666597222233</v>
          </cell>
        </row>
        <row r="22886">
          <cell r="A22886" t="str">
            <v>Data Scientist</v>
          </cell>
          <cell r="H22886">
            <v>45248.376331018517</v>
          </cell>
        </row>
        <row r="22887">
          <cell r="A22887" t="str">
            <v>Senior Data Scientist</v>
          </cell>
          <cell r="H22887">
            <v>45071.480405092603</v>
          </cell>
        </row>
        <row r="22888">
          <cell r="A22888" t="str">
            <v>Senior Data Analyst</v>
          </cell>
          <cell r="H22888">
            <v>45013.461608796293</v>
          </cell>
        </row>
        <row r="22889">
          <cell r="A22889" t="str">
            <v>Machine Learning Engineer</v>
          </cell>
          <cell r="H22889">
            <v>44966.457743055558</v>
          </cell>
        </row>
        <row r="22890">
          <cell r="A22890" t="str">
            <v>Senior Data Scientist</v>
          </cell>
          <cell r="H22890">
            <v>45062.694548611107</v>
          </cell>
        </row>
        <row r="22891">
          <cell r="A22891" t="str">
            <v>Data Analyst</v>
          </cell>
          <cell r="H22891">
            <v>44930.020497685182</v>
          </cell>
        </row>
        <row r="22892">
          <cell r="A22892" t="str">
            <v>Data Scientist</v>
          </cell>
          <cell r="H22892">
            <v>45229.917523148149</v>
          </cell>
        </row>
        <row r="22893">
          <cell r="A22893" t="str">
            <v>Data Scientist</v>
          </cell>
          <cell r="H22893">
            <v>45098.879155092603</v>
          </cell>
        </row>
        <row r="22894">
          <cell r="A22894" t="str">
            <v>Data Analyst</v>
          </cell>
          <cell r="H22894">
            <v>45273.417071759257</v>
          </cell>
        </row>
        <row r="22895">
          <cell r="A22895" t="str">
            <v>Senior Data Analyst</v>
          </cell>
          <cell r="H22895">
            <v>45099.479247685187</v>
          </cell>
        </row>
        <row r="22896">
          <cell r="A22896" t="str">
            <v>Data Engineer</v>
          </cell>
          <cell r="H22896">
            <v>44988.521527777782</v>
          </cell>
        </row>
        <row r="22897">
          <cell r="A22897" t="str">
            <v>Data Engineer</v>
          </cell>
          <cell r="H22897">
            <v>45005.061747685177</v>
          </cell>
        </row>
        <row r="22898">
          <cell r="A22898" t="str">
            <v>Senior Data Analyst</v>
          </cell>
          <cell r="H22898">
            <v>45037.875300925924</v>
          </cell>
        </row>
        <row r="22899">
          <cell r="A22899" t="str">
            <v>Data Analyst</v>
          </cell>
          <cell r="H22899">
            <v>45118.541817129633</v>
          </cell>
        </row>
        <row r="22900">
          <cell r="A22900" t="str">
            <v>Senior Data Scientist</v>
          </cell>
          <cell r="H22900">
            <v>45205.251388888893</v>
          </cell>
        </row>
        <row r="22901">
          <cell r="A22901" t="str">
            <v>Data Analyst</v>
          </cell>
          <cell r="H22901">
            <v>45112.584178240737</v>
          </cell>
        </row>
        <row r="22902">
          <cell r="A22902" t="str">
            <v>Data Analyst</v>
          </cell>
          <cell r="H22902">
            <v>45128.584641203714</v>
          </cell>
        </row>
        <row r="22903">
          <cell r="A22903" t="str">
            <v>Data Scientist</v>
          </cell>
          <cell r="H22903">
            <v>45028.931296296287</v>
          </cell>
        </row>
        <row r="22904">
          <cell r="A22904" t="str">
            <v>Data Engineer</v>
          </cell>
          <cell r="H22904">
            <v>45274.258113425924</v>
          </cell>
        </row>
        <row r="22905">
          <cell r="A22905" t="str">
            <v>Data Analyst</v>
          </cell>
          <cell r="H22905">
            <v>45078.516655092593</v>
          </cell>
        </row>
        <row r="22906">
          <cell r="A22906" t="str">
            <v>Data Analyst</v>
          </cell>
          <cell r="H22906">
            <v>45125.667673611111</v>
          </cell>
        </row>
        <row r="22907">
          <cell r="A22907" t="str">
            <v>Data Analyst</v>
          </cell>
          <cell r="H22907">
            <v>45159.252800925933</v>
          </cell>
        </row>
        <row r="22908">
          <cell r="A22908" t="str">
            <v>Data Analyst</v>
          </cell>
          <cell r="H22908">
            <v>45050.542638888888</v>
          </cell>
        </row>
        <row r="22909">
          <cell r="A22909" t="str">
            <v>Data Engineer</v>
          </cell>
          <cell r="H22909">
            <v>45000.465046296304</v>
          </cell>
        </row>
        <row r="22910">
          <cell r="A22910" t="str">
            <v>Data Analyst</v>
          </cell>
          <cell r="H22910">
            <v>45117.320833333331</v>
          </cell>
        </row>
        <row r="22911">
          <cell r="A22911" t="str">
            <v>Data Scientist</v>
          </cell>
          <cell r="H22911">
            <v>44953.333831018521</v>
          </cell>
        </row>
        <row r="22912">
          <cell r="A22912" t="str">
            <v>Data Scientist</v>
          </cell>
          <cell r="H22912">
            <v>45106.800706018519</v>
          </cell>
        </row>
        <row r="22913">
          <cell r="A22913" t="str">
            <v>Data Analyst</v>
          </cell>
          <cell r="H22913">
            <v>45228.376238425917</v>
          </cell>
        </row>
        <row r="22914">
          <cell r="A22914" t="str">
            <v>Data Analyst</v>
          </cell>
          <cell r="H22914">
            <v>45146.792812500003</v>
          </cell>
        </row>
        <row r="22915">
          <cell r="A22915" t="str">
            <v>Data Scientist</v>
          </cell>
          <cell r="H22915">
            <v>45149.294432870367</v>
          </cell>
        </row>
        <row r="22916">
          <cell r="A22916" t="str">
            <v>Data Analyst</v>
          </cell>
          <cell r="H22916">
            <v>45099.667986111112</v>
          </cell>
        </row>
        <row r="22917">
          <cell r="A22917" t="str">
            <v>Data Scientist</v>
          </cell>
          <cell r="H22917">
            <v>45195.918692129628</v>
          </cell>
        </row>
        <row r="22918">
          <cell r="A22918" t="str">
            <v>Senior Data Engineer</v>
          </cell>
          <cell r="H22918">
            <v>45062.285219907397</v>
          </cell>
        </row>
        <row r="22919">
          <cell r="A22919" t="str">
            <v>Senior Data Scientist</v>
          </cell>
          <cell r="H22919">
            <v>44973.295393518521</v>
          </cell>
        </row>
        <row r="22920">
          <cell r="A22920" t="str">
            <v>Data Analyst</v>
          </cell>
          <cell r="H22920">
            <v>45085.776377314818</v>
          </cell>
        </row>
        <row r="22921">
          <cell r="A22921" t="str">
            <v>Data Scientist</v>
          </cell>
          <cell r="H22921">
            <v>45104.919641203713</v>
          </cell>
        </row>
        <row r="22922">
          <cell r="A22922" t="str">
            <v>Data Analyst</v>
          </cell>
          <cell r="H22922">
            <v>45230.70684027778</v>
          </cell>
        </row>
        <row r="22923">
          <cell r="A22923" t="str">
            <v>Data Engineer</v>
          </cell>
          <cell r="H22923">
            <v>45022.629340277781</v>
          </cell>
        </row>
        <row r="22924">
          <cell r="A22924" t="str">
            <v>Data Scientist</v>
          </cell>
          <cell r="H22924">
            <v>44964.30846064815</v>
          </cell>
        </row>
        <row r="22925">
          <cell r="A22925" t="str">
            <v>Data Analyst</v>
          </cell>
          <cell r="H22925">
            <v>45225.625706018523</v>
          </cell>
        </row>
        <row r="22926">
          <cell r="A22926" t="str">
            <v>Data Analyst</v>
          </cell>
          <cell r="H22926">
            <v>45153.583472222221</v>
          </cell>
        </row>
        <row r="22927">
          <cell r="A22927" t="str">
            <v>Data Analyst</v>
          </cell>
          <cell r="H22927">
            <v>44957.605821759258</v>
          </cell>
        </row>
        <row r="22928">
          <cell r="A22928" t="str">
            <v>Machine Learning Engineer</v>
          </cell>
          <cell r="H22928">
            <v>45270.402094907397</v>
          </cell>
        </row>
        <row r="22929">
          <cell r="A22929" t="str">
            <v>Senior Data Analyst</v>
          </cell>
          <cell r="H22929">
            <v>45072.542881944442</v>
          </cell>
        </row>
        <row r="22930">
          <cell r="A22930" t="str">
            <v>Data Analyst</v>
          </cell>
          <cell r="H22930">
            <v>44938.917662037027</v>
          </cell>
        </row>
        <row r="22931">
          <cell r="A22931" t="str">
            <v>Data Engineer</v>
          </cell>
          <cell r="H22931">
            <v>45156.489421296297</v>
          </cell>
        </row>
        <row r="22932">
          <cell r="A22932" t="str">
            <v>Data Analyst</v>
          </cell>
          <cell r="H22932">
            <v>45271.882337962961</v>
          </cell>
        </row>
        <row r="22933">
          <cell r="A22933" t="str">
            <v>Data Scientist</v>
          </cell>
          <cell r="H22933">
            <v>44979.25037037037</v>
          </cell>
        </row>
        <row r="22934">
          <cell r="A22934" t="str">
            <v>Data Analyst</v>
          </cell>
          <cell r="H22934">
            <v>45071.41684027778</v>
          </cell>
        </row>
        <row r="22935">
          <cell r="A22935" t="str">
            <v>Senior Data Engineer</v>
          </cell>
          <cell r="H22935">
            <v>45168.755902777782</v>
          </cell>
        </row>
        <row r="22936">
          <cell r="A22936" t="str">
            <v>Senior Data Engineer</v>
          </cell>
          <cell r="H22936">
            <v>45074.294895833344</v>
          </cell>
        </row>
        <row r="22937">
          <cell r="A22937" t="str">
            <v>Senior Data Scientist</v>
          </cell>
          <cell r="H22937">
            <v>45244.584814814807</v>
          </cell>
        </row>
        <row r="22938">
          <cell r="A22938" t="str">
            <v>Data Scientist</v>
          </cell>
          <cell r="H22938">
            <v>45104.793923611112</v>
          </cell>
        </row>
        <row r="22939">
          <cell r="A22939" t="str">
            <v>Data Engineer</v>
          </cell>
          <cell r="H22939">
            <v>45279.632314814808</v>
          </cell>
        </row>
        <row r="22940">
          <cell r="A22940" t="str">
            <v>Data Scientist</v>
          </cell>
          <cell r="H22940">
            <v>45072.835995370369</v>
          </cell>
        </row>
        <row r="22941">
          <cell r="A22941" t="str">
            <v>Data Analyst</v>
          </cell>
          <cell r="H22941">
            <v>44930.562638888892</v>
          </cell>
        </row>
        <row r="22942">
          <cell r="A22942" t="str">
            <v>Data Analyst</v>
          </cell>
          <cell r="H22942">
            <v>45207.541655092587</v>
          </cell>
        </row>
        <row r="22943">
          <cell r="A22943" t="str">
            <v>Senior Data Scientist</v>
          </cell>
          <cell r="H22943">
            <v>45113.710138888891</v>
          </cell>
        </row>
        <row r="22944">
          <cell r="A22944" t="str">
            <v>Software Engineer</v>
          </cell>
          <cell r="H22944">
            <v>45268.626145833332</v>
          </cell>
        </row>
        <row r="22945">
          <cell r="A22945" t="str">
            <v>Business Analyst</v>
          </cell>
          <cell r="H22945">
            <v>45119.917060185187</v>
          </cell>
        </row>
        <row r="22946">
          <cell r="A22946" t="str">
            <v>Data Analyst</v>
          </cell>
          <cell r="H22946">
            <v>45170.002662037034</v>
          </cell>
        </row>
        <row r="22947">
          <cell r="A22947" t="str">
            <v>Data Analyst</v>
          </cell>
          <cell r="H22947">
            <v>45108.334074074082</v>
          </cell>
        </row>
        <row r="22948">
          <cell r="A22948" t="str">
            <v>Data Scientist</v>
          </cell>
          <cell r="H22948">
            <v>45114.530509259261</v>
          </cell>
        </row>
        <row r="22949">
          <cell r="A22949" t="str">
            <v>Data Scientist</v>
          </cell>
          <cell r="H22949">
            <v>45022.456782407397</v>
          </cell>
        </row>
        <row r="22950">
          <cell r="A22950" t="str">
            <v>Data Analyst</v>
          </cell>
          <cell r="H22950">
            <v>44953.708321759259</v>
          </cell>
        </row>
        <row r="22951">
          <cell r="A22951" t="str">
            <v>Data Engineer</v>
          </cell>
          <cell r="H22951">
            <v>45059.207175925927</v>
          </cell>
        </row>
        <row r="22952">
          <cell r="A22952" t="str">
            <v>Data Scientist</v>
          </cell>
          <cell r="H22952">
            <v>45058.004282407397</v>
          </cell>
        </row>
        <row r="22953">
          <cell r="A22953" t="str">
            <v>Data Scientist</v>
          </cell>
          <cell r="H22953">
            <v>44972.722685185188</v>
          </cell>
        </row>
        <row r="22954">
          <cell r="A22954" t="str">
            <v>Data Analyst</v>
          </cell>
          <cell r="H22954">
            <v>45187.986759259264</v>
          </cell>
        </row>
        <row r="22955">
          <cell r="A22955" t="str">
            <v>Data Analyst</v>
          </cell>
          <cell r="H22955">
            <v>45084.417361111111</v>
          </cell>
        </row>
        <row r="22956">
          <cell r="A22956" t="str">
            <v>Data Analyst</v>
          </cell>
          <cell r="H22956">
            <v>45152.751168981478</v>
          </cell>
        </row>
        <row r="22957">
          <cell r="A22957" t="str">
            <v>Data Analyst</v>
          </cell>
          <cell r="H22957">
            <v>45212.916689814818</v>
          </cell>
        </row>
        <row r="22958">
          <cell r="A22958" t="str">
            <v>Data Scientist</v>
          </cell>
          <cell r="H22958">
            <v>45148.294583333343</v>
          </cell>
        </row>
        <row r="22959">
          <cell r="A22959" t="str">
            <v>Data Analyst</v>
          </cell>
          <cell r="H22959">
            <v>44972.710289351853</v>
          </cell>
        </row>
        <row r="22960">
          <cell r="A22960" t="str">
            <v>Data Engineer</v>
          </cell>
          <cell r="H22960">
            <v>45186.729699074072</v>
          </cell>
        </row>
        <row r="22961">
          <cell r="A22961" t="str">
            <v>Data Scientist</v>
          </cell>
          <cell r="H22961">
            <v>45139.336481481478</v>
          </cell>
        </row>
        <row r="22962">
          <cell r="A22962" t="str">
            <v>Data Scientist</v>
          </cell>
          <cell r="H22962">
            <v>44929.981087962973</v>
          </cell>
        </row>
        <row r="22963">
          <cell r="A22963" t="str">
            <v>Senior Data Engineer</v>
          </cell>
          <cell r="H22963">
            <v>44933.228541666656</v>
          </cell>
        </row>
        <row r="22964">
          <cell r="A22964" t="str">
            <v>Data Analyst</v>
          </cell>
          <cell r="H22964">
            <v>45043.875555555547</v>
          </cell>
        </row>
        <row r="22965">
          <cell r="A22965" t="str">
            <v>Data Analyst</v>
          </cell>
          <cell r="H22965">
            <v>45090.583368055559</v>
          </cell>
        </row>
        <row r="22966">
          <cell r="A22966" t="str">
            <v>Data Scientist</v>
          </cell>
          <cell r="H22966">
            <v>45266.417986111112</v>
          </cell>
        </row>
        <row r="22967">
          <cell r="A22967" t="str">
            <v>Data Analyst</v>
          </cell>
          <cell r="H22967">
            <v>44974.000162037039</v>
          </cell>
        </row>
        <row r="22968">
          <cell r="A22968" t="str">
            <v>Data Analyst</v>
          </cell>
          <cell r="H22968">
            <v>44946.125243055547</v>
          </cell>
        </row>
        <row r="22969">
          <cell r="A22969" t="str">
            <v>Data Analyst</v>
          </cell>
          <cell r="H22969">
            <v>45148.632905092592</v>
          </cell>
        </row>
        <row r="22970">
          <cell r="A22970" t="str">
            <v>Data Analyst</v>
          </cell>
          <cell r="H22970">
            <v>45134.628969907397</v>
          </cell>
        </row>
        <row r="22971">
          <cell r="A22971" t="str">
            <v>Data Engineer</v>
          </cell>
          <cell r="H22971">
            <v>45224.649004629631</v>
          </cell>
        </row>
        <row r="22972">
          <cell r="A22972" t="str">
            <v>Data Scientist</v>
          </cell>
          <cell r="H22972">
            <v>45142.293437499997</v>
          </cell>
        </row>
        <row r="22973">
          <cell r="A22973" t="str">
            <v>Data Analyst</v>
          </cell>
          <cell r="H22973">
            <v>45057.833587962959</v>
          </cell>
        </row>
        <row r="22974">
          <cell r="A22974" t="str">
            <v>Data Scientist</v>
          </cell>
          <cell r="H22974">
            <v>45118.962291666663</v>
          </cell>
        </row>
        <row r="22975">
          <cell r="A22975" t="str">
            <v>Data Scientist</v>
          </cell>
          <cell r="H22975">
            <v>45119.752326388887</v>
          </cell>
        </row>
        <row r="22976">
          <cell r="A22976" t="str">
            <v>Data Analyst</v>
          </cell>
          <cell r="H22976">
            <v>45056.624965277777</v>
          </cell>
        </row>
        <row r="22977">
          <cell r="A22977" t="str">
            <v>Data Analyst</v>
          </cell>
          <cell r="H22977">
            <v>45084.413437499999</v>
          </cell>
        </row>
        <row r="22978">
          <cell r="A22978" t="str">
            <v>Data Analyst</v>
          </cell>
          <cell r="H22978">
            <v>45124.904814814807</v>
          </cell>
        </row>
        <row r="22979">
          <cell r="A22979" t="str">
            <v>Data Scientist</v>
          </cell>
          <cell r="H22979">
            <v>45155.295219907413</v>
          </cell>
        </row>
        <row r="22980">
          <cell r="A22980" t="str">
            <v>Data Scientist</v>
          </cell>
          <cell r="H22980">
            <v>45199.985532407409</v>
          </cell>
        </row>
        <row r="22981">
          <cell r="A22981" t="str">
            <v>Software Engineer</v>
          </cell>
          <cell r="H22981">
            <v>45225.128888888888</v>
          </cell>
        </row>
        <row r="22982">
          <cell r="A22982" t="str">
            <v>Data Engineer</v>
          </cell>
          <cell r="H22982">
            <v>45078.359988425917</v>
          </cell>
        </row>
        <row r="22983">
          <cell r="A22983" t="str">
            <v>Data Analyst</v>
          </cell>
          <cell r="H22983">
            <v>44936.875104166669</v>
          </cell>
        </row>
        <row r="22984">
          <cell r="A22984" t="str">
            <v>Data Scientist</v>
          </cell>
          <cell r="H22984">
            <v>45287.418449074074</v>
          </cell>
        </row>
        <row r="22985">
          <cell r="A22985" t="str">
            <v>Data Analyst</v>
          </cell>
          <cell r="H22985">
            <v>44971.576331018521</v>
          </cell>
        </row>
        <row r="22986">
          <cell r="A22986" t="str">
            <v>Data Analyst</v>
          </cell>
          <cell r="H22986">
            <v>45272.88758101852</v>
          </cell>
        </row>
        <row r="22987">
          <cell r="A22987" t="str">
            <v>Software Engineer</v>
          </cell>
          <cell r="H22987">
            <v>45012.830231481479</v>
          </cell>
        </row>
        <row r="22988">
          <cell r="A22988" t="str">
            <v>Data Engineer</v>
          </cell>
          <cell r="H22988">
            <v>44992.730034722219</v>
          </cell>
        </row>
        <row r="22989">
          <cell r="A22989" t="str">
            <v>Cloud Engineer</v>
          </cell>
          <cell r="H22989">
            <v>45029.847210648149</v>
          </cell>
        </row>
        <row r="22990">
          <cell r="A22990" t="str">
            <v>Data Scientist</v>
          </cell>
          <cell r="H22990">
            <v>44971.251643518517</v>
          </cell>
        </row>
        <row r="22991">
          <cell r="A22991" t="str">
            <v>Data Scientist</v>
          </cell>
          <cell r="H22991">
            <v>45063.502442129633</v>
          </cell>
        </row>
        <row r="22992">
          <cell r="A22992" t="str">
            <v>Business Analyst</v>
          </cell>
          <cell r="H22992">
            <v>44946.968229166669</v>
          </cell>
        </row>
        <row r="22993">
          <cell r="A22993" t="str">
            <v>Data Engineer</v>
          </cell>
          <cell r="H22993">
            <v>44971.349421296298</v>
          </cell>
        </row>
        <row r="22994">
          <cell r="A22994" t="str">
            <v>Data Analyst</v>
          </cell>
          <cell r="H22994">
            <v>45246.291678240741</v>
          </cell>
        </row>
        <row r="22995">
          <cell r="A22995" t="str">
            <v>Data Analyst</v>
          </cell>
          <cell r="H22995">
            <v>45239.334155092591</v>
          </cell>
        </row>
        <row r="22996">
          <cell r="A22996" t="str">
            <v>Senior Data Engineer</v>
          </cell>
          <cell r="H22996">
            <v>45003.443680555552</v>
          </cell>
        </row>
        <row r="22997">
          <cell r="A22997" t="str">
            <v>Data Engineer</v>
          </cell>
          <cell r="H22997">
            <v>45048.843113425923</v>
          </cell>
        </row>
        <row r="22998">
          <cell r="A22998" t="str">
            <v>Software Engineer</v>
          </cell>
          <cell r="H22998">
            <v>45014.421331018522</v>
          </cell>
        </row>
        <row r="22999">
          <cell r="A22999" t="str">
            <v>Data Engineer</v>
          </cell>
          <cell r="H22999">
            <v>45120.131585648152</v>
          </cell>
        </row>
        <row r="23000">
          <cell r="A23000" t="str">
            <v>Senior Data Scientist</v>
          </cell>
          <cell r="H23000">
            <v>44941.293634259258</v>
          </cell>
        </row>
        <row r="23001">
          <cell r="A23001" t="str">
            <v>Machine Learning Engineer</v>
          </cell>
          <cell r="H23001">
            <v>45251.883437500001</v>
          </cell>
        </row>
        <row r="23002">
          <cell r="A23002" t="str">
            <v>Data Analyst</v>
          </cell>
          <cell r="H23002">
            <v>44999.585520833331</v>
          </cell>
        </row>
        <row r="23003">
          <cell r="A23003" t="str">
            <v>Senior Data Engineer</v>
          </cell>
          <cell r="H23003">
            <v>44973.522604166668</v>
          </cell>
        </row>
        <row r="23004">
          <cell r="A23004" t="str">
            <v>Data Analyst</v>
          </cell>
          <cell r="H23004">
            <v>45028.875868055547</v>
          </cell>
        </row>
        <row r="23005">
          <cell r="A23005" t="str">
            <v>Data Scientist</v>
          </cell>
          <cell r="H23005">
            <v>44976.251516203702</v>
          </cell>
        </row>
        <row r="23006">
          <cell r="A23006" t="str">
            <v>Data Analyst</v>
          </cell>
          <cell r="H23006">
            <v>44959.791539351849</v>
          </cell>
        </row>
        <row r="23007">
          <cell r="A23007" t="str">
            <v>Data Engineer</v>
          </cell>
          <cell r="H23007">
            <v>45272.642835648148</v>
          </cell>
        </row>
        <row r="23008">
          <cell r="A23008" t="str">
            <v>Data Analyst</v>
          </cell>
          <cell r="H23008">
            <v>44994.751932870371</v>
          </cell>
        </row>
        <row r="23009">
          <cell r="A23009" t="str">
            <v>Data Scientist</v>
          </cell>
          <cell r="H23009">
            <v>45106.018287037034</v>
          </cell>
        </row>
        <row r="23010">
          <cell r="A23010" t="str">
            <v>Data Analyst</v>
          </cell>
          <cell r="H23010">
            <v>45289.041689814818</v>
          </cell>
        </row>
        <row r="23011">
          <cell r="A23011" t="str">
            <v>Data Engineer</v>
          </cell>
          <cell r="H23011">
            <v>45202.763692129629</v>
          </cell>
        </row>
        <row r="23012">
          <cell r="A23012" t="str">
            <v>Senior Data Scientist</v>
          </cell>
          <cell r="H23012">
            <v>45003.475902777784</v>
          </cell>
        </row>
        <row r="23013">
          <cell r="A23013" t="str">
            <v>Data Scientist</v>
          </cell>
          <cell r="H23013">
            <v>45153.001319444447</v>
          </cell>
        </row>
        <row r="23014">
          <cell r="A23014" t="str">
            <v>Senior Data Engineer</v>
          </cell>
          <cell r="H23014">
            <v>45163.881273148138</v>
          </cell>
        </row>
        <row r="23015">
          <cell r="A23015" t="str">
            <v>Data Analyst</v>
          </cell>
          <cell r="H23015">
            <v>44995.291909722233</v>
          </cell>
        </row>
        <row r="23016">
          <cell r="A23016" t="str">
            <v>Data Analyst</v>
          </cell>
          <cell r="H23016">
            <v>44939.793749999997</v>
          </cell>
        </row>
        <row r="23017">
          <cell r="A23017" t="str">
            <v>Senior Data Scientist</v>
          </cell>
          <cell r="H23017">
            <v>45121.424745370372</v>
          </cell>
        </row>
        <row r="23018">
          <cell r="A23018" t="str">
            <v>Software Engineer</v>
          </cell>
          <cell r="H23018">
            <v>44997.959687499999</v>
          </cell>
        </row>
        <row r="23019">
          <cell r="A23019" t="str">
            <v>Data Scientist</v>
          </cell>
          <cell r="H23019">
            <v>45175.000914351847</v>
          </cell>
        </row>
        <row r="23020">
          <cell r="A23020" t="str">
            <v>Data Analyst</v>
          </cell>
          <cell r="H23020">
            <v>45085.999976851846</v>
          </cell>
        </row>
        <row r="23021">
          <cell r="A23021" t="str">
            <v>Data Analyst</v>
          </cell>
          <cell r="H23021">
            <v>45253.250092592592</v>
          </cell>
        </row>
        <row r="23022">
          <cell r="A23022" t="str">
            <v>Data Scientist</v>
          </cell>
          <cell r="H23022">
            <v>45000.418807870366</v>
          </cell>
        </row>
        <row r="23023">
          <cell r="A23023" t="str">
            <v>Data Scientist</v>
          </cell>
          <cell r="H23023">
            <v>45048.879305555558</v>
          </cell>
        </row>
        <row r="23024">
          <cell r="A23024" t="str">
            <v>Data Engineer</v>
          </cell>
          <cell r="H23024">
            <v>45130.808252314811</v>
          </cell>
        </row>
        <row r="23025">
          <cell r="A23025" t="str">
            <v>Data Analyst</v>
          </cell>
          <cell r="H23025">
            <v>45120.583981481483</v>
          </cell>
        </row>
        <row r="23026">
          <cell r="A23026" t="str">
            <v>Data Analyst</v>
          </cell>
          <cell r="H23026">
            <v>45172.333368055559</v>
          </cell>
        </row>
        <row r="23027">
          <cell r="A23027" t="str">
            <v>Senior Data Analyst</v>
          </cell>
          <cell r="H23027">
            <v>45028.333379629628</v>
          </cell>
        </row>
        <row r="23028">
          <cell r="A23028" t="str">
            <v>Data Scientist</v>
          </cell>
          <cell r="H23028">
            <v>45093.554849537039</v>
          </cell>
        </row>
        <row r="23029">
          <cell r="A23029" t="str">
            <v>Data Engineer</v>
          </cell>
          <cell r="H23029">
            <v>44966.481689814813</v>
          </cell>
        </row>
        <row r="23030">
          <cell r="A23030" t="str">
            <v>Senior Data Engineer</v>
          </cell>
          <cell r="H23030">
            <v>45187.994814814818</v>
          </cell>
        </row>
        <row r="23031">
          <cell r="A23031" t="str">
            <v>Data Scientist</v>
          </cell>
          <cell r="H23031">
            <v>45055.548900462964</v>
          </cell>
        </row>
        <row r="23032">
          <cell r="A23032" t="str">
            <v>Data Analyst</v>
          </cell>
          <cell r="H23032">
            <v>45063.528923611113</v>
          </cell>
        </row>
        <row r="23033">
          <cell r="A23033" t="str">
            <v>Data Scientist</v>
          </cell>
          <cell r="H23033">
            <v>45034.920706018522</v>
          </cell>
        </row>
        <row r="23034">
          <cell r="A23034" t="str">
            <v>Data Analyst</v>
          </cell>
          <cell r="H23034">
            <v>45188.001145833332</v>
          </cell>
        </row>
        <row r="23035">
          <cell r="A23035" t="str">
            <v>Data Scientist</v>
          </cell>
          <cell r="H23035">
            <v>45261.626469907409</v>
          </cell>
        </row>
        <row r="23036">
          <cell r="A23036" t="str">
            <v>Senior Data Analyst</v>
          </cell>
          <cell r="H23036">
            <v>45093.833414351851</v>
          </cell>
        </row>
        <row r="23037">
          <cell r="A23037" t="str">
            <v>Data Analyst</v>
          </cell>
          <cell r="H23037">
            <v>45167.836643518523</v>
          </cell>
        </row>
        <row r="23038">
          <cell r="A23038" t="str">
            <v>Data Scientist</v>
          </cell>
          <cell r="H23038">
            <v>45266.29314814815</v>
          </cell>
        </row>
        <row r="23039">
          <cell r="A23039" t="str">
            <v>Software Engineer</v>
          </cell>
          <cell r="H23039">
            <v>45270.292534722219</v>
          </cell>
        </row>
        <row r="23040">
          <cell r="A23040" t="str">
            <v>Data Analyst</v>
          </cell>
          <cell r="H23040">
            <v>45285.792569444442</v>
          </cell>
        </row>
        <row r="23041">
          <cell r="A23041" t="str">
            <v>Data Analyst</v>
          </cell>
          <cell r="H23041">
            <v>45177.750567129631</v>
          </cell>
        </row>
        <row r="23042">
          <cell r="A23042" t="str">
            <v>Data Analyst</v>
          </cell>
          <cell r="H23042">
            <v>45192.848402777781</v>
          </cell>
        </row>
        <row r="23043">
          <cell r="A23043" t="str">
            <v>Data Analyst</v>
          </cell>
          <cell r="H23043">
            <v>45182.647430555553</v>
          </cell>
        </row>
        <row r="23044">
          <cell r="A23044" t="str">
            <v>Data Analyst</v>
          </cell>
          <cell r="H23044">
            <v>44964.791631944441</v>
          </cell>
        </row>
        <row r="23045">
          <cell r="A23045" t="str">
            <v>Senior Data Scientist</v>
          </cell>
          <cell r="H23045">
            <v>45244.887465277781</v>
          </cell>
        </row>
        <row r="23046">
          <cell r="A23046" t="str">
            <v>Software Engineer</v>
          </cell>
          <cell r="H23046">
            <v>45015.210659722223</v>
          </cell>
        </row>
        <row r="23047">
          <cell r="A23047" t="str">
            <v>Data Analyst</v>
          </cell>
          <cell r="H23047">
            <v>45247.583356481482</v>
          </cell>
        </row>
        <row r="23048">
          <cell r="A23048" t="str">
            <v>Senior Data Analyst</v>
          </cell>
          <cell r="H23048">
            <v>44992.335879629631</v>
          </cell>
        </row>
        <row r="23049">
          <cell r="A23049" t="str">
            <v>Data Engineer</v>
          </cell>
          <cell r="H23049">
            <v>44961.678356481483</v>
          </cell>
        </row>
        <row r="23050">
          <cell r="A23050" t="str">
            <v>Data Scientist</v>
          </cell>
          <cell r="H23050">
            <v>45098.502199074072</v>
          </cell>
        </row>
        <row r="23051">
          <cell r="A23051" t="str">
            <v>Data Analyst</v>
          </cell>
          <cell r="H23051">
            <v>45139.875381944446</v>
          </cell>
        </row>
        <row r="23052">
          <cell r="A23052" t="str">
            <v>Software Engineer</v>
          </cell>
          <cell r="H23052">
            <v>45034.374027777783</v>
          </cell>
        </row>
        <row r="23053">
          <cell r="A23053" t="str">
            <v>Data Scientist</v>
          </cell>
          <cell r="H23053">
            <v>44990.502534722233</v>
          </cell>
        </row>
        <row r="23054">
          <cell r="A23054" t="str">
            <v>Data Scientist</v>
          </cell>
          <cell r="H23054">
            <v>45051.002245370371</v>
          </cell>
        </row>
        <row r="23055">
          <cell r="A23055" t="str">
            <v>Senior Data Analyst</v>
          </cell>
          <cell r="H23055">
            <v>45085.120509259257</v>
          </cell>
        </row>
        <row r="23056">
          <cell r="A23056" t="str">
            <v>Data Scientist</v>
          </cell>
          <cell r="H23056">
            <v>45063.876469907409</v>
          </cell>
        </row>
        <row r="23057">
          <cell r="A23057" t="str">
            <v>Data Engineer</v>
          </cell>
          <cell r="H23057">
            <v>44970.3753125</v>
          </cell>
        </row>
        <row r="23058">
          <cell r="A23058" t="str">
            <v>Data Engineer</v>
          </cell>
          <cell r="H23058">
            <v>44967.406851851847</v>
          </cell>
        </row>
        <row r="23059">
          <cell r="A23059" t="str">
            <v>Senior Data Analyst</v>
          </cell>
          <cell r="H23059">
            <v>45007.749849537038</v>
          </cell>
        </row>
        <row r="23060">
          <cell r="A23060" t="str">
            <v>Data Analyst</v>
          </cell>
          <cell r="H23060">
            <v>45167.835763888892</v>
          </cell>
        </row>
        <row r="23061">
          <cell r="A23061" t="str">
            <v>Data Scientist</v>
          </cell>
          <cell r="H23061">
            <v>45091.295254629629</v>
          </cell>
        </row>
        <row r="23062">
          <cell r="A23062" t="str">
            <v>Data Analyst</v>
          </cell>
          <cell r="H23062">
            <v>45040.709664351853</v>
          </cell>
        </row>
        <row r="23063">
          <cell r="A23063" t="str">
            <v>Software Engineer</v>
          </cell>
          <cell r="H23063">
            <v>44990.015034722222</v>
          </cell>
        </row>
        <row r="23064">
          <cell r="A23064" t="str">
            <v>Data Engineer</v>
          </cell>
          <cell r="H23064">
            <v>44972.711435185192</v>
          </cell>
        </row>
        <row r="23065">
          <cell r="A23065" t="str">
            <v>Machine Learning Engineer</v>
          </cell>
          <cell r="H23065">
            <v>44988.759953703702</v>
          </cell>
        </row>
        <row r="23066">
          <cell r="A23066" t="str">
            <v>Data Analyst</v>
          </cell>
          <cell r="H23066">
            <v>45259.084606481483</v>
          </cell>
        </row>
        <row r="23067">
          <cell r="A23067" t="str">
            <v>Data Scientist</v>
          </cell>
          <cell r="H23067">
            <v>44981.335821759261</v>
          </cell>
        </row>
        <row r="23068">
          <cell r="A23068" t="str">
            <v>Senior Data Analyst</v>
          </cell>
          <cell r="H23068">
            <v>45261.792187500003</v>
          </cell>
        </row>
        <row r="23069">
          <cell r="A23069" t="str">
            <v>Senior Data Engineer</v>
          </cell>
          <cell r="H23069">
            <v>45153.296284722222</v>
          </cell>
        </row>
        <row r="23070">
          <cell r="A23070" t="str">
            <v>Senior Data Scientist</v>
          </cell>
          <cell r="H23070">
            <v>45086.293298611112</v>
          </cell>
        </row>
        <row r="23071">
          <cell r="A23071" t="str">
            <v>Data Engineer</v>
          </cell>
          <cell r="H23071">
            <v>45087.268182870372</v>
          </cell>
        </row>
        <row r="23072">
          <cell r="A23072" t="str">
            <v>Data Analyst</v>
          </cell>
          <cell r="H23072">
            <v>45110.750925925917</v>
          </cell>
        </row>
        <row r="23073">
          <cell r="A23073" t="str">
            <v>Senior Data Scientist</v>
          </cell>
          <cell r="H23073">
            <v>44952.84814814815</v>
          </cell>
        </row>
        <row r="23074">
          <cell r="A23074" t="str">
            <v>Senior Data Scientist</v>
          </cell>
          <cell r="H23074">
            <v>45114.836458333331</v>
          </cell>
        </row>
        <row r="23075">
          <cell r="A23075" t="str">
            <v>Data Engineer</v>
          </cell>
          <cell r="H23075">
            <v>45237.3356712963</v>
          </cell>
        </row>
        <row r="23076">
          <cell r="A23076" t="str">
            <v>Senior Data Analyst</v>
          </cell>
          <cell r="H23076">
            <v>45119.743460648147</v>
          </cell>
        </row>
        <row r="23077">
          <cell r="A23077" t="str">
            <v>Data Engineer</v>
          </cell>
          <cell r="H23077">
            <v>45218.337418981479</v>
          </cell>
        </row>
        <row r="23078">
          <cell r="A23078" t="str">
            <v>Data Analyst</v>
          </cell>
          <cell r="H23078">
            <v>45211.834826388891</v>
          </cell>
        </row>
        <row r="23079">
          <cell r="A23079" t="str">
            <v>Data Analyst</v>
          </cell>
          <cell r="H23079">
            <v>45048.672337962962</v>
          </cell>
        </row>
        <row r="23080">
          <cell r="A23080" t="str">
            <v>Machine Learning Engineer</v>
          </cell>
          <cell r="H23080">
            <v>45162.293379629627</v>
          </cell>
        </row>
        <row r="23081">
          <cell r="A23081" t="str">
            <v>Software Engineer</v>
          </cell>
          <cell r="H23081">
            <v>44994.761469907397</v>
          </cell>
        </row>
        <row r="23082">
          <cell r="A23082" t="str">
            <v>Machine Learning Engineer</v>
          </cell>
          <cell r="H23082">
            <v>45083.470046296286</v>
          </cell>
        </row>
        <row r="23083">
          <cell r="A23083" t="str">
            <v>Data Scientist</v>
          </cell>
          <cell r="H23083">
            <v>45171.379305555558</v>
          </cell>
        </row>
        <row r="23084">
          <cell r="A23084" t="str">
            <v>Data Engineer</v>
          </cell>
          <cell r="H23084">
            <v>45066.335381944453</v>
          </cell>
        </row>
        <row r="23085">
          <cell r="A23085" t="str">
            <v>Senior Data Engineer</v>
          </cell>
          <cell r="H23085">
            <v>45152.657939814817</v>
          </cell>
        </row>
        <row r="23086">
          <cell r="A23086" t="str">
            <v>Senior Data Scientist</v>
          </cell>
          <cell r="H23086">
            <v>45150.335312499999</v>
          </cell>
        </row>
        <row r="23087">
          <cell r="A23087" t="str">
            <v>Senior Data Scientist</v>
          </cell>
          <cell r="H23087">
            <v>45058.295613425929</v>
          </cell>
        </row>
        <row r="23088">
          <cell r="A23088" t="str">
            <v>Senior Data Engineer</v>
          </cell>
          <cell r="H23088">
            <v>45182.295972222222</v>
          </cell>
        </row>
        <row r="23089">
          <cell r="A23089" t="str">
            <v>Data Scientist</v>
          </cell>
          <cell r="H23089">
            <v>45203.668217592603</v>
          </cell>
        </row>
        <row r="23090">
          <cell r="A23090" t="str">
            <v>Data Analyst</v>
          </cell>
          <cell r="H23090">
            <v>45187.986828703702</v>
          </cell>
        </row>
        <row r="23091">
          <cell r="A23091" t="str">
            <v>Senior Data Engineer</v>
          </cell>
          <cell r="H23091">
            <v>45174.022256944438</v>
          </cell>
        </row>
        <row r="23092">
          <cell r="A23092" t="str">
            <v>Data Scientist</v>
          </cell>
          <cell r="H23092">
            <v>45230.418993055559</v>
          </cell>
        </row>
        <row r="23093">
          <cell r="A23093" t="str">
            <v>Senior Data Scientist</v>
          </cell>
          <cell r="H23093">
            <v>45011.628935185188</v>
          </cell>
        </row>
        <row r="23094">
          <cell r="A23094" t="str">
            <v>Data Scientist</v>
          </cell>
          <cell r="H23094">
            <v>45029.778067129628</v>
          </cell>
        </row>
        <row r="23095">
          <cell r="A23095" t="str">
            <v>Data Scientist</v>
          </cell>
          <cell r="H23095">
            <v>45048.294120370367</v>
          </cell>
        </row>
        <row r="23096">
          <cell r="A23096" t="str">
            <v>Data Engineer</v>
          </cell>
          <cell r="H23096">
            <v>45036.048425925917</v>
          </cell>
        </row>
        <row r="23097">
          <cell r="A23097" t="str">
            <v>Software Engineer</v>
          </cell>
          <cell r="H23097">
            <v>45063.059108796297</v>
          </cell>
        </row>
        <row r="23098">
          <cell r="A23098" t="str">
            <v>Data Analyst</v>
          </cell>
          <cell r="H23098">
            <v>45110.875092592592</v>
          </cell>
        </row>
        <row r="23099">
          <cell r="A23099" t="str">
            <v>Business Analyst</v>
          </cell>
          <cell r="H23099">
            <v>45160.66815972222</v>
          </cell>
        </row>
        <row r="23100">
          <cell r="A23100" t="str">
            <v>Data Analyst</v>
          </cell>
          <cell r="H23100">
            <v>45219.750138888892</v>
          </cell>
        </row>
        <row r="23101">
          <cell r="A23101" t="str">
            <v>Software Engineer</v>
          </cell>
          <cell r="H23101">
            <v>44971.412199074082</v>
          </cell>
        </row>
        <row r="23102">
          <cell r="A23102" t="str">
            <v>Data Scientist</v>
          </cell>
          <cell r="H23102">
            <v>44944.169224537043</v>
          </cell>
        </row>
        <row r="23103">
          <cell r="A23103" t="str">
            <v>Data Scientist</v>
          </cell>
          <cell r="H23103">
            <v>45234.708611111113</v>
          </cell>
        </row>
        <row r="23104">
          <cell r="A23104" t="str">
            <v>Senior Data Engineer</v>
          </cell>
          <cell r="H23104">
            <v>45169.121249999997</v>
          </cell>
        </row>
        <row r="23105">
          <cell r="A23105" t="str">
            <v>Software Engineer</v>
          </cell>
          <cell r="H23105">
            <v>45150.772916666669</v>
          </cell>
        </row>
        <row r="23106">
          <cell r="A23106" t="str">
            <v>Data Engineer</v>
          </cell>
          <cell r="H23106">
            <v>45103.695717592593</v>
          </cell>
        </row>
        <row r="23107">
          <cell r="A23107" t="str">
            <v>Data Analyst</v>
          </cell>
          <cell r="H23107">
            <v>45146.958981481483</v>
          </cell>
        </row>
        <row r="23108">
          <cell r="A23108" t="str">
            <v>Senior Data Analyst</v>
          </cell>
          <cell r="H23108">
            <v>45170.774131944447</v>
          </cell>
        </row>
        <row r="23109">
          <cell r="A23109" t="str">
            <v>Data Scientist</v>
          </cell>
          <cell r="H23109">
            <v>45021.56523148148</v>
          </cell>
        </row>
        <row r="23110">
          <cell r="A23110" t="str">
            <v>Data Scientist</v>
          </cell>
          <cell r="H23110">
            <v>45017.004837962973</v>
          </cell>
        </row>
        <row r="23111">
          <cell r="A23111" t="str">
            <v>Data Analyst</v>
          </cell>
          <cell r="H23111">
            <v>45171.250659722216</v>
          </cell>
        </row>
        <row r="23112">
          <cell r="A23112" t="str">
            <v>Data Scientist</v>
          </cell>
          <cell r="H23112">
            <v>45188.085578703707</v>
          </cell>
        </row>
        <row r="23113">
          <cell r="A23113" t="str">
            <v>Senior Data Analyst</v>
          </cell>
          <cell r="H23113">
            <v>45170.416875000003</v>
          </cell>
        </row>
        <row r="23114">
          <cell r="A23114" t="str">
            <v>Data Scientist</v>
          </cell>
          <cell r="H23114">
            <v>44955.343842592592</v>
          </cell>
        </row>
        <row r="23115">
          <cell r="A23115" t="str">
            <v>Data Scientist</v>
          </cell>
          <cell r="H23115">
            <v>44950.919733796298</v>
          </cell>
        </row>
        <row r="23116">
          <cell r="A23116" t="str">
            <v>Data Scientist</v>
          </cell>
          <cell r="H23116">
            <v>44988.419236111113</v>
          </cell>
        </row>
        <row r="23117">
          <cell r="A23117" t="str">
            <v>Data Analyst</v>
          </cell>
          <cell r="H23117">
            <v>44995.461111111108</v>
          </cell>
        </row>
        <row r="23118">
          <cell r="A23118" t="str">
            <v>Data Engineer</v>
          </cell>
          <cell r="H23118">
            <v>45061.266921296286</v>
          </cell>
        </row>
        <row r="23119">
          <cell r="A23119" t="str">
            <v>Senior Data Scientist</v>
          </cell>
          <cell r="H23119">
            <v>45170.01703703704</v>
          </cell>
        </row>
        <row r="23120">
          <cell r="A23120" t="str">
            <v>Data Analyst</v>
          </cell>
          <cell r="H23120">
            <v>45189.292395833327</v>
          </cell>
        </row>
        <row r="23121">
          <cell r="A23121" t="str">
            <v>Data Engineer</v>
          </cell>
          <cell r="H23121">
            <v>45125.895949074067</v>
          </cell>
        </row>
        <row r="23122">
          <cell r="A23122" t="str">
            <v>Data Analyst</v>
          </cell>
          <cell r="H23122">
            <v>45168.584131944437</v>
          </cell>
        </row>
        <row r="23123">
          <cell r="A23123" t="str">
            <v>Data Analyst</v>
          </cell>
          <cell r="H23123">
            <v>45174.833460648151</v>
          </cell>
        </row>
        <row r="23124">
          <cell r="A23124" t="str">
            <v>Data Analyst</v>
          </cell>
          <cell r="H23124">
            <v>45194.125625000001</v>
          </cell>
        </row>
        <row r="23125">
          <cell r="A23125" t="str">
            <v>Data Analyst</v>
          </cell>
          <cell r="H23125">
            <v>45099.70888888889</v>
          </cell>
        </row>
        <row r="23126">
          <cell r="A23126" t="str">
            <v>Senior Data Scientist</v>
          </cell>
          <cell r="H23126">
            <v>45089.751967592587</v>
          </cell>
        </row>
        <row r="23127">
          <cell r="A23127" t="str">
            <v>Data Scientist</v>
          </cell>
          <cell r="H23127">
            <v>45287.015266203707</v>
          </cell>
        </row>
        <row r="23128">
          <cell r="A23128" t="str">
            <v>Senior Data Scientist</v>
          </cell>
          <cell r="H23128">
            <v>44966.210648148153</v>
          </cell>
        </row>
        <row r="23129">
          <cell r="A23129" t="str">
            <v>Data Scientist</v>
          </cell>
          <cell r="H23129">
            <v>45043.844189814823</v>
          </cell>
        </row>
        <row r="23130">
          <cell r="A23130" t="str">
            <v>Senior Data Analyst</v>
          </cell>
          <cell r="H23130">
            <v>44943.733784722222</v>
          </cell>
        </row>
        <row r="23131">
          <cell r="A23131" t="str">
            <v>Data Analyst</v>
          </cell>
          <cell r="H23131">
            <v>44984.750231481477</v>
          </cell>
        </row>
        <row r="23132">
          <cell r="A23132" t="str">
            <v>Data Scientist</v>
          </cell>
          <cell r="H23132">
            <v>45198.078831018523</v>
          </cell>
        </row>
        <row r="23133">
          <cell r="A23133" t="str">
            <v>Senior Data Analyst</v>
          </cell>
          <cell r="H23133">
            <v>44935.861030092587</v>
          </cell>
        </row>
        <row r="23134">
          <cell r="A23134" t="str">
            <v>Senior Data Scientist</v>
          </cell>
          <cell r="H23134">
            <v>44960.920775462961</v>
          </cell>
        </row>
        <row r="23135">
          <cell r="A23135" t="str">
            <v>Data Engineer</v>
          </cell>
          <cell r="H23135">
            <v>45156.547094907408</v>
          </cell>
        </row>
        <row r="23136">
          <cell r="A23136" t="str">
            <v>Senior Data Engineer</v>
          </cell>
          <cell r="H23136">
            <v>44999.300706018519</v>
          </cell>
        </row>
        <row r="23137">
          <cell r="A23137" t="str">
            <v>Data Engineer</v>
          </cell>
          <cell r="H23137">
            <v>44955.051168981481</v>
          </cell>
        </row>
        <row r="23138">
          <cell r="A23138" t="str">
            <v>Data Scientist</v>
          </cell>
          <cell r="H23138">
            <v>45043.942060185182</v>
          </cell>
        </row>
        <row r="23139">
          <cell r="A23139" t="str">
            <v>Senior Data Engineer</v>
          </cell>
          <cell r="H23139">
            <v>44993.886724537027</v>
          </cell>
        </row>
        <row r="23140">
          <cell r="A23140" t="str">
            <v>Data Engineer</v>
          </cell>
          <cell r="H23140">
            <v>44986.849317129629</v>
          </cell>
        </row>
        <row r="23141">
          <cell r="A23141" t="str">
            <v>Data Analyst</v>
          </cell>
          <cell r="H23141">
            <v>44974.90693287037</v>
          </cell>
        </row>
        <row r="23142">
          <cell r="A23142" t="str">
            <v>Data Scientist</v>
          </cell>
          <cell r="H23142">
            <v>45153.543287037042</v>
          </cell>
        </row>
        <row r="23143">
          <cell r="A23143" t="str">
            <v>Data Analyst</v>
          </cell>
          <cell r="H23143">
            <v>45133.750671296293</v>
          </cell>
        </row>
        <row r="23144">
          <cell r="A23144" t="str">
            <v>Data Scientist</v>
          </cell>
          <cell r="H23144">
            <v>44950.018773148149</v>
          </cell>
        </row>
        <row r="23145">
          <cell r="A23145" t="str">
            <v>Data Analyst</v>
          </cell>
          <cell r="H23145">
            <v>45148.334340277783</v>
          </cell>
        </row>
        <row r="23146">
          <cell r="A23146" t="str">
            <v>Senior Data Analyst</v>
          </cell>
          <cell r="H23146">
            <v>44975.417511574073</v>
          </cell>
        </row>
        <row r="23147">
          <cell r="A23147" t="str">
            <v>Data Analyst</v>
          </cell>
          <cell r="H23147">
            <v>45103.875162037039</v>
          </cell>
        </row>
        <row r="23148">
          <cell r="A23148" t="str">
            <v>Senior Data Scientist</v>
          </cell>
          <cell r="H23148">
            <v>45205.586168981477</v>
          </cell>
        </row>
        <row r="23149">
          <cell r="A23149" t="str">
            <v>Senior Data Scientist</v>
          </cell>
          <cell r="H23149">
            <v>45100.00267361111</v>
          </cell>
        </row>
        <row r="23150">
          <cell r="A23150" t="str">
            <v>Data Engineer</v>
          </cell>
          <cell r="H23150">
            <v>45047.637962962966</v>
          </cell>
        </row>
        <row r="23151">
          <cell r="A23151" t="str">
            <v>Data Scientist</v>
          </cell>
          <cell r="H23151">
            <v>45212.419120370367</v>
          </cell>
        </row>
        <row r="23152">
          <cell r="A23152" t="str">
            <v>Data Engineer</v>
          </cell>
          <cell r="H23152">
            <v>44966.601620370369</v>
          </cell>
        </row>
        <row r="23153">
          <cell r="A23153" t="str">
            <v>Data Engineer</v>
          </cell>
          <cell r="H23153">
            <v>45058.008298611108</v>
          </cell>
        </row>
        <row r="23154">
          <cell r="A23154" t="str">
            <v>Data Analyst</v>
          </cell>
          <cell r="H23154">
            <v>45077.292233796303</v>
          </cell>
        </row>
        <row r="23155">
          <cell r="A23155" t="str">
            <v>Data Scientist</v>
          </cell>
          <cell r="H23155">
            <v>45157.085393518522</v>
          </cell>
        </row>
        <row r="23156">
          <cell r="A23156" t="str">
            <v>Data Scientist</v>
          </cell>
          <cell r="H23156">
            <v>44935.961145833331</v>
          </cell>
        </row>
        <row r="23157">
          <cell r="A23157" t="str">
            <v>Data Engineer</v>
          </cell>
          <cell r="H23157">
            <v>45147.343055555553</v>
          </cell>
        </row>
        <row r="23158">
          <cell r="A23158" t="str">
            <v>Data Engineer</v>
          </cell>
          <cell r="H23158">
            <v>44953.776782407411</v>
          </cell>
        </row>
        <row r="23159">
          <cell r="A23159" t="str">
            <v>Software Engineer</v>
          </cell>
          <cell r="H23159">
            <v>44948.383379629631</v>
          </cell>
        </row>
        <row r="23160">
          <cell r="A23160" t="str">
            <v>Data Analyst</v>
          </cell>
          <cell r="H23160">
            <v>44960.627314814818</v>
          </cell>
        </row>
        <row r="23161">
          <cell r="A23161" t="str">
            <v>Data Scientist</v>
          </cell>
          <cell r="H23161">
            <v>45107.461481481478</v>
          </cell>
        </row>
        <row r="23162">
          <cell r="A23162" t="str">
            <v>Data Engineer</v>
          </cell>
          <cell r="H23162">
            <v>44989.30804398148</v>
          </cell>
        </row>
        <row r="23163">
          <cell r="A23163" t="str">
            <v>Data Scientist</v>
          </cell>
          <cell r="H23163">
            <v>45034.670127314806</v>
          </cell>
        </row>
        <row r="23164">
          <cell r="A23164" t="str">
            <v>Senior Data Engineer</v>
          </cell>
          <cell r="H23164">
            <v>45061.765706018523</v>
          </cell>
        </row>
        <row r="23165">
          <cell r="A23165" t="str">
            <v>Data Scientist</v>
          </cell>
          <cell r="H23165">
            <v>45078.474756944437</v>
          </cell>
        </row>
        <row r="23166">
          <cell r="A23166" t="str">
            <v>Machine Learning Engineer</v>
          </cell>
          <cell r="H23166">
            <v>45194.711458333331</v>
          </cell>
        </row>
        <row r="23167">
          <cell r="A23167" t="str">
            <v>Data Engineer</v>
          </cell>
          <cell r="H23167">
            <v>45133.757465277777</v>
          </cell>
        </row>
        <row r="23168">
          <cell r="A23168" t="str">
            <v>Data Analyst</v>
          </cell>
          <cell r="H23168">
            <v>45187.667870370373</v>
          </cell>
        </row>
        <row r="23169">
          <cell r="A23169" t="str">
            <v>Senior Data Analyst</v>
          </cell>
          <cell r="H23169">
            <v>45151.29246527778</v>
          </cell>
        </row>
        <row r="23170">
          <cell r="A23170" t="str">
            <v>Senior Data Scientist</v>
          </cell>
          <cell r="H23170">
            <v>45035.336296296293</v>
          </cell>
        </row>
        <row r="23171">
          <cell r="A23171" t="str">
            <v>Data Scientist</v>
          </cell>
          <cell r="H23171">
            <v>45104.503240740742</v>
          </cell>
        </row>
        <row r="23172">
          <cell r="A23172" t="str">
            <v>Data Analyst</v>
          </cell>
          <cell r="H23172">
            <v>45079.335092592592</v>
          </cell>
        </row>
        <row r="23173">
          <cell r="A23173" t="str">
            <v>Data Scientist</v>
          </cell>
          <cell r="H23173">
            <v>44978.308287037027</v>
          </cell>
        </row>
        <row r="23174">
          <cell r="A23174" t="str">
            <v>Data Scientist</v>
          </cell>
          <cell r="H23174">
            <v>45278.251331018517</v>
          </cell>
        </row>
        <row r="23175">
          <cell r="A23175" t="str">
            <v>Data Analyst</v>
          </cell>
          <cell r="H23175">
            <v>45216.875532407408</v>
          </cell>
        </row>
        <row r="23176">
          <cell r="A23176" t="str">
            <v>Data Analyst</v>
          </cell>
          <cell r="H23176">
            <v>45033.124988425923</v>
          </cell>
        </row>
        <row r="23177">
          <cell r="A23177" t="str">
            <v>Data Analyst</v>
          </cell>
          <cell r="H23177">
            <v>44998.666643518518</v>
          </cell>
        </row>
        <row r="23178">
          <cell r="A23178" t="str">
            <v>Senior Data Analyst</v>
          </cell>
          <cell r="H23178">
            <v>45021.002592592587</v>
          </cell>
        </row>
        <row r="23179">
          <cell r="A23179" t="str">
            <v>Data Scientist</v>
          </cell>
          <cell r="H23179">
            <v>45187.987476851849</v>
          </cell>
        </row>
        <row r="23180">
          <cell r="A23180" t="str">
            <v>Data Analyst</v>
          </cell>
          <cell r="H23180">
            <v>45236.715462962973</v>
          </cell>
        </row>
        <row r="23181">
          <cell r="A23181" t="str">
            <v>Data Analyst</v>
          </cell>
          <cell r="H23181">
            <v>45111.651064814818</v>
          </cell>
        </row>
        <row r="23182">
          <cell r="A23182" t="str">
            <v>Data Analyst</v>
          </cell>
          <cell r="H23182">
            <v>44952.334641203714</v>
          </cell>
        </row>
        <row r="23183">
          <cell r="A23183" t="str">
            <v>Senior Data Analyst</v>
          </cell>
          <cell r="H23183">
            <v>45091.517013888893</v>
          </cell>
        </row>
        <row r="23184">
          <cell r="A23184" t="str">
            <v>Business Analyst</v>
          </cell>
          <cell r="H23184">
            <v>45005.651817129627</v>
          </cell>
        </row>
        <row r="23185">
          <cell r="A23185" t="str">
            <v>Data Analyst</v>
          </cell>
          <cell r="H23185">
            <v>45216.544398148151</v>
          </cell>
        </row>
        <row r="23186">
          <cell r="A23186" t="str">
            <v>Senior Data Engineer</v>
          </cell>
          <cell r="H23186">
            <v>45091.339421296303</v>
          </cell>
        </row>
        <row r="23187">
          <cell r="A23187" t="str">
            <v>Data Scientist</v>
          </cell>
          <cell r="H23187">
            <v>45085.626909722218</v>
          </cell>
        </row>
        <row r="23188">
          <cell r="A23188" t="str">
            <v>Senior Data Engineer</v>
          </cell>
          <cell r="H23188">
            <v>45083.253587962958</v>
          </cell>
        </row>
        <row r="23189">
          <cell r="A23189" t="str">
            <v>Data Analyst</v>
          </cell>
          <cell r="H23189">
            <v>45188.583391203712</v>
          </cell>
        </row>
        <row r="23190">
          <cell r="A23190" t="str">
            <v>Data Analyst</v>
          </cell>
          <cell r="H23190">
            <v>45114.750532407408</v>
          </cell>
        </row>
        <row r="23191">
          <cell r="A23191" t="str">
            <v>Data Engineer</v>
          </cell>
          <cell r="H23191">
            <v>45276.646319444437</v>
          </cell>
        </row>
        <row r="23192">
          <cell r="A23192" t="str">
            <v>Data Engineer</v>
          </cell>
          <cell r="H23192">
            <v>45057.911550925928</v>
          </cell>
        </row>
        <row r="23193">
          <cell r="A23193" t="str">
            <v>Data Analyst</v>
          </cell>
          <cell r="H23193">
            <v>45185.000636574077</v>
          </cell>
        </row>
        <row r="23194">
          <cell r="A23194" t="str">
            <v>Data Analyst</v>
          </cell>
          <cell r="H23194">
            <v>45110.792175925933</v>
          </cell>
        </row>
        <row r="23195">
          <cell r="A23195" t="str">
            <v>Business Analyst</v>
          </cell>
          <cell r="H23195">
            <v>45190.782789351862</v>
          </cell>
        </row>
        <row r="23196">
          <cell r="A23196" t="str">
            <v>Data Scientist</v>
          </cell>
          <cell r="H23196">
            <v>45288.558611111112</v>
          </cell>
        </row>
        <row r="23197">
          <cell r="A23197" t="str">
            <v>Senior Data Engineer</v>
          </cell>
          <cell r="H23197">
            <v>45060.021597222221</v>
          </cell>
        </row>
        <row r="23198">
          <cell r="A23198" t="str">
            <v>Data Analyst</v>
          </cell>
          <cell r="H23198">
            <v>44972.91678240741</v>
          </cell>
        </row>
        <row r="23199">
          <cell r="A23199" t="str">
            <v>Data Analyst</v>
          </cell>
          <cell r="H23199">
            <v>45188.750717592593</v>
          </cell>
        </row>
        <row r="23200">
          <cell r="A23200" t="str">
            <v>Data Scientist</v>
          </cell>
          <cell r="H23200">
            <v>45093.304826388892</v>
          </cell>
        </row>
        <row r="23201">
          <cell r="A23201" t="str">
            <v>Data Scientist</v>
          </cell>
          <cell r="H23201">
            <v>44951.752418981479</v>
          </cell>
        </row>
        <row r="23202">
          <cell r="A23202" t="str">
            <v>Senior Data Scientist</v>
          </cell>
          <cell r="H23202">
            <v>45075.610752314817</v>
          </cell>
        </row>
        <row r="23203">
          <cell r="A23203" t="str">
            <v>Business Analyst</v>
          </cell>
          <cell r="H23203">
            <v>45147.792233796303</v>
          </cell>
        </row>
        <row r="23204">
          <cell r="A23204" t="str">
            <v>Senior Data Scientist</v>
          </cell>
          <cell r="H23204">
            <v>44996.961944444447</v>
          </cell>
        </row>
        <row r="23205">
          <cell r="A23205" t="str">
            <v>Data Analyst</v>
          </cell>
          <cell r="H23205">
            <v>45272.916666666657</v>
          </cell>
        </row>
        <row r="23206">
          <cell r="A23206" t="str">
            <v>Data Scientist</v>
          </cell>
          <cell r="H23206">
            <v>45124.474826388891</v>
          </cell>
        </row>
        <row r="23207">
          <cell r="A23207" t="str">
            <v>Data Scientist</v>
          </cell>
          <cell r="H23207">
            <v>45199.13758101852</v>
          </cell>
        </row>
        <row r="23208">
          <cell r="A23208" t="str">
            <v>Data Scientist</v>
          </cell>
          <cell r="H23208">
            <v>45174.829953703702</v>
          </cell>
        </row>
        <row r="23209">
          <cell r="A23209" t="str">
            <v>Senior Data Scientist</v>
          </cell>
          <cell r="H23209">
            <v>45174.618726851862</v>
          </cell>
        </row>
        <row r="23210">
          <cell r="A23210" t="str">
            <v>Data Scientist</v>
          </cell>
          <cell r="H23210">
            <v>45064.547025462962</v>
          </cell>
        </row>
        <row r="23211">
          <cell r="A23211" t="str">
            <v>Data Scientist</v>
          </cell>
          <cell r="H23211">
            <v>45151.376400462963</v>
          </cell>
        </row>
        <row r="23212">
          <cell r="A23212" t="str">
            <v>Data Analyst</v>
          </cell>
          <cell r="H23212">
            <v>45063.583368055559</v>
          </cell>
        </row>
        <row r="23213">
          <cell r="A23213" t="str">
            <v>Data Scientist</v>
          </cell>
          <cell r="H23213">
            <v>45014.461944444447</v>
          </cell>
        </row>
        <row r="23214">
          <cell r="A23214" t="str">
            <v>Senior Data Engineer</v>
          </cell>
          <cell r="H23214">
            <v>45118.167268518519</v>
          </cell>
        </row>
        <row r="23215">
          <cell r="A23215" t="str">
            <v>Data Analyst</v>
          </cell>
          <cell r="H23215">
            <v>45138.583657407413</v>
          </cell>
        </row>
        <row r="23216">
          <cell r="A23216" t="str">
            <v>Data Engineer</v>
          </cell>
          <cell r="H23216">
            <v>45023.521990740737</v>
          </cell>
        </row>
        <row r="23217">
          <cell r="A23217" t="str">
            <v>Data Analyst</v>
          </cell>
          <cell r="H23217">
            <v>44944.750115740739</v>
          </cell>
        </row>
        <row r="23218">
          <cell r="A23218" t="str">
            <v>Data Engineer</v>
          </cell>
          <cell r="H23218">
            <v>45130.133750000001</v>
          </cell>
        </row>
        <row r="23219">
          <cell r="A23219" t="str">
            <v>Data Analyst</v>
          </cell>
          <cell r="H23219">
            <v>44946.638715277782</v>
          </cell>
        </row>
        <row r="23220">
          <cell r="A23220" t="str">
            <v>Software Engineer</v>
          </cell>
          <cell r="H23220">
            <v>45029.560798611114</v>
          </cell>
        </row>
        <row r="23221">
          <cell r="A23221" t="str">
            <v>Data Engineer</v>
          </cell>
          <cell r="H23221">
            <v>45197.879351851851</v>
          </cell>
        </row>
        <row r="23222">
          <cell r="A23222" t="str">
            <v>Data Analyst</v>
          </cell>
          <cell r="H23222">
            <v>45155.251030092593</v>
          </cell>
        </row>
        <row r="23223">
          <cell r="A23223" t="str">
            <v>Machine Learning Engineer</v>
          </cell>
          <cell r="H23223">
            <v>45017.718425925923</v>
          </cell>
        </row>
        <row r="23224">
          <cell r="A23224" t="str">
            <v>Data Analyst</v>
          </cell>
          <cell r="H23224">
            <v>44993.500034722223</v>
          </cell>
        </row>
        <row r="23225">
          <cell r="A23225" t="str">
            <v>Data Engineer</v>
          </cell>
          <cell r="H23225">
            <v>45251.425115740742</v>
          </cell>
        </row>
        <row r="23226">
          <cell r="A23226" t="str">
            <v>Data Engineer</v>
          </cell>
          <cell r="H23226">
            <v>45290.014652777783</v>
          </cell>
        </row>
        <row r="23227">
          <cell r="A23227" t="str">
            <v>Senior Data Analyst</v>
          </cell>
          <cell r="H23227">
            <v>45105.958796296298</v>
          </cell>
        </row>
        <row r="23228">
          <cell r="A23228" t="str">
            <v>Data Scientist</v>
          </cell>
          <cell r="H23228">
            <v>45157.000671296293</v>
          </cell>
        </row>
        <row r="23229">
          <cell r="A23229" t="str">
            <v>Data Engineer</v>
          </cell>
          <cell r="H23229">
            <v>45118.673125000001</v>
          </cell>
        </row>
        <row r="23230">
          <cell r="A23230" t="str">
            <v>Data Analyst</v>
          </cell>
          <cell r="H23230">
            <v>45007.837592592587</v>
          </cell>
        </row>
        <row r="23231">
          <cell r="A23231" t="str">
            <v>Data Analyst</v>
          </cell>
          <cell r="H23231">
            <v>45163.699062500003</v>
          </cell>
        </row>
        <row r="23232">
          <cell r="A23232" t="str">
            <v>Senior Data Analyst</v>
          </cell>
          <cell r="H23232">
            <v>45268.63722222222</v>
          </cell>
        </row>
        <row r="23233">
          <cell r="A23233" t="str">
            <v>Data Analyst</v>
          </cell>
          <cell r="H23233">
            <v>45155.752106481479</v>
          </cell>
        </row>
        <row r="23234">
          <cell r="A23234" t="str">
            <v>Data Scientist</v>
          </cell>
          <cell r="H23234">
            <v>45071.224490740737</v>
          </cell>
        </row>
        <row r="23235">
          <cell r="A23235" t="str">
            <v>Data Engineer</v>
          </cell>
          <cell r="H23235">
            <v>45082.459293981483</v>
          </cell>
        </row>
        <row r="23236">
          <cell r="A23236" t="str">
            <v>Data Analyst</v>
          </cell>
          <cell r="H23236">
            <v>44937.918854166674</v>
          </cell>
        </row>
        <row r="23237">
          <cell r="A23237" t="str">
            <v>Senior Data Scientist</v>
          </cell>
          <cell r="H23237">
            <v>44939.015173611107</v>
          </cell>
        </row>
        <row r="23238">
          <cell r="A23238" t="str">
            <v>Data Analyst</v>
          </cell>
          <cell r="H23238">
            <v>45187.98673611111</v>
          </cell>
        </row>
        <row r="23239">
          <cell r="A23239" t="str">
            <v>Data Engineer</v>
          </cell>
          <cell r="H23239">
            <v>45089.727800925917</v>
          </cell>
        </row>
        <row r="23240">
          <cell r="A23240" t="str">
            <v>Data Scientist</v>
          </cell>
          <cell r="H23240">
            <v>45233.669293981482</v>
          </cell>
        </row>
        <row r="23241">
          <cell r="A23241" t="str">
            <v>Data Analyst</v>
          </cell>
          <cell r="H23241">
            <v>45187.792002314818</v>
          </cell>
        </row>
        <row r="23242">
          <cell r="A23242" t="str">
            <v>Senior Data Analyst</v>
          </cell>
          <cell r="H23242">
            <v>45090.417557870373</v>
          </cell>
        </row>
        <row r="23243">
          <cell r="A23243" t="str">
            <v>Data Scientist</v>
          </cell>
          <cell r="H23243">
            <v>45175.293078703697</v>
          </cell>
        </row>
        <row r="23244">
          <cell r="A23244" t="str">
            <v>Data Analyst</v>
          </cell>
          <cell r="H23244">
            <v>45217.791828703703</v>
          </cell>
        </row>
        <row r="23245">
          <cell r="A23245" t="str">
            <v>Senior Data Engineer</v>
          </cell>
          <cell r="H23245">
            <v>45194.791851851849</v>
          </cell>
        </row>
        <row r="23246">
          <cell r="A23246" t="str">
            <v>Business Analyst</v>
          </cell>
          <cell r="H23246">
            <v>45132.460370370369</v>
          </cell>
        </row>
        <row r="23247">
          <cell r="A23247" t="str">
            <v>Senior Data Analyst</v>
          </cell>
          <cell r="H23247">
            <v>44931.585196759261</v>
          </cell>
        </row>
        <row r="23248">
          <cell r="A23248" t="str">
            <v>Data Scientist</v>
          </cell>
          <cell r="H23248">
            <v>45279.084560185183</v>
          </cell>
        </row>
        <row r="23249">
          <cell r="A23249" t="str">
            <v>Software Engineer</v>
          </cell>
          <cell r="H23249">
            <v>44984.751979166656</v>
          </cell>
        </row>
        <row r="23250">
          <cell r="A23250" t="str">
            <v>Data Analyst</v>
          </cell>
          <cell r="H23250">
            <v>45218.666724537034</v>
          </cell>
        </row>
        <row r="23251">
          <cell r="A23251" t="str">
            <v>Data Scientist</v>
          </cell>
          <cell r="H23251">
            <v>45028.430648148147</v>
          </cell>
        </row>
        <row r="23252">
          <cell r="A23252" t="str">
            <v>Data Analyst</v>
          </cell>
          <cell r="H23252">
            <v>45056.833518518521</v>
          </cell>
        </row>
        <row r="23253">
          <cell r="A23253" t="str">
            <v>Data Analyst</v>
          </cell>
          <cell r="H23253">
            <v>45188.833298611113</v>
          </cell>
        </row>
        <row r="23254">
          <cell r="A23254" t="str">
            <v>Data Scientist</v>
          </cell>
          <cell r="H23254">
            <v>45003.542395833327</v>
          </cell>
        </row>
        <row r="23255">
          <cell r="A23255" t="str">
            <v>Data Analyst</v>
          </cell>
          <cell r="H23255">
            <v>45077.167754629627</v>
          </cell>
        </row>
        <row r="23256">
          <cell r="A23256" t="str">
            <v>Data Analyst</v>
          </cell>
          <cell r="H23256">
            <v>45019.710381944453</v>
          </cell>
        </row>
        <row r="23257">
          <cell r="A23257" t="str">
            <v>Senior Data Engineer</v>
          </cell>
          <cell r="H23257">
            <v>45146.390231481477</v>
          </cell>
        </row>
        <row r="23258">
          <cell r="A23258" t="str">
            <v>Senior Data Scientist</v>
          </cell>
          <cell r="H23258">
            <v>45219.627453703702</v>
          </cell>
        </row>
        <row r="23259">
          <cell r="A23259" t="str">
            <v>Senior Data Analyst</v>
          </cell>
          <cell r="H23259">
            <v>45154.926944444444</v>
          </cell>
        </row>
        <row r="23260">
          <cell r="A23260" t="str">
            <v>Data Scientist</v>
          </cell>
          <cell r="H23260">
            <v>45021.307395833333</v>
          </cell>
        </row>
        <row r="23261">
          <cell r="A23261" t="str">
            <v>Data Scientist</v>
          </cell>
          <cell r="H23261">
            <v>45147.293391203697</v>
          </cell>
        </row>
        <row r="23262">
          <cell r="A23262" t="str">
            <v>Machine Learning Engineer</v>
          </cell>
          <cell r="H23262">
            <v>44956.309178240743</v>
          </cell>
        </row>
        <row r="23263">
          <cell r="A23263" t="str">
            <v>Data Analyst</v>
          </cell>
          <cell r="H23263">
            <v>45000.336365740739</v>
          </cell>
        </row>
        <row r="23264">
          <cell r="A23264" t="str">
            <v>Data Analyst</v>
          </cell>
          <cell r="H23264">
            <v>45187.986828703702</v>
          </cell>
        </row>
        <row r="23265">
          <cell r="A23265" t="str">
            <v>Data Scientist</v>
          </cell>
          <cell r="H23265">
            <v>44974.362719907411</v>
          </cell>
        </row>
        <row r="23266">
          <cell r="A23266" t="str">
            <v>Data Analyst</v>
          </cell>
          <cell r="H23266">
            <v>45086.917291666658</v>
          </cell>
        </row>
        <row r="23267">
          <cell r="A23267" t="str">
            <v>Data Analyst</v>
          </cell>
          <cell r="H23267">
            <v>45115.79315972222</v>
          </cell>
        </row>
        <row r="23268">
          <cell r="A23268" t="str">
            <v>Data Scientist</v>
          </cell>
          <cell r="H23268">
            <v>45244.368275462963</v>
          </cell>
        </row>
        <row r="23269">
          <cell r="A23269" t="str">
            <v>Data Analyst</v>
          </cell>
          <cell r="H23269">
            <v>44935.583483796298</v>
          </cell>
        </row>
        <row r="23270">
          <cell r="A23270" t="str">
            <v>Data Scientist</v>
          </cell>
          <cell r="H23270">
            <v>45275.126875000002</v>
          </cell>
        </row>
        <row r="23271">
          <cell r="A23271" t="str">
            <v>Data Scientist</v>
          </cell>
          <cell r="H23271">
            <v>45219.795138888891</v>
          </cell>
        </row>
        <row r="23272">
          <cell r="A23272" t="str">
            <v>Business Analyst</v>
          </cell>
          <cell r="H23272">
            <v>45250.876273148147</v>
          </cell>
        </row>
        <row r="23273">
          <cell r="A23273" t="str">
            <v>Data Scientist</v>
          </cell>
          <cell r="H23273">
            <v>45161.544421296298</v>
          </cell>
        </row>
        <row r="23274">
          <cell r="A23274" t="str">
            <v>Data Analyst</v>
          </cell>
          <cell r="H23274">
            <v>45035.834097222221</v>
          </cell>
        </row>
        <row r="23275">
          <cell r="A23275" t="str">
            <v>Data Analyst</v>
          </cell>
          <cell r="H23275">
            <v>45196.710833333331</v>
          </cell>
        </row>
        <row r="23276">
          <cell r="A23276" t="str">
            <v>Data Scientist</v>
          </cell>
          <cell r="H23276">
            <v>45158.997210648151</v>
          </cell>
        </row>
        <row r="23277">
          <cell r="A23277" t="str">
            <v>Software Engineer</v>
          </cell>
          <cell r="H23277">
            <v>44966.114432870367</v>
          </cell>
        </row>
        <row r="23278">
          <cell r="A23278" t="str">
            <v>Data Engineer</v>
          </cell>
          <cell r="H23278">
            <v>45062.095439814817</v>
          </cell>
        </row>
        <row r="23279">
          <cell r="A23279" t="str">
            <v>Senior Data Scientist</v>
          </cell>
          <cell r="H23279">
            <v>45152.335486111107</v>
          </cell>
        </row>
        <row r="23280">
          <cell r="A23280" t="str">
            <v>Data Scientist</v>
          </cell>
          <cell r="H23280">
            <v>45055.296770833331</v>
          </cell>
        </row>
        <row r="23281">
          <cell r="A23281" t="str">
            <v>Data Analyst</v>
          </cell>
          <cell r="H23281">
            <v>45073.042164351849</v>
          </cell>
        </row>
        <row r="23282">
          <cell r="A23282" t="str">
            <v>Data Analyst</v>
          </cell>
          <cell r="H23282">
            <v>45273.379340277781</v>
          </cell>
        </row>
        <row r="23283">
          <cell r="A23283" t="str">
            <v>Senior Data Engineer</v>
          </cell>
          <cell r="H23283">
            <v>44965.462858796287</v>
          </cell>
        </row>
        <row r="23284">
          <cell r="A23284" t="str">
            <v>Data Engineer</v>
          </cell>
          <cell r="H23284">
            <v>45129.007210648153</v>
          </cell>
        </row>
        <row r="23285">
          <cell r="A23285" t="str">
            <v>Data Engineer</v>
          </cell>
          <cell r="H23285">
            <v>45016.880567129629</v>
          </cell>
        </row>
        <row r="23286">
          <cell r="A23286" t="str">
            <v>Data Scientist</v>
          </cell>
          <cell r="H23286">
            <v>45175.709756944438</v>
          </cell>
        </row>
        <row r="23287">
          <cell r="A23287" t="str">
            <v>Data Analyst</v>
          </cell>
          <cell r="H23287">
            <v>45030.334479166668</v>
          </cell>
        </row>
        <row r="23288">
          <cell r="A23288" t="str">
            <v>Data Scientist</v>
          </cell>
          <cell r="H23288">
            <v>45055.630960648137</v>
          </cell>
        </row>
        <row r="23289">
          <cell r="A23289" t="str">
            <v>Data Analyst</v>
          </cell>
          <cell r="H23289">
            <v>44929.770474537043</v>
          </cell>
        </row>
        <row r="23290">
          <cell r="A23290" t="str">
            <v>Data Engineer</v>
          </cell>
          <cell r="H23290">
            <v>45110.563275462962</v>
          </cell>
        </row>
        <row r="23291">
          <cell r="A23291" t="str">
            <v>Software Engineer</v>
          </cell>
          <cell r="H23291">
            <v>45133.629201388889</v>
          </cell>
        </row>
        <row r="23292">
          <cell r="A23292" t="str">
            <v>Senior Data Scientist</v>
          </cell>
          <cell r="H23292">
            <v>44944.531435185178</v>
          </cell>
        </row>
        <row r="23293">
          <cell r="A23293" t="str">
            <v>Data Scientist</v>
          </cell>
          <cell r="H23293">
            <v>45245.001145833332</v>
          </cell>
        </row>
        <row r="23294">
          <cell r="A23294" t="str">
            <v>Senior Data Scientist</v>
          </cell>
          <cell r="H23294">
            <v>45159.37840277778</v>
          </cell>
        </row>
        <row r="23295">
          <cell r="A23295" t="str">
            <v>Data Scientist</v>
          </cell>
          <cell r="H23295">
            <v>44939.295324074083</v>
          </cell>
        </row>
        <row r="23296">
          <cell r="A23296" t="str">
            <v>Data Engineer</v>
          </cell>
          <cell r="H23296">
            <v>45172.357291666667</v>
          </cell>
        </row>
        <row r="23297">
          <cell r="A23297" t="str">
            <v>Data Scientist</v>
          </cell>
          <cell r="H23297">
            <v>45183.251562500001</v>
          </cell>
        </row>
        <row r="23298">
          <cell r="A23298" t="str">
            <v>Data Scientist</v>
          </cell>
          <cell r="H23298">
            <v>45200.251793981479</v>
          </cell>
        </row>
        <row r="23299">
          <cell r="A23299" t="str">
            <v>Data Scientist</v>
          </cell>
          <cell r="H23299">
            <v>45221.252627314818</v>
          </cell>
        </row>
        <row r="23300">
          <cell r="A23300" t="str">
            <v>Data Scientist</v>
          </cell>
          <cell r="H23300">
            <v>44982.752743055556</v>
          </cell>
        </row>
        <row r="23301">
          <cell r="A23301" t="str">
            <v>Data Analyst</v>
          </cell>
          <cell r="H23301">
            <v>45096.668043981481</v>
          </cell>
        </row>
        <row r="23302">
          <cell r="A23302" t="str">
            <v>Machine Learning Engineer</v>
          </cell>
          <cell r="H23302">
            <v>45104.685370370367</v>
          </cell>
        </row>
        <row r="23303">
          <cell r="A23303" t="str">
            <v>Senior Data Scientist</v>
          </cell>
          <cell r="H23303">
            <v>44936.847384259258</v>
          </cell>
        </row>
        <row r="23304">
          <cell r="A23304" t="str">
            <v>Data Scientist</v>
          </cell>
          <cell r="H23304">
            <v>45185.044652777768</v>
          </cell>
        </row>
        <row r="23305">
          <cell r="A23305" t="str">
            <v>Data Scientist</v>
          </cell>
          <cell r="H23305">
            <v>45075.335034722222</v>
          </cell>
        </row>
        <row r="23306">
          <cell r="A23306" t="str">
            <v>Data Analyst</v>
          </cell>
          <cell r="H23306">
            <v>45113.375162037039</v>
          </cell>
        </row>
        <row r="23307">
          <cell r="A23307" t="str">
            <v>Data Engineer</v>
          </cell>
          <cell r="H23307">
            <v>45027.661782407413</v>
          </cell>
        </row>
        <row r="23308">
          <cell r="A23308" t="str">
            <v>Software Engineer</v>
          </cell>
          <cell r="H23308">
            <v>45145.555127314823</v>
          </cell>
        </row>
        <row r="23309">
          <cell r="A23309" t="str">
            <v>Data Scientist</v>
          </cell>
          <cell r="H23309">
            <v>44957.336817129632</v>
          </cell>
        </row>
        <row r="23310">
          <cell r="A23310" t="str">
            <v>Data Analyst</v>
          </cell>
          <cell r="H23310">
            <v>45264.292800925927</v>
          </cell>
        </row>
        <row r="23311">
          <cell r="A23311" t="str">
            <v>Data Analyst</v>
          </cell>
          <cell r="H23311">
            <v>45010.044652777768</v>
          </cell>
        </row>
        <row r="23312">
          <cell r="A23312" t="str">
            <v>Data Analyst</v>
          </cell>
          <cell r="H23312">
            <v>45037.292928240742</v>
          </cell>
        </row>
        <row r="23313">
          <cell r="A23313" t="str">
            <v>Senior Data Engineer</v>
          </cell>
          <cell r="H23313">
            <v>45035.069641203707</v>
          </cell>
        </row>
        <row r="23314">
          <cell r="A23314" t="str">
            <v>Data Analyst</v>
          </cell>
          <cell r="H23314">
            <v>45259.835312499999</v>
          </cell>
        </row>
        <row r="23315">
          <cell r="A23315" t="str">
            <v>Data Analyst</v>
          </cell>
          <cell r="H23315">
            <v>45082.959467592591</v>
          </cell>
        </row>
        <row r="23316">
          <cell r="A23316" t="str">
            <v>Data Analyst</v>
          </cell>
          <cell r="H23316">
            <v>45033.916921296302</v>
          </cell>
        </row>
        <row r="23317">
          <cell r="A23317" t="str">
            <v>Data Scientist</v>
          </cell>
          <cell r="H23317">
            <v>45239.836527777778</v>
          </cell>
        </row>
        <row r="23318">
          <cell r="A23318" t="str">
            <v>Data Scientist</v>
          </cell>
          <cell r="H23318">
            <v>45275.376527777778</v>
          </cell>
        </row>
        <row r="23319">
          <cell r="A23319" t="str">
            <v>Data Scientist</v>
          </cell>
          <cell r="H23319">
            <v>45170.389467592591</v>
          </cell>
        </row>
        <row r="23320">
          <cell r="A23320" t="str">
            <v>Senior Data Scientist</v>
          </cell>
          <cell r="H23320">
            <v>45132.820775462962</v>
          </cell>
        </row>
        <row r="23321">
          <cell r="A23321" t="str">
            <v>Data Scientist</v>
          </cell>
          <cell r="H23321">
            <v>44931.7109375</v>
          </cell>
        </row>
        <row r="23322">
          <cell r="A23322" t="str">
            <v>Data Engineer</v>
          </cell>
          <cell r="H23322">
            <v>45121.844664351847</v>
          </cell>
        </row>
        <row r="23323">
          <cell r="A23323" t="str">
            <v>Data Scientist</v>
          </cell>
          <cell r="H23323">
            <v>44938.086284722223</v>
          </cell>
        </row>
        <row r="23324">
          <cell r="A23324" t="str">
            <v>Senior Data Scientist</v>
          </cell>
          <cell r="H23324">
            <v>45169.879189814812</v>
          </cell>
        </row>
        <row r="23325">
          <cell r="A23325" t="str">
            <v>Data Scientist</v>
          </cell>
          <cell r="H23325">
            <v>45159.943043981482</v>
          </cell>
        </row>
        <row r="23326">
          <cell r="A23326" t="str">
            <v>Data Analyst</v>
          </cell>
          <cell r="H23326">
            <v>44929.97934027778</v>
          </cell>
        </row>
        <row r="23327">
          <cell r="A23327" t="str">
            <v>Data Scientist</v>
          </cell>
          <cell r="H23327">
            <v>45057.363402777781</v>
          </cell>
        </row>
        <row r="23328">
          <cell r="A23328" t="str">
            <v>Data Analyst</v>
          </cell>
          <cell r="H23328">
            <v>45114.834247685183</v>
          </cell>
        </row>
        <row r="23329">
          <cell r="A23329" t="str">
            <v>Senior Data Scientist</v>
          </cell>
          <cell r="H23329">
            <v>44994.837581018517</v>
          </cell>
        </row>
        <row r="23330">
          <cell r="A23330" t="str">
            <v>Senior Data Engineer</v>
          </cell>
          <cell r="H23330">
            <v>45058.020868055559</v>
          </cell>
        </row>
        <row r="23331">
          <cell r="A23331" t="str">
            <v>Data Scientist</v>
          </cell>
          <cell r="H23331">
            <v>45218.056215277778</v>
          </cell>
        </row>
        <row r="23332">
          <cell r="A23332" t="str">
            <v>Data Engineer</v>
          </cell>
          <cell r="H23332">
            <v>45036.377986111111</v>
          </cell>
        </row>
        <row r="23333">
          <cell r="A23333" t="str">
            <v>Data Scientist</v>
          </cell>
          <cell r="H23333">
            <v>45227.334317129629</v>
          </cell>
        </row>
        <row r="23334">
          <cell r="A23334" t="str">
            <v>Software Engineer</v>
          </cell>
          <cell r="H23334">
            <v>45194.611990740741</v>
          </cell>
        </row>
        <row r="23335">
          <cell r="A23335" t="str">
            <v>Data Engineer</v>
          </cell>
          <cell r="H23335">
            <v>45070.922071759262</v>
          </cell>
        </row>
        <row r="23336">
          <cell r="A23336" t="str">
            <v>Data Scientist</v>
          </cell>
          <cell r="H23336">
            <v>45103.711516203701</v>
          </cell>
        </row>
        <row r="23337">
          <cell r="A23337" t="str">
            <v>Data Analyst</v>
          </cell>
          <cell r="H23337">
            <v>45086.917407407411</v>
          </cell>
        </row>
        <row r="23338">
          <cell r="A23338" t="str">
            <v>Data Scientist</v>
          </cell>
          <cell r="H23338">
            <v>44978.308229166672</v>
          </cell>
        </row>
        <row r="23339">
          <cell r="A23339" t="str">
            <v>Senior Data Scientist</v>
          </cell>
          <cell r="H23339">
            <v>44972.253078703703</v>
          </cell>
        </row>
        <row r="23340">
          <cell r="A23340" t="str">
            <v>Data Scientist</v>
          </cell>
          <cell r="H23340">
            <v>45288.683553240742</v>
          </cell>
        </row>
        <row r="23341">
          <cell r="A23341" t="str">
            <v>Machine Learning Engineer</v>
          </cell>
          <cell r="H23341">
            <v>44952.087395833332</v>
          </cell>
        </row>
        <row r="23342">
          <cell r="A23342" t="str">
            <v>Data Analyst</v>
          </cell>
          <cell r="H23342">
            <v>45204.487361111111</v>
          </cell>
        </row>
        <row r="23343">
          <cell r="A23343" t="str">
            <v>Data Analyst</v>
          </cell>
          <cell r="H23343">
            <v>44934.916932870372</v>
          </cell>
        </row>
        <row r="23344">
          <cell r="A23344" t="str">
            <v>Software Engineer</v>
          </cell>
          <cell r="H23344">
            <v>45275.95921296296</v>
          </cell>
        </row>
        <row r="23345">
          <cell r="A23345" t="str">
            <v>Data Scientist</v>
          </cell>
          <cell r="H23345">
            <v>45245.961412037039</v>
          </cell>
        </row>
        <row r="23346">
          <cell r="A23346" t="str">
            <v>Senior Data Engineer</v>
          </cell>
          <cell r="H23346">
            <v>45127.90898148148</v>
          </cell>
        </row>
        <row r="23347">
          <cell r="A23347" t="str">
            <v>Senior Data Scientist</v>
          </cell>
          <cell r="H23347">
            <v>45041.595127314817</v>
          </cell>
        </row>
        <row r="23348">
          <cell r="A23348" t="str">
            <v>Senior Data Scientist</v>
          </cell>
          <cell r="H23348">
            <v>45014.043275462973</v>
          </cell>
        </row>
        <row r="23349">
          <cell r="A23349" t="str">
            <v>Data Analyst</v>
          </cell>
          <cell r="H23349">
            <v>45100.085138888891</v>
          </cell>
        </row>
        <row r="23350">
          <cell r="A23350" t="str">
            <v>Data Analyst</v>
          </cell>
          <cell r="H23350">
            <v>45047.29247685185</v>
          </cell>
        </row>
        <row r="23351">
          <cell r="A23351" t="str">
            <v>Data Scientist</v>
          </cell>
          <cell r="H23351">
            <v>45254.745787037027</v>
          </cell>
        </row>
        <row r="23352">
          <cell r="A23352" t="str">
            <v>Business Analyst</v>
          </cell>
          <cell r="H23352">
            <v>45160.375821759262</v>
          </cell>
        </row>
        <row r="23353">
          <cell r="A23353" t="str">
            <v>Software Engineer</v>
          </cell>
          <cell r="H23353">
            <v>45016.293217592603</v>
          </cell>
        </row>
        <row r="23354">
          <cell r="A23354" t="str">
            <v>Business Analyst</v>
          </cell>
          <cell r="H23354">
            <v>45267.795266203713</v>
          </cell>
        </row>
        <row r="23355">
          <cell r="A23355" t="str">
            <v>Data Scientist</v>
          </cell>
          <cell r="H23355">
            <v>45027.994039351863</v>
          </cell>
        </row>
        <row r="23356">
          <cell r="A23356" t="str">
            <v>Data Analyst</v>
          </cell>
          <cell r="H23356">
            <v>44980.886932870373</v>
          </cell>
        </row>
        <row r="23357">
          <cell r="A23357" t="str">
            <v>Data Engineer</v>
          </cell>
          <cell r="H23357">
            <v>45096.292326388888</v>
          </cell>
        </row>
        <row r="23358">
          <cell r="A23358" t="str">
            <v>Senior Data Scientist</v>
          </cell>
          <cell r="H23358">
            <v>45019.330763888887</v>
          </cell>
        </row>
        <row r="23359">
          <cell r="A23359" t="str">
            <v>Data Scientist</v>
          </cell>
          <cell r="H23359">
            <v>45260.539004629631</v>
          </cell>
        </row>
        <row r="23360">
          <cell r="A23360" t="str">
            <v>Data Scientist</v>
          </cell>
          <cell r="H23360">
            <v>44965.793877314813</v>
          </cell>
        </row>
        <row r="23361">
          <cell r="A23361" t="str">
            <v>Data Scientist</v>
          </cell>
          <cell r="H23361">
            <v>45056.091863425929</v>
          </cell>
        </row>
        <row r="23362">
          <cell r="A23362" t="str">
            <v>Data Scientist</v>
          </cell>
          <cell r="H23362">
            <v>45111.292719907397</v>
          </cell>
        </row>
        <row r="23363">
          <cell r="A23363" t="str">
            <v>Senior Data Scientist</v>
          </cell>
          <cell r="H23363">
            <v>45230.98574074074</v>
          </cell>
        </row>
        <row r="23364">
          <cell r="A23364" t="str">
            <v>Data Analyst</v>
          </cell>
          <cell r="H23364">
            <v>45014.720324074071</v>
          </cell>
        </row>
        <row r="23365">
          <cell r="A23365" t="str">
            <v>Data Scientist</v>
          </cell>
          <cell r="H23365">
            <v>45238.974074074067</v>
          </cell>
        </row>
        <row r="23366">
          <cell r="A23366" t="str">
            <v>Data Scientist</v>
          </cell>
          <cell r="H23366">
            <v>44997.145775462966</v>
          </cell>
        </row>
        <row r="23367">
          <cell r="A23367" t="str">
            <v>Data Scientist</v>
          </cell>
          <cell r="H23367">
            <v>45006.516053240739</v>
          </cell>
        </row>
        <row r="23368">
          <cell r="A23368" t="str">
            <v>Data Analyst</v>
          </cell>
          <cell r="H23368">
            <v>45219.666805555556</v>
          </cell>
        </row>
        <row r="23369">
          <cell r="A23369" t="str">
            <v>Senior Data Scientist</v>
          </cell>
          <cell r="H23369">
            <v>45134.004247685189</v>
          </cell>
        </row>
        <row r="23370">
          <cell r="A23370" t="str">
            <v>Data Scientist</v>
          </cell>
          <cell r="H23370">
            <v>45198.709780092591</v>
          </cell>
        </row>
        <row r="23371">
          <cell r="A23371" t="str">
            <v>Data Analyst</v>
          </cell>
          <cell r="H23371">
            <v>45120.495833333327</v>
          </cell>
        </row>
        <row r="23372">
          <cell r="A23372" t="str">
            <v>Data Scientist</v>
          </cell>
          <cell r="H23372">
            <v>45077.668368055558</v>
          </cell>
        </row>
        <row r="23373">
          <cell r="A23373" t="str">
            <v>Data Engineer</v>
          </cell>
          <cell r="H23373">
            <v>45272.348611111112</v>
          </cell>
        </row>
        <row r="23374">
          <cell r="A23374" t="str">
            <v>Data Engineer</v>
          </cell>
          <cell r="H23374">
            <v>45072.088148148148</v>
          </cell>
        </row>
        <row r="23375">
          <cell r="A23375" t="str">
            <v>Data Engineer</v>
          </cell>
          <cell r="H23375">
            <v>44980.353946759264</v>
          </cell>
        </row>
        <row r="23376">
          <cell r="A23376" t="str">
            <v>Software Engineer</v>
          </cell>
          <cell r="H23376">
            <v>45221.251064814824</v>
          </cell>
        </row>
        <row r="23377">
          <cell r="A23377" t="str">
            <v>Data Analyst</v>
          </cell>
          <cell r="H23377">
            <v>45034.12605324074</v>
          </cell>
        </row>
        <row r="23378">
          <cell r="A23378" t="str">
            <v>Data Scientist</v>
          </cell>
          <cell r="H23378">
            <v>44993.389421296299</v>
          </cell>
        </row>
        <row r="23379">
          <cell r="A23379" t="str">
            <v>Data Analyst</v>
          </cell>
          <cell r="H23379">
            <v>45117.542384259257</v>
          </cell>
        </row>
        <row r="23380">
          <cell r="A23380" t="str">
            <v>Data Analyst</v>
          </cell>
          <cell r="H23380">
            <v>45209.000185185178</v>
          </cell>
        </row>
        <row r="23381">
          <cell r="A23381" t="str">
            <v>Data Engineer</v>
          </cell>
          <cell r="H23381">
            <v>44978.895231481481</v>
          </cell>
        </row>
        <row r="23382">
          <cell r="A23382" t="str">
            <v>Machine Learning Engineer</v>
          </cell>
          <cell r="H23382">
            <v>45098.62777777778</v>
          </cell>
        </row>
        <row r="23383">
          <cell r="A23383" t="str">
            <v>Data Scientist</v>
          </cell>
          <cell r="H23383">
            <v>45070.752083333333</v>
          </cell>
        </row>
        <row r="23384">
          <cell r="A23384" t="str">
            <v>Senior Data Scientist</v>
          </cell>
          <cell r="H23384">
            <v>45086.751631944448</v>
          </cell>
        </row>
        <row r="23385">
          <cell r="A23385" t="str">
            <v>Data Scientist</v>
          </cell>
          <cell r="H23385">
            <v>45015.004664351851</v>
          </cell>
        </row>
        <row r="23386">
          <cell r="A23386" t="str">
            <v>Data Analyst</v>
          </cell>
          <cell r="H23386">
            <v>44994.418090277781</v>
          </cell>
        </row>
        <row r="23387">
          <cell r="A23387" t="str">
            <v>Data Scientist</v>
          </cell>
          <cell r="H23387">
            <v>45057.37903935185</v>
          </cell>
        </row>
        <row r="23388">
          <cell r="A23388" t="str">
            <v>Senior Data Scientist</v>
          </cell>
          <cell r="H23388">
            <v>45170.433194444442</v>
          </cell>
        </row>
        <row r="23389">
          <cell r="A23389" t="str">
            <v>Senior Data Engineer</v>
          </cell>
          <cell r="H23389">
            <v>45172.018287037034</v>
          </cell>
        </row>
        <row r="23390">
          <cell r="A23390" t="str">
            <v>Data Analyst</v>
          </cell>
          <cell r="H23390">
            <v>45154.917743055557</v>
          </cell>
        </row>
        <row r="23391">
          <cell r="A23391" t="str">
            <v>Data Analyst</v>
          </cell>
          <cell r="H23391">
            <v>44930.019953703697</v>
          </cell>
        </row>
        <row r="23392">
          <cell r="A23392" t="str">
            <v>Data Analyst</v>
          </cell>
          <cell r="H23392">
            <v>45168.583414351851</v>
          </cell>
        </row>
        <row r="23393">
          <cell r="A23393" t="str">
            <v>Senior Data Analyst</v>
          </cell>
          <cell r="H23393">
            <v>45273.459201388891</v>
          </cell>
        </row>
        <row r="23394">
          <cell r="A23394" t="str">
            <v>Data Analyst</v>
          </cell>
          <cell r="H23394">
            <v>45048.793020833327</v>
          </cell>
        </row>
        <row r="23395">
          <cell r="A23395" t="str">
            <v>Data Analyst</v>
          </cell>
          <cell r="H23395">
            <v>45091.475416666668</v>
          </cell>
        </row>
        <row r="23396">
          <cell r="A23396" t="str">
            <v>Data Analyst</v>
          </cell>
          <cell r="H23396">
            <v>45133.000821759262</v>
          </cell>
        </row>
        <row r="23397">
          <cell r="A23397" t="str">
            <v>Senior Data Engineer</v>
          </cell>
          <cell r="H23397">
            <v>45159.550428240742</v>
          </cell>
        </row>
        <row r="23398">
          <cell r="A23398" t="str">
            <v>Data Engineer</v>
          </cell>
          <cell r="H23398">
            <v>45000.590451388889</v>
          </cell>
        </row>
        <row r="23399">
          <cell r="A23399" t="str">
            <v>Data Analyst</v>
          </cell>
          <cell r="H23399">
            <v>44938.626539351862</v>
          </cell>
        </row>
        <row r="23400">
          <cell r="A23400" t="str">
            <v>Cloud Engineer</v>
          </cell>
          <cell r="H23400">
            <v>45041.638252314813</v>
          </cell>
        </row>
        <row r="23401">
          <cell r="A23401" t="str">
            <v>Senior Data Scientist</v>
          </cell>
          <cell r="H23401">
            <v>45073.145613425928</v>
          </cell>
        </row>
        <row r="23402">
          <cell r="A23402" t="str">
            <v>Senior Data Scientist</v>
          </cell>
          <cell r="H23402">
            <v>45152.71130787037</v>
          </cell>
        </row>
        <row r="23403">
          <cell r="A23403" t="str">
            <v>Data Analyst</v>
          </cell>
          <cell r="H23403">
            <v>44938.749965277777</v>
          </cell>
        </row>
        <row r="23404">
          <cell r="A23404" t="str">
            <v>Software Engineer</v>
          </cell>
          <cell r="H23404">
            <v>45159.500625000001</v>
          </cell>
        </row>
        <row r="23405">
          <cell r="A23405" t="str">
            <v>Business Analyst</v>
          </cell>
          <cell r="H23405">
            <v>45258.875983796293</v>
          </cell>
        </row>
        <row r="23406">
          <cell r="A23406" t="str">
            <v>Data Analyst</v>
          </cell>
          <cell r="H23406">
            <v>45077.042187500003</v>
          </cell>
        </row>
        <row r="23407">
          <cell r="A23407" t="str">
            <v>Data Analyst</v>
          </cell>
          <cell r="H23407">
            <v>45026.537106481483</v>
          </cell>
        </row>
        <row r="23408">
          <cell r="A23408" t="str">
            <v>Data Scientist</v>
          </cell>
          <cell r="H23408">
            <v>45045.295243055552</v>
          </cell>
        </row>
        <row r="23409">
          <cell r="A23409" t="str">
            <v>Business Analyst</v>
          </cell>
          <cell r="H23409">
            <v>45278.377256944441</v>
          </cell>
        </row>
        <row r="23410">
          <cell r="A23410" t="str">
            <v>Data Scientist</v>
          </cell>
          <cell r="H23410">
            <v>45138.432349537034</v>
          </cell>
        </row>
        <row r="23411">
          <cell r="A23411" t="str">
            <v>Senior Data Scientist</v>
          </cell>
          <cell r="H23411">
            <v>45108.502349537041</v>
          </cell>
        </row>
        <row r="23412">
          <cell r="A23412" t="str">
            <v>Data Analyst</v>
          </cell>
          <cell r="H23412">
            <v>44992</v>
          </cell>
        </row>
        <row r="23413">
          <cell r="A23413" t="str">
            <v>Data Scientist</v>
          </cell>
          <cell r="H23413">
            <v>45021.667627314811</v>
          </cell>
        </row>
        <row r="23414">
          <cell r="A23414" t="str">
            <v>Senior Data Scientist</v>
          </cell>
          <cell r="H23414">
            <v>45096.712094907409</v>
          </cell>
        </row>
        <row r="23415">
          <cell r="A23415" t="str">
            <v>Data Analyst</v>
          </cell>
          <cell r="H23415">
            <v>44927.386840277781</v>
          </cell>
        </row>
        <row r="23416">
          <cell r="A23416" t="str">
            <v>Data Engineer</v>
          </cell>
          <cell r="H23416">
            <v>44974.698460648149</v>
          </cell>
        </row>
        <row r="23417">
          <cell r="A23417" t="str">
            <v>Senior Data Analyst</v>
          </cell>
          <cell r="H23417">
            <v>45214.418078703697</v>
          </cell>
        </row>
        <row r="23418">
          <cell r="A23418" t="str">
            <v>Data Engineer</v>
          </cell>
          <cell r="H23418">
            <v>44998.577303240738</v>
          </cell>
        </row>
        <row r="23419">
          <cell r="A23419" t="str">
            <v>Senior Data Analyst</v>
          </cell>
          <cell r="H23419">
            <v>45026.791620370372</v>
          </cell>
        </row>
        <row r="23420">
          <cell r="A23420" t="str">
            <v>Data Scientist</v>
          </cell>
          <cell r="H23420">
            <v>45163.377581018518</v>
          </cell>
        </row>
        <row r="23421">
          <cell r="A23421" t="str">
            <v>Senior Data Analyst</v>
          </cell>
          <cell r="H23421">
            <v>45104.250034722223</v>
          </cell>
        </row>
        <row r="23422">
          <cell r="A23422" t="str">
            <v>Data Engineer</v>
          </cell>
          <cell r="H23422">
            <v>45055.729907407411</v>
          </cell>
        </row>
        <row r="23423">
          <cell r="A23423" t="str">
            <v>Data Scientist</v>
          </cell>
          <cell r="H23423">
            <v>45121.419953703713</v>
          </cell>
        </row>
        <row r="23424">
          <cell r="A23424" t="str">
            <v>Data Analyst</v>
          </cell>
          <cell r="H23424">
            <v>45072.917164351849</v>
          </cell>
        </row>
        <row r="23425">
          <cell r="A23425" t="str">
            <v>Data Analyst</v>
          </cell>
          <cell r="H23425">
            <v>44957.62572916667</v>
          </cell>
        </row>
        <row r="23426">
          <cell r="A23426" t="str">
            <v>Data Scientist</v>
          </cell>
          <cell r="H23426">
            <v>44986.565057870372</v>
          </cell>
        </row>
        <row r="23427">
          <cell r="A23427" t="str">
            <v>Data Analyst</v>
          </cell>
          <cell r="H23427">
            <v>45063.792962962973</v>
          </cell>
        </row>
        <row r="23428">
          <cell r="A23428" t="str">
            <v>Data Analyst</v>
          </cell>
          <cell r="H23428">
            <v>44937.918564814812</v>
          </cell>
        </row>
        <row r="23429">
          <cell r="A23429" t="str">
            <v>Data Scientist</v>
          </cell>
          <cell r="H23429">
            <v>44951.544768518521</v>
          </cell>
        </row>
        <row r="23430">
          <cell r="A23430" t="str">
            <v>Senior Data Analyst</v>
          </cell>
          <cell r="H23430">
            <v>45096.780462962961</v>
          </cell>
        </row>
        <row r="23431">
          <cell r="A23431" t="str">
            <v>Data Scientist</v>
          </cell>
          <cell r="H23431">
            <v>45244.376481481479</v>
          </cell>
        </row>
        <row r="23432">
          <cell r="A23432" t="str">
            <v>Senior Data Scientist</v>
          </cell>
          <cell r="H23432">
            <v>45042.732141203713</v>
          </cell>
        </row>
        <row r="23433">
          <cell r="A23433" t="str">
            <v>Data Engineer</v>
          </cell>
          <cell r="H23433">
            <v>45170.012129629627</v>
          </cell>
        </row>
        <row r="23434">
          <cell r="A23434" t="str">
            <v>Data Analyst</v>
          </cell>
          <cell r="H23434">
            <v>45273.83390046296</v>
          </cell>
        </row>
        <row r="23435">
          <cell r="A23435" t="str">
            <v>Data Scientist</v>
          </cell>
          <cell r="H23435">
            <v>45168.795127314806</v>
          </cell>
        </row>
        <row r="23436">
          <cell r="A23436" t="str">
            <v>Senior Data Analyst</v>
          </cell>
          <cell r="H23436">
            <v>45091.791666666657</v>
          </cell>
        </row>
        <row r="23437">
          <cell r="A23437" t="str">
            <v>Data Scientist</v>
          </cell>
          <cell r="H23437">
            <v>45218.932638888888</v>
          </cell>
        </row>
        <row r="23438">
          <cell r="A23438" t="str">
            <v>Data Scientist</v>
          </cell>
          <cell r="H23438">
            <v>44957.507071759261</v>
          </cell>
        </row>
        <row r="23439">
          <cell r="A23439" t="str">
            <v>Data Analyst</v>
          </cell>
          <cell r="H23439">
            <v>45283.291585648149</v>
          </cell>
        </row>
        <row r="23440">
          <cell r="A23440" t="str">
            <v>Senior Data Scientist</v>
          </cell>
          <cell r="H23440">
            <v>45147.45890046296</v>
          </cell>
        </row>
        <row r="23441">
          <cell r="A23441" t="str">
            <v>Data Scientist</v>
          </cell>
          <cell r="H23441">
            <v>44957.7112037037</v>
          </cell>
        </row>
        <row r="23442">
          <cell r="A23442" t="str">
            <v>Senior Data Scientist</v>
          </cell>
          <cell r="H23442">
            <v>44938.462743055563</v>
          </cell>
        </row>
        <row r="23443">
          <cell r="A23443" t="str">
            <v>Data Scientist</v>
          </cell>
          <cell r="H23443">
            <v>45198.078877314823</v>
          </cell>
        </row>
        <row r="23444">
          <cell r="A23444" t="str">
            <v>Data Scientist</v>
          </cell>
          <cell r="H23444">
            <v>45185.710335648153</v>
          </cell>
        </row>
        <row r="23445">
          <cell r="A23445" t="str">
            <v>Data Scientist</v>
          </cell>
          <cell r="H23445">
            <v>44984.876562500001</v>
          </cell>
        </row>
        <row r="23446">
          <cell r="A23446" t="str">
            <v>Data Scientist</v>
          </cell>
          <cell r="H23446">
            <v>45260.416597222233</v>
          </cell>
        </row>
        <row r="23447">
          <cell r="A23447" t="str">
            <v>Data Scientist</v>
          </cell>
          <cell r="H23447">
            <v>45108.382685185177</v>
          </cell>
        </row>
        <row r="23448">
          <cell r="A23448" t="str">
            <v>Data Scientist</v>
          </cell>
          <cell r="H23448">
            <v>45241.960543981477</v>
          </cell>
        </row>
        <row r="23449">
          <cell r="A23449" t="str">
            <v>Data Scientist</v>
          </cell>
          <cell r="H23449">
            <v>45117.293738425928</v>
          </cell>
        </row>
        <row r="23450">
          <cell r="A23450" t="str">
            <v>Data Scientist</v>
          </cell>
          <cell r="H23450">
            <v>44958.587175925917</v>
          </cell>
        </row>
        <row r="23451">
          <cell r="A23451" t="str">
            <v>Data Scientist</v>
          </cell>
          <cell r="H23451">
            <v>45226.665532407409</v>
          </cell>
        </row>
        <row r="23452">
          <cell r="A23452" t="str">
            <v>Data Analyst</v>
          </cell>
          <cell r="H23452">
            <v>44932.876805555563</v>
          </cell>
        </row>
        <row r="23453">
          <cell r="A23453" t="str">
            <v>Data Engineer</v>
          </cell>
          <cell r="H23453">
            <v>45273.375208333331</v>
          </cell>
        </row>
        <row r="23454">
          <cell r="A23454" t="str">
            <v>Data Analyst</v>
          </cell>
          <cell r="H23454">
            <v>45059.375937500001</v>
          </cell>
        </row>
        <row r="23455">
          <cell r="A23455" t="str">
            <v>Data Scientist</v>
          </cell>
          <cell r="H23455">
            <v>45171.377546296288</v>
          </cell>
        </row>
        <row r="23456">
          <cell r="A23456" t="str">
            <v>Data Analyst</v>
          </cell>
          <cell r="H23456">
            <v>45146.500428240739</v>
          </cell>
        </row>
        <row r="23457">
          <cell r="A23457" t="str">
            <v>Data Analyst</v>
          </cell>
          <cell r="H23457">
            <v>45087.62699074074</v>
          </cell>
        </row>
        <row r="23458">
          <cell r="A23458" t="str">
            <v>Senior Data Scientist</v>
          </cell>
          <cell r="H23458">
            <v>44987.463125000002</v>
          </cell>
        </row>
        <row r="23459">
          <cell r="A23459" t="str">
            <v>Data Scientist</v>
          </cell>
          <cell r="H23459">
            <v>45077.346724537027</v>
          </cell>
        </row>
        <row r="23460">
          <cell r="A23460" t="str">
            <v>Data Engineer</v>
          </cell>
          <cell r="H23460">
            <v>45154.877500000002</v>
          </cell>
        </row>
        <row r="23461">
          <cell r="A23461" t="str">
            <v>Data Scientist</v>
          </cell>
          <cell r="H23461">
            <v>45058.689097222217</v>
          </cell>
        </row>
        <row r="23462">
          <cell r="A23462" t="str">
            <v>Data Analyst</v>
          </cell>
          <cell r="H23462">
            <v>44946.807488425933</v>
          </cell>
        </row>
        <row r="23463">
          <cell r="A23463" t="str">
            <v>Data Analyst</v>
          </cell>
          <cell r="H23463">
            <v>45092.458865740737</v>
          </cell>
        </row>
        <row r="23464">
          <cell r="A23464" t="str">
            <v>Senior Data Scientist</v>
          </cell>
          <cell r="H23464">
            <v>45108.377453703702</v>
          </cell>
        </row>
        <row r="23465">
          <cell r="A23465" t="str">
            <v>Senior Data Engineer</v>
          </cell>
          <cell r="H23465">
            <v>45102.531643518523</v>
          </cell>
        </row>
        <row r="23466">
          <cell r="A23466" t="str">
            <v>Data Engineer</v>
          </cell>
          <cell r="H23466">
            <v>45257.299375000002</v>
          </cell>
        </row>
        <row r="23467">
          <cell r="A23467" t="str">
            <v>Senior Data Engineer</v>
          </cell>
          <cell r="H23467">
            <v>45029.059467592589</v>
          </cell>
        </row>
        <row r="23468">
          <cell r="A23468" t="str">
            <v>Senior Data Scientist</v>
          </cell>
          <cell r="H23468">
            <v>45073.390462962961</v>
          </cell>
        </row>
        <row r="23469">
          <cell r="A23469" t="str">
            <v>Data Analyst</v>
          </cell>
          <cell r="H23469">
            <v>45134.291643518518</v>
          </cell>
        </row>
        <row r="23470">
          <cell r="A23470" t="str">
            <v>Data Scientist</v>
          </cell>
          <cell r="H23470">
            <v>45006.430590277778</v>
          </cell>
        </row>
        <row r="23471">
          <cell r="A23471" t="str">
            <v>Data Analyst</v>
          </cell>
          <cell r="H23471">
            <v>45155.2503125</v>
          </cell>
        </row>
        <row r="23472">
          <cell r="A23472" t="str">
            <v>Senior Data Scientist</v>
          </cell>
          <cell r="H23472">
            <v>45099.383738425917</v>
          </cell>
        </row>
        <row r="23473">
          <cell r="A23473" t="str">
            <v>Data Engineer</v>
          </cell>
          <cell r="H23473">
            <v>44987.068368055552</v>
          </cell>
        </row>
        <row r="23474">
          <cell r="A23474" t="str">
            <v>Senior Data Scientist</v>
          </cell>
          <cell r="H23474">
            <v>45146.877650462957</v>
          </cell>
        </row>
        <row r="23475">
          <cell r="A23475" t="str">
            <v>Data Analyst</v>
          </cell>
          <cell r="H23475">
            <v>45016.811516203707</v>
          </cell>
        </row>
        <row r="23476">
          <cell r="A23476" t="str">
            <v>Data Analyst</v>
          </cell>
          <cell r="H23476">
            <v>44960.960601851853</v>
          </cell>
        </row>
        <row r="23477">
          <cell r="A23477" t="str">
            <v>Data Engineer</v>
          </cell>
          <cell r="H23477">
            <v>44950.174409722233</v>
          </cell>
        </row>
        <row r="23478">
          <cell r="A23478" t="str">
            <v>Senior Data Scientist</v>
          </cell>
          <cell r="H23478">
            <v>45210.688807870371</v>
          </cell>
        </row>
        <row r="23479">
          <cell r="A23479" t="str">
            <v>Data Engineer</v>
          </cell>
          <cell r="H23479">
            <v>44943.658622685187</v>
          </cell>
        </row>
        <row r="23480">
          <cell r="A23480" t="str">
            <v>Business Analyst</v>
          </cell>
          <cell r="H23480">
            <v>45165.775879629633</v>
          </cell>
        </row>
        <row r="23481">
          <cell r="A23481" t="str">
            <v>Data Engineer</v>
          </cell>
          <cell r="H23481">
            <v>44973.69121527778</v>
          </cell>
        </row>
        <row r="23482">
          <cell r="A23482" t="str">
            <v>Senior Data Scientist</v>
          </cell>
          <cell r="H23482">
            <v>45120.287499999999</v>
          </cell>
        </row>
        <row r="23483">
          <cell r="A23483" t="str">
            <v>Data Analyst</v>
          </cell>
          <cell r="H23483">
            <v>45003.584027777782</v>
          </cell>
        </row>
        <row r="23484">
          <cell r="A23484" t="str">
            <v>Data Scientist</v>
          </cell>
          <cell r="H23484">
            <v>44938.680671296293</v>
          </cell>
        </row>
        <row r="23485">
          <cell r="A23485" t="str">
            <v>Data Scientist</v>
          </cell>
          <cell r="H23485">
            <v>45124.109837962962</v>
          </cell>
        </row>
        <row r="23486">
          <cell r="A23486" t="str">
            <v>Data Scientist</v>
          </cell>
          <cell r="H23486">
            <v>45205.196076388893</v>
          </cell>
        </row>
        <row r="23487">
          <cell r="A23487" t="str">
            <v>Business Analyst</v>
          </cell>
          <cell r="H23487">
            <v>45225.829942129632</v>
          </cell>
        </row>
        <row r="23488">
          <cell r="A23488" t="str">
            <v>Data Scientist</v>
          </cell>
          <cell r="H23488">
            <v>45040.793877314813</v>
          </cell>
        </row>
        <row r="23489">
          <cell r="A23489" t="str">
            <v>Data Engineer</v>
          </cell>
          <cell r="H23489">
            <v>45103.42832175926</v>
          </cell>
        </row>
        <row r="23490">
          <cell r="A23490" t="str">
            <v>Data Analyst</v>
          </cell>
          <cell r="H23490">
            <v>44931.917337962957</v>
          </cell>
        </row>
        <row r="23491">
          <cell r="A23491" t="str">
            <v>Data Analyst</v>
          </cell>
          <cell r="H23491">
            <v>44994.6955787037</v>
          </cell>
        </row>
        <row r="23492">
          <cell r="A23492" t="str">
            <v>Data Analyst</v>
          </cell>
          <cell r="H23492">
            <v>45230.585231481477</v>
          </cell>
        </row>
        <row r="23493">
          <cell r="A23493" t="str">
            <v>Data Scientist</v>
          </cell>
          <cell r="H23493">
            <v>45103.750162037039</v>
          </cell>
        </row>
        <row r="23494">
          <cell r="A23494" t="str">
            <v>Data Analyst</v>
          </cell>
          <cell r="H23494">
            <v>45034.918333333328</v>
          </cell>
        </row>
        <row r="23495">
          <cell r="A23495" t="str">
            <v>Data Analyst</v>
          </cell>
          <cell r="H23495">
            <v>44954.00267361111</v>
          </cell>
        </row>
        <row r="23496">
          <cell r="A23496" t="str">
            <v>Software Engineer</v>
          </cell>
          <cell r="H23496">
            <v>44984.006851851853</v>
          </cell>
        </row>
        <row r="23497">
          <cell r="A23497" t="str">
            <v>Data Analyst</v>
          </cell>
          <cell r="H23497">
            <v>45268.667812500003</v>
          </cell>
        </row>
        <row r="23498">
          <cell r="A23498" t="str">
            <v>Data Analyst</v>
          </cell>
          <cell r="H23498">
            <v>44935.812685185178</v>
          </cell>
        </row>
        <row r="23499">
          <cell r="A23499" t="str">
            <v>Data Analyst</v>
          </cell>
          <cell r="H23499">
            <v>44979.333726851852</v>
          </cell>
        </row>
        <row r="23500">
          <cell r="A23500" t="str">
            <v>Data Scientist</v>
          </cell>
          <cell r="H23500">
            <v>44964.335243055553</v>
          </cell>
        </row>
        <row r="23501">
          <cell r="A23501" t="str">
            <v>Data Scientist</v>
          </cell>
          <cell r="H23501">
            <v>45136.41851851852</v>
          </cell>
        </row>
        <row r="23502">
          <cell r="A23502" t="str">
            <v>Data Analyst</v>
          </cell>
          <cell r="H23502">
            <v>45248.375868055547</v>
          </cell>
        </row>
        <row r="23503">
          <cell r="A23503" t="str">
            <v>Data Analyst</v>
          </cell>
          <cell r="H23503">
            <v>45232.83357638889</v>
          </cell>
        </row>
        <row r="23504">
          <cell r="A23504" t="str">
            <v>Senior Data Scientist</v>
          </cell>
          <cell r="H23504">
            <v>45247.460358796299</v>
          </cell>
        </row>
        <row r="23505">
          <cell r="A23505" t="str">
            <v>Data Engineer</v>
          </cell>
          <cell r="H23505">
            <v>44992.834027777782</v>
          </cell>
        </row>
        <row r="23506">
          <cell r="A23506" t="str">
            <v>Data Analyst</v>
          </cell>
          <cell r="H23506">
            <v>45043.626111111109</v>
          </cell>
        </row>
        <row r="23507">
          <cell r="A23507" t="str">
            <v>Data Engineer</v>
          </cell>
          <cell r="H23507">
            <v>45077.296527777777</v>
          </cell>
        </row>
        <row r="23508">
          <cell r="A23508" t="str">
            <v>Data Engineer</v>
          </cell>
          <cell r="H23508">
            <v>45106.691851851851</v>
          </cell>
        </row>
        <row r="23509">
          <cell r="A23509" t="str">
            <v>Data Engineer</v>
          </cell>
          <cell r="H23509">
            <v>45053.170706018522</v>
          </cell>
        </row>
        <row r="23510">
          <cell r="A23510" t="str">
            <v>Data Engineer</v>
          </cell>
          <cell r="H23510">
            <v>44998.549571759257</v>
          </cell>
        </row>
        <row r="23511">
          <cell r="A23511" t="str">
            <v>Senior Data Scientist</v>
          </cell>
          <cell r="H23511">
            <v>45044.919976851852</v>
          </cell>
        </row>
        <row r="23512">
          <cell r="A23512" t="str">
            <v>Data Analyst</v>
          </cell>
          <cell r="H23512">
            <v>45017.459317129629</v>
          </cell>
        </row>
        <row r="23513">
          <cell r="A23513" t="str">
            <v>Machine Learning Engineer</v>
          </cell>
          <cell r="H23513">
            <v>44959.708877314813</v>
          </cell>
        </row>
        <row r="23514">
          <cell r="A23514" t="str">
            <v>Senior Data Engineer</v>
          </cell>
          <cell r="H23514">
            <v>45125.171643518523</v>
          </cell>
        </row>
        <row r="23515">
          <cell r="A23515" t="str">
            <v>Data Analyst</v>
          </cell>
          <cell r="H23515">
            <v>45168.041689814818</v>
          </cell>
        </row>
        <row r="23516">
          <cell r="A23516" t="str">
            <v>Senior Data Analyst</v>
          </cell>
          <cell r="H23516">
            <v>45077.750162037039</v>
          </cell>
        </row>
        <row r="23517">
          <cell r="A23517" t="str">
            <v>Data Scientist</v>
          </cell>
          <cell r="H23517">
            <v>45078.392974537041</v>
          </cell>
        </row>
        <row r="23518">
          <cell r="A23518" t="str">
            <v>Data Scientist</v>
          </cell>
          <cell r="H23518">
            <v>45176.252534722233</v>
          </cell>
        </row>
        <row r="23519">
          <cell r="A23519" t="str">
            <v>Data Scientist</v>
          </cell>
          <cell r="H23519">
            <v>45006.723067129627</v>
          </cell>
        </row>
        <row r="23520">
          <cell r="A23520" t="str">
            <v>Data Scientist</v>
          </cell>
          <cell r="H23520">
            <v>45252.675798611112</v>
          </cell>
        </row>
        <row r="23521">
          <cell r="A23521" t="str">
            <v>Data Engineer</v>
          </cell>
          <cell r="H23521">
            <v>45258.711180555547</v>
          </cell>
        </row>
        <row r="23522">
          <cell r="A23522" t="str">
            <v>Data Analyst</v>
          </cell>
          <cell r="H23522">
            <v>44929.979189814818</v>
          </cell>
        </row>
        <row r="23523">
          <cell r="A23523" t="str">
            <v>Data Analyst</v>
          </cell>
          <cell r="H23523">
            <v>45117.624988425923</v>
          </cell>
        </row>
        <row r="23524">
          <cell r="A23524" t="str">
            <v>Data Analyst</v>
          </cell>
          <cell r="H23524">
            <v>45029.709432870368</v>
          </cell>
        </row>
        <row r="23525">
          <cell r="A23525" t="str">
            <v>Senior Data Analyst</v>
          </cell>
          <cell r="H23525">
            <v>44937.793668981481</v>
          </cell>
        </row>
        <row r="23526">
          <cell r="A23526" t="str">
            <v>Data Scientist</v>
          </cell>
          <cell r="H23526">
            <v>44978.127662037034</v>
          </cell>
        </row>
        <row r="23527">
          <cell r="A23527" t="str">
            <v>Senior Data Analyst</v>
          </cell>
          <cell r="H23527">
            <v>44931.583819444437</v>
          </cell>
        </row>
        <row r="23528">
          <cell r="A23528" t="str">
            <v>Data Scientist</v>
          </cell>
          <cell r="H23528">
            <v>44953.462337962963</v>
          </cell>
        </row>
        <row r="23529">
          <cell r="A23529" t="str">
            <v>Senior Data Analyst</v>
          </cell>
          <cell r="H23529">
            <v>45019.960381944453</v>
          </cell>
        </row>
        <row r="23530">
          <cell r="A23530" t="str">
            <v>Data Scientist</v>
          </cell>
          <cell r="H23530">
            <v>45236.799155092587</v>
          </cell>
        </row>
        <row r="23531">
          <cell r="A23531" t="str">
            <v>Data Analyst</v>
          </cell>
          <cell r="H23531">
            <v>45134.999328703707</v>
          </cell>
        </row>
        <row r="23532">
          <cell r="A23532" t="str">
            <v>Data Analyst</v>
          </cell>
          <cell r="H23532">
            <v>45267.875868055547</v>
          </cell>
        </row>
        <row r="23533">
          <cell r="A23533" t="str">
            <v>Data Analyst</v>
          </cell>
          <cell r="H23533">
            <v>45076.417847222219</v>
          </cell>
        </row>
        <row r="23534">
          <cell r="A23534" t="str">
            <v>Data Engineer</v>
          </cell>
          <cell r="H23534">
            <v>45042.69568287037</v>
          </cell>
        </row>
        <row r="23535">
          <cell r="A23535" t="str">
            <v>Senior Data Scientist</v>
          </cell>
          <cell r="H23535">
            <v>45188.001400462963</v>
          </cell>
        </row>
        <row r="23536">
          <cell r="A23536" t="str">
            <v>Data Analyst</v>
          </cell>
          <cell r="H23536">
            <v>45112.417847222219</v>
          </cell>
        </row>
        <row r="23537">
          <cell r="A23537" t="str">
            <v>Data Engineer</v>
          </cell>
          <cell r="H23537">
            <v>45093.822199074071</v>
          </cell>
        </row>
        <row r="23538">
          <cell r="A23538" t="str">
            <v>Data Analyst</v>
          </cell>
          <cell r="H23538">
            <v>45007.712592592587</v>
          </cell>
        </row>
        <row r="23539">
          <cell r="A23539" t="str">
            <v>Data Scientist</v>
          </cell>
          <cell r="H23539">
            <v>44952.296226851853</v>
          </cell>
        </row>
        <row r="23540">
          <cell r="A23540" t="str">
            <v>Data Analyst</v>
          </cell>
          <cell r="H23540">
            <v>45111.751435185193</v>
          </cell>
        </row>
        <row r="23541">
          <cell r="A23541" t="str">
            <v>Senior Data Engineer</v>
          </cell>
          <cell r="H23541">
            <v>45090.443206018521</v>
          </cell>
        </row>
        <row r="23542">
          <cell r="A23542" t="str">
            <v>Data Engineer</v>
          </cell>
          <cell r="H23542">
            <v>44938.614629629628</v>
          </cell>
        </row>
        <row r="23543">
          <cell r="A23543" t="str">
            <v>Data Scientist</v>
          </cell>
          <cell r="H23543">
            <v>45056.009699074071</v>
          </cell>
        </row>
        <row r="23544">
          <cell r="A23544" t="str">
            <v>Data Scientist</v>
          </cell>
          <cell r="H23544">
            <v>45171.378854166673</v>
          </cell>
        </row>
        <row r="23545">
          <cell r="A23545" t="str">
            <v>Senior Data Analyst</v>
          </cell>
          <cell r="H23545">
            <v>45239.833333333343</v>
          </cell>
        </row>
        <row r="23546">
          <cell r="A23546" t="str">
            <v>Data Analyst</v>
          </cell>
          <cell r="H23546">
            <v>45041.79310185185</v>
          </cell>
        </row>
        <row r="23547">
          <cell r="A23547" t="str">
            <v>Senior Data Scientist</v>
          </cell>
          <cell r="H23547">
            <v>45077.705057870371</v>
          </cell>
        </row>
        <row r="23548">
          <cell r="A23548" t="str">
            <v>Data Analyst</v>
          </cell>
          <cell r="H23548">
            <v>45131.013611111113</v>
          </cell>
        </row>
        <row r="23549">
          <cell r="A23549" t="str">
            <v>Data Scientist</v>
          </cell>
          <cell r="H23549">
            <v>44994.712337962963</v>
          </cell>
        </row>
        <row r="23550">
          <cell r="A23550" t="str">
            <v>Data Engineer</v>
          </cell>
          <cell r="H23550">
            <v>45132.880868055552</v>
          </cell>
        </row>
        <row r="23551">
          <cell r="A23551" t="str">
            <v>Data Analyst</v>
          </cell>
          <cell r="H23551">
            <v>45084.787812499999</v>
          </cell>
        </row>
        <row r="23552">
          <cell r="A23552" t="str">
            <v>Data Analyst</v>
          </cell>
          <cell r="H23552">
            <v>45165.251134259262</v>
          </cell>
        </row>
        <row r="23553">
          <cell r="A23553" t="str">
            <v>Business Analyst</v>
          </cell>
          <cell r="H23553">
            <v>45021.792523148149</v>
          </cell>
        </row>
        <row r="23554">
          <cell r="A23554" t="str">
            <v>Cloud Engineer</v>
          </cell>
          <cell r="H23554">
            <v>45226.00072916667</v>
          </cell>
        </row>
        <row r="23555">
          <cell r="A23555" t="str">
            <v>Data Analyst</v>
          </cell>
          <cell r="H23555">
            <v>45090.500289351847</v>
          </cell>
        </row>
        <row r="23556">
          <cell r="A23556" t="str">
            <v>Data Analyst</v>
          </cell>
          <cell r="H23556">
            <v>44998.498668981483</v>
          </cell>
        </row>
        <row r="23557">
          <cell r="A23557" t="str">
            <v>Data Analyst</v>
          </cell>
          <cell r="H23557">
            <v>44971.583356481482</v>
          </cell>
        </row>
        <row r="23558">
          <cell r="A23558" t="str">
            <v>Data Scientist</v>
          </cell>
          <cell r="H23558">
            <v>45133.002858796302</v>
          </cell>
        </row>
        <row r="23559">
          <cell r="A23559" t="str">
            <v>Senior Data Scientist</v>
          </cell>
          <cell r="H23559">
            <v>44934.61451388889</v>
          </cell>
        </row>
        <row r="23560">
          <cell r="A23560" t="str">
            <v>Data Scientist</v>
          </cell>
          <cell r="H23560">
            <v>44960.712442129632</v>
          </cell>
        </row>
        <row r="23561">
          <cell r="A23561" t="str">
            <v>Data Scientist</v>
          </cell>
          <cell r="H23561">
            <v>45271.408773148149</v>
          </cell>
        </row>
        <row r="23562">
          <cell r="A23562" t="str">
            <v>Senior Data Engineer</v>
          </cell>
          <cell r="H23562">
            <v>45089.770879629628</v>
          </cell>
        </row>
        <row r="23563">
          <cell r="A23563" t="str">
            <v>Data Analyst</v>
          </cell>
          <cell r="H23563">
            <v>44930.712060185193</v>
          </cell>
        </row>
        <row r="23564">
          <cell r="A23564" t="str">
            <v>Senior Data Analyst</v>
          </cell>
          <cell r="H23564">
            <v>45248.375520833331</v>
          </cell>
        </row>
        <row r="23565">
          <cell r="A23565" t="str">
            <v>Data Analyst</v>
          </cell>
          <cell r="H23565">
            <v>45199.751192129632</v>
          </cell>
        </row>
        <row r="23566">
          <cell r="A23566" t="str">
            <v>Data Analyst</v>
          </cell>
          <cell r="H23566">
            <v>45118.250740740739</v>
          </cell>
        </row>
        <row r="23567">
          <cell r="A23567" t="str">
            <v>Software Engineer</v>
          </cell>
          <cell r="H23567">
            <v>45025.681481481479</v>
          </cell>
        </row>
        <row r="23568">
          <cell r="A23568" t="str">
            <v>Data Scientist</v>
          </cell>
          <cell r="H23568">
            <v>44995.63</v>
          </cell>
        </row>
        <row r="23569">
          <cell r="A23569" t="str">
            <v>Data Scientist</v>
          </cell>
          <cell r="H23569">
            <v>45049.377662037034</v>
          </cell>
        </row>
        <row r="23570">
          <cell r="A23570" t="str">
            <v>Data Analyst</v>
          </cell>
          <cell r="H23570">
            <v>45224.981585648151</v>
          </cell>
        </row>
        <row r="23571">
          <cell r="A23571" t="str">
            <v>Data Analyst</v>
          </cell>
          <cell r="H23571">
            <v>45082.417048611111</v>
          </cell>
        </row>
        <row r="23572">
          <cell r="A23572" t="str">
            <v>Data Engineer</v>
          </cell>
          <cell r="H23572">
            <v>45097.792581018519</v>
          </cell>
        </row>
        <row r="23573">
          <cell r="A23573" t="str">
            <v>Data Engineer</v>
          </cell>
          <cell r="H23573">
            <v>45169.716527777768</v>
          </cell>
        </row>
        <row r="23574">
          <cell r="A23574" t="str">
            <v>Data Scientist</v>
          </cell>
          <cell r="H23574">
            <v>45205.984513888892</v>
          </cell>
        </row>
        <row r="23575">
          <cell r="A23575" t="str">
            <v>Senior Data Engineer</v>
          </cell>
          <cell r="H23575">
            <v>45114.551631944443</v>
          </cell>
        </row>
        <row r="23576">
          <cell r="A23576" t="str">
            <v>Data Analyst</v>
          </cell>
          <cell r="H23576">
            <v>45140.751261574071</v>
          </cell>
        </row>
        <row r="23577">
          <cell r="A23577" t="str">
            <v>Data Engineer</v>
          </cell>
          <cell r="H23577">
            <v>45057.881874999999</v>
          </cell>
        </row>
        <row r="23578">
          <cell r="A23578" t="str">
            <v>Data Scientist</v>
          </cell>
          <cell r="H23578">
            <v>45050.003078703703</v>
          </cell>
        </row>
        <row r="23579">
          <cell r="A23579" t="str">
            <v>Data Scientist</v>
          </cell>
          <cell r="H23579">
            <v>45118.275092592587</v>
          </cell>
        </row>
        <row r="23580">
          <cell r="A23580" t="str">
            <v>Data Scientist</v>
          </cell>
          <cell r="H23580">
            <v>45050.875914351847</v>
          </cell>
        </row>
        <row r="23581">
          <cell r="A23581" t="str">
            <v>Data Analyst</v>
          </cell>
          <cell r="H23581">
            <v>45089.917268518519</v>
          </cell>
        </row>
        <row r="23582">
          <cell r="A23582" t="str">
            <v>Data Analyst</v>
          </cell>
          <cell r="H23582">
            <v>45175.787187499998</v>
          </cell>
        </row>
        <row r="23583">
          <cell r="A23583" t="str">
            <v>Data Analyst</v>
          </cell>
          <cell r="H23583">
            <v>45233.875138888892</v>
          </cell>
        </row>
        <row r="23584">
          <cell r="A23584" t="str">
            <v>Data Analyst</v>
          </cell>
          <cell r="H23584">
            <v>45097.459016203713</v>
          </cell>
        </row>
        <row r="23585">
          <cell r="A23585" t="str">
            <v>Data Scientist</v>
          </cell>
          <cell r="H23585">
            <v>45146.460775462961</v>
          </cell>
        </row>
        <row r="23586">
          <cell r="A23586" t="str">
            <v>Data Scientist</v>
          </cell>
          <cell r="H23586">
            <v>44930.753622685188</v>
          </cell>
        </row>
        <row r="23587">
          <cell r="A23587" t="str">
            <v>Data Scientist</v>
          </cell>
          <cell r="H23587">
            <v>45012.712546296287</v>
          </cell>
        </row>
        <row r="23588">
          <cell r="A23588" t="str">
            <v>Data Engineer</v>
          </cell>
          <cell r="H23588">
            <v>44984.049178240741</v>
          </cell>
        </row>
        <row r="23589">
          <cell r="A23589" t="str">
            <v>Senior Data Scientist</v>
          </cell>
          <cell r="H23589">
            <v>45291.625532407408</v>
          </cell>
        </row>
        <row r="23590">
          <cell r="A23590" t="str">
            <v>Data Engineer</v>
          </cell>
          <cell r="H23590">
            <v>45279.781342592592</v>
          </cell>
        </row>
        <row r="23591">
          <cell r="A23591" t="str">
            <v>Data Analyst</v>
          </cell>
          <cell r="H23591">
            <v>44971.66810185185</v>
          </cell>
        </row>
        <row r="23592">
          <cell r="A23592" t="str">
            <v>Data Engineer</v>
          </cell>
          <cell r="H23592">
            <v>44994.077708333331</v>
          </cell>
        </row>
        <row r="23593">
          <cell r="A23593" t="str">
            <v>Senior Data Engineer</v>
          </cell>
          <cell r="H23593">
            <v>45012.622569444437</v>
          </cell>
        </row>
        <row r="23594">
          <cell r="A23594" t="str">
            <v>Data Analyst</v>
          </cell>
          <cell r="H23594">
            <v>44991.667546296303</v>
          </cell>
        </row>
        <row r="23595">
          <cell r="A23595" t="str">
            <v>Business Analyst</v>
          </cell>
          <cell r="H23595">
            <v>44953.543391203697</v>
          </cell>
        </row>
        <row r="23596">
          <cell r="A23596" t="str">
            <v>Data Scientist</v>
          </cell>
          <cell r="H23596">
            <v>45085.814571759263</v>
          </cell>
        </row>
        <row r="23597">
          <cell r="A23597" t="str">
            <v>Data Analyst</v>
          </cell>
          <cell r="H23597">
            <v>45185.167581018519</v>
          </cell>
        </row>
        <row r="23598">
          <cell r="A23598" t="str">
            <v>Data Scientist</v>
          </cell>
          <cell r="H23598">
            <v>44982.001689814817</v>
          </cell>
        </row>
        <row r="23599">
          <cell r="A23599" t="str">
            <v>Data Engineer</v>
          </cell>
          <cell r="H23599">
            <v>45020.439432870371</v>
          </cell>
        </row>
        <row r="23600">
          <cell r="A23600" t="str">
            <v>Data Engineer</v>
          </cell>
          <cell r="H23600">
            <v>45058.809594907398</v>
          </cell>
        </row>
        <row r="23601">
          <cell r="A23601" t="str">
            <v>Senior Data Analyst</v>
          </cell>
          <cell r="H23601">
            <v>45091.50037037037</v>
          </cell>
        </row>
        <row r="23602">
          <cell r="A23602" t="str">
            <v>Machine Learning Engineer</v>
          </cell>
          <cell r="H23602">
            <v>45175.776736111111</v>
          </cell>
        </row>
        <row r="23603">
          <cell r="A23603" t="str">
            <v>Senior Data Analyst</v>
          </cell>
          <cell r="H23603">
            <v>45280.333321759259</v>
          </cell>
        </row>
        <row r="23604">
          <cell r="A23604" t="str">
            <v>Data Analyst</v>
          </cell>
          <cell r="H23604">
            <v>45015.793206018519</v>
          </cell>
        </row>
        <row r="23605">
          <cell r="A23605" t="str">
            <v>Data Analyst</v>
          </cell>
          <cell r="H23605">
            <v>45219.66814814815</v>
          </cell>
        </row>
        <row r="23606">
          <cell r="A23606" t="str">
            <v>Data Analyst</v>
          </cell>
          <cell r="H23606">
            <v>45055.292060185187</v>
          </cell>
        </row>
        <row r="23607">
          <cell r="A23607" t="str">
            <v>Data Engineer</v>
          </cell>
          <cell r="H23607">
            <v>45278.96329861111</v>
          </cell>
        </row>
        <row r="23608">
          <cell r="A23608" t="str">
            <v>Data Analyst</v>
          </cell>
          <cell r="H23608">
            <v>45236.709282407413</v>
          </cell>
        </row>
        <row r="23609">
          <cell r="A23609" t="str">
            <v>Data Analyst</v>
          </cell>
          <cell r="H23609">
            <v>45008.249849537038</v>
          </cell>
        </row>
        <row r="23610">
          <cell r="A23610" t="str">
            <v>Senior Data Scientist</v>
          </cell>
          <cell r="H23610">
            <v>45247.460312499999</v>
          </cell>
        </row>
        <row r="23611">
          <cell r="A23611" t="str">
            <v>Data Analyst</v>
          </cell>
          <cell r="H23611">
            <v>45137.291805555556</v>
          </cell>
        </row>
        <row r="23612">
          <cell r="A23612" t="str">
            <v>Data Scientist</v>
          </cell>
          <cell r="H23612">
            <v>45198.043275462973</v>
          </cell>
        </row>
        <row r="23613">
          <cell r="A23613" t="str">
            <v>Data Analyst</v>
          </cell>
          <cell r="H23613">
            <v>45099.513912037037</v>
          </cell>
        </row>
        <row r="23614">
          <cell r="A23614" t="str">
            <v>Data Scientist</v>
          </cell>
          <cell r="H23614">
            <v>45034.961145833331</v>
          </cell>
        </row>
        <row r="23615">
          <cell r="A23615" t="str">
            <v>Data Analyst</v>
          </cell>
          <cell r="H23615">
            <v>45282.459016203713</v>
          </cell>
        </row>
        <row r="23616">
          <cell r="A23616" t="str">
            <v>Data Analyst</v>
          </cell>
          <cell r="H23616">
            <v>45058.001423611109</v>
          </cell>
        </row>
        <row r="23617">
          <cell r="A23617" t="str">
            <v>Data Scientist</v>
          </cell>
          <cell r="H23617">
            <v>44936.085752314822</v>
          </cell>
        </row>
        <row r="23618">
          <cell r="A23618" t="str">
            <v>Business Analyst</v>
          </cell>
          <cell r="H23618">
            <v>45063.965613425928</v>
          </cell>
        </row>
        <row r="23619">
          <cell r="A23619" t="str">
            <v>Data Scientist</v>
          </cell>
          <cell r="H23619">
            <v>45121.535694444443</v>
          </cell>
        </row>
        <row r="23620">
          <cell r="A23620" t="str">
            <v>Data Analyst</v>
          </cell>
          <cell r="H23620">
            <v>45225.544293981482</v>
          </cell>
        </row>
        <row r="23621">
          <cell r="A23621" t="str">
            <v>Data Scientist</v>
          </cell>
          <cell r="H23621">
            <v>45171.460057870368</v>
          </cell>
        </row>
        <row r="23622">
          <cell r="A23622" t="str">
            <v>Machine Learning Engineer</v>
          </cell>
          <cell r="H23622">
            <v>45248.387650462973</v>
          </cell>
        </row>
        <row r="23623">
          <cell r="A23623" t="str">
            <v>Data Analyst</v>
          </cell>
          <cell r="H23623">
            <v>45239.7500462963</v>
          </cell>
        </row>
        <row r="23624">
          <cell r="A23624" t="str">
            <v>Data Analyst</v>
          </cell>
          <cell r="H23624">
            <v>44937.668229166673</v>
          </cell>
        </row>
        <row r="23625">
          <cell r="A23625" t="str">
            <v>Senior Data Scientist</v>
          </cell>
          <cell r="H23625">
            <v>44986.68472222222</v>
          </cell>
        </row>
        <row r="23626">
          <cell r="A23626" t="str">
            <v>Senior Data Scientist</v>
          </cell>
          <cell r="H23626">
            <v>44995.546550925923</v>
          </cell>
        </row>
        <row r="23627">
          <cell r="A23627" t="str">
            <v>Data Engineer</v>
          </cell>
          <cell r="H23627">
            <v>45278.005972222221</v>
          </cell>
        </row>
        <row r="23628">
          <cell r="A23628" t="str">
            <v>Data Analyst</v>
          </cell>
          <cell r="H23628">
            <v>45282.342013888891</v>
          </cell>
        </row>
        <row r="23629">
          <cell r="A23629" t="str">
            <v>Data Scientist</v>
          </cell>
          <cell r="H23629">
            <v>45142.542488425926</v>
          </cell>
        </row>
        <row r="23630">
          <cell r="A23630" t="str">
            <v>Data Engineer</v>
          </cell>
          <cell r="H23630">
            <v>45051.889548611107</v>
          </cell>
        </row>
        <row r="23631">
          <cell r="A23631" t="str">
            <v>Data Scientist</v>
          </cell>
          <cell r="H23631">
            <v>45061.972349537027</v>
          </cell>
        </row>
        <row r="23632">
          <cell r="A23632" t="str">
            <v>Data Scientist</v>
          </cell>
          <cell r="H23632">
            <v>45134.580196759263</v>
          </cell>
        </row>
        <row r="23633">
          <cell r="A23633" t="str">
            <v>Senior Data Scientist</v>
          </cell>
          <cell r="H23633">
            <v>45229.667858796303</v>
          </cell>
        </row>
        <row r="23634">
          <cell r="A23634" t="str">
            <v>Software Engineer</v>
          </cell>
          <cell r="H23634">
            <v>44967.668900462973</v>
          </cell>
        </row>
        <row r="23635">
          <cell r="A23635" t="str">
            <v>Data Scientist</v>
          </cell>
          <cell r="H23635">
            <v>45253.293761574067</v>
          </cell>
        </row>
        <row r="23636">
          <cell r="A23636" t="str">
            <v>Senior Data Scientist</v>
          </cell>
          <cell r="H23636">
            <v>45187.987673611111</v>
          </cell>
        </row>
        <row r="23637">
          <cell r="A23637" t="str">
            <v>Senior Data Engineer</v>
          </cell>
          <cell r="H23637">
            <v>45285.994259259263</v>
          </cell>
        </row>
        <row r="23638">
          <cell r="A23638" t="str">
            <v>Data Scientist</v>
          </cell>
          <cell r="H23638">
            <v>45146.460833333331</v>
          </cell>
        </row>
        <row r="23639">
          <cell r="A23639" t="str">
            <v>Data Analyst</v>
          </cell>
          <cell r="H23639">
            <v>45022.041666666657</v>
          </cell>
        </row>
        <row r="23640">
          <cell r="A23640" t="str">
            <v>Data Analyst</v>
          </cell>
          <cell r="H23640">
            <v>45170.91678240741</v>
          </cell>
        </row>
        <row r="23641">
          <cell r="A23641" t="str">
            <v>Data Scientist</v>
          </cell>
          <cell r="H23641">
            <v>45124.861597222232</v>
          </cell>
        </row>
        <row r="23642">
          <cell r="A23642" t="str">
            <v>Data Scientist</v>
          </cell>
          <cell r="H23642">
            <v>44957.960601851853</v>
          </cell>
        </row>
        <row r="23643">
          <cell r="A23643" t="str">
            <v>Data Analyst</v>
          </cell>
          <cell r="H23643">
            <v>45248.833645833343</v>
          </cell>
        </row>
        <row r="23644">
          <cell r="A23644" t="str">
            <v>Data Engineer</v>
          </cell>
          <cell r="H23644">
            <v>45045.008946759262</v>
          </cell>
        </row>
        <row r="23645">
          <cell r="A23645" t="str">
            <v>Software Engineer</v>
          </cell>
          <cell r="H23645">
            <v>44992.318379629629</v>
          </cell>
        </row>
        <row r="23646">
          <cell r="A23646" t="str">
            <v>Senior Data Scientist</v>
          </cell>
          <cell r="H23646">
            <v>45091.335405092592</v>
          </cell>
        </row>
        <row r="23647">
          <cell r="A23647" t="str">
            <v>Data Scientist</v>
          </cell>
          <cell r="H23647">
            <v>45240.891122685192</v>
          </cell>
        </row>
        <row r="23648">
          <cell r="A23648" t="str">
            <v>Data Analyst</v>
          </cell>
          <cell r="H23648">
            <v>44972.585081018522</v>
          </cell>
        </row>
        <row r="23649">
          <cell r="A23649" t="str">
            <v>Data Scientist</v>
          </cell>
          <cell r="H23649">
            <v>45170.266956018517</v>
          </cell>
        </row>
        <row r="23650">
          <cell r="A23650" t="str">
            <v>Data Analyst</v>
          </cell>
          <cell r="H23650">
            <v>45154.875034722223</v>
          </cell>
        </row>
        <row r="23651">
          <cell r="A23651" t="str">
            <v>Data Scientist</v>
          </cell>
          <cell r="H23651">
            <v>45077.376597222217</v>
          </cell>
        </row>
        <row r="23652">
          <cell r="A23652" t="str">
            <v>Data Analyst</v>
          </cell>
          <cell r="H23652">
            <v>45199.750914351847</v>
          </cell>
        </row>
        <row r="23653">
          <cell r="A23653" t="str">
            <v>Data Scientist</v>
          </cell>
          <cell r="H23653">
            <v>44998.919560185182</v>
          </cell>
        </row>
        <row r="23654">
          <cell r="A23654" t="str">
            <v>Data Scientist</v>
          </cell>
          <cell r="H23654">
            <v>45267.87771990741</v>
          </cell>
        </row>
        <row r="23655">
          <cell r="A23655" t="str">
            <v>Data Analyst</v>
          </cell>
          <cell r="H23655">
            <v>45016.59547453704</v>
          </cell>
        </row>
        <row r="23656">
          <cell r="A23656" t="str">
            <v>Data Analyst</v>
          </cell>
          <cell r="H23656">
            <v>44995.583657407413</v>
          </cell>
        </row>
        <row r="23657">
          <cell r="A23657" t="str">
            <v>Data Engineer</v>
          </cell>
          <cell r="H23657">
            <v>44977.215694444443</v>
          </cell>
        </row>
        <row r="23658">
          <cell r="A23658" t="str">
            <v>Senior Data Engineer</v>
          </cell>
          <cell r="H23658">
            <v>45264.777789351851</v>
          </cell>
        </row>
        <row r="23659">
          <cell r="A23659" t="str">
            <v>Data Engineer</v>
          </cell>
          <cell r="H23659">
            <v>45009.641967592594</v>
          </cell>
        </row>
        <row r="23660">
          <cell r="A23660" t="str">
            <v>Software Engineer</v>
          </cell>
          <cell r="H23660">
            <v>45044.059733796297</v>
          </cell>
        </row>
        <row r="23661">
          <cell r="A23661" t="str">
            <v>Data Analyst</v>
          </cell>
          <cell r="H23661">
            <v>45041.750949074078</v>
          </cell>
        </row>
        <row r="23662">
          <cell r="A23662" t="str">
            <v>Data Analyst</v>
          </cell>
          <cell r="H23662">
            <v>45205.917523148149</v>
          </cell>
        </row>
        <row r="23663">
          <cell r="A23663" t="str">
            <v>Data Scientist</v>
          </cell>
          <cell r="H23663">
            <v>45029.253252314818</v>
          </cell>
        </row>
        <row r="23664">
          <cell r="A23664" t="str">
            <v>Business Analyst</v>
          </cell>
          <cell r="H23664">
            <v>45197.542881944442</v>
          </cell>
        </row>
        <row r="23665">
          <cell r="A23665" t="str">
            <v>Data Analyst</v>
          </cell>
          <cell r="H23665">
            <v>45063.375486111108</v>
          </cell>
        </row>
        <row r="23666">
          <cell r="A23666" t="str">
            <v>Data Scientist</v>
          </cell>
          <cell r="H23666">
            <v>45267.783379629633</v>
          </cell>
        </row>
        <row r="23667">
          <cell r="A23667" t="str">
            <v>Senior Data Engineer</v>
          </cell>
          <cell r="H23667">
            <v>44978.89466435185</v>
          </cell>
        </row>
        <row r="23668">
          <cell r="A23668" t="str">
            <v>Senior Data Analyst</v>
          </cell>
          <cell r="H23668">
            <v>44963.461354166669</v>
          </cell>
        </row>
        <row r="23669">
          <cell r="A23669" t="str">
            <v>Data Analyst</v>
          </cell>
          <cell r="H23669">
            <v>45174.500925925917</v>
          </cell>
        </row>
        <row r="23670">
          <cell r="A23670" t="str">
            <v>Data Scientist</v>
          </cell>
          <cell r="H23670">
            <v>45175.334247685183</v>
          </cell>
        </row>
        <row r="23671">
          <cell r="A23671" t="str">
            <v>Data Analyst</v>
          </cell>
          <cell r="H23671">
            <v>45211.543275462973</v>
          </cell>
        </row>
        <row r="23672">
          <cell r="A23672" t="str">
            <v>Data Analyst</v>
          </cell>
          <cell r="H23672">
            <v>45111.965810185182</v>
          </cell>
        </row>
        <row r="23673">
          <cell r="A23673" t="str">
            <v>Data Analyst</v>
          </cell>
          <cell r="H23673">
            <v>44958.829942129632</v>
          </cell>
        </row>
        <row r="23674">
          <cell r="A23674" t="str">
            <v>Data Scientist</v>
          </cell>
          <cell r="H23674">
            <v>44959.294224537043</v>
          </cell>
        </row>
        <row r="23675">
          <cell r="A23675" t="str">
            <v>Data Engineer</v>
          </cell>
          <cell r="H23675">
            <v>45027.767858796287</v>
          </cell>
        </row>
        <row r="23676">
          <cell r="A23676" t="str">
            <v>Data Analyst</v>
          </cell>
          <cell r="H23676">
            <v>45200.376030092593</v>
          </cell>
        </row>
        <row r="23677">
          <cell r="A23677" t="str">
            <v>Senior Data Scientist</v>
          </cell>
          <cell r="H23677">
            <v>44975.420081018521</v>
          </cell>
        </row>
        <row r="23678">
          <cell r="A23678" t="str">
            <v>Data Analyst</v>
          </cell>
          <cell r="H23678">
            <v>45210.315787037027</v>
          </cell>
        </row>
        <row r="23679">
          <cell r="A23679" t="str">
            <v>Data Analyst</v>
          </cell>
          <cell r="H23679">
            <v>45203.625173611108</v>
          </cell>
        </row>
        <row r="23680">
          <cell r="A23680" t="str">
            <v>Senior Data Scientist</v>
          </cell>
          <cell r="H23680">
            <v>45016.758981481478</v>
          </cell>
        </row>
        <row r="23681">
          <cell r="A23681" t="str">
            <v>Data Engineer</v>
          </cell>
          <cell r="H23681">
            <v>45009.838912037027</v>
          </cell>
        </row>
        <row r="23682">
          <cell r="A23682" t="str">
            <v>Data Analyst</v>
          </cell>
          <cell r="H23682">
            <v>45132.667488425926</v>
          </cell>
        </row>
        <row r="23683">
          <cell r="A23683" t="str">
            <v>Data Analyst</v>
          </cell>
          <cell r="H23683">
            <v>44980.709236111114</v>
          </cell>
        </row>
        <row r="23684">
          <cell r="A23684" t="str">
            <v>Senior Data Scientist</v>
          </cell>
          <cell r="H23684">
            <v>44989.335810185177</v>
          </cell>
        </row>
        <row r="23685">
          <cell r="A23685" t="str">
            <v>Senior Data Scientist</v>
          </cell>
          <cell r="H23685">
            <v>45163.086064814823</v>
          </cell>
        </row>
        <row r="23686">
          <cell r="A23686" t="str">
            <v>Data Scientist</v>
          </cell>
          <cell r="H23686">
            <v>45085.122881944437</v>
          </cell>
        </row>
        <row r="23687">
          <cell r="A23687" t="str">
            <v>Data Scientist</v>
          </cell>
          <cell r="H23687">
            <v>45211.252465277779</v>
          </cell>
        </row>
        <row r="23688">
          <cell r="A23688" t="str">
            <v>Business Analyst</v>
          </cell>
          <cell r="H23688">
            <v>45256.91678240741</v>
          </cell>
        </row>
        <row r="23689">
          <cell r="A23689" t="str">
            <v>Senior Data Engineer</v>
          </cell>
          <cell r="H23689">
            <v>45010.046226851853</v>
          </cell>
        </row>
        <row r="23690">
          <cell r="A23690" t="str">
            <v>Senior Data Engineer</v>
          </cell>
          <cell r="H23690">
            <v>45056.681689814817</v>
          </cell>
        </row>
        <row r="23691">
          <cell r="A23691" t="str">
            <v>Data Analyst</v>
          </cell>
          <cell r="H23691">
            <v>45224.667442129627</v>
          </cell>
        </row>
        <row r="23692">
          <cell r="A23692" t="str">
            <v>Data Scientist</v>
          </cell>
          <cell r="H23692">
            <v>44958.54546296296</v>
          </cell>
        </row>
        <row r="23693">
          <cell r="A23693" t="str">
            <v>Data Engineer</v>
          </cell>
          <cell r="H23693">
            <v>45089.310289351852</v>
          </cell>
        </row>
        <row r="23694">
          <cell r="A23694" t="str">
            <v>Senior Data Scientist</v>
          </cell>
          <cell r="H23694">
            <v>45033.794664351852</v>
          </cell>
        </row>
        <row r="23695">
          <cell r="A23695" t="str">
            <v>Senior Data Analyst</v>
          </cell>
          <cell r="H23695">
            <v>45234.750254629631</v>
          </cell>
        </row>
        <row r="23696">
          <cell r="A23696" t="str">
            <v>Data Analyst</v>
          </cell>
          <cell r="H23696">
            <v>44957.815520833326</v>
          </cell>
        </row>
        <row r="23697">
          <cell r="A23697" t="str">
            <v>Business Analyst</v>
          </cell>
          <cell r="H23697">
            <v>45119.542615740742</v>
          </cell>
        </row>
        <row r="23698">
          <cell r="A23698" t="str">
            <v>Data Scientist</v>
          </cell>
          <cell r="H23698">
            <v>45092.63784722222</v>
          </cell>
        </row>
        <row r="23699">
          <cell r="A23699" t="str">
            <v>Data Scientist</v>
          </cell>
          <cell r="H23699">
            <v>45040.804259259261</v>
          </cell>
        </row>
        <row r="23700">
          <cell r="A23700" t="str">
            <v>Senior Data Analyst</v>
          </cell>
          <cell r="H23700">
            <v>45133.833738425928</v>
          </cell>
        </row>
        <row r="23701">
          <cell r="A23701" t="str">
            <v>Senior Data Scientist</v>
          </cell>
          <cell r="H23701">
            <v>45187.992858796293</v>
          </cell>
        </row>
        <row r="23702">
          <cell r="A23702" t="str">
            <v>Data Scientist</v>
          </cell>
          <cell r="H23702">
            <v>45034.627291666657</v>
          </cell>
        </row>
        <row r="23703">
          <cell r="A23703" t="str">
            <v>Data Scientist</v>
          </cell>
          <cell r="H23703">
            <v>45133.462743055563</v>
          </cell>
        </row>
        <row r="23704">
          <cell r="A23704" t="str">
            <v>Data Analyst</v>
          </cell>
          <cell r="H23704">
            <v>44936.471539351849</v>
          </cell>
        </row>
        <row r="23705">
          <cell r="A23705" t="str">
            <v>Data Analyst</v>
          </cell>
          <cell r="H23705">
            <v>45083.084155092591</v>
          </cell>
        </row>
        <row r="23706">
          <cell r="A23706" t="str">
            <v>Machine Learning Engineer</v>
          </cell>
          <cell r="H23706">
            <v>44971.478715277779</v>
          </cell>
        </row>
        <row r="23707">
          <cell r="A23707" t="str">
            <v>Senior Data Analyst</v>
          </cell>
          <cell r="H23707">
            <v>44981.836631944447</v>
          </cell>
        </row>
        <row r="23708">
          <cell r="A23708" t="str">
            <v>Senior Data Scientist</v>
          </cell>
          <cell r="H23708">
            <v>45187.585543981477</v>
          </cell>
        </row>
        <row r="23709">
          <cell r="A23709" t="str">
            <v>Data Analyst</v>
          </cell>
          <cell r="H23709">
            <v>45028.084502314807</v>
          </cell>
        </row>
        <row r="23710">
          <cell r="A23710" t="str">
            <v>Data Analyst</v>
          </cell>
          <cell r="H23710">
            <v>45062.434699074067</v>
          </cell>
        </row>
        <row r="23711">
          <cell r="A23711" t="str">
            <v>Data Scientist</v>
          </cell>
          <cell r="H23711">
            <v>44988.460266203707</v>
          </cell>
        </row>
        <row r="23712">
          <cell r="A23712" t="str">
            <v>Data Analyst</v>
          </cell>
          <cell r="H23712">
            <v>44980.48578703704</v>
          </cell>
        </row>
        <row r="23713">
          <cell r="A23713" t="str">
            <v>Data Scientist</v>
          </cell>
          <cell r="H23713">
            <v>45061.018460648149</v>
          </cell>
        </row>
        <row r="23714">
          <cell r="A23714" t="str">
            <v>Data Scientist</v>
          </cell>
          <cell r="H23714">
            <v>45091.890821759262</v>
          </cell>
        </row>
        <row r="23715">
          <cell r="A23715" t="str">
            <v>Data Analyst</v>
          </cell>
          <cell r="H23715">
            <v>45170.626018518517</v>
          </cell>
        </row>
        <row r="23716">
          <cell r="A23716" t="str">
            <v>Senior Data Analyst</v>
          </cell>
          <cell r="H23716">
            <v>45114.86347222222</v>
          </cell>
        </row>
        <row r="23717">
          <cell r="A23717" t="str">
            <v>Data Scientist</v>
          </cell>
          <cell r="H23717">
            <v>45142.294016203698</v>
          </cell>
        </row>
        <row r="23718">
          <cell r="A23718" t="str">
            <v>Data Analyst</v>
          </cell>
          <cell r="H23718">
            <v>44931.792337962957</v>
          </cell>
        </row>
        <row r="23719">
          <cell r="A23719" t="str">
            <v>Data Analyst</v>
          </cell>
          <cell r="H23719">
            <v>44960.709733796299</v>
          </cell>
        </row>
        <row r="23720">
          <cell r="A23720" t="str">
            <v>Data Analyst</v>
          </cell>
          <cell r="H23720">
            <v>45134.291863425933</v>
          </cell>
        </row>
        <row r="23721">
          <cell r="A23721" t="str">
            <v>Data Scientist</v>
          </cell>
          <cell r="H23721">
            <v>45135.585648148153</v>
          </cell>
        </row>
        <row r="23722">
          <cell r="A23722" t="str">
            <v>Data Analyst</v>
          </cell>
          <cell r="H23722">
            <v>45281.416944444441</v>
          </cell>
        </row>
        <row r="23723">
          <cell r="A23723" t="str">
            <v>Data Scientist</v>
          </cell>
          <cell r="H23723">
            <v>45204.086134259262</v>
          </cell>
        </row>
        <row r="23724">
          <cell r="A23724" t="str">
            <v>Data Analyst</v>
          </cell>
          <cell r="H23724">
            <v>45149.750162037039</v>
          </cell>
        </row>
        <row r="23725">
          <cell r="A23725" t="str">
            <v>Data Scientist</v>
          </cell>
          <cell r="H23725">
            <v>45030.293842592589</v>
          </cell>
        </row>
        <row r="23726">
          <cell r="A23726" t="str">
            <v>Data Engineer</v>
          </cell>
          <cell r="H23726">
            <v>45063.984131944453</v>
          </cell>
        </row>
        <row r="23727">
          <cell r="A23727" t="str">
            <v>Data Scientist</v>
          </cell>
          <cell r="H23727">
            <v>44971.000787037039</v>
          </cell>
        </row>
        <row r="23728">
          <cell r="A23728" t="str">
            <v>Data Scientist</v>
          </cell>
          <cell r="H23728">
            <v>45226.710451388892</v>
          </cell>
        </row>
        <row r="23729">
          <cell r="A23729" t="str">
            <v>Software Engineer</v>
          </cell>
          <cell r="H23729">
            <v>45198.925416666672</v>
          </cell>
        </row>
        <row r="23730">
          <cell r="A23730" t="str">
            <v>Data Scientist</v>
          </cell>
          <cell r="H23730">
            <v>45096.530393518522</v>
          </cell>
        </row>
        <row r="23731">
          <cell r="A23731" t="str">
            <v>Senior Data Analyst</v>
          </cell>
          <cell r="H23731">
            <v>45093.542175925933</v>
          </cell>
        </row>
        <row r="23732">
          <cell r="A23732" t="str">
            <v>Data Scientist</v>
          </cell>
          <cell r="H23732">
            <v>45114.294583333343</v>
          </cell>
        </row>
        <row r="23733">
          <cell r="A23733" t="str">
            <v>Data Analyst</v>
          </cell>
          <cell r="H23733">
            <v>45180.834178240737</v>
          </cell>
        </row>
        <row r="23734">
          <cell r="A23734" t="str">
            <v>Data Analyst</v>
          </cell>
          <cell r="H23734">
            <v>45180.79278935185</v>
          </cell>
        </row>
        <row r="23735">
          <cell r="A23735" t="str">
            <v>Data Scientist</v>
          </cell>
          <cell r="H23735">
            <v>44938.761087962957</v>
          </cell>
        </row>
        <row r="23736">
          <cell r="A23736" t="str">
            <v>Data Scientist</v>
          </cell>
          <cell r="H23736">
            <v>45167.506145833337</v>
          </cell>
        </row>
        <row r="23737">
          <cell r="A23737" t="str">
            <v>Data Engineer</v>
          </cell>
          <cell r="H23737">
            <v>44985.859571759262</v>
          </cell>
        </row>
        <row r="23738">
          <cell r="A23738" t="str">
            <v>Machine Learning Engineer</v>
          </cell>
          <cell r="H23738">
            <v>44992.518761574072</v>
          </cell>
        </row>
        <row r="23739">
          <cell r="A23739" t="str">
            <v>Data Analyst</v>
          </cell>
          <cell r="H23739">
            <v>45178.667083333326</v>
          </cell>
        </row>
        <row r="23740">
          <cell r="A23740" t="str">
            <v>Data Analyst</v>
          </cell>
          <cell r="H23740">
            <v>45028.250381944446</v>
          </cell>
        </row>
        <row r="23741">
          <cell r="A23741" t="str">
            <v>Senior Data Scientist</v>
          </cell>
          <cell r="H23741">
            <v>45200.760462962957</v>
          </cell>
        </row>
        <row r="23742">
          <cell r="A23742" t="str">
            <v>Data Engineer</v>
          </cell>
          <cell r="H23742">
            <v>45027.785879629628</v>
          </cell>
        </row>
        <row r="23743">
          <cell r="A23743" t="str">
            <v>Data Engineer</v>
          </cell>
          <cell r="H23743">
            <v>44994.634270833332</v>
          </cell>
        </row>
        <row r="23744">
          <cell r="A23744" t="str">
            <v>Business Analyst</v>
          </cell>
          <cell r="H23744">
            <v>45271.992488425924</v>
          </cell>
        </row>
        <row r="23745">
          <cell r="A23745" t="str">
            <v>Data Analyst</v>
          </cell>
          <cell r="H23745">
            <v>44952.719155092593</v>
          </cell>
        </row>
        <row r="23746">
          <cell r="A23746" t="str">
            <v>Data Analyst</v>
          </cell>
          <cell r="H23746">
            <v>45158.746851851851</v>
          </cell>
        </row>
        <row r="23747">
          <cell r="A23747" t="str">
            <v>Data Analyst</v>
          </cell>
          <cell r="H23747">
            <v>45218.60633101852</v>
          </cell>
        </row>
        <row r="23748">
          <cell r="A23748" t="str">
            <v>Data Scientist</v>
          </cell>
          <cell r="H23748">
            <v>45146.460960648154</v>
          </cell>
        </row>
        <row r="23749">
          <cell r="A23749" t="str">
            <v>Data Analyst</v>
          </cell>
          <cell r="H23749">
            <v>45101.627013888887</v>
          </cell>
        </row>
        <row r="23750">
          <cell r="A23750" t="str">
            <v>Data Analyst</v>
          </cell>
          <cell r="H23750">
            <v>45024.001111111109</v>
          </cell>
        </row>
        <row r="23751">
          <cell r="A23751" t="str">
            <v>Data Scientist</v>
          </cell>
          <cell r="H23751">
            <v>44933.003657407397</v>
          </cell>
        </row>
        <row r="23752">
          <cell r="A23752" t="str">
            <v>Senior Data Analyst</v>
          </cell>
          <cell r="H23752">
            <v>44936.638206018521</v>
          </cell>
        </row>
        <row r="23753">
          <cell r="A23753" t="str">
            <v>Data Analyst</v>
          </cell>
          <cell r="H23753">
            <v>44973.708668981482</v>
          </cell>
        </row>
        <row r="23754">
          <cell r="A23754" t="str">
            <v>Data Scientist</v>
          </cell>
          <cell r="H23754">
            <v>45071.627662037034</v>
          </cell>
        </row>
        <row r="23755">
          <cell r="A23755" t="str">
            <v>Data Analyst</v>
          </cell>
          <cell r="H23755">
            <v>45091.916967592602</v>
          </cell>
        </row>
        <row r="23756">
          <cell r="A23756" t="str">
            <v>Senior Data Analyst</v>
          </cell>
          <cell r="H23756">
            <v>44964.792905092603</v>
          </cell>
        </row>
        <row r="23757">
          <cell r="A23757" t="str">
            <v>Data Scientist</v>
          </cell>
          <cell r="H23757">
            <v>45185.500243055547</v>
          </cell>
        </row>
        <row r="23758">
          <cell r="A23758" t="str">
            <v>Data Analyst</v>
          </cell>
          <cell r="H23758">
            <v>45111.344930555562</v>
          </cell>
        </row>
        <row r="23759">
          <cell r="A23759" t="str">
            <v>Data Engineer</v>
          </cell>
          <cell r="H23759">
            <v>45014.620439814818</v>
          </cell>
        </row>
        <row r="23760">
          <cell r="A23760" t="str">
            <v>Senior Data Scientist</v>
          </cell>
          <cell r="H23760">
            <v>45277.293321759258</v>
          </cell>
        </row>
        <row r="23761">
          <cell r="A23761" t="str">
            <v>Data Scientist</v>
          </cell>
          <cell r="H23761">
            <v>45190.708321759259</v>
          </cell>
        </row>
        <row r="23762">
          <cell r="A23762" t="str">
            <v>Data Analyst</v>
          </cell>
          <cell r="H23762">
            <v>45161.250879629632</v>
          </cell>
        </row>
        <row r="23763">
          <cell r="A23763" t="str">
            <v>Data Analyst</v>
          </cell>
          <cell r="H23763">
            <v>45017.514386574083</v>
          </cell>
        </row>
        <row r="23764">
          <cell r="A23764" t="str">
            <v>Data Engineer</v>
          </cell>
          <cell r="H23764">
            <v>45005.527557870373</v>
          </cell>
        </row>
        <row r="23765">
          <cell r="A23765" t="str">
            <v>Data Scientist</v>
          </cell>
          <cell r="H23765">
            <v>44941.710335648153</v>
          </cell>
        </row>
        <row r="23766">
          <cell r="A23766" t="str">
            <v>Data Scientist</v>
          </cell>
          <cell r="H23766">
            <v>45160.335613425923</v>
          </cell>
        </row>
        <row r="23767">
          <cell r="A23767" t="str">
            <v>Data Analyst</v>
          </cell>
          <cell r="H23767">
            <v>45145.542766203696</v>
          </cell>
        </row>
        <row r="23768">
          <cell r="A23768" t="str">
            <v>Data Analyst</v>
          </cell>
          <cell r="H23768">
            <v>45277.125925925917</v>
          </cell>
        </row>
        <row r="23769">
          <cell r="A23769" t="str">
            <v>Data Analyst</v>
          </cell>
          <cell r="H23769">
            <v>45261.488206018519</v>
          </cell>
        </row>
        <row r="23770">
          <cell r="A23770" t="str">
            <v>Data Scientist</v>
          </cell>
          <cell r="H23770">
            <v>45121.286053240743</v>
          </cell>
        </row>
        <row r="23771">
          <cell r="A23771" t="str">
            <v>Data Scientist</v>
          </cell>
          <cell r="H23771">
            <v>45101.295578703714</v>
          </cell>
        </row>
        <row r="23772">
          <cell r="A23772" t="str">
            <v>Data Scientist</v>
          </cell>
          <cell r="H23772">
            <v>45218.127118055563</v>
          </cell>
        </row>
        <row r="23773">
          <cell r="A23773" t="str">
            <v>Data Scientist</v>
          </cell>
          <cell r="H23773">
            <v>45007.466053240743</v>
          </cell>
        </row>
        <row r="23774">
          <cell r="A23774" t="str">
            <v>Business Analyst</v>
          </cell>
          <cell r="H23774">
            <v>45120.667245370372</v>
          </cell>
        </row>
        <row r="23775">
          <cell r="A23775" t="str">
            <v>Senior Data Scientist</v>
          </cell>
          <cell r="H23775">
            <v>45080.523587962962</v>
          </cell>
        </row>
        <row r="23776">
          <cell r="A23776" t="str">
            <v>Data Scientist</v>
          </cell>
          <cell r="H23776">
            <v>45214.576805555553</v>
          </cell>
        </row>
        <row r="23777">
          <cell r="A23777" t="str">
            <v>Data Analyst</v>
          </cell>
          <cell r="H23777">
            <v>45262.500648148147</v>
          </cell>
        </row>
        <row r="23778">
          <cell r="A23778" t="str">
            <v>Senior Data Scientist</v>
          </cell>
          <cell r="H23778">
            <v>44995.779965277783</v>
          </cell>
        </row>
        <row r="23779">
          <cell r="A23779" t="str">
            <v>Data Engineer</v>
          </cell>
          <cell r="H23779">
            <v>44999.507025462961</v>
          </cell>
        </row>
        <row r="23780">
          <cell r="A23780" t="str">
            <v>Data Engineer</v>
          </cell>
          <cell r="H23780">
            <v>44994.814872685187</v>
          </cell>
        </row>
        <row r="23781">
          <cell r="A23781" t="str">
            <v>Senior Data Engineer</v>
          </cell>
          <cell r="H23781">
            <v>44964.634259259263</v>
          </cell>
        </row>
        <row r="23782">
          <cell r="A23782" t="str">
            <v>Data Analyst</v>
          </cell>
          <cell r="H23782">
            <v>45160.795474537037</v>
          </cell>
        </row>
        <row r="23783">
          <cell r="A23783" t="str">
            <v>Data Analyst</v>
          </cell>
          <cell r="H23783">
            <v>44967.580706018518</v>
          </cell>
        </row>
        <row r="23784">
          <cell r="A23784" t="str">
            <v>Data Engineer</v>
          </cell>
          <cell r="H23784">
            <v>45091.841828703713</v>
          </cell>
        </row>
        <row r="23785">
          <cell r="A23785" t="str">
            <v>Machine Learning Engineer</v>
          </cell>
          <cell r="H23785">
            <v>45223.549467592587</v>
          </cell>
        </row>
        <row r="23786">
          <cell r="A23786" t="str">
            <v>Data Engineer</v>
          </cell>
          <cell r="H23786">
            <v>45280.38921296296</v>
          </cell>
        </row>
        <row r="23787">
          <cell r="A23787" t="str">
            <v>Data Scientist</v>
          </cell>
          <cell r="H23787">
            <v>45198.294340277767</v>
          </cell>
        </row>
        <row r="23788">
          <cell r="A23788" t="str">
            <v>Senior Data Engineer</v>
          </cell>
          <cell r="H23788">
            <v>45118.048657407409</v>
          </cell>
        </row>
        <row r="23789">
          <cell r="A23789" t="str">
            <v>Data Scientist</v>
          </cell>
          <cell r="H23789">
            <v>45147.710960648154</v>
          </cell>
        </row>
        <row r="23790">
          <cell r="A23790" t="str">
            <v>Senior Data Analyst</v>
          </cell>
          <cell r="H23790">
            <v>44951.589421296303</v>
          </cell>
        </row>
        <row r="23791">
          <cell r="A23791" t="str">
            <v>Data Scientist</v>
          </cell>
          <cell r="H23791">
            <v>45083.627615740741</v>
          </cell>
        </row>
        <row r="23792">
          <cell r="A23792" t="str">
            <v>Machine Learning Engineer</v>
          </cell>
          <cell r="H23792">
            <v>45183.251620370371</v>
          </cell>
        </row>
        <row r="23793">
          <cell r="A23793" t="str">
            <v>Senior Data Scientist</v>
          </cell>
          <cell r="H23793">
            <v>45157.294131944444</v>
          </cell>
        </row>
        <row r="23794">
          <cell r="A23794" t="str">
            <v>Data Analyst</v>
          </cell>
          <cell r="H23794">
            <v>45135.375231481477</v>
          </cell>
        </row>
        <row r="23795">
          <cell r="A23795" t="str">
            <v>Data Engineer</v>
          </cell>
          <cell r="H23795">
            <v>45159.38957175926</v>
          </cell>
        </row>
        <row r="23796">
          <cell r="A23796" t="str">
            <v>Data Analyst</v>
          </cell>
          <cell r="H23796">
            <v>45174.667326388888</v>
          </cell>
        </row>
        <row r="23797">
          <cell r="A23797" t="str">
            <v>Data Engineer</v>
          </cell>
          <cell r="H23797">
            <v>44944.353078703702</v>
          </cell>
        </row>
        <row r="23798">
          <cell r="A23798" t="str">
            <v>Data Engineer</v>
          </cell>
          <cell r="H23798">
            <v>45132.79619212963</v>
          </cell>
        </row>
        <row r="23799">
          <cell r="A23799" t="str">
            <v>Data Scientist</v>
          </cell>
          <cell r="H23799">
            <v>45195.793865740743</v>
          </cell>
        </row>
        <row r="23800">
          <cell r="A23800" t="str">
            <v>Data Analyst</v>
          </cell>
          <cell r="H23800">
            <v>45078.292488425926</v>
          </cell>
        </row>
        <row r="23801">
          <cell r="A23801" t="str">
            <v>Data Analyst</v>
          </cell>
          <cell r="H23801">
            <v>45214.252071759263</v>
          </cell>
        </row>
        <row r="23802">
          <cell r="A23802" t="str">
            <v>Data Analyst</v>
          </cell>
          <cell r="H23802">
            <v>45287.543009259258</v>
          </cell>
        </row>
        <row r="23803">
          <cell r="A23803" t="str">
            <v>Data Analyst</v>
          </cell>
          <cell r="H23803">
            <v>45187.083854166667</v>
          </cell>
        </row>
        <row r="23804">
          <cell r="A23804" t="str">
            <v>Data Analyst</v>
          </cell>
          <cell r="H23804">
            <v>45173.583611111113</v>
          </cell>
        </row>
        <row r="23805">
          <cell r="A23805" t="str">
            <v>Data Engineer</v>
          </cell>
          <cell r="H23805">
            <v>45124.545810185176</v>
          </cell>
        </row>
        <row r="23806">
          <cell r="A23806" t="str">
            <v>Senior Data Scientist</v>
          </cell>
          <cell r="H23806">
            <v>45252.029803240737</v>
          </cell>
        </row>
        <row r="23807">
          <cell r="A23807" t="str">
            <v>Data Scientist</v>
          </cell>
          <cell r="H23807">
            <v>45101.652002314811</v>
          </cell>
        </row>
        <row r="23808">
          <cell r="A23808" t="str">
            <v>Data Scientist</v>
          </cell>
          <cell r="H23808">
            <v>45190.418819444443</v>
          </cell>
        </row>
        <row r="23809">
          <cell r="A23809" t="str">
            <v>Data Analyst</v>
          </cell>
          <cell r="H23809">
            <v>45083.500659722216</v>
          </cell>
        </row>
        <row r="23810">
          <cell r="A23810" t="str">
            <v>Data Analyst</v>
          </cell>
          <cell r="H23810">
            <v>45013.834907407407</v>
          </cell>
        </row>
        <row r="23811">
          <cell r="A23811" t="str">
            <v>Data Analyst</v>
          </cell>
          <cell r="H23811">
            <v>45016.42015046296</v>
          </cell>
        </row>
        <row r="23812">
          <cell r="A23812" t="str">
            <v>Senior Data Scientist</v>
          </cell>
          <cell r="H23812">
            <v>45167.503449074073</v>
          </cell>
        </row>
        <row r="23813">
          <cell r="A23813" t="str">
            <v>Data Scientist</v>
          </cell>
          <cell r="H23813">
            <v>44965.998252314806</v>
          </cell>
        </row>
        <row r="23814">
          <cell r="A23814" t="str">
            <v>Data Scientist</v>
          </cell>
          <cell r="H23814">
            <v>45189.626782407409</v>
          </cell>
        </row>
        <row r="23815">
          <cell r="A23815" t="str">
            <v>Data Engineer</v>
          </cell>
          <cell r="H23815">
            <v>44927.97760416667</v>
          </cell>
        </row>
        <row r="23816">
          <cell r="A23816" t="str">
            <v>Data Scientist</v>
          </cell>
          <cell r="H23816">
            <v>45242.417569444442</v>
          </cell>
        </row>
        <row r="23817">
          <cell r="A23817" t="str">
            <v>Data Engineer</v>
          </cell>
          <cell r="H23817">
            <v>45125.419108796297</v>
          </cell>
        </row>
        <row r="23818">
          <cell r="A23818" t="str">
            <v>Data Analyst</v>
          </cell>
          <cell r="H23818">
            <v>45164.666956018518</v>
          </cell>
        </row>
        <row r="23819">
          <cell r="A23819" t="str">
            <v>Data Analyst</v>
          </cell>
          <cell r="H23819">
            <v>45006.971689814818</v>
          </cell>
        </row>
        <row r="23820">
          <cell r="A23820" t="str">
            <v>Senior Data Scientist</v>
          </cell>
          <cell r="H23820">
            <v>44989.835717592592</v>
          </cell>
        </row>
        <row r="23821">
          <cell r="A23821" t="str">
            <v>Data Analyst</v>
          </cell>
          <cell r="H23821">
            <v>45156.709004629629</v>
          </cell>
        </row>
        <row r="23822">
          <cell r="A23822" t="str">
            <v>Data Engineer</v>
          </cell>
          <cell r="H23822">
            <v>45041.388113425928</v>
          </cell>
        </row>
        <row r="23823">
          <cell r="A23823" t="str">
            <v>Senior Data Engineer</v>
          </cell>
          <cell r="H23823">
            <v>45127.958460648151</v>
          </cell>
        </row>
        <row r="23824">
          <cell r="A23824" t="str">
            <v>Data Analyst</v>
          </cell>
          <cell r="H23824">
            <v>45177.751481481479</v>
          </cell>
        </row>
        <row r="23825">
          <cell r="A23825" t="str">
            <v>Data Scientist</v>
          </cell>
          <cell r="H23825">
            <v>45235.801400462973</v>
          </cell>
        </row>
        <row r="23826">
          <cell r="A23826" t="str">
            <v>Business Analyst</v>
          </cell>
          <cell r="H23826">
            <v>45107.792638888888</v>
          </cell>
        </row>
        <row r="23827">
          <cell r="A23827" t="str">
            <v>Data Analyst</v>
          </cell>
          <cell r="H23827">
            <v>45258.883356481478</v>
          </cell>
        </row>
        <row r="23828">
          <cell r="A23828" t="str">
            <v>Data Analyst</v>
          </cell>
          <cell r="H23828">
            <v>45144.875787037039</v>
          </cell>
        </row>
        <row r="23829">
          <cell r="A23829" t="str">
            <v>Data Scientist</v>
          </cell>
          <cell r="H23829">
            <v>44979.45952546296</v>
          </cell>
        </row>
        <row r="23830">
          <cell r="A23830" t="str">
            <v>Data Scientist</v>
          </cell>
          <cell r="H23830">
            <v>45140.336122685178</v>
          </cell>
        </row>
        <row r="23831">
          <cell r="A23831" t="str">
            <v>Data Analyst</v>
          </cell>
          <cell r="H23831">
            <v>45009.334722222222</v>
          </cell>
        </row>
        <row r="23832">
          <cell r="A23832" t="str">
            <v>Data Analyst</v>
          </cell>
          <cell r="H23832">
            <v>45105.586956018517</v>
          </cell>
        </row>
        <row r="23833">
          <cell r="A23833" t="str">
            <v>Data Analyst</v>
          </cell>
          <cell r="H23833">
            <v>45274.606886574067</v>
          </cell>
        </row>
        <row r="23834">
          <cell r="A23834" t="str">
            <v>Software Engineer</v>
          </cell>
          <cell r="H23834">
            <v>44973.792349537027</v>
          </cell>
        </row>
        <row r="23835">
          <cell r="A23835" t="str">
            <v>Data Analyst</v>
          </cell>
          <cell r="H23835">
            <v>45188.833368055559</v>
          </cell>
        </row>
        <row r="23836">
          <cell r="A23836" t="str">
            <v>Data Analyst</v>
          </cell>
          <cell r="H23836">
            <v>45085.083715277768</v>
          </cell>
        </row>
        <row r="23837">
          <cell r="A23837" t="str">
            <v>Senior Data Analyst</v>
          </cell>
          <cell r="H23837">
            <v>45183.916967592602</v>
          </cell>
        </row>
        <row r="23838">
          <cell r="A23838" t="str">
            <v>Data Analyst</v>
          </cell>
          <cell r="H23838">
            <v>45063.792442129627</v>
          </cell>
        </row>
        <row r="23839">
          <cell r="A23839" t="str">
            <v>Data Engineer</v>
          </cell>
          <cell r="H23839">
            <v>45188.00172453704</v>
          </cell>
        </row>
        <row r="23840">
          <cell r="A23840" t="str">
            <v>Data Scientist</v>
          </cell>
          <cell r="H23840">
            <v>44955.75403935185</v>
          </cell>
        </row>
        <row r="23841">
          <cell r="A23841" t="str">
            <v>Data Scientist</v>
          </cell>
          <cell r="H23841">
            <v>45232.779224537036</v>
          </cell>
        </row>
        <row r="23842">
          <cell r="A23842" t="str">
            <v>Senior Data Scientist</v>
          </cell>
          <cell r="H23842">
            <v>45128.293113425927</v>
          </cell>
        </row>
        <row r="23843">
          <cell r="A23843" t="str">
            <v>Senior Data Scientist</v>
          </cell>
          <cell r="H23843">
            <v>44949.46130787037</v>
          </cell>
        </row>
        <row r="23844">
          <cell r="A23844" t="str">
            <v>Software Engineer</v>
          </cell>
          <cell r="H23844">
            <v>45198.278969907413</v>
          </cell>
        </row>
        <row r="23845">
          <cell r="A23845" t="str">
            <v>Data Engineer</v>
          </cell>
          <cell r="H23845">
            <v>45127.711967592593</v>
          </cell>
        </row>
        <row r="23846">
          <cell r="A23846" t="str">
            <v>Data Scientist</v>
          </cell>
          <cell r="H23846">
            <v>44951.830509259264</v>
          </cell>
        </row>
        <row r="23847">
          <cell r="A23847" t="str">
            <v>Data Analyst</v>
          </cell>
          <cell r="H23847">
            <v>44931.001018518517</v>
          </cell>
        </row>
        <row r="23848">
          <cell r="A23848" t="str">
            <v>Data Engineer</v>
          </cell>
          <cell r="H23848">
            <v>45002.126840277779</v>
          </cell>
        </row>
        <row r="23849">
          <cell r="A23849" t="str">
            <v>Data Scientist</v>
          </cell>
          <cell r="H23849">
            <v>45229.293865740743</v>
          </cell>
        </row>
        <row r="23850">
          <cell r="A23850" t="str">
            <v>Senior Data Scientist</v>
          </cell>
          <cell r="H23850">
            <v>45008.556793981479</v>
          </cell>
        </row>
        <row r="23851">
          <cell r="A23851" t="str">
            <v>Data Analyst</v>
          </cell>
          <cell r="H23851">
            <v>45213.010324074072</v>
          </cell>
        </row>
        <row r="23852">
          <cell r="A23852" t="str">
            <v>Data Analyst</v>
          </cell>
          <cell r="H23852">
            <v>45015.291666666657</v>
          </cell>
        </row>
        <row r="23853">
          <cell r="A23853" t="str">
            <v>Data Scientist</v>
          </cell>
          <cell r="H23853">
            <v>45209.388136574067</v>
          </cell>
        </row>
        <row r="23854">
          <cell r="A23854" t="str">
            <v>Data Engineer</v>
          </cell>
          <cell r="H23854">
            <v>45155.839861111112</v>
          </cell>
        </row>
        <row r="23855">
          <cell r="A23855" t="str">
            <v>Data Scientist</v>
          </cell>
          <cell r="H23855">
            <v>45190.394733796304</v>
          </cell>
        </row>
        <row r="23856">
          <cell r="A23856" t="str">
            <v>Data Scientist</v>
          </cell>
          <cell r="H23856">
            <v>45187.98709490741</v>
          </cell>
        </row>
        <row r="23857">
          <cell r="A23857" t="str">
            <v>Senior Data Scientist</v>
          </cell>
          <cell r="H23857">
            <v>45013.754942129628</v>
          </cell>
        </row>
        <row r="23858">
          <cell r="A23858" t="str">
            <v>Senior Data Analyst</v>
          </cell>
          <cell r="H23858">
            <v>45266.959791666668</v>
          </cell>
        </row>
        <row r="23859">
          <cell r="A23859" t="str">
            <v>Data Analyst</v>
          </cell>
          <cell r="H23859">
            <v>44930.019884259258</v>
          </cell>
        </row>
        <row r="23860">
          <cell r="A23860" t="str">
            <v>Data Analyst</v>
          </cell>
          <cell r="H23860">
            <v>45057.416712962957</v>
          </cell>
        </row>
        <row r="23861">
          <cell r="A23861" t="str">
            <v>Data Engineer</v>
          </cell>
          <cell r="H23861">
            <v>45269.087037037039</v>
          </cell>
        </row>
        <row r="23862">
          <cell r="A23862" t="str">
            <v>Data Engineer</v>
          </cell>
          <cell r="H23862">
            <v>45008.256516203714</v>
          </cell>
        </row>
        <row r="23863">
          <cell r="A23863" t="str">
            <v>Business Analyst</v>
          </cell>
          <cell r="H23863">
            <v>44971.459120370368</v>
          </cell>
        </row>
        <row r="23864">
          <cell r="A23864" t="str">
            <v>Data Engineer</v>
          </cell>
          <cell r="H23864">
            <v>45189.594942129632</v>
          </cell>
        </row>
        <row r="23865">
          <cell r="A23865" t="str">
            <v>Senior Data Analyst</v>
          </cell>
          <cell r="H23865">
            <v>44966.695740740739</v>
          </cell>
        </row>
        <row r="23866">
          <cell r="A23866" t="str">
            <v>Data Scientist</v>
          </cell>
          <cell r="H23866">
            <v>45134.170902777783</v>
          </cell>
        </row>
        <row r="23867">
          <cell r="A23867" t="str">
            <v>Data Analyst</v>
          </cell>
          <cell r="H23867">
            <v>45031.416666666657</v>
          </cell>
        </row>
        <row r="23868">
          <cell r="A23868" t="str">
            <v>Machine Learning Engineer</v>
          </cell>
          <cell r="H23868">
            <v>44929.993009259262</v>
          </cell>
        </row>
        <row r="23869">
          <cell r="A23869" t="str">
            <v>Senior Data Analyst</v>
          </cell>
          <cell r="H23869">
            <v>45089.792129629634</v>
          </cell>
        </row>
        <row r="23870">
          <cell r="A23870" t="str">
            <v>Senior Data Scientist</v>
          </cell>
          <cell r="H23870">
            <v>45086.335069444453</v>
          </cell>
        </row>
        <row r="23871">
          <cell r="A23871" t="str">
            <v>Data Scientist</v>
          </cell>
          <cell r="H23871">
            <v>45187.992835648147</v>
          </cell>
        </row>
        <row r="23872">
          <cell r="A23872" t="str">
            <v>Data Analyst</v>
          </cell>
          <cell r="H23872">
            <v>45215.375127314823</v>
          </cell>
        </row>
        <row r="23873">
          <cell r="A23873" t="str">
            <v>Data Engineer</v>
          </cell>
          <cell r="H23873">
            <v>45014.565289351849</v>
          </cell>
        </row>
        <row r="23874">
          <cell r="A23874" t="str">
            <v>Data Analyst</v>
          </cell>
          <cell r="H23874">
            <v>45260.708437499998</v>
          </cell>
        </row>
        <row r="23875">
          <cell r="A23875" t="str">
            <v>Data Engineer</v>
          </cell>
          <cell r="H23875">
            <v>45176.655416666668</v>
          </cell>
        </row>
        <row r="23876">
          <cell r="A23876" t="str">
            <v>Data Scientist</v>
          </cell>
          <cell r="H23876">
            <v>45212.002291666657</v>
          </cell>
        </row>
        <row r="23877">
          <cell r="A23877" t="str">
            <v>Senior Data Analyst</v>
          </cell>
          <cell r="H23877">
            <v>45188.250520833331</v>
          </cell>
        </row>
        <row r="23878">
          <cell r="A23878" t="str">
            <v>Data Analyst</v>
          </cell>
          <cell r="H23878">
            <v>45117.816817129627</v>
          </cell>
        </row>
        <row r="23879">
          <cell r="A23879" t="str">
            <v>Data Analyst</v>
          </cell>
          <cell r="H23879">
            <v>45194.98537037037</v>
          </cell>
        </row>
        <row r="23880">
          <cell r="A23880" t="str">
            <v>Data Analyst</v>
          </cell>
          <cell r="H23880">
            <v>45132.708425925928</v>
          </cell>
        </row>
        <row r="23881">
          <cell r="A23881" t="str">
            <v>Data Analyst</v>
          </cell>
          <cell r="H23881">
            <v>44931.042557870373</v>
          </cell>
        </row>
        <row r="23882">
          <cell r="A23882" t="str">
            <v>Data Analyst</v>
          </cell>
          <cell r="H23882">
            <v>45172.459085648137</v>
          </cell>
        </row>
        <row r="23883">
          <cell r="A23883" t="str">
            <v>Data Analyst</v>
          </cell>
          <cell r="H23883">
            <v>45163.58421296296</v>
          </cell>
        </row>
        <row r="23884">
          <cell r="A23884" t="str">
            <v>Data Scientist</v>
          </cell>
          <cell r="H23884">
            <v>45117.995358796303</v>
          </cell>
        </row>
        <row r="23885">
          <cell r="A23885" t="str">
            <v>Data Scientist</v>
          </cell>
          <cell r="H23885">
            <v>45285.376157407409</v>
          </cell>
        </row>
        <row r="23886">
          <cell r="A23886" t="str">
            <v>Business Analyst</v>
          </cell>
          <cell r="H23886">
            <v>45247.626736111109</v>
          </cell>
        </row>
        <row r="23887">
          <cell r="A23887" t="str">
            <v>Data Scientist</v>
          </cell>
          <cell r="H23887">
            <v>44937.253587962958</v>
          </cell>
        </row>
        <row r="23888">
          <cell r="A23888" t="str">
            <v>Data Analyst</v>
          </cell>
          <cell r="H23888">
            <v>45042.291574074072</v>
          </cell>
        </row>
        <row r="23889">
          <cell r="A23889" t="str">
            <v>Data Scientist</v>
          </cell>
          <cell r="H23889">
            <v>44937.071064814823</v>
          </cell>
        </row>
        <row r="23890">
          <cell r="A23890" t="str">
            <v>Business Analyst</v>
          </cell>
          <cell r="H23890">
            <v>45200.994780092587</v>
          </cell>
        </row>
        <row r="23891">
          <cell r="A23891" t="str">
            <v>Data Analyst</v>
          </cell>
          <cell r="H23891">
            <v>45245.833495370367</v>
          </cell>
        </row>
        <row r="23892">
          <cell r="A23892" t="str">
            <v>Software Engineer</v>
          </cell>
          <cell r="H23892">
            <v>44991.010162037041</v>
          </cell>
        </row>
        <row r="23893">
          <cell r="A23893" t="str">
            <v>Data Scientist</v>
          </cell>
          <cell r="H23893">
            <v>44966.295092592591</v>
          </cell>
        </row>
        <row r="23894">
          <cell r="A23894" t="str">
            <v>Data Analyst</v>
          </cell>
          <cell r="H23894">
            <v>44930.584965277783</v>
          </cell>
        </row>
        <row r="23895">
          <cell r="A23895" t="str">
            <v>Data Analyst</v>
          </cell>
          <cell r="H23895">
            <v>45173.936400462961</v>
          </cell>
        </row>
        <row r="23896">
          <cell r="A23896" t="str">
            <v>Data Engineer</v>
          </cell>
          <cell r="H23896">
            <v>44971.938877314817</v>
          </cell>
        </row>
        <row r="23897">
          <cell r="A23897" t="str">
            <v>Data Analyst</v>
          </cell>
          <cell r="H23897">
            <v>45060.625011574077</v>
          </cell>
        </row>
        <row r="23898">
          <cell r="A23898" t="str">
            <v>Senior Data Engineer</v>
          </cell>
          <cell r="H23898">
            <v>45100.249930555547</v>
          </cell>
        </row>
        <row r="23899">
          <cell r="A23899" t="str">
            <v>Data Analyst</v>
          </cell>
          <cell r="H23899">
            <v>45281.739560185182</v>
          </cell>
        </row>
        <row r="23900">
          <cell r="A23900" t="str">
            <v>Senior Data Scientist</v>
          </cell>
          <cell r="H23900">
            <v>44973.878738425927</v>
          </cell>
        </row>
        <row r="23901">
          <cell r="A23901" t="str">
            <v>Data Engineer</v>
          </cell>
          <cell r="H23901">
            <v>45101.352650462963</v>
          </cell>
        </row>
        <row r="23902">
          <cell r="A23902" t="str">
            <v>Data Analyst</v>
          </cell>
          <cell r="H23902">
            <v>45212.80196759259</v>
          </cell>
        </row>
        <row r="23903">
          <cell r="A23903" t="str">
            <v>Data Scientist</v>
          </cell>
          <cell r="H23903">
            <v>45178.251527777778</v>
          </cell>
        </row>
        <row r="23904">
          <cell r="A23904" t="str">
            <v>Data Analyst</v>
          </cell>
          <cell r="H23904">
            <v>45211.335266203707</v>
          </cell>
        </row>
        <row r="23905">
          <cell r="A23905" t="str">
            <v>Senior Data Scientist</v>
          </cell>
          <cell r="H23905">
            <v>44991.810601851852</v>
          </cell>
        </row>
        <row r="23906">
          <cell r="A23906" t="str">
            <v>Data Engineer</v>
          </cell>
          <cell r="H23906">
            <v>45063.809178240743</v>
          </cell>
        </row>
        <row r="23907">
          <cell r="A23907" t="str">
            <v>Data Scientist</v>
          </cell>
          <cell r="H23907">
            <v>45181.753703703696</v>
          </cell>
        </row>
        <row r="23908">
          <cell r="A23908" t="str">
            <v>Data Analyst</v>
          </cell>
          <cell r="H23908">
            <v>45175.000127314823</v>
          </cell>
        </row>
        <row r="23909">
          <cell r="A23909" t="str">
            <v>Data Engineer</v>
          </cell>
          <cell r="H23909">
            <v>45114.938958333332</v>
          </cell>
        </row>
        <row r="23910">
          <cell r="A23910" t="str">
            <v>Senior Data Scientist</v>
          </cell>
          <cell r="H23910">
            <v>45014.429849537039</v>
          </cell>
        </row>
        <row r="23911">
          <cell r="A23911" t="str">
            <v>Machine Learning Engineer</v>
          </cell>
          <cell r="H23911">
            <v>45028.666307870371</v>
          </cell>
        </row>
        <row r="23912">
          <cell r="A23912" t="str">
            <v>Data Analyst</v>
          </cell>
          <cell r="H23912">
            <v>45015.792361111111</v>
          </cell>
        </row>
        <row r="23913">
          <cell r="A23913" t="str">
            <v>Senior Data Engineer</v>
          </cell>
          <cell r="H23913">
            <v>45118.383981481478</v>
          </cell>
        </row>
        <row r="23914">
          <cell r="A23914" t="str">
            <v>Data Scientist</v>
          </cell>
          <cell r="H23914">
            <v>45245.726076388892</v>
          </cell>
        </row>
        <row r="23915">
          <cell r="A23915" t="str">
            <v>Data Engineer</v>
          </cell>
          <cell r="H23915">
            <v>45013.637337962973</v>
          </cell>
        </row>
        <row r="23916">
          <cell r="A23916" t="str">
            <v>Data Analyst</v>
          </cell>
          <cell r="H23916">
            <v>45237.334166666667</v>
          </cell>
        </row>
        <row r="23917">
          <cell r="A23917" t="str">
            <v>Senior Data Scientist</v>
          </cell>
          <cell r="H23917">
            <v>44938.822881944441</v>
          </cell>
        </row>
        <row r="23918">
          <cell r="A23918" t="str">
            <v>Data Scientist</v>
          </cell>
          <cell r="H23918">
            <v>45169.627858796302</v>
          </cell>
        </row>
        <row r="23919">
          <cell r="A23919" t="str">
            <v>Data Scientist</v>
          </cell>
          <cell r="H23919">
            <v>45154.877835648149</v>
          </cell>
        </row>
        <row r="23920">
          <cell r="A23920" t="str">
            <v>Data Scientist</v>
          </cell>
          <cell r="H23920">
            <v>44931.829861111109</v>
          </cell>
        </row>
        <row r="23921">
          <cell r="A23921" t="str">
            <v>Data Analyst</v>
          </cell>
          <cell r="H23921">
            <v>45252.376134259262</v>
          </cell>
        </row>
        <row r="23922">
          <cell r="A23922" t="str">
            <v>Data Scientist</v>
          </cell>
          <cell r="H23922">
            <v>45070.835127314807</v>
          </cell>
        </row>
        <row r="23923">
          <cell r="A23923" t="str">
            <v>Machine Learning Engineer</v>
          </cell>
          <cell r="H23923">
            <v>45096.814606481479</v>
          </cell>
        </row>
        <row r="23924">
          <cell r="A23924" t="str">
            <v>Business Analyst</v>
          </cell>
          <cell r="H23924">
            <v>45145.929594907408</v>
          </cell>
        </row>
        <row r="23925">
          <cell r="A23925" t="str">
            <v>Data Analyst</v>
          </cell>
          <cell r="H23925">
            <v>45226.326249999998</v>
          </cell>
        </row>
        <row r="23926">
          <cell r="A23926" t="str">
            <v>Senior Data Analyst</v>
          </cell>
          <cell r="H23926">
            <v>44993.292071759257</v>
          </cell>
        </row>
        <row r="23927">
          <cell r="A23927" t="str">
            <v>Senior Data Scientist</v>
          </cell>
          <cell r="H23927">
            <v>45146.4609837963</v>
          </cell>
        </row>
        <row r="23928">
          <cell r="A23928" t="str">
            <v>Senior Data Scientist</v>
          </cell>
          <cell r="H23928">
            <v>45034.586967592593</v>
          </cell>
        </row>
        <row r="23929">
          <cell r="A23929" t="str">
            <v>Data Engineer</v>
          </cell>
          <cell r="H23929">
            <v>45174.668263888889</v>
          </cell>
        </row>
        <row r="23930">
          <cell r="A23930" t="str">
            <v>Data Analyst</v>
          </cell>
          <cell r="H23930">
            <v>45260.416770833333</v>
          </cell>
        </row>
        <row r="23931">
          <cell r="A23931" t="str">
            <v>Senior Data Scientist</v>
          </cell>
          <cell r="H23931">
            <v>45237.960393518522</v>
          </cell>
        </row>
        <row r="23932">
          <cell r="A23932" t="str">
            <v>Senior Data Analyst</v>
          </cell>
          <cell r="H23932">
            <v>45139.917384259257</v>
          </cell>
        </row>
        <row r="23933">
          <cell r="A23933" t="str">
            <v>Data Analyst</v>
          </cell>
          <cell r="H23933">
            <v>45278.750486111108</v>
          </cell>
        </row>
        <row r="23934">
          <cell r="A23934" t="str">
            <v>Data Scientist</v>
          </cell>
          <cell r="H23934">
            <v>44980.891018518523</v>
          </cell>
        </row>
        <row r="23935">
          <cell r="A23935" t="str">
            <v>Data Analyst</v>
          </cell>
          <cell r="H23935">
            <v>45040.724745370368</v>
          </cell>
        </row>
        <row r="23936">
          <cell r="A23936" t="str">
            <v>Data Scientist</v>
          </cell>
          <cell r="H23936">
            <v>44947.506666666668</v>
          </cell>
        </row>
        <row r="23937">
          <cell r="A23937" t="str">
            <v>Data Analyst</v>
          </cell>
          <cell r="H23937">
            <v>45202.554236111107</v>
          </cell>
        </row>
        <row r="23938">
          <cell r="A23938" t="str">
            <v>Data Scientist</v>
          </cell>
          <cell r="H23938">
            <v>45108.627372685187</v>
          </cell>
        </row>
        <row r="23939">
          <cell r="A23939" t="str">
            <v>Data Analyst</v>
          </cell>
          <cell r="H23939">
            <v>44942.848437499997</v>
          </cell>
        </row>
        <row r="23940">
          <cell r="A23940" t="str">
            <v>Data Scientist</v>
          </cell>
          <cell r="H23940">
            <v>45071.835532407407</v>
          </cell>
        </row>
        <row r="23941">
          <cell r="A23941" t="str">
            <v>Data Engineer</v>
          </cell>
          <cell r="H23941">
            <v>44985.679143518522</v>
          </cell>
        </row>
        <row r="23942">
          <cell r="A23942" t="str">
            <v>Data Analyst</v>
          </cell>
          <cell r="H23942">
            <v>45124.960081018522</v>
          </cell>
        </row>
        <row r="23943">
          <cell r="A23943" t="str">
            <v>Data Scientist</v>
          </cell>
          <cell r="H23943">
            <v>45147.794328703712</v>
          </cell>
        </row>
        <row r="23944">
          <cell r="A23944" t="str">
            <v>Data Scientist</v>
          </cell>
          <cell r="H23944">
            <v>45254.389490740738</v>
          </cell>
        </row>
        <row r="23945">
          <cell r="A23945" t="str">
            <v>Business Analyst</v>
          </cell>
          <cell r="H23945">
            <v>45279.536817129629</v>
          </cell>
        </row>
        <row r="23946">
          <cell r="A23946" t="str">
            <v>Data Analyst</v>
          </cell>
          <cell r="H23946">
            <v>45264.336296296293</v>
          </cell>
        </row>
        <row r="23947">
          <cell r="A23947" t="str">
            <v>Data Engineer</v>
          </cell>
          <cell r="H23947">
            <v>45119.67291666667</v>
          </cell>
        </row>
        <row r="23948">
          <cell r="A23948" t="str">
            <v>Data Analyst</v>
          </cell>
          <cell r="H23948">
            <v>45147.667800925927</v>
          </cell>
        </row>
        <row r="23949">
          <cell r="A23949" t="str">
            <v>Data Engineer</v>
          </cell>
          <cell r="H23949">
            <v>45016.547835648147</v>
          </cell>
        </row>
        <row r="23950">
          <cell r="A23950" t="str">
            <v>Data Analyst</v>
          </cell>
          <cell r="H23950">
            <v>45187.792870370373</v>
          </cell>
        </row>
        <row r="23951">
          <cell r="A23951" t="str">
            <v>Data Engineer</v>
          </cell>
          <cell r="H23951">
            <v>45112.51425925926</v>
          </cell>
        </row>
        <row r="23952">
          <cell r="A23952" t="str">
            <v>Data Analyst</v>
          </cell>
          <cell r="H23952">
            <v>44939.84716435185</v>
          </cell>
        </row>
        <row r="23953">
          <cell r="A23953" t="str">
            <v>Data Engineer</v>
          </cell>
          <cell r="H23953">
            <v>45215.916689814818</v>
          </cell>
        </row>
        <row r="23954">
          <cell r="A23954" t="str">
            <v>Data Scientist</v>
          </cell>
          <cell r="H23954">
            <v>45124.546967592592</v>
          </cell>
        </row>
        <row r="23955">
          <cell r="A23955" t="str">
            <v>Senior Data Analyst</v>
          </cell>
          <cell r="H23955">
            <v>44976.458865740737</v>
          </cell>
        </row>
        <row r="23956">
          <cell r="A23956" t="str">
            <v>Business Analyst</v>
          </cell>
          <cell r="H23956">
            <v>45161.336053240739</v>
          </cell>
        </row>
        <row r="23957">
          <cell r="A23957" t="str">
            <v>Data Analyst</v>
          </cell>
          <cell r="H23957">
            <v>44943.164201388892</v>
          </cell>
        </row>
        <row r="23958">
          <cell r="A23958" t="str">
            <v>Senior Data Analyst</v>
          </cell>
          <cell r="H23958">
            <v>45191.668703703697</v>
          </cell>
        </row>
        <row r="23959">
          <cell r="A23959" t="str">
            <v>Data Scientist</v>
          </cell>
          <cell r="H23959">
            <v>45187.992476851847</v>
          </cell>
        </row>
        <row r="23960">
          <cell r="A23960" t="str">
            <v>Data Analyst</v>
          </cell>
          <cell r="H23960">
            <v>45174.180104166669</v>
          </cell>
        </row>
        <row r="23961">
          <cell r="A23961" t="str">
            <v>Machine Learning Engineer</v>
          </cell>
          <cell r="H23961">
            <v>45079.564328703702</v>
          </cell>
        </row>
        <row r="23962">
          <cell r="A23962" t="str">
            <v>Data Scientist</v>
          </cell>
          <cell r="H23962">
            <v>44988.544351851851</v>
          </cell>
        </row>
        <row r="23963">
          <cell r="A23963" t="str">
            <v>Data Analyst</v>
          </cell>
          <cell r="H23963">
            <v>45071.417164351849</v>
          </cell>
        </row>
        <row r="23964">
          <cell r="A23964" t="str">
            <v>Data Engineer</v>
          </cell>
          <cell r="H23964">
            <v>44961.486354166656</v>
          </cell>
        </row>
        <row r="23965">
          <cell r="A23965" t="str">
            <v>Data Scientist</v>
          </cell>
          <cell r="H23965">
            <v>45031.251956018517</v>
          </cell>
        </row>
        <row r="23966">
          <cell r="A23966" t="str">
            <v>Senior Data Scientist</v>
          </cell>
          <cell r="H23966">
            <v>45051.148611111108</v>
          </cell>
        </row>
        <row r="23967">
          <cell r="A23967" t="str">
            <v>Data Scientist</v>
          </cell>
          <cell r="H23967">
            <v>44947.589212962957</v>
          </cell>
        </row>
        <row r="23968">
          <cell r="A23968" t="str">
            <v>Data Engineer</v>
          </cell>
          <cell r="H23968">
            <v>45108.101053240738</v>
          </cell>
        </row>
        <row r="23969">
          <cell r="A23969" t="str">
            <v>Senior Data Engineer</v>
          </cell>
          <cell r="H23969">
            <v>45120.754652777781</v>
          </cell>
        </row>
        <row r="23970">
          <cell r="A23970" t="str">
            <v>Data Analyst</v>
          </cell>
          <cell r="H23970">
            <v>45012.417858796303</v>
          </cell>
        </row>
        <row r="23971">
          <cell r="A23971" t="str">
            <v>Senior Data Scientist</v>
          </cell>
          <cell r="H23971">
            <v>45172.251481481479</v>
          </cell>
        </row>
        <row r="23972">
          <cell r="A23972" t="str">
            <v>Senior Data Analyst</v>
          </cell>
          <cell r="H23972">
            <v>45224.876817129632</v>
          </cell>
        </row>
        <row r="23973">
          <cell r="A23973" t="str">
            <v>Data Analyst</v>
          </cell>
          <cell r="H23973">
            <v>45029.595949074072</v>
          </cell>
        </row>
        <row r="23974">
          <cell r="A23974" t="str">
            <v>Data Engineer</v>
          </cell>
          <cell r="H23974">
            <v>45098.87771990741</v>
          </cell>
        </row>
        <row r="23975">
          <cell r="A23975" t="str">
            <v>Data Engineer</v>
          </cell>
          <cell r="H23975">
            <v>45013.256689814807</v>
          </cell>
        </row>
        <row r="23976">
          <cell r="A23976" t="str">
            <v>Data Analyst</v>
          </cell>
          <cell r="H23976">
            <v>45230.667569444442</v>
          </cell>
        </row>
        <row r="23977">
          <cell r="A23977" t="str">
            <v>Senior Data Analyst</v>
          </cell>
          <cell r="H23977">
            <v>44955.004201388889</v>
          </cell>
        </row>
        <row r="23978">
          <cell r="A23978" t="str">
            <v>Data Analyst</v>
          </cell>
          <cell r="H23978">
            <v>45181.834502314807</v>
          </cell>
        </row>
        <row r="23979">
          <cell r="A23979" t="str">
            <v>Data Scientist</v>
          </cell>
          <cell r="H23979">
            <v>45097.668958333343</v>
          </cell>
        </row>
        <row r="23980">
          <cell r="A23980" t="str">
            <v>Data Analyst</v>
          </cell>
          <cell r="H23980">
            <v>45099.769375000003</v>
          </cell>
        </row>
        <row r="23981">
          <cell r="A23981" t="str">
            <v>Data Analyst</v>
          </cell>
          <cell r="H23981">
            <v>45090.084224537037</v>
          </cell>
        </row>
        <row r="23982">
          <cell r="A23982" t="str">
            <v>Data Scientist</v>
          </cell>
          <cell r="H23982">
            <v>45287.366550925923</v>
          </cell>
        </row>
        <row r="23983">
          <cell r="A23983" t="str">
            <v>Data Scientist</v>
          </cell>
          <cell r="H23983">
            <v>45145.264594907407</v>
          </cell>
        </row>
        <row r="23984">
          <cell r="A23984" t="str">
            <v>Data Scientist</v>
          </cell>
          <cell r="H23984">
            <v>45281.566863425927</v>
          </cell>
        </row>
        <row r="23985">
          <cell r="A23985" t="str">
            <v>Machine Learning Engineer</v>
          </cell>
          <cell r="H23985">
            <v>45118.421354166669</v>
          </cell>
        </row>
        <row r="23986">
          <cell r="A23986" t="str">
            <v>Business Analyst</v>
          </cell>
          <cell r="H23986">
            <v>44960.292766203696</v>
          </cell>
        </row>
        <row r="23987">
          <cell r="A23987" t="str">
            <v>Senior Data Analyst</v>
          </cell>
          <cell r="H23987">
            <v>45040.334027777782</v>
          </cell>
        </row>
        <row r="23988">
          <cell r="A23988" t="str">
            <v>Data Scientist</v>
          </cell>
          <cell r="H23988">
            <v>45146.460706018523</v>
          </cell>
        </row>
        <row r="23989">
          <cell r="A23989" t="str">
            <v>Data Analyst</v>
          </cell>
          <cell r="H23989">
            <v>45167.834062499998</v>
          </cell>
        </row>
        <row r="23990">
          <cell r="A23990" t="str">
            <v>Data Analyst</v>
          </cell>
          <cell r="H23990">
            <v>45160.87537037037</v>
          </cell>
        </row>
        <row r="23991">
          <cell r="A23991" t="str">
            <v>Data Scientist</v>
          </cell>
          <cell r="H23991">
            <v>45044.627997685187</v>
          </cell>
        </row>
        <row r="23992">
          <cell r="A23992" t="str">
            <v>Data Scientist</v>
          </cell>
          <cell r="H23992">
            <v>45196.502974537027</v>
          </cell>
        </row>
        <row r="23993">
          <cell r="A23993" t="str">
            <v>Data Scientist</v>
          </cell>
          <cell r="H23993">
            <v>45098.586516203701</v>
          </cell>
        </row>
        <row r="23994">
          <cell r="A23994" t="str">
            <v>Data Analyst</v>
          </cell>
          <cell r="H23994">
            <v>45005.833240740743</v>
          </cell>
        </row>
        <row r="23995">
          <cell r="A23995" t="str">
            <v>Data Engineer</v>
          </cell>
          <cell r="H23995">
            <v>45086.628425925926</v>
          </cell>
        </row>
        <row r="23996">
          <cell r="A23996" t="str">
            <v>Senior Data Analyst</v>
          </cell>
          <cell r="H23996">
            <v>45188.042233796303</v>
          </cell>
        </row>
        <row r="23997">
          <cell r="A23997" t="str">
            <v>Data Analyst</v>
          </cell>
          <cell r="H23997">
            <v>45156.541990740741</v>
          </cell>
        </row>
        <row r="23998">
          <cell r="A23998" t="str">
            <v>Data Engineer</v>
          </cell>
          <cell r="H23998">
            <v>44944.178564814807</v>
          </cell>
        </row>
        <row r="23999">
          <cell r="A23999" t="str">
            <v>Data Scientist</v>
          </cell>
          <cell r="H23999">
            <v>45162.295717592591</v>
          </cell>
        </row>
        <row r="24000">
          <cell r="A24000" t="str">
            <v>Data Scientist</v>
          </cell>
          <cell r="H24000">
            <v>45210.85527777778</v>
          </cell>
        </row>
        <row r="24001">
          <cell r="A24001" t="str">
            <v>Senior Data Analyst</v>
          </cell>
          <cell r="H24001">
            <v>45093.292511574073</v>
          </cell>
        </row>
        <row r="24002">
          <cell r="A24002" t="str">
            <v>Data Analyst</v>
          </cell>
          <cell r="H24002">
            <v>45229.375578703701</v>
          </cell>
        </row>
        <row r="24003">
          <cell r="A24003" t="str">
            <v>Data Scientist</v>
          </cell>
          <cell r="H24003">
            <v>45058.920636574083</v>
          </cell>
        </row>
        <row r="24004">
          <cell r="A24004" t="str">
            <v>Data Analyst</v>
          </cell>
          <cell r="H24004">
            <v>45132.667523148149</v>
          </cell>
        </row>
        <row r="24005">
          <cell r="A24005" t="str">
            <v>Data Analyst</v>
          </cell>
          <cell r="H24005">
            <v>44989.412129629629</v>
          </cell>
        </row>
        <row r="24006">
          <cell r="A24006" t="str">
            <v>Senior Data Scientist</v>
          </cell>
          <cell r="H24006">
            <v>45111.294907407413</v>
          </cell>
        </row>
        <row r="24007">
          <cell r="A24007" t="str">
            <v>Data Scientist</v>
          </cell>
          <cell r="H24007">
            <v>45051.597627314812</v>
          </cell>
        </row>
        <row r="24008">
          <cell r="A24008" t="str">
            <v>Data Engineer</v>
          </cell>
          <cell r="H24008">
            <v>45086.736319444448</v>
          </cell>
        </row>
        <row r="24009">
          <cell r="A24009" t="str">
            <v>Data Analyst</v>
          </cell>
          <cell r="H24009">
            <v>45090.791643518518</v>
          </cell>
        </row>
        <row r="24010">
          <cell r="A24010" t="str">
            <v>Data Scientist</v>
          </cell>
          <cell r="H24010">
            <v>45087.992164351846</v>
          </cell>
        </row>
        <row r="24011">
          <cell r="A24011" t="str">
            <v>Senior Data Scientist</v>
          </cell>
          <cell r="H24011">
            <v>45127.544502314813</v>
          </cell>
        </row>
        <row r="24012">
          <cell r="A24012" t="str">
            <v>Data Analyst</v>
          </cell>
          <cell r="H24012">
            <v>44949.792928240742</v>
          </cell>
        </row>
        <row r="24013">
          <cell r="A24013" t="str">
            <v>Senior Data Analyst</v>
          </cell>
          <cell r="H24013">
            <v>44964.833622685182</v>
          </cell>
        </row>
        <row r="24014">
          <cell r="A24014" t="str">
            <v>Data Analyst</v>
          </cell>
          <cell r="H24014">
            <v>44974.458564814813</v>
          </cell>
        </row>
        <row r="24015">
          <cell r="A24015" t="str">
            <v>Senior Data Engineer</v>
          </cell>
          <cell r="H24015">
            <v>45155.820972222216</v>
          </cell>
        </row>
        <row r="24016">
          <cell r="A24016" t="str">
            <v>Data Scientist</v>
          </cell>
          <cell r="H24016">
            <v>45166.128530092603</v>
          </cell>
        </row>
        <row r="24017">
          <cell r="A24017" t="str">
            <v>Data Analyst</v>
          </cell>
          <cell r="H24017">
            <v>45078.625891203701</v>
          </cell>
        </row>
        <row r="24018">
          <cell r="A24018" t="str">
            <v>Data Scientist</v>
          </cell>
          <cell r="H24018">
            <v>45075.40116898148</v>
          </cell>
        </row>
        <row r="24019">
          <cell r="A24019" t="str">
            <v>Data Analyst</v>
          </cell>
          <cell r="H24019">
            <v>45011.990381944437</v>
          </cell>
        </row>
        <row r="24020">
          <cell r="A24020" t="str">
            <v>Data Scientist</v>
          </cell>
          <cell r="H24020">
            <v>44936.805243055547</v>
          </cell>
        </row>
        <row r="24021">
          <cell r="A24021" t="str">
            <v>Data Analyst</v>
          </cell>
          <cell r="H24021">
            <v>45095.583877314813</v>
          </cell>
        </row>
        <row r="24022">
          <cell r="A24022" t="str">
            <v>Business Analyst</v>
          </cell>
          <cell r="H24022">
            <v>45196.333715277768</v>
          </cell>
        </row>
        <row r="24023">
          <cell r="A24023" t="str">
            <v>Data Analyst</v>
          </cell>
          <cell r="H24023">
            <v>45212.001608796287</v>
          </cell>
        </row>
        <row r="24024">
          <cell r="A24024" t="str">
            <v>Data Scientist</v>
          </cell>
          <cell r="H24024">
            <v>44998.003067129634</v>
          </cell>
        </row>
        <row r="24025">
          <cell r="A24025" t="str">
            <v>Data Analyst</v>
          </cell>
          <cell r="H24025">
            <v>45037.498912037037</v>
          </cell>
        </row>
        <row r="24026">
          <cell r="A24026" t="str">
            <v>Data Analyst</v>
          </cell>
          <cell r="H24026">
            <v>45232.708495370367</v>
          </cell>
        </row>
        <row r="24027">
          <cell r="A24027" t="str">
            <v>Data Scientist</v>
          </cell>
          <cell r="H24027">
            <v>45040.577048611107</v>
          </cell>
        </row>
        <row r="24028">
          <cell r="A24028" t="str">
            <v>Machine Learning Engineer</v>
          </cell>
          <cell r="H24028">
            <v>44959.758587962962</v>
          </cell>
        </row>
        <row r="24029">
          <cell r="A24029" t="str">
            <v>Data Scientist</v>
          </cell>
          <cell r="H24029">
            <v>45280.501192129632</v>
          </cell>
        </row>
        <row r="24030">
          <cell r="A24030" t="str">
            <v>Data Scientist</v>
          </cell>
          <cell r="H24030">
            <v>45217.402407407397</v>
          </cell>
        </row>
        <row r="24031">
          <cell r="A24031" t="str">
            <v>Senior Data Scientist</v>
          </cell>
          <cell r="H24031">
            <v>45190.918310185189</v>
          </cell>
        </row>
        <row r="24032">
          <cell r="A24032" t="str">
            <v>Senior Data Analyst</v>
          </cell>
          <cell r="H24032">
            <v>44984.000486111108</v>
          </cell>
        </row>
        <row r="24033">
          <cell r="A24033" t="str">
            <v>Data Scientist</v>
          </cell>
          <cell r="H24033">
            <v>44986.609664351847</v>
          </cell>
        </row>
        <row r="24034">
          <cell r="A24034" t="str">
            <v>Data Scientist</v>
          </cell>
          <cell r="H24034">
            <v>45014.711597222216</v>
          </cell>
        </row>
        <row r="24035">
          <cell r="A24035" t="str">
            <v>Data Analyst</v>
          </cell>
          <cell r="H24035">
            <v>45230.833344907413</v>
          </cell>
        </row>
        <row r="24036">
          <cell r="A24036" t="str">
            <v>Data Engineer</v>
          </cell>
          <cell r="H24036">
            <v>45228.297164351847</v>
          </cell>
        </row>
        <row r="24037">
          <cell r="A24037" t="str">
            <v>Data Engineer</v>
          </cell>
          <cell r="H24037">
            <v>45084.894791666673</v>
          </cell>
        </row>
        <row r="24038">
          <cell r="A24038" t="str">
            <v>Senior Data Engineer</v>
          </cell>
          <cell r="H24038">
            <v>45072.445324074077</v>
          </cell>
        </row>
        <row r="24039">
          <cell r="A24039" t="str">
            <v>Data Scientist</v>
          </cell>
          <cell r="H24039">
            <v>45152.878854166673</v>
          </cell>
        </row>
        <row r="24040">
          <cell r="A24040" t="str">
            <v>Data Scientist</v>
          </cell>
          <cell r="H24040">
            <v>45269.430254629631</v>
          </cell>
        </row>
        <row r="24041">
          <cell r="A24041" t="str">
            <v>Business Analyst</v>
          </cell>
          <cell r="H24041">
            <v>45112.592280092591</v>
          </cell>
        </row>
        <row r="24042">
          <cell r="A24042" t="str">
            <v>Data Scientist</v>
          </cell>
          <cell r="H24042">
            <v>45051.8046875</v>
          </cell>
        </row>
        <row r="24043">
          <cell r="A24043" t="str">
            <v>Data Engineer</v>
          </cell>
          <cell r="H24043">
            <v>45152.826469907413</v>
          </cell>
        </row>
        <row r="24044">
          <cell r="A24044" t="str">
            <v>Senior Data Engineer</v>
          </cell>
          <cell r="H24044">
            <v>45027.451921296299</v>
          </cell>
        </row>
        <row r="24045">
          <cell r="A24045" t="str">
            <v>Data Analyst</v>
          </cell>
          <cell r="H24045">
            <v>45049.751168981478</v>
          </cell>
        </row>
        <row r="24046">
          <cell r="A24046" t="str">
            <v>Data Scientist</v>
          </cell>
          <cell r="H24046">
            <v>45190.79314814815</v>
          </cell>
        </row>
        <row r="24047">
          <cell r="A24047" t="str">
            <v>Data Scientist</v>
          </cell>
          <cell r="H24047">
            <v>45280.960601851853</v>
          </cell>
        </row>
        <row r="24048">
          <cell r="A24048" t="str">
            <v>Data Engineer</v>
          </cell>
          <cell r="H24048">
            <v>45072.587511574071</v>
          </cell>
        </row>
        <row r="24049">
          <cell r="A24049" t="str">
            <v>Data Engineer</v>
          </cell>
          <cell r="H24049">
            <v>45130.723912037043</v>
          </cell>
        </row>
        <row r="24050">
          <cell r="A24050" t="str">
            <v>Data Scientist</v>
          </cell>
          <cell r="H24050">
            <v>45111.252002314817</v>
          </cell>
        </row>
        <row r="24051">
          <cell r="A24051" t="str">
            <v>Data Scientist</v>
          </cell>
          <cell r="H24051">
            <v>45052.675138888888</v>
          </cell>
        </row>
        <row r="24052">
          <cell r="A24052" t="str">
            <v>Senior Data Scientist</v>
          </cell>
          <cell r="H24052">
            <v>45106.293958333343</v>
          </cell>
        </row>
        <row r="24053">
          <cell r="A24053" t="str">
            <v>Data Scientist</v>
          </cell>
          <cell r="H24053">
            <v>45075.484479166669</v>
          </cell>
        </row>
        <row r="24054">
          <cell r="A24054" t="str">
            <v>Data Engineer</v>
          </cell>
          <cell r="H24054">
            <v>45000.939652777779</v>
          </cell>
        </row>
        <row r="24055">
          <cell r="A24055" t="str">
            <v>Data Scientist</v>
          </cell>
          <cell r="H24055">
            <v>44929.982905092591</v>
          </cell>
        </row>
        <row r="24056">
          <cell r="A24056" t="str">
            <v>Data Analyst</v>
          </cell>
          <cell r="H24056">
            <v>45062.791817129633</v>
          </cell>
        </row>
        <row r="24057">
          <cell r="A24057" t="str">
            <v>Data Analyst</v>
          </cell>
          <cell r="H24057">
            <v>45181.958923611113</v>
          </cell>
        </row>
        <row r="24058">
          <cell r="A24058" t="str">
            <v>Data Scientist</v>
          </cell>
          <cell r="H24058">
            <v>45151.979803240742</v>
          </cell>
        </row>
        <row r="24059">
          <cell r="A24059" t="str">
            <v>Data Engineer</v>
          </cell>
          <cell r="H24059">
            <v>45225.417650462958</v>
          </cell>
        </row>
        <row r="24060">
          <cell r="A24060" t="str">
            <v>Data Scientist</v>
          </cell>
          <cell r="H24060">
            <v>44929.982175925928</v>
          </cell>
        </row>
        <row r="24061">
          <cell r="A24061" t="str">
            <v>Senior Data Analyst</v>
          </cell>
          <cell r="H24061">
            <v>45219.667847222219</v>
          </cell>
        </row>
        <row r="24062">
          <cell r="A24062" t="str">
            <v>Data Scientist</v>
          </cell>
          <cell r="H24062">
            <v>45263.879050925927</v>
          </cell>
        </row>
        <row r="24063">
          <cell r="A24063" t="str">
            <v>Senior Data Scientist</v>
          </cell>
          <cell r="H24063">
            <v>45003.173796296287</v>
          </cell>
        </row>
        <row r="24064">
          <cell r="A24064" t="str">
            <v>Data Analyst</v>
          </cell>
          <cell r="H24064">
            <v>45138.670011574082</v>
          </cell>
        </row>
        <row r="24065">
          <cell r="A24065" t="str">
            <v>Machine Learning Engineer</v>
          </cell>
          <cell r="H24065">
            <v>45168.97761574074</v>
          </cell>
        </row>
        <row r="24066">
          <cell r="A24066" t="str">
            <v>Data Analyst</v>
          </cell>
          <cell r="H24066">
            <v>45233.458958333344</v>
          </cell>
        </row>
        <row r="24067">
          <cell r="A24067" t="str">
            <v>Data Analyst</v>
          </cell>
          <cell r="H24067">
            <v>45185.417175925933</v>
          </cell>
        </row>
        <row r="24068">
          <cell r="A24068" t="str">
            <v>Data Scientist</v>
          </cell>
          <cell r="H24068">
            <v>45161.363078703696</v>
          </cell>
        </row>
        <row r="24069">
          <cell r="A24069" t="str">
            <v>Data Analyst</v>
          </cell>
          <cell r="H24069">
            <v>45201.625231481477</v>
          </cell>
        </row>
        <row r="24070">
          <cell r="A24070" t="str">
            <v>Data Scientist</v>
          </cell>
          <cell r="H24070">
            <v>45107.789629629631</v>
          </cell>
        </row>
        <row r="24071">
          <cell r="A24071" t="str">
            <v>Data Analyst</v>
          </cell>
          <cell r="H24071">
            <v>44938.874907407408</v>
          </cell>
        </row>
        <row r="24072">
          <cell r="A24072" t="str">
            <v>Data Scientist</v>
          </cell>
          <cell r="H24072">
            <v>45118.422175925924</v>
          </cell>
        </row>
        <row r="24073">
          <cell r="A24073" t="str">
            <v>Data Scientist</v>
          </cell>
          <cell r="H24073">
            <v>44964.657835648148</v>
          </cell>
        </row>
        <row r="24074">
          <cell r="A24074" t="str">
            <v>Senior Data Analyst</v>
          </cell>
          <cell r="H24074">
            <v>45165.459062499998</v>
          </cell>
        </row>
        <row r="24075">
          <cell r="A24075" t="str">
            <v>Data Engineer</v>
          </cell>
          <cell r="H24075">
            <v>45171.267094907409</v>
          </cell>
        </row>
        <row r="24076">
          <cell r="A24076" t="str">
            <v>Data Scientist</v>
          </cell>
          <cell r="H24076">
            <v>45106.800625000003</v>
          </cell>
        </row>
        <row r="24077">
          <cell r="A24077" t="str">
            <v>Data Scientist</v>
          </cell>
          <cell r="H24077">
            <v>45223.721180555563</v>
          </cell>
        </row>
        <row r="24078">
          <cell r="A24078" t="str">
            <v>Data Scientist</v>
          </cell>
          <cell r="H24078">
            <v>44949.460613425923</v>
          </cell>
        </row>
        <row r="24079">
          <cell r="A24079" t="str">
            <v>Data Engineer</v>
          </cell>
          <cell r="H24079">
            <v>45222.792002314818</v>
          </cell>
        </row>
        <row r="24080">
          <cell r="A24080" t="str">
            <v>Data Scientist</v>
          </cell>
          <cell r="H24080">
            <v>45145.347199074073</v>
          </cell>
        </row>
        <row r="24081">
          <cell r="A24081" t="str">
            <v>Data Analyst</v>
          </cell>
          <cell r="H24081">
            <v>44943.793680555558</v>
          </cell>
        </row>
        <row r="24082">
          <cell r="A24082" t="str">
            <v>Data Engineer</v>
          </cell>
          <cell r="H24082">
            <v>45178.25540509259</v>
          </cell>
        </row>
        <row r="24083">
          <cell r="A24083" t="str">
            <v>Machine Learning Engineer</v>
          </cell>
          <cell r="H24083">
            <v>44996.440254629633</v>
          </cell>
        </row>
        <row r="24084">
          <cell r="A24084" t="str">
            <v>Senior Data Scientist</v>
          </cell>
          <cell r="H24084">
            <v>45096.455231481479</v>
          </cell>
        </row>
        <row r="24085">
          <cell r="A24085" t="str">
            <v>Data Scientist</v>
          </cell>
          <cell r="H24085">
            <v>45084.863912037043</v>
          </cell>
        </row>
        <row r="24086">
          <cell r="A24086" t="str">
            <v>Data Engineer</v>
          </cell>
          <cell r="H24086">
            <v>45092.918993055559</v>
          </cell>
        </row>
        <row r="24087">
          <cell r="A24087" t="str">
            <v>Data Analyst</v>
          </cell>
          <cell r="H24087">
            <v>44953.96</v>
          </cell>
        </row>
        <row r="24088">
          <cell r="A24088" t="str">
            <v>Data Scientist</v>
          </cell>
          <cell r="H24088">
            <v>45024.293252314812</v>
          </cell>
        </row>
        <row r="24089">
          <cell r="A24089" t="str">
            <v>Data Analyst</v>
          </cell>
          <cell r="H24089">
            <v>45217.584594907406</v>
          </cell>
        </row>
        <row r="24090">
          <cell r="A24090" t="str">
            <v>Senior Data Engineer</v>
          </cell>
          <cell r="H24090">
            <v>45115.099398148152</v>
          </cell>
        </row>
        <row r="24091">
          <cell r="A24091" t="str">
            <v>Data Scientist</v>
          </cell>
          <cell r="H24091">
            <v>45140.336145833331</v>
          </cell>
        </row>
        <row r="24092">
          <cell r="A24092" t="str">
            <v>Data Analyst</v>
          </cell>
          <cell r="H24092">
            <v>45189.375474537039</v>
          </cell>
        </row>
        <row r="24093">
          <cell r="A24093" t="str">
            <v>Data Analyst</v>
          </cell>
          <cell r="H24093">
            <v>45030.503692129627</v>
          </cell>
        </row>
        <row r="24094">
          <cell r="A24094" t="str">
            <v>Senior Data Scientist</v>
          </cell>
          <cell r="H24094">
            <v>45085.433553240742</v>
          </cell>
        </row>
        <row r="24095">
          <cell r="A24095" t="str">
            <v>Senior Data Scientist</v>
          </cell>
          <cell r="H24095">
            <v>45166.836087962962</v>
          </cell>
        </row>
        <row r="24096">
          <cell r="A24096" t="str">
            <v>Machine Learning Engineer</v>
          </cell>
          <cell r="H24096">
            <v>45231.43822916667</v>
          </cell>
        </row>
        <row r="24097">
          <cell r="A24097" t="str">
            <v>Cloud Engineer</v>
          </cell>
          <cell r="H24097">
            <v>45103.330671296288</v>
          </cell>
        </row>
        <row r="24098">
          <cell r="A24098" t="str">
            <v>Software Engineer</v>
          </cell>
          <cell r="H24098">
            <v>45142.542395833327</v>
          </cell>
        </row>
        <row r="24099">
          <cell r="A24099" t="str">
            <v>Senior Data Analyst</v>
          </cell>
          <cell r="H24099">
            <v>45133.106365740743</v>
          </cell>
        </row>
        <row r="24100">
          <cell r="A24100" t="str">
            <v>Data Scientist</v>
          </cell>
          <cell r="H24100">
            <v>45207.417650462958</v>
          </cell>
        </row>
        <row r="24101">
          <cell r="A24101" t="str">
            <v>Data Analyst</v>
          </cell>
          <cell r="H24101">
            <v>45177.402719907397</v>
          </cell>
        </row>
        <row r="24102">
          <cell r="A24102" t="str">
            <v>Data Analyst</v>
          </cell>
          <cell r="H24102">
            <v>45188.625555555547</v>
          </cell>
        </row>
        <row r="24103">
          <cell r="A24103" t="str">
            <v>Data Analyst</v>
          </cell>
          <cell r="H24103">
            <v>45241.375578703701</v>
          </cell>
        </row>
        <row r="24104">
          <cell r="A24104" t="str">
            <v>Data Engineer</v>
          </cell>
          <cell r="H24104">
            <v>44994.779664351852</v>
          </cell>
        </row>
        <row r="24105">
          <cell r="A24105" t="str">
            <v>Data Analyst</v>
          </cell>
          <cell r="H24105">
            <v>45092.316678240742</v>
          </cell>
        </row>
        <row r="24106">
          <cell r="A24106" t="str">
            <v>Data Scientist</v>
          </cell>
          <cell r="H24106">
            <v>45169.796956018523</v>
          </cell>
        </row>
        <row r="24107">
          <cell r="A24107" t="str">
            <v>Data Analyst</v>
          </cell>
          <cell r="H24107">
            <v>45189.376006944447</v>
          </cell>
        </row>
        <row r="24108">
          <cell r="A24108" t="str">
            <v>Data Analyst</v>
          </cell>
          <cell r="H24108">
            <v>45225.916724537034</v>
          </cell>
        </row>
        <row r="24109">
          <cell r="A24109" t="str">
            <v>Data Analyst</v>
          </cell>
          <cell r="H24109">
            <v>45034.620775462958</v>
          </cell>
        </row>
        <row r="24110">
          <cell r="A24110" t="str">
            <v>Data Analyst</v>
          </cell>
          <cell r="H24110">
            <v>45042.860925925917</v>
          </cell>
        </row>
        <row r="24111">
          <cell r="A24111" t="str">
            <v>Data Scientist</v>
          </cell>
          <cell r="H24111">
            <v>45034.711759259262</v>
          </cell>
        </row>
        <row r="24112">
          <cell r="A24112" t="str">
            <v>Data Analyst</v>
          </cell>
          <cell r="H24112">
            <v>45273.417592592603</v>
          </cell>
        </row>
        <row r="24113">
          <cell r="A24113" t="str">
            <v>Data Scientist</v>
          </cell>
          <cell r="H24113">
            <v>45118.463738425933</v>
          </cell>
        </row>
        <row r="24114">
          <cell r="A24114" t="str">
            <v>Machine Learning Engineer</v>
          </cell>
          <cell r="H24114">
            <v>45062.036122685182</v>
          </cell>
        </row>
        <row r="24115">
          <cell r="A24115" t="str">
            <v>Data Scientist</v>
          </cell>
          <cell r="H24115">
            <v>45146.451249999998</v>
          </cell>
        </row>
        <row r="24116">
          <cell r="A24116" t="str">
            <v>Senior Data Scientist</v>
          </cell>
          <cell r="H24116">
            <v>45075.501585648148</v>
          </cell>
        </row>
        <row r="24117">
          <cell r="A24117" t="str">
            <v>Senior Data Engineer</v>
          </cell>
          <cell r="H24117">
            <v>44965.017372685194</v>
          </cell>
        </row>
        <row r="24118">
          <cell r="A24118" t="str">
            <v>Data Scientist</v>
          </cell>
          <cell r="H24118">
            <v>45057.661145833343</v>
          </cell>
        </row>
        <row r="24119">
          <cell r="A24119" t="str">
            <v>Data Scientist</v>
          </cell>
          <cell r="H24119">
            <v>45225.455254629633</v>
          </cell>
        </row>
        <row r="24120">
          <cell r="A24120" t="str">
            <v>Data Analyst</v>
          </cell>
          <cell r="H24120">
            <v>45196.749942129631</v>
          </cell>
        </row>
        <row r="24121">
          <cell r="A24121" t="str">
            <v>Senior Data Engineer</v>
          </cell>
          <cell r="H24121">
            <v>45037.441643518519</v>
          </cell>
        </row>
        <row r="24122">
          <cell r="A24122" t="str">
            <v>Data Analyst</v>
          </cell>
          <cell r="H24122">
            <v>45236.708449074067</v>
          </cell>
        </row>
        <row r="24123">
          <cell r="A24123" t="str">
            <v>Senior Data Analyst</v>
          </cell>
          <cell r="H24123">
            <v>45021.292407407411</v>
          </cell>
        </row>
        <row r="24124">
          <cell r="A24124" t="str">
            <v>Data Analyst</v>
          </cell>
          <cell r="H24124">
            <v>45002.362997685188</v>
          </cell>
        </row>
        <row r="24125">
          <cell r="A24125" t="str">
            <v>Data Scientist</v>
          </cell>
          <cell r="H24125">
            <v>45061.360798611109</v>
          </cell>
        </row>
        <row r="24126">
          <cell r="A24126" t="str">
            <v>Data Engineer</v>
          </cell>
          <cell r="H24126">
            <v>45011.547430555547</v>
          </cell>
        </row>
        <row r="24127">
          <cell r="A24127" t="str">
            <v>Senior Data Analyst</v>
          </cell>
          <cell r="H24127">
            <v>45149.000972222217</v>
          </cell>
        </row>
        <row r="24128">
          <cell r="A24128" t="str">
            <v>Data Scientist</v>
          </cell>
          <cell r="H24128">
            <v>45126.794502314813</v>
          </cell>
        </row>
        <row r="24129">
          <cell r="A24129" t="str">
            <v>Data Analyst</v>
          </cell>
          <cell r="H24129">
            <v>44949.959305555552</v>
          </cell>
        </row>
        <row r="24130">
          <cell r="A24130" t="str">
            <v>Data Analyst</v>
          </cell>
          <cell r="H24130">
            <v>45117.875300925924</v>
          </cell>
        </row>
        <row r="24131">
          <cell r="A24131" t="str">
            <v>Data Scientist</v>
          </cell>
          <cell r="H24131">
            <v>44935.878495370373</v>
          </cell>
        </row>
        <row r="24132">
          <cell r="A24132" t="str">
            <v>Data Scientist</v>
          </cell>
          <cell r="H24132">
            <v>44973.879247685189</v>
          </cell>
        </row>
        <row r="24133">
          <cell r="A24133" t="str">
            <v>Senior Data Scientist</v>
          </cell>
          <cell r="H24133">
            <v>45203.544131944444</v>
          </cell>
        </row>
        <row r="24134">
          <cell r="A24134" t="str">
            <v>Software Engineer</v>
          </cell>
          <cell r="H24134">
            <v>44957.302766203713</v>
          </cell>
        </row>
        <row r="24135">
          <cell r="A24135" t="str">
            <v>Data Scientist</v>
          </cell>
          <cell r="H24135">
            <v>45115.645856481482</v>
          </cell>
        </row>
        <row r="24136">
          <cell r="A24136" t="str">
            <v>Data Analyst</v>
          </cell>
          <cell r="H24136">
            <v>44935.333368055559</v>
          </cell>
        </row>
        <row r="24137">
          <cell r="A24137" t="str">
            <v>Senior Data Scientist</v>
          </cell>
          <cell r="H24137">
            <v>45028.664097222223</v>
          </cell>
        </row>
        <row r="24138">
          <cell r="A24138" t="str">
            <v>Data Engineer</v>
          </cell>
          <cell r="H24138">
            <v>44935.862754629627</v>
          </cell>
        </row>
        <row r="24139">
          <cell r="A24139" t="str">
            <v>Data Scientist</v>
          </cell>
          <cell r="H24139">
            <v>45197.710821759261</v>
          </cell>
        </row>
        <row r="24140">
          <cell r="A24140" t="str">
            <v>Business Analyst</v>
          </cell>
          <cell r="H24140">
            <v>45205.679201388892</v>
          </cell>
        </row>
        <row r="24141">
          <cell r="A24141" t="str">
            <v>Data Scientist</v>
          </cell>
          <cell r="H24141">
            <v>45187.992881944447</v>
          </cell>
        </row>
        <row r="24142">
          <cell r="A24142" t="str">
            <v>Data Analyst</v>
          </cell>
          <cell r="H24142">
            <v>45054.406006944453</v>
          </cell>
        </row>
        <row r="24143">
          <cell r="A24143" t="str">
            <v>Data Analyst</v>
          </cell>
          <cell r="H24143">
            <v>45036.875879629632</v>
          </cell>
        </row>
        <row r="24144">
          <cell r="A24144" t="str">
            <v>Data Analyst</v>
          </cell>
          <cell r="H24144">
            <v>45021.708553240736</v>
          </cell>
        </row>
        <row r="24145">
          <cell r="A24145" t="str">
            <v>Senior Data Scientist</v>
          </cell>
          <cell r="H24145">
            <v>45044.41883101852</v>
          </cell>
        </row>
        <row r="24146">
          <cell r="A24146" t="str">
            <v>Data Analyst</v>
          </cell>
          <cell r="H24146">
            <v>44992.751238425917</v>
          </cell>
        </row>
        <row r="24147">
          <cell r="A24147" t="str">
            <v>Data Scientist</v>
          </cell>
          <cell r="H24147">
            <v>44992.727094907408</v>
          </cell>
        </row>
        <row r="24148">
          <cell r="A24148" t="str">
            <v>Data Analyst</v>
          </cell>
          <cell r="H24148">
            <v>45223.87604166667</v>
          </cell>
        </row>
        <row r="24149">
          <cell r="A24149" t="str">
            <v>Data Analyst</v>
          </cell>
          <cell r="H24149">
            <v>45071.917094907411</v>
          </cell>
        </row>
        <row r="24150">
          <cell r="A24150" t="str">
            <v>Data Scientist</v>
          </cell>
          <cell r="H24150">
            <v>45012.746932870366</v>
          </cell>
        </row>
        <row r="24151">
          <cell r="A24151" t="str">
            <v>Data Analyst</v>
          </cell>
          <cell r="H24151">
            <v>45091.375914351847</v>
          </cell>
        </row>
        <row r="24152">
          <cell r="A24152" t="str">
            <v>Data Scientist</v>
          </cell>
          <cell r="H24152">
            <v>45248.00273148148</v>
          </cell>
        </row>
        <row r="24153">
          <cell r="A24153" t="str">
            <v>Senior Data Scientist</v>
          </cell>
          <cell r="H24153">
            <v>45093.544016203698</v>
          </cell>
        </row>
        <row r="24154">
          <cell r="A24154" t="str">
            <v>Data Engineer</v>
          </cell>
          <cell r="H24154">
            <v>45176.692604166667</v>
          </cell>
        </row>
        <row r="24155">
          <cell r="A24155" t="str">
            <v>Data Scientist</v>
          </cell>
          <cell r="H24155">
            <v>44954.677731481483</v>
          </cell>
        </row>
        <row r="24156">
          <cell r="A24156" t="str">
            <v>Data Engineer</v>
          </cell>
          <cell r="H24156">
            <v>44986.436226851853</v>
          </cell>
        </row>
        <row r="24157">
          <cell r="A24157" t="str">
            <v>Data Analyst</v>
          </cell>
          <cell r="H24157">
            <v>44981.709363425929</v>
          </cell>
        </row>
        <row r="24158">
          <cell r="A24158" t="str">
            <v>Data Analyst</v>
          </cell>
          <cell r="H24158">
            <v>44934.583368055559</v>
          </cell>
        </row>
        <row r="24159">
          <cell r="A24159" t="str">
            <v>Data Analyst</v>
          </cell>
          <cell r="H24159">
            <v>45287.042164351849</v>
          </cell>
        </row>
        <row r="24160">
          <cell r="A24160" t="str">
            <v>Data Analyst</v>
          </cell>
          <cell r="H24160">
            <v>45218.667372685188</v>
          </cell>
        </row>
        <row r="24161">
          <cell r="A24161" t="str">
            <v>Data Scientist</v>
          </cell>
          <cell r="H24161">
            <v>45041.608981481477</v>
          </cell>
        </row>
        <row r="24162">
          <cell r="A24162" t="str">
            <v>Senior Data Scientist</v>
          </cell>
          <cell r="H24162">
            <v>45029.638807870368</v>
          </cell>
        </row>
        <row r="24163">
          <cell r="A24163" t="str">
            <v>Data Scientist</v>
          </cell>
          <cell r="H24163">
            <v>45033.759791666656</v>
          </cell>
        </row>
        <row r="24164">
          <cell r="A24164" t="str">
            <v>Data Analyst</v>
          </cell>
          <cell r="H24164">
            <v>45184.667685185188</v>
          </cell>
        </row>
        <row r="24165">
          <cell r="A24165" t="str">
            <v>Data Engineer</v>
          </cell>
          <cell r="H24165">
            <v>45070.546481481477</v>
          </cell>
        </row>
        <row r="24166">
          <cell r="A24166" t="str">
            <v>Data Analyst</v>
          </cell>
          <cell r="H24166">
            <v>45238.765104166669</v>
          </cell>
        </row>
        <row r="24167">
          <cell r="A24167" t="str">
            <v>Data Analyst</v>
          </cell>
          <cell r="H24167">
            <v>44946.541689814818</v>
          </cell>
        </row>
        <row r="24168">
          <cell r="A24168" t="str">
            <v>Data Analyst</v>
          </cell>
          <cell r="H24168">
            <v>45217.292129629634</v>
          </cell>
        </row>
        <row r="24169">
          <cell r="A24169" t="str">
            <v>Data Scientist</v>
          </cell>
          <cell r="H24169">
            <v>45028.721909722219</v>
          </cell>
        </row>
        <row r="24170">
          <cell r="A24170" t="str">
            <v>Data Engineer</v>
          </cell>
          <cell r="H24170">
            <v>45127.989918981482</v>
          </cell>
        </row>
        <row r="24171">
          <cell r="A24171" t="str">
            <v>Data Analyst</v>
          </cell>
          <cell r="H24171">
            <v>45155.4450462963</v>
          </cell>
        </row>
        <row r="24172">
          <cell r="A24172" t="str">
            <v>Senior Data Scientist</v>
          </cell>
          <cell r="H24172">
            <v>45209.627615740741</v>
          </cell>
        </row>
        <row r="24173">
          <cell r="A24173" t="str">
            <v>Data Analyst</v>
          </cell>
          <cell r="H24173">
            <v>45072.718900462962</v>
          </cell>
        </row>
        <row r="24174">
          <cell r="A24174" t="str">
            <v>Data Scientist</v>
          </cell>
          <cell r="H24174">
            <v>45090.714363425926</v>
          </cell>
        </row>
        <row r="24175">
          <cell r="A24175" t="str">
            <v>Data Analyst</v>
          </cell>
          <cell r="H24175">
            <v>45191.250092592592</v>
          </cell>
        </row>
        <row r="24176">
          <cell r="A24176" t="str">
            <v>Senior Data Engineer</v>
          </cell>
          <cell r="H24176">
            <v>45045.174270833333</v>
          </cell>
        </row>
        <row r="24177">
          <cell r="A24177" t="str">
            <v>Data Analyst</v>
          </cell>
          <cell r="H24177">
            <v>45100.512141203697</v>
          </cell>
        </row>
        <row r="24178">
          <cell r="A24178" t="str">
            <v>Senior Data Engineer</v>
          </cell>
          <cell r="H24178">
            <v>45180.463935185187</v>
          </cell>
        </row>
        <row r="24179">
          <cell r="A24179" t="str">
            <v>Data Scientist</v>
          </cell>
          <cell r="H24179">
            <v>45061.722615740742</v>
          </cell>
        </row>
        <row r="24180">
          <cell r="A24180" t="str">
            <v>Data Engineer</v>
          </cell>
          <cell r="H24180">
            <v>45107.001921296287</v>
          </cell>
        </row>
        <row r="24181">
          <cell r="A24181" t="str">
            <v>Data Engineer</v>
          </cell>
          <cell r="H24181">
            <v>45093.897824074083</v>
          </cell>
        </row>
        <row r="24182">
          <cell r="A24182" t="str">
            <v>Data Engineer</v>
          </cell>
          <cell r="H24182">
            <v>45014.662766203714</v>
          </cell>
        </row>
        <row r="24183">
          <cell r="A24183" t="str">
            <v>Data Analyst</v>
          </cell>
          <cell r="H24183">
            <v>45202.001504629632</v>
          </cell>
        </row>
        <row r="24184">
          <cell r="A24184" t="str">
            <v>Data Analyst</v>
          </cell>
          <cell r="H24184">
            <v>45195.8749537037</v>
          </cell>
        </row>
        <row r="24185">
          <cell r="A24185" t="str">
            <v>Senior Data Engineer</v>
          </cell>
          <cell r="H24185">
            <v>45022.718900462962</v>
          </cell>
        </row>
        <row r="24186">
          <cell r="A24186" t="str">
            <v>Senior Data Analyst</v>
          </cell>
          <cell r="H24186">
            <v>44994.396817129629</v>
          </cell>
        </row>
        <row r="24187">
          <cell r="A24187" t="str">
            <v>Data Scientist</v>
          </cell>
          <cell r="H24187">
            <v>45127.873124999998</v>
          </cell>
        </row>
        <row r="24188">
          <cell r="A24188" t="str">
            <v>Data Analyst</v>
          </cell>
          <cell r="H24188">
            <v>45061.667118055557</v>
          </cell>
        </row>
        <row r="24189">
          <cell r="A24189" t="str">
            <v>Senior Data Analyst</v>
          </cell>
          <cell r="H24189">
            <v>45153.78702546296</v>
          </cell>
        </row>
        <row r="24190">
          <cell r="A24190" t="str">
            <v>Data Scientist</v>
          </cell>
          <cell r="H24190">
            <v>44977.918599537043</v>
          </cell>
        </row>
        <row r="24191">
          <cell r="A24191" t="str">
            <v>Data Engineer</v>
          </cell>
          <cell r="H24191">
            <v>45057.023287037038</v>
          </cell>
        </row>
        <row r="24192">
          <cell r="A24192" t="str">
            <v>Data Engineer</v>
          </cell>
          <cell r="H24192">
            <v>45061.762870370367</v>
          </cell>
        </row>
        <row r="24193">
          <cell r="A24193" t="str">
            <v>Data Scientist</v>
          </cell>
          <cell r="H24193">
            <v>45170.516111111108</v>
          </cell>
        </row>
        <row r="24194">
          <cell r="A24194" t="str">
            <v>Senior Data Analyst</v>
          </cell>
          <cell r="H24194">
            <v>45083.833564814813</v>
          </cell>
        </row>
        <row r="24195">
          <cell r="A24195" t="str">
            <v>Business Analyst</v>
          </cell>
          <cell r="H24195">
            <v>45174.584594907406</v>
          </cell>
        </row>
        <row r="24196">
          <cell r="A24196" t="str">
            <v>Data Scientist</v>
          </cell>
          <cell r="H24196">
            <v>45160.628333333327</v>
          </cell>
        </row>
        <row r="24197">
          <cell r="A24197" t="str">
            <v>Business Analyst</v>
          </cell>
          <cell r="H24197">
            <v>45248.750474537039</v>
          </cell>
        </row>
        <row r="24198">
          <cell r="A24198" t="str">
            <v>Data Analyst</v>
          </cell>
          <cell r="H24198">
            <v>45057.584363425929</v>
          </cell>
        </row>
        <row r="24199">
          <cell r="A24199" t="str">
            <v>Data Analyst</v>
          </cell>
          <cell r="H24199">
            <v>44937.83384259259</v>
          </cell>
        </row>
        <row r="24200">
          <cell r="A24200" t="str">
            <v>Data Analyst</v>
          </cell>
          <cell r="H24200">
            <v>45013.056435185194</v>
          </cell>
        </row>
        <row r="24201">
          <cell r="A24201" t="str">
            <v>Data Analyst</v>
          </cell>
          <cell r="H24201">
            <v>45223.666875000003</v>
          </cell>
        </row>
        <row r="24202">
          <cell r="A24202" t="str">
            <v>Data Analyst</v>
          </cell>
          <cell r="H24202">
            <v>44974.668402777781</v>
          </cell>
        </row>
        <row r="24203">
          <cell r="A24203" t="str">
            <v>Senior Data Analyst</v>
          </cell>
          <cell r="H24203">
            <v>45003.565405092602</v>
          </cell>
        </row>
        <row r="24204">
          <cell r="A24204" t="str">
            <v>Data Analyst</v>
          </cell>
          <cell r="H24204">
            <v>45000.688877314817</v>
          </cell>
        </row>
        <row r="24205">
          <cell r="A24205" t="str">
            <v>Data Engineer</v>
          </cell>
          <cell r="H24205">
            <v>45104.574884259258</v>
          </cell>
        </row>
        <row r="24206">
          <cell r="A24206" t="str">
            <v>Software Engineer</v>
          </cell>
          <cell r="H24206">
            <v>45141.666284722232</v>
          </cell>
        </row>
        <row r="24207">
          <cell r="A24207" t="str">
            <v>Data Analyst</v>
          </cell>
          <cell r="H24207">
            <v>45076.250254629631</v>
          </cell>
        </row>
        <row r="24208">
          <cell r="A24208" t="str">
            <v>Data Analyst</v>
          </cell>
          <cell r="H24208">
            <v>44960.405428240738</v>
          </cell>
        </row>
        <row r="24209">
          <cell r="A24209" t="str">
            <v>Senior Data Scientist</v>
          </cell>
          <cell r="H24209">
            <v>45019.999027777783</v>
          </cell>
        </row>
        <row r="24210">
          <cell r="A24210" t="str">
            <v>Data Scientist</v>
          </cell>
          <cell r="H24210">
            <v>45028.791412037041</v>
          </cell>
        </row>
        <row r="24211">
          <cell r="A24211" t="str">
            <v>Data Analyst</v>
          </cell>
          <cell r="H24211">
            <v>45233.500659722216</v>
          </cell>
        </row>
        <row r="24212">
          <cell r="A24212" t="str">
            <v>Data Analyst</v>
          </cell>
          <cell r="H24212">
            <v>45158.250335648147</v>
          </cell>
        </row>
        <row r="24213">
          <cell r="A24213" t="str">
            <v>Business Analyst</v>
          </cell>
          <cell r="H24213">
            <v>45049.291967592602</v>
          </cell>
        </row>
        <row r="24214">
          <cell r="A24214" t="str">
            <v>Data Scientist</v>
          </cell>
          <cell r="H24214">
            <v>45173.273692129631</v>
          </cell>
        </row>
        <row r="24215">
          <cell r="A24215" t="str">
            <v>Software Engineer</v>
          </cell>
          <cell r="H24215">
            <v>45244.924895833326</v>
          </cell>
        </row>
        <row r="24216">
          <cell r="A24216" t="str">
            <v>Data Engineer</v>
          </cell>
          <cell r="H24216">
            <v>45154.369837962957</v>
          </cell>
        </row>
        <row r="24217">
          <cell r="A24217" t="str">
            <v>Software Engineer</v>
          </cell>
          <cell r="H24217">
            <v>45150.997418981482</v>
          </cell>
        </row>
        <row r="24218">
          <cell r="A24218" t="str">
            <v>Data Scientist</v>
          </cell>
          <cell r="H24218">
            <v>45166.085162037038</v>
          </cell>
        </row>
        <row r="24219">
          <cell r="A24219" t="str">
            <v>Data Scientist</v>
          </cell>
          <cell r="H24219">
            <v>45183.626643518517</v>
          </cell>
        </row>
        <row r="24220">
          <cell r="A24220" t="str">
            <v>Data Engineer</v>
          </cell>
          <cell r="H24220">
            <v>45027.934155092589</v>
          </cell>
        </row>
        <row r="24221">
          <cell r="A24221" t="str">
            <v>Data Analyst</v>
          </cell>
          <cell r="H24221">
            <v>45222.668356481481</v>
          </cell>
        </row>
        <row r="24222">
          <cell r="A24222" t="str">
            <v>Senior Data Engineer</v>
          </cell>
          <cell r="H24222">
            <v>45115.254016203697</v>
          </cell>
        </row>
        <row r="24223">
          <cell r="A24223" t="str">
            <v>Senior Data Analyst</v>
          </cell>
          <cell r="H24223">
            <v>44988.875219907408</v>
          </cell>
        </row>
        <row r="24224">
          <cell r="A24224" t="str">
            <v>Senior Data Scientist</v>
          </cell>
          <cell r="H24224">
            <v>45283.381377314807</v>
          </cell>
        </row>
        <row r="24225">
          <cell r="A24225" t="str">
            <v>Data Scientist</v>
          </cell>
          <cell r="H24225">
            <v>45128.529479166667</v>
          </cell>
        </row>
        <row r="24226">
          <cell r="A24226" t="str">
            <v>Data Scientist</v>
          </cell>
          <cell r="H24226">
            <v>45145.271782407413</v>
          </cell>
        </row>
        <row r="24227">
          <cell r="A24227" t="str">
            <v>Senior Data Engineer</v>
          </cell>
          <cell r="H24227">
            <v>44981.33494212963</v>
          </cell>
        </row>
        <row r="24228">
          <cell r="A24228" t="str">
            <v>Data Analyst</v>
          </cell>
          <cell r="H24228">
            <v>45000.459479166668</v>
          </cell>
        </row>
        <row r="24229">
          <cell r="A24229" t="str">
            <v>Data Scientist</v>
          </cell>
          <cell r="H24229">
            <v>45154.335925925923</v>
          </cell>
        </row>
        <row r="24230">
          <cell r="A24230" t="str">
            <v>Data Engineer</v>
          </cell>
          <cell r="H24230">
            <v>45124.530509259261</v>
          </cell>
        </row>
        <row r="24231">
          <cell r="A24231" t="str">
            <v>Data Scientist</v>
          </cell>
          <cell r="H24231">
            <v>44952.301192129627</v>
          </cell>
        </row>
        <row r="24232">
          <cell r="A24232" t="str">
            <v>Data Engineer</v>
          </cell>
          <cell r="H24232">
            <v>45117.917048611111</v>
          </cell>
        </row>
        <row r="24233">
          <cell r="A24233" t="str">
            <v>Data Analyst</v>
          </cell>
          <cell r="H24233">
            <v>45161.419305555559</v>
          </cell>
        </row>
        <row r="24234">
          <cell r="A24234" t="str">
            <v>Senior Data Analyst</v>
          </cell>
          <cell r="H24234">
            <v>44950.709074074082</v>
          </cell>
        </row>
        <row r="24235">
          <cell r="A24235" t="str">
            <v>Data Scientist</v>
          </cell>
          <cell r="H24235">
            <v>45058.638506944437</v>
          </cell>
        </row>
        <row r="24236">
          <cell r="A24236" t="str">
            <v>Machine Learning Engineer</v>
          </cell>
          <cell r="H24236">
            <v>44942.701550925929</v>
          </cell>
        </row>
        <row r="24237">
          <cell r="A24237" t="str">
            <v>Data Analyst</v>
          </cell>
          <cell r="H24237">
            <v>45098.666712962957</v>
          </cell>
        </row>
        <row r="24238">
          <cell r="A24238" t="str">
            <v>Data Engineer</v>
          </cell>
          <cell r="H24238">
            <v>45265.134120370371</v>
          </cell>
        </row>
        <row r="24239">
          <cell r="A24239" t="str">
            <v>Data Scientist</v>
          </cell>
          <cell r="H24239">
            <v>45020.877881944441</v>
          </cell>
        </row>
        <row r="24240">
          <cell r="A24240" t="str">
            <v>Data Scientist</v>
          </cell>
          <cell r="H24240">
            <v>44951.25409722222</v>
          </cell>
        </row>
        <row r="24241">
          <cell r="A24241" t="str">
            <v>Senior Data Scientist</v>
          </cell>
          <cell r="H24241">
            <v>44957.732407407413</v>
          </cell>
        </row>
        <row r="24242">
          <cell r="A24242" t="str">
            <v>Data Scientist</v>
          </cell>
          <cell r="H24242">
            <v>45168.294803240737</v>
          </cell>
        </row>
        <row r="24243">
          <cell r="A24243" t="str">
            <v>Data Scientist</v>
          </cell>
          <cell r="H24243">
            <v>45226.704988425918</v>
          </cell>
        </row>
        <row r="24244">
          <cell r="A24244" t="str">
            <v>Data Analyst</v>
          </cell>
          <cell r="H24244">
            <v>44961.711956018517</v>
          </cell>
        </row>
        <row r="24245">
          <cell r="A24245" t="str">
            <v>Data Scientist</v>
          </cell>
          <cell r="H24245">
            <v>45011.819421296299</v>
          </cell>
        </row>
        <row r="24246">
          <cell r="A24246" t="str">
            <v>Senior Data Scientist</v>
          </cell>
          <cell r="H24246">
            <v>44949.502349537041</v>
          </cell>
        </row>
        <row r="24247">
          <cell r="A24247" t="str">
            <v>Senior Data Analyst</v>
          </cell>
          <cell r="H24247">
            <v>45156.292337962957</v>
          </cell>
        </row>
        <row r="24248">
          <cell r="A24248" t="str">
            <v>Senior Data Engineer</v>
          </cell>
          <cell r="H24248">
            <v>44980.310902777783</v>
          </cell>
        </row>
        <row r="24249">
          <cell r="A24249" t="str">
            <v>Senior Data Scientist</v>
          </cell>
          <cell r="H24249">
            <v>44953.004502314812</v>
          </cell>
        </row>
        <row r="24250">
          <cell r="A24250" t="str">
            <v>Senior Data Scientist</v>
          </cell>
          <cell r="H24250">
            <v>44980.502685185187</v>
          </cell>
        </row>
        <row r="24251">
          <cell r="A24251" t="str">
            <v>Data Analyst</v>
          </cell>
          <cell r="H24251">
            <v>45091.37537037037</v>
          </cell>
        </row>
        <row r="24252">
          <cell r="A24252" t="str">
            <v>Data Engineer</v>
          </cell>
          <cell r="H24252">
            <v>45047.004930555559</v>
          </cell>
        </row>
        <row r="24253">
          <cell r="A24253" t="str">
            <v>Data Scientist</v>
          </cell>
          <cell r="H24253">
            <v>45210.918402777781</v>
          </cell>
        </row>
        <row r="24254">
          <cell r="A24254" t="str">
            <v>Senior Data Engineer</v>
          </cell>
          <cell r="H24254">
            <v>44974.414895833332</v>
          </cell>
        </row>
        <row r="24255">
          <cell r="A24255" t="str">
            <v>Data Analyst</v>
          </cell>
          <cell r="H24255">
            <v>44979.750254629631</v>
          </cell>
        </row>
        <row r="24256">
          <cell r="A24256" t="str">
            <v>Data Analyst</v>
          </cell>
          <cell r="H24256">
            <v>45170.417372685188</v>
          </cell>
        </row>
        <row r="24257">
          <cell r="A24257" t="str">
            <v>Data Scientist</v>
          </cell>
          <cell r="H24257">
            <v>45263.709236111114</v>
          </cell>
        </row>
        <row r="24258">
          <cell r="A24258" t="str">
            <v>Senior Data Scientist</v>
          </cell>
          <cell r="H24258">
            <v>45152.418935185182</v>
          </cell>
        </row>
        <row r="24259">
          <cell r="A24259" t="str">
            <v>Machine Learning Engineer</v>
          </cell>
          <cell r="H24259">
            <v>45037.584641203714</v>
          </cell>
        </row>
        <row r="24260">
          <cell r="A24260" t="str">
            <v>Data Analyst</v>
          </cell>
          <cell r="H24260">
            <v>44929.853668981479</v>
          </cell>
        </row>
        <row r="24261">
          <cell r="A24261" t="str">
            <v>Senior Data Scientist</v>
          </cell>
          <cell r="H24261">
            <v>45110.459791666668</v>
          </cell>
        </row>
        <row r="24262">
          <cell r="A24262" t="str">
            <v>Data Scientist</v>
          </cell>
          <cell r="H24262">
            <v>45162.628680555557</v>
          </cell>
        </row>
        <row r="24263">
          <cell r="A24263" t="str">
            <v>Data Analyst</v>
          </cell>
          <cell r="H24263">
            <v>45281.916631944441</v>
          </cell>
        </row>
        <row r="24264">
          <cell r="A24264" t="str">
            <v>Machine Learning Engineer</v>
          </cell>
          <cell r="H24264">
            <v>44930.773877314823</v>
          </cell>
        </row>
        <row r="24265">
          <cell r="A24265" t="str">
            <v>Data Analyst</v>
          </cell>
          <cell r="H24265">
            <v>45170.596701388888</v>
          </cell>
        </row>
        <row r="24266">
          <cell r="A24266" t="str">
            <v>Data Analyst</v>
          </cell>
          <cell r="H24266">
            <v>45078.750740740739</v>
          </cell>
        </row>
        <row r="24267">
          <cell r="A24267" t="str">
            <v>Business Analyst</v>
          </cell>
          <cell r="H24267">
            <v>45222.583634259259</v>
          </cell>
        </row>
        <row r="24268">
          <cell r="A24268" t="str">
            <v>Data Scientist</v>
          </cell>
          <cell r="H24268">
            <v>45190.875555555547</v>
          </cell>
        </row>
        <row r="24269">
          <cell r="A24269" t="str">
            <v>Data Analyst</v>
          </cell>
          <cell r="H24269">
            <v>45160.375763888893</v>
          </cell>
        </row>
        <row r="24270">
          <cell r="A24270" t="str">
            <v>Data Scientist</v>
          </cell>
          <cell r="H24270">
            <v>45189.453090277777</v>
          </cell>
        </row>
        <row r="24271">
          <cell r="A24271" t="str">
            <v>Data Analyst</v>
          </cell>
          <cell r="H24271">
            <v>44930.583379629628</v>
          </cell>
        </row>
        <row r="24272">
          <cell r="A24272" t="str">
            <v>Data Scientist</v>
          </cell>
          <cell r="H24272">
            <v>45162.296423611107</v>
          </cell>
        </row>
        <row r="24273">
          <cell r="A24273" t="str">
            <v>Data Engineer</v>
          </cell>
          <cell r="H24273">
            <v>45207.998090277782</v>
          </cell>
        </row>
        <row r="24274">
          <cell r="A24274" t="str">
            <v>Data Analyst</v>
          </cell>
          <cell r="H24274">
            <v>45147.585243055553</v>
          </cell>
        </row>
        <row r="24275">
          <cell r="A24275" t="str">
            <v>Data Analyst</v>
          </cell>
          <cell r="H24275">
            <v>45275.333553240736</v>
          </cell>
        </row>
        <row r="24276">
          <cell r="A24276" t="str">
            <v>Business Analyst</v>
          </cell>
          <cell r="H24276">
            <v>45152.251539351862</v>
          </cell>
        </row>
        <row r="24277">
          <cell r="A24277" t="str">
            <v>Data Analyst</v>
          </cell>
          <cell r="H24277">
            <v>45092.958564814813</v>
          </cell>
        </row>
        <row r="24278">
          <cell r="A24278" t="str">
            <v>Data Scientist</v>
          </cell>
          <cell r="H24278">
            <v>45226.666747685187</v>
          </cell>
        </row>
        <row r="24279">
          <cell r="A24279" t="str">
            <v>Data Analyst</v>
          </cell>
          <cell r="H24279">
            <v>44999.044432870367</v>
          </cell>
        </row>
        <row r="24280">
          <cell r="A24280" t="str">
            <v>Data Scientist</v>
          </cell>
          <cell r="H24280">
            <v>45260.002650462957</v>
          </cell>
        </row>
        <row r="24281">
          <cell r="A24281" t="str">
            <v>Data Scientist</v>
          </cell>
          <cell r="H24281">
            <v>45105.294803240737</v>
          </cell>
        </row>
        <row r="24282">
          <cell r="A24282" t="str">
            <v>Data Analyst</v>
          </cell>
          <cell r="H24282">
            <v>45086.041643518518</v>
          </cell>
        </row>
        <row r="24283">
          <cell r="A24283" t="str">
            <v>Business Analyst</v>
          </cell>
          <cell r="H24283">
            <v>45211.012812499997</v>
          </cell>
        </row>
        <row r="24284">
          <cell r="A24284" t="str">
            <v>Business Analyst</v>
          </cell>
          <cell r="H24284">
            <v>45209.792222222219</v>
          </cell>
        </row>
        <row r="24285">
          <cell r="A24285" t="str">
            <v>Data Scientist</v>
          </cell>
          <cell r="H24285">
            <v>45119.336597222216</v>
          </cell>
        </row>
        <row r="24286">
          <cell r="A24286" t="str">
            <v>Data Engineer</v>
          </cell>
          <cell r="H24286">
            <v>45156.84474537037</v>
          </cell>
        </row>
        <row r="24287">
          <cell r="A24287" t="str">
            <v>Data Analyst</v>
          </cell>
          <cell r="H24287">
            <v>44957.750023148154</v>
          </cell>
        </row>
        <row r="24288">
          <cell r="A24288" t="str">
            <v>Data Engineer</v>
          </cell>
          <cell r="H24288">
            <v>45071.983402777783</v>
          </cell>
        </row>
        <row r="24289">
          <cell r="A24289" t="str">
            <v>Data Analyst</v>
          </cell>
          <cell r="H24289">
            <v>45057.583275462966</v>
          </cell>
        </row>
        <row r="24290">
          <cell r="A24290" t="str">
            <v>Data Analyst</v>
          </cell>
          <cell r="H24290">
            <v>45161.087060185193</v>
          </cell>
        </row>
        <row r="24291">
          <cell r="A24291" t="str">
            <v>Data Scientist</v>
          </cell>
          <cell r="H24291">
            <v>45146.451215277782</v>
          </cell>
        </row>
        <row r="24292">
          <cell r="A24292" t="str">
            <v>Data Analyst</v>
          </cell>
          <cell r="H24292">
            <v>45054.460706018523</v>
          </cell>
        </row>
        <row r="24293">
          <cell r="A24293" t="str">
            <v>Data Scientist</v>
          </cell>
          <cell r="H24293">
            <v>45134.252384259264</v>
          </cell>
        </row>
        <row r="24294">
          <cell r="A24294" t="str">
            <v>Data Analyst</v>
          </cell>
          <cell r="H24294">
            <v>45098.529675925929</v>
          </cell>
        </row>
        <row r="24295">
          <cell r="A24295" t="str">
            <v>Data Analyst</v>
          </cell>
          <cell r="H24295">
            <v>44964.625914351847</v>
          </cell>
        </row>
        <row r="24296">
          <cell r="A24296" t="str">
            <v>Data Analyst</v>
          </cell>
          <cell r="H24296">
            <v>45021.168055555558</v>
          </cell>
        </row>
        <row r="24297">
          <cell r="A24297" t="str">
            <v>Business Analyst</v>
          </cell>
          <cell r="H24297">
            <v>45177.917569444442</v>
          </cell>
        </row>
        <row r="24298">
          <cell r="A24298" t="str">
            <v>Data Scientist</v>
          </cell>
          <cell r="H24298">
            <v>44998.415000000001</v>
          </cell>
        </row>
        <row r="24299">
          <cell r="A24299" t="str">
            <v>Data Analyst</v>
          </cell>
          <cell r="H24299">
            <v>45246.334537037037</v>
          </cell>
        </row>
        <row r="24300">
          <cell r="A24300" t="str">
            <v>Data Engineer</v>
          </cell>
          <cell r="H24300">
            <v>45057.903124999997</v>
          </cell>
        </row>
        <row r="24301">
          <cell r="A24301" t="str">
            <v>Senior Data Analyst</v>
          </cell>
          <cell r="H24301">
            <v>45152.867361111108</v>
          </cell>
        </row>
        <row r="24302">
          <cell r="A24302" t="str">
            <v>Data Scientist</v>
          </cell>
          <cell r="H24302">
            <v>45055.881701388891</v>
          </cell>
        </row>
        <row r="24303">
          <cell r="A24303" t="str">
            <v>Data Scientist</v>
          </cell>
          <cell r="H24303">
            <v>45170.931157407409</v>
          </cell>
        </row>
        <row r="24304">
          <cell r="A24304" t="str">
            <v>Business Analyst</v>
          </cell>
          <cell r="H24304">
            <v>45171.004016203697</v>
          </cell>
        </row>
        <row r="24305">
          <cell r="A24305" t="str">
            <v>Data Analyst</v>
          </cell>
          <cell r="H24305">
            <v>44945.625081018523</v>
          </cell>
        </row>
        <row r="24306">
          <cell r="A24306" t="str">
            <v>Data Analyst</v>
          </cell>
          <cell r="H24306">
            <v>44973.274375000001</v>
          </cell>
        </row>
        <row r="24307">
          <cell r="A24307" t="str">
            <v>Data Analyst</v>
          </cell>
          <cell r="H24307">
            <v>45078.791631944441</v>
          </cell>
        </row>
        <row r="24308">
          <cell r="A24308" t="str">
            <v>Data Engineer</v>
          </cell>
          <cell r="H24308">
            <v>44973.630046296297</v>
          </cell>
        </row>
        <row r="24309">
          <cell r="A24309" t="str">
            <v>Data Analyst</v>
          </cell>
          <cell r="H24309">
            <v>44949.932129629633</v>
          </cell>
        </row>
        <row r="24310">
          <cell r="A24310" t="str">
            <v>Software Engineer</v>
          </cell>
          <cell r="H24310">
            <v>44950.62699074074</v>
          </cell>
        </row>
        <row r="24311">
          <cell r="A24311" t="str">
            <v>Senior Data Scientist</v>
          </cell>
          <cell r="H24311">
            <v>45043.336886574078</v>
          </cell>
        </row>
        <row r="24312">
          <cell r="A24312" t="str">
            <v>Data Analyst</v>
          </cell>
          <cell r="H24312">
            <v>45037.008599537039</v>
          </cell>
        </row>
        <row r="24313">
          <cell r="A24313" t="str">
            <v>Senior Data Analyst</v>
          </cell>
          <cell r="H24313">
            <v>45001.292094907411</v>
          </cell>
        </row>
        <row r="24314">
          <cell r="A24314" t="str">
            <v>Data Analyst</v>
          </cell>
          <cell r="H24314">
            <v>45203.834189814806</v>
          </cell>
        </row>
        <row r="24315">
          <cell r="A24315" t="str">
            <v>Data Analyst</v>
          </cell>
          <cell r="H24315">
            <v>45117.000636574077</v>
          </cell>
        </row>
        <row r="24316">
          <cell r="A24316" t="str">
            <v>Data Analyst</v>
          </cell>
          <cell r="H24316">
            <v>45058.666759259257</v>
          </cell>
        </row>
        <row r="24317">
          <cell r="A24317" t="str">
            <v>Data Analyst</v>
          </cell>
          <cell r="H24317">
            <v>45225.583518518521</v>
          </cell>
        </row>
        <row r="24318">
          <cell r="A24318" t="str">
            <v>Data Analyst</v>
          </cell>
          <cell r="H24318">
            <v>45001.626550925917</v>
          </cell>
        </row>
        <row r="24319">
          <cell r="A24319" t="str">
            <v>Data Analyst</v>
          </cell>
          <cell r="H24319">
            <v>45261.625092592592</v>
          </cell>
        </row>
        <row r="24320">
          <cell r="A24320" t="str">
            <v>Data Analyst</v>
          </cell>
          <cell r="H24320">
            <v>45210.668078703697</v>
          </cell>
        </row>
        <row r="24321">
          <cell r="A24321" t="str">
            <v>Data Scientist</v>
          </cell>
          <cell r="H24321">
            <v>45050.898726851847</v>
          </cell>
        </row>
        <row r="24322">
          <cell r="A24322" t="str">
            <v>Data Scientist</v>
          </cell>
          <cell r="H24322">
            <v>44954.170208333337</v>
          </cell>
        </row>
        <row r="24323">
          <cell r="A24323" t="str">
            <v>Data Scientist</v>
          </cell>
          <cell r="H24323">
            <v>45049.412349537037</v>
          </cell>
        </row>
        <row r="24324">
          <cell r="A24324" t="str">
            <v>Data Analyst</v>
          </cell>
          <cell r="H24324">
            <v>44993.799189814818</v>
          </cell>
        </row>
        <row r="24325">
          <cell r="A24325" t="str">
            <v>Data Analyst</v>
          </cell>
          <cell r="H24325">
            <v>45051.365659722222</v>
          </cell>
        </row>
        <row r="24326">
          <cell r="A24326" t="str">
            <v>Data Analyst</v>
          </cell>
          <cell r="H24326">
            <v>45150.45884259259</v>
          </cell>
        </row>
        <row r="24327">
          <cell r="A24327" t="str">
            <v>Data Scientist</v>
          </cell>
          <cell r="H24327">
            <v>45194.417557870373</v>
          </cell>
        </row>
        <row r="24328">
          <cell r="A24328" t="str">
            <v>Data Analyst</v>
          </cell>
          <cell r="H24328">
            <v>45034.125138888892</v>
          </cell>
        </row>
        <row r="24329">
          <cell r="A24329" t="str">
            <v>Data Scientist</v>
          </cell>
          <cell r="H24329">
            <v>45084.601261574076</v>
          </cell>
        </row>
        <row r="24330">
          <cell r="A24330" t="str">
            <v>Data Engineer</v>
          </cell>
          <cell r="H24330">
            <v>44977.620416666658</v>
          </cell>
        </row>
        <row r="24331">
          <cell r="A24331" t="str">
            <v>Senior Data Analyst</v>
          </cell>
          <cell r="H24331">
            <v>45106.501817129632</v>
          </cell>
        </row>
        <row r="24332">
          <cell r="A24332" t="str">
            <v>Data Analyst</v>
          </cell>
          <cell r="H24332">
            <v>45142.001898148148</v>
          </cell>
        </row>
        <row r="24333">
          <cell r="A24333" t="str">
            <v>Senior Data Analyst</v>
          </cell>
          <cell r="H24333">
            <v>44944.499062499999</v>
          </cell>
        </row>
        <row r="24334">
          <cell r="A24334" t="str">
            <v>Data Analyst</v>
          </cell>
          <cell r="H24334">
            <v>45263.416747685187</v>
          </cell>
        </row>
        <row r="24335">
          <cell r="A24335" t="str">
            <v>Data Scientist</v>
          </cell>
          <cell r="H24335">
            <v>45021.876689814817</v>
          </cell>
        </row>
        <row r="24336">
          <cell r="A24336" t="str">
            <v>Data Engineer</v>
          </cell>
          <cell r="H24336">
            <v>45283.040810185194</v>
          </cell>
        </row>
        <row r="24337">
          <cell r="A24337" t="str">
            <v>Senior Data Scientist</v>
          </cell>
          <cell r="H24337">
            <v>45037.339918981481</v>
          </cell>
        </row>
        <row r="24338">
          <cell r="A24338" t="str">
            <v>Data Analyst</v>
          </cell>
          <cell r="H24338">
            <v>45230.710520833331</v>
          </cell>
        </row>
        <row r="24339">
          <cell r="A24339" t="str">
            <v>Data Analyst</v>
          </cell>
          <cell r="H24339">
            <v>45235.792523148149</v>
          </cell>
        </row>
        <row r="24340">
          <cell r="A24340" t="str">
            <v>Data Scientist</v>
          </cell>
          <cell r="H24340">
            <v>45171.384895833333</v>
          </cell>
        </row>
        <row r="24341">
          <cell r="A24341" t="str">
            <v>Data Analyst</v>
          </cell>
          <cell r="H24341">
            <v>45198.612013888887</v>
          </cell>
        </row>
        <row r="24342">
          <cell r="A24342" t="str">
            <v>Data Scientist</v>
          </cell>
          <cell r="H24342">
            <v>45195.860682870371</v>
          </cell>
        </row>
        <row r="24343">
          <cell r="A24343" t="str">
            <v>Senior Data Analyst</v>
          </cell>
          <cell r="H24343">
            <v>44930.644282407397</v>
          </cell>
        </row>
        <row r="24344">
          <cell r="A24344" t="str">
            <v>Data Analyst</v>
          </cell>
          <cell r="H24344">
            <v>44942.664340277777</v>
          </cell>
        </row>
        <row r="24345">
          <cell r="A24345" t="str">
            <v>Data Scientist</v>
          </cell>
          <cell r="H24345">
            <v>45246.386967592603</v>
          </cell>
        </row>
        <row r="24346">
          <cell r="A24346" t="str">
            <v>Data Engineer</v>
          </cell>
          <cell r="H24346">
            <v>45117.689583333333</v>
          </cell>
        </row>
        <row r="24347">
          <cell r="A24347" t="str">
            <v>Data Scientist</v>
          </cell>
          <cell r="H24347">
            <v>45178.292303240742</v>
          </cell>
        </row>
        <row r="24348">
          <cell r="A24348" t="str">
            <v>Senior Data Scientist</v>
          </cell>
          <cell r="H24348">
            <v>44980.904826388891</v>
          </cell>
        </row>
        <row r="24349">
          <cell r="A24349" t="str">
            <v>Data Analyst</v>
          </cell>
          <cell r="H24349">
            <v>45165.750613425917</v>
          </cell>
        </row>
        <row r="24350">
          <cell r="A24350" t="str">
            <v>Senior Data Analyst</v>
          </cell>
          <cell r="H24350">
            <v>45136.375092592592</v>
          </cell>
        </row>
        <row r="24351">
          <cell r="A24351" t="str">
            <v>Data Engineer</v>
          </cell>
          <cell r="H24351">
            <v>45117.833773148152</v>
          </cell>
        </row>
        <row r="24352">
          <cell r="A24352" t="str">
            <v>Data Analyst</v>
          </cell>
          <cell r="H24352">
            <v>44963.627511574072</v>
          </cell>
        </row>
        <row r="24353">
          <cell r="A24353" t="str">
            <v>Data Scientist</v>
          </cell>
          <cell r="H24353">
            <v>45030.835324074083</v>
          </cell>
        </row>
        <row r="24354">
          <cell r="A24354" t="str">
            <v>Data Analyst</v>
          </cell>
          <cell r="H24354">
            <v>44970.542175925933</v>
          </cell>
        </row>
        <row r="24355">
          <cell r="A24355" t="str">
            <v>Data Scientist</v>
          </cell>
          <cell r="H24355">
            <v>45028.555798611109</v>
          </cell>
        </row>
        <row r="24356">
          <cell r="A24356" t="str">
            <v>Senior Data Scientist</v>
          </cell>
          <cell r="H24356">
            <v>45001.086145833331</v>
          </cell>
        </row>
        <row r="24357">
          <cell r="A24357" t="str">
            <v>Data Scientist</v>
          </cell>
          <cell r="H24357">
            <v>45128.459780092591</v>
          </cell>
        </row>
        <row r="24358">
          <cell r="A24358" t="str">
            <v>Data Analyst</v>
          </cell>
          <cell r="H24358">
            <v>45159.917627314811</v>
          </cell>
        </row>
        <row r="24359">
          <cell r="A24359" t="str">
            <v>Data Scientist</v>
          </cell>
          <cell r="H24359">
            <v>45274.35837962963</v>
          </cell>
        </row>
        <row r="24360">
          <cell r="A24360" t="str">
            <v>Senior Data Engineer</v>
          </cell>
          <cell r="H24360">
            <v>45138.017268518517</v>
          </cell>
        </row>
        <row r="24361">
          <cell r="A24361" t="str">
            <v>Senior Data Analyst</v>
          </cell>
          <cell r="H24361">
            <v>45284.999988425923</v>
          </cell>
        </row>
        <row r="24362">
          <cell r="A24362" t="str">
            <v>Senior Data Scientist</v>
          </cell>
          <cell r="H24362">
            <v>45063.37672453704</v>
          </cell>
        </row>
        <row r="24363">
          <cell r="A24363" t="str">
            <v>Data Engineer</v>
          </cell>
          <cell r="H24363">
            <v>45162.863310185188</v>
          </cell>
        </row>
        <row r="24364">
          <cell r="A24364" t="str">
            <v>Senior Data Scientist</v>
          </cell>
          <cell r="H24364">
            <v>44993.390914351847</v>
          </cell>
        </row>
        <row r="24365">
          <cell r="A24365" t="str">
            <v>Data Analyst</v>
          </cell>
          <cell r="H24365">
            <v>44991.000023148154</v>
          </cell>
        </row>
        <row r="24366">
          <cell r="A24366" t="str">
            <v>Business Analyst</v>
          </cell>
          <cell r="H24366">
            <v>44984.734791666669</v>
          </cell>
        </row>
        <row r="24367">
          <cell r="A24367" t="str">
            <v>Data Analyst</v>
          </cell>
          <cell r="H24367">
            <v>45159.904895833337</v>
          </cell>
        </row>
        <row r="24368">
          <cell r="A24368" t="str">
            <v>Data Scientist</v>
          </cell>
          <cell r="H24368">
            <v>45127.023043981477</v>
          </cell>
        </row>
        <row r="24369">
          <cell r="A24369" t="str">
            <v>Data Analyst</v>
          </cell>
          <cell r="H24369">
            <v>45200.250173611108</v>
          </cell>
        </row>
        <row r="24370">
          <cell r="A24370" t="str">
            <v>Data Analyst</v>
          </cell>
          <cell r="H24370">
            <v>45241.416631944441</v>
          </cell>
        </row>
        <row r="24371">
          <cell r="A24371" t="str">
            <v>Senior Data Scientist</v>
          </cell>
          <cell r="H24371">
            <v>45020.3671412037</v>
          </cell>
        </row>
        <row r="24372">
          <cell r="A24372" t="str">
            <v>Data Analyst</v>
          </cell>
          <cell r="H24372">
            <v>45184.959756944438</v>
          </cell>
        </row>
        <row r="24373">
          <cell r="A24373" t="str">
            <v>Data Analyst</v>
          </cell>
          <cell r="H24373">
            <v>45000.876122685193</v>
          </cell>
        </row>
        <row r="24374">
          <cell r="A24374" t="str">
            <v>Data Scientist</v>
          </cell>
          <cell r="H24374">
            <v>45099.418807870366</v>
          </cell>
        </row>
        <row r="24375">
          <cell r="A24375" t="str">
            <v>Data Scientist</v>
          </cell>
          <cell r="H24375">
            <v>45264.877592592587</v>
          </cell>
        </row>
        <row r="24376">
          <cell r="A24376" t="str">
            <v>Data Scientist</v>
          </cell>
          <cell r="H24376">
            <v>45159.122118055559</v>
          </cell>
        </row>
        <row r="24377">
          <cell r="A24377" t="str">
            <v>Senior Data Scientist</v>
          </cell>
          <cell r="H24377">
            <v>44937.878912037027</v>
          </cell>
        </row>
        <row r="24378">
          <cell r="A24378" t="str">
            <v>Data Scientist</v>
          </cell>
          <cell r="H24378">
            <v>45079.119363425933</v>
          </cell>
        </row>
        <row r="24379">
          <cell r="A24379" t="str">
            <v>Data Analyst</v>
          </cell>
          <cell r="H24379">
            <v>45151.584374999999</v>
          </cell>
        </row>
        <row r="24380">
          <cell r="A24380" t="str">
            <v>Data Scientist</v>
          </cell>
          <cell r="H24380">
            <v>45169.223611111112</v>
          </cell>
        </row>
        <row r="24381">
          <cell r="A24381" t="str">
            <v>Senior Data Analyst</v>
          </cell>
          <cell r="H24381">
            <v>45249.333344907413</v>
          </cell>
        </row>
        <row r="24382">
          <cell r="A24382" t="str">
            <v>Data Analyst</v>
          </cell>
          <cell r="H24382">
            <v>45158.267395833333</v>
          </cell>
        </row>
        <row r="24383">
          <cell r="A24383" t="str">
            <v>Data Engineer</v>
          </cell>
          <cell r="H24383">
            <v>45072.430196759262</v>
          </cell>
        </row>
        <row r="24384">
          <cell r="A24384" t="str">
            <v>Data Analyst</v>
          </cell>
          <cell r="H24384">
            <v>45089.501076388893</v>
          </cell>
        </row>
        <row r="24385">
          <cell r="A24385" t="str">
            <v>Data Scientist</v>
          </cell>
          <cell r="H24385">
            <v>45126.919525462959</v>
          </cell>
        </row>
        <row r="24386">
          <cell r="A24386" t="str">
            <v>Data Analyst</v>
          </cell>
          <cell r="H24386">
            <v>45112.624988425923</v>
          </cell>
        </row>
        <row r="24387">
          <cell r="A24387" t="str">
            <v>Senior Data Analyst</v>
          </cell>
          <cell r="H24387">
            <v>44962.666759259257</v>
          </cell>
        </row>
        <row r="24388">
          <cell r="A24388" t="str">
            <v>Senior Data Analyst</v>
          </cell>
          <cell r="H24388">
            <v>45070.91673611111</v>
          </cell>
        </row>
        <row r="24389">
          <cell r="A24389" t="str">
            <v>Senior Data Analyst</v>
          </cell>
          <cell r="H24389">
            <v>45016.459849537037</v>
          </cell>
        </row>
        <row r="24390">
          <cell r="A24390" t="str">
            <v>Data Engineer</v>
          </cell>
          <cell r="H24390">
            <v>45111.595046296286</v>
          </cell>
        </row>
        <row r="24391">
          <cell r="A24391" t="str">
            <v>Software Engineer</v>
          </cell>
          <cell r="H24391">
            <v>45287.667604166672</v>
          </cell>
        </row>
        <row r="24392">
          <cell r="A24392" t="str">
            <v>Data Analyst</v>
          </cell>
          <cell r="H24392">
            <v>45134.791944444441</v>
          </cell>
        </row>
        <row r="24393">
          <cell r="A24393" t="str">
            <v>Data Engineer</v>
          </cell>
          <cell r="H24393">
            <v>45161.630104166667</v>
          </cell>
        </row>
        <row r="24394">
          <cell r="A24394" t="str">
            <v>Data Analyst</v>
          </cell>
          <cell r="H24394">
            <v>45251.875057870369</v>
          </cell>
        </row>
        <row r="24395">
          <cell r="A24395" t="str">
            <v>Senior Data Engineer</v>
          </cell>
          <cell r="H24395">
            <v>44989.0471875</v>
          </cell>
        </row>
        <row r="24396">
          <cell r="A24396" t="str">
            <v>Data Analyst</v>
          </cell>
          <cell r="H24396">
            <v>45099.58425925926</v>
          </cell>
        </row>
        <row r="24397">
          <cell r="A24397" t="str">
            <v>Senior Data Engineer</v>
          </cell>
          <cell r="H24397">
            <v>45022.965162037042</v>
          </cell>
        </row>
        <row r="24398">
          <cell r="A24398" t="str">
            <v>Data Analyst</v>
          </cell>
          <cell r="H24398">
            <v>45265.833796296298</v>
          </cell>
        </row>
        <row r="24399">
          <cell r="A24399" t="str">
            <v>Data Analyst</v>
          </cell>
          <cell r="H24399">
            <v>44993.708368055559</v>
          </cell>
        </row>
        <row r="24400">
          <cell r="A24400" t="str">
            <v>Senior Data Analyst</v>
          </cell>
          <cell r="H24400">
            <v>45273.416770833333</v>
          </cell>
        </row>
        <row r="24401">
          <cell r="A24401" t="str">
            <v>Data Scientist</v>
          </cell>
          <cell r="H24401">
            <v>45152.127372685187</v>
          </cell>
        </row>
        <row r="24402">
          <cell r="A24402" t="str">
            <v>Machine Learning Engineer</v>
          </cell>
          <cell r="H24402">
            <v>44937.894976851851</v>
          </cell>
        </row>
        <row r="24403">
          <cell r="A24403" t="str">
            <v>Senior Data Engineer</v>
          </cell>
          <cell r="H24403">
            <v>45104.605810185189</v>
          </cell>
        </row>
        <row r="24404">
          <cell r="A24404" t="str">
            <v>Software Engineer</v>
          </cell>
          <cell r="H24404">
            <v>45114.708622685182</v>
          </cell>
        </row>
        <row r="24405">
          <cell r="A24405" t="str">
            <v>Data Scientist</v>
          </cell>
          <cell r="H24405">
            <v>45287.418935185182</v>
          </cell>
        </row>
        <row r="24406">
          <cell r="A24406" t="str">
            <v>Data Analyst</v>
          </cell>
          <cell r="H24406">
            <v>45166.501504629632</v>
          </cell>
        </row>
        <row r="24407">
          <cell r="A24407" t="str">
            <v>Data Analyst</v>
          </cell>
          <cell r="H24407">
            <v>45190.541597222233</v>
          </cell>
        </row>
        <row r="24408">
          <cell r="A24408" t="str">
            <v>Data Scientist</v>
          </cell>
          <cell r="H24408">
            <v>44977.419282407413</v>
          </cell>
        </row>
        <row r="24409">
          <cell r="A24409" t="str">
            <v>Data Scientist</v>
          </cell>
          <cell r="H24409">
            <v>45217.989618055559</v>
          </cell>
        </row>
        <row r="24410">
          <cell r="A24410" t="str">
            <v>Data Analyst</v>
          </cell>
          <cell r="H24410">
            <v>44949.002083333333</v>
          </cell>
        </row>
        <row r="24411">
          <cell r="A24411" t="str">
            <v>Business Analyst</v>
          </cell>
          <cell r="H24411">
            <v>45196.193576388891</v>
          </cell>
        </row>
        <row r="24412">
          <cell r="A24412" t="str">
            <v>Data Analyst</v>
          </cell>
          <cell r="H24412">
            <v>45255.333518518521</v>
          </cell>
        </row>
        <row r="24413">
          <cell r="A24413" t="str">
            <v>Data Engineer</v>
          </cell>
          <cell r="H24413">
            <v>45205.300891203697</v>
          </cell>
        </row>
        <row r="24414">
          <cell r="A24414" t="str">
            <v>Data Engineer</v>
          </cell>
          <cell r="H24414">
            <v>45047.940717592603</v>
          </cell>
        </row>
        <row r="24415">
          <cell r="A24415" t="str">
            <v>Data Analyst</v>
          </cell>
          <cell r="H24415">
            <v>45251.016076388893</v>
          </cell>
        </row>
        <row r="24416">
          <cell r="A24416" t="str">
            <v>Senior Data Analyst</v>
          </cell>
          <cell r="H24416">
            <v>44963.58630787037</v>
          </cell>
        </row>
        <row r="24417">
          <cell r="A24417" t="str">
            <v>Data Engineer</v>
          </cell>
          <cell r="H24417">
            <v>44979.716458333343</v>
          </cell>
        </row>
        <row r="24418">
          <cell r="A24418" t="str">
            <v>Data Scientist</v>
          </cell>
          <cell r="H24418">
            <v>45130.543530092589</v>
          </cell>
        </row>
        <row r="24419">
          <cell r="A24419" t="str">
            <v>Data Scientist</v>
          </cell>
          <cell r="H24419">
            <v>45093.264166666668</v>
          </cell>
        </row>
        <row r="24420">
          <cell r="A24420" t="str">
            <v>Data Analyst</v>
          </cell>
          <cell r="H24420">
            <v>45209.86037037037</v>
          </cell>
        </row>
        <row r="24421">
          <cell r="A24421" t="str">
            <v>Data Scientist</v>
          </cell>
          <cell r="H24421">
            <v>45168.087604166663</v>
          </cell>
        </row>
        <row r="24422">
          <cell r="A24422" t="str">
            <v>Data Analyst</v>
          </cell>
          <cell r="H24422">
            <v>45145.666747685187</v>
          </cell>
        </row>
        <row r="24423">
          <cell r="A24423" t="str">
            <v>Machine Learning Engineer</v>
          </cell>
          <cell r="H24423">
            <v>45235.550763888888</v>
          </cell>
        </row>
        <row r="24424">
          <cell r="A24424" t="str">
            <v>Senior Data Analyst</v>
          </cell>
          <cell r="H24424">
            <v>45124.417083333326</v>
          </cell>
        </row>
        <row r="24425">
          <cell r="A24425" t="str">
            <v>Data Scientist</v>
          </cell>
          <cell r="H24425">
            <v>44963.586481481478</v>
          </cell>
        </row>
        <row r="24426">
          <cell r="A24426" t="str">
            <v>Data Scientist</v>
          </cell>
          <cell r="H24426">
            <v>45210.815868055557</v>
          </cell>
        </row>
        <row r="24427">
          <cell r="A24427" t="str">
            <v>Data Engineer</v>
          </cell>
          <cell r="H24427">
            <v>45057.798541666663</v>
          </cell>
        </row>
        <row r="24428">
          <cell r="A24428" t="str">
            <v>Data Analyst</v>
          </cell>
          <cell r="H24428">
            <v>45200.375497685192</v>
          </cell>
        </row>
        <row r="24429">
          <cell r="A24429" t="str">
            <v>Data Scientist</v>
          </cell>
          <cell r="H24429">
            <v>45040.932881944442</v>
          </cell>
        </row>
        <row r="24430">
          <cell r="A24430" t="str">
            <v>Data Scientist</v>
          </cell>
          <cell r="H24430">
            <v>45180.845393518517</v>
          </cell>
        </row>
        <row r="24431">
          <cell r="A24431" t="str">
            <v>Data Analyst</v>
          </cell>
          <cell r="H24431">
            <v>44967.791643518518</v>
          </cell>
        </row>
        <row r="24432">
          <cell r="A24432" t="str">
            <v>Data Engineer</v>
          </cell>
          <cell r="H24432">
            <v>45261.004791666674</v>
          </cell>
        </row>
        <row r="24433">
          <cell r="A24433" t="str">
            <v>Data Analyst</v>
          </cell>
          <cell r="H24433">
            <v>45155.000972222217</v>
          </cell>
        </row>
        <row r="24434">
          <cell r="A24434" t="str">
            <v>Data Analyst</v>
          </cell>
          <cell r="H24434">
            <v>45275.333483796298</v>
          </cell>
        </row>
        <row r="24435">
          <cell r="A24435" t="str">
            <v>Data Engineer</v>
          </cell>
          <cell r="H24435">
            <v>45120.799502314818</v>
          </cell>
        </row>
        <row r="24436">
          <cell r="A24436" t="str">
            <v>Senior Data Engineer</v>
          </cell>
          <cell r="H24436">
            <v>44985.710844907408</v>
          </cell>
        </row>
        <row r="24437">
          <cell r="A24437" t="str">
            <v>Data Scientist</v>
          </cell>
          <cell r="H24437">
            <v>45098.625868055547</v>
          </cell>
        </row>
        <row r="24438">
          <cell r="A24438" t="str">
            <v>Data Analyst</v>
          </cell>
          <cell r="H24438">
            <v>45187.583449074067</v>
          </cell>
        </row>
        <row r="24439">
          <cell r="A24439" t="str">
            <v>Data Scientist</v>
          </cell>
          <cell r="H24439">
            <v>45189.835011574083</v>
          </cell>
        </row>
        <row r="24440">
          <cell r="A24440" t="str">
            <v>Data Analyst</v>
          </cell>
          <cell r="H24440">
            <v>45027.625162037039</v>
          </cell>
        </row>
        <row r="24441">
          <cell r="A24441" t="str">
            <v>Data Scientist</v>
          </cell>
          <cell r="H24441">
            <v>45153.294687499998</v>
          </cell>
        </row>
        <row r="24442">
          <cell r="A24442" t="str">
            <v>Machine Learning Engineer</v>
          </cell>
          <cell r="H24442">
            <v>45180.293425925927</v>
          </cell>
        </row>
        <row r="24443">
          <cell r="A24443" t="str">
            <v>Data Scientist</v>
          </cell>
          <cell r="H24443">
            <v>45037.50445601852</v>
          </cell>
        </row>
        <row r="24444">
          <cell r="A24444" t="str">
            <v>Data Scientist</v>
          </cell>
          <cell r="H24444">
            <v>44998.794872685183</v>
          </cell>
        </row>
        <row r="24445">
          <cell r="A24445" t="str">
            <v>Data Analyst</v>
          </cell>
          <cell r="H24445">
            <v>44938.921157407407</v>
          </cell>
        </row>
        <row r="24446">
          <cell r="A24446" t="str">
            <v>Data Engineer</v>
          </cell>
          <cell r="H24446">
            <v>45016.756354166668</v>
          </cell>
        </row>
        <row r="24447">
          <cell r="A24447" t="str">
            <v>Senior Data Engineer</v>
          </cell>
          <cell r="H24447">
            <v>44999.637476851851</v>
          </cell>
        </row>
        <row r="24448">
          <cell r="A24448" t="str">
            <v>Senior Data Analyst</v>
          </cell>
          <cell r="H24448">
            <v>44929.909502314818</v>
          </cell>
        </row>
        <row r="24449">
          <cell r="A24449" t="str">
            <v>Data Analyst</v>
          </cell>
          <cell r="H24449">
            <v>45201.710625</v>
          </cell>
        </row>
        <row r="24450">
          <cell r="A24450" t="str">
            <v>Data Engineer</v>
          </cell>
          <cell r="H24450">
            <v>44993.428796296299</v>
          </cell>
        </row>
        <row r="24451">
          <cell r="A24451" t="str">
            <v>Data Scientist</v>
          </cell>
          <cell r="H24451">
            <v>45091.295393518521</v>
          </cell>
        </row>
        <row r="24452">
          <cell r="A24452" t="str">
            <v>Data Scientist</v>
          </cell>
          <cell r="H24452">
            <v>45071.861631944441</v>
          </cell>
        </row>
        <row r="24453">
          <cell r="A24453" t="str">
            <v>Data Analyst</v>
          </cell>
          <cell r="H24453">
            <v>45020.955729166657</v>
          </cell>
        </row>
        <row r="24454">
          <cell r="A24454" t="str">
            <v>Data Scientist</v>
          </cell>
          <cell r="H24454">
            <v>45282.430798611109</v>
          </cell>
        </row>
        <row r="24455">
          <cell r="A24455" t="str">
            <v>Data Analyst</v>
          </cell>
          <cell r="H24455">
            <v>44952.875023148154</v>
          </cell>
        </row>
        <row r="24456">
          <cell r="A24456" t="str">
            <v>Data Engineer</v>
          </cell>
          <cell r="H24456">
            <v>44960.863310185188</v>
          </cell>
        </row>
        <row r="24457">
          <cell r="A24457" t="str">
            <v>Data Engineer</v>
          </cell>
          <cell r="H24457">
            <v>45041.506631944438</v>
          </cell>
        </row>
        <row r="24458">
          <cell r="A24458" t="str">
            <v>Senior Data Scientist</v>
          </cell>
          <cell r="H24458">
            <v>44936.806157407409</v>
          </cell>
        </row>
        <row r="24459">
          <cell r="A24459" t="str">
            <v>Data Analyst</v>
          </cell>
          <cell r="H24459">
            <v>45005.626840277779</v>
          </cell>
        </row>
        <row r="24460">
          <cell r="A24460" t="str">
            <v>Data Analyst</v>
          </cell>
          <cell r="H24460">
            <v>45165.00167824074</v>
          </cell>
        </row>
        <row r="24461">
          <cell r="A24461" t="str">
            <v>Senior Data Scientist</v>
          </cell>
          <cell r="H24461">
            <v>45188.251296296286</v>
          </cell>
        </row>
        <row r="24462">
          <cell r="A24462" t="str">
            <v>Data Scientist</v>
          </cell>
          <cell r="H24462">
            <v>45019.919131944444</v>
          </cell>
        </row>
        <row r="24463">
          <cell r="A24463" t="str">
            <v>Senior Data Engineer</v>
          </cell>
          <cell r="H24463">
            <v>44967.598703703698</v>
          </cell>
        </row>
        <row r="24464">
          <cell r="A24464" t="str">
            <v>Senior Data Engineer</v>
          </cell>
          <cell r="H24464">
            <v>45085.987326388888</v>
          </cell>
        </row>
        <row r="24465">
          <cell r="A24465" t="str">
            <v>Data Scientist</v>
          </cell>
          <cell r="H24465">
            <v>45162.378541666672</v>
          </cell>
        </row>
        <row r="24466">
          <cell r="A24466" t="str">
            <v>Senior Data Engineer</v>
          </cell>
          <cell r="H24466">
            <v>45096.313125000001</v>
          </cell>
        </row>
        <row r="24467">
          <cell r="A24467" t="str">
            <v>Data Scientist</v>
          </cell>
          <cell r="H24467">
            <v>44935.585844907408</v>
          </cell>
        </row>
        <row r="24468">
          <cell r="A24468" t="str">
            <v>Data Analyst</v>
          </cell>
          <cell r="H24468">
            <v>45053.750011574077</v>
          </cell>
        </row>
        <row r="24469">
          <cell r="A24469" t="str">
            <v>Data Scientist</v>
          </cell>
          <cell r="H24469">
            <v>45084.747881944437</v>
          </cell>
        </row>
        <row r="24470">
          <cell r="A24470" t="str">
            <v>Data Analyst</v>
          </cell>
          <cell r="H24470">
            <v>44929.894687499997</v>
          </cell>
        </row>
        <row r="24471">
          <cell r="A24471" t="str">
            <v>Data Analyst</v>
          </cell>
          <cell r="H24471">
            <v>45257.625543981478</v>
          </cell>
        </row>
        <row r="24472">
          <cell r="A24472" t="str">
            <v>Data Scientist</v>
          </cell>
          <cell r="H24472">
            <v>45141.876388888893</v>
          </cell>
        </row>
        <row r="24473">
          <cell r="A24473" t="str">
            <v>Data Analyst</v>
          </cell>
          <cell r="H24473">
            <v>45286.375798611109</v>
          </cell>
        </row>
        <row r="24474">
          <cell r="A24474" t="str">
            <v>Data Scientist</v>
          </cell>
          <cell r="H24474">
            <v>44929.857604166667</v>
          </cell>
        </row>
        <row r="24475">
          <cell r="A24475" t="str">
            <v>Senior Data Analyst</v>
          </cell>
          <cell r="H24475">
            <v>45247.917812500003</v>
          </cell>
        </row>
        <row r="24476">
          <cell r="A24476" t="str">
            <v>Data Analyst</v>
          </cell>
          <cell r="H24476">
            <v>45212.876516203702</v>
          </cell>
        </row>
        <row r="24477">
          <cell r="A24477" t="str">
            <v>Data Scientist</v>
          </cell>
          <cell r="H24477">
            <v>44946.97314814815</v>
          </cell>
        </row>
        <row r="24478">
          <cell r="A24478" t="str">
            <v>Data Analyst</v>
          </cell>
          <cell r="H24478">
            <v>45083.750601851847</v>
          </cell>
        </row>
        <row r="24479">
          <cell r="A24479" t="str">
            <v>Data Analyst</v>
          </cell>
          <cell r="H24479">
            <v>45083.893900462957</v>
          </cell>
        </row>
        <row r="24480">
          <cell r="A24480" t="str">
            <v>Data Analyst</v>
          </cell>
          <cell r="H24480">
            <v>45149.471400462957</v>
          </cell>
        </row>
        <row r="24481">
          <cell r="A24481" t="str">
            <v>Data Scientist</v>
          </cell>
          <cell r="H24481">
            <v>45288.658541666657</v>
          </cell>
        </row>
        <row r="24482">
          <cell r="A24482" t="str">
            <v>Data Scientist</v>
          </cell>
          <cell r="H24482">
            <v>45037.54451388889</v>
          </cell>
        </row>
        <row r="24483">
          <cell r="A24483" t="str">
            <v>Data Analyst</v>
          </cell>
          <cell r="H24483">
            <v>45180.877627314818</v>
          </cell>
        </row>
        <row r="24484">
          <cell r="A24484" t="str">
            <v>Data Scientist</v>
          </cell>
          <cell r="H24484">
            <v>44960.336655092593</v>
          </cell>
        </row>
        <row r="24485">
          <cell r="A24485" t="str">
            <v>Data Analyst</v>
          </cell>
          <cell r="H24485">
            <v>45202.959247685183</v>
          </cell>
        </row>
        <row r="24486">
          <cell r="A24486" t="str">
            <v>Data Scientist</v>
          </cell>
          <cell r="H24486">
            <v>45169.725162037037</v>
          </cell>
        </row>
        <row r="24487">
          <cell r="A24487" t="str">
            <v>Data Scientist</v>
          </cell>
          <cell r="H24487">
            <v>45058.294004629628</v>
          </cell>
        </row>
        <row r="24488">
          <cell r="A24488" t="str">
            <v>Senior Data Engineer</v>
          </cell>
          <cell r="H24488">
            <v>45014.505624999998</v>
          </cell>
        </row>
        <row r="24489">
          <cell r="A24489" t="str">
            <v>Data Scientist</v>
          </cell>
          <cell r="H24489">
            <v>45131.504178240742</v>
          </cell>
        </row>
        <row r="24490">
          <cell r="A24490" t="str">
            <v>Data Analyst</v>
          </cell>
          <cell r="H24490">
            <v>45056.584861111107</v>
          </cell>
        </row>
        <row r="24491">
          <cell r="A24491" t="str">
            <v>Data Analyst</v>
          </cell>
          <cell r="H24491">
            <v>45141.833564814813</v>
          </cell>
        </row>
        <row r="24492">
          <cell r="A24492" t="str">
            <v>Data Scientist</v>
          </cell>
          <cell r="H24492">
            <v>44940.544479166667</v>
          </cell>
        </row>
        <row r="24493">
          <cell r="A24493" t="str">
            <v>Business Analyst</v>
          </cell>
          <cell r="H24493">
            <v>45072.835092592592</v>
          </cell>
        </row>
        <row r="24494">
          <cell r="A24494" t="str">
            <v>Data Engineer</v>
          </cell>
          <cell r="H24494">
            <v>45070.716099537043</v>
          </cell>
        </row>
        <row r="24495">
          <cell r="A24495" t="str">
            <v>Data Engineer</v>
          </cell>
          <cell r="H24495">
            <v>45150.961527777778</v>
          </cell>
        </row>
        <row r="24496">
          <cell r="A24496" t="str">
            <v>Data Analyst</v>
          </cell>
          <cell r="H24496">
            <v>45044.416689814818</v>
          </cell>
        </row>
        <row r="24497">
          <cell r="A24497" t="str">
            <v>Data Scientist</v>
          </cell>
          <cell r="H24497">
            <v>44928.9921875</v>
          </cell>
        </row>
        <row r="24498">
          <cell r="A24498" t="str">
            <v>Data Engineer</v>
          </cell>
          <cell r="H24498">
            <v>45281.578842592593</v>
          </cell>
        </row>
        <row r="24499">
          <cell r="A24499" t="str">
            <v>Senior Data Scientist</v>
          </cell>
          <cell r="H24499">
            <v>45107.587812500002</v>
          </cell>
        </row>
        <row r="24500">
          <cell r="A24500" t="str">
            <v>Data Engineer</v>
          </cell>
          <cell r="H24500">
            <v>45144.309618055559</v>
          </cell>
        </row>
        <row r="24501">
          <cell r="A24501" t="str">
            <v>Data Scientist</v>
          </cell>
          <cell r="H24501">
            <v>45097.460520833331</v>
          </cell>
        </row>
        <row r="24502">
          <cell r="A24502" t="str">
            <v>Data Analyst</v>
          </cell>
          <cell r="H24502">
            <v>44940.291863425933</v>
          </cell>
        </row>
        <row r="24503">
          <cell r="A24503" t="str">
            <v>Software Engineer</v>
          </cell>
          <cell r="H24503">
            <v>45044.127615740741</v>
          </cell>
        </row>
        <row r="24504">
          <cell r="A24504" t="str">
            <v>Data Analyst</v>
          </cell>
          <cell r="H24504">
            <v>45137.584641203714</v>
          </cell>
        </row>
        <row r="24505">
          <cell r="A24505" t="str">
            <v>Data Analyst</v>
          </cell>
          <cell r="H24505">
            <v>45094.375613425917</v>
          </cell>
        </row>
        <row r="24506">
          <cell r="A24506" t="str">
            <v>Senior Data Analyst</v>
          </cell>
          <cell r="H24506">
            <v>45086.383194444446</v>
          </cell>
        </row>
        <row r="24507">
          <cell r="A24507" t="str">
            <v>Data Analyst</v>
          </cell>
          <cell r="H24507">
            <v>44944.752615740741</v>
          </cell>
        </row>
        <row r="24508">
          <cell r="A24508" t="str">
            <v>Data Scientist</v>
          </cell>
          <cell r="H24508">
            <v>45139.587430555563</v>
          </cell>
        </row>
        <row r="24509">
          <cell r="A24509" t="str">
            <v>Data Analyst</v>
          </cell>
          <cell r="H24509">
            <v>45201.902349537027</v>
          </cell>
        </row>
        <row r="24510">
          <cell r="A24510" t="str">
            <v>Data Scientist</v>
          </cell>
          <cell r="H24510">
            <v>44974.765023148153</v>
          </cell>
        </row>
        <row r="24511">
          <cell r="A24511" t="str">
            <v>Data Engineer</v>
          </cell>
          <cell r="H24511">
            <v>44972.29859953704</v>
          </cell>
        </row>
        <row r="24512">
          <cell r="A24512" t="str">
            <v>Senior Data Analyst</v>
          </cell>
          <cell r="H24512">
            <v>45106.667916666673</v>
          </cell>
        </row>
        <row r="24513">
          <cell r="A24513" t="str">
            <v>Data Engineer</v>
          </cell>
          <cell r="H24513">
            <v>45008.716354166667</v>
          </cell>
        </row>
        <row r="24514">
          <cell r="A24514" t="str">
            <v>Data Analyst</v>
          </cell>
          <cell r="H24514">
            <v>45112.751215277778</v>
          </cell>
        </row>
        <row r="24515">
          <cell r="A24515" t="str">
            <v>Senior Data Scientist</v>
          </cell>
          <cell r="H24515">
            <v>45215.807592592602</v>
          </cell>
        </row>
        <row r="24516">
          <cell r="A24516" t="str">
            <v>Data Scientist</v>
          </cell>
          <cell r="H24516">
            <v>44942.638333333343</v>
          </cell>
        </row>
        <row r="24517">
          <cell r="A24517" t="str">
            <v>Data Scientist</v>
          </cell>
          <cell r="H24517">
            <v>45170.499884259261</v>
          </cell>
        </row>
        <row r="24518">
          <cell r="A24518" t="str">
            <v>Business Analyst</v>
          </cell>
          <cell r="H24518">
            <v>45211.667604166672</v>
          </cell>
        </row>
        <row r="24519">
          <cell r="A24519" t="str">
            <v>Data Analyst</v>
          </cell>
          <cell r="H24519">
            <v>45089.458912037036</v>
          </cell>
        </row>
        <row r="24520">
          <cell r="A24520" t="str">
            <v>Data Analyst</v>
          </cell>
          <cell r="H24520">
            <v>44935.875856481478</v>
          </cell>
        </row>
        <row r="24521">
          <cell r="A24521" t="str">
            <v>Data Engineer</v>
          </cell>
          <cell r="H24521">
            <v>45071.337395833332</v>
          </cell>
        </row>
        <row r="24522">
          <cell r="A24522" t="str">
            <v>Data Analyst</v>
          </cell>
          <cell r="H24522">
            <v>44936.762881944444</v>
          </cell>
        </row>
        <row r="24523">
          <cell r="A24523" t="str">
            <v>Data Engineer</v>
          </cell>
          <cell r="H24523">
            <v>45072.252662037034</v>
          </cell>
        </row>
        <row r="24524">
          <cell r="A24524" t="str">
            <v>Data Analyst</v>
          </cell>
          <cell r="H24524">
            <v>45099.333460648151</v>
          </cell>
        </row>
        <row r="24525">
          <cell r="A24525" t="str">
            <v>Business Analyst</v>
          </cell>
          <cell r="H24525">
            <v>45118.553159722222</v>
          </cell>
        </row>
        <row r="24526">
          <cell r="A24526" t="str">
            <v>Data Scientist</v>
          </cell>
          <cell r="H24526">
            <v>45119.76153935185</v>
          </cell>
        </row>
        <row r="24527">
          <cell r="A24527" t="str">
            <v>Data Engineer</v>
          </cell>
          <cell r="H24527">
            <v>44983.295671296299</v>
          </cell>
        </row>
        <row r="24528">
          <cell r="A24528" t="str">
            <v>Business Analyst</v>
          </cell>
          <cell r="H24528">
            <v>44932.334398148138</v>
          </cell>
        </row>
        <row r="24529">
          <cell r="A24529" t="str">
            <v>Data Engineer</v>
          </cell>
          <cell r="H24529">
            <v>44945.974143518521</v>
          </cell>
        </row>
        <row r="24530">
          <cell r="A24530" t="str">
            <v>Data Scientist</v>
          </cell>
          <cell r="H24530">
            <v>44972.709340277783</v>
          </cell>
        </row>
        <row r="24531">
          <cell r="A24531" t="str">
            <v>Senior Data Scientist</v>
          </cell>
          <cell r="H24531">
            <v>44967.428969907407</v>
          </cell>
        </row>
        <row r="24532">
          <cell r="A24532" t="str">
            <v>Data Engineer</v>
          </cell>
          <cell r="H24532">
            <v>45030.98064814815</v>
          </cell>
        </row>
        <row r="24533">
          <cell r="A24533" t="str">
            <v>Data Analyst</v>
          </cell>
          <cell r="H24533">
            <v>44960.708333333343</v>
          </cell>
        </row>
        <row r="24534">
          <cell r="A24534" t="str">
            <v>Data Analyst</v>
          </cell>
          <cell r="H24534">
            <v>45008.787870370368</v>
          </cell>
        </row>
        <row r="24535">
          <cell r="A24535" t="str">
            <v>Data Analyst</v>
          </cell>
          <cell r="H24535">
            <v>45057.619386574072</v>
          </cell>
        </row>
        <row r="24536">
          <cell r="A24536" t="str">
            <v>Software Engineer</v>
          </cell>
          <cell r="H24536">
            <v>45250.682928240742</v>
          </cell>
        </row>
        <row r="24537">
          <cell r="A24537" t="str">
            <v>Data Engineer</v>
          </cell>
          <cell r="H24537">
            <v>45011.27783564815</v>
          </cell>
        </row>
        <row r="24538">
          <cell r="A24538" t="str">
            <v>Data Engineer</v>
          </cell>
          <cell r="H24538">
            <v>44985.512407407397</v>
          </cell>
        </row>
        <row r="24539">
          <cell r="A24539" t="str">
            <v>Senior Data Engineer</v>
          </cell>
          <cell r="H24539">
            <v>44979.84107638889</v>
          </cell>
        </row>
        <row r="24540">
          <cell r="A24540" t="str">
            <v>Data Analyst</v>
          </cell>
          <cell r="H24540">
            <v>45225.501076388893</v>
          </cell>
        </row>
        <row r="24541">
          <cell r="A24541" t="str">
            <v>Business Analyst</v>
          </cell>
          <cell r="H24541">
            <v>45020.836145833331</v>
          </cell>
        </row>
        <row r="24542">
          <cell r="A24542" t="str">
            <v>Data Analyst</v>
          </cell>
          <cell r="H24542">
            <v>45092.834780092591</v>
          </cell>
        </row>
        <row r="24543">
          <cell r="A24543" t="str">
            <v>Data Scientist</v>
          </cell>
          <cell r="H24543">
            <v>45219.016192129631</v>
          </cell>
        </row>
        <row r="24544">
          <cell r="A24544" t="str">
            <v>Data Scientist</v>
          </cell>
          <cell r="H24544">
            <v>45252.626921296287</v>
          </cell>
        </row>
        <row r="24545">
          <cell r="A24545" t="str">
            <v>Cloud Engineer</v>
          </cell>
          <cell r="H24545">
            <v>45240.053368055553</v>
          </cell>
        </row>
        <row r="24546">
          <cell r="A24546" t="str">
            <v>Data Scientist</v>
          </cell>
          <cell r="H24546">
            <v>45246.002789351849</v>
          </cell>
        </row>
        <row r="24547">
          <cell r="A24547" t="str">
            <v>Senior Data Engineer</v>
          </cell>
          <cell r="H24547">
            <v>45216.377511574072</v>
          </cell>
        </row>
        <row r="24548">
          <cell r="A24548" t="str">
            <v>Data Scientist</v>
          </cell>
          <cell r="H24548">
            <v>45125.376759259263</v>
          </cell>
        </row>
        <row r="24549">
          <cell r="A24549" t="str">
            <v>Data Scientist</v>
          </cell>
          <cell r="H24549">
            <v>45138.670844907407</v>
          </cell>
        </row>
        <row r="24550">
          <cell r="A24550" t="str">
            <v>Business Analyst</v>
          </cell>
          <cell r="H24550">
            <v>45146.45957175926</v>
          </cell>
        </row>
        <row r="24551">
          <cell r="A24551" t="str">
            <v>Data Analyst</v>
          </cell>
          <cell r="H24551">
            <v>45202.459930555553</v>
          </cell>
        </row>
        <row r="24552">
          <cell r="A24552" t="str">
            <v>Data Analyst</v>
          </cell>
          <cell r="H24552">
            <v>45071.905821759261</v>
          </cell>
        </row>
        <row r="24553">
          <cell r="A24553" t="str">
            <v>Software Engineer</v>
          </cell>
          <cell r="H24553">
            <v>45077.792696759258</v>
          </cell>
        </row>
        <row r="24554">
          <cell r="A24554" t="str">
            <v>Software Engineer</v>
          </cell>
          <cell r="H24554">
            <v>45270.633159722223</v>
          </cell>
        </row>
        <row r="24555">
          <cell r="A24555" t="str">
            <v>Data Analyst</v>
          </cell>
          <cell r="H24555">
            <v>45020.750243055547</v>
          </cell>
        </row>
        <row r="24556">
          <cell r="A24556" t="str">
            <v>Data Scientist</v>
          </cell>
          <cell r="H24556">
            <v>45275.329861111109</v>
          </cell>
        </row>
        <row r="24557">
          <cell r="A24557" t="str">
            <v>Data Scientist</v>
          </cell>
          <cell r="H24557">
            <v>45172.251979166656</v>
          </cell>
        </row>
        <row r="24558">
          <cell r="A24558" t="str">
            <v>Data Engineer</v>
          </cell>
          <cell r="H24558">
            <v>45229.088993055557</v>
          </cell>
        </row>
        <row r="24559">
          <cell r="A24559" t="str">
            <v>Senior Data Analyst</v>
          </cell>
          <cell r="H24559">
            <v>45103.015879629631</v>
          </cell>
        </row>
        <row r="24560">
          <cell r="A24560" t="str">
            <v>Data Analyst</v>
          </cell>
          <cell r="H24560">
            <v>45007.666550925933</v>
          </cell>
        </row>
        <row r="24561">
          <cell r="A24561" t="str">
            <v>Data Analyst</v>
          </cell>
          <cell r="H24561">
            <v>45043.459074074082</v>
          </cell>
        </row>
        <row r="24562">
          <cell r="A24562" t="str">
            <v>Data Scientist</v>
          </cell>
          <cell r="H24562">
            <v>45268.677418981482</v>
          </cell>
        </row>
        <row r="24563">
          <cell r="A24563" t="str">
            <v>Data Scientist</v>
          </cell>
          <cell r="H24563">
            <v>45118.962106481478</v>
          </cell>
        </row>
        <row r="24564">
          <cell r="A24564" t="str">
            <v>Data Analyst</v>
          </cell>
          <cell r="H24564">
            <v>45105.541747685187</v>
          </cell>
        </row>
        <row r="24565">
          <cell r="A24565" t="str">
            <v>Senior Data Scientist</v>
          </cell>
          <cell r="H24565">
            <v>44937.669456018521</v>
          </cell>
        </row>
        <row r="24566">
          <cell r="A24566" t="str">
            <v>Data Scientist</v>
          </cell>
          <cell r="H24566">
            <v>45115.014722222222</v>
          </cell>
        </row>
        <row r="24567">
          <cell r="A24567" t="str">
            <v>Senior Data Scientist</v>
          </cell>
          <cell r="H24567">
            <v>44974.955868055556</v>
          </cell>
        </row>
        <row r="24568">
          <cell r="A24568" t="str">
            <v>Business Analyst</v>
          </cell>
          <cell r="H24568">
            <v>45062.777141203696</v>
          </cell>
        </row>
        <row r="24569">
          <cell r="A24569" t="str">
            <v>Machine Learning Engineer</v>
          </cell>
          <cell r="H24569">
            <v>44997.13821759259</v>
          </cell>
        </row>
        <row r="24570">
          <cell r="A24570" t="str">
            <v>Senior Data Engineer</v>
          </cell>
          <cell r="H24570">
            <v>45254.594166666669</v>
          </cell>
        </row>
        <row r="24571">
          <cell r="A24571" t="str">
            <v>Data Analyst</v>
          </cell>
          <cell r="H24571">
            <v>45001.459652777783</v>
          </cell>
        </row>
        <row r="24572">
          <cell r="A24572" t="str">
            <v>Data Scientist</v>
          </cell>
          <cell r="H24572">
            <v>45112.085219907407</v>
          </cell>
        </row>
        <row r="24573">
          <cell r="A24573" t="str">
            <v>Data Analyst</v>
          </cell>
          <cell r="H24573">
            <v>45147.330081018517</v>
          </cell>
        </row>
        <row r="24574">
          <cell r="A24574" t="str">
            <v>Data Engineer</v>
          </cell>
          <cell r="H24574">
            <v>45124.951099537036</v>
          </cell>
        </row>
        <row r="24575">
          <cell r="A24575" t="str">
            <v>Data Scientist</v>
          </cell>
          <cell r="H24575">
            <v>45247.878576388888</v>
          </cell>
        </row>
        <row r="24576">
          <cell r="A24576" t="str">
            <v>Business Analyst</v>
          </cell>
          <cell r="H24576">
            <v>45099.583391203712</v>
          </cell>
        </row>
        <row r="24577">
          <cell r="A24577" t="str">
            <v>Data Scientist</v>
          </cell>
          <cell r="H24577">
            <v>45000.386412037027</v>
          </cell>
        </row>
        <row r="24578">
          <cell r="A24578" t="str">
            <v>Senior Data Scientist</v>
          </cell>
          <cell r="H24578">
            <v>44964.752893518518</v>
          </cell>
        </row>
        <row r="24579">
          <cell r="A24579" t="str">
            <v>Data Scientist</v>
          </cell>
          <cell r="H24579">
            <v>45021.753391203703</v>
          </cell>
        </row>
        <row r="24580">
          <cell r="A24580" t="str">
            <v>Data Analyst</v>
          </cell>
          <cell r="H24580">
            <v>45001.793842592589</v>
          </cell>
        </row>
        <row r="24581">
          <cell r="A24581" t="str">
            <v>Data Scientist</v>
          </cell>
          <cell r="H24581">
            <v>45114.545752314807</v>
          </cell>
        </row>
        <row r="24582">
          <cell r="A24582" t="str">
            <v>Data Analyst</v>
          </cell>
          <cell r="H24582">
            <v>45247.543333333328</v>
          </cell>
        </row>
        <row r="24583">
          <cell r="A24583" t="str">
            <v>Data Engineer</v>
          </cell>
          <cell r="H24583">
            <v>45071.878368055557</v>
          </cell>
        </row>
        <row r="24584">
          <cell r="A24584" t="str">
            <v>Data Analyst</v>
          </cell>
          <cell r="H24584">
            <v>45149.250428240739</v>
          </cell>
        </row>
        <row r="24585">
          <cell r="A24585" t="str">
            <v>Data Engineer</v>
          </cell>
          <cell r="H24585">
            <v>45058.312777777777</v>
          </cell>
        </row>
        <row r="24586">
          <cell r="A24586" t="str">
            <v>Data Analyst</v>
          </cell>
          <cell r="H24586">
            <v>45184.833749999998</v>
          </cell>
        </row>
        <row r="24587">
          <cell r="A24587" t="str">
            <v>Data Engineer</v>
          </cell>
          <cell r="H24587">
            <v>45044.797662037039</v>
          </cell>
        </row>
        <row r="24588">
          <cell r="A24588" t="str">
            <v>Senior Data Scientist</v>
          </cell>
          <cell r="H24588">
            <v>45016.295775462961</v>
          </cell>
        </row>
        <row r="24589">
          <cell r="A24589" t="str">
            <v>Data Analyst</v>
          </cell>
          <cell r="H24589">
            <v>45079.79246527778</v>
          </cell>
        </row>
        <row r="24590">
          <cell r="A24590" t="str">
            <v>Data Scientist</v>
          </cell>
          <cell r="H24590">
            <v>44939.920949074083</v>
          </cell>
        </row>
        <row r="24591">
          <cell r="A24591" t="str">
            <v>Data Scientist</v>
          </cell>
          <cell r="H24591">
            <v>45111.633923611109</v>
          </cell>
        </row>
        <row r="24592">
          <cell r="A24592" t="str">
            <v>Business Analyst</v>
          </cell>
          <cell r="H24592">
            <v>45185.250879629632</v>
          </cell>
        </row>
        <row r="24593">
          <cell r="A24593" t="str">
            <v>Data Analyst</v>
          </cell>
          <cell r="H24593">
            <v>45275.333634259259</v>
          </cell>
        </row>
        <row r="24594">
          <cell r="A24594" t="str">
            <v>Data Scientist</v>
          </cell>
          <cell r="H24594">
            <v>45082.627696759257</v>
          </cell>
        </row>
        <row r="24595">
          <cell r="A24595" t="str">
            <v>Senior Data Scientist</v>
          </cell>
          <cell r="H24595">
            <v>45091.586481481478</v>
          </cell>
        </row>
        <row r="24596">
          <cell r="A24596" t="str">
            <v>Data Scientist</v>
          </cell>
          <cell r="H24596">
            <v>45137.295081018521</v>
          </cell>
        </row>
        <row r="24597">
          <cell r="A24597" t="str">
            <v>Machine Learning Engineer</v>
          </cell>
          <cell r="H24597">
            <v>45270.468310185177</v>
          </cell>
        </row>
        <row r="24598">
          <cell r="A24598" t="str">
            <v>Data Analyst</v>
          </cell>
          <cell r="H24598">
            <v>44999.794594907413</v>
          </cell>
        </row>
        <row r="24599">
          <cell r="A24599" t="str">
            <v>Senior Data Analyst</v>
          </cell>
          <cell r="H24599">
            <v>44993.882719907408</v>
          </cell>
        </row>
        <row r="24600">
          <cell r="A24600" t="str">
            <v>Data Analyst</v>
          </cell>
          <cell r="H24600">
            <v>45112.671064814807</v>
          </cell>
        </row>
        <row r="24601">
          <cell r="A24601" t="str">
            <v>Data Scientist</v>
          </cell>
          <cell r="H24601">
            <v>45117.708182870367</v>
          </cell>
        </row>
        <row r="24602">
          <cell r="A24602" t="str">
            <v>Data Scientist</v>
          </cell>
          <cell r="H24602">
            <v>45181.41746527778</v>
          </cell>
        </row>
        <row r="24603">
          <cell r="A24603" t="str">
            <v>Data Analyst</v>
          </cell>
          <cell r="H24603">
            <v>45098.708541666667</v>
          </cell>
        </row>
        <row r="24604">
          <cell r="A24604" t="str">
            <v>Data Analyst</v>
          </cell>
          <cell r="H24604">
            <v>44935.399027777778</v>
          </cell>
        </row>
        <row r="24605">
          <cell r="A24605" t="str">
            <v>Data Scientist</v>
          </cell>
          <cell r="H24605">
            <v>45016.503483796303</v>
          </cell>
        </row>
        <row r="24606">
          <cell r="A24606" t="str">
            <v>Data Analyst</v>
          </cell>
          <cell r="H24606">
            <v>45258.500949074078</v>
          </cell>
        </row>
        <row r="24607">
          <cell r="A24607" t="str">
            <v>Data Scientist</v>
          </cell>
          <cell r="H24607">
            <v>44988.960868055547</v>
          </cell>
        </row>
        <row r="24608">
          <cell r="A24608" t="str">
            <v>Data Engineer</v>
          </cell>
          <cell r="H24608">
            <v>44981.879340277781</v>
          </cell>
        </row>
        <row r="24609">
          <cell r="A24609" t="str">
            <v>Senior Data Scientist</v>
          </cell>
          <cell r="H24609">
            <v>45121.878993055558</v>
          </cell>
        </row>
        <row r="24610">
          <cell r="A24610" t="str">
            <v>Data Scientist</v>
          </cell>
          <cell r="H24610">
            <v>45274.690474537027</v>
          </cell>
        </row>
        <row r="24611">
          <cell r="A24611" t="str">
            <v>Data Analyst</v>
          </cell>
          <cell r="H24611">
            <v>44977.83388888889</v>
          </cell>
        </row>
        <row r="24612">
          <cell r="A24612" t="str">
            <v>Data Scientist</v>
          </cell>
          <cell r="H24612">
            <v>45091.587141203701</v>
          </cell>
        </row>
        <row r="24613">
          <cell r="A24613" t="str">
            <v>Senior Data Scientist</v>
          </cell>
          <cell r="H24613">
            <v>45004.349791666667</v>
          </cell>
        </row>
        <row r="24614">
          <cell r="A24614" t="str">
            <v>Data Scientist</v>
          </cell>
          <cell r="H24614">
            <v>44984.793506944443</v>
          </cell>
        </row>
        <row r="24615">
          <cell r="A24615" t="str">
            <v>Business Analyst</v>
          </cell>
          <cell r="H24615">
            <v>45049.667939814812</v>
          </cell>
        </row>
        <row r="24616">
          <cell r="A24616" t="str">
            <v>Data Scientist</v>
          </cell>
          <cell r="H24616">
            <v>44950.343923611108</v>
          </cell>
        </row>
        <row r="24617">
          <cell r="A24617" t="str">
            <v>Data Engineer</v>
          </cell>
          <cell r="H24617">
            <v>45104.521863425929</v>
          </cell>
        </row>
        <row r="24618">
          <cell r="A24618" t="str">
            <v>Data Scientist</v>
          </cell>
          <cell r="H24618">
            <v>45011.835833333331</v>
          </cell>
        </row>
        <row r="24619">
          <cell r="A24619" t="str">
            <v>Cloud Engineer</v>
          </cell>
          <cell r="H24619">
            <v>45091.435034722221</v>
          </cell>
        </row>
        <row r="24620">
          <cell r="A24620" t="str">
            <v>Data Analyst</v>
          </cell>
          <cell r="H24620">
            <v>45105.709872685176</v>
          </cell>
        </row>
        <row r="24621">
          <cell r="A24621" t="str">
            <v>Data Analyst</v>
          </cell>
          <cell r="H24621">
            <v>45160.543252314812</v>
          </cell>
        </row>
        <row r="24622">
          <cell r="A24622" t="str">
            <v>Data Analyst</v>
          </cell>
          <cell r="H24622">
            <v>45153.750173611108</v>
          </cell>
        </row>
        <row r="24623">
          <cell r="A24623" t="str">
            <v>Data Analyst</v>
          </cell>
          <cell r="H24623">
            <v>45049.526365740741</v>
          </cell>
        </row>
        <row r="24624">
          <cell r="A24624" t="str">
            <v>Data Analyst</v>
          </cell>
          <cell r="H24624">
            <v>45034.109479166669</v>
          </cell>
        </row>
        <row r="24625">
          <cell r="A24625" t="str">
            <v>Data Engineer</v>
          </cell>
          <cell r="H24625">
            <v>45281.128298611111</v>
          </cell>
        </row>
        <row r="24626">
          <cell r="A24626" t="str">
            <v>Data Engineer</v>
          </cell>
          <cell r="H24626">
            <v>45063.520277777781</v>
          </cell>
        </row>
        <row r="24627">
          <cell r="A24627" t="str">
            <v>Data Analyst</v>
          </cell>
          <cell r="H24627">
            <v>45176.779629629629</v>
          </cell>
        </row>
        <row r="24628">
          <cell r="A24628" t="str">
            <v>Data Analyst</v>
          </cell>
          <cell r="H24628">
            <v>44950.041678240741</v>
          </cell>
        </row>
        <row r="24629">
          <cell r="A24629" t="str">
            <v>Senior Data Scientist</v>
          </cell>
          <cell r="H24629">
            <v>45028.264479166668</v>
          </cell>
        </row>
        <row r="24630">
          <cell r="A24630" t="str">
            <v>Data Analyst</v>
          </cell>
          <cell r="H24630">
            <v>45105.58489583333</v>
          </cell>
        </row>
        <row r="24631">
          <cell r="A24631" t="str">
            <v>Senior Data Analyst</v>
          </cell>
          <cell r="H24631">
            <v>44942.5000462963</v>
          </cell>
        </row>
        <row r="24632">
          <cell r="A24632" t="str">
            <v>Data Engineer</v>
          </cell>
          <cell r="H24632">
            <v>44968.299363425933</v>
          </cell>
        </row>
        <row r="24633">
          <cell r="A24633" t="str">
            <v>Data Engineer</v>
          </cell>
          <cell r="H24633">
            <v>44936.987303240741</v>
          </cell>
        </row>
        <row r="24634">
          <cell r="A24634" t="str">
            <v>Senior Data Scientist</v>
          </cell>
          <cell r="H24634">
            <v>44929.980949074074</v>
          </cell>
        </row>
        <row r="24635">
          <cell r="A24635" t="str">
            <v>Business Analyst</v>
          </cell>
          <cell r="H24635">
            <v>45189.709699074083</v>
          </cell>
        </row>
        <row r="24636">
          <cell r="A24636" t="str">
            <v>Data Engineer</v>
          </cell>
          <cell r="H24636">
            <v>44981.327557870369</v>
          </cell>
        </row>
        <row r="24637">
          <cell r="A24637" t="str">
            <v>Data Analyst</v>
          </cell>
          <cell r="H24637">
            <v>45226.250972222217</v>
          </cell>
        </row>
        <row r="24638">
          <cell r="A24638" t="str">
            <v>Data Scientist</v>
          </cell>
          <cell r="H24638">
            <v>45190.627083333333</v>
          </cell>
        </row>
        <row r="24639">
          <cell r="A24639" t="str">
            <v>Senior Data Scientist</v>
          </cell>
          <cell r="H24639">
            <v>45085.776064814818</v>
          </cell>
        </row>
        <row r="24640">
          <cell r="A24640" t="str">
            <v>Data Analyst</v>
          </cell>
          <cell r="H24640">
            <v>45125.792442129627</v>
          </cell>
        </row>
        <row r="24641">
          <cell r="A24641" t="str">
            <v>Data Analyst</v>
          </cell>
          <cell r="H24641">
            <v>45195.985243055547</v>
          </cell>
        </row>
        <row r="24642">
          <cell r="A24642" t="str">
            <v>Data Scientist</v>
          </cell>
          <cell r="H24642">
            <v>45083.669421296298</v>
          </cell>
        </row>
        <row r="24643">
          <cell r="A24643" t="str">
            <v>Data Engineer</v>
          </cell>
          <cell r="H24643">
            <v>45132.505960648137</v>
          </cell>
        </row>
        <row r="24644">
          <cell r="A24644" t="str">
            <v>Data Scientist</v>
          </cell>
          <cell r="H24644">
            <v>45198.25277777778</v>
          </cell>
        </row>
        <row r="24645">
          <cell r="A24645" t="str">
            <v>Data Scientist</v>
          </cell>
          <cell r="H24645">
            <v>45196.667430555557</v>
          </cell>
        </row>
        <row r="24646">
          <cell r="A24646" t="str">
            <v>Senior Data Engineer</v>
          </cell>
          <cell r="H24646">
            <v>45091.516655092593</v>
          </cell>
        </row>
        <row r="24647">
          <cell r="A24647" t="str">
            <v>Data Analyst</v>
          </cell>
          <cell r="H24647">
            <v>45031.335914351846</v>
          </cell>
        </row>
        <row r="24648">
          <cell r="A24648" t="str">
            <v>Data Scientist</v>
          </cell>
          <cell r="H24648">
            <v>45087.110902777778</v>
          </cell>
        </row>
        <row r="24649">
          <cell r="A24649" t="str">
            <v>Data Analyst</v>
          </cell>
          <cell r="H24649">
            <v>45021.399317129632</v>
          </cell>
        </row>
        <row r="24650">
          <cell r="A24650" t="str">
            <v>Data Scientist</v>
          </cell>
          <cell r="H24650">
            <v>45146.451145833344</v>
          </cell>
        </row>
        <row r="24651">
          <cell r="A24651" t="str">
            <v>Senior Data Engineer</v>
          </cell>
          <cell r="H24651">
            <v>45169.298275462963</v>
          </cell>
        </row>
        <row r="24652">
          <cell r="A24652" t="str">
            <v>Data Scientist</v>
          </cell>
          <cell r="H24652">
            <v>45224.54583333333</v>
          </cell>
        </row>
        <row r="24653">
          <cell r="A24653" t="str">
            <v>Senior Data Scientist</v>
          </cell>
          <cell r="H24653">
            <v>45179.252314814818</v>
          </cell>
        </row>
        <row r="24654">
          <cell r="A24654" t="str">
            <v>Data Scientist</v>
          </cell>
          <cell r="H24654">
            <v>45162.794803240737</v>
          </cell>
        </row>
        <row r="24655">
          <cell r="A24655" t="str">
            <v>Data Scientist</v>
          </cell>
          <cell r="H24655">
            <v>45136.54351851852</v>
          </cell>
        </row>
        <row r="24656">
          <cell r="A24656" t="str">
            <v>Data Scientist</v>
          </cell>
          <cell r="H24656">
            <v>45019.606481481482</v>
          </cell>
        </row>
        <row r="24657">
          <cell r="A24657" t="str">
            <v>Data Scientist</v>
          </cell>
          <cell r="H24657">
            <v>44959.420347222222</v>
          </cell>
        </row>
        <row r="24658">
          <cell r="A24658" t="str">
            <v>Data Scientist</v>
          </cell>
          <cell r="H24658">
            <v>44948.265555555547</v>
          </cell>
        </row>
        <row r="24659">
          <cell r="A24659" t="str">
            <v>Data Analyst</v>
          </cell>
          <cell r="H24659">
            <v>45232.001087962963</v>
          </cell>
        </row>
        <row r="24660">
          <cell r="A24660" t="str">
            <v>Data Scientist</v>
          </cell>
          <cell r="H24660">
            <v>45077.085358796299</v>
          </cell>
        </row>
        <row r="24661">
          <cell r="A24661" t="str">
            <v>Senior Data Analyst</v>
          </cell>
          <cell r="H24661">
            <v>45139.292951388888</v>
          </cell>
        </row>
        <row r="24662">
          <cell r="A24662" t="str">
            <v>Data Scientist</v>
          </cell>
          <cell r="H24662">
            <v>44931.066550925927</v>
          </cell>
        </row>
        <row r="24663">
          <cell r="A24663" t="str">
            <v>Data Engineer</v>
          </cell>
          <cell r="H24663">
            <v>45036.336759259262</v>
          </cell>
        </row>
        <row r="24664">
          <cell r="A24664" t="str">
            <v>Data Scientist</v>
          </cell>
          <cell r="H24664">
            <v>45091.432766203703</v>
          </cell>
        </row>
        <row r="24665">
          <cell r="A24665" t="str">
            <v>Data Analyst</v>
          </cell>
          <cell r="H24665">
            <v>44982.542222222219</v>
          </cell>
        </row>
        <row r="24666">
          <cell r="A24666" t="str">
            <v>Data Scientist</v>
          </cell>
          <cell r="H24666">
            <v>45148.586319444446</v>
          </cell>
        </row>
        <row r="24667">
          <cell r="A24667" t="str">
            <v>Data Scientist</v>
          </cell>
          <cell r="H24667">
            <v>45118.548275462963</v>
          </cell>
        </row>
        <row r="24668">
          <cell r="A24668" t="str">
            <v>Data Scientist</v>
          </cell>
          <cell r="H24668">
            <v>45072.376898148148</v>
          </cell>
        </row>
        <row r="24669">
          <cell r="A24669" t="str">
            <v>Machine Learning Engineer</v>
          </cell>
          <cell r="H24669">
            <v>45115.391145833331</v>
          </cell>
        </row>
        <row r="24670">
          <cell r="A24670" t="str">
            <v>Data Analyst</v>
          </cell>
          <cell r="H24670">
            <v>45058.70884259259</v>
          </cell>
        </row>
        <row r="24671">
          <cell r="A24671" t="str">
            <v>Data Scientist</v>
          </cell>
          <cell r="H24671">
            <v>45190.918067129627</v>
          </cell>
        </row>
        <row r="24672">
          <cell r="A24672" t="str">
            <v>Data Analyst</v>
          </cell>
          <cell r="H24672">
            <v>45111.773263888892</v>
          </cell>
        </row>
        <row r="24673">
          <cell r="A24673" t="str">
            <v>Data Scientist</v>
          </cell>
          <cell r="H24673">
            <v>44985.627939814818</v>
          </cell>
        </row>
        <row r="24674">
          <cell r="A24674" t="str">
            <v>Data Analyst</v>
          </cell>
          <cell r="H24674">
            <v>44950.959027777782</v>
          </cell>
        </row>
        <row r="24675">
          <cell r="A24675" t="str">
            <v>Senior Data Analyst</v>
          </cell>
          <cell r="H24675">
            <v>44949.725648148153</v>
          </cell>
        </row>
        <row r="24676">
          <cell r="A24676" t="str">
            <v>Data Analyst</v>
          </cell>
          <cell r="H24676">
            <v>45028.708761574067</v>
          </cell>
        </row>
        <row r="24677">
          <cell r="A24677" t="str">
            <v>Data Analyst</v>
          </cell>
          <cell r="H24677">
            <v>45153.334733796299</v>
          </cell>
        </row>
        <row r="24678">
          <cell r="A24678" t="str">
            <v>Data Scientist</v>
          </cell>
          <cell r="H24678">
            <v>45273.434629629628</v>
          </cell>
        </row>
        <row r="24679">
          <cell r="A24679" t="str">
            <v>Data Analyst</v>
          </cell>
          <cell r="H24679">
            <v>45051.958541666667</v>
          </cell>
        </row>
        <row r="24680">
          <cell r="A24680" t="str">
            <v>Data Analyst</v>
          </cell>
          <cell r="H24680">
            <v>45057.876030092593</v>
          </cell>
        </row>
        <row r="24681">
          <cell r="A24681" t="str">
            <v>Data Engineer</v>
          </cell>
          <cell r="H24681">
            <v>45227.629895833343</v>
          </cell>
        </row>
        <row r="24682">
          <cell r="A24682" t="str">
            <v>Data Scientist</v>
          </cell>
          <cell r="H24682">
            <v>45280.335636574076</v>
          </cell>
        </row>
        <row r="24683">
          <cell r="A24683" t="str">
            <v>Business Analyst</v>
          </cell>
          <cell r="H24683">
            <v>45142.668124999997</v>
          </cell>
        </row>
        <row r="24684">
          <cell r="A24684" t="str">
            <v>Senior Data Engineer</v>
          </cell>
          <cell r="H24684">
            <v>45081.175185185188</v>
          </cell>
        </row>
        <row r="24685">
          <cell r="A24685" t="str">
            <v>Data Analyst</v>
          </cell>
          <cell r="H24685">
            <v>45094.583773148152</v>
          </cell>
        </row>
        <row r="24686">
          <cell r="A24686" t="str">
            <v>Data Analyst</v>
          </cell>
          <cell r="H24686">
            <v>45142.919386574067</v>
          </cell>
        </row>
        <row r="24687">
          <cell r="A24687" t="str">
            <v>Senior Data Scientist</v>
          </cell>
          <cell r="H24687">
            <v>44984.251886574071</v>
          </cell>
        </row>
        <row r="24688">
          <cell r="A24688" t="str">
            <v>Data Analyst</v>
          </cell>
          <cell r="H24688">
            <v>44974.003125000003</v>
          </cell>
        </row>
        <row r="24689">
          <cell r="A24689" t="str">
            <v>Data Analyst</v>
          </cell>
          <cell r="H24689">
            <v>45220.87604166667</v>
          </cell>
        </row>
        <row r="24690">
          <cell r="A24690" t="str">
            <v>Data Scientist</v>
          </cell>
          <cell r="H24690">
            <v>45029.819780092592</v>
          </cell>
        </row>
        <row r="24691">
          <cell r="A24691" t="str">
            <v>Senior Data Scientist</v>
          </cell>
          <cell r="H24691">
            <v>44980.946620370371</v>
          </cell>
        </row>
        <row r="24692">
          <cell r="A24692" t="str">
            <v>Senior Data Scientist</v>
          </cell>
          <cell r="H24692">
            <v>45154.466458333343</v>
          </cell>
        </row>
        <row r="24693">
          <cell r="A24693" t="str">
            <v>Senior Data Scientist</v>
          </cell>
          <cell r="H24693">
            <v>45187.992928240739</v>
          </cell>
        </row>
        <row r="24694">
          <cell r="A24694" t="str">
            <v>Data Analyst</v>
          </cell>
          <cell r="H24694">
            <v>45034.875590277778</v>
          </cell>
        </row>
        <row r="24695">
          <cell r="A24695" t="str">
            <v>Senior Data Scientist</v>
          </cell>
          <cell r="H24695">
            <v>45267.127071759263</v>
          </cell>
        </row>
        <row r="24696">
          <cell r="A24696" t="str">
            <v>Data Analyst</v>
          </cell>
          <cell r="H24696">
            <v>45273.434155092589</v>
          </cell>
        </row>
        <row r="24697">
          <cell r="A24697" t="str">
            <v>Data Analyst</v>
          </cell>
          <cell r="H24697">
            <v>45050.875289351847</v>
          </cell>
        </row>
        <row r="24698">
          <cell r="A24698" t="str">
            <v>Data Scientist</v>
          </cell>
          <cell r="H24698">
            <v>45216.835555555554</v>
          </cell>
        </row>
        <row r="24699">
          <cell r="A24699" t="str">
            <v>Senior Data Scientist</v>
          </cell>
          <cell r="H24699">
            <v>45122.382395833331</v>
          </cell>
        </row>
        <row r="24700">
          <cell r="A24700" t="str">
            <v>Senior Data Analyst</v>
          </cell>
          <cell r="H24700">
            <v>45274.667256944442</v>
          </cell>
        </row>
        <row r="24701">
          <cell r="A24701" t="str">
            <v>Machine Learning Engineer</v>
          </cell>
          <cell r="H24701">
            <v>45114.342314814807</v>
          </cell>
        </row>
        <row r="24702">
          <cell r="A24702" t="str">
            <v>Business Analyst</v>
          </cell>
          <cell r="H24702">
            <v>45009.876851851863</v>
          </cell>
        </row>
        <row r="24703">
          <cell r="A24703" t="str">
            <v>Data Scientist</v>
          </cell>
          <cell r="H24703">
            <v>45092.293553240743</v>
          </cell>
        </row>
        <row r="24704">
          <cell r="A24704" t="str">
            <v>Senior Data Analyst</v>
          </cell>
          <cell r="H24704">
            <v>45070.341990740737</v>
          </cell>
        </row>
        <row r="24705">
          <cell r="A24705" t="str">
            <v>Data Analyst</v>
          </cell>
          <cell r="H24705">
            <v>45204.750219907408</v>
          </cell>
        </row>
        <row r="24706">
          <cell r="A24706" t="str">
            <v>Senior Data Scientist</v>
          </cell>
          <cell r="H24706">
            <v>45211.793796296297</v>
          </cell>
        </row>
        <row r="24707">
          <cell r="A24707" t="str">
            <v>Data Scientist</v>
          </cell>
          <cell r="H24707">
            <v>45174.834745370368</v>
          </cell>
        </row>
        <row r="24708">
          <cell r="A24708" t="str">
            <v>Data Scientist</v>
          </cell>
          <cell r="H24708">
            <v>45054.707291666673</v>
          </cell>
        </row>
        <row r="24709">
          <cell r="A24709" t="str">
            <v>Data Analyst</v>
          </cell>
          <cell r="H24709">
            <v>45146.659375000003</v>
          </cell>
        </row>
        <row r="24710">
          <cell r="A24710" t="str">
            <v>Data Analyst</v>
          </cell>
          <cell r="H24710">
            <v>45230.12128472222</v>
          </cell>
        </row>
        <row r="24711">
          <cell r="A24711" t="str">
            <v>Data Scientist</v>
          </cell>
          <cell r="H24711">
            <v>45071.412534722222</v>
          </cell>
        </row>
        <row r="24712">
          <cell r="A24712" t="str">
            <v>Data Analyst</v>
          </cell>
          <cell r="H24712">
            <v>45022.333229166667</v>
          </cell>
        </row>
        <row r="24713">
          <cell r="A24713" t="str">
            <v>Data Analyst</v>
          </cell>
          <cell r="H24713">
            <v>45141.7503125</v>
          </cell>
        </row>
        <row r="24714">
          <cell r="A24714" t="str">
            <v>Business Analyst</v>
          </cell>
          <cell r="H24714">
            <v>44980.375902777778</v>
          </cell>
        </row>
        <row r="24715">
          <cell r="A24715" t="str">
            <v>Senior Data Analyst</v>
          </cell>
          <cell r="H24715">
            <v>45091.258275462962</v>
          </cell>
        </row>
        <row r="24716">
          <cell r="A24716" t="str">
            <v>Data Scientist</v>
          </cell>
          <cell r="H24716">
            <v>45023.317986111113</v>
          </cell>
        </row>
        <row r="24717">
          <cell r="A24717" t="str">
            <v>Business Analyst</v>
          </cell>
          <cell r="H24717">
            <v>45196.600243055553</v>
          </cell>
        </row>
        <row r="24718">
          <cell r="A24718" t="str">
            <v>Data Engineer</v>
          </cell>
          <cell r="H24718">
            <v>45160.463495370372</v>
          </cell>
        </row>
        <row r="24719">
          <cell r="A24719" t="str">
            <v>Data Analyst</v>
          </cell>
          <cell r="H24719">
            <v>44928.751076388893</v>
          </cell>
        </row>
        <row r="24720">
          <cell r="A24720" t="str">
            <v>Senior Data Scientist</v>
          </cell>
          <cell r="H24720">
            <v>45126.668587962973</v>
          </cell>
        </row>
        <row r="24721">
          <cell r="A24721" t="str">
            <v>Data Analyst</v>
          </cell>
          <cell r="H24721">
            <v>45045.666770833333</v>
          </cell>
        </row>
        <row r="24722">
          <cell r="A24722" t="str">
            <v>Data Scientist</v>
          </cell>
          <cell r="H24722">
            <v>45072.553483796299</v>
          </cell>
        </row>
        <row r="24723">
          <cell r="A24723" t="str">
            <v>Data Analyst</v>
          </cell>
          <cell r="H24723">
            <v>44967.583310185182</v>
          </cell>
        </row>
        <row r="24724">
          <cell r="A24724" t="str">
            <v>Data Engineer</v>
          </cell>
          <cell r="H24724">
            <v>44950.681631944448</v>
          </cell>
        </row>
        <row r="24725">
          <cell r="A24725" t="str">
            <v>Data Scientist</v>
          </cell>
          <cell r="H24725">
            <v>44966.335347222222</v>
          </cell>
        </row>
        <row r="24726">
          <cell r="A24726" t="str">
            <v>Data Scientist</v>
          </cell>
          <cell r="H24726">
            <v>45232.77920138889</v>
          </cell>
        </row>
        <row r="24727">
          <cell r="A24727" t="str">
            <v>Data Analyst</v>
          </cell>
          <cell r="H24727">
            <v>44967.792129629634</v>
          </cell>
        </row>
        <row r="24728">
          <cell r="A24728" t="str">
            <v>Data Engineer</v>
          </cell>
          <cell r="H24728">
            <v>44965.712569444448</v>
          </cell>
        </row>
        <row r="24729">
          <cell r="A24729" t="str">
            <v>Data Scientist</v>
          </cell>
          <cell r="H24729">
            <v>45281.918622685182</v>
          </cell>
        </row>
        <row r="24730">
          <cell r="A24730" t="str">
            <v>Data Analyst</v>
          </cell>
          <cell r="H24730">
            <v>45057.709502314807</v>
          </cell>
        </row>
        <row r="24731">
          <cell r="A24731" t="str">
            <v>Data Scientist</v>
          </cell>
          <cell r="H24731">
            <v>45187.992928240739</v>
          </cell>
        </row>
        <row r="24732">
          <cell r="A24732" t="str">
            <v>Data Analyst</v>
          </cell>
          <cell r="H24732">
            <v>44950.588067129633</v>
          </cell>
        </row>
        <row r="24733">
          <cell r="A24733" t="str">
            <v>Business Analyst</v>
          </cell>
          <cell r="H24733">
            <v>45146.334849537037</v>
          </cell>
        </row>
        <row r="24734">
          <cell r="A24734" t="str">
            <v>Data Analyst</v>
          </cell>
          <cell r="H24734">
            <v>45084.501134259262</v>
          </cell>
        </row>
        <row r="24735">
          <cell r="A24735" t="str">
            <v>Data Scientist</v>
          </cell>
          <cell r="H24735">
            <v>44932.169953703713</v>
          </cell>
        </row>
        <row r="24736">
          <cell r="A24736" t="str">
            <v>Data Scientist</v>
          </cell>
          <cell r="H24736">
            <v>44993.675081018519</v>
          </cell>
        </row>
        <row r="24737">
          <cell r="A24737" t="str">
            <v>Data Analyst</v>
          </cell>
          <cell r="H24737">
            <v>45157.375601851847</v>
          </cell>
        </row>
        <row r="24738">
          <cell r="A24738" t="str">
            <v>Data Analyst</v>
          </cell>
          <cell r="H24738">
            <v>45258.751458333332</v>
          </cell>
        </row>
        <row r="24739">
          <cell r="A24739" t="str">
            <v>Data Scientist</v>
          </cell>
          <cell r="H24739">
            <v>45175.793124999997</v>
          </cell>
        </row>
        <row r="24740">
          <cell r="A24740" t="str">
            <v>Senior Data Engineer</v>
          </cell>
          <cell r="H24740">
            <v>45099.916481481479</v>
          </cell>
        </row>
        <row r="24741">
          <cell r="A24741" t="str">
            <v>Senior Data Analyst</v>
          </cell>
          <cell r="H24741">
            <v>45082.335138888891</v>
          </cell>
        </row>
        <row r="24742">
          <cell r="A24742" t="str">
            <v>Data Analyst</v>
          </cell>
          <cell r="H24742">
            <v>45051.512129629627</v>
          </cell>
        </row>
        <row r="24743">
          <cell r="A24743" t="str">
            <v>Data Scientist</v>
          </cell>
          <cell r="H24743">
            <v>45119.996932870366</v>
          </cell>
        </row>
        <row r="24744">
          <cell r="A24744" t="str">
            <v>Data Analyst</v>
          </cell>
          <cell r="H24744">
            <v>45058.000937500001</v>
          </cell>
        </row>
        <row r="24745">
          <cell r="A24745" t="str">
            <v>Data Engineer</v>
          </cell>
          <cell r="H24745">
            <v>45029.599351851852</v>
          </cell>
        </row>
        <row r="24746">
          <cell r="A24746" t="str">
            <v>Data Scientist</v>
          </cell>
          <cell r="H24746">
            <v>45027.085509259261</v>
          </cell>
        </row>
        <row r="24747">
          <cell r="A24747" t="str">
            <v>Data Engineer</v>
          </cell>
          <cell r="H24747">
            <v>44980.305</v>
          </cell>
        </row>
        <row r="24748">
          <cell r="A24748" t="str">
            <v>Data Scientist</v>
          </cell>
          <cell r="H24748">
            <v>45034.502199074072</v>
          </cell>
        </row>
        <row r="24749">
          <cell r="A24749" t="str">
            <v>Data Scientist</v>
          </cell>
          <cell r="H24749">
            <v>45230.710069444453</v>
          </cell>
        </row>
        <row r="24750">
          <cell r="A24750" t="str">
            <v>Data Analyst</v>
          </cell>
          <cell r="H24750">
            <v>45112.138831018521</v>
          </cell>
        </row>
        <row r="24751">
          <cell r="A24751" t="str">
            <v>Data Analyst</v>
          </cell>
          <cell r="H24751">
            <v>45152.209317129629</v>
          </cell>
        </row>
        <row r="24752">
          <cell r="A24752" t="str">
            <v>Data Engineer</v>
          </cell>
          <cell r="H24752">
            <v>44959.546423611107</v>
          </cell>
        </row>
        <row r="24753">
          <cell r="A24753" t="str">
            <v>Senior Data Analyst</v>
          </cell>
          <cell r="H24753">
            <v>45124.252083333333</v>
          </cell>
        </row>
        <row r="24754">
          <cell r="A24754" t="str">
            <v>Data Scientist</v>
          </cell>
          <cell r="H24754">
            <v>45189.802708333344</v>
          </cell>
        </row>
        <row r="24755">
          <cell r="A24755" t="str">
            <v>Data Analyst</v>
          </cell>
          <cell r="H24755">
            <v>45110.750509259262</v>
          </cell>
        </row>
        <row r="24756">
          <cell r="A24756" t="str">
            <v>Data Scientist</v>
          </cell>
          <cell r="H24756">
            <v>45033.293564814812</v>
          </cell>
        </row>
        <row r="24757">
          <cell r="A24757" t="str">
            <v>Data Scientist</v>
          </cell>
          <cell r="H24757">
            <v>44950.294710648152</v>
          </cell>
        </row>
        <row r="24758">
          <cell r="A24758" t="str">
            <v>Senior Data Analyst</v>
          </cell>
          <cell r="H24758">
            <v>45196.750381944446</v>
          </cell>
        </row>
        <row r="24759">
          <cell r="A24759" t="str">
            <v>Data Analyst</v>
          </cell>
          <cell r="H24759">
            <v>45267.293020833327</v>
          </cell>
        </row>
        <row r="24760">
          <cell r="A24760" t="str">
            <v>Senior Data Scientist</v>
          </cell>
          <cell r="H24760">
            <v>45156.91978009259</v>
          </cell>
        </row>
        <row r="24761">
          <cell r="A24761" t="str">
            <v>Data Scientist</v>
          </cell>
          <cell r="H24761">
            <v>45169.2969212963</v>
          </cell>
        </row>
        <row r="24762">
          <cell r="A24762" t="str">
            <v>Data Scientist</v>
          </cell>
          <cell r="H24762">
            <v>45146.711076388892</v>
          </cell>
        </row>
        <row r="24763">
          <cell r="A24763" t="str">
            <v>Data Analyst</v>
          </cell>
          <cell r="H24763">
            <v>45251.654687499999</v>
          </cell>
        </row>
        <row r="24764">
          <cell r="A24764" t="str">
            <v>Senior Data Analyst</v>
          </cell>
          <cell r="H24764">
            <v>45246.833831018521</v>
          </cell>
        </row>
        <row r="24765">
          <cell r="A24765" t="str">
            <v>Business Analyst</v>
          </cell>
          <cell r="H24765">
            <v>45007.756053240737</v>
          </cell>
        </row>
        <row r="24766">
          <cell r="A24766" t="str">
            <v>Senior Data Analyst</v>
          </cell>
          <cell r="H24766">
            <v>45107.835057870368</v>
          </cell>
        </row>
        <row r="24767">
          <cell r="A24767" t="str">
            <v>Data Analyst</v>
          </cell>
          <cell r="H24767">
            <v>44966.68476851852</v>
          </cell>
        </row>
        <row r="24768">
          <cell r="A24768" t="str">
            <v>Data Scientist</v>
          </cell>
          <cell r="H24768">
            <v>45223.043182870373</v>
          </cell>
        </row>
        <row r="24769">
          <cell r="A24769" t="str">
            <v>Data Analyst</v>
          </cell>
          <cell r="H24769">
            <v>45146.250821759262</v>
          </cell>
        </row>
        <row r="24770">
          <cell r="A24770" t="str">
            <v>Data Scientist</v>
          </cell>
          <cell r="H24770">
            <v>45139.568136574067</v>
          </cell>
        </row>
        <row r="24771">
          <cell r="A24771" t="str">
            <v>Data Engineer</v>
          </cell>
          <cell r="H24771">
            <v>44998.592650462961</v>
          </cell>
        </row>
        <row r="24772">
          <cell r="A24772" t="str">
            <v>Data Analyst</v>
          </cell>
          <cell r="H24772">
            <v>45079.292175925933</v>
          </cell>
        </row>
        <row r="24773">
          <cell r="A24773" t="str">
            <v>Senior Data Scientist</v>
          </cell>
          <cell r="H24773">
            <v>45188.418009259258</v>
          </cell>
        </row>
        <row r="24774">
          <cell r="A24774" t="str">
            <v>Data Scientist</v>
          </cell>
          <cell r="H24774">
            <v>45108.614259259259</v>
          </cell>
        </row>
        <row r="24775">
          <cell r="A24775" t="str">
            <v>Data Scientist</v>
          </cell>
          <cell r="H24775">
            <v>45099.267430555563</v>
          </cell>
        </row>
        <row r="24776">
          <cell r="A24776" t="str">
            <v>Data Scientist</v>
          </cell>
          <cell r="H24776">
            <v>45105.794652777768</v>
          </cell>
        </row>
        <row r="24777">
          <cell r="A24777" t="str">
            <v>Data Engineer</v>
          </cell>
          <cell r="H24777">
            <v>45057.109803240739</v>
          </cell>
        </row>
        <row r="24778">
          <cell r="A24778" t="str">
            <v>Data Scientist</v>
          </cell>
          <cell r="H24778">
            <v>45218.682754629634</v>
          </cell>
        </row>
        <row r="24779">
          <cell r="A24779" t="str">
            <v>Senior Data Engineer</v>
          </cell>
          <cell r="H24779">
            <v>45170.604583333326</v>
          </cell>
        </row>
        <row r="24780">
          <cell r="A24780" t="str">
            <v>Data Scientist</v>
          </cell>
          <cell r="H24780">
            <v>45092.457835648151</v>
          </cell>
        </row>
        <row r="24781">
          <cell r="A24781" t="str">
            <v>Data Analyst</v>
          </cell>
          <cell r="H24781">
            <v>45011.77716435185</v>
          </cell>
        </row>
        <row r="24782">
          <cell r="A24782" t="str">
            <v>Senior Data Analyst</v>
          </cell>
          <cell r="H24782">
            <v>44972.250185185178</v>
          </cell>
        </row>
        <row r="24783">
          <cell r="A24783" t="str">
            <v>Senior Data Scientist</v>
          </cell>
          <cell r="H24783">
            <v>45085.41815972222</v>
          </cell>
        </row>
        <row r="24784">
          <cell r="A24784" t="str">
            <v>Software Engineer</v>
          </cell>
          <cell r="H24784">
            <v>45230.084120370368</v>
          </cell>
        </row>
        <row r="24785">
          <cell r="A24785" t="str">
            <v>Data Scientist</v>
          </cell>
          <cell r="H24785">
            <v>45153.836724537039</v>
          </cell>
        </row>
        <row r="24786">
          <cell r="A24786" t="str">
            <v>Data Analyst</v>
          </cell>
          <cell r="H24786">
            <v>45040.334027777782</v>
          </cell>
        </row>
        <row r="24787">
          <cell r="A24787" t="str">
            <v>Data Analyst</v>
          </cell>
          <cell r="H24787">
            <v>45122.333738425928</v>
          </cell>
        </row>
        <row r="24788">
          <cell r="A24788" t="str">
            <v>Senior Data Scientist</v>
          </cell>
          <cell r="H24788">
            <v>44972.252905092602</v>
          </cell>
        </row>
        <row r="24789">
          <cell r="A24789" t="str">
            <v>Data Scientist</v>
          </cell>
          <cell r="H24789">
            <v>45007.113981481481</v>
          </cell>
        </row>
        <row r="24790">
          <cell r="A24790" t="str">
            <v>Data Analyst</v>
          </cell>
          <cell r="H24790">
            <v>44962.792129629634</v>
          </cell>
        </row>
        <row r="24791">
          <cell r="A24791" t="str">
            <v>Data Analyst</v>
          </cell>
          <cell r="H24791">
            <v>45226.709108796298</v>
          </cell>
        </row>
        <row r="24792">
          <cell r="A24792" t="str">
            <v>Data Engineer</v>
          </cell>
          <cell r="H24792">
            <v>45154.759062500001</v>
          </cell>
        </row>
        <row r="24793">
          <cell r="A24793" t="str">
            <v>Data Engineer</v>
          </cell>
          <cell r="H24793">
            <v>44936.772060185183</v>
          </cell>
        </row>
        <row r="24794">
          <cell r="A24794" t="str">
            <v>Data Engineer</v>
          </cell>
          <cell r="H24794">
            <v>45170.771215277768</v>
          </cell>
        </row>
        <row r="24795">
          <cell r="A24795" t="str">
            <v>Data Scientist</v>
          </cell>
          <cell r="H24795">
            <v>45006.984710648147</v>
          </cell>
        </row>
        <row r="24796">
          <cell r="A24796" t="str">
            <v>Data Scientist</v>
          </cell>
          <cell r="H24796">
            <v>45193.960497685177</v>
          </cell>
        </row>
        <row r="24797">
          <cell r="A24797" t="str">
            <v>Data Scientist</v>
          </cell>
          <cell r="H24797">
            <v>45097.668275462973</v>
          </cell>
        </row>
        <row r="24798">
          <cell r="A24798" t="str">
            <v>Data Analyst</v>
          </cell>
          <cell r="H24798">
            <v>45137.458321759259</v>
          </cell>
        </row>
        <row r="24799">
          <cell r="A24799" t="str">
            <v>Data Analyst</v>
          </cell>
          <cell r="H24799">
            <v>45266.916898148149</v>
          </cell>
        </row>
        <row r="24800">
          <cell r="A24800" t="str">
            <v>Senior Data Engineer</v>
          </cell>
          <cell r="H24800">
            <v>45156.466874999998</v>
          </cell>
        </row>
        <row r="24801">
          <cell r="A24801" t="str">
            <v>Data Analyst</v>
          </cell>
          <cell r="H24801">
            <v>45202.042326388888</v>
          </cell>
        </row>
        <row r="24802">
          <cell r="A24802" t="str">
            <v>Data Analyst</v>
          </cell>
          <cell r="H24802">
            <v>44930.625185185178</v>
          </cell>
        </row>
        <row r="24803">
          <cell r="A24803" t="str">
            <v>Senior Data Analyst</v>
          </cell>
          <cell r="H24803">
            <v>45163.000740740739</v>
          </cell>
        </row>
        <row r="24804">
          <cell r="A24804" t="str">
            <v>Data Analyst</v>
          </cell>
          <cell r="H24804">
            <v>45110.958460648151</v>
          </cell>
        </row>
        <row r="24805">
          <cell r="A24805" t="str">
            <v>Senior Data Scientist</v>
          </cell>
          <cell r="H24805">
            <v>45108.004479166673</v>
          </cell>
        </row>
        <row r="24806">
          <cell r="A24806" t="str">
            <v>Data Engineer</v>
          </cell>
          <cell r="H24806">
            <v>45238.352662037039</v>
          </cell>
        </row>
        <row r="24807">
          <cell r="A24807" t="str">
            <v>Data Engineer</v>
          </cell>
          <cell r="H24807">
            <v>45091.92559027778</v>
          </cell>
        </row>
        <row r="24808">
          <cell r="A24808" t="str">
            <v>Data Engineer</v>
          </cell>
          <cell r="H24808">
            <v>45256.007615740738</v>
          </cell>
        </row>
        <row r="24809">
          <cell r="A24809" t="str">
            <v>Data Scientist</v>
          </cell>
          <cell r="H24809">
            <v>45273.419351851851</v>
          </cell>
        </row>
        <row r="24810">
          <cell r="A24810" t="str">
            <v>Data Scientist</v>
          </cell>
          <cell r="H24810">
            <v>45195.512569444443</v>
          </cell>
        </row>
        <row r="24811">
          <cell r="A24811" t="str">
            <v>Data Analyst</v>
          </cell>
          <cell r="H24811">
            <v>45091.584085648137</v>
          </cell>
        </row>
        <row r="24812">
          <cell r="A24812" t="str">
            <v>Senior Data Analyst</v>
          </cell>
          <cell r="H24812">
            <v>45173.250173611108</v>
          </cell>
        </row>
        <row r="24813">
          <cell r="A24813" t="str">
            <v>Data Scientist</v>
          </cell>
          <cell r="H24813">
            <v>45062.876574074071</v>
          </cell>
        </row>
        <row r="24814">
          <cell r="A24814" t="str">
            <v>Data Engineer</v>
          </cell>
          <cell r="H24814">
            <v>45076.019675925927</v>
          </cell>
        </row>
        <row r="24815">
          <cell r="A24815" t="str">
            <v>Machine Learning Engineer</v>
          </cell>
          <cell r="H24815">
            <v>45269.430601851847</v>
          </cell>
        </row>
        <row r="24816">
          <cell r="A24816" t="str">
            <v>Data Analyst</v>
          </cell>
          <cell r="H24816">
            <v>45117.750972222217</v>
          </cell>
        </row>
        <row r="24817">
          <cell r="A24817" t="str">
            <v>Data Scientist</v>
          </cell>
          <cell r="H24817">
            <v>45173.190208333333</v>
          </cell>
        </row>
        <row r="24818">
          <cell r="A24818" t="str">
            <v>Data Analyst</v>
          </cell>
          <cell r="H24818">
            <v>45014.833368055559</v>
          </cell>
        </row>
        <row r="24819">
          <cell r="A24819" t="str">
            <v>Data Analyst</v>
          </cell>
          <cell r="H24819">
            <v>45265.792349537027</v>
          </cell>
        </row>
        <row r="24820">
          <cell r="A24820" t="str">
            <v>Data Scientist</v>
          </cell>
          <cell r="H24820">
            <v>45058.627245370371</v>
          </cell>
        </row>
        <row r="24821">
          <cell r="A24821" t="str">
            <v>Data Scientist</v>
          </cell>
          <cell r="H24821">
            <v>45245.251354166663</v>
          </cell>
        </row>
        <row r="24822">
          <cell r="A24822" t="str">
            <v>Senior Data Scientist</v>
          </cell>
          <cell r="H24822">
            <v>45010.293692129628</v>
          </cell>
        </row>
        <row r="24823">
          <cell r="A24823" t="str">
            <v>Data Analyst</v>
          </cell>
          <cell r="H24823">
            <v>45113.819976851853</v>
          </cell>
        </row>
        <row r="24824">
          <cell r="A24824" t="str">
            <v>Data Scientist</v>
          </cell>
          <cell r="H24824">
            <v>45159.295104166667</v>
          </cell>
        </row>
        <row r="24825">
          <cell r="A24825" t="str">
            <v>Machine Learning Engineer</v>
          </cell>
          <cell r="H24825">
            <v>45013.642916666657</v>
          </cell>
        </row>
        <row r="24826">
          <cell r="A24826" t="str">
            <v>Senior Data Engineer</v>
          </cell>
          <cell r="H24826">
            <v>45012.593402777777</v>
          </cell>
        </row>
        <row r="24827">
          <cell r="A24827" t="str">
            <v>Data Analyst</v>
          </cell>
          <cell r="H24827">
            <v>45048.708634259259</v>
          </cell>
        </row>
        <row r="24828">
          <cell r="A24828" t="str">
            <v>Data Scientist</v>
          </cell>
          <cell r="H24828">
            <v>45170.557997685188</v>
          </cell>
        </row>
        <row r="24829">
          <cell r="A24829" t="str">
            <v>Data Engineer</v>
          </cell>
          <cell r="H24829">
            <v>45113.820208333331</v>
          </cell>
        </row>
        <row r="24830">
          <cell r="A24830" t="str">
            <v>Data Analyst</v>
          </cell>
          <cell r="H24830">
            <v>45187.986793981479</v>
          </cell>
        </row>
        <row r="24831">
          <cell r="A24831" t="str">
            <v>Data Analyst</v>
          </cell>
          <cell r="H24831">
            <v>45215.849074074067</v>
          </cell>
        </row>
        <row r="24832">
          <cell r="A24832" t="str">
            <v>Data Scientist</v>
          </cell>
          <cell r="H24832">
            <v>45061.931157407409</v>
          </cell>
        </row>
        <row r="24833">
          <cell r="A24833" t="str">
            <v>Data Engineer</v>
          </cell>
          <cell r="H24833">
            <v>45020.654849537037</v>
          </cell>
        </row>
        <row r="24834">
          <cell r="A24834" t="str">
            <v>Data Engineer</v>
          </cell>
          <cell r="H24834">
            <v>45153.602581018517</v>
          </cell>
        </row>
        <row r="24835">
          <cell r="A24835" t="str">
            <v>Data Scientist</v>
          </cell>
          <cell r="H24835">
            <v>45028.763981481483</v>
          </cell>
        </row>
        <row r="24836">
          <cell r="A24836" t="str">
            <v>Data Scientist</v>
          </cell>
          <cell r="H24836">
            <v>44974.66909722222</v>
          </cell>
        </row>
        <row r="24837">
          <cell r="A24837" t="str">
            <v>Data Analyst</v>
          </cell>
          <cell r="H24837">
            <v>45042.610844907409</v>
          </cell>
        </row>
        <row r="24838">
          <cell r="A24838" t="str">
            <v>Business Analyst</v>
          </cell>
          <cell r="H24838">
            <v>45150.438738425917</v>
          </cell>
        </row>
        <row r="24839">
          <cell r="A24839" t="str">
            <v>Data Analyst</v>
          </cell>
          <cell r="H24839">
            <v>45174.626180555562</v>
          </cell>
        </row>
        <row r="24840">
          <cell r="A24840" t="str">
            <v>Data Analyst</v>
          </cell>
          <cell r="H24840">
            <v>45167.01059027778</v>
          </cell>
        </row>
        <row r="24841">
          <cell r="A24841" t="str">
            <v>Data Scientist</v>
          </cell>
          <cell r="H24841">
            <v>44979.042060185187</v>
          </cell>
        </row>
        <row r="24842">
          <cell r="A24842" t="str">
            <v>Data Analyst</v>
          </cell>
          <cell r="H24842">
            <v>45225.751145833332</v>
          </cell>
        </row>
        <row r="24843">
          <cell r="A24843" t="str">
            <v>Senior Data Scientist</v>
          </cell>
          <cell r="H24843">
            <v>45203.678912037038</v>
          </cell>
        </row>
        <row r="24844">
          <cell r="A24844" t="str">
            <v>Data Analyst</v>
          </cell>
          <cell r="H24844">
            <v>45098.583483796298</v>
          </cell>
        </row>
        <row r="24845">
          <cell r="A24845" t="str">
            <v>Data Analyst</v>
          </cell>
          <cell r="H24845">
            <v>45267.501689814817</v>
          </cell>
        </row>
        <row r="24846">
          <cell r="A24846" t="str">
            <v>Senior Data Scientist</v>
          </cell>
          <cell r="H24846">
            <v>45100.514675925922</v>
          </cell>
        </row>
        <row r="24847">
          <cell r="A24847" t="str">
            <v>Data Engineer</v>
          </cell>
          <cell r="H24847">
            <v>44930.338148148148</v>
          </cell>
        </row>
        <row r="24848">
          <cell r="A24848" t="str">
            <v>Data Scientist</v>
          </cell>
          <cell r="H24848">
            <v>45040.293298611112</v>
          </cell>
        </row>
        <row r="24849">
          <cell r="A24849" t="str">
            <v>Data Analyst</v>
          </cell>
          <cell r="H24849">
            <v>45104.398877314823</v>
          </cell>
        </row>
        <row r="24850">
          <cell r="A24850" t="str">
            <v>Data Scientist</v>
          </cell>
          <cell r="H24850">
            <v>45131.733530092592</v>
          </cell>
        </row>
        <row r="24851">
          <cell r="A24851" t="str">
            <v>Data Engineer</v>
          </cell>
          <cell r="H24851">
            <v>45242.86824074074</v>
          </cell>
        </row>
        <row r="24852">
          <cell r="A24852" t="str">
            <v>Data Scientist</v>
          </cell>
          <cell r="H24852">
            <v>45132.376574074071</v>
          </cell>
        </row>
        <row r="24853">
          <cell r="A24853" t="str">
            <v>Senior Data Scientist</v>
          </cell>
          <cell r="H24853">
            <v>44932.757407407407</v>
          </cell>
        </row>
        <row r="24854">
          <cell r="A24854" t="str">
            <v>Data Analyst</v>
          </cell>
          <cell r="H24854">
            <v>44984.959085648137</v>
          </cell>
        </row>
        <row r="24855">
          <cell r="A24855" t="str">
            <v>Data Engineer</v>
          </cell>
          <cell r="H24855">
            <v>44946.988217592603</v>
          </cell>
        </row>
        <row r="24856">
          <cell r="A24856" t="str">
            <v>Senior Data Engineer</v>
          </cell>
          <cell r="H24856">
            <v>44993.756863425922</v>
          </cell>
        </row>
        <row r="24857">
          <cell r="A24857" t="str">
            <v>Senior Data Analyst</v>
          </cell>
          <cell r="H24857">
            <v>45139.293599537043</v>
          </cell>
        </row>
        <row r="24858">
          <cell r="A24858" t="str">
            <v>Machine Learning Engineer</v>
          </cell>
          <cell r="H24858">
            <v>45132.395810185182</v>
          </cell>
        </row>
        <row r="24859">
          <cell r="A24859" t="str">
            <v>Data Analyst</v>
          </cell>
          <cell r="H24859">
            <v>45098.411550925928</v>
          </cell>
        </row>
        <row r="24860">
          <cell r="A24860" t="str">
            <v>Software Engineer</v>
          </cell>
          <cell r="H24860">
            <v>44956.561550925922</v>
          </cell>
        </row>
        <row r="24861">
          <cell r="A24861" t="str">
            <v>Data Analyst</v>
          </cell>
          <cell r="H24861">
            <v>45013.375127314823</v>
          </cell>
        </row>
        <row r="24862">
          <cell r="A24862" t="str">
            <v>Software Engineer</v>
          </cell>
          <cell r="H24862">
            <v>45018.54824074074</v>
          </cell>
        </row>
        <row r="24863">
          <cell r="A24863" t="str">
            <v>Data Engineer</v>
          </cell>
          <cell r="H24863">
            <v>44966.25445601852</v>
          </cell>
        </row>
        <row r="24864">
          <cell r="A24864" t="str">
            <v>Senior Data Scientist</v>
          </cell>
          <cell r="H24864">
            <v>44974.486400462964</v>
          </cell>
        </row>
        <row r="24865">
          <cell r="A24865" t="str">
            <v>Data Scientist</v>
          </cell>
          <cell r="H24865">
            <v>44929.981145833342</v>
          </cell>
        </row>
        <row r="24866">
          <cell r="A24866" t="str">
            <v>Data Analyst</v>
          </cell>
          <cell r="H24866">
            <v>45044.584398148138</v>
          </cell>
        </row>
        <row r="24867">
          <cell r="A24867" t="str">
            <v>Data Analyst</v>
          </cell>
          <cell r="H24867">
            <v>45058.166689814818</v>
          </cell>
        </row>
        <row r="24868">
          <cell r="A24868" t="str">
            <v>Senior Data Scientist</v>
          </cell>
          <cell r="H24868">
            <v>45006.807118055563</v>
          </cell>
        </row>
        <row r="24869">
          <cell r="A24869" t="str">
            <v>Data Scientist</v>
          </cell>
          <cell r="H24869">
            <v>44987.275069444448</v>
          </cell>
        </row>
        <row r="24870">
          <cell r="A24870" t="str">
            <v>Business Analyst</v>
          </cell>
          <cell r="H24870">
            <v>45152.251111111109</v>
          </cell>
        </row>
        <row r="24871">
          <cell r="A24871" t="str">
            <v>Data Engineer</v>
          </cell>
          <cell r="H24871">
            <v>44966.435613425929</v>
          </cell>
        </row>
        <row r="24872">
          <cell r="A24872" t="str">
            <v>Machine Learning Engineer</v>
          </cell>
          <cell r="H24872">
            <v>45057.188287037039</v>
          </cell>
        </row>
        <row r="24873">
          <cell r="A24873" t="str">
            <v>Data Engineer</v>
          </cell>
          <cell r="H24873">
            <v>45071.879733796297</v>
          </cell>
        </row>
        <row r="24874">
          <cell r="A24874" t="str">
            <v>Data Analyst</v>
          </cell>
          <cell r="H24874">
            <v>45110.847638888888</v>
          </cell>
        </row>
        <row r="24875">
          <cell r="A24875" t="str">
            <v>Data Analyst</v>
          </cell>
          <cell r="H24875">
            <v>45047.375879629632</v>
          </cell>
        </row>
        <row r="24876">
          <cell r="A24876" t="str">
            <v>Data Analyst</v>
          </cell>
          <cell r="H24876">
            <v>45175.750208333331</v>
          </cell>
        </row>
        <row r="24877">
          <cell r="A24877" t="str">
            <v>Business Analyst</v>
          </cell>
          <cell r="H24877">
            <v>45214.00104166667</v>
          </cell>
        </row>
        <row r="24878">
          <cell r="A24878" t="str">
            <v>Business Analyst</v>
          </cell>
          <cell r="H24878">
            <v>45043.417349537027</v>
          </cell>
        </row>
        <row r="24879">
          <cell r="A24879" t="str">
            <v>Data Analyst</v>
          </cell>
          <cell r="H24879">
            <v>45138.875625000001</v>
          </cell>
        </row>
        <row r="24880">
          <cell r="A24880" t="str">
            <v>Data Analyst</v>
          </cell>
          <cell r="H24880">
            <v>45272.916921296302</v>
          </cell>
        </row>
        <row r="24881">
          <cell r="A24881" t="str">
            <v>Data Scientist</v>
          </cell>
          <cell r="H24881">
            <v>45274.709780092591</v>
          </cell>
        </row>
        <row r="24882">
          <cell r="A24882" t="str">
            <v>Data Analyst</v>
          </cell>
          <cell r="H24882">
            <v>45039.375439814823</v>
          </cell>
        </row>
        <row r="24883">
          <cell r="A24883" t="str">
            <v>Senior Data Engineer</v>
          </cell>
          <cell r="H24883">
            <v>45036.502303240741</v>
          </cell>
        </row>
        <row r="24884">
          <cell r="A24884" t="str">
            <v>Data Analyst</v>
          </cell>
          <cell r="H24884">
            <v>45185.125023148154</v>
          </cell>
        </row>
        <row r="24885">
          <cell r="A24885" t="str">
            <v>Data Engineer</v>
          </cell>
          <cell r="H24885">
            <v>45072.840844907398</v>
          </cell>
        </row>
        <row r="24886">
          <cell r="A24886" t="str">
            <v>Data Analyst</v>
          </cell>
          <cell r="H24886">
            <v>45156.291666666657</v>
          </cell>
        </row>
        <row r="24887">
          <cell r="A24887" t="str">
            <v>Data Scientist</v>
          </cell>
          <cell r="H24887">
            <v>45085.876909722218</v>
          </cell>
        </row>
        <row r="24888">
          <cell r="A24888" t="str">
            <v>Data Analyst</v>
          </cell>
          <cell r="H24888">
            <v>44952.671886574077</v>
          </cell>
        </row>
        <row r="24889">
          <cell r="A24889" t="str">
            <v>Data Analyst</v>
          </cell>
          <cell r="H24889">
            <v>44978.667233796303</v>
          </cell>
        </row>
        <row r="24890">
          <cell r="A24890" t="str">
            <v>Data Scientist</v>
          </cell>
          <cell r="H24890">
            <v>45121.420185185183</v>
          </cell>
        </row>
        <row r="24891">
          <cell r="A24891" t="str">
            <v>Data Analyst</v>
          </cell>
          <cell r="H24891">
            <v>45007.541701388887</v>
          </cell>
        </row>
        <row r="24892">
          <cell r="A24892" t="str">
            <v>Data Engineer</v>
          </cell>
          <cell r="H24892">
            <v>44993.882280092592</v>
          </cell>
        </row>
        <row r="24893">
          <cell r="A24893" t="str">
            <v>Data Scientist</v>
          </cell>
          <cell r="H24893">
            <v>45049.878171296303</v>
          </cell>
        </row>
        <row r="24894">
          <cell r="A24894" t="str">
            <v>Data Analyst</v>
          </cell>
          <cell r="H24894">
            <v>45057.292604166672</v>
          </cell>
        </row>
        <row r="24895">
          <cell r="A24895" t="str">
            <v>Data Scientist</v>
          </cell>
          <cell r="H24895">
            <v>45169.836273148147</v>
          </cell>
        </row>
        <row r="24896">
          <cell r="A24896" t="str">
            <v>Data Engineer</v>
          </cell>
          <cell r="H24896">
            <v>44936.353067129632</v>
          </cell>
        </row>
        <row r="24897">
          <cell r="A24897" t="str">
            <v>Data Analyst</v>
          </cell>
          <cell r="H24897">
            <v>45147.458506944437</v>
          </cell>
        </row>
        <row r="24898">
          <cell r="A24898" t="str">
            <v>Data Scientist</v>
          </cell>
          <cell r="H24898">
            <v>45274.335138888891</v>
          </cell>
        </row>
        <row r="24899">
          <cell r="A24899" t="str">
            <v>Data Analyst</v>
          </cell>
          <cell r="H24899">
            <v>45155.512430555558</v>
          </cell>
        </row>
        <row r="24900">
          <cell r="A24900" t="str">
            <v>Business Analyst</v>
          </cell>
          <cell r="H24900">
            <v>45061.529629629629</v>
          </cell>
        </row>
        <row r="24901">
          <cell r="A24901" t="str">
            <v>Data Analyst</v>
          </cell>
          <cell r="H24901">
            <v>45085.624942129631</v>
          </cell>
        </row>
        <row r="24902">
          <cell r="A24902" t="str">
            <v>Data Engineer</v>
          </cell>
          <cell r="H24902">
            <v>45192.207094907397</v>
          </cell>
        </row>
        <row r="24903">
          <cell r="A24903" t="str">
            <v>Data Scientist</v>
          </cell>
          <cell r="H24903">
            <v>45240.598530092589</v>
          </cell>
        </row>
        <row r="24904">
          <cell r="A24904" t="str">
            <v>Data Analyst</v>
          </cell>
          <cell r="H24904">
            <v>45043.792164351849</v>
          </cell>
        </row>
        <row r="24905">
          <cell r="A24905" t="str">
            <v>Data Analyst</v>
          </cell>
          <cell r="H24905">
            <v>45013.625324074077</v>
          </cell>
        </row>
        <row r="24906">
          <cell r="A24906" t="str">
            <v>Data Scientist</v>
          </cell>
          <cell r="H24906">
            <v>45133.293981481482</v>
          </cell>
        </row>
        <row r="24907">
          <cell r="A24907" t="str">
            <v>Data Analyst</v>
          </cell>
          <cell r="H24907">
            <v>45146.452928240738</v>
          </cell>
        </row>
        <row r="24908">
          <cell r="A24908" t="str">
            <v>Senior Data Scientist</v>
          </cell>
          <cell r="H24908">
            <v>44964.543356481481</v>
          </cell>
        </row>
        <row r="24909">
          <cell r="A24909" t="str">
            <v>Data Analyst</v>
          </cell>
          <cell r="H24909">
            <v>45170.002118055563</v>
          </cell>
        </row>
        <row r="24910">
          <cell r="A24910" t="str">
            <v>Data Scientist</v>
          </cell>
          <cell r="H24910">
            <v>45142.998379629629</v>
          </cell>
        </row>
        <row r="24911">
          <cell r="A24911" t="str">
            <v>Data Scientist</v>
          </cell>
          <cell r="H24911">
            <v>45163.669305555559</v>
          </cell>
        </row>
        <row r="24912">
          <cell r="A24912" t="str">
            <v>Data Analyst</v>
          </cell>
          <cell r="H24912">
            <v>45093.791620370372</v>
          </cell>
        </row>
        <row r="24913">
          <cell r="A24913" t="str">
            <v>Data Analyst</v>
          </cell>
          <cell r="H24913">
            <v>45144.708356481482</v>
          </cell>
        </row>
        <row r="24914">
          <cell r="A24914" t="str">
            <v>Data Analyst</v>
          </cell>
          <cell r="H24914">
            <v>45107.79347222222</v>
          </cell>
        </row>
        <row r="24915">
          <cell r="A24915" t="str">
            <v>Data Analyst</v>
          </cell>
          <cell r="H24915">
            <v>44991.959108796298</v>
          </cell>
        </row>
        <row r="24916">
          <cell r="A24916" t="str">
            <v>Data Analyst</v>
          </cell>
          <cell r="H24916">
            <v>45121.844710648147</v>
          </cell>
        </row>
        <row r="24917">
          <cell r="A24917" t="str">
            <v>Business Analyst</v>
          </cell>
          <cell r="H24917">
            <v>44970.669282407413</v>
          </cell>
        </row>
        <row r="24918">
          <cell r="A24918" t="str">
            <v>Data Scientist</v>
          </cell>
          <cell r="H24918">
            <v>45230.871296296304</v>
          </cell>
        </row>
        <row r="24919">
          <cell r="A24919" t="str">
            <v>Data Scientist</v>
          </cell>
          <cell r="H24919">
            <v>45009.962731481479</v>
          </cell>
        </row>
        <row r="24920">
          <cell r="A24920" t="str">
            <v>Data Engineer</v>
          </cell>
          <cell r="H24920">
            <v>44931.921064814807</v>
          </cell>
        </row>
        <row r="24921">
          <cell r="A24921" t="str">
            <v>Data Engineer</v>
          </cell>
          <cell r="H24921">
            <v>45142.089074074072</v>
          </cell>
        </row>
        <row r="24922">
          <cell r="A24922" t="str">
            <v>Data Scientist</v>
          </cell>
          <cell r="H24922">
            <v>45008.687731481477</v>
          </cell>
        </row>
        <row r="24923">
          <cell r="A24923" t="str">
            <v>Data Analyst</v>
          </cell>
          <cell r="H24923">
            <v>45166.109212962961</v>
          </cell>
        </row>
        <row r="24924">
          <cell r="A24924" t="str">
            <v>Data Scientist</v>
          </cell>
          <cell r="H24924">
            <v>44938.944201388891</v>
          </cell>
        </row>
        <row r="24925">
          <cell r="A24925" t="str">
            <v>Data Analyst</v>
          </cell>
          <cell r="H24925">
            <v>45236.834421296298</v>
          </cell>
        </row>
        <row r="24926">
          <cell r="A24926" t="str">
            <v>Data Analyst</v>
          </cell>
          <cell r="H24926">
            <v>44928.35869212963</v>
          </cell>
        </row>
        <row r="24927">
          <cell r="A24927" t="str">
            <v>Data Analyst</v>
          </cell>
          <cell r="H24927">
            <v>45027.501215277778</v>
          </cell>
        </row>
        <row r="24928">
          <cell r="A24928" t="str">
            <v>Data Scientist</v>
          </cell>
          <cell r="H24928">
            <v>45261.668136574073</v>
          </cell>
        </row>
        <row r="24929">
          <cell r="A24929" t="str">
            <v>Data Scientist</v>
          </cell>
          <cell r="H24929">
            <v>45160.29583333333</v>
          </cell>
        </row>
        <row r="24930">
          <cell r="A24930" t="str">
            <v>Data Analyst</v>
          </cell>
          <cell r="H24930">
            <v>45246.751018518517</v>
          </cell>
        </row>
        <row r="24931">
          <cell r="A24931" t="str">
            <v>Data Analyst</v>
          </cell>
          <cell r="H24931">
            <v>45073.256979166668</v>
          </cell>
        </row>
        <row r="24932">
          <cell r="A24932" t="str">
            <v>Data Analyst</v>
          </cell>
          <cell r="H24932">
            <v>44952.085173611107</v>
          </cell>
        </row>
        <row r="24933">
          <cell r="A24933" t="str">
            <v>Data Scientist</v>
          </cell>
          <cell r="H24933">
            <v>44971.6875462963</v>
          </cell>
        </row>
        <row r="24934">
          <cell r="A24934" t="str">
            <v>Senior Data Scientist</v>
          </cell>
          <cell r="H24934">
            <v>45042.588865740741</v>
          </cell>
        </row>
        <row r="24935">
          <cell r="A24935" t="str">
            <v>Senior Data Engineer</v>
          </cell>
          <cell r="H24935">
            <v>45253.17628472222</v>
          </cell>
        </row>
        <row r="24936">
          <cell r="A24936" t="str">
            <v>Data Engineer</v>
          </cell>
          <cell r="H24936">
            <v>44967.658842592587</v>
          </cell>
        </row>
        <row r="24937">
          <cell r="A24937" t="str">
            <v>Data Scientist</v>
          </cell>
          <cell r="H24937">
            <v>44995.444131944438</v>
          </cell>
        </row>
        <row r="24938">
          <cell r="A24938" t="str">
            <v>Data Scientist</v>
          </cell>
          <cell r="H24938">
            <v>45112.295868055553</v>
          </cell>
        </row>
        <row r="24939">
          <cell r="A24939" t="str">
            <v>Data Analyst</v>
          </cell>
          <cell r="H24939">
            <v>45265.634363425917</v>
          </cell>
        </row>
        <row r="24940">
          <cell r="A24940" t="str">
            <v>Data Analyst</v>
          </cell>
          <cell r="H24940">
            <v>45124.709039351852</v>
          </cell>
        </row>
        <row r="24941">
          <cell r="A24941" t="str">
            <v>Data Engineer</v>
          </cell>
          <cell r="H24941">
            <v>45051.643194444441</v>
          </cell>
        </row>
        <row r="24942">
          <cell r="A24942" t="str">
            <v>Data Analyst</v>
          </cell>
          <cell r="H24942">
            <v>45044.250868055547</v>
          </cell>
        </row>
        <row r="24943">
          <cell r="A24943" t="str">
            <v>Data Scientist</v>
          </cell>
          <cell r="H24943">
            <v>45290.014421296299</v>
          </cell>
        </row>
        <row r="24944">
          <cell r="A24944" t="str">
            <v>Senior Data Analyst</v>
          </cell>
          <cell r="H24944">
            <v>45183.625891203701</v>
          </cell>
        </row>
        <row r="24945">
          <cell r="A24945" t="str">
            <v>Data Scientist</v>
          </cell>
          <cell r="H24945">
            <v>45008.920613425929</v>
          </cell>
        </row>
        <row r="24946">
          <cell r="A24946" t="str">
            <v>Data Analyst</v>
          </cell>
          <cell r="H24946">
            <v>45134.375219907408</v>
          </cell>
        </row>
        <row r="24947">
          <cell r="A24947" t="str">
            <v>Senior Data Scientist</v>
          </cell>
          <cell r="H24947">
            <v>45075.881585648152</v>
          </cell>
        </row>
        <row r="24948">
          <cell r="A24948" t="str">
            <v>Senior Data Analyst</v>
          </cell>
          <cell r="H24948">
            <v>45168.958344907413</v>
          </cell>
        </row>
        <row r="24949">
          <cell r="A24949" t="str">
            <v>Data Analyst</v>
          </cell>
          <cell r="H24949">
            <v>44989.417812500003</v>
          </cell>
        </row>
        <row r="24950">
          <cell r="A24950" t="str">
            <v>Data Scientist</v>
          </cell>
          <cell r="H24950">
            <v>45049.457476851851</v>
          </cell>
        </row>
        <row r="24951">
          <cell r="A24951" t="str">
            <v>Data Analyst</v>
          </cell>
          <cell r="H24951">
            <v>45119.918090277781</v>
          </cell>
        </row>
        <row r="24952">
          <cell r="A24952" t="str">
            <v>Data Analyst</v>
          </cell>
          <cell r="H24952">
            <v>45198.251446759263</v>
          </cell>
        </row>
        <row r="24953">
          <cell r="A24953" t="str">
            <v>Data Analyst</v>
          </cell>
          <cell r="H24953">
            <v>44994.720173611109</v>
          </cell>
        </row>
        <row r="24954">
          <cell r="A24954" t="str">
            <v>Data Scientist</v>
          </cell>
          <cell r="H24954">
            <v>45252.638541666667</v>
          </cell>
        </row>
        <row r="24955">
          <cell r="A24955" t="str">
            <v>Data Scientist</v>
          </cell>
          <cell r="H24955">
            <v>45175.959791666668</v>
          </cell>
        </row>
        <row r="24956">
          <cell r="A24956" t="str">
            <v>Data Analyst</v>
          </cell>
          <cell r="H24956">
            <v>45006.636956018519</v>
          </cell>
        </row>
        <row r="24957">
          <cell r="A24957" t="str">
            <v>Senior Data Analyst</v>
          </cell>
          <cell r="H24957">
            <v>45260.704953703702</v>
          </cell>
        </row>
        <row r="24958">
          <cell r="A24958" t="str">
            <v>Senior Data Analyst</v>
          </cell>
          <cell r="H24958">
            <v>45165.376620370371</v>
          </cell>
        </row>
        <row r="24959">
          <cell r="A24959" t="str">
            <v>Data Analyst</v>
          </cell>
          <cell r="H24959">
            <v>45050.345937500002</v>
          </cell>
        </row>
        <row r="24960">
          <cell r="A24960" t="str">
            <v>Data Engineer</v>
          </cell>
          <cell r="H24960">
            <v>45105.879618055558</v>
          </cell>
        </row>
        <row r="24961">
          <cell r="A24961" t="str">
            <v>Data Scientist</v>
          </cell>
          <cell r="H24961">
            <v>45099.711782407408</v>
          </cell>
        </row>
        <row r="24962">
          <cell r="A24962" t="str">
            <v>Data Analyst</v>
          </cell>
          <cell r="H24962">
            <v>45084.875856481478</v>
          </cell>
        </row>
        <row r="24963">
          <cell r="A24963" t="str">
            <v>Data Analyst</v>
          </cell>
          <cell r="H24963">
            <v>45268.542118055557</v>
          </cell>
        </row>
        <row r="24964">
          <cell r="A24964" t="str">
            <v>Data Analyst</v>
          </cell>
          <cell r="H24964">
            <v>44932.083761574067</v>
          </cell>
        </row>
        <row r="24965">
          <cell r="A24965" t="str">
            <v>Data Analyst</v>
          </cell>
          <cell r="H24965">
            <v>45167.667141203703</v>
          </cell>
        </row>
        <row r="24966">
          <cell r="A24966" t="str">
            <v>Senior Data Engineer</v>
          </cell>
          <cell r="H24966">
            <v>45007.008877314824</v>
          </cell>
        </row>
        <row r="24967">
          <cell r="A24967" t="str">
            <v>Data Analyst</v>
          </cell>
          <cell r="H24967">
            <v>45041.541817129633</v>
          </cell>
        </row>
        <row r="24968">
          <cell r="A24968" t="str">
            <v>Machine Learning Engineer</v>
          </cell>
          <cell r="H24968">
            <v>44959.593634259261</v>
          </cell>
        </row>
        <row r="24969">
          <cell r="A24969" t="str">
            <v>Data Analyst</v>
          </cell>
          <cell r="H24969">
            <v>45176.876296296286</v>
          </cell>
        </row>
        <row r="24970">
          <cell r="A24970" t="str">
            <v>Data Scientist</v>
          </cell>
          <cell r="H24970">
            <v>45146.460960648154</v>
          </cell>
        </row>
        <row r="24971">
          <cell r="A24971" t="str">
            <v>Data Analyst</v>
          </cell>
          <cell r="H24971">
            <v>45223.541898148149</v>
          </cell>
        </row>
        <row r="24972">
          <cell r="A24972" t="str">
            <v>Machine Learning Engineer</v>
          </cell>
          <cell r="H24972">
            <v>45237.919317129628</v>
          </cell>
        </row>
        <row r="24973">
          <cell r="A24973" t="str">
            <v>Data Engineer</v>
          </cell>
          <cell r="H24973">
            <v>45022.097210648149</v>
          </cell>
        </row>
        <row r="24974">
          <cell r="A24974" t="str">
            <v>Machine Learning Engineer</v>
          </cell>
          <cell r="H24974">
            <v>45002.357303240737</v>
          </cell>
        </row>
        <row r="24975">
          <cell r="A24975" t="str">
            <v>Data Analyst</v>
          </cell>
          <cell r="H24975">
            <v>45089.875069444453</v>
          </cell>
        </row>
        <row r="24976">
          <cell r="A24976" t="str">
            <v>Data Scientist</v>
          </cell>
          <cell r="H24976">
            <v>45035.377916666657</v>
          </cell>
        </row>
        <row r="24977">
          <cell r="A24977" t="str">
            <v>Data Scientist</v>
          </cell>
          <cell r="H24977">
            <v>45062.569733796299</v>
          </cell>
        </row>
        <row r="24978">
          <cell r="A24978" t="str">
            <v>Senior Data Scientist</v>
          </cell>
          <cell r="H24978">
            <v>44959.62773148148</v>
          </cell>
        </row>
        <row r="24979">
          <cell r="A24979" t="str">
            <v>Data Scientist</v>
          </cell>
          <cell r="H24979">
            <v>45197.625601851847</v>
          </cell>
        </row>
        <row r="24980">
          <cell r="A24980" t="str">
            <v>Data Engineer</v>
          </cell>
          <cell r="H24980">
            <v>45104.785671296297</v>
          </cell>
        </row>
        <row r="24981">
          <cell r="A24981" t="str">
            <v>Data Engineer</v>
          </cell>
          <cell r="H24981">
            <v>45149.839236111111</v>
          </cell>
        </row>
        <row r="24982">
          <cell r="A24982" t="str">
            <v>Senior Data Scientist</v>
          </cell>
          <cell r="H24982">
            <v>45195.277245370373</v>
          </cell>
        </row>
        <row r="24983">
          <cell r="A24983" t="str">
            <v>Data Scientist</v>
          </cell>
          <cell r="H24983">
            <v>45045.669629629629</v>
          </cell>
        </row>
        <row r="24984">
          <cell r="A24984" t="str">
            <v>Data Analyst</v>
          </cell>
          <cell r="H24984">
            <v>45233.000011574077</v>
          </cell>
        </row>
        <row r="24985">
          <cell r="A24985" t="str">
            <v>Data Scientist</v>
          </cell>
          <cell r="H24985">
            <v>45166.62699074074</v>
          </cell>
        </row>
        <row r="24986">
          <cell r="A24986" t="str">
            <v>Data Analyst</v>
          </cell>
          <cell r="H24986">
            <v>44942.001504629632</v>
          </cell>
        </row>
        <row r="24987">
          <cell r="A24987" t="str">
            <v>Data Scientist</v>
          </cell>
          <cell r="H24987">
            <v>45248.888541666667</v>
          </cell>
        </row>
        <row r="24988">
          <cell r="A24988" t="str">
            <v>Data Engineer</v>
          </cell>
          <cell r="H24988">
            <v>45055.179756944453</v>
          </cell>
        </row>
        <row r="24989">
          <cell r="A24989" t="str">
            <v>Data Analyst</v>
          </cell>
          <cell r="H24989">
            <v>45058.416724537034</v>
          </cell>
        </row>
        <row r="24990">
          <cell r="A24990" t="str">
            <v>Data Scientist</v>
          </cell>
          <cell r="H24990">
            <v>45276.467511574083</v>
          </cell>
        </row>
        <row r="24991">
          <cell r="A24991" t="str">
            <v>Data Engineer</v>
          </cell>
          <cell r="H24991">
            <v>44937.021493055552</v>
          </cell>
        </row>
        <row r="24992">
          <cell r="A24992" t="str">
            <v>Data Engineer</v>
          </cell>
          <cell r="H24992">
            <v>45239.337048611109</v>
          </cell>
        </row>
        <row r="24993">
          <cell r="A24993" t="str">
            <v>Data Analyst</v>
          </cell>
          <cell r="H24993">
            <v>44999.537395833337</v>
          </cell>
        </row>
        <row r="24994">
          <cell r="A24994" t="str">
            <v>Data Scientist</v>
          </cell>
          <cell r="H24994">
            <v>45029.586921296293</v>
          </cell>
        </row>
        <row r="24995">
          <cell r="A24995" t="str">
            <v>Data Analyst</v>
          </cell>
          <cell r="H24995">
            <v>44991.669479166667</v>
          </cell>
        </row>
        <row r="24996">
          <cell r="A24996" t="str">
            <v>Data Analyst</v>
          </cell>
          <cell r="H24996">
            <v>45006.708958333344</v>
          </cell>
        </row>
        <row r="24997">
          <cell r="A24997" t="str">
            <v>Data Scientist</v>
          </cell>
          <cell r="H24997">
            <v>45028.722314814811</v>
          </cell>
        </row>
        <row r="24998">
          <cell r="A24998" t="str">
            <v>Data Scientist</v>
          </cell>
          <cell r="H24998">
            <v>45021.79519675926</v>
          </cell>
        </row>
        <row r="24999">
          <cell r="A24999" t="str">
            <v>Data Analyst</v>
          </cell>
          <cell r="H24999">
            <v>45261.91679398148</v>
          </cell>
        </row>
        <row r="25000">
          <cell r="A25000" t="str">
            <v>Data Analyst</v>
          </cell>
          <cell r="H25000">
            <v>45044.7503125</v>
          </cell>
        </row>
        <row r="25001">
          <cell r="A25001" t="str">
            <v>Data Engineer</v>
          </cell>
          <cell r="H25001">
            <v>45230.548541666663</v>
          </cell>
        </row>
        <row r="25002">
          <cell r="A25002" t="str">
            <v>Data Scientist</v>
          </cell>
          <cell r="H25002">
            <v>45098.870381944442</v>
          </cell>
        </row>
        <row r="25003">
          <cell r="A25003" t="str">
            <v>Data Analyst</v>
          </cell>
          <cell r="H25003">
            <v>45099.637974537043</v>
          </cell>
        </row>
        <row r="25004">
          <cell r="A25004" t="str">
            <v>Data Analyst</v>
          </cell>
          <cell r="H25004">
            <v>45186.000092592592</v>
          </cell>
        </row>
        <row r="25005">
          <cell r="A25005" t="str">
            <v>Senior Data Engineer</v>
          </cell>
          <cell r="H25005">
            <v>45093.502696759257</v>
          </cell>
        </row>
        <row r="25006">
          <cell r="A25006" t="str">
            <v>Data Scientist</v>
          </cell>
          <cell r="H25006">
            <v>45151.584699074083</v>
          </cell>
        </row>
        <row r="25007">
          <cell r="A25007" t="str">
            <v>Data Scientist</v>
          </cell>
          <cell r="H25007">
            <v>45163.545011574082</v>
          </cell>
        </row>
        <row r="25008">
          <cell r="A25008" t="str">
            <v>Data Scientist</v>
          </cell>
          <cell r="H25008">
            <v>45184.58021990741</v>
          </cell>
        </row>
        <row r="25009">
          <cell r="A25009" t="str">
            <v>Data Scientist</v>
          </cell>
          <cell r="H25009">
            <v>45229.251087962963</v>
          </cell>
        </row>
        <row r="25010">
          <cell r="A25010" t="str">
            <v>Data Scientist</v>
          </cell>
          <cell r="H25010">
            <v>45040.002986111111</v>
          </cell>
        </row>
        <row r="25011">
          <cell r="A25011" t="str">
            <v>Data Analyst</v>
          </cell>
          <cell r="H25011">
            <v>45104.830567129633</v>
          </cell>
        </row>
        <row r="25012">
          <cell r="A25012" t="str">
            <v>Business Analyst</v>
          </cell>
          <cell r="H25012">
            <v>45194.084282407413</v>
          </cell>
        </row>
        <row r="25013">
          <cell r="A25013" t="str">
            <v>Data Engineer</v>
          </cell>
          <cell r="H25013">
            <v>45020.498391203713</v>
          </cell>
        </row>
        <row r="25014">
          <cell r="A25014" t="str">
            <v>Data Analyst</v>
          </cell>
          <cell r="H25014">
            <v>45215.875231481477</v>
          </cell>
        </row>
        <row r="25015">
          <cell r="A25015" t="str">
            <v>Data Scientist</v>
          </cell>
          <cell r="H25015">
            <v>44929.982893518521</v>
          </cell>
        </row>
        <row r="25016">
          <cell r="A25016" t="str">
            <v>Data Engineer</v>
          </cell>
          <cell r="H25016">
            <v>45108.50577546296</v>
          </cell>
        </row>
        <row r="25017">
          <cell r="A25017" t="str">
            <v>Senior Data Analyst</v>
          </cell>
          <cell r="H25017">
            <v>45171.417291666658</v>
          </cell>
        </row>
        <row r="25018">
          <cell r="A25018" t="str">
            <v>Data Scientist</v>
          </cell>
          <cell r="H25018">
            <v>45013.976967592593</v>
          </cell>
        </row>
        <row r="25019">
          <cell r="A25019" t="str">
            <v>Data Engineer</v>
          </cell>
          <cell r="H25019">
            <v>45281.672824074078</v>
          </cell>
        </row>
        <row r="25020">
          <cell r="A25020" t="str">
            <v>Data Analyst</v>
          </cell>
          <cell r="H25020">
            <v>45110.541759259257</v>
          </cell>
        </row>
        <row r="25021">
          <cell r="A25021" t="str">
            <v>Data Analyst</v>
          </cell>
          <cell r="H25021">
            <v>45021.070092592592</v>
          </cell>
        </row>
        <row r="25022">
          <cell r="A25022" t="str">
            <v>Software Engineer</v>
          </cell>
          <cell r="H25022">
            <v>45270.386701388888</v>
          </cell>
        </row>
        <row r="25023">
          <cell r="A25023" t="str">
            <v>Data Scientist</v>
          </cell>
          <cell r="H25023">
            <v>45104.664097222223</v>
          </cell>
        </row>
        <row r="25024">
          <cell r="A25024" t="str">
            <v>Data Analyst</v>
          </cell>
          <cell r="H25024">
            <v>45209.931956018518</v>
          </cell>
        </row>
        <row r="25025">
          <cell r="A25025" t="str">
            <v>Data Analyst</v>
          </cell>
          <cell r="H25025">
            <v>45182.250532407408</v>
          </cell>
        </row>
        <row r="25026">
          <cell r="A25026" t="str">
            <v>Data Analyst</v>
          </cell>
          <cell r="H25026">
            <v>45135.669386574067</v>
          </cell>
        </row>
        <row r="25027">
          <cell r="A25027" t="str">
            <v>Senior Data Analyst</v>
          </cell>
          <cell r="H25027">
            <v>45023.322731481479</v>
          </cell>
        </row>
        <row r="25028">
          <cell r="A25028" t="str">
            <v>Data Analyst</v>
          </cell>
          <cell r="H25028">
            <v>45219.866828703707</v>
          </cell>
        </row>
        <row r="25029">
          <cell r="A25029" t="str">
            <v>Senior Data Analyst</v>
          </cell>
          <cell r="H25029">
            <v>45134.41815972222</v>
          </cell>
        </row>
        <row r="25030">
          <cell r="A25030" t="str">
            <v>Data Engineer</v>
          </cell>
          <cell r="H25030">
            <v>45258.296273148153</v>
          </cell>
        </row>
        <row r="25031">
          <cell r="A25031" t="str">
            <v>Data Engineer</v>
          </cell>
          <cell r="H25031">
            <v>45028.959849537037</v>
          </cell>
        </row>
        <row r="25032">
          <cell r="A25032" t="str">
            <v>Data Scientist</v>
          </cell>
          <cell r="H25032">
            <v>45033.835266203707</v>
          </cell>
        </row>
        <row r="25033">
          <cell r="A25033" t="str">
            <v>Data Scientist</v>
          </cell>
          <cell r="H25033">
            <v>45071.960844907408</v>
          </cell>
        </row>
        <row r="25034">
          <cell r="A25034" t="str">
            <v>Senior Data Scientist</v>
          </cell>
          <cell r="H25034">
            <v>44944.467789351853</v>
          </cell>
        </row>
        <row r="25035">
          <cell r="A25035" t="str">
            <v>Data Engineer</v>
          </cell>
          <cell r="H25035">
            <v>45058.880613425928</v>
          </cell>
        </row>
        <row r="25036">
          <cell r="A25036" t="str">
            <v>Data Analyst</v>
          </cell>
          <cell r="H25036">
            <v>45085.615636574083</v>
          </cell>
        </row>
        <row r="25037">
          <cell r="A25037" t="str">
            <v>Data Analyst</v>
          </cell>
          <cell r="H25037">
            <v>45049.5856712963</v>
          </cell>
        </row>
        <row r="25038">
          <cell r="A25038" t="str">
            <v>Data Analyst</v>
          </cell>
          <cell r="H25038">
            <v>44944.45989583333</v>
          </cell>
        </row>
        <row r="25039">
          <cell r="A25039" t="str">
            <v>Data Analyst</v>
          </cell>
          <cell r="H25039">
            <v>45182.250289351847</v>
          </cell>
        </row>
        <row r="25040">
          <cell r="A25040" t="str">
            <v>Business Analyst</v>
          </cell>
          <cell r="H25040">
            <v>45264.694814814808</v>
          </cell>
        </row>
        <row r="25041">
          <cell r="A25041" t="str">
            <v>Data Analyst</v>
          </cell>
          <cell r="H25041">
            <v>45224.666875000003</v>
          </cell>
        </row>
        <row r="25042">
          <cell r="A25042" t="str">
            <v>Senior Data Engineer</v>
          </cell>
          <cell r="H25042">
            <v>44992.828993055547</v>
          </cell>
        </row>
        <row r="25043">
          <cell r="A25043" t="str">
            <v>Data Analyst</v>
          </cell>
          <cell r="H25043">
            <v>45188.000798611109</v>
          </cell>
        </row>
        <row r="25044">
          <cell r="A25044" t="str">
            <v>Data Analyst</v>
          </cell>
          <cell r="H25044">
            <v>44961.7500462963</v>
          </cell>
        </row>
        <row r="25045">
          <cell r="A25045" t="str">
            <v>Senior Data Scientist</v>
          </cell>
          <cell r="H25045">
            <v>45082.711516203701</v>
          </cell>
        </row>
        <row r="25046">
          <cell r="A25046" t="str">
            <v>Data Scientist</v>
          </cell>
          <cell r="H25046">
            <v>45211.252662037034</v>
          </cell>
        </row>
        <row r="25047">
          <cell r="A25047" t="str">
            <v>Data Analyst</v>
          </cell>
          <cell r="H25047">
            <v>45093.2499537037</v>
          </cell>
        </row>
        <row r="25048">
          <cell r="A25048" t="str">
            <v>Data Analyst</v>
          </cell>
          <cell r="H25048">
            <v>45291.625081018523</v>
          </cell>
        </row>
        <row r="25049">
          <cell r="A25049" t="str">
            <v>Data Analyst</v>
          </cell>
          <cell r="H25049">
            <v>45148.625891203701</v>
          </cell>
        </row>
        <row r="25050">
          <cell r="A25050" t="str">
            <v>Data Analyst</v>
          </cell>
          <cell r="H25050">
            <v>44970.627071759263</v>
          </cell>
        </row>
        <row r="25051">
          <cell r="A25051" t="str">
            <v>Data Scientist</v>
          </cell>
          <cell r="H25051">
            <v>45276.380115740743</v>
          </cell>
        </row>
        <row r="25052">
          <cell r="A25052" t="str">
            <v>Data Analyst</v>
          </cell>
          <cell r="H25052">
            <v>44936.625324074077</v>
          </cell>
        </row>
        <row r="25053">
          <cell r="A25053" t="str">
            <v>Data Analyst</v>
          </cell>
          <cell r="H25053">
            <v>45028.690254629633</v>
          </cell>
        </row>
        <row r="25054">
          <cell r="A25054" t="str">
            <v>Data Scientist</v>
          </cell>
          <cell r="H25054">
            <v>45020.652141203696</v>
          </cell>
        </row>
        <row r="25055">
          <cell r="A25055" t="str">
            <v>Data Analyst</v>
          </cell>
          <cell r="H25055">
            <v>44948.751504629632</v>
          </cell>
        </row>
        <row r="25056">
          <cell r="A25056" t="str">
            <v>Data Engineer</v>
          </cell>
          <cell r="H25056">
            <v>45179.255462962959</v>
          </cell>
        </row>
        <row r="25057">
          <cell r="A25057" t="str">
            <v>Data Analyst</v>
          </cell>
          <cell r="H25057">
            <v>44975.750659722216</v>
          </cell>
        </row>
        <row r="25058">
          <cell r="A25058" t="str">
            <v>Senior Data Analyst</v>
          </cell>
          <cell r="H25058">
            <v>45247.387800925928</v>
          </cell>
        </row>
        <row r="25059">
          <cell r="A25059" t="str">
            <v>Data Analyst</v>
          </cell>
          <cell r="H25059">
            <v>45239.357997685183</v>
          </cell>
        </row>
        <row r="25060">
          <cell r="A25060" t="str">
            <v>Data Analyst</v>
          </cell>
          <cell r="H25060">
            <v>45048.000810185193</v>
          </cell>
        </row>
        <row r="25061">
          <cell r="A25061" t="str">
            <v>Senior Data Engineer</v>
          </cell>
          <cell r="H25061">
            <v>45046.948530092603</v>
          </cell>
        </row>
        <row r="25062">
          <cell r="A25062" t="str">
            <v>Data Analyst</v>
          </cell>
          <cell r="H25062">
            <v>44943.510844907411</v>
          </cell>
        </row>
        <row r="25063">
          <cell r="A25063" t="str">
            <v>Data Analyst</v>
          </cell>
          <cell r="H25063">
            <v>45135.958344907413</v>
          </cell>
        </row>
        <row r="25064">
          <cell r="A25064" t="str">
            <v>Data Scientist</v>
          </cell>
          <cell r="H25064">
            <v>45044.997199074067</v>
          </cell>
        </row>
        <row r="25065">
          <cell r="A25065" t="str">
            <v>Senior Data Engineer</v>
          </cell>
          <cell r="H25065">
            <v>45131.978900462957</v>
          </cell>
        </row>
        <row r="25066">
          <cell r="A25066" t="str">
            <v>Data Analyst</v>
          </cell>
          <cell r="H25066">
            <v>45027.041979166657</v>
          </cell>
        </row>
        <row r="25067">
          <cell r="A25067" t="str">
            <v>Data Scientist</v>
          </cell>
          <cell r="H25067">
            <v>45052.293993055559</v>
          </cell>
        </row>
        <row r="25068">
          <cell r="A25068" t="str">
            <v>Data Analyst</v>
          </cell>
          <cell r="H25068">
            <v>45080.459062499998</v>
          </cell>
        </row>
        <row r="25069">
          <cell r="A25069" t="str">
            <v>Senior Data Analyst</v>
          </cell>
          <cell r="H25069">
            <v>44960.419386574067</v>
          </cell>
        </row>
        <row r="25070">
          <cell r="A25070" t="str">
            <v>Software Engineer</v>
          </cell>
          <cell r="H25070">
            <v>45189.579837962963</v>
          </cell>
        </row>
        <row r="25071">
          <cell r="A25071" t="str">
            <v>Data Scientist</v>
          </cell>
          <cell r="H25071">
            <v>44960.255011574067</v>
          </cell>
        </row>
        <row r="25072">
          <cell r="A25072" t="str">
            <v>Data Scientist</v>
          </cell>
          <cell r="H25072">
            <v>44992.572951388887</v>
          </cell>
        </row>
        <row r="25073">
          <cell r="A25073" t="str">
            <v>Data Scientist</v>
          </cell>
          <cell r="H25073">
            <v>45272.032523148147</v>
          </cell>
        </row>
        <row r="25074">
          <cell r="A25074" t="str">
            <v>Data Engineer</v>
          </cell>
          <cell r="H25074">
            <v>45130.72384259259</v>
          </cell>
        </row>
        <row r="25075">
          <cell r="A25075" t="str">
            <v>Data Analyst</v>
          </cell>
          <cell r="H25075">
            <v>45041.66810185185</v>
          </cell>
        </row>
        <row r="25076">
          <cell r="A25076" t="str">
            <v>Data Scientist</v>
          </cell>
          <cell r="H25076">
            <v>45169.003449074073</v>
          </cell>
        </row>
        <row r="25077">
          <cell r="A25077" t="str">
            <v>Data Scientist</v>
          </cell>
          <cell r="H25077">
            <v>45042.712118055562</v>
          </cell>
        </row>
        <row r="25078">
          <cell r="A25078" t="str">
            <v>Data Analyst</v>
          </cell>
          <cell r="H25078">
            <v>45187.583773148152</v>
          </cell>
        </row>
        <row r="25079">
          <cell r="A25079" t="str">
            <v>Data Analyst</v>
          </cell>
          <cell r="H25079">
            <v>45106.500057870369</v>
          </cell>
        </row>
        <row r="25080">
          <cell r="A25080" t="str">
            <v>Senior Data Scientist</v>
          </cell>
          <cell r="H25080">
            <v>44999.620567129627</v>
          </cell>
        </row>
        <row r="25081">
          <cell r="A25081" t="str">
            <v>Data Analyst</v>
          </cell>
          <cell r="H25081">
            <v>45161.833645833343</v>
          </cell>
        </row>
        <row r="25082">
          <cell r="A25082" t="str">
            <v>Data Scientist</v>
          </cell>
          <cell r="H25082">
            <v>45045.335416666669</v>
          </cell>
        </row>
        <row r="25083">
          <cell r="A25083" t="str">
            <v>Senior Data Scientist</v>
          </cell>
          <cell r="H25083">
            <v>45280.638761574082</v>
          </cell>
        </row>
        <row r="25084">
          <cell r="A25084" t="str">
            <v>Data Analyst</v>
          </cell>
          <cell r="H25084">
            <v>45187.083472222221</v>
          </cell>
        </row>
        <row r="25085">
          <cell r="A25085" t="str">
            <v>Data Engineer</v>
          </cell>
          <cell r="H25085">
            <v>45083.677094907413</v>
          </cell>
        </row>
        <row r="25086">
          <cell r="A25086" t="str">
            <v>Data Scientist</v>
          </cell>
          <cell r="H25086">
            <v>45134.13175925926</v>
          </cell>
        </row>
        <row r="25087">
          <cell r="A25087" t="str">
            <v>Data Scientist</v>
          </cell>
          <cell r="H25087">
            <v>44974.419849537036</v>
          </cell>
        </row>
        <row r="25088">
          <cell r="A25088" t="str">
            <v>Data Analyst</v>
          </cell>
          <cell r="H25088">
            <v>45146.625011574077</v>
          </cell>
        </row>
        <row r="25089">
          <cell r="A25089" t="str">
            <v>Data Analyst</v>
          </cell>
          <cell r="H25089">
            <v>45054.877349537041</v>
          </cell>
        </row>
        <row r="25090">
          <cell r="A25090" t="str">
            <v>Senior Data Analyst</v>
          </cell>
          <cell r="H25090">
            <v>45059.543368055558</v>
          </cell>
        </row>
        <row r="25091">
          <cell r="A25091" t="str">
            <v>Data Analyst</v>
          </cell>
          <cell r="H25091">
            <v>45086.555937500001</v>
          </cell>
        </row>
        <row r="25092">
          <cell r="A25092" t="str">
            <v>Data Engineer</v>
          </cell>
          <cell r="H25092">
            <v>45044.555810185193</v>
          </cell>
        </row>
        <row r="25093">
          <cell r="A25093" t="str">
            <v>Senior Data Scientist</v>
          </cell>
          <cell r="H25093">
            <v>45135.37835648148</v>
          </cell>
        </row>
        <row r="25094">
          <cell r="A25094" t="str">
            <v>Data Analyst</v>
          </cell>
          <cell r="H25094">
            <v>45246.292962962973</v>
          </cell>
        </row>
        <row r="25095">
          <cell r="A25095" t="str">
            <v>Data Analyst</v>
          </cell>
          <cell r="H25095">
            <v>45265.58421296296</v>
          </cell>
        </row>
        <row r="25096">
          <cell r="A25096" t="str">
            <v>Senior Data Scientist</v>
          </cell>
          <cell r="H25096">
            <v>45048.417974537027</v>
          </cell>
        </row>
        <row r="25097">
          <cell r="A25097" t="str">
            <v>Data Analyst</v>
          </cell>
          <cell r="H25097">
            <v>45005.500416666669</v>
          </cell>
        </row>
        <row r="25098">
          <cell r="A25098" t="str">
            <v>Data Analyst</v>
          </cell>
          <cell r="H25098">
            <v>45276.083391203712</v>
          </cell>
        </row>
        <row r="25099">
          <cell r="A25099" t="str">
            <v>Data Analyst</v>
          </cell>
          <cell r="H25099">
            <v>45159.294351851851</v>
          </cell>
        </row>
        <row r="25100">
          <cell r="A25100" t="str">
            <v>Data Analyst</v>
          </cell>
          <cell r="H25100">
            <v>45037.62537037037</v>
          </cell>
        </row>
        <row r="25101">
          <cell r="A25101" t="str">
            <v>Data Analyst</v>
          </cell>
          <cell r="H25101">
            <v>45157.667997685188</v>
          </cell>
        </row>
        <row r="25102">
          <cell r="A25102" t="str">
            <v>Data Engineer</v>
          </cell>
          <cell r="H25102">
            <v>45106.672118055547</v>
          </cell>
        </row>
        <row r="25103">
          <cell r="A25103" t="str">
            <v>Data Analyst</v>
          </cell>
          <cell r="H25103">
            <v>45264.875208333331</v>
          </cell>
        </row>
        <row r="25104">
          <cell r="A25104" t="str">
            <v>Data Engineer</v>
          </cell>
          <cell r="H25104">
            <v>44975.752164351848</v>
          </cell>
        </row>
        <row r="25105">
          <cell r="A25105" t="str">
            <v>Data Analyst</v>
          </cell>
          <cell r="H25105">
            <v>45196.625300925924</v>
          </cell>
        </row>
        <row r="25106">
          <cell r="A25106" t="str">
            <v>Senior Data Scientist</v>
          </cell>
          <cell r="H25106">
            <v>45091.349224537043</v>
          </cell>
        </row>
        <row r="25107">
          <cell r="A25107" t="str">
            <v>Data Scientist</v>
          </cell>
          <cell r="H25107">
            <v>45153.995879629627</v>
          </cell>
        </row>
        <row r="25108">
          <cell r="A25108" t="str">
            <v>Data Analyst</v>
          </cell>
          <cell r="H25108">
            <v>45054.377175925933</v>
          </cell>
        </row>
        <row r="25109">
          <cell r="A25109" t="str">
            <v>Data Engineer</v>
          </cell>
          <cell r="H25109">
            <v>45029.887094907397</v>
          </cell>
        </row>
        <row r="25110">
          <cell r="A25110" t="str">
            <v>Data Analyst</v>
          </cell>
          <cell r="H25110">
            <v>45052.709965277783</v>
          </cell>
        </row>
        <row r="25111">
          <cell r="A25111" t="str">
            <v>Data Scientist</v>
          </cell>
          <cell r="H25111">
            <v>45184.586875000001</v>
          </cell>
        </row>
        <row r="25112">
          <cell r="A25112" t="str">
            <v>Data Engineer</v>
          </cell>
          <cell r="H25112">
            <v>45115.014675925922</v>
          </cell>
        </row>
        <row r="25113">
          <cell r="A25113" t="str">
            <v>Data Engineer</v>
          </cell>
          <cell r="H25113">
            <v>44980.164375</v>
          </cell>
        </row>
        <row r="25114">
          <cell r="A25114" t="str">
            <v>Data Engineer</v>
          </cell>
          <cell r="H25114">
            <v>45000.356435185182</v>
          </cell>
        </row>
        <row r="25115">
          <cell r="A25115" t="str">
            <v>Data Scientist</v>
          </cell>
          <cell r="H25115">
            <v>45167.92019675926</v>
          </cell>
        </row>
        <row r="25116">
          <cell r="A25116" t="str">
            <v>Business Analyst</v>
          </cell>
          <cell r="H25116">
            <v>45234.000277777777</v>
          </cell>
        </row>
        <row r="25117">
          <cell r="A25117" t="str">
            <v>Data Analyst</v>
          </cell>
          <cell r="H25117">
            <v>45051.850717592592</v>
          </cell>
        </row>
        <row r="25118">
          <cell r="A25118" t="str">
            <v>Data Analyst</v>
          </cell>
          <cell r="H25118">
            <v>45239.625</v>
          </cell>
        </row>
        <row r="25119">
          <cell r="A25119" t="str">
            <v>Data Engineer</v>
          </cell>
          <cell r="H25119">
            <v>45106.001250000001</v>
          </cell>
        </row>
        <row r="25120">
          <cell r="A25120" t="str">
            <v>Senior Data Scientist</v>
          </cell>
          <cell r="H25120">
            <v>44986.257013888891</v>
          </cell>
        </row>
        <row r="25121">
          <cell r="A25121" t="str">
            <v>Data Scientist</v>
          </cell>
          <cell r="H25121">
            <v>45166.792673611111</v>
          </cell>
        </row>
        <row r="25122">
          <cell r="A25122" t="str">
            <v>Data Scientist</v>
          </cell>
          <cell r="H25122">
            <v>45199.293854166674</v>
          </cell>
        </row>
        <row r="25123">
          <cell r="A25123" t="str">
            <v>Data Analyst</v>
          </cell>
          <cell r="H25123">
            <v>44959.79241898148</v>
          </cell>
        </row>
        <row r="25124">
          <cell r="A25124" t="str">
            <v>Data Engineer</v>
          </cell>
          <cell r="H25124">
            <v>45132.671527777777</v>
          </cell>
        </row>
        <row r="25125">
          <cell r="A25125" t="str">
            <v>Software Engineer</v>
          </cell>
          <cell r="H25125">
            <v>45018.007291666669</v>
          </cell>
        </row>
        <row r="25126">
          <cell r="A25126" t="str">
            <v>Data Engineer</v>
          </cell>
          <cell r="H25126">
            <v>45122.012013888889</v>
          </cell>
        </row>
        <row r="25127">
          <cell r="A25127" t="str">
            <v>Data Analyst</v>
          </cell>
          <cell r="H25127">
            <v>45063.62709490741</v>
          </cell>
        </row>
        <row r="25128">
          <cell r="A25128" t="str">
            <v>Business Analyst</v>
          </cell>
          <cell r="H25128">
            <v>45133.750821759262</v>
          </cell>
        </row>
        <row r="25129">
          <cell r="A25129" t="str">
            <v>Data Analyst</v>
          </cell>
          <cell r="H25129">
            <v>45082.417025462957</v>
          </cell>
        </row>
        <row r="25130">
          <cell r="A25130" t="str">
            <v>Senior Data Analyst</v>
          </cell>
          <cell r="H25130">
            <v>44939.960497685177</v>
          </cell>
        </row>
        <row r="25131">
          <cell r="A25131" t="str">
            <v>Data Engineer</v>
          </cell>
          <cell r="H25131">
            <v>45153.965844907398</v>
          </cell>
        </row>
        <row r="25132">
          <cell r="A25132" t="str">
            <v>Senior Data Analyst</v>
          </cell>
          <cell r="H25132">
            <v>45104.376967592587</v>
          </cell>
        </row>
        <row r="25133">
          <cell r="A25133" t="str">
            <v>Data Analyst</v>
          </cell>
          <cell r="H25133">
            <v>45239.292569444442</v>
          </cell>
        </row>
        <row r="25134">
          <cell r="A25134" t="str">
            <v>Business Analyst</v>
          </cell>
          <cell r="H25134">
            <v>45140.583090277767</v>
          </cell>
        </row>
        <row r="25135">
          <cell r="A25135" t="str">
            <v>Data Scientist</v>
          </cell>
          <cell r="H25135">
            <v>45140.293888888889</v>
          </cell>
        </row>
        <row r="25136">
          <cell r="A25136" t="str">
            <v>Senior Data Analyst</v>
          </cell>
          <cell r="H25136">
            <v>44995.875381944446</v>
          </cell>
        </row>
        <row r="25137">
          <cell r="A25137" t="str">
            <v>Data Scientist</v>
          </cell>
          <cell r="H25137">
            <v>45012.705381944441</v>
          </cell>
        </row>
        <row r="25138">
          <cell r="A25138" t="str">
            <v>Data Analyst</v>
          </cell>
          <cell r="H25138">
            <v>45230.873368055552</v>
          </cell>
        </row>
        <row r="25139">
          <cell r="A25139" t="str">
            <v>Data Scientist</v>
          </cell>
          <cell r="H25139">
            <v>45043.960868055547</v>
          </cell>
        </row>
        <row r="25140">
          <cell r="A25140" t="str">
            <v>Data Analyst</v>
          </cell>
          <cell r="H25140">
            <v>44931.118252314824</v>
          </cell>
        </row>
        <row r="25141">
          <cell r="A25141" t="str">
            <v>Business Analyst</v>
          </cell>
          <cell r="H25141">
            <v>45203.584849537037</v>
          </cell>
        </row>
        <row r="25142">
          <cell r="A25142" t="str">
            <v>Data Scientist</v>
          </cell>
          <cell r="H25142">
            <v>45139.002523148149</v>
          </cell>
        </row>
        <row r="25143">
          <cell r="A25143" t="str">
            <v>Senior Data Scientist</v>
          </cell>
          <cell r="H25143">
            <v>44931.871527777781</v>
          </cell>
        </row>
        <row r="25144">
          <cell r="A25144" t="str">
            <v>Data Scientist</v>
          </cell>
          <cell r="H25144">
            <v>45000.337013888893</v>
          </cell>
        </row>
        <row r="25145">
          <cell r="A25145" t="str">
            <v>Business Analyst</v>
          </cell>
          <cell r="H25145">
            <v>45212.793020833327</v>
          </cell>
        </row>
        <row r="25146">
          <cell r="A25146" t="str">
            <v>Data Analyst</v>
          </cell>
          <cell r="H25146">
            <v>44930.708240740743</v>
          </cell>
        </row>
        <row r="25147">
          <cell r="A25147" t="str">
            <v>Data Analyst</v>
          </cell>
          <cell r="H25147">
            <v>44938.001562500001</v>
          </cell>
        </row>
        <row r="25148">
          <cell r="A25148" t="str">
            <v>Data Engineer</v>
          </cell>
          <cell r="H25148">
            <v>44970.339456018519</v>
          </cell>
        </row>
        <row r="25149">
          <cell r="A25149" t="str">
            <v>Data Analyst</v>
          </cell>
          <cell r="H25149">
            <v>45049.834456018521</v>
          </cell>
        </row>
        <row r="25150">
          <cell r="A25150" t="str">
            <v>Data Engineer</v>
          </cell>
          <cell r="H25150">
            <v>45022.014745370368</v>
          </cell>
        </row>
        <row r="25151">
          <cell r="A25151" t="str">
            <v>Data Analyst</v>
          </cell>
          <cell r="H25151">
            <v>45265.901932870373</v>
          </cell>
        </row>
        <row r="25152">
          <cell r="A25152" t="str">
            <v>Data Analyst</v>
          </cell>
          <cell r="H25152">
            <v>45132.959756944438</v>
          </cell>
        </row>
        <row r="25153">
          <cell r="A25153" t="str">
            <v>Senior Data Scientist</v>
          </cell>
          <cell r="H25153">
            <v>45289.014803240738</v>
          </cell>
        </row>
        <row r="25154">
          <cell r="A25154" t="str">
            <v>Data Scientist</v>
          </cell>
          <cell r="H25154">
            <v>44953.836377314823</v>
          </cell>
        </row>
        <row r="25155">
          <cell r="A25155" t="str">
            <v>Data Scientist</v>
          </cell>
          <cell r="H25155">
            <v>45135.377800925933</v>
          </cell>
        </row>
        <row r="25156">
          <cell r="A25156" t="str">
            <v>Senior Data Analyst</v>
          </cell>
          <cell r="H25156">
            <v>45097.417256944442</v>
          </cell>
        </row>
        <row r="25157">
          <cell r="A25157" t="str">
            <v>Data Scientist</v>
          </cell>
          <cell r="H25157">
            <v>45245.82104166667</v>
          </cell>
        </row>
        <row r="25158">
          <cell r="A25158" t="str">
            <v>Data Scientist</v>
          </cell>
          <cell r="H25158">
            <v>45146.376631944448</v>
          </cell>
        </row>
        <row r="25159">
          <cell r="A25159" t="str">
            <v>Data Engineer</v>
          </cell>
          <cell r="H25159">
            <v>44929.994479166657</v>
          </cell>
        </row>
        <row r="25160">
          <cell r="A25160" t="str">
            <v>Data Scientist</v>
          </cell>
          <cell r="H25160">
            <v>44988.36451388889</v>
          </cell>
        </row>
        <row r="25161">
          <cell r="A25161" t="str">
            <v>Data Scientist</v>
          </cell>
          <cell r="H25161">
            <v>45092.87699074074</v>
          </cell>
        </row>
        <row r="25162">
          <cell r="A25162" t="str">
            <v>Data Analyst</v>
          </cell>
          <cell r="H25162">
            <v>45246.792164351849</v>
          </cell>
        </row>
        <row r="25163">
          <cell r="A25163" t="str">
            <v>Data Analyst</v>
          </cell>
          <cell r="H25163">
            <v>44994.921666666669</v>
          </cell>
        </row>
        <row r="25164">
          <cell r="A25164" t="str">
            <v>Data Analyst</v>
          </cell>
          <cell r="H25164">
            <v>45202.666770833333</v>
          </cell>
        </row>
        <row r="25165">
          <cell r="A25165" t="str">
            <v>Data Analyst</v>
          </cell>
          <cell r="H25165">
            <v>45218.583865740737</v>
          </cell>
        </row>
        <row r="25166">
          <cell r="A25166" t="str">
            <v>Data Engineer</v>
          </cell>
          <cell r="H25166">
            <v>45113.754189814812</v>
          </cell>
        </row>
        <row r="25167">
          <cell r="A25167" t="str">
            <v>Senior Data Scientist</v>
          </cell>
          <cell r="H25167">
            <v>44995.503738425927</v>
          </cell>
        </row>
        <row r="25168">
          <cell r="A25168" t="str">
            <v>Senior Data Analyst</v>
          </cell>
          <cell r="H25168">
            <v>45149.500567129631</v>
          </cell>
        </row>
        <row r="25169">
          <cell r="A25169" t="str">
            <v>Data Scientist</v>
          </cell>
          <cell r="H25169">
            <v>45172.542997685188</v>
          </cell>
        </row>
        <row r="25170">
          <cell r="A25170" t="str">
            <v>Data Analyst</v>
          </cell>
          <cell r="H25170">
            <v>45145.388229166667</v>
          </cell>
        </row>
        <row r="25171">
          <cell r="A25171" t="str">
            <v>Data Analyst</v>
          </cell>
          <cell r="H25171">
            <v>45046.875891203701</v>
          </cell>
        </row>
        <row r="25172">
          <cell r="A25172" t="str">
            <v>Data Scientist</v>
          </cell>
          <cell r="H25172">
            <v>44944.961655092593</v>
          </cell>
        </row>
        <row r="25173">
          <cell r="A25173" t="str">
            <v>Data Scientist</v>
          </cell>
          <cell r="H25173">
            <v>45214.632106481477</v>
          </cell>
        </row>
        <row r="25174">
          <cell r="A25174" t="str">
            <v>Data Scientist</v>
          </cell>
          <cell r="H25174">
            <v>45273.393067129633</v>
          </cell>
        </row>
        <row r="25175">
          <cell r="A25175" t="str">
            <v>Data Scientist</v>
          </cell>
          <cell r="H25175">
            <v>44931.996412037042</v>
          </cell>
        </row>
        <row r="25176">
          <cell r="A25176" t="str">
            <v>Data Analyst</v>
          </cell>
          <cell r="H25176">
            <v>44953.875497685192</v>
          </cell>
        </row>
        <row r="25177">
          <cell r="A25177" t="str">
            <v>Data Scientist</v>
          </cell>
          <cell r="H25177">
            <v>45036.293124999997</v>
          </cell>
        </row>
        <row r="25178">
          <cell r="A25178" t="str">
            <v>Data Analyst</v>
          </cell>
          <cell r="H25178">
            <v>45205.625219907408</v>
          </cell>
        </row>
        <row r="25179">
          <cell r="A25179" t="str">
            <v>Data Scientist</v>
          </cell>
          <cell r="H25179">
            <v>45174.709201388891</v>
          </cell>
        </row>
        <row r="25180">
          <cell r="A25180" t="str">
            <v>Data Engineer</v>
          </cell>
          <cell r="H25180">
            <v>45120.340219907397</v>
          </cell>
        </row>
        <row r="25181">
          <cell r="A25181" t="str">
            <v>Data Scientist</v>
          </cell>
          <cell r="H25181">
            <v>44931.877557870372</v>
          </cell>
        </row>
        <row r="25182">
          <cell r="A25182" t="str">
            <v>Data Scientist</v>
          </cell>
          <cell r="H25182">
            <v>45222.661307870367</v>
          </cell>
        </row>
        <row r="25183">
          <cell r="A25183" t="str">
            <v>Cloud Engineer</v>
          </cell>
          <cell r="H25183">
            <v>45118.70853009259</v>
          </cell>
        </row>
        <row r="25184">
          <cell r="A25184" t="str">
            <v>Data Scientist</v>
          </cell>
          <cell r="H25184">
            <v>45099.120196759257</v>
          </cell>
        </row>
        <row r="25185">
          <cell r="A25185" t="str">
            <v>Data Analyst</v>
          </cell>
          <cell r="H25185">
            <v>45218.542048611111</v>
          </cell>
        </row>
        <row r="25186">
          <cell r="A25186" t="str">
            <v>Machine Learning Engineer</v>
          </cell>
          <cell r="H25186">
            <v>45106.758229166669</v>
          </cell>
        </row>
        <row r="25187">
          <cell r="A25187" t="str">
            <v>Data Analyst</v>
          </cell>
          <cell r="H25187">
            <v>44979.917349537027</v>
          </cell>
        </row>
        <row r="25188">
          <cell r="A25188" t="str">
            <v>Data Analyst</v>
          </cell>
          <cell r="H25188">
            <v>45170.417037037027</v>
          </cell>
        </row>
        <row r="25189">
          <cell r="A25189" t="str">
            <v>Data Analyst</v>
          </cell>
          <cell r="H25189">
            <v>45155.793124999997</v>
          </cell>
        </row>
        <row r="25190">
          <cell r="A25190" t="str">
            <v>Data Scientist</v>
          </cell>
          <cell r="H25190">
            <v>45003.58625</v>
          </cell>
        </row>
        <row r="25191">
          <cell r="A25191" t="str">
            <v>Data Analyst</v>
          </cell>
          <cell r="H25191">
            <v>45134.447013888886</v>
          </cell>
        </row>
        <row r="25192">
          <cell r="A25192" t="str">
            <v>Data Scientist</v>
          </cell>
          <cell r="H25192">
            <v>44981.83520833333</v>
          </cell>
        </row>
        <row r="25193">
          <cell r="A25193" t="str">
            <v>Senior Data Scientist</v>
          </cell>
          <cell r="H25193">
            <v>45146.502280092587</v>
          </cell>
        </row>
        <row r="25194">
          <cell r="A25194" t="str">
            <v>Data Analyst</v>
          </cell>
          <cell r="H25194">
            <v>45187.986828703702</v>
          </cell>
        </row>
        <row r="25195">
          <cell r="A25195" t="str">
            <v>Data Analyst</v>
          </cell>
          <cell r="H25195">
            <v>45031.250601851847</v>
          </cell>
        </row>
        <row r="25196">
          <cell r="A25196" t="str">
            <v>Data Analyst</v>
          </cell>
          <cell r="H25196">
            <v>45130.375069444453</v>
          </cell>
        </row>
        <row r="25197">
          <cell r="A25197" t="str">
            <v>Data Analyst</v>
          </cell>
          <cell r="H25197">
            <v>45261.417349537027</v>
          </cell>
        </row>
        <row r="25198">
          <cell r="A25198" t="str">
            <v>Data Scientist</v>
          </cell>
          <cell r="H25198">
            <v>45211.709872685176</v>
          </cell>
        </row>
        <row r="25199">
          <cell r="A25199" t="str">
            <v>Data Analyst</v>
          </cell>
          <cell r="H25199">
            <v>45098.292291666658</v>
          </cell>
        </row>
        <row r="25200">
          <cell r="A25200" t="str">
            <v>Data Analyst</v>
          </cell>
          <cell r="H25200">
            <v>45083.292245370372</v>
          </cell>
        </row>
        <row r="25201">
          <cell r="A25201" t="str">
            <v>Data Analyst</v>
          </cell>
          <cell r="H25201">
            <v>45091.375208333331</v>
          </cell>
        </row>
        <row r="25202">
          <cell r="A25202" t="str">
            <v>Data Analyst</v>
          </cell>
          <cell r="H25202">
            <v>45281.568460648137</v>
          </cell>
        </row>
        <row r="25203">
          <cell r="A25203" t="str">
            <v>Senior Data Engineer</v>
          </cell>
          <cell r="H25203">
            <v>45082.459201388891</v>
          </cell>
        </row>
        <row r="25204">
          <cell r="A25204" t="str">
            <v>Software Engineer</v>
          </cell>
          <cell r="H25204">
            <v>45167.896747685183</v>
          </cell>
        </row>
        <row r="25205">
          <cell r="A25205" t="str">
            <v>Data Analyst</v>
          </cell>
          <cell r="H25205">
            <v>45103.497314814813</v>
          </cell>
        </row>
        <row r="25206">
          <cell r="A25206" t="str">
            <v>Data Analyst</v>
          </cell>
          <cell r="H25206">
            <v>45132.47184027778</v>
          </cell>
        </row>
        <row r="25207">
          <cell r="A25207" t="str">
            <v>Data Scientist</v>
          </cell>
          <cell r="H25207">
            <v>45238.54241898148</v>
          </cell>
        </row>
        <row r="25208">
          <cell r="A25208" t="str">
            <v>Data Analyst</v>
          </cell>
          <cell r="H25208">
            <v>45089.792129629634</v>
          </cell>
        </row>
        <row r="25209">
          <cell r="A25209" t="str">
            <v>Data Scientist</v>
          </cell>
          <cell r="H25209">
            <v>44935.794965277782</v>
          </cell>
        </row>
        <row r="25210">
          <cell r="A25210" t="str">
            <v>Senior Data Analyst</v>
          </cell>
          <cell r="H25210">
            <v>45170.833391203712</v>
          </cell>
        </row>
        <row r="25211">
          <cell r="A25211" t="str">
            <v>Data Engineer</v>
          </cell>
          <cell r="H25211">
            <v>44951.998611111107</v>
          </cell>
        </row>
        <row r="25212">
          <cell r="A25212" t="str">
            <v>Data Engineer</v>
          </cell>
          <cell r="H25212">
            <v>45013.552349537043</v>
          </cell>
        </row>
        <row r="25213">
          <cell r="A25213" t="str">
            <v>Senior Data Scientist</v>
          </cell>
          <cell r="H25213">
            <v>45248.664930555547</v>
          </cell>
        </row>
        <row r="25214">
          <cell r="A25214" t="str">
            <v>Cloud Engineer</v>
          </cell>
          <cell r="H25214">
            <v>45141.292349537027</v>
          </cell>
        </row>
        <row r="25215">
          <cell r="A25215" t="str">
            <v>Business Analyst</v>
          </cell>
          <cell r="H25215">
            <v>45204.709189814806</v>
          </cell>
        </row>
        <row r="25216">
          <cell r="A25216" t="str">
            <v>Data Analyst</v>
          </cell>
          <cell r="H25216">
            <v>45120.761365740742</v>
          </cell>
        </row>
        <row r="25217">
          <cell r="A25217" t="str">
            <v>Senior Data Analyst</v>
          </cell>
          <cell r="H25217">
            <v>45139.292384259257</v>
          </cell>
        </row>
        <row r="25218">
          <cell r="A25218" t="str">
            <v>Data Engineer</v>
          </cell>
          <cell r="H25218">
            <v>45042.008043981477</v>
          </cell>
        </row>
        <row r="25219">
          <cell r="A25219" t="str">
            <v>Data Scientist</v>
          </cell>
          <cell r="H25219">
            <v>45016.795312499999</v>
          </cell>
        </row>
        <row r="25220">
          <cell r="A25220" t="str">
            <v>Data Scientist</v>
          </cell>
          <cell r="H25220">
            <v>45082.293854166674</v>
          </cell>
        </row>
        <row r="25221">
          <cell r="A25221" t="str">
            <v>Senior Data Scientist</v>
          </cell>
          <cell r="H25221">
            <v>45164.293576388889</v>
          </cell>
        </row>
        <row r="25222">
          <cell r="A25222" t="str">
            <v>Data Analyst</v>
          </cell>
          <cell r="H25222">
            <v>45053.376226851848</v>
          </cell>
        </row>
        <row r="25223">
          <cell r="A25223" t="str">
            <v>Senior Data Engineer</v>
          </cell>
          <cell r="H25223">
            <v>45009.385416666657</v>
          </cell>
        </row>
        <row r="25224">
          <cell r="A25224" t="str">
            <v>Data Scientist</v>
          </cell>
          <cell r="H25224">
            <v>45114.836539351847</v>
          </cell>
        </row>
        <row r="25225">
          <cell r="A25225" t="str">
            <v>Data Analyst</v>
          </cell>
          <cell r="H25225">
            <v>45079.635011574072</v>
          </cell>
        </row>
        <row r="25226">
          <cell r="A25226" t="str">
            <v>Business Analyst</v>
          </cell>
          <cell r="H25226">
            <v>45227.00203703704</v>
          </cell>
        </row>
        <row r="25227">
          <cell r="A25227" t="str">
            <v>Data Scientist</v>
          </cell>
          <cell r="H25227">
            <v>45073.428043981483</v>
          </cell>
        </row>
        <row r="25228">
          <cell r="A25228" t="str">
            <v>Data Analyst</v>
          </cell>
          <cell r="H25228">
            <v>45211.000185185178</v>
          </cell>
        </row>
        <row r="25229">
          <cell r="A25229" t="str">
            <v>Data Analyst</v>
          </cell>
          <cell r="H25229">
            <v>45096.000543981478</v>
          </cell>
        </row>
        <row r="25230">
          <cell r="A25230" t="str">
            <v>Data Scientist</v>
          </cell>
          <cell r="H25230">
            <v>44988.087395833332</v>
          </cell>
        </row>
        <row r="25231">
          <cell r="A25231" t="str">
            <v>Data Analyst</v>
          </cell>
          <cell r="H25231">
            <v>44935.652696759258</v>
          </cell>
        </row>
        <row r="25232">
          <cell r="A25232" t="str">
            <v>Machine Learning Engineer</v>
          </cell>
          <cell r="H25232">
            <v>45051.313692129632</v>
          </cell>
        </row>
        <row r="25233">
          <cell r="A25233" t="str">
            <v>Data Analyst</v>
          </cell>
          <cell r="H25233">
            <v>45124.960081018522</v>
          </cell>
        </row>
        <row r="25234">
          <cell r="A25234" t="str">
            <v>Data Analyst</v>
          </cell>
          <cell r="H25234">
            <v>44942.375081018523</v>
          </cell>
        </row>
        <row r="25235">
          <cell r="A25235" t="str">
            <v>Data Scientist</v>
          </cell>
          <cell r="H25235">
            <v>44989.261203703703</v>
          </cell>
        </row>
        <row r="25236">
          <cell r="A25236" t="str">
            <v>Data Analyst</v>
          </cell>
          <cell r="H25236">
            <v>45251.583368055559</v>
          </cell>
        </row>
        <row r="25237">
          <cell r="A25237" t="str">
            <v>Data Scientist</v>
          </cell>
          <cell r="H25237">
            <v>45176.877754629633</v>
          </cell>
        </row>
        <row r="25238">
          <cell r="A25238" t="str">
            <v>Data Analyst</v>
          </cell>
          <cell r="H25238">
            <v>45229.792210648149</v>
          </cell>
        </row>
        <row r="25239">
          <cell r="A25239" t="str">
            <v>Data Engineer</v>
          </cell>
          <cell r="H25239">
            <v>45019.483356481483</v>
          </cell>
        </row>
        <row r="25240">
          <cell r="A25240" t="str">
            <v>Data Scientist</v>
          </cell>
          <cell r="H25240">
            <v>45115.668854166674</v>
          </cell>
        </row>
        <row r="25241">
          <cell r="A25241" t="str">
            <v>Business Analyst</v>
          </cell>
          <cell r="H25241">
            <v>45001.058437500003</v>
          </cell>
        </row>
        <row r="25242">
          <cell r="A25242" t="str">
            <v>Data Analyst</v>
          </cell>
          <cell r="H25242">
            <v>45204.416817129633</v>
          </cell>
        </row>
        <row r="25243">
          <cell r="A25243" t="str">
            <v>Data Scientist</v>
          </cell>
          <cell r="H25243">
            <v>45037.79451388889</v>
          </cell>
        </row>
        <row r="25244">
          <cell r="A25244" t="str">
            <v>Data Scientist</v>
          </cell>
          <cell r="H25244">
            <v>44957.606168981481</v>
          </cell>
        </row>
        <row r="25245">
          <cell r="A25245" t="str">
            <v>Data Analyst</v>
          </cell>
          <cell r="H25245">
            <v>44959.292766203696</v>
          </cell>
        </row>
        <row r="25246">
          <cell r="A25246" t="str">
            <v>Data Analyst</v>
          </cell>
          <cell r="H25246">
            <v>45113.669282407413</v>
          </cell>
        </row>
        <row r="25247">
          <cell r="A25247" t="str">
            <v>Data Scientist</v>
          </cell>
          <cell r="H25247">
            <v>45100.474398148152</v>
          </cell>
        </row>
        <row r="25248">
          <cell r="A25248" t="str">
            <v>Data Engineer</v>
          </cell>
          <cell r="H25248">
            <v>44994.04650462963</v>
          </cell>
        </row>
        <row r="25249">
          <cell r="A25249" t="str">
            <v>Data Scientist</v>
          </cell>
          <cell r="H25249">
            <v>45079.627199074072</v>
          </cell>
        </row>
        <row r="25250">
          <cell r="A25250" t="str">
            <v>Data Engineer</v>
          </cell>
          <cell r="H25250">
            <v>45168.889074074083</v>
          </cell>
        </row>
        <row r="25251">
          <cell r="A25251" t="str">
            <v>Data Engineer</v>
          </cell>
          <cell r="H25251">
            <v>45198.251481481479</v>
          </cell>
        </row>
        <row r="25252">
          <cell r="A25252" t="str">
            <v>Data Analyst</v>
          </cell>
          <cell r="H25252">
            <v>45007.504432870373</v>
          </cell>
        </row>
        <row r="25253">
          <cell r="A25253" t="str">
            <v>Data Scientist</v>
          </cell>
          <cell r="H25253">
            <v>45036.834999999999</v>
          </cell>
        </row>
        <row r="25254">
          <cell r="A25254" t="str">
            <v>Software Engineer</v>
          </cell>
          <cell r="H25254">
            <v>44985.366446759261</v>
          </cell>
        </row>
        <row r="25255">
          <cell r="A25255" t="str">
            <v>Data Engineer</v>
          </cell>
          <cell r="H25255">
            <v>45281.33834490741</v>
          </cell>
        </row>
        <row r="25256">
          <cell r="A25256" t="str">
            <v>Software Engineer</v>
          </cell>
          <cell r="H25256">
            <v>45139.008587962962</v>
          </cell>
        </row>
        <row r="25257">
          <cell r="A25257" t="str">
            <v>Data Engineer</v>
          </cell>
          <cell r="H25257">
            <v>45162.612870370373</v>
          </cell>
        </row>
        <row r="25258">
          <cell r="A25258" t="str">
            <v>Software Engineer</v>
          </cell>
          <cell r="H25258">
            <v>44977.542326388888</v>
          </cell>
        </row>
        <row r="25259">
          <cell r="A25259" t="str">
            <v>Data Engineer</v>
          </cell>
          <cell r="H25259">
            <v>45269.669618055559</v>
          </cell>
        </row>
        <row r="25260">
          <cell r="A25260" t="str">
            <v>Data Analyst</v>
          </cell>
          <cell r="H25260">
            <v>45041.292569444442</v>
          </cell>
        </row>
        <row r="25261">
          <cell r="A25261" t="str">
            <v>Senior Data Analyst</v>
          </cell>
          <cell r="H25261">
            <v>44929.685995370368</v>
          </cell>
        </row>
        <row r="25262">
          <cell r="A25262" t="str">
            <v>Data Analyst</v>
          </cell>
          <cell r="H25262">
            <v>45051.575428240743</v>
          </cell>
        </row>
        <row r="25263">
          <cell r="A25263" t="str">
            <v>Data Scientist</v>
          </cell>
          <cell r="H25263">
            <v>45012.00372685185</v>
          </cell>
        </row>
        <row r="25264">
          <cell r="A25264" t="str">
            <v>Senior Data Engineer</v>
          </cell>
          <cell r="H25264">
            <v>45149.090740740743</v>
          </cell>
        </row>
        <row r="25265">
          <cell r="A25265" t="str">
            <v>Data Scientist</v>
          </cell>
          <cell r="H25265">
            <v>44936.930335648147</v>
          </cell>
        </row>
        <row r="25266">
          <cell r="A25266" t="str">
            <v>Data Analyst</v>
          </cell>
          <cell r="H25266">
            <v>45200.958333333343</v>
          </cell>
        </row>
        <row r="25267">
          <cell r="A25267" t="str">
            <v>Data Scientist</v>
          </cell>
          <cell r="H25267">
            <v>45064.185115740736</v>
          </cell>
        </row>
        <row r="25268">
          <cell r="A25268" t="str">
            <v>Machine Learning Engineer</v>
          </cell>
          <cell r="H25268">
            <v>44953.18849537037</v>
          </cell>
        </row>
        <row r="25269">
          <cell r="A25269" t="str">
            <v>Data Analyst</v>
          </cell>
          <cell r="H25269">
            <v>45091.811655092592</v>
          </cell>
        </row>
        <row r="25270">
          <cell r="A25270" t="str">
            <v>Data Scientist</v>
          </cell>
          <cell r="H25270">
            <v>45211.879756944443</v>
          </cell>
        </row>
        <row r="25271">
          <cell r="A25271" t="str">
            <v>Data Scientist</v>
          </cell>
          <cell r="H25271">
            <v>45203.294502314813</v>
          </cell>
        </row>
        <row r="25272">
          <cell r="A25272" t="str">
            <v>Machine Learning Engineer</v>
          </cell>
          <cell r="H25272">
            <v>44953.13453703704</v>
          </cell>
        </row>
        <row r="25273">
          <cell r="A25273" t="str">
            <v>Data Analyst</v>
          </cell>
          <cell r="H25273">
            <v>45275.54246527778</v>
          </cell>
        </row>
        <row r="25274">
          <cell r="A25274" t="str">
            <v>Senior Data Scientist</v>
          </cell>
          <cell r="H25274">
            <v>45060.032511574071</v>
          </cell>
        </row>
        <row r="25275">
          <cell r="A25275" t="str">
            <v>Senior Data Engineer</v>
          </cell>
          <cell r="H25275">
            <v>44963.592164351852</v>
          </cell>
        </row>
        <row r="25276">
          <cell r="A25276" t="str">
            <v>Data Scientist</v>
          </cell>
          <cell r="H25276">
            <v>45060.501921296287</v>
          </cell>
        </row>
        <row r="25277">
          <cell r="A25277" t="str">
            <v>Data Scientist</v>
          </cell>
          <cell r="H25277">
            <v>44930.586550925917</v>
          </cell>
        </row>
        <row r="25278">
          <cell r="A25278" t="str">
            <v>Data Engineer</v>
          </cell>
          <cell r="H25278">
            <v>45274.590925925928</v>
          </cell>
        </row>
        <row r="25279">
          <cell r="A25279" t="str">
            <v>Data Analyst</v>
          </cell>
          <cell r="H25279">
            <v>45139.959560185183</v>
          </cell>
        </row>
        <row r="25280">
          <cell r="A25280" t="str">
            <v>Senior Data Engineer</v>
          </cell>
          <cell r="H25280">
            <v>45056.767870370371</v>
          </cell>
        </row>
        <row r="25281">
          <cell r="A25281" t="str">
            <v>Data Scientist</v>
          </cell>
          <cell r="H25281">
            <v>45193.020520833343</v>
          </cell>
        </row>
        <row r="25282">
          <cell r="A25282" t="str">
            <v>Data Scientist</v>
          </cell>
          <cell r="H25282">
            <v>45117.541666666657</v>
          </cell>
        </row>
        <row r="25283">
          <cell r="A25283" t="str">
            <v>Data Scientist</v>
          </cell>
          <cell r="H25283">
            <v>45071.251539351862</v>
          </cell>
        </row>
        <row r="25284">
          <cell r="A25284" t="str">
            <v>Data Analyst</v>
          </cell>
          <cell r="H25284">
            <v>45062.833541666667</v>
          </cell>
        </row>
        <row r="25285">
          <cell r="A25285" t="str">
            <v>Senior Data Analyst</v>
          </cell>
          <cell r="H25285">
            <v>44972.510127314818</v>
          </cell>
        </row>
        <row r="25286">
          <cell r="A25286" t="str">
            <v>Data Analyst</v>
          </cell>
          <cell r="H25286">
            <v>45257.934664351851</v>
          </cell>
        </row>
        <row r="25287">
          <cell r="A25287" t="str">
            <v>Data Scientist</v>
          </cell>
          <cell r="H25287">
            <v>45205.002268518518</v>
          </cell>
        </row>
        <row r="25288">
          <cell r="A25288" t="str">
            <v>Data Analyst</v>
          </cell>
          <cell r="H25288">
            <v>45160.525011574071</v>
          </cell>
        </row>
        <row r="25289">
          <cell r="A25289" t="str">
            <v>Data Scientist</v>
          </cell>
          <cell r="H25289">
            <v>44972.296423611107</v>
          </cell>
        </row>
        <row r="25290">
          <cell r="A25290" t="str">
            <v>Data Engineer</v>
          </cell>
          <cell r="H25290">
            <v>45016.759120370371</v>
          </cell>
        </row>
        <row r="25291">
          <cell r="A25291" t="str">
            <v>Data Scientist</v>
          </cell>
          <cell r="H25291">
            <v>45097.627118055563</v>
          </cell>
        </row>
        <row r="25292">
          <cell r="A25292" t="str">
            <v>Data Scientist</v>
          </cell>
          <cell r="H25292">
            <v>44949.961944444447</v>
          </cell>
        </row>
        <row r="25293">
          <cell r="A25293" t="str">
            <v>Data Analyst</v>
          </cell>
          <cell r="H25293">
            <v>45238.973252314812</v>
          </cell>
        </row>
        <row r="25294">
          <cell r="A25294" t="str">
            <v>Senior Data Analyst</v>
          </cell>
          <cell r="H25294">
            <v>45196.667962962973</v>
          </cell>
        </row>
        <row r="25295">
          <cell r="A25295" t="str">
            <v>Data Scientist</v>
          </cell>
          <cell r="H25295">
            <v>45219.762777777767</v>
          </cell>
        </row>
        <row r="25296">
          <cell r="A25296" t="str">
            <v>Data Engineer</v>
          </cell>
          <cell r="H25296">
            <v>45096.622233796297</v>
          </cell>
        </row>
        <row r="25297">
          <cell r="A25297" t="str">
            <v>Data Analyst</v>
          </cell>
          <cell r="H25297">
            <v>45010.411620370367</v>
          </cell>
        </row>
        <row r="25298">
          <cell r="A25298" t="str">
            <v>Data Analyst</v>
          </cell>
          <cell r="H25298">
            <v>45245.625254629631</v>
          </cell>
        </row>
        <row r="25299">
          <cell r="A25299" t="str">
            <v>Data Scientist</v>
          </cell>
          <cell r="H25299">
            <v>45173.751840277779</v>
          </cell>
        </row>
        <row r="25300">
          <cell r="A25300" t="str">
            <v>Data Engineer</v>
          </cell>
          <cell r="H25300">
            <v>44929.981562499997</v>
          </cell>
        </row>
        <row r="25301">
          <cell r="A25301" t="str">
            <v>Data Scientist</v>
          </cell>
          <cell r="H25301">
            <v>45170.933749999997</v>
          </cell>
        </row>
        <row r="25302">
          <cell r="A25302" t="str">
            <v>Data Scientist</v>
          </cell>
          <cell r="H25302">
            <v>45035.938402777778</v>
          </cell>
        </row>
        <row r="25303">
          <cell r="A25303" t="str">
            <v>Data Analyst</v>
          </cell>
          <cell r="H25303">
            <v>45118.458310185182</v>
          </cell>
        </row>
        <row r="25304">
          <cell r="A25304" t="str">
            <v>Data Analyst</v>
          </cell>
          <cell r="H25304">
            <v>45048.333634259259</v>
          </cell>
        </row>
        <row r="25305">
          <cell r="A25305" t="str">
            <v>Data Scientist</v>
          </cell>
          <cell r="H25305">
            <v>45144.138541666667</v>
          </cell>
        </row>
        <row r="25306">
          <cell r="A25306" t="str">
            <v>Business Analyst</v>
          </cell>
          <cell r="H25306">
            <v>45177.293263888889</v>
          </cell>
        </row>
        <row r="25307">
          <cell r="A25307" t="str">
            <v>Senior Data Scientist</v>
          </cell>
          <cell r="H25307">
            <v>45142.595532407409</v>
          </cell>
        </row>
        <row r="25308">
          <cell r="A25308" t="str">
            <v>Data Scientist</v>
          </cell>
          <cell r="H25308">
            <v>45147.510231481479</v>
          </cell>
        </row>
        <row r="25309">
          <cell r="A25309" t="str">
            <v>Data Analyst</v>
          </cell>
          <cell r="H25309">
            <v>44945.916678240741</v>
          </cell>
        </row>
        <row r="25310">
          <cell r="A25310" t="str">
            <v>Senior Data Engineer</v>
          </cell>
          <cell r="H25310">
            <v>45034.921481481477</v>
          </cell>
        </row>
        <row r="25311">
          <cell r="A25311" t="str">
            <v>Data Scientist</v>
          </cell>
          <cell r="H25311">
            <v>45077.395358796297</v>
          </cell>
        </row>
        <row r="25312">
          <cell r="A25312" t="str">
            <v>Data Scientist</v>
          </cell>
          <cell r="H25312">
            <v>45280.261678240742</v>
          </cell>
        </row>
        <row r="25313">
          <cell r="A25313" t="str">
            <v>Data Scientist</v>
          </cell>
          <cell r="H25313">
            <v>45125.335729166669</v>
          </cell>
        </row>
        <row r="25314">
          <cell r="A25314" t="str">
            <v>Data Analyst</v>
          </cell>
          <cell r="H25314">
            <v>45082.625</v>
          </cell>
        </row>
        <row r="25315">
          <cell r="A25315" t="str">
            <v>Senior Data Analyst</v>
          </cell>
          <cell r="H25315">
            <v>44978.598310185182</v>
          </cell>
        </row>
        <row r="25316">
          <cell r="A25316" t="str">
            <v>Data Scientist</v>
          </cell>
          <cell r="H25316">
            <v>45007.757662037038</v>
          </cell>
        </row>
        <row r="25317">
          <cell r="A25317" t="str">
            <v>Data Analyst</v>
          </cell>
          <cell r="H25317">
            <v>45224.626469907409</v>
          </cell>
        </row>
        <row r="25318">
          <cell r="A25318" t="str">
            <v>Data Scientist</v>
          </cell>
          <cell r="H25318">
            <v>45229.292615740742</v>
          </cell>
        </row>
        <row r="25319">
          <cell r="A25319" t="str">
            <v>Data Analyst</v>
          </cell>
          <cell r="H25319">
            <v>44970.833668981482</v>
          </cell>
        </row>
        <row r="25320">
          <cell r="A25320" t="str">
            <v>Data Engineer</v>
          </cell>
          <cell r="H25320">
            <v>45033.652696759258</v>
          </cell>
        </row>
        <row r="25321">
          <cell r="A25321" t="str">
            <v>Data Scientist</v>
          </cell>
          <cell r="H25321">
            <v>45276.932233796288</v>
          </cell>
        </row>
        <row r="25322">
          <cell r="A25322" t="str">
            <v>Software Engineer</v>
          </cell>
          <cell r="H25322">
            <v>44956.558449074073</v>
          </cell>
        </row>
        <row r="25323">
          <cell r="A25323" t="str">
            <v>Data Analyst</v>
          </cell>
          <cell r="H25323">
            <v>44953.032962962963</v>
          </cell>
        </row>
        <row r="25324">
          <cell r="A25324" t="str">
            <v>Data Scientist</v>
          </cell>
          <cell r="H25324">
            <v>45104.865567129629</v>
          </cell>
        </row>
        <row r="25325">
          <cell r="A25325" t="str">
            <v>Data Analyst</v>
          </cell>
          <cell r="H25325">
            <v>45008.500833333332</v>
          </cell>
        </row>
        <row r="25326">
          <cell r="A25326" t="str">
            <v>Data Scientist</v>
          </cell>
          <cell r="H25326">
            <v>45028.555821759262</v>
          </cell>
        </row>
        <row r="25327">
          <cell r="A25327" t="str">
            <v>Software Engineer</v>
          </cell>
          <cell r="H25327">
            <v>45248.104317129633</v>
          </cell>
        </row>
        <row r="25328">
          <cell r="A25328" t="str">
            <v>Senior Data Analyst</v>
          </cell>
          <cell r="H25328">
            <v>45046.417812500003</v>
          </cell>
        </row>
        <row r="25329">
          <cell r="A25329" t="str">
            <v>Data Scientist</v>
          </cell>
          <cell r="H25329">
            <v>44950.333356481482</v>
          </cell>
        </row>
        <row r="25330">
          <cell r="A25330" t="str">
            <v>Data Analyst</v>
          </cell>
          <cell r="H25330">
            <v>45096.917881944442</v>
          </cell>
        </row>
        <row r="25331">
          <cell r="A25331" t="str">
            <v>Data Engineer</v>
          </cell>
          <cell r="H25331">
            <v>45261.298217592594</v>
          </cell>
        </row>
        <row r="25332">
          <cell r="A25332" t="str">
            <v>Data Scientist</v>
          </cell>
          <cell r="H25332">
            <v>45085.162499999999</v>
          </cell>
        </row>
        <row r="25333">
          <cell r="A25333" t="str">
            <v>Data Analyst</v>
          </cell>
          <cell r="H25333">
            <v>45083.959675925929</v>
          </cell>
        </row>
        <row r="25334">
          <cell r="A25334" t="str">
            <v>Senior Data Engineer</v>
          </cell>
          <cell r="H25334">
            <v>45009.425104166658</v>
          </cell>
        </row>
        <row r="25335">
          <cell r="A25335" t="str">
            <v>Data Scientist</v>
          </cell>
          <cell r="H25335">
            <v>45202.753101851849</v>
          </cell>
        </row>
        <row r="25336">
          <cell r="A25336" t="str">
            <v>Data Scientist</v>
          </cell>
          <cell r="H25336">
            <v>45103.306747685187</v>
          </cell>
        </row>
        <row r="25337">
          <cell r="A25337" t="str">
            <v>Data Scientist</v>
          </cell>
          <cell r="H25337">
            <v>45040.659618055557</v>
          </cell>
        </row>
        <row r="25338">
          <cell r="A25338" t="str">
            <v>Data Scientist</v>
          </cell>
          <cell r="H25338">
            <v>45270.293344907397</v>
          </cell>
        </row>
        <row r="25339">
          <cell r="A25339" t="str">
            <v>Senior Data Scientist</v>
          </cell>
          <cell r="H25339">
            <v>45128.377222222232</v>
          </cell>
        </row>
        <row r="25340">
          <cell r="A25340" t="str">
            <v>Data Engineer</v>
          </cell>
          <cell r="H25340">
            <v>45201.130902777782</v>
          </cell>
        </row>
        <row r="25341">
          <cell r="A25341" t="str">
            <v>Data Analyst</v>
          </cell>
          <cell r="H25341">
            <v>45252.00136574074</v>
          </cell>
        </row>
        <row r="25342">
          <cell r="A25342" t="str">
            <v>Business Analyst</v>
          </cell>
          <cell r="H25342">
            <v>45031.458877314813</v>
          </cell>
        </row>
        <row r="25343">
          <cell r="A25343" t="str">
            <v>Data Scientist</v>
          </cell>
          <cell r="H25343">
            <v>45211.79409722222</v>
          </cell>
        </row>
        <row r="25344">
          <cell r="A25344" t="str">
            <v>Data Analyst</v>
          </cell>
          <cell r="H25344">
            <v>45198.653854166667</v>
          </cell>
        </row>
        <row r="25345">
          <cell r="A25345" t="str">
            <v>Data Analyst</v>
          </cell>
          <cell r="H25345">
            <v>45018.042615740742</v>
          </cell>
        </row>
        <row r="25346">
          <cell r="A25346" t="str">
            <v>Senior Data Scientist</v>
          </cell>
          <cell r="H25346">
            <v>45118.970266203702</v>
          </cell>
        </row>
        <row r="25347">
          <cell r="A25347" t="str">
            <v>Data Analyst</v>
          </cell>
          <cell r="H25347">
            <v>45051.291851851849</v>
          </cell>
        </row>
        <row r="25348">
          <cell r="A25348" t="str">
            <v>Senior Data Analyst</v>
          </cell>
          <cell r="H25348">
            <v>45097.292766203696</v>
          </cell>
        </row>
        <row r="25349">
          <cell r="A25349" t="str">
            <v>Data Engineer</v>
          </cell>
          <cell r="H25349">
            <v>45120.329571759263</v>
          </cell>
        </row>
        <row r="25350">
          <cell r="A25350" t="str">
            <v>Data Scientist</v>
          </cell>
          <cell r="H25350">
            <v>45148.672777777778</v>
          </cell>
        </row>
        <row r="25351">
          <cell r="A25351" t="str">
            <v>Data Analyst</v>
          </cell>
          <cell r="H25351">
            <v>45028.625740740739</v>
          </cell>
        </row>
        <row r="25352">
          <cell r="A25352" t="str">
            <v>Data Scientist</v>
          </cell>
          <cell r="H25352">
            <v>45224.648472222223</v>
          </cell>
        </row>
        <row r="25353">
          <cell r="A25353" t="str">
            <v>Data Engineer</v>
          </cell>
          <cell r="H25353">
            <v>44961.8828125</v>
          </cell>
        </row>
        <row r="25354">
          <cell r="A25354" t="str">
            <v>Data Scientist</v>
          </cell>
          <cell r="H25354">
            <v>45239.919178240743</v>
          </cell>
        </row>
        <row r="25355">
          <cell r="A25355" t="str">
            <v>Data Analyst</v>
          </cell>
          <cell r="H25355">
            <v>45152.83421296296</v>
          </cell>
        </row>
        <row r="25356">
          <cell r="A25356" t="str">
            <v>Senior Data Engineer</v>
          </cell>
          <cell r="H25356">
            <v>45152.129131944443</v>
          </cell>
        </row>
        <row r="25357">
          <cell r="A25357" t="str">
            <v>Data Scientist</v>
          </cell>
          <cell r="H25357">
            <v>45034.294942129629</v>
          </cell>
        </row>
        <row r="25358">
          <cell r="A25358" t="str">
            <v>Data Analyst</v>
          </cell>
          <cell r="H25358">
            <v>44952.920868055553</v>
          </cell>
        </row>
        <row r="25359">
          <cell r="A25359" t="str">
            <v>Data Scientist</v>
          </cell>
          <cell r="H25359">
            <v>45121.793668981481</v>
          </cell>
        </row>
        <row r="25360">
          <cell r="A25360" t="str">
            <v>Data Scientist</v>
          </cell>
          <cell r="H25360">
            <v>45233.792291666658</v>
          </cell>
        </row>
        <row r="25361">
          <cell r="A25361" t="str">
            <v>Data Analyst</v>
          </cell>
          <cell r="H25361">
            <v>45042.627013888887</v>
          </cell>
        </row>
        <row r="25362">
          <cell r="A25362" t="str">
            <v>Data Engineer</v>
          </cell>
          <cell r="H25362">
            <v>45063.68241898148</v>
          </cell>
        </row>
        <row r="25363">
          <cell r="A25363" t="str">
            <v>Senior Data Analyst</v>
          </cell>
          <cell r="H25363">
            <v>45016.708611111113</v>
          </cell>
        </row>
        <row r="25364">
          <cell r="A25364" t="str">
            <v>Senior Data Analyst</v>
          </cell>
          <cell r="H25364">
            <v>45271.334004629629</v>
          </cell>
        </row>
        <row r="25365">
          <cell r="A25365" t="str">
            <v>Data Analyst</v>
          </cell>
          <cell r="H25365">
            <v>45174.750960648147</v>
          </cell>
        </row>
        <row r="25366">
          <cell r="A25366" t="str">
            <v>Data Engineer</v>
          </cell>
          <cell r="H25366">
            <v>45085.958240740743</v>
          </cell>
        </row>
        <row r="25367">
          <cell r="A25367" t="str">
            <v>Data Analyst</v>
          </cell>
          <cell r="H25367">
            <v>45167.500821759262</v>
          </cell>
        </row>
        <row r="25368">
          <cell r="A25368" t="str">
            <v>Data Analyst</v>
          </cell>
          <cell r="H25368">
            <v>45118.624976851846</v>
          </cell>
        </row>
        <row r="25369">
          <cell r="A25369" t="str">
            <v>Business Analyst</v>
          </cell>
          <cell r="H25369">
            <v>45204.444560185177</v>
          </cell>
        </row>
        <row r="25370">
          <cell r="A25370" t="str">
            <v>Software Engineer</v>
          </cell>
          <cell r="H25370">
            <v>45035.386921296304</v>
          </cell>
        </row>
        <row r="25371">
          <cell r="A25371" t="str">
            <v>Data Analyst</v>
          </cell>
          <cell r="H25371">
            <v>45242.375949074078</v>
          </cell>
        </row>
        <row r="25372">
          <cell r="A25372" t="str">
            <v>Data Engineer</v>
          </cell>
          <cell r="H25372">
            <v>45033.922835648147</v>
          </cell>
        </row>
        <row r="25373">
          <cell r="A25373" t="str">
            <v>Software Engineer</v>
          </cell>
          <cell r="H25373">
            <v>44971.605891203697</v>
          </cell>
        </row>
        <row r="25374">
          <cell r="A25374" t="str">
            <v>Data Analyst</v>
          </cell>
          <cell r="H25374">
            <v>44949.877071759263</v>
          </cell>
        </row>
        <row r="25375">
          <cell r="A25375" t="str">
            <v>Data Analyst</v>
          </cell>
          <cell r="H25375">
            <v>45118.375347222223</v>
          </cell>
        </row>
        <row r="25376">
          <cell r="A25376" t="str">
            <v>Senior Data Scientist</v>
          </cell>
          <cell r="H25376">
            <v>45014.711215277777</v>
          </cell>
        </row>
        <row r="25377">
          <cell r="A25377" t="str">
            <v>Data Scientist</v>
          </cell>
          <cell r="H25377">
            <v>45048.34878472222</v>
          </cell>
        </row>
        <row r="25378">
          <cell r="A25378" t="str">
            <v>Data Analyst</v>
          </cell>
          <cell r="H25378">
            <v>44980.793240740742</v>
          </cell>
        </row>
        <row r="25379">
          <cell r="A25379" t="str">
            <v>Data Engineer</v>
          </cell>
          <cell r="H25379">
            <v>45105.512928240743</v>
          </cell>
        </row>
        <row r="25380">
          <cell r="A25380" t="str">
            <v>Data Engineer</v>
          </cell>
          <cell r="H25380">
            <v>45045.452534722222</v>
          </cell>
        </row>
        <row r="25381">
          <cell r="A25381" t="str">
            <v>Data Analyst</v>
          </cell>
          <cell r="H25381">
            <v>44951.710138888891</v>
          </cell>
        </row>
        <row r="25382">
          <cell r="A25382" t="str">
            <v>Data Analyst</v>
          </cell>
          <cell r="H25382">
            <v>44981.917800925927</v>
          </cell>
        </row>
        <row r="25383">
          <cell r="A25383" t="str">
            <v>Business Analyst</v>
          </cell>
          <cell r="H25383">
            <v>45050.293090277781</v>
          </cell>
        </row>
        <row r="25384">
          <cell r="A25384" t="str">
            <v>Data Scientist</v>
          </cell>
          <cell r="H25384">
            <v>45131.834270833337</v>
          </cell>
        </row>
        <row r="25385">
          <cell r="A25385" t="str">
            <v>Data Scientist</v>
          </cell>
          <cell r="H25385">
            <v>45092.512939814813</v>
          </cell>
        </row>
        <row r="25386">
          <cell r="A25386" t="str">
            <v>Data Engineer</v>
          </cell>
          <cell r="H25386">
            <v>44957.220659722218</v>
          </cell>
        </row>
        <row r="25387">
          <cell r="A25387" t="str">
            <v>Data Analyst</v>
          </cell>
          <cell r="H25387">
            <v>45202.874976851846</v>
          </cell>
        </row>
        <row r="25388">
          <cell r="A25388" t="str">
            <v>Data Scientist</v>
          </cell>
          <cell r="H25388">
            <v>44975.251562500001</v>
          </cell>
        </row>
        <row r="25389">
          <cell r="A25389" t="str">
            <v>Data Analyst</v>
          </cell>
          <cell r="H25389">
            <v>45112.585312499999</v>
          </cell>
        </row>
        <row r="25390">
          <cell r="A25390" t="str">
            <v>Data Engineer</v>
          </cell>
          <cell r="H25390">
            <v>45083.894849537042</v>
          </cell>
        </row>
        <row r="25391">
          <cell r="A25391" t="str">
            <v>Data Scientist</v>
          </cell>
          <cell r="H25391">
            <v>45108.044282407413</v>
          </cell>
        </row>
        <row r="25392">
          <cell r="A25392" t="str">
            <v>Data Analyst</v>
          </cell>
          <cell r="H25392">
            <v>45253.626006944447</v>
          </cell>
        </row>
        <row r="25393">
          <cell r="A25393" t="str">
            <v>Data Analyst</v>
          </cell>
          <cell r="H25393">
            <v>45121.334814814807</v>
          </cell>
        </row>
        <row r="25394">
          <cell r="A25394" t="str">
            <v>Data Analyst</v>
          </cell>
          <cell r="H25394">
            <v>45131.876770833333</v>
          </cell>
        </row>
        <row r="25395">
          <cell r="A25395" t="str">
            <v>Data Engineer</v>
          </cell>
          <cell r="H25395">
            <v>45051.722881944443</v>
          </cell>
        </row>
        <row r="25396">
          <cell r="A25396" t="str">
            <v>Data Scientist</v>
          </cell>
          <cell r="H25396">
            <v>45047.771701388891</v>
          </cell>
        </row>
        <row r="25397">
          <cell r="A25397" t="str">
            <v>Machine Learning Engineer</v>
          </cell>
          <cell r="H25397">
            <v>45098.585081018522</v>
          </cell>
        </row>
        <row r="25398">
          <cell r="A25398" t="str">
            <v>Data Analyst</v>
          </cell>
          <cell r="H25398">
            <v>45258.750231481477</v>
          </cell>
        </row>
        <row r="25399">
          <cell r="A25399" t="str">
            <v>Data Engineer</v>
          </cell>
          <cell r="H25399">
            <v>45087.010023148148</v>
          </cell>
        </row>
        <row r="25400">
          <cell r="A25400" t="str">
            <v>Data Engineer</v>
          </cell>
          <cell r="H25400">
            <v>45271.466516203713</v>
          </cell>
        </row>
        <row r="25401">
          <cell r="A25401" t="str">
            <v>Data Scientist</v>
          </cell>
          <cell r="H25401">
            <v>44973.254548611112</v>
          </cell>
        </row>
        <row r="25402">
          <cell r="A25402" t="str">
            <v>Data Analyst</v>
          </cell>
          <cell r="H25402">
            <v>45082.375138888892</v>
          </cell>
        </row>
        <row r="25403">
          <cell r="A25403" t="str">
            <v>Data Scientist</v>
          </cell>
          <cell r="H25403">
            <v>45109.378437500003</v>
          </cell>
        </row>
        <row r="25404">
          <cell r="A25404" t="str">
            <v>Senior Data Analyst</v>
          </cell>
          <cell r="H25404">
            <v>44958.876574074071</v>
          </cell>
        </row>
        <row r="25405">
          <cell r="A25405" t="str">
            <v>Data Scientist</v>
          </cell>
          <cell r="H25405">
            <v>45152.585486111107</v>
          </cell>
        </row>
        <row r="25406">
          <cell r="A25406" t="str">
            <v>Senior Data Engineer</v>
          </cell>
          <cell r="H25406">
            <v>45070.96402777778</v>
          </cell>
        </row>
        <row r="25407">
          <cell r="A25407" t="str">
            <v>Data Scientist</v>
          </cell>
          <cell r="H25407">
            <v>45134.294050925928</v>
          </cell>
        </row>
        <row r="25408">
          <cell r="A25408" t="str">
            <v>Business Analyst</v>
          </cell>
          <cell r="H25408">
            <v>45076.834155092591</v>
          </cell>
        </row>
        <row r="25409">
          <cell r="A25409" t="str">
            <v>Senior Data Analyst</v>
          </cell>
          <cell r="H25409">
            <v>45152.70071759259</v>
          </cell>
        </row>
        <row r="25410">
          <cell r="A25410" t="str">
            <v>Data Engineer</v>
          </cell>
          <cell r="H25410">
            <v>44998.5075</v>
          </cell>
        </row>
        <row r="25411">
          <cell r="A25411" t="str">
            <v>Data Analyst</v>
          </cell>
          <cell r="H25411">
            <v>45086.667881944442</v>
          </cell>
        </row>
        <row r="25412">
          <cell r="A25412" t="str">
            <v>Data Analyst</v>
          </cell>
          <cell r="H25412">
            <v>45208.791666666657</v>
          </cell>
        </row>
        <row r="25413">
          <cell r="A25413" t="str">
            <v>Data Scientist</v>
          </cell>
          <cell r="H25413">
            <v>45229.792488425926</v>
          </cell>
        </row>
        <row r="25414">
          <cell r="A25414" t="str">
            <v>Data Analyst</v>
          </cell>
          <cell r="H25414">
            <v>44953.291886574072</v>
          </cell>
        </row>
        <row r="25415">
          <cell r="A25415" t="str">
            <v>Data Scientist</v>
          </cell>
          <cell r="H25415">
            <v>45099.003831018519</v>
          </cell>
        </row>
        <row r="25416">
          <cell r="A25416" t="str">
            <v>Data Scientist</v>
          </cell>
          <cell r="H25416">
            <v>45078.56050925926</v>
          </cell>
        </row>
        <row r="25417">
          <cell r="A25417" t="str">
            <v>Data Scientist</v>
          </cell>
          <cell r="H25417">
            <v>45092.655555555553</v>
          </cell>
        </row>
        <row r="25418">
          <cell r="A25418" t="str">
            <v>Data Engineer</v>
          </cell>
          <cell r="H25418">
            <v>45145.600011574083</v>
          </cell>
        </row>
        <row r="25419">
          <cell r="A25419" t="str">
            <v>Data Analyst</v>
          </cell>
          <cell r="H25419">
            <v>45017.376770833333</v>
          </cell>
        </row>
        <row r="25420">
          <cell r="A25420" t="str">
            <v>Data Scientist</v>
          </cell>
          <cell r="H25420">
            <v>45006.681990740741</v>
          </cell>
        </row>
        <row r="25421">
          <cell r="A25421" t="str">
            <v>Data Scientist</v>
          </cell>
          <cell r="H25421">
            <v>44953.296261574083</v>
          </cell>
        </row>
        <row r="25422">
          <cell r="A25422" t="str">
            <v>Data Analyst</v>
          </cell>
          <cell r="H25422">
            <v>45009.292349537027</v>
          </cell>
        </row>
        <row r="25423">
          <cell r="A25423" t="str">
            <v>Data Scientist</v>
          </cell>
          <cell r="H25423">
            <v>44927.253194444442</v>
          </cell>
        </row>
        <row r="25424">
          <cell r="A25424" t="str">
            <v>Senior Data Scientist</v>
          </cell>
          <cell r="H25424">
            <v>44951.653784722221</v>
          </cell>
        </row>
        <row r="25425">
          <cell r="A25425" t="str">
            <v>Senior Data Engineer</v>
          </cell>
          <cell r="H25425">
            <v>45071.755520833343</v>
          </cell>
        </row>
        <row r="25426">
          <cell r="A25426" t="str">
            <v>Data Analyst</v>
          </cell>
          <cell r="H25426">
            <v>45203.303784722222</v>
          </cell>
        </row>
        <row r="25427">
          <cell r="A25427" t="str">
            <v>Data Analyst</v>
          </cell>
          <cell r="H25427">
            <v>45031.333402777767</v>
          </cell>
        </row>
        <row r="25428">
          <cell r="A25428" t="str">
            <v>Data Engineer</v>
          </cell>
          <cell r="H25428">
            <v>45050.843946759262</v>
          </cell>
        </row>
        <row r="25429">
          <cell r="A25429" t="str">
            <v>Data Engineer</v>
          </cell>
          <cell r="H25429">
            <v>45112.508379629631</v>
          </cell>
        </row>
        <row r="25430">
          <cell r="A25430" t="str">
            <v>Data Analyst</v>
          </cell>
          <cell r="H25430">
            <v>45121.834444444437</v>
          </cell>
        </row>
        <row r="25431">
          <cell r="A25431" t="str">
            <v>Machine Learning Engineer</v>
          </cell>
          <cell r="H25431">
            <v>45078.042696759258</v>
          </cell>
        </row>
        <row r="25432">
          <cell r="A25432" t="str">
            <v>Senior Data Engineer</v>
          </cell>
          <cell r="H25432">
            <v>45099.423506944448</v>
          </cell>
        </row>
        <row r="25433">
          <cell r="A25433" t="str">
            <v>Business Analyst</v>
          </cell>
          <cell r="H25433">
            <v>45258.292754629627</v>
          </cell>
        </row>
        <row r="25434">
          <cell r="A25434" t="str">
            <v>Software Engineer</v>
          </cell>
          <cell r="H25434">
            <v>45071.784444444442</v>
          </cell>
        </row>
        <row r="25435">
          <cell r="A25435" t="str">
            <v>Data Scientist</v>
          </cell>
          <cell r="H25435">
            <v>45077.959930555553</v>
          </cell>
        </row>
        <row r="25436">
          <cell r="A25436" t="str">
            <v>Data Engineer</v>
          </cell>
          <cell r="H25436">
            <v>44984.044189814813</v>
          </cell>
        </row>
        <row r="25437">
          <cell r="A25437" t="str">
            <v>Data Scientist</v>
          </cell>
          <cell r="H25437">
            <v>45040.79314814815</v>
          </cell>
        </row>
        <row r="25438">
          <cell r="A25438" t="str">
            <v>Data Analyst</v>
          </cell>
          <cell r="H25438">
            <v>44983.501099537039</v>
          </cell>
        </row>
        <row r="25439">
          <cell r="A25439" t="str">
            <v>Data Analyst</v>
          </cell>
          <cell r="H25439">
            <v>45143.804398148153</v>
          </cell>
        </row>
        <row r="25440">
          <cell r="A25440" t="str">
            <v>Data Engineer</v>
          </cell>
          <cell r="H25440">
            <v>45041.260312500002</v>
          </cell>
        </row>
        <row r="25441">
          <cell r="A25441" t="str">
            <v>Data Analyst</v>
          </cell>
          <cell r="H25441">
            <v>45219.000243055547</v>
          </cell>
        </row>
        <row r="25442">
          <cell r="A25442" t="str">
            <v>Data Engineer</v>
          </cell>
          <cell r="H25442">
            <v>45105.33865740741</v>
          </cell>
        </row>
        <row r="25443">
          <cell r="A25443" t="str">
            <v>Data Scientist</v>
          </cell>
          <cell r="H25443">
            <v>45003.383599537039</v>
          </cell>
        </row>
        <row r="25444">
          <cell r="A25444" t="str">
            <v>Data Analyst</v>
          </cell>
          <cell r="H25444">
            <v>45187.986921296288</v>
          </cell>
        </row>
        <row r="25445">
          <cell r="A25445" t="str">
            <v>Data Scientist</v>
          </cell>
          <cell r="H25445">
            <v>44970.544918981483</v>
          </cell>
        </row>
        <row r="25446">
          <cell r="A25446" t="str">
            <v>Data Scientist</v>
          </cell>
          <cell r="H25446">
            <v>44995.50545138889</v>
          </cell>
        </row>
        <row r="25447">
          <cell r="A25447" t="str">
            <v>Data Scientist</v>
          </cell>
          <cell r="H25447">
            <v>45043.792256944442</v>
          </cell>
        </row>
        <row r="25448">
          <cell r="A25448" t="str">
            <v>Data Scientist</v>
          </cell>
          <cell r="H25448">
            <v>45166.085196759261</v>
          </cell>
        </row>
        <row r="25449">
          <cell r="A25449" t="str">
            <v>Data Analyst</v>
          </cell>
          <cell r="H25449">
            <v>44943.482372685183</v>
          </cell>
        </row>
        <row r="25450">
          <cell r="A25450" t="str">
            <v>Data Analyst</v>
          </cell>
          <cell r="H25450">
            <v>45083.833912037036</v>
          </cell>
        </row>
        <row r="25451">
          <cell r="A25451" t="str">
            <v>Data Analyst</v>
          </cell>
          <cell r="H25451">
            <v>45102.390798611108</v>
          </cell>
        </row>
        <row r="25452">
          <cell r="A25452" t="str">
            <v>Data Scientist</v>
          </cell>
          <cell r="H25452">
            <v>45041.919398148151</v>
          </cell>
        </row>
        <row r="25453">
          <cell r="A25453" t="str">
            <v>Data Scientist</v>
          </cell>
          <cell r="H25453">
            <v>44993.83489583333</v>
          </cell>
        </row>
        <row r="25454">
          <cell r="A25454" t="str">
            <v>Senior Data Scientist</v>
          </cell>
          <cell r="H25454">
            <v>45247.460335648153</v>
          </cell>
        </row>
        <row r="25455">
          <cell r="A25455" t="str">
            <v>Data Scientist</v>
          </cell>
          <cell r="H25455">
            <v>44940.377395833333</v>
          </cell>
        </row>
        <row r="25456">
          <cell r="A25456" t="str">
            <v>Senior Data Analyst</v>
          </cell>
          <cell r="H25456">
            <v>44952.725775462961</v>
          </cell>
        </row>
        <row r="25457">
          <cell r="A25457" t="str">
            <v>Data Analyst</v>
          </cell>
          <cell r="H25457">
            <v>45287.917395833327</v>
          </cell>
        </row>
        <row r="25458">
          <cell r="A25458" t="str">
            <v>Data Analyst</v>
          </cell>
          <cell r="H25458">
            <v>45230.542511574073</v>
          </cell>
        </row>
        <row r="25459">
          <cell r="A25459" t="str">
            <v>Senior Data Analyst</v>
          </cell>
          <cell r="H25459">
            <v>45170.688726851848</v>
          </cell>
        </row>
        <row r="25460">
          <cell r="A25460" t="str">
            <v>Data Scientist</v>
          </cell>
          <cell r="H25460">
            <v>45041.877314814818</v>
          </cell>
        </row>
        <row r="25461">
          <cell r="A25461" t="str">
            <v>Data Engineer</v>
          </cell>
          <cell r="H25461">
            <v>45084.727916666663</v>
          </cell>
        </row>
        <row r="25462">
          <cell r="A25462" t="str">
            <v>Business Analyst</v>
          </cell>
          <cell r="H25462">
            <v>45082.626631944448</v>
          </cell>
        </row>
        <row r="25463">
          <cell r="A25463" t="str">
            <v>Data Scientist</v>
          </cell>
          <cell r="H25463">
            <v>45167.29515046296</v>
          </cell>
        </row>
        <row r="25464">
          <cell r="A25464" t="str">
            <v>Data Analyst</v>
          </cell>
          <cell r="H25464">
            <v>45020.626388888893</v>
          </cell>
        </row>
        <row r="25465">
          <cell r="A25465" t="str">
            <v>Data Analyst</v>
          </cell>
          <cell r="H25465">
            <v>44931.791574074072</v>
          </cell>
        </row>
        <row r="25466">
          <cell r="A25466" t="str">
            <v>Data Scientist</v>
          </cell>
          <cell r="H25466">
            <v>45135.293622685182</v>
          </cell>
        </row>
        <row r="25467">
          <cell r="A25467" t="str">
            <v>Senior Data Analyst</v>
          </cell>
          <cell r="H25467">
            <v>45253.167326388888</v>
          </cell>
        </row>
        <row r="25468">
          <cell r="A25468" t="str">
            <v>Data Scientist</v>
          </cell>
          <cell r="H25468">
            <v>45217.710104166668</v>
          </cell>
        </row>
        <row r="25469">
          <cell r="A25469" t="str">
            <v>Data Scientist</v>
          </cell>
          <cell r="H25469">
            <v>45019.997083333343</v>
          </cell>
        </row>
        <row r="25470">
          <cell r="A25470" t="str">
            <v>Data Scientist</v>
          </cell>
          <cell r="H25470">
            <v>45156.753275462957</v>
          </cell>
        </row>
        <row r="25471">
          <cell r="A25471" t="str">
            <v>Data Scientist</v>
          </cell>
          <cell r="H25471">
            <v>45026.751550925917</v>
          </cell>
        </row>
        <row r="25472">
          <cell r="A25472" t="str">
            <v>Data Analyst</v>
          </cell>
          <cell r="H25472">
            <v>44952.084074074082</v>
          </cell>
        </row>
        <row r="25473">
          <cell r="A25473" t="str">
            <v>Data Engineer</v>
          </cell>
          <cell r="H25473">
            <v>44988.347719907397</v>
          </cell>
        </row>
        <row r="25474">
          <cell r="A25474" t="str">
            <v>Software Engineer</v>
          </cell>
          <cell r="H25474">
            <v>45215.563402777778</v>
          </cell>
        </row>
        <row r="25475">
          <cell r="A25475" t="str">
            <v>Data Scientist</v>
          </cell>
          <cell r="H25475">
            <v>45118.500972222217</v>
          </cell>
        </row>
        <row r="25476">
          <cell r="A25476" t="str">
            <v>Data Analyst</v>
          </cell>
          <cell r="H25476">
            <v>45135.545057870368</v>
          </cell>
        </row>
        <row r="25477">
          <cell r="A25477" t="str">
            <v>Data Scientist</v>
          </cell>
          <cell r="H25477">
            <v>45030.501736111109</v>
          </cell>
        </row>
        <row r="25478">
          <cell r="A25478" t="str">
            <v>Senior Data Scientist</v>
          </cell>
          <cell r="H25478">
            <v>45110.972187500003</v>
          </cell>
        </row>
        <row r="25479">
          <cell r="A25479" t="str">
            <v>Data Scientist</v>
          </cell>
          <cell r="H25479">
            <v>45138.01898148148</v>
          </cell>
        </row>
        <row r="25480">
          <cell r="A25480" t="str">
            <v>Business Analyst</v>
          </cell>
          <cell r="H25480">
            <v>45198.809340277781</v>
          </cell>
        </row>
        <row r="25481">
          <cell r="A25481" t="str">
            <v>Data Analyst</v>
          </cell>
          <cell r="H25481">
            <v>45150.454861111109</v>
          </cell>
        </row>
        <row r="25482">
          <cell r="A25482" t="str">
            <v>Senior Data Scientist</v>
          </cell>
          <cell r="H25482">
            <v>45180.989872685182</v>
          </cell>
        </row>
        <row r="25483">
          <cell r="A25483" t="str">
            <v>Data Scientist</v>
          </cell>
          <cell r="H25483">
            <v>45198.654236111113</v>
          </cell>
        </row>
        <row r="25484">
          <cell r="A25484" t="str">
            <v>Data Scientist</v>
          </cell>
          <cell r="H25484">
            <v>45152.909201388888</v>
          </cell>
        </row>
        <row r="25485">
          <cell r="A25485" t="str">
            <v>Data Analyst</v>
          </cell>
          <cell r="H25485">
            <v>45171.417662037027</v>
          </cell>
        </row>
        <row r="25486">
          <cell r="A25486" t="str">
            <v>Data Scientist</v>
          </cell>
          <cell r="H25486">
            <v>45238.835659722223</v>
          </cell>
        </row>
        <row r="25487">
          <cell r="A25487" t="str">
            <v>Data Scientist</v>
          </cell>
          <cell r="H25487">
            <v>45150.37703703704</v>
          </cell>
        </row>
        <row r="25488">
          <cell r="A25488" t="str">
            <v>Senior Data Engineer</v>
          </cell>
          <cell r="H25488">
            <v>45184.879733796297</v>
          </cell>
        </row>
        <row r="25489">
          <cell r="A25489" t="str">
            <v>Data Scientist</v>
          </cell>
          <cell r="H25489">
            <v>45159.461840277778</v>
          </cell>
        </row>
        <row r="25490">
          <cell r="A25490" t="str">
            <v>Data Analyst</v>
          </cell>
          <cell r="H25490">
            <v>45241.376192129632</v>
          </cell>
        </row>
        <row r="25491">
          <cell r="A25491" t="str">
            <v>Data Analyst</v>
          </cell>
          <cell r="H25491">
            <v>45016.959745370368</v>
          </cell>
        </row>
        <row r="25492">
          <cell r="A25492" t="str">
            <v>Data Analyst</v>
          </cell>
          <cell r="H25492">
            <v>45156.958657407413</v>
          </cell>
        </row>
        <row r="25493">
          <cell r="A25493" t="str">
            <v>Data Engineer</v>
          </cell>
          <cell r="H25493">
            <v>45089.292534722219</v>
          </cell>
        </row>
        <row r="25494">
          <cell r="A25494" t="str">
            <v>Data Analyst</v>
          </cell>
          <cell r="H25494">
            <v>45034.709166666667</v>
          </cell>
        </row>
        <row r="25495">
          <cell r="A25495" t="str">
            <v>Data Engineer</v>
          </cell>
          <cell r="H25495">
            <v>44972.962685185194</v>
          </cell>
        </row>
        <row r="25496">
          <cell r="A25496" t="str">
            <v>Data Scientist</v>
          </cell>
          <cell r="H25496">
            <v>45049.460972222223</v>
          </cell>
        </row>
        <row r="25497">
          <cell r="A25497" t="str">
            <v>Senior Data Engineer</v>
          </cell>
          <cell r="H25497">
            <v>44957.815115740741</v>
          </cell>
        </row>
        <row r="25498">
          <cell r="A25498" t="str">
            <v>Data Analyst</v>
          </cell>
          <cell r="H25498">
            <v>45025.29383101852</v>
          </cell>
        </row>
        <row r="25499">
          <cell r="A25499" t="str">
            <v>Senior Data Scientist</v>
          </cell>
          <cell r="H25499">
            <v>45147.71875</v>
          </cell>
        </row>
        <row r="25500">
          <cell r="A25500" t="str">
            <v>Data Analyst</v>
          </cell>
          <cell r="H25500">
            <v>45097.604756944442</v>
          </cell>
        </row>
        <row r="25501">
          <cell r="A25501" t="str">
            <v>Data Engineer</v>
          </cell>
          <cell r="H25501">
            <v>45054.423078703701</v>
          </cell>
        </row>
        <row r="25502">
          <cell r="A25502" t="str">
            <v>Data Analyst</v>
          </cell>
          <cell r="H25502">
            <v>45057.625937500001</v>
          </cell>
        </row>
        <row r="25503">
          <cell r="A25503" t="str">
            <v>Software Engineer</v>
          </cell>
          <cell r="H25503">
            <v>45165.835347222222</v>
          </cell>
        </row>
        <row r="25504">
          <cell r="A25504" t="str">
            <v>Data Scientist</v>
          </cell>
          <cell r="H25504">
            <v>45091.017581018517</v>
          </cell>
        </row>
        <row r="25505">
          <cell r="A25505" t="str">
            <v>Data Engineer</v>
          </cell>
          <cell r="H25505">
            <v>44966.610289351847</v>
          </cell>
        </row>
        <row r="25506">
          <cell r="A25506" t="str">
            <v>Data Analyst</v>
          </cell>
          <cell r="H25506">
            <v>45266.639050925929</v>
          </cell>
        </row>
        <row r="25507">
          <cell r="A25507" t="str">
            <v>Senior Data Scientist</v>
          </cell>
          <cell r="H25507">
            <v>45120.333680555559</v>
          </cell>
        </row>
        <row r="25508">
          <cell r="A25508" t="str">
            <v>Data Scientist</v>
          </cell>
          <cell r="H25508">
            <v>45174.752013888887</v>
          </cell>
        </row>
        <row r="25509">
          <cell r="A25509" t="str">
            <v>Senior Data Analyst</v>
          </cell>
          <cell r="H25509">
            <v>45110.418009259258</v>
          </cell>
        </row>
        <row r="25510">
          <cell r="A25510" t="str">
            <v>Data Analyst</v>
          </cell>
          <cell r="H25510">
            <v>45091.999965277777</v>
          </cell>
        </row>
        <row r="25511">
          <cell r="A25511" t="str">
            <v>Senior Data Scientist</v>
          </cell>
          <cell r="H25511">
            <v>45261.844050925924</v>
          </cell>
        </row>
        <row r="25512">
          <cell r="A25512" t="str">
            <v>Business Analyst</v>
          </cell>
          <cell r="H25512">
            <v>45260.376354166663</v>
          </cell>
        </row>
        <row r="25513">
          <cell r="A25513" t="str">
            <v>Data Analyst</v>
          </cell>
          <cell r="H25513">
            <v>44991.861921296288</v>
          </cell>
        </row>
        <row r="25514">
          <cell r="A25514" t="str">
            <v>Senior Data Analyst</v>
          </cell>
          <cell r="H25514">
            <v>45099.804050925923</v>
          </cell>
        </row>
        <row r="25515">
          <cell r="A25515" t="str">
            <v>Data Analyst</v>
          </cell>
          <cell r="H25515">
            <v>45106.542638888888</v>
          </cell>
        </row>
        <row r="25516">
          <cell r="A25516" t="str">
            <v>Data Analyst</v>
          </cell>
          <cell r="H25516">
            <v>45125.959004629629</v>
          </cell>
        </row>
        <row r="25517">
          <cell r="A25517" t="str">
            <v>Data Analyst</v>
          </cell>
          <cell r="H25517">
            <v>45009.70853009259</v>
          </cell>
        </row>
        <row r="25518">
          <cell r="A25518" t="str">
            <v>Data Scientist</v>
          </cell>
          <cell r="H25518">
            <v>45246.835324074083</v>
          </cell>
        </row>
        <row r="25519">
          <cell r="A25519" t="str">
            <v>Senior Data Scientist</v>
          </cell>
          <cell r="H25519">
            <v>45093.888912037037</v>
          </cell>
        </row>
        <row r="25520">
          <cell r="A25520" t="str">
            <v>Data Scientist</v>
          </cell>
          <cell r="H25520">
            <v>45215.085127314807</v>
          </cell>
        </row>
        <row r="25521">
          <cell r="A25521" t="str">
            <v>Software Engineer</v>
          </cell>
          <cell r="H25521">
            <v>45076.280752314808</v>
          </cell>
        </row>
        <row r="25522">
          <cell r="A25522" t="str">
            <v>Senior Data Scientist</v>
          </cell>
          <cell r="H25522">
            <v>45229.085601851853</v>
          </cell>
        </row>
        <row r="25523">
          <cell r="A25523" t="str">
            <v>Data Scientist</v>
          </cell>
          <cell r="H25523">
            <v>44987.047962962963</v>
          </cell>
        </row>
        <row r="25524">
          <cell r="A25524" t="str">
            <v>Software Engineer</v>
          </cell>
          <cell r="H25524">
            <v>45020.014525462961</v>
          </cell>
        </row>
        <row r="25525">
          <cell r="A25525" t="str">
            <v>Senior Data Analyst</v>
          </cell>
          <cell r="H25525">
            <v>45100.962847222218</v>
          </cell>
        </row>
        <row r="25526">
          <cell r="A25526" t="str">
            <v>Senior Data Analyst</v>
          </cell>
          <cell r="H25526">
            <v>45051.595682870371</v>
          </cell>
        </row>
        <row r="25527">
          <cell r="A25527" t="str">
            <v>Data Analyst</v>
          </cell>
          <cell r="H25527">
            <v>45189.250219907408</v>
          </cell>
        </row>
        <row r="25528">
          <cell r="A25528" t="str">
            <v>Data Analyst</v>
          </cell>
          <cell r="H25528">
            <v>45180.614293981482</v>
          </cell>
        </row>
        <row r="25529">
          <cell r="A25529" t="str">
            <v>Data Analyst</v>
          </cell>
          <cell r="H25529">
            <v>45125.042719907397</v>
          </cell>
        </row>
        <row r="25530">
          <cell r="A25530" t="str">
            <v>Data Scientist</v>
          </cell>
          <cell r="H25530">
            <v>44928.08666666667</v>
          </cell>
        </row>
        <row r="25531">
          <cell r="A25531" t="str">
            <v>Data Analyst</v>
          </cell>
          <cell r="H25531">
            <v>45202.919525462959</v>
          </cell>
        </row>
        <row r="25532">
          <cell r="A25532" t="str">
            <v>Data Analyst</v>
          </cell>
          <cell r="H25532">
            <v>45253.416724537034</v>
          </cell>
        </row>
        <row r="25533">
          <cell r="A25533" t="str">
            <v>Data Analyst</v>
          </cell>
          <cell r="H25533">
            <v>45270.54173611111</v>
          </cell>
        </row>
        <row r="25534">
          <cell r="A25534" t="str">
            <v>Data Analyst</v>
          </cell>
          <cell r="H25534">
            <v>45196.583437499998</v>
          </cell>
        </row>
        <row r="25535">
          <cell r="A25535" t="str">
            <v>Senior Data Scientist</v>
          </cell>
          <cell r="H25535">
            <v>45021.377523148149</v>
          </cell>
        </row>
        <row r="25536">
          <cell r="A25536" t="str">
            <v>Data Scientist</v>
          </cell>
          <cell r="H25536">
            <v>44942.389074074083</v>
          </cell>
        </row>
        <row r="25537">
          <cell r="A25537" t="str">
            <v>Business Analyst</v>
          </cell>
          <cell r="H25537">
            <v>45237.709131944437</v>
          </cell>
        </row>
        <row r="25538">
          <cell r="A25538" t="str">
            <v>Data Analyst</v>
          </cell>
          <cell r="H25538">
            <v>45115.001226851848</v>
          </cell>
        </row>
        <row r="25539">
          <cell r="A25539" t="str">
            <v>Data Analyst</v>
          </cell>
          <cell r="H25539">
            <v>45070.875069444453</v>
          </cell>
        </row>
        <row r="25540">
          <cell r="A25540" t="str">
            <v>Data Scientist</v>
          </cell>
          <cell r="H25540">
            <v>45001.7112037037</v>
          </cell>
        </row>
        <row r="25541">
          <cell r="A25541" t="str">
            <v>Data Analyst</v>
          </cell>
          <cell r="H25541">
            <v>45133.625428240739</v>
          </cell>
        </row>
        <row r="25542">
          <cell r="A25542" t="str">
            <v>Data Analyst</v>
          </cell>
          <cell r="H25542">
            <v>45247.792407407411</v>
          </cell>
        </row>
        <row r="25543">
          <cell r="A25543" t="str">
            <v>Data Engineer</v>
          </cell>
          <cell r="H25543">
            <v>45139.709618055553</v>
          </cell>
        </row>
        <row r="25544">
          <cell r="A25544" t="str">
            <v>Data Scientist</v>
          </cell>
          <cell r="H25544">
            <v>45288.658541666657</v>
          </cell>
        </row>
        <row r="25545">
          <cell r="A25545" t="str">
            <v>Data Analyst</v>
          </cell>
          <cell r="H25545">
            <v>45144.979803240742</v>
          </cell>
        </row>
        <row r="25546">
          <cell r="A25546" t="str">
            <v>Data Scientist</v>
          </cell>
          <cell r="H25546">
            <v>45209.585439814808</v>
          </cell>
        </row>
        <row r="25547">
          <cell r="A25547" t="str">
            <v>Senior Data Scientist</v>
          </cell>
          <cell r="H25547">
            <v>44952.378703703696</v>
          </cell>
        </row>
        <row r="25548">
          <cell r="A25548" t="str">
            <v>Data Engineer</v>
          </cell>
          <cell r="H25548">
            <v>45015.5627662037</v>
          </cell>
        </row>
        <row r="25549">
          <cell r="A25549" t="str">
            <v>Data Analyst</v>
          </cell>
          <cell r="H25549">
            <v>45277.166759259257</v>
          </cell>
        </row>
        <row r="25550">
          <cell r="A25550" t="str">
            <v>Data Scientist</v>
          </cell>
          <cell r="H25550">
            <v>45043.601469907408</v>
          </cell>
        </row>
        <row r="25551">
          <cell r="A25551" t="str">
            <v>Data Engineer</v>
          </cell>
          <cell r="H25551">
            <v>45077.381608796299</v>
          </cell>
        </row>
        <row r="25552">
          <cell r="A25552" t="str">
            <v>Data Scientist</v>
          </cell>
          <cell r="H25552">
            <v>45194.776932870373</v>
          </cell>
        </row>
        <row r="25553">
          <cell r="A25553" t="str">
            <v>Data Analyst</v>
          </cell>
          <cell r="H25553">
            <v>45005.543391203697</v>
          </cell>
        </row>
        <row r="25554">
          <cell r="A25554" t="str">
            <v>Data Scientist</v>
          </cell>
          <cell r="H25554">
            <v>45201.836064814823</v>
          </cell>
        </row>
        <row r="25555">
          <cell r="A25555" t="str">
            <v>Business Analyst</v>
          </cell>
          <cell r="H25555">
            <v>45230.584016203713</v>
          </cell>
        </row>
        <row r="25556">
          <cell r="A25556" t="str">
            <v>Business Analyst</v>
          </cell>
          <cell r="H25556">
            <v>45273.600763888891</v>
          </cell>
        </row>
        <row r="25557">
          <cell r="A25557" t="str">
            <v>Data Analyst</v>
          </cell>
          <cell r="H25557">
            <v>45115.999965277777</v>
          </cell>
        </row>
        <row r="25558">
          <cell r="A25558" t="str">
            <v>Data Scientist</v>
          </cell>
          <cell r="H25558">
            <v>45279.586122685178</v>
          </cell>
        </row>
        <row r="25559">
          <cell r="A25559" t="str">
            <v>Data Scientist</v>
          </cell>
          <cell r="H25559">
            <v>45037.781238425923</v>
          </cell>
        </row>
        <row r="25560">
          <cell r="A25560" t="str">
            <v>Data Analyst</v>
          </cell>
          <cell r="H25560">
            <v>45076.293020833327</v>
          </cell>
        </row>
        <row r="25561">
          <cell r="A25561" t="str">
            <v>Senior Data Scientist</v>
          </cell>
          <cell r="H25561">
            <v>44933.020509259259</v>
          </cell>
        </row>
        <row r="25562">
          <cell r="A25562" t="str">
            <v>Data Scientist</v>
          </cell>
          <cell r="H25562">
            <v>45058.981087962973</v>
          </cell>
        </row>
        <row r="25563">
          <cell r="A25563" t="str">
            <v>Data Analyst</v>
          </cell>
          <cell r="H25563">
            <v>45187.986759259264</v>
          </cell>
        </row>
        <row r="25564">
          <cell r="A25564" t="str">
            <v>Data Scientist</v>
          </cell>
          <cell r="H25564">
            <v>44960.629166666673</v>
          </cell>
        </row>
        <row r="25565">
          <cell r="A25565" t="str">
            <v>Data Analyst</v>
          </cell>
          <cell r="H25565">
            <v>44966.503078703703</v>
          </cell>
        </row>
        <row r="25566">
          <cell r="A25566" t="str">
            <v>Senior Data Analyst</v>
          </cell>
          <cell r="H25566">
            <v>45172.398194444453</v>
          </cell>
        </row>
        <row r="25567">
          <cell r="A25567" t="str">
            <v>Software Engineer</v>
          </cell>
          <cell r="H25567">
            <v>45014.001793981479</v>
          </cell>
        </row>
        <row r="25568">
          <cell r="A25568" t="str">
            <v>Data Analyst</v>
          </cell>
          <cell r="H25568">
            <v>45147.042812500003</v>
          </cell>
        </row>
        <row r="25569">
          <cell r="A25569" t="str">
            <v>Data Analyst</v>
          </cell>
          <cell r="H25569">
            <v>45135.291863425933</v>
          </cell>
        </row>
        <row r="25570">
          <cell r="A25570" t="str">
            <v>Business Analyst</v>
          </cell>
          <cell r="H25570">
            <v>45012.043634259258</v>
          </cell>
        </row>
        <row r="25571">
          <cell r="A25571" t="str">
            <v>Data Analyst</v>
          </cell>
          <cell r="H25571">
            <v>44933.043113425927</v>
          </cell>
        </row>
        <row r="25572">
          <cell r="A25572" t="str">
            <v>Data Engineer</v>
          </cell>
          <cell r="H25572">
            <v>45058.765034722222</v>
          </cell>
        </row>
        <row r="25573">
          <cell r="A25573" t="str">
            <v>Senior Data Analyst</v>
          </cell>
          <cell r="H25573">
            <v>45070.833483796298</v>
          </cell>
        </row>
        <row r="25574">
          <cell r="A25574" t="str">
            <v>Data Scientist</v>
          </cell>
          <cell r="H25574">
            <v>44995.962592592587</v>
          </cell>
        </row>
        <row r="25575">
          <cell r="A25575" t="str">
            <v>Business Analyst</v>
          </cell>
          <cell r="H25575">
            <v>45043.626423611109</v>
          </cell>
        </row>
        <row r="25576">
          <cell r="A25576" t="str">
            <v>Data Analyst</v>
          </cell>
          <cell r="H25576">
            <v>45086.708715277768</v>
          </cell>
        </row>
        <row r="25577">
          <cell r="A25577" t="str">
            <v>Data Scientist</v>
          </cell>
          <cell r="H25577">
            <v>45218.126828703702</v>
          </cell>
        </row>
        <row r="25578">
          <cell r="A25578" t="str">
            <v>Data Scientist</v>
          </cell>
          <cell r="H25578">
            <v>45230.104537037027</v>
          </cell>
        </row>
        <row r="25579">
          <cell r="A25579" t="str">
            <v>Data Scientist</v>
          </cell>
          <cell r="H25579">
            <v>45146.710069444453</v>
          </cell>
        </row>
        <row r="25580">
          <cell r="A25580" t="str">
            <v>Senior Data Scientist</v>
          </cell>
          <cell r="H25580">
            <v>45008.048171296286</v>
          </cell>
        </row>
        <row r="25581">
          <cell r="A25581" t="str">
            <v>Data Scientist</v>
          </cell>
          <cell r="H25581">
            <v>45187.992881944447</v>
          </cell>
        </row>
        <row r="25582">
          <cell r="A25582" t="str">
            <v>Data Analyst</v>
          </cell>
          <cell r="H25582">
            <v>45242.37636574074</v>
          </cell>
        </row>
        <row r="25583">
          <cell r="A25583" t="str">
            <v>Data Analyst</v>
          </cell>
          <cell r="H25583">
            <v>45134.626574074071</v>
          </cell>
        </row>
        <row r="25584">
          <cell r="A25584" t="str">
            <v>Data Analyst</v>
          </cell>
          <cell r="H25584">
            <v>45248.375810185193</v>
          </cell>
        </row>
        <row r="25585">
          <cell r="A25585" t="str">
            <v>Data Scientist</v>
          </cell>
          <cell r="H25585">
            <v>45265.501481481479</v>
          </cell>
        </row>
        <row r="25586">
          <cell r="A25586" t="str">
            <v>Data Scientist</v>
          </cell>
          <cell r="H25586">
            <v>45141.586400462962</v>
          </cell>
        </row>
        <row r="25587">
          <cell r="A25587" t="str">
            <v>Data Analyst</v>
          </cell>
          <cell r="H25587">
            <v>45010.458310185182</v>
          </cell>
        </row>
        <row r="25588">
          <cell r="A25588" t="str">
            <v>Data Analyst</v>
          </cell>
          <cell r="H25588">
            <v>45105.720810185187</v>
          </cell>
        </row>
        <row r="25589">
          <cell r="A25589" t="str">
            <v>Data Scientist</v>
          </cell>
          <cell r="H25589">
            <v>44998.534953703696</v>
          </cell>
        </row>
        <row r="25590">
          <cell r="A25590" t="str">
            <v>Data Scientist</v>
          </cell>
          <cell r="H25590">
            <v>45050.795902777783</v>
          </cell>
        </row>
        <row r="25591">
          <cell r="A25591" t="str">
            <v>Data Analyst</v>
          </cell>
          <cell r="H25591">
            <v>45117.169317129628</v>
          </cell>
        </row>
        <row r="25592">
          <cell r="A25592" t="str">
            <v>Senior Data Analyst</v>
          </cell>
          <cell r="H25592">
            <v>45265.625324074077</v>
          </cell>
        </row>
        <row r="25593">
          <cell r="A25593" t="str">
            <v>Data Scientist</v>
          </cell>
          <cell r="H25593">
            <v>45131.544699074067</v>
          </cell>
        </row>
        <row r="25594">
          <cell r="A25594" t="str">
            <v>Data Scientist</v>
          </cell>
          <cell r="H25594">
            <v>45055.631145833337</v>
          </cell>
        </row>
        <row r="25595">
          <cell r="A25595" t="str">
            <v>Data Scientist</v>
          </cell>
          <cell r="H25595">
            <v>45134.361608796287</v>
          </cell>
        </row>
        <row r="25596">
          <cell r="A25596" t="str">
            <v>Data Scientist</v>
          </cell>
          <cell r="H25596">
            <v>44951.793136574073</v>
          </cell>
        </row>
        <row r="25597">
          <cell r="A25597" t="str">
            <v>Data Scientist</v>
          </cell>
          <cell r="H25597">
            <v>44984.585856481477</v>
          </cell>
        </row>
        <row r="25598">
          <cell r="A25598" t="str">
            <v>Data Analyst</v>
          </cell>
          <cell r="H25598">
            <v>45154.460092592592</v>
          </cell>
        </row>
        <row r="25599">
          <cell r="A25599" t="str">
            <v>Data Analyst</v>
          </cell>
          <cell r="H25599">
            <v>45152.79991898148</v>
          </cell>
        </row>
        <row r="25600">
          <cell r="A25600" t="str">
            <v>Data Analyst</v>
          </cell>
          <cell r="H25600">
            <v>44981.220312500001</v>
          </cell>
        </row>
        <row r="25601">
          <cell r="A25601" t="str">
            <v>Data Analyst</v>
          </cell>
          <cell r="H25601">
            <v>45121.334756944438</v>
          </cell>
        </row>
        <row r="25602">
          <cell r="A25602" t="str">
            <v>Data Scientist</v>
          </cell>
          <cell r="H25602">
            <v>45187.992881944447</v>
          </cell>
        </row>
        <row r="25603">
          <cell r="A25603" t="str">
            <v>Senior Data Engineer</v>
          </cell>
          <cell r="H25603">
            <v>45094.443657407413</v>
          </cell>
        </row>
        <row r="25604">
          <cell r="A25604" t="str">
            <v>Senior Data Scientist</v>
          </cell>
          <cell r="H25604">
            <v>45274.41814814815</v>
          </cell>
        </row>
        <row r="25605">
          <cell r="A25605" t="str">
            <v>Senior Data Engineer</v>
          </cell>
          <cell r="H25605">
            <v>44957.856863425928</v>
          </cell>
        </row>
        <row r="25606">
          <cell r="A25606" t="str">
            <v>Data Analyst</v>
          </cell>
          <cell r="H25606">
            <v>44986.628587962958</v>
          </cell>
        </row>
        <row r="25607">
          <cell r="A25607" t="str">
            <v>Data Scientist</v>
          </cell>
          <cell r="H25607">
            <v>44949.503391203703</v>
          </cell>
        </row>
        <row r="25608">
          <cell r="A25608" t="str">
            <v>Data Scientist</v>
          </cell>
          <cell r="H25608">
            <v>45103.875347222223</v>
          </cell>
        </row>
        <row r="25609">
          <cell r="A25609" t="str">
            <v>Data Analyst</v>
          </cell>
          <cell r="H25609">
            <v>45203.778715277767</v>
          </cell>
        </row>
        <row r="25610">
          <cell r="A25610" t="str">
            <v>Data Scientist</v>
          </cell>
          <cell r="H25610">
            <v>45013.920648148152</v>
          </cell>
        </row>
        <row r="25611">
          <cell r="A25611" t="str">
            <v>Data Scientist</v>
          </cell>
          <cell r="H25611">
            <v>45142.290173611109</v>
          </cell>
        </row>
        <row r="25612">
          <cell r="A25612" t="str">
            <v>Data Scientist</v>
          </cell>
          <cell r="H25612">
            <v>45167.00199074074</v>
          </cell>
        </row>
        <row r="25613">
          <cell r="A25613" t="str">
            <v>Data Scientist</v>
          </cell>
          <cell r="H25613">
            <v>45118.296956018523</v>
          </cell>
        </row>
        <row r="25614">
          <cell r="A25614" t="str">
            <v>Data Analyst</v>
          </cell>
          <cell r="H25614">
            <v>45172.626099537039</v>
          </cell>
        </row>
        <row r="25615">
          <cell r="A25615" t="str">
            <v>Data Engineer</v>
          </cell>
          <cell r="H25615">
            <v>45008.678148148138</v>
          </cell>
        </row>
        <row r="25616">
          <cell r="A25616" t="str">
            <v>Data Analyst</v>
          </cell>
          <cell r="H25616">
            <v>45187.986898148149</v>
          </cell>
        </row>
        <row r="25617">
          <cell r="A25617" t="str">
            <v>Data Analyst</v>
          </cell>
          <cell r="H25617">
            <v>44957.708449074067</v>
          </cell>
        </row>
        <row r="25618">
          <cell r="A25618" t="str">
            <v>Machine Learning Engineer</v>
          </cell>
          <cell r="H25618">
            <v>45012.603865740741</v>
          </cell>
        </row>
        <row r="25619">
          <cell r="A25619" t="str">
            <v>Data Scientist</v>
          </cell>
          <cell r="H25619">
            <v>45096.872025462973</v>
          </cell>
        </row>
        <row r="25620">
          <cell r="A25620" t="str">
            <v>Senior Data Scientist</v>
          </cell>
          <cell r="H25620">
            <v>45090.470069444447</v>
          </cell>
        </row>
        <row r="25621">
          <cell r="A25621" t="str">
            <v>Data Engineer</v>
          </cell>
          <cell r="H25621">
            <v>45161.463275462957</v>
          </cell>
        </row>
        <row r="25622">
          <cell r="A25622" t="str">
            <v>Data Analyst</v>
          </cell>
          <cell r="H25622">
            <v>45225.875185185178</v>
          </cell>
        </row>
        <row r="25623">
          <cell r="A25623" t="str">
            <v>Data Analyst</v>
          </cell>
          <cell r="H25623">
            <v>45099.292094907411</v>
          </cell>
        </row>
        <row r="25624">
          <cell r="A25624" t="str">
            <v>Data Analyst</v>
          </cell>
          <cell r="H25624">
            <v>44930.875856481478</v>
          </cell>
        </row>
        <row r="25625">
          <cell r="A25625" t="str">
            <v>Data Scientist</v>
          </cell>
          <cell r="H25625">
            <v>44988.2815162037</v>
          </cell>
        </row>
        <row r="25626">
          <cell r="A25626" t="str">
            <v>Data Analyst</v>
          </cell>
          <cell r="H25626">
            <v>45111.426516203697</v>
          </cell>
        </row>
        <row r="25627">
          <cell r="A25627" t="str">
            <v>Data Engineer</v>
          </cell>
          <cell r="H25627">
            <v>45063.642152777778</v>
          </cell>
        </row>
        <row r="25628">
          <cell r="A25628" t="str">
            <v>Machine Learning Engineer</v>
          </cell>
          <cell r="H25628">
            <v>45260.925462962958</v>
          </cell>
        </row>
        <row r="25629">
          <cell r="A25629" t="str">
            <v>Software Engineer</v>
          </cell>
          <cell r="H25629">
            <v>45140.009201388893</v>
          </cell>
        </row>
        <row r="25630">
          <cell r="A25630" t="str">
            <v>Business Analyst</v>
          </cell>
          <cell r="H25630">
            <v>45261.98914351852</v>
          </cell>
        </row>
        <row r="25631">
          <cell r="A25631" t="str">
            <v>Data Analyst</v>
          </cell>
          <cell r="H25631">
            <v>45280</v>
          </cell>
        </row>
        <row r="25632">
          <cell r="A25632" t="str">
            <v>Data Scientist</v>
          </cell>
          <cell r="H25632">
            <v>45190.918726851851</v>
          </cell>
        </row>
        <row r="25633">
          <cell r="A25633" t="str">
            <v>Data Scientist</v>
          </cell>
          <cell r="H25633">
            <v>45053.108113425929</v>
          </cell>
        </row>
        <row r="25634">
          <cell r="A25634" t="str">
            <v>Data Analyst</v>
          </cell>
          <cell r="H25634">
            <v>45187.986828703702</v>
          </cell>
        </row>
        <row r="25635">
          <cell r="A25635" t="str">
            <v>Data Scientist</v>
          </cell>
          <cell r="H25635">
            <v>45140.295219907413</v>
          </cell>
        </row>
        <row r="25636">
          <cell r="A25636" t="str">
            <v>Data Scientist</v>
          </cell>
          <cell r="H25636">
            <v>45153.868275462963</v>
          </cell>
        </row>
        <row r="25637">
          <cell r="A25637" t="str">
            <v>Data Analyst</v>
          </cell>
          <cell r="H25637">
            <v>45173.90011574074</v>
          </cell>
        </row>
        <row r="25638">
          <cell r="A25638" t="str">
            <v>Senior Data Scientist</v>
          </cell>
          <cell r="H25638">
            <v>45006.821053240739</v>
          </cell>
        </row>
        <row r="25639">
          <cell r="A25639" t="str">
            <v>Machine Learning Engineer</v>
          </cell>
          <cell r="H25639">
            <v>45100.079571759263</v>
          </cell>
        </row>
        <row r="25640">
          <cell r="A25640" t="str">
            <v>Data Scientist</v>
          </cell>
          <cell r="H25640">
            <v>45240.348773148151</v>
          </cell>
        </row>
        <row r="25641">
          <cell r="A25641" t="str">
            <v>Senior Data Analyst</v>
          </cell>
          <cell r="H25641">
            <v>45203.62672453704</v>
          </cell>
        </row>
        <row r="25642">
          <cell r="A25642" t="str">
            <v>Data Engineer</v>
          </cell>
          <cell r="H25642">
            <v>45041.958321759259</v>
          </cell>
        </row>
        <row r="25643">
          <cell r="A25643" t="str">
            <v>Data Engineer</v>
          </cell>
          <cell r="H25643">
            <v>44999.311018518521</v>
          </cell>
        </row>
        <row r="25644">
          <cell r="A25644" t="str">
            <v>Senior Data Engineer</v>
          </cell>
          <cell r="H25644">
            <v>45072.844189814823</v>
          </cell>
        </row>
        <row r="25645">
          <cell r="A25645" t="str">
            <v>Data Scientist</v>
          </cell>
          <cell r="H25645">
            <v>45189.792210648149</v>
          </cell>
        </row>
        <row r="25646">
          <cell r="A25646" t="str">
            <v>Data Analyst</v>
          </cell>
          <cell r="H25646">
            <v>45137.00136574074</v>
          </cell>
        </row>
        <row r="25647">
          <cell r="A25647" t="str">
            <v>Data Engineer</v>
          </cell>
          <cell r="H25647">
            <v>45208.750358796293</v>
          </cell>
        </row>
        <row r="25648">
          <cell r="A25648" t="str">
            <v>Senior Data Analyst</v>
          </cell>
          <cell r="H25648">
            <v>45126.511724537027</v>
          </cell>
        </row>
        <row r="25649">
          <cell r="A25649" t="str">
            <v>Senior Data Scientist</v>
          </cell>
          <cell r="H25649">
            <v>45128.543333333328</v>
          </cell>
        </row>
        <row r="25650">
          <cell r="A25650" t="str">
            <v>Data Engineer</v>
          </cell>
          <cell r="H25650">
            <v>45126.638738425929</v>
          </cell>
        </row>
        <row r="25651">
          <cell r="A25651" t="str">
            <v>Data Engineer</v>
          </cell>
          <cell r="H25651">
            <v>44995.436215277783</v>
          </cell>
        </row>
        <row r="25652">
          <cell r="A25652" t="str">
            <v>Data Scientist</v>
          </cell>
          <cell r="H25652">
            <v>45077.585902777777</v>
          </cell>
        </row>
        <row r="25653">
          <cell r="A25653" t="str">
            <v>Data Analyst</v>
          </cell>
          <cell r="H25653">
            <v>45284.416597222233</v>
          </cell>
        </row>
        <row r="25654">
          <cell r="A25654" t="str">
            <v>Data Scientist</v>
          </cell>
          <cell r="H25654">
            <v>45079.100868055553</v>
          </cell>
        </row>
        <row r="25655">
          <cell r="A25655" t="str">
            <v>Data Analyst</v>
          </cell>
          <cell r="H25655">
            <v>45112.175150462957</v>
          </cell>
        </row>
        <row r="25656">
          <cell r="A25656" t="str">
            <v>Data Analyst</v>
          </cell>
          <cell r="H25656">
            <v>45057.667604166672</v>
          </cell>
        </row>
        <row r="25657">
          <cell r="A25657" t="str">
            <v>Data Scientist</v>
          </cell>
          <cell r="H25657">
            <v>45177.460115740738</v>
          </cell>
        </row>
        <row r="25658">
          <cell r="A25658" t="str">
            <v>Data Analyst</v>
          </cell>
          <cell r="H25658">
            <v>45008.542581018519</v>
          </cell>
        </row>
        <row r="25659">
          <cell r="A25659" t="str">
            <v>Data Scientist</v>
          </cell>
          <cell r="H25659">
            <v>44940.711956018517</v>
          </cell>
        </row>
        <row r="25660">
          <cell r="A25660" t="str">
            <v>Business Analyst</v>
          </cell>
          <cell r="H25660">
            <v>45203.459583333337</v>
          </cell>
        </row>
        <row r="25661">
          <cell r="A25661" t="str">
            <v>Senior Data Engineer</v>
          </cell>
          <cell r="H25661">
            <v>44979.411215277767</v>
          </cell>
        </row>
        <row r="25662">
          <cell r="A25662" t="str">
            <v>Data Scientist</v>
          </cell>
          <cell r="H25662">
            <v>45167.585543981477</v>
          </cell>
        </row>
        <row r="25663">
          <cell r="A25663" t="str">
            <v>Machine Learning Engineer</v>
          </cell>
          <cell r="H25663">
            <v>45123.460648148153</v>
          </cell>
        </row>
        <row r="25664">
          <cell r="A25664" t="str">
            <v>Data Analyst</v>
          </cell>
          <cell r="H25664">
            <v>45061.305914351848</v>
          </cell>
        </row>
        <row r="25665">
          <cell r="A25665" t="str">
            <v>Data Scientist</v>
          </cell>
          <cell r="H25665">
            <v>45215.005856481483</v>
          </cell>
        </row>
        <row r="25666">
          <cell r="A25666" t="str">
            <v>Senior Data Analyst</v>
          </cell>
          <cell r="H25666">
            <v>45019.833587962959</v>
          </cell>
        </row>
        <row r="25667">
          <cell r="A25667" t="str">
            <v>Data Analyst</v>
          </cell>
          <cell r="H25667">
            <v>44972.709120370368</v>
          </cell>
        </row>
        <row r="25668">
          <cell r="A25668" t="str">
            <v>Data Analyst</v>
          </cell>
          <cell r="H25668">
            <v>45041.583356481482</v>
          </cell>
        </row>
        <row r="25669">
          <cell r="A25669" t="str">
            <v>Data Scientist</v>
          </cell>
          <cell r="H25669">
            <v>44958.66542824074</v>
          </cell>
        </row>
        <row r="25670">
          <cell r="A25670" t="str">
            <v>Data Analyst</v>
          </cell>
          <cell r="H25670">
            <v>44963.833356481482</v>
          </cell>
        </row>
        <row r="25671">
          <cell r="A25671" t="str">
            <v>Data Analyst</v>
          </cell>
          <cell r="H25671">
            <v>45181.675532407397</v>
          </cell>
        </row>
        <row r="25672">
          <cell r="A25672" t="str">
            <v>Data Scientist</v>
          </cell>
          <cell r="H25672">
            <v>45121.835243055553</v>
          </cell>
        </row>
        <row r="25673">
          <cell r="A25673" t="str">
            <v>Machine Learning Engineer</v>
          </cell>
          <cell r="H25673">
            <v>45154.62767361111</v>
          </cell>
        </row>
        <row r="25674">
          <cell r="A25674" t="str">
            <v>Data Analyst</v>
          </cell>
          <cell r="H25674">
            <v>45273.460370370369</v>
          </cell>
        </row>
        <row r="25675">
          <cell r="A25675" t="str">
            <v>Software Engineer</v>
          </cell>
          <cell r="H25675">
            <v>45030.474756944437</v>
          </cell>
        </row>
        <row r="25676">
          <cell r="A25676" t="str">
            <v>Data Analyst</v>
          </cell>
          <cell r="H25676">
            <v>45129.583784722221</v>
          </cell>
        </row>
        <row r="25677">
          <cell r="A25677" t="str">
            <v>Data Engineer</v>
          </cell>
          <cell r="H25677">
            <v>45231.753310185188</v>
          </cell>
        </row>
        <row r="25678">
          <cell r="A25678" t="str">
            <v>Data Scientist</v>
          </cell>
          <cell r="H25678">
            <v>44967.857361111113</v>
          </cell>
        </row>
        <row r="25679">
          <cell r="A25679" t="str">
            <v>Data Scientist</v>
          </cell>
          <cell r="H25679">
            <v>44985.521053240736</v>
          </cell>
        </row>
        <row r="25680">
          <cell r="A25680" t="str">
            <v>Senior Data Scientist</v>
          </cell>
          <cell r="H25680">
            <v>45026.476423611108</v>
          </cell>
        </row>
        <row r="25681">
          <cell r="A25681" t="str">
            <v>Senior Data Scientist</v>
          </cell>
          <cell r="H25681">
            <v>44933.168958333343</v>
          </cell>
        </row>
        <row r="25682">
          <cell r="A25682" t="str">
            <v>Senior Data Engineer</v>
          </cell>
          <cell r="H25682">
            <v>45116.995462962957</v>
          </cell>
        </row>
        <row r="25683">
          <cell r="A25683" t="str">
            <v>Business Analyst</v>
          </cell>
          <cell r="H25683">
            <v>45195.751284722217</v>
          </cell>
        </row>
        <row r="25684">
          <cell r="A25684" t="str">
            <v>Data Analyst</v>
          </cell>
          <cell r="H25684">
            <v>44951.042962962973</v>
          </cell>
        </row>
        <row r="25685">
          <cell r="A25685" t="str">
            <v>Senior Data Analyst</v>
          </cell>
          <cell r="H25685">
            <v>45277.250034722223</v>
          </cell>
        </row>
        <row r="25686">
          <cell r="A25686" t="str">
            <v>Data Scientist</v>
          </cell>
          <cell r="H25686">
            <v>45177.002303240741</v>
          </cell>
        </row>
        <row r="25687">
          <cell r="A25687" t="str">
            <v>Machine Learning Engineer</v>
          </cell>
          <cell r="H25687">
            <v>44938.490266203713</v>
          </cell>
        </row>
        <row r="25688">
          <cell r="A25688" t="str">
            <v>Data Analyst</v>
          </cell>
          <cell r="H25688">
            <v>44983.541944444441</v>
          </cell>
        </row>
        <row r="25689">
          <cell r="A25689" t="str">
            <v>Data Analyst</v>
          </cell>
          <cell r="H25689">
            <v>45184.959247685183</v>
          </cell>
        </row>
        <row r="25690">
          <cell r="A25690" t="str">
            <v>Data Scientist</v>
          </cell>
          <cell r="H25690">
            <v>45063.293194444443</v>
          </cell>
        </row>
        <row r="25691">
          <cell r="A25691" t="str">
            <v>Data Analyst</v>
          </cell>
          <cell r="H25691">
            <v>45114.70925925926</v>
          </cell>
        </row>
        <row r="25692">
          <cell r="A25692" t="str">
            <v>Data Engineer</v>
          </cell>
          <cell r="H25692">
            <v>45141.875590277778</v>
          </cell>
        </row>
        <row r="25693">
          <cell r="A25693" t="str">
            <v>Data Scientist</v>
          </cell>
          <cell r="H25693">
            <v>45122.585231481477</v>
          </cell>
        </row>
        <row r="25694">
          <cell r="A25694" t="str">
            <v>Data Scientist</v>
          </cell>
          <cell r="H25694">
            <v>45071.007141203707</v>
          </cell>
        </row>
        <row r="25695">
          <cell r="A25695" t="str">
            <v>Data Analyst</v>
          </cell>
          <cell r="H25695">
            <v>45126.417361111111</v>
          </cell>
        </row>
        <row r="25696">
          <cell r="A25696" t="str">
            <v>Data Engineer</v>
          </cell>
          <cell r="H25696">
            <v>45152.424293981479</v>
          </cell>
        </row>
        <row r="25697">
          <cell r="A25697" t="str">
            <v>Data Scientist</v>
          </cell>
          <cell r="H25697">
            <v>44944.667974537027</v>
          </cell>
        </row>
        <row r="25698">
          <cell r="A25698" t="str">
            <v>Data Analyst</v>
          </cell>
          <cell r="H25698">
            <v>45132.583391203712</v>
          </cell>
        </row>
        <row r="25699">
          <cell r="A25699" t="str">
            <v>Data Scientist</v>
          </cell>
          <cell r="H25699">
            <v>45200.252604166657</v>
          </cell>
        </row>
        <row r="25700">
          <cell r="A25700" t="str">
            <v>Senior Data Scientist</v>
          </cell>
          <cell r="H25700">
            <v>45224.815069444441</v>
          </cell>
        </row>
        <row r="25701">
          <cell r="A25701" t="str">
            <v>Machine Learning Engineer</v>
          </cell>
          <cell r="H25701">
            <v>45254.376261574071</v>
          </cell>
        </row>
        <row r="25702">
          <cell r="A25702" t="str">
            <v>Data Analyst</v>
          </cell>
          <cell r="H25702">
            <v>45044.50104166667</v>
          </cell>
        </row>
        <row r="25703">
          <cell r="A25703" t="str">
            <v>Senior Data Analyst</v>
          </cell>
          <cell r="H25703">
            <v>45063.791875000003</v>
          </cell>
        </row>
        <row r="25704">
          <cell r="A25704" t="str">
            <v>Data Analyst</v>
          </cell>
          <cell r="H25704">
            <v>45055.875069444453</v>
          </cell>
        </row>
        <row r="25705">
          <cell r="A25705" t="str">
            <v>Data Analyst</v>
          </cell>
          <cell r="H25705">
            <v>44949.000821759262</v>
          </cell>
        </row>
        <row r="25706">
          <cell r="A25706" t="str">
            <v>Data Analyst</v>
          </cell>
          <cell r="H25706">
            <v>45212.917500000003</v>
          </cell>
        </row>
        <row r="25707">
          <cell r="A25707" t="str">
            <v>Data Analyst</v>
          </cell>
          <cell r="H25707">
            <v>44980.626574074071</v>
          </cell>
        </row>
        <row r="25708">
          <cell r="A25708" t="str">
            <v>Data Analyst</v>
          </cell>
          <cell r="H25708">
            <v>44953.966284722221</v>
          </cell>
        </row>
        <row r="25709">
          <cell r="A25709" t="str">
            <v>Data Engineer</v>
          </cell>
          <cell r="H25709">
            <v>45100.73028935185</v>
          </cell>
        </row>
        <row r="25710">
          <cell r="A25710" t="str">
            <v>Data Analyst</v>
          </cell>
          <cell r="H25710">
            <v>45062.875069444453</v>
          </cell>
        </row>
        <row r="25711">
          <cell r="A25711" t="str">
            <v>Data Analyst</v>
          </cell>
          <cell r="H25711">
            <v>45083.667268518519</v>
          </cell>
        </row>
        <row r="25712">
          <cell r="A25712" t="str">
            <v>Data Scientist</v>
          </cell>
          <cell r="H25712">
            <v>44932.127557870372</v>
          </cell>
        </row>
        <row r="25713">
          <cell r="A25713" t="str">
            <v>Data Engineer</v>
          </cell>
          <cell r="H25713">
            <v>45013.727951388893</v>
          </cell>
        </row>
        <row r="25714">
          <cell r="A25714" t="str">
            <v>Senior Data Scientist</v>
          </cell>
          <cell r="H25714">
            <v>45146.462245370371</v>
          </cell>
        </row>
        <row r="25715">
          <cell r="A25715" t="str">
            <v>Business Analyst</v>
          </cell>
          <cell r="H25715">
            <v>45180.626446759263</v>
          </cell>
        </row>
        <row r="25716">
          <cell r="A25716" t="str">
            <v>Data Analyst</v>
          </cell>
          <cell r="H25716">
            <v>45058.668078703697</v>
          </cell>
        </row>
        <row r="25717">
          <cell r="A25717" t="str">
            <v>Data Scientist</v>
          </cell>
          <cell r="H25717">
            <v>45187.987592592603</v>
          </cell>
        </row>
        <row r="25718">
          <cell r="A25718" t="str">
            <v>Data Analyst</v>
          </cell>
          <cell r="H25718">
            <v>45097.583599537043</v>
          </cell>
        </row>
        <row r="25719">
          <cell r="A25719" t="str">
            <v>Data Engineer</v>
          </cell>
          <cell r="H25719">
            <v>45202.960752314822</v>
          </cell>
        </row>
        <row r="25720">
          <cell r="A25720" t="str">
            <v>Business Analyst</v>
          </cell>
          <cell r="H25720">
            <v>45138.750925925917</v>
          </cell>
        </row>
        <row r="25721">
          <cell r="A25721" t="str">
            <v>Data Analyst</v>
          </cell>
          <cell r="H25721">
            <v>45282.459016203713</v>
          </cell>
        </row>
        <row r="25722">
          <cell r="A25722" t="str">
            <v>Senior Data Scientist</v>
          </cell>
          <cell r="H25722">
            <v>45086.252824074072</v>
          </cell>
        </row>
        <row r="25723">
          <cell r="A25723" t="str">
            <v>Senior Data Analyst</v>
          </cell>
          <cell r="H25723">
            <v>45287.625011574077</v>
          </cell>
        </row>
        <row r="25724">
          <cell r="A25724" t="str">
            <v>Senior Data Analyst</v>
          </cell>
          <cell r="H25724">
            <v>45142.001006944447</v>
          </cell>
        </row>
        <row r="25725">
          <cell r="A25725" t="str">
            <v>Data Analyst</v>
          </cell>
          <cell r="H25725">
            <v>45002.41684027778</v>
          </cell>
        </row>
        <row r="25726">
          <cell r="A25726" t="str">
            <v>Data Scientist</v>
          </cell>
          <cell r="H25726">
            <v>45187.98741898148</v>
          </cell>
        </row>
        <row r="25727">
          <cell r="A25727" t="str">
            <v>Data Analyst</v>
          </cell>
          <cell r="H25727">
            <v>45278.375381944446</v>
          </cell>
        </row>
        <row r="25728">
          <cell r="A25728" t="str">
            <v>Data Engineer</v>
          </cell>
          <cell r="H25728">
            <v>45031.525995370372</v>
          </cell>
        </row>
        <row r="25729">
          <cell r="A25729" t="str">
            <v>Data Engineer</v>
          </cell>
          <cell r="H25729">
            <v>45126.423298611109</v>
          </cell>
        </row>
        <row r="25730">
          <cell r="A25730" t="str">
            <v>Data Scientist</v>
          </cell>
          <cell r="H25730">
            <v>44964.586712962962</v>
          </cell>
        </row>
        <row r="25731">
          <cell r="A25731" t="str">
            <v>Data Analyst</v>
          </cell>
          <cell r="H25731">
            <v>44940.002002314817</v>
          </cell>
        </row>
        <row r="25732">
          <cell r="A25732" t="str">
            <v>Data Analyst</v>
          </cell>
          <cell r="H25732">
            <v>44944.708518518521</v>
          </cell>
        </row>
        <row r="25733">
          <cell r="A25733" t="str">
            <v>Data Scientist</v>
          </cell>
          <cell r="H25733">
            <v>44928.253807870373</v>
          </cell>
        </row>
        <row r="25734">
          <cell r="A25734" t="str">
            <v>Business Analyst</v>
          </cell>
          <cell r="H25734">
            <v>45167.294270833343</v>
          </cell>
        </row>
        <row r="25735">
          <cell r="A25735" t="str">
            <v>Data Analyst</v>
          </cell>
          <cell r="H25735">
            <v>45127.793124999997</v>
          </cell>
        </row>
        <row r="25736">
          <cell r="A25736" t="str">
            <v>Senior Data Scientist</v>
          </cell>
          <cell r="H25736">
            <v>45187.987511574072</v>
          </cell>
        </row>
        <row r="25737">
          <cell r="A25737" t="str">
            <v>Senior Data Scientist</v>
          </cell>
          <cell r="H25737">
            <v>45149.251446759263</v>
          </cell>
        </row>
        <row r="25738">
          <cell r="A25738" t="str">
            <v>Senior Data Scientist</v>
          </cell>
          <cell r="H25738">
            <v>45146.419409722221</v>
          </cell>
        </row>
        <row r="25739">
          <cell r="A25739" t="str">
            <v>Business Analyst</v>
          </cell>
          <cell r="H25739">
            <v>45125.875868055547</v>
          </cell>
        </row>
        <row r="25740">
          <cell r="A25740" t="str">
            <v>Data Scientist</v>
          </cell>
          <cell r="H25740">
            <v>45077.294861111113</v>
          </cell>
        </row>
        <row r="25741">
          <cell r="A25741" t="str">
            <v>Data Analyst</v>
          </cell>
          <cell r="H25741">
            <v>44936.888171296298</v>
          </cell>
        </row>
        <row r="25742">
          <cell r="A25742" t="str">
            <v>Data Analyst</v>
          </cell>
          <cell r="H25742">
            <v>45047.708391203712</v>
          </cell>
        </row>
        <row r="25743">
          <cell r="A25743" t="str">
            <v>Data Scientist</v>
          </cell>
          <cell r="H25743">
            <v>45274.019131944442</v>
          </cell>
        </row>
        <row r="25744">
          <cell r="A25744" t="str">
            <v>Data Scientist</v>
          </cell>
          <cell r="H25744">
            <v>45159.753564814811</v>
          </cell>
        </row>
        <row r="25745">
          <cell r="A25745" t="str">
            <v>Data Analyst</v>
          </cell>
          <cell r="H25745">
            <v>45168.167083333326</v>
          </cell>
        </row>
        <row r="25746">
          <cell r="A25746" t="str">
            <v>Data Scientist</v>
          </cell>
          <cell r="H25746">
            <v>45071.40357638889</v>
          </cell>
        </row>
        <row r="25747">
          <cell r="A25747" t="str">
            <v>Data Scientist</v>
          </cell>
          <cell r="H25747">
            <v>45117.698692129627</v>
          </cell>
        </row>
        <row r="25748">
          <cell r="A25748" t="str">
            <v>Data Scientist</v>
          </cell>
          <cell r="H25748">
            <v>45007.012731481482</v>
          </cell>
        </row>
        <row r="25749">
          <cell r="A25749" t="str">
            <v>Data Analyst</v>
          </cell>
          <cell r="H25749">
            <v>44955.001319444447</v>
          </cell>
        </row>
        <row r="25750">
          <cell r="A25750" t="str">
            <v>Data Scientist</v>
          </cell>
          <cell r="H25750">
            <v>45191.586377314823</v>
          </cell>
        </row>
        <row r="25751">
          <cell r="A25751" t="str">
            <v>Data Scientist</v>
          </cell>
          <cell r="H25751">
            <v>45222.709745370368</v>
          </cell>
        </row>
        <row r="25752">
          <cell r="A25752" t="str">
            <v>Data Scientist</v>
          </cell>
          <cell r="H25752">
            <v>44933.668032407397</v>
          </cell>
        </row>
        <row r="25753">
          <cell r="A25753" t="str">
            <v>Data Analyst</v>
          </cell>
          <cell r="H25753">
            <v>45036.833993055552</v>
          </cell>
        </row>
        <row r="25754">
          <cell r="A25754" t="str">
            <v>Data Analyst</v>
          </cell>
          <cell r="H25754">
            <v>45169.458958333344</v>
          </cell>
        </row>
        <row r="25755">
          <cell r="A25755" t="str">
            <v>Data Scientist</v>
          </cell>
          <cell r="H25755">
            <v>45106.335590277777</v>
          </cell>
        </row>
        <row r="25756">
          <cell r="A25756" t="str">
            <v>Data Analyst</v>
          </cell>
          <cell r="H25756">
            <v>45197.750578703701</v>
          </cell>
        </row>
        <row r="25757">
          <cell r="A25757" t="str">
            <v>Data Scientist</v>
          </cell>
          <cell r="H25757">
            <v>45169.545532407406</v>
          </cell>
        </row>
        <row r="25758">
          <cell r="A25758" t="str">
            <v>Data Analyst</v>
          </cell>
          <cell r="H25758">
            <v>45196.917280092603</v>
          </cell>
        </row>
        <row r="25759">
          <cell r="A25759" t="str">
            <v>Data Analyst</v>
          </cell>
          <cell r="H25759">
            <v>45058.04283564815</v>
          </cell>
        </row>
        <row r="25760">
          <cell r="A25760" t="str">
            <v>Data Analyst</v>
          </cell>
          <cell r="H25760">
            <v>45253.354791666658</v>
          </cell>
        </row>
        <row r="25761">
          <cell r="A25761" t="str">
            <v>Machine Learning Engineer</v>
          </cell>
          <cell r="H25761">
            <v>45085.641759259262</v>
          </cell>
        </row>
        <row r="25762">
          <cell r="A25762" t="str">
            <v>Data Analyst</v>
          </cell>
          <cell r="H25762">
            <v>45061.541863425933</v>
          </cell>
        </row>
        <row r="25763">
          <cell r="A25763" t="str">
            <v>Data Analyst</v>
          </cell>
          <cell r="H25763">
            <v>44974.709456018521</v>
          </cell>
        </row>
        <row r="25764">
          <cell r="A25764" t="str">
            <v>Senior Data Scientist</v>
          </cell>
          <cell r="H25764">
            <v>45274.460231481477</v>
          </cell>
        </row>
        <row r="25765">
          <cell r="A25765" t="str">
            <v>Data Analyst</v>
          </cell>
          <cell r="H25765">
            <v>45066.335381944453</v>
          </cell>
        </row>
        <row r="25766">
          <cell r="A25766" t="str">
            <v>Senior Data Engineer</v>
          </cell>
          <cell r="H25766">
            <v>45156.923171296286</v>
          </cell>
        </row>
        <row r="25767">
          <cell r="A25767" t="str">
            <v>Data Analyst</v>
          </cell>
          <cell r="H25767">
            <v>44934.833391203712</v>
          </cell>
        </row>
        <row r="25768">
          <cell r="A25768" t="str">
            <v>Data Analyst</v>
          </cell>
          <cell r="H25768">
            <v>44994.375011574077</v>
          </cell>
        </row>
        <row r="25769">
          <cell r="A25769" t="str">
            <v>Data Analyst</v>
          </cell>
          <cell r="H25769">
            <v>45114.833749999998</v>
          </cell>
        </row>
        <row r="25770">
          <cell r="A25770" t="str">
            <v>Data Analyst</v>
          </cell>
          <cell r="H25770">
            <v>44934.125381944446</v>
          </cell>
        </row>
        <row r="25771">
          <cell r="A25771" t="str">
            <v>Data Analyst</v>
          </cell>
          <cell r="H25771">
            <v>44966.667534722219</v>
          </cell>
        </row>
        <row r="25772">
          <cell r="A25772" t="str">
            <v>Data Analyst</v>
          </cell>
          <cell r="H25772">
            <v>44972.634918981479</v>
          </cell>
        </row>
        <row r="25773">
          <cell r="A25773" t="str">
            <v>Data Analyst</v>
          </cell>
          <cell r="H25773">
            <v>45209.960775462961</v>
          </cell>
        </row>
        <row r="25774">
          <cell r="A25774" t="str">
            <v>Senior Data Engineer</v>
          </cell>
          <cell r="H25774">
            <v>44946.541365740741</v>
          </cell>
        </row>
        <row r="25775">
          <cell r="A25775" t="str">
            <v>Software Engineer</v>
          </cell>
          <cell r="H25775">
            <v>45247.919108796297</v>
          </cell>
        </row>
        <row r="25776">
          <cell r="A25776" t="str">
            <v>Data Scientist</v>
          </cell>
          <cell r="H25776">
            <v>45194.294432870367</v>
          </cell>
        </row>
        <row r="25777">
          <cell r="A25777" t="str">
            <v>Data Analyst</v>
          </cell>
          <cell r="H25777">
            <v>45024.625439814823</v>
          </cell>
        </row>
        <row r="25778">
          <cell r="A25778" t="str">
            <v>Data Scientist</v>
          </cell>
          <cell r="H25778">
            <v>45011.835925925923</v>
          </cell>
        </row>
        <row r="25779">
          <cell r="A25779" t="str">
            <v>Data Analyst</v>
          </cell>
          <cell r="H25779">
            <v>45080.417442129627</v>
          </cell>
        </row>
        <row r="25780">
          <cell r="A25780" t="str">
            <v>Data Analyst</v>
          </cell>
          <cell r="H25780">
            <v>45167.708715277768</v>
          </cell>
        </row>
        <row r="25781">
          <cell r="A25781" t="str">
            <v>Data Analyst</v>
          </cell>
          <cell r="H25781">
            <v>45232.751157407409</v>
          </cell>
        </row>
        <row r="25782">
          <cell r="A25782" t="str">
            <v>Business Analyst</v>
          </cell>
          <cell r="H25782">
            <v>44995.638333333343</v>
          </cell>
        </row>
        <row r="25783">
          <cell r="A25783" t="str">
            <v>Data Engineer</v>
          </cell>
          <cell r="H25783">
            <v>45133.531805555547</v>
          </cell>
        </row>
        <row r="25784">
          <cell r="A25784" t="str">
            <v>Data Analyst</v>
          </cell>
          <cell r="H25784">
            <v>45155.418020833327</v>
          </cell>
        </row>
        <row r="25785">
          <cell r="A25785" t="str">
            <v>Data Engineer</v>
          </cell>
          <cell r="H25785">
            <v>45266.252800925933</v>
          </cell>
        </row>
        <row r="25786">
          <cell r="A25786" t="str">
            <v>Business Analyst</v>
          </cell>
          <cell r="H25786">
            <v>45233.417557870373</v>
          </cell>
        </row>
        <row r="25787">
          <cell r="A25787" t="str">
            <v>Data Analyst</v>
          </cell>
          <cell r="H25787">
            <v>44985.669363425928</v>
          </cell>
        </row>
        <row r="25788">
          <cell r="A25788" t="str">
            <v>Senior Data Analyst</v>
          </cell>
          <cell r="H25788">
            <v>45156.250833333332</v>
          </cell>
        </row>
        <row r="25789">
          <cell r="A25789" t="str">
            <v>Data Analyst</v>
          </cell>
          <cell r="H25789">
            <v>45241.376192129632</v>
          </cell>
        </row>
        <row r="25790">
          <cell r="A25790" t="str">
            <v>Data Analyst</v>
          </cell>
          <cell r="H25790">
            <v>45220.875497685192</v>
          </cell>
        </row>
        <row r="25791">
          <cell r="A25791" t="str">
            <v>Data Engineer</v>
          </cell>
          <cell r="H25791">
            <v>45104.612962962958</v>
          </cell>
        </row>
        <row r="25792">
          <cell r="A25792" t="str">
            <v>Software Engineer</v>
          </cell>
          <cell r="H25792">
            <v>45002.649050925917</v>
          </cell>
        </row>
        <row r="25793">
          <cell r="A25793" t="str">
            <v>Data Scientist</v>
          </cell>
          <cell r="H25793">
            <v>45083.000162037039</v>
          </cell>
        </row>
        <row r="25794">
          <cell r="A25794" t="str">
            <v>Data Scientist</v>
          </cell>
          <cell r="H25794">
            <v>45118.631631944438</v>
          </cell>
        </row>
        <row r="25795">
          <cell r="A25795" t="str">
            <v>Data Scientist</v>
          </cell>
          <cell r="H25795">
            <v>45012.871932870366</v>
          </cell>
        </row>
        <row r="25796">
          <cell r="A25796" t="str">
            <v>Data Scientist</v>
          </cell>
          <cell r="H25796">
            <v>45034.585694444453</v>
          </cell>
        </row>
        <row r="25797">
          <cell r="A25797" t="str">
            <v>Data Analyst</v>
          </cell>
          <cell r="H25797">
            <v>45239.666851851849</v>
          </cell>
        </row>
        <row r="25798">
          <cell r="A25798" t="str">
            <v>Data Engineer</v>
          </cell>
          <cell r="H25798">
            <v>44938.340358796297</v>
          </cell>
        </row>
        <row r="25799">
          <cell r="A25799" t="str">
            <v>Senior Data Analyst</v>
          </cell>
          <cell r="H25799">
            <v>45214.708414351851</v>
          </cell>
        </row>
        <row r="25800">
          <cell r="A25800" t="str">
            <v>Data Engineer</v>
          </cell>
          <cell r="H25800">
            <v>45237.341261574067</v>
          </cell>
        </row>
        <row r="25801">
          <cell r="A25801" t="str">
            <v>Business Analyst</v>
          </cell>
          <cell r="H25801">
            <v>44977.708449074067</v>
          </cell>
        </row>
        <row r="25802">
          <cell r="A25802" t="str">
            <v>Data Scientist</v>
          </cell>
          <cell r="H25802">
            <v>45094.293402777781</v>
          </cell>
        </row>
        <row r="25803">
          <cell r="A25803" t="str">
            <v>Data Scientist</v>
          </cell>
          <cell r="H25803">
            <v>45180.96875</v>
          </cell>
        </row>
        <row r="25804">
          <cell r="A25804" t="str">
            <v>Data Analyst</v>
          </cell>
          <cell r="H25804">
            <v>45020.708472222221</v>
          </cell>
        </row>
        <row r="25805">
          <cell r="A25805" t="str">
            <v>Data Scientist</v>
          </cell>
          <cell r="H25805">
            <v>44956.471736111111</v>
          </cell>
        </row>
        <row r="25806">
          <cell r="A25806" t="str">
            <v>Data Scientist</v>
          </cell>
          <cell r="H25806">
            <v>45091.75105324074</v>
          </cell>
        </row>
        <row r="25807">
          <cell r="A25807" t="str">
            <v>Data Analyst</v>
          </cell>
          <cell r="H25807">
            <v>45056.791956018518</v>
          </cell>
        </row>
        <row r="25808">
          <cell r="A25808" t="str">
            <v>Senior Data Analyst</v>
          </cell>
          <cell r="H25808">
            <v>45019.668402777781</v>
          </cell>
        </row>
        <row r="25809">
          <cell r="A25809" t="str">
            <v>Data Engineer</v>
          </cell>
          <cell r="H25809">
            <v>45008.713472222233</v>
          </cell>
        </row>
        <row r="25810">
          <cell r="A25810" t="str">
            <v>Data Scientist</v>
          </cell>
          <cell r="H25810">
            <v>45001.65252314815</v>
          </cell>
        </row>
        <row r="25811">
          <cell r="A25811" t="str">
            <v>Data Scientist</v>
          </cell>
          <cell r="H25811">
            <v>45046.668726851851</v>
          </cell>
        </row>
        <row r="25812">
          <cell r="A25812" t="str">
            <v>Data Engineer</v>
          </cell>
          <cell r="H25812">
            <v>45028.724004629628</v>
          </cell>
        </row>
        <row r="25813">
          <cell r="A25813" t="str">
            <v>Business Analyst</v>
          </cell>
          <cell r="H25813">
            <v>45257.850925925923</v>
          </cell>
        </row>
        <row r="25814">
          <cell r="A25814" t="str">
            <v>Data Analyst</v>
          </cell>
          <cell r="H25814">
            <v>45226.417187500003</v>
          </cell>
        </row>
        <row r="25815">
          <cell r="A25815" t="str">
            <v>Data Scientist</v>
          </cell>
          <cell r="H25815">
            <v>44960.879675925928</v>
          </cell>
        </row>
        <row r="25816">
          <cell r="A25816" t="str">
            <v>Data Scientist</v>
          </cell>
          <cell r="H25816">
            <v>45136.345092592594</v>
          </cell>
        </row>
        <row r="25817">
          <cell r="A25817" t="str">
            <v>Software Engineer</v>
          </cell>
          <cell r="H25817">
            <v>44970.561585648153</v>
          </cell>
        </row>
        <row r="25818">
          <cell r="A25818" t="str">
            <v>Data Analyst</v>
          </cell>
          <cell r="H25818">
            <v>44940.168796296297</v>
          </cell>
        </row>
        <row r="25819">
          <cell r="A25819" t="str">
            <v>Data Analyst</v>
          </cell>
          <cell r="H25819">
            <v>45230.528148148151</v>
          </cell>
        </row>
        <row r="25820">
          <cell r="A25820" t="str">
            <v>Senior Data Scientist</v>
          </cell>
          <cell r="H25820">
            <v>44929.981562499997</v>
          </cell>
        </row>
        <row r="25821">
          <cell r="A25821" t="str">
            <v>Senior Data Scientist</v>
          </cell>
          <cell r="H25821">
            <v>45119.66915509259</v>
          </cell>
        </row>
        <row r="25822">
          <cell r="A25822" t="str">
            <v>Data Analyst</v>
          </cell>
          <cell r="H25822">
            <v>45219.086261574077</v>
          </cell>
        </row>
        <row r="25823">
          <cell r="A25823" t="str">
            <v>Machine Learning Engineer</v>
          </cell>
          <cell r="H25823">
            <v>45162.445</v>
          </cell>
        </row>
        <row r="25824">
          <cell r="A25824" t="str">
            <v>Data Engineer</v>
          </cell>
          <cell r="H25824">
            <v>45190.461458333331</v>
          </cell>
        </row>
        <row r="25825">
          <cell r="A25825" t="str">
            <v>Data Engineer</v>
          </cell>
          <cell r="H25825">
            <v>45105.441747685189</v>
          </cell>
        </row>
        <row r="25826">
          <cell r="A25826" t="str">
            <v>Data Scientist</v>
          </cell>
          <cell r="H25826">
            <v>45223.29409722222</v>
          </cell>
        </row>
        <row r="25827">
          <cell r="A25827" t="str">
            <v>Data Analyst</v>
          </cell>
          <cell r="H25827">
            <v>45268.292974537027</v>
          </cell>
        </row>
        <row r="25828">
          <cell r="A25828" t="str">
            <v>Software Engineer</v>
          </cell>
          <cell r="H25828">
            <v>44971.428564814807</v>
          </cell>
        </row>
        <row r="25829">
          <cell r="A25829" t="str">
            <v>Senior Data Analyst</v>
          </cell>
          <cell r="H25829">
            <v>45247.750868055547</v>
          </cell>
        </row>
        <row r="25830">
          <cell r="A25830" t="str">
            <v>Data Scientist</v>
          </cell>
          <cell r="H25830">
            <v>45245.254074074073</v>
          </cell>
        </row>
        <row r="25831">
          <cell r="A25831" t="str">
            <v>Data Scientist</v>
          </cell>
          <cell r="H25831">
            <v>45099.375393518523</v>
          </cell>
        </row>
        <row r="25832">
          <cell r="A25832" t="str">
            <v>Data Analyst</v>
          </cell>
          <cell r="H25832">
            <v>45005.875081018523</v>
          </cell>
        </row>
        <row r="25833">
          <cell r="A25833" t="str">
            <v>Data Scientist</v>
          </cell>
          <cell r="H25833">
            <v>45048.710844907408</v>
          </cell>
        </row>
        <row r="25834">
          <cell r="A25834" t="str">
            <v>Data Scientist</v>
          </cell>
          <cell r="H25834">
            <v>45013.796932870369</v>
          </cell>
        </row>
        <row r="25835">
          <cell r="A25835" t="str">
            <v>Machine Learning Engineer</v>
          </cell>
          <cell r="H25835">
            <v>45138.627754629633</v>
          </cell>
        </row>
        <row r="25836">
          <cell r="A25836" t="str">
            <v>Data Analyst</v>
          </cell>
          <cell r="H25836">
            <v>45056.626273148147</v>
          </cell>
        </row>
        <row r="25837">
          <cell r="A25837" t="str">
            <v>Data Scientist</v>
          </cell>
          <cell r="H25837">
            <v>45005.712337962963</v>
          </cell>
        </row>
        <row r="25838">
          <cell r="A25838" t="str">
            <v>Senior Data Scientist</v>
          </cell>
          <cell r="H25838">
            <v>45015.461030092592</v>
          </cell>
        </row>
        <row r="25839">
          <cell r="A25839" t="str">
            <v>Data Scientist</v>
          </cell>
          <cell r="H25839">
            <v>44965.461805555547</v>
          </cell>
        </row>
        <row r="25840">
          <cell r="A25840" t="str">
            <v>Data Analyst</v>
          </cell>
          <cell r="H25840">
            <v>45093.33357638889</v>
          </cell>
        </row>
        <row r="25841">
          <cell r="A25841" t="str">
            <v>Data Analyst</v>
          </cell>
          <cell r="H25841">
            <v>45104.709548611107</v>
          </cell>
        </row>
        <row r="25842">
          <cell r="A25842" t="str">
            <v>Data Analyst</v>
          </cell>
          <cell r="H25842">
            <v>44951.666701388887</v>
          </cell>
        </row>
        <row r="25843">
          <cell r="A25843" t="str">
            <v>Business Analyst</v>
          </cell>
          <cell r="H25843">
            <v>45180.6250462963</v>
          </cell>
        </row>
        <row r="25844">
          <cell r="A25844" t="str">
            <v>Data Analyst</v>
          </cell>
          <cell r="H25844">
            <v>44988.376377314817</v>
          </cell>
        </row>
        <row r="25845">
          <cell r="A25845" t="str">
            <v>Data Analyst</v>
          </cell>
          <cell r="H25845">
            <v>44963.500763888893</v>
          </cell>
        </row>
        <row r="25846">
          <cell r="A25846" t="str">
            <v>Data Analyst</v>
          </cell>
          <cell r="H25846">
            <v>44985.54173611111</v>
          </cell>
        </row>
        <row r="25847">
          <cell r="A25847" t="str">
            <v>Data Analyst</v>
          </cell>
          <cell r="H25847">
            <v>44929.810995370368</v>
          </cell>
        </row>
        <row r="25848">
          <cell r="A25848" t="str">
            <v>Data Scientist</v>
          </cell>
          <cell r="H25848">
            <v>45273.510740740741</v>
          </cell>
        </row>
        <row r="25849">
          <cell r="A25849" t="str">
            <v>Data Scientist</v>
          </cell>
          <cell r="H25849">
            <v>45077.751631944448</v>
          </cell>
        </row>
        <row r="25850">
          <cell r="A25850" t="str">
            <v>Data Engineer</v>
          </cell>
          <cell r="H25850">
            <v>45159.906041666669</v>
          </cell>
        </row>
        <row r="25851">
          <cell r="A25851" t="str">
            <v>Senior Data Engineer</v>
          </cell>
          <cell r="H25851">
            <v>45155.63517361111</v>
          </cell>
        </row>
        <row r="25852">
          <cell r="A25852" t="str">
            <v>Data Analyst</v>
          </cell>
          <cell r="H25852">
            <v>45225.791932870372</v>
          </cell>
        </row>
        <row r="25853">
          <cell r="A25853" t="str">
            <v>Data Scientist</v>
          </cell>
          <cell r="H25853">
            <v>45105.295439814807</v>
          </cell>
        </row>
        <row r="25854">
          <cell r="A25854" t="str">
            <v>Data Engineer</v>
          </cell>
          <cell r="H25854">
            <v>45178.919050925928</v>
          </cell>
        </row>
        <row r="25855">
          <cell r="A25855" t="str">
            <v>Data Analyst</v>
          </cell>
          <cell r="H25855">
            <v>45009.753634259258</v>
          </cell>
        </row>
        <row r="25856">
          <cell r="A25856" t="str">
            <v>Data Engineer</v>
          </cell>
          <cell r="H25856">
            <v>45148.925486111111</v>
          </cell>
        </row>
        <row r="25857">
          <cell r="A25857" t="str">
            <v>Data Analyst</v>
          </cell>
          <cell r="H25857">
            <v>45124.464085648149</v>
          </cell>
        </row>
        <row r="25858">
          <cell r="A25858" t="str">
            <v>Data Scientist</v>
          </cell>
          <cell r="H25858">
            <v>45282.463877314818</v>
          </cell>
        </row>
        <row r="25859">
          <cell r="A25859" t="str">
            <v>Data Scientist</v>
          </cell>
          <cell r="H25859">
            <v>45258.876793981479</v>
          </cell>
        </row>
        <row r="25860">
          <cell r="A25860" t="str">
            <v>Business Analyst</v>
          </cell>
          <cell r="H25860">
            <v>45217.70890046296</v>
          </cell>
        </row>
        <row r="25861">
          <cell r="A25861" t="str">
            <v>Data Analyst</v>
          </cell>
          <cell r="H25861">
            <v>45225.834351851852</v>
          </cell>
        </row>
        <row r="25862">
          <cell r="A25862" t="str">
            <v>Data Scientist</v>
          </cell>
          <cell r="H25862">
            <v>45179.398252314822</v>
          </cell>
        </row>
        <row r="25863">
          <cell r="A25863" t="str">
            <v>Data Analyst</v>
          </cell>
          <cell r="H25863">
            <v>44966.976550925923</v>
          </cell>
        </row>
        <row r="25864">
          <cell r="A25864" t="str">
            <v>Senior Data Scientist</v>
          </cell>
          <cell r="H25864">
            <v>45106.918726851851</v>
          </cell>
        </row>
        <row r="25865">
          <cell r="A25865" t="str">
            <v>Data Scientist</v>
          </cell>
          <cell r="H25865">
            <v>44979.335150462961</v>
          </cell>
        </row>
        <row r="25866">
          <cell r="A25866" t="str">
            <v>Data Scientist</v>
          </cell>
          <cell r="H25866">
            <v>45048.793888888889</v>
          </cell>
        </row>
        <row r="25867">
          <cell r="A25867" t="str">
            <v>Data Scientist</v>
          </cell>
          <cell r="H25867">
            <v>45149.375659722216</v>
          </cell>
        </row>
        <row r="25868">
          <cell r="A25868" t="str">
            <v>Data Scientist</v>
          </cell>
          <cell r="H25868">
            <v>45057.860555555562</v>
          </cell>
        </row>
        <row r="25869">
          <cell r="A25869" t="str">
            <v>Data Analyst</v>
          </cell>
          <cell r="H25869">
            <v>45167.839108796303</v>
          </cell>
        </row>
        <row r="25870">
          <cell r="A25870" t="str">
            <v>Data Scientist</v>
          </cell>
          <cell r="H25870">
            <v>45154.460925925923</v>
          </cell>
        </row>
        <row r="25871">
          <cell r="A25871" t="str">
            <v>Data Analyst</v>
          </cell>
          <cell r="H25871">
            <v>45082.792511574073</v>
          </cell>
        </row>
        <row r="25872">
          <cell r="A25872" t="str">
            <v>Senior Data Scientist</v>
          </cell>
          <cell r="H25872">
            <v>45001.672256944446</v>
          </cell>
        </row>
        <row r="25873">
          <cell r="A25873" t="str">
            <v>Data Scientist</v>
          </cell>
          <cell r="H25873">
            <v>45008.753657407397</v>
          </cell>
        </row>
        <row r="25874">
          <cell r="A25874" t="str">
            <v>Data Engineer</v>
          </cell>
          <cell r="H25874">
            <v>45062.629965277767</v>
          </cell>
        </row>
        <row r="25875">
          <cell r="A25875" t="str">
            <v>Data Analyst</v>
          </cell>
          <cell r="H25875">
            <v>45189.25209490741</v>
          </cell>
        </row>
        <row r="25876">
          <cell r="A25876" t="str">
            <v>Senior Data Analyst</v>
          </cell>
          <cell r="H25876">
            <v>45103.50105324074</v>
          </cell>
        </row>
        <row r="25877">
          <cell r="A25877" t="str">
            <v>Data Analyst</v>
          </cell>
          <cell r="H25877">
            <v>45096.750462962962</v>
          </cell>
        </row>
        <row r="25878">
          <cell r="A25878" t="str">
            <v>Data Analyst</v>
          </cell>
          <cell r="H25878">
            <v>45119.084062499998</v>
          </cell>
        </row>
        <row r="25879">
          <cell r="A25879" t="str">
            <v>Data Analyst</v>
          </cell>
          <cell r="H25879">
            <v>45110.718842592592</v>
          </cell>
        </row>
        <row r="25880">
          <cell r="A25880" t="str">
            <v>Data Scientist</v>
          </cell>
          <cell r="H25880">
            <v>45126.887013888889</v>
          </cell>
        </row>
        <row r="25881">
          <cell r="A25881" t="str">
            <v>Data Scientist</v>
          </cell>
          <cell r="H25881">
            <v>44979.428842592592</v>
          </cell>
        </row>
        <row r="25882">
          <cell r="A25882" t="str">
            <v>Senior Data Analyst</v>
          </cell>
          <cell r="H25882">
            <v>45085.375636574077</v>
          </cell>
        </row>
        <row r="25883">
          <cell r="A25883" t="str">
            <v>Senior Data Engineer</v>
          </cell>
          <cell r="H25883">
            <v>45000.545682870368</v>
          </cell>
        </row>
        <row r="25884">
          <cell r="A25884" t="str">
            <v>Data Scientist</v>
          </cell>
          <cell r="H25884">
            <v>44927.716990740737</v>
          </cell>
        </row>
        <row r="25885">
          <cell r="A25885" t="str">
            <v>Data Engineer</v>
          </cell>
          <cell r="H25885">
            <v>44961.350648148153</v>
          </cell>
        </row>
        <row r="25886">
          <cell r="A25886" t="str">
            <v>Software Engineer</v>
          </cell>
          <cell r="H25886">
            <v>45091.78800925926</v>
          </cell>
        </row>
        <row r="25887">
          <cell r="A25887" t="str">
            <v>Senior Data Analyst</v>
          </cell>
          <cell r="H25887">
            <v>45096.417199074072</v>
          </cell>
        </row>
        <row r="25888">
          <cell r="A25888" t="str">
            <v>Software Engineer</v>
          </cell>
          <cell r="H25888">
            <v>45106.585196759261</v>
          </cell>
        </row>
        <row r="25889">
          <cell r="A25889" t="str">
            <v>Data Engineer</v>
          </cell>
          <cell r="H25889">
            <v>44978.938703703701</v>
          </cell>
        </row>
        <row r="25890">
          <cell r="A25890" t="str">
            <v>Data Scientist</v>
          </cell>
          <cell r="H25890">
            <v>45189.594409722216</v>
          </cell>
        </row>
        <row r="25891">
          <cell r="A25891" t="str">
            <v>Data Analyst</v>
          </cell>
          <cell r="H25891">
            <v>45281.583437499998</v>
          </cell>
        </row>
        <row r="25892">
          <cell r="A25892" t="str">
            <v>Senior Data Analyst</v>
          </cell>
          <cell r="H25892">
            <v>44931.334791666668</v>
          </cell>
        </row>
        <row r="25893">
          <cell r="A25893" t="str">
            <v>Data Scientist</v>
          </cell>
          <cell r="H25893">
            <v>45268.408032407409</v>
          </cell>
        </row>
        <row r="25894">
          <cell r="A25894" t="str">
            <v>Data Analyst</v>
          </cell>
          <cell r="H25894">
            <v>45054.918356481481</v>
          </cell>
        </row>
        <row r="25895">
          <cell r="A25895" t="str">
            <v>Data Scientist</v>
          </cell>
          <cell r="H25895">
            <v>45012.71199074074</v>
          </cell>
        </row>
        <row r="25896">
          <cell r="A25896" t="str">
            <v>Senior Data Analyst</v>
          </cell>
          <cell r="H25896">
            <v>45047.959050925929</v>
          </cell>
        </row>
        <row r="25897">
          <cell r="A25897" t="str">
            <v>Software Engineer</v>
          </cell>
          <cell r="H25897">
            <v>45105.294594907413</v>
          </cell>
        </row>
        <row r="25898">
          <cell r="A25898" t="str">
            <v>Data Engineer</v>
          </cell>
          <cell r="H25898">
            <v>45112.798333333332</v>
          </cell>
        </row>
        <row r="25899">
          <cell r="A25899" t="str">
            <v>Data Analyst</v>
          </cell>
          <cell r="H25899">
            <v>45202.79247685185</v>
          </cell>
        </row>
        <row r="25900">
          <cell r="A25900" t="str">
            <v>Data Scientist</v>
          </cell>
          <cell r="H25900">
            <v>45078.392453703702</v>
          </cell>
        </row>
        <row r="25901">
          <cell r="A25901" t="str">
            <v>Data Analyst</v>
          </cell>
          <cell r="H25901">
            <v>44944.835046296299</v>
          </cell>
        </row>
        <row r="25902">
          <cell r="A25902" t="str">
            <v>Senior Data Analyst</v>
          </cell>
          <cell r="H25902">
            <v>45126.689456018517</v>
          </cell>
        </row>
        <row r="25903">
          <cell r="A25903" t="str">
            <v>Data Scientist</v>
          </cell>
          <cell r="H25903">
            <v>44991.687615740739</v>
          </cell>
        </row>
        <row r="25904">
          <cell r="A25904" t="str">
            <v>Senior Data Engineer</v>
          </cell>
          <cell r="H25904">
            <v>45044.788206018522</v>
          </cell>
        </row>
        <row r="25905">
          <cell r="A25905" t="str">
            <v>Business Analyst</v>
          </cell>
          <cell r="H25905">
            <v>45097.667719907397</v>
          </cell>
        </row>
        <row r="25906">
          <cell r="A25906" t="str">
            <v>Data Engineer</v>
          </cell>
          <cell r="H25906">
            <v>45287.667523148149</v>
          </cell>
        </row>
        <row r="25907">
          <cell r="A25907" t="str">
            <v>Data Scientist</v>
          </cell>
          <cell r="H25907">
            <v>45002.502696759257</v>
          </cell>
        </row>
        <row r="25908">
          <cell r="A25908" t="str">
            <v>Senior Data Analyst</v>
          </cell>
          <cell r="H25908">
            <v>44984.291875000003</v>
          </cell>
        </row>
        <row r="25909">
          <cell r="A25909" t="str">
            <v>Data Engineer</v>
          </cell>
          <cell r="H25909">
            <v>45190.687037037038</v>
          </cell>
        </row>
        <row r="25910">
          <cell r="A25910" t="str">
            <v>Senior Data Scientist</v>
          </cell>
          <cell r="H25910">
            <v>44937.253564814811</v>
          </cell>
        </row>
        <row r="25911">
          <cell r="A25911" t="str">
            <v>Data Analyst</v>
          </cell>
          <cell r="H25911">
            <v>45008.040578703702</v>
          </cell>
        </row>
        <row r="25912">
          <cell r="A25912" t="str">
            <v>Data Scientist</v>
          </cell>
          <cell r="H25912">
            <v>45171.378032407411</v>
          </cell>
        </row>
        <row r="25913">
          <cell r="A25913" t="str">
            <v>Data Engineer</v>
          </cell>
          <cell r="H25913">
            <v>45231.670787037037</v>
          </cell>
        </row>
        <row r="25914">
          <cell r="A25914" t="str">
            <v>Senior Data Engineer</v>
          </cell>
          <cell r="H25914">
            <v>45208.130266203712</v>
          </cell>
        </row>
        <row r="25915">
          <cell r="A25915" t="str">
            <v>Data Analyst</v>
          </cell>
          <cell r="H25915">
            <v>45142.917361111111</v>
          </cell>
        </row>
        <row r="25916">
          <cell r="A25916" t="str">
            <v>Data Analyst</v>
          </cell>
          <cell r="H25916">
            <v>45145.637962962966</v>
          </cell>
        </row>
        <row r="25917">
          <cell r="A25917" t="str">
            <v>Data Scientist</v>
          </cell>
          <cell r="H25917">
            <v>45203.336817129632</v>
          </cell>
        </row>
        <row r="25918">
          <cell r="A25918" t="str">
            <v>Data Analyst</v>
          </cell>
          <cell r="H25918">
            <v>45028.667407407411</v>
          </cell>
        </row>
        <row r="25919">
          <cell r="A25919" t="str">
            <v>Data Scientist</v>
          </cell>
          <cell r="H25919">
            <v>45016.879050925927</v>
          </cell>
        </row>
        <row r="25920">
          <cell r="A25920" t="str">
            <v>Data Scientist</v>
          </cell>
          <cell r="H25920">
            <v>45135.293321759258</v>
          </cell>
        </row>
        <row r="25921">
          <cell r="A25921" t="str">
            <v>Data Analyst</v>
          </cell>
          <cell r="H25921">
            <v>44966.001539351862</v>
          </cell>
        </row>
        <row r="25922">
          <cell r="A25922" t="str">
            <v>Data Analyst</v>
          </cell>
          <cell r="H25922">
            <v>45181.833715277768</v>
          </cell>
        </row>
        <row r="25923">
          <cell r="A25923" t="str">
            <v>Data Analyst</v>
          </cell>
          <cell r="H25923">
            <v>45156.792233796303</v>
          </cell>
        </row>
        <row r="25924">
          <cell r="A25924" t="str">
            <v>Data Scientist</v>
          </cell>
          <cell r="H25924">
            <v>45253.723622685182</v>
          </cell>
        </row>
        <row r="25925">
          <cell r="A25925" t="str">
            <v>Data Scientist</v>
          </cell>
          <cell r="H25925">
            <v>45275.293738425928</v>
          </cell>
        </row>
        <row r="25926">
          <cell r="A25926" t="str">
            <v>Senior Data Engineer</v>
          </cell>
          <cell r="H25926">
            <v>45016.506249999999</v>
          </cell>
        </row>
        <row r="25927">
          <cell r="A25927" t="str">
            <v>Senior Data Analyst</v>
          </cell>
          <cell r="H25927">
            <v>45225.834780092591</v>
          </cell>
        </row>
        <row r="25928">
          <cell r="A25928" t="str">
            <v>Data Scientist</v>
          </cell>
          <cell r="H25928">
            <v>45230.121527777781</v>
          </cell>
        </row>
        <row r="25929">
          <cell r="A25929" t="str">
            <v>Data Analyst</v>
          </cell>
          <cell r="H25929">
            <v>45002.876018518517</v>
          </cell>
        </row>
        <row r="25930">
          <cell r="A25930" t="str">
            <v>Senior Data Scientist</v>
          </cell>
          <cell r="H25930">
            <v>44938.295231481483</v>
          </cell>
        </row>
        <row r="25931">
          <cell r="A25931" t="str">
            <v>Data Scientist</v>
          </cell>
          <cell r="H25931">
            <v>44967.627523148149</v>
          </cell>
        </row>
        <row r="25932">
          <cell r="A25932" t="str">
            <v>Data Analyst</v>
          </cell>
          <cell r="H25932">
            <v>45139.833483796298</v>
          </cell>
        </row>
        <row r="25933">
          <cell r="A25933" t="str">
            <v>Data Scientist</v>
          </cell>
          <cell r="H25933">
            <v>45205.502453703702</v>
          </cell>
        </row>
        <row r="25934">
          <cell r="A25934" t="str">
            <v>Data Scientist</v>
          </cell>
          <cell r="H25934">
            <v>45194.752847222233</v>
          </cell>
        </row>
        <row r="25935">
          <cell r="A25935" t="str">
            <v>Data Engineer</v>
          </cell>
          <cell r="H25935">
            <v>45013.418587962973</v>
          </cell>
        </row>
        <row r="25936">
          <cell r="A25936" t="str">
            <v>Senior Data Scientist</v>
          </cell>
          <cell r="H25936">
            <v>45147.544212962966</v>
          </cell>
        </row>
        <row r="25937">
          <cell r="A25937" t="str">
            <v>Data Analyst</v>
          </cell>
          <cell r="H25937">
            <v>45280.731990740736</v>
          </cell>
        </row>
        <row r="25938">
          <cell r="A25938" t="str">
            <v>Data Analyst</v>
          </cell>
          <cell r="H25938">
            <v>45105.708668981482</v>
          </cell>
        </row>
        <row r="25939">
          <cell r="A25939" t="str">
            <v>Data Scientist</v>
          </cell>
          <cell r="H25939">
            <v>45006.883506944447</v>
          </cell>
        </row>
        <row r="25940">
          <cell r="A25940" t="str">
            <v>Data Scientist</v>
          </cell>
          <cell r="H25940">
            <v>45237.793379629627</v>
          </cell>
        </row>
        <row r="25941">
          <cell r="A25941" t="str">
            <v>Senior Data Engineer</v>
          </cell>
          <cell r="H25941">
            <v>45183.397673611107</v>
          </cell>
        </row>
        <row r="25942">
          <cell r="A25942" t="str">
            <v>Data Scientist</v>
          </cell>
          <cell r="H25942">
            <v>44988.335625</v>
          </cell>
        </row>
        <row r="25943">
          <cell r="A25943" t="str">
            <v>Data Analyst</v>
          </cell>
          <cell r="H25943">
            <v>45162.292847222219</v>
          </cell>
        </row>
        <row r="25944">
          <cell r="A25944" t="str">
            <v>Data Scientist</v>
          </cell>
          <cell r="H25944">
            <v>45119.460601851853</v>
          </cell>
        </row>
        <row r="25945">
          <cell r="A25945" t="str">
            <v>Business Analyst</v>
          </cell>
          <cell r="H25945">
            <v>45237.917708333327</v>
          </cell>
        </row>
        <row r="25946">
          <cell r="A25946" t="str">
            <v>Senior Data Scientist</v>
          </cell>
          <cell r="H25946">
            <v>45187.987476851849</v>
          </cell>
        </row>
        <row r="25947">
          <cell r="A25947" t="str">
            <v>Data Scientist</v>
          </cell>
          <cell r="H25947">
            <v>45218.432824074072</v>
          </cell>
        </row>
        <row r="25948">
          <cell r="A25948" t="str">
            <v>Software Engineer</v>
          </cell>
          <cell r="H25948">
            <v>45100.679907407408</v>
          </cell>
        </row>
        <row r="25949">
          <cell r="A25949" t="str">
            <v>Data Analyst</v>
          </cell>
          <cell r="H25949">
            <v>45141.541226851848</v>
          </cell>
        </row>
        <row r="25950">
          <cell r="A25950" t="str">
            <v>Data Scientist</v>
          </cell>
          <cell r="H25950">
            <v>45166.085706018523</v>
          </cell>
        </row>
        <row r="25951">
          <cell r="A25951" t="str">
            <v>Data Analyst</v>
          </cell>
          <cell r="H25951">
            <v>45247.29246527778</v>
          </cell>
        </row>
        <row r="25952">
          <cell r="A25952" t="str">
            <v>Data Analyst</v>
          </cell>
          <cell r="H25952">
            <v>44929.126087962963</v>
          </cell>
        </row>
        <row r="25953">
          <cell r="A25953" t="str">
            <v>Business Analyst</v>
          </cell>
          <cell r="H25953">
            <v>45056.692175925928</v>
          </cell>
        </row>
        <row r="25954">
          <cell r="A25954" t="str">
            <v>Senior Data Scientist</v>
          </cell>
          <cell r="H25954">
            <v>44941.250069444453</v>
          </cell>
        </row>
        <row r="25955">
          <cell r="A25955" t="str">
            <v>Data Analyst</v>
          </cell>
          <cell r="H25955">
            <v>45108.384953703702</v>
          </cell>
        </row>
        <row r="25956">
          <cell r="A25956" t="str">
            <v>Data Analyst</v>
          </cell>
          <cell r="H25956">
            <v>44963.791296296287</v>
          </cell>
        </row>
        <row r="25957">
          <cell r="A25957" t="str">
            <v>Data Scientist</v>
          </cell>
          <cell r="H25957">
            <v>44936.668287037042</v>
          </cell>
        </row>
        <row r="25958">
          <cell r="A25958" t="str">
            <v>Data Scientist</v>
          </cell>
          <cell r="H25958">
            <v>45126.293263888889</v>
          </cell>
        </row>
        <row r="25959">
          <cell r="A25959" t="str">
            <v>Data Scientist</v>
          </cell>
          <cell r="H25959">
            <v>45217.877268518518</v>
          </cell>
        </row>
        <row r="25960">
          <cell r="A25960" t="str">
            <v>Data Scientist</v>
          </cell>
          <cell r="H25960">
            <v>44999.296493055554</v>
          </cell>
        </row>
        <row r="25961">
          <cell r="A25961" t="str">
            <v>Software Engineer</v>
          </cell>
          <cell r="H25961">
            <v>45012.983182870368</v>
          </cell>
        </row>
        <row r="25962">
          <cell r="A25962" t="str">
            <v>Senior Data Analyst</v>
          </cell>
          <cell r="H25962">
            <v>45218.583761574067</v>
          </cell>
        </row>
        <row r="25963">
          <cell r="A25963" t="str">
            <v>Data Analyst</v>
          </cell>
          <cell r="H25963">
            <v>45044.623495370368</v>
          </cell>
        </row>
        <row r="25964">
          <cell r="A25964" t="str">
            <v>Senior Data Analyst</v>
          </cell>
          <cell r="H25964">
            <v>45204.249965277777</v>
          </cell>
        </row>
        <row r="25965">
          <cell r="A25965" t="str">
            <v>Data Scientist</v>
          </cell>
          <cell r="H25965">
            <v>45054.671238425923</v>
          </cell>
        </row>
        <row r="25966">
          <cell r="A25966" t="str">
            <v>Data Analyst</v>
          </cell>
          <cell r="H25966">
            <v>45182.377662037034</v>
          </cell>
        </row>
        <row r="25967">
          <cell r="A25967" t="str">
            <v>Data Scientist</v>
          </cell>
          <cell r="H25967">
            <v>45248.388541666667</v>
          </cell>
        </row>
        <row r="25968">
          <cell r="A25968" t="str">
            <v>Data Analyst</v>
          </cell>
          <cell r="H25968">
            <v>45247.754282407397</v>
          </cell>
        </row>
        <row r="25969">
          <cell r="A25969" t="str">
            <v>Data Analyst</v>
          </cell>
          <cell r="H25969">
            <v>45154.583472222221</v>
          </cell>
        </row>
        <row r="25970">
          <cell r="A25970" t="str">
            <v>Data Analyst</v>
          </cell>
          <cell r="H25970">
            <v>44973.000300925924</v>
          </cell>
        </row>
        <row r="25971">
          <cell r="A25971" t="str">
            <v>Data Analyst</v>
          </cell>
          <cell r="H25971">
            <v>45043.815069444441</v>
          </cell>
        </row>
        <row r="25972">
          <cell r="A25972" t="str">
            <v>Data Analyst</v>
          </cell>
          <cell r="H25972">
            <v>45054.726238425923</v>
          </cell>
        </row>
        <row r="25973">
          <cell r="A25973" t="str">
            <v>Data Analyst</v>
          </cell>
          <cell r="H25973">
            <v>45177.62605324074</v>
          </cell>
        </row>
        <row r="25974">
          <cell r="A25974" t="str">
            <v>Data Engineer</v>
          </cell>
          <cell r="H25974">
            <v>44992.333993055552</v>
          </cell>
        </row>
        <row r="25975">
          <cell r="A25975" t="str">
            <v>Data Analyst</v>
          </cell>
          <cell r="H25975">
            <v>45013.25199074074</v>
          </cell>
        </row>
        <row r="25976">
          <cell r="A25976" t="str">
            <v>Data Scientist</v>
          </cell>
          <cell r="H25976">
            <v>44937.180636574078</v>
          </cell>
        </row>
        <row r="25977">
          <cell r="A25977" t="str">
            <v>Senior Data Analyst</v>
          </cell>
          <cell r="H25977">
            <v>44972.708472222221</v>
          </cell>
        </row>
        <row r="25978">
          <cell r="A25978" t="str">
            <v>Data Analyst</v>
          </cell>
          <cell r="H25978">
            <v>45097.544756944437</v>
          </cell>
        </row>
        <row r="25979">
          <cell r="A25979" t="str">
            <v>Data Analyst</v>
          </cell>
          <cell r="H25979">
            <v>45144.875601851847</v>
          </cell>
        </row>
        <row r="25980">
          <cell r="A25980" t="str">
            <v>Senior Data Scientist</v>
          </cell>
          <cell r="H25980">
            <v>45055.507951388892</v>
          </cell>
        </row>
        <row r="25981">
          <cell r="A25981" t="str">
            <v>Data Scientist</v>
          </cell>
          <cell r="H25981">
            <v>44945.828344907408</v>
          </cell>
        </row>
        <row r="25982">
          <cell r="A25982" t="str">
            <v>Data Analyst</v>
          </cell>
          <cell r="H25982">
            <v>45006.55537037037</v>
          </cell>
        </row>
        <row r="25983">
          <cell r="A25983" t="str">
            <v>Data Analyst</v>
          </cell>
          <cell r="H25983">
            <v>45153.542546296303</v>
          </cell>
        </row>
        <row r="25984">
          <cell r="A25984" t="str">
            <v>Data Scientist</v>
          </cell>
          <cell r="H25984">
            <v>44945.80572916667</v>
          </cell>
        </row>
        <row r="25985">
          <cell r="A25985" t="str">
            <v>Data Analyst</v>
          </cell>
          <cell r="H25985">
            <v>45055.585925925923</v>
          </cell>
        </row>
        <row r="25986">
          <cell r="A25986" t="str">
            <v>Senior Data Scientist</v>
          </cell>
          <cell r="H25986">
            <v>44992.345752314817</v>
          </cell>
        </row>
        <row r="25987">
          <cell r="A25987" t="str">
            <v>Data Scientist</v>
          </cell>
          <cell r="H25987">
            <v>45100.002141203702</v>
          </cell>
        </row>
        <row r="25988">
          <cell r="A25988" t="str">
            <v>Data Analyst</v>
          </cell>
          <cell r="H25988">
            <v>45114.738842592589</v>
          </cell>
        </row>
        <row r="25989">
          <cell r="A25989" t="str">
            <v>Data Scientist</v>
          </cell>
          <cell r="H25989">
            <v>45029.920138888891</v>
          </cell>
        </row>
        <row r="25990">
          <cell r="A25990" t="str">
            <v>Software Engineer</v>
          </cell>
          <cell r="H25990">
            <v>45056.513622685183</v>
          </cell>
        </row>
        <row r="25991">
          <cell r="A25991" t="str">
            <v>Data Scientist</v>
          </cell>
          <cell r="H25991">
            <v>45114.322210648148</v>
          </cell>
        </row>
        <row r="25992">
          <cell r="A25992" t="str">
            <v>Data Scientist</v>
          </cell>
          <cell r="H25992">
            <v>45189.084560185183</v>
          </cell>
        </row>
        <row r="25993">
          <cell r="A25993" t="str">
            <v>Data Analyst</v>
          </cell>
          <cell r="H25993">
            <v>45273.376400462963</v>
          </cell>
        </row>
        <row r="25994">
          <cell r="A25994" t="str">
            <v>Senior Data Scientist</v>
          </cell>
          <cell r="H25994">
            <v>45173.596643518518</v>
          </cell>
        </row>
        <row r="25995">
          <cell r="A25995" t="str">
            <v>Software Engineer</v>
          </cell>
          <cell r="H25995">
            <v>45017.954421296286</v>
          </cell>
        </row>
        <row r="25996">
          <cell r="A25996" t="str">
            <v>Business Analyst</v>
          </cell>
          <cell r="H25996">
            <v>45275.951736111107</v>
          </cell>
        </row>
        <row r="25997">
          <cell r="A25997" t="str">
            <v>Data Analyst</v>
          </cell>
          <cell r="H25997">
            <v>45115.632881944453</v>
          </cell>
        </row>
        <row r="25998">
          <cell r="A25998" t="str">
            <v>Data Scientist</v>
          </cell>
          <cell r="H25998">
            <v>45041.418888888889</v>
          </cell>
        </row>
        <row r="25999">
          <cell r="A25999" t="str">
            <v>Data Engineer</v>
          </cell>
          <cell r="H25999">
            <v>45077.09171296296</v>
          </cell>
        </row>
        <row r="26000">
          <cell r="A26000" t="str">
            <v>Data Analyst</v>
          </cell>
          <cell r="H26000">
            <v>44965.664351851847</v>
          </cell>
        </row>
        <row r="26001">
          <cell r="A26001" t="str">
            <v>Data Scientist</v>
          </cell>
          <cell r="H26001">
            <v>44988.281261574077</v>
          </cell>
        </row>
        <row r="26002">
          <cell r="A26002" t="str">
            <v>Senior Data Analyst</v>
          </cell>
          <cell r="H26002">
            <v>45162.710694444453</v>
          </cell>
        </row>
        <row r="26003">
          <cell r="A26003" t="str">
            <v>Senior Data Scientist</v>
          </cell>
          <cell r="H26003">
            <v>44942.430011574077</v>
          </cell>
        </row>
        <row r="26004">
          <cell r="A26004" t="str">
            <v>Data Analyst</v>
          </cell>
          <cell r="H26004">
            <v>45028.459074074082</v>
          </cell>
        </row>
        <row r="26005">
          <cell r="A26005" t="str">
            <v>Data Scientist</v>
          </cell>
          <cell r="H26005">
            <v>45021.815312500003</v>
          </cell>
        </row>
        <row r="26006">
          <cell r="A26006" t="str">
            <v>Senior Data Analyst</v>
          </cell>
          <cell r="H26006">
            <v>45023.666956018518</v>
          </cell>
        </row>
        <row r="26007">
          <cell r="A26007" t="str">
            <v>Data Analyst</v>
          </cell>
          <cell r="H26007">
            <v>45212.542615740742</v>
          </cell>
        </row>
        <row r="26008">
          <cell r="A26008" t="str">
            <v>Data Analyst</v>
          </cell>
          <cell r="H26008">
            <v>45093.929513888892</v>
          </cell>
        </row>
        <row r="26009">
          <cell r="A26009" t="str">
            <v>Data Scientist</v>
          </cell>
          <cell r="H26009">
            <v>45215.750613425917</v>
          </cell>
        </row>
        <row r="26010">
          <cell r="A26010" t="str">
            <v>Data Analyst</v>
          </cell>
          <cell r="H26010">
            <v>44957.625983796293</v>
          </cell>
        </row>
        <row r="26011">
          <cell r="A26011" t="str">
            <v>Data Scientist</v>
          </cell>
          <cell r="H26011">
            <v>44959.710335648153</v>
          </cell>
        </row>
        <row r="26012">
          <cell r="A26012" t="str">
            <v>Data Analyst</v>
          </cell>
          <cell r="H26012">
            <v>45198.794710648152</v>
          </cell>
        </row>
        <row r="26013">
          <cell r="A26013" t="str">
            <v>Business Analyst</v>
          </cell>
          <cell r="H26013">
            <v>45105.716064814813</v>
          </cell>
        </row>
        <row r="26014">
          <cell r="A26014" t="str">
            <v>Senior Data Scientist</v>
          </cell>
          <cell r="H26014">
            <v>44929.981064814812</v>
          </cell>
        </row>
        <row r="26015">
          <cell r="A26015" t="str">
            <v>Data Analyst</v>
          </cell>
          <cell r="H26015">
            <v>45152.666886574072</v>
          </cell>
        </row>
        <row r="26016">
          <cell r="A26016" t="str">
            <v>Data Scientist</v>
          </cell>
          <cell r="H26016">
            <v>45104.664398148147</v>
          </cell>
        </row>
        <row r="26017">
          <cell r="A26017" t="str">
            <v>Data Scientist</v>
          </cell>
          <cell r="H26017">
            <v>45235.085011574083</v>
          </cell>
        </row>
        <row r="26018">
          <cell r="A26018" t="str">
            <v>Data Scientist</v>
          </cell>
          <cell r="H26018">
            <v>45133.627534722233</v>
          </cell>
        </row>
        <row r="26019">
          <cell r="A26019" t="str">
            <v>Data Engineer</v>
          </cell>
          <cell r="H26019">
            <v>44987.784953703696</v>
          </cell>
        </row>
        <row r="26020">
          <cell r="A26020" t="str">
            <v>Data Scientist</v>
          </cell>
          <cell r="H26020">
            <v>45043.753506944442</v>
          </cell>
        </row>
        <row r="26021">
          <cell r="A26021" t="str">
            <v>Senior Data Analyst</v>
          </cell>
          <cell r="H26021">
            <v>45074.547939814824</v>
          </cell>
        </row>
        <row r="26022">
          <cell r="A26022" t="str">
            <v>Data Analyst</v>
          </cell>
          <cell r="H26022">
            <v>45090.930023148147</v>
          </cell>
        </row>
        <row r="26023">
          <cell r="A26023" t="str">
            <v>Data Analyst</v>
          </cell>
          <cell r="H26023">
            <v>45140.749641203707</v>
          </cell>
        </row>
        <row r="26024">
          <cell r="A26024" t="str">
            <v>Senior Data Scientist</v>
          </cell>
          <cell r="H26024">
            <v>45071.318124999998</v>
          </cell>
        </row>
        <row r="26025">
          <cell r="A26025" t="str">
            <v>Senior Data Scientist</v>
          </cell>
          <cell r="H26025">
            <v>44973.919965277782</v>
          </cell>
        </row>
        <row r="26026">
          <cell r="A26026" t="str">
            <v>Data Scientist</v>
          </cell>
          <cell r="H26026">
            <v>45026.460590277777</v>
          </cell>
        </row>
        <row r="26027">
          <cell r="A26027" t="str">
            <v>Data Scientist</v>
          </cell>
          <cell r="H26027">
            <v>44971.393888888888</v>
          </cell>
        </row>
        <row r="26028">
          <cell r="A26028" t="str">
            <v>Data Engineer</v>
          </cell>
          <cell r="H26028">
            <v>44973.592118055552</v>
          </cell>
        </row>
        <row r="26029">
          <cell r="A26029" t="str">
            <v>Senior Data Scientist</v>
          </cell>
          <cell r="H26029">
            <v>44929.982395833344</v>
          </cell>
        </row>
        <row r="26030">
          <cell r="A26030" t="str">
            <v>Data Analyst</v>
          </cell>
          <cell r="H26030">
            <v>45280.791701388887</v>
          </cell>
        </row>
        <row r="26031">
          <cell r="A26031" t="str">
            <v>Data Analyst</v>
          </cell>
          <cell r="H26031">
            <v>45174.875891203701</v>
          </cell>
        </row>
        <row r="26032">
          <cell r="A26032" t="str">
            <v>Data Analyst</v>
          </cell>
          <cell r="H26032">
            <v>44929.167604166672</v>
          </cell>
        </row>
        <row r="26033">
          <cell r="A26033" t="str">
            <v>Senior Data Engineer</v>
          </cell>
          <cell r="H26033">
            <v>44950.55265046296</v>
          </cell>
        </row>
        <row r="26034">
          <cell r="A26034" t="str">
            <v>Data Analyst</v>
          </cell>
          <cell r="H26034">
            <v>44974.876122685193</v>
          </cell>
        </row>
        <row r="26035">
          <cell r="A26035" t="str">
            <v>Data Scientist</v>
          </cell>
          <cell r="H26035">
            <v>44975.334872685176</v>
          </cell>
        </row>
        <row r="26036">
          <cell r="A26036" t="str">
            <v>Data Analyst</v>
          </cell>
          <cell r="H26036">
            <v>44939.502071759263</v>
          </cell>
        </row>
        <row r="26037">
          <cell r="A26037" t="str">
            <v>Business Analyst</v>
          </cell>
          <cell r="H26037">
            <v>45147.792013888888</v>
          </cell>
        </row>
        <row r="26038">
          <cell r="A26038" t="str">
            <v>Data Scientist</v>
          </cell>
          <cell r="H26038">
            <v>45146.097662037027</v>
          </cell>
        </row>
        <row r="26039">
          <cell r="A26039" t="str">
            <v>Senior Data Scientist</v>
          </cell>
          <cell r="H26039">
            <v>45166.750983796293</v>
          </cell>
        </row>
        <row r="26040">
          <cell r="A26040" t="str">
            <v>Data Scientist</v>
          </cell>
          <cell r="H26040">
            <v>45096.295451388891</v>
          </cell>
        </row>
        <row r="26041">
          <cell r="A26041" t="str">
            <v>Senior Data Engineer</v>
          </cell>
          <cell r="H26041">
            <v>45021.123553240737</v>
          </cell>
        </row>
        <row r="26042">
          <cell r="A26042" t="str">
            <v>Data Analyst</v>
          </cell>
          <cell r="H26042">
            <v>45236.749965277777</v>
          </cell>
        </row>
        <row r="26043">
          <cell r="A26043" t="str">
            <v>Data Scientist</v>
          </cell>
          <cell r="H26043">
            <v>45279.995439814818</v>
          </cell>
        </row>
        <row r="26044">
          <cell r="A26044" t="str">
            <v>Data Scientist</v>
          </cell>
          <cell r="H26044">
            <v>45141.918715277781</v>
          </cell>
        </row>
        <row r="26045">
          <cell r="A26045" t="str">
            <v>Data Scientist</v>
          </cell>
          <cell r="H26045">
            <v>45228.083472222221</v>
          </cell>
        </row>
        <row r="26046">
          <cell r="A26046" t="str">
            <v>Machine Learning Engineer</v>
          </cell>
          <cell r="H26046">
            <v>44972.731874999998</v>
          </cell>
        </row>
        <row r="26047">
          <cell r="A26047" t="str">
            <v>Senior Data Scientist</v>
          </cell>
          <cell r="H26047">
            <v>45092.56763888889</v>
          </cell>
        </row>
        <row r="26048">
          <cell r="A26048" t="str">
            <v>Data Scientist</v>
          </cell>
          <cell r="H26048">
            <v>44932.960833333331</v>
          </cell>
        </row>
        <row r="26049">
          <cell r="A26049" t="str">
            <v>Data Analyst</v>
          </cell>
          <cell r="H26049">
            <v>45082.750162037039</v>
          </cell>
        </row>
        <row r="26050">
          <cell r="A26050" t="str">
            <v>Data Engineer</v>
          </cell>
          <cell r="H26050">
            <v>45001.464826388888</v>
          </cell>
        </row>
        <row r="26051">
          <cell r="A26051" t="str">
            <v>Data Analyst</v>
          </cell>
          <cell r="H26051">
            <v>45137.376006944447</v>
          </cell>
        </row>
        <row r="26052">
          <cell r="A26052" t="str">
            <v>Data Analyst</v>
          </cell>
          <cell r="H26052">
            <v>45269.875810185193</v>
          </cell>
        </row>
        <row r="26053">
          <cell r="A26053" t="str">
            <v>Data Scientist</v>
          </cell>
          <cell r="H26053">
            <v>45223.794224537043</v>
          </cell>
        </row>
        <row r="26054">
          <cell r="A26054" t="str">
            <v>Data Analyst</v>
          </cell>
          <cell r="H26054">
            <v>45077.042291666658</v>
          </cell>
        </row>
        <row r="26055">
          <cell r="A26055" t="str">
            <v>Senior Data Scientist</v>
          </cell>
          <cell r="H26055">
            <v>44958.711597222216</v>
          </cell>
        </row>
        <row r="26056">
          <cell r="A26056" t="str">
            <v>Data Engineer</v>
          </cell>
          <cell r="H26056">
            <v>45016.633622685193</v>
          </cell>
        </row>
        <row r="26057">
          <cell r="A26057" t="str">
            <v>Software Engineer</v>
          </cell>
          <cell r="H26057">
            <v>45105.085497685177</v>
          </cell>
        </row>
        <row r="26058">
          <cell r="A26058" t="str">
            <v>Machine Learning Engineer</v>
          </cell>
          <cell r="H26058">
            <v>44937.721226851849</v>
          </cell>
        </row>
        <row r="26059">
          <cell r="A26059" t="str">
            <v>Software Engineer</v>
          </cell>
          <cell r="H26059">
            <v>44988.158553240741</v>
          </cell>
        </row>
        <row r="26060">
          <cell r="A26060" t="str">
            <v>Data Analyst</v>
          </cell>
          <cell r="H26060">
            <v>44964.29215277778</v>
          </cell>
        </row>
        <row r="26061">
          <cell r="A26061" t="str">
            <v>Business Analyst</v>
          </cell>
          <cell r="H26061">
            <v>45027.708819444437</v>
          </cell>
        </row>
        <row r="26062">
          <cell r="A26062" t="str">
            <v>Data Engineer</v>
          </cell>
          <cell r="H26062">
            <v>45160.297314814823</v>
          </cell>
        </row>
        <row r="26063">
          <cell r="A26063" t="str">
            <v>Data Analyst</v>
          </cell>
          <cell r="H26063">
            <v>45159.584293981483</v>
          </cell>
        </row>
        <row r="26064">
          <cell r="A26064" t="str">
            <v>Data Analyst</v>
          </cell>
          <cell r="H26064">
            <v>45169.792384259257</v>
          </cell>
        </row>
        <row r="26065">
          <cell r="A26065" t="str">
            <v>Senior Data Engineer</v>
          </cell>
          <cell r="H26065">
            <v>45118.673831018517</v>
          </cell>
        </row>
        <row r="26066">
          <cell r="A26066" t="str">
            <v>Data Scientist</v>
          </cell>
          <cell r="H26066">
            <v>45002.961006944453</v>
          </cell>
        </row>
        <row r="26067">
          <cell r="A26067" t="str">
            <v>Data Scientist</v>
          </cell>
          <cell r="H26067">
            <v>45015.607025462959</v>
          </cell>
        </row>
        <row r="26068">
          <cell r="A26068" t="str">
            <v>Data Analyst</v>
          </cell>
          <cell r="H26068">
            <v>45014.708564814813</v>
          </cell>
        </row>
        <row r="26069">
          <cell r="A26069" t="str">
            <v>Data Scientist</v>
          </cell>
          <cell r="H26069">
            <v>45104.407280092593</v>
          </cell>
        </row>
        <row r="26070">
          <cell r="A26070" t="str">
            <v>Data Scientist</v>
          </cell>
          <cell r="H26070">
            <v>45041.961018518523</v>
          </cell>
        </row>
        <row r="26071">
          <cell r="A26071" t="str">
            <v>Data Analyst</v>
          </cell>
          <cell r="H26071">
            <v>44980.250740740739</v>
          </cell>
        </row>
        <row r="26072">
          <cell r="A26072" t="str">
            <v>Data Analyst</v>
          </cell>
          <cell r="H26072">
            <v>45238.750416666669</v>
          </cell>
        </row>
        <row r="26073">
          <cell r="A26073" t="str">
            <v>Senior Data Engineer</v>
          </cell>
          <cell r="H26073">
            <v>45022.923333333332</v>
          </cell>
        </row>
        <row r="26074">
          <cell r="A26074" t="str">
            <v>Data Scientist</v>
          </cell>
          <cell r="H26074">
            <v>45056.069953703707</v>
          </cell>
        </row>
        <row r="26075">
          <cell r="A26075" t="str">
            <v>Data Scientist</v>
          </cell>
          <cell r="H26075">
            <v>44949.00340277778</v>
          </cell>
        </row>
        <row r="26076">
          <cell r="A26076" t="str">
            <v>Data Analyst</v>
          </cell>
          <cell r="H26076">
            <v>45274.375335648147</v>
          </cell>
        </row>
        <row r="26077">
          <cell r="A26077" t="str">
            <v>Data Scientist</v>
          </cell>
          <cell r="H26077">
            <v>45272.762488425928</v>
          </cell>
        </row>
        <row r="26078">
          <cell r="A26078" t="str">
            <v>Data Analyst</v>
          </cell>
          <cell r="H26078">
            <v>45020.958275462966</v>
          </cell>
        </row>
        <row r="26079">
          <cell r="A26079" t="str">
            <v>Senior Data Scientist</v>
          </cell>
          <cell r="H26079">
            <v>44955.003391203703</v>
          </cell>
        </row>
        <row r="26080">
          <cell r="A26080" t="str">
            <v>Software Engineer</v>
          </cell>
          <cell r="H26080">
            <v>45074.751909722218</v>
          </cell>
        </row>
        <row r="26081">
          <cell r="A26081" t="str">
            <v>Data Analyst</v>
          </cell>
          <cell r="H26081">
            <v>45118.666724537034</v>
          </cell>
        </row>
        <row r="26082">
          <cell r="A26082" t="str">
            <v>Data Analyst</v>
          </cell>
          <cell r="H26082">
            <v>44951.098611111112</v>
          </cell>
        </row>
        <row r="26083">
          <cell r="A26083" t="str">
            <v>Data Analyst</v>
          </cell>
          <cell r="H26083">
            <v>45106.79246527778</v>
          </cell>
        </row>
        <row r="26084">
          <cell r="A26084" t="str">
            <v>Data Engineer</v>
          </cell>
          <cell r="H26084">
            <v>45058.472754629627</v>
          </cell>
        </row>
        <row r="26085">
          <cell r="A26085" t="str">
            <v>Machine Learning Engineer</v>
          </cell>
          <cell r="H26085">
            <v>45147.709652777783</v>
          </cell>
        </row>
        <row r="26086">
          <cell r="A26086" t="str">
            <v>Senior Data Scientist</v>
          </cell>
          <cell r="H26086">
            <v>45098.544444444437</v>
          </cell>
        </row>
        <row r="26087">
          <cell r="A26087" t="str">
            <v>Data Engineer</v>
          </cell>
          <cell r="H26087">
            <v>44957.379421296297</v>
          </cell>
        </row>
        <row r="26088">
          <cell r="A26088" t="str">
            <v>Data Scientist</v>
          </cell>
          <cell r="H26088">
            <v>44969.371840277781</v>
          </cell>
        </row>
        <row r="26089">
          <cell r="A26089" t="str">
            <v>Machine Learning Engineer</v>
          </cell>
          <cell r="H26089">
            <v>45260.585960648154</v>
          </cell>
        </row>
        <row r="26090">
          <cell r="A26090" t="str">
            <v>Data Analyst</v>
          </cell>
          <cell r="H26090">
            <v>44952.919004629628</v>
          </cell>
        </row>
        <row r="26091">
          <cell r="A26091" t="str">
            <v>Data Scientist</v>
          </cell>
          <cell r="H26091">
            <v>45049.170451388891</v>
          </cell>
        </row>
        <row r="26092">
          <cell r="A26092" t="str">
            <v>Data Scientist</v>
          </cell>
          <cell r="H26092">
            <v>44987.275069444448</v>
          </cell>
        </row>
        <row r="26093">
          <cell r="A26093" t="str">
            <v>Senior Data Analyst</v>
          </cell>
          <cell r="H26093">
            <v>45170.879675925928</v>
          </cell>
        </row>
        <row r="26094">
          <cell r="A26094" t="str">
            <v>Data Engineer</v>
          </cell>
          <cell r="H26094">
            <v>45020.31490740741</v>
          </cell>
        </row>
        <row r="26095">
          <cell r="A26095" t="str">
            <v>Data Engineer</v>
          </cell>
          <cell r="H26095">
            <v>45118.908912037034</v>
          </cell>
        </row>
        <row r="26096">
          <cell r="A26096" t="str">
            <v>Data Scientist</v>
          </cell>
          <cell r="H26096">
            <v>45251.002071759263</v>
          </cell>
        </row>
        <row r="26097">
          <cell r="A26097" t="str">
            <v>Data Analyst</v>
          </cell>
          <cell r="H26097">
            <v>45209.291805555556</v>
          </cell>
        </row>
        <row r="26098">
          <cell r="A26098" t="str">
            <v>Data Scientist</v>
          </cell>
          <cell r="H26098">
            <v>45079.080578703702</v>
          </cell>
        </row>
        <row r="26099">
          <cell r="A26099" t="str">
            <v>Data Scientist</v>
          </cell>
          <cell r="H26099">
            <v>45245.126354166663</v>
          </cell>
        </row>
        <row r="26100">
          <cell r="A26100" t="str">
            <v>Senior Data Scientist</v>
          </cell>
          <cell r="H26100">
            <v>45048.547881944447</v>
          </cell>
        </row>
        <row r="26101">
          <cell r="A26101" t="str">
            <v>Data Scientist</v>
          </cell>
          <cell r="H26101">
            <v>45229.292928240742</v>
          </cell>
        </row>
        <row r="26102">
          <cell r="A26102" t="str">
            <v>Data Engineer</v>
          </cell>
          <cell r="H26102">
            <v>45247.636030092603</v>
          </cell>
        </row>
        <row r="26103">
          <cell r="A26103" t="str">
            <v>Data Scientist</v>
          </cell>
          <cell r="H26103">
            <v>45050.670555555553</v>
          </cell>
        </row>
        <row r="26104">
          <cell r="A26104" t="str">
            <v>Senior Data Engineer</v>
          </cell>
          <cell r="H26104">
            <v>44936.053888888891</v>
          </cell>
        </row>
        <row r="26105">
          <cell r="A26105" t="str">
            <v>Senior Data Scientist</v>
          </cell>
          <cell r="H26105">
            <v>45182.004236111112</v>
          </cell>
        </row>
        <row r="26106">
          <cell r="A26106" t="str">
            <v>Data Analyst</v>
          </cell>
          <cell r="H26106">
            <v>44943.418773148151</v>
          </cell>
        </row>
        <row r="26107">
          <cell r="A26107" t="str">
            <v>Data Analyst</v>
          </cell>
          <cell r="H26107">
            <v>45170.085289351853</v>
          </cell>
        </row>
        <row r="26108">
          <cell r="A26108" t="str">
            <v>Data Analyst</v>
          </cell>
          <cell r="H26108">
            <v>45225.667650462958</v>
          </cell>
        </row>
        <row r="26109">
          <cell r="A26109" t="str">
            <v>Data Scientist</v>
          </cell>
          <cell r="H26109">
            <v>45040.711423611108</v>
          </cell>
        </row>
        <row r="26110">
          <cell r="A26110" t="str">
            <v>Data Engineer</v>
          </cell>
          <cell r="H26110">
            <v>45062.421631944453</v>
          </cell>
        </row>
        <row r="26111">
          <cell r="A26111" t="str">
            <v>Data Scientist</v>
          </cell>
          <cell r="H26111">
            <v>45253.759826388887</v>
          </cell>
        </row>
        <row r="26112">
          <cell r="A26112" t="str">
            <v>Data Analyst</v>
          </cell>
          <cell r="H26112">
            <v>45286.250798611109</v>
          </cell>
        </row>
        <row r="26113">
          <cell r="A26113" t="str">
            <v>Business Analyst</v>
          </cell>
          <cell r="H26113">
            <v>45189.667233796303</v>
          </cell>
        </row>
        <row r="26114">
          <cell r="A26114" t="str">
            <v>Data Scientist</v>
          </cell>
          <cell r="H26114">
            <v>44966.295335648138</v>
          </cell>
        </row>
        <row r="26115">
          <cell r="A26115" t="str">
            <v>Data Scientist</v>
          </cell>
          <cell r="H26115">
            <v>44998.669594907413</v>
          </cell>
        </row>
        <row r="26116">
          <cell r="A26116" t="str">
            <v>Senior Data Engineer</v>
          </cell>
          <cell r="H26116">
            <v>45130.306851851848</v>
          </cell>
        </row>
        <row r="26117">
          <cell r="A26117" t="str">
            <v>Data Analyst</v>
          </cell>
          <cell r="H26117">
            <v>45162.293900462973</v>
          </cell>
        </row>
        <row r="26118">
          <cell r="A26118" t="str">
            <v>Senior Data Analyst</v>
          </cell>
          <cell r="H26118">
            <v>44966.049907407411</v>
          </cell>
        </row>
        <row r="26119">
          <cell r="A26119" t="str">
            <v>Senior Data Analyst</v>
          </cell>
          <cell r="H26119">
            <v>45079.375625000001</v>
          </cell>
        </row>
        <row r="26120">
          <cell r="A26120" t="str">
            <v>Data Analyst</v>
          </cell>
          <cell r="H26120">
            <v>44974.326909722222</v>
          </cell>
        </row>
        <row r="26121">
          <cell r="A26121" t="str">
            <v>Data Analyst</v>
          </cell>
          <cell r="H26121">
            <v>45164.750810185193</v>
          </cell>
        </row>
        <row r="26122">
          <cell r="A26122" t="str">
            <v>Senior Data Scientist</v>
          </cell>
          <cell r="H26122">
            <v>45136.168287037042</v>
          </cell>
        </row>
        <row r="26123">
          <cell r="A26123" t="str">
            <v>Data Analyst</v>
          </cell>
          <cell r="H26123">
            <v>45187.625833333332</v>
          </cell>
        </row>
        <row r="26124">
          <cell r="A26124" t="str">
            <v>Data Scientist</v>
          </cell>
          <cell r="H26124">
            <v>44954.212395833332</v>
          </cell>
        </row>
        <row r="26125">
          <cell r="A26125" t="str">
            <v>Data Analyst</v>
          </cell>
          <cell r="H26125">
            <v>45047.960185185177</v>
          </cell>
        </row>
        <row r="26126">
          <cell r="A26126" t="str">
            <v>Senior Data Scientist</v>
          </cell>
          <cell r="H26126">
            <v>44932.044386574067</v>
          </cell>
        </row>
        <row r="26127">
          <cell r="A26127" t="str">
            <v>Data Scientist</v>
          </cell>
          <cell r="H26127">
            <v>45021.044999999998</v>
          </cell>
        </row>
        <row r="26128">
          <cell r="A26128" t="str">
            <v>Data Engineer</v>
          </cell>
          <cell r="H26128">
            <v>45170.852175925917</v>
          </cell>
        </row>
        <row r="26129">
          <cell r="A26129" t="str">
            <v>Data Engineer</v>
          </cell>
          <cell r="H26129">
            <v>45118.549826388888</v>
          </cell>
        </row>
        <row r="26130">
          <cell r="A26130" t="str">
            <v>Data Analyst</v>
          </cell>
          <cell r="H26130">
            <v>45098.362685185188</v>
          </cell>
        </row>
        <row r="26131">
          <cell r="A26131" t="str">
            <v>Machine Learning Engineer</v>
          </cell>
          <cell r="H26131">
            <v>44999.52888888889</v>
          </cell>
        </row>
        <row r="26132">
          <cell r="A26132" t="str">
            <v>Data Analyst</v>
          </cell>
          <cell r="H26132">
            <v>45239.458749999998</v>
          </cell>
        </row>
        <row r="26133">
          <cell r="A26133" t="str">
            <v>Data Analyst</v>
          </cell>
          <cell r="H26133">
            <v>45258.875115740739</v>
          </cell>
        </row>
        <row r="26134">
          <cell r="A26134" t="str">
            <v>Data Analyst</v>
          </cell>
          <cell r="H26134">
            <v>45027.708773148152</v>
          </cell>
        </row>
        <row r="26135">
          <cell r="A26135" t="str">
            <v>Data Analyst</v>
          </cell>
          <cell r="H26135">
            <v>44930.749907407408</v>
          </cell>
        </row>
        <row r="26136">
          <cell r="A26136" t="str">
            <v>Senior Data Engineer</v>
          </cell>
          <cell r="H26136">
            <v>45093.325960648152</v>
          </cell>
        </row>
        <row r="26137">
          <cell r="A26137" t="str">
            <v>Data Scientist</v>
          </cell>
          <cell r="H26137">
            <v>45101.181354166663</v>
          </cell>
        </row>
        <row r="26138">
          <cell r="A26138" t="str">
            <v>Data Scientist</v>
          </cell>
          <cell r="H26138">
            <v>45211.794849537036</v>
          </cell>
        </row>
        <row r="26139">
          <cell r="A26139" t="str">
            <v>Senior Data Engineer</v>
          </cell>
          <cell r="H26139">
            <v>44938.611087962963</v>
          </cell>
        </row>
        <row r="26140">
          <cell r="A26140" t="str">
            <v>Data Analyst</v>
          </cell>
          <cell r="H26140">
            <v>45268.375775462962</v>
          </cell>
        </row>
        <row r="26141">
          <cell r="A26141" t="str">
            <v>Data Analyst</v>
          </cell>
          <cell r="H26141">
            <v>44967.875335648147</v>
          </cell>
        </row>
        <row r="26142">
          <cell r="A26142" t="str">
            <v>Business Analyst</v>
          </cell>
          <cell r="H26142">
            <v>45146.334050925929</v>
          </cell>
        </row>
        <row r="26143">
          <cell r="A26143" t="str">
            <v>Data Analyst</v>
          </cell>
          <cell r="H26143">
            <v>45210.711828703701</v>
          </cell>
        </row>
        <row r="26144">
          <cell r="A26144" t="str">
            <v>Machine Learning Engineer</v>
          </cell>
          <cell r="H26144">
            <v>44993.917118055557</v>
          </cell>
        </row>
        <row r="26145">
          <cell r="A26145" t="str">
            <v>Data Analyst</v>
          </cell>
          <cell r="H26145">
            <v>45112.060358796298</v>
          </cell>
        </row>
        <row r="26146">
          <cell r="A26146" t="str">
            <v>Data Analyst</v>
          </cell>
          <cell r="H26146">
            <v>45194.017905092587</v>
          </cell>
        </row>
        <row r="26147">
          <cell r="A26147" t="str">
            <v>Senior Data Analyst</v>
          </cell>
          <cell r="H26147">
            <v>45033.958298611113</v>
          </cell>
        </row>
        <row r="26148">
          <cell r="A26148" t="str">
            <v>Data Analyst</v>
          </cell>
          <cell r="H26148">
            <v>45275.877858796302</v>
          </cell>
        </row>
        <row r="26149">
          <cell r="A26149" t="str">
            <v>Senior Data Analyst</v>
          </cell>
          <cell r="H26149">
            <v>44944.932233796288</v>
          </cell>
        </row>
        <row r="26150">
          <cell r="A26150" t="str">
            <v>Business Analyst</v>
          </cell>
          <cell r="H26150">
            <v>45182.21738425926</v>
          </cell>
        </row>
        <row r="26151">
          <cell r="A26151" t="str">
            <v>Senior Data Scientist</v>
          </cell>
          <cell r="H26151">
            <v>44971.293391203697</v>
          </cell>
        </row>
        <row r="26152">
          <cell r="A26152" t="str">
            <v>Data Scientist</v>
          </cell>
          <cell r="H26152">
            <v>44938.003437500003</v>
          </cell>
        </row>
        <row r="26153">
          <cell r="A26153" t="str">
            <v>Data Analyst</v>
          </cell>
          <cell r="H26153">
            <v>45043.458553240736</v>
          </cell>
        </row>
        <row r="26154">
          <cell r="A26154" t="str">
            <v>Data Scientist</v>
          </cell>
          <cell r="H26154">
            <v>44950.504270833328</v>
          </cell>
        </row>
        <row r="26155">
          <cell r="A26155" t="str">
            <v>Data Scientist</v>
          </cell>
          <cell r="H26155">
            <v>44980.696597222217</v>
          </cell>
        </row>
        <row r="26156">
          <cell r="A26156" t="str">
            <v>Data Scientist</v>
          </cell>
          <cell r="H26156">
            <v>45262.323414351849</v>
          </cell>
        </row>
        <row r="26157">
          <cell r="A26157" t="str">
            <v>Data Analyst</v>
          </cell>
          <cell r="H26157">
            <v>45184.000497685192</v>
          </cell>
        </row>
        <row r="26158">
          <cell r="A26158" t="str">
            <v>Data Analyst</v>
          </cell>
          <cell r="H26158">
            <v>45127.667141203703</v>
          </cell>
        </row>
        <row r="26159">
          <cell r="A26159" t="str">
            <v>Data Analyst</v>
          </cell>
          <cell r="H26159">
            <v>45265.916689814818</v>
          </cell>
        </row>
        <row r="26160">
          <cell r="A26160" t="str">
            <v>Data Analyst</v>
          </cell>
          <cell r="H26160">
            <v>45275.33357638889</v>
          </cell>
        </row>
        <row r="26161">
          <cell r="A26161" t="str">
            <v>Senior Data Analyst</v>
          </cell>
          <cell r="H26161">
            <v>45096.417407407411</v>
          </cell>
        </row>
        <row r="26162">
          <cell r="A26162" t="str">
            <v>Data Analyst</v>
          </cell>
          <cell r="H26162">
            <v>44936.333402777767</v>
          </cell>
        </row>
        <row r="26163">
          <cell r="A26163" t="str">
            <v>Data Analyst</v>
          </cell>
          <cell r="H26163">
            <v>45092.520497685182</v>
          </cell>
        </row>
        <row r="26164">
          <cell r="A26164" t="str">
            <v>Business Analyst</v>
          </cell>
          <cell r="H26164">
            <v>45063.527962962973</v>
          </cell>
        </row>
        <row r="26165">
          <cell r="A26165" t="str">
            <v>Software Engineer</v>
          </cell>
          <cell r="H26165">
            <v>45027.383298611108</v>
          </cell>
        </row>
        <row r="26166">
          <cell r="A26166" t="str">
            <v>Data Scientist</v>
          </cell>
          <cell r="H26166">
            <v>45154.668217592603</v>
          </cell>
        </row>
        <row r="26167">
          <cell r="A26167" t="str">
            <v>Software Engineer</v>
          </cell>
          <cell r="H26167">
            <v>45171.555636574078</v>
          </cell>
        </row>
        <row r="26168">
          <cell r="A26168" t="str">
            <v>Machine Learning Engineer</v>
          </cell>
          <cell r="H26168">
            <v>45044.592777777783</v>
          </cell>
        </row>
        <row r="26169">
          <cell r="A26169" t="str">
            <v>Data Scientist</v>
          </cell>
          <cell r="H26169">
            <v>45278.751377314817</v>
          </cell>
        </row>
        <row r="26170">
          <cell r="A26170" t="str">
            <v>Data Analyst</v>
          </cell>
          <cell r="H26170">
            <v>45272.38758101852</v>
          </cell>
        </row>
        <row r="26171">
          <cell r="A26171" t="str">
            <v>Data Scientist</v>
          </cell>
          <cell r="H26171">
            <v>44987.295497685183</v>
          </cell>
        </row>
        <row r="26172">
          <cell r="A26172" t="str">
            <v>Senior Data Engineer</v>
          </cell>
          <cell r="H26172">
            <v>45152.549155092587</v>
          </cell>
        </row>
        <row r="26173">
          <cell r="A26173" t="str">
            <v>Data Engineer</v>
          </cell>
          <cell r="H26173">
            <v>45051.561041666668</v>
          </cell>
        </row>
        <row r="26174">
          <cell r="A26174" t="str">
            <v>Data Analyst</v>
          </cell>
          <cell r="H26174">
            <v>45174.252557870372</v>
          </cell>
        </row>
        <row r="26175">
          <cell r="A26175" t="str">
            <v>Data Engineer</v>
          </cell>
          <cell r="H26175">
            <v>45063.641516203701</v>
          </cell>
        </row>
        <row r="26176">
          <cell r="A26176" t="str">
            <v>Senior Data Engineer</v>
          </cell>
          <cell r="H26176">
            <v>45191.256226851852</v>
          </cell>
        </row>
        <row r="26177">
          <cell r="A26177" t="str">
            <v>Data Engineer</v>
          </cell>
          <cell r="H26177">
            <v>45272.372210648151</v>
          </cell>
        </row>
        <row r="26178">
          <cell r="A26178" t="str">
            <v>Data Scientist</v>
          </cell>
          <cell r="H26178">
            <v>45001.618287037039</v>
          </cell>
        </row>
        <row r="26179">
          <cell r="A26179" t="str">
            <v>Data Engineer</v>
          </cell>
          <cell r="H26179">
            <v>44994.921990740739</v>
          </cell>
        </row>
        <row r="26180">
          <cell r="A26180" t="str">
            <v>Data Analyst</v>
          </cell>
          <cell r="H26180">
            <v>45058.958923611113</v>
          </cell>
        </row>
        <row r="26181">
          <cell r="A26181" t="str">
            <v>Senior Data Engineer</v>
          </cell>
          <cell r="H26181">
            <v>45049.457731481481</v>
          </cell>
        </row>
        <row r="26182">
          <cell r="A26182" t="str">
            <v>Data Analyst</v>
          </cell>
          <cell r="H26182">
            <v>45146.583587962959</v>
          </cell>
        </row>
        <row r="26183">
          <cell r="A26183" t="str">
            <v>Data Scientist</v>
          </cell>
          <cell r="H26183">
            <v>44957.939479166656</v>
          </cell>
        </row>
        <row r="26184">
          <cell r="A26184" t="str">
            <v>Senior Data Scientist</v>
          </cell>
          <cell r="H26184">
            <v>45078.558715277781</v>
          </cell>
        </row>
        <row r="26185">
          <cell r="A26185" t="str">
            <v>Data Scientist</v>
          </cell>
          <cell r="H26185">
            <v>45174.544247685182</v>
          </cell>
        </row>
        <row r="26186">
          <cell r="A26186" t="str">
            <v>Data Engineer</v>
          </cell>
          <cell r="H26186">
            <v>45097.833784722221</v>
          </cell>
        </row>
        <row r="26187">
          <cell r="A26187" t="str">
            <v>Data Analyst</v>
          </cell>
          <cell r="H26187">
            <v>44938.755115740743</v>
          </cell>
        </row>
        <row r="26188">
          <cell r="A26188" t="str">
            <v>Data Analyst</v>
          </cell>
          <cell r="H26188">
            <v>45210.877118055563</v>
          </cell>
        </row>
        <row r="26189">
          <cell r="A26189" t="str">
            <v>Data Scientist</v>
          </cell>
          <cell r="H26189">
            <v>44959.387939814813</v>
          </cell>
        </row>
        <row r="26190">
          <cell r="A26190" t="str">
            <v>Data Analyst</v>
          </cell>
          <cell r="H26190">
            <v>44937.627523148149</v>
          </cell>
        </row>
        <row r="26191">
          <cell r="A26191" t="str">
            <v>Data Analyst</v>
          </cell>
          <cell r="H26191">
            <v>45043.167916666673</v>
          </cell>
        </row>
        <row r="26192">
          <cell r="A26192" t="str">
            <v>Data Analyst</v>
          </cell>
          <cell r="H26192">
            <v>44970.754328703697</v>
          </cell>
        </row>
        <row r="26193">
          <cell r="A26193" t="str">
            <v>Data Scientist</v>
          </cell>
          <cell r="H26193">
            <v>45007.425613425927</v>
          </cell>
        </row>
        <row r="26194">
          <cell r="A26194" t="str">
            <v>Data Analyst</v>
          </cell>
          <cell r="H26194">
            <v>45156.70894675926</v>
          </cell>
        </row>
        <row r="26195">
          <cell r="A26195" t="str">
            <v>Data Analyst</v>
          </cell>
          <cell r="H26195">
            <v>45131.356342592589</v>
          </cell>
        </row>
        <row r="26196">
          <cell r="A26196" t="str">
            <v>Data Analyst</v>
          </cell>
          <cell r="H26196">
            <v>45126.875092592592</v>
          </cell>
        </row>
        <row r="26197">
          <cell r="A26197" t="str">
            <v>Data Scientist</v>
          </cell>
          <cell r="H26197">
            <v>44932.62840277778</v>
          </cell>
        </row>
        <row r="26198">
          <cell r="A26198" t="str">
            <v>Data Analyst</v>
          </cell>
          <cell r="H26198">
            <v>45001.667870370373</v>
          </cell>
        </row>
        <row r="26199">
          <cell r="A26199" t="str">
            <v>Data Scientist</v>
          </cell>
          <cell r="H26199">
            <v>45044.544976851852</v>
          </cell>
        </row>
        <row r="26200">
          <cell r="A26200" t="str">
            <v>Data Analyst</v>
          </cell>
          <cell r="H26200">
            <v>45034.749988425923</v>
          </cell>
        </row>
        <row r="26201">
          <cell r="A26201" t="str">
            <v>Data Analyst</v>
          </cell>
          <cell r="H26201">
            <v>45096.738796296297</v>
          </cell>
        </row>
        <row r="26202">
          <cell r="A26202" t="str">
            <v>Data Analyst</v>
          </cell>
          <cell r="H26202">
            <v>45006.708356481482</v>
          </cell>
        </row>
        <row r="26203">
          <cell r="A26203" t="str">
            <v>Data Analyst</v>
          </cell>
          <cell r="H26203">
            <v>45034.334201388891</v>
          </cell>
        </row>
        <row r="26204">
          <cell r="A26204" t="str">
            <v>Data Analyst</v>
          </cell>
          <cell r="H26204">
            <v>45008.871053240742</v>
          </cell>
        </row>
        <row r="26205">
          <cell r="A26205" t="str">
            <v>Data Scientist</v>
          </cell>
          <cell r="H26205">
            <v>45280.002835648149</v>
          </cell>
        </row>
        <row r="26206">
          <cell r="A26206" t="str">
            <v>Data Analyst</v>
          </cell>
          <cell r="H26206">
            <v>45101.25240740741</v>
          </cell>
        </row>
        <row r="26207">
          <cell r="A26207" t="str">
            <v>Data Scientist</v>
          </cell>
          <cell r="H26207">
            <v>45153.709953703707</v>
          </cell>
        </row>
        <row r="26208">
          <cell r="A26208" t="str">
            <v>Business Analyst</v>
          </cell>
          <cell r="H26208">
            <v>45151.458356481482</v>
          </cell>
        </row>
        <row r="26209">
          <cell r="A26209" t="str">
            <v>Business Analyst</v>
          </cell>
          <cell r="H26209">
            <v>45198.917766203696</v>
          </cell>
        </row>
        <row r="26210">
          <cell r="A26210" t="str">
            <v>Data Scientist</v>
          </cell>
          <cell r="H26210">
            <v>45036.626446759263</v>
          </cell>
        </row>
        <row r="26211">
          <cell r="A26211" t="str">
            <v>Data Analyst</v>
          </cell>
          <cell r="H26211">
            <v>44961.719976851848</v>
          </cell>
        </row>
        <row r="26212">
          <cell r="A26212" t="str">
            <v>Data Analyst</v>
          </cell>
          <cell r="H26212">
            <v>45161.3750462963</v>
          </cell>
        </row>
        <row r="26213">
          <cell r="A26213" t="str">
            <v>Data Analyst</v>
          </cell>
          <cell r="H26213">
            <v>45225.875185185178</v>
          </cell>
        </row>
        <row r="26214">
          <cell r="A26214" t="str">
            <v>Senior Data Scientist</v>
          </cell>
          <cell r="H26214">
            <v>45000.669953703713</v>
          </cell>
        </row>
        <row r="26215">
          <cell r="A26215" t="str">
            <v>Senior Data Engineer</v>
          </cell>
          <cell r="H26215">
            <v>45208.980856481481</v>
          </cell>
        </row>
        <row r="26216">
          <cell r="A26216" t="str">
            <v>Data Scientist</v>
          </cell>
          <cell r="H26216">
            <v>45189.791956018518</v>
          </cell>
        </row>
        <row r="26217">
          <cell r="A26217" t="str">
            <v>Data Analyst</v>
          </cell>
          <cell r="H26217">
            <v>45264.834467592591</v>
          </cell>
        </row>
        <row r="26218">
          <cell r="A26218" t="str">
            <v>Data Scientist</v>
          </cell>
          <cell r="H26218">
            <v>45266.335405092592</v>
          </cell>
        </row>
        <row r="26219">
          <cell r="A26219" t="str">
            <v>Data Scientist</v>
          </cell>
          <cell r="H26219">
            <v>45203.503449074073</v>
          </cell>
        </row>
        <row r="26220">
          <cell r="A26220" t="str">
            <v>Data Analyst</v>
          </cell>
          <cell r="H26220">
            <v>45029.625474537039</v>
          </cell>
        </row>
        <row r="26221">
          <cell r="A26221" t="str">
            <v>Senior Data Scientist</v>
          </cell>
          <cell r="H26221">
            <v>44972.337395833332</v>
          </cell>
        </row>
        <row r="26222">
          <cell r="A26222" t="str">
            <v>Data Analyst</v>
          </cell>
          <cell r="H26222">
            <v>45168.000752314823</v>
          </cell>
        </row>
        <row r="26223">
          <cell r="A26223" t="str">
            <v>Data Scientist</v>
          </cell>
          <cell r="H26223">
            <v>45147.376909722218</v>
          </cell>
        </row>
        <row r="26224">
          <cell r="A26224" t="str">
            <v>Business Analyst</v>
          </cell>
          <cell r="H26224">
            <v>45253.45921296296</v>
          </cell>
        </row>
        <row r="26225">
          <cell r="A26225" t="str">
            <v>Data Analyst</v>
          </cell>
          <cell r="H26225">
            <v>44953.917986111112</v>
          </cell>
        </row>
        <row r="26226">
          <cell r="A26226" t="str">
            <v>Data Analyst</v>
          </cell>
          <cell r="H26226">
            <v>45264.792870370373</v>
          </cell>
        </row>
        <row r="26227">
          <cell r="A26227" t="str">
            <v>Data Analyst</v>
          </cell>
          <cell r="H26227">
            <v>45045.583333333343</v>
          </cell>
        </row>
        <row r="26228">
          <cell r="A26228" t="str">
            <v>Data Scientist</v>
          </cell>
          <cell r="H26228">
            <v>44997.713576388887</v>
          </cell>
        </row>
        <row r="26229">
          <cell r="A26229" t="str">
            <v>Data Scientist</v>
          </cell>
          <cell r="H26229">
            <v>45016.844270833331</v>
          </cell>
        </row>
        <row r="26230">
          <cell r="A26230" t="str">
            <v>Data Analyst</v>
          </cell>
          <cell r="H26230">
            <v>44956.583368055559</v>
          </cell>
        </row>
        <row r="26231">
          <cell r="A26231" t="str">
            <v>Data Analyst</v>
          </cell>
          <cell r="H26231">
            <v>45130.667812500003</v>
          </cell>
        </row>
        <row r="26232">
          <cell r="A26232" t="str">
            <v>Senior Data Analyst</v>
          </cell>
          <cell r="H26232">
            <v>45098.417638888888</v>
          </cell>
        </row>
        <row r="26233">
          <cell r="A26233" t="str">
            <v>Data Analyst</v>
          </cell>
          <cell r="H26233">
            <v>45103.917696759258</v>
          </cell>
        </row>
        <row r="26234">
          <cell r="A26234" t="str">
            <v>Data Analyst</v>
          </cell>
          <cell r="H26234">
            <v>45171.916678240741</v>
          </cell>
        </row>
        <row r="26235">
          <cell r="A26235" t="str">
            <v>Data Analyst</v>
          </cell>
          <cell r="H26235">
            <v>44955.001342592594</v>
          </cell>
        </row>
        <row r="26236">
          <cell r="A26236" t="str">
            <v>Data Analyst</v>
          </cell>
          <cell r="H26236">
            <v>45043.043402777781</v>
          </cell>
        </row>
        <row r="26237">
          <cell r="A26237" t="str">
            <v>Data Engineer</v>
          </cell>
          <cell r="H26237">
            <v>45198.988194444442</v>
          </cell>
        </row>
        <row r="26238">
          <cell r="A26238" t="str">
            <v>Data Scientist</v>
          </cell>
          <cell r="H26238">
            <v>44992.762291666673</v>
          </cell>
        </row>
        <row r="26239">
          <cell r="A26239" t="str">
            <v>Data Analyst</v>
          </cell>
          <cell r="H26239">
            <v>45160.458599537043</v>
          </cell>
        </row>
        <row r="26240">
          <cell r="A26240" t="str">
            <v>Senior Data Analyst</v>
          </cell>
          <cell r="H26240">
            <v>45154.58384259259</v>
          </cell>
        </row>
        <row r="26241">
          <cell r="A26241" t="str">
            <v>Business Analyst</v>
          </cell>
          <cell r="H26241">
            <v>45046.41715277778</v>
          </cell>
        </row>
        <row r="26242">
          <cell r="A26242" t="str">
            <v>Data Engineer</v>
          </cell>
          <cell r="H26242">
            <v>45174.305173611108</v>
          </cell>
        </row>
        <row r="26243">
          <cell r="A26243" t="str">
            <v>Data Analyst</v>
          </cell>
          <cell r="H26243">
            <v>45027.583287037043</v>
          </cell>
        </row>
        <row r="26244">
          <cell r="A26244" t="str">
            <v>Data Analyst</v>
          </cell>
          <cell r="H26244">
            <v>45159.738229166673</v>
          </cell>
        </row>
        <row r="26245">
          <cell r="A26245" t="str">
            <v>Data Analyst</v>
          </cell>
          <cell r="H26245">
            <v>45048.792280092603</v>
          </cell>
        </row>
        <row r="26246">
          <cell r="A26246" t="str">
            <v>Data Scientist</v>
          </cell>
          <cell r="H26246">
            <v>45144.980115740742</v>
          </cell>
        </row>
        <row r="26247">
          <cell r="A26247" t="str">
            <v>Data Scientist</v>
          </cell>
          <cell r="H26247">
            <v>45176.654907407406</v>
          </cell>
        </row>
        <row r="26248">
          <cell r="A26248" t="str">
            <v>Data Analyst</v>
          </cell>
          <cell r="H26248">
            <v>44944.708611111113</v>
          </cell>
        </row>
        <row r="26249">
          <cell r="A26249" t="str">
            <v>Data Scientist</v>
          </cell>
          <cell r="H26249">
            <v>45207.168611111112</v>
          </cell>
        </row>
        <row r="26250">
          <cell r="A26250" t="str">
            <v>Data Analyst</v>
          </cell>
          <cell r="H26250">
            <v>44947.084305555552</v>
          </cell>
        </row>
        <row r="26251">
          <cell r="A26251" t="str">
            <v>Data Analyst</v>
          </cell>
          <cell r="H26251">
            <v>45071.709826388891</v>
          </cell>
        </row>
        <row r="26252">
          <cell r="A26252" t="str">
            <v>Data Analyst</v>
          </cell>
          <cell r="H26252">
            <v>45078.834282407413</v>
          </cell>
        </row>
        <row r="26253">
          <cell r="A26253" t="str">
            <v>Data Analyst</v>
          </cell>
          <cell r="H26253">
            <v>45092.303981481477</v>
          </cell>
        </row>
        <row r="26254">
          <cell r="A26254" t="str">
            <v>Data Analyst</v>
          </cell>
          <cell r="H26254">
            <v>45101.29184027778</v>
          </cell>
        </row>
        <row r="26255">
          <cell r="A26255" t="str">
            <v>Data Analyst</v>
          </cell>
          <cell r="H26255">
            <v>45121.535532407397</v>
          </cell>
        </row>
        <row r="26256">
          <cell r="A26256" t="str">
            <v>Data Scientist</v>
          </cell>
          <cell r="H26256">
            <v>45124.545405092591</v>
          </cell>
        </row>
        <row r="26257">
          <cell r="A26257" t="str">
            <v>Data Scientist</v>
          </cell>
          <cell r="H26257">
            <v>44931.585289351853</v>
          </cell>
        </row>
        <row r="26258">
          <cell r="A26258" t="str">
            <v>Data Analyst</v>
          </cell>
          <cell r="H26258">
            <v>45149.291898148149</v>
          </cell>
        </row>
        <row r="26259">
          <cell r="A26259" t="str">
            <v>Data Engineer</v>
          </cell>
          <cell r="H26259">
            <v>45089.404004629629</v>
          </cell>
        </row>
        <row r="26260">
          <cell r="A26260" t="str">
            <v>Data Engineer</v>
          </cell>
          <cell r="H26260">
            <v>45013.436388888891</v>
          </cell>
        </row>
        <row r="26261">
          <cell r="A26261" t="str">
            <v>Business Analyst</v>
          </cell>
          <cell r="H26261">
            <v>45176.543414351851</v>
          </cell>
        </row>
        <row r="26262">
          <cell r="A26262" t="str">
            <v>Data Scientist</v>
          </cell>
          <cell r="H26262">
            <v>45044.586574074077</v>
          </cell>
        </row>
        <row r="26263">
          <cell r="A26263" t="str">
            <v>Data Analyst</v>
          </cell>
          <cell r="H26263">
            <v>45286.292500000003</v>
          </cell>
        </row>
        <row r="26264">
          <cell r="A26264" t="str">
            <v>Data Analyst</v>
          </cell>
          <cell r="H26264">
            <v>45206.292453703703</v>
          </cell>
        </row>
        <row r="26265">
          <cell r="A26265" t="str">
            <v>Data Scientist</v>
          </cell>
          <cell r="H26265">
            <v>45051.396736111114</v>
          </cell>
        </row>
        <row r="26266">
          <cell r="A26266" t="str">
            <v>Software Engineer</v>
          </cell>
          <cell r="H26266">
            <v>44942.751608796287</v>
          </cell>
        </row>
        <row r="26267">
          <cell r="A26267" t="str">
            <v>Senior Data Analyst</v>
          </cell>
          <cell r="H26267">
            <v>44968.375185185178</v>
          </cell>
        </row>
        <row r="26268">
          <cell r="A26268" t="str">
            <v>Data Scientist</v>
          </cell>
          <cell r="H26268">
            <v>45228.335057870368</v>
          </cell>
        </row>
        <row r="26269">
          <cell r="A26269" t="str">
            <v>Data Scientist</v>
          </cell>
          <cell r="H26269">
            <v>45239.502060185187</v>
          </cell>
        </row>
        <row r="26270">
          <cell r="A26270" t="str">
            <v>Business Analyst</v>
          </cell>
          <cell r="H26270">
            <v>45222.08457175926</v>
          </cell>
        </row>
        <row r="26271">
          <cell r="A26271" t="str">
            <v>Data Analyst</v>
          </cell>
          <cell r="H26271">
            <v>45252.93478009259</v>
          </cell>
        </row>
        <row r="26272">
          <cell r="A26272" t="str">
            <v>Data Analyst</v>
          </cell>
          <cell r="H26272">
            <v>45154.417060185187</v>
          </cell>
        </row>
        <row r="26273">
          <cell r="A26273" t="str">
            <v>Data Analyst</v>
          </cell>
          <cell r="H26273">
            <v>45085.792650462958</v>
          </cell>
        </row>
        <row r="26274">
          <cell r="A26274" t="str">
            <v>Software Engineer</v>
          </cell>
          <cell r="H26274">
            <v>45244.293622685182</v>
          </cell>
        </row>
        <row r="26275">
          <cell r="A26275" t="str">
            <v>Data Analyst</v>
          </cell>
          <cell r="H26275">
            <v>45280.833726851852</v>
          </cell>
        </row>
        <row r="26276">
          <cell r="A26276" t="str">
            <v>Data Analyst</v>
          </cell>
          <cell r="H26276">
            <v>45002.833368055559</v>
          </cell>
        </row>
        <row r="26277">
          <cell r="A26277" t="str">
            <v>Data Analyst</v>
          </cell>
          <cell r="H26277">
            <v>45162.861875000002</v>
          </cell>
        </row>
        <row r="26278">
          <cell r="A26278" t="str">
            <v>Data Scientist</v>
          </cell>
          <cell r="H26278">
            <v>45000.668692129628</v>
          </cell>
        </row>
        <row r="26279">
          <cell r="A26279" t="str">
            <v>Senior Data Scientist</v>
          </cell>
          <cell r="H26279">
            <v>45156.752268518518</v>
          </cell>
        </row>
        <row r="26280">
          <cell r="A26280" t="str">
            <v>Data Analyst</v>
          </cell>
          <cell r="H26280">
            <v>45014.315925925926</v>
          </cell>
        </row>
        <row r="26281">
          <cell r="A26281" t="str">
            <v>Data Engineer</v>
          </cell>
          <cell r="H26281">
            <v>45078.975462962961</v>
          </cell>
        </row>
        <row r="26282">
          <cell r="A26282" t="str">
            <v>Data Analyst</v>
          </cell>
          <cell r="H26282">
            <v>45017.292557870373</v>
          </cell>
        </row>
        <row r="26283">
          <cell r="A26283" t="str">
            <v>Senior Data Analyst</v>
          </cell>
          <cell r="H26283">
            <v>44949.793182870373</v>
          </cell>
        </row>
        <row r="26284">
          <cell r="A26284" t="str">
            <v>Software Engineer</v>
          </cell>
          <cell r="H26284">
            <v>45204.293993055559</v>
          </cell>
        </row>
        <row r="26285">
          <cell r="A26285" t="str">
            <v>Data Scientist</v>
          </cell>
          <cell r="H26285">
            <v>45128.711226851847</v>
          </cell>
        </row>
        <row r="26286">
          <cell r="A26286" t="str">
            <v>Senior Data Analyst</v>
          </cell>
          <cell r="H26286">
            <v>45217.083240740743</v>
          </cell>
        </row>
        <row r="26287">
          <cell r="A26287" t="str">
            <v>Software Engineer</v>
          </cell>
          <cell r="H26287">
            <v>44986.016134259262</v>
          </cell>
        </row>
        <row r="26288">
          <cell r="A26288" t="str">
            <v>Data Scientist</v>
          </cell>
          <cell r="H26288">
            <v>44952.70239583333</v>
          </cell>
        </row>
        <row r="26289">
          <cell r="A26289" t="str">
            <v>Senior Data Scientist</v>
          </cell>
          <cell r="H26289">
            <v>44965.056273148148</v>
          </cell>
        </row>
        <row r="26290">
          <cell r="A26290" t="str">
            <v>Data Scientist</v>
          </cell>
          <cell r="H26290">
            <v>45156.294710648152</v>
          </cell>
        </row>
        <row r="26291">
          <cell r="A26291" t="str">
            <v>Business Analyst</v>
          </cell>
          <cell r="H26291">
            <v>44928.626388888893</v>
          </cell>
        </row>
        <row r="26292">
          <cell r="A26292" t="str">
            <v>Data Analyst</v>
          </cell>
          <cell r="H26292">
            <v>45209.583298611113</v>
          </cell>
        </row>
        <row r="26293">
          <cell r="A26293" t="str">
            <v>Data Scientist</v>
          </cell>
          <cell r="H26293">
            <v>45100.348009259258</v>
          </cell>
        </row>
        <row r="26294">
          <cell r="A26294" t="str">
            <v>Data Analyst</v>
          </cell>
          <cell r="H26294">
            <v>45031.365810185183</v>
          </cell>
        </row>
        <row r="26295">
          <cell r="A26295" t="str">
            <v>Data Analyst</v>
          </cell>
          <cell r="H26295">
            <v>45104.667893518519</v>
          </cell>
        </row>
        <row r="26296">
          <cell r="A26296" t="str">
            <v>Data Analyst</v>
          </cell>
          <cell r="H26296">
            <v>44972.666967592602</v>
          </cell>
        </row>
        <row r="26297">
          <cell r="A26297" t="str">
            <v>Senior Data Scientist</v>
          </cell>
          <cell r="H26297">
            <v>45149.402604166673</v>
          </cell>
        </row>
        <row r="26298">
          <cell r="A26298" t="str">
            <v>Data Analyst</v>
          </cell>
          <cell r="H26298">
            <v>45173.584710648152</v>
          </cell>
        </row>
        <row r="26299">
          <cell r="A26299" t="str">
            <v>Data Engineer</v>
          </cell>
          <cell r="H26299">
            <v>45169.844166666669</v>
          </cell>
        </row>
        <row r="26300">
          <cell r="A26300" t="str">
            <v>Data Scientist</v>
          </cell>
          <cell r="H26300">
            <v>45188.673217592594</v>
          </cell>
        </row>
        <row r="26301">
          <cell r="A26301" t="str">
            <v>Data Analyst</v>
          </cell>
          <cell r="H26301">
            <v>45150.417939814812</v>
          </cell>
        </row>
        <row r="26302">
          <cell r="A26302" t="str">
            <v>Data Analyst</v>
          </cell>
          <cell r="H26302">
            <v>45170.545474537037</v>
          </cell>
        </row>
        <row r="26303">
          <cell r="A26303" t="str">
            <v>Data Scientist</v>
          </cell>
          <cell r="H26303">
            <v>44973.670775462961</v>
          </cell>
        </row>
        <row r="26304">
          <cell r="A26304" t="str">
            <v>Data Analyst</v>
          </cell>
          <cell r="H26304">
            <v>45163.343564814822</v>
          </cell>
        </row>
        <row r="26305">
          <cell r="A26305" t="str">
            <v>Business Analyst</v>
          </cell>
          <cell r="H26305">
            <v>44927.012442129628</v>
          </cell>
        </row>
        <row r="26306">
          <cell r="A26306" t="str">
            <v>Data Analyst</v>
          </cell>
          <cell r="H26306">
            <v>44950.00105324074</v>
          </cell>
        </row>
        <row r="26307">
          <cell r="A26307" t="str">
            <v>Senior Data Engineer</v>
          </cell>
          <cell r="H26307">
            <v>44994.553136574083</v>
          </cell>
        </row>
        <row r="26308">
          <cell r="A26308" t="str">
            <v>Data Scientist</v>
          </cell>
          <cell r="H26308">
            <v>44985.545162037037</v>
          </cell>
        </row>
        <row r="26309">
          <cell r="A26309" t="str">
            <v>Data Scientist</v>
          </cell>
          <cell r="H26309">
            <v>44949.705821759257</v>
          </cell>
        </row>
        <row r="26310">
          <cell r="A26310" t="str">
            <v>Data Analyst</v>
          </cell>
          <cell r="H26310">
            <v>45078.959074074082</v>
          </cell>
        </row>
        <row r="26311">
          <cell r="A26311" t="str">
            <v>Data Analyst</v>
          </cell>
          <cell r="H26311">
            <v>45104.451296296298</v>
          </cell>
        </row>
        <row r="26312">
          <cell r="A26312" t="str">
            <v>Data Scientist</v>
          </cell>
          <cell r="H26312">
            <v>45035.842511574083</v>
          </cell>
        </row>
        <row r="26313">
          <cell r="A26313" t="str">
            <v>Data Scientist</v>
          </cell>
          <cell r="H26313">
            <v>45270.293275462973</v>
          </cell>
        </row>
        <row r="26314">
          <cell r="A26314" t="str">
            <v>Senior Data Analyst</v>
          </cell>
          <cell r="H26314">
            <v>45155.667500000003</v>
          </cell>
        </row>
        <row r="26315">
          <cell r="A26315" t="str">
            <v>Senior Data Engineer</v>
          </cell>
          <cell r="H26315">
            <v>45129.255277777767</v>
          </cell>
        </row>
        <row r="26316">
          <cell r="A26316" t="str">
            <v>Software Engineer</v>
          </cell>
          <cell r="H26316">
            <v>45022.971076388887</v>
          </cell>
        </row>
        <row r="26317">
          <cell r="A26317" t="str">
            <v>Data Analyst</v>
          </cell>
          <cell r="H26317">
            <v>45265.000439814823</v>
          </cell>
        </row>
        <row r="26318">
          <cell r="A26318" t="str">
            <v>Data Analyst</v>
          </cell>
          <cell r="H26318">
            <v>45252.917187500003</v>
          </cell>
        </row>
        <row r="26319">
          <cell r="A26319" t="str">
            <v>Data Analyst</v>
          </cell>
          <cell r="H26319">
            <v>45063.709629629629</v>
          </cell>
        </row>
        <row r="26320">
          <cell r="A26320" t="str">
            <v>Senior Data Analyst</v>
          </cell>
          <cell r="H26320">
            <v>45145.584120370368</v>
          </cell>
        </row>
        <row r="26321">
          <cell r="A26321" t="str">
            <v>Software Engineer</v>
          </cell>
          <cell r="H26321">
            <v>45006.7344212963</v>
          </cell>
        </row>
        <row r="26322">
          <cell r="A26322" t="str">
            <v>Data Scientist</v>
          </cell>
          <cell r="H26322">
            <v>45173.800613425927</v>
          </cell>
        </row>
        <row r="26323">
          <cell r="A26323" t="str">
            <v>Data Analyst</v>
          </cell>
          <cell r="H26323">
            <v>45225.542060185187</v>
          </cell>
        </row>
        <row r="26324">
          <cell r="A26324" t="str">
            <v>Data Analyst</v>
          </cell>
          <cell r="H26324">
            <v>45212.959467592591</v>
          </cell>
        </row>
        <row r="26325">
          <cell r="A26325" t="str">
            <v>Data Scientist</v>
          </cell>
          <cell r="H26325">
            <v>44988.669768518521</v>
          </cell>
        </row>
        <row r="26326">
          <cell r="A26326" t="str">
            <v>Data Analyst</v>
          </cell>
          <cell r="H26326">
            <v>45003.876840277779</v>
          </cell>
        </row>
        <row r="26327">
          <cell r="A26327" t="str">
            <v>Data Scientist</v>
          </cell>
          <cell r="H26327">
            <v>45129.543113425927</v>
          </cell>
        </row>
        <row r="26328">
          <cell r="A26328" t="str">
            <v>Data Analyst</v>
          </cell>
          <cell r="H26328">
            <v>45205.583611111113</v>
          </cell>
        </row>
        <row r="26329">
          <cell r="A26329" t="str">
            <v>Data Scientist</v>
          </cell>
          <cell r="H26329">
            <v>45056.295752314807</v>
          </cell>
        </row>
        <row r="26330">
          <cell r="A26330" t="str">
            <v>Data Scientist</v>
          </cell>
          <cell r="H26330">
            <v>45125.711006944453</v>
          </cell>
        </row>
        <row r="26331">
          <cell r="A26331" t="str">
            <v>Senior Data Analyst</v>
          </cell>
          <cell r="H26331">
            <v>45239.875879629632</v>
          </cell>
        </row>
        <row r="26332">
          <cell r="A26332" t="str">
            <v>Data Analyst</v>
          </cell>
          <cell r="H26332">
            <v>44936.625277777777</v>
          </cell>
        </row>
        <row r="26333">
          <cell r="A26333" t="str">
            <v>Business Analyst</v>
          </cell>
          <cell r="H26333">
            <v>45271.334004629629</v>
          </cell>
        </row>
        <row r="26334">
          <cell r="A26334" t="str">
            <v>Data Scientist</v>
          </cell>
          <cell r="H26334">
            <v>44966.961759259262</v>
          </cell>
        </row>
        <row r="26335">
          <cell r="A26335" t="str">
            <v>Data Scientist</v>
          </cell>
          <cell r="H26335">
            <v>44958.830972222233</v>
          </cell>
        </row>
        <row r="26336">
          <cell r="A26336" t="str">
            <v>Data Analyst</v>
          </cell>
          <cell r="H26336">
            <v>45147.583437499998</v>
          </cell>
        </row>
        <row r="26337">
          <cell r="A26337" t="str">
            <v>Data Engineer</v>
          </cell>
          <cell r="H26337">
            <v>45247.254166666673</v>
          </cell>
        </row>
        <row r="26338">
          <cell r="A26338" t="str">
            <v>Data Scientist</v>
          </cell>
          <cell r="H26338">
            <v>45261.626261574071</v>
          </cell>
        </row>
        <row r="26339">
          <cell r="A26339" t="str">
            <v>Data Scientist</v>
          </cell>
          <cell r="H26339">
            <v>44935.926134259258</v>
          </cell>
        </row>
        <row r="26340">
          <cell r="A26340" t="str">
            <v>Data Analyst</v>
          </cell>
          <cell r="H26340">
            <v>45237.674421296288</v>
          </cell>
        </row>
        <row r="26341">
          <cell r="A26341" t="str">
            <v>Data Scientist</v>
          </cell>
          <cell r="H26341">
            <v>45103.294340277767</v>
          </cell>
        </row>
        <row r="26342">
          <cell r="A26342" t="str">
            <v>Senior Data Engineer</v>
          </cell>
          <cell r="H26342">
            <v>45022.388645833344</v>
          </cell>
        </row>
        <row r="26343">
          <cell r="A26343" t="str">
            <v>Data Scientist</v>
          </cell>
          <cell r="H26343">
            <v>45048.381006944437</v>
          </cell>
        </row>
        <row r="26344">
          <cell r="A26344" t="str">
            <v>Data Analyst</v>
          </cell>
          <cell r="H26344">
            <v>45277.167280092603</v>
          </cell>
        </row>
        <row r="26345">
          <cell r="A26345" t="str">
            <v>Data Scientist</v>
          </cell>
          <cell r="H26345">
            <v>44978.559490740743</v>
          </cell>
        </row>
        <row r="26346">
          <cell r="A26346" t="str">
            <v>Senior Data Engineer</v>
          </cell>
          <cell r="H26346">
            <v>45154.745694444442</v>
          </cell>
        </row>
        <row r="26347">
          <cell r="A26347" t="str">
            <v>Data Scientist</v>
          </cell>
          <cell r="H26347">
            <v>45161.377962962957</v>
          </cell>
        </row>
        <row r="26348">
          <cell r="A26348" t="str">
            <v>Data Scientist</v>
          </cell>
          <cell r="H26348">
            <v>45170.308263888888</v>
          </cell>
        </row>
        <row r="26349">
          <cell r="A26349" t="str">
            <v>Data Scientist</v>
          </cell>
          <cell r="H26349">
            <v>45033.543819444443</v>
          </cell>
        </row>
        <row r="26350">
          <cell r="A26350" t="str">
            <v>Business Analyst</v>
          </cell>
          <cell r="H26350">
            <v>45086.892974537041</v>
          </cell>
        </row>
        <row r="26351">
          <cell r="A26351" t="str">
            <v>Data Analyst</v>
          </cell>
          <cell r="H26351">
            <v>45245.000254629631</v>
          </cell>
        </row>
        <row r="26352">
          <cell r="A26352" t="str">
            <v>Data Analyst</v>
          </cell>
          <cell r="H26352">
            <v>45104.501226851848</v>
          </cell>
        </row>
        <row r="26353">
          <cell r="A26353" t="str">
            <v>Data Engineer</v>
          </cell>
          <cell r="H26353">
            <v>45183.669537037043</v>
          </cell>
        </row>
        <row r="26354">
          <cell r="A26354" t="str">
            <v>Data Analyst</v>
          </cell>
          <cell r="H26354">
            <v>45014.918368055558</v>
          </cell>
        </row>
        <row r="26355">
          <cell r="A26355" t="str">
            <v>Data Analyst</v>
          </cell>
          <cell r="H26355">
            <v>45084.750486111108</v>
          </cell>
        </row>
        <row r="26356">
          <cell r="A26356" t="str">
            <v>Data Analyst</v>
          </cell>
          <cell r="H26356">
            <v>45039.750011574077</v>
          </cell>
        </row>
        <row r="26357">
          <cell r="A26357" t="str">
            <v>Data Scientist</v>
          </cell>
          <cell r="H26357">
            <v>45199.009745370371</v>
          </cell>
        </row>
        <row r="26358">
          <cell r="A26358" t="str">
            <v>Data Engineer</v>
          </cell>
          <cell r="H26358">
            <v>45145.894652777781</v>
          </cell>
        </row>
        <row r="26359">
          <cell r="A26359" t="str">
            <v>Data Scientist</v>
          </cell>
          <cell r="H26359">
            <v>44998.753067129634</v>
          </cell>
        </row>
        <row r="26360">
          <cell r="A26360" t="str">
            <v>Data Analyst</v>
          </cell>
          <cell r="H26360">
            <v>45266.625949074078</v>
          </cell>
        </row>
        <row r="26361">
          <cell r="A26361" t="str">
            <v>Data Analyst</v>
          </cell>
          <cell r="H26361">
            <v>45245.001631944448</v>
          </cell>
        </row>
        <row r="26362">
          <cell r="A26362" t="str">
            <v>Senior Data Analyst</v>
          </cell>
          <cell r="H26362">
            <v>45100.625034722223</v>
          </cell>
        </row>
        <row r="26363">
          <cell r="A26363" t="str">
            <v>Data Analyst</v>
          </cell>
          <cell r="H26363">
            <v>44973.625601851847</v>
          </cell>
        </row>
        <row r="26364">
          <cell r="A26364" t="str">
            <v>Data Analyst</v>
          </cell>
          <cell r="H26364">
            <v>45050.834374999999</v>
          </cell>
        </row>
        <row r="26365">
          <cell r="A26365" t="str">
            <v>Data Scientist</v>
          </cell>
          <cell r="H26365">
            <v>44972.31517361111</v>
          </cell>
        </row>
        <row r="26366">
          <cell r="A26366" t="str">
            <v>Data Engineer</v>
          </cell>
          <cell r="H26366">
            <v>44980.900219907409</v>
          </cell>
        </row>
        <row r="26367">
          <cell r="A26367" t="str">
            <v>Data Scientist</v>
          </cell>
          <cell r="H26367">
            <v>45001.96261574074</v>
          </cell>
        </row>
        <row r="26368">
          <cell r="A26368" t="str">
            <v>Data Analyst</v>
          </cell>
          <cell r="H26368">
            <v>45246.709293981483</v>
          </cell>
        </row>
        <row r="26369">
          <cell r="A26369" t="str">
            <v>Data Analyst</v>
          </cell>
          <cell r="H26369">
            <v>45110.833877314813</v>
          </cell>
        </row>
        <row r="26370">
          <cell r="A26370" t="str">
            <v>Business Analyst</v>
          </cell>
          <cell r="H26370">
            <v>45153.870312500003</v>
          </cell>
        </row>
        <row r="26371">
          <cell r="A26371" t="str">
            <v>Data Scientist</v>
          </cell>
          <cell r="H26371">
            <v>45019.836342592593</v>
          </cell>
        </row>
        <row r="26372">
          <cell r="A26372" t="str">
            <v>Senior Data Scientist</v>
          </cell>
          <cell r="H26372">
            <v>45220.293587962973</v>
          </cell>
        </row>
        <row r="26373">
          <cell r="A26373" t="str">
            <v>Data Engineer</v>
          </cell>
          <cell r="H26373">
            <v>45028.894236111111</v>
          </cell>
        </row>
        <row r="26374">
          <cell r="A26374" t="str">
            <v>Data Scientist</v>
          </cell>
          <cell r="H26374">
            <v>45011.795358796298</v>
          </cell>
        </row>
        <row r="26375">
          <cell r="A26375" t="str">
            <v>Data Analyst</v>
          </cell>
          <cell r="H26375">
            <v>45043.459965277783</v>
          </cell>
        </row>
        <row r="26376">
          <cell r="A26376" t="str">
            <v>Senior Data Scientist</v>
          </cell>
          <cell r="H26376">
            <v>44939.0155787037</v>
          </cell>
        </row>
        <row r="26377">
          <cell r="A26377" t="str">
            <v>Data Scientist</v>
          </cell>
          <cell r="H26377">
            <v>45257.627696759257</v>
          </cell>
        </row>
        <row r="26378">
          <cell r="A26378" t="str">
            <v>Business Analyst</v>
          </cell>
          <cell r="H26378">
            <v>45175.750520833331</v>
          </cell>
        </row>
        <row r="26379">
          <cell r="A26379" t="str">
            <v>Data Scientist</v>
          </cell>
          <cell r="H26379">
            <v>45233.501932870371</v>
          </cell>
        </row>
        <row r="26380">
          <cell r="A26380" t="str">
            <v>Data Engineer</v>
          </cell>
          <cell r="H26380">
            <v>45064.2578125</v>
          </cell>
        </row>
        <row r="26381">
          <cell r="A26381" t="str">
            <v>Business Analyst</v>
          </cell>
          <cell r="H26381">
            <v>45243.835081018522</v>
          </cell>
        </row>
        <row r="26382">
          <cell r="A26382" t="str">
            <v>Data Analyst</v>
          </cell>
          <cell r="H26382">
            <v>45084.750543981478</v>
          </cell>
        </row>
        <row r="26383">
          <cell r="A26383" t="str">
            <v>Data Analyst</v>
          </cell>
          <cell r="H26383">
            <v>45119.750752314823</v>
          </cell>
        </row>
        <row r="26384">
          <cell r="A26384" t="str">
            <v>Data Analyst</v>
          </cell>
          <cell r="H26384">
            <v>45081.750011574077</v>
          </cell>
        </row>
        <row r="26385">
          <cell r="A26385" t="str">
            <v>Data Engineer</v>
          </cell>
          <cell r="H26385">
            <v>45148.337175925917</v>
          </cell>
        </row>
        <row r="26386">
          <cell r="A26386" t="str">
            <v>Data Analyst</v>
          </cell>
          <cell r="H26386">
            <v>45098.583379629628</v>
          </cell>
        </row>
        <row r="26387">
          <cell r="A26387" t="str">
            <v>Data Analyst</v>
          </cell>
          <cell r="H26387">
            <v>44988.310497685183</v>
          </cell>
        </row>
        <row r="26388">
          <cell r="A26388" t="str">
            <v>Data Engineer</v>
          </cell>
          <cell r="H26388">
            <v>45056.131655092591</v>
          </cell>
        </row>
        <row r="26389">
          <cell r="A26389" t="str">
            <v>Data Analyst</v>
          </cell>
          <cell r="H26389">
            <v>45012.282812500001</v>
          </cell>
        </row>
        <row r="26390">
          <cell r="A26390" t="str">
            <v>Data Analyst</v>
          </cell>
          <cell r="H26390">
            <v>45288.349236111113</v>
          </cell>
        </row>
        <row r="26391">
          <cell r="A26391" t="str">
            <v>Data Analyst</v>
          </cell>
          <cell r="H26391">
            <v>45086.501550925917</v>
          </cell>
        </row>
        <row r="26392">
          <cell r="A26392" t="str">
            <v>Data Scientist</v>
          </cell>
          <cell r="H26392">
            <v>45033.419074074067</v>
          </cell>
        </row>
        <row r="26393">
          <cell r="A26393" t="str">
            <v>Senior Data Engineer</v>
          </cell>
          <cell r="H26393">
            <v>45103.706724537027</v>
          </cell>
        </row>
        <row r="26394">
          <cell r="A26394" t="str">
            <v>Data Analyst</v>
          </cell>
          <cell r="H26394">
            <v>45107.50172453704</v>
          </cell>
        </row>
        <row r="26395">
          <cell r="A26395" t="str">
            <v>Senior Data Scientist</v>
          </cell>
          <cell r="H26395">
            <v>45050.264282407406</v>
          </cell>
        </row>
        <row r="26396">
          <cell r="A26396" t="str">
            <v>Data Analyst</v>
          </cell>
          <cell r="H26396">
            <v>44996.293009259258</v>
          </cell>
        </row>
        <row r="26397">
          <cell r="A26397" t="str">
            <v>Data Analyst</v>
          </cell>
          <cell r="H26397">
            <v>45050.294328703712</v>
          </cell>
        </row>
        <row r="26398">
          <cell r="A26398" t="str">
            <v>Data Engineer</v>
          </cell>
          <cell r="H26398">
            <v>45275.428333333337</v>
          </cell>
        </row>
        <row r="26399">
          <cell r="A26399" t="str">
            <v>Senior Data Scientist</v>
          </cell>
          <cell r="H26399">
            <v>45107.789502314823</v>
          </cell>
        </row>
        <row r="26400">
          <cell r="A26400" t="str">
            <v>Data Analyst</v>
          </cell>
          <cell r="H26400">
            <v>45196.042581018519</v>
          </cell>
        </row>
        <row r="26401">
          <cell r="A26401" t="str">
            <v>Data Analyst</v>
          </cell>
          <cell r="H26401">
            <v>45275.512488425928</v>
          </cell>
        </row>
        <row r="26402">
          <cell r="A26402" t="str">
            <v>Data Analyst</v>
          </cell>
          <cell r="H26402">
            <v>45188.542384259257</v>
          </cell>
        </row>
        <row r="26403">
          <cell r="A26403" t="str">
            <v>Senior Data Scientist</v>
          </cell>
          <cell r="H26403">
            <v>45119.616886574076</v>
          </cell>
        </row>
        <row r="26404">
          <cell r="A26404" t="str">
            <v>Data Analyst</v>
          </cell>
          <cell r="H26404">
            <v>45171.750914351847</v>
          </cell>
        </row>
        <row r="26405">
          <cell r="A26405" t="str">
            <v>Senior Data Analyst</v>
          </cell>
          <cell r="H26405">
            <v>45191.249907407408</v>
          </cell>
        </row>
        <row r="26406">
          <cell r="A26406" t="str">
            <v>Data Analyst</v>
          </cell>
          <cell r="H26406">
            <v>45008.003935185188</v>
          </cell>
        </row>
        <row r="26407">
          <cell r="A26407" t="str">
            <v>Data Scientist</v>
          </cell>
          <cell r="H26407">
            <v>45029.835555555554</v>
          </cell>
        </row>
        <row r="26408">
          <cell r="A26408" t="str">
            <v>Data Scientist</v>
          </cell>
          <cell r="H26408">
            <v>45190.793611111112</v>
          </cell>
        </row>
        <row r="26409">
          <cell r="A26409" t="str">
            <v>Data Analyst</v>
          </cell>
          <cell r="H26409">
            <v>45020.664085648154</v>
          </cell>
        </row>
        <row r="26410">
          <cell r="A26410" t="str">
            <v>Data Analyst</v>
          </cell>
          <cell r="H26410">
            <v>45173.387604166674</v>
          </cell>
        </row>
        <row r="26411">
          <cell r="A26411" t="str">
            <v>Data Analyst</v>
          </cell>
          <cell r="H26411">
            <v>44974.959305555552</v>
          </cell>
        </row>
        <row r="26412">
          <cell r="A26412" t="str">
            <v>Software Engineer</v>
          </cell>
          <cell r="H26412">
            <v>45245.336238425924</v>
          </cell>
        </row>
        <row r="26413">
          <cell r="A26413" t="str">
            <v>Data Analyst</v>
          </cell>
          <cell r="H26413">
            <v>45049.879131944443</v>
          </cell>
        </row>
        <row r="26414">
          <cell r="A26414" t="str">
            <v>Senior Data Analyst</v>
          </cell>
          <cell r="H26414">
            <v>45232.759456018517</v>
          </cell>
        </row>
        <row r="26415">
          <cell r="A26415" t="str">
            <v>Data Analyst</v>
          </cell>
          <cell r="H26415">
            <v>45057.541608796288</v>
          </cell>
        </row>
        <row r="26416">
          <cell r="A26416" t="str">
            <v>Data Analyst</v>
          </cell>
          <cell r="H26416">
            <v>45053.416990740741</v>
          </cell>
        </row>
        <row r="26417">
          <cell r="A26417" t="str">
            <v>Data Analyst</v>
          </cell>
          <cell r="H26417">
            <v>45170.637858796297</v>
          </cell>
        </row>
        <row r="26418">
          <cell r="A26418" t="str">
            <v>Data Scientist</v>
          </cell>
          <cell r="H26418">
            <v>45114.919386574067</v>
          </cell>
        </row>
        <row r="26419">
          <cell r="A26419" t="str">
            <v>Data Scientist</v>
          </cell>
          <cell r="H26419">
            <v>45258.862280092602</v>
          </cell>
        </row>
        <row r="26420">
          <cell r="A26420" t="str">
            <v>Data Analyst</v>
          </cell>
          <cell r="H26420">
            <v>45117.791898148149</v>
          </cell>
        </row>
        <row r="26421">
          <cell r="A26421" t="str">
            <v>Data Scientist</v>
          </cell>
          <cell r="H26421">
            <v>45053.300543981481</v>
          </cell>
        </row>
        <row r="26422">
          <cell r="A26422" t="str">
            <v>Senior Data Analyst</v>
          </cell>
          <cell r="H26422">
            <v>45050.280543981477</v>
          </cell>
        </row>
        <row r="26423">
          <cell r="A26423" t="str">
            <v>Data Scientist</v>
          </cell>
          <cell r="H26423">
            <v>45135.002384259264</v>
          </cell>
        </row>
        <row r="26424">
          <cell r="A26424" t="str">
            <v>Data Analyst</v>
          </cell>
          <cell r="H26424">
            <v>45243.91915509259</v>
          </cell>
        </row>
        <row r="26425">
          <cell r="A26425" t="str">
            <v>Data Scientist</v>
          </cell>
          <cell r="H26425">
            <v>45183.835162037038</v>
          </cell>
        </row>
        <row r="26426">
          <cell r="A26426" t="str">
            <v>Data Analyst</v>
          </cell>
          <cell r="H26426">
            <v>44972.293275462973</v>
          </cell>
        </row>
        <row r="26427">
          <cell r="A26427" t="str">
            <v>Data Analyst</v>
          </cell>
          <cell r="H26427">
            <v>45166.000787037039</v>
          </cell>
        </row>
        <row r="26428">
          <cell r="A26428" t="str">
            <v>Data Scientist</v>
          </cell>
          <cell r="H26428">
            <v>45034.127442129633</v>
          </cell>
        </row>
        <row r="26429">
          <cell r="A26429" t="str">
            <v>Data Scientist</v>
          </cell>
          <cell r="H26429">
            <v>45223.721122685187</v>
          </cell>
        </row>
        <row r="26430">
          <cell r="A26430" t="str">
            <v>Data Analyst</v>
          </cell>
          <cell r="H26430">
            <v>45265.791724537034</v>
          </cell>
        </row>
        <row r="26431">
          <cell r="A26431" t="str">
            <v>Data Engineer</v>
          </cell>
          <cell r="H26431">
            <v>45056.840439814812</v>
          </cell>
        </row>
        <row r="26432">
          <cell r="A26432" t="str">
            <v>Data Engineer</v>
          </cell>
          <cell r="H26432">
            <v>45115.281134259261</v>
          </cell>
        </row>
        <row r="26433">
          <cell r="A26433" t="str">
            <v>Data Analyst</v>
          </cell>
          <cell r="H26433">
            <v>45151.000613425917</v>
          </cell>
        </row>
        <row r="26434">
          <cell r="A26434" t="str">
            <v>Data Analyst</v>
          </cell>
          <cell r="H26434">
            <v>44953.293564814812</v>
          </cell>
        </row>
        <row r="26435">
          <cell r="A26435" t="str">
            <v>Data Scientist</v>
          </cell>
          <cell r="H26435">
            <v>45172.751979166656</v>
          </cell>
        </row>
        <row r="26436">
          <cell r="A26436" t="str">
            <v>Data Analyst</v>
          </cell>
          <cell r="H26436">
            <v>45207.58048611111</v>
          </cell>
        </row>
        <row r="26437">
          <cell r="A26437" t="str">
            <v>Data Scientist</v>
          </cell>
          <cell r="H26437">
            <v>45128.625914351847</v>
          </cell>
        </row>
        <row r="26438">
          <cell r="A26438" t="str">
            <v>Data Scientist</v>
          </cell>
          <cell r="H26438">
            <v>45063.251527777778</v>
          </cell>
        </row>
        <row r="26439">
          <cell r="A26439" t="str">
            <v>Data Scientist</v>
          </cell>
          <cell r="H26439">
            <v>45229.28837962963</v>
          </cell>
        </row>
        <row r="26440">
          <cell r="A26440" t="str">
            <v>Data Analyst</v>
          </cell>
          <cell r="H26440">
            <v>45145.346655092602</v>
          </cell>
        </row>
        <row r="26441">
          <cell r="A26441" t="str">
            <v>Data Analyst</v>
          </cell>
          <cell r="H26441">
            <v>45074.334490740737</v>
          </cell>
        </row>
        <row r="26442">
          <cell r="A26442" t="str">
            <v>Senior Data Scientist</v>
          </cell>
          <cell r="H26442">
            <v>45121.162233796298</v>
          </cell>
        </row>
        <row r="26443">
          <cell r="A26443" t="str">
            <v>Data Engineer</v>
          </cell>
          <cell r="H26443">
            <v>44971.094259259262</v>
          </cell>
        </row>
        <row r="26444">
          <cell r="A26444" t="str">
            <v>Data Analyst</v>
          </cell>
          <cell r="H26444">
            <v>44973.795555555553</v>
          </cell>
        </row>
        <row r="26445">
          <cell r="A26445" t="str">
            <v>Software Engineer</v>
          </cell>
          <cell r="H26445">
            <v>45225.806076388893</v>
          </cell>
        </row>
        <row r="26446">
          <cell r="A26446" t="str">
            <v>Senior Data Scientist</v>
          </cell>
          <cell r="H26446">
            <v>45073.252557870372</v>
          </cell>
        </row>
        <row r="26447">
          <cell r="A26447" t="str">
            <v>Data Analyst</v>
          </cell>
          <cell r="H26447">
            <v>45063.917407407411</v>
          </cell>
        </row>
        <row r="26448">
          <cell r="A26448" t="str">
            <v>Data Analyst</v>
          </cell>
          <cell r="H26448">
            <v>45160.292546296303</v>
          </cell>
        </row>
        <row r="26449">
          <cell r="A26449" t="str">
            <v>Data Engineer</v>
          </cell>
          <cell r="H26449">
            <v>45008.059884259259</v>
          </cell>
        </row>
        <row r="26450">
          <cell r="A26450" t="str">
            <v>Senior Data Analyst</v>
          </cell>
          <cell r="H26450">
            <v>45134.420092592591</v>
          </cell>
        </row>
        <row r="26451">
          <cell r="A26451" t="str">
            <v>Data Scientist</v>
          </cell>
          <cell r="H26451">
            <v>45141.794432870367</v>
          </cell>
        </row>
        <row r="26452">
          <cell r="A26452" t="str">
            <v>Data Analyst</v>
          </cell>
          <cell r="H26452">
            <v>45243.70789351852</v>
          </cell>
        </row>
        <row r="26453">
          <cell r="A26453" t="str">
            <v>Data Analyst</v>
          </cell>
          <cell r="H26453">
            <v>44985.334247685183</v>
          </cell>
        </row>
        <row r="26454">
          <cell r="A26454" t="str">
            <v>Data Analyst</v>
          </cell>
          <cell r="H26454">
            <v>45186.000115740739</v>
          </cell>
        </row>
        <row r="26455">
          <cell r="A26455" t="str">
            <v>Data Engineer</v>
          </cell>
          <cell r="H26455">
            <v>44974.573506944442</v>
          </cell>
        </row>
        <row r="26456">
          <cell r="A26456" t="str">
            <v>Senior Data Analyst</v>
          </cell>
          <cell r="H26456">
            <v>45117.208657407413</v>
          </cell>
        </row>
        <row r="26457">
          <cell r="A26457" t="str">
            <v>Senior Data Scientist</v>
          </cell>
          <cell r="H26457">
            <v>45023.293263888889</v>
          </cell>
        </row>
        <row r="26458">
          <cell r="A26458" t="str">
            <v>Data Scientist</v>
          </cell>
          <cell r="H26458">
            <v>44980.556701388887</v>
          </cell>
        </row>
        <row r="26459">
          <cell r="A26459" t="str">
            <v>Data Scientist</v>
          </cell>
          <cell r="H26459">
            <v>45043.526192129633</v>
          </cell>
        </row>
        <row r="26460">
          <cell r="A26460" t="str">
            <v>Data Scientist</v>
          </cell>
          <cell r="H26460">
            <v>45086.418796296297</v>
          </cell>
        </row>
        <row r="26461">
          <cell r="A26461" t="str">
            <v>Data Analyst</v>
          </cell>
          <cell r="H26461">
            <v>44938.625</v>
          </cell>
        </row>
        <row r="26462">
          <cell r="A26462" t="str">
            <v>Data Analyst</v>
          </cell>
          <cell r="H26462">
            <v>45141.749583333331</v>
          </cell>
        </row>
        <row r="26463">
          <cell r="A26463" t="str">
            <v>Senior Data Analyst</v>
          </cell>
          <cell r="H26463">
            <v>45164.459965277783</v>
          </cell>
        </row>
        <row r="26464">
          <cell r="A26464" t="str">
            <v>Data Analyst</v>
          </cell>
          <cell r="H26464">
            <v>44999.201331018521</v>
          </cell>
        </row>
        <row r="26465">
          <cell r="A26465" t="str">
            <v>Data Engineer</v>
          </cell>
          <cell r="H26465">
            <v>45151.438171296293</v>
          </cell>
        </row>
        <row r="26466">
          <cell r="A26466" t="str">
            <v>Senior Data Scientist</v>
          </cell>
          <cell r="H26466">
            <v>45287.611157407409</v>
          </cell>
        </row>
        <row r="26467">
          <cell r="A26467" t="str">
            <v>Data Analyst</v>
          </cell>
          <cell r="H26467">
            <v>44978.8750462963</v>
          </cell>
        </row>
        <row r="26468">
          <cell r="A26468" t="str">
            <v>Senior Data Analyst</v>
          </cell>
          <cell r="H26468">
            <v>45124.444282407407</v>
          </cell>
        </row>
        <row r="26469">
          <cell r="A26469" t="str">
            <v>Data Scientist</v>
          </cell>
          <cell r="H26469">
            <v>45181.37699074074</v>
          </cell>
        </row>
        <row r="26470">
          <cell r="A26470" t="str">
            <v>Data Scientist</v>
          </cell>
          <cell r="H26470">
            <v>45273.503750000003</v>
          </cell>
        </row>
        <row r="26471">
          <cell r="A26471" t="str">
            <v>Data Analyst</v>
          </cell>
          <cell r="H26471">
            <v>45014.303541666668</v>
          </cell>
        </row>
        <row r="26472">
          <cell r="A26472" t="str">
            <v>Data Engineer</v>
          </cell>
          <cell r="H26472">
            <v>45021.343576388892</v>
          </cell>
        </row>
        <row r="26473">
          <cell r="A26473" t="str">
            <v>Data Analyst</v>
          </cell>
          <cell r="H26473">
            <v>44963.666655092587</v>
          </cell>
        </row>
        <row r="26474">
          <cell r="A26474" t="str">
            <v>Senior Data Analyst</v>
          </cell>
          <cell r="H26474">
            <v>45100.928842592592</v>
          </cell>
        </row>
        <row r="26475">
          <cell r="A26475" t="str">
            <v>Data Scientist</v>
          </cell>
          <cell r="H26475">
            <v>44979.835081018522</v>
          </cell>
        </row>
        <row r="26476">
          <cell r="A26476" t="str">
            <v>Data Analyst</v>
          </cell>
          <cell r="H26476">
            <v>44984.901284722233</v>
          </cell>
        </row>
        <row r="26477">
          <cell r="A26477" t="str">
            <v>Senior Data Analyst</v>
          </cell>
          <cell r="H26477">
            <v>45071.875428240739</v>
          </cell>
        </row>
        <row r="26478">
          <cell r="A26478" t="str">
            <v>Data Engineer</v>
          </cell>
          <cell r="H26478">
            <v>45226.388819444437</v>
          </cell>
        </row>
        <row r="26479">
          <cell r="A26479" t="str">
            <v>Software Engineer</v>
          </cell>
          <cell r="H26479">
            <v>45195.485462962963</v>
          </cell>
        </row>
        <row r="26480">
          <cell r="A26480" t="str">
            <v>Senior Data Analyst</v>
          </cell>
          <cell r="H26480">
            <v>45179.522847222222</v>
          </cell>
        </row>
        <row r="26481">
          <cell r="A26481" t="str">
            <v>Data Analyst</v>
          </cell>
          <cell r="H26481">
            <v>44949.000902777778</v>
          </cell>
        </row>
        <row r="26482">
          <cell r="A26482" t="str">
            <v>Data Analyst</v>
          </cell>
          <cell r="H26482">
            <v>44993.702164351853</v>
          </cell>
        </row>
        <row r="26483">
          <cell r="A26483" t="str">
            <v>Data Engineer</v>
          </cell>
          <cell r="H26483">
            <v>45289.059756944444</v>
          </cell>
        </row>
        <row r="26484">
          <cell r="A26484" t="str">
            <v>Data Analyst</v>
          </cell>
          <cell r="H26484">
            <v>45289.4999537037</v>
          </cell>
        </row>
        <row r="26485">
          <cell r="A26485" t="str">
            <v>Business Analyst</v>
          </cell>
          <cell r="H26485">
            <v>44999.835081018522</v>
          </cell>
        </row>
        <row r="26486">
          <cell r="A26486" t="str">
            <v>Data Engineer</v>
          </cell>
          <cell r="H26486">
            <v>44999.742268518523</v>
          </cell>
        </row>
        <row r="26487">
          <cell r="A26487" t="str">
            <v>Data Scientist</v>
          </cell>
          <cell r="H26487">
            <v>45272.705208333333</v>
          </cell>
        </row>
        <row r="26488">
          <cell r="A26488" t="str">
            <v>Data Analyst</v>
          </cell>
          <cell r="H26488">
            <v>45273.417187500003</v>
          </cell>
        </row>
        <row r="26489">
          <cell r="A26489" t="str">
            <v>Data Engineer</v>
          </cell>
          <cell r="H26489">
            <v>45145.770335648151</v>
          </cell>
        </row>
        <row r="26490">
          <cell r="A26490" t="str">
            <v>Data Analyst</v>
          </cell>
          <cell r="H26490">
            <v>45273.37945601852</v>
          </cell>
        </row>
        <row r="26491">
          <cell r="A26491" t="str">
            <v>Data Analyst</v>
          </cell>
          <cell r="H26491">
            <v>45141.585231481477</v>
          </cell>
        </row>
        <row r="26492">
          <cell r="A26492" t="str">
            <v>Data Analyst</v>
          </cell>
          <cell r="H26492">
            <v>45129.70853009259</v>
          </cell>
        </row>
        <row r="26493">
          <cell r="A26493" t="str">
            <v>Data Scientist</v>
          </cell>
          <cell r="H26493">
            <v>44994.00136574074</v>
          </cell>
        </row>
        <row r="26494">
          <cell r="A26494" t="str">
            <v>Data Scientist</v>
          </cell>
          <cell r="H26494">
            <v>45212.960381944453</v>
          </cell>
        </row>
        <row r="26495">
          <cell r="A26495" t="str">
            <v>Data Scientist</v>
          </cell>
          <cell r="H26495">
            <v>45194.291354166657</v>
          </cell>
        </row>
        <row r="26496">
          <cell r="A26496" t="str">
            <v>Data Engineer</v>
          </cell>
          <cell r="H26496">
            <v>44996.03597222222</v>
          </cell>
        </row>
        <row r="26497">
          <cell r="A26497" t="str">
            <v>Data Scientist</v>
          </cell>
          <cell r="H26497">
            <v>44951.711539351847</v>
          </cell>
        </row>
        <row r="26498">
          <cell r="A26498" t="str">
            <v>Data Analyst</v>
          </cell>
          <cell r="H26498">
            <v>45274.31527777778</v>
          </cell>
        </row>
        <row r="26499">
          <cell r="A26499" t="str">
            <v>Data Analyst</v>
          </cell>
          <cell r="H26499">
            <v>45181.792013888888</v>
          </cell>
        </row>
        <row r="26500">
          <cell r="A26500" t="str">
            <v>Data Analyst</v>
          </cell>
          <cell r="H26500">
            <v>45079.709247685183</v>
          </cell>
        </row>
        <row r="26501">
          <cell r="A26501" t="str">
            <v>Data Scientist</v>
          </cell>
          <cell r="H26501">
            <v>45006.307083333333</v>
          </cell>
        </row>
        <row r="26502">
          <cell r="A26502" t="str">
            <v>Business Analyst</v>
          </cell>
          <cell r="H26502">
            <v>44995.625011574077</v>
          </cell>
        </row>
        <row r="26503">
          <cell r="A26503" t="str">
            <v>Data Scientist</v>
          </cell>
          <cell r="H26503">
            <v>45043.294282407413</v>
          </cell>
        </row>
        <row r="26504">
          <cell r="A26504" t="str">
            <v>Data Engineer</v>
          </cell>
          <cell r="H26504">
            <v>44980.821828703702</v>
          </cell>
        </row>
        <row r="26505">
          <cell r="A26505" t="str">
            <v>Data Scientist</v>
          </cell>
          <cell r="H26505">
            <v>45089.585196759261</v>
          </cell>
        </row>
        <row r="26506">
          <cell r="A26506" t="str">
            <v>Data Scientist</v>
          </cell>
          <cell r="H26506">
            <v>45079.4684837963</v>
          </cell>
        </row>
        <row r="26507">
          <cell r="A26507" t="str">
            <v>Data Engineer</v>
          </cell>
          <cell r="H26507">
            <v>45142.375879629632</v>
          </cell>
        </row>
        <row r="26508">
          <cell r="A26508" t="str">
            <v>Data Scientist</v>
          </cell>
          <cell r="H26508">
            <v>44949.170370370368</v>
          </cell>
        </row>
        <row r="26509">
          <cell r="A26509" t="str">
            <v>Data Analyst</v>
          </cell>
          <cell r="H26509">
            <v>45170.878750000003</v>
          </cell>
        </row>
        <row r="26510">
          <cell r="A26510" t="str">
            <v>Software Engineer</v>
          </cell>
          <cell r="H26510">
            <v>45119.491006944438</v>
          </cell>
        </row>
        <row r="26511">
          <cell r="A26511" t="str">
            <v>Senior Data Scientist</v>
          </cell>
          <cell r="H26511">
            <v>45107.419363425928</v>
          </cell>
        </row>
        <row r="26512">
          <cell r="A26512" t="str">
            <v>Data Analyst</v>
          </cell>
          <cell r="H26512">
            <v>44967.792268518519</v>
          </cell>
        </row>
        <row r="26513">
          <cell r="A26513" t="str">
            <v>Data Analyst</v>
          </cell>
          <cell r="H26513">
            <v>45127.793182870373</v>
          </cell>
        </row>
        <row r="26514">
          <cell r="A26514" t="str">
            <v>Data Scientist</v>
          </cell>
          <cell r="H26514">
            <v>44964.793530092589</v>
          </cell>
        </row>
        <row r="26515">
          <cell r="A26515" t="str">
            <v>Data Engineer</v>
          </cell>
          <cell r="H26515">
            <v>45129.261250000003</v>
          </cell>
        </row>
        <row r="26516">
          <cell r="A26516" t="str">
            <v>Data Analyst</v>
          </cell>
          <cell r="H26516">
            <v>45184.250358796293</v>
          </cell>
        </row>
        <row r="26517">
          <cell r="A26517" t="str">
            <v>Data Analyst</v>
          </cell>
          <cell r="H26517">
            <v>45173.250868055547</v>
          </cell>
        </row>
        <row r="26518">
          <cell r="A26518" t="str">
            <v>Senior Data Scientist</v>
          </cell>
          <cell r="H26518">
            <v>45252.793437499997</v>
          </cell>
        </row>
        <row r="26519">
          <cell r="A26519" t="str">
            <v>Data Scientist</v>
          </cell>
          <cell r="H26519">
            <v>44930.669479166667</v>
          </cell>
        </row>
        <row r="26520">
          <cell r="A26520" t="str">
            <v>Senior Data Analyst</v>
          </cell>
          <cell r="H26520">
            <v>45247.085821759261</v>
          </cell>
        </row>
        <row r="26521">
          <cell r="A26521" t="str">
            <v>Senior Data Analyst</v>
          </cell>
          <cell r="H26521">
            <v>45215.849050925928</v>
          </cell>
        </row>
        <row r="26522">
          <cell r="A26522" t="str">
            <v>Data Analyst</v>
          </cell>
          <cell r="H26522">
            <v>45213.084849537037</v>
          </cell>
        </row>
        <row r="26523">
          <cell r="A26523" t="str">
            <v>Data Engineer</v>
          </cell>
          <cell r="H26523">
            <v>45224.007511574076</v>
          </cell>
        </row>
        <row r="26524">
          <cell r="A26524" t="str">
            <v>Data Scientist</v>
          </cell>
          <cell r="H26524">
            <v>45163.752812500003</v>
          </cell>
        </row>
        <row r="26525">
          <cell r="A26525" t="str">
            <v>Data Analyst</v>
          </cell>
          <cell r="H26525">
            <v>45036.583993055552</v>
          </cell>
        </row>
        <row r="26526">
          <cell r="A26526" t="str">
            <v>Data Scientist</v>
          </cell>
          <cell r="H26526">
            <v>44988.294976851852</v>
          </cell>
        </row>
        <row r="26527">
          <cell r="A26527" t="str">
            <v>Data Analyst</v>
          </cell>
          <cell r="H26527">
            <v>45202.626388888893</v>
          </cell>
        </row>
        <row r="26528">
          <cell r="A26528" t="str">
            <v>Data Analyst</v>
          </cell>
          <cell r="H26528">
            <v>44966.70952546296</v>
          </cell>
        </row>
        <row r="26529">
          <cell r="A26529" t="str">
            <v>Data Scientist</v>
          </cell>
          <cell r="H26529">
            <v>45251.836550925917</v>
          </cell>
        </row>
        <row r="26530">
          <cell r="A26530" t="str">
            <v>Senior Data Engineer</v>
          </cell>
          <cell r="H26530">
            <v>44991.296423611107</v>
          </cell>
        </row>
        <row r="26531">
          <cell r="A26531" t="str">
            <v>Data Engineer</v>
          </cell>
          <cell r="H26531">
            <v>44951.652789351851</v>
          </cell>
        </row>
        <row r="26532">
          <cell r="A26532" t="str">
            <v>Data Scientist</v>
          </cell>
          <cell r="H26532">
            <v>45057.610671296286</v>
          </cell>
        </row>
        <row r="26533">
          <cell r="A26533" t="str">
            <v>Data Analyst</v>
          </cell>
          <cell r="H26533">
            <v>45243.458310185182</v>
          </cell>
        </row>
        <row r="26534">
          <cell r="A26534" t="str">
            <v>Data Engineer</v>
          </cell>
          <cell r="H26534">
            <v>45058.161550925928</v>
          </cell>
        </row>
        <row r="26535">
          <cell r="A26535" t="str">
            <v>Senior Data Analyst</v>
          </cell>
          <cell r="H26535">
            <v>44985.292141203703</v>
          </cell>
        </row>
        <row r="26536">
          <cell r="A26536" t="str">
            <v>Data Analyst</v>
          </cell>
          <cell r="H26536">
            <v>44998.751319444447</v>
          </cell>
        </row>
        <row r="26537">
          <cell r="A26537" t="str">
            <v>Data Scientist</v>
          </cell>
          <cell r="H26537">
            <v>44937.586168981477</v>
          </cell>
        </row>
        <row r="26538">
          <cell r="A26538" t="str">
            <v>Data Analyst</v>
          </cell>
          <cell r="H26538">
            <v>44935.917870370373</v>
          </cell>
        </row>
        <row r="26539">
          <cell r="A26539" t="str">
            <v>Data Analyst</v>
          </cell>
          <cell r="H26539">
            <v>44992.750578703701</v>
          </cell>
        </row>
        <row r="26540">
          <cell r="A26540" t="str">
            <v>Data Analyst</v>
          </cell>
          <cell r="H26540">
            <v>44932.960034722222</v>
          </cell>
        </row>
        <row r="26541">
          <cell r="A26541" t="str">
            <v>Data Scientist</v>
          </cell>
          <cell r="H26541">
            <v>45043.711006944453</v>
          </cell>
        </row>
        <row r="26542">
          <cell r="A26542" t="str">
            <v>Data Analyst</v>
          </cell>
          <cell r="H26542">
            <v>45052.2503125</v>
          </cell>
        </row>
        <row r="26543">
          <cell r="A26543" t="str">
            <v>Data Analyst</v>
          </cell>
          <cell r="H26543">
            <v>45145.917488425926</v>
          </cell>
        </row>
        <row r="26544">
          <cell r="A26544" t="str">
            <v>Data Engineer</v>
          </cell>
          <cell r="H26544">
            <v>45221.992372685178</v>
          </cell>
        </row>
        <row r="26545">
          <cell r="A26545" t="str">
            <v>Data Engineer</v>
          </cell>
          <cell r="H26545">
            <v>45098.042025462957</v>
          </cell>
        </row>
        <row r="26546">
          <cell r="A26546" t="str">
            <v>Data Analyst</v>
          </cell>
          <cell r="H26546">
            <v>45013.541724537034</v>
          </cell>
        </row>
        <row r="26547">
          <cell r="A26547" t="str">
            <v>Cloud Engineer</v>
          </cell>
          <cell r="H26547">
            <v>45072.27783564815</v>
          </cell>
        </row>
        <row r="26548">
          <cell r="A26548" t="str">
            <v>Data Scientist</v>
          </cell>
          <cell r="H26548">
            <v>44985.002326388887</v>
          </cell>
        </row>
        <row r="26549">
          <cell r="A26549" t="str">
            <v>Data Scientist</v>
          </cell>
          <cell r="H26549">
            <v>45100.680520833332</v>
          </cell>
        </row>
        <row r="26550">
          <cell r="A26550" t="str">
            <v>Data Analyst</v>
          </cell>
          <cell r="H26550">
            <v>45136.510381944441</v>
          </cell>
        </row>
        <row r="26551">
          <cell r="A26551" t="str">
            <v>Data Scientist</v>
          </cell>
          <cell r="H26551">
            <v>44938.682280092587</v>
          </cell>
        </row>
        <row r="26552">
          <cell r="A26552" t="str">
            <v>Data Scientist</v>
          </cell>
          <cell r="H26552">
            <v>45251.252893518518</v>
          </cell>
        </row>
        <row r="26553">
          <cell r="A26553" t="str">
            <v>Senior Data Scientist</v>
          </cell>
          <cell r="H26553">
            <v>45154.919456018521</v>
          </cell>
        </row>
        <row r="26554">
          <cell r="A26554" t="str">
            <v>Data Analyst</v>
          </cell>
          <cell r="H26554">
            <v>45191.916631944441</v>
          </cell>
        </row>
        <row r="26555">
          <cell r="A26555" t="str">
            <v>Data Analyst</v>
          </cell>
          <cell r="H26555">
            <v>45005.625127314823</v>
          </cell>
        </row>
        <row r="26556">
          <cell r="A26556" t="str">
            <v>Data Scientist</v>
          </cell>
          <cell r="H26556">
            <v>45034.627268518518</v>
          </cell>
        </row>
        <row r="26557">
          <cell r="A26557" t="str">
            <v>Senior Data Scientist</v>
          </cell>
          <cell r="H26557">
            <v>45266.418032407397</v>
          </cell>
        </row>
        <row r="26558">
          <cell r="A26558" t="str">
            <v>Software Engineer</v>
          </cell>
          <cell r="H26558">
            <v>44964.317488425928</v>
          </cell>
        </row>
        <row r="26559">
          <cell r="A26559" t="str">
            <v>Data Analyst</v>
          </cell>
          <cell r="H26559">
            <v>45127.583298611113</v>
          </cell>
        </row>
        <row r="26560">
          <cell r="A26560" t="str">
            <v>Data Analyst</v>
          </cell>
          <cell r="H26560">
            <v>45055.667858796303</v>
          </cell>
        </row>
        <row r="26561">
          <cell r="A26561" t="str">
            <v>Data Analyst</v>
          </cell>
          <cell r="H26561">
            <v>45113.667442129627</v>
          </cell>
        </row>
        <row r="26562">
          <cell r="A26562" t="str">
            <v>Machine Learning Engineer</v>
          </cell>
          <cell r="H26562">
            <v>44935.508310185192</v>
          </cell>
        </row>
        <row r="26563">
          <cell r="A26563" t="str">
            <v>Data Analyst</v>
          </cell>
          <cell r="H26563">
            <v>44932.166365740741</v>
          </cell>
        </row>
        <row r="26564">
          <cell r="A26564" t="str">
            <v>Data Analyst</v>
          </cell>
          <cell r="H26564">
            <v>45160.667245370372</v>
          </cell>
        </row>
        <row r="26565">
          <cell r="A26565" t="str">
            <v>Data Engineer</v>
          </cell>
          <cell r="H26565">
            <v>45227.586296296293</v>
          </cell>
        </row>
        <row r="26566">
          <cell r="A26566" t="str">
            <v>Data Analyst</v>
          </cell>
          <cell r="H26566">
            <v>45160.500196759262</v>
          </cell>
        </row>
        <row r="26567">
          <cell r="A26567" t="str">
            <v>Machine Learning Engineer</v>
          </cell>
          <cell r="H26567">
            <v>45110.684907407413</v>
          </cell>
        </row>
        <row r="26568">
          <cell r="A26568" t="str">
            <v>Data Analyst</v>
          </cell>
          <cell r="H26568">
            <v>45244.637025462973</v>
          </cell>
        </row>
        <row r="26569">
          <cell r="A26569" t="str">
            <v>Data Scientist</v>
          </cell>
          <cell r="H26569">
            <v>45176.863287037027</v>
          </cell>
        </row>
        <row r="26570">
          <cell r="A26570" t="str">
            <v>Data Analyst</v>
          </cell>
          <cell r="H26570">
            <v>44940.667766203696</v>
          </cell>
        </row>
        <row r="26571">
          <cell r="A26571" t="str">
            <v>Data Analyst</v>
          </cell>
          <cell r="H26571">
            <v>45125.656238425923</v>
          </cell>
        </row>
        <row r="26572">
          <cell r="A26572" t="str">
            <v>Data Scientist</v>
          </cell>
          <cell r="H26572">
            <v>45050.377303240741</v>
          </cell>
        </row>
        <row r="26573">
          <cell r="A26573" t="str">
            <v>Data Engineer</v>
          </cell>
          <cell r="H26573">
            <v>44995.716296296298</v>
          </cell>
        </row>
        <row r="26574">
          <cell r="A26574" t="str">
            <v>Data Engineer</v>
          </cell>
          <cell r="H26574">
            <v>44998.510972222219</v>
          </cell>
        </row>
        <row r="26575">
          <cell r="A26575" t="str">
            <v>Data Analyst</v>
          </cell>
          <cell r="H26575">
            <v>45143.29178240741</v>
          </cell>
        </row>
        <row r="26576">
          <cell r="A26576" t="str">
            <v>Senior Data Engineer</v>
          </cell>
          <cell r="H26576">
            <v>44976.089085648149</v>
          </cell>
        </row>
        <row r="26577">
          <cell r="A26577" t="str">
            <v>Data Analyst</v>
          </cell>
          <cell r="H26577">
            <v>45089.625034722223</v>
          </cell>
        </row>
        <row r="26578">
          <cell r="A26578" t="str">
            <v>Data Analyst</v>
          </cell>
          <cell r="H26578">
            <v>45146.876458333332</v>
          </cell>
        </row>
        <row r="26579">
          <cell r="A26579" t="str">
            <v>Machine Learning Engineer</v>
          </cell>
          <cell r="H26579">
            <v>45223.001516203702</v>
          </cell>
        </row>
        <row r="26580">
          <cell r="A26580" t="str">
            <v>Senior Data Analyst</v>
          </cell>
          <cell r="H26580">
            <v>44940.514236111107</v>
          </cell>
        </row>
        <row r="26581">
          <cell r="A26581" t="str">
            <v>Data Engineer</v>
          </cell>
          <cell r="H26581">
            <v>44965.656134259261</v>
          </cell>
        </row>
        <row r="26582">
          <cell r="A26582" t="str">
            <v>Senior Data Scientist</v>
          </cell>
          <cell r="H26582">
            <v>45211.920474537037</v>
          </cell>
        </row>
        <row r="26583">
          <cell r="A26583" t="str">
            <v>Data Scientist</v>
          </cell>
          <cell r="H26583">
            <v>45072.777881944443</v>
          </cell>
        </row>
        <row r="26584">
          <cell r="A26584" t="str">
            <v>Data Analyst</v>
          </cell>
          <cell r="H26584">
            <v>45128.958912037036</v>
          </cell>
        </row>
        <row r="26585">
          <cell r="A26585" t="str">
            <v>Data Scientist</v>
          </cell>
          <cell r="H26585">
            <v>45270.293275462973</v>
          </cell>
        </row>
        <row r="26586">
          <cell r="A26586" t="str">
            <v>Data Scientist</v>
          </cell>
          <cell r="H26586">
            <v>45167.295960648153</v>
          </cell>
        </row>
        <row r="26587">
          <cell r="A26587" t="str">
            <v>Senior Data Scientist</v>
          </cell>
          <cell r="H26587">
            <v>44943.261956018519</v>
          </cell>
        </row>
        <row r="26588">
          <cell r="A26588" t="str">
            <v>Data Analyst</v>
          </cell>
          <cell r="H26588">
            <v>45188.833368055559</v>
          </cell>
        </row>
        <row r="26589">
          <cell r="A26589" t="str">
            <v>Data Analyst</v>
          </cell>
          <cell r="H26589">
            <v>45187.986712962957</v>
          </cell>
        </row>
        <row r="26590">
          <cell r="A26590" t="str">
            <v>Senior Data Scientist</v>
          </cell>
          <cell r="H26590">
            <v>45229.542523148149</v>
          </cell>
        </row>
        <row r="26591">
          <cell r="A26591" t="str">
            <v>Senior Data Analyst</v>
          </cell>
          <cell r="H26591">
            <v>45184.627546296288</v>
          </cell>
        </row>
        <row r="26592">
          <cell r="A26592" t="str">
            <v>Senior Data Scientist</v>
          </cell>
          <cell r="H26592">
            <v>45195.001921296287</v>
          </cell>
        </row>
        <row r="26593">
          <cell r="A26593" t="str">
            <v>Data Scientist</v>
          </cell>
          <cell r="H26593">
            <v>44970.79409722222</v>
          </cell>
        </row>
        <row r="26594">
          <cell r="A26594" t="str">
            <v>Data Engineer</v>
          </cell>
          <cell r="H26594">
            <v>44992.186620370368</v>
          </cell>
        </row>
        <row r="26595">
          <cell r="A26595" t="str">
            <v>Data Analyst</v>
          </cell>
          <cell r="H26595">
            <v>45134.538506944453</v>
          </cell>
        </row>
        <row r="26596">
          <cell r="A26596" t="str">
            <v>Data Analyst</v>
          </cell>
          <cell r="H26596">
            <v>45209.48537037037</v>
          </cell>
        </row>
        <row r="26597">
          <cell r="A26597" t="str">
            <v>Data Engineer</v>
          </cell>
          <cell r="H26597">
            <v>45091.80841435185</v>
          </cell>
        </row>
        <row r="26598">
          <cell r="A26598" t="str">
            <v>Data Engineer</v>
          </cell>
          <cell r="H26598">
            <v>44986.016111111108</v>
          </cell>
        </row>
        <row r="26599">
          <cell r="A26599" t="str">
            <v>Data Scientist</v>
          </cell>
          <cell r="H26599">
            <v>44965.460150462961</v>
          </cell>
        </row>
        <row r="26600">
          <cell r="A26600" t="str">
            <v>Senior Data Analyst</v>
          </cell>
          <cell r="H26600">
            <v>45210.625162037039</v>
          </cell>
        </row>
        <row r="26601">
          <cell r="A26601" t="str">
            <v>Data Analyst</v>
          </cell>
          <cell r="H26601">
            <v>44992.928773148153</v>
          </cell>
        </row>
        <row r="26602">
          <cell r="A26602" t="str">
            <v>Data Analyst</v>
          </cell>
          <cell r="H26602">
            <v>45233.916944444441</v>
          </cell>
        </row>
        <row r="26603">
          <cell r="A26603" t="str">
            <v>Data Analyst</v>
          </cell>
          <cell r="H26603">
            <v>45128.708611111113</v>
          </cell>
        </row>
        <row r="26604">
          <cell r="A26604" t="str">
            <v>Data Analyst</v>
          </cell>
          <cell r="H26604">
            <v>45006.044189814813</v>
          </cell>
        </row>
        <row r="26605">
          <cell r="A26605" t="str">
            <v>Data Scientist</v>
          </cell>
          <cell r="H26605">
            <v>44965.335972222223</v>
          </cell>
        </row>
        <row r="26606">
          <cell r="A26606" t="str">
            <v>Data Scientist</v>
          </cell>
          <cell r="H26606">
            <v>45037.711145833331</v>
          </cell>
        </row>
        <row r="26607">
          <cell r="A26607" t="str">
            <v>Data Scientist</v>
          </cell>
          <cell r="H26607">
            <v>44971.523287037038</v>
          </cell>
        </row>
        <row r="26608">
          <cell r="A26608" t="str">
            <v>Data Scientist</v>
          </cell>
          <cell r="H26608">
            <v>45089.294120370367</v>
          </cell>
        </row>
        <row r="26609">
          <cell r="A26609" t="str">
            <v>Software Engineer</v>
          </cell>
          <cell r="H26609">
            <v>45079.923483796287</v>
          </cell>
        </row>
        <row r="26610">
          <cell r="A26610" t="str">
            <v>Data Analyst</v>
          </cell>
          <cell r="H26610">
            <v>44981.750694444447</v>
          </cell>
        </row>
        <row r="26611">
          <cell r="A26611" t="str">
            <v>Data Engineer</v>
          </cell>
          <cell r="H26611">
            <v>45055.266608796293</v>
          </cell>
        </row>
        <row r="26612">
          <cell r="A26612" t="str">
            <v>Senior Data Engineer</v>
          </cell>
          <cell r="H26612">
            <v>45002.25335648148</v>
          </cell>
        </row>
        <row r="26613">
          <cell r="A26613" t="str">
            <v>Business Analyst</v>
          </cell>
          <cell r="H26613">
            <v>45289.458668981482</v>
          </cell>
        </row>
        <row r="26614">
          <cell r="A26614" t="str">
            <v>Senior Data Scientist</v>
          </cell>
          <cell r="H26614">
            <v>45210.169317129628</v>
          </cell>
        </row>
        <row r="26615">
          <cell r="A26615" t="str">
            <v>Data Scientist</v>
          </cell>
          <cell r="H26615">
            <v>45209.836493055547</v>
          </cell>
        </row>
        <row r="26616">
          <cell r="A26616" t="str">
            <v>Data Analyst</v>
          </cell>
          <cell r="H26616">
            <v>45272.704918981479</v>
          </cell>
        </row>
        <row r="26617">
          <cell r="A26617" t="str">
            <v>Data Analyst</v>
          </cell>
          <cell r="H26617">
            <v>45028.541608796288</v>
          </cell>
        </row>
        <row r="26618">
          <cell r="A26618" t="str">
            <v>Senior Data Engineer</v>
          </cell>
          <cell r="H26618">
            <v>45075.961342592593</v>
          </cell>
        </row>
        <row r="26619">
          <cell r="A26619" t="str">
            <v>Data Scientist</v>
          </cell>
          <cell r="H26619">
            <v>45061.393217592587</v>
          </cell>
        </row>
        <row r="26620">
          <cell r="A26620" t="str">
            <v>Data Analyst</v>
          </cell>
          <cell r="H26620">
            <v>44998.710416666669</v>
          </cell>
        </row>
        <row r="26621">
          <cell r="A26621" t="str">
            <v>Senior Data Scientist</v>
          </cell>
          <cell r="H26621">
            <v>45049.79074074074</v>
          </cell>
        </row>
        <row r="26622">
          <cell r="A26622" t="str">
            <v>Data Scientist</v>
          </cell>
          <cell r="H26622">
            <v>45279.66982638889</v>
          </cell>
        </row>
        <row r="26623">
          <cell r="A26623" t="str">
            <v>Senior Data Scientist</v>
          </cell>
          <cell r="H26623">
            <v>44937.264166666668</v>
          </cell>
        </row>
        <row r="26624">
          <cell r="A26624" t="str">
            <v>Data Scientist</v>
          </cell>
          <cell r="H26624">
            <v>44974.781990740739</v>
          </cell>
        </row>
        <row r="26625">
          <cell r="A26625" t="str">
            <v>Data Analyst</v>
          </cell>
          <cell r="H26625">
            <v>45254.33357638889</v>
          </cell>
        </row>
        <row r="26626">
          <cell r="A26626" t="str">
            <v>Data Engineer</v>
          </cell>
          <cell r="H26626">
            <v>45001.402048611111</v>
          </cell>
        </row>
        <row r="26627">
          <cell r="A26627" t="str">
            <v>Data Analyst</v>
          </cell>
          <cell r="H26627">
            <v>45231.250694444447</v>
          </cell>
        </row>
        <row r="26628">
          <cell r="A26628" t="str">
            <v>Data Analyst</v>
          </cell>
          <cell r="H26628">
            <v>45198.250381944446</v>
          </cell>
        </row>
        <row r="26629">
          <cell r="A26629" t="str">
            <v>Data Scientist</v>
          </cell>
          <cell r="H26629">
            <v>45239.295138888891</v>
          </cell>
        </row>
        <row r="26630">
          <cell r="A26630" t="str">
            <v>Data Analyst</v>
          </cell>
          <cell r="H26630">
            <v>45049.626597222217</v>
          </cell>
        </row>
        <row r="26631">
          <cell r="A26631" t="str">
            <v>Business Analyst</v>
          </cell>
          <cell r="H26631">
            <v>45152.251759259263</v>
          </cell>
        </row>
        <row r="26632">
          <cell r="A26632" t="str">
            <v>Senior Data Analyst</v>
          </cell>
          <cell r="H26632">
            <v>45028.792048611111</v>
          </cell>
        </row>
        <row r="26633">
          <cell r="A26633" t="str">
            <v>Senior Data Scientist</v>
          </cell>
          <cell r="H26633">
            <v>44955.002812500003</v>
          </cell>
        </row>
        <row r="26634">
          <cell r="A26634" t="str">
            <v>Data Analyst</v>
          </cell>
          <cell r="H26634">
            <v>45056.584039351852</v>
          </cell>
        </row>
        <row r="26635">
          <cell r="A26635" t="str">
            <v>Senior Data Analyst</v>
          </cell>
          <cell r="H26635">
            <v>45021.958240740743</v>
          </cell>
        </row>
        <row r="26636">
          <cell r="A26636" t="str">
            <v>Business Analyst</v>
          </cell>
          <cell r="H26636">
            <v>45013.265879629631</v>
          </cell>
        </row>
        <row r="26637">
          <cell r="A26637" t="str">
            <v>Senior Data Engineer</v>
          </cell>
          <cell r="H26637">
            <v>45150.997453703712</v>
          </cell>
        </row>
        <row r="26638">
          <cell r="A26638" t="str">
            <v>Business Analyst</v>
          </cell>
          <cell r="H26638">
            <v>45281.958773148152</v>
          </cell>
        </row>
        <row r="26639">
          <cell r="A26639" t="str">
            <v>Senior Data Scientist</v>
          </cell>
          <cell r="H26639">
            <v>45200.252627314818</v>
          </cell>
        </row>
        <row r="26640">
          <cell r="A26640" t="str">
            <v>Data Analyst</v>
          </cell>
          <cell r="H26640">
            <v>45106.793124999997</v>
          </cell>
        </row>
        <row r="26641">
          <cell r="A26641" t="str">
            <v>Data Engineer</v>
          </cell>
          <cell r="H26641">
            <v>44979.674814814818</v>
          </cell>
        </row>
        <row r="26642">
          <cell r="A26642" t="str">
            <v>Software Engineer</v>
          </cell>
          <cell r="H26642">
            <v>45275.733530092592</v>
          </cell>
        </row>
        <row r="26643">
          <cell r="A26643" t="str">
            <v>Data Analyst</v>
          </cell>
          <cell r="H26643">
            <v>45099.292349537027</v>
          </cell>
        </row>
        <row r="26644">
          <cell r="A26644" t="str">
            <v>Data Scientist</v>
          </cell>
          <cell r="H26644">
            <v>45104.277361111112</v>
          </cell>
        </row>
        <row r="26645">
          <cell r="A26645" t="str">
            <v>Data Scientist</v>
          </cell>
          <cell r="H26645">
            <v>45086.852222222216</v>
          </cell>
        </row>
        <row r="26646">
          <cell r="A26646" t="str">
            <v>Data Analyst</v>
          </cell>
          <cell r="H26646">
            <v>45210.690833333327</v>
          </cell>
        </row>
        <row r="26647">
          <cell r="A26647" t="str">
            <v>Data Analyst</v>
          </cell>
          <cell r="H26647">
            <v>45097.708414351851</v>
          </cell>
        </row>
        <row r="26648">
          <cell r="A26648" t="str">
            <v>Data Engineer</v>
          </cell>
          <cell r="H26648">
            <v>45146.302476851852</v>
          </cell>
        </row>
        <row r="26649">
          <cell r="A26649" t="str">
            <v>Data Scientist</v>
          </cell>
          <cell r="H26649">
            <v>45148.378009259257</v>
          </cell>
        </row>
        <row r="26650">
          <cell r="A26650" t="str">
            <v>Data Scientist</v>
          </cell>
          <cell r="H26650">
            <v>45083.294745370367</v>
          </cell>
        </row>
        <row r="26651">
          <cell r="A26651" t="str">
            <v>Data Analyst</v>
          </cell>
          <cell r="H26651">
            <v>45155.166701388887</v>
          </cell>
        </row>
        <row r="26652">
          <cell r="A26652" t="str">
            <v>Data Analyst</v>
          </cell>
          <cell r="H26652">
            <v>45245.666828703703</v>
          </cell>
        </row>
        <row r="26653">
          <cell r="A26653" t="str">
            <v>Data Analyst</v>
          </cell>
          <cell r="H26653">
            <v>45091.875706018523</v>
          </cell>
        </row>
        <row r="26654">
          <cell r="A26654" t="str">
            <v>Senior Data Scientist</v>
          </cell>
          <cell r="H26654">
            <v>45001.733946759261</v>
          </cell>
        </row>
        <row r="26655">
          <cell r="A26655" t="str">
            <v>Data Analyst</v>
          </cell>
          <cell r="H26655">
            <v>44963.791296296287</v>
          </cell>
        </row>
        <row r="26656">
          <cell r="A26656" t="str">
            <v>Data Scientist</v>
          </cell>
          <cell r="H26656">
            <v>45100.723379629628</v>
          </cell>
        </row>
        <row r="26657">
          <cell r="A26657" t="str">
            <v>Data Analyst</v>
          </cell>
          <cell r="H26657">
            <v>45058.792615740742</v>
          </cell>
        </row>
        <row r="26658">
          <cell r="A26658" t="str">
            <v>Data Analyst</v>
          </cell>
          <cell r="H26658">
            <v>45161.918275462973</v>
          </cell>
        </row>
        <row r="26659">
          <cell r="A26659" t="str">
            <v>Business Analyst</v>
          </cell>
          <cell r="H26659">
            <v>45071.667222222219</v>
          </cell>
        </row>
        <row r="26660">
          <cell r="A26660" t="str">
            <v>Data Scientist</v>
          </cell>
          <cell r="H26660">
            <v>45117.381990740738</v>
          </cell>
        </row>
        <row r="26661">
          <cell r="A26661" t="str">
            <v>Software Engineer</v>
          </cell>
          <cell r="H26661">
            <v>45124.795532407406</v>
          </cell>
        </row>
        <row r="26662">
          <cell r="A26662" t="str">
            <v>Data Analyst</v>
          </cell>
          <cell r="H26662">
            <v>45208.793009259258</v>
          </cell>
        </row>
        <row r="26663">
          <cell r="A26663" t="str">
            <v>Data Scientist</v>
          </cell>
          <cell r="H26663">
            <v>45167.420092592591</v>
          </cell>
        </row>
        <row r="26664">
          <cell r="A26664" t="str">
            <v>Data Analyst</v>
          </cell>
          <cell r="H26664">
            <v>45243.834513888891</v>
          </cell>
        </row>
        <row r="26665">
          <cell r="A26665" t="str">
            <v>Data Analyst</v>
          </cell>
          <cell r="H26665">
            <v>45200.335706018523</v>
          </cell>
        </row>
        <row r="26666">
          <cell r="A26666" t="str">
            <v>Business Analyst</v>
          </cell>
          <cell r="H26666">
            <v>45271.959618055553</v>
          </cell>
        </row>
        <row r="26667">
          <cell r="A26667" t="str">
            <v>Data Scientist</v>
          </cell>
          <cell r="H26667">
            <v>45015.592858796299</v>
          </cell>
        </row>
        <row r="26668">
          <cell r="A26668" t="str">
            <v>Data Scientist</v>
          </cell>
          <cell r="H26668">
            <v>44938.795208333337</v>
          </cell>
        </row>
        <row r="26669">
          <cell r="A26669" t="str">
            <v>Senior Data Scientist</v>
          </cell>
          <cell r="H26669">
            <v>45108.252141203702</v>
          </cell>
        </row>
        <row r="26670">
          <cell r="A26670" t="str">
            <v>Data Analyst</v>
          </cell>
          <cell r="H26670">
            <v>45181.875347222223</v>
          </cell>
        </row>
        <row r="26671">
          <cell r="A26671" t="str">
            <v>Data Scientist</v>
          </cell>
          <cell r="H26671">
            <v>44974.377962962957</v>
          </cell>
        </row>
        <row r="26672">
          <cell r="A26672" t="str">
            <v>Data Scientist</v>
          </cell>
          <cell r="H26672">
            <v>45131.336875000001</v>
          </cell>
        </row>
        <row r="26673">
          <cell r="A26673" t="str">
            <v>Data Analyst</v>
          </cell>
          <cell r="H26673">
            <v>45129.29241898148</v>
          </cell>
        </row>
        <row r="26674">
          <cell r="A26674" t="str">
            <v>Data Scientist</v>
          </cell>
          <cell r="H26674">
            <v>45213.335405092592</v>
          </cell>
        </row>
        <row r="26675">
          <cell r="A26675" t="str">
            <v>Data Analyst</v>
          </cell>
          <cell r="H26675">
            <v>45092.750486111108</v>
          </cell>
        </row>
        <row r="26676">
          <cell r="A26676" t="str">
            <v>Senior Data Analyst</v>
          </cell>
          <cell r="H26676">
            <v>45112.293726851851</v>
          </cell>
        </row>
        <row r="26677">
          <cell r="A26677" t="str">
            <v>Data Scientist</v>
          </cell>
          <cell r="H26677">
            <v>45034.961145833331</v>
          </cell>
        </row>
        <row r="26678">
          <cell r="A26678" t="str">
            <v>Software Engineer</v>
          </cell>
          <cell r="H26678">
            <v>45118.544432870367</v>
          </cell>
        </row>
        <row r="26679">
          <cell r="A26679" t="str">
            <v>Data Analyst</v>
          </cell>
          <cell r="H26679">
            <v>45132.625138888892</v>
          </cell>
        </row>
        <row r="26680">
          <cell r="A26680" t="str">
            <v>Data Scientist</v>
          </cell>
          <cell r="H26680">
            <v>45201.892141203702</v>
          </cell>
        </row>
        <row r="26681">
          <cell r="A26681" t="str">
            <v>Senior Data Engineer</v>
          </cell>
          <cell r="H26681">
            <v>45255.377928240741</v>
          </cell>
        </row>
        <row r="26682">
          <cell r="A26682" t="str">
            <v>Data Analyst</v>
          </cell>
          <cell r="H26682">
            <v>44999.16814814815</v>
          </cell>
        </row>
        <row r="26683">
          <cell r="A26683" t="str">
            <v>Data Analyst</v>
          </cell>
          <cell r="H26683">
            <v>45265.834236111114</v>
          </cell>
        </row>
        <row r="26684">
          <cell r="A26684" t="str">
            <v>Data Engineer</v>
          </cell>
          <cell r="H26684">
            <v>45168.418009259258</v>
          </cell>
        </row>
        <row r="26685">
          <cell r="A26685" t="str">
            <v>Senior Data Engineer</v>
          </cell>
          <cell r="H26685">
            <v>45131.929259259261</v>
          </cell>
        </row>
        <row r="26686">
          <cell r="A26686" t="str">
            <v>Data Scientist</v>
          </cell>
          <cell r="H26686">
            <v>45175.62641203704</v>
          </cell>
        </row>
        <row r="26687">
          <cell r="A26687" t="str">
            <v>Senior Data Scientist</v>
          </cell>
          <cell r="H26687">
            <v>44981.744143518517</v>
          </cell>
        </row>
        <row r="26688">
          <cell r="A26688" t="str">
            <v>Data Analyst</v>
          </cell>
          <cell r="H26688">
            <v>45026.833935185183</v>
          </cell>
        </row>
        <row r="26689">
          <cell r="A26689" t="str">
            <v>Data Analyst</v>
          </cell>
          <cell r="H26689">
            <v>45231.8356712963</v>
          </cell>
        </row>
        <row r="26690">
          <cell r="A26690" t="str">
            <v>Data Analyst</v>
          </cell>
          <cell r="H26690">
            <v>44971.562372685177</v>
          </cell>
        </row>
        <row r="26691">
          <cell r="A26691" t="str">
            <v>Data Analyst</v>
          </cell>
          <cell r="H26691">
            <v>45121.829155092593</v>
          </cell>
        </row>
        <row r="26692">
          <cell r="A26692" t="str">
            <v>Data Scientist</v>
          </cell>
          <cell r="H26692">
            <v>45133.627997685187</v>
          </cell>
        </row>
        <row r="26693">
          <cell r="A26693" t="str">
            <v>Data Engineer</v>
          </cell>
          <cell r="H26693">
            <v>45128.205925925933</v>
          </cell>
        </row>
        <row r="26694">
          <cell r="A26694" t="str">
            <v>Data Analyst</v>
          </cell>
          <cell r="H26694">
            <v>45187.98673611111</v>
          </cell>
        </row>
        <row r="26695">
          <cell r="A26695" t="str">
            <v>Data Analyst</v>
          </cell>
          <cell r="H26695">
            <v>44945.583460648151</v>
          </cell>
        </row>
        <row r="26696">
          <cell r="A26696" t="str">
            <v>Data Analyst</v>
          </cell>
          <cell r="H26696">
            <v>44988.405613425923</v>
          </cell>
        </row>
        <row r="26697">
          <cell r="A26697" t="str">
            <v>Data Scientist</v>
          </cell>
          <cell r="H26697">
            <v>45037.837789351863</v>
          </cell>
        </row>
        <row r="26698">
          <cell r="A26698" t="str">
            <v>Senior Data Scientist</v>
          </cell>
          <cell r="H26698">
            <v>45272.168171296304</v>
          </cell>
        </row>
        <row r="26699">
          <cell r="A26699" t="str">
            <v>Data Analyst</v>
          </cell>
          <cell r="H26699">
            <v>44935.611030092587</v>
          </cell>
        </row>
        <row r="26700">
          <cell r="A26700" t="str">
            <v>Data Scientist</v>
          </cell>
          <cell r="H26700">
            <v>45034.377939814818</v>
          </cell>
        </row>
        <row r="26701">
          <cell r="A26701" t="str">
            <v>Data Scientist</v>
          </cell>
          <cell r="H26701">
            <v>44957.752604166657</v>
          </cell>
        </row>
        <row r="26702">
          <cell r="A26702" t="str">
            <v>Data Analyst</v>
          </cell>
          <cell r="H26702">
            <v>45037.44363425926</v>
          </cell>
        </row>
        <row r="26703">
          <cell r="A26703" t="str">
            <v>Data Scientist</v>
          </cell>
          <cell r="H26703">
            <v>44972.472569444442</v>
          </cell>
        </row>
        <row r="26704">
          <cell r="A26704" t="str">
            <v>Data Analyst</v>
          </cell>
          <cell r="H26704">
            <v>44978.522835648153</v>
          </cell>
        </row>
        <row r="26705">
          <cell r="A26705" t="str">
            <v>Data Analyst</v>
          </cell>
          <cell r="H26705">
            <v>45201.750706018523</v>
          </cell>
        </row>
        <row r="26706">
          <cell r="A26706" t="str">
            <v>Senior Data Analyst</v>
          </cell>
          <cell r="H26706">
            <v>44929.977951388893</v>
          </cell>
        </row>
        <row r="26707">
          <cell r="A26707" t="str">
            <v>Data Analyst</v>
          </cell>
          <cell r="H26707">
            <v>45055.544675925928</v>
          </cell>
        </row>
        <row r="26708">
          <cell r="A26708" t="str">
            <v>Business Analyst</v>
          </cell>
          <cell r="H26708">
            <v>45151.688032407408</v>
          </cell>
        </row>
        <row r="26709">
          <cell r="A26709" t="str">
            <v>Data Scientist</v>
          </cell>
          <cell r="H26709">
            <v>45148.010324074072</v>
          </cell>
        </row>
        <row r="26710">
          <cell r="A26710" t="str">
            <v>Data Analyst</v>
          </cell>
          <cell r="H26710">
            <v>45129.334629629629</v>
          </cell>
        </row>
        <row r="26711">
          <cell r="A26711" t="str">
            <v>Data Analyst</v>
          </cell>
          <cell r="H26711">
            <v>45002.292372685188</v>
          </cell>
        </row>
        <row r="26712">
          <cell r="A26712" t="str">
            <v>Data Analyst</v>
          </cell>
          <cell r="H26712">
            <v>45274.626111111109</v>
          </cell>
        </row>
        <row r="26713">
          <cell r="A26713" t="str">
            <v>Senior Data Scientist</v>
          </cell>
          <cell r="H26713">
            <v>44985.215254629627</v>
          </cell>
        </row>
        <row r="26714">
          <cell r="A26714" t="str">
            <v>Data Analyst</v>
          </cell>
          <cell r="H26714">
            <v>45194.750960648147</v>
          </cell>
        </row>
        <row r="26715">
          <cell r="A26715" t="str">
            <v>Data Analyst</v>
          </cell>
          <cell r="H26715">
            <v>44974.778252314813</v>
          </cell>
        </row>
        <row r="26716">
          <cell r="A26716" t="str">
            <v>Data Engineer</v>
          </cell>
          <cell r="H26716">
            <v>45134.615277777782</v>
          </cell>
        </row>
        <row r="26717">
          <cell r="A26717" t="str">
            <v>Data Scientist</v>
          </cell>
          <cell r="H26717">
            <v>44961.673113425917</v>
          </cell>
        </row>
        <row r="26718">
          <cell r="A26718" t="str">
            <v>Senior Data Engineer</v>
          </cell>
          <cell r="H26718">
            <v>45166.469768518517</v>
          </cell>
        </row>
        <row r="26719">
          <cell r="A26719" t="str">
            <v>Senior Data Analyst</v>
          </cell>
          <cell r="H26719">
            <v>45099.847291666672</v>
          </cell>
        </row>
        <row r="26720">
          <cell r="A26720" t="str">
            <v>Data Scientist</v>
          </cell>
          <cell r="H26720">
            <v>45061.543888888889</v>
          </cell>
        </row>
        <row r="26721">
          <cell r="A26721" t="str">
            <v>Data Analyst</v>
          </cell>
          <cell r="H26721">
            <v>45049.625798611109</v>
          </cell>
        </row>
        <row r="26722">
          <cell r="A26722" t="str">
            <v>Data Analyst</v>
          </cell>
          <cell r="H26722">
            <v>45009.37804398148</v>
          </cell>
        </row>
        <row r="26723">
          <cell r="A26723" t="str">
            <v>Software Engineer</v>
          </cell>
          <cell r="H26723">
            <v>44965.751180555562</v>
          </cell>
        </row>
        <row r="26724">
          <cell r="A26724" t="str">
            <v>Senior Data Scientist</v>
          </cell>
          <cell r="H26724">
            <v>45219.867604166669</v>
          </cell>
        </row>
        <row r="26725">
          <cell r="A26725" t="str">
            <v>Data Engineer</v>
          </cell>
          <cell r="H26725">
            <v>45036.468043981477</v>
          </cell>
        </row>
        <row r="26726">
          <cell r="A26726" t="str">
            <v>Senior Data Scientist</v>
          </cell>
          <cell r="H26726">
            <v>45188.001377314817</v>
          </cell>
        </row>
        <row r="26727">
          <cell r="A26727" t="str">
            <v>Data Analyst</v>
          </cell>
          <cell r="H26727">
            <v>45012.824363425927</v>
          </cell>
        </row>
        <row r="26728">
          <cell r="A26728" t="str">
            <v>Senior Data Scientist</v>
          </cell>
          <cell r="H26728">
            <v>45076.544120370367</v>
          </cell>
        </row>
        <row r="26729">
          <cell r="A26729" t="str">
            <v>Senior Data Scientist</v>
          </cell>
          <cell r="H26729">
            <v>45110.293124999997</v>
          </cell>
        </row>
        <row r="26730">
          <cell r="A26730" t="str">
            <v>Data Analyst</v>
          </cell>
          <cell r="H26730">
            <v>45127.709236111114</v>
          </cell>
        </row>
        <row r="26731">
          <cell r="A26731" t="str">
            <v>Senior Data Scientist</v>
          </cell>
          <cell r="H26731">
            <v>45098.460439814808</v>
          </cell>
        </row>
        <row r="26732">
          <cell r="A26732" t="str">
            <v>Data Scientist</v>
          </cell>
          <cell r="H26732">
            <v>44993.62636574074</v>
          </cell>
        </row>
        <row r="26733">
          <cell r="A26733" t="str">
            <v>Software Engineer</v>
          </cell>
          <cell r="H26733">
            <v>44970.895937499998</v>
          </cell>
        </row>
        <row r="26734">
          <cell r="A26734" t="str">
            <v>Data Analyst</v>
          </cell>
          <cell r="H26734">
            <v>44940.667766203696</v>
          </cell>
        </row>
        <row r="26735">
          <cell r="A26735" t="str">
            <v>Data Analyst</v>
          </cell>
          <cell r="H26735">
            <v>44946.011967592603</v>
          </cell>
        </row>
        <row r="26736">
          <cell r="A26736" t="str">
            <v>Data Scientist</v>
          </cell>
          <cell r="H26736">
            <v>45173.584108796298</v>
          </cell>
        </row>
        <row r="26737">
          <cell r="A26737" t="str">
            <v>Data Scientist</v>
          </cell>
          <cell r="H26737">
            <v>45222.79310185185</v>
          </cell>
        </row>
        <row r="26738">
          <cell r="A26738" t="str">
            <v>Data Analyst</v>
          </cell>
          <cell r="H26738">
            <v>44973.627256944441</v>
          </cell>
        </row>
        <row r="26739">
          <cell r="A26739" t="str">
            <v>Data Scientist</v>
          </cell>
          <cell r="H26739">
            <v>45215.090520833342</v>
          </cell>
        </row>
        <row r="26740">
          <cell r="A26740" t="str">
            <v>Data Scientist</v>
          </cell>
          <cell r="H26740">
            <v>45044.545138888891</v>
          </cell>
        </row>
        <row r="26741">
          <cell r="A26741" t="str">
            <v>Data Analyst</v>
          </cell>
          <cell r="H26741">
            <v>45135.67015046296</v>
          </cell>
        </row>
        <row r="26742">
          <cell r="A26742" t="str">
            <v>Machine Learning Engineer</v>
          </cell>
          <cell r="H26742">
            <v>45100.009189814817</v>
          </cell>
        </row>
        <row r="26743">
          <cell r="A26743" t="str">
            <v>Data Analyst</v>
          </cell>
          <cell r="H26743">
            <v>45273.376331018517</v>
          </cell>
        </row>
        <row r="26744">
          <cell r="A26744" t="str">
            <v>Data Engineer</v>
          </cell>
          <cell r="H26744">
            <v>45063.632662037038</v>
          </cell>
        </row>
        <row r="26745">
          <cell r="A26745" t="str">
            <v>Data Scientist</v>
          </cell>
          <cell r="H26745">
            <v>45167.295347222222</v>
          </cell>
        </row>
        <row r="26746">
          <cell r="A26746" t="str">
            <v>Data Analyst</v>
          </cell>
          <cell r="H26746">
            <v>44929.084745370368</v>
          </cell>
        </row>
        <row r="26747">
          <cell r="A26747" t="str">
            <v>Data Analyst</v>
          </cell>
          <cell r="H26747">
            <v>45213.25099537037</v>
          </cell>
        </row>
        <row r="26748">
          <cell r="A26748" t="str">
            <v>Data Engineer</v>
          </cell>
          <cell r="H26748">
            <v>45077.880335648151</v>
          </cell>
        </row>
        <row r="26749">
          <cell r="A26749" t="str">
            <v>Data Engineer</v>
          </cell>
          <cell r="H26749">
            <v>45062.259606481479</v>
          </cell>
        </row>
        <row r="26750">
          <cell r="A26750" t="str">
            <v>Machine Learning Engineer</v>
          </cell>
          <cell r="H26750">
            <v>45089.444004629629</v>
          </cell>
        </row>
        <row r="26751">
          <cell r="A26751" t="str">
            <v>Business Analyst</v>
          </cell>
          <cell r="H26751">
            <v>45289.55332175926</v>
          </cell>
        </row>
        <row r="26752">
          <cell r="A26752" t="str">
            <v>Senior Data Analyst</v>
          </cell>
          <cell r="H26752">
            <v>44949.372488425928</v>
          </cell>
        </row>
        <row r="26753">
          <cell r="A26753" t="str">
            <v>Data Scientist</v>
          </cell>
          <cell r="H26753">
            <v>44958.587002314824</v>
          </cell>
        </row>
        <row r="26754">
          <cell r="A26754" t="str">
            <v>Data Analyst</v>
          </cell>
          <cell r="H26754">
            <v>44943.500208333331</v>
          </cell>
        </row>
        <row r="26755">
          <cell r="A26755" t="str">
            <v>Data Engineer</v>
          </cell>
          <cell r="H26755">
            <v>44993.887199074074</v>
          </cell>
        </row>
        <row r="26756">
          <cell r="A26756" t="str">
            <v>Data Scientist</v>
          </cell>
          <cell r="H26756">
            <v>45174.710243055553</v>
          </cell>
        </row>
        <row r="26757">
          <cell r="A26757" t="str">
            <v>Data Scientist</v>
          </cell>
          <cell r="H26757">
            <v>45271.740532407413</v>
          </cell>
        </row>
        <row r="26758">
          <cell r="A26758" t="str">
            <v>Data Analyst</v>
          </cell>
          <cell r="H26758">
            <v>45234.083935185183</v>
          </cell>
        </row>
        <row r="26759">
          <cell r="A26759" t="str">
            <v>Data Scientist</v>
          </cell>
          <cell r="H26759">
            <v>45237.500949074078</v>
          </cell>
        </row>
        <row r="26760">
          <cell r="A26760" t="str">
            <v>Data Engineer</v>
          </cell>
          <cell r="H26760">
            <v>45016.92696759259</v>
          </cell>
        </row>
        <row r="26761">
          <cell r="A26761" t="str">
            <v>Business Analyst</v>
          </cell>
          <cell r="H26761">
            <v>45209.792650462958</v>
          </cell>
        </row>
        <row r="26762">
          <cell r="A26762" t="str">
            <v>Data Analyst</v>
          </cell>
          <cell r="H26762">
            <v>44999.980162037027</v>
          </cell>
        </row>
        <row r="26763">
          <cell r="A26763" t="str">
            <v>Senior Data Analyst</v>
          </cell>
          <cell r="H26763">
            <v>44937.502453703702</v>
          </cell>
        </row>
        <row r="26764">
          <cell r="A26764" t="str">
            <v>Data Analyst</v>
          </cell>
          <cell r="H26764">
            <v>45181.625555555547</v>
          </cell>
        </row>
        <row r="26765">
          <cell r="A26765" t="str">
            <v>Data Analyst</v>
          </cell>
          <cell r="H26765">
            <v>45163.000277777777</v>
          </cell>
        </row>
        <row r="26766">
          <cell r="A26766" t="str">
            <v>Business Analyst</v>
          </cell>
          <cell r="H26766">
            <v>45054.750358796293</v>
          </cell>
        </row>
        <row r="26767">
          <cell r="A26767" t="str">
            <v>Data Engineer</v>
          </cell>
          <cell r="H26767">
            <v>44969.002372685187</v>
          </cell>
        </row>
        <row r="26768">
          <cell r="A26768" t="str">
            <v>Data Analyst</v>
          </cell>
          <cell r="H26768">
            <v>45059.584270833337</v>
          </cell>
        </row>
        <row r="26769">
          <cell r="A26769" t="str">
            <v>Machine Learning Engineer</v>
          </cell>
          <cell r="H26769">
            <v>44965.461053240739</v>
          </cell>
        </row>
        <row r="26770">
          <cell r="A26770" t="str">
            <v>Data Engineer</v>
          </cell>
          <cell r="H26770">
            <v>45233.998564814807</v>
          </cell>
        </row>
        <row r="26771">
          <cell r="A26771" t="str">
            <v>Data Scientist</v>
          </cell>
          <cell r="H26771">
            <v>45107.296041666668</v>
          </cell>
        </row>
        <row r="26772">
          <cell r="A26772" t="str">
            <v>Data Scientist</v>
          </cell>
          <cell r="H26772">
            <v>45184.33556712963</v>
          </cell>
        </row>
        <row r="26773">
          <cell r="A26773" t="str">
            <v>Data Scientist</v>
          </cell>
          <cell r="H26773">
            <v>45258.862303240741</v>
          </cell>
        </row>
        <row r="26774">
          <cell r="A26774" t="str">
            <v>Data Engineer</v>
          </cell>
          <cell r="H26774">
            <v>44995.906006944453</v>
          </cell>
        </row>
        <row r="26775">
          <cell r="A26775" t="str">
            <v>Data Engineer</v>
          </cell>
          <cell r="H26775">
            <v>44986.762442129628</v>
          </cell>
        </row>
        <row r="26776">
          <cell r="A26776" t="str">
            <v>Data Scientist</v>
          </cell>
          <cell r="H26776">
            <v>45042.018171296288</v>
          </cell>
        </row>
        <row r="26777">
          <cell r="A26777" t="str">
            <v>Data Analyst</v>
          </cell>
          <cell r="H26777">
            <v>45113.417303240742</v>
          </cell>
        </row>
        <row r="26778">
          <cell r="A26778" t="str">
            <v>Data Analyst</v>
          </cell>
          <cell r="H26778">
            <v>45089.833368055559</v>
          </cell>
        </row>
        <row r="26779">
          <cell r="A26779" t="str">
            <v>Data Analyst</v>
          </cell>
          <cell r="H26779">
            <v>44999.752615740741</v>
          </cell>
        </row>
        <row r="26780">
          <cell r="A26780" t="str">
            <v>Data Analyst</v>
          </cell>
          <cell r="H26780">
            <v>45153.667766203696</v>
          </cell>
        </row>
        <row r="26781">
          <cell r="A26781" t="str">
            <v>Data Analyst</v>
          </cell>
          <cell r="H26781">
            <v>44955.792291666658</v>
          </cell>
        </row>
        <row r="26782">
          <cell r="A26782" t="str">
            <v>Data Analyst</v>
          </cell>
          <cell r="H26782">
            <v>45269.375381944446</v>
          </cell>
        </row>
        <row r="26783">
          <cell r="A26783" t="str">
            <v>Data Engineer</v>
          </cell>
          <cell r="H26783">
            <v>45125.544189814813</v>
          </cell>
        </row>
        <row r="26784">
          <cell r="A26784" t="str">
            <v>Software Engineer</v>
          </cell>
          <cell r="H26784">
            <v>45112.792511574073</v>
          </cell>
        </row>
        <row r="26785">
          <cell r="A26785" t="str">
            <v>Senior Data Analyst</v>
          </cell>
          <cell r="H26785">
            <v>44998.460416666669</v>
          </cell>
        </row>
        <row r="26786">
          <cell r="A26786" t="str">
            <v>Data Analyst</v>
          </cell>
          <cell r="H26786">
            <v>45082.876655092587</v>
          </cell>
        </row>
        <row r="26787">
          <cell r="A26787" t="str">
            <v>Data Engineer</v>
          </cell>
          <cell r="H26787">
            <v>45028.490520833337</v>
          </cell>
        </row>
        <row r="26788">
          <cell r="A26788" t="str">
            <v>Data Scientist</v>
          </cell>
          <cell r="H26788">
            <v>45114.863761574074</v>
          </cell>
        </row>
        <row r="26789">
          <cell r="A26789" t="str">
            <v>Data Scientist</v>
          </cell>
          <cell r="H26789">
            <v>44964.324594907397</v>
          </cell>
        </row>
        <row r="26790">
          <cell r="A26790" t="str">
            <v>Data Engineer</v>
          </cell>
          <cell r="H26790">
            <v>44968.37709490741</v>
          </cell>
        </row>
        <row r="26791">
          <cell r="A26791" t="str">
            <v>Data Engineer</v>
          </cell>
          <cell r="H26791">
            <v>45215.374305555553</v>
          </cell>
        </row>
        <row r="26792">
          <cell r="A26792" t="str">
            <v>Data Scientist</v>
          </cell>
          <cell r="H26792">
            <v>44984.918854166674</v>
          </cell>
        </row>
        <row r="26793">
          <cell r="A26793" t="str">
            <v>Data Analyst</v>
          </cell>
          <cell r="H26793">
            <v>45259.587245370371</v>
          </cell>
        </row>
        <row r="26794">
          <cell r="A26794" t="str">
            <v>Data Analyst</v>
          </cell>
          <cell r="H26794">
            <v>45077.30736111111</v>
          </cell>
        </row>
        <row r="26795">
          <cell r="A26795" t="str">
            <v>Data Scientist</v>
          </cell>
          <cell r="H26795">
            <v>45197.627291666657</v>
          </cell>
        </row>
        <row r="26796">
          <cell r="A26796" t="str">
            <v>Machine Learning Engineer</v>
          </cell>
          <cell r="H26796">
            <v>45061.733483796299</v>
          </cell>
        </row>
        <row r="26797">
          <cell r="A26797" t="str">
            <v>Senior Data Analyst</v>
          </cell>
          <cell r="H26797">
            <v>44930.019907407397</v>
          </cell>
        </row>
        <row r="26798">
          <cell r="A26798" t="str">
            <v>Data Scientist</v>
          </cell>
          <cell r="H26798">
            <v>45011.836157407408</v>
          </cell>
        </row>
        <row r="26799">
          <cell r="A26799" t="str">
            <v>Data Analyst</v>
          </cell>
          <cell r="H26799">
            <v>45010.400706018518</v>
          </cell>
        </row>
        <row r="26800">
          <cell r="A26800" t="str">
            <v>Data Analyst</v>
          </cell>
          <cell r="H26800">
            <v>45189.917280092603</v>
          </cell>
        </row>
        <row r="26801">
          <cell r="A26801" t="str">
            <v>Data Analyst</v>
          </cell>
          <cell r="H26801">
            <v>45084.875891203701</v>
          </cell>
        </row>
        <row r="26802">
          <cell r="A26802" t="str">
            <v>Data Analyst</v>
          </cell>
          <cell r="H26802">
            <v>45001.376238425917</v>
          </cell>
        </row>
        <row r="26803">
          <cell r="A26803" t="str">
            <v>Data Analyst</v>
          </cell>
          <cell r="H26803">
            <v>44986.543182870373</v>
          </cell>
        </row>
        <row r="26804">
          <cell r="A26804" t="str">
            <v>Data Analyst</v>
          </cell>
          <cell r="H26804">
            <v>45112.667592592603</v>
          </cell>
        </row>
        <row r="26805">
          <cell r="A26805" t="str">
            <v>Data Scientist</v>
          </cell>
          <cell r="H26805">
            <v>44929.98159722222</v>
          </cell>
        </row>
        <row r="26806">
          <cell r="A26806" t="str">
            <v>Data Engineer</v>
          </cell>
          <cell r="H26806">
            <v>45231.712233796286</v>
          </cell>
        </row>
        <row r="26807">
          <cell r="A26807" t="str">
            <v>Business Analyst</v>
          </cell>
          <cell r="H26807">
            <v>44987.909363425933</v>
          </cell>
        </row>
        <row r="26808">
          <cell r="A26808" t="str">
            <v>Business Analyst</v>
          </cell>
          <cell r="H26808">
            <v>45184.66673611111</v>
          </cell>
        </row>
        <row r="26809">
          <cell r="A26809" t="str">
            <v>Senior Data Analyst</v>
          </cell>
          <cell r="H26809">
            <v>45143.303726851853</v>
          </cell>
        </row>
        <row r="26810">
          <cell r="A26810" t="str">
            <v>Data Analyst</v>
          </cell>
          <cell r="H26810">
            <v>45289.792615740742</v>
          </cell>
        </row>
        <row r="26811">
          <cell r="A26811" t="str">
            <v>Data Scientist</v>
          </cell>
          <cell r="H26811">
            <v>45097.791724537034</v>
          </cell>
        </row>
        <row r="26812">
          <cell r="A26812" t="str">
            <v>Senior Data Analyst</v>
          </cell>
          <cell r="H26812">
            <v>45139.388252314813</v>
          </cell>
        </row>
        <row r="26813">
          <cell r="A26813" t="str">
            <v>Data Analyst</v>
          </cell>
          <cell r="H26813">
            <v>45009.710532407407</v>
          </cell>
        </row>
        <row r="26814">
          <cell r="A26814" t="str">
            <v>Data Engineer</v>
          </cell>
          <cell r="H26814">
            <v>45142.811261574083</v>
          </cell>
        </row>
        <row r="26815">
          <cell r="A26815" t="str">
            <v>Data Analyst</v>
          </cell>
          <cell r="H26815">
            <v>45288.431284722217</v>
          </cell>
        </row>
        <row r="26816">
          <cell r="A26816" t="str">
            <v>Data Analyst</v>
          </cell>
          <cell r="H26816">
            <v>44985.669131944444</v>
          </cell>
        </row>
        <row r="26817">
          <cell r="A26817" t="str">
            <v>Data Analyst</v>
          </cell>
          <cell r="H26817">
            <v>45188.708854166667</v>
          </cell>
        </row>
        <row r="26818">
          <cell r="A26818" t="str">
            <v>Data Analyst</v>
          </cell>
          <cell r="H26818">
            <v>45131.336504629631</v>
          </cell>
        </row>
        <row r="26819">
          <cell r="A26819" t="str">
            <v>Data Analyst</v>
          </cell>
          <cell r="H26819">
            <v>44927.875821759262</v>
          </cell>
        </row>
        <row r="26820">
          <cell r="A26820" t="str">
            <v>Data Scientist</v>
          </cell>
          <cell r="H26820">
            <v>45057.295949074083</v>
          </cell>
        </row>
        <row r="26821">
          <cell r="A26821" t="str">
            <v>Data Scientist</v>
          </cell>
          <cell r="H26821">
            <v>44970.847731481481</v>
          </cell>
        </row>
        <row r="26822">
          <cell r="A26822" t="str">
            <v>Business Analyst</v>
          </cell>
          <cell r="H26822">
            <v>45152.709583333337</v>
          </cell>
        </row>
        <row r="26823">
          <cell r="A26823" t="str">
            <v>Data Scientist</v>
          </cell>
          <cell r="H26823">
            <v>45152.377291666657</v>
          </cell>
        </row>
        <row r="26824">
          <cell r="A26824" t="str">
            <v>Data Engineer</v>
          </cell>
          <cell r="H26824">
            <v>45053.210520833331</v>
          </cell>
        </row>
        <row r="26825">
          <cell r="A26825" t="str">
            <v>Data Scientist</v>
          </cell>
          <cell r="H26825">
            <v>45194.543530092589</v>
          </cell>
        </row>
        <row r="26826">
          <cell r="A26826" t="str">
            <v>Data Engineer</v>
          </cell>
          <cell r="H26826">
            <v>44961.25675925926</v>
          </cell>
        </row>
        <row r="26827">
          <cell r="A26827" t="str">
            <v>Business Analyst</v>
          </cell>
          <cell r="H26827">
            <v>45012.876458333332</v>
          </cell>
        </row>
        <row r="26828">
          <cell r="A26828" t="str">
            <v>Data Scientist</v>
          </cell>
          <cell r="H26828">
            <v>44977.252662037034</v>
          </cell>
        </row>
        <row r="26829">
          <cell r="A26829" t="str">
            <v>Data Scientist</v>
          </cell>
          <cell r="H26829">
            <v>44990.335740740738</v>
          </cell>
        </row>
        <row r="26830">
          <cell r="A26830" t="str">
            <v>Data Analyst</v>
          </cell>
          <cell r="H26830">
            <v>45096.750740740739</v>
          </cell>
        </row>
        <row r="26831">
          <cell r="A26831" t="str">
            <v>Data Analyst</v>
          </cell>
          <cell r="H26831">
            <v>45073.500601851847</v>
          </cell>
        </row>
        <row r="26832">
          <cell r="A26832" t="str">
            <v>Data Scientist</v>
          </cell>
          <cell r="H26832">
            <v>45099.252175925933</v>
          </cell>
        </row>
        <row r="26833">
          <cell r="A26833" t="str">
            <v>Data Scientist</v>
          </cell>
          <cell r="H26833">
            <v>45071.092256944437</v>
          </cell>
        </row>
        <row r="26834">
          <cell r="A26834" t="str">
            <v>Data Analyst</v>
          </cell>
          <cell r="H26834">
            <v>45225.871574074074</v>
          </cell>
        </row>
        <row r="26835">
          <cell r="A26835" t="str">
            <v>Senior Data Analyst</v>
          </cell>
          <cell r="H26835">
            <v>44932.651805555557</v>
          </cell>
        </row>
        <row r="26836">
          <cell r="A26836" t="str">
            <v>Data Scientist</v>
          </cell>
          <cell r="H26836">
            <v>45027.745162037027</v>
          </cell>
        </row>
        <row r="26837">
          <cell r="A26837" t="str">
            <v>Business Analyst</v>
          </cell>
          <cell r="H26837">
            <v>45166.10601851852</v>
          </cell>
        </row>
        <row r="26838">
          <cell r="A26838" t="str">
            <v>Data Engineer</v>
          </cell>
          <cell r="H26838">
            <v>45168.799872685187</v>
          </cell>
        </row>
        <row r="26839">
          <cell r="A26839" t="str">
            <v>Data Analyst</v>
          </cell>
          <cell r="H26839">
            <v>44998.91814814815</v>
          </cell>
        </row>
        <row r="26840">
          <cell r="A26840" t="str">
            <v>Data Analyst</v>
          </cell>
          <cell r="H26840">
            <v>45261.75104166667</v>
          </cell>
        </row>
        <row r="26841">
          <cell r="A26841" t="str">
            <v>Data Scientist</v>
          </cell>
          <cell r="H26841">
            <v>45242.292824074073</v>
          </cell>
        </row>
        <row r="26842">
          <cell r="A26842" t="str">
            <v>Data Engineer</v>
          </cell>
          <cell r="H26842">
            <v>45256.216215277767</v>
          </cell>
        </row>
        <row r="26843">
          <cell r="A26843" t="str">
            <v>Data Analyst</v>
          </cell>
          <cell r="H26843">
            <v>45212.875115740739</v>
          </cell>
        </row>
        <row r="26844">
          <cell r="A26844" t="str">
            <v>Data Analyst</v>
          </cell>
          <cell r="H26844">
            <v>44942.404953703714</v>
          </cell>
        </row>
        <row r="26845">
          <cell r="A26845" t="str">
            <v>Machine Learning Engineer</v>
          </cell>
          <cell r="H26845">
            <v>45105.675856481481</v>
          </cell>
        </row>
        <row r="26846">
          <cell r="A26846" t="str">
            <v>Business Analyst</v>
          </cell>
          <cell r="H26846">
            <v>45174.751342592594</v>
          </cell>
        </row>
        <row r="26847">
          <cell r="A26847" t="str">
            <v>Data Scientist</v>
          </cell>
          <cell r="H26847">
            <v>45231.292962962973</v>
          </cell>
        </row>
        <row r="26848">
          <cell r="A26848" t="str">
            <v>Data Scientist</v>
          </cell>
          <cell r="H26848">
            <v>45042.670613425929</v>
          </cell>
        </row>
        <row r="26849">
          <cell r="A26849" t="str">
            <v>Data Analyst</v>
          </cell>
          <cell r="H26849">
            <v>44980.333773148152</v>
          </cell>
        </row>
        <row r="26850">
          <cell r="A26850" t="str">
            <v>Data Analyst</v>
          </cell>
          <cell r="H26850">
            <v>44992.834328703713</v>
          </cell>
        </row>
        <row r="26851">
          <cell r="A26851" t="str">
            <v>Business Analyst</v>
          </cell>
          <cell r="H26851">
            <v>45254.514178240737</v>
          </cell>
        </row>
        <row r="26852">
          <cell r="A26852" t="str">
            <v>Data Analyst</v>
          </cell>
          <cell r="H26852">
            <v>45078.644814814812</v>
          </cell>
        </row>
        <row r="26853">
          <cell r="A26853" t="str">
            <v>Data Engineer</v>
          </cell>
          <cell r="H26853">
            <v>45196.679224537038</v>
          </cell>
        </row>
        <row r="26854">
          <cell r="A26854" t="str">
            <v>Data Analyst</v>
          </cell>
          <cell r="H26854">
            <v>44946.651967592603</v>
          </cell>
        </row>
        <row r="26855">
          <cell r="A26855" t="str">
            <v>Data Analyst</v>
          </cell>
          <cell r="H26855">
            <v>45154.876759259263</v>
          </cell>
        </row>
        <row r="26856">
          <cell r="A26856" t="str">
            <v>Data Engineer</v>
          </cell>
          <cell r="H26856">
            <v>45032.720370370371</v>
          </cell>
        </row>
        <row r="26857">
          <cell r="A26857" t="str">
            <v>Data Engineer</v>
          </cell>
          <cell r="H26857">
            <v>45143.53025462963</v>
          </cell>
        </row>
        <row r="26858">
          <cell r="A26858" t="str">
            <v>Data Scientist</v>
          </cell>
          <cell r="H26858">
            <v>45198.820879629631</v>
          </cell>
        </row>
        <row r="26859">
          <cell r="A26859" t="str">
            <v>Data Analyst</v>
          </cell>
          <cell r="H26859">
            <v>45272.792071759257</v>
          </cell>
        </row>
        <row r="26860">
          <cell r="A26860" t="str">
            <v>Senior Data Scientist</v>
          </cell>
          <cell r="H26860">
            <v>45030.481076388889</v>
          </cell>
        </row>
        <row r="26861">
          <cell r="A26861" t="str">
            <v>Data Analyst</v>
          </cell>
          <cell r="H26861">
            <v>44930.96</v>
          </cell>
        </row>
        <row r="26862">
          <cell r="A26862" t="str">
            <v>Data Engineer</v>
          </cell>
          <cell r="H26862">
            <v>45145.683194444442</v>
          </cell>
        </row>
        <row r="26863">
          <cell r="A26863" t="str">
            <v>Software Engineer</v>
          </cell>
          <cell r="H26863">
            <v>45020.097534722219</v>
          </cell>
        </row>
        <row r="26864">
          <cell r="A26864" t="str">
            <v>Data Scientist</v>
          </cell>
          <cell r="H26864">
            <v>45278.75172453704</v>
          </cell>
        </row>
        <row r="26865">
          <cell r="A26865" t="str">
            <v>Data Analyst</v>
          </cell>
          <cell r="H26865">
            <v>44942.2500462963</v>
          </cell>
        </row>
        <row r="26866">
          <cell r="A26866" t="str">
            <v>Data Scientist</v>
          </cell>
          <cell r="H26866">
            <v>45230.252488425933</v>
          </cell>
        </row>
        <row r="26867">
          <cell r="A26867" t="str">
            <v>Data Analyst</v>
          </cell>
          <cell r="H26867">
            <v>45135.833912037036</v>
          </cell>
        </row>
        <row r="26868">
          <cell r="A26868" t="str">
            <v>Data Scientist</v>
          </cell>
          <cell r="H26868">
            <v>45149.502743055556</v>
          </cell>
        </row>
        <row r="26869">
          <cell r="A26869" t="str">
            <v>Data Analyst</v>
          </cell>
          <cell r="H26869">
            <v>45000.666712962957</v>
          </cell>
        </row>
        <row r="26870">
          <cell r="A26870" t="str">
            <v>Software Engineer</v>
          </cell>
          <cell r="H26870">
            <v>45110.422453703701</v>
          </cell>
        </row>
        <row r="26871">
          <cell r="A26871" t="str">
            <v>Data Analyst</v>
          </cell>
          <cell r="H26871">
            <v>45021.750219907408</v>
          </cell>
        </row>
        <row r="26872">
          <cell r="A26872" t="str">
            <v>Data Scientist</v>
          </cell>
          <cell r="H26872">
            <v>45041.220486111109</v>
          </cell>
        </row>
        <row r="26873">
          <cell r="A26873" t="str">
            <v>Data Analyst</v>
          </cell>
          <cell r="H26873">
            <v>45168.792349537027</v>
          </cell>
        </row>
        <row r="26874">
          <cell r="A26874" t="str">
            <v>Data Scientist</v>
          </cell>
          <cell r="H26874">
            <v>44953.795173611114</v>
          </cell>
        </row>
        <row r="26875">
          <cell r="A26875" t="str">
            <v>Data Analyst</v>
          </cell>
          <cell r="H26875">
            <v>45086.376238425917</v>
          </cell>
        </row>
        <row r="26876">
          <cell r="A26876" t="str">
            <v>Data Scientist</v>
          </cell>
          <cell r="H26876">
            <v>45159.583472222221</v>
          </cell>
        </row>
        <row r="26877">
          <cell r="A26877" t="str">
            <v>Senior Data Scientist</v>
          </cell>
          <cell r="H26877">
            <v>45031.376238425917</v>
          </cell>
        </row>
        <row r="26878">
          <cell r="A26878" t="str">
            <v>Data Analyst</v>
          </cell>
          <cell r="H26878">
            <v>44973.666666666657</v>
          </cell>
        </row>
        <row r="26879">
          <cell r="A26879" t="str">
            <v>Data Analyst</v>
          </cell>
          <cell r="H26879">
            <v>45037.249895833331</v>
          </cell>
        </row>
        <row r="26880">
          <cell r="A26880" t="str">
            <v>Data Analyst</v>
          </cell>
          <cell r="H26880">
            <v>44963.62777777778</v>
          </cell>
        </row>
        <row r="26881">
          <cell r="A26881" t="str">
            <v>Data Scientist</v>
          </cell>
          <cell r="H26881">
            <v>44949.000937500001</v>
          </cell>
        </row>
        <row r="26882">
          <cell r="A26882" t="str">
            <v>Senior Data Analyst</v>
          </cell>
          <cell r="H26882">
            <v>44992.336006944453</v>
          </cell>
        </row>
        <row r="26883">
          <cell r="A26883" t="str">
            <v>Senior Data Analyst</v>
          </cell>
          <cell r="H26883">
            <v>45152.8753125</v>
          </cell>
        </row>
        <row r="26884">
          <cell r="A26884" t="str">
            <v>Data Engineer</v>
          </cell>
          <cell r="H26884">
            <v>45034.671990740739</v>
          </cell>
        </row>
        <row r="26885">
          <cell r="A26885" t="str">
            <v>Data Scientist</v>
          </cell>
          <cell r="H26885">
            <v>44953.380636574067</v>
          </cell>
        </row>
        <row r="26886">
          <cell r="A26886" t="str">
            <v>Data Scientist</v>
          </cell>
          <cell r="H26886">
            <v>45062.378425925926</v>
          </cell>
        </row>
        <row r="26887">
          <cell r="A26887" t="str">
            <v>Data Scientist</v>
          </cell>
          <cell r="H26887">
            <v>45161.08798611111</v>
          </cell>
        </row>
        <row r="26888">
          <cell r="A26888" t="str">
            <v>Data Scientist</v>
          </cell>
          <cell r="H26888">
            <v>45266.431979166657</v>
          </cell>
        </row>
        <row r="26889">
          <cell r="A26889" t="str">
            <v>Senior Data Analyst</v>
          </cell>
          <cell r="H26889">
            <v>45022.789722222216</v>
          </cell>
        </row>
        <row r="26890">
          <cell r="A26890" t="str">
            <v>Data Analyst</v>
          </cell>
          <cell r="H26890">
            <v>45072.584849537037</v>
          </cell>
        </row>
        <row r="26891">
          <cell r="A26891" t="str">
            <v>Senior Data Scientist</v>
          </cell>
          <cell r="H26891">
            <v>44973.669942129629</v>
          </cell>
        </row>
        <row r="26892">
          <cell r="A26892" t="str">
            <v>Data Analyst</v>
          </cell>
          <cell r="H26892">
            <v>45145.542766203696</v>
          </cell>
        </row>
        <row r="26893">
          <cell r="A26893" t="str">
            <v>Data Scientist</v>
          </cell>
          <cell r="H26893">
            <v>44968.336481481478</v>
          </cell>
        </row>
        <row r="26894">
          <cell r="A26894" t="str">
            <v>Senior Data Analyst</v>
          </cell>
          <cell r="H26894">
            <v>45263.376550925917</v>
          </cell>
        </row>
        <row r="26895">
          <cell r="A26895" t="str">
            <v>Data Engineer</v>
          </cell>
          <cell r="H26895">
            <v>44981.963252314818</v>
          </cell>
        </row>
        <row r="26896">
          <cell r="A26896" t="str">
            <v>Data Analyst</v>
          </cell>
          <cell r="H26896">
            <v>45150.538159722222</v>
          </cell>
        </row>
        <row r="26897">
          <cell r="A26897" t="str">
            <v>Data Scientist</v>
          </cell>
          <cell r="H26897">
            <v>45145.47378472222</v>
          </cell>
        </row>
        <row r="26898">
          <cell r="A26898" t="str">
            <v>Data Scientist</v>
          </cell>
          <cell r="H26898">
            <v>45273.336215277777</v>
          </cell>
        </row>
        <row r="26899">
          <cell r="A26899" t="str">
            <v>Data Engineer</v>
          </cell>
          <cell r="H26899">
            <v>45114.505891203713</v>
          </cell>
        </row>
        <row r="26900">
          <cell r="A26900" t="str">
            <v>Data Engineer</v>
          </cell>
          <cell r="H26900">
            <v>45202.88863425926</v>
          </cell>
        </row>
        <row r="26901">
          <cell r="A26901" t="str">
            <v>Senior Data Analyst</v>
          </cell>
          <cell r="H26901">
            <v>44973.335925925923</v>
          </cell>
        </row>
        <row r="26902">
          <cell r="A26902" t="str">
            <v>Data Analyst</v>
          </cell>
          <cell r="H26902">
            <v>45217.625960648147</v>
          </cell>
        </row>
        <row r="26903">
          <cell r="A26903" t="str">
            <v>Data Scientist</v>
          </cell>
          <cell r="H26903">
            <v>44979.334386574083</v>
          </cell>
        </row>
        <row r="26904">
          <cell r="A26904" t="str">
            <v>Data Scientist</v>
          </cell>
          <cell r="H26904">
            <v>45150.264155092591</v>
          </cell>
        </row>
        <row r="26905">
          <cell r="A26905" t="str">
            <v>Business Analyst</v>
          </cell>
          <cell r="H26905">
            <v>45241.417384259257</v>
          </cell>
        </row>
        <row r="26906">
          <cell r="A26906" t="str">
            <v>Data Analyst</v>
          </cell>
          <cell r="H26906">
            <v>45107.501643518517</v>
          </cell>
        </row>
        <row r="26907">
          <cell r="A26907" t="str">
            <v>Business Analyst</v>
          </cell>
          <cell r="H26907">
            <v>45076.010393518518</v>
          </cell>
        </row>
        <row r="26908">
          <cell r="A26908" t="str">
            <v>Data Analyst</v>
          </cell>
          <cell r="H26908">
            <v>45089.875069444453</v>
          </cell>
        </row>
        <row r="26909">
          <cell r="A26909" t="str">
            <v>Data Engineer</v>
          </cell>
          <cell r="H26909">
            <v>44979.929571759261</v>
          </cell>
        </row>
        <row r="26910">
          <cell r="A26910" t="str">
            <v>Data Scientist</v>
          </cell>
          <cell r="H26910">
            <v>44967.043807870366</v>
          </cell>
        </row>
        <row r="26911">
          <cell r="A26911" t="str">
            <v>Data Analyst</v>
          </cell>
          <cell r="H26911">
            <v>44981.66741898148</v>
          </cell>
        </row>
        <row r="26912">
          <cell r="A26912" t="str">
            <v>Data Scientist</v>
          </cell>
          <cell r="H26912">
            <v>44930.794409722221</v>
          </cell>
        </row>
        <row r="26913">
          <cell r="A26913" t="str">
            <v>Data Analyst</v>
          </cell>
          <cell r="H26913">
            <v>44984.58421296296</v>
          </cell>
        </row>
        <row r="26914">
          <cell r="A26914" t="str">
            <v>Data Scientist</v>
          </cell>
          <cell r="H26914">
            <v>44972.796400462961</v>
          </cell>
        </row>
        <row r="26915">
          <cell r="A26915" t="str">
            <v>Data Analyst</v>
          </cell>
          <cell r="H26915">
            <v>45058.917615740742</v>
          </cell>
        </row>
        <row r="26916">
          <cell r="A26916" t="str">
            <v>Business Analyst</v>
          </cell>
          <cell r="H26916">
            <v>45107.585196759261</v>
          </cell>
        </row>
        <row r="26917">
          <cell r="A26917" t="str">
            <v>Data Analyst</v>
          </cell>
          <cell r="H26917">
            <v>45222.917615740742</v>
          </cell>
        </row>
        <row r="26918">
          <cell r="A26918" t="str">
            <v>Business Analyst</v>
          </cell>
          <cell r="H26918">
            <v>44958.831805555557</v>
          </cell>
        </row>
        <row r="26919">
          <cell r="A26919" t="str">
            <v>Data Engineer</v>
          </cell>
          <cell r="H26919">
            <v>45105.924212962957</v>
          </cell>
        </row>
        <row r="26920">
          <cell r="A26920" t="str">
            <v>Senior Data Scientist</v>
          </cell>
          <cell r="H26920">
            <v>45121.460844907408</v>
          </cell>
        </row>
        <row r="26921">
          <cell r="A26921" t="str">
            <v>Data Scientist</v>
          </cell>
          <cell r="H26921">
            <v>44958.391203703701</v>
          </cell>
        </row>
        <row r="26922">
          <cell r="A26922" t="str">
            <v>Data Engineer</v>
          </cell>
          <cell r="H26922">
            <v>45063.31391203704</v>
          </cell>
        </row>
        <row r="26923">
          <cell r="A26923" t="str">
            <v>Data Engineer</v>
          </cell>
          <cell r="H26923">
            <v>44927.254664351851</v>
          </cell>
        </row>
        <row r="26924">
          <cell r="A26924" t="str">
            <v>Senior Data Analyst</v>
          </cell>
          <cell r="H26924">
            <v>45235.835023148153</v>
          </cell>
        </row>
        <row r="26925">
          <cell r="A26925" t="str">
            <v>Data Analyst</v>
          </cell>
          <cell r="H26925">
            <v>45120.833611111113</v>
          </cell>
        </row>
        <row r="26926">
          <cell r="A26926" t="str">
            <v>Data Analyst</v>
          </cell>
          <cell r="H26926">
            <v>45225.66741898148</v>
          </cell>
        </row>
        <row r="26927">
          <cell r="A26927" t="str">
            <v>Senior Data Engineer</v>
          </cell>
          <cell r="H26927">
            <v>45138.524444444447</v>
          </cell>
        </row>
        <row r="26928">
          <cell r="A26928" t="str">
            <v>Data Scientist</v>
          </cell>
          <cell r="H26928">
            <v>45135.461851851847</v>
          </cell>
        </row>
        <row r="26929">
          <cell r="A26929" t="str">
            <v>Data Analyst</v>
          </cell>
          <cell r="H26929">
            <v>45175.000532407408</v>
          </cell>
        </row>
        <row r="26930">
          <cell r="A26930" t="str">
            <v>Data Engineer</v>
          </cell>
          <cell r="H26930">
            <v>45127.542303240742</v>
          </cell>
        </row>
        <row r="26931">
          <cell r="A26931" t="str">
            <v>Data Analyst</v>
          </cell>
          <cell r="H26931">
            <v>45258.334791666668</v>
          </cell>
        </row>
        <row r="26932">
          <cell r="A26932" t="str">
            <v>Data Scientist</v>
          </cell>
          <cell r="H26932">
            <v>45131.794699074067</v>
          </cell>
        </row>
        <row r="26933">
          <cell r="A26933" t="str">
            <v>Machine Learning Engineer</v>
          </cell>
          <cell r="H26933">
            <v>45287.835092592592</v>
          </cell>
        </row>
        <row r="26934">
          <cell r="A26934" t="str">
            <v>Data Analyst</v>
          </cell>
          <cell r="H26934">
            <v>45100.885636574072</v>
          </cell>
        </row>
        <row r="26935">
          <cell r="A26935" t="str">
            <v>Data Engineer</v>
          </cell>
          <cell r="H26935">
            <v>45112.924097222232</v>
          </cell>
        </row>
        <row r="26936">
          <cell r="A26936" t="str">
            <v>Data Engineer</v>
          </cell>
          <cell r="H26936">
            <v>44976.003819444442</v>
          </cell>
        </row>
        <row r="26937">
          <cell r="A26937" t="str">
            <v>Data Analyst</v>
          </cell>
          <cell r="H26937">
            <v>45014.709537037037</v>
          </cell>
        </row>
        <row r="26938">
          <cell r="A26938" t="str">
            <v>Data Analyst</v>
          </cell>
          <cell r="H26938">
            <v>44956.667557870373</v>
          </cell>
        </row>
        <row r="26939">
          <cell r="A26939" t="str">
            <v>Data Analyst</v>
          </cell>
          <cell r="H26939">
            <v>45119.751226851848</v>
          </cell>
        </row>
        <row r="26940">
          <cell r="A26940" t="str">
            <v>Data Scientist</v>
          </cell>
          <cell r="H26940">
            <v>45038.251736111109</v>
          </cell>
        </row>
        <row r="26941">
          <cell r="A26941" t="str">
            <v>Data Analyst</v>
          </cell>
          <cell r="H26941">
            <v>45282.132581018523</v>
          </cell>
        </row>
        <row r="26942">
          <cell r="A26942" t="str">
            <v>Data Scientist</v>
          </cell>
          <cell r="H26942">
            <v>45197.33625</v>
          </cell>
        </row>
        <row r="26943">
          <cell r="A26943" t="str">
            <v>Data Engineer</v>
          </cell>
          <cell r="H26943">
            <v>45064.041608796288</v>
          </cell>
        </row>
        <row r="26944">
          <cell r="A26944" t="str">
            <v>Data Analyst</v>
          </cell>
          <cell r="H26944">
            <v>44996.334675925929</v>
          </cell>
        </row>
        <row r="26945">
          <cell r="A26945" t="str">
            <v>Senior Data Analyst</v>
          </cell>
          <cell r="H26945">
            <v>45152.6403125</v>
          </cell>
        </row>
        <row r="26946">
          <cell r="A26946" t="str">
            <v>Data Analyst</v>
          </cell>
          <cell r="H26946">
            <v>44987.916678240741</v>
          </cell>
        </row>
        <row r="26947">
          <cell r="A26947" t="str">
            <v>Software Engineer</v>
          </cell>
          <cell r="H26947">
            <v>45244.709270833337</v>
          </cell>
        </row>
        <row r="26948">
          <cell r="A26948" t="str">
            <v>Data Analyst</v>
          </cell>
          <cell r="H26948">
            <v>45279.48369212963</v>
          </cell>
        </row>
        <row r="26949">
          <cell r="A26949" t="str">
            <v>Business Analyst</v>
          </cell>
          <cell r="H26949">
            <v>45177.917372685188</v>
          </cell>
        </row>
        <row r="26950">
          <cell r="A26950" t="str">
            <v>Data Analyst</v>
          </cell>
          <cell r="H26950">
            <v>45063.334560185183</v>
          </cell>
        </row>
        <row r="26951">
          <cell r="A26951" t="str">
            <v>Senior Data Engineer</v>
          </cell>
          <cell r="H26951">
            <v>45063.005949074082</v>
          </cell>
        </row>
        <row r="26952">
          <cell r="A26952" t="str">
            <v>Data Analyst</v>
          </cell>
          <cell r="H26952">
            <v>45043.916817129633</v>
          </cell>
        </row>
        <row r="26953">
          <cell r="A26953" t="str">
            <v>Data Analyst</v>
          </cell>
          <cell r="H26953">
            <v>45048.792627314811</v>
          </cell>
        </row>
        <row r="26954">
          <cell r="A26954" t="str">
            <v>Data Analyst</v>
          </cell>
          <cell r="H26954">
            <v>45061.417141203703</v>
          </cell>
        </row>
        <row r="26955">
          <cell r="A26955" t="str">
            <v>Business Analyst</v>
          </cell>
          <cell r="H26955">
            <v>45142.583784722221</v>
          </cell>
        </row>
        <row r="26956">
          <cell r="A26956" t="str">
            <v>Data Scientist</v>
          </cell>
          <cell r="H26956">
            <v>45040.418217592603</v>
          </cell>
        </row>
        <row r="26957">
          <cell r="A26957" t="str">
            <v>Senior Data Scientist</v>
          </cell>
          <cell r="H26957">
            <v>44948.461712962962</v>
          </cell>
        </row>
        <row r="26958">
          <cell r="A26958" t="str">
            <v>Senior Data Analyst</v>
          </cell>
          <cell r="H26958">
            <v>44990.041666666657</v>
          </cell>
        </row>
        <row r="26959">
          <cell r="A26959" t="str">
            <v>Data Analyst</v>
          </cell>
          <cell r="H26959">
            <v>45042.918333333328</v>
          </cell>
        </row>
        <row r="26960">
          <cell r="A26960" t="str">
            <v>Data Analyst</v>
          </cell>
          <cell r="H26960">
            <v>45142.250555555547</v>
          </cell>
        </row>
        <row r="26961">
          <cell r="A26961" t="str">
            <v>Data Analyst</v>
          </cell>
          <cell r="H26961">
            <v>45264.750254629631</v>
          </cell>
        </row>
        <row r="26962">
          <cell r="A26962" t="str">
            <v>Data Engineer</v>
          </cell>
          <cell r="H26962">
            <v>45054.58902777778</v>
          </cell>
        </row>
        <row r="26963">
          <cell r="A26963" t="str">
            <v>Data Scientist</v>
          </cell>
          <cell r="H26963">
            <v>45061.61074074074</v>
          </cell>
        </row>
        <row r="26964">
          <cell r="A26964" t="str">
            <v>Business Analyst</v>
          </cell>
          <cell r="H26964">
            <v>44986.629629629628</v>
          </cell>
        </row>
        <row r="26965">
          <cell r="A26965" t="str">
            <v>Data Analyst</v>
          </cell>
          <cell r="H26965">
            <v>44973.336354166669</v>
          </cell>
        </row>
        <row r="26966">
          <cell r="A26966" t="str">
            <v>Data Analyst</v>
          </cell>
          <cell r="H26966">
            <v>44968.02</v>
          </cell>
        </row>
        <row r="26967">
          <cell r="A26967" t="str">
            <v>Data Scientist</v>
          </cell>
          <cell r="H26967">
            <v>45154.710324074083</v>
          </cell>
        </row>
        <row r="26968">
          <cell r="A26968" t="str">
            <v>Business Analyst</v>
          </cell>
          <cell r="H26968">
            <v>44932.543298611112</v>
          </cell>
        </row>
        <row r="26969">
          <cell r="A26969" t="str">
            <v>Data Scientist</v>
          </cell>
          <cell r="H26969">
            <v>45215.085162037038</v>
          </cell>
        </row>
        <row r="26970">
          <cell r="A26970" t="str">
            <v>Business Analyst</v>
          </cell>
          <cell r="H26970">
            <v>45110.626122685193</v>
          </cell>
        </row>
        <row r="26971">
          <cell r="A26971" t="str">
            <v>Data Analyst</v>
          </cell>
          <cell r="H26971">
            <v>45268.541898148149</v>
          </cell>
        </row>
        <row r="26972">
          <cell r="A26972" t="str">
            <v>Data Analyst</v>
          </cell>
          <cell r="H26972">
            <v>44950.95957175926</v>
          </cell>
        </row>
        <row r="26973">
          <cell r="A26973" t="str">
            <v>Data Scientist</v>
          </cell>
          <cell r="H26973">
            <v>44956.585694444453</v>
          </cell>
        </row>
        <row r="26974">
          <cell r="A26974" t="str">
            <v>Data Scientist</v>
          </cell>
          <cell r="H26974">
            <v>45151.585092592592</v>
          </cell>
        </row>
        <row r="26975">
          <cell r="A26975" t="str">
            <v>Senior Data Analyst</v>
          </cell>
          <cell r="H26975">
            <v>45064.291655092587</v>
          </cell>
        </row>
        <row r="26976">
          <cell r="A26976" t="str">
            <v>Data Scientist</v>
          </cell>
          <cell r="H26976">
            <v>44940.419548611113</v>
          </cell>
        </row>
        <row r="26977">
          <cell r="A26977" t="str">
            <v>Senior Data Scientist</v>
          </cell>
          <cell r="H26977">
            <v>45103.386469907397</v>
          </cell>
        </row>
        <row r="26978">
          <cell r="A26978" t="str">
            <v>Data Analyst</v>
          </cell>
          <cell r="H26978">
            <v>45084.583449074067</v>
          </cell>
        </row>
        <row r="26979">
          <cell r="A26979" t="str">
            <v>Senior Data Engineer</v>
          </cell>
          <cell r="H26979">
            <v>45243.950960648152</v>
          </cell>
        </row>
        <row r="26980">
          <cell r="A26980" t="str">
            <v>Data Engineer</v>
          </cell>
          <cell r="H26980">
            <v>44939.469247685192</v>
          </cell>
        </row>
        <row r="26981">
          <cell r="A26981" t="str">
            <v>Data Engineer</v>
          </cell>
          <cell r="H26981">
            <v>45203.128645833327</v>
          </cell>
        </row>
        <row r="26982">
          <cell r="A26982" t="str">
            <v>Data Analyst</v>
          </cell>
          <cell r="H26982">
            <v>44994.375324074077</v>
          </cell>
        </row>
        <row r="26983">
          <cell r="A26983" t="str">
            <v>Data Analyst</v>
          </cell>
          <cell r="H26983">
            <v>44943.252349537041</v>
          </cell>
        </row>
        <row r="26984">
          <cell r="A26984" t="str">
            <v>Data Scientist</v>
          </cell>
          <cell r="H26984">
            <v>45247.75240740741</v>
          </cell>
        </row>
        <row r="26985">
          <cell r="A26985" t="str">
            <v>Data Scientist</v>
          </cell>
          <cell r="H26985">
            <v>45210.501817129632</v>
          </cell>
        </row>
        <row r="26986">
          <cell r="A26986" t="str">
            <v>Data Scientist</v>
          </cell>
          <cell r="H26986">
            <v>44959.585914351846</v>
          </cell>
        </row>
        <row r="26987">
          <cell r="A26987" t="str">
            <v>Data Scientist</v>
          </cell>
          <cell r="H26987">
            <v>45202.470520833333</v>
          </cell>
        </row>
        <row r="26988">
          <cell r="A26988" t="str">
            <v>Data Analyst</v>
          </cell>
          <cell r="H26988">
            <v>44995.751932870371</v>
          </cell>
        </row>
        <row r="26989">
          <cell r="A26989" t="str">
            <v>Data Analyst</v>
          </cell>
          <cell r="H26989">
            <v>44945.708414351851</v>
          </cell>
        </row>
        <row r="26990">
          <cell r="A26990" t="str">
            <v>Senior Data Engineer</v>
          </cell>
          <cell r="H26990">
            <v>45122.550659722219</v>
          </cell>
        </row>
        <row r="26991">
          <cell r="A26991" t="str">
            <v>Data Scientist</v>
          </cell>
          <cell r="H26991">
            <v>44942.388333333343</v>
          </cell>
        </row>
        <row r="26992">
          <cell r="A26992" t="str">
            <v>Senior Data Analyst</v>
          </cell>
          <cell r="H26992">
            <v>45155.32</v>
          </cell>
        </row>
        <row r="26993">
          <cell r="A26993" t="str">
            <v>Data Analyst</v>
          </cell>
          <cell r="H26993">
            <v>44985.625671296293</v>
          </cell>
        </row>
        <row r="26994">
          <cell r="A26994" t="str">
            <v>Data Analyst</v>
          </cell>
          <cell r="H26994">
            <v>45186.001354166663</v>
          </cell>
        </row>
        <row r="26995">
          <cell r="A26995" t="str">
            <v>Data Scientist</v>
          </cell>
          <cell r="H26995">
            <v>45270.653773148151</v>
          </cell>
        </row>
        <row r="26996">
          <cell r="A26996" t="str">
            <v>Data Engineer</v>
          </cell>
          <cell r="H26996">
            <v>45021.670694444438</v>
          </cell>
        </row>
        <row r="26997">
          <cell r="A26997" t="str">
            <v>Data Scientist</v>
          </cell>
          <cell r="H26997">
            <v>45189.661354166667</v>
          </cell>
        </row>
        <row r="26998">
          <cell r="A26998" t="str">
            <v>Data Analyst</v>
          </cell>
          <cell r="H26998">
            <v>44985.542337962957</v>
          </cell>
        </row>
        <row r="26999">
          <cell r="A26999" t="str">
            <v>Data Analyst</v>
          </cell>
          <cell r="H26999">
            <v>44961.295335648138</v>
          </cell>
        </row>
        <row r="27000">
          <cell r="A27000" t="str">
            <v>Data Analyst</v>
          </cell>
          <cell r="H27000">
            <v>45059.25136574074</v>
          </cell>
        </row>
        <row r="27001">
          <cell r="A27001" t="str">
            <v>Senior Data Engineer</v>
          </cell>
          <cell r="H27001">
            <v>45120.256886574083</v>
          </cell>
        </row>
        <row r="27002">
          <cell r="A27002" t="str">
            <v>Data Scientist</v>
          </cell>
          <cell r="H27002">
            <v>45084.930833333332</v>
          </cell>
        </row>
        <row r="27003">
          <cell r="A27003" t="str">
            <v>Data Scientist</v>
          </cell>
          <cell r="H27003">
            <v>45104.990648148138</v>
          </cell>
        </row>
        <row r="27004">
          <cell r="A27004" t="str">
            <v>Data Scientist</v>
          </cell>
          <cell r="H27004">
            <v>45152.367581018523</v>
          </cell>
        </row>
        <row r="27005">
          <cell r="A27005" t="str">
            <v>Senior Data Scientist</v>
          </cell>
          <cell r="H27005">
            <v>45036.667881944442</v>
          </cell>
        </row>
        <row r="27006">
          <cell r="A27006" t="str">
            <v>Data Scientist</v>
          </cell>
          <cell r="H27006">
            <v>45075.960914351846</v>
          </cell>
        </row>
        <row r="27007">
          <cell r="A27007" t="str">
            <v>Data Analyst</v>
          </cell>
          <cell r="H27007">
            <v>44963.917407407411</v>
          </cell>
        </row>
        <row r="27008">
          <cell r="A27008" t="str">
            <v>Data Engineer</v>
          </cell>
          <cell r="H27008">
            <v>44943.511041666658</v>
          </cell>
        </row>
        <row r="27009">
          <cell r="A27009" t="str">
            <v>Senior Data Scientist</v>
          </cell>
          <cell r="H27009">
            <v>45115.336215277777</v>
          </cell>
        </row>
        <row r="27010">
          <cell r="A27010" t="str">
            <v>Data Analyst</v>
          </cell>
          <cell r="H27010">
            <v>45050.585312499999</v>
          </cell>
        </row>
        <row r="27011">
          <cell r="A27011" t="str">
            <v>Data Analyst</v>
          </cell>
          <cell r="H27011">
            <v>45044.293287037042</v>
          </cell>
        </row>
        <row r="27012">
          <cell r="A27012" t="str">
            <v>Data Engineer</v>
          </cell>
          <cell r="H27012">
            <v>45090.818425925929</v>
          </cell>
        </row>
        <row r="27013">
          <cell r="A27013" t="str">
            <v>Senior Data Analyst</v>
          </cell>
          <cell r="H27013">
            <v>45086.684942129628</v>
          </cell>
        </row>
        <row r="27014">
          <cell r="A27014" t="str">
            <v>Data Analyst</v>
          </cell>
          <cell r="H27014">
            <v>44927.961423611108</v>
          </cell>
        </row>
        <row r="27015">
          <cell r="A27015" t="str">
            <v>Machine Learning Engineer</v>
          </cell>
          <cell r="H27015">
            <v>44969.444953703707</v>
          </cell>
        </row>
        <row r="27016">
          <cell r="A27016" t="str">
            <v>Data Scientist</v>
          </cell>
          <cell r="H27016">
            <v>44931.544166666667</v>
          </cell>
        </row>
        <row r="27017">
          <cell r="A27017" t="str">
            <v>Senior Data Analyst</v>
          </cell>
          <cell r="H27017">
            <v>44982.416689814818</v>
          </cell>
        </row>
        <row r="27018">
          <cell r="A27018" t="str">
            <v>Data Scientist</v>
          </cell>
          <cell r="H27018">
            <v>45201.736168981479</v>
          </cell>
        </row>
        <row r="27019">
          <cell r="A27019" t="str">
            <v>Data Scientist</v>
          </cell>
          <cell r="H27019">
            <v>45080.481921296298</v>
          </cell>
        </row>
        <row r="27020">
          <cell r="A27020" t="str">
            <v>Business Analyst</v>
          </cell>
          <cell r="H27020">
            <v>45100.304907407408</v>
          </cell>
        </row>
        <row r="27021">
          <cell r="A27021" t="str">
            <v>Data Scientist</v>
          </cell>
          <cell r="H27021">
            <v>45023.697974537034</v>
          </cell>
        </row>
        <row r="27022">
          <cell r="A27022" t="str">
            <v>Data Analyst</v>
          </cell>
          <cell r="H27022">
            <v>45166.460150462961</v>
          </cell>
        </row>
        <row r="27023">
          <cell r="A27023" t="str">
            <v>Business Analyst</v>
          </cell>
          <cell r="H27023">
            <v>45172.500752314823</v>
          </cell>
        </row>
        <row r="27024">
          <cell r="A27024" t="str">
            <v>Data Scientist</v>
          </cell>
          <cell r="H27024">
            <v>45041.793356481481</v>
          </cell>
        </row>
        <row r="27025">
          <cell r="A27025" t="str">
            <v>Data Analyst</v>
          </cell>
          <cell r="H27025">
            <v>44959.417650462958</v>
          </cell>
        </row>
        <row r="27026">
          <cell r="A27026" t="str">
            <v>Data Analyst</v>
          </cell>
          <cell r="H27026">
            <v>45189.917141203703</v>
          </cell>
        </row>
        <row r="27027">
          <cell r="A27027" t="str">
            <v>Data Analyst</v>
          </cell>
          <cell r="H27027">
            <v>44936.000648148147</v>
          </cell>
        </row>
        <row r="27028">
          <cell r="A27028" t="str">
            <v>Data Scientist</v>
          </cell>
          <cell r="H27028">
            <v>45153.711493055547</v>
          </cell>
        </row>
        <row r="27029">
          <cell r="A27029" t="str">
            <v>Data Analyst</v>
          </cell>
          <cell r="H27029">
            <v>45045.625694444447</v>
          </cell>
        </row>
        <row r="27030">
          <cell r="A27030" t="str">
            <v>Data Analyst</v>
          </cell>
          <cell r="H27030">
            <v>45016.061666666668</v>
          </cell>
        </row>
        <row r="27031">
          <cell r="A27031" t="str">
            <v>Data Scientist</v>
          </cell>
          <cell r="H27031">
            <v>45124.547268518523</v>
          </cell>
        </row>
        <row r="27032">
          <cell r="A27032" t="str">
            <v>Data Engineer</v>
          </cell>
          <cell r="H27032">
            <v>45016.633090277777</v>
          </cell>
        </row>
        <row r="27033">
          <cell r="A27033" t="str">
            <v>Senior Data Scientist</v>
          </cell>
          <cell r="H27033">
            <v>45037.339895833327</v>
          </cell>
        </row>
        <row r="27034">
          <cell r="A27034" t="str">
            <v>Machine Learning Engineer</v>
          </cell>
          <cell r="H27034">
            <v>45170.813773148147</v>
          </cell>
        </row>
        <row r="27035">
          <cell r="A27035" t="str">
            <v>Data Analyst</v>
          </cell>
          <cell r="H27035">
            <v>45142.58388888889</v>
          </cell>
        </row>
        <row r="27036">
          <cell r="A27036" t="str">
            <v>Data Analyst</v>
          </cell>
          <cell r="H27036">
            <v>44970.33488425926</v>
          </cell>
        </row>
        <row r="27037">
          <cell r="A27037" t="str">
            <v>Data Analyst</v>
          </cell>
          <cell r="H27037">
            <v>45063.375798611109</v>
          </cell>
        </row>
        <row r="27038">
          <cell r="A27038" t="str">
            <v>Data Scientist</v>
          </cell>
          <cell r="H27038">
            <v>44957.004236111112</v>
          </cell>
        </row>
        <row r="27039">
          <cell r="A27039" t="str">
            <v>Data Analyst</v>
          </cell>
          <cell r="H27039">
            <v>44949.850462962961</v>
          </cell>
        </row>
        <row r="27040">
          <cell r="A27040" t="str">
            <v>Data Scientist</v>
          </cell>
          <cell r="H27040">
            <v>44987.336747685193</v>
          </cell>
        </row>
        <row r="27041">
          <cell r="A27041" t="str">
            <v>Data Analyst</v>
          </cell>
          <cell r="H27041">
            <v>45273.418703703697</v>
          </cell>
        </row>
        <row r="27042">
          <cell r="A27042" t="str">
            <v>Data Scientist</v>
          </cell>
          <cell r="H27042">
            <v>45159.380358796298</v>
          </cell>
        </row>
        <row r="27043">
          <cell r="A27043" t="str">
            <v>Data Analyst</v>
          </cell>
          <cell r="H27043">
            <v>45277.500543981478</v>
          </cell>
        </row>
        <row r="27044">
          <cell r="A27044" t="str">
            <v>Data Analyst</v>
          </cell>
          <cell r="H27044">
            <v>45086.935127314813</v>
          </cell>
        </row>
        <row r="27045">
          <cell r="A27045" t="str">
            <v>Senior Data Scientist</v>
          </cell>
          <cell r="H27045">
            <v>45034.960532407407</v>
          </cell>
        </row>
        <row r="27046">
          <cell r="A27046" t="str">
            <v>Data Analyst</v>
          </cell>
          <cell r="H27046">
            <v>45087.176481481481</v>
          </cell>
        </row>
        <row r="27047">
          <cell r="A27047" t="str">
            <v>Data Analyst</v>
          </cell>
          <cell r="H27047">
            <v>45154.495428240742</v>
          </cell>
        </row>
        <row r="27048">
          <cell r="A27048" t="str">
            <v>Business Analyst</v>
          </cell>
          <cell r="H27048">
            <v>44969.398414351846</v>
          </cell>
        </row>
        <row r="27049">
          <cell r="A27049" t="str">
            <v>Data Analyst</v>
          </cell>
          <cell r="H27049">
            <v>44979.333472222221</v>
          </cell>
        </row>
        <row r="27050">
          <cell r="A27050" t="str">
            <v>Software Engineer</v>
          </cell>
          <cell r="H27050">
            <v>45176.710127314807</v>
          </cell>
        </row>
        <row r="27051">
          <cell r="A27051" t="str">
            <v>Data Engineer</v>
          </cell>
          <cell r="H27051">
            <v>45239.776203703703</v>
          </cell>
        </row>
        <row r="27052">
          <cell r="A27052" t="str">
            <v>Data Engineer</v>
          </cell>
          <cell r="H27052">
            <v>45005.694398148153</v>
          </cell>
        </row>
        <row r="27053">
          <cell r="A27053" t="str">
            <v>Business Analyst</v>
          </cell>
          <cell r="H27053">
            <v>45194.582615740743</v>
          </cell>
        </row>
        <row r="27054">
          <cell r="A27054" t="str">
            <v>Data Analyst</v>
          </cell>
          <cell r="H27054">
            <v>45174.705208333333</v>
          </cell>
        </row>
        <row r="27055">
          <cell r="A27055" t="str">
            <v>Data Analyst</v>
          </cell>
          <cell r="H27055">
            <v>45097.541851851849</v>
          </cell>
        </row>
        <row r="27056">
          <cell r="A27056" t="str">
            <v>Data Analyst</v>
          </cell>
          <cell r="H27056">
            <v>45062.458483796298</v>
          </cell>
        </row>
        <row r="27057">
          <cell r="A27057" t="str">
            <v>Data Analyst</v>
          </cell>
          <cell r="H27057">
            <v>45191.251701388886</v>
          </cell>
        </row>
        <row r="27058">
          <cell r="A27058" t="str">
            <v>Data Analyst</v>
          </cell>
          <cell r="H27058">
            <v>45072.250590277778</v>
          </cell>
        </row>
        <row r="27059">
          <cell r="A27059" t="str">
            <v>Data Engineer</v>
          </cell>
          <cell r="H27059">
            <v>45085.910902777781</v>
          </cell>
        </row>
        <row r="27060">
          <cell r="A27060" t="str">
            <v>Data Engineer</v>
          </cell>
          <cell r="H27060">
            <v>45245.17931712963</v>
          </cell>
        </row>
        <row r="27061">
          <cell r="A27061" t="str">
            <v>Data Analyst</v>
          </cell>
          <cell r="H27061">
            <v>45160.584606481483</v>
          </cell>
        </row>
        <row r="27062">
          <cell r="A27062" t="str">
            <v>Data Scientist</v>
          </cell>
          <cell r="H27062">
            <v>45064.291979166657</v>
          </cell>
        </row>
        <row r="27063">
          <cell r="A27063" t="str">
            <v>Data Analyst</v>
          </cell>
          <cell r="H27063">
            <v>45074.124988425923</v>
          </cell>
        </row>
        <row r="27064">
          <cell r="A27064" t="str">
            <v>Data Scientist</v>
          </cell>
          <cell r="H27064">
            <v>45022.293043981481</v>
          </cell>
        </row>
        <row r="27065">
          <cell r="A27065" t="str">
            <v>Data Analyst</v>
          </cell>
          <cell r="H27065">
            <v>45130.416574074072</v>
          </cell>
        </row>
        <row r="27066">
          <cell r="A27066" t="str">
            <v>Senior Data Scientist</v>
          </cell>
          <cell r="H27066">
            <v>45128.513981481483</v>
          </cell>
        </row>
        <row r="27067">
          <cell r="A27067" t="str">
            <v>Data Scientist</v>
          </cell>
          <cell r="H27067">
            <v>45132.168773148151</v>
          </cell>
        </row>
        <row r="27068">
          <cell r="A27068" t="str">
            <v>Data Scientist</v>
          </cell>
          <cell r="H27068">
            <v>44953.004687499997</v>
          </cell>
        </row>
        <row r="27069">
          <cell r="A27069" t="str">
            <v>Software Engineer</v>
          </cell>
          <cell r="H27069">
            <v>44995.627025462964</v>
          </cell>
        </row>
        <row r="27070">
          <cell r="A27070" t="str">
            <v>Data Scientist</v>
          </cell>
          <cell r="H27070">
            <v>44946.015439814822</v>
          </cell>
        </row>
        <row r="27071">
          <cell r="A27071" t="str">
            <v>Senior Data Engineer</v>
          </cell>
          <cell r="H27071">
            <v>45016.6328587963</v>
          </cell>
        </row>
        <row r="27072">
          <cell r="A27072" t="str">
            <v>Data Analyst</v>
          </cell>
          <cell r="H27072">
            <v>45015.394768518519</v>
          </cell>
        </row>
        <row r="27073">
          <cell r="A27073" t="str">
            <v>Data Analyst</v>
          </cell>
          <cell r="H27073">
            <v>45049.835752314822</v>
          </cell>
        </row>
        <row r="27074">
          <cell r="A27074" t="str">
            <v>Business Analyst</v>
          </cell>
          <cell r="H27074">
            <v>45178.292326388888</v>
          </cell>
        </row>
        <row r="27075">
          <cell r="A27075" t="str">
            <v>Data Scientist</v>
          </cell>
          <cell r="H27075">
            <v>44981.904872685183</v>
          </cell>
        </row>
        <row r="27076">
          <cell r="A27076" t="str">
            <v>Data Analyst</v>
          </cell>
          <cell r="H27076">
            <v>45052.854571759257</v>
          </cell>
        </row>
        <row r="27077">
          <cell r="A27077" t="str">
            <v>Data Analyst</v>
          </cell>
          <cell r="H27077">
            <v>45225.834699074083</v>
          </cell>
        </row>
        <row r="27078">
          <cell r="A27078" t="str">
            <v>Data Analyst</v>
          </cell>
          <cell r="H27078">
            <v>44987.834386574083</v>
          </cell>
        </row>
        <row r="27079">
          <cell r="A27079" t="str">
            <v>Data Analyst</v>
          </cell>
          <cell r="H27079">
            <v>45005.651817129627</v>
          </cell>
        </row>
        <row r="27080">
          <cell r="A27080" t="str">
            <v>Data Analyst</v>
          </cell>
          <cell r="H27080">
            <v>45009.001805555563</v>
          </cell>
        </row>
        <row r="27081">
          <cell r="A27081" t="str">
            <v>Senior Data Scientist</v>
          </cell>
          <cell r="H27081">
            <v>45012.366875</v>
          </cell>
        </row>
        <row r="27082">
          <cell r="A27082" t="str">
            <v>Senior Data Scientist</v>
          </cell>
          <cell r="H27082">
            <v>45242.368738425917</v>
          </cell>
        </row>
        <row r="27083">
          <cell r="A27083" t="str">
            <v>Data Analyst</v>
          </cell>
          <cell r="H27083">
            <v>44932.502164351848</v>
          </cell>
        </row>
        <row r="27084">
          <cell r="A27084" t="str">
            <v>Data Engineer</v>
          </cell>
          <cell r="H27084">
            <v>44971.936469907407</v>
          </cell>
        </row>
        <row r="27085">
          <cell r="A27085" t="str">
            <v>Data Analyst</v>
          </cell>
          <cell r="H27085">
            <v>45226.833344907413</v>
          </cell>
        </row>
        <row r="27086">
          <cell r="A27086" t="str">
            <v>Data Scientist</v>
          </cell>
          <cell r="H27086">
            <v>45046.418680555558</v>
          </cell>
        </row>
        <row r="27087">
          <cell r="A27087" t="str">
            <v>Data Analyst</v>
          </cell>
          <cell r="H27087">
            <v>44957.917916666673</v>
          </cell>
        </row>
        <row r="27088">
          <cell r="A27088" t="str">
            <v>Data Analyst</v>
          </cell>
          <cell r="H27088">
            <v>45215.833483796298</v>
          </cell>
        </row>
        <row r="27089">
          <cell r="A27089" t="str">
            <v>Data Scientist</v>
          </cell>
          <cell r="H27089">
            <v>45099.835682870369</v>
          </cell>
        </row>
        <row r="27090">
          <cell r="A27090" t="str">
            <v>Senior Data Analyst</v>
          </cell>
          <cell r="H27090">
            <v>44943.916921296302</v>
          </cell>
        </row>
        <row r="27091">
          <cell r="A27091" t="str">
            <v>Data Scientist</v>
          </cell>
          <cell r="H27091">
            <v>45049.958553240736</v>
          </cell>
        </row>
        <row r="27092">
          <cell r="A27092" t="str">
            <v>Business Analyst</v>
          </cell>
          <cell r="H27092">
            <v>45175.000625000001</v>
          </cell>
        </row>
        <row r="27093">
          <cell r="A27093" t="str">
            <v>Data Engineer</v>
          </cell>
          <cell r="H27093">
            <v>45126.509456018517</v>
          </cell>
        </row>
        <row r="27094">
          <cell r="A27094" t="str">
            <v>Data Scientist</v>
          </cell>
          <cell r="H27094">
            <v>45291.333831018521</v>
          </cell>
        </row>
        <row r="27095">
          <cell r="A27095" t="str">
            <v>Data Scientist</v>
          </cell>
          <cell r="H27095">
            <v>44992.778379629628</v>
          </cell>
        </row>
        <row r="27096">
          <cell r="A27096" t="str">
            <v>Data Analyst</v>
          </cell>
          <cell r="H27096">
            <v>45191.793796296297</v>
          </cell>
        </row>
        <row r="27097">
          <cell r="A27097" t="str">
            <v>Data Analyst</v>
          </cell>
          <cell r="H27097">
            <v>45100.017164351862</v>
          </cell>
        </row>
        <row r="27098">
          <cell r="A27098" t="str">
            <v>Data Engineer</v>
          </cell>
          <cell r="H27098">
            <v>45169.385601851849</v>
          </cell>
        </row>
        <row r="27099">
          <cell r="A27099" t="str">
            <v>Data Scientist</v>
          </cell>
          <cell r="H27099">
            <v>45160.085949074077</v>
          </cell>
        </row>
        <row r="27100">
          <cell r="A27100" t="str">
            <v>Senior Data Engineer</v>
          </cell>
          <cell r="H27100">
            <v>44936.604849537027</v>
          </cell>
        </row>
        <row r="27101">
          <cell r="A27101" t="str">
            <v>Data Analyst</v>
          </cell>
          <cell r="H27101">
            <v>45225.583518518521</v>
          </cell>
        </row>
        <row r="27102">
          <cell r="A27102" t="str">
            <v>Data Analyst</v>
          </cell>
          <cell r="H27102">
            <v>45098.500011574077</v>
          </cell>
        </row>
        <row r="27103">
          <cell r="A27103" t="str">
            <v>Data Scientist</v>
          </cell>
          <cell r="H27103">
            <v>44950.927233796298</v>
          </cell>
        </row>
        <row r="27104">
          <cell r="A27104" t="str">
            <v>Software Engineer</v>
          </cell>
          <cell r="H27104">
            <v>45229.709027777782</v>
          </cell>
        </row>
        <row r="27105">
          <cell r="A27105" t="str">
            <v>Data Scientist</v>
          </cell>
          <cell r="H27105">
            <v>45187.986921296288</v>
          </cell>
        </row>
        <row r="27106">
          <cell r="A27106" t="str">
            <v>Data Analyst</v>
          </cell>
          <cell r="H27106">
            <v>45046.375902777778</v>
          </cell>
        </row>
        <row r="27107">
          <cell r="A27107" t="str">
            <v>Software Engineer</v>
          </cell>
          <cell r="H27107">
            <v>45115.014722222222</v>
          </cell>
        </row>
        <row r="27108">
          <cell r="A27108" t="str">
            <v>Data Analyst</v>
          </cell>
          <cell r="H27108">
            <v>45125.543055555558</v>
          </cell>
        </row>
        <row r="27109">
          <cell r="A27109" t="str">
            <v>Senior Data Analyst</v>
          </cell>
          <cell r="H27109">
            <v>45001.960300925923</v>
          </cell>
        </row>
        <row r="27110">
          <cell r="A27110" t="str">
            <v>Data Analyst</v>
          </cell>
          <cell r="H27110">
            <v>45190.602268518523</v>
          </cell>
        </row>
        <row r="27111">
          <cell r="A27111" t="str">
            <v>Data Scientist</v>
          </cell>
          <cell r="H27111">
            <v>45133.419247685182</v>
          </cell>
        </row>
        <row r="27112">
          <cell r="A27112" t="str">
            <v>Data Analyst</v>
          </cell>
          <cell r="H27112">
            <v>45198.791643518518</v>
          </cell>
        </row>
        <row r="27113">
          <cell r="A27113" t="str">
            <v>Data Scientist</v>
          </cell>
          <cell r="H27113">
            <v>45151.585243055553</v>
          </cell>
        </row>
        <row r="27114">
          <cell r="A27114" t="str">
            <v>Data Scientist</v>
          </cell>
          <cell r="H27114">
            <v>45238.848912037043</v>
          </cell>
        </row>
        <row r="27115">
          <cell r="A27115" t="str">
            <v>Senior Data Engineer</v>
          </cell>
          <cell r="H27115">
            <v>45177.973136574074</v>
          </cell>
        </row>
        <row r="27116">
          <cell r="A27116" t="str">
            <v>Data Engineer</v>
          </cell>
          <cell r="H27116">
            <v>45106.926099537042</v>
          </cell>
        </row>
        <row r="27117">
          <cell r="A27117" t="str">
            <v>Data Analyst</v>
          </cell>
          <cell r="H27117">
            <v>45141.500648148147</v>
          </cell>
        </row>
        <row r="27118">
          <cell r="A27118" t="str">
            <v>Software Engineer</v>
          </cell>
          <cell r="H27118">
            <v>44975.555196759262</v>
          </cell>
        </row>
        <row r="27119">
          <cell r="A27119" t="str">
            <v>Data Scientist</v>
          </cell>
          <cell r="H27119">
            <v>45043.276608796303</v>
          </cell>
        </row>
        <row r="27120">
          <cell r="A27120" t="str">
            <v>Data Analyst</v>
          </cell>
          <cell r="H27120">
            <v>45191.70653935185</v>
          </cell>
        </row>
        <row r="27121">
          <cell r="A27121" t="str">
            <v>Senior Data Scientist</v>
          </cell>
          <cell r="H27121">
            <v>45062.870416666658</v>
          </cell>
        </row>
        <row r="27122">
          <cell r="A27122" t="str">
            <v>Business Analyst</v>
          </cell>
          <cell r="H27122">
            <v>45216.042569444442</v>
          </cell>
        </row>
        <row r="27123">
          <cell r="A27123" t="str">
            <v>Data Scientist</v>
          </cell>
          <cell r="H27123">
            <v>45278.335115740738</v>
          </cell>
        </row>
        <row r="27124">
          <cell r="A27124" t="str">
            <v>Data Analyst</v>
          </cell>
          <cell r="H27124">
            <v>45151.375300925924</v>
          </cell>
        </row>
        <row r="27125">
          <cell r="A27125" t="str">
            <v>Senior Data Engineer</v>
          </cell>
          <cell r="H27125">
            <v>45105.959479166668</v>
          </cell>
        </row>
        <row r="27126">
          <cell r="A27126" t="str">
            <v>Business Analyst</v>
          </cell>
          <cell r="H27126">
            <v>45259.317627314813</v>
          </cell>
        </row>
        <row r="27127">
          <cell r="A27127" t="str">
            <v>Data Analyst</v>
          </cell>
          <cell r="H27127">
            <v>45138.542800925927</v>
          </cell>
        </row>
        <row r="27128">
          <cell r="A27128" t="str">
            <v>Data Engineer</v>
          </cell>
          <cell r="H27128">
            <v>44945.333819444437</v>
          </cell>
        </row>
        <row r="27129">
          <cell r="A27129" t="str">
            <v>Senior Data Engineer</v>
          </cell>
          <cell r="H27129">
            <v>45252.004780092589</v>
          </cell>
        </row>
        <row r="27130">
          <cell r="A27130" t="str">
            <v>Data Engineer</v>
          </cell>
          <cell r="H27130">
            <v>44936.45894675926</v>
          </cell>
        </row>
        <row r="27131">
          <cell r="A27131" t="str">
            <v>Data Analyst</v>
          </cell>
          <cell r="H27131">
            <v>45072.70921296296</v>
          </cell>
        </row>
        <row r="27132">
          <cell r="A27132" t="str">
            <v>Data Scientist</v>
          </cell>
          <cell r="H27132">
            <v>45120.711215277777</v>
          </cell>
        </row>
        <row r="27133">
          <cell r="A27133" t="str">
            <v>Data Analyst</v>
          </cell>
          <cell r="H27133">
            <v>44953.627164351848</v>
          </cell>
        </row>
        <row r="27134">
          <cell r="A27134" t="str">
            <v>Data Analyst</v>
          </cell>
          <cell r="H27134">
            <v>45084.750162037039</v>
          </cell>
        </row>
        <row r="27135">
          <cell r="A27135" t="str">
            <v>Senior Data Analyst</v>
          </cell>
          <cell r="H27135">
            <v>44944.667731481481</v>
          </cell>
        </row>
        <row r="27136">
          <cell r="A27136" t="str">
            <v>Data Scientist</v>
          </cell>
          <cell r="H27136">
            <v>45014.586215277777</v>
          </cell>
        </row>
        <row r="27137">
          <cell r="A27137" t="str">
            <v>Data Engineer</v>
          </cell>
          <cell r="H27137">
            <v>45099.999664351853</v>
          </cell>
        </row>
        <row r="27138">
          <cell r="A27138" t="str">
            <v>Machine Learning Engineer</v>
          </cell>
          <cell r="H27138">
            <v>44931.689259259263</v>
          </cell>
        </row>
        <row r="27139">
          <cell r="A27139" t="str">
            <v>Senior Data Scientist</v>
          </cell>
          <cell r="H27139">
            <v>45049.4452662037</v>
          </cell>
        </row>
        <row r="27140">
          <cell r="A27140" t="str">
            <v>Data Engineer</v>
          </cell>
          <cell r="H27140">
            <v>44929.993842592587</v>
          </cell>
        </row>
        <row r="27141">
          <cell r="A27141" t="str">
            <v>Data Scientist</v>
          </cell>
          <cell r="H27141">
            <v>45073.544849537036</v>
          </cell>
        </row>
        <row r="27142">
          <cell r="A27142" t="str">
            <v>Business Analyst</v>
          </cell>
          <cell r="H27142">
            <v>45056.752071759263</v>
          </cell>
        </row>
        <row r="27143">
          <cell r="A27143" t="str">
            <v>Data Scientist</v>
          </cell>
          <cell r="H27143">
            <v>45097.83494212963</v>
          </cell>
        </row>
        <row r="27144">
          <cell r="A27144" t="str">
            <v>Data Scientist</v>
          </cell>
          <cell r="H27144">
            <v>45171.389085648138</v>
          </cell>
        </row>
        <row r="27145">
          <cell r="A27145" t="str">
            <v>Senior Data Analyst</v>
          </cell>
          <cell r="H27145">
            <v>45014.958368055559</v>
          </cell>
        </row>
        <row r="27146">
          <cell r="A27146" t="str">
            <v>Business Analyst</v>
          </cell>
          <cell r="H27146">
            <v>44974.74732638889</v>
          </cell>
        </row>
        <row r="27147">
          <cell r="A27147" t="str">
            <v>Data Engineer</v>
          </cell>
          <cell r="H27147">
            <v>45229.144965277781</v>
          </cell>
        </row>
        <row r="27148">
          <cell r="A27148" t="str">
            <v>Data Analyst</v>
          </cell>
          <cell r="H27148">
            <v>44960.294212962966</v>
          </cell>
        </row>
        <row r="27149">
          <cell r="A27149" t="str">
            <v>Data Scientist</v>
          </cell>
          <cell r="H27149">
            <v>45190.043553240743</v>
          </cell>
        </row>
        <row r="27150">
          <cell r="A27150" t="str">
            <v>Senior Data Analyst</v>
          </cell>
          <cell r="H27150">
            <v>45246.584502314807</v>
          </cell>
        </row>
        <row r="27151">
          <cell r="A27151" t="str">
            <v>Data Scientist</v>
          </cell>
          <cell r="H27151">
            <v>45245.654490740737</v>
          </cell>
        </row>
        <row r="27152">
          <cell r="A27152" t="str">
            <v>Data Analyst</v>
          </cell>
          <cell r="H27152">
            <v>45218.792453703703</v>
          </cell>
        </row>
        <row r="27153">
          <cell r="A27153" t="str">
            <v>Data Scientist</v>
          </cell>
          <cell r="H27153">
            <v>45203.669340277767</v>
          </cell>
        </row>
        <row r="27154">
          <cell r="A27154" t="str">
            <v>Data Analyst</v>
          </cell>
          <cell r="H27154">
            <v>45112.670624999999</v>
          </cell>
        </row>
        <row r="27155">
          <cell r="A27155" t="str">
            <v>Data Analyst</v>
          </cell>
          <cell r="H27155">
            <v>44992.875486111108</v>
          </cell>
        </row>
        <row r="27156">
          <cell r="A27156" t="str">
            <v>Data Engineer</v>
          </cell>
          <cell r="H27156">
            <v>45051.012928240743</v>
          </cell>
        </row>
        <row r="27157">
          <cell r="A27157" t="str">
            <v>Data Analyst</v>
          </cell>
          <cell r="H27157">
            <v>45030.794490740736</v>
          </cell>
        </row>
        <row r="27158">
          <cell r="A27158" t="str">
            <v>Data Analyst</v>
          </cell>
          <cell r="H27158">
            <v>44936.658194444448</v>
          </cell>
        </row>
        <row r="27159">
          <cell r="A27159" t="str">
            <v>Data Analyst</v>
          </cell>
          <cell r="H27159">
            <v>45181.337002314824</v>
          </cell>
        </row>
        <row r="27160">
          <cell r="A27160" t="str">
            <v>Business Analyst</v>
          </cell>
          <cell r="H27160">
            <v>45085.708391203712</v>
          </cell>
        </row>
        <row r="27161">
          <cell r="A27161" t="str">
            <v>Data Analyst</v>
          </cell>
          <cell r="H27161">
            <v>45117.875057870369</v>
          </cell>
        </row>
        <row r="27162">
          <cell r="A27162" t="str">
            <v>Data Analyst</v>
          </cell>
          <cell r="H27162">
            <v>45207.000057870369</v>
          </cell>
        </row>
        <row r="27163">
          <cell r="A27163" t="str">
            <v>Data Engineer</v>
          </cell>
          <cell r="H27163">
            <v>45230.669236111113</v>
          </cell>
        </row>
        <row r="27164">
          <cell r="A27164" t="str">
            <v>Data Engineer</v>
          </cell>
          <cell r="H27164">
            <v>45237.879571759258</v>
          </cell>
        </row>
        <row r="27165">
          <cell r="A27165" t="str">
            <v>Senior Data Analyst</v>
          </cell>
          <cell r="H27165">
            <v>45035.958252314813</v>
          </cell>
        </row>
        <row r="27166">
          <cell r="A27166" t="str">
            <v>Data Analyst</v>
          </cell>
          <cell r="H27166">
            <v>45231.626134259262</v>
          </cell>
        </row>
        <row r="27167">
          <cell r="A27167" t="str">
            <v>Data Analyst</v>
          </cell>
          <cell r="H27167">
            <v>44939.888935185183</v>
          </cell>
        </row>
        <row r="27168">
          <cell r="A27168" t="str">
            <v>Business Analyst</v>
          </cell>
          <cell r="H27168">
            <v>44949.002164351848</v>
          </cell>
        </row>
        <row r="27169">
          <cell r="A27169" t="str">
            <v>Data Analyst</v>
          </cell>
          <cell r="H27169">
            <v>45172.606469907398</v>
          </cell>
        </row>
        <row r="27170">
          <cell r="A27170" t="str">
            <v>Senior Data Engineer</v>
          </cell>
          <cell r="H27170">
            <v>45119.01666666667</v>
          </cell>
        </row>
        <row r="27171">
          <cell r="A27171" t="str">
            <v>Data Analyst</v>
          </cell>
          <cell r="H27171">
            <v>45272.704953703702</v>
          </cell>
        </row>
        <row r="27172">
          <cell r="A27172" t="str">
            <v>Data Analyst</v>
          </cell>
          <cell r="H27172">
            <v>45036.999988425923</v>
          </cell>
        </row>
        <row r="27173">
          <cell r="A27173" t="str">
            <v>Data Analyst</v>
          </cell>
          <cell r="H27173">
            <v>45160.462060185193</v>
          </cell>
        </row>
        <row r="27174">
          <cell r="A27174" t="str">
            <v>Data Analyst</v>
          </cell>
          <cell r="H27174">
            <v>45118.833425925928</v>
          </cell>
        </row>
        <row r="27175">
          <cell r="A27175" t="str">
            <v>Data Scientist</v>
          </cell>
          <cell r="H27175">
            <v>44978.689756944441</v>
          </cell>
        </row>
        <row r="27176">
          <cell r="A27176" t="str">
            <v>Data Engineer</v>
          </cell>
          <cell r="H27176">
            <v>45224.299212962957</v>
          </cell>
        </row>
        <row r="27177">
          <cell r="A27177" t="str">
            <v>Data Engineer</v>
          </cell>
          <cell r="H27177">
            <v>45111.294328703712</v>
          </cell>
        </row>
        <row r="27178">
          <cell r="A27178" t="str">
            <v>Data Analyst</v>
          </cell>
          <cell r="H27178">
            <v>45267.293645833342</v>
          </cell>
        </row>
        <row r="27179">
          <cell r="A27179" t="str">
            <v>Data Scientist</v>
          </cell>
          <cell r="H27179">
            <v>45056.503032407411</v>
          </cell>
        </row>
        <row r="27180">
          <cell r="A27180" t="str">
            <v>Data Scientist</v>
          </cell>
          <cell r="H27180">
            <v>44951.294699074067</v>
          </cell>
        </row>
        <row r="27181">
          <cell r="A27181" t="str">
            <v>Data Scientist</v>
          </cell>
          <cell r="H27181">
            <v>45042.254826388889</v>
          </cell>
        </row>
        <row r="27182">
          <cell r="A27182" t="str">
            <v>Data Analyst</v>
          </cell>
          <cell r="H27182">
            <v>45008.918530092589</v>
          </cell>
        </row>
        <row r="27183">
          <cell r="A27183" t="str">
            <v>Data Analyst</v>
          </cell>
          <cell r="H27183">
            <v>45223.837395833332</v>
          </cell>
        </row>
        <row r="27184">
          <cell r="A27184" t="str">
            <v>Senior Data Scientist</v>
          </cell>
          <cell r="H27184">
            <v>45058.939513888887</v>
          </cell>
        </row>
        <row r="27185">
          <cell r="A27185" t="str">
            <v>Senior Data Analyst</v>
          </cell>
          <cell r="H27185">
            <v>45278.75141203704</v>
          </cell>
        </row>
        <row r="27186">
          <cell r="A27186" t="str">
            <v>Data Scientist</v>
          </cell>
          <cell r="H27186">
            <v>45232.669849537036</v>
          </cell>
        </row>
        <row r="27187">
          <cell r="A27187" t="str">
            <v>Data Engineer</v>
          </cell>
          <cell r="H27187">
            <v>44986.71665509259</v>
          </cell>
        </row>
        <row r="27188">
          <cell r="A27188" t="str">
            <v>Data Analyst</v>
          </cell>
          <cell r="H27188">
            <v>45070.974166666667</v>
          </cell>
        </row>
        <row r="27189">
          <cell r="A27189" t="str">
            <v>Data Analyst</v>
          </cell>
          <cell r="H27189">
            <v>44938.292453703703</v>
          </cell>
        </row>
        <row r="27190">
          <cell r="A27190" t="str">
            <v>Machine Learning Engineer</v>
          </cell>
          <cell r="H27190">
            <v>45132.310624999998</v>
          </cell>
        </row>
        <row r="27191">
          <cell r="A27191" t="str">
            <v>Data Scientist</v>
          </cell>
          <cell r="H27191">
            <v>45082.793668981481</v>
          </cell>
        </row>
        <row r="27192">
          <cell r="A27192" t="str">
            <v>Data Analyst</v>
          </cell>
          <cell r="H27192">
            <v>45204.708414351851</v>
          </cell>
        </row>
        <row r="27193">
          <cell r="A27193" t="str">
            <v>Business Analyst</v>
          </cell>
          <cell r="H27193">
            <v>45060.41747685185</v>
          </cell>
        </row>
        <row r="27194">
          <cell r="A27194" t="str">
            <v>Senior Data Analyst</v>
          </cell>
          <cell r="H27194">
            <v>44933.792129629634</v>
          </cell>
        </row>
        <row r="27195">
          <cell r="A27195" t="str">
            <v>Machine Learning Engineer</v>
          </cell>
          <cell r="H27195">
            <v>45261.31832175926</v>
          </cell>
        </row>
        <row r="27196">
          <cell r="A27196" t="str">
            <v>Data Analyst</v>
          </cell>
          <cell r="H27196">
            <v>45112.291979166657</v>
          </cell>
        </row>
        <row r="27197">
          <cell r="A27197" t="str">
            <v>Data Scientist</v>
          </cell>
          <cell r="H27197">
            <v>45134.001828703702</v>
          </cell>
        </row>
        <row r="27198">
          <cell r="A27198" t="str">
            <v>Data Scientist</v>
          </cell>
          <cell r="H27198">
            <v>45231.294224537043</v>
          </cell>
        </row>
        <row r="27199">
          <cell r="A27199" t="str">
            <v>Data Scientist</v>
          </cell>
          <cell r="H27199">
            <v>45198.711111111108</v>
          </cell>
        </row>
        <row r="27200">
          <cell r="A27200" t="str">
            <v>Data Engineer</v>
          </cell>
          <cell r="H27200">
            <v>45132.849618055552</v>
          </cell>
        </row>
        <row r="27201">
          <cell r="A27201" t="str">
            <v>Data Engineer</v>
          </cell>
          <cell r="H27201">
            <v>45166.879699074067</v>
          </cell>
        </row>
        <row r="27202">
          <cell r="A27202" t="str">
            <v>Data Analyst</v>
          </cell>
          <cell r="H27202">
            <v>45121.953750000001</v>
          </cell>
        </row>
        <row r="27203">
          <cell r="A27203" t="str">
            <v>Senior Data Engineer</v>
          </cell>
          <cell r="H27203">
            <v>44999.507025462961</v>
          </cell>
        </row>
        <row r="27204">
          <cell r="A27204" t="str">
            <v>Senior Data Engineer</v>
          </cell>
          <cell r="H27204">
            <v>45053.482430555552</v>
          </cell>
        </row>
        <row r="27205">
          <cell r="A27205" t="str">
            <v>Data Scientist</v>
          </cell>
          <cell r="H27205">
            <v>45090.834305555552</v>
          </cell>
        </row>
        <row r="27206">
          <cell r="A27206" t="str">
            <v>Data Analyst</v>
          </cell>
          <cell r="H27206">
            <v>44927.959189814806</v>
          </cell>
        </row>
        <row r="27207">
          <cell r="A27207" t="str">
            <v>Data Analyst</v>
          </cell>
          <cell r="H27207">
            <v>45124.627534722233</v>
          </cell>
        </row>
        <row r="27208">
          <cell r="A27208" t="str">
            <v>Business Analyst</v>
          </cell>
          <cell r="H27208">
            <v>45286.625914351847</v>
          </cell>
        </row>
        <row r="27209">
          <cell r="A27209" t="str">
            <v>Senior Data Engineer</v>
          </cell>
          <cell r="H27209">
            <v>45142.417662037027</v>
          </cell>
        </row>
        <row r="27210">
          <cell r="A27210" t="str">
            <v>Data Analyst</v>
          </cell>
          <cell r="H27210">
            <v>45112.508530092593</v>
          </cell>
        </row>
        <row r="27211">
          <cell r="A27211" t="str">
            <v>Data Analyst</v>
          </cell>
          <cell r="H27211">
            <v>45197.000752314823</v>
          </cell>
        </row>
        <row r="27212">
          <cell r="A27212" t="str">
            <v>Data Engineer</v>
          </cell>
          <cell r="H27212">
            <v>45126.939710648148</v>
          </cell>
        </row>
        <row r="27213">
          <cell r="A27213" t="str">
            <v>Senior Data Scientist</v>
          </cell>
          <cell r="H27213">
            <v>45142.002152777779</v>
          </cell>
        </row>
        <row r="27214">
          <cell r="A27214" t="str">
            <v>Data Analyst</v>
          </cell>
          <cell r="H27214">
            <v>45246.333425925928</v>
          </cell>
        </row>
        <row r="27215">
          <cell r="A27215" t="str">
            <v>Data Analyst</v>
          </cell>
          <cell r="H27215">
            <v>45163.83489583333</v>
          </cell>
        </row>
        <row r="27216">
          <cell r="A27216" t="str">
            <v>Data Scientist</v>
          </cell>
          <cell r="H27216">
            <v>44951.417349537027</v>
          </cell>
        </row>
        <row r="27217">
          <cell r="A27217" t="str">
            <v>Data Scientist</v>
          </cell>
          <cell r="H27217">
            <v>45154.003761574073</v>
          </cell>
        </row>
        <row r="27218">
          <cell r="A27218" t="str">
            <v>Business Analyst</v>
          </cell>
          <cell r="H27218">
            <v>45071.689270833333</v>
          </cell>
        </row>
        <row r="27219">
          <cell r="A27219" t="str">
            <v>Data Analyst</v>
          </cell>
          <cell r="H27219">
            <v>45012.669027777767</v>
          </cell>
        </row>
        <row r="27220">
          <cell r="A27220" t="str">
            <v>Senior Data Scientist</v>
          </cell>
          <cell r="H27220">
            <v>45143.444826388892</v>
          </cell>
        </row>
        <row r="27221">
          <cell r="A27221" t="str">
            <v>Data Scientist</v>
          </cell>
          <cell r="H27221">
            <v>44968.086145833331</v>
          </cell>
        </row>
        <row r="27222">
          <cell r="A27222" t="str">
            <v>Data Analyst</v>
          </cell>
          <cell r="H27222">
            <v>45027.750960648147</v>
          </cell>
        </row>
        <row r="27223">
          <cell r="A27223" t="str">
            <v>Data Scientist</v>
          </cell>
          <cell r="H27223">
            <v>45076.752152777779</v>
          </cell>
        </row>
        <row r="27224">
          <cell r="A27224" t="str">
            <v>Data Analyst</v>
          </cell>
          <cell r="H27224">
            <v>45097.709432870368</v>
          </cell>
        </row>
        <row r="27225">
          <cell r="A27225" t="str">
            <v>Data Analyst</v>
          </cell>
          <cell r="H27225">
            <v>45164.375127314823</v>
          </cell>
        </row>
        <row r="27226">
          <cell r="A27226" t="str">
            <v>Data Analyst</v>
          </cell>
          <cell r="H27226">
            <v>45205.500949074078</v>
          </cell>
        </row>
        <row r="27227">
          <cell r="A27227" t="str">
            <v>Data Scientist</v>
          </cell>
          <cell r="H27227">
            <v>45189.876585648148</v>
          </cell>
        </row>
        <row r="27228">
          <cell r="A27228" t="str">
            <v>Data Analyst</v>
          </cell>
          <cell r="H27228">
            <v>45261.322442129633</v>
          </cell>
        </row>
        <row r="27229">
          <cell r="A27229" t="str">
            <v>Data Analyst</v>
          </cell>
          <cell r="H27229">
            <v>45133.716724537036</v>
          </cell>
        </row>
        <row r="27230">
          <cell r="A27230" t="str">
            <v>Data Scientist</v>
          </cell>
          <cell r="H27230">
            <v>45148.627141203702</v>
          </cell>
        </row>
        <row r="27231">
          <cell r="A27231" t="str">
            <v>Data Analyst</v>
          </cell>
          <cell r="H27231">
            <v>45279.940347222233</v>
          </cell>
        </row>
        <row r="27232">
          <cell r="A27232" t="str">
            <v>Data Analyst</v>
          </cell>
          <cell r="H27232">
            <v>45233.542708333327</v>
          </cell>
        </row>
        <row r="27233">
          <cell r="A27233" t="str">
            <v>Data Engineer</v>
          </cell>
          <cell r="H27233">
            <v>44986.889085648138</v>
          </cell>
        </row>
        <row r="27234">
          <cell r="A27234" t="str">
            <v>Data Engineer</v>
          </cell>
          <cell r="H27234">
            <v>45055.672812500001</v>
          </cell>
        </row>
        <row r="27235">
          <cell r="A27235" t="str">
            <v>Data Analyst</v>
          </cell>
          <cell r="H27235">
            <v>45073.042222222219</v>
          </cell>
        </row>
        <row r="27236">
          <cell r="A27236" t="str">
            <v>Data Analyst</v>
          </cell>
          <cell r="H27236">
            <v>45058.668738425928</v>
          </cell>
        </row>
        <row r="27237">
          <cell r="A27237" t="str">
            <v>Data Analyst</v>
          </cell>
          <cell r="H27237">
            <v>44944.199282407397</v>
          </cell>
        </row>
        <row r="27238">
          <cell r="A27238" t="str">
            <v>Senior Data Analyst</v>
          </cell>
          <cell r="H27238">
            <v>45084.501238425917</v>
          </cell>
        </row>
        <row r="27239">
          <cell r="A27239" t="str">
            <v>Data Scientist</v>
          </cell>
          <cell r="H27239">
            <v>45071.007060185177</v>
          </cell>
        </row>
        <row r="27240">
          <cell r="A27240" t="str">
            <v>Data Analyst</v>
          </cell>
          <cell r="H27240">
            <v>45023.79315972222</v>
          </cell>
        </row>
        <row r="27241">
          <cell r="A27241" t="str">
            <v>Senior Data Engineer</v>
          </cell>
          <cell r="H27241">
            <v>45175.001388888893</v>
          </cell>
        </row>
        <row r="27242">
          <cell r="A27242" t="str">
            <v>Senior Data Scientist</v>
          </cell>
          <cell r="H27242">
            <v>45108.045648148152</v>
          </cell>
        </row>
        <row r="27243">
          <cell r="A27243" t="str">
            <v>Data Scientist</v>
          </cell>
          <cell r="H27243">
            <v>45155.71234953704</v>
          </cell>
        </row>
        <row r="27244">
          <cell r="A27244" t="str">
            <v>Data Scientist</v>
          </cell>
          <cell r="H27244">
            <v>45187.992546296293</v>
          </cell>
        </row>
        <row r="27245">
          <cell r="A27245" t="str">
            <v>Software Engineer</v>
          </cell>
          <cell r="H27245">
            <v>45021.399293981478</v>
          </cell>
        </row>
        <row r="27246">
          <cell r="A27246" t="str">
            <v>Senior Data Engineer</v>
          </cell>
          <cell r="H27246">
            <v>45118.167199074072</v>
          </cell>
        </row>
        <row r="27247">
          <cell r="A27247" t="str">
            <v>Senior Data Analyst</v>
          </cell>
          <cell r="H27247">
            <v>45063.542233796303</v>
          </cell>
        </row>
        <row r="27248">
          <cell r="A27248" t="str">
            <v>Data Analyst</v>
          </cell>
          <cell r="H27248">
            <v>45014.710347222222</v>
          </cell>
        </row>
        <row r="27249">
          <cell r="A27249" t="str">
            <v>Data Scientist</v>
          </cell>
          <cell r="H27249">
            <v>45086.87709490741</v>
          </cell>
        </row>
        <row r="27250">
          <cell r="A27250" t="str">
            <v>Data Analyst</v>
          </cell>
          <cell r="H27250">
            <v>45113.167881944442</v>
          </cell>
        </row>
        <row r="27251">
          <cell r="A27251" t="str">
            <v>Senior Data Analyst</v>
          </cell>
          <cell r="H27251">
            <v>45061.334374999999</v>
          </cell>
        </row>
        <row r="27252">
          <cell r="A27252" t="str">
            <v>Data Analyst</v>
          </cell>
          <cell r="H27252">
            <v>45043.583807870367</v>
          </cell>
        </row>
        <row r="27253">
          <cell r="A27253" t="str">
            <v>Senior Data Analyst</v>
          </cell>
          <cell r="H27253">
            <v>45158.250150462962</v>
          </cell>
        </row>
        <row r="27254">
          <cell r="A27254" t="str">
            <v>Data Analyst</v>
          </cell>
          <cell r="H27254">
            <v>45289.803020833337</v>
          </cell>
        </row>
        <row r="27255">
          <cell r="A27255" t="str">
            <v>Senior Data Analyst</v>
          </cell>
          <cell r="H27255">
            <v>44934.001319444447</v>
          </cell>
        </row>
        <row r="27256">
          <cell r="A27256" t="str">
            <v>Data Scientist</v>
          </cell>
          <cell r="H27256">
            <v>45246.585902777777</v>
          </cell>
        </row>
        <row r="27257">
          <cell r="A27257" t="str">
            <v>Data Analyst</v>
          </cell>
          <cell r="H27257">
            <v>44984.942974537043</v>
          </cell>
        </row>
        <row r="27258">
          <cell r="A27258" t="str">
            <v>Data Analyst</v>
          </cell>
          <cell r="H27258">
            <v>45086.469699074078</v>
          </cell>
        </row>
        <row r="27259">
          <cell r="A27259" t="str">
            <v>Data Analyst</v>
          </cell>
          <cell r="H27259">
            <v>45001.376203703701</v>
          </cell>
        </row>
        <row r="27260">
          <cell r="A27260" t="str">
            <v>Data Scientist</v>
          </cell>
          <cell r="H27260">
            <v>44987.409537037027</v>
          </cell>
        </row>
        <row r="27261">
          <cell r="A27261" t="str">
            <v>Data Engineer</v>
          </cell>
          <cell r="H27261">
            <v>45197.912546296298</v>
          </cell>
        </row>
        <row r="27262">
          <cell r="A27262" t="str">
            <v>Data Analyst</v>
          </cell>
          <cell r="H27262">
            <v>45051.803715277783</v>
          </cell>
        </row>
        <row r="27263">
          <cell r="A27263" t="str">
            <v>Senior Data Analyst</v>
          </cell>
          <cell r="H27263">
            <v>44935.833298611113</v>
          </cell>
        </row>
        <row r="27264">
          <cell r="A27264" t="str">
            <v>Data Analyst</v>
          </cell>
          <cell r="H27264">
            <v>45100.583518518521</v>
          </cell>
        </row>
        <row r="27265">
          <cell r="A27265" t="str">
            <v>Data Analyst</v>
          </cell>
          <cell r="H27265">
            <v>45110.834432870368</v>
          </cell>
        </row>
        <row r="27266">
          <cell r="A27266" t="str">
            <v>Data Engineer</v>
          </cell>
          <cell r="H27266">
            <v>45142.917592592603</v>
          </cell>
        </row>
        <row r="27267">
          <cell r="A27267" t="str">
            <v>Data Analyst</v>
          </cell>
          <cell r="H27267">
            <v>44971.701354166667</v>
          </cell>
        </row>
        <row r="27268">
          <cell r="A27268" t="str">
            <v>Data Analyst</v>
          </cell>
          <cell r="H27268">
            <v>45050.625972222217</v>
          </cell>
        </row>
        <row r="27269">
          <cell r="A27269" t="str">
            <v>Data Scientist</v>
          </cell>
          <cell r="H27269">
            <v>45246.071076388893</v>
          </cell>
        </row>
        <row r="27270">
          <cell r="A27270" t="str">
            <v>Data Analyst</v>
          </cell>
          <cell r="H27270">
            <v>45096.292164351849</v>
          </cell>
        </row>
        <row r="27271">
          <cell r="A27271" t="str">
            <v>Data Analyst</v>
          </cell>
          <cell r="H27271">
            <v>45124.794166666667</v>
          </cell>
        </row>
        <row r="27272">
          <cell r="A27272" t="str">
            <v>Data Analyst</v>
          </cell>
          <cell r="H27272">
            <v>45219.00068287037</v>
          </cell>
        </row>
        <row r="27273">
          <cell r="A27273" t="str">
            <v>Data Scientist</v>
          </cell>
          <cell r="H27273">
            <v>45281.881724537037</v>
          </cell>
        </row>
        <row r="27274">
          <cell r="A27274" t="str">
            <v>Data Scientist</v>
          </cell>
          <cell r="H27274">
            <v>45157.516111111108</v>
          </cell>
        </row>
        <row r="27275">
          <cell r="A27275" t="str">
            <v>Data Analyst</v>
          </cell>
          <cell r="H27275">
            <v>44986.583402777767</v>
          </cell>
        </row>
        <row r="27276">
          <cell r="A27276" t="str">
            <v>Data Scientist</v>
          </cell>
          <cell r="H27276">
            <v>45077.525150462963</v>
          </cell>
        </row>
        <row r="27277">
          <cell r="A27277" t="str">
            <v>Data Analyst</v>
          </cell>
          <cell r="H27277">
            <v>45154.250671296293</v>
          </cell>
        </row>
        <row r="27278">
          <cell r="A27278" t="str">
            <v>Data Analyst</v>
          </cell>
          <cell r="H27278">
            <v>44971.709340277783</v>
          </cell>
        </row>
        <row r="27279">
          <cell r="A27279" t="str">
            <v>Data Analyst</v>
          </cell>
          <cell r="H27279">
            <v>44982.583564814813</v>
          </cell>
        </row>
        <row r="27280">
          <cell r="A27280" t="str">
            <v>Senior Data Analyst</v>
          </cell>
          <cell r="H27280">
            <v>45273.918703703697</v>
          </cell>
        </row>
        <row r="27281">
          <cell r="A27281" t="str">
            <v>Data Engineer</v>
          </cell>
          <cell r="H27281">
            <v>45084.645104166673</v>
          </cell>
        </row>
        <row r="27282">
          <cell r="A27282" t="str">
            <v>Senior Data Scientist</v>
          </cell>
          <cell r="H27282">
            <v>45286.977546296293</v>
          </cell>
        </row>
        <row r="27283">
          <cell r="A27283" t="str">
            <v>Data Analyst</v>
          </cell>
          <cell r="H27283">
            <v>45106.583356481482</v>
          </cell>
        </row>
        <row r="27284">
          <cell r="A27284" t="str">
            <v>Data Engineer</v>
          </cell>
          <cell r="H27284">
            <v>45221.450659722221</v>
          </cell>
        </row>
        <row r="27285">
          <cell r="A27285" t="str">
            <v>Data Scientist</v>
          </cell>
          <cell r="H27285">
            <v>45121.792986111112</v>
          </cell>
        </row>
        <row r="27286">
          <cell r="A27286" t="str">
            <v>Data Engineer</v>
          </cell>
          <cell r="H27286">
            <v>45045.008923611109</v>
          </cell>
        </row>
        <row r="27287">
          <cell r="A27287" t="str">
            <v>Data Analyst</v>
          </cell>
          <cell r="H27287">
            <v>44979.875393518523</v>
          </cell>
        </row>
        <row r="27288">
          <cell r="A27288" t="str">
            <v>Data Analyst</v>
          </cell>
          <cell r="H27288">
            <v>45092.624942129631</v>
          </cell>
        </row>
        <row r="27289">
          <cell r="A27289" t="str">
            <v>Data Scientist</v>
          </cell>
          <cell r="H27289">
            <v>45028.098993055559</v>
          </cell>
        </row>
        <row r="27290">
          <cell r="A27290" t="str">
            <v>Data Analyst</v>
          </cell>
          <cell r="H27290">
            <v>45202.669814814813</v>
          </cell>
        </row>
        <row r="27291">
          <cell r="A27291" t="str">
            <v>Data Analyst</v>
          </cell>
          <cell r="H27291">
            <v>44970.312245370369</v>
          </cell>
        </row>
        <row r="27292">
          <cell r="A27292" t="str">
            <v>Data Engineer</v>
          </cell>
          <cell r="H27292">
            <v>45071.536759259259</v>
          </cell>
        </row>
        <row r="27293">
          <cell r="A27293" t="str">
            <v>Data Analyst</v>
          </cell>
          <cell r="H27293">
            <v>45050.863900462973</v>
          </cell>
        </row>
        <row r="27294">
          <cell r="A27294" t="str">
            <v>Data Analyst</v>
          </cell>
          <cell r="H27294">
            <v>45113.875300925924</v>
          </cell>
        </row>
        <row r="27295">
          <cell r="A27295" t="str">
            <v>Data Scientist</v>
          </cell>
          <cell r="H27295">
            <v>45002.08761574074</v>
          </cell>
        </row>
        <row r="27296">
          <cell r="A27296" t="str">
            <v>Data Scientist</v>
          </cell>
          <cell r="H27296">
            <v>45235.960092592592</v>
          </cell>
        </row>
        <row r="27297">
          <cell r="A27297" t="str">
            <v>Data Analyst</v>
          </cell>
          <cell r="H27297">
            <v>45029.70821759259</v>
          </cell>
        </row>
        <row r="27298">
          <cell r="A27298" t="str">
            <v>Data Analyst</v>
          </cell>
          <cell r="H27298">
            <v>45230.62568287037</v>
          </cell>
        </row>
        <row r="27299">
          <cell r="A27299" t="str">
            <v>Data Analyst</v>
          </cell>
          <cell r="H27299">
            <v>45029.944374999999</v>
          </cell>
        </row>
        <row r="27300">
          <cell r="A27300" t="str">
            <v>Data Scientist</v>
          </cell>
          <cell r="H27300">
            <v>45239.503425925926</v>
          </cell>
        </row>
        <row r="27301">
          <cell r="A27301" t="str">
            <v>Data Analyst</v>
          </cell>
          <cell r="H27301">
            <v>45012.585590277777</v>
          </cell>
        </row>
        <row r="27302">
          <cell r="A27302" t="str">
            <v>Data Scientist</v>
          </cell>
          <cell r="H27302">
            <v>45100.00271990741</v>
          </cell>
        </row>
        <row r="27303">
          <cell r="A27303" t="str">
            <v>Data Analyst</v>
          </cell>
          <cell r="H27303">
            <v>45011.834768518522</v>
          </cell>
        </row>
        <row r="27304">
          <cell r="A27304" t="str">
            <v>Data Analyst</v>
          </cell>
          <cell r="H27304">
            <v>45261.750069444453</v>
          </cell>
        </row>
        <row r="27305">
          <cell r="A27305" t="str">
            <v>Data Analyst</v>
          </cell>
          <cell r="H27305">
            <v>45059.680092592593</v>
          </cell>
        </row>
        <row r="27306">
          <cell r="A27306" t="str">
            <v>Data Scientist</v>
          </cell>
          <cell r="H27306">
            <v>45011.836643518523</v>
          </cell>
        </row>
        <row r="27307">
          <cell r="A27307" t="str">
            <v>Data Analyst</v>
          </cell>
          <cell r="H27307">
            <v>45126.458564814813</v>
          </cell>
        </row>
        <row r="27308">
          <cell r="A27308" t="str">
            <v>Data Scientist</v>
          </cell>
          <cell r="H27308">
            <v>45128.337083333332</v>
          </cell>
        </row>
        <row r="27309">
          <cell r="A27309" t="str">
            <v>Data Scientist</v>
          </cell>
          <cell r="H27309">
            <v>45131.356516203698</v>
          </cell>
        </row>
        <row r="27310">
          <cell r="A27310" t="str">
            <v>Data Scientist</v>
          </cell>
          <cell r="H27310">
            <v>44929.982905092591</v>
          </cell>
        </row>
        <row r="27311">
          <cell r="A27311" t="str">
            <v>Data Analyst</v>
          </cell>
          <cell r="H27311">
            <v>45083.833935185183</v>
          </cell>
        </row>
        <row r="27312">
          <cell r="A27312" t="str">
            <v>Senior Data Analyst</v>
          </cell>
          <cell r="H27312">
            <v>45013.874918981477</v>
          </cell>
        </row>
        <row r="27313">
          <cell r="A27313" t="str">
            <v>Data Analyst</v>
          </cell>
          <cell r="H27313">
            <v>44945.76258101852</v>
          </cell>
        </row>
        <row r="27314">
          <cell r="A27314" t="str">
            <v>Data Analyst</v>
          </cell>
          <cell r="H27314">
            <v>45005.304664351846</v>
          </cell>
        </row>
        <row r="27315">
          <cell r="A27315" t="str">
            <v>Data Scientist</v>
          </cell>
          <cell r="H27315">
            <v>45170.030833333331</v>
          </cell>
        </row>
        <row r="27316">
          <cell r="A27316" t="str">
            <v>Data Analyst</v>
          </cell>
          <cell r="H27316">
            <v>45010.48846064815</v>
          </cell>
        </row>
        <row r="27317">
          <cell r="A27317" t="str">
            <v>Data Analyst</v>
          </cell>
          <cell r="H27317">
            <v>45003.376805555563</v>
          </cell>
        </row>
        <row r="27318">
          <cell r="A27318" t="str">
            <v>Data Engineer</v>
          </cell>
          <cell r="H27318">
            <v>45124.784918981481</v>
          </cell>
        </row>
        <row r="27319">
          <cell r="A27319" t="str">
            <v>Data Scientist</v>
          </cell>
          <cell r="H27319">
            <v>45287.010810185187</v>
          </cell>
        </row>
        <row r="27320">
          <cell r="A27320" t="str">
            <v>Senior Data Scientist</v>
          </cell>
          <cell r="H27320">
            <v>45230.626956018517</v>
          </cell>
        </row>
        <row r="27321">
          <cell r="A27321" t="str">
            <v>Data Analyst</v>
          </cell>
          <cell r="H27321">
            <v>44939.335914351846</v>
          </cell>
        </row>
        <row r="27322">
          <cell r="A27322" t="str">
            <v>Data Scientist</v>
          </cell>
          <cell r="H27322">
            <v>45177.98233796296</v>
          </cell>
        </row>
        <row r="27323">
          <cell r="A27323" t="str">
            <v>Data Engineer</v>
          </cell>
          <cell r="H27323">
            <v>45157.092465277783</v>
          </cell>
        </row>
        <row r="27324">
          <cell r="A27324" t="str">
            <v>Data Analyst</v>
          </cell>
          <cell r="H27324">
            <v>45258.458622685182</v>
          </cell>
        </row>
        <row r="27325">
          <cell r="A27325" t="str">
            <v>Senior Data Analyst</v>
          </cell>
          <cell r="H27325">
            <v>44995.584328703713</v>
          </cell>
        </row>
        <row r="27326">
          <cell r="A27326" t="str">
            <v>Data Analyst</v>
          </cell>
          <cell r="H27326">
            <v>45082.584814814807</v>
          </cell>
        </row>
        <row r="27327">
          <cell r="A27327" t="str">
            <v>Data Scientist</v>
          </cell>
          <cell r="H27327">
            <v>45004.851446759261</v>
          </cell>
        </row>
        <row r="27328">
          <cell r="A27328" t="str">
            <v>Data Analyst</v>
          </cell>
          <cell r="H27328">
            <v>44999.625231481477</v>
          </cell>
        </row>
        <row r="27329">
          <cell r="A27329" t="str">
            <v>Senior Data Scientist</v>
          </cell>
          <cell r="H27329">
            <v>45239.294212962966</v>
          </cell>
        </row>
        <row r="27330">
          <cell r="A27330" t="str">
            <v>Data Scientist</v>
          </cell>
          <cell r="H27330">
            <v>45268.460810185177</v>
          </cell>
        </row>
        <row r="27331">
          <cell r="A27331" t="str">
            <v>Data Scientist</v>
          </cell>
          <cell r="H27331">
            <v>45105.504016203697</v>
          </cell>
        </row>
        <row r="27332">
          <cell r="A27332" t="str">
            <v>Data Analyst</v>
          </cell>
          <cell r="H27332">
            <v>45174.709050925929</v>
          </cell>
        </row>
        <row r="27333">
          <cell r="A27333" t="str">
            <v>Data Scientist</v>
          </cell>
          <cell r="H27333">
            <v>45160.752881944441</v>
          </cell>
        </row>
        <row r="27334">
          <cell r="A27334" t="str">
            <v>Data Scientist</v>
          </cell>
          <cell r="H27334">
            <v>45166.109618055547</v>
          </cell>
        </row>
        <row r="27335">
          <cell r="A27335" t="str">
            <v>Data Analyst</v>
          </cell>
          <cell r="H27335">
            <v>45159.002233796287</v>
          </cell>
        </row>
        <row r="27336">
          <cell r="A27336" t="str">
            <v>Data Scientist</v>
          </cell>
          <cell r="H27336">
            <v>45186.918935185182</v>
          </cell>
        </row>
        <row r="27337">
          <cell r="A27337" t="str">
            <v>Data Scientist</v>
          </cell>
          <cell r="H27337">
            <v>45166.877569444441</v>
          </cell>
        </row>
        <row r="27338">
          <cell r="A27338" t="str">
            <v>Data Scientist</v>
          </cell>
          <cell r="H27338">
            <v>45102.92628472222</v>
          </cell>
        </row>
        <row r="27339">
          <cell r="A27339" t="str">
            <v>Business Analyst</v>
          </cell>
          <cell r="H27339">
            <v>44935.690520833326</v>
          </cell>
        </row>
        <row r="27340">
          <cell r="A27340" t="str">
            <v>Data Scientist</v>
          </cell>
          <cell r="H27340">
            <v>45020.456226851849</v>
          </cell>
        </row>
        <row r="27341">
          <cell r="A27341" t="str">
            <v>Data Scientist</v>
          </cell>
          <cell r="H27341">
            <v>45091.724224537043</v>
          </cell>
        </row>
        <row r="27342">
          <cell r="A27342" t="str">
            <v>Data Analyst</v>
          </cell>
          <cell r="H27342">
            <v>45169.687638888892</v>
          </cell>
        </row>
        <row r="27343">
          <cell r="A27343" t="str">
            <v>Data Analyst</v>
          </cell>
          <cell r="H27343">
            <v>44946.583356481482</v>
          </cell>
        </row>
        <row r="27344">
          <cell r="A27344" t="str">
            <v>Data Analyst</v>
          </cell>
          <cell r="H27344">
            <v>45056.583437499998</v>
          </cell>
        </row>
        <row r="27345">
          <cell r="A27345" t="str">
            <v>Data Scientist</v>
          </cell>
          <cell r="H27345">
            <v>45092.347754629627</v>
          </cell>
        </row>
        <row r="27346">
          <cell r="A27346" t="str">
            <v>Data Analyst</v>
          </cell>
          <cell r="H27346">
            <v>45187.986898148149</v>
          </cell>
        </row>
        <row r="27347">
          <cell r="A27347" t="str">
            <v>Data Engineer</v>
          </cell>
          <cell r="H27347">
            <v>45023.906759259262</v>
          </cell>
        </row>
        <row r="27348">
          <cell r="A27348" t="str">
            <v>Data Engineer</v>
          </cell>
          <cell r="H27348">
            <v>45030.314421296287</v>
          </cell>
        </row>
        <row r="27349">
          <cell r="A27349" t="str">
            <v>Data Scientist</v>
          </cell>
          <cell r="H27349">
            <v>45084.501828703702</v>
          </cell>
        </row>
        <row r="27350">
          <cell r="A27350" t="str">
            <v>Senior Data Scientist</v>
          </cell>
          <cell r="H27350">
            <v>45258.460509259261</v>
          </cell>
        </row>
        <row r="27351">
          <cell r="A27351" t="str">
            <v>Data Analyst</v>
          </cell>
          <cell r="H27351">
            <v>45034.916921296302</v>
          </cell>
        </row>
        <row r="27352">
          <cell r="A27352" t="str">
            <v>Data Analyst</v>
          </cell>
          <cell r="H27352">
            <v>45130.542129629634</v>
          </cell>
        </row>
        <row r="27353">
          <cell r="A27353" t="str">
            <v>Data Analyst</v>
          </cell>
          <cell r="H27353">
            <v>45152.250578703701</v>
          </cell>
        </row>
        <row r="27354">
          <cell r="A27354" t="str">
            <v>Data Analyst</v>
          </cell>
          <cell r="H27354">
            <v>45041.375081018523</v>
          </cell>
        </row>
        <row r="27355">
          <cell r="A27355" t="str">
            <v>Data Scientist</v>
          </cell>
          <cell r="H27355">
            <v>45033.709837962961</v>
          </cell>
        </row>
        <row r="27356">
          <cell r="A27356" t="str">
            <v>Data Analyst</v>
          </cell>
          <cell r="H27356">
            <v>44940.875069444453</v>
          </cell>
        </row>
        <row r="27357">
          <cell r="A27357" t="str">
            <v>Data Analyst</v>
          </cell>
          <cell r="H27357">
            <v>44955.001319444447</v>
          </cell>
        </row>
        <row r="27358">
          <cell r="A27358" t="str">
            <v>Data Scientist</v>
          </cell>
          <cell r="H27358">
            <v>45012.981805555559</v>
          </cell>
        </row>
        <row r="27359">
          <cell r="A27359" t="str">
            <v>Data Analyst</v>
          </cell>
          <cell r="H27359">
            <v>44929.982974537037</v>
          </cell>
        </row>
        <row r="27360">
          <cell r="A27360" t="str">
            <v>Data Analyst</v>
          </cell>
          <cell r="H27360">
            <v>45107.376747685194</v>
          </cell>
        </row>
        <row r="27361">
          <cell r="A27361" t="str">
            <v>Business Analyst</v>
          </cell>
          <cell r="H27361">
            <v>45157.128125000003</v>
          </cell>
        </row>
        <row r="27362">
          <cell r="A27362" t="str">
            <v>Data Analyst</v>
          </cell>
          <cell r="H27362">
            <v>45114.916990740741</v>
          </cell>
        </row>
        <row r="27363">
          <cell r="A27363" t="str">
            <v>Business Analyst</v>
          </cell>
          <cell r="H27363">
            <v>45011.376238425917</v>
          </cell>
        </row>
        <row r="27364">
          <cell r="A27364" t="str">
            <v>Data Scientist</v>
          </cell>
          <cell r="H27364">
            <v>45201.277731481481</v>
          </cell>
        </row>
        <row r="27365">
          <cell r="A27365" t="str">
            <v>Data Analyst</v>
          </cell>
          <cell r="H27365">
            <v>45108.291666666657</v>
          </cell>
        </row>
        <row r="27366">
          <cell r="A27366" t="str">
            <v>Senior Data Analyst</v>
          </cell>
          <cell r="H27366">
            <v>45146.375821759262</v>
          </cell>
        </row>
        <row r="27367">
          <cell r="A27367" t="str">
            <v>Data Scientist</v>
          </cell>
          <cell r="H27367">
            <v>45085.668067129627</v>
          </cell>
        </row>
        <row r="27368">
          <cell r="A27368" t="str">
            <v>Data Analyst</v>
          </cell>
          <cell r="H27368">
            <v>45210.791805555556</v>
          </cell>
        </row>
        <row r="27369">
          <cell r="A27369" t="str">
            <v>Data Scientist</v>
          </cell>
          <cell r="H27369">
            <v>45229.1015625</v>
          </cell>
        </row>
        <row r="27370">
          <cell r="A27370" t="str">
            <v>Data Scientist</v>
          </cell>
          <cell r="H27370">
            <v>45013.421493055554</v>
          </cell>
        </row>
        <row r="27371">
          <cell r="A27371" t="str">
            <v>Senior Data Scientist</v>
          </cell>
          <cell r="H27371">
            <v>44975.034143518518</v>
          </cell>
        </row>
        <row r="27372">
          <cell r="A27372" t="str">
            <v>Machine Learning Engineer</v>
          </cell>
          <cell r="H27372">
            <v>45021.677210648151</v>
          </cell>
        </row>
        <row r="27373">
          <cell r="A27373" t="str">
            <v>Data Analyst</v>
          </cell>
          <cell r="H27373">
            <v>45231.750462962962</v>
          </cell>
        </row>
        <row r="27374">
          <cell r="A27374" t="str">
            <v>Data Scientist</v>
          </cell>
          <cell r="H27374">
            <v>44950.503067129634</v>
          </cell>
        </row>
        <row r="27375">
          <cell r="A27375" t="str">
            <v>Data Scientist</v>
          </cell>
          <cell r="H27375">
            <v>44964.724120370367</v>
          </cell>
        </row>
        <row r="27376">
          <cell r="A27376" t="str">
            <v>Data Engineer</v>
          </cell>
          <cell r="H27376">
            <v>44965.86383101852</v>
          </cell>
        </row>
        <row r="27377">
          <cell r="A27377" t="str">
            <v>Data Scientist</v>
          </cell>
          <cell r="H27377">
            <v>45288.933055555557</v>
          </cell>
        </row>
        <row r="27378">
          <cell r="A27378" t="str">
            <v>Data Analyst</v>
          </cell>
          <cell r="H27378">
            <v>45147.793020833327</v>
          </cell>
        </row>
        <row r="27379">
          <cell r="A27379" t="str">
            <v>Data Analyst</v>
          </cell>
          <cell r="H27379">
            <v>45072.397314814807</v>
          </cell>
        </row>
        <row r="27380">
          <cell r="A27380" t="str">
            <v>Data Scientist</v>
          </cell>
          <cell r="H27380">
            <v>45156.128287037027</v>
          </cell>
        </row>
        <row r="27381">
          <cell r="A27381" t="str">
            <v>Data Analyst</v>
          </cell>
          <cell r="H27381">
            <v>45082.250868055547</v>
          </cell>
        </row>
        <row r="27382">
          <cell r="A27382" t="str">
            <v>Data Engineer</v>
          </cell>
          <cell r="H27382">
            <v>45079.615902777783</v>
          </cell>
        </row>
        <row r="27383">
          <cell r="A27383" t="str">
            <v>Data Analyst</v>
          </cell>
          <cell r="H27383">
            <v>45238.556539351863</v>
          </cell>
        </row>
        <row r="27384">
          <cell r="A27384" t="str">
            <v>Data Analyst</v>
          </cell>
          <cell r="H27384">
            <v>45278.625960648147</v>
          </cell>
        </row>
        <row r="27385">
          <cell r="A27385" t="str">
            <v>Data Analyst</v>
          </cell>
          <cell r="H27385">
            <v>44994.333344907413</v>
          </cell>
        </row>
        <row r="27386">
          <cell r="A27386" t="str">
            <v>Data Scientist</v>
          </cell>
          <cell r="H27386">
            <v>45191.75372685185</v>
          </cell>
        </row>
        <row r="27387">
          <cell r="A27387" t="str">
            <v>Data Analyst</v>
          </cell>
          <cell r="H27387">
            <v>44992.845405092587</v>
          </cell>
        </row>
        <row r="27388">
          <cell r="A27388" t="str">
            <v>Data Scientist</v>
          </cell>
          <cell r="H27388">
            <v>45012.463900462957</v>
          </cell>
        </row>
        <row r="27389">
          <cell r="A27389" t="str">
            <v>Data Analyst</v>
          </cell>
          <cell r="H27389">
            <v>45042.916574074072</v>
          </cell>
        </row>
        <row r="27390">
          <cell r="A27390" t="str">
            <v>Data Scientist</v>
          </cell>
          <cell r="H27390">
            <v>45054.463125000002</v>
          </cell>
        </row>
        <row r="27391">
          <cell r="A27391" t="str">
            <v>Data Analyst</v>
          </cell>
          <cell r="H27391">
            <v>45007.209409722222</v>
          </cell>
        </row>
        <row r="27392">
          <cell r="A27392" t="str">
            <v>Data Analyst</v>
          </cell>
          <cell r="H27392">
            <v>44999.668877314813</v>
          </cell>
        </row>
        <row r="27393">
          <cell r="A27393" t="str">
            <v>Machine Learning Engineer</v>
          </cell>
          <cell r="H27393">
            <v>45061.358460648153</v>
          </cell>
        </row>
        <row r="27394">
          <cell r="A27394" t="str">
            <v>Data Scientist</v>
          </cell>
          <cell r="H27394">
            <v>44945.003935185188</v>
          </cell>
        </row>
        <row r="27395">
          <cell r="A27395" t="str">
            <v>Data Engineer</v>
          </cell>
          <cell r="H27395">
            <v>45130.003287037027</v>
          </cell>
        </row>
        <row r="27396">
          <cell r="A27396" t="str">
            <v>Data Scientist</v>
          </cell>
          <cell r="H27396">
            <v>45121.419490740736</v>
          </cell>
        </row>
        <row r="27397">
          <cell r="A27397" t="str">
            <v>Data Engineer</v>
          </cell>
          <cell r="H27397">
            <v>44992.77140046296</v>
          </cell>
        </row>
        <row r="27398">
          <cell r="A27398" t="str">
            <v>Senior Data Scientist</v>
          </cell>
          <cell r="H27398">
            <v>45040.335833333331</v>
          </cell>
        </row>
        <row r="27399">
          <cell r="A27399" t="str">
            <v>Data Scientist</v>
          </cell>
          <cell r="H27399">
            <v>45050.379166666673</v>
          </cell>
        </row>
        <row r="27400">
          <cell r="A27400" t="str">
            <v>Data Analyst</v>
          </cell>
          <cell r="H27400">
            <v>45037.62704861111</v>
          </cell>
        </row>
        <row r="27401">
          <cell r="A27401" t="str">
            <v>Senior Data Scientist</v>
          </cell>
          <cell r="H27401">
            <v>45178.981400462973</v>
          </cell>
        </row>
        <row r="27402">
          <cell r="A27402" t="str">
            <v>Data Scientist</v>
          </cell>
          <cell r="H27402">
            <v>45091.378750000003</v>
          </cell>
        </row>
        <row r="27403">
          <cell r="A27403" t="str">
            <v>Data Analyst</v>
          </cell>
          <cell r="H27403">
            <v>45205.624965277777</v>
          </cell>
        </row>
        <row r="27404">
          <cell r="A27404" t="str">
            <v>Data Scientist</v>
          </cell>
          <cell r="H27404">
            <v>44956.629780092589</v>
          </cell>
        </row>
        <row r="27405">
          <cell r="A27405" t="str">
            <v>Data Analyst</v>
          </cell>
          <cell r="H27405">
            <v>45161.626643518517</v>
          </cell>
        </row>
        <row r="27406">
          <cell r="A27406" t="str">
            <v>Data Engineer</v>
          </cell>
          <cell r="H27406">
            <v>45061.477453703701</v>
          </cell>
        </row>
        <row r="27407">
          <cell r="A27407" t="str">
            <v>Senior Data Scientist</v>
          </cell>
          <cell r="H27407">
            <v>45033.807372685187</v>
          </cell>
        </row>
        <row r="27408">
          <cell r="A27408" t="str">
            <v>Data Analyst</v>
          </cell>
          <cell r="H27408">
            <v>45260.83489583333</v>
          </cell>
        </row>
        <row r="27409">
          <cell r="A27409" t="str">
            <v>Data Analyst</v>
          </cell>
          <cell r="H27409">
            <v>45055.29283564815</v>
          </cell>
        </row>
        <row r="27410">
          <cell r="A27410" t="str">
            <v>Data Scientist</v>
          </cell>
          <cell r="H27410">
            <v>45181.837766203702</v>
          </cell>
        </row>
        <row r="27411">
          <cell r="A27411" t="str">
            <v>Data Analyst</v>
          </cell>
          <cell r="H27411">
            <v>45049.584224537037</v>
          </cell>
        </row>
        <row r="27412">
          <cell r="A27412" t="str">
            <v>Data Analyst</v>
          </cell>
          <cell r="H27412">
            <v>44938.584814814807</v>
          </cell>
        </row>
        <row r="27413">
          <cell r="A27413" t="str">
            <v>Data Analyst</v>
          </cell>
          <cell r="H27413">
            <v>44993.834456018521</v>
          </cell>
        </row>
        <row r="27414">
          <cell r="A27414" t="str">
            <v>Data Analyst</v>
          </cell>
          <cell r="H27414">
            <v>44958.834120370368</v>
          </cell>
        </row>
        <row r="27415">
          <cell r="A27415" t="str">
            <v>Data Analyst</v>
          </cell>
          <cell r="H27415">
            <v>44970.689421296287</v>
          </cell>
        </row>
        <row r="27416">
          <cell r="A27416" t="str">
            <v>Data Scientist</v>
          </cell>
          <cell r="H27416">
            <v>45073.294652777768</v>
          </cell>
        </row>
        <row r="27417">
          <cell r="A27417" t="str">
            <v>Data Analyst</v>
          </cell>
          <cell r="H27417">
            <v>44978.389907407407</v>
          </cell>
        </row>
        <row r="27418">
          <cell r="A27418" t="str">
            <v>Business Analyst</v>
          </cell>
          <cell r="H27418">
            <v>45140.62605324074</v>
          </cell>
        </row>
        <row r="27419">
          <cell r="A27419" t="str">
            <v>Data Analyst</v>
          </cell>
          <cell r="H27419">
            <v>45054.735520833332</v>
          </cell>
        </row>
        <row r="27420">
          <cell r="A27420" t="str">
            <v>Data Analyst</v>
          </cell>
          <cell r="H27420">
            <v>45060.666863425933</v>
          </cell>
        </row>
        <row r="27421">
          <cell r="A27421" t="str">
            <v>Data Analyst</v>
          </cell>
          <cell r="H27421">
            <v>45005.502199074072</v>
          </cell>
        </row>
        <row r="27422">
          <cell r="A27422" t="str">
            <v>Data Analyst</v>
          </cell>
          <cell r="H27422">
            <v>44970.624965277777</v>
          </cell>
        </row>
        <row r="27423">
          <cell r="A27423" t="str">
            <v>Data Analyst</v>
          </cell>
          <cell r="H27423">
            <v>44958.874942129631</v>
          </cell>
        </row>
        <row r="27424">
          <cell r="A27424" t="str">
            <v>Senior Data Engineer</v>
          </cell>
          <cell r="H27424">
            <v>44959.836909722217</v>
          </cell>
        </row>
        <row r="27425">
          <cell r="A27425" t="str">
            <v>Senior Data Scientist</v>
          </cell>
          <cell r="H27425">
            <v>45211.752465277779</v>
          </cell>
        </row>
        <row r="27426">
          <cell r="A27426" t="str">
            <v>Data Scientist</v>
          </cell>
          <cell r="H27426">
            <v>44934.335752314822</v>
          </cell>
        </row>
        <row r="27427">
          <cell r="A27427" t="str">
            <v>Software Engineer</v>
          </cell>
          <cell r="H27427">
            <v>45084.625590277778</v>
          </cell>
        </row>
        <row r="27428">
          <cell r="A27428" t="str">
            <v>Data Scientist</v>
          </cell>
          <cell r="H27428">
            <v>45273.461423611108</v>
          </cell>
        </row>
        <row r="27429">
          <cell r="A27429" t="str">
            <v>Data Analyst</v>
          </cell>
          <cell r="H27429">
            <v>45022.625659722216</v>
          </cell>
        </row>
        <row r="27430">
          <cell r="A27430" t="str">
            <v>Data Analyst</v>
          </cell>
          <cell r="H27430">
            <v>45121.503796296303</v>
          </cell>
        </row>
        <row r="27431">
          <cell r="A27431" t="str">
            <v>Data Scientist</v>
          </cell>
          <cell r="H27431">
            <v>45243.835706018523</v>
          </cell>
        </row>
        <row r="27432">
          <cell r="A27432" t="str">
            <v>Data Analyst</v>
          </cell>
          <cell r="H27432">
            <v>45083.500625000001</v>
          </cell>
        </row>
        <row r="27433">
          <cell r="A27433" t="str">
            <v>Data Engineer</v>
          </cell>
          <cell r="H27433">
            <v>45207.997812499998</v>
          </cell>
        </row>
        <row r="27434">
          <cell r="A27434" t="str">
            <v>Senior Data Scientist</v>
          </cell>
          <cell r="H27434">
            <v>45170.472094907411</v>
          </cell>
        </row>
        <row r="27435">
          <cell r="A27435" t="str">
            <v>Data Analyst</v>
          </cell>
          <cell r="H27435">
            <v>45224.920092592591</v>
          </cell>
        </row>
        <row r="27436">
          <cell r="A27436" t="str">
            <v>Data Analyst</v>
          </cell>
          <cell r="H27436">
            <v>45239.79996527778</v>
          </cell>
        </row>
        <row r="27437">
          <cell r="A27437" t="str">
            <v>Data Analyst</v>
          </cell>
          <cell r="H27437">
            <v>44938.583541666667</v>
          </cell>
        </row>
        <row r="27438">
          <cell r="A27438" t="str">
            <v>Senior Data Scientist</v>
          </cell>
          <cell r="H27438">
            <v>44979.418865740743</v>
          </cell>
        </row>
        <row r="27439">
          <cell r="A27439" t="str">
            <v>Data Engineer</v>
          </cell>
          <cell r="H27439">
            <v>45153.577407407407</v>
          </cell>
        </row>
        <row r="27440">
          <cell r="A27440" t="str">
            <v>Senior Data Scientist</v>
          </cell>
          <cell r="H27440">
            <v>45020.6640625</v>
          </cell>
        </row>
        <row r="27441">
          <cell r="A27441" t="str">
            <v>Data Analyst</v>
          </cell>
          <cell r="H27441">
            <v>45029.917233796303</v>
          </cell>
        </row>
        <row r="27442">
          <cell r="A27442" t="str">
            <v>Data Analyst</v>
          </cell>
          <cell r="H27442">
            <v>45084.542094907411</v>
          </cell>
        </row>
        <row r="27443">
          <cell r="A27443" t="str">
            <v>Data Scientist</v>
          </cell>
          <cell r="H27443">
            <v>45200.110509259262</v>
          </cell>
        </row>
        <row r="27444">
          <cell r="A27444" t="str">
            <v>Data Analyst</v>
          </cell>
          <cell r="H27444">
            <v>44992.292905092603</v>
          </cell>
        </row>
        <row r="27445">
          <cell r="A27445" t="str">
            <v>Senior Data Analyst</v>
          </cell>
          <cell r="H27445">
            <v>45009.877592592587</v>
          </cell>
        </row>
        <row r="27446">
          <cell r="A27446" t="str">
            <v>Data Analyst</v>
          </cell>
          <cell r="H27446">
            <v>45000.424027777779</v>
          </cell>
        </row>
        <row r="27447">
          <cell r="A27447" t="str">
            <v>Data Analyst</v>
          </cell>
          <cell r="H27447">
            <v>45210.583368055559</v>
          </cell>
        </row>
        <row r="27448">
          <cell r="A27448" t="str">
            <v>Data Analyst</v>
          </cell>
          <cell r="H27448">
            <v>45244.833877314813</v>
          </cell>
        </row>
        <row r="27449">
          <cell r="A27449" t="str">
            <v>Data Analyst</v>
          </cell>
          <cell r="H27449">
            <v>45005.860069444447</v>
          </cell>
        </row>
        <row r="27450">
          <cell r="A27450" t="str">
            <v>Data Analyst</v>
          </cell>
          <cell r="H27450">
            <v>45097.591307870367</v>
          </cell>
        </row>
        <row r="27451">
          <cell r="A27451" t="str">
            <v>Machine Learning Engineer</v>
          </cell>
          <cell r="H27451">
            <v>45036.589490740742</v>
          </cell>
        </row>
        <row r="27452">
          <cell r="A27452" t="str">
            <v>Data Scientist</v>
          </cell>
          <cell r="H27452">
            <v>45007.340844907398</v>
          </cell>
        </row>
        <row r="27453">
          <cell r="A27453" t="str">
            <v>Data Analyst</v>
          </cell>
          <cell r="H27453">
            <v>44999.961226851847</v>
          </cell>
        </row>
        <row r="27454">
          <cell r="A27454" t="str">
            <v>Data Analyst</v>
          </cell>
          <cell r="H27454">
            <v>45208.083495370367</v>
          </cell>
        </row>
        <row r="27455">
          <cell r="A27455" t="str">
            <v>Data Scientist</v>
          </cell>
          <cell r="H27455">
            <v>44979.334293981483</v>
          </cell>
        </row>
        <row r="27456">
          <cell r="A27456" t="str">
            <v>Data Scientist</v>
          </cell>
          <cell r="H27456">
            <v>45055.509467592587</v>
          </cell>
        </row>
        <row r="27457">
          <cell r="A27457" t="str">
            <v>Data Analyst</v>
          </cell>
          <cell r="H27457">
            <v>45039.125451388893</v>
          </cell>
        </row>
        <row r="27458">
          <cell r="A27458" t="str">
            <v>Data Analyst</v>
          </cell>
          <cell r="H27458">
            <v>44936.707152777781</v>
          </cell>
        </row>
        <row r="27459">
          <cell r="A27459" t="str">
            <v>Data Scientist</v>
          </cell>
          <cell r="H27459">
            <v>45118.754895833343</v>
          </cell>
        </row>
        <row r="27460">
          <cell r="A27460" t="str">
            <v>Senior Data Analyst</v>
          </cell>
          <cell r="H27460">
            <v>44960.9453587963</v>
          </cell>
        </row>
        <row r="27461">
          <cell r="A27461" t="str">
            <v>Machine Learning Engineer</v>
          </cell>
          <cell r="H27461">
            <v>45024.737719907411</v>
          </cell>
        </row>
        <row r="27462">
          <cell r="A27462" t="str">
            <v>Senior Data Engineer</v>
          </cell>
          <cell r="H27462">
            <v>45166.524456018517</v>
          </cell>
        </row>
        <row r="27463">
          <cell r="A27463" t="str">
            <v>Data Engineer</v>
          </cell>
          <cell r="H27463">
            <v>44985.017268518517</v>
          </cell>
        </row>
        <row r="27464">
          <cell r="A27464" t="str">
            <v>Data Engineer</v>
          </cell>
          <cell r="H27464">
            <v>44931.566805555558</v>
          </cell>
        </row>
        <row r="27465">
          <cell r="A27465" t="str">
            <v>Data Engineer</v>
          </cell>
          <cell r="H27465">
            <v>44991.32644675926</v>
          </cell>
        </row>
        <row r="27466">
          <cell r="A27466" t="str">
            <v>Data Scientist</v>
          </cell>
          <cell r="H27466">
            <v>44998.493321759262</v>
          </cell>
        </row>
        <row r="27467">
          <cell r="A27467" t="str">
            <v>Data Scientist</v>
          </cell>
          <cell r="H27467">
            <v>45061.34752314815</v>
          </cell>
        </row>
        <row r="27468">
          <cell r="A27468" t="str">
            <v>Data Scientist</v>
          </cell>
          <cell r="H27468">
            <v>44974.959479166668</v>
          </cell>
        </row>
        <row r="27469">
          <cell r="A27469" t="str">
            <v>Data Scientist</v>
          </cell>
          <cell r="H27469">
            <v>45085.751400462963</v>
          </cell>
        </row>
        <row r="27470">
          <cell r="A27470" t="str">
            <v>Cloud Engineer</v>
          </cell>
          <cell r="H27470">
            <v>45200.00037037037</v>
          </cell>
        </row>
        <row r="27471">
          <cell r="A27471" t="str">
            <v>Data Analyst</v>
          </cell>
          <cell r="H27471">
            <v>45008.875833333332</v>
          </cell>
        </row>
        <row r="27472">
          <cell r="A27472" t="str">
            <v>Business Analyst</v>
          </cell>
          <cell r="H27472">
            <v>45163.029282407413</v>
          </cell>
        </row>
        <row r="27473">
          <cell r="A27473" t="str">
            <v>Business Analyst</v>
          </cell>
          <cell r="H27473">
            <v>45288.001122685193</v>
          </cell>
        </row>
        <row r="27474">
          <cell r="A27474" t="str">
            <v>Data Analyst</v>
          </cell>
          <cell r="H27474">
            <v>45100.291851851849</v>
          </cell>
        </row>
        <row r="27475">
          <cell r="A27475" t="str">
            <v>Data Engineer</v>
          </cell>
          <cell r="H27475">
            <v>45128.450520833343</v>
          </cell>
        </row>
        <row r="27476">
          <cell r="A27476" t="str">
            <v>Data Scientist</v>
          </cell>
          <cell r="H27476">
            <v>44973.920914351853</v>
          </cell>
        </row>
        <row r="27477">
          <cell r="A27477" t="str">
            <v>Data Analyst</v>
          </cell>
          <cell r="H27477">
            <v>45157.959641203714</v>
          </cell>
        </row>
        <row r="27478">
          <cell r="A27478" t="str">
            <v>Data Analyst</v>
          </cell>
          <cell r="H27478">
            <v>45060.193368055552</v>
          </cell>
        </row>
        <row r="27479">
          <cell r="A27479" t="str">
            <v>Data Analyst</v>
          </cell>
          <cell r="H27479">
            <v>45007.874884259261</v>
          </cell>
        </row>
        <row r="27480">
          <cell r="A27480" t="str">
            <v>Data Analyst</v>
          </cell>
          <cell r="H27480">
            <v>45044.470925925933</v>
          </cell>
        </row>
        <row r="27481">
          <cell r="A27481" t="str">
            <v>Data Scientist</v>
          </cell>
          <cell r="H27481">
            <v>45187.98773148148</v>
          </cell>
        </row>
        <row r="27482">
          <cell r="A27482" t="str">
            <v>Data Analyst</v>
          </cell>
          <cell r="H27482">
            <v>45225.871574074074</v>
          </cell>
        </row>
        <row r="27483">
          <cell r="A27483" t="str">
            <v>Data Scientist</v>
          </cell>
          <cell r="H27483">
            <v>45142.294016203698</v>
          </cell>
        </row>
        <row r="27484">
          <cell r="A27484" t="str">
            <v>Data Scientist</v>
          </cell>
          <cell r="H27484">
            <v>44946.974363425928</v>
          </cell>
        </row>
        <row r="27485">
          <cell r="A27485" t="str">
            <v>Data Analyst</v>
          </cell>
          <cell r="H27485">
            <v>45132.666979166657</v>
          </cell>
        </row>
        <row r="27486">
          <cell r="A27486" t="str">
            <v>Data Scientist</v>
          </cell>
          <cell r="H27486">
            <v>45017.09039351852</v>
          </cell>
        </row>
        <row r="27487">
          <cell r="A27487" t="str">
            <v>Data Engineer</v>
          </cell>
          <cell r="H27487">
            <v>45145.27070601852</v>
          </cell>
        </row>
        <row r="27488">
          <cell r="A27488" t="str">
            <v>Data Analyst</v>
          </cell>
          <cell r="H27488">
            <v>45122.500405092593</v>
          </cell>
        </row>
        <row r="27489">
          <cell r="A27489" t="str">
            <v>Data Analyst</v>
          </cell>
          <cell r="H27489">
            <v>45079.833275462966</v>
          </cell>
        </row>
        <row r="27490">
          <cell r="A27490" t="str">
            <v>Data Scientist</v>
          </cell>
          <cell r="H27490">
            <v>44948.336365740739</v>
          </cell>
        </row>
        <row r="27491">
          <cell r="A27491" t="str">
            <v>Data Scientist</v>
          </cell>
          <cell r="H27491">
            <v>45280.335081018522</v>
          </cell>
        </row>
        <row r="27492">
          <cell r="A27492" t="str">
            <v>Data Analyst</v>
          </cell>
          <cell r="H27492">
            <v>45211.583344907413</v>
          </cell>
        </row>
        <row r="27493">
          <cell r="A27493" t="str">
            <v>Data Analyst</v>
          </cell>
          <cell r="H27493">
            <v>45212.75</v>
          </cell>
        </row>
        <row r="27494">
          <cell r="A27494" t="str">
            <v>Data Engineer</v>
          </cell>
          <cell r="H27494">
            <v>45009.716608796298</v>
          </cell>
        </row>
        <row r="27495">
          <cell r="A27495" t="str">
            <v>Senior Data Engineer</v>
          </cell>
          <cell r="H27495">
            <v>45044.7109375</v>
          </cell>
        </row>
        <row r="27496">
          <cell r="A27496" t="str">
            <v>Data Engineer</v>
          </cell>
          <cell r="H27496">
            <v>45029.523333333331</v>
          </cell>
        </row>
        <row r="27497">
          <cell r="A27497" t="str">
            <v>Data Analyst</v>
          </cell>
          <cell r="H27497">
            <v>45013.877500000002</v>
          </cell>
        </row>
        <row r="27498">
          <cell r="A27498" t="str">
            <v>Data Scientist</v>
          </cell>
          <cell r="H27498">
            <v>45144.391956018517</v>
          </cell>
        </row>
        <row r="27499">
          <cell r="A27499" t="str">
            <v>Data Analyst</v>
          </cell>
          <cell r="H27499">
            <v>45182.209560185183</v>
          </cell>
        </row>
        <row r="27500">
          <cell r="A27500" t="str">
            <v>Data Analyst</v>
          </cell>
          <cell r="H27500">
            <v>45211.292743055557</v>
          </cell>
        </row>
        <row r="27501">
          <cell r="A27501" t="str">
            <v>Data Engineer</v>
          </cell>
          <cell r="H27501">
            <v>44979.799942129634</v>
          </cell>
        </row>
        <row r="27502">
          <cell r="A27502" t="str">
            <v>Data Analyst</v>
          </cell>
          <cell r="H27502">
            <v>44943.668888888889</v>
          </cell>
        </row>
        <row r="27503">
          <cell r="A27503" t="str">
            <v>Data Scientist</v>
          </cell>
          <cell r="H27503">
            <v>45135.460578703707</v>
          </cell>
        </row>
        <row r="27504">
          <cell r="A27504" t="str">
            <v>Data Analyst</v>
          </cell>
          <cell r="H27504">
            <v>45040.417141203703</v>
          </cell>
        </row>
        <row r="27505">
          <cell r="A27505" t="str">
            <v>Data Analyst</v>
          </cell>
          <cell r="H27505">
            <v>45107.58488425926</v>
          </cell>
        </row>
        <row r="27506">
          <cell r="A27506" t="str">
            <v>Senior Data Analyst</v>
          </cell>
          <cell r="H27506">
            <v>45223.959710648152</v>
          </cell>
        </row>
        <row r="27507">
          <cell r="A27507" t="str">
            <v>Data Engineer</v>
          </cell>
          <cell r="H27507">
            <v>45050.640983796293</v>
          </cell>
        </row>
        <row r="27508">
          <cell r="A27508" t="str">
            <v>Senior Data Analyst</v>
          </cell>
          <cell r="H27508">
            <v>45125.362986111111</v>
          </cell>
        </row>
        <row r="27509">
          <cell r="A27509" t="str">
            <v>Data Analyst</v>
          </cell>
          <cell r="H27509">
            <v>45168.041712962957</v>
          </cell>
        </row>
        <row r="27510">
          <cell r="A27510" t="str">
            <v>Data Scientist</v>
          </cell>
          <cell r="H27510">
            <v>45042.253981481481</v>
          </cell>
        </row>
        <row r="27511">
          <cell r="A27511" t="str">
            <v>Data Analyst</v>
          </cell>
          <cell r="H27511">
            <v>45090.583344907413</v>
          </cell>
        </row>
        <row r="27512">
          <cell r="A27512" t="str">
            <v>Senior Data Engineer</v>
          </cell>
          <cell r="H27512">
            <v>45171.514687499999</v>
          </cell>
        </row>
        <row r="27513">
          <cell r="A27513" t="str">
            <v>Business Analyst</v>
          </cell>
          <cell r="H27513">
            <v>45029.835046296299</v>
          </cell>
        </row>
        <row r="27514">
          <cell r="A27514" t="str">
            <v>Data Analyst</v>
          </cell>
          <cell r="H27514">
            <v>45284.416574074072</v>
          </cell>
        </row>
        <row r="27515">
          <cell r="A27515" t="str">
            <v>Data Analyst</v>
          </cell>
          <cell r="H27515">
            <v>44942.721087962957</v>
          </cell>
        </row>
        <row r="27516">
          <cell r="A27516" t="str">
            <v>Data Scientist</v>
          </cell>
          <cell r="H27516">
            <v>45119.627951388888</v>
          </cell>
        </row>
        <row r="27517">
          <cell r="A27517" t="str">
            <v>Data Analyst</v>
          </cell>
          <cell r="H27517">
            <v>45259.835520833331</v>
          </cell>
        </row>
        <row r="27518">
          <cell r="A27518" t="str">
            <v>Data Scientist</v>
          </cell>
          <cell r="H27518">
            <v>45176.501944444448</v>
          </cell>
        </row>
        <row r="27519">
          <cell r="A27519" t="str">
            <v>Data Analyst</v>
          </cell>
          <cell r="H27519">
            <v>45027.709293981483</v>
          </cell>
        </row>
        <row r="27520">
          <cell r="A27520" t="str">
            <v>Data Analyst</v>
          </cell>
          <cell r="H27520">
            <v>44999.583495370367</v>
          </cell>
        </row>
        <row r="27521">
          <cell r="A27521" t="str">
            <v>Machine Learning Engineer</v>
          </cell>
          <cell r="H27521">
            <v>44973.844560185193</v>
          </cell>
        </row>
        <row r="27522">
          <cell r="A27522" t="str">
            <v>Data Analyst</v>
          </cell>
          <cell r="H27522">
            <v>45252.417523148149</v>
          </cell>
        </row>
        <row r="27523">
          <cell r="A27523" t="str">
            <v>Data Analyst</v>
          </cell>
          <cell r="H27523">
            <v>45030.583541666667</v>
          </cell>
        </row>
        <row r="27524">
          <cell r="A27524" t="str">
            <v>Data Scientist</v>
          </cell>
          <cell r="H27524">
            <v>45049.67114583333</v>
          </cell>
        </row>
        <row r="27525">
          <cell r="A27525" t="str">
            <v>Senior Data Analyst</v>
          </cell>
          <cell r="H27525">
            <v>45083.875601851847</v>
          </cell>
        </row>
        <row r="27526">
          <cell r="A27526" t="str">
            <v>Data Analyst</v>
          </cell>
          <cell r="H27526">
            <v>44955.668553240743</v>
          </cell>
        </row>
        <row r="27527">
          <cell r="A27527" t="str">
            <v>Data Analyst</v>
          </cell>
          <cell r="H27527">
            <v>45202.791828703703</v>
          </cell>
        </row>
        <row r="27528">
          <cell r="A27528" t="str">
            <v>Data Engineer</v>
          </cell>
          <cell r="H27528">
            <v>45091.755891203713</v>
          </cell>
        </row>
        <row r="27529">
          <cell r="A27529" t="str">
            <v>Data Analyst</v>
          </cell>
          <cell r="H27529">
            <v>45022.831423611111</v>
          </cell>
        </row>
        <row r="27530">
          <cell r="A27530" t="str">
            <v>Data Scientist</v>
          </cell>
          <cell r="H27530">
            <v>45182.046689814822</v>
          </cell>
        </row>
        <row r="27531">
          <cell r="A27531" t="str">
            <v>Data Analyst</v>
          </cell>
          <cell r="H27531">
            <v>44994.251956018517</v>
          </cell>
        </row>
        <row r="27532">
          <cell r="A27532" t="str">
            <v>Senior Data Scientist</v>
          </cell>
          <cell r="H27532">
            <v>44988.377569444441</v>
          </cell>
        </row>
        <row r="27533">
          <cell r="A27533" t="str">
            <v>Senior Data Engineer</v>
          </cell>
          <cell r="H27533">
            <v>45058.503634259258</v>
          </cell>
        </row>
        <row r="27534">
          <cell r="A27534" t="str">
            <v>Data Analyst</v>
          </cell>
          <cell r="H27534">
            <v>45165.000393518523</v>
          </cell>
        </row>
        <row r="27535">
          <cell r="A27535" t="str">
            <v>Data Scientist</v>
          </cell>
          <cell r="H27535">
            <v>45050.629363425927</v>
          </cell>
        </row>
        <row r="27536">
          <cell r="A27536" t="str">
            <v>Data Analyst</v>
          </cell>
          <cell r="H27536">
            <v>45158.250462962962</v>
          </cell>
        </row>
        <row r="27537">
          <cell r="A27537" t="str">
            <v>Senior Data Analyst</v>
          </cell>
          <cell r="H27537">
            <v>44973.292175925933</v>
          </cell>
        </row>
        <row r="27538">
          <cell r="A27538" t="str">
            <v>Data Analyst</v>
          </cell>
          <cell r="H27538">
            <v>45170.584618055553</v>
          </cell>
        </row>
        <row r="27539">
          <cell r="A27539" t="str">
            <v>Data Analyst</v>
          </cell>
          <cell r="H27539">
            <v>44977.833506944437</v>
          </cell>
        </row>
        <row r="27540">
          <cell r="A27540" t="str">
            <v>Data Scientist</v>
          </cell>
          <cell r="H27540">
            <v>44942.430717592593</v>
          </cell>
        </row>
        <row r="27541">
          <cell r="A27541" t="str">
            <v>Data Scientist</v>
          </cell>
          <cell r="H27541">
            <v>45163.254965277767</v>
          </cell>
        </row>
        <row r="27542">
          <cell r="A27542" t="str">
            <v>Data Analyst</v>
          </cell>
          <cell r="H27542">
            <v>45273.875775462962</v>
          </cell>
        </row>
        <row r="27543">
          <cell r="A27543" t="str">
            <v>Senior Data Engineer</v>
          </cell>
          <cell r="H27543">
            <v>45065.045659722222</v>
          </cell>
        </row>
        <row r="27544">
          <cell r="A27544" t="str">
            <v>Data Analyst</v>
          </cell>
          <cell r="H27544">
            <v>44937.958819444437</v>
          </cell>
        </row>
        <row r="27545">
          <cell r="A27545" t="str">
            <v>Data Analyst</v>
          </cell>
          <cell r="H27545">
            <v>45283.458298611113</v>
          </cell>
        </row>
        <row r="27546">
          <cell r="A27546" t="str">
            <v>Data Scientist</v>
          </cell>
          <cell r="H27546">
            <v>45242.292094907411</v>
          </cell>
        </row>
        <row r="27547">
          <cell r="A27547" t="str">
            <v>Data Scientist</v>
          </cell>
          <cell r="H27547">
            <v>45289.709583333337</v>
          </cell>
        </row>
        <row r="27548">
          <cell r="A27548" t="str">
            <v>Machine Learning Engineer</v>
          </cell>
          <cell r="H27548">
            <v>45003.478726851848</v>
          </cell>
        </row>
        <row r="27549">
          <cell r="A27549" t="str">
            <v>Data Scientist</v>
          </cell>
          <cell r="H27549">
            <v>44960.879108796304</v>
          </cell>
        </row>
        <row r="27550">
          <cell r="A27550" t="str">
            <v>Data Analyst</v>
          </cell>
          <cell r="H27550">
            <v>45151.000659722216</v>
          </cell>
        </row>
        <row r="27551">
          <cell r="A27551" t="str">
            <v>Data Analyst</v>
          </cell>
          <cell r="H27551">
            <v>45047.751817129632</v>
          </cell>
        </row>
        <row r="27552">
          <cell r="A27552" t="str">
            <v>Data Scientist</v>
          </cell>
          <cell r="H27552">
            <v>45172.501828703702</v>
          </cell>
        </row>
        <row r="27553">
          <cell r="A27553" t="str">
            <v>Data Engineer</v>
          </cell>
          <cell r="H27553">
            <v>45089.976944444446</v>
          </cell>
        </row>
        <row r="27554">
          <cell r="A27554" t="str">
            <v>Data Analyst</v>
          </cell>
          <cell r="H27554">
            <v>44931.83326388889</v>
          </cell>
        </row>
        <row r="27555">
          <cell r="A27555" t="str">
            <v>Data Analyst</v>
          </cell>
          <cell r="H27555">
            <v>45020.694351851853</v>
          </cell>
        </row>
        <row r="27556">
          <cell r="A27556" t="str">
            <v>Data Analyst</v>
          </cell>
          <cell r="H27556">
            <v>45128.999120370368</v>
          </cell>
        </row>
        <row r="27557">
          <cell r="A27557" t="str">
            <v>Data Scientist</v>
          </cell>
          <cell r="H27557">
            <v>45163.710879629631</v>
          </cell>
        </row>
        <row r="27558">
          <cell r="A27558" t="str">
            <v>Data Analyst</v>
          </cell>
          <cell r="H27558">
            <v>45232.334780092591</v>
          </cell>
        </row>
        <row r="27559">
          <cell r="A27559" t="str">
            <v>Business Analyst</v>
          </cell>
          <cell r="H27559">
            <v>45233.189976851849</v>
          </cell>
        </row>
        <row r="27560">
          <cell r="A27560" t="str">
            <v>Senior Data Analyst</v>
          </cell>
          <cell r="H27560">
            <v>45166.791689814818</v>
          </cell>
        </row>
        <row r="27561">
          <cell r="A27561" t="str">
            <v>Data Engineer</v>
          </cell>
          <cell r="H27561">
            <v>45237.669016203698</v>
          </cell>
        </row>
        <row r="27562">
          <cell r="A27562" t="str">
            <v>Data Analyst</v>
          </cell>
          <cell r="H27562">
            <v>45257.250393518523</v>
          </cell>
        </row>
        <row r="27563">
          <cell r="A27563" t="str">
            <v>Data Analyst</v>
          </cell>
          <cell r="H27563">
            <v>45225.750104166669</v>
          </cell>
        </row>
        <row r="27564">
          <cell r="A27564" t="str">
            <v>Data Engineer</v>
          </cell>
          <cell r="H27564">
            <v>45024.295127314806</v>
          </cell>
        </row>
        <row r="27565">
          <cell r="A27565" t="str">
            <v>Machine Learning Engineer</v>
          </cell>
          <cell r="H27565">
            <v>45141.292280092603</v>
          </cell>
        </row>
        <row r="27566">
          <cell r="A27566" t="str">
            <v>Data Analyst</v>
          </cell>
          <cell r="H27566">
            <v>45154.251597222217</v>
          </cell>
        </row>
        <row r="27567">
          <cell r="A27567" t="str">
            <v>Data Analyst</v>
          </cell>
          <cell r="H27567">
            <v>44984.709247685183</v>
          </cell>
        </row>
        <row r="27568">
          <cell r="A27568" t="str">
            <v>Data Analyst</v>
          </cell>
          <cell r="H27568">
            <v>44928.917696759258</v>
          </cell>
        </row>
        <row r="27569">
          <cell r="A27569" t="str">
            <v>Data Analyst</v>
          </cell>
          <cell r="H27569">
            <v>45095.667881944442</v>
          </cell>
        </row>
        <row r="27570">
          <cell r="A27570" t="str">
            <v>Data Analyst</v>
          </cell>
          <cell r="H27570">
            <v>44946.875451388893</v>
          </cell>
        </row>
        <row r="27571">
          <cell r="A27571" t="str">
            <v>Data Analyst</v>
          </cell>
          <cell r="H27571">
            <v>45055.625162037039</v>
          </cell>
        </row>
        <row r="27572">
          <cell r="A27572" t="str">
            <v>Data Engineer</v>
          </cell>
          <cell r="H27572">
            <v>45026.799074074072</v>
          </cell>
        </row>
        <row r="27573">
          <cell r="A27573" t="str">
            <v>Data Analyst</v>
          </cell>
          <cell r="H27573">
            <v>45280.000509259262</v>
          </cell>
        </row>
        <row r="27574">
          <cell r="A27574" t="str">
            <v>Data Scientist</v>
          </cell>
          <cell r="H27574">
            <v>45091.502002314817</v>
          </cell>
        </row>
        <row r="27575">
          <cell r="A27575" t="str">
            <v>Data Scientist</v>
          </cell>
          <cell r="H27575">
            <v>45266.501319444447</v>
          </cell>
        </row>
        <row r="27576">
          <cell r="A27576" t="str">
            <v>Data Scientist</v>
          </cell>
          <cell r="H27576">
            <v>45205.960023148153</v>
          </cell>
        </row>
        <row r="27577">
          <cell r="A27577" t="str">
            <v>Data Analyst</v>
          </cell>
          <cell r="H27577">
            <v>44994.376342592594</v>
          </cell>
        </row>
        <row r="27578">
          <cell r="A27578" t="str">
            <v>Data Analyst</v>
          </cell>
          <cell r="H27578">
            <v>44966.643159722233</v>
          </cell>
        </row>
        <row r="27579">
          <cell r="A27579" t="str">
            <v>Senior Data Engineer</v>
          </cell>
          <cell r="H27579">
            <v>45093.44017361111</v>
          </cell>
        </row>
        <row r="27580">
          <cell r="A27580" t="str">
            <v>Data Scientist</v>
          </cell>
          <cell r="H27580">
            <v>45208.945219907408</v>
          </cell>
        </row>
        <row r="27581">
          <cell r="A27581" t="str">
            <v>Data Analyst</v>
          </cell>
          <cell r="H27581">
            <v>45073.848634259259</v>
          </cell>
        </row>
        <row r="27582">
          <cell r="A27582" t="str">
            <v>Data Engineer</v>
          </cell>
          <cell r="H27582">
            <v>44979.322071759263</v>
          </cell>
        </row>
        <row r="27583">
          <cell r="A27583" t="str">
            <v>Data Scientist</v>
          </cell>
          <cell r="H27583">
            <v>45154.841458333343</v>
          </cell>
        </row>
        <row r="27584">
          <cell r="A27584" t="str">
            <v>Senior Data Analyst</v>
          </cell>
          <cell r="H27584">
            <v>45119.342928240738</v>
          </cell>
        </row>
        <row r="27585">
          <cell r="A27585" t="str">
            <v>Data Analyst</v>
          </cell>
          <cell r="H27585">
            <v>45197.959317129629</v>
          </cell>
        </row>
        <row r="27586">
          <cell r="A27586" t="str">
            <v>Data Analyst</v>
          </cell>
          <cell r="H27586">
            <v>44992.709710648152</v>
          </cell>
        </row>
        <row r="27587">
          <cell r="A27587" t="str">
            <v>Senior Data Scientist</v>
          </cell>
          <cell r="H27587">
            <v>45063.708622685182</v>
          </cell>
        </row>
        <row r="27588">
          <cell r="A27588" t="str">
            <v>Data Scientist</v>
          </cell>
          <cell r="H27588">
            <v>44965.461759259262</v>
          </cell>
        </row>
        <row r="27589">
          <cell r="A27589" t="str">
            <v>Data Scientist</v>
          </cell>
          <cell r="H27589">
            <v>45272.597256944442</v>
          </cell>
        </row>
        <row r="27590">
          <cell r="A27590" t="str">
            <v>Senior Data Scientist</v>
          </cell>
          <cell r="H27590">
            <v>45170.30804398148</v>
          </cell>
        </row>
        <row r="27591">
          <cell r="A27591" t="str">
            <v>Data Analyst</v>
          </cell>
          <cell r="H27591">
            <v>45245.960509259261</v>
          </cell>
        </row>
        <row r="27592">
          <cell r="A27592" t="str">
            <v>Data Analyst</v>
          </cell>
          <cell r="H27592">
            <v>44939.763831018521</v>
          </cell>
        </row>
        <row r="27593">
          <cell r="A27593" t="str">
            <v>Data Scientist</v>
          </cell>
          <cell r="H27593">
            <v>45184.626643518517</v>
          </cell>
        </row>
        <row r="27594">
          <cell r="A27594" t="str">
            <v>Senior Data Scientist</v>
          </cell>
          <cell r="H27594">
            <v>45287.733472222222</v>
          </cell>
        </row>
        <row r="27595">
          <cell r="A27595" t="str">
            <v>Business Analyst</v>
          </cell>
          <cell r="H27595">
            <v>45278.335150462961</v>
          </cell>
        </row>
        <row r="27596">
          <cell r="A27596" t="str">
            <v>Data Scientist</v>
          </cell>
          <cell r="H27596">
            <v>45217.836712962962</v>
          </cell>
        </row>
        <row r="27597">
          <cell r="A27597" t="str">
            <v>Senior Data Analyst</v>
          </cell>
          <cell r="H27597">
            <v>44929.895798611113</v>
          </cell>
        </row>
        <row r="27598">
          <cell r="A27598" t="str">
            <v>Data Scientist</v>
          </cell>
          <cell r="H27598">
            <v>45071.445069444453</v>
          </cell>
        </row>
        <row r="27599">
          <cell r="A27599" t="str">
            <v>Data Scientist</v>
          </cell>
          <cell r="H27599">
            <v>45016.50403935185</v>
          </cell>
        </row>
        <row r="27600">
          <cell r="A27600" t="str">
            <v>Machine Learning Engineer</v>
          </cell>
          <cell r="H27600">
            <v>44952.503750000003</v>
          </cell>
        </row>
        <row r="27601">
          <cell r="A27601" t="str">
            <v>Data Analyst</v>
          </cell>
          <cell r="H27601">
            <v>45104.958379629628</v>
          </cell>
        </row>
        <row r="27602">
          <cell r="A27602" t="str">
            <v>Machine Learning Engineer</v>
          </cell>
          <cell r="H27602">
            <v>45071.752152777779</v>
          </cell>
        </row>
        <row r="27603">
          <cell r="A27603" t="str">
            <v>Data Engineer</v>
          </cell>
          <cell r="H27603">
            <v>45103.922233796293</v>
          </cell>
        </row>
        <row r="27604">
          <cell r="A27604" t="str">
            <v>Data Analyst</v>
          </cell>
          <cell r="H27604">
            <v>44949.002141203702</v>
          </cell>
        </row>
        <row r="27605">
          <cell r="A27605" t="str">
            <v>Data Analyst</v>
          </cell>
          <cell r="H27605">
            <v>45219.54184027778</v>
          </cell>
        </row>
        <row r="27606">
          <cell r="A27606" t="str">
            <v>Software Engineer</v>
          </cell>
          <cell r="H27606">
            <v>45219.010150462957</v>
          </cell>
        </row>
        <row r="27607">
          <cell r="A27607" t="str">
            <v>Cloud Engineer</v>
          </cell>
          <cell r="H27607">
            <v>45212.459618055553</v>
          </cell>
        </row>
        <row r="27608">
          <cell r="A27608" t="str">
            <v>Data Scientist</v>
          </cell>
          <cell r="H27608">
            <v>45083.710034722222</v>
          </cell>
        </row>
        <row r="27609">
          <cell r="A27609" t="str">
            <v>Data Analyst</v>
          </cell>
          <cell r="H27609">
            <v>44943.877060185187</v>
          </cell>
        </row>
        <row r="27610">
          <cell r="A27610" t="str">
            <v>Business Analyst</v>
          </cell>
          <cell r="H27610">
            <v>45121.259305555563</v>
          </cell>
        </row>
        <row r="27611">
          <cell r="A27611" t="str">
            <v>Data Analyst</v>
          </cell>
          <cell r="H27611">
            <v>45083.917245370372</v>
          </cell>
        </row>
        <row r="27612">
          <cell r="A27612" t="str">
            <v>Data Scientist</v>
          </cell>
          <cell r="H27612">
            <v>45079.543865740743</v>
          </cell>
        </row>
        <row r="27613">
          <cell r="A27613" t="str">
            <v>Data Analyst</v>
          </cell>
          <cell r="H27613">
            <v>45244.845196759263</v>
          </cell>
        </row>
        <row r="27614">
          <cell r="A27614" t="str">
            <v>Data Analyst</v>
          </cell>
          <cell r="H27614">
            <v>44957.792395833327</v>
          </cell>
        </row>
        <row r="27615">
          <cell r="A27615" t="str">
            <v>Data Analyst</v>
          </cell>
          <cell r="H27615">
            <v>44995.292650462958</v>
          </cell>
        </row>
        <row r="27616">
          <cell r="A27616" t="str">
            <v>Data Scientist</v>
          </cell>
          <cell r="H27616">
            <v>45272.288518518522</v>
          </cell>
        </row>
        <row r="27617">
          <cell r="A27617" t="str">
            <v>Data Analyst</v>
          </cell>
          <cell r="H27617">
            <v>44971.500243055547</v>
          </cell>
        </row>
        <row r="27618">
          <cell r="A27618" t="str">
            <v>Data Analyst</v>
          </cell>
          <cell r="H27618">
            <v>45049.501620370371</v>
          </cell>
        </row>
        <row r="27619">
          <cell r="A27619" t="str">
            <v>Data Scientist</v>
          </cell>
          <cell r="H27619">
            <v>45248.376527777778</v>
          </cell>
        </row>
        <row r="27620">
          <cell r="A27620" t="str">
            <v>Data Engineer</v>
          </cell>
          <cell r="H27620">
            <v>44993.762233796297</v>
          </cell>
        </row>
        <row r="27621">
          <cell r="A27621" t="str">
            <v>Business Analyst</v>
          </cell>
          <cell r="H27621">
            <v>45238.348657407398</v>
          </cell>
        </row>
        <row r="27622">
          <cell r="A27622" t="str">
            <v>Senior Data Analyst</v>
          </cell>
          <cell r="H27622">
            <v>45072.667280092603</v>
          </cell>
        </row>
        <row r="27623">
          <cell r="A27623" t="str">
            <v>Data Scientist</v>
          </cell>
          <cell r="H27623">
            <v>44986.464999999997</v>
          </cell>
        </row>
        <row r="27624">
          <cell r="A27624" t="str">
            <v>Data Scientist</v>
          </cell>
          <cell r="H27624">
            <v>45150.835312499999</v>
          </cell>
        </row>
        <row r="27625">
          <cell r="A27625" t="str">
            <v>Data Analyst</v>
          </cell>
          <cell r="H27625">
            <v>45056.458518518521</v>
          </cell>
        </row>
        <row r="27626">
          <cell r="A27626" t="str">
            <v>Data Scientist</v>
          </cell>
          <cell r="H27626">
            <v>45151.292997685188</v>
          </cell>
        </row>
        <row r="27627">
          <cell r="A27627" t="str">
            <v>Senior Data Engineer</v>
          </cell>
          <cell r="H27627">
            <v>45002.586354166669</v>
          </cell>
        </row>
        <row r="27628">
          <cell r="A27628" t="str">
            <v>Business Analyst</v>
          </cell>
          <cell r="H27628">
            <v>44964.489560185182</v>
          </cell>
        </row>
        <row r="27629">
          <cell r="A27629" t="str">
            <v>Data Scientist</v>
          </cell>
          <cell r="H27629">
            <v>45059.681527777779</v>
          </cell>
        </row>
        <row r="27630">
          <cell r="A27630" t="str">
            <v>Data Analyst</v>
          </cell>
          <cell r="H27630">
            <v>44945.625509259262</v>
          </cell>
        </row>
        <row r="27631">
          <cell r="A27631" t="str">
            <v>Data Analyst</v>
          </cell>
          <cell r="H27631">
            <v>45216.778622685182</v>
          </cell>
        </row>
        <row r="27632">
          <cell r="A27632" t="str">
            <v>Data Analyst</v>
          </cell>
          <cell r="H27632">
            <v>45223.083738425928</v>
          </cell>
        </row>
        <row r="27633">
          <cell r="A27633" t="str">
            <v>Data Scientist</v>
          </cell>
          <cell r="H27633">
            <v>45231.585277777784</v>
          </cell>
        </row>
        <row r="27634">
          <cell r="A27634" t="str">
            <v>Data Analyst</v>
          </cell>
          <cell r="H27634">
            <v>45020.543055555558</v>
          </cell>
        </row>
        <row r="27635">
          <cell r="A27635" t="str">
            <v>Data Scientist</v>
          </cell>
          <cell r="H27635">
            <v>45124.672083333331</v>
          </cell>
        </row>
        <row r="27636">
          <cell r="A27636" t="str">
            <v>Data Analyst</v>
          </cell>
          <cell r="H27636">
            <v>44949.543692129628</v>
          </cell>
        </row>
        <row r="27637">
          <cell r="A27637" t="str">
            <v>Data Scientist</v>
          </cell>
          <cell r="H27637">
            <v>44994.712430555563</v>
          </cell>
        </row>
        <row r="27638">
          <cell r="A27638" t="str">
            <v>Data Engineer</v>
          </cell>
          <cell r="H27638">
            <v>45104.782962962963</v>
          </cell>
        </row>
        <row r="27639">
          <cell r="A27639" t="str">
            <v>Data Scientist</v>
          </cell>
          <cell r="H27639">
            <v>44951.860763888893</v>
          </cell>
        </row>
        <row r="27640">
          <cell r="A27640" t="str">
            <v>Business Analyst</v>
          </cell>
          <cell r="H27640">
            <v>45233.834293981483</v>
          </cell>
        </row>
        <row r="27641">
          <cell r="A27641" t="str">
            <v>Data Engineer</v>
          </cell>
          <cell r="H27641">
            <v>45113.796747685177</v>
          </cell>
        </row>
        <row r="27642">
          <cell r="A27642" t="str">
            <v>Data Engineer</v>
          </cell>
          <cell r="H27642">
            <v>44966.257511574076</v>
          </cell>
        </row>
        <row r="27643">
          <cell r="A27643" t="str">
            <v>Data Scientist</v>
          </cell>
          <cell r="H27643">
            <v>45114.932152777779</v>
          </cell>
        </row>
        <row r="27644">
          <cell r="A27644" t="str">
            <v>Data Analyst</v>
          </cell>
          <cell r="H27644">
            <v>45046.000057870369</v>
          </cell>
        </row>
        <row r="27645">
          <cell r="A27645" t="str">
            <v>Data Analyst</v>
          </cell>
          <cell r="H27645">
            <v>45194.041747685187</v>
          </cell>
        </row>
        <row r="27646">
          <cell r="A27646" t="str">
            <v>Data Scientist</v>
          </cell>
          <cell r="H27646">
            <v>45105.726400462961</v>
          </cell>
        </row>
        <row r="27647">
          <cell r="A27647" t="str">
            <v>Data Analyst</v>
          </cell>
          <cell r="H27647">
            <v>45205.001168981478</v>
          </cell>
        </row>
        <row r="27648">
          <cell r="A27648" t="str">
            <v>Senior Data Scientist</v>
          </cell>
          <cell r="H27648">
            <v>45089.626481481479</v>
          </cell>
        </row>
        <row r="27649">
          <cell r="A27649" t="str">
            <v>Data Analyst</v>
          </cell>
          <cell r="H27649">
            <v>45119.86645833333</v>
          </cell>
        </row>
        <row r="27650">
          <cell r="A27650" t="str">
            <v>Data Analyst</v>
          </cell>
          <cell r="H27650">
            <v>45098.503645833327</v>
          </cell>
        </row>
        <row r="27651">
          <cell r="A27651" t="str">
            <v>Senior Data Scientist</v>
          </cell>
          <cell r="H27651">
            <v>44989.357731481483</v>
          </cell>
        </row>
        <row r="27652">
          <cell r="A27652" t="str">
            <v>Data Analyst</v>
          </cell>
          <cell r="H27652">
            <v>45274.375810185193</v>
          </cell>
        </row>
        <row r="27653">
          <cell r="A27653" t="str">
            <v>Cloud Engineer</v>
          </cell>
          <cell r="H27653">
            <v>45072.278865740736</v>
          </cell>
        </row>
        <row r="27654">
          <cell r="A27654" t="str">
            <v>Data Analyst</v>
          </cell>
          <cell r="H27654">
            <v>45218.792199074072</v>
          </cell>
        </row>
        <row r="27655">
          <cell r="A27655" t="str">
            <v>Data Engineer</v>
          </cell>
          <cell r="H27655">
            <v>45121.250775462962</v>
          </cell>
        </row>
        <row r="27656">
          <cell r="A27656" t="str">
            <v>Data Analyst</v>
          </cell>
          <cell r="H27656">
            <v>45156.875810185193</v>
          </cell>
        </row>
        <row r="27657">
          <cell r="A27657" t="str">
            <v>Business Analyst</v>
          </cell>
          <cell r="H27657">
            <v>44941.791875000003</v>
          </cell>
        </row>
        <row r="27658">
          <cell r="A27658" t="str">
            <v>Data Engineer</v>
          </cell>
          <cell r="H27658">
            <v>45168.62605324074</v>
          </cell>
        </row>
        <row r="27659">
          <cell r="A27659" t="str">
            <v>Data Scientist</v>
          </cell>
          <cell r="H27659">
            <v>44937.253587962958</v>
          </cell>
        </row>
        <row r="27660">
          <cell r="A27660" t="str">
            <v>Data Analyst</v>
          </cell>
          <cell r="H27660">
            <v>45132.559745370367</v>
          </cell>
        </row>
        <row r="27661">
          <cell r="A27661" t="str">
            <v>Business Analyst</v>
          </cell>
          <cell r="H27661">
            <v>45127.667615740742</v>
          </cell>
        </row>
        <row r="27662">
          <cell r="A27662" t="str">
            <v>Data Engineer</v>
          </cell>
          <cell r="H27662">
            <v>45036.250902777778</v>
          </cell>
        </row>
        <row r="27663">
          <cell r="A27663" t="str">
            <v>Data Scientist</v>
          </cell>
          <cell r="H27663">
            <v>45146.46025462963</v>
          </cell>
        </row>
        <row r="27664">
          <cell r="A27664" t="str">
            <v>Data Scientist</v>
          </cell>
          <cell r="H27664">
            <v>45131.316817129627</v>
          </cell>
        </row>
        <row r="27665">
          <cell r="A27665" t="str">
            <v>Data Scientist</v>
          </cell>
          <cell r="H27665">
            <v>45211.83630787037</v>
          </cell>
        </row>
        <row r="27666">
          <cell r="A27666" t="str">
            <v>Data Analyst</v>
          </cell>
          <cell r="H27666">
            <v>45072.769421296303</v>
          </cell>
        </row>
        <row r="27667">
          <cell r="A27667" t="str">
            <v>Data Scientist</v>
          </cell>
          <cell r="H27667">
            <v>45246.944490740738</v>
          </cell>
        </row>
        <row r="27668">
          <cell r="A27668" t="str">
            <v>Business Analyst</v>
          </cell>
          <cell r="H27668">
            <v>45015.543599537043</v>
          </cell>
        </row>
        <row r="27669">
          <cell r="A27669" t="str">
            <v>Data Analyst</v>
          </cell>
          <cell r="H27669">
            <v>45009.583564814813</v>
          </cell>
        </row>
        <row r="27670">
          <cell r="A27670" t="str">
            <v>Data Scientist</v>
          </cell>
          <cell r="H27670">
            <v>45063.418912037043</v>
          </cell>
        </row>
        <row r="27671">
          <cell r="A27671" t="str">
            <v>Data Engineer</v>
          </cell>
          <cell r="H27671">
            <v>44994.542604166672</v>
          </cell>
        </row>
        <row r="27672">
          <cell r="A27672" t="str">
            <v>Senior Data Scientist</v>
          </cell>
          <cell r="H27672">
            <v>45201.808449074073</v>
          </cell>
        </row>
        <row r="27673">
          <cell r="A27673" t="str">
            <v>Data Engineer</v>
          </cell>
          <cell r="H27673">
            <v>45034.260393518518</v>
          </cell>
        </row>
        <row r="27674">
          <cell r="A27674" t="str">
            <v>Data Scientist</v>
          </cell>
          <cell r="H27674">
            <v>45146.461030092592</v>
          </cell>
        </row>
        <row r="27675">
          <cell r="A27675" t="str">
            <v>Data Analyst</v>
          </cell>
          <cell r="H27675">
            <v>45061.000416666669</v>
          </cell>
        </row>
        <row r="27676">
          <cell r="A27676" t="str">
            <v>Senior Data Scientist</v>
          </cell>
          <cell r="H27676">
            <v>45164.377465277779</v>
          </cell>
        </row>
        <row r="27677">
          <cell r="A27677" t="str">
            <v>Data Engineer</v>
          </cell>
          <cell r="H27677">
            <v>44992.709062499998</v>
          </cell>
        </row>
        <row r="27678">
          <cell r="A27678" t="str">
            <v>Cloud Engineer</v>
          </cell>
          <cell r="H27678">
            <v>44942.916724537034</v>
          </cell>
        </row>
        <row r="27679">
          <cell r="A27679" t="str">
            <v>Data Scientist</v>
          </cell>
          <cell r="H27679">
            <v>45071.986840277779</v>
          </cell>
        </row>
        <row r="27680">
          <cell r="A27680" t="str">
            <v>Senior Data Scientist</v>
          </cell>
          <cell r="H27680">
            <v>45055.879791666674</v>
          </cell>
        </row>
        <row r="27681">
          <cell r="A27681" t="str">
            <v>Data Engineer</v>
          </cell>
          <cell r="H27681">
            <v>45183.921388888892</v>
          </cell>
        </row>
        <row r="27682">
          <cell r="A27682" t="str">
            <v>Data Analyst</v>
          </cell>
          <cell r="H27682">
            <v>44953.058263888888</v>
          </cell>
        </row>
        <row r="27683">
          <cell r="A27683" t="str">
            <v>Data Analyst</v>
          </cell>
          <cell r="H27683">
            <v>45161.58357638889</v>
          </cell>
        </row>
        <row r="27684">
          <cell r="A27684" t="str">
            <v>Data Analyst</v>
          </cell>
          <cell r="H27684">
            <v>44952.002789351849</v>
          </cell>
        </row>
        <row r="27685">
          <cell r="A27685" t="str">
            <v>Business Analyst</v>
          </cell>
          <cell r="H27685">
            <v>44962.518807870372</v>
          </cell>
        </row>
        <row r="27686">
          <cell r="A27686" t="str">
            <v>Senior Data Engineer</v>
          </cell>
          <cell r="H27686">
            <v>44974.258460648147</v>
          </cell>
        </row>
        <row r="27687">
          <cell r="A27687" t="str">
            <v>Senior Data Engineer</v>
          </cell>
          <cell r="H27687">
            <v>45056.930844907409</v>
          </cell>
        </row>
        <row r="27688">
          <cell r="A27688" t="str">
            <v>Senior Data Analyst</v>
          </cell>
          <cell r="H27688">
            <v>44935.666678240741</v>
          </cell>
        </row>
        <row r="27689">
          <cell r="A27689" t="str">
            <v>Data Scientist</v>
          </cell>
          <cell r="H27689">
            <v>45229.371631944443</v>
          </cell>
        </row>
        <row r="27690">
          <cell r="A27690" t="str">
            <v>Software Engineer</v>
          </cell>
          <cell r="H27690">
            <v>45113.765416666669</v>
          </cell>
        </row>
        <row r="27691">
          <cell r="A27691" t="str">
            <v>Data Scientist</v>
          </cell>
          <cell r="H27691">
            <v>45083.024837962963</v>
          </cell>
        </row>
        <row r="27692">
          <cell r="A27692" t="str">
            <v>Data Scientist</v>
          </cell>
          <cell r="H27692">
            <v>45170.597754629627</v>
          </cell>
        </row>
        <row r="27693">
          <cell r="A27693" t="str">
            <v>Data Analyst</v>
          </cell>
          <cell r="H27693">
            <v>45254.33357638889</v>
          </cell>
        </row>
        <row r="27694">
          <cell r="A27694" t="str">
            <v>Data Scientist</v>
          </cell>
          <cell r="H27694">
            <v>45289.584583333337</v>
          </cell>
        </row>
        <row r="27695">
          <cell r="A27695" t="str">
            <v>Data Analyst</v>
          </cell>
          <cell r="H27695">
            <v>44968.291759259257</v>
          </cell>
        </row>
        <row r="27696">
          <cell r="A27696" t="str">
            <v>Data Scientist</v>
          </cell>
          <cell r="H27696">
            <v>45118.712824074071</v>
          </cell>
        </row>
        <row r="27697">
          <cell r="A27697" t="str">
            <v>Data Scientist</v>
          </cell>
          <cell r="H27697">
            <v>45281.834803240738</v>
          </cell>
        </row>
        <row r="27698">
          <cell r="A27698" t="str">
            <v>Data Analyst</v>
          </cell>
          <cell r="H27698">
            <v>45133.083611111113</v>
          </cell>
        </row>
        <row r="27699">
          <cell r="A27699" t="str">
            <v>Data Analyst</v>
          </cell>
          <cell r="H27699">
            <v>45167.671157407407</v>
          </cell>
        </row>
        <row r="27700">
          <cell r="A27700" t="str">
            <v>Data Scientist</v>
          </cell>
          <cell r="H27700">
            <v>45127.416446759264</v>
          </cell>
        </row>
        <row r="27701">
          <cell r="A27701" t="str">
            <v>Data Scientist</v>
          </cell>
          <cell r="H27701">
            <v>44945.306469907409</v>
          </cell>
        </row>
        <row r="27702">
          <cell r="A27702" t="str">
            <v>Senior Data Engineer</v>
          </cell>
          <cell r="H27702">
            <v>45103.709166666667</v>
          </cell>
        </row>
        <row r="27703">
          <cell r="A27703" t="str">
            <v>Business Analyst</v>
          </cell>
          <cell r="H27703">
            <v>45034.460405092592</v>
          </cell>
        </row>
        <row r="27704">
          <cell r="A27704" t="str">
            <v>Data Scientist</v>
          </cell>
          <cell r="H27704">
            <v>45071.668240740742</v>
          </cell>
        </row>
        <row r="27705">
          <cell r="A27705" t="str">
            <v>Data Analyst</v>
          </cell>
          <cell r="H27705">
            <v>45154.459710648152</v>
          </cell>
        </row>
        <row r="27706">
          <cell r="A27706" t="str">
            <v>Data Engineer</v>
          </cell>
          <cell r="H27706">
            <v>45169.251574074071</v>
          </cell>
        </row>
        <row r="27707">
          <cell r="A27707" t="str">
            <v>Software Engineer</v>
          </cell>
          <cell r="H27707">
            <v>45156.501979166656</v>
          </cell>
        </row>
        <row r="27708">
          <cell r="A27708" t="str">
            <v>Data Analyst</v>
          </cell>
          <cell r="H27708">
            <v>45165.416747685187</v>
          </cell>
        </row>
        <row r="27709">
          <cell r="A27709" t="str">
            <v>Data Analyst</v>
          </cell>
          <cell r="H27709">
            <v>45216.276493055557</v>
          </cell>
        </row>
        <row r="27710">
          <cell r="A27710" t="str">
            <v>Data Scientist</v>
          </cell>
          <cell r="H27710">
            <v>45046.003483796303</v>
          </cell>
        </row>
        <row r="27711">
          <cell r="A27711" t="str">
            <v>Data Analyst</v>
          </cell>
          <cell r="H27711">
            <v>45106.942071759258</v>
          </cell>
        </row>
        <row r="27712">
          <cell r="A27712" t="str">
            <v>Data Scientist</v>
          </cell>
          <cell r="H27712">
            <v>45075.308680555558</v>
          </cell>
        </row>
        <row r="27713">
          <cell r="A27713" t="str">
            <v>Data Analyst</v>
          </cell>
          <cell r="H27713">
            <v>45148.875115740739</v>
          </cell>
        </row>
        <row r="27714">
          <cell r="A27714" t="str">
            <v>Data Analyst</v>
          </cell>
          <cell r="H27714">
            <v>45099.584456018521</v>
          </cell>
        </row>
        <row r="27715">
          <cell r="A27715" t="str">
            <v>Data Analyst</v>
          </cell>
          <cell r="H27715">
            <v>45267.000069444453</v>
          </cell>
        </row>
        <row r="27716">
          <cell r="A27716" t="str">
            <v>Software Engineer</v>
          </cell>
          <cell r="H27716">
            <v>45146.62599537037</v>
          </cell>
        </row>
        <row r="27717">
          <cell r="A27717" t="str">
            <v>Data Analyst</v>
          </cell>
          <cell r="H27717">
            <v>44980.645555555559</v>
          </cell>
        </row>
        <row r="27718">
          <cell r="A27718" t="str">
            <v>Data Analyst</v>
          </cell>
          <cell r="H27718">
            <v>45080.750439814823</v>
          </cell>
        </row>
        <row r="27719">
          <cell r="A27719" t="str">
            <v>Data Scientist</v>
          </cell>
          <cell r="H27719">
            <v>45162.254050925927</v>
          </cell>
        </row>
        <row r="27720">
          <cell r="A27720" t="str">
            <v>Business Analyst</v>
          </cell>
          <cell r="H27720">
            <v>45115.500891203701</v>
          </cell>
        </row>
        <row r="27721">
          <cell r="A27721" t="str">
            <v>Data Analyst</v>
          </cell>
          <cell r="H27721">
            <v>44944.657407407409</v>
          </cell>
        </row>
        <row r="27722">
          <cell r="A27722" t="str">
            <v>Senior Data Analyst</v>
          </cell>
          <cell r="H27722">
            <v>45200.793136574073</v>
          </cell>
        </row>
        <row r="27723">
          <cell r="A27723" t="str">
            <v>Data Scientist</v>
          </cell>
          <cell r="H27723">
            <v>44927.00203703704</v>
          </cell>
        </row>
        <row r="27724">
          <cell r="A27724" t="str">
            <v>Data Engineer</v>
          </cell>
          <cell r="H27724">
            <v>45106.801134259258</v>
          </cell>
        </row>
        <row r="27725">
          <cell r="A27725" t="str">
            <v>Data Analyst</v>
          </cell>
          <cell r="H27725">
            <v>44946.985462962963</v>
          </cell>
        </row>
        <row r="27726">
          <cell r="A27726" t="str">
            <v>Data Analyst</v>
          </cell>
          <cell r="H27726">
            <v>45054.751238425917</v>
          </cell>
        </row>
        <row r="27727">
          <cell r="A27727" t="str">
            <v>Data Scientist</v>
          </cell>
          <cell r="H27727">
            <v>45092.306342592587</v>
          </cell>
        </row>
        <row r="27728">
          <cell r="A27728" t="str">
            <v>Data Scientist</v>
          </cell>
          <cell r="H27728">
            <v>45058.085787037038</v>
          </cell>
        </row>
        <row r="27729">
          <cell r="A27729" t="str">
            <v>Data Analyst</v>
          </cell>
          <cell r="H27729">
            <v>45015.751712962963</v>
          </cell>
        </row>
        <row r="27730">
          <cell r="A27730" t="str">
            <v>Data Analyst</v>
          </cell>
          <cell r="H27730">
            <v>45226.541875000003</v>
          </cell>
        </row>
        <row r="27731">
          <cell r="A27731" t="str">
            <v>Data Scientist</v>
          </cell>
          <cell r="H27731">
            <v>45166.794571759259</v>
          </cell>
        </row>
        <row r="27732">
          <cell r="A27732" t="str">
            <v>Business Analyst</v>
          </cell>
          <cell r="H27732">
            <v>44964.000844907408</v>
          </cell>
        </row>
        <row r="27733">
          <cell r="A27733" t="str">
            <v>Data Analyst</v>
          </cell>
          <cell r="H27733">
            <v>44950.000972222217</v>
          </cell>
        </row>
        <row r="27734">
          <cell r="A27734" t="str">
            <v>Data Analyst</v>
          </cell>
          <cell r="H27734">
            <v>45208.793136574073</v>
          </cell>
        </row>
        <row r="27735">
          <cell r="A27735" t="str">
            <v>Data Scientist</v>
          </cell>
          <cell r="H27735">
            <v>45114.655358796299</v>
          </cell>
        </row>
        <row r="27736">
          <cell r="A27736" t="str">
            <v>Data Analyst</v>
          </cell>
          <cell r="H27736">
            <v>45209.084108796298</v>
          </cell>
        </row>
        <row r="27737">
          <cell r="A27737" t="str">
            <v>Data Scientist</v>
          </cell>
          <cell r="H27737">
            <v>45172.264143518521</v>
          </cell>
        </row>
        <row r="27738">
          <cell r="A27738" t="str">
            <v>Data Analyst</v>
          </cell>
          <cell r="H27738">
            <v>45128.708414351851</v>
          </cell>
        </row>
        <row r="27739">
          <cell r="A27739" t="str">
            <v>Senior Data Analyst</v>
          </cell>
          <cell r="H27739">
            <v>45228.250416666669</v>
          </cell>
        </row>
        <row r="27740">
          <cell r="A27740" t="str">
            <v>Data Analyst</v>
          </cell>
          <cell r="H27740">
            <v>45244.83394675926</v>
          </cell>
        </row>
        <row r="27741">
          <cell r="A27741" t="str">
            <v>Data Analyst</v>
          </cell>
          <cell r="H27741">
            <v>44971.0002662037</v>
          </cell>
        </row>
        <row r="27742">
          <cell r="A27742" t="str">
            <v>Data Scientist</v>
          </cell>
          <cell r="H27742">
            <v>45239.843888888892</v>
          </cell>
        </row>
        <row r="27743">
          <cell r="A27743" t="str">
            <v>Data Scientist</v>
          </cell>
          <cell r="H27743">
            <v>45006.930613425917</v>
          </cell>
        </row>
        <row r="27744">
          <cell r="A27744" t="str">
            <v>Data Scientist</v>
          </cell>
          <cell r="H27744">
            <v>44963.545092592591</v>
          </cell>
        </row>
        <row r="27745">
          <cell r="A27745" t="str">
            <v>Business Analyst</v>
          </cell>
          <cell r="H27745">
            <v>45213.010231481479</v>
          </cell>
        </row>
        <row r="27746">
          <cell r="A27746" t="str">
            <v>Data Scientist</v>
          </cell>
          <cell r="H27746">
            <v>45120.376446759263</v>
          </cell>
        </row>
        <row r="27747">
          <cell r="A27747" t="str">
            <v>Data Analyst</v>
          </cell>
          <cell r="H27747">
            <v>45282.667708333327</v>
          </cell>
        </row>
        <row r="27748">
          <cell r="A27748" t="str">
            <v>Data Scientist</v>
          </cell>
          <cell r="H27748">
            <v>45014.175509259258</v>
          </cell>
        </row>
        <row r="27749">
          <cell r="A27749" t="str">
            <v>Data Analyst</v>
          </cell>
          <cell r="H27749">
            <v>45243.292847222219</v>
          </cell>
        </row>
        <row r="27750">
          <cell r="A27750" t="str">
            <v>Data Scientist</v>
          </cell>
          <cell r="H27750">
            <v>44966.054236111107</v>
          </cell>
        </row>
        <row r="27751">
          <cell r="A27751" t="str">
            <v>Senior Data Engineer</v>
          </cell>
          <cell r="H27751">
            <v>45033.838379629633</v>
          </cell>
        </row>
        <row r="27752">
          <cell r="A27752" t="str">
            <v>Senior Data Analyst</v>
          </cell>
          <cell r="H27752">
            <v>44984.401284722233</v>
          </cell>
        </row>
        <row r="27753">
          <cell r="A27753" t="str">
            <v>Data Scientist</v>
          </cell>
          <cell r="H27753">
            <v>45086.419791666667</v>
          </cell>
        </row>
        <row r="27754">
          <cell r="A27754" t="str">
            <v>Data Scientist</v>
          </cell>
          <cell r="H27754">
            <v>45266.680902777778</v>
          </cell>
        </row>
        <row r="27755">
          <cell r="A27755" t="str">
            <v>Data Analyst</v>
          </cell>
          <cell r="H27755">
            <v>45002.750034722223</v>
          </cell>
        </row>
        <row r="27756">
          <cell r="A27756" t="str">
            <v>Senior Data Engineer</v>
          </cell>
          <cell r="H27756">
            <v>45127.53707175926</v>
          </cell>
        </row>
        <row r="27757">
          <cell r="A27757" t="str">
            <v>Data Analyst</v>
          </cell>
          <cell r="H27757">
            <v>44949.001666666663</v>
          </cell>
        </row>
        <row r="27758">
          <cell r="A27758" t="str">
            <v>Data Analyst</v>
          </cell>
          <cell r="H27758">
            <v>45061.959270833337</v>
          </cell>
        </row>
        <row r="27759">
          <cell r="A27759" t="str">
            <v>Data Analyst</v>
          </cell>
          <cell r="H27759">
            <v>44929.979328703703</v>
          </cell>
        </row>
        <row r="27760">
          <cell r="A27760" t="str">
            <v>Data Scientist</v>
          </cell>
          <cell r="H27760">
            <v>45195.471145833333</v>
          </cell>
        </row>
        <row r="27761">
          <cell r="A27761" t="str">
            <v>Data Analyst</v>
          </cell>
          <cell r="H27761">
            <v>44931.918067129627</v>
          </cell>
        </row>
        <row r="27762">
          <cell r="A27762" t="str">
            <v>Data Scientist</v>
          </cell>
          <cell r="H27762">
            <v>45113.801064814812</v>
          </cell>
        </row>
        <row r="27763">
          <cell r="A27763" t="str">
            <v>Data Scientist</v>
          </cell>
          <cell r="H27763">
            <v>45116.29283564815</v>
          </cell>
        </row>
        <row r="27764">
          <cell r="A27764" t="str">
            <v>Data Scientist</v>
          </cell>
          <cell r="H27764">
            <v>44929.982708333337</v>
          </cell>
        </row>
        <row r="27765">
          <cell r="A27765" t="str">
            <v>Senior Data Scientist</v>
          </cell>
          <cell r="H27765">
            <v>45005.421481481477</v>
          </cell>
        </row>
        <row r="27766">
          <cell r="A27766" t="str">
            <v>Data Analyst</v>
          </cell>
          <cell r="H27766">
            <v>45018.54173611111</v>
          </cell>
        </row>
        <row r="27767">
          <cell r="A27767" t="str">
            <v>Data Scientist</v>
          </cell>
          <cell r="H27767">
            <v>45246.668356481481</v>
          </cell>
        </row>
        <row r="27768">
          <cell r="A27768" t="str">
            <v>Data Scientist</v>
          </cell>
          <cell r="H27768">
            <v>45169.838275462957</v>
          </cell>
        </row>
        <row r="27769">
          <cell r="A27769" t="str">
            <v>Data Scientist</v>
          </cell>
          <cell r="H27769">
            <v>45249.876099537039</v>
          </cell>
        </row>
        <row r="27770">
          <cell r="A27770" t="str">
            <v>Senior Data Scientist</v>
          </cell>
          <cell r="H27770">
            <v>45007.791319444441</v>
          </cell>
        </row>
        <row r="27771">
          <cell r="A27771" t="str">
            <v>Data Engineer</v>
          </cell>
          <cell r="H27771">
            <v>44978.690474537027</v>
          </cell>
        </row>
        <row r="27772">
          <cell r="A27772" t="str">
            <v>Data Scientist</v>
          </cell>
          <cell r="H27772">
            <v>45167.7966087963</v>
          </cell>
        </row>
        <row r="27773">
          <cell r="A27773" t="str">
            <v>Senior Data Scientist</v>
          </cell>
          <cell r="H27773">
            <v>45125.751967592587</v>
          </cell>
        </row>
        <row r="27774">
          <cell r="A27774" t="str">
            <v>Software Engineer</v>
          </cell>
          <cell r="H27774">
            <v>45162.486157407409</v>
          </cell>
        </row>
        <row r="27775">
          <cell r="A27775" t="str">
            <v>Data Analyst</v>
          </cell>
          <cell r="H27775">
            <v>45247.708506944437</v>
          </cell>
        </row>
        <row r="27776">
          <cell r="A27776" t="str">
            <v>Data Engineer</v>
          </cell>
          <cell r="H27776">
            <v>45154.007604166669</v>
          </cell>
        </row>
        <row r="27777">
          <cell r="A27777" t="str">
            <v>Data Scientist</v>
          </cell>
          <cell r="H27777">
            <v>45085.415949074071</v>
          </cell>
        </row>
        <row r="27778">
          <cell r="A27778" t="str">
            <v>Data Scientist</v>
          </cell>
          <cell r="H27778">
            <v>44964.460023148153</v>
          </cell>
        </row>
        <row r="27779">
          <cell r="A27779" t="str">
            <v>Data Analyst</v>
          </cell>
          <cell r="H27779">
            <v>44937.749895833331</v>
          </cell>
        </row>
        <row r="27780">
          <cell r="A27780" t="str">
            <v>Data Analyst</v>
          </cell>
          <cell r="H27780">
            <v>45086.874965277777</v>
          </cell>
        </row>
        <row r="27781">
          <cell r="A27781" t="str">
            <v>Data Analyst</v>
          </cell>
          <cell r="H27781">
            <v>45258.626458333332</v>
          </cell>
        </row>
        <row r="27782">
          <cell r="A27782" t="str">
            <v>Data Analyst</v>
          </cell>
          <cell r="H27782">
            <v>45158.371736111112</v>
          </cell>
        </row>
        <row r="27783">
          <cell r="A27783" t="str">
            <v>Data Analyst</v>
          </cell>
          <cell r="H27783">
            <v>45125.990729166668</v>
          </cell>
        </row>
        <row r="27784">
          <cell r="A27784" t="str">
            <v>Data Analyst</v>
          </cell>
          <cell r="H27784">
            <v>45164.833564814813</v>
          </cell>
        </row>
        <row r="27785">
          <cell r="A27785" t="str">
            <v>Data Scientist</v>
          </cell>
          <cell r="H27785">
            <v>45245.752662037034</v>
          </cell>
        </row>
        <row r="27786">
          <cell r="A27786" t="str">
            <v>Data Analyst</v>
          </cell>
          <cell r="H27786">
            <v>45288.432256944441</v>
          </cell>
        </row>
        <row r="27787">
          <cell r="A27787" t="str">
            <v>Business Analyst</v>
          </cell>
          <cell r="H27787">
            <v>45133.504131944443</v>
          </cell>
        </row>
        <row r="27788">
          <cell r="A27788" t="str">
            <v>Data Scientist</v>
          </cell>
          <cell r="H27788">
            <v>45062.986493055563</v>
          </cell>
        </row>
        <row r="27789">
          <cell r="A27789" t="str">
            <v>Data Analyst</v>
          </cell>
          <cell r="H27789">
            <v>44981.625081018523</v>
          </cell>
        </row>
        <row r="27790">
          <cell r="A27790" t="str">
            <v>Data Engineer</v>
          </cell>
          <cell r="H27790">
            <v>45280.044733796298</v>
          </cell>
        </row>
        <row r="27791">
          <cell r="A27791" t="str">
            <v>Data Analyst</v>
          </cell>
          <cell r="H27791">
            <v>45268.386076388888</v>
          </cell>
        </row>
        <row r="27792">
          <cell r="A27792" t="str">
            <v>Data Analyst</v>
          </cell>
          <cell r="H27792">
            <v>45097.292812500003</v>
          </cell>
        </row>
        <row r="27793">
          <cell r="A27793" t="str">
            <v>Data Analyst</v>
          </cell>
          <cell r="H27793">
            <v>45103.708541666667</v>
          </cell>
        </row>
        <row r="27794">
          <cell r="A27794" t="str">
            <v>Data Analyst</v>
          </cell>
          <cell r="H27794">
            <v>45014.835509259261</v>
          </cell>
        </row>
        <row r="27795">
          <cell r="A27795" t="str">
            <v>Data Scientist</v>
          </cell>
          <cell r="H27795">
            <v>45089.335115740738</v>
          </cell>
        </row>
        <row r="27796">
          <cell r="A27796" t="str">
            <v>Senior Data Scientist</v>
          </cell>
          <cell r="H27796">
            <v>45279.293946759259</v>
          </cell>
        </row>
        <row r="27797">
          <cell r="A27797" t="str">
            <v>Data Analyst</v>
          </cell>
          <cell r="H27797">
            <v>45106.710069444453</v>
          </cell>
        </row>
        <row r="27798">
          <cell r="A27798" t="str">
            <v>Data Scientist</v>
          </cell>
          <cell r="H27798">
            <v>45204.710081018522</v>
          </cell>
        </row>
        <row r="27799">
          <cell r="A27799" t="str">
            <v>Data Engineer</v>
          </cell>
          <cell r="H27799">
            <v>45062.756562499999</v>
          </cell>
        </row>
        <row r="27800">
          <cell r="A27800" t="str">
            <v>Data Scientist</v>
          </cell>
          <cell r="H27800">
            <v>44951.669861111113</v>
          </cell>
        </row>
        <row r="27801">
          <cell r="A27801" t="str">
            <v>Machine Learning Engineer</v>
          </cell>
          <cell r="H27801">
            <v>45105.46733796296</v>
          </cell>
        </row>
        <row r="27802">
          <cell r="A27802" t="str">
            <v>Data Engineer</v>
          </cell>
          <cell r="H27802">
            <v>45131.468842592592</v>
          </cell>
        </row>
        <row r="27803">
          <cell r="A27803" t="str">
            <v>Data Analyst</v>
          </cell>
          <cell r="H27803">
            <v>45072.791655092587</v>
          </cell>
        </row>
        <row r="27804">
          <cell r="A27804" t="str">
            <v>Data Analyst</v>
          </cell>
          <cell r="H27804">
            <v>44986.252928240741</v>
          </cell>
        </row>
        <row r="27805">
          <cell r="A27805" t="str">
            <v>Data Analyst</v>
          </cell>
          <cell r="H27805">
            <v>45133.532349537039</v>
          </cell>
        </row>
        <row r="27806">
          <cell r="A27806" t="str">
            <v>Data Scientist</v>
          </cell>
          <cell r="H27806">
            <v>44971.836018518523</v>
          </cell>
        </row>
        <row r="27807">
          <cell r="A27807" t="str">
            <v>Data Analyst</v>
          </cell>
          <cell r="H27807">
            <v>44978.708495370367</v>
          </cell>
        </row>
        <row r="27808">
          <cell r="A27808" t="str">
            <v>Data Engineer</v>
          </cell>
          <cell r="H27808">
            <v>45245.916851851849</v>
          </cell>
        </row>
        <row r="27809">
          <cell r="A27809" t="str">
            <v>Data Scientist</v>
          </cell>
          <cell r="H27809">
            <v>45057.7028125</v>
          </cell>
        </row>
        <row r="27810">
          <cell r="A27810" t="str">
            <v>Senior Data Analyst</v>
          </cell>
          <cell r="H27810">
            <v>45054.793703703697</v>
          </cell>
        </row>
        <row r="27811">
          <cell r="A27811" t="str">
            <v>Data Analyst</v>
          </cell>
          <cell r="H27811">
            <v>45213.084467592591</v>
          </cell>
        </row>
        <row r="27812">
          <cell r="A27812" t="str">
            <v>Data Analyst</v>
          </cell>
          <cell r="H27812">
            <v>45138.76525462963</v>
          </cell>
        </row>
        <row r="27813">
          <cell r="A27813" t="str">
            <v>Data Scientist</v>
          </cell>
          <cell r="H27813">
            <v>44959.251875000002</v>
          </cell>
        </row>
        <row r="27814">
          <cell r="A27814" t="str">
            <v>Data Analyst</v>
          </cell>
          <cell r="H27814">
            <v>45133.781840277778</v>
          </cell>
        </row>
        <row r="27815">
          <cell r="A27815" t="str">
            <v>Data Engineer</v>
          </cell>
          <cell r="H27815">
            <v>45175.007256944453</v>
          </cell>
        </row>
        <row r="27816">
          <cell r="A27816" t="str">
            <v>Data Analyst</v>
          </cell>
          <cell r="H27816">
            <v>45092.291898148149</v>
          </cell>
        </row>
        <row r="27817">
          <cell r="A27817" t="str">
            <v>Data Engineer</v>
          </cell>
          <cell r="H27817">
            <v>45277.147164351853</v>
          </cell>
        </row>
        <row r="27818">
          <cell r="A27818" t="str">
            <v>Business Analyst</v>
          </cell>
          <cell r="H27818">
            <v>45254.583321759259</v>
          </cell>
        </row>
        <row r="27819">
          <cell r="A27819" t="str">
            <v>Senior Data Analyst</v>
          </cell>
          <cell r="H27819">
            <v>44942.000034722223</v>
          </cell>
        </row>
        <row r="27820">
          <cell r="A27820" t="str">
            <v>Senior Data Engineer</v>
          </cell>
          <cell r="H27820">
            <v>45061.745844907397</v>
          </cell>
        </row>
        <row r="27821">
          <cell r="A27821" t="str">
            <v>Data Analyst</v>
          </cell>
          <cell r="H27821">
            <v>44935.833414351851</v>
          </cell>
        </row>
        <row r="27822">
          <cell r="A27822" t="str">
            <v>Data Engineer</v>
          </cell>
          <cell r="H27822">
            <v>44936.91615740741</v>
          </cell>
        </row>
        <row r="27823">
          <cell r="A27823" t="str">
            <v>Data Analyst</v>
          </cell>
          <cell r="H27823">
            <v>45020.712430555563</v>
          </cell>
        </row>
        <row r="27824">
          <cell r="A27824" t="str">
            <v>Data Analyst</v>
          </cell>
          <cell r="H27824">
            <v>45113.750081018523</v>
          </cell>
        </row>
        <row r="27825">
          <cell r="A27825" t="str">
            <v>Senior Data Analyst</v>
          </cell>
          <cell r="H27825">
            <v>45146.708981481483</v>
          </cell>
        </row>
        <row r="27826">
          <cell r="A27826" t="str">
            <v>Data Analyst</v>
          </cell>
          <cell r="H27826">
            <v>45250.833344907413</v>
          </cell>
        </row>
        <row r="27827">
          <cell r="A27827" t="str">
            <v>Data Analyst</v>
          </cell>
          <cell r="H27827">
            <v>45043.467974537038</v>
          </cell>
        </row>
        <row r="27828">
          <cell r="A27828" t="str">
            <v>Data Engineer</v>
          </cell>
          <cell r="H27828">
            <v>45104.779629629629</v>
          </cell>
        </row>
        <row r="27829">
          <cell r="A27829" t="str">
            <v>Data Analyst</v>
          </cell>
          <cell r="H27829">
            <v>45049.584062499998</v>
          </cell>
        </row>
        <row r="27830">
          <cell r="A27830" t="str">
            <v>Data Analyst</v>
          </cell>
          <cell r="H27830">
            <v>45089.583460648151</v>
          </cell>
        </row>
        <row r="27831">
          <cell r="A27831" t="str">
            <v>Data Engineer</v>
          </cell>
          <cell r="H27831">
            <v>45047.607222222221</v>
          </cell>
        </row>
        <row r="27832">
          <cell r="A27832" t="str">
            <v>Data Analyst</v>
          </cell>
          <cell r="H27832">
            <v>45030.750115740739</v>
          </cell>
        </row>
        <row r="27833">
          <cell r="A27833" t="str">
            <v>Data Scientist</v>
          </cell>
          <cell r="H27833">
            <v>44960.336493055547</v>
          </cell>
        </row>
        <row r="27834">
          <cell r="A27834" t="str">
            <v>Data Analyst</v>
          </cell>
          <cell r="H27834">
            <v>44960.793275462973</v>
          </cell>
        </row>
        <row r="27835">
          <cell r="A27835" t="str">
            <v>Senior Data Analyst</v>
          </cell>
          <cell r="H27835">
            <v>45267.668599537043</v>
          </cell>
        </row>
        <row r="27836">
          <cell r="A27836" t="str">
            <v>Data Scientist</v>
          </cell>
          <cell r="H27836">
            <v>45163.25503472222</v>
          </cell>
        </row>
        <row r="27837">
          <cell r="A27837" t="str">
            <v>Data Analyst</v>
          </cell>
          <cell r="H27837">
            <v>45084.709004629629</v>
          </cell>
        </row>
        <row r="27838">
          <cell r="A27838" t="str">
            <v>Data Analyst</v>
          </cell>
          <cell r="H27838">
            <v>45044.635787037027</v>
          </cell>
        </row>
        <row r="27839">
          <cell r="A27839" t="str">
            <v>Data Analyst</v>
          </cell>
          <cell r="H27839">
            <v>44943.895254629628</v>
          </cell>
        </row>
        <row r="27840">
          <cell r="A27840" t="str">
            <v>Senior Data Scientist</v>
          </cell>
          <cell r="H27840">
            <v>45052.294189814813</v>
          </cell>
        </row>
        <row r="27841">
          <cell r="A27841" t="str">
            <v>Cloud Engineer</v>
          </cell>
          <cell r="H27841">
            <v>45280.708958333344</v>
          </cell>
        </row>
        <row r="27842">
          <cell r="A27842" t="str">
            <v>Data Scientist</v>
          </cell>
          <cell r="H27842">
            <v>45085.892222222217</v>
          </cell>
        </row>
        <row r="27843">
          <cell r="A27843" t="str">
            <v>Data Analyst</v>
          </cell>
          <cell r="H27843">
            <v>45127.705925925933</v>
          </cell>
        </row>
        <row r="27844">
          <cell r="A27844" t="str">
            <v>Machine Learning Engineer</v>
          </cell>
          <cell r="H27844">
            <v>44940.889039351852</v>
          </cell>
        </row>
        <row r="27845">
          <cell r="A27845" t="str">
            <v>Data Scientist</v>
          </cell>
          <cell r="H27845">
            <v>44936.778078703697</v>
          </cell>
        </row>
        <row r="27846">
          <cell r="A27846" t="str">
            <v>Data Scientist</v>
          </cell>
          <cell r="H27846">
            <v>45254.376018518517</v>
          </cell>
        </row>
        <row r="27847">
          <cell r="A27847" t="str">
            <v>Business Analyst</v>
          </cell>
          <cell r="H27847">
            <v>45051.481215277781</v>
          </cell>
        </row>
        <row r="27848">
          <cell r="A27848" t="str">
            <v>Software Engineer</v>
          </cell>
          <cell r="H27848">
            <v>45131.918437499997</v>
          </cell>
        </row>
        <row r="27849">
          <cell r="A27849" t="str">
            <v>Data Analyst</v>
          </cell>
          <cell r="H27849">
            <v>44994.251932870371</v>
          </cell>
        </row>
        <row r="27850">
          <cell r="A27850" t="str">
            <v>Data Analyst</v>
          </cell>
          <cell r="H27850">
            <v>45273.625104166669</v>
          </cell>
        </row>
        <row r="27851">
          <cell r="A27851" t="str">
            <v>Machine Learning Engineer</v>
          </cell>
          <cell r="H27851">
            <v>45028.017743055563</v>
          </cell>
        </row>
        <row r="27852">
          <cell r="A27852" t="str">
            <v>Data Analyst</v>
          </cell>
          <cell r="H27852">
            <v>45230.542951388888</v>
          </cell>
        </row>
        <row r="27853">
          <cell r="A27853" t="str">
            <v>Data Analyst</v>
          </cell>
          <cell r="H27853">
            <v>45036.50949074074</v>
          </cell>
        </row>
        <row r="27854">
          <cell r="A27854" t="str">
            <v>Business Analyst</v>
          </cell>
          <cell r="H27854">
            <v>45215.667280092603</v>
          </cell>
        </row>
        <row r="27855">
          <cell r="A27855" t="str">
            <v>Data Analyst</v>
          </cell>
          <cell r="H27855">
            <v>45083.417766203696</v>
          </cell>
        </row>
        <row r="27856">
          <cell r="A27856" t="str">
            <v>Data Scientist</v>
          </cell>
          <cell r="H27856">
            <v>45268.585358796299</v>
          </cell>
        </row>
        <row r="27857">
          <cell r="A27857" t="str">
            <v>Machine Learning Engineer</v>
          </cell>
          <cell r="H27857">
            <v>45089.37709490741</v>
          </cell>
        </row>
        <row r="27858">
          <cell r="A27858" t="str">
            <v>Senior Data Analyst</v>
          </cell>
          <cell r="H27858">
            <v>44974.293287037042</v>
          </cell>
        </row>
        <row r="27859">
          <cell r="A27859" t="str">
            <v>Senior Data Scientist</v>
          </cell>
          <cell r="H27859">
            <v>45077.169733796298</v>
          </cell>
        </row>
        <row r="27860">
          <cell r="A27860" t="str">
            <v>Data Analyst</v>
          </cell>
          <cell r="H27860">
            <v>44957.042025462957</v>
          </cell>
        </row>
        <row r="27861">
          <cell r="A27861" t="str">
            <v>Data Scientist</v>
          </cell>
          <cell r="H27861">
            <v>45208.375057870369</v>
          </cell>
        </row>
        <row r="27862">
          <cell r="A27862" t="str">
            <v>Data Scientist</v>
          </cell>
          <cell r="H27862">
            <v>45216.918912037043</v>
          </cell>
        </row>
        <row r="27863">
          <cell r="A27863" t="str">
            <v>Data Analyst</v>
          </cell>
          <cell r="H27863">
            <v>45113.875775462962</v>
          </cell>
        </row>
        <row r="27864">
          <cell r="A27864" t="str">
            <v>Senior Data Analyst</v>
          </cell>
          <cell r="H27864">
            <v>45055.043391203697</v>
          </cell>
        </row>
        <row r="27865">
          <cell r="A27865" t="str">
            <v>Data Engineer</v>
          </cell>
          <cell r="H27865">
            <v>44937.767812500002</v>
          </cell>
        </row>
        <row r="27866">
          <cell r="A27866" t="str">
            <v>Data Analyst</v>
          </cell>
          <cell r="H27866">
            <v>45166.583553240736</v>
          </cell>
        </row>
        <row r="27867">
          <cell r="A27867" t="str">
            <v>Data Analyst</v>
          </cell>
          <cell r="H27867">
            <v>45097.583379629628</v>
          </cell>
        </row>
        <row r="27868">
          <cell r="A27868" t="str">
            <v>Data Analyst</v>
          </cell>
          <cell r="H27868">
            <v>44932.001597222217</v>
          </cell>
        </row>
        <row r="27869">
          <cell r="A27869" t="str">
            <v>Data Analyst</v>
          </cell>
          <cell r="H27869">
            <v>44981.875949074078</v>
          </cell>
        </row>
        <row r="27870">
          <cell r="A27870" t="str">
            <v>Data Engineer</v>
          </cell>
          <cell r="H27870">
            <v>45006.892835648148</v>
          </cell>
        </row>
        <row r="27871">
          <cell r="A27871" t="str">
            <v>Senior Data Engineer</v>
          </cell>
          <cell r="H27871">
            <v>45156.71837962963</v>
          </cell>
        </row>
        <row r="27872">
          <cell r="A27872" t="str">
            <v>Senior Data Scientist</v>
          </cell>
          <cell r="H27872">
            <v>45201.600706018522</v>
          </cell>
        </row>
        <row r="27873">
          <cell r="A27873" t="str">
            <v>Data Engineer</v>
          </cell>
          <cell r="H27873">
            <v>45169.964942129627</v>
          </cell>
        </row>
        <row r="27874">
          <cell r="A27874" t="str">
            <v>Data Scientist</v>
          </cell>
          <cell r="H27874">
            <v>45218.308981481481</v>
          </cell>
        </row>
        <row r="27875">
          <cell r="A27875" t="str">
            <v>Data Analyst</v>
          </cell>
          <cell r="H27875">
            <v>45040.417337962957</v>
          </cell>
        </row>
        <row r="27876">
          <cell r="A27876" t="str">
            <v>Data Analyst</v>
          </cell>
          <cell r="H27876">
            <v>45253.042523148149</v>
          </cell>
        </row>
        <row r="27877">
          <cell r="A27877" t="str">
            <v>Senior Data Scientist</v>
          </cell>
          <cell r="H27877">
            <v>45133.928773148153</v>
          </cell>
        </row>
        <row r="27878">
          <cell r="A27878" t="str">
            <v>Data Analyst</v>
          </cell>
          <cell r="H27878">
            <v>45259.666701388887</v>
          </cell>
        </row>
        <row r="27879">
          <cell r="A27879" t="str">
            <v>Data Scientist</v>
          </cell>
          <cell r="H27879">
            <v>45180.970486111109</v>
          </cell>
        </row>
        <row r="27880">
          <cell r="A27880" t="str">
            <v>Data Analyst</v>
          </cell>
          <cell r="H27880">
            <v>45268.626180555562</v>
          </cell>
        </row>
        <row r="27881">
          <cell r="A27881" t="str">
            <v>Data Analyst</v>
          </cell>
          <cell r="H27881">
            <v>45055.585381944453</v>
          </cell>
        </row>
        <row r="27882">
          <cell r="A27882" t="str">
            <v>Data Analyst</v>
          </cell>
          <cell r="H27882">
            <v>45020.996446759258</v>
          </cell>
        </row>
        <row r="27883">
          <cell r="A27883" t="str">
            <v>Data Engineer</v>
          </cell>
          <cell r="H27883">
            <v>45103.835023148153</v>
          </cell>
        </row>
        <row r="27884">
          <cell r="A27884" t="str">
            <v>Senior Data Engineer</v>
          </cell>
          <cell r="H27884">
            <v>45062.883877314824</v>
          </cell>
        </row>
        <row r="27885">
          <cell r="A27885" t="str">
            <v>Data Engineer</v>
          </cell>
          <cell r="H27885">
            <v>45100.598958333343</v>
          </cell>
        </row>
        <row r="27886">
          <cell r="A27886" t="str">
            <v>Data Analyst</v>
          </cell>
          <cell r="H27886">
            <v>45197.552743055552</v>
          </cell>
        </row>
        <row r="27887">
          <cell r="A27887" t="str">
            <v>Data Scientist</v>
          </cell>
          <cell r="H27887">
            <v>45291.730520833327</v>
          </cell>
        </row>
        <row r="27888">
          <cell r="A27888" t="str">
            <v>Data Analyst</v>
          </cell>
          <cell r="H27888">
            <v>44931.199201388888</v>
          </cell>
        </row>
        <row r="27889">
          <cell r="A27889" t="str">
            <v>Data Analyst</v>
          </cell>
          <cell r="H27889">
            <v>45115.417858796303</v>
          </cell>
        </row>
        <row r="27890">
          <cell r="A27890" t="str">
            <v>Data Scientist</v>
          </cell>
          <cell r="H27890">
            <v>45034.587291666663</v>
          </cell>
        </row>
        <row r="27891">
          <cell r="A27891" t="str">
            <v>Data Analyst</v>
          </cell>
          <cell r="H27891">
            <v>45278.750960648147</v>
          </cell>
        </row>
        <row r="27892">
          <cell r="A27892" t="str">
            <v>Senior Data Analyst</v>
          </cell>
          <cell r="H27892">
            <v>45134.004108796304</v>
          </cell>
        </row>
        <row r="27893">
          <cell r="A27893" t="str">
            <v>Senior Data Analyst</v>
          </cell>
          <cell r="H27893">
            <v>45107.334548611107</v>
          </cell>
        </row>
        <row r="27894">
          <cell r="A27894" t="str">
            <v>Data Analyst</v>
          </cell>
          <cell r="H27894">
            <v>45041.834456018521</v>
          </cell>
        </row>
        <row r="27895">
          <cell r="A27895" t="str">
            <v>Data Scientist</v>
          </cell>
          <cell r="H27895">
            <v>44955.156759259262</v>
          </cell>
        </row>
        <row r="27896">
          <cell r="A27896" t="str">
            <v>Data Scientist</v>
          </cell>
          <cell r="H27896">
            <v>44930.794479166667</v>
          </cell>
        </row>
        <row r="27897">
          <cell r="A27897" t="str">
            <v>Senior Data Analyst</v>
          </cell>
          <cell r="H27897">
            <v>45155.709641203714</v>
          </cell>
        </row>
        <row r="27898">
          <cell r="A27898" t="str">
            <v>Data Scientist</v>
          </cell>
          <cell r="H27898">
            <v>44959.751921296287</v>
          </cell>
        </row>
        <row r="27899">
          <cell r="A27899" t="str">
            <v>Software Engineer</v>
          </cell>
          <cell r="H27899">
            <v>44973.759652777779</v>
          </cell>
        </row>
        <row r="27900">
          <cell r="A27900" t="str">
            <v>Software Engineer</v>
          </cell>
          <cell r="H27900">
            <v>45084.871493055558</v>
          </cell>
        </row>
        <row r="27901">
          <cell r="A27901" t="str">
            <v>Senior Data Scientist</v>
          </cell>
          <cell r="H27901">
            <v>45165.377962962957</v>
          </cell>
        </row>
        <row r="27902">
          <cell r="A27902" t="str">
            <v>Senior Data Engineer</v>
          </cell>
          <cell r="H27902">
            <v>45180.46303240741</v>
          </cell>
        </row>
        <row r="27903">
          <cell r="A27903" t="str">
            <v>Data Engineer</v>
          </cell>
          <cell r="H27903">
            <v>45103.289710648147</v>
          </cell>
        </row>
        <row r="27904">
          <cell r="A27904" t="str">
            <v>Data Analyst</v>
          </cell>
          <cell r="H27904">
            <v>44944.042638888888</v>
          </cell>
        </row>
        <row r="27905">
          <cell r="A27905" t="str">
            <v>Data Engineer</v>
          </cell>
          <cell r="H27905">
            <v>45096.985393518517</v>
          </cell>
        </row>
        <row r="27906">
          <cell r="A27906" t="str">
            <v>Senior Data Analyst</v>
          </cell>
          <cell r="H27906">
            <v>45229.084293981483</v>
          </cell>
        </row>
        <row r="27907">
          <cell r="A27907" t="str">
            <v>Senior Data Analyst</v>
          </cell>
          <cell r="H27907">
            <v>45005.543912037043</v>
          </cell>
        </row>
        <row r="27908">
          <cell r="A27908" t="str">
            <v>Data Analyst</v>
          </cell>
          <cell r="H27908">
            <v>45108.342083333337</v>
          </cell>
        </row>
        <row r="27909">
          <cell r="A27909" t="str">
            <v>Data Analyst</v>
          </cell>
          <cell r="H27909">
            <v>45009.432337962957</v>
          </cell>
        </row>
        <row r="27910">
          <cell r="A27910" t="str">
            <v>Data Analyst</v>
          </cell>
          <cell r="H27910">
            <v>45229.8750462963</v>
          </cell>
        </row>
        <row r="27911">
          <cell r="A27911" t="str">
            <v>Senior Data Analyst</v>
          </cell>
          <cell r="H27911">
            <v>45219.83353009259</v>
          </cell>
        </row>
        <row r="27912">
          <cell r="A27912" t="str">
            <v>Data Analyst</v>
          </cell>
          <cell r="H27912">
            <v>45155.000740740739</v>
          </cell>
        </row>
        <row r="27913">
          <cell r="A27913" t="str">
            <v>Data Analyst</v>
          </cell>
          <cell r="H27913">
            <v>44987.617581018523</v>
          </cell>
        </row>
        <row r="27914">
          <cell r="A27914" t="str">
            <v>Data Analyst</v>
          </cell>
          <cell r="H27914">
            <v>45129.334537037037</v>
          </cell>
        </row>
        <row r="27915">
          <cell r="A27915" t="str">
            <v>Data Engineer</v>
          </cell>
          <cell r="H27915">
            <v>45071.671481481477</v>
          </cell>
        </row>
        <row r="27916">
          <cell r="A27916" t="str">
            <v>Data Analyst</v>
          </cell>
          <cell r="H27916">
            <v>44939.669560185182</v>
          </cell>
        </row>
        <row r="27917">
          <cell r="A27917" t="str">
            <v>Data Scientist</v>
          </cell>
          <cell r="H27917">
            <v>45088.294062499997</v>
          </cell>
        </row>
        <row r="27918">
          <cell r="A27918" t="str">
            <v>Data Analyst</v>
          </cell>
          <cell r="H27918">
            <v>45054.388692129629</v>
          </cell>
        </row>
        <row r="27919">
          <cell r="A27919" t="str">
            <v>Data Scientist</v>
          </cell>
          <cell r="H27919">
            <v>45103.460162037038</v>
          </cell>
        </row>
        <row r="27920">
          <cell r="A27920" t="str">
            <v>Data Scientist</v>
          </cell>
          <cell r="H27920">
            <v>45089.668043981481</v>
          </cell>
        </row>
        <row r="27921">
          <cell r="A27921" t="str">
            <v>Data Analyst</v>
          </cell>
          <cell r="H27921">
            <v>45186.79184027778</v>
          </cell>
        </row>
        <row r="27922">
          <cell r="A27922" t="str">
            <v>Senior Data Analyst</v>
          </cell>
          <cell r="H27922">
            <v>45082.335138888891</v>
          </cell>
        </row>
        <row r="27923">
          <cell r="A27923" t="str">
            <v>Senior Data Scientist</v>
          </cell>
          <cell r="H27923">
            <v>45056.670787037037</v>
          </cell>
        </row>
        <row r="27924">
          <cell r="A27924" t="str">
            <v>Data Analyst</v>
          </cell>
          <cell r="H27924">
            <v>44995.626134259262</v>
          </cell>
        </row>
        <row r="27925">
          <cell r="A27925" t="str">
            <v>Data Engineer</v>
          </cell>
          <cell r="H27925">
            <v>45154.684305555558</v>
          </cell>
        </row>
        <row r="27926">
          <cell r="A27926" t="str">
            <v>Data Scientist</v>
          </cell>
          <cell r="H27926">
            <v>45104.044062499997</v>
          </cell>
        </row>
        <row r="27927">
          <cell r="A27927" t="str">
            <v>Data Analyst</v>
          </cell>
          <cell r="H27927">
            <v>45071.333541666667</v>
          </cell>
        </row>
        <row r="27928">
          <cell r="A27928" t="str">
            <v>Data Scientist</v>
          </cell>
          <cell r="H27928">
            <v>45145.603275462963</v>
          </cell>
        </row>
        <row r="27929">
          <cell r="A27929" t="str">
            <v>Senior Data Scientist</v>
          </cell>
          <cell r="H27929">
            <v>45161.9608912037</v>
          </cell>
        </row>
        <row r="27930">
          <cell r="A27930" t="str">
            <v>Data Engineer</v>
          </cell>
          <cell r="H27930">
            <v>44956.59584490741</v>
          </cell>
        </row>
        <row r="27931">
          <cell r="A27931" t="str">
            <v>Data Scientist</v>
          </cell>
          <cell r="H27931">
            <v>45049.419374999998</v>
          </cell>
        </row>
        <row r="27932">
          <cell r="A27932" t="str">
            <v>Data Analyst</v>
          </cell>
          <cell r="H27932">
            <v>45008.916666666657</v>
          </cell>
        </row>
        <row r="27933">
          <cell r="A27933" t="str">
            <v>Senior Data Analyst</v>
          </cell>
          <cell r="H27933">
            <v>45204.833912037036</v>
          </cell>
        </row>
        <row r="27934">
          <cell r="A27934" t="str">
            <v>Data Analyst</v>
          </cell>
          <cell r="H27934">
            <v>44975.626018518517</v>
          </cell>
        </row>
        <row r="27935">
          <cell r="A27935" t="str">
            <v>Data Analyst</v>
          </cell>
          <cell r="H27935">
            <v>45166.000833333332</v>
          </cell>
        </row>
        <row r="27936">
          <cell r="A27936" t="str">
            <v>Data Analyst</v>
          </cell>
          <cell r="H27936">
            <v>45063.094884259262</v>
          </cell>
        </row>
        <row r="27937">
          <cell r="A27937" t="str">
            <v>Senior Data Analyst</v>
          </cell>
          <cell r="H27937">
            <v>45190.792696759258</v>
          </cell>
        </row>
        <row r="27938">
          <cell r="A27938" t="str">
            <v>Data Scientist</v>
          </cell>
          <cell r="H27938">
            <v>45112.273530092592</v>
          </cell>
        </row>
        <row r="27939">
          <cell r="A27939" t="str">
            <v>Data Analyst</v>
          </cell>
          <cell r="H27939">
            <v>45238.579675925917</v>
          </cell>
        </row>
        <row r="27940">
          <cell r="A27940" t="str">
            <v>Senior Data Engineer</v>
          </cell>
          <cell r="H27940">
            <v>45029.546030092592</v>
          </cell>
        </row>
        <row r="27941">
          <cell r="A27941" t="str">
            <v>Senior Data Scientist</v>
          </cell>
          <cell r="H27941">
            <v>45222.91814814815</v>
          </cell>
        </row>
        <row r="27942">
          <cell r="A27942" t="str">
            <v>Data Engineer</v>
          </cell>
          <cell r="H27942">
            <v>45187.993773148148</v>
          </cell>
        </row>
        <row r="27943">
          <cell r="A27943" t="str">
            <v>Data Scientist</v>
          </cell>
          <cell r="H27943">
            <v>45019.503495370373</v>
          </cell>
        </row>
        <row r="27944">
          <cell r="A27944" t="str">
            <v>Data Analyst</v>
          </cell>
          <cell r="H27944">
            <v>44938.835104166668</v>
          </cell>
        </row>
        <row r="27945">
          <cell r="A27945" t="str">
            <v>Data Scientist</v>
          </cell>
          <cell r="H27945">
            <v>44945.433344907397</v>
          </cell>
        </row>
        <row r="27946">
          <cell r="A27946" t="str">
            <v>Data Engineer</v>
          </cell>
          <cell r="H27946">
            <v>45200.110856481479</v>
          </cell>
        </row>
        <row r="27947">
          <cell r="A27947" t="str">
            <v>Data Scientist</v>
          </cell>
          <cell r="H27947">
            <v>45245.836469907408</v>
          </cell>
        </row>
        <row r="27948">
          <cell r="A27948" t="str">
            <v>Data Scientist</v>
          </cell>
          <cell r="H27948">
            <v>44944.282997685194</v>
          </cell>
        </row>
        <row r="27949">
          <cell r="A27949" t="str">
            <v>Senior Data Engineer</v>
          </cell>
          <cell r="H27949">
            <v>45115.310567129629</v>
          </cell>
        </row>
        <row r="27950">
          <cell r="A27950" t="str">
            <v>Senior Data Engineer</v>
          </cell>
          <cell r="H27950">
            <v>45131.631678240738</v>
          </cell>
        </row>
        <row r="27951">
          <cell r="A27951" t="str">
            <v>Data Scientist</v>
          </cell>
          <cell r="H27951">
            <v>45126.093888888892</v>
          </cell>
        </row>
        <row r="27952">
          <cell r="A27952" t="str">
            <v>Data Engineer</v>
          </cell>
          <cell r="H27952">
            <v>44970.624178240738</v>
          </cell>
        </row>
        <row r="27953">
          <cell r="A27953" t="str">
            <v>Data Analyst</v>
          </cell>
          <cell r="H27953">
            <v>45151.292430555557</v>
          </cell>
        </row>
        <row r="27954">
          <cell r="A27954" t="str">
            <v>Data Scientist</v>
          </cell>
          <cell r="H27954">
            <v>45104.294062499997</v>
          </cell>
        </row>
        <row r="27955">
          <cell r="A27955" t="str">
            <v>Data Scientist</v>
          </cell>
          <cell r="H27955">
            <v>45163.586956018517</v>
          </cell>
        </row>
        <row r="27956">
          <cell r="A27956" t="str">
            <v>Senior Data Scientist</v>
          </cell>
          <cell r="H27956">
            <v>45235.792905092603</v>
          </cell>
        </row>
        <row r="27957">
          <cell r="A27957" t="str">
            <v>Data Analyst</v>
          </cell>
          <cell r="H27957">
            <v>45020.959791666668</v>
          </cell>
        </row>
        <row r="27958">
          <cell r="A27958" t="str">
            <v>Senior Data Scientist</v>
          </cell>
          <cell r="H27958">
            <v>45143.320462962962</v>
          </cell>
        </row>
        <row r="27959">
          <cell r="A27959" t="str">
            <v>Data Scientist</v>
          </cell>
          <cell r="H27959">
            <v>45097.680590277778</v>
          </cell>
        </row>
        <row r="27960">
          <cell r="A27960" t="str">
            <v>Data Engineer</v>
          </cell>
          <cell r="H27960">
            <v>45089.852627314824</v>
          </cell>
        </row>
        <row r="27961">
          <cell r="A27961" t="str">
            <v>Machine Learning Engineer</v>
          </cell>
          <cell r="H27961">
            <v>45055.631655092591</v>
          </cell>
        </row>
        <row r="27962">
          <cell r="A27962" t="str">
            <v>Machine Learning Engineer</v>
          </cell>
          <cell r="H27962">
            <v>44930.86440972222</v>
          </cell>
        </row>
        <row r="27963">
          <cell r="A27963" t="str">
            <v>Senior Data Engineer</v>
          </cell>
          <cell r="H27963">
            <v>44988.346435185187</v>
          </cell>
        </row>
        <row r="27964">
          <cell r="A27964" t="str">
            <v>Data Analyst</v>
          </cell>
          <cell r="H27964">
            <v>45015.918379629627</v>
          </cell>
        </row>
        <row r="27965">
          <cell r="A27965" t="str">
            <v>Data Scientist</v>
          </cell>
          <cell r="H27965">
            <v>45111.416851851849</v>
          </cell>
        </row>
        <row r="27966">
          <cell r="A27966" t="str">
            <v>Data Scientist</v>
          </cell>
          <cell r="H27966">
            <v>45118.501377314817</v>
          </cell>
        </row>
        <row r="27967">
          <cell r="A27967" t="str">
            <v>Data Analyst</v>
          </cell>
          <cell r="H27967">
            <v>44982.917407407411</v>
          </cell>
        </row>
        <row r="27968">
          <cell r="A27968" t="str">
            <v>Data Analyst</v>
          </cell>
          <cell r="H27968">
            <v>45135.50136574074</v>
          </cell>
        </row>
        <row r="27969">
          <cell r="A27969" t="str">
            <v>Data Scientist</v>
          </cell>
          <cell r="H27969">
            <v>45187.919432870367</v>
          </cell>
        </row>
        <row r="27970">
          <cell r="A27970" t="str">
            <v>Data Analyst</v>
          </cell>
          <cell r="H27970">
            <v>44929.979907407411</v>
          </cell>
        </row>
        <row r="27971">
          <cell r="A27971" t="str">
            <v>Business Analyst</v>
          </cell>
          <cell r="H27971">
            <v>45226.709756944438</v>
          </cell>
        </row>
        <row r="27972">
          <cell r="A27972" t="str">
            <v>Data Scientist</v>
          </cell>
          <cell r="H27972">
            <v>44978.932905092603</v>
          </cell>
        </row>
        <row r="27973">
          <cell r="A27973" t="str">
            <v>Data Analyst</v>
          </cell>
          <cell r="H27973">
            <v>45248.387245370373</v>
          </cell>
        </row>
        <row r="27974">
          <cell r="A27974" t="str">
            <v>Data Engineer</v>
          </cell>
          <cell r="H27974">
            <v>45054.388090277767</v>
          </cell>
        </row>
        <row r="27975">
          <cell r="A27975" t="str">
            <v>Data Scientist</v>
          </cell>
          <cell r="H27975">
            <v>44936.354490740741</v>
          </cell>
        </row>
        <row r="27976">
          <cell r="A27976" t="str">
            <v>Data Analyst</v>
          </cell>
          <cell r="H27976">
            <v>45219.917256944442</v>
          </cell>
        </row>
        <row r="27977">
          <cell r="A27977" t="str">
            <v>Data Analyst</v>
          </cell>
          <cell r="H27977">
            <v>45048.91673611111</v>
          </cell>
        </row>
        <row r="27978">
          <cell r="A27978" t="str">
            <v>Data Engineer</v>
          </cell>
          <cell r="H27978">
            <v>44962.505555555559</v>
          </cell>
        </row>
        <row r="27979">
          <cell r="A27979" t="str">
            <v>Data Analyst</v>
          </cell>
          <cell r="H27979">
            <v>45091.58494212963</v>
          </cell>
        </row>
        <row r="27980">
          <cell r="A27980" t="str">
            <v>Data Scientist</v>
          </cell>
          <cell r="H27980">
            <v>44974.514918981477</v>
          </cell>
        </row>
        <row r="27981">
          <cell r="A27981" t="str">
            <v>Data Scientist</v>
          </cell>
          <cell r="H27981">
            <v>45136.29351851852</v>
          </cell>
        </row>
        <row r="27982">
          <cell r="A27982" t="str">
            <v>Data Analyst</v>
          </cell>
          <cell r="H27982">
            <v>45049.793206018519</v>
          </cell>
        </row>
        <row r="27983">
          <cell r="A27983" t="str">
            <v>Data Analyst</v>
          </cell>
          <cell r="H27983">
            <v>45273.878032407411</v>
          </cell>
        </row>
        <row r="27984">
          <cell r="A27984" t="str">
            <v>Data Scientist</v>
          </cell>
          <cell r="H27984">
            <v>45011.824050925927</v>
          </cell>
        </row>
        <row r="27985">
          <cell r="A27985" t="str">
            <v>Data Analyst</v>
          </cell>
          <cell r="H27985">
            <v>44954.336759259262</v>
          </cell>
        </row>
        <row r="27986">
          <cell r="A27986" t="str">
            <v>Data Analyst</v>
          </cell>
          <cell r="H27986">
            <v>45178.750543981478</v>
          </cell>
        </row>
        <row r="27987">
          <cell r="A27987" t="str">
            <v>Data Scientist</v>
          </cell>
          <cell r="H27987">
            <v>44978.500462962962</v>
          </cell>
        </row>
        <row r="27988">
          <cell r="A27988" t="str">
            <v>Data Analyst</v>
          </cell>
          <cell r="H27988">
            <v>45089.791990740741</v>
          </cell>
        </row>
        <row r="27989">
          <cell r="A27989" t="str">
            <v>Data Analyst</v>
          </cell>
          <cell r="H27989">
            <v>45030.66741898148</v>
          </cell>
        </row>
        <row r="27990">
          <cell r="A27990" t="str">
            <v>Data Scientist</v>
          </cell>
          <cell r="H27990">
            <v>45267.293854166674</v>
          </cell>
        </row>
        <row r="27991">
          <cell r="A27991" t="str">
            <v>Data Analyst</v>
          </cell>
          <cell r="H27991">
            <v>45190.792395833327</v>
          </cell>
        </row>
        <row r="27992">
          <cell r="A27992" t="str">
            <v>Data Scientist</v>
          </cell>
          <cell r="H27992">
            <v>45007.339155092603</v>
          </cell>
        </row>
        <row r="27993">
          <cell r="A27993" t="str">
            <v>Senior Data Scientist</v>
          </cell>
          <cell r="H27993">
            <v>45003.090567129628</v>
          </cell>
        </row>
        <row r="27994">
          <cell r="A27994" t="str">
            <v>Data Analyst</v>
          </cell>
          <cell r="H27994">
            <v>45261.833506944437</v>
          </cell>
        </row>
        <row r="27995">
          <cell r="A27995" t="str">
            <v>Data Scientist</v>
          </cell>
          <cell r="H27995">
            <v>45000.252835648149</v>
          </cell>
        </row>
        <row r="27996">
          <cell r="A27996" t="str">
            <v>Data Analyst</v>
          </cell>
          <cell r="H27996">
            <v>45061.625451388893</v>
          </cell>
        </row>
        <row r="27997">
          <cell r="A27997" t="str">
            <v>Data Analyst</v>
          </cell>
          <cell r="H27997">
            <v>45225.125208333331</v>
          </cell>
        </row>
        <row r="27998">
          <cell r="A27998" t="str">
            <v>Data Scientist</v>
          </cell>
          <cell r="H27998">
            <v>44966.294340277767</v>
          </cell>
        </row>
        <row r="27999">
          <cell r="A27999" t="str">
            <v>Data Scientist</v>
          </cell>
          <cell r="H27999">
            <v>45073.795034722221</v>
          </cell>
        </row>
        <row r="28000">
          <cell r="A28000" t="str">
            <v>Machine Learning Engineer</v>
          </cell>
          <cell r="H28000">
            <v>45281.942939814813</v>
          </cell>
        </row>
        <row r="28001">
          <cell r="A28001" t="str">
            <v>Data Analyst</v>
          </cell>
          <cell r="H28001">
            <v>44943.585810185177</v>
          </cell>
        </row>
        <row r="28002">
          <cell r="A28002" t="str">
            <v>Software Engineer</v>
          </cell>
          <cell r="H28002">
            <v>45257.544560185182</v>
          </cell>
        </row>
        <row r="28003">
          <cell r="A28003" t="str">
            <v>Data Engineer</v>
          </cell>
          <cell r="H28003">
            <v>45173.065439814818</v>
          </cell>
        </row>
        <row r="28004">
          <cell r="A28004" t="str">
            <v>Data Scientist</v>
          </cell>
          <cell r="H28004">
            <v>44999.879502314812</v>
          </cell>
        </row>
        <row r="28005">
          <cell r="A28005" t="str">
            <v>Data Analyst</v>
          </cell>
          <cell r="H28005">
            <v>45168.416747685187</v>
          </cell>
        </row>
        <row r="28006">
          <cell r="A28006" t="str">
            <v>Data Analyst</v>
          </cell>
          <cell r="H28006">
            <v>45171.388784722221</v>
          </cell>
        </row>
        <row r="28007">
          <cell r="A28007" t="str">
            <v>Data Analyst</v>
          </cell>
          <cell r="H28007">
            <v>45121.793229166673</v>
          </cell>
        </row>
        <row r="28008">
          <cell r="A28008" t="str">
            <v>Data Engineer</v>
          </cell>
          <cell r="H28008">
            <v>44979.065671296303</v>
          </cell>
        </row>
        <row r="28009">
          <cell r="A28009" t="str">
            <v>Data Scientist</v>
          </cell>
          <cell r="H28009">
            <v>44943.991423611107</v>
          </cell>
        </row>
        <row r="28010">
          <cell r="A28010" t="str">
            <v>Senior Data Scientist</v>
          </cell>
          <cell r="H28010">
            <v>45127.37703703704</v>
          </cell>
        </row>
        <row r="28011">
          <cell r="A28011" t="str">
            <v>Senior Data Analyst</v>
          </cell>
          <cell r="H28011">
            <v>45000.355590277781</v>
          </cell>
        </row>
        <row r="28012">
          <cell r="A28012" t="str">
            <v>Senior Data Analyst</v>
          </cell>
          <cell r="H28012">
            <v>45105.750462962962</v>
          </cell>
        </row>
        <row r="28013">
          <cell r="A28013" t="str">
            <v>Senior Data Scientist</v>
          </cell>
          <cell r="H28013">
            <v>45013.837870370371</v>
          </cell>
        </row>
        <row r="28014">
          <cell r="A28014" t="str">
            <v>Data Analyst</v>
          </cell>
          <cell r="H28014">
            <v>45245.751400462963</v>
          </cell>
        </row>
        <row r="28015">
          <cell r="A28015" t="str">
            <v>Data Analyst</v>
          </cell>
          <cell r="H28015">
            <v>45050.499976851846</v>
          </cell>
        </row>
        <row r="28016">
          <cell r="A28016" t="str">
            <v>Software Engineer</v>
          </cell>
          <cell r="H28016">
            <v>45096.98542824074</v>
          </cell>
        </row>
        <row r="28017">
          <cell r="A28017" t="str">
            <v>Data Analyst</v>
          </cell>
          <cell r="H28017">
            <v>44966.709826388891</v>
          </cell>
        </row>
        <row r="28018">
          <cell r="A28018" t="str">
            <v>Data Engineer</v>
          </cell>
          <cell r="H28018">
            <v>45188.784745370373</v>
          </cell>
        </row>
        <row r="28019">
          <cell r="A28019" t="str">
            <v>Data Analyst</v>
          </cell>
          <cell r="H28019">
            <v>45083.875578703701</v>
          </cell>
        </row>
        <row r="28020">
          <cell r="A28020" t="str">
            <v>Data Scientist</v>
          </cell>
          <cell r="H28020">
            <v>44929.981851851851</v>
          </cell>
        </row>
        <row r="28021">
          <cell r="A28021" t="str">
            <v>Data Scientist</v>
          </cell>
          <cell r="H28021">
            <v>45088.752129629633</v>
          </cell>
        </row>
        <row r="28022">
          <cell r="A28022" t="str">
            <v>Data Analyst</v>
          </cell>
          <cell r="H28022">
            <v>44952.824629629627</v>
          </cell>
        </row>
        <row r="28023">
          <cell r="A28023" t="str">
            <v>Data Analyst</v>
          </cell>
          <cell r="H28023">
            <v>45237.834155092591</v>
          </cell>
        </row>
        <row r="28024">
          <cell r="A28024" t="str">
            <v>Software Engineer</v>
          </cell>
          <cell r="H28024">
            <v>44997.281284722223</v>
          </cell>
        </row>
        <row r="28025">
          <cell r="A28025" t="str">
            <v>Data Analyst</v>
          </cell>
          <cell r="H28025">
            <v>45041.566886574074</v>
          </cell>
        </row>
        <row r="28026">
          <cell r="A28026" t="str">
            <v>Data Scientist</v>
          </cell>
          <cell r="H28026">
            <v>44986.547905092593</v>
          </cell>
        </row>
        <row r="28027">
          <cell r="A28027" t="str">
            <v>Data Scientist</v>
          </cell>
          <cell r="H28027">
            <v>45126.753020833326</v>
          </cell>
        </row>
        <row r="28028">
          <cell r="A28028" t="str">
            <v>Data Scientist</v>
          </cell>
          <cell r="H28028">
            <v>44929.98101851852</v>
          </cell>
        </row>
        <row r="28029">
          <cell r="A28029" t="str">
            <v>Data Analyst</v>
          </cell>
          <cell r="H28029">
            <v>45000.708275462966</v>
          </cell>
        </row>
        <row r="28030">
          <cell r="A28030" t="str">
            <v>Data Analyst</v>
          </cell>
          <cell r="H28030">
            <v>45265.667384259257</v>
          </cell>
        </row>
        <row r="28031">
          <cell r="A28031" t="str">
            <v>Data Analyst</v>
          </cell>
          <cell r="H28031">
            <v>45139.834016203713</v>
          </cell>
        </row>
        <row r="28032">
          <cell r="A28032" t="str">
            <v>Senior Data Analyst</v>
          </cell>
          <cell r="H28032">
            <v>45105.625486111108</v>
          </cell>
        </row>
        <row r="28033">
          <cell r="A28033" t="str">
            <v>Data Scientist</v>
          </cell>
          <cell r="H28033">
            <v>45124.29619212963</v>
          </cell>
        </row>
        <row r="28034">
          <cell r="A28034" t="str">
            <v>Data Analyst</v>
          </cell>
          <cell r="H28034">
            <v>45125.626516203702</v>
          </cell>
        </row>
        <row r="28035">
          <cell r="A28035" t="str">
            <v>Data Scientist</v>
          </cell>
          <cell r="H28035">
            <v>44965.753391203703</v>
          </cell>
        </row>
        <row r="28036">
          <cell r="A28036" t="str">
            <v>Data Analyst</v>
          </cell>
          <cell r="H28036">
            <v>45185.875509259262</v>
          </cell>
        </row>
        <row r="28037">
          <cell r="A28037" t="str">
            <v>Senior Data Engineer</v>
          </cell>
          <cell r="H28037">
            <v>44965.828090277777</v>
          </cell>
        </row>
        <row r="28038">
          <cell r="A28038" t="str">
            <v>Machine Learning Engineer</v>
          </cell>
          <cell r="H28038">
            <v>45082.665069444447</v>
          </cell>
        </row>
        <row r="28039">
          <cell r="A28039" t="str">
            <v>Data Analyst</v>
          </cell>
          <cell r="H28039">
            <v>45260.166747685187</v>
          </cell>
        </row>
        <row r="28040">
          <cell r="A28040" t="str">
            <v>Data Analyst</v>
          </cell>
          <cell r="H28040">
            <v>45283.25037037037</v>
          </cell>
        </row>
        <row r="28041">
          <cell r="A28041" t="str">
            <v>Machine Learning Engineer</v>
          </cell>
          <cell r="H28041">
            <v>45160.800185185188</v>
          </cell>
        </row>
        <row r="28042">
          <cell r="A28042" t="str">
            <v>Business Analyst</v>
          </cell>
          <cell r="H28042">
            <v>45106.626944444448</v>
          </cell>
        </row>
        <row r="28043">
          <cell r="A28043" t="str">
            <v>Business Analyst</v>
          </cell>
          <cell r="H28043">
            <v>45127.626111111109</v>
          </cell>
        </row>
        <row r="28044">
          <cell r="A28044" t="str">
            <v>Data Analyst</v>
          </cell>
          <cell r="H28044">
            <v>45005.015844907408</v>
          </cell>
        </row>
        <row r="28045">
          <cell r="A28045" t="str">
            <v>Data Scientist</v>
          </cell>
          <cell r="H28045">
            <v>45107.713738425933</v>
          </cell>
        </row>
        <row r="28046">
          <cell r="A28046" t="str">
            <v>Data Analyst</v>
          </cell>
          <cell r="H28046">
            <v>45190.624930555547</v>
          </cell>
        </row>
        <row r="28047">
          <cell r="A28047" t="str">
            <v>Senior Data Scientist</v>
          </cell>
          <cell r="H28047">
            <v>45088.835335648153</v>
          </cell>
        </row>
        <row r="28048">
          <cell r="A28048" t="str">
            <v>Senior Data Analyst</v>
          </cell>
          <cell r="H28048">
            <v>44943.426145833328</v>
          </cell>
        </row>
        <row r="28049">
          <cell r="A28049" t="str">
            <v>Data Scientist</v>
          </cell>
          <cell r="H28049">
            <v>45117.578784722216</v>
          </cell>
        </row>
        <row r="28050">
          <cell r="A28050" t="str">
            <v>Senior Data Scientist</v>
          </cell>
          <cell r="H28050">
            <v>45005.699050925927</v>
          </cell>
        </row>
        <row r="28051">
          <cell r="A28051" t="str">
            <v>Data Analyst</v>
          </cell>
          <cell r="H28051">
            <v>45155.500798611109</v>
          </cell>
        </row>
        <row r="28052">
          <cell r="A28052" t="str">
            <v>Data Scientist</v>
          </cell>
          <cell r="H28052">
            <v>45148.673113425917</v>
          </cell>
        </row>
        <row r="28053">
          <cell r="A28053" t="str">
            <v>Data Analyst</v>
          </cell>
          <cell r="H28053">
            <v>45190.791747685187</v>
          </cell>
        </row>
        <row r="28054">
          <cell r="A28054" t="str">
            <v>Data Engineer</v>
          </cell>
          <cell r="H28054">
            <v>45083.297256944446</v>
          </cell>
        </row>
        <row r="28055">
          <cell r="A28055" t="str">
            <v>Software Engineer</v>
          </cell>
          <cell r="H28055">
            <v>45247.427800925929</v>
          </cell>
        </row>
        <row r="28056">
          <cell r="A28056" t="str">
            <v>Data Engineer</v>
          </cell>
          <cell r="H28056">
            <v>45279.042199074072</v>
          </cell>
        </row>
        <row r="28057">
          <cell r="A28057" t="str">
            <v>Data Scientist</v>
          </cell>
          <cell r="H28057">
            <v>45056.793969907398</v>
          </cell>
        </row>
        <row r="28058">
          <cell r="A28058" t="str">
            <v>Senior Data Scientist</v>
          </cell>
          <cell r="H28058">
            <v>44929.981666666667</v>
          </cell>
        </row>
        <row r="28059">
          <cell r="A28059" t="str">
            <v>Data Analyst</v>
          </cell>
          <cell r="H28059">
            <v>45242.125543981478</v>
          </cell>
        </row>
        <row r="28060">
          <cell r="A28060" t="str">
            <v>Data Scientist</v>
          </cell>
          <cell r="H28060">
            <v>45162.62605324074</v>
          </cell>
        </row>
        <row r="28061">
          <cell r="A28061" t="str">
            <v>Data Engineer</v>
          </cell>
          <cell r="H28061">
            <v>44938.880810185183</v>
          </cell>
        </row>
        <row r="28062">
          <cell r="A28062" t="str">
            <v>Senior Data Scientist</v>
          </cell>
          <cell r="H28062">
            <v>44966.837210648147</v>
          </cell>
        </row>
        <row r="28063">
          <cell r="A28063" t="str">
            <v>Data Engineer</v>
          </cell>
          <cell r="H28063">
            <v>44952.036574074067</v>
          </cell>
        </row>
        <row r="28064">
          <cell r="A28064" t="str">
            <v>Data Analyst</v>
          </cell>
          <cell r="H28064">
            <v>44952.667974537027</v>
          </cell>
        </row>
        <row r="28065">
          <cell r="A28065" t="str">
            <v>Business Analyst</v>
          </cell>
          <cell r="H28065">
            <v>45228.375428240739</v>
          </cell>
        </row>
        <row r="28066">
          <cell r="A28066" t="str">
            <v>Business Analyst</v>
          </cell>
          <cell r="H28066">
            <v>44993.841053240743</v>
          </cell>
        </row>
        <row r="28067">
          <cell r="A28067" t="str">
            <v>Data Analyst</v>
          </cell>
          <cell r="H28067">
            <v>45097.544525462959</v>
          </cell>
        </row>
        <row r="28068">
          <cell r="A28068" t="str">
            <v>Data Analyst</v>
          </cell>
          <cell r="H28068">
            <v>45076.626087962963</v>
          </cell>
        </row>
        <row r="28069">
          <cell r="A28069" t="str">
            <v>Software Engineer</v>
          </cell>
          <cell r="H28069">
            <v>44993.543912037043</v>
          </cell>
        </row>
        <row r="28070">
          <cell r="A28070" t="str">
            <v>Data Analyst</v>
          </cell>
          <cell r="H28070">
            <v>45002.42396990741</v>
          </cell>
        </row>
        <row r="28071">
          <cell r="A28071" t="str">
            <v>Data Scientist</v>
          </cell>
          <cell r="H28071">
            <v>45070.87704861111</v>
          </cell>
        </row>
        <row r="28072">
          <cell r="A28072" t="str">
            <v>Data Analyst</v>
          </cell>
          <cell r="H28072">
            <v>45049.860729166663</v>
          </cell>
        </row>
        <row r="28073">
          <cell r="A28073" t="str">
            <v>Data Scientist</v>
          </cell>
          <cell r="H28073">
            <v>45200.152175925927</v>
          </cell>
        </row>
        <row r="28074">
          <cell r="A28074" t="str">
            <v>Data Scientist</v>
          </cell>
          <cell r="H28074">
            <v>45034.795381944437</v>
          </cell>
        </row>
        <row r="28075">
          <cell r="A28075" t="str">
            <v>Senior Data Engineer</v>
          </cell>
          <cell r="H28075">
            <v>44973.713530092587</v>
          </cell>
        </row>
        <row r="28076">
          <cell r="A28076" t="str">
            <v>Data Analyst</v>
          </cell>
          <cell r="H28076">
            <v>45021.791701388887</v>
          </cell>
        </row>
        <row r="28077">
          <cell r="A28077" t="str">
            <v>Senior Data Analyst</v>
          </cell>
          <cell r="H28077">
            <v>45104.333379629628</v>
          </cell>
        </row>
        <row r="28078">
          <cell r="A28078" t="str">
            <v>Data Analyst</v>
          </cell>
          <cell r="H28078">
            <v>45026.750254629631</v>
          </cell>
        </row>
        <row r="28079">
          <cell r="A28079" t="str">
            <v>Senior Data Scientist</v>
          </cell>
          <cell r="H28079">
            <v>45111.294247685182</v>
          </cell>
        </row>
        <row r="28080">
          <cell r="A28080" t="str">
            <v>Senior Data Scientist</v>
          </cell>
          <cell r="H28080">
            <v>45073.586458333331</v>
          </cell>
        </row>
        <row r="28081">
          <cell r="A28081" t="str">
            <v>Senior Data Analyst</v>
          </cell>
          <cell r="H28081">
            <v>44936.866550925923</v>
          </cell>
        </row>
        <row r="28082">
          <cell r="A28082" t="str">
            <v>Data Scientist</v>
          </cell>
          <cell r="H28082">
            <v>44993.877662037034</v>
          </cell>
        </row>
        <row r="28083">
          <cell r="A28083" t="str">
            <v>Data Analyst</v>
          </cell>
          <cell r="H28083">
            <v>45256.792546296303</v>
          </cell>
        </row>
        <row r="28084">
          <cell r="A28084" t="str">
            <v>Data Analyst</v>
          </cell>
          <cell r="H28084">
            <v>44931.250613425917</v>
          </cell>
        </row>
        <row r="28085">
          <cell r="A28085" t="str">
            <v>Business Analyst</v>
          </cell>
          <cell r="H28085">
            <v>45122.625937500001</v>
          </cell>
        </row>
        <row r="28086">
          <cell r="A28086" t="str">
            <v>Data Scientist</v>
          </cell>
          <cell r="H28086">
            <v>44932.67396990741</v>
          </cell>
        </row>
        <row r="28087">
          <cell r="A28087" t="str">
            <v>Data Scientist</v>
          </cell>
          <cell r="H28087">
            <v>44946.889837962961</v>
          </cell>
        </row>
        <row r="28088">
          <cell r="A28088" t="str">
            <v>Data Analyst</v>
          </cell>
          <cell r="H28088">
            <v>45055.749976851846</v>
          </cell>
        </row>
        <row r="28089">
          <cell r="A28089" t="str">
            <v>Data Scientist</v>
          </cell>
          <cell r="H28089">
            <v>45242.668078703697</v>
          </cell>
        </row>
        <row r="28090">
          <cell r="A28090" t="str">
            <v>Senior Data Scientist</v>
          </cell>
          <cell r="H28090">
            <v>45151.585243055553</v>
          </cell>
        </row>
        <row r="28091">
          <cell r="A28091" t="str">
            <v>Data Scientist</v>
          </cell>
          <cell r="H28091">
            <v>44967.681435185194</v>
          </cell>
        </row>
        <row r="28092">
          <cell r="A28092" t="str">
            <v>Data Engineer</v>
          </cell>
          <cell r="H28092">
            <v>45205.302824074082</v>
          </cell>
        </row>
        <row r="28093">
          <cell r="A28093" t="str">
            <v>Data Analyst</v>
          </cell>
          <cell r="H28093">
            <v>45203.416886574072</v>
          </cell>
        </row>
        <row r="28094">
          <cell r="A28094" t="str">
            <v>Data Analyst</v>
          </cell>
          <cell r="H28094">
            <v>45229.085902777777</v>
          </cell>
        </row>
        <row r="28095">
          <cell r="A28095" t="str">
            <v>Data Analyst</v>
          </cell>
          <cell r="H28095">
            <v>45030.042395833327</v>
          </cell>
        </row>
        <row r="28096">
          <cell r="A28096" t="str">
            <v>Data Analyst</v>
          </cell>
          <cell r="H28096">
            <v>45185.376736111109</v>
          </cell>
        </row>
        <row r="28097">
          <cell r="A28097" t="str">
            <v>Data Analyst</v>
          </cell>
          <cell r="H28097">
            <v>45012.836215277777</v>
          </cell>
        </row>
        <row r="28098">
          <cell r="A28098" t="str">
            <v>Data Scientist</v>
          </cell>
          <cell r="H28098">
            <v>45202.017187500001</v>
          </cell>
        </row>
        <row r="28099">
          <cell r="A28099" t="str">
            <v>Senior Data Analyst</v>
          </cell>
          <cell r="H28099">
            <v>44960.627615740741</v>
          </cell>
        </row>
        <row r="28100">
          <cell r="A28100" t="str">
            <v>Data Analyst</v>
          </cell>
          <cell r="H28100">
            <v>45189.749976851846</v>
          </cell>
        </row>
        <row r="28101">
          <cell r="A28101" t="str">
            <v>Data Analyst</v>
          </cell>
          <cell r="H28101">
            <v>45097.875590277778</v>
          </cell>
        </row>
        <row r="28102">
          <cell r="A28102" t="str">
            <v>Data Scientist</v>
          </cell>
          <cell r="H28102">
            <v>44937.265393518523</v>
          </cell>
        </row>
        <row r="28103">
          <cell r="A28103" t="str">
            <v>Business Analyst</v>
          </cell>
          <cell r="H28103">
            <v>45154.876157407409</v>
          </cell>
        </row>
        <row r="28104">
          <cell r="A28104" t="str">
            <v>Software Engineer</v>
          </cell>
          <cell r="H28104">
            <v>45043.592395833337</v>
          </cell>
        </row>
        <row r="28105">
          <cell r="A28105" t="str">
            <v>Data Scientist</v>
          </cell>
          <cell r="H28105">
            <v>45056.059872685182</v>
          </cell>
        </row>
        <row r="28106">
          <cell r="A28106" t="str">
            <v>Data Scientist</v>
          </cell>
          <cell r="H28106">
            <v>44941.626967592587</v>
          </cell>
        </row>
        <row r="28107">
          <cell r="A28107" t="str">
            <v>Data Analyst</v>
          </cell>
          <cell r="H28107">
            <v>44998.667731481481</v>
          </cell>
        </row>
        <row r="28108">
          <cell r="A28108" t="str">
            <v>Data Scientist</v>
          </cell>
          <cell r="H28108">
            <v>45225.503379629627</v>
          </cell>
        </row>
        <row r="28109">
          <cell r="A28109" t="str">
            <v>Data Scientist</v>
          </cell>
          <cell r="H28109">
            <v>45175.542696759258</v>
          </cell>
        </row>
        <row r="28110">
          <cell r="A28110" t="str">
            <v>Data Analyst</v>
          </cell>
          <cell r="H28110">
            <v>44937.543194444443</v>
          </cell>
        </row>
        <row r="28111">
          <cell r="A28111" t="str">
            <v>Data Analyst</v>
          </cell>
          <cell r="H28111">
            <v>45113.501435185193</v>
          </cell>
        </row>
        <row r="28112">
          <cell r="A28112" t="str">
            <v>Data Analyst</v>
          </cell>
          <cell r="H28112">
            <v>45024.750648148147</v>
          </cell>
        </row>
        <row r="28113">
          <cell r="A28113" t="str">
            <v>Data Scientist</v>
          </cell>
          <cell r="H28113">
            <v>45156.252951388888</v>
          </cell>
        </row>
        <row r="28114">
          <cell r="A28114" t="str">
            <v>Data Scientist</v>
          </cell>
          <cell r="H28114">
            <v>44986.671469907407</v>
          </cell>
        </row>
        <row r="28115">
          <cell r="A28115" t="str">
            <v>Data Scientist</v>
          </cell>
          <cell r="H28115">
            <v>44953.336099537039</v>
          </cell>
        </row>
        <row r="28116">
          <cell r="A28116" t="str">
            <v>Business Analyst</v>
          </cell>
          <cell r="H28116">
            <v>45151.479699074072</v>
          </cell>
        </row>
        <row r="28117">
          <cell r="A28117" t="str">
            <v>Data Analyst</v>
          </cell>
          <cell r="H28117">
            <v>45028.522002314807</v>
          </cell>
        </row>
        <row r="28118">
          <cell r="A28118" t="str">
            <v>Data Analyst</v>
          </cell>
          <cell r="H28118">
            <v>44974.833506944437</v>
          </cell>
        </row>
        <row r="28119">
          <cell r="A28119" t="str">
            <v>Data Scientist</v>
          </cell>
          <cell r="H28119">
            <v>45074.376863425918</v>
          </cell>
        </row>
        <row r="28120">
          <cell r="A28120" t="str">
            <v>Senior Data Scientist</v>
          </cell>
          <cell r="H28120">
            <v>45054.918495370373</v>
          </cell>
        </row>
        <row r="28121">
          <cell r="A28121" t="str">
            <v>Business Analyst</v>
          </cell>
          <cell r="H28121">
            <v>45082.566550925927</v>
          </cell>
        </row>
        <row r="28122">
          <cell r="A28122" t="str">
            <v>Software Engineer</v>
          </cell>
          <cell r="H28122">
            <v>45250.674108796287</v>
          </cell>
        </row>
        <row r="28123">
          <cell r="A28123" t="str">
            <v>Data Analyst</v>
          </cell>
          <cell r="H28123">
            <v>45205.375474537039</v>
          </cell>
        </row>
        <row r="28124">
          <cell r="A28124" t="str">
            <v>Data Analyst</v>
          </cell>
          <cell r="H28124">
            <v>45115.334224537037</v>
          </cell>
        </row>
        <row r="28125">
          <cell r="A28125" t="str">
            <v>Data Analyst</v>
          </cell>
          <cell r="H28125">
            <v>44946.751018518517</v>
          </cell>
        </row>
        <row r="28126">
          <cell r="A28126" t="str">
            <v>Data Analyst</v>
          </cell>
          <cell r="H28126">
            <v>45121.543055555558</v>
          </cell>
        </row>
        <row r="28127">
          <cell r="A28127" t="str">
            <v>Data Analyst</v>
          </cell>
          <cell r="H28127">
            <v>45161.333703703713</v>
          </cell>
        </row>
        <row r="28128">
          <cell r="A28128" t="str">
            <v>Senior Data Analyst</v>
          </cell>
          <cell r="H28128">
            <v>45108.666666666657</v>
          </cell>
        </row>
        <row r="28129">
          <cell r="A28129" t="str">
            <v>Data Analyst</v>
          </cell>
          <cell r="H28129">
            <v>45194.708807870367</v>
          </cell>
        </row>
        <row r="28130">
          <cell r="A28130" t="str">
            <v>Data Analyst</v>
          </cell>
          <cell r="H28130">
            <v>44944.347372685188</v>
          </cell>
        </row>
        <row r="28131">
          <cell r="A28131" t="str">
            <v>Software Engineer</v>
          </cell>
          <cell r="H28131">
            <v>45112.943402777782</v>
          </cell>
        </row>
        <row r="28132">
          <cell r="A28132" t="str">
            <v>Business Analyst</v>
          </cell>
          <cell r="H28132">
            <v>44930.020208333342</v>
          </cell>
        </row>
        <row r="28133">
          <cell r="A28133" t="str">
            <v>Senior Data Engineer</v>
          </cell>
          <cell r="H28133">
            <v>44974.007175925923</v>
          </cell>
        </row>
        <row r="28134">
          <cell r="A28134" t="str">
            <v>Data Analyst</v>
          </cell>
          <cell r="H28134">
            <v>45128.295416666668</v>
          </cell>
        </row>
        <row r="28135">
          <cell r="A28135" t="str">
            <v>Business Analyst</v>
          </cell>
          <cell r="H28135">
            <v>45050.543333333328</v>
          </cell>
        </row>
        <row r="28136">
          <cell r="A28136" t="str">
            <v>Data Engineer</v>
          </cell>
          <cell r="H28136">
            <v>45281.2966087963</v>
          </cell>
        </row>
        <row r="28137">
          <cell r="A28137" t="str">
            <v>Data Analyst</v>
          </cell>
          <cell r="H28137">
            <v>44995.741168981483</v>
          </cell>
        </row>
        <row r="28138">
          <cell r="A28138" t="str">
            <v>Data Analyst</v>
          </cell>
          <cell r="H28138">
            <v>45259.041817129633</v>
          </cell>
        </row>
        <row r="28139">
          <cell r="A28139" t="str">
            <v>Business Analyst</v>
          </cell>
          <cell r="H28139">
            <v>45197.875023148154</v>
          </cell>
        </row>
        <row r="28140">
          <cell r="A28140" t="str">
            <v>Data Engineer</v>
          </cell>
          <cell r="H28140">
            <v>45030.096134259264</v>
          </cell>
        </row>
        <row r="28141">
          <cell r="A28141" t="str">
            <v>Business Analyst</v>
          </cell>
          <cell r="H28141">
            <v>45244.792083333326</v>
          </cell>
        </row>
        <row r="28142">
          <cell r="A28142" t="str">
            <v>Software Engineer</v>
          </cell>
          <cell r="H28142">
            <v>45141.291527777779</v>
          </cell>
        </row>
        <row r="28143">
          <cell r="A28143" t="str">
            <v>Business Analyst</v>
          </cell>
          <cell r="H28143">
            <v>45190.292928240742</v>
          </cell>
        </row>
        <row r="28144">
          <cell r="A28144" t="str">
            <v>Data Analyst</v>
          </cell>
          <cell r="H28144">
            <v>44971.625219907408</v>
          </cell>
        </row>
        <row r="28145">
          <cell r="A28145" t="str">
            <v>Data Analyst</v>
          </cell>
          <cell r="H28145">
            <v>45092.375486111108</v>
          </cell>
        </row>
        <row r="28146">
          <cell r="A28146" t="str">
            <v>Senior Data Scientist</v>
          </cell>
          <cell r="H28146">
            <v>45038.461041666669</v>
          </cell>
        </row>
        <row r="28147">
          <cell r="A28147" t="str">
            <v>Data Analyst</v>
          </cell>
          <cell r="H28147">
            <v>45124.916712962957</v>
          </cell>
        </row>
        <row r="28148">
          <cell r="A28148" t="str">
            <v>Data Engineer</v>
          </cell>
          <cell r="H28148">
            <v>45172.774351851847</v>
          </cell>
        </row>
        <row r="28149">
          <cell r="A28149" t="str">
            <v>Data Scientist</v>
          </cell>
          <cell r="H28149">
            <v>45168.862476851849</v>
          </cell>
        </row>
        <row r="28150">
          <cell r="A28150" t="str">
            <v>Data Scientist</v>
          </cell>
          <cell r="H28150">
            <v>45117.778391203698</v>
          </cell>
        </row>
        <row r="28151">
          <cell r="A28151" t="str">
            <v>Data Scientist</v>
          </cell>
          <cell r="H28151">
            <v>45050.918854166674</v>
          </cell>
        </row>
        <row r="28152">
          <cell r="A28152" t="str">
            <v>Data Analyst</v>
          </cell>
          <cell r="H28152">
            <v>45183.813703703701</v>
          </cell>
        </row>
        <row r="28153">
          <cell r="A28153" t="str">
            <v>Data Scientist</v>
          </cell>
          <cell r="H28153">
            <v>45246.35119212963</v>
          </cell>
        </row>
        <row r="28154">
          <cell r="A28154" t="str">
            <v>Senior Data Engineer</v>
          </cell>
          <cell r="H28154">
            <v>45042.486666666657</v>
          </cell>
        </row>
        <row r="28155">
          <cell r="A28155" t="str">
            <v>Data Analyst</v>
          </cell>
          <cell r="H28155">
            <v>45128.116724537038</v>
          </cell>
        </row>
        <row r="28156">
          <cell r="A28156" t="str">
            <v>Data Scientist</v>
          </cell>
          <cell r="H28156">
            <v>45030.960486111107</v>
          </cell>
        </row>
        <row r="28157">
          <cell r="A28157" t="str">
            <v>Data Scientist</v>
          </cell>
          <cell r="H28157">
            <v>44947.018333333333</v>
          </cell>
        </row>
        <row r="28158">
          <cell r="A28158" t="str">
            <v>Business Analyst</v>
          </cell>
          <cell r="H28158">
            <v>45181.500671296293</v>
          </cell>
        </row>
        <row r="28159">
          <cell r="A28159" t="str">
            <v>Data Engineer</v>
          </cell>
          <cell r="H28159">
            <v>45100.754629629628</v>
          </cell>
        </row>
        <row r="28160">
          <cell r="A28160" t="str">
            <v>Senior Data Engineer</v>
          </cell>
          <cell r="H28160">
            <v>45169.549861111111</v>
          </cell>
        </row>
        <row r="28161">
          <cell r="A28161" t="str">
            <v>Data Analyst</v>
          </cell>
          <cell r="H28161">
            <v>45132.58388888889</v>
          </cell>
        </row>
        <row r="28162">
          <cell r="A28162" t="str">
            <v>Data Analyst</v>
          </cell>
          <cell r="H28162">
            <v>45212.875254629631</v>
          </cell>
        </row>
        <row r="28163">
          <cell r="A28163" t="str">
            <v>Senior Data Scientist</v>
          </cell>
          <cell r="H28163">
            <v>45154.293611111112</v>
          </cell>
        </row>
        <row r="28164">
          <cell r="A28164" t="str">
            <v>Data Engineer</v>
          </cell>
          <cell r="H28164">
            <v>45207.998090277782</v>
          </cell>
        </row>
        <row r="28165">
          <cell r="A28165" t="str">
            <v>Business Analyst</v>
          </cell>
          <cell r="H28165">
            <v>44936.709097222221</v>
          </cell>
        </row>
        <row r="28166">
          <cell r="A28166" t="str">
            <v>Data Analyst</v>
          </cell>
          <cell r="H28166">
            <v>45090.417731481481</v>
          </cell>
        </row>
        <row r="28167">
          <cell r="A28167" t="str">
            <v>Data Analyst</v>
          </cell>
          <cell r="H28167">
            <v>45154.292743055557</v>
          </cell>
        </row>
        <row r="28168">
          <cell r="A28168" t="str">
            <v>Senior Data Scientist</v>
          </cell>
          <cell r="H28168">
            <v>45166.377546296288</v>
          </cell>
        </row>
        <row r="28169">
          <cell r="A28169" t="str">
            <v>Data Analyst</v>
          </cell>
          <cell r="H28169">
            <v>44930.667638888888</v>
          </cell>
        </row>
        <row r="28170">
          <cell r="A28170" t="str">
            <v>Senior Data Engineer</v>
          </cell>
          <cell r="H28170">
            <v>44998.633136574077</v>
          </cell>
        </row>
        <row r="28171">
          <cell r="A28171" t="str">
            <v>Data Scientist</v>
          </cell>
          <cell r="H28171">
            <v>45055.758275462962</v>
          </cell>
        </row>
        <row r="28172">
          <cell r="A28172" t="str">
            <v>Senior Data Engineer</v>
          </cell>
          <cell r="H28172">
            <v>44973.333935185183</v>
          </cell>
        </row>
        <row r="28173">
          <cell r="A28173" t="str">
            <v>Data Scientist</v>
          </cell>
          <cell r="H28173">
            <v>45118.543113425927</v>
          </cell>
        </row>
        <row r="28174">
          <cell r="A28174" t="str">
            <v>Data Scientist</v>
          </cell>
          <cell r="H28174">
            <v>45121.627511574072</v>
          </cell>
        </row>
        <row r="28175">
          <cell r="A28175" t="str">
            <v>Senior Data Scientist</v>
          </cell>
          <cell r="H28175">
            <v>45012.71199074074</v>
          </cell>
        </row>
        <row r="28176">
          <cell r="A28176" t="str">
            <v>Data Analyst</v>
          </cell>
          <cell r="H28176">
            <v>45214.000057870369</v>
          </cell>
        </row>
        <row r="28177">
          <cell r="A28177" t="str">
            <v>Data Analyst</v>
          </cell>
          <cell r="H28177">
            <v>44963.781990740739</v>
          </cell>
        </row>
        <row r="28178">
          <cell r="A28178" t="str">
            <v>Data Scientist</v>
          </cell>
          <cell r="H28178">
            <v>45114.378576388888</v>
          </cell>
        </row>
        <row r="28179">
          <cell r="A28179" t="str">
            <v>Senior Data Scientist</v>
          </cell>
          <cell r="H28179">
            <v>45210.899386574078</v>
          </cell>
        </row>
        <row r="28180">
          <cell r="A28180" t="str">
            <v>Senior Data Analyst</v>
          </cell>
          <cell r="H28180">
            <v>44973.33357638889</v>
          </cell>
        </row>
        <row r="28181">
          <cell r="A28181" t="str">
            <v>Data Scientist</v>
          </cell>
          <cell r="H28181">
            <v>45277.543576388889</v>
          </cell>
        </row>
        <row r="28182">
          <cell r="A28182" t="str">
            <v>Senior Data Scientist</v>
          </cell>
          <cell r="H28182">
            <v>45048.923020833332</v>
          </cell>
        </row>
        <row r="28183">
          <cell r="A28183" t="str">
            <v>Data Scientist</v>
          </cell>
          <cell r="H28183">
            <v>44950.711423611108</v>
          </cell>
        </row>
        <row r="28184">
          <cell r="A28184" t="str">
            <v>Data Scientist</v>
          </cell>
          <cell r="H28184">
            <v>45151.98159722222</v>
          </cell>
        </row>
        <row r="28185">
          <cell r="A28185" t="str">
            <v>Senior Data Scientist</v>
          </cell>
          <cell r="H28185">
            <v>45059.724317129629</v>
          </cell>
        </row>
        <row r="28186">
          <cell r="A28186" t="str">
            <v>Business Analyst</v>
          </cell>
          <cell r="H28186">
            <v>45181.751597222217</v>
          </cell>
        </row>
        <row r="28187">
          <cell r="A28187" t="str">
            <v>Data Scientist</v>
          </cell>
          <cell r="H28187">
            <v>45092.042500000003</v>
          </cell>
        </row>
        <row r="28188">
          <cell r="A28188" t="str">
            <v>Data Scientist</v>
          </cell>
          <cell r="H28188">
            <v>44955.00209490741</v>
          </cell>
        </row>
        <row r="28189">
          <cell r="A28189" t="str">
            <v>Business Analyst</v>
          </cell>
          <cell r="H28189">
            <v>44949.683888888889</v>
          </cell>
        </row>
        <row r="28190">
          <cell r="A28190" t="str">
            <v>Data Scientist</v>
          </cell>
          <cell r="H28190">
            <v>45247.75240740741</v>
          </cell>
        </row>
        <row r="28191">
          <cell r="A28191" t="str">
            <v>Data Scientist</v>
          </cell>
          <cell r="H28191">
            <v>45082.409513888888</v>
          </cell>
        </row>
        <row r="28192">
          <cell r="A28192" t="str">
            <v>Data Engineer</v>
          </cell>
          <cell r="H28192">
            <v>45158.006516203714</v>
          </cell>
        </row>
        <row r="28193">
          <cell r="A28193" t="str">
            <v>Senior Data Scientist</v>
          </cell>
          <cell r="H28193">
            <v>45022.415219907409</v>
          </cell>
        </row>
        <row r="28194">
          <cell r="A28194" t="str">
            <v>Data Scientist</v>
          </cell>
          <cell r="H28194">
            <v>45030.752233796287</v>
          </cell>
        </row>
        <row r="28195">
          <cell r="A28195" t="str">
            <v>Data Analyst</v>
          </cell>
          <cell r="H28195">
            <v>44965.750937500001</v>
          </cell>
        </row>
        <row r="28196">
          <cell r="A28196" t="str">
            <v>Data Analyst</v>
          </cell>
          <cell r="H28196">
            <v>44932.793113425927</v>
          </cell>
        </row>
        <row r="28197">
          <cell r="A28197" t="str">
            <v>Data Analyst</v>
          </cell>
          <cell r="H28197">
            <v>44964.750914351847</v>
          </cell>
        </row>
        <row r="28198">
          <cell r="A28198" t="str">
            <v>Senior Data Analyst</v>
          </cell>
          <cell r="H28198">
            <v>44944.461145833331</v>
          </cell>
        </row>
        <row r="28199">
          <cell r="A28199" t="str">
            <v>Data Analyst</v>
          </cell>
          <cell r="H28199">
            <v>45225.792939814812</v>
          </cell>
        </row>
        <row r="28200">
          <cell r="A28200" t="str">
            <v>Data Scientist</v>
          </cell>
          <cell r="H28200">
            <v>45028.73060185185</v>
          </cell>
        </row>
        <row r="28201">
          <cell r="A28201" t="str">
            <v>Data Scientist</v>
          </cell>
          <cell r="H28201">
            <v>44974.00335648148</v>
          </cell>
        </row>
        <row r="28202">
          <cell r="A28202" t="str">
            <v>Data Analyst</v>
          </cell>
          <cell r="H28202">
            <v>45233.58121527778</v>
          </cell>
        </row>
        <row r="28203">
          <cell r="A28203" t="str">
            <v>Senior Data Engineer</v>
          </cell>
          <cell r="H28203">
            <v>44974.043275462973</v>
          </cell>
        </row>
        <row r="28204">
          <cell r="A28204" t="str">
            <v>Senior Data Analyst</v>
          </cell>
          <cell r="H28204">
            <v>45112.805127314823</v>
          </cell>
        </row>
        <row r="28205">
          <cell r="A28205" t="str">
            <v>Data Analyst</v>
          </cell>
          <cell r="H28205">
            <v>45057.541712962957</v>
          </cell>
        </row>
        <row r="28206">
          <cell r="A28206" t="str">
            <v>Data Analyst</v>
          </cell>
          <cell r="H28206">
            <v>44984.708599537043</v>
          </cell>
        </row>
        <row r="28207">
          <cell r="A28207" t="str">
            <v>Data Engineer</v>
          </cell>
          <cell r="H28207">
            <v>45085.163495370369</v>
          </cell>
        </row>
        <row r="28208">
          <cell r="A28208" t="str">
            <v>Data Scientist</v>
          </cell>
          <cell r="H28208">
            <v>44937.877789351849</v>
          </cell>
        </row>
        <row r="28209">
          <cell r="A28209" t="str">
            <v>Business Analyst</v>
          </cell>
          <cell r="H28209">
            <v>45147.667488425926</v>
          </cell>
        </row>
        <row r="28210">
          <cell r="A28210" t="str">
            <v>Senior Data Engineer</v>
          </cell>
          <cell r="H28210">
            <v>45227.46261574074</v>
          </cell>
        </row>
        <row r="28211">
          <cell r="A28211" t="str">
            <v>Data Analyst</v>
          </cell>
          <cell r="H28211">
            <v>45274.625277777777</v>
          </cell>
        </row>
        <row r="28212">
          <cell r="A28212" t="str">
            <v>Data Scientist</v>
          </cell>
          <cell r="H28212">
            <v>44943.712939814817</v>
          </cell>
        </row>
        <row r="28213">
          <cell r="A28213" t="str">
            <v>Data Engineer</v>
          </cell>
          <cell r="H28213">
            <v>44996.302523148152</v>
          </cell>
        </row>
        <row r="28214">
          <cell r="A28214" t="str">
            <v>Data Engineer</v>
          </cell>
          <cell r="H28214">
            <v>44944.284687500003</v>
          </cell>
        </row>
        <row r="28215">
          <cell r="A28215" t="str">
            <v>Data Scientist</v>
          </cell>
          <cell r="H28215">
            <v>45204.512418981481</v>
          </cell>
        </row>
        <row r="28216">
          <cell r="A28216" t="str">
            <v>Senior Data Scientist</v>
          </cell>
          <cell r="H28216">
            <v>45096.543206018519</v>
          </cell>
        </row>
        <row r="28217">
          <cell r="A28217" t="str">
            <v>Senior Data Analyst</v>
          </cell>
          <cell r="H28217">
            <v>45141.751689814817</v>
          </cell>
        </row>
        <row r="28218">
          <cell r="A28218" t="str">
            <v>Data Analyst</v>
          </cell>
          <cell r="H28218">
            <v>45043.543194444443</v>
          </cell>
        </row>
        <row r="28219">
          <cell r="A28219" t="str">
            <v>Data Scientist</v>
          </cell>
          <cell r="H28219">
            <v>44930.065821759257</v>
          </cell>
        </row>
        <row r="28220">
          <cell r="A28220" t="str">
            <v>Business Analyst</v>
          </cell>
          <cell r="H28220">
            <v>45285.291979166657</v>
          </cell>
        </row>
        <row r="28221">
          <cell r="A28221" t="str">
            <v>Data Analyst</v>
          </cell>
          <cell r="H28221">
            <v>45154.875810185193</v>
          </cell>
        </row>
        <row r="28222">
          <cell r="A28222" t="str">
            <v>Data Analyst</v>
          </cell>
          <cell r="H28222">
            <v>45105.583356481482</v>
          </cell>
        </row>
        <row r="28223">
          <cell r="A28223" t="str">
            <v>Data Scientist</v>
          </cell>
          <cell r="H28223">
            <v>44979.252025462964</v>
          </cell>
        </row>
        <row r="28224">
          <cell r="A28224" t="str">
            <v>Data Scientist</v>
          </cell>
          <cell r="H28224">
            <v>45084.376342592594</v>
          </cell>
        </row>
        <row r="28225">
          <cell r="A28225" t="str">
            <v>Data Analyst</v>
          </cell>
          <cell r="H28225">
            <v>45113.666655092587</v>
          </cell>
        </row>
        <row r="28226">
          <cell r="A28226" t="str">
            <v>Data Scientist</v>
          </cell>
          <cell r="H28226">
            <v>44981.293703703697</v>
          </cell>
        </row>
        <row r="28227">
          <cell r="A28227" t="str">
            <v>Data Scientist</v>
          </cell>
          <cell r="H28227">
            <v>45217.335104166668</v>
          </cell>
        </row>
        <row r="28228">
          <cell r="A28228" t="str">
            <v>Data Scientist</v>
          </cell>
          <cell r="H28228">
            <v>44960.29488425926</v>
          </cell>
        </row>
        <row r="28229">
          <cell r="A28229" t="str">
            <v>Senior Data Scientist</v>
          </cell>
          <cell r="H28229">
            <v>45131.294270833343</v>
          </cell>
        </row>
        <row r="28230">
          <cell r="A28230" t="str">
            <v>Machine Learning Engineer</v>
          </cell>
          <cell r="H28230">
            <v>45121.882928240739</v>
          </cell>
        </row>
        <row r="28231">
          <cell r="A28231" t="str">
            <v>Data Scientist</v>
          </cell>
          <cell r="H28231">
            <v>45149.502627314818</v>
          </cell>
        </row>
        <row r="28232">
          <cell r="A28232" t="str">
            <v>Data Analyst</v>
          </cell>
          <cell r="H28232">
            <v>45055.878599537027</v>
          </cell>
        </row>
        <row r="28233">
          <cell r="A28233" t="str">
            <v>Data Analyst</v>
          </cell>
          <cell r="H28233">
            <v>45063.54215277778</v>
          </cell>
        </row>
        <row r="28234">
          <cell r="A28234" t="str">
            <v>Data Analyst</v>
          </cell>
          <cell r="H28234">
            <v>45205.834513888891</v>
          </cell>
        </row>
        <row r="28235">
          <cell r="A28235" t="str">
            <v>Data Analyst</v>
          </cell>
          <cell r="H28235">
            <v>45240.536909722221</v>
          </cell>
        </row>
        <row r="28236">
          <cell r="A28236" t="str">
            <v>Data Analyst</v>
          </cell>
          <cell r="H28236">
            <v>44999.573217592602</v>
          </cell>
        </row>
        <row r="28237">
          <cell r="A28237" t="str">
            <v>Data Analyst</v>
          </cell>
          <cell r="H28237">
            <v>45156.667696759258</v>
          </cell>
        </row>
        <row r="28238">
          <cell r="A28238" t="str">
            <v>Data Scientist</v>
          </cell>
          <cell r="H28238">
            <v>45020.283599537041</v>
          </cell>
        </row>
        <row r="28239">
          <cell r="A28239" t="str">
            <v>Data Analyst</v>
          </cell>
          <cell r="H28239">
            <v>45239.625</v>
          </cell>
        </row>
        <row r="28240">
          <cell r="A28240" t="str">
            <v>Data Analyst</v>
          </cell>
          <cell r="H28240">
            <v>45274.668344907397</v>
          </cell>
        </row>
        <row r="28241">
          <cell r="A28241" t="str">
            <v>Data Scientist</v>
          </cell>
          <cell r="H28241">
            <v>45104.740474537037</v>
          </cell>
        </row>
        <row r="28242">
          <cell r="A28242" t="str">
            <v>Senior Data Analyst</v>
          </cell>
          <cell r="H28242">
            <v>45045.344328703701</v>
          </cell>
        </row>
        <row r="28243">
          <cell r="A28243" t="str">
            <v>Senior Data Analyst</v>
          </cell>
          <cell r="H28243">
            <v>45195.87572916667</v>
          </cell>
        </row>
        <row r="28244">
          <cell r="A28244" t="str">
            <v>Data Analyst</v>
          </cell>
          <cell r="H28244">
            <v>45201.611215277779</v>
          </cell>
        </row>
        <row r="28245">
          <cell r="A28245" t="str">
            <v>Data Scientist</v>
          </cell>
          <cell r="H28245">
            <v>45106.002465277779</v>
          </cell>
        </row>
        <row r="28246">
          <cell r="A28246" t="str">
            <v>Data Analyst</v>
          </cell>
          <cell r="H28246">
            <v>45281.583298611113</v>
          </cell>
        </row>
        <row r="28247">
          <cell r="A28247" t="str">
            <v>Data Analyst</v>
          </cell>
          <cell r="H28247">
            <v>45272.538148148153</v>
          </cell>
        </row>
        <row r="28248">
          <cell r="A28248" t="str">
            <v>Data Analyst</v>
          </cell>
          <cell r="H28248">
            <v>45008.543912037043</v>
          </cell>
        </row>
        <row r="28249">
          <cell r="A28249" t="str">
            <v>Data Engineer</v>
          </cell>
          <cell r="H28249">
            <v>45208.668090277781</v>
          </cell>
        </row>
        <row r="28250">
          <cell r="A28250" t="str">
            <v>Data Analyst</v>
          </cell>
          <cell r="H28250">
            <v>44932.000219907408</v>
          </cell>
        </row>
        <row r="28251">
          <cell r="A28251" t="str">
            <v>Data Scientist</v>
          </cell>
          <cell r="H28251">
            <v>44949.046284722222</v>
          </cell>
        </row>
        <row r="28252">
          <cell r="A28252" t="str">
            <v>Data Analyst</v>
          </cell>
          <cell r="H28252">
            <v>45106.500023148154</v>
          </cell>
        </row>
        <row r="28253">
          <cell r="A28253" t="str">
            <v>Senior Data Scientist</v>
          </cell>
          <cell r="H28253">
            <v>45233.45957175926</v>
          </cell>
        </row>
        <row r="28254">
          <cell r="A28254" t="str">
            <v>Data Analyst</v>
          </cell>
          <cell r="H28254">
            <v>45246.293055555558</v>
          </cell>
        </row>
        <row r="28255">
          <cell r="A28255" t="str">
            <v>Senior Data Scientist</v>
          </cell>
          <cell r="H28255">
            <v>45236.333796296298</v>
          </cell>
        </row>
        <row r="28256">
          <cell r="A28256" t="str">
            <v>Data Engineer</v>
          </cell>
          <cell r="H28256">
            <v>44992.170624999999</v>
          </cell>
        </row>
        <row r="28257">
          <cell r="A28257" t="str">
            <v>Data Scientist</v>
          </cell>
          <cell r="H28257">
            <v>45096.62939814815</v>
          </cell>
        </row>
        <row r="28258">
          <cell r="A28258" t="str">
            <v>Business Analyst</v>
          </cell>
          <cell r="H28258">
            <v>45202.709247685183</v>
          </cell>
        </row>
        <row r="28259">
          <cell r="A28259" t="str">
            <v>Data Engineer</v>
          </cell>
          <cell r="H28259">
            <v>45026.745300925933</v>
          </cell>
        </row>
        <row r="28260">
          <cell r="A28260" t="str">
            <v>Data Scientist</v>
          </cell>
          <cell r="H28260">
            <v>44929.982974537037</v>
          </cell>
        </row>
        <row r="28261">
          <cell r="A28261" t="str">
            <v>Data Scientist</v>
          </cell>
          <cell r="H28261">
            <v>45191.276655092603</v>
          </cell>
        </row>
        <row r="28262">
          <cell r="A28262" t="str">
            <v>Data Analyst</v>
          </cell>
          <cell r="H28262">
            <v>45071.792349537027</v>
          </cell>
        </row>
        <row r="28263">
          <cell r="A28263" t="str">
            <v>Data Engineer</v>
          </cell>
          <cell r="H28263">
            <v>45140.340740740743</v>
          </cell>
        </row>
        <row r="28264">
          <cell r="A28264" t="str">
            <v>Data Analyst</v>
          </cell>
          <cell r="H28264">
            <v>45261.279710648138</v>
          </cell>
        </row>
        <row r="28265">
          <cell r="A28265" t="str">
            <v>Data Scientist</v>
          </cell>
          <cell r="H28265">
            <v>44952.671620370369</v>
          </cell>
        </row>
        <row r="28266">
          <cell r="A28266" t="str">
            <v>Data Engineer</v>
          </cell>
          <cell r="H28266">
            <v>45148.464201388888</v>
          </cell>
        </row>
        <row r="28267">
          <cell r="A28267" t="str">
            <v>Senior Data Analyst</v>
          </cell>
          <cell r="H28267">
            <v>45282.375972222217</v>
          </cell>
        </row>
        <row r="28268">
          <cell r="A28268" t="str">
            <v>Data Scientist</v>
          </cell>
          <cell r="H28268">
            <v>45033.918819444443</v>
          </cell>
        </row>
        <row r="28269">
          <cell r="A28269" t="str">
            <v>Data Analyst</v>
          </cell>
          <cell r="H28269">
            <v>45244.708587962959</v>
          </cell>
        </row>
        <row r="28270">
          <cell r="A28270" t="str">
            <v>Data Scientist</v>
          </cell>
          <cell r="H28270">
            <v>45146.186655092592</v>
          </cell>
        </row>
        <row r="28271">
          <cell r="A28271" t="str">
            <v>Data Analyst</v>
          </cell>
          <cell r="H28271">
            <v>44985.376168981478</v>
          </cell>
        </row>
        <row r="28272">
          <cell r="A28272" t="str">
            <v>Senior Data Engineer</v>
          </cell>
          <cell r="H28272">
            <v>44964.51185185185</v>
          </cell>
        </row>
        <row r="28273">
          <cell r="A28273" t="str">
            <v>Data Analyst</v>
          </cell>
          <cell r="H28273">
            <v>44944.309490740743</v>
          </cell>
        </row>
        <row r="28274">
          <cell r="A28274" t="str">
            <v>Data Scientist</v>
          </cell>
          <cell r="H28274">
            <v>45034.627766203703</v>
          </cell>
        </row>
        <row r="28275">
          <cell r="A28275" t="str">
            <v>Data Analyst</v>
          </cell>
          <cell r="H28275">
            <v>45091.293043981481</v>
          </cell>
        </row>
        <row r="28276">
          <cell r="A28276" t="str">
            <v>Data Engineer</v>
          </cell>
          <cell r="H28276">
            <v>45114.309201388889</v>
          </cell>
        </row>
        <row r="28277">
          <cell r="A28277" t="str">
            <v>Data Scientist</v>
          </cell>
          <cell r="H28277">
            <v>45077.545011574082</v>
          </cell>
        </row>
        <row r="28278">
          <cell r="A28278" t="str">
            <v>Data Scientist</v>
          </cell>
          <cell r="H28278">
            <v>45290.375590277778</v>
          </cell>
        </row>
        <row r="28279">
          <cell r="A28279" t="str">
            <v>Data Scientist</v>
          </cell>
          <cell r="H28279">
            <v>45019.641539351847</v>
          </cell>
        </row>
        <row r="28280">
          <cell r="A28280" t="str">
            <v>Data Analyst</v>
          </cell>
          <cell r="H28280">
            <v>45055.001284722217</v>
          </cell>
        </row>
        <row r="28281">
          <cell r="A28281" t="str">
            <v>Data Engineer</v>
          </cell>
          <cell r="H28281">
            <v>45076.629479166673</v>
          </cell>
        </row>
        <row r="28282">
          <cell r="A28282" t="str">
            <v>Data Analyst</v>
          </cell>
          <cell r="H28282">
            <v>45267.334155092591</v>
          </cell>
        </row>
        <row r="28283">
          <cell r="A28283" t="str">
            <v>Data Analyst</v>
          </cell>
          <cell r="H28283">
            <v>45099.291759259257</v>
          </cell>
        </row>
        <row r="28284">
          <cell r="A28284" t="str">
            <v>Data Analyst</v>
          </cell>
          <cell r="H28284">
            <v>45172.750347222223</v>
          </cell>
        </row>
        <row r="28285">
          <cell r="A28285" t="str">
            <v>Data Scientist</v>
          </cell>
          <cell r="H28285">
            <v>45276.126226851848</v>
          </cell>
        </row>
        <row r="28286">
          <cell r="A28286" t="str">
            <v>Senior Data Scientist</v>
          </cell>
          <cell r="H28286">
            <v>44985.844340277778</v>
          </cell>
        </row>
        <row r="28287">
          <cell r="A28287" t="str">
            <v>Data Analyst</v>
          </cell>
          <cell r="H28287">
            <v>44945.06144675926</v>
          </cell>
        </row>
        <row r="28288">
          <cell r="A28288" t="str">
            <v>Data Analyst</v>
          </cell>
          <cell r="H28288">
            <v>45247.666643518518</v>
          </cell>
        </row>
        <row r="28289">
          <cell r="A28289" t="str">
            <v>Senior Data Engineer</v>
          </cell>
          <cell r="H28289">
            <v>45272.216319444437</v>
          </cell>
        </row>
        <row r="28290">
          <cell r="A28290" t="str">
            <v>Data Scientist</v>
          </cell>
          <cell r="H28290">
            <v>44937.253564814811</v>
          </cell>
        </row>
        <row r="28291">
          <cell r="A28291" t="str">
            <v>Data Analyst</v>
          </cell>
          <cell r="H28291">
            <v>45007.83829861111</v>
          </cell>
        </row>
        <row r="28292">
          <cell r="A28292" t="str">
            <v>Data Scientist</v>
          </cell>
          <cell r="H28292">
            <v>45147.45890046296</v>
          </cell>
        </row>
        <row r="28293">
          <cell r="A28293" t="str">
            <v>Senior Data Analyst</v>
          </cell>
          <cell r="H28293">
            <v>44951.251423611109</v>
          </cell>
        </row>
        <row r="28294">
          <cell r="A28294" t="str">
            <v>Data Scientist</v>
          </cell>
          <cell r="H28294">
            <v>45091.835462962961</v>
          </cell>
        </row>
        <row r="28295">
          <cell r="A28295" t="str">
            <v>Data Analyst</v>
          </cell>
          <cell r="H28295">
            <v>44966.050763888888</v>
          </cell>
        </row>
        <row r="28296">
          <cell r="A28296" t="str">
            <v>Data Scientist</v>
          </cell>
          <cell r="H28296">
            <v>45126.502060185187</v>
          </cell>
        </row>
        <row r="28297">
          <cell r="A28297" t="str">
            <v>Data Analyst</v>
          </cell>
          <cell r="H28297">
            <v>45187.986898148149</v>
          </cell>
        </row>
        <row r="28298">
          <cell r="A28298" t="str">
            <v>Data Scientist</v>
          </cell>
          <cell r="H28298">
            <v>45171.000034722223</v>
          </cell>
        </row>
        <row r="28299">
          <cell r="A28299" t="str">
            <v>Senior Data Scientist</v>
          </cell>
          <cell r="H28299">
            <v>44941.54078703704</v>
          </cell>
        </row>
        <row r="28300">
          <cell r="A28300" t="str">
            <v>Data Scientist</v>
          </cell>
          <cell r="H28300">
            <v>45113.294224537043</v>
          </cell>
        </row>
        <row r="28301">
          <cell r="A28301" t="str">
            <v>Business Analyst</v>
          </cell>
          <cell r="H28301">
            <v>45255.375613425917</v>
          </cell>
        </row>
        <row r="28302">
          <cell r="A28302" t="str">
            <v>Data Scientist</v>
          </cell>
          <cell r="H28302">
            <v>45170.104803240742</v>
          </cell>
        </row>
        <row r="28303">
          <cell r="A28303" t="str">
            <v>Data Analyst</v>
          </cell>
          <cell r="H28303">
            <v>45015.417407407411</v>
          </cell>
        </row>
        <row r="28304">
          <cell r="A28304" t="str">
            <v>Senior Data Scientist</v>
          </cell>
          <cell r="H28304">
            <v>45112.461215277777</v>
          </cell>
        </row>
        <row r="28305">
          <cell r="A28305" t="str">
            <v>Data Engineer</v>
          </cell>
          <cell r="H28305">
            <v>44977.846666666657</v>
          </cell>
        </row>
        <row r="28306">
          <cell r="A28306" t="str">
            <v>Data Engineer</v>
          </cell>
          <cell r="H28306">
            <v>45047.967488425929</v>
          </cell>
        </row>
        <row r="28307">
          <cell r="A28307" t="str">
            <v>Data Engineer</v>
          </cell>
          <cell r="H28307">
            <v>45055.979212962957</v>
          </cell>
        </row>
        <row r="28308">
          <cell r="A28308" t="str">
            <v>Data Engineer</v>
          </cell>
          <cell r="H28308">
            <v>44964.341597222221</v>
          </cell>
        </row>
        <row r="28309">
          <cell r="A28309" t="str">
            <v>Business Analyst</v>
          </cell>
          <cell r="H28309">
            <v>45028.582615740743</v>
          </cell>
        </row>
        <row r="28310">
          <cell r="A28310" t="str">
            <v>Data Scientist</v>
          </cell>
          <cell r="H28310">
            <v>45235.66810185185</v>
          </cell>
        </row>
        <row r="28311">
          <cell r="A28311" t="str">
            <v>Business Analyst</v>
          </cell>
          <cell r="H28311">
            <v>45106.709513888891</v>
          </cell>
        </row>
        <row r="28312">
          <cell r="A28312" t="str">
            <v>Data Scientist</v>
          </cell>
          <cell r="H28312">
            <v>44979.330763888887</v>
          </cell>
        </row>
        <row r="28313">
          <cell r="A28313" t="str">
            <v>Data Analyst</v>
          </cell>
          <cell r="H28313">
            <v>44952.33388888889</v>
          </cell>
        </row>
        <row r="28314">
          <cell r="A28314" t="str">
            <v>Data Analyst</v>
          </cell>
          <cell r="H28314">
            <v>44973.834050925929</v>
          </cell>
        </row>
        <row r="28315">
          <cell r="A28315" t="str">
            <v>Machine Learning Engineer</v>
          </cell>
          <cell r="H28315">
            <v>45108.722511574073</v>
          </cell>
        </row>
        <row r="28316">
          <cell r="A28316" t="str">
            <v>Data Analyst</v>
          </cell>
          <cell r="H28316">
            <v>44978.848576388889</v>
          </cell>
        </row>
        <row r="28317">
          <cell r="A28317" t="str">
            <v>Data Analyst</v>
          </cell>
          <cell r="H28317">
            <v>45028.624907407408</v>
          </cell>
        </row>
        <row r="28318">
          <cell r="A28318" t="str">
            <v>Data Analyst</v>
          </cell>
          <cell r="H28318">
            <v>45203.958553240736</v>
          </cell>
        </row>
        <row r="28319">
          <cell r="A28319" t="str">
            <v>Senior Data Scientist</v>
          </cell>
          <cell r="H28319">
            <v>45077.751631944448</v>
          </cell>
        </row>
        <row r="28320">
          <cell r="A28320" t="str">
            <v>Data Analyst</v>
          </cell>
          <cell r="H28320">
            <v>45057.626689814817</v>
          </cell>
        </row>
        <row r="28321">
          <cell r="A28321" t="str">
            <v>Data Scientist</v>
          </cell>
          <cell r="H28321">
            <v>45115.40053240741</v>
          </cell>
        </row>
        <row r="28322">
          <cell r="A28322" t="str">
            <v>Data Analyst</v>
          </cell>
          <cell r="H28322">
            <v>44949.001979166656</v>
          </cell>
        </row>
        <row r="28323">
          <cell r="A28323" t="str">
            <v>Data Scientist</v>
          </cell>
          <cell r="H28323">
            <v>45167.336724537039</v>
          </cell>
        </row>
        <row r="28324">
          <cell r="A28324" t="str">
            <v>Data Analyst</v>
          </cell>
          <cell r="H28324">
            <v>45152.876932870371</v>
          </cell>
        </row>
        <row r="28325">
          <cell r="A28325" t="str">
            <v>Senior Data Analyst</v>
          </cell>
          <cell r="H28325">
            <v>45247.16679398148</v>
          </cell>
        </row>
        <row r="28326">
          <cell r="A28326" t="str">
            <v>Data Scientist</v>
          </cell>
          <cell r="H28326">
            <v>45100.638993055552</v>
          </cell>
        </row>
        <row r="28327">
          <cell r="A28327" t="str">
            <v>Data Analyst</v>
          </cell>
          <cell r="H28327">
            <v>44966.29347222222</v>
          </cell>
        </row>
        <row r="28328">
          <cell r="A28328" t="str">
            <v>Data Scientist</v>
          </cell>
          <cell r="H28328">
            <v>45146.460960648154</v>
          </cell>
        </row>
        <row r="28329">
          <cell r="A28329" t="str">
            <v>Data Engineer</v>
          </cell>
          <cell r="H28329">
            <v>45280.054583333331</v>
          </cell>
        </row>
        <row r="28330">
          <cell r="A28330" t="str">
            <v>Data Analyst</v>
          </cell>
          <cell r="H28330">
            <v>45273.375081018523</v>
          </cell>
        </row>
        <row r="28331">
          <cell r="A28331" t="str">
            <v>Data Analyst</v>
          </cell>
          <cell r="H28331">
            <v>45286.269062500003</v>
          </cell>
        </row>
        <row r="28332">
          <cell r="A28332" t="str">
            <v>Data Scientist</v>
          </cell>
          <cell r="H28332">
            <v>45080.293530092589</v>
          </cell>
        </row>
        <row r="28333">
          <cell r="A28333" t="str">
            <v>Data Engineer</v>
          </cell>
          <cell r="H28333">
            <v>45160.798935185187</v>
          </cell>
        </row>
        <row r="28334">
          <cell r="A28334" t="str">
            <v>Data Scientist</v>
          </cell>
          <cell r="H28334">
            <v>45198.178159722222</v>
          </cell>
        </row>
        <row r="28335">
          <cell r="A28335" t="str">
            <v>Data Scientist</v>
          </cell>
          <cell r="H28335">
            <v>44999.419953703713</v>
          </cell>
        </row>
        <row r="28336">
          <cell r="A28336" t="str">
            <v>Software Engineer</v>
          </cell>
          <cell r="H28336">
            <v>45234.039710648147</v>
          </cell>
        </row>
        <row r="28337">
          <cell r="A28337" t="str">
            <v>Data Analyst</v>
          </cell>
          <cell r="H28337">
            <v>44930.91710648148</v>
          </cell>
        </row>
        <row r="28338">
          <cell r="A28338" t="str">
            <v>Data Analyst</v>
          </cell>
          <cell r="H28338">
            <v>45187.29277777778</v>
          </cell>
        </row>
        <row r="28339">
          <cell r="A28339" t="str">
            <v>Senior Data Analyst</v>
          </cell>
          <cell r="H28339">
            <v>44957.883101851847</v>
          </cell>
        </row>
        <row r="28340">
          <cell r="A28340" t="str">
            <v>Senior Data Scientist</v>
          </cell>
          <cell r="H28340">
            <v>45170.475289351853</v>
          </cell>
        </row>
        <row r="28341">
          <cell r="A28341" t="str">
            <v>Data Analyst</v>
          </cell>
          <cell r="H28341">
            <v>45026.014456018522</v>
          </cell>
        </row>
        <row r="28342">
          <cell r="A28342" t="str">
            <v>Data Analyst</v>
          </cell>
          <cell r="H28342">
            <v>45108.301539351851</v>
          </cell>
        </row>
        <row r="28343">
          <cell r="A28343" t="str">
            <v>Business Analyst</v>
          </cell>
          <cell r="H28343">
            <v>45236.378449074073</v>
          </cell>
        </row>
        <row r="28344">
          <cell r="A28344" t="str">
            <v>Data Scientist</v>
          </cell>
          <cell r="H28344">
            <v>45062.319664351853</v>
          </cell>
        </row>
        <row r="28345">
          <cell r="A28345" t="str">
            <v>Software Engineer</v>
          </cell>
          <cell r="H28345">
            <v>45001.369131944448</v>
          </cell>
        </row>
        <row r="28346">
          <cell r="A28346" t="str">
            <v>Data Analyst</v>
          </cell>
          <cell r="H28346">
            <v>45023.916886574072</v>
          </cell>
        </row>
        <row r="28347">
          <cell r="A28347" t="str">
            <v>Data Engineer</v>
          </cell>
          <cell r="H28347">
            <v>44993.762129629627</v>
          </cell>
        </row>
        <row r="28348">
          <cell r="A28348" t="str">
            <v>Machine Learning Engineer</v>
          </cell>
          <cell r="H28348">
            <v>45128.488599537042</v>
          </cell>
        </row>
        <row r="28349">
          <cell r="A28349" t="str">
            <v>Data Analyst</v>
          </cell>
          <cell r="H28349">
            <v>44966.313981481479</v>
          </cell>
        </row>
        <row r="28350">
          <cell r="A28350" t="str">
            <v>Data Scientist</v>
          </cell>
          <cell r="H28350">
            <v>44928.418368055558</v>
          </cell>
        </row>
        <row r="28351">
          <cell r="A28351" t="str">
            <v>Senior Data Scientist</v>
          </cell>
          <cell r="H28351">
            <v>44983.544189814813</v>
          </cell>
        </row>
        <row r="28352">
          <cell r="A28352" t="str">
            <v>Data Scientist</v>
          </cell>
          <cell r="H28352">
            <v>45084.479745370372</v>
          </cell>
        </row>
        <row r="28353">
          <cell r="A28353" t="str">
            <v>Senior Data Scientist</v>
          </cell>
          <cell r="H28353">
            <v>45248.459062499998</v>
          </cell>
        </row>
        <row r="28354">
          <cell r="A28354" t="str">
            <v>Machine Learning Engineer</v>
          </cell>
          <cell r="H28354">
            <v>45006.473564814813</v>
          </cell>
        </row>
        <row r="28355">
          <cell r="A28355" t="str">
            <v>Data Scientist</v>
          </cell>
          <cell r="H28355">
            <v>45092.560520833344</v>
          </cell>
        </row>
        <row r="28356">
          <cell r="A28356" t="str">
            <v>Data Scientist</v>
          </cell>
          <cell r="H28356">
            <v>45040.951944444438</v>
          </cell>
        </row>
        <row r="28357">
          <cell r="A28357" t="str">
            <v>Data Analyst</v>
          </cell>
          <cell r="H28357">
            <v>45114.90519675926</v>
          </cell>
        </row>
        <row r="28358">
          <cell r="A28358" t="str">
            <v>Data Engineer</v>
          </cell>
          <cell r="H28358">
            <v>44979.331250000003</v>
          </cell>
        </row>
        <row r="28359">
          <cell r="A28359" t="str">
            <v>Data Scientist</v>
          </cell>
          <cell r="H28359">
            <v>45260.836643518523</v>
          </cell>
        </row>
        <row r="28360">
          <cell r="A28360" t="str">
            <v>Data Scientist</v>
          </cell>
          <cell r="H28360">
            <v>44951.252129629633</v>
          </cell>
        </row>
        <row r="28361">
          <cell r="A28361" t="str">
            <v>Data Analyst</v>
          </cell>
          <cell r="H28361">
            <v>45187.986921296288</v>
          </cell>
        </row>
        <row r="28362">
          <cell r="A28362" t="str">
            <v>Software Engineer</v>
          </cell>
          <cell r="H28362">
            <v>45245.350810185177</v>
          </cell>
        </row>
        <row r="28363">
          <cell r="A28363" t="str">
            <v>Data Scientist</v>
          </cell>
          <cell r="H28363">
            <v>44966.044548611113</v>
          </cell>
        </row>
        <row r="28364">
          <cell r="A28364" t="str">
            <v>Data Scientist</v>
          </cell>
          <cell r="H28364">
            <v>45217.58556712963</v>
          </cell>
        </row>
        <row r="28365">
          <cell r="A28365" t="str">
            <v>Data Analyst</v>
          </cell>
          <cell r="H28365">
            <v>44958.083564814813</v>
          </cell>
        </row>
        <row r="28366">
          <cell r="A28366" t="str">
            <v>Data Analyst</v>
          </cell>
          <cell r="H28366">
            <v>45237.292812500003</v>
          </cell>
        </row>
        <row r="28367">
          <cell r="A28367" t="str">
            <v>Business Analyst</v>
          </cell>
          <cell r="H28367">
            <v>45000.726226851853</v>
          </cell>
        </row>
        <row r="28368">
          <cell r="A28368" t="str">
            <v>Senior Data Engineer</v>
          </cell>
          <cell r="H28368">
            <v>45047.476157407407</v>
          </cell>
        </row>
        <row r="28369">
          <cell r="A28369" t="str">
            <v>Data Scientist</v>
          </cell>
          <cell r="H28369">
            <v>44938.640416666669</v>
          </cell>
        </row>
        <row r="28370">
          <cell r="A28370" t="str">
            <v>Data Analyst</v>
          </cell>
          <cell r="H28370">
            <v>45015.21875</v>
          </cell>
        </row>
        <row r="28371">
          <cell r="A28371" t="str">
            <v>Data Scientist</v>
          </cell>
          <cell r="H28371">
            <v>45107.669733796298</v>
          </cell>
        </row>
        <row r="28372">
          <cell r="A28372" t="str">
            <v>Software Engineer</v>
          </cell>
          <cell r="H28372">
            <v>45134.917337962957</v>
          </cell>
        </row>
        <row r="28373">
          <cell r="A28373" t="str">
            <v>Data Scientist</v>
          </cell>
          <cell r="H28373">
            <v>45153.326898148152</v>
          </cell>
        </row>
        <row r="28374">
          <cell r="A28374" t="str">
            <v>Data Analyst</v>
          </cell>
          <cell r="H28374">
            <v>44947.587291666663</v>
          </cell>
        </row>
        <row r="28375">
          <cell r="A28375" t="str">
            <v>Data Scientist</v>
          </cell>
          <cell r="H28375">
            <v>45104.960497685177</v>
          </cell>
        </row>
        <row r="28376">
          <cell r="A28376" t="str">
            <v>Data Analyst</v>
          </cell>
          <cell r="H28376">
            <v>45161.085057870368</v>
          </cell>
        </row>
        <row r="28377">
          <cell r="A28377" t="str">
            <v>Data Analyst</v>
          </cell>
          <cell r="H28377">
            <v>44935.834398148138</v>
          </cell>
        </row>
        <row r="28378">
          <cell r="A28378" t="str">
            <v>Senior Data Engineer</v>
          </cell>
          <cell r="H28378">
            <v>44966.725648148153</v>
          </cell>
        </row>
        <row r="28379">
          <cell r="A28379" t="str">
            <v>Data Scientist</v>
          </cell>
          <cell r="H28379">
            <v>45115.711504629631</v>
          </cell>
        </row>
        <row r="28380">
          <cell r="A28380" t="str">
            <v>Data Scientist</v>
          </cell>
          <cell r="H28380">
            <v>45128.877314814818</v>
          </cell>
        </row>
        <row r="28381">
          <cell r="A28381" t="str">
            <v>Senior Data Analyst</v>
          </cell>
          <cell r="H28381">
            <v>45167.541689814818</v>
          </cell>
        </row>
        <row r="28382">
          <cell r="A28382" t="str">
            <v>Data Engineer</v>
          </cell>
          <cell r="H28382">
            <v>45171.348101851851</v>
          </cell>
        </row>
        <row r="28383">
          <cell r="A28383" t="str">
            <v>Senior Data Analyst</v>
          </cell>
          <cell r="H28383">
            <v>45212.375740740739</v>
          </cell>
        </row>
        <row r="28384">
          <cell r="A28384" t="str">
            <v>Data Engineer</v>
          </cell>
          <cell r="H28384">
            <v>45247.839895833327</v>
          </cell>
        </row>
        <row r="28385">
          <cell r="A28385" t="str">
            <v>Data Engineer</v>
          </cell>
          <cell r="H28385">
            <v>45078.093078703707</v>
          </cell>
        </row>
        <row r="28386">
          <cell r="A28386" t="str">
            <v>Data Analyst</v>
          </cell>
          <cell r="H28386">
            <v>45044.872361111113</v>
          </cell>
        </row>
        <row r="28387">
          <cell r="A28387" t="str">
            <v>Senior Data Scientist</v>
          </cell>
          <cell r="H28387">
            <v>44970.545115740737</v>
          </cell>
        </row>
        <row r="28388">
          <cell r="A28388" t="str">
            <v>Data Analyst</v>
          </cell>
          <cell r="H28388">
            <v>45165.375752314823</v>
          </cell>
        </row>
        <row r="28389">
          <cell r="A28389" t="str">
            <v>Data Scientist</v>
          </cell>
          <cell r="H28389">
            <v>45198.71020833333</v>
          </cell>
        </row>
        <row r="28390">
          <cell r="A28390" t="str">
            <v>Data Analyst</v>
          </cell>
          <cell r="H28390">
            <v>45186.500960648147</v>
          </cell>
        </row>
        <row r="28391">
          <cell r="A28391" t="str">
            <v>Data Analyst</v>
          </cell>
          <cell r="H28391">
            <v>45194.917071759257</v>
          </cell>
        </row>
        <row r="28392">
          <cell r="A28392" t="str">
            <v>Software Engineer</v>
          </cell>
          <cell r="H28392">
            <v>45251.98810185185</v>
          </cell>
        </row>
        <row r="28393">
          <cell r="A28393" t="str">
            <v>Machine Learning Engineer</v>
          </cell>
          <cell r="H28393">
            <v>45282.915497685193</v>
          </cell>
        </row>
        <row r="28394">
          <cell r="A28394" t="str">
            <v>Data Scientist</v>
          </cell>
          <cell r="H28394">
            <v>45175.251643518517</v>
          </cell>
        </row>
        <row r="28395">
          <cell r="A28395" t="str">
            <v>Data Analyst</v>
          </cell>
          <cell r="H28395">
            <v>45105.833414351851</v>
          </cell>
        </row>
        <row r="28396">
          <cell r="A28396" t="str">
            <v>Senior Data Analyst</v>
          </cell>
          <cell r="H28396">
            <v>45037.750023148154</v>
          </cell>
        </row>
        <row r="28397">
          <cell r="A28397" t="str">
            <v>Data Scientist</v>
          </cell>
          <cell r="H28397">
            <v>45219.670034722221</v>
          </cell>
        </row>
        <row r="28398">
          <cell r="A28398" t="str">
            <v>Data Scientist</v>
          </cell>
          <cell r="H28398">
            <v>44985.670335648138</v>
          </cell>
        </row>
        <row r="28399">
          <cell r="A28399" t="str">
            <v>Senior Data Scientist</v>
          </cell>
          <cell r="H28399">
            <v>44984.501979166656</v>
          </cell>
        </row>
        <row r="28400">
          <cell r="A28400" t="str">
            <v>Business Analyst</v>
          </cell>
          <cell r="H28400">
            <v>45193.015520833331</v>
          </cell>
        </row>
        <row r="28401">
          <cell r="A28401" t="str">
            <v>Data Analyst</v>
          </cell>
          <cell r="H28401">
            <v>45275.912928240738</v>
          </cell>
        </row>
        <row r="28402">
          <cell r="A28402" t="str">
            <v>Data Scientist</v>
          </cell>
          <cell r="H28402">
            <v>45007.5078587963</v>
          </cell>
        </row>
        <row r="28403">
          <cell r="A28403" t="str">
            <v>Senior Data Scientist</v>
          </cell>
          <cell r="H28403">
            <v>44963.254120370373</v>
          </cell>
        </row>
        <row r="28404">
          <cell r="A28404" t="str">
            <v>Data Scientist</v>
          </cell>
          <cell r="H28404">
            <v>45007.799930555557</v>
          </cell>
        </row>
        <row r="28405">
          <cell r="A28405" t="str">
            <v>Data Analyst</v>
          </cell>
          <cell r="H28405">
            <v>45237.584907407407</v>
          </cell>
        </row>
        <row r="28406">
          <cell r="A28406" t="str">
            <v>Data Analyst</v>
          </cell>
          <cell r="H28406">
            <v>44956.793368055558</v>
          </cell>
        </row>
        <row r="28407">
          <cell r="A28407" t="str">
            <v>Data Scientist</v>
          </cell>
          <cell r="H28407">
            <v>45058.503171296303</v>
          </cell>
        </row>
        <row r="28408">
          <cell r="A28408" t="str">
            <v>Data Engineer</v>
          </cell>
          <cell r="H28408">
            <v>45219.732824074083</v>
          </cell>
        </row>
        <row r="28409">
          <cell r="A28409" t="str">
            <v>Senior Data Engineer</v>
          </cell>
          <cell r="H28409">
            <v>45278.923344907409</v>
          </cell>
        </row>
        <row r="28410">
          <cell r="A28410" t="str">
            <v>Data Analyst</v>
          </cell>
          <cell r="H28410">
            <v>45014.751701388886</v>
          </cell>
        </row>
        <row r="28411">
          <cell r="A28411" t="str">
            <v>Business Analyst</v>
          </cell>
          <cell r="H28411">
            <v>45215.28466435185</v>
          </cell>
        </row>
        <row r="28412">
          <cell r="A28412" t="str">
            <v>Data Analyst</v>
          </cell>
          <cell r="H28412">
            <v>44960.376608796287</v>
          </cell>
        </row>
        <row r="28413">
          <cell r="A28413" t="str">
            <v>Data Analyst</v>
          </cell>
          <cell r="H28413">
            <v>44951.708622685182</v>
          </cell>
        </row>
        <row r="28414">
          <cell r="A28414" t="str">
            <v>Data Analyst</v>
          </cell>
          <cell r="H28414">
            <v>45021.709386574083</v>
          </cell>
        </row>
        <row r="28415">
          <cell r="A28415" t="str">
            <v>Data Scientist</v>
          </cell>
          <cell r="H28415">
            <v>45099.50341435185</v>
          </cell>
        </row>
        <row r="28416">
          <cell r="A28416" t="str">
            <v>Data Engineer</v>
          </cell>
          <cell r="H28416">
            <v>45028.490578703713</v>
          </cell>
        </row>
        <row r="28417">
          <cell r="A28417" t="str">
            <v>Data Analyst</v>
          </cell>
          <cell r="H28417">
            <v>44932.001064814824</v>
          </cell>
        </row>
        <row r="28418">
          <cell r="A28418" t="str">
            <v>Senior Data Analyst</v>
          </cell>
          <cell r="H28418">
            <v>44963.586354166669</v>
          </cell>
        </row>
        <row r="28419">
          <cell r="A28419" t="str">
            <v>Data Analyst</v>
          </cell>
          <cell r="H28419">
            <v>45247.250138888892</v>
          </cell>
        </row>
        <row r="28420">
          <cell r="A28420" t="str">
            <v>Software Engineer</v>
          </cell>
          <cell r="H28420">
            <v>45028.996921296297</v>
          </cell>
        </row>
        <row r="28421">
          <cell r="A28421" t="str">
            <v>Senior Data Engineer</v>
          </cell>
          <cell r="H28421">
            <v>44991.996840277781</v>
          </cell>
        </row>
        <row r="28422">
          <cell r="A28422" t="str">
            <v>Data Analyst</v>
          </cell>
          <cell r="H28422">
            <v>45085.458310185182</v>
          </cell>
        </row>
        <row r="28423">
          <cell r="A28423" t="str">
            <v>Data Analyst</v>
          </cell>
          <cell r="H28423">
            <v>45234.33390046296</v>
          </cell>
        </row>
        <row r="28424">
          <cell r="A28424" t="str">
            <v>Data Scientist</v>
          </cell>
          <cell r="H28424">
            <v>44938.107465277782</v>
          </cell>
        </row>
        <row r="28425">
          <cell r="A28425" t="str">
            <v>Data Engineer</v>
          </cell>
          <cell r="H28425">
            <v>45200.000949074078</v>
          </cell>
        </row>
        <row r="28426">
          <cell r="A28426" t="str">
            <v>Data Scientist</v>
          </cell>
          <cell r="H28426">
            <v>45191.919282407413</v>
          </cell>
        </row>
        <row r="28427">
          <cell r="A28427" t="str">
            <v>Data Analyst</v>
          </cell>
          <cell r="H28427">
            <v>45043.418194444443</v>
          </cell>
        </row>
        <row r="28428">
          <cell r="A28428" t="str">
            <v>Data Analyst</v>
          </cell>
          <cell r="H28428">
            <v>45121.291863425933</v>
          </cell>
        </row>
        <row r="28429">
          <cell r="A28429" t="str">
            <v>Data Engineer</v>
          </cell>
          <cell r="H28429">
            <v>45133.798472222217</v>
          </cell>
        </row>
        <row r="28430">
          <cell r="A28430" t="str">
            <v>Business Analyst</v>
          </cell>
          <cell r="H28430">
            <v>45230.423067129632</v>
          </cell>
        </row>
        <row r="28431">
          <cell r="A28431" t="str">
            <v>Data Analyst</v>
          </cell>
          <cell r="H28431">
            <v>45162.401944444442</v>
          </cell>
        </row>
        <row r="28432">
          <cell r="A28432" t="str">
            <v>Senior Data Scientist</v>
          </cell>
          <cell r="H28432">
            <v>45050.253541666672</v>
          </cell>
        </row>
        <row r="28433">
          <cell r="A28433" t="str">
            <v>Data Analyst</v>
          </cell>
          <cell r="H28433">
            <v>45133.75</v>
          </cell>
        </row>
        <row r="28434">
          <cell r="A28434" t="str">
            <v>Data Engineer</v>
          </cell>
          <cell r="H28434">
            <v>44979.447013888886</v>
          </cell>
        </row>
        <row r="28435">
          <cell r="A28435" t="str">
            <v>Data Scientist</v>
          </cell>
          <cell r="H28435">
            <v>44957.460833333331</v>
          </cell>
        </row>
        <row r="28436">
          <cell r="A28436" t="str">
            <v>Data Analyst</v>
          </cell>
          <cell r="H28436">
            <v>45163.001747685194</v>
          </cell>
        </row>
        <row r="28437">
          <cell r="A28437" t="str">
            <v>Data Scientist</v>
          </cell>
          <cell r="H28437">
            <v>44959.544849537036</v>
          </cell>
        </row>
        <row r="28438">
          <cell r="A28438" t="str">
            <v>Senior Data Engineer</v>
          </cell>
          <cell r="H28438">
            <v>45169.63175925926</v>
          </cell>
        </row>
        <row r="28439">
          <cell r="A28439" t="str">
            <v>Data Analyst</v>
          </cell>
          <cell r="H28439">
            <v>44949.001828703702</v>
          </cell>
        </row>
        <row r="28440">
          <cell r="A28440" t="str">
            <v>Data Analyst</v>
          </cell>
          <cell r="H28440">
            <v>44967.916759259257</v>
          </cell>
        </row>
        <row r="28441">
          <cell r="A28441" t="str">
            <v>Data Scientist</v>
          </cell>
          <cell r="H28441">
            <v>45051.305891203701</v>
          </cell>
        </row>
        <row r="28442">
          <cell r="A28442" t="str">
            <v>Data Scientist</v>
          </cell>
          <cell r="H28442">
            <v>45129.835150462961</v>
          </cell>
        </row>
        <row r="28443">
          <cell r="A28443" t="str">
            <v>Senior Data Analyst</v>
          </cell>
          <cell r="H28443">
            <v>45049.337557870371</v>
          </cell>
        </row>
        <row r="28444">
          <cell r="A28444" t="str">
            <v>Data Scientist</v>
          </cell>
          <cell r="H28444">
            <v>45125.419189814813</v>
          </cell>
        </row>
        <row r="28445">
          <cell r="A28445" t="str">
            <v>Senior Data Scientist</v>
          </cell>
          <cell r="H28445">
            <v>45061.847025462957</v>
          </cell>
        </row>
        <row r="28446">
          <cell r="A28446" t="str">
            <v>Senior Data Scientist</v>
          </cell>
          <cell r="H28446">
            <v>45086.318958333337</v>
          </cell>
        </row>
        <row r="28447">
          <cell r="A28447" t="str">
            <v>Data Analyst</v>
          </cell>
          <cell r="H28447">
            <v>45154.718414351853</v>
          </cell>
        </row>
        <row r="28448">
          <cell r="A28448" t="str">
            <v>Data Scientist</v>
          </cell>
          <cell r="H28448">
            <v>44963.836921296293</v>
          </cell>
        </row>
        <row r="28449">
          <cell r="A28449" t="str">
            <v>Data Analyst</v>
          </cell>
          <cell r="H28449">
            <v>45155.708645833343</v>
          </cell>
        </row>
        <row r="28450">
          <cell r="A28450" t="str">
            <v>Data Scientist</v>
          </cell>
          <cell r="H28450">
            <v>44994.39770833333</v>
          </cell>
        </row>
        <row r="28451">
          <cell r="A28451" t="str">
            <v>Data Engineer</v>
          </cell>
          <cell r="H28451">
            <v>45125.696863425917</v>
          </cell>
        </row>
        <row r="28452">
          <cell r="A28452" t="str">
            <v>Software Engineer</v>
          </cell>
          <cell r="H28452">
            <v>45103.460833333331</v>
          </cell>
        </row>
        <row r="28453">
          <cell r="A28453" t="str">
            <v>Data Analyst</v>
          </cell>
          <cell r="H28453">
            <v>45057.583437499998</v>
          </cell>
        </row>
        <row r="28454">
          <cell r="A28454" t="str">
            <v>Data Scientist</v>
          </cell>
          <cell r="H28454">
            <v>44939.003865740742</v>
          </cell>
        </row>
        <row r="28455">
          <cell r="A28455" t="str">
            <v>Senior Data Scientist</v>
          </cell>
          <cell r="H28455">
            <v>45037.339918981481</v>
          </cell>
        </row>
        <row r="28456">
          <cell r="A28456" t="str">
            <v>Data Analyst</v>
          </cell>
          <cell r="H28456">
            <v>45076.749965277777</v>
          </cell>
        </row>
        <row r="28457">
          <cell r="A28457" t="str">
            <v>Business Analyst</v>
          </cell>
          <cell r="H28457">
            <v>45140.667986111112</v>
          </cell>
        </row>
        <row r="28458">
          <cell r="A28458" t="str">
            <v>Data Scientist</v>
          </cell>
          <cell r="H28458">
            <v>44940.836145833331</v>
          </cell>
        </row>
        <row r="28459">
          <cell r="A28459" t="str">
            <v>Data Analyst</v>
          </cell>
          <cell r="H28459">
            <v>44937.541689814818</v>
          </cell>
        </row>
        <row r="28460">
          <cell r="A28460" t="str">
            <v>Data Scientist</v>
          </cell>
          <cell r="H28460">
            <v>45053.459432870368</v>
          </cell>
        </row>
        <row r="28461">
          <cell r="A28461" t="str">
            <v>Data Analyst</v>
          </cell>
          <cell r="H28461">
            <v>44946.917997685188</v>
          </cell>
        </row>
        <row r="28462">
          <cell r="A28462" t="str">
            <v>Data Scientist</v>
          </cell>
          <cell r="H28462">
            <v>45126.350775462961</v>
          </cell>
        </row>
        <row r="28463">
          <cell r="A28463" t="str">
            <v>Data Engineer</v>
          </cell>
          <cell r="H28463">
            <v>45060.188263888893</v>
          </cell>
        </row>
        <row r="28464">
          <cell r="A28464" t="str">
            <v>Data Scientist</v>
          </cell>
          <cell r="H28464">
            <v>44936.044849537036</v>
          </cell>
        </row>
        <row r="28465">
          <cell r="A28465" t="str">
            <v>Data Analyst</v>
          </cell>
          <cell r="H28465">
            <v>45147.792337962957</v>
          </cell>
        </row>
        <row r="28466">
          <cell r="A28466" t="str">
            <v>Data Scientist</v>
          </cell>
          <cell r="H28466">
            <v>45062.461712962962</v>
          </cell>
        </row>
        <row r="28467">
          <cell r="A28467" t="str">
            <v>Data Scientist</v>
          </cell>
          <cell r="H28467">
            <v>45195.277395833327</v>
          </cell>
        </row>
        <row r="28468">
          <cell r="A28468" t="str">
            <v>Data Analyst</v>
          </cell>
          <cell r="H28468">
            <v>44955.000960648147</v>
          </cell>
        </row>
        <row r="28469">
          <cell r="A28469" t="str">
            <v>Data Analyst</v>
          </cell>
          <cell r="H28469">
            <v>45034.58353009259</v>
          </cell>
        </row>
        <row r="28470">
          <cell r="A28470" t="str">
            <v>Business Analyst</v>
          </cell>
          <cell r="H28470">
            <v>45259.678622685176</v>
          </cell>
        </row>
        <row r="28471">
          <cell r="A28471" t="str">
            <v>Data Analyst</v>
          </cell>
          <cell r="H28471">
            <v>45196.709479166668</v>
          </cell>
        </row>
        <row r="28472">
          <cell r="A28472" t="str">
            <v>Data Analyst</v>
          </cell>
          <cell r="H28472">
            <v>45162.836805555547</v>
          </cell>
        </row>
        <row r="28473">
          <cell r="A28473" t="str">
            <v>Data Analyst</v>
          </cell>
          <cell r="H28473">
            <v>45012.585520833331</v>
          </cell>
        </row>
        <row r="28474">
          <cell r="A28474" t="str">
            <v>Senior Data Scientist</v>
          </cell>
          <cell r="H28474">
            <v>45090.334872685176</v>
          </cell>
        </row>
        <row r="28475">
          <cell r="A28475" t="str">
            <v>Data Analyst</v>
          </cell>
          <cell r="H28475">
            <v>45252.625428240739</v>
          </cell>
        </row>
        <row r="28476">
          <cell r="A28476" t="str">
            <v>Senior Data Analyst</v>
          </cell>
          <cell r="H28476">
            <v>45079.585104166668</v>
          </cell>
        </row>
        <row r="28477">
          <cell r="A28477" t="str">
            <v>Data Engineer</v>
          </cell>
          <cell r="H28477">
            <v>45034.546990740739</v>
          </cell>
        </row>
        <row r="28478">
          <cell r="A28478" t="str">
            <v>Machine Learning Engineer</v>
          </cell>
          <cell r="H28478">
            <v>45239.901504629634</v>
          </cell>
        </row>
        <row r="28479">
          <cell r="A28479" t="str">
            <v>Data Scientist</v>
          </cell>
          <cell r="H28479">
            <v>45091.72415509259</v>
          </cell>
        </row>
        <row r="28480">
          <cell r="A28480" t="str">
            <v>Data Analyst</v>
          </cell>
          <cell r="H28480">
            <v>45083.810648148137</v>
          </cell>
        </row>
        <row r="28481">
          <cell r="A28481" t="str">
            <v>Data Scientist</v>
          </cell>
          <cell r="H28481">
            <v>45132.418773148151</v>
          </cell>
        </row>
        <row r="28482">
          <cell r="A28482" t="str">
            <v>Senior Data Scientist</v>
          </cell>
          <cell r="H28482">
            <v>45227.085902777777</v>
          </cell>
        </row>
        <row r="28483">
          <cell r="A28483" t="str">
            <v>Data Scientist</v>
          </cell>
          <cell r="H28483">
            <v>44991.999525462961</v>
          </cell>
        </row>
        <row r="28484">
          <cell r="A28484" t="str">
            <v>Data Analyst</v>
          </cell>
          <cell r="H28484">
            <v>44952.917407407411</v>
          </cell>
        </row>
        <row r="28485">
          <cell r="A28485" t="str">
            <v>Data Scientist</v>
          </cell>
          <cell r="H28485">
            <v>45111.168715277781</v>
          </cell>
        </row>
        <row r="28486">
          <cell r="A28486" t="str">
            <v>Senior Data Engineer</v>
          </cell>
          <cell r="H28486">
            <v>45057.342476851853</v>
          </cell>
        </row>
        <row r="28487">
          <cell r="A28487" t="str">
            <v>Data Analyst</v>
          </cell>
          <cell r="H28487">
            <v>44930.020578703698</v>
          </cell>
        </row>
        <row r="28488">
          <cell r="A28488" t="str">
            <v>Data Analyst</v>
          </cell>
          <cell r="H28488">
            <v>45259.710520833331</v>
          </cell>
        </row>
        <row r="28489">
          <cell r="A28489" t="str">
            <v>Data Analyst</v>
          </cell>
          <cell r="H28489">
            <v>45146.708344907413</v>
          </cell>
        </row>
        <row r="28490">
          <cell r="A28490" t="str">
            <v>Data Analyst</v>
          </cell>
          <cell r="H28490">
            <v>45140.625405092593</v>
          </cell>
        </row>
        <row r="28491">
          <cell r="A28491" t="str">
            <v>Data Analyst</v>
          </cell>
          <cell r="H28491">
            <v>45050.738958333342</v>
          </cell>
        </row>
        <row r="28492">
          <cell r="A28492" t="str">
            <v>Data Analyst</v>
          </cell>
          <cell r="H28492">
            <v>45183.875810185193</v>
          </cell>
        </row>
        <row r="28493">
          <cell r="A28493" t="str">
            <v>Data Scientist</v>
          </cell>
          <cell r="H28493">
            <v>45034.624780092592</v>
          </cell>
        </row>
        <row r="28494">
          <cell r="A28494" t="str">
            <v>Data Scientist</v>
          </cell>
          <cell r="H28494">
            <v>45229.292546296303</v>
          </cell>
        </row>
        <row r="28495">
          <cell r="A28495" t="str">
            <v>Data Analyst</v>
          </cell>
          <cell r="H28495">
            <v>45197.833912037036</v>
          </cell>
        </row>
        <row r="28496">
          <cell r="A28496" t="str">
            <v>Data Scientist</v>
          </cell>
          <cell r="H28496">
            <v>45014.504710648151</v>
          </cell>
        </row>
        <row r="28497">
          <cell r="A28497" t="str">
            <v>Data Scientist</v>
          </cell>
          <cell r="H28497">
            <v>44928.835266203707</v>
          </cell>
        </row>
        <row r="28498">
          <cell r="A28498" t="str">
            <v>Data Scientist</v>
          </cell>
          <cell r="H28498">
            <v>45135.984872685192</v>
          </cell>
        </row>
        <row r="28499">
          <cell r="A28499" t="str">
            <v>Data Engineer</v>
          </cell>
          <cell r="H28499">
            <v>44935.285613425927</v>
          </cell>
        </row>
        <row r="28500">
          <cell r="A28500" t="str">
            <v>Data Engineer</v>
          </cell>
          <cell r="H28500">
            <v>45258.83394675926</v>
          </cell>
        </row>
        <row r="28501">
          <cell r="A28501" t="str">
            <v>Data Engineer</v>
          </cell>
          <cell r="H28501">
            <v>44996.339224537027</v>
          </cell>
        </row>
        <row r="28502">
          <cell r="A28502" t="str">
            <v>Data Analyst</v>
          </cell>
          <cell r="H28502">
            <v>45200.535358796304</v>
          </cell>
        </row>
        <row r="28503">
          <cell r="A28503" t="str">
            <v>Senior Data Scientist</v>
          </cell>
          <cell r="H28503">
            <v>45121.424745370372</v>
          </cell>
        </row>
        <row r="28504">
          <cell r="A28504" t="str">
            <v>Data Scientist</v>
          </cell>
          <cell r="H28504">
            <v>45099.642488425918</v>
          </cell>
        </row>
        <row r="28505">
          <cell r="A28505" t="str">
            <v>Data Analyst</v>
          </cell>
          <cell r="H28505">
            <v>45013.709907407407</v>
          </cell>
        </row>
        <row r="28506">
          <cell r="A28506" t="str">
            <v>Senior Data Engineer</v>
          </cell>
          <cell r="H28506">
            <v>45113.971562500003</v>
          </cell>
        </row>
        <row r="28507">
          <cell r="A28507" t="str">
            <v>Data Scientist</v>
          </cell>
          <cell r="H28507">
            <v>45103.91914351852</v>
          </cell>
        </row>
        <row r="28508">
          <cell r="A28508" t="str">
            <v>Data Analyst</v>
          </cell>
          <cell r="H28508">
            <v>45001.022233796299</v>
          </cell>
        </row>
        <row r="28509">
          <cell r="A28509" t="str">
            <v>Senior Data Engineer</v>
          </cell>
          <cell r="H28509">
            <v>45026.888495370367</v>
          </cell>
        </row>
        <row r="28510">
          <cell r="A28510" t="str">
            <v>Senior Data Engineer</v>
          </cell>
          <cell r="H28510">
            <v>45112.339826388888</v>
          </cell>
        </row>
        <row r="28511">
          <cell r="A28511" t="str">
            <v>Data Analyst</v>
          </cell>
          <cell r="H28511">
            <v>44973.607245370367</v>
          </cell>
        </row>
        <row r="28512">
          <cell r="A28512" t="str">
            <v>Data Analyst</v>
          </cell>
          <cell r="H28512">
            <v>44994.29210648148</v>
          </cell>
        </row>
        <row r="28513">
          <cell r="A28513" t="str">
            <v>Business Analyst</v>
          </cell>
          <cell r="H28513">
            <v>45044.961863425917</v>
          </cell>
        </row>
        <row r="28514">
          <cell r="A28514" t="str">
            <v>Senior Data Analyst</v>
          </cell>
          <cell r="H28514">
            <v>44955.010254629633</v>
          </cell>
        </row>
        <row r="28515">
          <cell r="A28515" t="str">
            <v>Senior Data Scientist</v>
          </cell>
          <cell r="H28515">
            <v>44933.668078703697</v>
          </cell>
        </row>
        <row r="28516">
          <cell r="A28516" t="str">
            <v>Data Scientist</v>
          </cell>
          <cell r="H28516">
            <v>45232.294027777767</v>
          </cell>
        </row>
        <row r="28517">
          <cell r="A28517" t="str">
            <v>Data Analyst</v>
          </cell>
          <cell r="H28517">
            <v>44943.418240740742</v>
          </cell>
        </row>
        <row r="28518">
          <cell r="A28518" t="str">
            <v>Data Scientist</v>
          </cell>
          <cell r="H28518">
            <v>45104.015023148153</v>
          </cell>
        </row>
        <row r="28519">
          <cell r="A28519" t="str">
            <v>Data Engineer</v>
          </cell>
          <cell r="H28519">
            <v>45287.018877314818</v>
          </cell>
        </row>
        <row r="28520">
          <cell r="A28520" t="str">
            <v>Data Scientist</v>
          </cell>
          <cell r="H28520">
            <v>44937.463020833333</v>
          </cell>
        </row>
        <row r="28521">
          <cell r="A28521" t="str">
            <v>Senior Data Analyst</v>
          </cell>
          <cell r="H28521">
            <v>44936.305694444447</v>
          </cell>
        </row>
        <row r="28522">
          <cell r="A28522" t="str">
            <v>Data Scientist</v>
          </cell>
          <cell r="H28522">
            <v>45006.472743055558</v>
          </cell>
        </row>
        <row r="28523">
          <cell r="A28523" t="str">
            <v>Data Scientist</v>
          </cell>
          <cell r="H28523">
            <v>45219.009525462963</v>
          </cell>
        </row>
        <row r="28524">
          <cell r="A28524" t="str">
            <v>Data Scientist</v>
          </cell>
          <cell r="H28524">
            <v>44929.982118055559</v>
          </cell>
        </row>
        <row r="28525">
          <cell r="A28525" t="str">
            <v>Data Scientist</v>
          </cell>
          <cell r="H28525">
            <v>45106.752916666657</v>
          </cell>
        </row>
        <row r="28526">
          <cell r="A28526" t="str">
            <v>Senior Data Engineer</v>
          </cell>
          <cell r="H28526">
            <v>45120.747719907413</v>
          </cell>
        </row>
        <row r="28527">
          <cell r="A28527" t="str">
            <v>Data Analyst</v>
          </cell>
          <cell r="H28527">
            <v>44966.523715277777</v>
          </cell>
        </row>
        <row r="28528">
          <cell r="A28528" t="str">
            <v>Machine Learning Engineer</v>
          </cell>
          <cell r="H28528">
            <v>45007.502893518518</v>
          </cell>
        </row>
        <row r="28529">
          <cell r="A28529" t="str">
            <v>Senior Data Scientist</v>
          </cell>
          <cell r="H28529">
            <v>45168.003391203703</v>
          </cell>
        </row>
        <row r="28530">
          <cell r="A28530" t="str">
            <v>Data Analyst</v>
          </cell>
          <cell r="H28530">
            <v>45103.792696759258</v>
          </cell>
        </row>
        <row r="28531">
          <cell r="A28531" t="str">
            <v>Data Scientist</v>
          </cell>
          <cell r="H28531">
            <v>45163.081631944442</v>
          </cell>
        </row>
        <row r="28532">
          <cell r="A28532" t="str">
            <v>Senior Data Engineer</v>
          </cell>
          <cell r="H28532">
            <v>45080.253391203703</v>
          </cell>
        </row>
        <row r="28533">
          <cell r="A28533" t="str">
            <v>Data Analyst</v>
          </cell>
          <cell r="H28533">
            <v>44979.014976851853</v>
          </cell>
        </row>
        <row r="28534">
          <cell r="A28534" t="str">
            <v>Data Engineer</v>
          </cell>
          <cell r="H28534">
            <v>44978.690428240741</v>
          </cell>
        </row>
        <row r="28535">
          <cell r="A28535" t="str">
            <v>Data Scientist</v>
          </cell>
          <cell r="H28535">
            <v>44938.920289351852</v>
          </cell>
        </row>
        <row r="28536">
          <cell r="A28536" t="str">
            <v>Senior Data Scientist</v>
          </cell>
          <cell r="H28536">
            <v>45071.753194444442</v>
          </cell>
        </row>
        <row r="28537">
          <cell r="A28537" t="str">
            <v>Data Analyst</v>
          </cell>
          <cell r="H28537">
            <v>45199.375833333332</v>
          </cell>
        </row>
        <row r="28538">
          <cell r="A28538" t="str">
            <v>Data Analyst</v>
          </cell>
          <cell r="H28538">
            <v>45231.666851851849</v>
          </cell>
        </row>
        <row r="28539">
          <cell r="A28539" t="str">
            <v>Data Scientist</v>
          </cell>
          <cell r="H28539">
            <v>45071.293599537043</v>
          </cell>
        </row>
        <row r="28540">
          <cell r="A28540" t="str">
            <v>Senior Data Analyst</v>
          </cell>
          <cell r="H28540">
            <v>45157.33390046296</v>
          </cell>
        </row>
        <row r="28541">
          <cell r="A28541" t="str">
            <v>Data Scientist</v>
          </cell>
          <cell r="H28541">
            <v>45256.793182870373</v>
          </cell>
        </row>
        <row r="28542">
          <cell r="A28542" t="str">
            <v>Data Analyst</v>
          </cell>
          <cell r="H28542">
            <v>45223.835486111107</v>
          </cell>
        </row>
        <row r="28543">
          <cell r="A28543" t="str">
            <v>Data Scientist</v>
          </cell>
          <cell r="H28543">
            <v>44993.826805555553</v>
          </cell>
        </row>
        <row r="28544">
          <cell r="A28544" t="str">
            <v>Data Analyst</v>
          </cell>
          <cell r="H28544">
            <v>45084.084143518521</v>
          </cell>
        </row>
        <row r="28545">
          <cell r="A28545" t="str">
            <v>Data Analyst</v>
          </cell>
          <cell r="H28545">
            <v>45121.666597222233</v>
          </cell>
        </row>
        <row r="28546">
          <cell r="A28546" t="str">
            <v>Data Engineer</v>
          </cell>
          <cell r="H28546">
            <v>45220.118368055562</v>
          </cell>
        </row>
        <row r="28547">
          <cell r="A28547" t="str">
            <v>Cloud Engineer</v>
          </cell>
          <cell r="H28547">
            <v>44931.068229166667</v>
          </cell>
        </row>
        <row r="28548">
          <cell r="A28548" t="str">
            <v>Data Scientist</v>
          </cell>
          <cell r="H28548">
            <v>45282.763113425928</v>
          </cell>
        </row>
        <row r="28549">
          <cell r="A28549" t="str">
            <v>Data Analyst</v>
          </cell>
          <cell r="H28549">
            <v>45251.403090277781</v>
          </cell>
        </row>
        <row r="28550">
          <cell r="A28550" t="str">
            <v>Data Scientist</v>
          </cell>
          <cell r="H28550">
            <v>45195.918692129628</v>
          </cell>
        </row>
        <row r="28551">
          <cell r="A28551" t="str">
            <v>Data Engineer</v>
          </cell>
          <cell r="H28551">
            <v>45275.962199074071</v>
          </cell>
        </row>
        <row r="28552">
          <cell r="A28552" t="str">
            <v>Senior Data Analyst</v>
          </cell>
          <cell r="H28552">
            <v>45208.667824074073</v>
          </cell>
        </row>
        <row r="28553">
          <cell r="A28553" t="str">
            <v>Data Analyst</v>
          </cell>
          <cell r="H28553">
            <v>45232.625451388893</v>
          </cell>
        </row>
        <row r="28554">
          <cell r="A28554" t="str">
            <v>Senior Data Engineer</v>
          </cell>
          <cell r="H28554">
            <v>45213.338935185187</v>
          </cell>
        </row>
        <row r="28555">
          <cell r="A28555" t="str">
            <v>Senior Data Scientist</v>
          </cell>
          <cell r="H28555">
            <v>45256.792349537027</v>
          </cell>
        </row>
        <row r="28556">
          <cell r="A28556" t="str">
            <v>Data Analyst</v>
          </cell>
          <cell r="H28556">
            <v>45198.875011574077</v>
          </cell>
        </row>
        <row r="28557">
          <cell r="A28557" t="str">
            <v>Machine Learning Engineer</v>
          </cell>
          <cell r="H28557">
            <v>45075.562071759261</v>
          </cell>
        </row>
        <row r="28558">
          <cell r="A28558" t="str">
            <v>Data Engineer</v>
          </cell>
          <cell r="H28558">
            <v>45170.756527777783</v>
          </cell>
        </row>
        <row r="28559">
          <cell r="A28559" t="str">
            <v>Data Engineer</v>
          </cell>
          <cell r="H28559">
            <v>45117.917141203703</v>
          </cell>
        </row>
        <row r="28560">
          <cell r="A28560" t="str">
            <v>Data Scientist</v>
          </cell>
          <cell r="H28560">
            <v>44930.294456018521</v>
          </cell>
        </row>
        <row r="28561">
          <cell r="A28561" t="str">
            <v>Data Analyst</v>
          </cell>
          <cell r="H28561">
            <v>45216.54184027778</v>
          </cell>
        </row>
        <row r="28562">
          <cell r="A28562" t="str">
            <v>Data Analyst</v>
          </cell>
          <cell r="H28562">
            <v>45261.792187500003</v>
          </cell>
        </row>
        <row r="28563">
          <cell r="A28563" t="str">
            <v>Senior Data Engineer</v>
          </cell>
          <cell r="H28563">
            <v>45014.857141203713</v>
          </cell>
        </row>
        <row r="28564">
          <cell r="A28564" t="str">
            <v>Data Scientist</v>
          </cell>
          <cell r="H28564">
            <v>44972.713125000002</v>
          </cell>
        </row>
        <row r="28565">
          <cell r="A28565" t="str">
            <v>Data Analyst</v>
          </cell>
          <cell r="H28565">
            <v>45098.626666666663</v>
          </cell>
        </row>
        <row r="28566">
          <cell r="A28566" t="str">
            <v>Senior Data Engineer</v>
          </cell>
          <cell r="H28566">
            <v>45145.270578703698</v>
          </cell>
        </row>
        <row r="28567">
          <cell r="A28567" t="str">
            <v>Senior Data Scientist</v>
          </cell>
          <cell r="H28567">
            <v>45113.794328703712</v>
          </cell>
        </row>
        <row r="28568">
          <cell r="A28568" t="str">
            <v>Data Scientist</v>
          </cell>
          <cell r="H28568">
            <v>45159.530034722222</v>
          </cell>
        </row>
        <row r="28569">
          <cell r="A28569" t="str">
            <v>Data Engineer</v>
          </cell>
          <cell r="H28569">
            <v>44976.471064814818</v>
          </cell>
        </row>
        <row r="28570">
          <cell r="A28570" t="str">
            <v>Senior Data Scientist</v>
          </cell>
          <cell r="H28570">
            <v>45111.481956018521</v>
          </cell>
        </row>
        <row r="28571">
          <cell r="A28571" t="str">
            <v>Data Analyst</v>
          </cell>
          <cell r="H28571">
            <v>45114.394814814812</v>
          </cell>
        </row>
        <row r="28572">
          <cell r="A28572" t="str">
            <v>Data Analyst</v>
          </cell>
          <cell r="H28572">
            <v>45125.792488425926</v>
          </cell>
        </row>
        <row r="28573">
          <cell r="A28573" t="str">
            <v>Data Analyst</v>
          </cell>
          <cell r="H28573">
            <v>45184.708356481482</v>
          </cell>
        </row>
        <row r="28574">
          <cell r="A28574" t="str">
            <v>Business Analyst</v>
          </cell>
          <cell r="H28574">
            <v>45145.271574074082</v>
          </cell>
        </row>
        <row r="28575">
          <cell r="A28575" t="str">
            <v>Data Scientist</v>
          </cell>
          <cell r="H28575">
            <v>45000.480706018519</v>
          </cell>
        </row>
        <row r="28576">
          <cell r="A28576" t="str">
            <v>Data Engineer</v>
          </cell>
          <cell r="H28576">
            <v>45247.70994212963</v>
          </cell>
        </row>
        <row r="28577">
          <cell r="A28577" t="str">
            <v>Data Scientist</v>
          </cell>
          <cell r="H28577">
            <v>44936.002129629633</v>
          </cell>
        </row>
        <row r="28578">
          <cell r="A28578" t="str">
            <v>Data Scientist</v>
          </cell>
          <cell r="H28578">
            <v>45242.827048611107</v>
          </cell>
        </row>
        <row r="28579">
          <cell r="A28579" t="str">
            <v>Data Analyst</v>
          </cell>
          <cell r="H28579">
            <v>45023.625393518523</v>
          </cell>
        </row>
        <row r="28580">
          <cell r="A28580" t="str">
            <v>Data Analyst</v>
          </cell>
          <cell r="H28580">
            <v>45209.251296296286</v>
          </cell>
        </row>
        <row r="28581">
          <cell r="A28581" t="str">
            <v>Machine Learning Engineer</v>
          </cell>
          <cell r="H28581">
            <v>45044.308287037027</v>
          </cell>
        </row>
        <row r="28582">
          <cell r="A28582" t="str">
            <v>Data Scientist</v>
          </cell>
          <cell r="H28582">
            <v>44991.727337962962</v>
          </cell>
        </row>
        <row r="28583">
          <cell r="A28583" t="str">
            <v>Data Scientist</v>
          </cell>
          <cell r="H28583">
            <v>45106.836053240739</v>
          </cell>
        </row>
        <row r="28584">
          <cell r="A28584" t="str">
            <v>Senior Data Analyst</v>
          </cell>
          <cell r="H28584">
            <v>45112.917453703703</v>
          </cell>
        </row>
        <row r="28585">
          <cell r="A28585" t="str">
            <v>Data Engineer</v>
          </cell>
          <cell r="H28585">
            <v>45055.444062499999</v>
          </cell>
        </row>
        <row r="28586">
          <cell r="A28586" t="str">
            <v>Data Scientist</v>
          </cell>
          <cell r="H28586">
            <v>45030.003368055557</v>
          </cell>
        </row>
        <row r="28587">
          <cell r="A28587" t="str">
            <v>Data Analyst</v>
          </cell>
          <cell r="H28587">
            <v>44937.78261574074</v>
          </cell>
        </row>
        <row r="28588">
          <cell r="A28588" t="str">
            <v>Data Scientist</v>
          </cell>
          <cell r="H28588">
            <v>45085.334768518522</v>
          </cell>
        </row>
        <row r="28589">
          <cell r="A28589" t="str">
            <v>Data Scientist</v>
          </cell>
          <cell r="H28589">
            <v>44981.294050925928</v>
          </cell>
        </row>
        <row r="28590">
          <cell r="A28590" t="str">
            <v>Data Scientist</v>
          </cell>
          <cell r="H28590">
            <v>45147.127384259264</v>
          </cell>
        </row>
        <row r="28591">
          <cell r="A28591" t="str">
            <v>Data Scientist</v>
          </cell>
          <cell r="H28591">
            <v>45085.442777777767</v>
          </cell>
        </row>
        <row r="28592">
          <cell r="A28592" t="str">
            <v>Data Analyst</v>
          </cell>
          <cell r="H28592">
            <v>45114.626319444447</v>
          </cell>
        </row>
        <row r="28593">
          <cell r="A28593" t="str">
            <v>Machine Learning Engineer</v>
          </cell>
          <cell r="H28593">
            <v>44987.863587962973</v>
          </cell>
        </row>
        <row r="28594">
          <cell r="A28594" t="str">
            <v>Data Scientist</v>
          </cell>
          <cell r="H28594">
            <v>45037.668969907398</v>
          </cell>
        </row>
        <row r="28595">
          <cell r="A28595" t="str">
            <v>Data Scientist</v>
          </cell>
          <cell r="H28595">
            <v>44964.635671296302</v>
          </cell>
        </row>
        <row r="28596">
          <cell r="A28596" t="str">
            <v>Data Scientist</v>
          </cell>
          <cell r="H28596">
            <v>44952.336354166669</v>
          </cell>
        </row>
        <row r="28597">
          <cell r="A28597" t="str">
            <v>Data Engineer</v>
          </cell>
          <cell r="H28597">
            <v>45143.122800925928</v>
          </cell>
        </row>
        <row r="28598">
          <cell r="A28598" t="str">
            <v>Data Analyst</v>
          </cell>
          <cell r="H28598">
            <v>45022.583749999998</v>
          </cell>
        </row>
        <row r="28599">
          <cell r="A28599" t="str">
            <v>Data Analyst</v>
          </cell>
          <cell r="H28599">
            <v>45285.58326388889</v>
          </cell>
        </row>
        <row r="28600">
          <cell r="A28600" t="str">
            <v>Data Analyst</v>
          </cell>
          <cell r="H28600">
            <v>44952.417754629627</v>
          </cell>
        </row>
        <row r="28601">
          <cell r="A28601" t="str">
            <v>Data Scientist</v>
          </cell>
          <cell r="H28601">
            <v>44989.335717592592</v>
          </cell>
        </row>
        <row r="28602">
          <cell r="A28602" t="str">
            <v>Data Analyst</v>
          </cell>
          <cell r="H28602">
            <v>45219.741944444453</v>
          </cell>
        </row>
        <row r="28603">
          <cell r="A28603" t="str">
            <v>Senior Data Scientist</v>
          </cell>
          <cell r="H28603">
            <v>44986.559282407397</v>
          </cell>
        </row>
        <row r="28604">
          <cell r="A28604" t="str">
            <v>Data Analyst</v>
          </cell>
          <cell r="H28604">
            <v>45047.791608796288</v>
          </cell>
        </row>
        <row r="28605">
          <cell r="A28605" t="str">
            <v>Data Scientist</v>
          </cell>
          <cell r="H28605">
            <v>45089.29314814815</v>
          </cell>
        </row>
        <row r="28606">
          <cell r="A28606" t="str">
            <v>Data Engineer</v>
          </cell>
          <cell r="H28606">
            <v>45151.506863425922</v>
          </cell>
        </row>
        <row r="28607">
          <cell r="A28607" t="str">
            <v>Data Scientist</v>
          </cell>
          <cell r="H28607">
            <v>45041.294537037043</v>
          </cell>
        </row>
        <row r="28608">
          <cell r="A28608" t="str">
            <v>Senior Data Scientist</v>
          </cell>
          <cell r="H28608">
            <v>45099.334062499998</v>
          </cell>
        </row>
        <row r="28609">
          <cell r="A28609" t="str">
            <v>Data Analyst</v>
          </cell>
          <cell r="H28609">
            <v>45157.625127314823</v>
          </cell>
        </row>
        <row r="28610">
          <cell r="A28610" t="str">
            <v>Senior Data Scientist</v>
          </cell>
          <cell r="H28610">
            <v>44929.981111111112</v>
          </cell>
        </row>
        <row r="28611">
          <cell r="A28611" t="str">
            <v>Data Analyst</v>
          </cell>
          <cell r="H28611">
            <v>45028.958310185182</v>
          </cell>
        </row>
        <row r="28612">
          <cell r="A28612" t="str">
            <v>Data Scientist</v>
          </cell>
          <cell r="H28612">
            <v>44959.711446759262</v>
          </cell>
        </row>
        <row r="28613">
          <cell r="A28613" t="str">
            <v>Data Scientist</v>
          </cell>
          <cell r="H28613">
            <v>45162.790150462963</v>
          </cell>
        </row>
        <row r="28614">
          <cell r="A28614" t="str">
            <v>Senior Data Scientist</v>
          </cell>
          <cell r="H28614">
            <v>45146.4609837963</v>
          </cell>
        </row>
        <row r="28615">
          <cell r="A28615" t="str">
            <v>Data Scientist</v>
          </cell>
          <cell r="H28615">
            <v>45156.961284722223</v>
          </cell>
        </row>
        <row r="28616">
          <cell r="A28616" t="str">
            <v>Senior Data Scientist</v>
          </cell>
          <cell r="H28616">
            <v>44929.982997685183</v>
          </cell>
        </row>
        <row r="28617">
          <cell r="A28617" t="str">
            <v>Data Scientist</v>
          </cell>
          <cell r="H28617">
            <v>45160.669351851851</v>
          </cell>
        </row>
        <row r="28618">
          <cell r="A28618" t="str">
            <v>Data Analyst</v>
          </cell>
          <cell r="H28618">
            <v>45190.62572916667</v>
          </cell>
        </row>
        <row r="28619">
          <cell r="A28619" t="str">
            <v>Senior Data Analyst</v>
          </cell>
          <cell r="H28619">
            <v>45225.834629629629</v>
          </cell>
        </row>
        <row r="28620">
          <cell r="A28620" t="str">
            <v>Data Scientist</v>
          </cell>
          <cell r="H28620">
            <v>45022.419016203698</v>
          </cell>
        </row>
        <row r="28621">
          <cell r="A28621" t="str">
            <v>Business Analyst</v>
          </cell>
          <cell r="H28621">
            <v>45097.875231481477</v>
          </cell>
        </row>
        <row r="28622">
          <cell r="A28622" t="str">
            <v>Data Analyst</v>
          </cell>
          <cell r="H28622">
            <v>45201.709317129629</v>
          </cell>
        </row>
        <row r="28623">
          <cell r="A28623" t="str">
            <v>Data Analyst</v>
          </cell>
          <cell r="H28623">
            <v>45065.601145833331</v>
          </cell>
        </row>
        <row r="28624">
          <cell r="A28624" t="str">
            <v>Data Scientist</v>
          </cell>
          <cell r="H28624">
            <v>45201.986145833333</v>
          </cell>
        </row>
        <row r="28625">
          <cell r="A28625" t="str">
            <v>Data Analyst</v>
          </cell>
          <cell r="H28625">
            <v>45260.417557870373</v>
          </cell>
        </row>
        <row r="28626">
          <cell r="A28626" t="str">
            <v>Data Scientist</v>
          </cell>
          <cell r="H28626">
            <v>45092.554513888892</v>
          </cell>
        </row>
        <row r="28627">
          <cell r="A28627" t="str">
            <v>Machine Learning Engineer</v>
          </cell>
          <cell r="H28627">
            <v>45161.253020833326</v>
          </cell>
        </row>
        <row r="28628">
          <cell r="A28628" t="str">
            <v>Data Scientist</v>
          </cell>
          <cell r="H28628">
            <v>45075.388124999998</v>
          </cell>
        </row>
        <row r="28629">
          <cell r="A28629" t="str">
            <v>Senior Data Scientist</v>
          </cell>
          <cell r="H28629">
            <v>45262.292997685188</v>
          </cell>
        </row>
        <row r="28630">
          <cell r="A28630" t="str">
            <v>Senior Data Analyst</v>
          </cell>
          <cell r="H28630">
            <v>45140.917604166672</v>
          </cell>
        </row>
        <row r="28631">
          <cell r="A28631" t="str">
            <v>Data Scientist</v>
          </cell>
          <cell r="H28631">
            <v>45136.710300925923</v>
          </cell>
        </row>
        <row r="28632">
          <cell r="A28632" t="str">
            <v>Data Analyst</v>
          </cell>
          <cell r="H28632">
            <v>45106.758553240739</v>
          </cell>
        </row>
        <row r="28633">
          <cell r="A28633" t="str">
            <v>Data Analyst</v>
          </cell>
          <cell r="H28633">
            <v>44949.600497685176</v>
          </cell>
        </row>
        <row r="28634">
          <cell r="A28634" t="str">
            <v>Business Analyst</v>
          </cell>
          <cell r="H28634">
            <v>45223.542175925933</v>
          </cell>
        </row>
        <row r="28635">
          <cell r="A28635" t="str">
            <v>Data Analyst</v>
          </cell>
          <cell r="H28635">
            <v>44963.708078703698</v>
          </cell>
        </row>
        <row r="28636">
          <cell r="A28636" t="str">
            <v>Data Scientist</v>
          </cell>
          <cell r="H28636">
            <v>45011.835925925923</v>
          </cell>
        </row>
        <row r="28637">
          <cell r="A28637" t="str">
            <v>Data Scientist</v>
          </cell>
          <cell r="H28637">
            <v>45267.29409722222</v>
          </cell>
        </row>
        <row r="28638">
          <cell r="A28638" t="str">
            <v>Senior Data Analyst</v>
          </cell>
          <cell r="H28638">
            <v>45194.917118055557</v>
          </cell>
        </row>
        <row r="28639">
          <cell r="A28639" t="str">
            <v>Data Analyst</v>
          </cell>
          <cell r="H28639">
            <v>45245.334178240737</v>
          </cell>
        </row>
        <row r="28640">
          <cell r="A28640" t="str">
            <v>Data Engineer</v>
          </cell>
          <cell r="H28640">
            <v>45112.798437500001</v>
          </cell>
        </row>
        <row r="28641">
          <cell r="A28641" t="str">
            <v>Senior Data Scientist</v>
          </cell>
          <cell r="H28641">
            <v>45029.346134259264</v>
          </cell>
        </row>
        <row r="28642">
          <cell r="A28642" t="str">
            <v>Data Scientist</v>
          </cell>
          <cell r="H28642">
            <v>44967.294062499997</v>
          </cell>
        </row>
        <row r="28643">
          <cell r="A28643" t="str">
            <v>Data Scientist</v>
          </cell>
          <cell r="H28643">
            <v>44972.301932870367</v>
          </cell>
        </row>
        <row r="28644">
          <cell r="A28644" t="str">
            <v>Data Scientist</v>
          </cell>
          <cell r="H28644">
            <v>44954.740057870367</v>
          </cell>
        </row>
        <row r="28645">
          <cell r="A28645" t="str">
            <v>Data Analyst</v>
          </cell>
          <cell r="H28645">
            <v>45056.833969907413</v>
          </cell>
        </row>
        <row r="28646">
          <cell r="A28646" t="str">
            <v>Data Analyst</v>
          </cell>
          <cell r="H28646">
            <v>45091.408796296288</v>
          </cell>
        </row>
        <row r="28647">
          <cell r="A28647" t="str">
            <v>Data Scientist</v>
          </cell>
          <cell r="H28647">
            <v>44931.502500000002</v>
          </cell>
        </row>
        <row r="28648">
          <cell r="A28648" t="str">
            <v>Data Scientist</v>
          </cell>
          <cell r="H28648">
            <v>45099.299479166657</v>
          </cell>
        </row>
        <row r="28649">
          <cell r="A28649" t="str">
            <v>Data Scientist</v>
          </cell>
          <cell r="H28649">
            <v>44966.002592592587</v>
          </cell>
        </row>
        <row r="28650">
          <cell r="A28650" t="str">
            <v>Data Scientist</v>
          </cell>
          <cell r="H28650">
            <v>45108.751215277778</v>
          </cell>
        </row>
        <row r="28651">
          <cell r="A28651" t="str">
            <v>Senior Data Engineer</v>
          </cell>
          <cell r="H28651">
            <v>45145.824837962973</v>
          </cell>
        </row>
        <row r="28652">
          <cell r="A28652" t="str">
            <v>Data Analyst</v>
          </cell>
          <cell r="H28652">
            <v>45107.45994212963</v>
          </cell>
        </row>
        <row r="28653">
          <cell r="A28653" t="str">
            <v>Data Analyst</v>
          </cell>
          <cell r="H28653">
            <v>45001.667858796303</v>
          </cell>
        </row>
        <row r="28654">
          <cell r="A28654" t="str">
            <v>Data Scientist</v>
          </cell>
          <cell r="H28654">
            <v>44992.700486111113</v>
          </cell>
        </row>
        <row r="28655">
          <cell r="A28655" t="str">
            <v>Data Analyst</v>
          </cell>
          <cell r="H28655">
            <v>44990.751469907409</v>
          </cell>
        </row>
        <row r="28656">
          <cell r="A28656" t="str">
            <v>Data Scientist</v>
          </cell>
          <cell r="H28656">
            <v>44992.055543981478</v>
          </cell>
        </row>
        <row r="28657">
          <cell r="A28657" t="str">
            <v>Data Scientist</v>
          </cell>
          <cell r="H28657">
            <v>44961.711238425924</v>
          </cell>
        </row>
        <row r="28658">
          <cell r="A28658" t="str">
            <v>Senior Data Engineer</v>
          </cell>
          <cell r="H28658">
            <v>45056.554618055547</v>
          </cell>
        </row>
        <row r="28659">
          <cell r="A28659" t="str">
            <v>Data Engineer</v>
          </cell>
          <cell r="H28659">
            <v>45096.772418981483</v>
          </cell>
        </row>
        <row r="28660">
          <cell r="A28660" t="str">
            <v>Senior Data Scientist</v>
          </cell>
          <cell r="H28660">
            <v>44966.669305555559</v>
          </cell>
        </row>
        <row r="28661">
          <cell r="A28661" t="str">
            <v>Senior Data Engineer</v>
          </cell>
          <cell r="H28661">
            <v>45132.264120370368</v>
          </cell>
        </row>
        <row r="28662">
          <cell r="A28662" t="str">
            <v>Senior Data Scientist</v>
          </cell>
          <cell r="H28662">
            <v>45179.252268518518</v>
          </cell>
        </row>
        <row r="28663">
          <cell r="A28663" t="str">
            <v>Data Scientist</v>
          </cell>
          <cell r="H28663">
            <v>45236.376145833332</v>
          </cell>
        </row>
        <row r="28664">
          <cell r="A28664" t="str">
            <v>Data Scientist</v>
          </cell>
          <cell r="H28664">
            <v>45275.655416666668</v>
          </cell>
        </row>
        <row r="28665">
          <cell r="A28665" t="str">
            <v>Data Analyst</v>
          </cell>
          <cell r="H28665">
            <v>45125.294340277767</v>
          </cell>
        </row>
        <row r="28666">
          <cell r="A28666" t="str">
            <v>Data Analyst</v>
          </cell>
          <cell r="H28666">
            <v>45170.856724537043</v>
          </cell>
        </row>
        <row r="28667">
          <cell r="A28667" t="str">
            <v>Software Engineer</v>
          </cell>
          <cell r="H28667">
            <v>45185.875578703701</v>
          </cell>
        </row>
        <row r="28668">
          <cell r="A28668" t="str">
            <v>Data Analyst</v>
          </cell>
          <cell r="H28668">
            <v>45035.791678240741</v>
          </cell>
        </row>
        <row r="28669">
          <cell r="A28669" t="str">
            <v>Data Scientist</v>
          </cell>
          <cell r="H28669">
            <v>45165.501921296287</v>
          </cell>
        </row>
        <row r="28670">
          <cell r="A28670" t="str">
            <v>Data Analyst</v>
          </cell>
          <cell r="H28670">
            <v>44930.148761574077</v>
          </cell>
        </row>
        <row r="28671">
          <cell r="A28671" t="str">
            <v>Data Analyst</v>
          </cell>
          <cell r="H28671">
            <v>45156.378113425933</v>
          </cell>
        </row>
        <row r="28672">
          <cell r="A28672" t="str">
            <v>Data Scientist</v>
          </cell>
          <cell r="H28672">
            <v>45171.585821759261</v>
          </cell>
        </row>
        <row r="28673">
          <cell r="A28673" t="str">
            <v>Data Analyst</v>
          </cell>
          <cell r="H28673">
            <v>44933.50105324074</v>
          </cell>
        </row>
        <row r="28674">
          <cell r="A28674" t="str">
            <v>Data Analyst</v>
          </cell>
          <cell r="H28674">
            <v>45138.250613425917</v>
          </cell>
        </row>
        <row r="28675">
          <cell r="A28675" t="str">
            <v>Data Analyst</v>
          </cell>
          <cell r="H28675">
            <v>45204.708368055559</v>
          </cell>
        </row>
        <row r="28676">
          <cell r="A28676" t="str">
            <v>Data Scientist</v>
          </cell>
          <cell r="H28676">
            <v>45169.64203703704</v>
          </cell>
        </row>
        <row r="28677">
          <cell r="A28677" t="str">
            <v>Data Analyst</v>
          </cell>
          <cell r="H28677">
            <v>45216.584363425929</v>
          </cell>
        </row>
        <row r="28678">
          <cell r="A28678" t="str">
            <v>Data Analyst</v>
          </cell>
          <cell r="H28678">
            <v>45008.625</v>
          </cell>
        </row>
        <row r="28679">
          <cell r="A28679" t="str">
            <v>Data Analyst</v>
          </cell>
          <cell r="H28679">
            <v>45092.666944444441</v>
          </cell>
        </row>
        <row r="28680">
          <cell r="A28680" t="str">
            <v>Data Analyst</v>
          </cell>
          <cell r="H28680">
            <v>45052.458784722221</v>
          </cell>
        </row>
        <row r="28681">
          <cell r="A28681" t="str">
            <v>Data Scientist</v>
          </cell>
          <cell r="H28681">
            <v>44987.254745370366</v>
          </cell>
        </row>
        <row r="28682">
          <cell r="A28682" t="str">
            <v>Senior Data Analyst</v>
          </cell>
          <cell r="H28682">
            <v>45083.835625</v>
          </cell>
        </row>
        <row r="28683">
          <cell r="A28683" t="str">
            <v>Data Scientist</v>
          </cell>
          <cell r="H28683">
            <v>45178.292847222219</v>
          </cell>
        </row>
        <row r="28684">
          <cell r="A28684" t="str">
            <v>Data Scientist</v>
          </cell>
          <cell r="H28684">
            <v>45026.620497685188</v>
          </cell>
        </row>
        <row r="28685">
          <cell r="A28685" t="str">
            <v>Data Analyst</v>
          </cell>
          <cell r="H28685">
            <v>44999.811319444438</v>
          </cell>
        </row>
        <row r="28686">
          <cell r="A28686" t="str">
            <v>Data Engineer</v>
          </cell>
          <cell r="H28686">
            <v>44998.719513888893</v>
          </cell>
        </row>
        <row r="28687">
          <cell r="A28687" t="str">
            <v>Machine Learning Engineer</v>
          </cell>
          <cell r="H28687">
            <v>45196.430578703701</v>
          </cell>
        </row>
        <row r="28688">
          <cell r="A28688" t="str">
            <v>Machine Learning Engineer</v>
          </cell>
          <cell r="H28688">
            <v>44960.819374999999</v>
          </cell>
        </row>
        <row r="28689">
          <cell r="A28689" t="str">
            <v>Data Scientist</v>
          </cell>
          <cell r="H28689">
            <v>45201.850972222222</v>
          </cell>
        </row>
        <row r="28690">
          <cell r="A28690" t="str">
            <v>Data Scientist</v>
          </cell>
          <cell r="H28690">
            <v>45091.002129629633</v>
          </cell>
        </row>
        <row r="28691">
          <cell r="A28691" t="str">
            <v>Data Analyst</v>
          </cell>
          <cell r="H28691">
            <v>45000.043032407397</v>
          </cell>
        </row>
        <row r="28692">
          <cell r="A28692" t="str">
            <v>Data Engineer</v>
          </cell>
          <cell r="H28692">
            <v>44988.637337962973</v>
          </cell>
        </row>
        <row r="28693">
          <cell r="A28693" t="str">
            <v>Business Analyst</v>
          </cell>
          <cell r="H28693">
            <v>44935.69059027778</v>
          </cell>
        </row>
        <row r="28694">
          <cell r="A28694" t="str">
            <v>Data Analyst</v>
          </cell>
          <cell r="H28694">
            <v>45177.66777777778</v>
          </cell>
        </row>
        <row r="28695">
          <cell r="A28695" t="str">
            <v>Data Analyst</v>
          </cell>
          <cell r="H28695">
            <v>45128.709409722222</v>
          </cell>
        </row>
        <row r="28696">
          <cell r="A28696" t="str">
            <v>Data Analyst</v>
          </cell>
          <cell r="H28696">
            <v>45156.625289351847</v>
          </cell>
        </row>
        <row r="28697">
          <cell r="A28697" t="str">
            <v>Data Analyst</v>
          </cell>
          <cell r="H28697">
            <v>45094.625358796293</v>
          </cell>
        </row>
        <row r="28698">
          <cell r="A28698" t="str">
            <v>Senior Data Scientist</v>
          </cell>
          <cell r="H28698">
            <v>44975.084456018521</v>
          </cell>
        </row>
        <row r="28699">
          <cell r="A28699" t="str">
            <v>Senior Data Analyst</v>
          </cell>
          <cell r="H28699">
            <v>44951.001400462963</v>
          </cell>
        </row>
        <row r="28700">
          <cell r="A28700" t="str">
            <v>Data Analyst</v>
          </cell>
          <cell r="H28700">
            <v>45197.251215277778</v>
          </cell>
        </row>
        <row r="28701">
          <cell r="A28701" t="str">
            <v>Data Analyst</v>
          </cell>
          <cell r="H28701">
            <v>45273.460057870368</v>
          </cell>
        </row>
        <row r="28702">
          <cell r="A28702" t="str">
            <v>Senior Data Analyst</v>
          </cell>
          <cell r="H28702">
            <v>44971.333287037043</v>
          </cell>
        </row>
        <row r="28703">
          <cell r="A28703" t="str">
            <v>Data Analyst</v>
          </cell>
          <cell r="H28703">
            <v>44992.626759259263</v>
          </cell>
        </row>
        <row r="28704">
          <cell r="A28704" t="str">
            <v>Data Scientist</v>
          </cell>
          <cell r="H28704">
            <v>45033.836388888893</v>
          </cell>
        </row>
        <row r="28705">
          <cell r="A28705" t="str">
            <v>Senior Data Scientist</v>
          </cell>
          <cell r="H28705">
            <v>44971.252766203703</v>
          </cell>
        </row>
        <row r="28706">
          <cell r="A28706" t="str">
            <v>Data Analyst</v>
          </cell>
          <cell r="H28706">
            <v>44959.461736111109</v>
          </cell>
        </row>
        <row r="28707">
          <cell r="A28707" t="str">
            <v>Data Analyst</v>
          </cell>
          <cell r="H28707">
            <v>45163.833657407413</v>
          </cell>
        </row>
        <row r="28708">
          <cell r="A28708" t="str">
            <v>Data Scientist</v>
          </cell>
          <cell r="H28708">
            <v>44954.005590277768</v>
          </cell>
        </row>
        <row r="28709">
          <cell r="A28709" t="str">
            <v>Data Scientist</v>
          </cell>
          <cell r="H28709">
            <v>45091.418668981481</v>
          </cell>
        </row>
        <row r="28710">
          <cell r="A28710" t="str">
            <v>Data Analyst</v>
          </cell>
          <cell r="H28710">
            <v>44947.708553240736</v>
          </cell>
        </row>
        <row r="28711">
          <cell r="A28711" t="str">
            <v>Data Analyst</v>
          </cell>
          <cell r="H28711">
            <v>45028.542222222219</v>
          </cell>
        </row>
        <row r="28712">
          <cell r="A28712" t="str">
            <v>Data Scientist</v>
          </cell>
          <cell r="H28712">
            <v>45258.877280092587</v>
          </cell>
        </row>
        <row r="28713">
          <cell r="A28713" t="str">
            <v>Senior Data Analyst</v>
          </cell>
          <cell r="H28713">
            <v>45145.542453703703</v>
          </cell>
        </row>
        <row r="28714">
          <cell r="A28714" t="str">
            <v>Data Scientist</v>
          </cell>
          <cell r="H28714">
            <v>45085.657638888893</v>
          </cell>
        </row>
        <row r="28715">
          <cell r="A28715" t="str">
            <v>Data Scientist</v>
          </cell>
          <cell r="H28715">
            <v>45231.543020833327</v>
          </cell>
        </row>
        <row r="28716">
          <cell r="A28716" t="str">
            <v>Data Scientist</v>
          </cell>
          <cell r="H28716">
            <v>45077.251840277779</v>
          </cell>
        </row>
        <row r="28717">
          <cell r="A28717" t="str">
            <v>Data Analyst</v>
          </cell>
          <cell r="H28717">
            <v>45154.500972222217</v>
          </cell>
        </row>
        <row r="28718">
          <cell r="A28718" t="str">
            <v>Data Analyst</v>
          </cell>
          <cell r="H28718">
            <v>44959.292037037027</v>
          </cell>
        </row>
        <row r="28719">
          <cell r="A28719" t="str">
            <v>Data Analyst</v>
          </cell>
          <cell r="H28719">
            <v>44958.411435185182</v>
          </cell>
        </row>
        <row r="28720">
          <cell r="A28720" t="str">
            <v>Data Scientist</v>
          </cell>
          <cell r="H28720">
            <v>45106.018368055556</v>
          </cell>
        </row>
        <row r="28721">
          <cell r="A28721" t="str">
            <v>Data Scientist</v>
          </cell>
          <cell r="H28721">
            <v>45199.419606481482</v>
          </cell>
        </row>
        <row r="28722">
          <cell r="A28722" t="str">
            <v>Data Scientist</v>
          </cell>
          <cell r="H28722">
            <v>45104.865752314807</v>
          </cell>
        </row>
        <row r="28723">
          <cell r="A28723" t="str">
            <v>Data Analyst</v>
          </cell>
          <cell r="H28723">
            <v>45282.625023148154</v>
          </cell>
        </row>
        <row r="28724">
          <cell r="A28724" t="str">
            <v>Data Scientist</v>
          </cell>
          <cell r="H28724">
            <v>45200.253171296303</v>
          </cell>
        </row>
        <row r="28725">
          <cell r="A28725" t="str">
            <v>Senior Data Engineer</v>
          </cell>
          <cell r="H28725">
            <v>44953.185486111113</v>
          </cell>
        </row>
        <row r="28726">
          <cell r="A28726" t="str">
            <v>Data Analyst</v>
          </cell>
          <cell r="H28726">
            <v>45146.584768518522</v>
          </cell>
        </row>
        <row r="28727">
          <cell r="A28727" t="str">
            <v>Data Analyst</v>
          </cell>
          <cell r="H28727">
            <v>45093.458414351851</v>
          </cell>
        </row>
        <row r="28728">
          <cell r="A28728" t="str">
            <v>Data Scientist</v>
          </cell>
          <cell r="H28728">
            <v>45289.292858796303</v>
          </cell>
        </row>
        <row r="28729">
          <cell r="A28729" t="str">
            <v>Data Analyst</v>
          </cell>
          <cell r="H28729">
            <v>45112.45921296296</v>
          </cell>
        </row>
        <row r="28730">
          <cell r="A28730" t="str">
            <v>Data Analyst</v>
          </cell>
          <cell r="H28730">
            <v>45203.695868055547</v>
          </cell>
        </row>
        <row r="28731">
          <cell r="A28731" t="str">
            <v>Senior Data Analyst</v>
          </cell>
          <cell r="H28731">
            <v>44999.828796296293</v>
          </cell>
        </row>
        <row r="28732">
          <cell r="A28732" t="str">
            <v>Data Scientist</v>
          </cell>
          <cell r="H28732">
            <v>45092.472650462973</v>
          </cell>
        </row>
        <row r="28733">
          <cell r="A28733" t="str">
            <v>Data Analyst</v>
          </cell>
          <cell r="H28733">
            <v>44952.83357638889</v>
          </cell>
        </row>
        <row r="28734">
          <cell r="A28734" t="str">
            <v>Data Analyst</v>
          </cell>
          <cell r="H28734">
            <v>45121.917303240742</v>
          </cell>
        </row>
        <row r="28735">
          <cell r="A28735" t="str">
            <v>Data Analyst</v>
          </cell>
          <cell r="H28735">
            <v>45176.750011574077</v>
          </cell>
        </row>
        <row r="28736">
          <cell r="A28736" t="str">
            <v>Data Scientist</v>
          </cell>
          <cell r="H28736">
            <v>44940.057129629633</v>
          </cell>
        </row>
        <row r="28737">
          <cell r="A28737" t="str">
            <v>Data Analyst</v>
          </cell>
          <cell r="H28737">
            <v>45001.33457175926</v>
          </cell>
        </row>
        <row r="28738">
          <cell r="A28738" t="str">
            <v>Data Scientist</v>
          </cell>
          <cell r="H28738">
            <v>45131.419027777767</v>
          </cell>
        </row>
        <row r="28739">
          <cell r="A28739" t="str">
            <v>Senior Data Engineer</v>
          </cell>
          <cell r="H28739">
            <v>45124.621365740742</v>
          </cell>
        </row>
        <row r="28740">
          <cell r="A28740" t="str">
            <v>Data Scientist</v>
          </cell>
          <cell r="H28740">
            <v>45222.744745370372</v>
          </cell>
        </row>
        <row r="28741">
          <cell r="A28741" t="str">
            <v>Senior Data Scientist</v>
          </cell>
          <cell r="H28741">
            <v>45227.084837962961</v>
          </cell>
        </row>
        <row r="28742">
          <cell r="A28742" t="str">
            <v>Data Scientist</v>
          </cell>
          <cell r="H28742">
            <v>45029.503125000003</v>
          </cell>
        </row>
        <row r="28743">
          <cell r="A28743" t="str">
            <v>Cloud Engineer</v>
          </cell>
          <cell r="H28743">
            <v>45187.992812500001</v>
          </cell>
        </row>
        <row r="28744">
          <cell r="A28744" t="str">
            <v>Business Analyst</v>
          </cell>
          <cell r="H28744">
            <v>44974.543958333343</v>
          </cell>
        </row>
        <row r="28745">
          <cell r="A28745" t="str">
            <v>Data Scientist</v>
          </cell>
          <cell r="H28745">
            <v>45200.252372685187</v>
          </cell>
        </row>
        <row r="28746">
          <cell r="A28746" t="str">
            <v>Data Analyst</v>
          </cell>
          <cell r="H28746">
            <v>45166.250497685192</v>
          </cell>
        </row>
        <row r="28747">
          <cell r="A28747" t="str">
            <v>Data Analyst</v>
          </cell>
          <cell r="H28747">
            <v>45140.666261574072</v>
          </cell>
        </row>
        <row r="28748">
          <cell r="A28748" t="str">
            <v>Senior Data Analyst</v>
          </cell>
          <cell r="H28748">
            <v>45090.002129629633</v>
          </cell>
        </row>
        <row r="28749">
          <cell r="A28749" t="str">
            <v>Data Engineer</v>
          </cell>
          <cell r="H28749">
            <v>44974.573750000003</v>
          </cell>
        </row>
        <row r="28750">
          <cell r="A28750" t="str">
            <v>Data Analyst</v>
          </cell>
          <cell r="H28750">
            <v>45215.750057870369</v>
          </cell>
        </row>
        <row r="28751">
          <cell r="A28751" t="str">
            <v>Cloud Engineer</v>
          </cell>
          <cell r="H28751">
            <v>45168.894803240742</v>
          </cell>
        </row>
        <row r="28752">
          <cell r="A28752" t="str">
            <v>Data Scientist</v>
          </cell>
          <cell r="H28752">
            <v>44937.252326388887</v>
          </cell>
        </row>
        <row r="28753">
          <cell r="A28753" t="str">
            <v>Software Engineer</v>
          </cell>
          <cell r="H28753">
            <v>44985.252002314817</v>
          </cell>
        </row>
        <row r="28754">
          <cell r="A28754" t="str">
            <v>Data Engineer</v>
          </cell>
          <cell r="H28754">
            <v>45149.861562500002</v>
          </cell>
        </row>
        <row r="28755">
          <cell r="A28755" t="str">
            <v>Senior Data Analyst</v>
          </cell>
          <cell r="H28755">
            <v>45110.354143518518</v>
          </cell>
        </row>
        <row r="28756">
          <cell r="A28756" t="str">
            <v>Data Analyst</v>
          </cell>
          <cell r="H28756">
            <v>45037.788402777784</v>
          </cell>
        </row>
        <row r="28757">
          <cell r="A28757" t="str">
            <v>Data Scientist</v>
          </cell>
          <cell r="H28757">
            <v>45011.319050925929</v>
          </cell>
        </row>
        <row r="28758">
          <cell r="A28758" t="str">
            <v>Data Analyst</v>
          </cell>
          <cell r="H28758">
            <v>44980.080578703702</v>
          </cell>
        </row>
        <row r="28759">
          <cell r="A28759" t="str">
            <v>Data Analyst</v>
          </cell>
          <cell r="H28759">
            <v>45113.334432870368</v>
          </cell>
        </row>
        <row r="28760">
          <cell r="A28760" t="str">
            <v>Data Analyst</v>
          </cell>
          <cell r="H28760">
            <v>45072.958831018521</v>
          </cell>
        </row>
        <row r="28761">
          <cell r="A28761" t="str">
            <v>Senior Data Scientist</v>
          </cell>
          <cell r="H28761">
            <v>45005.463148148148</v>
          </cell>
        </row>
        <row r="28762">
          <cell r="A28762" t="str">
            <v>Data Scientist</v>
          </cell>
          <cell r="H28762">
            <v>45113.836643518523</v>
          </cell>
        </row>
        <row r="28763">
          <cell r="A28763" t="str">
            <v>Data Scientist</v>
          </cell>
          <cell r="H28763">
            <v>45171.335451388892</v>
          </cell>
        </row>
        <row r="28764">
          <cell r="A28764" t="str">
            <v>Data Engineer</v>
          </cell>
          <cell r="H28764">
            <v>44973.505613425928</v>
          </cell>
        </row>
        <row r="28765">
          <cell r="A28765" t="str">
            <v>Data Analyst</v>
          </cell>
          <cell r="H28765">
            <v>45159.875335648147</v>
          </cell>
        </row>
        <row r="28766">
          <cell r="A28766" t="str">
            <v>Data Engineer</v>
          </cell>
          <cell r="H28766">
            <v>44998.749143518522</v>
          </cell>
        </row>
        <row r="28767">
          <cell r="A28767" t="str">
            <v>Data Scientist</v>
          </cell>
          <cell r="H28767">
            <v>45189.286319444444</v>
          </cell>
        </row>
        <row r="28768">
          <cell r="A28768" t="str">
            <v>Data Scientist</v>
          </cell>
          <cell r="H28768">
            <v>45247.545173611114</v>
          </cell>
        </row>
        <row r="28769">
          <cell r="A28769" t="str">
            <v>Data Engineer</v>
          </cell>
          <cell r="H28769">
            <v>45171.350671296299</v>
          </cell>
        </row>
        <row r="28770">
          <cell r="A28770" t="str">
            <v>Data Analyst</v>
          </cell>
          <cell r="H28770">
            <v>45072.666805555556</v>
          </cell>
        </row>
        <row r="28771">
          <cell r="A28771" t="str">
            <v>Data Analyst</v>
          </cell>
          <cell r="H28771">
            <v>45179.458356481482</v>
          </cell>
        </row>
        <row r="28772">
          <cell r="A28772" t="str">
            <v>Software Engineer</v>
          </cell>
          <cell r="H28772">
            <v>45191.001585648148</v>
          </cell>
        </row>
        <row r="28773">
          <cell r="A28773" t="str">
            <v>Data Scientist</v>
          </cell>
          <cell r="H28773">
            <v>45167.504432870373</v>
          </cell>
        </row>
        <row r="28774">
          <cell r="A28774" t="str">
            <v>Senior Data Scientist</v>
          </cell>
          <cell r="H28774">
            <v>45112.689710648148</v>
          </cell>
        </row>
        <row r="28775">
          <cell r="A28775" t="str">
            <v>Data Scientist</v>
          </cell>
          <cell r="H28775">
            <v>44959.67087962963</v>
          </cell>
        </row>
        <row r="28776">
          <cell r="A28776" t="str">
            <v>Data Scientist</v>
          </cell>
          <cell r="H28776">
            <v>45126.416898148149</v>
          </cell>
        </row>
        <row r="28777">
          <cell r="A28777" t="str">
            <v>Data Scientist</v>
          </cell>
          <cell r="H28777">
            <v>44993.710486111107</v>
          </cell>
        </row>
        <row r="28778">
          <cell r="A28778" t="str">
            <v>Data Analyst</v>
          </cell>
          <cell r="H28778">
            <v>45047.959837962961</v>
          </cell>
        </row>
        <row r="28779">
          <cell r="A28779" t="str">
            <v>Data Analyst</v>
          </cell>
          <cell r="H28779">
            <v>45276.041967592602</v>
          </cell>
        </row>
        <row r="28780">
          <cell r="A28780" t="str">
            <v>Data Scientist</v>
          </cell>
          <cell r="H28780">
            <v>45138.750081018523</v>
          </cell>
        </row>
        <row r="28781">
          <cell r="A28781" t="str">
            <v>Senior Data Analyst</v>
          </cell>
          <cell r="H28781">
            <v>44970.792129629634</v>
          </cell>
        </row>
        <row r="28782">
          <cell r="A28782" t="str">
            <v>Data Engineer</v>
          </cell>
          <cell r="H28782">
            <v>45147.589178240742</v>
          </cell>
        </row>
        <row r="28783">
          <cell r="A28783" t="str">
            <v>Data Analyst</v>
          </cell>
          <cell r="H28783">
            <v>44998.836122685178</v>
          </cell>
        </row>
        <row r="28784">
          <cell r="A28784" t="str">
            <v>Data Analyst</v>
          </cell>
          <cell r="H28784">
            <v>44950.04246527778</v>
          </cell>
        </row>
        <row r="28785">
          <cell r="A28785" t="str">
            <v>Machine Learning Engineer</v>
          </cell>
          <cell r="H28785">
            <v>45290.506030092591</v>
          </cell>
        </row>
        <row r="28786">
          <cell r="A28786" t="str">
            <v>Machine Learning Engineer</v>
          </cell>
          <cell r="H28786">
            <v>45138.919074074067</v>
          </cell>
        </row>
        <row r="28787">
          <cell r="A28787" t="str">
            <v>Data Engineer</v>
          </cell>
          <cell r="H28787">
            <v>45055.507696759261</v>
          </cell>
        </row>
        <row r="28788">
          <cell r="A28788" t="str">
            <v>Data Analyst</v>
          </cell>
          <cell r="H28788">
            <v>45125.542650462958</v>
          </cell>
        </row>
        <row r="28789">
          <cell r="A28789" t="str">
            <v>Data Analyst</v>
          </cell>
          <cell r="H28789">
            <v>45019.916967592602</v>
          </cell>
        </row>
        <row r="28790">
          <cell r="A28790" t="str">
            <v>Data Engineer</v>
          </cell>
          <cell r="H28790">
            <v>44993.676261574074</v>
          </cell>
        </row>
        <row r="28791">
          <cell r="A28791" t="str">
            <v>Data Scientist</v>
          </cell>
          <cell r="H28791">
            <v>45265.959560185183</v>
          </cell>
        </row>
        <row r="28792">
          <cell r="A28792" t="str">
            <v>Data Engineer</v>
          </cell>
          <cell r="H28792">
            <v>45161.512604166674</v>
          </cell>
        </row>
        <row r="28793">
          <cell r="A28793" t="str">
            <v>Data Analyst</v>
          </cell>
          <cell r="H28793">
            <v>45012.813622685193</v>
          </cell>
        </row>
        <row r="28794">
          <cell r="A28794" t="str">
            <v>Data Engineer</v>
          </cell>
          <cell r="H28794">
            <v>45077.469027777777</v>
          </cell>
        </row>
        <row r="28795">
          <cell r="A28795" t="str">
            <v>Data Analyst</v>
          </cell>
          <cell r="H28795">
            <v>45085.500405092593</v>
          </cell>
        </row>
        <row r="28796">
          <cell r="A28796" t="str">
            <v>Data Engineer</v>
          </cell>
          <cell r="H28796">
            <v>45190.461342592593</v>
          </cell>
        </row>
        <row r="28797">
          <cell r="A28797" t="str">
            <v>Data Engineer</v>
          </cell>
          <cell r="H28797">
            <v>45214.33489583333</v>
          </cell>
        </row>
        <row r="28798">
          <cell r="A28798" t="str">
            <v>Data Scientist</v>
          </cell>
          <cell r="H28798">
            <v>44939.96230324074</v>
          </cell>
        </row>
        <row r="28799">
          <cell r="A28799" t="str">
            <v>Data Analyst</v>
          </cell>
          <cell r="H28799">
            <v>44937.499895833331</v>
          </cell>
        </row>
        <row r="28800">
          <cell r="A28800" t="str">
            <v>Machine Learning Engineer</v>
          </cell>
          <cell r="H28800">
            <v>44951.908206018517</v>
          </cell>
        </row>
        <row r="28801">
          <cell r="A28801" t="str">
            <v>Data Analyst</v>
          </cell>
          <cell r="H28801">
            <v>45146.750393518523</v>
          </cell>
        </row>
        <row r="28802">
          <cell r="A28802" t="str">
            <v>Data Analyst</v>
          </cell>
          <cell r="H28802">
            <v>45212.417523148149</v>
          </cell>
        </row>
        <row r="28803">
          <cell r="A28803" t="str">
            <v>Data Scientist</v>
          </cell>
          <cell r="H28803">
            <v>45265.710289351853</v>
          </cell>
        </row>
        <row r="28804">
          <cell r="A28804" t="str">
            <v>Business Analyst</v>
          </cell>
          <cell r="H28804">
            <v>45215.084143518521</v>
          </cell>
        </row>
        <row r="28805">
          <cell r="A28805" t="str">
            <v>Business Analyst</v>
          </cell>
          <cell r="H28805">
            <v>45120.015833333331</v>
          </cell>
        </row>
        <row r="28806">
          <cell r="A28806" t="str">
            <v>Business Analyst</v>
          </cell>
          <cell r="H28806">
            <v>45173.458993055552</v>
          </cell>
        </row>
        <row r="28807">
          <cell r="A28807" t="str">
            <v>Data Scientist</v>
          </cell>
          <cell r="H28807">
            <v>45115.625555555547</v>
          </cell>
        </row>
        <row r="28808">
          <cell r="A28808" t="str">
            <v>Data Scientist</v>
          </cell>
          <cell r="H28808">
            <v>45154.461574074077</v>
          </cell>
        </row>
        <row r="28809">
          <cell r="A28809" t="str">
            <v>Business Analyst</v>
          </cell>
          <cell r="H28809">
            <v>45264.003206018519</v>
          </cell>
        </row>
        <row r="28810">
          <cell r="A28810" t="str">
            <v>Data Scientist</v>
          </cell>
          <cell r="H28810">
            <v>45124.587476851862</v>
          </cell>
        </row>
        <row r="28811">
          <cell r="A28811" t="str">
            <v>Data Engineer</v>
          </cell>
          <cell r="H28811">
            <v>45073.588043981479</v>
          </cell>
        </row>
        <row r="28812">
          <cell r="A28812" t="str">
            <v>Data Scientist</v>
          </cell>
          <cell r="H28812">
            <v>45156.79550925926</v>
          </cell>
        </row>
        <row r="28813">
          <cell r="A28813" t="str">
            <v>Data Analyst</v>
          </cell>
          <cell r="H28813">
            <v>45211.250347222223</v>
          </cell>
        </row>
        <row r="28814">
          <cell r="A28814" t="str">
            <v>Data Analyst</v>
          </cell>
          <cell r="H28814">
            <v>44951.632881944453</v>
          </cell>
        </row>
        <row r="28815">
          <cell r="A28815" t="str">
            <v>Data Scientist</v>
          </cell>
          <cell r="H28815">
            <v>45173.753067129634</v>
          </cell>
        </row>
        <row r="28816">
          <cell r="A28816" t="str">
            <v>Business Analyst</v>
          </cell>
          <cell r="H28816">
            <v>45235.250474537039</v>
          </cell>
        </row>
        <row r="28817">
          <cell r="A28817" t="str">
            <v>Data Analyst</v>
          </cell>
          <cell r="H28817">
            <v>45114.028391203698</v>
          </cell>
        </row>
        <row r="28818">
          <cell r="A28818" t="str">
            <v>Data Analyst</v>
          </cell>
          <cell r="H28818">
            <v>45105.6250462963</v>
          </cell>
        </row>
        <row r="28819">
          <cell r="A28819" t="str">
            <v>Data Analyst</v>
          </cell>
          <cell r="H28819">
            <v>45246.028807870367</v>
          </cell>
        </row>
        <row r="28820">
          <cell r="A28820" t="str">
            <v>Data Scientist</v>
          </cell>
          <cell r="H28820">
            <v>44988.046956018523</v>
          </cell>
        </row>
        <row r="28821">
          <cell r="A28821" t="str">
            <v>Data Scientist</v>
          </cell>
          <cell r="H28821">
            <v>45062.543981481482</v>
          </cell>
        </row>
        <row r="28822">
          <cell r="A28822" t="str">
            <v>Machine Learning Engineer</v>
          </cell>
          <cell r="H28822">
            <v>45112.841689814813</v>
          </cell>
        </row>
        <row r="28823">
          <cell r="A28823" t="str">
            <v>Data Analyst</v>
          </cell>
          <cell r="H28823">
            <v>45126.837164351848</v>
          </cell>
        </row>
        <row r="28824">
          <cell r="A28824" t="str">
            <v>Senior Data Scientist</v>
          </cell>
          <cell r="H28824">
            <v>45208.810624999998</v>
          </cell>
        </row>
        <row r="28825">
          <cell r="A28825" t="str">
            <v>Data Scientist</v>
          </cell>
          <cell r="H28825">
            <v>45120.918113425927</v>
          </cell>
        </row>
        <row r="28826">
          <cell r="A28826" t="str">
            <v>Data Analyst</v>
          </cell>
          <cell r="H28826">
            <v>44968.794502314813</v>
          </cell>
        </row>
        <row r="28827">
          <cell r="A28827" t="str">
            <v>Senior Data Analyst</v>
          </cell>
          <cell r="H28827">
            <v>45184.292361111111</v>
          </cell>
        </row>
        <row r="28828">
          <cell r="A28828" t="str">
            <v>Data Scientist</v>
          </cell>
          <cell r="H28828">
            <v>45096.411863425928</v>
          </cell>
        </row>
        <row r="28829">
          <cell r="A28829" t="str">
            <v>Data Analyst</v>
          </cell>
          <cell r="H28829">
            <v>44981.584282407413</v>
          </cell>
        </row>
        <row r="28830">
          <cell r="A28830" t="str">
            <v>Data Scientist</v>
          </cell>
          <cell r="H28830">
            <v>45168.836701388893</v>
          </cell>
        </row>
        <row r="28831">
          <cell r="A28831" t="str">
            <v>Data Engineer</v>
          </cell>
          <cell r="H28831">
            <v>45128.590833333343</v>
          </cell>
        </row>
        <row r="28832">
          <cell r="A28832" t="str">
            <v>Senior Data Analyst</v>
          </cell>
          <cell r="H28832">
            <v>45258.667881944442</v>
          </cell>
        </row>
        <row r="28833">
          <cell r="A28833" t="str">
            <v>Senior Data Analyst</v>
          </cell>
          <cell r="H28833">
            <v>45259.583703703713</v>
          </cell>
        </row>
        <row r="28834">
          <cell r="A28834" t="str">
            <v>Data Analyst</v>
          </cell>
          <cell r="H28834">
            <v>45085.708657407413</v>
          </cell>
        </row>
        <row r="28835">
          <cell r="A28835" t="str">
            <v>Data Scientist</v>
          </cell>
          <cell r="H28835">
            <v>45077.960682870369</v>
          </cell>
        </row>
        <row r="28836">
          <cell r="A28836" t="str">
            <v>Data Scientist</v>
          </cell>
          <cell r="H28836">
            <v>45112.318298611113</v>
          </cell>
        </row>
        <row r="28837">
          <cell r="A28837" t="str">
            <v>Data Analyst</v>
          </cell>
          <cell r="H28837">
            <v>45218.110567129632</v>
          </cell>
        </row>
        <row r="28838">
          <cell r="A28838" t="str">
            <v>Data Analyst</v>
          </cell>
          <cell r="H28838">
            <v>45072.668194444443</v>
          </cell>
        </row>
        <row r="28839">
          <cell r="A28839" t="str">
            <v>Data Engineer</v>
          </cell>
          <cell r="H28839">
            <v>45077.842800925922</v>
          </cell>
        </row>
        <row r="28840">
          <cell r="A28840" t="str">
            <v>Senior Data Engineer</v>
          </cell>
          <cell r="H28840">
            <v>44968.340787037043</v>
          </cell>
        </row>
        <row r="28841">
          <cell r="A28841" t="str">
            <v>Data Analyst</v>
          </cell>
          <cell r="H28841">
            <v>45120.583287037043</v>
          </cell>
        </row>
        <row r="28842">
          <cell r="A28842" t="str">
            <v>Data Analyst</v>
          </cell>
          <cell r="H28842">
            <v>45144.792303240742</v>
          </cell>
        </row>
        <row r="28843">
          <cell r="A28843" t="str">
            <v>Data Scientist</v>
          </cell>
          <cell r="H28843">
            <v>45239.669178240743</v>
          </cell>
        </row>
        <row r="28844">
          <cell r="A28844" t="str">
            <v>Data Analyst</v>
          </cell>
          <cell r="H28844">
            <v>44959.291620370372</v>
          </cell>
        </row>
        <row r="28845">
          <cell r="A28845" t="str">
            <v>Business Analyst</v>
          </cell>
          <cell r="H28845">
            <v>45205.251261574071</v>
          </cell>
        </row>
        <row r="28846">
          <cell r="A28846" t="str">
            <v>Data Analyst</v>
          </cell>
          <cell r="H28846">
            <v>45165.66684027778</v>
          </cell>
        </row>
        <row r="28847">
          <cell r="A28847" t="str">
            <v>Data Scientist</v>
          </cell>
          <cell r="H28847">
            <v>45275.501759259263</v>
          </cell>
        </row>
        <row r="28848">
          <cell r="A28848" t="str">
            <v>Data Analyst</v>
          </cell>
          <cell r="H28848">
            <v>44980.750694444447</v>
          </cell>
        </row>
        <row r="28849">
          <cell r="A28849" t="str">
            <v>Data Scientist</v>
          </cell>
          <cell r="H28849">
            <v>45284.339560185188</v>
          </cell>
        </row>
        <row r="28850">
          <cell r="A28850" t="str">
            <v>Data Analyst</v>
          </cell>
          <cell r="H28850">
            <v>44950.710277777784</v>
          </cell>
        </row>
        <row r="28851">
          <cell r="A28851" t="str">
            <v>Business Analyst</v>
          </cell>
          <cell r="H28851">
            <v>45063.465613425928</v>
          </cell>
        </row>
        <row r="28852">
          <cell r="A28852" t="str">
            <v>Data Scientist</v>
          </cell>
          <cell r="H28852">
            <v>45155.875879629632</v>
          </cell>
        </row>
        <row r="28853">
          <cell r="A28853" t="str">
            <v>Senior Data Scientist</v>
          </cell>
          <cell r="H28853">
            <v>44942.169930555552</v>
          </cell>
        </row>
        <row r="28854">
          <cell r="A28854" t="str">
            <v>Data Scientist</v>
          </cell>
          <cell r="H28854">
            <v>44977.835925925923</v>
          </cell>
        </row>
        <row r="28855">
          <cell r="A28855" t="str">
            <v>Senior Data Scientist</v>
          </cell>
          <cell r="H28855">
            <v>45013.421203703707</v>
          </cell>
        </row>
        <row r="28856">
          <cell r="A28856" t="str">
            <v>Data Analyst</v>
          </cell>
          <cell r="H28856">
            <v>45023.750393518523</v>
          </cell>
        </row>
        <row r="28857">
          <cell r="A28857" t="str">
            <v>Machine Learning Engineer</v>
          </cell>
          <cell r="H28857">
            <v>45161.988182870373</v>
          </cell>
        </row>
        <row r="28858">
          <cell r="A28858" t="str">
            <v>Cloud Engineer</v>
          </cell>
          <cell r="H28858">
            <v>45030.766469907408</v>
          </cell>
        </row>
        <row r="28859">
          <cell r="A28859" t="str">
            <v>Data Analyst</v>
          </cell>
          <cell r="H28859">
            <v>45031.625</v>
          </cell>
        </row>
        <row r="28860">
          <cell r="A28860" t="str">
            <v>Data Scientist</v>
          </cell>
          <cell r="H28860">
            <v>45267.702962962961</v>
          </cell>
        </row>
        <row r="28861">
          <cell r="A28861" t="str">
            <v>Data Analyst</v>
          </cell>
          <cell r="H28861">
            <v>44936.875300925924</v>
          </cell>
        </row>
        <row r="28862">
          <cell r="A28862" t="str">
            <v>Data Engineer</v>
          </cell>
          <cell r="H28862">
            <v>45058.431516203702</v>
          </cell>
        </row>
        <row r="28863">
          <cell r="A28863" t="str">
            <v>Data Scientist</v>
          </cell>
          <cell r="H28863">
            <v>44999.269293981481</v>
          </cell>
        </row>
        <row r="28864">
          <cell r="A28864" t="str">
            <v>Data Scientist</v>
          </cell>
          <cell r="H28864">
            <v>45273.295011574082</v>
          </cell>
        </row>
        <row r="28865">
          <cell r="A28865" t="str">
            <v>Senior Data Engineer</v>
          </cell>
          <cell r="H28865">
            <v>44981.398993055547</v>
          </cell>
        </row>
        <row r="28866">
          <cell r="A28866" t="str">
            <v>Data Analyst</v>
          </cell>
          <cell r="H28866">
            <v>44999.624965277777</v>
          </cell>
        </row>
        <row r="28867">
          <cell r="A28867" t="str">
            <v>Data Analyst</v>
          </cell>
          <cell r="H28867">
            <v>45149.33390046296</v>
          </cell>
        </row>
        <row r="28868">
          <cell r="A28868" t="str">
            <v>Data Analyst</v>
          </cell>
          <cell r="H28868">
            <v>45115.567106481481</v>
          </cell>
        </row>
        <row r="28869">
          <cell r="A28869" t="str">
            <v>Data Analyst</v>
          </cell>
          <cell r="H28869">
            <v>45239.959930555553</v>
          </cell>
        </row>
        <row r="28870">
          <cell r="A28870" t="str">
            <v>Data Analyst</v>
          </cell>
          <cell r="H28870">
            <v>44967.833935185183</v>
          </cell>
        </row>
        <row r="28871">
          <cell r="A28871" t="str">
            <v>Data Engineer</v>
          </cell>
          <cell r="H28871">
            <v>44994.34946759259</v>
          </cell>
        </row>
        <row r="28872">
          <cell r="A28872" t="str">
            <v>Data Engineer</v>
          </cell>
          <cell r="H28872">
            <v>45098.881851851853</v>
          </cell>
        </row>
        <row r="28873">
          <cell r="A28873" t="str">
            <v>Data Analyst</v>
          </cell>
          <cell r="H28873">
            <v>45244.416886574072</v>
          </cell>
        </row>
        <row r="28874">
          <cell r="A28874" t="str">
            <v>Machine Learning Engineer</v>
          </cell>
          <cell r="H28874">
            <v>45189.29446759259</v>
          </cell>
        </row>
        <row r="28875">
          <cell r="A28875" t="str">
            <v>Senior Data Analyst</v>
          </cell>
          <cell r="H28875">
            <v>45138.875347222223</v>
          </cell>
        </row>
        <row r="28876">
          <cell r="A28876" t="str">
            <v>Software Engineer</v>
          </cell>
          <cell r="H28876">
            <v>44928.809733796297</v>
          </cell>
        </row>
        <row r="28877">
          <cell r="A28877" t="str">
            <v>Data Scientist</v>
          </cell>
          <cell r="H28877">
            <v>44940.989571759259</v>
          </cell>
        </row>
        <row r="28878">
          <cell r="A28878" t="str">
            <v>Data Analyst</v>
          </cell>
          <cell r="H28878">
            <v>45002.586689814823</v>
          </cell>
        </row>
        <row r="28879">
          <cell r="A28879" t="str">
            <v>Data Analyst</v>
          </cell>
          <cell r="H28879">
            <v>45280.917060185187</v>
          </cell>
        </row>
        <row r="28880">
          <cell r="A28880" t="str">
            <v>Data Analyst</v>
          </cell>
          <cell r="H28880">
            <v>44993.416701388887</v>
          </cell>
        </row>
        <row r="28881">
          <cell r="A28881" t="str">
            <v>Data Engineer</v>
          </cell>
          <cell r="H28881">
            <v>45097.838194444441</v>
          </cell>
        </row>
        <row r="28882">
          <cell r="A28882" t="str">
            <v>Data Scientist</v>
          </cell>
          <cell r="H28882">
            <v>44932.127685185187</v>
          </cell>
        </row>
        <row r="28883">
          <cell r="A28883" t="str">
            <v>Data Analyst</v>
          </cell>
          <cell r="H28883">
            <v>45217.989201388889</v>
          </cell>
        </row>
        <row r="28884">
          <cell r="A28884" t="str">
            <v>Data Analyst</v>
          </cell>
          <cell r="H28884">
            <v>45071.833541666667</v>
          </cell>
        </row>
        <row r="28885">
          <cell r="A28885" t="str">
            <v>Data Engineer</v>
          </cell>
          <cell r="H28885">
            <v>45005.927418981482</v>
          </cell>
        </row>
        <row r="28886">
          <cell r="A28886" t="str">
            <v>Senior Data Scientist</v>
          </cell>
          <cell r="H28886">
            <v>44960.751712962963</v>
          </cell>
        </row>
        <row r="28887">
          <cell r="A28887" t="str">
            <v>Data Analyst</v>
          </cell>
          <cell r="H28887">
            <v>44948.916689814818</v>
          </cell>
        </row>
        <row r="28888">
          <cell r="A28888" t="str">
            <v>Data Analyst</v>
          </cell>
          <cell r="H28888">
            <v>45072.541863425933</v>
          </cell>
        </row>
        <row r="28889">
          <cell r="A28889" t="str">
            <v>Machine Learning Engineer</v>
          </cell>
          <cell r="H28889">
            <v>45264.985289351847</v>
          </cell>
        </row>
        <row r="28890">
          <cell r="A28890" t="str">
            <v>Data Scientist</v>
          </cell>
          <cell r="H28890">
            <v>44998.712534722217</v>
          </cell>
        </row>
        <row r="28891">
          <cell r="A28891" t="str">
            <v>Senior Data Scientist</v>
          </cell>
          <cell r="H28891">
            <v>45056.692557870367</v>
          </cell>
        </row>
        <row r="28892">
          <cell r="A28892" t="str">
            <v>Data Scientist</v>
          </cell>
          <cell r="H28892">
            <v>45240.474259259259</v>
          </cell>
        </row>
        <row r="28893">
          <cell r="A28893" t="str">
            <v>Software Engineer</v>
          </cell>
          <cell r="H28893">
            <v>45076.896249999998</v>
          </cell>
        </row>
        <row r="28894">
          <cell r="A28894" t="str">
            <v>Data Scientist</v>
          </cell>
          <cell r="H28894">
            <v>44958.912372685183</v>
          </cell>
        </row>
        <row r="28895">
          <cell r="A28895" t="str">
            <v>Data Engineer</v>
          </cell>
          <cell r="H28895">
            <v>45043.968124999999</v>
          </cell>
        </row>
        <row r="28896">
          <cell r="A28896" t="str">
            <v>Senior Data Scientist</v>
          </cell>
          <cell r="H28896">
            <v>45259.961469907408</v>
          </cell>
        </row>
        <row r="28897">
          <cell r="A28897" t="str">
            <v>Data Scientist</v>
          </cell>
          <cell r="H28897">
            <v>45126.335347222222</v>
          </cell>
        </row>
        <row r="28898">
          <cell r="A28898" t="str">
            <v>Data Scientist</v>
          </cell>
          <cell r="H28898">
            <v>45014.671979166669</v>
          </cell>
        </row>
        <row r="28899">
          <cell r="A28899" t="str">
            <v>Senior Data Analyst</v>
          </cell>
          <cell r="H28899">
            <v>45009.877650462957</v>
          </cell>
        </row>
        <row r="28900">
          <cell r="A28900" t="str">
            <v>Senior Data Scientist</v>
          </cell>
          <cell r="H28900">
            <v>45079.293749999997</v>
          </cell>
        </row>
        <row r="28901">
          <cell r="A28901" t="str">
            <v>Data Scientist</v>
          </cell>
          <cell r="H28901">
            <v>45191.359942129631</v>
          </cell>
        </row>
        <row r="28902">
          <cell r="A28902" t="str">
            <v>Senior Data Scientist</v>
          </cell>
          <cell r="H28902">
            <v>45028.971585648149</v>
          </cell>
        </row>
        <row r="28903">
          <cell r="A28903" t="str">
            <v>Data Analyst</v>
          </cell>
          <cell r="H28903">
            <v>45063.791956018518</v>
          </cell>
        </row>
        <row r="28904">
          <cell r="A28904" t="str">
            <v>Data Scientist</v>
          </cell>
          <cell r="H28904">
            <v>45287.015300925923</v>
          </cell>
        </row>
        <row r="28905">
          <cell r="A28905" t="str">
            <v>Data Analyst</v>
          </cell>
          <cell r="H28905">
            <v>45104.583657407413</v>
          </cell>
        </row>
        <row r="28906">
          <cell r="A28906" t="str">
            <v>Data Analyst</v>
          </cell>
          <cell r="H28906">
            <v>44980.29346064815</v>
          </cell>
        </row>
        <row r="28907">
          <cell r="A28907" t="str">
            <v>Data Analyst</v>
          </cell>
          <cell r="H28907">
            <v>44930.876608796287</v>
          </cell>
        </row>
        <row r="28908">
          <cell r="A28908" t="str">
            <v>Data Analyst</v>
          </cell>
          <cell r="H28908">
            <v>45044.500590277778</v>
          </cell>
        </row>
        <row r="28909">
          <cell r="A28909" t="str">
            <v>Software Engineer</v>
          </cell>
          <cell r="H28909">
            <v>45027.758425925917</v>
          </cell>
        </row>
        <row r="28910">
          <cell r="A28910" t="str">
            <v>Data Scientist</v>
          </cell>
          <cell r="H28910">
            <v>45289.62672453704</v>
          </cell>
        </row>
        <row r="28911">
          <cell r="A28911" t="str">
            <v>Data Analyst</v>
          </cell>
          <cell r="H28911">
            <v>45160.633564814823</v>
          </cell>
        </row>
        <row r="28912">
          <cell r="A28912" t="str">
            <v>Senior Data Engineer</v>
          </cell>
          <cell r="H28912">
            <v>45105.930162037039</v>
          </cell>
        </row>
        <row r="28913">
          <cell r="A28913" t="str">
            <v>Senior Data Analyst</v>
          </cell>
          <cell r="H28913">
            <v>45142.37572916667</v>
          </cell>
        </row>
        <row r="28914">
          <cell r="A28914" t="str">
            <v>Senior Data Analyst</v>
          </cell>
          <cell r="H28914">
            <v>45126.75104166667</v>
          </cell>
        </row>
        <row r="28915">
          <cell r="A28915" t="str">
            <v>Data Scientist</v>
          </cell>
          <cell r="H28915">
            <v>45057.902118055557</v>
          </cell>
        </row>
        <row r="28916">
          <cell r="A28916" t="str">
            <v>Data Scientist</v>
          </cell>
          <cell r="H28916">
            <v>45259.754155092603</v>
          </cell>
        </row>
        <row r="28917">
          <cell r="A28917" t="str">
            <v>Data Scientist</v>
          </cell>
          <cell r="H28917">
            <v>45175.292905092603</v>
          </cell>
        </row>
        <row r="28918">
          <cell r="A28918" t="str">
            <v>Data Engineer</v>
          </cell>
          <cell r="H28918">
            <v>45096.004606481481</v>
          </cell>
        </row>
        <row r="28919">
          <cell r="A28919" t="str">
            <v>Data Analyst</v>
          </cell>
          <cell r="H28919">
            <v>45120.812719907408</v>
          </cell>
        </row>
        <row r="28920">
          <cell r="A28920" t="str">
            <v>Data Engineer</v>
          </cell>
          <cell r="H28920">
            <v>45027.409270833326</v>
          </cell>
        </row>
        <row r="28921">
          <cell r="A28921" t="str">
            <v>Data Scientist</v>
          </cell>
          <cell r="H28921">
            <v>44974.919374999998</v>
          </cell>
        </row>
        <row r="28922">
          <cell r="A28922" t="str">
            <v>Data Scientist</v>
          </cell>
          <cell r="H28922">
            <v>45201.558877314812</v>
          </cell>
        </row>
        <row r="28923">
          <cell r="A28923" t="str">
            <v>Business Analyst</v>
          </cell>
          <cell r="H28923">
            <v>45224.095277777778</v>
          </cell>
        </row>
        <row r="28924">
          <cell r="A28924" t="str">
            <v>Data Scientist</v>
          </cell>
          <cell r="H28924">
            <v>45083.336064814823</v>
          </cell>
        </row>
        <row r="28925">
          <cell r="A28925" t="str">
            <v>Data Analyst</v>
          </cell>
          <cell r="H28925">
            <v>45120.541689814818</v>
          </cell>
        </row>
        <row r="28926">
          <cell r="A28926" t="str">
            <v>Data Analyst</v>
          </cell>
          <cell r="H28926">
            <v>45266.083773148152</v>
          </cell>
        </row>
        <row r="28927">
          <cell r="A28927" t="str">
            <v>Data Analyst</v>
          </cell>
          <cell r="H28927">
            <v>45020.749976851846</v>
          </cell>
        </row>
        <row r="28928">
          <cell r="A28928" t="str">
            <v>Data Scientist</v>
          </cell>
          <cell r="H28928">
            <v>45076.418668981481</v>
          </cell>
        </row>
        <row r="28929">
          <cell r="A28929" t="str">
            <v>Senior Data Analyst</v>
          </cell>
          <cell r="H28929">
            <v>45276.002106481479</v>
          </cell>
        </row>
        <row r="28930">
          <cell r="A28930" t="str">
            <v>Senior Data Scientist</v>
          </cell>
          <cell r="H28930">
            <v>44992.061157407406</v>
          </cell>
        </row>
        <row r="28931">
          <cell r="A28931" t="str">
            <v>Data Engineer</v>
          </cell>
          <cell r="H28931">
            <v>45100.48028935185</v>
          </cell>
        </row>
        <row r="28932">
          <cell r="A28932" t="str">
            <v>Data Analyst</v>
          </cell>
          <cell r="H28932">
            <v>44998.334282407413</v>
          </cell>
        </row>
        <row r="28933">
          <cell r="A28933" t="str">
            <v>Data Scientist</v>
          </cell>
          <cell r="H28933">
            <v>45017.252222222232</v>
          </cell>
        </row>
        <row r="28934">
          <cell r="A28934" t="str">
            <v>Data Scientist</v>
          </cell>
          <cell r="H28934">
            <v>45215.979675925933</v>
          </cell>
        </row>
        <row r="28935">
          <cell r="A28935" t="str">
            <v>Data Scientist</v>
          </cell>
          <cell r="H28935">
            <v>45211.169074074067</v>
          </cell>
        </row>
        <row r="28936">
          <cell r="A28936" t="str">
            <v>Data Scientist</v>
          </cell>
          <cell r="H28936">
            <v>45238.474236111113</v>
          </cell>
        </row>
        <row r="28937">
          <cell r="A28937" t="str">
            <v>Machine Learning Engineer</v>
          </cell>
          <cell r="H28937">
            <v>45098.783043981479</v>
          </cell>
        </row>
        <row r="28938">
          <cell r="A28938" t="str">
            <v>Data Analyst</v>
          </cell>
          <cell r="H28938">
            <v>45089.917222222219</v>
          </cell>
        </row>
        <row r="28939">
          <cell r="A28939" t="str">
            <v>Data Scientist</v>
          </cell>
          <cell r="H28939">
            <v>44973.376215277778</v>
          </cell>
        </row>
        <row r="28940">
          <cell r="A28940" t="str">
            <v>Data Scientist</v>
          </cell>
          <cell r="H28940">
            <v>45047.523240740738</v>
          </cell>
        </row>
        <row r="28941">
          <cell r="A28941" t="str">
            <v>Data Scientist</v>
          </cell>
          <cell r="H28941">
            <v>45148.42491898148</v>
          </cell>
        </row>
        <row r="28942">
          <cell r="A28942" t="str">
            <v>Data Scientist</v>
          </cell>
          <cell r="H28942">
            <v>45276.459733796299</v>
          </cell>
        </row>
        <row r="28943">
          <cell r="A28943" t="str">
            <v>Data Scientist</v>
          </cell>
          <cell r="H28943">
            <v>45004.455925925933</v>
          </cell>
        </row>
        <row r="28944">
          <cell r="A28944" t="str">
            <v>Data Engineer</v>
          </cell>
          <cell r="H28944">
            <v>44961.669687499998</v>
          </cell>
        </row>
        <row r="28945">
          <cell r="A28945" t="str">
            <v>Data Analyst</v>
          </cell>
          <cell r="H28945">
            <v>45040.541759259257</v>
          </cell>
        </row>
        <row r="28946">
          <cell r="A28946" t="str">
            <v>Business Analyst</v>
          </cell>
          <cell r="H28946">
            <v>45011.960381944453</v>
          </cell>
        </row>
        <row r="28947">
          <cell r="A28947" t="str">
            <v>Data Analyst</v>
          </cell>
          <cell r="H28947">
            <v>45274.01902777778</v>
          </cell>
        </row>
        <row r="28948">
          <cell r="A28948" t="str">
            <v>Data Scientist</v>
          </cell>
          <cell r="H28948">
            <v>45273.378611111111</v>
          </cell>
        </row>
        <row r="28949">
          <cell r="A28949" t="str">
            <v>Senior Data Analyst</v>
          </cell>
          <cell r="H28949">
            <v>45177.624664351853</v>
          </cell>
        </row>
        <row r="28950">
          <cell r="A28950" t="str">
            <v>Software Engineer</v>
          </cell>
          <cell r="H28950">
            <v>44986.567569444444</v>
          </cell>
        </row>
        <row r="28951">
          <cell r="A28951" t="str">
            <v>Data Analyst</v>
          </cell>
          <cell r="H28951">
            <v>45099.600474537037</v>
          </cell>
        </row>
        <row r="28952">
          <cell r="A28952" t="str">
            <v>Data Scientist</v>
          </cell>
          <cell r="H28952">
            <v>45096.629328703697</v>
          </cell>
        </row>
        <row r="28953">
          <cell r="A28953" t="str">
            <v>Data Engineer</v>
          </cell>
          <cell r="H28953">
            <v>45048.673784722218</v>
          </cell>
        </row>
        <row r="28954">
          <cell r="A28954" t="str">
            <v>Data Analyst</v>
          </cell>
          <cell r="H28954">
            <v>45148.083923611113</v>
          </cell>
        </row>
        <row r="28955">
          <cell r="A28955" t="str">
            <v>Data Scientist</v>
          </cell>
          <cell r="H28955">
            <v>45181.45888888889</v>
          </cell>
        </row>
        <row r="28956">
          <cell r="A28956" t="str">
            <v>Data Analyst</v>
          </cell>
          <cell r="H28956">
            <v>45254.375937500001</v>
          </cell>
        </row>
        <row r="28957">
          <cell r="A28957" t="str">
            <v>Senior Data Engineer</v>
          </cell>
          <cell r="H28957">
            <v>45170.311168981483</v>
          </cell>
        </row>
        <row r="28958">
          <cell r="A28958" t="str">
            <v>Senior Data Analyst</v>
          </cell>
          <cell r="H28958">
            <v>45038.333472222221</v>
          </cell>
        </row>
        <row r="28959">
          <cell r="A28959" t="str">
            <v>Data Analyst</v>
          </cell>
          <cell r="H28959">
            <v>45030.375208333331</v>
          </cell>
        </row>
        <row r="28960">
          <cell r="A28960" t="str">
            <v>Data Analyst</v>
          </cell>
          <cell r="H28960">
            <v>45026.291805555556</v>
          </cell>
        </row>
        <row r="28961">
          <cell r="A28961" t="str">
            <v>Data Analyst</v>
          </cell>
          <cell r="H28961">
            <v>45176.791979166657</v>
          </cell>
        </row>
        <row r="28962">
          <cell r="A28962" t="str">
            <v>Data Scientist</v>
          </cell>
          <cell r="H28962">
            <v>45101.670763888891</v>
          </cell>
        </row>
        <row r="28963">
          <cell r="A28963" t="str">
            <v>Data Analyst</v>
          </cell>
          <cell r="H28963">
            <v>45072.51934027778</v>
          </cell>
        </row>
        <row r="28964">
          <cell r="A28964" t="str">
            <v>Senior Data Scientist</v>
          </cell>
          <cell r="H28964">
            <v>45269.91777777778</v>
          </cell>
        </row>
        <row r="28965">
          <cell r="A28965" t="str">
            <v>Senior Data Scientist</v>
          </cell>
          <cell r="H28965">
            <v>45149.836331018523</v>
          </cell>
        </row>
        <row r="28966">
          <cell r="A28966" t="str">
            <v>Business Analyst</v>
          </cell>
          <cell r="H28966">
            <v>45203.625393518523</v>
          </cell>
        </row>
        <row r="28967">
          <cell r="A28967" t="str">
            <v>Data Analyst</v>
          </cell>
          <cell r="H28967">
            <v>44950.001331018517</v>
          </cell>
        </row>
        <row r="28968">
          <cell r="A28968" t="str">
            <v>Data Engineer</v>
          </cell>
          <cell r="H28968">
            <v>45282.626666666663</v>
          </cell>
        </row>
        <row r="28969">
          <cell r="A28969" t="str">
            <v>Data Scientist</v>
          </cell>
          <cell r="H28969">
            <v>45193.91851851852</v>
          </cell>
        </row>
        <row r="28970">
          <cell r="A28970" t="str">
            <v>Data Analyst</v>
          </cell>
          <cell r="H28970">
            <v>45269.375324074077</v>
          </cell>
        </row>
        <row r="28971">
          <cell r="A28971" t="str">
            <v>Data Analyst</v>
          </cell>
          <cell r="H28971">
            <v>45037.861168981479</v>
          </cell>
        </row>
        <row r="28972">
          <cell r="A28972" t="str">
            <v>Data Analyst</v>
          </cell>
          <cell r="H28972">
            <v>44966.934953703712</v>
          </cell>
        </row>
        <row r="28973">
          <cell r="A28973" t="str">
            <v>Data Engineer</v>
          </cell>
          <cell r="H28973">
            <v>45169.684351851851</v>
          </cell>
        </row>
        <row r="28974">
          <cell r="A28974" t="str">
            <v>Senior Data Analyst</v>
          </cell>
          <cell r="H28974">
            <v>44931.875601851847</v>
          </cell>
        </row>
        <row r="28975">
          <cell r="A28975" t="str">
            <v>Data Engineer</v>
          </cell>
          <cell r="H28975">
            <v>45050.171759259261</v>
          </cell>
        </row>
        <row r="28976">
          <cell r="A28976" t="str">
            <v>Senior Data Scientist</v>
          </cell>
          <cell r="H28976">
            <v>44979.960416666669</v>
          </cell>
        </row>
        <row r="28977">
          <cell r="A28977" t="str">
            <v>Data Analyst</v>
          </cell>
          <cell r="H28977">
            <v>44930.751493055563</v>
          </cell>
        </row>
        <row r="28978">
          <cell r="A28978" t="str">
            <v>Data Scientist</v>
          </cell>
          <cell r="H28978">
            <v>45218.557638888888</v>
          </cell>
        </row>
        <row r="28979">
          <cell r="A28979" t="str">
            <v>Data Scientist</v>
          </cell>
          <cell r="H28979">
            <v>45020.996481481481</v>
          </cell>
        </row>
        <row r="28980">
          <cell r="A28980" t="str">
            <v>Data Scientist</v>
          </cell>
          <cell r="H28980">
            <v>44943.711481481478</v>
          </cell>
        </row>
        <row r="28981">
          <cell r="A28981" t="str">
            <v>Senior Data Analyst</v>
          </cell>
          <cell r="H28981">
            <v>44930.959282407413</v>
          </cell>
        </row>
        <row r="28982">
          <cell r="A28982" t="str">
            <v>Data Analyst</v>
          </cell>
          <cell r="H28982">
            <v>44996.70988425926</v>
          </cell>
        </row>
        <row r="28983">
          <cell r="A28983" t="str">
            <v>Data Scientist</v>
          </cell>
          <cell r="H28983">
            <v>45230.752349537041</v>
          </cell>
        </row>
        <row r="28984">
          <cell r="A28984" t="str">
            <v>Data Analyst</v>
          </cell>
          <cell r="H28984">
            <v>45182.541898148149</v>
          </cell>
        </row>
        <row r="28985">
          <cell r="A28985" t="str">
            <v>Data Analyst</v>
          </cell>
          <cell r="H28985">
            <v>45006.459409722222</v>
          </cell>
        </row>
        <row r="28986">
          <cell r="A28986" t="str">
            <v>Data Scientist</v>
          </cell>
          <cell r="H28986">
            <v>45252.585324074083</v>
          </cell>
        </row>
        <row r="28987">
          <cell r="A28987" t="str">
            <v>Data Scientist</v>
          </cell>
          <cell r="H28987">
            <v>45154.841458333343</v>
          </cell>
        </row>
        <row r="28988">
          <cell r="A28988" t="str">
            <v>Data Engineer</v>
          </cell>
          <cell r="H28988">
            <v>45075.401354166657</v>
          </cell>
        </row>
        <row r="28989">
          <cell r="A28989" t="str">
            <v>Data Engineer</v>
          </cell>
          <cell r="H28989">
            <v>45178.254386574074</v>
          </cell>
        </row>
        <row r="28990">
          <cell r="A28990" t="str">
            <v>Data Analyst</v>
          </cell>
          <cell r="H28990">
            <v>45046</v>
          </cell>
        </row>
        <row r="28991">
          <cell r="A28991" t="str">
            <v>Data Scientist</v>
          </cell>
          <cell r="H28991">
            <v>45099.960972222223</v>
          </cell>
        </row>
        <row r="28992">
          <cell r="A28992" t="str">
            <v>Machine Learning Engineer</v>
          </cell>
          <cell r="H28992">
            <v>45100.626643518517</v>
          </cell>
        </row>
        <row r="28993">
          <cell r="A28993" t="str">
            <v>Data Scientist</v>
          </cell>
          <cell r="H28993">
            <v>45051.931377314817</v>
          </cell>
        </row>
        <row r="28994">
          <cell r="A28994" t="str">
            <v>Data Analyst</v>
          </cell>
          <cell r="H28994">
            <v>45145.333923611113</v>
          </cell>
        </row>
        <row r="28995">
          <cell r="A28995" t="str">
            <v>Data Analyst</v>
          </cell>
          <cell r="H28995">
            <v>45190.834363425929</v>
          </cell>
        </row>
        <row r="28996">
          <cell r="A28996" t="str">
            <v>Senior Data Scientist</v>
          </cell>
          <cell r="H28996">
            <v>45036.668356481481</v>
          </cell>
        </row>
        <row r="28997">
          <cell r="A28997" t="str">
            <v>Data Analyst</v>
          </cell>
          <cell r="H28997">
            <v>45085.625023148154</v>
          </cell>
        </row>
        <row r="28998">
          <cell r="A28998" t="str">
            <v>Data Scientist</v>
          </cell>
          <cell r="H28998">
            <v>45155.295949074083</v>
          </cell>
        </row>
        <row r="28999">
          <cell r="A28999" t="str">
            <v>Data Scientist</v>
          </cell>
          <cell r="H28999">
            <v>45036.668171296304</v>
          </cell>
        </row>
        <row r="29000">
          <cell r="A29000" t="str">
            <v>Data Analyst</v>
          </cell>
          <cell r="H29000">
            <v>44970.425081018519</v>
          </cell>
        </row>
        <row r="29001">
          <cell r="A29001" t="str">
            <v>Data Scientist</v>
          </cell>
          <cell r="H29001">
            <v>45127.294085648151</v>
          </cell>
        </row>
        <row r="29002">
          <cell r="A29002" t="str">
            <v>Data Scientist</v>
          </cell>
          <cell r="H29002">
            <v>45224.25371527778</v>
          </cell>
        </row>
        <row r="29003">
          <cell r="A29003" t="str">
            <v>Machine Learning Engineer</v>
          </cell>
          <cell r="H29003">
            <v>45110.506967592592</v>
          </cell>
        </row>
        <row r="29004">
          <cell r="A29004" t="str">
            <v>Data Scientist</v>
          </cell>
          <cell r="H29004">
            <v>45059.013692129629</v>
          </cell>
        </row>
        <row r="29005">
          <cell r="A29005" t="str">
            <v>Data Analyst</v>
          </cell>
          <cell r="H29005">
            <v>44951.833726851852</v>
          </cell>
        </row>
        <row r="29006">
          <cell r="A29006" t="str">
            <v>Data Scientist</v>
          </cell>
          <cell r="H29006">
            <v>44950.002349537041</v>
          </cell>
        </row>
        <row r="29007">
          <cell r="A29007" t="str">
            <v>Data Scientist</v>
          </cell>
          <cell r="H29007">
            <v>45154.668611111112</v>
          </cell>
        </row>
        <row r="29008">
          <cell r="A29008" t="str">
            <v>Data Scientist</v>
          </cell>
          <cell r="H29008">
            <v>45096.644953703697</v>
          </cell>
        </row>
        <row r="29009">
          <cell r="A29009" t="str">
            <v>Data Analyst</v>
          </cell>
          <cell r="H29009">
            <v>45054.794039351851</v>
          </cell>
        </row>
        <row r="29010">
          <cell r="A29010" t="str">
            <v>Business Analyst</v>
          </cell>
          <cell r="H29010">
            <v>45216.66777777778</v>
          </cell>
        </row>
        <row r="29011">
          <cell r="A29011" t="str">
            <v>Data Analyst</v>
          </cell>
          <cell r="H29011">
            <v>45010.291643518518</v>
          </cell>
        </row>
        <row r="29012">
          <cell r="A29012" t="str">
            <v>Data Analyst</v>
          </cell>
          <cell r="H29012">
            <v>45155.986898148149</v>
          </cell>
        </row>
        <row r="29013">
          <cell r="A29013" t="str">
            <v>Data Scientist</v>
          </cell>
          <cell r="H29013">
            <v>44966.668599537043</v>
          </cell>
        </row>
        <row r="29014">
          <cell r="A29014" t="str">
            <v>Senior Data Analyst</v>
          </cell>
          <cell r="H29014">
            <v>45162.793993055559</v>
          </cell>
        </row>
        <row r="29015">
          <cell r="A29015" t="str">
            <v>Data Analyst</v>
          </cell>
          <cell r="H29015">
            <v>45028.667199074072</v>
          </cell>
        </row>
        <row r="29016">
          <cell r="A29016" t="str">
            <v>Data Engineer</v>
          </cell>
          <cell r="H29016">
            <v>45062.881435185183</v>
          </cell>
        </row>
        <row r="29017">
          <cell r="A29017" t="str">
            <v>Data Scientist</v>
          </cell>
          <cell r="H29017">
            <v>44992.721041666657</v>
          </cell>
        </row>
        <row r="29018">
          <cell r="A29018" t="str">
            <v>Data Analyst</v>
          </cell>
          <cell r="H29018">
            <v>44937.459849537037</v>
          </cell>
        </row>
        <row r="29019">
          <cell r="A29019" t="str">
            <v>Machine Learning Engineer</v>
          </cell>
          <cell r="H29019">
            <v>45128.795451388891</v>
          </cell>
        </row>
        <row r="29020">
          <cell r="A29020" t="str">
            <v>Data Analyst</v>
          </cell>
          <cell r="H29020">
            <v>44929.979502314818</v>
          </cell>
        </row>
        <row r="29021">
          <cell r="A29021" t="str">
            <v>Data Scientist</v>
          </cell>
          <cell r="H29021">
            <v>45201.309814814813</v>
          </cell>
        </row>
        <row r="29022">
          <cell r="A29022" t="str">
            <v>Senior Data Scientist</v>
          </cell>
          <cell r="H29022">
            <v>45216.584027777782</v>
          </cell>
        </row>
        <row r="29023">
          <cell r="A29023" t="str">
            <v>Data Scientist</v>
          </cell>
          <cell r="H29023">
            <v>45150.002164351848</v>
          </cell>
        </row>
        <row r="29024">
          <cell r="A29024" t="str">
            <v>Data Analyst</v>
          </cell>
          <cell r="H29024">
            <v>45167.667395833327</v>
          </cell>
        </row>
        <row r="29025">
          <cell r="A29025" t="str">
            <v>Data Scientist</v>
          </cell>
          <cell r="H29025">
            <v>44963.504143518519</v>
          </cell>
        </row>
        <row r="29026">
          <cell r="A29026" t="str">
            <v>Senior Data Engineer</v>
          </cell>
          <cell r="H29026">
            <v>45147.92083333333</v>
          </cell>
        </row>
        <row r="29027">
          <cell r="A29027" t="str">
            <v>Senior Data Analyst</v>
          </cell>
          <cell r="H29027">
            <v>45214.250347222223</v>
          </cell>
        </row>
        <row r="29028">
          <cell r="A29028" t="str">
            <v>Data Analyst</v>
          </cell>
          <cell r="H29028">
            <v>45264.625208333331</v>
          </cell>
        </row>
        <row r="29029">
          <cell r="A29029" t="str">
            <v>Data Scientist</v>
          </cell>
          <cell r="H29029">
            <v>45086.085266203707</v>
          </cell>
        </row>
        <row r="29030">
          <cell r="A29030" t="str">
            <v>Data Analyst</v>
          </cell>
          <cell r="H29030">
            <v>45035.301689814813</v>
          </cell>
        </row>
        <row r="29031">
          <cell r="A29031" t="str">
            <v>Data Analyst</v>
          </cell>
          <cell r="H29031">
            <v>45158.416689814818</v>
          </cell>
        </row>
        <row r="29032">
          <cell r="A29032" t="str">
            <v>Data Engineer</v>
          </cell>
          <cell r="H29032">
            <v>45192.933148148149</v>
          </cell>
        </row>
        <row r="29033">
          <cell r="A29033" t="str">
            <v>Data Scientist</v>
          </cell>
          <cell r="H29033">
            <v>45282.560590277782</v>
          </cell>
        </row>
        <row r="29034">
          <cell r="A29034" t="str">
            <v>Senior Data Scientist</v>
          </cell>
          <cell r="H29034">
            <v>45266.918715277781</v>
          </cell>
        </row>
        <row r="29035">
          <cell r="A29035" t="str">
            <v>Data Scientist</v>
          </cell>
          <cell r="H29035">
            <v>45156.943368055552</v>
          </cell>
        </row>
        <row r="29036">
          <cell r="A29036" t="str">
            <v>Data Analyst</v>
          </cell>
          <cell r="H29036">
            <v>45119.333935185183</v>
          </cell>
        </row>
        <row r="29037">
          <cell r="A29037" t="str">
            <v>Data Scientist</v>
          </cell>
          <cell r="H29037">
            <v>45274.941712962973</v>
          </cell>
        </row>
        <row r="29038">
          <cell r="A29038" t="str">
            <v>Senior Data Scientist</v>
          </cell>
          <cell r="H29038">
            <v>45091.502870370372</v>
          </cell>
        </row>
        <row r="29039">
          <cell r="A29039" t="str">
            <v>Business Analyst</v>
          </cell>
          <cell r="H29039">
            <v>45178.25099537037</v>
          </cell>
        </row>
        <row r="29040">
          <cell r="A29040" t="str">
            <v>Data Scientist</v>
          </cell>
          <cell r="H29040">
            <v>45118.002708333333</v>
          </cell>
        </row>
        <row r="29041">
          <cell r="A29041" t="str">
            <v>Data Analyst</v>
          </cell>
          <cell r="H29041">
            <v>44931.710196759261</v>
          </cell>
        </row>
        <row r="29042">
          <cell r="A29042" t="str">
            <v>Data Analyst</v>
          </cell>
          <cell r="H29042">
            <v>45089.291643518518</v>
          </cell>
        </row>
        <row r="29043">
          <cell r="A29043" t="str">
            <v>Data Analyst</v>
          </cell>
          <cell r="H29043">
            <v>45114.892800925933</v>
          </cell>
        </row>
        <row r="29044">
          <cell r="A29044" t="str">
            <v>Data Analyst</v>
          </cell>
          <cell r="H29044">
            <v>44967.291759259257</v>
          </cell>
        </row>
        <row r="29045">
          <cell r="A29045" t="str">
            <v>Data Engineer</v>
          </cell>
          <cell r="H29045">
            <v>45036.501134259262</v>
          </cell>
        </row>
        <row r="29046">
          <cell r="A29046" t="str">
            <v>Data Scientist</v>
          </cell>
          <cell r="H29046">
            <v>44943.752199074072</v>
          </cell>
        </row>
        <row r="29047">
          <cell r="A29047" t="str">
            <v>Data Analyst</v>
          </cell>
          <cell r="H29047">
            <v>44995.500173611108</v>
          </cell>
        </row>
        <row r="29048">
          <cell r="A29048" t="str">
            <v>Data Scientist</v>
          </cell>
          <cell r="H29048">
            <v>44938.075879629629</v>
          </cell>
        </row>
        <row r="29049">
          <cell r="A29049" t="str">
            <v>Data Analyst</v>
          </cell>
          <cell r="H29049">
            <v>45126.583738425928</v>
          </cell>
        </row>
        <row r="29050">
          <cell r="A29050" t="str">
            <v>Data Scientist</v>
          </cell>
          <cell r="H29050">
            <v>44993.679583333331</v>
          </cell>
        </row>
        <row r="29051">
          <cell r="A29051" t="str">
            <v>Data Analyst</v>
          </cell>
          <cell r="H29051">
            <v>45289.291689814818</v>
          </cell>
        </row>
        <row r="29052">
          <cell r="A29052" t="str">
            <v>Data Scientist</v>
          </cell>
          <cell r="H29052">
            <v>45234.463541666657</v>
          </cell>
        </row>
        <row r="29053">
          <cell r="A29053" t="str">
            <v>Senior Data Analyst</v>
          </cell>
          <cell r="H29053">
            <v>44973.388344907413</v>
          </cell>
        </row>
        <row r="29054">
          <cell r="A29054" t="str">
            <v>Data Analyst</v>
          </cell>
          <cell r="H29054">
            <v>44930.019953703697</v>
          </cell>
        </row>
        <row r="29055">
          <cell r="A29055" t="str">
            <v>Data Analyst</v>
          </cell>
          <cell r="H29055">
            <v>44930.417500000003</v>
          </cell>
        </row>
        <row r="29056">
          <cell r="A29056" t="str">
            <v>Data Analyst</v>
          </cell>
          <cell r="H29056">
            <v>45120.4999537037</v>
          </cell>
        </row>
        <row r="29057">
          <cell r="A29057" t="str">
            <v>Data Analyst</v>
          </cell>
          <cell r="H29057">
            <v>45230.83421296296</v>
          </cell>
        </row>
        <row r="29058">
          <cell r="A29058" t="str">
            <v>Data Analyst</v>
          </cell>
          <cell r="H29058">
            <v>45083.842812499999</v>
          </cell>
        </row>
        <row r="29059">
          <cell r="A29059" t="str">
            <v>Data Analyst</v>
          </cell>
          <cell r="H29059">
            <v>45103.626076388893</v>
          </cell>
        </row>
        <row r="29060">
          <cell r="A29060" t="str">
            <v>Data Analyst</v>
          </cell>
          <cell r="H29060">
            <v>44937.877245370371</v>
          </cell>
        </row>
        <row r="29061">
          <cell r="A29061" t="str">
            <v>Senior Data Analyst</v>
          </cell>
          <cell r="H29061">
            <v>44931.125081018523</v>
          </cell>
        </row>
        <row r="29062">
          <cell r="A29062" t="str">
            <v>Data Scientist</v>
          </cell>
          <cell r="H29062">
            <v>45224.752199074072</v>
          </cell>
        </row>
        <row r="29063">
          <cell r="A29063" t="str">
            <v>Senior Data Scientist</v>
          </cell>
          <cell r="H29063">
            <v>45254.252233796287</v>
          </cell>
        </row>
        <row r="29064">
          <cell r="A29064" t="str">
            <v>Data Scientist</v>
          </cell>
          <cell r="H29064">
            <v>45010.419386574067</v>
          </cell>
        </row>
        <row r="29065">
          <cell r="A29065" t="str">
            <v>Data Analyst</v>
          </cell>
          <cell r="H29065">
            <v>45112.833321759259</v>
          </cell>
        </row>
        <row r="29066">
          <cell r="A29066" t="str">
            <v>Machine Learning Engineer</v>
          </cell>
          <cell r="H29066">
            <v>45220.419733796298</v>
          </cell>
        </row>
        <row r="29067">
          <cell r="A29067" t="str">
            <v>Data Analyst</v>
          </cell>
          <cell r="H29067">
            <v>45124.583877314813</v>
          </cell>
        </row>
        <row r="29068">
          <cell r="A29068" t="str">
            <v>Data Scientist</v>
          </cell>
          <cell r="H29068">
            <v>45103.301006944443</v>
          </cell>
        </row>
        <row r="29069">
          <cell r="A29069" t="str">
            <v>Senior Data Analyst</v>
          </cell>
          <cell r="H29069">
            <v>45174.583796296298</v>
          </cell>
        </row>
        <row r="29070">
          <cell r="A29070" t="str">
            <v>Data Scientist</v>
          </cell>
          <cell r="H29070">
            <v>45089.294016203698</v>
          </cell>
        </row>
        <row r="29071">
          <cell r="A29071" t="str">
            <v>Senior Data Analyst</v>
          </cell>
          <cell r="H29071">
            <v>45094.668078703697</v>
          </cell>
        </row>
        <row r="29072">
          <cell r="A29072" t="str">
            <v>Data Scientist</v>
          </cell>
          <cell r="H29072">
            <v>45010.005486111113</v>
          </cell>
        </row>
        <row r="29073">
          <cell r="A29073" t="str">
            <v>Data Scientist</v>
          </cell>
          <cell r="H29073">
            <v>44953.004259259258</v>
          </cell>
        </row>
        <row r="29074">
          <cell r="A29074" t="str">
            <v>Data Scientist</v>
          </cell>
          <cell r="H29074">
            <v>45082.868171296293</v>
          </cell>
        </row>
        <row r="29075">
          <cell r="A29075" t="str">
            <v>Senior Data Analyst</v>
          </cell>
          <cell r="H29075">
            <v>44953.459675925929</v>
          </cell>
        </row>
        <row r="29076">
          <cell r="A29076" t="str">
            <v>Data Analyst</v>
          </cell>
          <cell r="H29076">
            <v>45145.750497685192</v>
          </cell>
        </row>
        <row r="29077">
          <cell r="A29077" t="str">
            <v>Senior Data Scientist</v>
          </cell>
          <cell r="H29077">
            <v>45160.175081018519</v>
          </cell>
        </row>
        <row r="29078">
          <cell r="A29078" t="str">
            <v>Data Scientist</v>
          </cell>
          <cell r="H29078">
            <v>45232.710694444453</v>
          </cell>
        </row>
        <row r="29079">
          <cell r="A29079" t="str">
            <v>Data Analyst</v>
          </cell>
          <cell r="H29079">
            <v>45155.793865740743</v>
          </cell>
        </row>
        <row r="29080">
          <cell r="A29080" t="str">
            <v>Senior Data Engineer</v>
          </cell>
          <cell r="H29080">
            <v>44974.841354166667</v>
          </cell>
        </row>
        <row r="29081">
          <cell r="A29081" t="str">
            <v>Senior Data Scientist</v>
          </cell>
          <cell r="H29081">
            <v>45020.224236111113</v>
          </cell>
        </row>
        <row r="29082">
          <cell r="A29082" t="str">
            <v>Data Scientist</v>
          </cell>
          <cell r="H29082">
            <v>45089.585335648153</v>
          </cell>
        </row>
        <row r="29083">
          <cell r="A29083" t="str">
            <v>Data Scientist</v>
          </cell>
          <cell r="H29083">
            <v>45151.585185185177</v>
          </cell>
        </row>
        <row r="29084">
          <cell r="A29084" t="str">
            <v>Data Analyst</v>
          </cell>
          <cell r="H29084">
            <v>44995.917708333327</v>
          </cell>
        </row>
        <row r="29085">
          <cell r="A29085" t="str">
            <v>Data Engineer</v>
          </cell>
          <cell r="H29085">
            <v>45133.798101851848</v>
          </cell>
        </row>
        <row r="29086">
          <cell r="A29086" t="str">
            <v>Data Engineer</v>
          </cell>
          <cell r="H29086">
            <v>45207.45553240741</v>
          </cell>
        </row>
        <row r="29087">
          <cell r="A29087" t="str">
            <v>Data Engineer</v>
          </cell>
          <cell r="H29087">
            <v>45214.334421296298</v>
          </cell>
        </row>
        <row r="29088">
          <cell r="A29088" t="str">
            <v>Data Scientist</v>
          </cell>
          <cell r="H29088">
            <v>44974.627962962957</v>
          </cell>
        </row>
        <row r="29089">
          <cell r="A29089" t="str">
            <v>Machine Learning Engineer</v>
          </cell>
          <cell r="H29089">
            <v>45122.392129629632</v>
          </cell>
        </row>
        <row r="29090">
          <cell r="A29090" t="str">
            <v>Data Engineer</v>
          </cell>
          <cell r="H29090">
            <v>45159.105393518519</v>
          </cell>
        </row>
        <row r="29091">
          <cell r="A29091" t="str">
            <v>Data Scientist</v>
          </cell>
          <cell r="H29091">
            <v>44931.833449074067</v>
          </cell>
        </row>
        <row r="29092">
          <cell r="A29092" t="str">
            <v>Data Scientist</v>
          </cell>
          <cell r="H29092">
            <v>45153.29383101852</v>
          </cell>
        </row>
        <row r="29093">
          <cell r="A29093" t="str">
            <v>Data Engineer</v>
          </cell>
          <cell r="H29093">
            <v>45057.786249999997</v>
          </cell>
        </row>
        <row r="29094">
          <cell r="A29094" t="str">
            <v>Software Engineer</v>
          </cell>
          <cell r="H29094">
            <v>44945.140787037039</v>
          </cell>
        </row>
        <row r="29095">
          <cell r="A29095" t="str">
            <v>Data Scientist</v>
          </cell>
          <cell r="H29095">
            <v>44935.877256944441</v>
          </cell>
        </row>
        <row r="29096">
          <cell r="A29096" t="str">
            <v>Data Scientist</v>
          </cell>
          <cell r="H29096">
            <v>44988.378379629627</v>
          </cell>
        </row>
        <row r="29097">
          <cell r="A29097" t="str">
            <v>Senior Data Scientist</v>
          </cell>
          <cell r="H29097">
            <v>45269.126377314817</v>
          </cell>
        </row>
        <row r="29098">
          <cell r="A29098" t="str">
            <v>Data Analyst</v>
          </cell>
          <cell r="H29098">
            <v>44943.013113425928</v>
          </cell>
        </row>
        <row r="29099">
          <cell r="A29099" t="str">
            <v>Machine Learning Engineer</v>
          </cell>
          <cell r="H29099">
            <v>44974.303784722222</v>
          </cell>
        </row>
        <row r="29100">
          <cell r="A29100" t="str">
            <v>Data Analyst</v>
          </cell>
          <cell r="H29100">
            <v>44929.209861111107</v>
          </cell>
        </row>
        <row r="29101">
          <cell r="A29101" t="str">
            <v>Data Analyst</v>
          </cell>
          <cell r="H29101">
            <v>44944.669305555559</v>
          </cell>
        </row>
        <row r="29102">
          <cell r="A29102" t="str">
            <v>Data Scientist</v>
          </cell>
          <cell r="H29102">
            <v>44953.003946759258</v>
          </cell>
        </row>
        <row r="29103">
          <cell r="A29103" t="str">
            <v>Data Analyst</v>
          </cell>
          <cell r="H29103">
            <v>45180.667071759257</v>
          </cell>
        </row>
        <row r="29104">
          <cell r="A29104" t="str">
            <v>Data Analyst</v>
          </cell>
          <cell r="H29104">
            <v>45274.500625000001</v>
          </cell>
        </row>
        <row r="29105">
          <cell r="A29105" t="str">
            <v>Senior Data Analyst</v>
          </cell>
          <cell r="H29105">
            <v>45174.585046296299</v>
          </cell>
        </row>
        <row r="29106">
          <cell r="A29106" t="str">
            <v>Data Analyst</v>
          </cell>
          <cell r="H29106">
            <v>44998.710752314822</v>
          </cell>
        </row>
        <row r="29107">
          <cell r="A29107" t="str">
            <v>Data Analyst</v>
          </cell>
          <cell r="H29107">
            <v>45001.750393518523</v>
          </cell>
        </row>
        <row r="29108">
          <cell r="A29108" t="str">
            <v>Data Analyst</v>
          </cell>
          <cell r="H29108">
            <v>45197.583391203712</v>
          </cell>
        </row>
        <row r="29109">
          <cell r="A29109" t="str">
            <v>Data Analyst</v>
          </cell>
          <cell r="H29109">
            <v>45195.677858796298</v>
          </cell>
        </row>
        <row r="29110">
          <cell r="A29110" t="str">
            <v>Data Analyst</v>
          </cell>
          <cell r="H29110">
            <v>45155.570208333331</v>
          </cell>
        </row>
        <row r="29111">
          <cell r="A29111" t="str">
            <v>Senior Data Analyst</v>
          </cell>
          <cell r="H29111">
            <v>45061.333425925928</v>
          </cell>
        </row>
        <row r="29112">
          <cell r="A29112" t="str">
            <v>Data Analyst</v>
          </cell>
          <cell r="H29112">
            <v>45115.416817129633</v>
          </cell>
        </row>
        <row r="29113">
          <cell r="A29113" t="str">
            <v>Data Analyst</v>
          </cell>
          <cell r="H29113">
            <v>45133.875949074078</v>
          </cell>
        </row>
        <row r="29114">
          <cell r="A29114" t="str">
            <v>Data Scientist</v>
          </cell>
          <cell r="H29114">
            <v>44951.253379629627</v>
          </cell>
        </row>
        <row r="29115">
          <cell r="A29115" t="str">
            <v>Data Scientist</v>
          </cell>
          <cell r="H29115">
            <v>45131.295312499999</v>
          </cell>
        </row>
        <row r="29116">
          <cell r="A29116" t="str">
            <v>Data Analyst</v>
          </cell>
          <cell r="H29116">
            <v>45217.291886574072</v>
          </cell>
        </row>
        <row r="29117">
          <cell r="A29117" t="str">
            <v>Data Scientist</v>
          </cell>
          <cell r="H29117">
            <v>45131.584247685183</v>
          </cell>
        </row>
        <row r="29118">
          <cell r="A29118" t="str">
            <v>Machine Learning Engineer</v>
          </cell>
          <cell r="H29118">
            <v>44999.6172337963</v>
          </cell>
        </row>
        <row r="29119">
          <cell r="A29119" t="str">
            <v>Machine Learning Engineer</v>
          </cell>
          <cell r="H29119">
            <v>45057.391979166663</v>
          </cell>
        </row>
        <row r="29120">
          <cell r="A29120" t="str">
            <v>Data Engineer</v>
          </cell>
          <cell r="H29120">
            <v>45255.129571759258</v>
          </cell>
        </row>
        <row r="29121">
          <cell r="A29121" t="str">
            <v>Senior Data Scientist</v>
          </cell>
          <cell r="H29121">
            <v>45086.319120370368</v>
          </cell>
        </row>
        <row r="29122">
          <cell r="A29122" t="str">
            <v>Data Analyst</v>
          </cell>
          <cell r="H29122">
            <v>44951.543437499997</v>
          </cell>
        </row>
        <row r="29123">
          <cell r="A29123" t="str">
            <v>Data Analyst</v>
          </cell>
          <cell r="H29123">
            <v>45044.375601851847</v>
          </cell>
        </row>
        <row r="29124">
          <cell r="A29124" t="str">
            <v>Data Analyst</v>
          </cell>
          <cell r="H29124">
            <v>45001.626238425917</v>
          </cell>
        </row>
        <row r="29125">
          <cell r="A29125" t="str">
            <v>Data Scientist</v>
          </cell>
          <cell r="H29125">
            <v>45172.334814814807</v>
          </cell>
        </row>
        <row r="29126">
          <cell r="A29126" t="str">
            <v>Data Scientist</v>
          </cell>
          <cell r="H29126">
            <v>45106.003842592603</v>
          </cell>
        </row>
        <row r="29127">
          <cell r="A29127" t="str">
            <v>Data Analyst</v>
          </cell>
          <cell r="H29127">
            <v>44993.840856481482</v>
          </cell>
        </row>
        <row r="29128">
          <cell r="A29128" t="str">
            <v>Senior Data Analyst</v>
          </cell>
          <cell r="H29128">
            <v>44995.748981481483</v>
          </cell>
        </row>
        <row r="29129">
          <cell r="A29129" t="str">
            <v>Senior Data Analyst</v>
          </cell>
          <cell r="H29129">
            <v>45043.292256944442</v>
          </cell>
        </row>
        <row r="29130">
          <cell r="A29130" t="str">
            <v>Data Analyst</v>
          </cell>
          <cell r="H29130">
            <v>44966.79247685185</v>
          </cell>
        </row>
        <row r="29131">
          <cell r="A29131" t="str">
            <v>Data Scientist</v>
          </cell>
          <cell r="H29131">
            <v>45157.835023148153</v>
          </cell>
        </row>
        <row r="29132">
          <cell r="A29132" t="str">
            <v>Data Scientist</v>
          </cell>
          <cell r="H29132">
            <v>45169.586273148147</v>
          </cell>
        </row>
        <row r="29133">
          <cell r="A29133" t="str">
            <v>Senior Data Scientist</v>
          </cell>
          <cell r="H29133">
            <v>45085.543668981481</v>
          </cell>
        </row>
        <row r="29134">
          <cell r="A29134" t="str">
            <v>Data Analyst</v>
          </cell>
          <cell r="H29134">
            <v>45071.542245370372</v>
          </cell>
        </row>
        <row r="29135">
          <cell r="A29135" t="str">
            <v>Senior Data Scientist</v>
          </cell>
          <cell r="H29135">
            <v>44986.465729166674</v>
          </cell>
        </row>
        <row r="29136">
          <cell r="A29136" t="str">
            <v>Business Analyst</v>
          </cell>
          <cell r="H29136">
            <v>44943.626238425917</v>
          </cell>
        </row>
        <row r="29137">
          <cell r="A29137" t="str">
            <v>Data Scientist</v>
          </cell>
          <cell r="H29137">
            <v>45152.793819444443</v>
          </cell>
        </row>
        <row r="29138">
          <cell r="A29138" t="str">
            <v>Data Analyst</v>
          </cell>
          <cell r="H29138">
            <v>45171.847083333327</v>
          </cell>
        </row>
        <row r="29139">
          <cell r="A29139" t="str">
            <v>Data Analyst</v>
          </cell>
          <cell r="H29139">
            <v>44938.626527777778</v>
          </cell>
        </row>
        <row r="29140">
          <cell r="A29140" t="str">
            <v>Senior Data Scientist</v>
          </cell>
          <cell r="H29140">
            <v>45092.578900462962</v>
          </cell>
        </row>
        <row r="29141">
          <cell r="A29141" t="str">
            <v>Data Analyst</v>
          </cell>
          <cell r="H29141">
            <v>45286.625138888892</v>
          </cell>
        </row>
        <row r="29142">
          <cell r="A29142" t="str">
            <v>Data Analyst</v>
          </cell>
          <cell r="H29142">
            <v>44939.055243055547</v>
          </cell>
        </row>
        <row r="29143">
          <cell r="A29143" t="str">
            <v>Data Scientist</v>
          </cell>
          <cell r="H29143">
            <v>45059.63989583333</v>
          </cell>
        </row>
        <row r="29144">
          <cell r="A29144" t="str">
            <v>Data Analyst</v>
          </cell>
          <cell r="H29144">
            <v>45127.292650462958</v>
          </cell>
        </row>
        <row r="29145">
          <cell r="A29145" t="str">
            <v>Data Scientist</v>
          </cell>
          <cell r="H29145">
            <v>45098.877291666657</v>
          </cell>
        </row>
        <row r="29146">
          <cell r="A29146" t="str">
            <v>Data Analyst</v>
          </cell>
          <cell r="H29146">
            <v>45015.75</v>
          </cell>
        </row>
        <row r="29147">
          <cell r="A29147" t="str">
            <v>Senior Data Engineer</v>
          </cell>
          <cell r="H29147">
            <v>45229.020231481481</v>
          </cell>
        </row>
        <row r="29148">
          <cell r="A29148" t="str">
            <v>Data Scientist</v>
          </cell>
          <cell r="H29148">
            <v>45007.41673611111</v>
          </cell>
        </row>
        <row r="29149">
          <cell r="A29149" t="str">
            <v>Data Analyst</v>
          </cell>
          <cell r="H29149">
            <v>45104.583449074067</v>
          </cell>
        </row>
        <row r="29150">
          <cell r="A29150" t="str">
            <v>Business Analyst</v>
          </cell>
          <cell r="H29150">
            <v>45136.626342592594</v>
          </cell>
        </row>
        <row r="29151">
          <cell r="A29151" t="str">
            <v>Data Engineer</v>
          </cell>
          <cell r="H29151">
            <v>45239.295381944437</v>
          </cell>
        </row>
        <row r="29152">
          <cell r="A29152" t="str">
            <v>Data Scientist</v>
          </cell>
          <cell r="H29152">
            <v>45001.139849537038</v>
          </cell>
        </row>
        <row r="29153">
          <cell r="A29153" t="str">
            <v>Data Engineer</v>
          </cell>
          <cell r="H29153">
            <v>45031.263379629629</v>
          </cell>
        </row>
        <row r="29154">
          <cell r="A29154" t="str">
            <v>Data Analyst</v>
          </cell>
          <cell r="H29154">
            <v>44986.667858796303</v>
          </cell>
        </row>
        <row r="29155">
          <cell r="A29155" t="str">
            <v>Data Analyst</v>
          </cell>
          <cell r="H29155">
            <v>45139.791712962957</v>
          </cell>
        </row>
        <row r="29156">
          <cell r="A29156" t="str">
            <v>Data Analyst</v>
          </cell>
          <cell r="H29156">
            <v>44995.292800925927</v>
          </cell>
        </row>
        <row r="29157">
          <cell r="A29157" t="str">
            <v>Data Analyst</v>
          </cell>
          <cell r="H29157">
            <v>45134.500960648147</v>
          </cell>
        </row>
        <row r="29158">
          <cell r="A29158" t="str">
            <v>Data Analyst</v>
          </cell>
          <cell r="H29158">
            <v>45091.627847222233</v>
          </cell>
        </row>
        <row r="29159">
          <cell r="A29159" t="str">
            <v>Senior Data Scientist</v>
          </cell>
          <cell r="H29159">
            <v>44966.002662037034</v>
          </cell>
        </row>
        <row r="29160">
          <cell r="A29160" t="str">
            <v>Data Analyst</v>
          </cell>
          <cell r="H29160">
            <v>45036.500381944446</v>
          </cell>
        </row>
        <row r="29161">
          <cell r="A29161" t="str">
            <v>Data Scientist</v>
          </cell>
          <cell r="H29161">
            <v>45041.627210648148</v>
          </cell>
        </row>
        <row r="29162">
          <cell r="A29162" t="str">
            <v>Data Analyst</v>
          </cell>
          <cell r="H29162">
            <v>44951.293414351851</v>
          </cell>
        </row>
        <row r="29163">
          <cell r="A29163" t="str">
            <v>Data Engineer</v>
          </cell>
          <cell r="H29163">
            <v>45127.586689814823</v>
          </cell>
        </row>
        <row r="29164">
          <cell r="A29164" t="str">
            <v>Data Analyst</v>
          </cell>
          <cell r="H29164">
            <v>45170.596562500003</v>
          </cell>
        </row>
        <row r="29165">
          <cell r="A29165" t="str">
            <v>Cloud Engineer</v>
          </cell>
          <cell r="H29165">
            <v>45011.269328703696</v>
          </cell>
        </row>
        <row r="29166">
          <cell r="A29166" t="str">
            <v>Senior Data Scientist</v>
          </cell>
          <cell r="H29166">
            <v>45104.00204861111</v>
          </cell>
        </row>
        <row r="29167">
          <cell r="A29167" t="str">
            <v>Data Scientist</v>
          </cell>
          <cell r="H29167">
            <v>45273.378159722219</v>
          </cell>
        </row>
        <row r="29168">
          <cell r="A29168" t="str">
            <v>Data Scientist</v>
          </cell>
          <cell r="H29168">
            <v>45077.017500000002</v>
          </cell>
        </row>
        <row r="29169">
          <cell r="A29169" t="str">
            <v>Senior Data Scientist</v>
          </cell>
          <cell r="H29169">
            <v>44936.522083333337</v>
          </cell>
        </row>
        <row r="29170">
          <cell r="A29170" t="str">
            <v>Data Scientist</v>
          </cell>
          <cell r="H29170">
            <v>45165.460196759261</v>
          </cell>
        </row>
        <row r="29171">
          <cell r="A29171" t="str">
            <v>Business Analyst</v>
          </cell>
          <cell r="H29171">
            <v>45199.750162037039</v>
          </cell>
        </row>
        <row r="29172">
          <cell r="A29172" t="str">
            <v>Data Scientist</v>
          </cell>
          <cell r="H29172">
            <v>45138.335740740738</v>
          </cell>
        </row>
        <row r="29173">
          <cell r="A29173" t="str">
            <v>Data Scientist</v>
          </cell>
          <cell r="H29173">
            <v>45051.891203703701</v>
          </cell>
        </row>
        <row r="29174">
          <cell r="A29174" t="str">
            <v>Data Scientist</v>
          </cell>
          <cell r="H29174">
            <v>45170.916608796288</v>
          </cell>
        </row>
        <row r="29175">
          <cell r="A29175" t="str">
            <v>Data Analyst</v>
          </cell>
          <cell r="H29175">
            <v>44929.979733796303</v>
          </cell>
        </row>
        <row r="29176">
          <cell r="A29176" t="str">
            <v>Machine Learning Engineer</v>
          </cell>
          <cell r="H29176">
            <v>45071.392754629633</v>
          </cell>
        </row>
        <row r="29177">
          <cell r="A29177" t="str">
            <v>Data Engineer</v>
          </cell>
          <cell r="H29177">
            <v>44931.115868055553</v>
          </cell>
        </row>
        <row r="29178">
          <cell r="A29178" t="str">
            <v>Data Scientist</v>
          </cell>
          <cell r="H29178">
            <v>45131.628171296303</v>
          </cell>
        </row>
        <row r="29179">
          <cell r="A29179" t="str">
            <v>Data Scientist</v>
          </cell>
          <cell r="H29179">
            <v>45133.751828703702</v>
          </cell>
        </row>
        <row r="29180">
          <cell r="A29180" t="str">
            <v>Business Analyst</v>
          </cell>
          <cell r="H29180">
            <v>45023.652291666673</v>
          </cell>
        </row>
        <row r="29181">
          <cell r="A29181" t="str">
            <v>Data Analyst</v>
          </cell>
          <cell r="H29181">
            <v>45285.290902777779</v>
          </cell>
        </row>
        <row r="29182">
          <cell r="A29182" t="str">
            <v>Data Scientist</v>
          </cell>
          <cell r="H29182">
            <v>45178.751550925917</v>
          </cell>
        </row>
        <row r="29183">
          <cell r="A29183" t="str">
            <v>Data Analyst</v>
          </cell>
          <cell r="H29183">
            <v>45065.474212962959</v>
          </cell>
        </row>
        <row r="29184">
          <cell r="A29184" t="str">
            <v>Data Analyst</v>
          </cell>
          <cell r="H29184">
            <v>44930.18644675926</v>
          </cell>
        </row>
        <row r="29185">
          <cell r="A29185" t="str">
            <v>Senior Data Analyst</v>
          </cell>
          <cell r="H29185">
            <v>45225.83556712963</v>
          </cell>
        </row>
        <row r="29186">
          <cell r="A29186" t="str">
            <v>Data Scientist</v>
          </cell>
          <cell r="H29186">
            <v>44937.253564814811</v>
          </cell>
        </row>
        <row r="29187">
          <cell r="A29187" t="str">
            <v>Data Analyst</v>
          </cell>
          <cell r="H29187">
            <v>45178.375543981478</v>
          </cell>
        </row>
        <row r="29188">
          <cell r="A29188" t="str">
            <v>Machine Learning Engineer</v>
          </cell>
          <cell r="H29188">
            <v>45161.938726851848</v>
          </cell>
        </row>
        <row r="29189">
          <cell r="A29189" t="str">
            <v>Data Analyst</v>
          </cell>
          <cell r="H29189">
            <v>45282.500567129631</v>
          </cell>
        </row>
        <row r="29190">
          <cell r="A29190" t="str">
            <v>Data Analyst</v>
          </cell>
          <cell r="H29190">
            <v>45160.793738425928</v>
          </cell>
        </row>
        <row r="29191">
          <cell r="A29191" t="str">
            <v>Senior Data Analyst</v>
          </cell>
          <cell r="H29191">
            <v>45198.708819444437</v>
          </cell>
        </row>
        <row r="29192">
          <cell r="A29192" t="str">
            <v>Data Engineer</v>
          </cell>
          <cell r="H29192">
            <v>45265.468217592592</v>
          </cell>
        </row>
        <row r="29193">
          <cell r="A29193" t="str">
            <v>Software Engineer</v>
          </cell>
          <cell r="H29193">
            <v>45086.758460648147</v>
          </cell>
        </row>
        <row r="29194">
          <cell r="A29194" t="str">
            <v>Data Analyst</v>
          </cell>
          <cell r="H29194">
            <v>44945.535914351851</v>
          </cell>
        </row>
        <row r="29195">
          <cell r="A29195" t="str">
            <v>Software Engineer</v>
          </cell>
          <cell r="H29195">
            <v>45199.98541666667</v>
          </cell>
        </row>
        <row r="29196">
          <cell r="A29196" t="str">
            <v>Data Analyst</v>
          </cell>
          <cell r="H29196">
            <v>45041.750706018523</v>
          </cell>
        </row>
        <row r="29197">
          <cell r="A29197" t="str">
            <v>Data Analyst</v>
          </cell>
          <cell r="H29197">
            <v>45006.674305555563</v>
          </cell>
        </row>
        <row r="29198">
          <cell r="A29198" t="str">
            <v>Data Engineer</v>
          </cell>
          <cell r="H29198">
            <v>45063.724085648151</v>
          </cell>
        </row>
        <row r="29199">
          <cell r="A29199" t="str">
            <v>Machine Learning Engineer</v>
          </cell>
          <cell r="H29199">
            <v>45016.836134259262</v>
          </cell>
        </row>
        <row r="29200">
          <cell r="A29200" t="str">
            <v>Business Analyst</v>
          </cell>
          <cell r="H29200">
            <v>45290.964363425926</v>
          </cell>
        </row>
        <row r="29201">
          <cell r="A29201" t="str">
            <v>Data Analyst</v>
          </cell>
          <cell r="H29201">
            <v>45268.667488425926</v>
          </cell>
        </row>
        <row r="29202">
          <cell r="A29202" t="str">
            <v>Data Analyst</v>
          </cell>
          <cell r="H29202">
            <v>45038.929131944453</v>
          </cell>
        </row>
        <row r="29203">
          <cell r="A29203" t="str">
            <v>Data Scientist</v>
          </cell>
          <cell r="H29203">
            <v>44970.961863425917</v>
          </cell>
        </row>
        <row r="29204">
          <cell r="A29204" t="str">
            <v>Data Engineer</v>
          </cell>
          <cell r="H29204">
            <v>45036.753298611111</v>
          </cell>
        </row>
        <row r="29205">
          <cell r="A29205" t="str">
            <v>Senior Data Scientist</v>
          </cell>
          <cell r="H29205">
            <v>45199.127592592587</v>
          </cell>
        </row>
        <row r="29206">
          <cell r="A29206" t="str">
            <v>Data Scientist</v>
          </cell>
          <cell r="H29206">
            <v>45194.167754629627</v>
          </cell>
        </row>
        <row r="29207">
          <cell r="A29207" t="str">
            <v>Business Analyst</v>
          </cell>
          <cell r="H29207">
            <v>45190.250081018523</v>
          </cell>
        </row>
        <row r="29208">
          <cell r="A29208" t="str">
            <v>Senior Data Analyst</v>
          </cell>
          <cell r="H29208">
            <v>44956.874976851846</v>
          </cell>
        </row>
        <row r="29209">
          <cell r="A29209" t="str">
            <v>Data Analyst</v>
          </cell>
          <cell r="H29209">
            <v>45163.235810185193</v>
          </cell>
        </row>
        <row r="29210">
          <cell r="A29210" t="str">
            <v>Data Engineer</v>
          </cell>
          <cell r="H29210">
            <v>44929.993819444448</v>
          </cell>
        </row>
        <row r="29211">
          <cell r="A29211" t="str">
            <v>Data Engineer</v>
          </cell>
          <cell r="H29211">
            <v>45090.298483796287</v>
          </cell>
        </row>
        <row r="29212">
          <cell r="A29212" t="str">
            <v>Senior Data Scientist</v>
          </cell>
          <cell r="H29212">
            <v>45208.892592592587</v>
          </cell>
        </row>
        <row r="29213">
          <cell r="A29213" t="str">
            <v>Business Analyst</v>
          </cell>
          <cell r="H29213">
            <v>45172.314837962957</v>
          </cell>
        </row>
        <row r="29214">
          <cell r="A29214" t="str">
            <v>Data Scientist</v>
          </cell>
          <cell r="H29214">
            <v>44981.834918981483</v>
          </cell>
        </row>
        <row r="29215">
          <cell r="A29215" t="str">
            <v>Data Analyst</v>
          </cell>
          <cell r="H29215">
            <v>45233.877199074072</v>
          </cell>
        </row>
        <row r="29216">
          <cell r="A29216" t="str">
            <v>Data Analyst</v>
          </cell>
          <cell r="H29216">
            <v>45278.176458333342</v>
          </cell>
        </row>
        <row r="29217">
          <cell r="A29217" t="str">
            <v>Data Engineer</v>
          </cell>
          <cell r="H29217">
            <v>45036.506157407413</v>
          </cell>
        </row>
        <row r="29218">
          <cell r="A29218" t="str">
            <v>Data Scientist</v>
          </cell>
          <cell r="H29218">
            <v>45174.918634259258</v>
          </cell>
        </row>
        <row r="29219">
          <cell r="A29219" t="str">
            <v>Data Analyst</v>
          </cell>
          <cell r="H29219">
            <v>45153.875335648147</v>
          </cell>
        </row>
        <row r="29220">
          <cell r="A29220" t="str">
            <v>Senior Data Scientist</v>
          </cell>
          <cell r="H29220">
            <v>44981.293726851851</v>
          </cell>
        </row>
        <row r="29221">
          <cell r="A29221" t="str">
            <v>Data Analyst</v>
          </cell>
          <cell r="H29221">
            <v>44975.001828703702</v>
          </cell>
        </row>
        <row r="29222">
          <cell r="A29222" t="str">
            <v>Data Analyst</v>
          </cell>
          <cell r="H29222">
            <v>45265.501087962963</v>
          </cell>
        </row>
        <row r="29223">
          <cell r="A29223" t="str">
            <v>Senior Data Analyst</v>
          </cell>
          <cell r="H29223">
            <v>44960.819016203714</v>
          </cell>
        </row>
        <row r="29224">
          <cell r="A29224" t="str">
            <v>Data Analyst</v>
          </cell>
          <cell r="H29224">
            <v>45023.791724537034</v>
          </cell>
        </row>
        <row r="29225">
          <cell r="A29225" t="str">
            <v>Data Analyst</v>
          </cell>
          <cell r="H29225">
            <v>45228.000844907408</v>
          </cell>
        </row>
        <row r="29226">
          <cell r="A29226" t="str">
            <v>Data Scientist</v>
          </cell>
          <cell r="H29226">
            <v>45100.682280092587</v>
          </cell>
        </row>
        <row r="29227">
          <cell r="A29227" t="str">
            <v>Data Scientist</v>
          </cell>
          <cell r="H29227">
            <v>45111.585324074083</v>
          </cell>
        </row>
        <row r="29228">
          <cell r="A29228" t="str">
            <v>Data Engineer</v>
          </cell>
          <cell r="H29228">
            <v>45191.378819444442</v>
          </cell>
        </row>
        <row r="29229">
          <cell r="A29229" t="str">
            <v>Senior Data Engineer</v>
          </cell>
          <cell r="H29229">
            <v>45060.750462962962</v>
          </cell>
        </row>
        <row r="29230">
          <cell r="A29230" t="str">
            <v>Data Engineer</v>
          </cell>
          <cell r="H29230">
            <v>44992.805150462962</v>
          </cell>
        </row>
        <row r="29231">
          <cell r="A29231" t="str">
            <v>Senior Data Scientist</v>
          </cell>
          <cell r="H29231">
            <v>45271.841828703713</v>
          </cell>
        </row>
        <row r="29232">
          <cell r="A29232" t="str">
            <v>Data Analyst</v>
          </cell>
          <cell r="H29232">
            <v>45167.505798611113</v>
          </cell>
        </row>
        <row r="29233">
          <cell r="A29233" t="str">
            <v>Senior Data Scientist</v>
          </cell>
          <cell r="H29233">
            <v>45117.416539351849</v>
          </cell>
        </row>
        <row r="29234">
          <cell r="A29234" t="str">
            <v>Data Scientist</v>
          </cell>
          <cell r="H29234">
            <v>45104.044062499997</v>
          </cell>
        </row>
        <row r="29235">
          <cell r="A29235" t="str">
            <v>Senior Data Scientist</v>
          </cell>
          <cell r="H29235">
            <v>45208.767395833333</v>
          </cell>
        </row>
        <row r="29236">
          <cell r="A29236" t="str">
            <v>Data Scientist</v>
          </cell>
          <cell r="H29236">
            <v>44947.588379629633</v>
          </cell>
        </row>
        <row r="29237">
          <cell r="A29237" t="str">
            <v>Data Scientist</v>
          </cell>
          <cell r="H29237">
            <v>45205.276145833333</v>
          </cell>
        </row>
        <row r="29238">
          <cell r="A29238" t="str">
            <v>Data Analyst</v>
          </cell>
          <cell r="H29238">
            <v>45182.252685185187</v>
          </cell>
        </row>
        <row r="29239">
          <cell r="A29239" t="str">
            <v>Senior Data Analyst</v>
          </cell>
          <cell r="H29239">
            <v>45035.958275462966</v>
          </cell>
        </row>
        <row r="29240">
          <cell r="A29240" t="str">
            <v>Data Scientist</v>
          </cell>
          <cell r="H29240">
            <v>44957.419618055559</v>
          </cell>
        </row>
        <row r="29241">
          <cell r="A29241" t="str">
            <v>Data Scientist</v>
          </cell>
          <cell r="H29241">
            <v>45156.170474537037</v>
          </cell>
        </row>
        <row r="29242">
          <cell r="A29242" t="str">
            <v>Data Analyst</v>
          </cell>
          <cell r="H29242">
            <v>44931.874930555547</v>
          </cell>
        </row>
        <row r="29243">
          <cell r="A29243" t="str">
            <v>Senior Data Analyst</v>
          </cell>
          <cell r="H29243">
            <v>45159.958368055559</v>
          </cell>
        </row>
        <row r="29244">
          <cell r="A29244" t="str">
            <v>Data Analyst</v>
          </cell>
          <cell r="H29244">
            <v>45248.333287037043</v>
          </cell>
        </row>
        <row r="29245">
          <cell r="A29245" t="str">
            <v>Data Engineer</v>
          </cell>
          <cell r="H29245">
            <v>45114.772291666668</v>
          </cell>
        </row>
        <row r="29246">
          <cell r="A29246" t="str">
            <v>Data Scientist</v>
          </cell>
          <cell r="H29246">
            <v>45092.133923611109</v>
          </cell>
        </row>
        <row r="29247">
          <cell r="A29247" t="str">
            <v>Senior Data Analyst</v>
          </cell>
          <cell r="H29247">
            <v>45153.703599537039</v>
          </cell>
        </row>
        <row r="29248">
          <cell r="A29248" t="str">
            <v>Data Analyst</v>
          </cell>
          <cell r="H29248">
            <v>45251.750972222217</v>
          </cell>
        </row>
        <row r="29249">
          <cell r="A29249" t="str">
            <v>Data Analyst</v>
          </cell>
          <cell r="H29249">
            <v>45127.874965277777</v>
          </cell>
        </row>
        <row r="29250">
          <cell r="A29250" t="str">
            <v>Data Scientist</v>
          </cell>
          <cell r="H29250">
            <v>44980.443692129629</v>
          </cell>
        </row>
        <row r="29251">
          <cell r="A29251" t="str">
            <v>Data Scientist</v>
          </cell>
          <cell r="H29251">
            <v>45094.293333333328</v>
          </cell>
        </row>
        <row r="29252">
          <cell r="A29252" t="str">
            <v>Business Analyst</v>
          </cell>
          <cell r="H29252">
            <v>45058.292893518519</v>
          </cell>
        </row>
        <row r="29253">
          <cell r="A29253" t="str">
            <v>Data Analyst</v>
          </cell>
          <cell r="H29253">
            <v>45098.934525462973</v>
          </cell>
        </row>
        <row r="29254">
          <cell r="A29254" t="str">
            <v>Senior Data Scientist</v>
          </cell>
          <cell r="H29254">
            <v>45008.764710648153</v>
          </cell>
        </row>
        <row r="29255">
          <cell r="A29255" t="str">
            <v>Senior Data Analyst</v>
          </cell>
          <cell r="H29255">
            <v>45107.335057870368</v>
          </cell>
        </row>
        <row r="29256">
          <cell r="A29256" t="str">
            <v>Senior Data Engineer</v>
          </cell>
          <cell r="H29256">
            <v>45061.527708333328</v>
          </cell>
        </row>
        <row r="29257">
          <cell r="A29257" t="str">
            <v>Data Scientist</v>
          </cell>
          <cell r="H29257">
            <v>45083.91920138889</v>
          </cell>
        </row>
        <row r="29258">
          <cell r="A29258" t="str">
            <v>Senior Data Analyst</v>
          </cell>
          <cell r="H29258">
            <v>45182.625011574077</v>
          </cell>
        </row>
        <row r="29259">
          <cell r="A29259" t="str">
            <v>Data Scientist</v>
          </cell>
          <cell r="H29259">
            <v>44946.931516203702</v>
          </cell>
        </row>
        <row r="29260">
          <cell r="A29260" t="str">
            <v>Data Analyst</v>
          </cell>
          <cell r="H29260">
            <v>45118.503125000003</v>
          </cell>
        </row>
        <row r="29261">
          <cell r="A29261" t="str">
            <v>Data Scientist</v>
          </cell>
          <cell r="H29261">
            <v>44928.004513888889</v>
          </cell>
        </row>
        <row r="29262">
          <cell r="A29262" t="str">
            <v>Data Analyst</v>
          </cell>
          <cell r="H29262">
            <v>45055.750162037039</v>
          </cell>
        </row>
        <row r="29263">
          <cell r="A29263" t="str">
            <v>Data Analyst</v>
          </cell>
          <cell r="H29263">
            <v>45092.833981481483</v>
          </cell>
        </row>
        <row r="29264">
          <cell r="A29264" t="str">
            <v>Data Scientist</v>
          </cell>
          <cell r="H29264">
            <v>45190.043275462973</v>
          </cell>
        </row>
        <row r="29265">
          <cell r="A29265" t="str">
            <v>Cloud Engineer</v>
          </cell>
          <cell r="H29265">
            <v>44978.359097222223</v>
          </cell>
        </row>
        <row r="29266">
          <cell r="A29266" t="str">
            <v>Data Analyst</v>
          </cell>
          <cell r="H29266">
            <v>44967.931087962963</v>
          </cell>
        </row>
        <row r="29267">
          <cell r="A29267" t="str">
            <v>Data Analyst</v>
          </cell>
          <cell r="H29267">
            <v>45153.917442129627</v>
          </cell>
        </row>
        <row r="29268">
          <cell r="A29268" t="str">
            <v>Data Analyst</v>
          </cell>
          <cell r="H29268">
            <v>45054.58457175926</v>
          </cell>
        </row>
        <row r="29269">
          <cell r="A29269" t="str">
            <v>Data Analyst</v>
          </cell>
          <cell r="H29269">
            <v>45048.750613425917</v>
          </cell>
        </row>
        <row r="29270">
          <cell r="A29270" t="str">
            <v>Data Scientist</v>
          </cell>
          <cell r="H29270">
            <v>45037.251018518517</v>
          </cell>
        </row>
        <row r="29271">
          <cell r="A29271" t="str">
            <v>Senior Data Analyst</v>
          </cell>
          <cell r="H29271">
            <v>45154.510277777779</v>
          </cell>
        </row>
        <row r="29272">
          <cell r="A29272" t="str">
            <v>Data Analyst</v>
          </cell>
          <cell r="H29272">
            <v>44931.178368055553</v>
          </cell>
        </row>
        <row r="29273">
          <cell r="A29273" t="str">
            <v>Data Analyst</v>
          </cell>
          <cell r="H29273">
            <v>45105.002002314817</v>
          </cell>
        </row>
        <row r="29274">
          <cell r="A29274" t="str">
            <v>Data Scientist</v>
          </cell>
          <cell r="H29274">
            <v>45188.917685185188</v>
          </cell>
        </row>
        <row r="29275">
          <cell r="A29275" t="str">
            <v>Data Scientist</v>
          </cell>
          <cell r="H29275">
            <v>45014.46361111111</v>
          </cell>
        </row>
        <row r="29276">
          <cell r="A29276" t="str">
            <v>Software Engineer</v>
          </cell>
          <cell r="H29276">
            <v>45155.834247685183</v>
          </cell>
        </row>
        <row r="29277">
          <cell r="A29277" t="str">
            <v>Data Engineer</v>
          </cell>
          <cell r="H29277">
            <v>45100.894675925927</v>
          </cell>
        </row>
        <row r="29278">
          <cell r="A29278" t="str">
            <v>Data Scientist</v>
          </cell>
          <cell r="H29278">
            <v>44929.981574074067</v>
          </cell>
        </row>
        <row r="29279">
          <cell r="A29279" t="str">
            <v>Data Analyst</v>
          </cell>
          <cell r="H29279">
            <v>45062.079918981479</v>
          </cell>
        </row>
        <row r="29280">
          <cell r="A29280" t="str">
            <v>Data Analyst</v>
          </cell>
          <cell r="H29280">
            <v>45159.801006944443</v>
          </cell>
        </row>
        <row r="29281">
          <cell r="A29281" t="str">
            <v>Machine Learning Engineer</v>
          </cell>
          <cell r="H29281">
            <v>45233.763020833343</v>
          </cell>
        </row>
        <row r="29282">
          <cell r="A29282" t="str">
            <v>Data Engineer</v>
          </cell>
          <cell r="H29282">
            <v>45020.913495370369</v>
          </cell>
        </row>
        <row r="29283">
          <cell r="A29283" t="str">
            <v>Data Analyst</v>
          </cell>
          <cell r="H29283">
            <v>44960.379293981481</v>
          </cell>
        </row>
        <row r="29284">
          <cell r="A29284" t="str">
            <v>Data Engineer</v>
          </cell>
          <cell r="H29284">
            <v>45231.253865740742</v>
          </cell>
        </row>
        <row r="29285">
          <cell r="A29285" t="str">
            <v>Data Engineer</v>
          </cell>
          <cell r="H29285">
            <v>44983.299178240741</v>
          </cell>
        </row>
        <row r="29286">
          <cell r="A29286" t="str">
            <v>Data Scientist</v>
          </cell>
          <cell r="H29286">
            <v>44943.877881944441</v>
          </cell>
        </row>
        <row r="29287">
          <cell r="A29287" t="str">
            <v>Data Analyst</v>
          </cell>
          <cell r="H29287">
            <v>44930.103726851848</v>
          </cell>
        </row>
        <row r="29288">
          <cell r="A29288" t="str">
            <v>Senior Data Analyst</v>
          </cell>
          <cell r="H29288">
            <v>45033.793298611112</v>
          </cell>
        </row>
        <row r="29289">
          <cell r="A29289" t="str">
            <v>Data Scientist</v>
          </cell>
          <cell r="H29289">
            <v>45222.49422453704</v>
          </cell>
        </row>
        <row r="29290">
          <cell r="A29290" t="str">
            <v>Senior Data Engineer</v>
          </cell>
          <cell r="H29290">
            <v>45099.754710648151</v>
          </cell>
        </row>
        <row r="29291">
          <cell r="A29291" t="str">
            <v>Data Analyst</v>
          </cell>
          <cell r="H29291">
            <v>44929.980081018519</v>
          </cell>
        </row>
        <row r="29292">
          <cell r="A29292" t="str">
            <v>Senior Data Analyst</v>
          </cell>
          <cell r="H29292">
            <v>45062.708449074067</v>
          </cell>
        </row>
        <row r="29293">
          <cell r="A29293" t="str">
            <v>Business Analyst</v>
          </cell>
          <cell r="H29293">
            <v>45150.913240740738</v>
          </cell>
        </row>
        <row r="29294">
          <cell r="A29294" t="str">
            <v>Senior Data Scientist</v>
          </cell>
          <cell r="H29294">
            <v>45098.251886574071</v>
          </cell>
        </row>
        <row r="29295">
          <cell r="A29295" t="str">
            <v>Data Engineer</v>
          </cell>
          <cell r="H29295">
            <v>45109.379976851851</v>
          </cell>
        </row>
        <row r="29296">
          <cell r="A29296" t="str">
            <v>Data Analyst</v>
          </cell>
          <cell r="H29296">
            <v>45077.662858796299</v>
          </cell>
        </row>
        <row r="29297">
          <cell r="A29297" t="str">
            <v>Senior Data Scientist</v>
          </cell>
          <cell r="H29297">
            <v>45056.751643518517</v>
          </cell>
        </row>
        <row r="29298">
          <cell r="A29298" t="str">
            <v>Data Analyst</v>
          </cell>
          <cell r="H29298">
            <v>44964.583252314813</v>
          </cell>
        </row>
        <row r="29299">
          <cell r="A29299" t="str">
            <v>Data Engineer</v>
          </cell>
          <cell r="H29299">
            <v>45092.225081018521</v>
          </cell>
        </row>
        <row r="29300">
          <cell r="A29300" t="str">
            <v>Senior Data Analyst</v>
          </cell>
          <cell r="H29300">
            <v>45059.30505787037</v>
          </cell>
        </row>
        <row r="29301">
          <cell r="A29301" t="str">
            <v>Data Scientist</v>
          </cell>
          <cell r="H29301">
            <v>45266.459791666668</v>
          </cell>
        </row>
        <row r="29302">
          <cell r="A29302" t="str">
            <v>Senior Data Scientist</v>
          </cell>
          <cell r="H29302">
            <v>44993.543032407397</v>
          </cell>
        </row>
        <row r="29303">
          <cell r="A29303" t="str">
            <v>Data Scientist</v>
          </cell>
          <cell r="H29303">
            <v>45037.672743055547</v>
          </cell>
        </row>
        <row r="29304">
          <cell r="A29304" t="str">
            <v>Data Engineer</v>
          </cell>
          <cell r="H29304">
            <v>45044.74763888889</v>
          </cell>
        </row>
        <row r="29305">
          <cell r="A29305" t="str">
            <v>Data Scientist</v>
          </cell>
          <cell r="H29305">
            <v>45176.752465277779</v>
          </cell>
        </row>
        <row r="29306">
          <cell r="A29306" t="str">
            <v>Data Scientist</v>
          </cell>
          <cell r="H29306">
            <v>45261.655034722222</v>
          </cell>
        </row>
        <row r="29307">
          <cell r="A29307" t="str">
            <v>Senior Data Engineer</v>
          </cell>
          <cell r="H29307">
            <v>44940.364930555559</v>
          </cell>
        </row>
        <row r="29308">
          <cell r="A29308" t="str">
            <v>Data Scientist</v>
          </cell>
          <cell r="H29308">
            <v>44938.295381944437</v>
          </cell>
        </row>
        <row r="29309">
          <cell r="A29309" t="str">
            <v>Data Analyst</v>
          </cell>
          <cell r="H29309">
            <v>45273.666701388887</v>
          </cell>
        </row>
        <row r="29310">
          <cell r="A29310" t="str">
            <v>Business Analyst</v>
          </cell>
          <cell r="H29310">
            <v>45042.668530092589</v>
          </cell>
        </row>
        <row r="29311">
          <cell r="A29311" t="str">
            <v>Senior Data Scientist</v>
          </cell>
          <cell r="H29311">
            <v>45015.088414351849</v>
          </cell>
        </row>
        <row r="29312">
          <cell r="A29312" t="str">
            <v>Senior Data Scientist</v>
          </cell>
          <cell r="H29312">
            <v>45006.883217592593</v>
          </cell>
        </row>
        <row r="29313">
          <cell r="A29313" t="str">
            <v>Data Scientist</v>
          </cell>
          <cell r="H29313">
            <v>45018.293796296297</v>
          </cell>
        </row>
        <row r="29314">
          <cell r="A29314" t="str">
            <v>Machine Learning Engineer</v>
          </cell>
          <cell r="H29314">
            <v>44942.502106481479</v>
          </cell>
        </row>
        <row r="29315">
          <cell r="A29315" t="str">
            <v>Senior Data Engineer</v>
          </cell>
          <cell r="H29315">
            <v>45009.673993055563</v>
          </cell>
        </row>
        <row r="29316">
          <cell r="A29316" t="str">
            <v>Data Analyst</v>
          </cell>
          <cell r="H29316">
            <v>45291.666747685187</v>
          </cell>
        </row>
        <row r="29317">
          <cell r="A29317" t="str">
            <v>Software Engineer</v>
          </cell>
          <cell r="H29317">
            <v>45062.161006944443</v>
          </cell>
        </row>
        <row r="29318">
          <cell r="A29318" t="str">
            <v>Senior Data Analyst</v>
          </cell>
          <cell r="H29318">
            <v>45218.167685185188</v>
          </cell>
        </row>
        <row r="29319">
          <cell r="A29319" t="str">
            <v>Business Analyst</v>
          </cell>
          <cell r="H29319">
            <v>45099.793576388889</v>
          </cell>
        </row>
        <row r="29320">
          <cell r="A29320" t="str">
            <v>Data Engineer</v>
          </cell>
          <cell r="H29320">
            <v>45187.708425925928</v>
          </cell>
        </row>
        <row r="29321">
          <cell r="A29321" t="str">
            <v>Data Analyst</v>
          </cell>
          <cell r="H29321">
            <v>45176.696296296293</v>
          </cell>
        </row>
        <row r="29322">
          <cell r="A29322" t="str">
            <v>Data Scientist</v>
          </cell>
          <cell r="H29322">
            <v>44935.64916666667</v>
          </cell>
        </row>
        <row r="29323">
          <cell r="A29323" t="str">
            <v>Data Analyst</v>
          </cell>
          <cell r="H29323">
            <v>45205.750023148154</v>
          </cell>
        </row>
        <row r="29324">
          <cell r="A29324" t="str">
            <v>Data Engineer</v>
          </cell>
          <cell r="H29324">
            <v>44972.374340277784</v>
          </cell>
        </row>
        <row r="29325">
          <cell r="A29325" t="str">
            <v>Data Engineer</v>
          </cell>
          <cell r="H29325">
            <v>44985.828969907408</v>
          </cell>
        </row>
        <row r="29326">
          <cell r="A29326" t="str">
            <v>Senior Data Engineer</v>
          </cell>
          <cell r="H29326">
            <v>44970.315729166658</v>
          </cell>
        </row>
        <row r="29327">
          <cell r="A29327" t="str">
            <v>Data Scientist</v>
          </cell>
          <cell r="H29327">
            <v>45044.544189814813</v>
          </cell>
        </row>
        <row r="29328">
          <cell r="A29328" t="str">
            <v>Software Engineer</v>
          </cell>
          <cell r="H29328">
            <v>44974.918136574073</v>
          </cell>
        </row>
        <row r="29329">
          <cell r="A29329" t="str">
            <v>Senior Data Scientist</v>
          </cell>
          <cell r="H29329">
            <v>45094.293888888889</v>
          </cell>
        </row>
        <row r="29330">
          <cell r="A29330" t="str">
            <v>Data Engineer</v>
          </cell>
          <cell r="H29330">
            <v>45061.433622685188</v>
          </cell>
        </row>
        <row r="29331">
          <cell r="A29331" t="str">
            <v>Data Analyst</v>
          </cell>
          <cell r="H29331">
            <v>45233.792268518519</v>
          </cell>
        </row>
        <row r="29332">
          <cell r="A29332" t="str">
            <v>Data Scientist</v>
          </cell>
          <cell r="H29332">
            <v>45124.294618055559</v>
          </cell>
        </row>
        <row r="29333">
          <cell r="A29333" t="str">
            <v>Data Engineer</v>
          </cell>
          <cell r="H29333">
            <v>45013.300717592603</v>
          </cell>
        </row>
        <row r="29334">
          <cell r="A29334" t="str">
            <v>Senior Data Analyst</v>
          </cell>
          <cell r="H29334">
            <v>45034.542511574073</v>
          </cell>
        </row>
        <row r="29335">
          <cell r="A29335" t="str">
            <v>Data Scientist</v>
          </cell>
          <cell r="H29335">
            <v>45058.981030092589</v>
          </cell>
        </row>
        <row r="29336">
          <cell r="A29336" t="str">
            <v>Data Scientist</v>
          </cell>
          <cell r="H29336">
            <v>45062.528067129628</v>
          </cell>
        </row>
        <row r="29337">
          <cell r="A29337" t="str">
            <v>Senior Data Analyst</v>
          </cell>
          <cell r="H29337">
            <v>45241.376006944447</v>
          </cell>
        </row>
        <row r="29338">
          <cell r="A29338" t="str">
            <v>Senior Data Analyst</v>
          </cell>
          <cell r="H29338">
            <v>45072.58421296296</v>
          </cell>
        </row>
        <row r="29339">
          <cell r="A29339" t="str">
            <v>Data Analyst</v>
          </cell>
          <cell r="H29339">
            <v>45201.891504629632</v>
          </cell>
        </row>
        <row r="29340">
          <cell r="A29340" t="str">
            <v>Data Analyst</v>
          </cell>
          <cell r="H29340">
            <v>45040.958402777767</v>
          </cell>
        </row>
        <row r="29341">
          <cell r="A29341" t="str">
            <v>Data Analyst</v>
          </cell>
          <cell r="H29341">
            <v>44950.001539351862</v>
          </cell>
        </row>
        <row r="29342">
          <cell r="A29342" t="str">
            <v>Data Scientist</v>
          </cell>
          <cell r="H29342">
            <v>45037.251747685194</v>
          </cell>
        </row>
        <row r="29343">
          <cell r="A29343" t="str">
            <v>Data Scientist</v>
          </cell>
          <cell r="H29343">
            <v>45104.669803240737</v>
          </cell>
        </row>
        <row r="29344">
          <cell r="A29344" t="str">
            <v>Data Analyst</v>
          </cell>
          <cell r="H29344">
            <v>45251.958877314813</v>
          </cell>
        </row>
        <row r="29345">
          <cell r="A29345" t="str">
            <v>Data Analyst</v>
          </cell>
          <cell r="H29345">
            <v>45074.613553240742</v>
          </cell>
        </row>
        <row r="29346">
          <cell r="A29346" t="str">
            <v>Data Engineer</v>
          </cell>
          <cell r="H29346">
            <v>45021.375810185193</v>
          </cell>
        </row>
        <row r="29347">
          <cell r="A29347" t="str">
            <v>Data Scientist</v>
          </cell>
          <cell r="H29347">
            <v>44928.742222222223</v>
          </cell>
        </row>
        <row r="29348">
          <cell r="A29348" t="str">
            <v>Data Scientist</v>
          </cell>
          <cell r="H29348">
            <v>45092.889386574083</v>
          </cell>
        </row>
        <row r="29349">
          <cell r="A29349" t="str">
            <v>Business Analyst</v>
          </cell>
          <cell r="H29349">
            <v>45174.293194444443</v>
          </cell>
        </row>
        <row r="29350">
          <cell r="A29350" t="str">
            <v>Data Analyst</v>
          </cell>
          <cell r="H29350">
            <v>45218.084317129629</v>
          </cell>
        </row>
        <row r="29351">
          <cell r="A29351" t="str">
            <v>Data Scientist</v>
          </cell>
          <cell r="H29351">
            <v>44946.306446759263</v>
          </cell>
        </row>
        <row r="29352">
          <cell r="A29352" t="str">
            <v>Software Engineer</v>
          </cell>
          <cell r="H29352">
            <v>45096.834201388891</v>
          </cell>
        </row>
        <row r="29353">
          <cell r="A29353" t="str">
            <v>Senior Data Analyst</v>
          </cell>
          <cell r="H29353">
            <v>45216.293842592589</v>
          </cell>
        </row>
        <row r="29354">
          <cell r="A29354" t="str">
            <v>Senior Data Engineer</v>
          </cell>
          <cell r="H29354">
            <v>45008.396064814813</v>
          </cell>
        </row>
        <row r="29355">
          <cell r="A29355" t="str">
            <v>Data Analyst</v>
          </cell>
          <cell r="H29355">
            <v>45258.959016203713</v>
          </cell>
        </row>
        <row r="29356">
          <cell r="A29356" t="str">
            <v>Senior Data Analyst</v>
          </cell>
          <cell r="H29356">
            <v>45221.491793981477</v>
          </cell>
        </row>
        <row r="29357">
          <cell r="A29357" t="str">
            <v>Data Analyst</v>
          </cell>
          <cell r="H29357">
            <v>45051.845914351848</v>
          </cell>
        </row>
        <row r="29358">
          <cell r="A29358" t="str">
            <v>Data Scientist</v>
          </cell>
          <cell r="H29358">
            <v>45087.544421296298</v>
          </cell>
        </row>
        <row r="29359">
          <cell r="A29359" t="str">
            <v>Senior Data Engineer</v>
          </cell>
          <cell r="H29359">
            <v>45210.816782407397</v>
          </cell>
        </row>
        <row r="29360">
          <cell r="A29360" t="str">
            <v>Data Engineer</v>
          </cell>
          <cell r="H29360">
            <v>45170.188680555562</v>
          </cell>
        </row>
        <row r="29361">
          <cell r="A29361" t="str">
            <v>Business Analyst</v>
          </cell>
          <cell r="H29361">
            <v>44981.277812499997</v>
          </cell>
        </row>
        <row r="29362">
          <cell r="A29362" t="str">
            <v>Data Analyst</v>
          </cell>
          <cell r="H29362">
            <v>44930.020543981482</v>
          </cell>
        </row>
        <row r="29363">
          <cell r="A29363" t="str">
            <v>Data Analyst</v>
          </cell>
          <cell r="H29363">
            <v>45209.791631944441</v>
          </cell>
        </row>
        <row r="29364">
          <cell r="A29364" t="str">
            <v>Data Scientist</v>
          </cell>
          <cell r="H29364">
            <v>45187.709722222222</v>
          </cell>
        </row>
        <row r="29365">
          <cell r="A29365" t="str">
            <v>Data Analyst</v>
          </cell>
          <cell r="H29365">
            <v>44988.751168981478</v>
          </cell>
        </row>
        <row r="29366">
          <cell r="A29366" t="str">
            <v>Data Analyst</v>
          </cell>
          <cell r="H29366">
            <v>44972.034745370373</v>
          </cell>
        </row>
        <row r="29367">
          <cell r="A29367" t="str">
            <v>Machine Learning Engineer</v>
          </cell>
          <cell r="H29367">
            <v>45015.517326388886</v>
          </cell>
        </row>
        <row r="29368">
          <cell r="A29368" t="str">
            <v>Business Analyst</v>
          </cell>
          <cell r="H29368">
            <v>45126.8753125</v>
          </cell>
        </row>
        <row r="29369">
          <cell r="A29369" t="str">
            <v>Data Engineer</v>
          </cell>
          <cell r="H29369">
            <v>45187.542002314818</v>
          </cell>
        </row>
        <row r="29370">
          <cell r="A29370" t="str">
            <v>Data Analyst</v>
          </cell>
          <cell r="H29370">
            <v>45025.294050925928</v>
          </cell>
        </row>
        <row r="29371">
          <cell r="A29371" t="str">
            <v>Data Analyst</v>
          </cell>
          <cell r="H29371">
            <v>45092.638495370367</v>
          </cell>
        </row>
        <row r="29372">
          <cell r="A29372" t="str">
            <v>Data Scientist</v>
          </cell>
          <cell r="H29372">
            <v>45100.99895833333</v>
          </cell>
        </row>
        <row r="29373">
          <cell r="A29373" t="str">
            <v>Business Analyst</v>
          </cell>
          <cell r="H29373">
            <v>45225.750752314823</v>
          </cell>
        </row>
        <row r="29374">
          <cell r="A29374" t="str">
            <v>Data Analyst</v>
          </cell>
          <cell r="H29374">
            <v>44970.750138888892</v>
          </cell>
        </row>
        <row r="29375">
          <cell r="A29375" t="str">
            <v>Data Scientist</v>
          </cell>
          <cell r="H29375">
            <v>45124.711053240739</v>
          </cell>
        </row>
        <row r="29376">
          <cell r="A29376" t="str">
            <v>Data Scientist</v>
          </cell>
          <cell r="H29376">
            <v>44963.362407407411</v>
          </cell>
        </row>
        <row r="29377">
          <cell r="A29377" t="str">
            <v>Data Analyst</v>
          </cell>
          <cell r="H29377">
            <v>45027.41710648148</v>
          </cell>
        </row>
        <row r="29378">
          <cell r="A29378" t="str">
            <v>Data Analyst</v>
          </cell>
          <cell r="H29378">
            <v>45076.542997685188</v>
          </cell>
        </row>
        <row r="29379">
          <cell r="A29379" t="str">
            <v>Data Scientist</v>
          </cell>
          <cell r="H29379">
            <v>45089.460439814808</v>
          </cell>
        </row>
        <row r="29380">
          <cell r="A29380" t="str">
            <v>Data Scientist</v>
          </cell>
          <cell r="H29380">
            <v>45124.837199074071</v>
          </cell>
        </row>
        <row r="29381">
          <cell r="A29381" t="str">
            <v>Data Analyst</v>
          </cell>
          <cell r="H29381">
            <v>45055.46193287037</v>
          </cell>
        </row>
        <row r="29382">
          <cell r="A29382" t="str">
            <v>Data Analyst</v>
          </cell>
          <cell r="H29382">
            <v>45099.875127314823</v>
          </cell>
        </row>
        <row r="29383">
          <cell r="A29383" t="str">
            <v>Senior Data Analyst</v>
          </cell>
          <cell r="H29383">
            <v>45156.416875000003</v>
          </cell>
        </row>
        <row r="29384">
          <cell r="A29384" t="str">
            <v>Data Scientist</v>
          </cell>
          <cell r="H29384">
            <v>45152.002002314817</v>
          </cell>
        </row>
        <row r="29385">
          <cell r="A29385" t="str">
            <v>Data Scientist</v>
          </cell>
          <cell r="H29385">
            <v>45167.464502314811</v>
          </cell>
        </row>
        <row r="29386">
          <cell r="A29386" t="str">
            <v>Data Scientist</v>
          </cell>
          <cell r="H29386">
            <v>45126.504178240742</v>
          </cell>
        </row>
        <row r="29387">
          <cell r="A29387" t="str">
            <v>Senior Data Scientist</v>
          </cell>
          <cell r="H29387">
            <v>45052.293379629627</v>
          </cell>
        </row>
        <row r="29388">
          <cell r="A29388" t="str">
            <v>Data Analyst</v>
          </cell>
          <cell r="H29388">
            <v>44947.002118055563</v>
          </cell>
        </row>
        <row r="29389">
          <cell r="A29389" t="str">
            <v>Data Scientist</v>
          </cell>
          <cell r="H29389">
            <v>45107.623043981483</v>
          </cell>
        </row>
        <row r="29390">
          <cell r="A29390" t="str">
            <v>Data Analyst</v>
          </cell>
          <cell r="H29390">
            <v>44992.584687499999</v>
          </cell>
        </row>
        <row r="29391">
          <cell r="A29391" t="str">
            <v>Data Engineer</v>
          </cell>
          <cell r="H29391">
            <v>44972.673437500001</v>
          </cell>
        </row>
        <row r="29392">
          <cell r="A29392" t="str">
            <v>Machine Learning Engineer</v>
          </cell>
          <cell r="H29392">
            <v>45063.873483796298</v>
          </cell>
        </row>
        <row r="29393">
          <cell r="A29393" t="str">
            <v>Data Analyst</v>
          </cell>
          <cell r="H29393">
            <v>45087.001493055563</v>
          </cell>
        </row>
        <row r="29394">
          <cell r="A29394" t="str">
            <v>Data Scientist</v>
          </cell>
          <cell r="H29394">
            <v>45120.584780092591</v>
          </cell>
        </row>
        <row r="29395">
          <cell r="A29395" t="str">
            <v>Data Engineer</v>
          </cell>
          <cell r="H29395">
            <v>45273.012777777767</v>
          </cell>
        </row>
        <row r="29396">
          <cell r="A29396" t="str">
            <v>Data Analyst</v>
          </cell>
          <cell r="H29396">
            <v>45191.04184027778</v>
          </cell>
        </row>
        <row r="29397">
          <cell r="A29397" t="str">
            <v>Data Analyst</v>
          </cell>
          <cell r="H29397">
            <v>45057.901944444442</v>
          </cell>
        </row>
        <row r="29398">
          <cell r="A29398" t="str">
            <v>Machine Learning Engineer</v>
          </cell>
          <cell r="H29398">
            <v>45153.285185185188</v>
          </cell>
        </row>
        <row r="29399">
          <cell r="A29399" t="str">
            <v>Senior Data Scientist</v>
          </cell>
          <cell r="H29399">
            <v>45224.627789351849</v>
          </cell>
        </row>
        <row r="29400">
          <cell r="A29400" t="str">
            <v>Data Analyst</v>
          </cell>
          <cell r="H29400">
            <v>45058.855196759258</v>
          </cell>
        </row>
        <row r="29401">
          <cell r="A29401" t="str">
            <v>Data Scientist</v>
          </cell>
          <cell r="H29401">
            <v>45105.545486111107</v>
          </cell>
        </row>
        <row r="29402">
          <cell r="A29402" t="str">
            <v>Data Analyst</v>
          </cell>
          <cell r="H29402">
            <v>45266.875104166669</v>
          </cell>
        </row>
        <row r="29403">
          <cell r="A29403" t="str">
            <v>Senior Data Analyst</v>
          </cell>
          <cell r="H29403">
            <v>45164.710011574083</v>
          </cell>
        </row>
        <row r="29404">
          <cell r="A29404" t="str">
            <v>Data Analyst</v>
          </cell>
          <cell r="H29404">
            <v>45219.250532407408</v>
          </cell>
        </row>
        <row r="29405">
          <cell r="A29405" t="str">
            <v>Data Scientist</v>
          </cell>
          <cell r="H29405">
            <v>45146.420439814807</v>
          </cell>
        </row>
        <row r="29406">
          <cell r="A29406" t="str">
            <v>Senior Data Engineer</v>
          </cell>
          <cell r="H29406">
            <v>44970.629861111112</v>
          </cell>
        </row>
        <row r="29407">
          <cell r="A29407" t="str">
            <v>Senior Data Scientist</v>
          </cell>
          <cell r="H29407">
            <v>45232.438692129632</v>
          </cell>
        </row>
        <row r="29408">
          <cell r="A29408" t="str">
            <v>Senior Data Engineer</v>
          </cell>
          <cell r="H29408">
            <v>45011.754965277767</v>
          </cell>
        </row>
        <row r="29409">
          <cell r="A29409" t="str">
            <v>Senior Data Scientist</v>
          </cell>
          <cell r="H29409">
            <v>44990.459687499999</v>
          </cell>
        </row>
        <row r="29410">
          <cell r="A29410" t="str">
            <v>Data Scientist</v>
          </cell>
          <cell r="H29410">
            <v>45102.308472222219</v>
          </cell>
        </row>
        <row r="29411">
          <cell r="A29411" t="str">
            <v>Data Scientist</v>
          </cell>
          <cell r="H29411">
            <v>45021.627812500003</v>
          </cell>
        </row>
        <row r="29412">
          <cell r="A29412" t="str">
            <v>Data Analyst</v>
          </cell>
          <cell r="H29412">
            <v>45117.536828703713</v>
          </cell>
        </row>
        <row r="29413">
          <cell r="A29413" t="str">
            <v>Data Scientist</v>
          </cell>
          <cell r="H29413">
            <v>44950.002905092602</v>
          </cell>
        </row>
        <row r="29414">
          <cell r="A29414" t="str">
            <v>Senior Data Scientist</v>
          </cell>
          <cell r="H29414">
            <v>45186.376643518517</v>
          </cell>
        </row>
        <row r="29415">
          <cell r="A29415" t="str">
            <v>Data Analyst</v>
          </cell>
          <cell r="H29415">
            <v>45201.791898148149</v>
          </cell>
        </row>
        <row r="29416">
          <cell r="A29416" t="str">
            <v>Data Scientist</v>
          </cell>
          <cell r="H29416">
            <v>45091.67083333333</v>
          </cell>
        </row>
        <row r="29417">
          <cell r="A29417" t="str">
            <v>Data Analyst</v>
          </cell>
          <cell r="H29417">
            <v>44972.895868055559</v>
          </cell>
        </row>
        <row r="29418">
          <cell r="A29418" t="str">
            <v>Data Analyst</v>
          </cell>
          <cell r="H29418">
            <v>45184.833564814813</v>
          </cell>
        </row>
        <row r="29419">
          <cell r="A29419" t="str">
            <v>Data Scientist</v>
          </cell>
          <cell r="H29419">
            <v>44951.753622685188</v>
          </cell>
        </row>
        <row r="29420">
          <cell r="A29420" t="str">
            <v>Data Scientist</v>
          </cell>
          <cell r="H29420">
            <v>45062.753148148149</v>
          </cell>
        </row>
        <row r="29421">
          <cell r="A29421" t="str">
            <v>Data Analyst</v>
          </cell>
          <cell r="H29421">
            <v>45027.66783564815</v>
          </cell>
        </row>
        <row r="29422">
          <cell r="A29422" t="str">
            <v>Data Analyst</v>
          </cell>
          <cell r="H29422">
            <v>45132.084513888891</v>
          </cell>
        </row>
        <row r="29423">
          <cell r="A29423" t="str">
            <v>Data Analyst</v>
          </cell>
          <cell r="H29423">
            <v>45098.918310185189</v>
          </cell>
        </row>
        <row r="29424">
          <cell r="A29424" t="str">
            <v>Data Scientist</v>
          </cell>
          <cell r="H29424">
            <v>44951.377025462964</v>
          </cell>
        </row>
        <row r="29425">
          <cell r="A29425" t="str">
            <v>Machine Learning Engineer</v>
          </cell>
          <cell r="H29425">
            <v>44966.28702546296</v>
          </cell>
        </row>
        <row r="29426">
          <cell r="A29426" t="str">
            <v>Data Analyst</v>
          </cell>
          <cell r="H29426">
            <v>45241.430879629632</v>
          </cell>
        </row>
        <row r="29427">
          <cell r="A29427" t="str">
            <v>Senior Data Engineer</v>
          </cell>
          <cell r="H29427">
            <v>44992.730162037027</v>
          </cell>
        </row>
        <row r="29428">
          <cell r="A29428" t="str">
            <v>Data Scientist</v>
          </cell>
          <cell r="H29428">
            <v>45022.293078703697</v>
          </cell>
        </row>
        <row r="29429">
          <cell r="A29429" t="str">
            <v>Data Analyst</v>
          </cell>
          <cell r="H29429">
            <v>45113.54278935185</v>
          </cell>
        </row>
        <row r="29430">
          <cell r="A29430" t="str">
            <v>Senior Data Scientist</v>
          </cell>
          <cell r="H29430">
            <v>44979.501851851863</v>
          </cell>
        </row>
        <row r="29431">
          <cell r="A29431" t="str">
            <v>Senior Data Scientist</v>
          </cell>
          <cell r="H29431">
            <v>45178.960185185177</v>
          </cell>
        </row>
        <row r="29432">
          <cell r="A29432" t="str">
            <v>Data Analyst</v>
          </cell>
          <cell r="H29432">
            <v>45211.791678240741</v>
          </cell>
        </row>
        <row r="29433">
          <cell r="A29433" t="str">
            <v>Data Analyst</v>
          </cell>
          <cell r="H29433">
            <v>45227.625069444453</v>
          </cell>
        </row>
        <row r="29434">
          <cell r="A29434" t="str">
            <v>Data Analyst</v>
          </cell>
          <cell r="H29434">
            <v>45119.674895833326</v>
          </cell>
        </row>
        <row r="29435">
          <cell r="A29435" t="str">
            <v>Data Analyst</v>
          </cell>
          <cell r="H29435">
            <v>45235.000092592592</v>
          </cell>
        </row>
        <row r="29436">
          <cell r="A29436" t="str">
            <v>Data Scientist</v>
          </cell>
          <cell r="H29436">
            <v>45080.514687499999</v>
          </cell>
        </row>
        <row r="29437">
          <cell r="A29437" t="str">
            <v>Data Scientist</v>
          </cell>
          <cell r="H29437">
            <v>45096.377071759263</v>
          </cell>
        </row>
        <row r="29438">
          <cell r="A29438" t="str">
            <v>Data Analyst</v>
          </cell>
          <cell r="H29438">
            <v>45155.762430555558</v>
          </cell>
        </row>
        <row r="29439">
          <cell r="A29439" t="str">
            <v>Data Analyst</v>
          </cell>
          <cell r="H29439">
            <v>45117.958356481482</v>
          </cell>
        </row>
        <row r="29440">
          <cell r="A29440" t="str">
            <v>Data Analyst</v>
          </cell>
          <cell r="H29440">
            <v>45108.625787037039</v>
          </cell>
        </row>
        <row r="29441">
          <cell r="A29441" t="str">
            <v>Data Scientist</v>
          </cell>
          <cell r="H29441">
            <v>44981.418252314812</v>
          </cell>
        </row>
        <row r="29442">
          <cell r="A29442" t="str">
            <v>Data Analyst</v>
          </cell>
          <cell r="H29442">
            <v>45037.788425925923</v>
          </cell>
        </row>
        <row r="29443">
          <cell r="A29443" t="str">
            <v>Data Scientist</v>
          </cell>
          <cell r="H29443">
            <v>45052.253113425933</v>
          </cell>
        </row>
        <row r="29444">
          <cell r="A29444" t="str">
            <v>Data Scientist</v>
          </cell>
          <cell r="H29444">
            <v>45108.419062499997</v>
          </cell>
        </row>
        <row r="29445">
          <cell r="A29445" t="str">
            <v>Senior Data Engineer</v>
          </cell>
          <cell r="H29445">
            <v>44937.657557870371</v>
          </cell>
        </row>
        <row r="29446">
          <cell r="A29446" t="str">
            <v>Data Analyst</v>
          </cell>
          <cell r="H29446">
            <v>45058.626817129632</v>
          </cell>
        </row>
        <row r="29447">
          <cell r="A29447" t="str">
            <v>Data Analyst</v>
          </cell>
          <cell r="H29447">
            <v>45266.000439814823</v>
          </cell>
        </row>
        <row r="29448">
          <cell r="A29448" t="str">
            <v>Data Engineer</v>
          </cell>
          <cell r="H29448">
            <v>45132.305821759262</v>
          </cell>
        </row>
        <row r="29449">
          <cell r="A29449" t="str">
            <v>Senior Data Analyst</v>
          </cell>
          <cell r="H29449">
            <v>45128.876111111109</v>
          </cell>
        </row>
        <row r="29450">
          <cell r="A29450" t="str">
            <v>Data Scientist</v>
          </cell>
          <cell r="H29450">
            <v>45062.293240740742</v>
          </cell>
        </row>
        <row r="29451">
          <cell r="A29451" t="str">
            <v>Data Scientist</v>
          </cell>
          <cell r="H29451">
            <v>45043.837337962963</v>
          </cell>
        </row>
        <row r="29452">
          <cell r="A29452" t="str">
            <v>Data Analyst</v>
          </cell>
          <cell r="H29452">
            <v>45266.917731481481</v>
          </cell>
        </row>
        <row r="29453">
          <cell r="A29453" t="str">
            <v>Data Scientist</v>
          </cell>
          <cell r="H29453">
            <v>44944.992719907408</v>
          </cell>
        </row>
        <row r="29454">
          <cell r="A29454" t="str">
            <v>Senior Data Engineer</v>
          </cell>
          <cell r="H29454">
            <v>44972.85769675926</v>
          </cell>
        </row>
        <row r="29455">
          <cell r="A29455" t="str">
            <v>Data Analyst</v>
          </cell>
          <cell r="H29455">
            <v>45257.72583333333</v>
          </cell>
        </row>
        <row r="29456">
          <cell r="A29456" t="str">
            <v>Data Analyst</v>
          </cell>
          <cell r="H29456">
            <v>45145.459120370368</v>
          </cell>
        </row>
        <row r="29457">
          <cell r="A29457" t="str">
            <v>Data Analyst</v>
          </cell>
          <cell r="H29457">
            <v>44928.708414351851</v>
          </cell>
        </row>
        <row r="29458">
          <cell r="A29458" t="str">
            <v>Senior Data Scientist</v>
          </cell>
          <cell r="H29458">
            <v>45090.376712962963</v>
          </cell>
        </row>
        <row r="29459">
          <cell r="A29459" t="str">
            <v>Data Scientist</v>
          </cell>
          <cell r="H29459">
            <v>45203.711724537039</v>
          </cell>
        </row>
        <row r="29460">
          <cell r="A29460" t="str">
            <v>Data Analyst</v>
          </cell>
          <cell r="H29460">
            <v>45222.041863425933</v>
          </cell>
        </row>
        <row r="29461">
          <cell r="A29461" t="str">
            <v>Data Analyst</v>
          </cell>
          <cell r="H29461">
            <v>45014.376319444447</v>
          </cell>
        </row>
        <row r="29462">
          <cell r="A29462" t="str">
            <v>Data Analyst</v>
          </cell>
          <cell r="H29462">
            <v>45119.960868055547</v>
          </cell>
        </row>
        <row r="29463">
          <cell r="A29463" t="str">
            <v>Data Scientist</v>
          </cell>
          <cell r="H29463">
            <v>45225.062465277777</v>
          </cell>
        </row>
        <row r="29464">
          <cell r="A29464" t="str">
            <v>Data Analyst</v>
          </cell>
          <cell r="H29464">
            <v>45021.666990740741</v>
          </cell>
        </row>
        <row r="29465">
          <cell r="A29465" t="str">
            <v>Data Analyst</v>
          </cell>
          <cell r="H29465">
            <v>45092.692662037043</v>
          </cell>
        </row>
        <row r="29466">
          <cell r="A29466" t="str">
            <v>Data Analyst</v>
          </cell>
          <cell r="H29466">
            <v>45117.28702546296</v>
          </cell>
        </row>
        <row r="29467">
          <cell r="A29467" t="str">
            <v>Data Analyst</v>
          </cell>
          <cell r="H29467">
            <v>44931.749930555547</v>
          </cell>
        </row>
        <row r="29468">
          <cell r="A29468" t="str">
            <v>Data Scientist</v>
          </cell>
          <cell r="H29468">
            <v>44945.473113425927</v>
          </cell>
        </row>
        <row r="29469">
          <cell r="A29469" t="str">
            <v>Senior Data Engineer</v>
          </cell>
          <cell r="H29469">
            <v>45022.254155092603</v>
          </cell>
        </row>
        <row r="29470">
          <cell r="A29470" t="str">
            <v>Data Analyst</v>
          </cell>
          <cell r="H29470">
            <v>45211.876932870371</v>
          </cell>
        </row>
        <row r="29471">
          <cell r="A29471" t="str">
            <v>Software Engineer</v>
          </cell>
          <cell r="H29471">
            <v>45014.62641203704</v>
          </cell>
        </row>
        <row r="29472">
          <cell r="A29472" t="str">
            <v>Data Analyst</v>
          </cell>
          <cell r="H29472">
            <v>45007.875069444453</v>
          </cell>
        </row>
        <row r="29473">
          <cell r="A29473" t="str">
            <v>Data Engineer</v>
          </cell>
          <cell r="H29473">
            <v>45056.597893518519</v>
          </cell>
        </row>
        <row r="29474">
          <cell r="A29474" t="str">
            <v>Data Analyst</v>
          </cell>
          <cell r="H29474">
            <v>44951.000694444447</v>
          </cell>
        </row>
        <row r="29475">
          <cell r="A29475" t="str">
            <v>Data Analyst</v>
          </cell>
          <cell r="H29475">
            <v>44939.793807870366</v>
          </cell>
        </row>
        <row r="29476">
          <cell r="A29476" t="str">
            <v>Data Scientist</v>
          </cell>
          <cell r="H29476">
            <v>45230.293657407397</v>
          </cell>
        </row>
        <row r="29477">
          <cell r="A29477" t="str">
            <v>Data Scientist</v>
          </cell>
          <cell r="H29477">
            <v>45131.4609375</v>
          </cell>
        </row>
        <row r="29478">
          <cell r="A29478" t="str">
            <v>Data Analyst</v>
          </cell>
          <cell r="H29478">
            <v>45098.717152777783</v>
          </cell>
        </row>
        <row r="29479">
          <cell r="A29479" t="str">
            <v>Data Analyst</v>
          </cell>
          <cell r="H29479">
            <v>44936.875925925917</v>
          </cell>
        </row>
        <row r="29480">
          <cell r="A29480" t="str">
            <v>Data Analyst</v>
          </cell>
          <cell r="H29480">
            <v>45172.250960648147</v>
          </cell>
        </row>
        <row r="29481">
          <cell r="A29481" t="str">
            <v>Data Engineer</v>
          </cell>
          <cell r="H29481">
            <v>44994.335092592592</v>
          </cell>
        </row>
        <row r="29482">
          <cell r="A29482" t="str">
            <v>Data Analyst</v>
          </cell>
          <cell r="H29482">
            <v>45126.980949074074</v>
          </cell>
        </row>
        <row r="29483">
          <cell r="A29483" t="str">
            <v>Data Scientist</v>
          </cell>
          <cell r="H29483">
            <v>45146.508333333331</v>
          </cell>
        </row>
        <row r="29484">
          <cell r="A29484" t="str">
            <v>Data Engineer</v>
          </cell>
          <cell r="H29484">
            <v>45103.298981481479</v>
          </cell>
        </row>
        <row r="29485">
          <cell r="A29485" t="str">
            <v>Data Scientist</v>
          </cell>
          <cell r="H29485">
            <v>45035.294745370367</v>
          </cell>
        </row>
        <row r="29486">
          <cell r="A29486" t="str">
            <v>Data Engineer</v>
          </cell>
          <cell r="H29486">
            <v>45012.598020833328</v>
          </cell>
        </row>
        <row r="29487">
          <cell r="A29487" t="str">
            <v>Machine Learning Engineer</v>
          </cell>
          <cell r="H29487">
            <v>45013.589722222219</v>
          </cell>
        </row>
        <row r="29488">
          <cell r="A29488" t="str">
            <v>Business Analyst</v>
          </cell>
          <cell r="H29488">
            <v>45210.584699074083</v>
          </cell>
        </row>
        <row r="29489">
          <cell r="A29489" t="str">
            <v>Software Engineer</v>
          </cell>
          <cell r="H29489">
            <v>45043.566446759258</v>
          </cell>
        </row>
        <row r="29490">
          <cell r="A29490" t="str">
            <v>Data Scientist</v>
          </cell>
          <cell r="H29490">
            <v>45279.043043981481</v>
          </cell>
        </row>
        <row r="29491">
          <cell r="A29491" t="str">
            <v>Data Scientist</v>
          </cell>
          <cell r="H29491">
            <v>45161.418773148151</v>
          </cell>
        </row>
        <row r="29492">
          <cell r="A29492" t="str">
            <v>Data Scientist</v>
          </cell>
          <cell r="H29492">
            <v>44929.993425925917</v>
          </cell>
        </row>
        <row r="29493">
          <cell r="A29493" t="str">
            <v>Senior Data Analyst</v>
          </cell>
          <cell r="H29493">
            <v>44992.749988425923</v>
          </cell>
        </row>
        <row r="29494">
          <cell r="A29494" t="str">
            <v>Data Analyst</v>
          </cell>
          <cell r="H29494">
            <v>45148.375717592593</v>
          </cell>
        </row>
        <row r="29495">
          <cell r="A29495" t="str">
            <v>Data Engineer</v>
          </cell>
          <cell r="H29495">
            <v>45258.571261574078</v>
          </cell>
        </row>
        <row r="29496">
          <cell r="A29496" t="str">
            <v>Data Scientist</v>
          </cell>
          <cell r="H29496">
            <v>45159.905706018522</v>
          </cell>
        </row>
        <row r="29497">
          <cell r="A29497" t="str">
            <v>Data Analyst</v>
          </cell>
          <cell r="H29497">
            <v>45275.333356481482</v>
          </cell>
        </row>
        <row r="29498">
          <cell r="A29498" t="str">
            <v>Data Scientist</v>
          </cell>
          <cell r="H29498">
            <v>45261.292800925927</v>
          </cell>
        </row>
        <row r="29499">
          <cell r="A29499" t="str">
            <v>Data Analyst</v>
          </cell>
          <cell r="H29499">
            <v>45202.541828703703</v>
          </cell>
        </row>
        <row r="29500">
          <cell r="A29500" t="str">
            <v>Senior Data Scientist</v>
          </cell>
          <cell r="H29500">
            <v>45042.921886574077</v>
          </cell>
        </row>
        <row r="29501">
          <cell r="A29501" t="str">
            <v>Data Analyst</v>
          </cell>
          <cell r="H29501">
            <v>44985.749988425923</v>
          </cell>
        </row>
        <row r="29502">
          <cell r="A29502" t="str">
            <v>Data Analyst</v>
          </cell>
          <cell r="H29502">
            <v>45187.986620370371</v>
          </cell>
        </row>
        <row r="29503">
          <cell r="A29503" t="str">
            <v>Data Analyst</v>
          </cell>
          <cell r="H29503">
            <v>45273.350740740738</v>
          </cell>
        </row>
        <row r="29504">
          <cell r="A29504" t="str">
            <v>Data Analyst</v>
          </cell>
          <cell r="H29504">
            <v>45047.666724537034</v>
          </cell>
        </row>
        <row r="29505">
          <cell r="A29505" t="str">
            <v>Data Analyst</v>
          </cell>
          <cell r="H29505">
            <v>45124.791805555556</v>
          </cell>
        </row>
        <row r="29506">
          <cell r="A29506" t="str">
            <v>Data Analyst</v>
          </cell>
          <cell r="H29506">
            <v>45099.751006944447</v>
          </cell>
        </row>
        <row r="29507">
          <cell r="A29507" t="str">
            <v>Data Analyst</v>
          </cell>
          <cell r="H29507">
            <v>45104.500740740739</v>
          </cell>
        </row>
        <row r="29508">
          <cell r="A29508" t="str">
            <v>Machine Learning Engineer</v>
          </cell>
          <cell r="H29508">
            <v>45125.419108796297</v>
          </cell>
        </row>
        <row r="29509">
          <cell r="A29509" t="str">
            <v>Business Analyst</v>
          </cell>
          <cell r="H29509">
            <v>45261.417222222219</v>
          </cell>
        </row>
        <row r="29510">
          <cell r="A29510" t="str">
            <v>Data Scientist</v>
          </cell>
          <cell r="H29510">
            <v>45011.96197916667</v>
          </cell>
        </row>
        <row r="29511">
          <cell r="A29511" t="str">
            <v>Senior Data Engineer</v>
          </cell>
          <cell r="H29511">
            <v>44973.671979166669</v>
          </cell>
        </row>
        <row r="29512">
          <cell r="A29512" t="str">
            <v>Data Scientist</v>
          </cell>
          <cell r="H29512">
            <v>44931.333483796298</v>
          </cell>
        </row>
        <row r="29513">
          <cell r="A29513" t="str">
            <v>Data Analyst</v>
          </cell>
          <cell r="H29513">
            <v>44995.834317129629</v>
          </cell>
        </row>
        <row r="29514">
          <cell r="A29514" t="str">
            <v>Data Analyst</v>
          </cell>
          <cell r="H29514">
            <v>44965.2500462963</v>
          </cell>
        </row>
        <row r="29515">
          <cell r="A29515" t="str">
            <v>Data Scientist</v>
          </cell>
          <cell r="H29515">
            <v>45019.58048611111</v>
          </cell>
        </row>
        <row r="29516">
          <cell r="A29516" t="str">
            <v>Data Scientist</v>
          </cell>
          <cell r="H29516">
            <v>45229.413263888891</v>
          </cell>
        </row>
        <row r="29517">
          <cell r="A29517" t="str">
            <v>Data Analyst</v>
          </cell>
          <cell r="H29517">
            <v>45157.251250000001</v>
          </cell>
        </row>
        <row r="29518">
          <cell r="A29518" t="str">
            <v>Business Analyst</v>
          </cell>
          <cell r="H29518">
            <v>45079.375567129631</v>
          </cell>
        </row>
        <row r="29519">
          <cell r="A29519" t="str">
            <v>Data Engineer</v>
          </cell>
          <cell r="H29519">
            <v>44984.590219907397</v>
          </cell>
        </row>
        <row r="29520">
          <cell r="A29520" t="str">
            <v>Data Engineer</v>
          </cell>
          <cell r="H29520">
            <v>45062.837280092594</v>
          </cell>
        </row>
        <row r="29521">
          <cell r="A29521" t="str">
            <v>Senior Data Analyst</v>
          </cell>
          <cell r="H29521">
            <v>45133.333668981482</v>
          </cell>
        </row>
        <row r="29522">
          <cell r="A29522" t="str">
            <v>Data Analyst</v>
          </cell>
          <cell r="H29522">
            <v>45173.333368055559</v>
          </cell>
        </row>
        <row r="29523">
          <cell r="A29523" t="str">
            <v>Data Scientist</v>
          </cell>
          <cell r="H29523">
            <v>45057.628923611112</v>
          </cell>
        </row>
        <row r="29524">
          <cell r="A29524" t="str">
            <v>Senior Data Engineer</v>
          </cell>
          <cell r="H29524">
            <v>45200.292615740742</v>
          </cell>
        </row>
        <row r="29525">
          <cell r="A29525" t="str">
            <v>Data Scientist</v>
          </cell>
          <cell r="H29525">
            <v>45025.043993055559</v>
          </cell>
        </row>
        <row r="29526">
          <cell r="A29526" t="str">
            <v>Data Scientist</v>
          </cell>
          <cell r="H29526">
            <v>45052.293993055559</v>
          </cell>
        </row>
        <row r="29527">
          <cell r="A29527" t="str">
            <v>Data Analyst</v>
          </cell>
          <cell r="H29527">
            <v>45126.833541666667</v>
          </cell>
        </row>
        <row r="29528">
          <cell r="A29528" t="str">
            <v>Software Engineer</v>
          </cell>
          <cell r="H29528">
            <v>45125.014537037037</v>
          </cell>
        </row>
        <row r="29529">
          <cell r="A29529" t="str">
            <v>Data Engineer</v>
          </cell>
          <cell r="H29529">
            <v>45002.925613425927</v>
          </cell>
        </row>
        <row r="29530">
          <cell r="A29530" t="str">
            <v>Data Scientist</v>
          </cell>
          <cell r="H29530">
            <v>45231.29314814815</v>
          </cell>
        </row>
        <row r="29531">
          <cell r="A29531" t="str">
            <v>Data Analyst</v>
          </cell>
          <cell r="H29531">
            <v>44973.669687499998</v>
          </cell>
        </row>
        <row r="29532">
          <cell r="A29532" t="str">
            <v>Data Analyst</v>
          </cell>
          <cell r="H29532">
            <v>45252.708402777767</v>
          </cell>
        </row>
        <row r="29533">
          <cell r="A29533" t="str">
            <v>Senior Data Analyst</v>
          </cell>
          <cell r="H29533">
            <v>45042.280451388891</v>
          </cell>
        </row>
        <row r="29534">
          <cell r="A29534" t="str">
            <v>Data Analyst</v>
          </cell>
          <cell r="H29534">
            <v>45054.583344907413</v>
          </cell>
        </row>
        <row r="29535">
          <cell r="A29535" t="str">
            <v>Senior Data Engineer</v>
          </cell>
          <cell r="H29535">
            <v>45161.712696759263</v>
          </cell>
        </row>
        <row r="29536">
          <cell r="A29536" t="str">
            <v>Data Scientist</v>
          </cell>
          <cell r="H29536">
            <v>45290.292881944442</v>
          </cell>
        </row>
        <row r="29537">
          <cell r="A29537" t="str">
            <v>Machine Learning Engineer</v>
          </cell>
          <cell r="H29537">
            <v>45149.752800925933</v>
          </cell>
        </row>
        <row r="29538">
          <cell r="A29538" t="str">
            <v>Data Analyst</v>
          </cell>
          <cell r="H29538">
            <v>45289.792002314818</v>
          </cell>
        </row>
        <row r="29539">
          <cell r="A29539" t="str">
            <v>Data Scientist</v>
          </cell>
          <cell r="H29539">
            <v>45270.714143518519</v>
          </cell>
        </row>
        <row r="29540">
          <cell r="A29540" t="str">
            <v>Data Engineer</v>
          </cell>
          <cell r="H29540">
            <v>45104.542951388888</v>
          </cell>
        </row>
        <row r="29541">
          <cell r="A29541" t="str">
            <v>Data Analyst</v>
          </cell>
          <cell r="H29541">
            <v>45262.542164351849</v>
          </cell>
        </row>
        <row r="29542">
          <cell r="A29542" t="str">
            <v>Data Scientist</v>
          </cell>
          <cell r="H29542">
            <v>44942.388541666667</v>
          </cell>
        </row>
        <row r="29543">
          <cell r="A29543" t="str">
            <v>Data Analyst</v>
          </cell>
          <cell r="H29543">
            <v>45092.708715277768</v>
          </cell>
        </row>
        <row r="29544">
          <cell r="A29544" t="str">
            <v>Data Engineer</v>
          </cell>
          <cell r="H29544">
            <v>45141.747303240743</v>
          </cell>
        </row>
        <row r="29545">
          <cell r="A29545" t="str">
            <v>Data Scientist</v>
          </cell>
          <cell r="H29545">
            <v>45114.544641203713</v>
          </cell>
        </row>
        <row r="29546">
          <cell r="A29546" t="str">
            <v>Data Scientist</v>
          </cell>
          <cell r="H29546">
            <v>44942.912326388891</v>
          </cell>
        </row>
        <row r="29547">
          <cell r="A29547" t="str">
            <v>Data Scientist</v>
          </cell>
          <cell r="H29547">
            <v>44943.711597222216</v>
          </cell>
        </row>
        <row r="29548">
          <cell r="A29548" t="str">
            <v>Data Engineer</v>
          </cell>
          <cell r="H29548">
            <v>45177.816018518519</v>
          </cell>
        </row>
        <row r="29549">
          <cell r="A29549" t="str">
            <v>Data Analyst</v>
          </cell>
          <cell r="H29549">
            <v>44998.86818287037</v>
          </cell>
        </row>
        <row r="29550">
          <cell r="A29550" t="str">
            <v>Data Analyst</v>
          </cell>
          <cell r="H29550">
            <v>44950.667361111111</v>
          </cell>
        </row>
        <row r="29551">
          <cell r="A29551" t="str">
            <v>Senior Data Analyst</v>
          </cell>
          <cell r="H29551">
            <v>45054.333321759259</v>
          </cell>
        </row>
        <row r="29552">
          <cell r="A29552" t="str">
            <v>Data Analyst</v>
          </cell>
          <cell r="H29552">
            <v>44944.252256944441</v>
          </cell>
        </row>
        <row r="29553">
          <cell r="A29553" t="str">
            <v>Data Analyst</v>
          </cell>
          <cell r="H29553">
            <v>45206.500509259262</v>
          </cell>
        </row>
        <row r="29554">
          <cell r="A29554" t="str">
            <v>Data Scientist</v>
          </cell>
          <cell r="H29554">
            <v>45092.346747685187</v>
          </cell>
        </row>
        <row r="29555">
          <cell r="A29555" t="str">
            <v>Data Analyst</v>
          </cell>
          <cell r="H29555">
            <v>45089.499976851846</v>
          </cell>
        </row>
        <row r="29556">
          <cell r="A29556" t="str">
            <v>Data Scientist</v>
          </cell>
          <cell r="H29556">
            <v>45015.668576388889</v>
          </cell>
        </row>
        <row r="29557">
          <cell r="A29557" t="str">
            <v>Machine Learning Engineer</v>
          </cell>
          <cell r="H29557">
            <v>45057.462372685193</v>
          </cell>
        </row>
        <row r="29558">
          <cell r="A29558" t="str">
            <v>Senior Data Scientist</v>
          </cell>
          <cell r="H29558">
            <v>45064.001655092587</v>
          </cell>
        </row>
        <row r="29559">
          <cell r="A29559" t="str">
            <v>Data Scientist</v>
          </cell>
          <cell r="H29559">
            <v>45034.570497685178</v>
          </cell>
        </row>
        <row r="29560">
          <cell r="A29560" t="str">
            <v>Data Scientist</v>
          </cell>
          <cell r="H29560">
            <v>45022.417847222219</v>
          </cell>
        </row>
        <row r="29561">
          <cell r="A29561" t="str">
            <v>Data Analyst</v>
          </cell>
          <cell r="H29561">
            <v>45037.538495370369</v>
          </cell>
        </row>
        <row r="29562">
          <cell r="A29562" t="str">
            <v>Data Analyst</v>
          </cell>
          <cell r="H29562">
            <v>45259.750243055547</v>
          </cell>
        </row>
        <row r="29563">
          <cell r="A29563" t="str">
            <v>Data Engineer</v>
          </cell>
          <cell r="H29563">
            <v>45263.418738425928</v>
          </cell>
        </row>
        <row r="29564">
          <cell r="A29564" t="str">
            <v>Data Scientist</v>
          </cell>
          <cell r="H29564">
            <v>44929.855949074074</v>
          </cell>
        </row>
        <row r="29565">
          <cell r="A29565" t="str">
            <v>Senior Data Scientist</v>
          </cell>
          <cell r="H29565">
            <v>45235.792847222219</v>
          </cell>
        </row>
        <row r="29566">
          <cell r="A29566" t="str">
            <v>Data Scientist</v>
          </cell>
          <cell r="H29566">
            <v>45050.489270833343</v>
          </cell>
        </row>
        <row r="29567">
          <cell r="A29567" t="str">
            <v>Data Analyst</v>
          </cell>
          <cell r="H29567">
            <v>45273.462789351863</v>
          </cell>
        </row>
        <row r="29568">
          <cell r="A29568" t="str">
            <v>Senior Data Scientist</v>
          </cell>
          <cell r="H29568">
            <v>45016.879652777781</v>
          </cell>
        </row>
        <row r="29569">
          <cell r="A29569" t="str">
            <v>Data Engineer</v>
          </cell>
          <cell r="H29569">
            <v>45048.298784722218</v>
          </cell>
        </row>
        <row r="29570">
          <cell r="A29570" t="str">
            <v>Senior Data Analyst</v>
          </cell>
          <cell r="H29570">
            <v>45084.667094907411</v>
          </cell>
        </row>
        <row r="29571">
          <cell r="A29571" t="str">
            <v>Data Analyst</v>
          </cell>
          <cell r="H29571">
            <v>45145.417488425926</v>
          </cell>
        </row>
        <row r="29572">
          <cell r="A29572" t="str">
            <v>Data Scientist</v>
          </cell>
          <cell r="H29572">
            <v>44966.00267361111</v>
          </cell>
        </row>
        <row r="29573">
          <cell r="A29573" t="str">
            <v>Data Scientist</v>
          </cell>
          <cell r="H29573">
            <v>45021.441331018519</v>
          </cell>
        </row>
        <row r="29574">
          <cell r="A29574" t="str">
            <v>Senior Data Scientist</v>
          </cell>
          <cell r="H29574">
            <v>45042.629780092589</v>
          </cell>
        </row>
        <row r="29575">
          <cell r="A29575" t="str">
            <v>Senior Data Analyst</v>
          </cell>
          <cell r="H29575">
            <v>44951.292094907411</v>
          </cell>
        </row>
        <row r="29576">
          <cell r="A29576" t="str">
            <v>Data Analyst</v>
          </cell>
          <cell r="H29576">
            <v>45006.638391203713</v>
          </cell>
        </row>
        <row r="29577">
          <cell r="A29577" t="str">
            <v>Data Scientist</v>
          </cell>
          <cell r="H29577">
            <v>45162.545555555553</v>
          </cell>
        </row>
        <row r="29578">
          <cell r="A29578" t="str">
            <v>Data Scientist</v>
          </cell>
          <cell r="H29578">
            <v>45226.751388888893</v>
          </cell>
        </row>
        <row r="29579">
          <cell r="A29579" t="str">
            <v>Data Analyst</v>
          </cell>
          <cell r="H29579">
            <v>44978.848287037043</v>
          </cell>
        </row>
        <row r="29580">
          <cell r="A29580" t="str">
            <v>Data Analyst</v>
          </cell>
          <cell r="H29580">
            <v>45237.459456018521</v>
          </cell>
        </row>
        <row r="29581">
          <cell r="A29581" t="str">
            <v>Data Scientist</v>
          </cell>
          <cell r="H29581">
            <v>44929.982847222222</v>
          </cell>
        </row>
        <row r="29582">
          <cell r="A29582" t="str">
            <v>Data Analyst</v>
          </cell>
          <cell r="H29582">
            <v>44971.708738425928</v>
          </cell>
        </row>
        <row r="29583">
          <cell r="A29583" t="str">
            <v>Machine Learning Engineer</v>
          </cell>
          <cell r="H29583">
            <v>45048.390416666669</v>
          </cell>
        </row>
        <row r="29584">
          <cell r="A29584" t="str">
            <v>Data Analyst</v>
          </cell>
          <cell r="H29584">
            <v>45241.375960648147</v>
          </cell>
        </row>
        <row r="29585">
          <cell r="A29585" t="str">
            <v>Data Scientist</v>
          </cell>
          <cell r="H29585">
            <v>45093.51321759259</v>
          </cell>
        </row>
        <row r="29586">
          <cell r="A29586" t="str">
            <v>Senior Data Analyst</v>
          </cell>
          <cell r="H29586">
            <v>45051.416655092587</v>
          </cell>
        </row>
        <row r="29587">
          <cell r="A29587" t="str">
            <v>Senior Data Analyst</v>
          </cell>
          <cell r="H29587">
            <v>45061.583807870367</v>
          </cell>
        </row>
        <row r="29588">
          <cell r="A29588" t="str">
            <v>Data Engineer</v>
          </cell>
          <cell r="H29588">
            <v>45073.507013888891</v>
          </cell>
        </row>
        <row r="29589">
          <cell r="A29589" t="str">
            <v>Data Analyst</v>
          </cell>
          <cell r="H29589">
            <v>45190.574340277781</v>
          </cell>
        </row>
        <row r="29590">
          <cell r="A29590" t="str">
            <v>Data Scientist</v>
          </cell>
          <cell r="H29590">
            <v>45136.627326388887</v>
          </cell>
        </row>
        <row r="29591">
          <cell r="A29591" t="str">
            <v>Senior Data Scientist</v>
          </cell>
          <cell r="H29591">
            <v>44945.347974537042</v>
          </cell>
        </row>
        <row r="29592">
          <cell r="A29592" t="str">
            <v>Data Analyst</v>
          </cell>
          <cell r="H29592">
            <v>44968.816678240742</v>
          </cell>
        </row>
        <row r="29593">
          <cell r="A29593" t="str">
            <v>Data Scientist</v>
          </cell>
          <cell r="H29593">
            <v>45222.876851851863</v>
          </cell>
        </row>
        <row r="29594">
          <cell r="A29594" t="str">
            <v>Data Analyst</v>
          </cell>
          <cell r="H29594">
            <v>44936.041597222233</v>
          </cell>
        </row>
        <row r="29595">
          <cell r="A29595" t="str">
            <v>Data Scientist</v>
          </cell>
          <cell r="H29595">
            <v>45172.252303240741</v>
          </cell>
        </row>
        <row r="29596">
          <cell r="A29596" t="str">
            <v>Data Scientist</v>
          </cell>
          <cell r="H29596">
            <v>45232.875567129631</v>
          </cell>
        </row>
        <row r="29597">
          <cell r="A29597" t="str">
            <v>Senior Data Analyst</v>
          </cell>
          <cell r="H29597">
            <v>45126.334085648137</v>
          </cell>
        </row>
        <row r="29598">
          <cell r="A29598" t="str">
            <v>Data Analyst</v>
          </cell>
          <cell r="H29598">
            <v>45091.750983796293</v>
          </cell>
        </row>
        <row r="29599">
          <cell r="A29599" t="str">
            <v>Data Engineer</v>
          </cell>
          <cell r="H29599">
            <v>44981.295069444437</v>
          </cell>
        </row>
        <row r="29600">
          <cell r="A29600" t="str">
            <v>Data Scientist</v>
          </cell>
          <cell r="H29600">
            <v>44966.418946759259</v>
          </cell>
        </row>
        <row r="29601">
          <cell r="A29601" t="str">
            <v>Data Analyst</v>
          </cell>
          <cell r="H29601">
            <v>45040.536377314813</v>
          </cell>
        </row>
        <row r="29602">
          <cell r="A29602" t="str">
            <v>Data Scientist</v>
          </cell>
          <cell r="H29602">
            <v>45252.34</v>
          </cell>
        </row>
        <row r="29603">
          <cell r="A29603" t="str">
            <v>Data Scientist</v>
          </cell>
          <cell r="H29603">
            <v>45100.338067129633</v>
          </cell>
        </row>
        <row r="29604">
          <cell r="A29604" t="str">
            <v>Data Analyst</v>
          </cell>
          <cell r="H29604">
            <v>45099.834062499998</v>
          </cell>
        </row>
        <row r="29605">
          <cell r="A29605" t="str">
            <v>Data Analyst</v>
          </cell>
          <cell r="H29605">
            <v>45093.667141203703</v>
          </cell>
        </row>
        <row r="29606">
          <cell r="A29606" t="str">
            <v>Data Engineer</v>
          </cell>
          <cell r="H29606">
            <v>45091.467465277783</v>
          </cell>
        </row>
        <row r="29607">
          <cell r="A29607" t="str">
            <v>Data Analyst</v>
          </cell>
          <cell r="H29607">
            <v>45098.666712962957</v>
          </cell>
        </row>
        <row r="29608">
          <cell r="A29608" t="str">
            <v>Data Scientist</v>
          </cell>
          <cell r="H29608">
            <v>45133.875925925917</v>
          </cell>
        </row>
        <row r="29609">
          <cell r="A29609" t="str">
            <v>Data Analyst</v>
          </cell>
          <cell r="H29609">
            <v>45163.333703703713</v>
          </cell>
        </row>
        <row r="29610">
          <cell r="A29610" t="str">
            <v>Senior Data Analyst</v>
          </cell>
          <cell r="H29610">
            <v>45161.001967592587</v>
          </cell>
        </row>
        <row r="29611">
          <cell r="A29611" t="str">
            <v>Data Engineer</v>
          </cell>
          <cell r="H29611">
            <v>45210.922048611108</v>
          </cell>
        </row>
        <row r="29612">
          <cell r="A29612" t="str">
            <v>Data Analyst</v>
          </cell>
          <cell r="H29612">
            <v>45077.750115740739</v>
          </cell>
        </row>
        <row r="29613">
          <cell r="A29613" t="str">
            <v>Business Analyst</v>
          </cell>
          <cell r="H29613">
            <v>45175.792314814818</v>
          </cell>
        </row>
        <row r="29614">
          <cell r="A29614" t="str">
            <v>Data Analyst</v>
          </cell>
          <cell r="H29614">
            <v>45152.666712962957</v>
          </cell>
        </row>
        <row r="29615">
          <cell r="A29615" t="str">
            <v>Data Scientist</v>
          </cell>
          <cell r="H29615">
            <v>45105.518171296288</v>
          </cell>
        </row>
        <row r="29616">
          <cell r="A29616" t="str">
            <v>Senior Data Engineer</v>
          </cell>
          <cell r="H29616">
            <v>45050.63244212963</v>
          </cell>
        </row>
        <row r="29617">
          <cell r="A29617" t="str">
            <v>Data Analyst</v>
          </cell>
          <cell r="H29617">
            <v>45257.750243055547</v>
          </cell>
        </row>
        <row r="29618">
          <cell r="A29618" t="str">
            <v>Machine Learning Engineer</v>
          </cell>
          <cell r="H29618">
            <v>45168.522743055553</v>
          </cell>
        </row>
        <row r="29619">
          <cell r="A29619" t="str">
            <v>Data Analyst</v>
          </cell>
          <cell r="H29619">
            <v>45105.583379629628</v>
          </cell>
        </row>
        <row r="29620">
          <cell r="A29620" t="str">
            <v>Data Analyst</v>
          </cell>
          <cell r="H29620">
            <v>45020.991076388891</v>
          </cell>
        </row>
        <row r="29621">
          <cell r="A29621" t="str">
            <v>Business Analyst</v>
          </cell>
          <cell r="H29621">
            <v>45037.288518518522</v>
          </cell>
        </row>
        <row r="29622">
          <cell r="A29622" t="str">
            <v>Senior Data Engineer</v>
          </cell>
          <cell r="H29622">
            <v>45041.062418981477</v>
          </cell>
        </row>
        <row r="29623">
          <cell r="A29623" t="str">
            <v>Senior Data Analyst</v>
          </cell>
          <cell r="H29623">
            <v>44957.8750462963</v>
          </cell>
        </row>
        <row r="29624">
          <cell r="A29624" t="str">
            <v>Data Scientist</v>
          </cell>
          <cell r="H29624">
            <v>45126.483425925922</v>
          </cell>
        </row>
        <row r="29625">
          <cell r="A29625" t="str">
            <v>Data Engineer</v>
          </cell>
          <cell r="H29625">
            <v>45279.6253125</v>
          </cell>
        </row>
        <row r="29626">
          <cell r="A29626" t="str">
            <v>Data Analyst</v>
          </cell>
          <cell r="H29626">
            <v>45168.335011574083</v>
          </cell>
        </row>
        <row r="29627">
          <cell r="A29627" t="str">
            <v>Data Analyst</v>
          </cell>
          <cell r="H29627">
            <v>44965.583634259259</v>
          </cell>
        </row>
        <row r="29628">
          <cell r="A29628" t="str">
            <v>Data Analyst</v>
          </cell>
          <cell r="H29628">
            <v>45194.332557870373</v>
          </cell>
        </row>
        <row r="29629">
          <cell r="A29629" t="str">
            <v>Machine Learning Engineer</v>
          </cell>
          <cell r="H29629">
            <v>45265.653460648151</v>
          </cell>
        </row>
        <row r="29630">
          <cell r="A29630" t="str">
            <v>Data Scientist</v>
          </cell>
          <cell r="H29630">
            <v>45007.097256944442</v>
          </cell>
        </row>
        <row r="29631">
          <cell r="A29631" t="str">
            <v>Data Analyst</v>
          </cell>
          <cell r="H29631">
            <v>44956.769583333327</v>
          </cell>
        </row>
        <row r="29632">
          <cell r="A29632" t="str">
            <v>Data Analyst</v>
          </cell>
          <cell r="H29632">
            <v>45014.668043981481</v>
          </cell>
        </row>
        <row r="29633">
          <cell r="A29633" t="str">
            <v>Senior Data Scientist</v>
          </cell>
          <cell r="H29633">
            <v>45247.461550925917</v>
          </cell>
        </row>
        <row r="29634">
          <cell r="A29634" t="str">
            <v>Data Scientist</v>
          </cell>
          <cell r="H29634">
            <v>45055.838125000002</v>
          </cell>
        </row>
        <row r="29635">
          <cell r="A29635" t="str">
            <v>Data Scientist</v>
          </cell>
          <cell r="H29635">
            <v>44931.295532407406</v>
          </cell>
        </row>
        <row r="29636">
          <cell r="A29636" t="str">
            <v>Data Analyst</v>
          </cell>
          <cell r="H29636">
            <v>44970.750416666669</v>
          </cell>
        </row>
        <row r="29637">
          <cell r="A29637" t="str">
            <v>Data Engineer</v>
          </cell>
          <cell r="H29637">
            <v>45155.862476851849</v>
          </cell>
        </row>
        <row r="29638">
          <cell r="A29638" t="str">
            <v>Data Engineer</v>
          </cell>
          <cell r="H29638">
            <v>45217.865335648137</v>
          </cell>
        </row>
        <row r="29639">
          <cell r="A29639" t="str">
            <v>Data Scientist</v>
          </cell>
          <cell r="H29639">
            <v>45028.638344907413</v>
          </cell>
        </row>
        <row r="29640">
          <cell r="A29640" t="str">
            <v>Senior Data Analyst</v>
          </cell>
          <cell r="H29640">
            <v>45098.000162037039</v>
          </cell>
        </row>
        <row r="29641">
          <cell r="A29641" t="str">
            <v>Data Analyst</v>
          </cell>
          <cell r="H29641">
            <v>45054.750219907408</v>
          </cell>
        </row>
        <row r="29642">
          <cell r="A29642" t="str">
            <v>Data Analyst</v>
          </cell>
          <cell r="H29642">
            <v>45099.833680555559</v>
          </cell>
        </row>
        <row r="29643">
          <cell r="A29643" t="str">
            <v>Data Scientist</v>
          </cell>
          <cell r="H29643">
            <v>45089.544259259259</v>
          </cell>
        </row>
        <row r="29644">
          <cell r="A29644" t="str">
            <v>Senior Data Engineer</v>
          </cell>
          <cell r="H29644">
            <v>45159.104328703703</v>
          </cell>
        </row>
        <row r="29645">
          <cell r="A29645" t="str">
            <v>Data Analyst</v>
          </cell>
          <cell r="H29645">
            <v>45103.917986111112</v>
          </cell>
        </row>
        <row r="29646">
          <cell r="A29646" t="str">
            <v>Data Engineer</v>
          </cell>
          <cell r="H29646">
            <v>45113.334085648137</v>
          </cell>
        </row>
        <row r="29647">
          <cell r="A29647" t="str">
            <v>Software Engineer</v>
          </cell>
          <cell r="H29647">
            <v>45086.397499999999</v>
          </cell>
        </row>
        <row r="29648">
          <cell r="A29648" t="str">
            <v>Data Scientist</v>
          </cell>
          <cell r="H29648">
            <v>45191.001527777778</v>
          </cell>
        </row>
        <row r="29649">
          <cell r="A29649" t="str">
            <v>Data Scientist</v>
          </cell>
          <cell r="H29649">
            <v>45181.378888888888</v>
          </cell>
        </row>
        <row r="29650">
          <cell r="A29650" t="str">
            <v>Data Scientist</v>
          </cell>
          <cell r="H29650">
            <v>45167.71197916667</v>
          </cell>
        </row>
        <row r="29651">
          <cell r="A29651" t="str">
            <v>Data Analyst</v>
          </cell>
          <cell r="H29651">
            <v>45071.750289351847</v>
          </cell>
        </row>
        <row r="29652">
          <cell r="A29652" t="str">
            <v>Data Analyst</v>
          </cell>
          <cell r="H29652">
            <v>45169.750497685192</v>
          </cell>
        </row>
        <row r="29653">
          <cell r="A29653" t="str">
            <v>Data Analyst</v>
          </cell>
          <cell r="H29653">
            <v>45125.70957175926</v>
          </cell>
        </row>
        <row r="29654">
          <cell r="A29654" t="str">
            <v>Senior Data Scientist</v>
          </cell>
          <cell r="H29654">
            <v>45026.669085648151</v>
          </cell>
        </row>
        <row r="29655">
          <cell r="A29655" t="str">
            <v>Data Engineer</v>
          </cell>
          <cell r="H29655">
            <v>44995.269467592603</v>
          </cell>
        </row>
        <row r="29656">
          <cell r="A29656" t="str">
            <v>Senior Data Analyst</v>
          </cell>
          <cell r="H29656">
            <v>45268.958483796298</v>
          </cell>
        </row>
        <row r="29657">
          <cell r="A29657" t="str">
            <v>Data Scientist</v>
          </cell>
          <cell r="H29657">
            <v>45013.295474537037</v>
          </cell>
        </row>
        <row r="29658">
          <cell r="A29658" t="str">
            <v>Data Engineer</v>
          </cell>
          <cell r="H29658">
            <v>45104.65966435185</v>
          </cell>
        </row>
        <row r="29659">
          <cell r="A29659" t="str">
            <v>Data Scientist</v>
          </cell>
          <cell r="H29659">
            <v>45052.295347222222</v>
          </cell>
        </row>
        <row r="29660">
          <cell r="A29660" t="str">
            <v>Data Analyst</v>
          </cell>
          <cell r="H29660">
            <v>45181.625023148154</v>
          </cell>
        </row>
        <row r="29661">
          <cell r="A29661" t="str">
            <v>Data Analyst</v>
          </cell>
          <cell r="H29661">
            <v>45161.417858796303</v>
          </cell>
        </row>
        <row r="29662">
          <cell r="A29662" t="str">
            <v>Software Engineer</v>
          </cell>
          <cell r="H29662">
            <v>45110.505787037036</v>
          </cell>
        </row>
        <row r="29663">
          <cell r="A29663" t="str">
            <v>Data Analyst</v>
          </cell>
          <cell r="H29663">
            <v>45264.79283564815</v>
          </cell>
        </row>
        <row r="29664">
          <cell r="A29664" t="str">
            <v>Data Engineer</v>
          </cell>
          <cell r="H29664">
            <v>45272.889756944453</v>
          </cell>
        </row>
        <row r="29665">
          <cell r="A29665" t="str">
            <v>Data Analyst</v>
          </cell>
          <cell r="H29665">
            <v>45054.626689814817</v>
          </cell>
        </row>
        <row r="29666">
          <cell r="A29666" t="str">
            <v>Data Scientist</v>
          </cell>
          <cell r="H29666">
            <v>45156.301319444443</v>
          </cell>
        </row>
        <row r="29667">
          <cell r="A29667" t="str">
            <v>Data Analyst</v>
          </cell>
          <cell r="H29667">
            <v>45188.750717592593</v>
          </cell>
        </row>
        <row r="29668">
          <cell r="A29668" t="str">
            <v>Data Analyst</v>
          </cell>
          <cell r="H29668">
            <v>44982.550821759258</v>
          </cell>
        </row>
        <row r="29669">
          <cell r="A29669" t="str">
            <v>Data Scientist</v>
          </cell>
          <cell r="H29669">
            <v>45147.251574074071</v>
          </cell>
        </row>
        <row r="29670">
          <cell r="A29670" t="str">
            <v>Data Scientist</v>
          </cell>
          <cell r="H29670">
            <v>45028.763958333337</v>
          </cell>
        </row>
        <row r="29671">
          <cell r="A29671" t="str">
            <v>Senior Data Scientist</v>
          </cell>
          <cell r="H29671">
            <v>44964.836574074077</v>
          </cell>
        </row>
        <row r="29672">
          <cell r="A29672" t="str">
            <v>Data Analyst</v>
          </cell>
          <cell r="H29672">
            <v>44966.625891203701</v>
          </cell>
        </row>
        <row r="29673">
          <cell r="A29673" t="str">
            <v>Data Scientist</v>
          </cell>
          <cell r="H29673">
            <v>45058.128923611112</v>
          </cell>
        </row>
        <row r="29674">
          <cell r="A29674" t="str">
            <v>Data Analyst</v>
          </cell>
          <cell r="H29674">
            <v>45020.754074074073</v>
          </cell>
        </row>
        <row r="29675">
          <cell r="A29675" t="str">
            <v>Data Engineer</v>
          </cell>
          <cell r="H29675">
            <v>44965.630671296298</v>
          </cell>
        </row>
        <row r="29676">
          <cell r="A29676" t="str">
            <v>Data Scientist</v>
          </cell>
          <cell r="H29676">
            <v>45139.015925925924</v>
          </cell>
        </row>
        <row r="29677">
          <cell r="A29677" t="str">
            <v>Data Analyst</v>
          </cell>
          <cell r="H29677">
            <v>45266.91673611111</v>
          </cell>
        </row>
        <row r="29678">
          <cell r="A29678" t="str">
            <v>Data Analyst</v>
          </cell>
          <cell r="H29678">
            <v>45049.294131944444</v>
          </cell>
        </row>
        <row r="29679">
          <cell r="A29679" t="str">
            <v>Data Analyst</v>
          </cell>
          <cell r="H29679">
            <v>44931.000289351847</v>
          </cell>
        </row>
        <row r="29680">
          <cell r="A29680" t="str">
            <v>Data Analyst</v>
          </cell>
          <cell r="H29680">
            <v>44980.292361111111</v>
          </cell>
        </row>
        <row r="29681">
          <cell r="A29681" t="str">
            <v>Data Analyst</v>
          </cell>
          <cell r="H29681">
            <v>45105.000416666669</v>
          </cell>
        </row>
        <row r="29682">
          <cell r="A29682" t="str">
            <v>Data Scientist</v>
          </cell>
          <cell r="H29682">
            <v>44939.420613425929</v>
          </cell>
        </row>
        <row r="29683">
          <cell r="A29683" t="str">
            <v>Data Engineer</v>
          </cell>
          <cell r="H29683">
            <v>45090.423483796287</v>
          </cell>
        </row>
        <row r="29684">
          <cell r="A29684" t="str">
            <v>Data Scientist</v>
          </cell>
          <cell r="H29684">
            <v>45276.376087962963</v>
          </cell>
        </row>
        <row r="29685">
          <cell r="A29685" t="str">
            <v>Data Analyst</v>
          </cell>
          <cell r="H29685">
            <v>44930.73641203704</v>
          </cell>
        </row>
        <row r="29686">
          <cell r="A29686" t="str">
            <v>Data Analyst</v>
          </cell>
          <cell r="H29686">
            <v>45124.792210648149</v>
          </cell>
        </row>
        <row r="29687">
          <cell r="A29687" t="str">
            <v>Data Scientist</v>
          </cell>
          <cell r="H29687">
            <v>45004.392118055563</v>
          </cell>
        </row>
        <row r="29688">
          <cell r="A29688" t="str">
            <v>Data Analyst</v>
          </cell>
          <cell r="H29688">
            <v>45106.876863425918</v>
          </cell>
        </row>
        <row r="29689">
          <cell r="A29689" t="str">
            <v>Data Scientist</v>
          </cell>
          <cell r="H29689">
            <v>45030.292858796303</v>
          </cell>
        </row>
        <row r="29690">
          <cell r="A29690" t="str">
            <v>Data Engineer</v>
          </cell>
          <cell r="H29690">
            <v>45264.65247685185</v>
          </cell>
        </row>
        <row r="29691">
          <cell r="A29691" t="str">
            <v>Software Engineer</v>
          </cell>
          <cell r="H29691">
            <v>45166.715891203698</v>
          </cell>
        </row>
        <row r="29692">
          <cell r="A29692" t="str">
            <v>Business Analyst</v>
          </cell>
          <cell r="H29692">
            <v>45084.750567129631</v>
          </cell>
        </row>
        <row r="29693">
          <cell r="A29693" t="str">
            <v>Data Analyst</v>
          </cell>
          <cell r="H29693">
            <v>45114.000694444447</v>
          </cell>
        </row>
        <row r="29694">
          <cell r="A29694" t="str">
            <v>Data Scientist</v>
          </cell>
          <cell r="H29694">
            <v>44929.897546296299</v>
          </cell>
        </row>
        <row r="29695">
          <cell r="A29695" t="str">
            <v>Data Scientist</v>
          </cell>
          <cell r="H29695">
            <v>44929.25267361111</v>
          </cell>
        </row>
        <row r="29696">
          <cell r="A29696" t="str">
            <v>Data Engineer</v>
          </cell>
          <cell r="H29696">
            <v>45071.709143518521</v>
          </cell>
        </row>
        <row r="29697">
          <cell r="A29697" t="str">
            <v>Data Scientist</v>
          </cell>
          <cell r="H29697">
            <v>45253.49145833333</v>
          </cell>
        </row>
        <row r="29698">
          <cell r="A29698" t="str">
            <v>Data Analyst</v>
          </cell>
          <cell r="H29698">
            <v>45061.889398148152</v>
          </cell>
        </row>
        <row r="29699">
          <cell r="A29699" t="str">
            <v>Data Analyst</v>
          </cell>
          <cell r="H29699">
            <v>45055.334502314807</v>
          </cell>
        </row>
        <row r="29700">
          <cell r="A29700" t="str">
            <v>Data Analyst</v>
          </cell>
          <cell r="H29700">
            <v>44970.29414351852</v>
          </cell>
        </row>
        <row r="29701">
          <cell r="A29701" t="str">
            <v>Senior Data Engineer</v>
          </cell>
          <cell r="H29701">
            <v>45283.99291666667</v>
          </cell>
        </row>
        <row r="29702">
          <cell r="A29702" t="str">
            <v>Senior Data Engineer</v>
          </cell>
          <cell r="H29702">
            <v>45083.003379629627</v>
          </cell>
        </row>
        <row r="29703">
          <cell r="A29703" t="str">
            <v>Senior Data Analyst</v>
          </cell>
          <cell r="H29703">
            <v>45168.583472222221</v>
          </cell>
        </row>
        <row r="29704">
          <cell r="A29704" t="str">
            <v>Data Analyst</v>
          </cell>
          <cell r="H29704">
            <v>45211.710231481477</v>
          </cell>
        </row>
        <row r="29705">
          <cell r="A29705" t="str">
            <v>Data Scientist</v>
          </cell>
          <cell r="H29705">
            <v>44974.294814814813</v>
          </cell>
        </row>
        <row r="29706">
          <cell r="A29706" t="str">
            <v>Data Scientist</v>
          </cell>
          <cell r="H29706">
            <v>45087.543136574073</v>
          </cell>
        </row>
        <row r="29707">
          <cell r="A29707" t="str">
            <v>Data Analyst</v>
          </cell>
          <cell r="H29707">
            <v>44935.749988425923</v>
          </cell>
        </row>
        <row r="29708">
          <cell r="A29708" t="str">
            <v>Data Scientist</v>
          </cell>
          <cell r="H29708">
            <v>45000.7106712963</v>
          </cell>
        </row>
        <row r="29709">
          <cell r="A29709" t="str">
            <v>Senior Data Scientist</v>
          </cell>
          <cell r="H29709">
            <v>45103.830937500003</v>
          </cell>
        </row>
        <row r="29710">
          <cell r="A29710" t="str">
            <v>Data Analyst</v>
          </cell>
          <cell r="H29710">
            <v>45061.518090277779</v>
          </cell>
        </row>
        <row r="29711">
          <cell r="A29711" t="str">
            <v>Data Analyst</v>
          </cell>
          <cell r="H29711">
            <v>45085.708310185182</v>
          </cell>
        </row>
        <row r="29712">
          <cell r="A29712" t="str">
            <v>Data Engineer</v>
          </cell>
          <cell r="H29712">
            <v>45169.510601851849</v>
          </cell>
        </row>
        <row r="29713">
          <cell r="A29713" t="str">
            <v>Senior Data Analyst</v>
          </cell>
          <cell r="H29713">
            <v>44950.333402777767</v>
          </cell>
        </row>
        <row r="29714">
          <cell r="A29714" t="str">
            <v>Data Scientist</v>
          </cell>
          <cell r="H29714">
            <v>45247.335949074077</v>
          </cell>
        </row>
        <row r="29715">
          <cell r="A29715" t="str">
            <v>Data Analyst</v>
          </cell>
          <cell r="H29715">
            <v>45027.792627314811</v>
          </cell>
        </row>
        <row r="29716">
          <cell r="A29716" t="str">
            <v>Data Engineer</v>
          </cell>
          <cell r="H29716">
            <v>44963.256388888891</v>
          </cell>
        </row>
        <row r="29717">
          <cell r="A29717" t="str">
            <v>Data Engineer</v>
          </cell>
          <cell r="H29717">
            <v>44999.606030092589</v>
          </cell>
        </row>
        <row r="29718">
          <cell r="A29718" t="str">
            <v>Data Scientist</v>
          </cell>
          <cell r="H29718">
            <v>45206.002268518518</v>
          </cell>
        </row>
        <row r="29719">
          <cell r="A29719" t="str">
            <v>Data Scientist</v>
          </cell>
          <cell r="H29719">
            <v>44936.977523148147</v>
          </cell>
        </row>
        <row r="29720">
          <cell r="A29720" t="str">
            <v>Senior Data Analyst</v>
          </cell>
          <cell r="H29720">
            <v>45139.291689814818</v>
          </cell>
        </row>
        <row r="29721">
          <cell r="A29721" t="str">
            <v>Data Scientist</v>
          </cell>
          <cell r="H29721">
            <v>45083.418993055559</v>
          </cell>
        </row>
        <row r="29722">
          <cell r="A29722" t="str">
            <v>Data Scientist</v>
          </cell>
          <cell r="H29722">
            <v>45033.335162037038</v>
          </cell>
        </row>
        <row r="29723">
          <cell r="A29723" t="str">
            <v>Data Analyst</v>
          </cell>
          <cell r="H29723">
            <v>45170.878807870373</v>
          </cell>
        </row>
        <row r="29724">
          <cell r="A29724" t="str">
            <v>Data Analyst</v>
          </cell>
          <cell r="H29724">
            <v>45135.887557870366</v>
          </cell>
        </row>
        <row r="29725">
          <cell r="A29725" t="str">
            <v>Senior Data Scientist</v>
          </cell>
          <cell r="H29725">
            <v>45057.504016203697</v>
          </cell>
        </row>
        <row r="29726">
          <cell r="A29726" t="str">
            <v>Software Engineer</v>
          </cell>
          <cell r="H29726">
            <v>44946.446423611109</v>
          </cell>
        </row>
        <row r="29727">
          <cell r="A29727" t="str">
            <v>Data Scientist</v>
          </cell>
          <cell r="H29727">
            <v>45155.008414351847</v>
          </cell>
        </row>
        <row r="29728">
          <cell r="A29728" t="str">
            <v>Data Scientist</v>
          </cell>
          <cell r="H29728">
            <v>44964.615034722221</v>
          </cell>
        </row>
        <row r="29729">
          <cell r="A29729" t="str">
            <v>Data Scientist</v>
          </cell>
          <cell r="H29729">
            <v>45215.724733796298</v>
          </cell>
        </row>
        <row r="29730">
          <cell r="A29730" t="str">
            <v>Data Analyst</v>
          </cell>
          <cell r="H29730">
            <v>45201.876342592594</v>
          </cell>
        </row>
        <row r="29731">
          <cell r="A29731" t="str">
            <v>Data Analyst</v>
          </cell>
          <cell r="H29731">
            <v>45055.501168981478</v>
          </cell>
        </row>
        <row r="29732">
          <cell r="A29732" t="str">
            <v>Data Analyst</v>
          </cell>
          <cell r="H29732">
            <v>45152.460347222222</v>
          </cell>
        </row>
        <row r="29733">
          <cell r="A29733" t="str">
            <v>Data Scientist</v>
          </cell>
          <cell r="H29733">
            <v>45168.502523148149</v>
          </cell>
        </row>
        <row r="29734">
          <cell r="A29734" t="str">
            <v>Data Analyst</v>
          </cell>
          <cell r="H29734">
            <v>45106.625486111108</v>
          </cell>
        </row>
        <row r="29735">
          <cell r="A29735" t="str">
            <v>Data Scientist</v>
          </cell>
          <cell r="H29735">
            <v>44965.752083333333</v>
          </cell>
        </row>
        <row r="29736">
          <cell r="A29736" t="str">
            <v>Data Analyst</v>
          </cell>
          <cell r="H29736">
            <v>45031.291956018518</v>
          </cell>
        </row>
        <row r="29737">
          <cell r="A29737" t="str">
            <v>Data Analyst</v>
          </cell>
          <cell r="H29737">
            <v>45239.000775462962</v>
          </cell>
        </row>
        <row r="29738">
          <cell r="A29738" t="str">
            <v>Data Analyst</v>
          </cell>
          <cell r="H29738">
            <v>45187.986620370371</v>
          </cell>
        </row>
        <row r="29739">
          <cell r="A29739" t="str">
            <v>Data Analyst</v>
          </cell>
          <cell r="H29739">
            <v>45287.666875000003</v>
          </cell>
        </row>
        <row r="29740">
          <cell r="A29740" t="str">
            <v>Senior Data Scientist</v>
          </cell>
          <cell r="H29740">
            <v>45013.587835648148</v>
          </cell>
        </row>
        <row r="29741">
          <cell r="A29741" t="str">
            <v>Data Analyst</v>
          </cell>
          <cell r="H29741">
            <v>45043.002569444441</v>
          </cell>
        </row>
        <row r="29742">
          <cell r="A29742" t="str">
            <v>Data Analyst</v>
          </cell>
          <cell r="H29742">
            <v>45246.709351851852</v>
          </cell>
        </row>
        <row r="29743">
          <cell r="A29743" t="str">
            <v>Machine Learning Engineer</v>
          </cell>
          <cell r="H29743">
            <v>45174.58520833333</v>
          </cell>
        </row>
        <row r="29744">
          <cell r="A29744" t="str">
            <v>Data Scientist</v>
          </cell>
          <cell r="H29744">
            <v>44987.586817129632</v>
          </cell>
        </row>
        <row r="29745">
          <cell r="A29745" t="str">
            <v>Data Analyst</v>
          </cell>
          <cell r="H29745">
            <v>45044.875023148154</v>
          </cell>
        </row>
        <row r="29746">
          <cell r="A29746" t="str">
            <v>Data Analyst</v>
          </cell>
          <cell r="H29746">
            <v>45048.750613425917</v>
          </cell>
        </row>
        <row r="29747">
          <cell r="A29747" t="str">
            <v>Machine Learning Engineer</v>
          </cell>
          <cell r="H29747">
            <v>44946.316990740743</v>
          </cell>
        </row>
        <row r="29748">
          <cell r="A29748" t="str">
            <v>Data Analyst</v>
          </cell>
          <cell r="H29748">
            <v>44951.958229166667</v>
          </cell>
        </row>
        <row r="29749">
          <cell r="A29749" t="str">
            <v>Data Analyst</v>
          </cell>
          <cell r="H29749">
            <v>45093.626261574071</v>
          </cell>
        </row>
        <row r="29750">
          <cell r="A29750" t="str">
            <v>Data Analyst</v>
          </cell>
          <cell r="H29750">
            <v>44975.918043981481</v>
          </cell>
        </row>
        <row r="29751">
          <cell r="A29751" t="str">
            <v>Senior Data Analyst</v>
          </cell>
          <cell r="H29751">
            <v>45147.334444444437</v>
          </cell>
        </row>
        <row r="29752">
          <cell r="A29752" t="str">
            <v>Data Scientist</v>
          </cell>
          <cell r="H29752">
            <v>45182.62568287037</v>
          </cell>
        </row>
        <row r="29753">
          <cell r="A29753" t="str">
            <v>Data Scientist</v>
          </cell>
          <cell r="H29753">
            <v>45093.418981481482</v>
          </cell>
        </row>
        <row r="29754">
          <cell r="A29754" t="str">
            <v>Data Scientist</v>
          </cell>
          <cell r="H29754">
            <v>45063.544108796297</v>
          </cell>
        </row>
        <row r="29755">
          <cell r="A29755" t="str">
            <v>Machine Learning Engineer</v>
          </cell>
          <cell r="H29755">
            <v>45127.509733796287</v>
          </cell>
        </row>
        <row r="29756">
          <cell r="A29756" t="str">
            <v>Machine Learning Engineer</v>
          </cell>
          <cell r="H29756">
            <v>45160.884212962963</v>
          </cell>
        </row>
        <row r="29757">
          <cell r="A29757" t="str">
            <v>Data Scientist</v>
          </cell>
          <cell r="H29757">
            <v>44930.962129629632</v>
          </cell>
        </row>
        <row r="29758">
          <cell r="A29758" t="str">
            <v>Data Scientist</v>
          </cell>
          <cell r="H29758">
            <v>44994.440335648149</v>
          </cell>
        </row>
        <row r="29759">
          <cell r="A29759" t="str">
            <v>Data Scientist</v>
          </cell>
          <cell r="H29759">
            <v>45167.50508101852</v>
          </cell>
        </row>
        <row r="29760">
          <cell r="A29760" t="str">
            <v>Data Analyst</v>
          </cell>
          <cell r="H29760">
            <v>45190.542858796303</v>
          </cell>
        </row>
        <row r="29761">
          <cell r="A29761" t="str">
            <v>Software Engineer</v>
          </cell>
          <cell r="H29761">
            <v>45198.766284722216</v>
          </cell>
        </row>
        <row r="29762">
          <cell r="A29762" t="str">
            <v>Data Scientist</v>
          </cell>
          <cell r="H29762">
            <v>45042.296238425923</v>
          </cell>
        </row>
        <row r="29763">
          <cell r="A29763" t="str">
            <v>Data Analyst</v>
          </cell>
          <cell r="H29763">
            <v>45268.709108796298</v>
          </cell>
        </row>
        <row r="29764">
          <cell r="A29764" t="str">
            <v>Data Scientist</v>
          </cell>
          <cell r="H29764">
            <v>45157.251851851863</v>
          </cell>
        </row>
        <row r="29765">
          <cell r="A29765" t="str">
            <v>Data Analyst</v>
          </cell>
          <cell r="H29765">
            <v>45051.363749999997</v>
          </cell>
        </row>
        <row r="29766">
          <cell r="A29766" t="str">
            <v>Data Analyst</v>
          </cell>
          <cell r="H29766">
            <v>44985.542071759257</v>
          </cell>
        </row>
        <row r="29767">
          <cell r="A29767" t="str">
            <v>Software Engineer</v>
          </cell>
          <cell r="H29767">
            <v>45026.015717592592</v>
          </cell>
        </row>
        <row r="29768">
          <cell r="A29768" t="str">
            <v>Data Engineer</v>
          </cell>
          <cell r="H29768">
            <v>45133.713263888887</v>
          </cell>
        </row>
        <row r="29769">
          <cell r="A29769" t="str">
            <v>Data Engineer</v>
          </cell>
          <cell r="H29769">
            <v>44992.720416666663</v>
          </cell>
        </row>
        <row r="29770">
          <cell r="A29770" t="str">
            <v>Data Scientist</v>
          </cell>
          <cell r="H29770">
            <v>44989.54587962963</v>
          </cell>
        </row>
        <row r="29771">
          <cell r="A29771" t="str">
            <v>Data Scientist</v>
          </cell>
          <cell r="H29771">
            <v>45071.669328703712</v>
          </cell>
        </row>
        <row r="29772">
          <cell r="A29772" t="str">
            <v>Senior Data Analyst</v>
          </cell>
          <cell r="H29772">
            <v>44989.751145833332</v>
          </cell>
        </row>
        <row r="29773">
          <cell r="A29773" t="str">
            <v>Business Analyst</v>
          </cell>
          <cell r="H29773">
            <v>45106.501770833333</v>
          </cell>
        </row>
        <row r="29774">
          <cell r="A29774" t="str">
            <v>Data Scientist</v>
          </cell>
          <cell r="H29774">
            <v>45079.593414351853</v>
          </cell>
        </row>
        <row r="29775">
          <cell r="A29775" t="str">
            <v>Cloud Engineer</v>
          </cell>
          <cell r="H29775">
            <v>44973.676898148151</v>
          </cell>
        </row>
        <row r="29776">
          <cell r="A29776" t="str">
            <v>Data Scientist</v>
          </cell>
          <cell r="H29776">
            <v>45145.521782407413</v>
          </cell>
        </row>
        <row r="29777">
          <cell r="A29777" t="str">
            <v>Data Analyst</v>
          </cell>
          <cell r="H29777">
            <v>45237.417546296303</v>
          </cell>
        </row>
        <row r="29778">
          <cell r="A29778" t="str">
            <v>Data Analyst</v>
          </cell>
          <cell r="H29778">
            <v>45051.541655092587</v>
          </cell>
        </row>
        <row r="29779">
          <cell r="A29779" t="str">
            <v>Data Analyst</v>
          </cell>
          <cell r="H29779">
            <v>44964.458460648151</v>
          </cell>
        </row>
        <row r="29780">
          <cell r="A29780" t="str">
            <v>Data Engineer</v>
          </cell>
          <cell r="H29780">
            <v>45117.463784722233</v>
          </cell>
        </row>
        <row r="29781">
          <cell r="A29781" t="str">
            <v>Data Analyst</v>
          </cell>
          <cell r="H29781">
            <v>45166.75105324074</v>
          </cell>
        </row>
        <row r="29782">
          <cell r="A29782" t="str">
            <v>Data Scientist</v>
          </cell>
          <cell r="H29782">
            <v>45239.502997685187</v>
          </cell>
        </row>
        <row r="29783">
          <cell r="A29783" t="str">
            <v>Data Engineer</v>
          </cell>
          <cell r="H29783">
            <v>45191.00309027778</v>
          </cell>
        </row>
        <row r="29784">
          <cell r="A29784" t="str">
            <v>Data Scientist</v>
          </cell>
          <cell r="H29784">
            <v>45173.50335648148</v>
          </cell>
        </row>
        <row r="29785">
          <cell r="A29785" t="str">
            <v>Business Analyst</v>
          </cell>
          <cell r="H29785">
            <v>45222.869560185187</v>
          </cell>
        </row>
        <row r="29786">
          <cell r="A29786" t="str">
            <v>Data Analyst</v>
          </cell>
          <cell r="H29786">
            <v>45132.771655092591</v>
          </cell>
        </row>
        <row r="29787">
          <cell r="A29787" t="str">
            <v>Data Analyst</v>
          </cell>
          <cell r="H29787">
            <v>44974.629027777781</v>
          </cell>
        </row>
        <row r="29788">
          <cell r="A29788" t="str">
            <v>Data Analyst</v>
          </cell>
          <cell r="H29788">
            <v>44945.092476851853</v>
          </cell>
        </row>
        <row r="29789">
          <cell r="A29789" t="str">
            <v>Data Analyst</v>
          </cell>
          <cell r="H29789">
            <v>45216.666875000003</v>
          </cell>
        </row>
        <row r="29790">
          <cell r="A29790" t="str">
            <v>Data Engineer</v>
          </cell>
          <cell r="H29790">
            <v>45063.05228009259</v>
          </cell>
        </row>
        <row r="29791">
          <cell r="A29791" t="str">
            <v>Data Analyst</v>
          </cell>
          <cell r="H29791">
            <v>45189.375</v>
          </cell>
        </row>
        <row r="29792">
          <cell r="A29792" t="str">
            <v>Data Scientist</v>
          </cell>
          <cell r="H29792">
            <v>45082.784837962958</v>
          </cell>
        </row>
        <row r="29793">
          <cell r="A29793" t="str">
            <v>Machine Learning Engineer</v>
          </cell>
          <cell r="H29793">
            <v>45216.142210648148</v>
          </cell>
        </row>
        <row r="29794">
          <cell r="A29794" t="str">
            <v>Data Scientist</v>
          </cell>
          <cell r="H29794">
            <v>45251.293622685182</v>
          </cell>
        </row>
        <row r="29795">
          <cell r="A29795" t="str">
            <v>Data Analyst</v>
          </cell>
          <cell r="H29795">
            <v>45181.41783564815</v>
          </cell>
        </row>
        <row r="29796">
          <cell r="A29796" t="str">
            <v>Senior Data Analyst</v>
          </cell>
          <cell r="H29796">
            <v>45044.997245370367</v>
          </cell>
        </row>
        <row r="29797">
          <cell r="A29797" t="str">
            <v>Senior Data Analyst</v>
          </cell>
          <cell r="H29797">
            <v>45251.333229166667</v>
          </cell>
        </row>
        <row r="29798">
          <cell r="A29798" t="str">
            <v>Data Scientist</v>
          </cell>
          <cell r="H29798">
            <v>45124.862997685188</v>
          </cell>
        </row>
        <row r="29799">
          <cell r="A29799" t="str">
            <v>Data Scientist</v>
          </cell>
          <cell r="H29799">
            <v>45127.627627314818</v>
          </cell>
        </row>
        <row r="29800">
          <cell r="A29800" t="str">
            <v>Senior Data Analyst</v>
          </cell>
          <cell r="H29800">
            <v>44967.625127314823</v>
          </cell>
        </row>
        <row r="29801">
          <cell r="A29801" t="str">
            <v>Data Analyst</v>
          </cell>
          <cell r="H29801">
            <v>45044.917060185187</v>
          </cell>
        </row>
        <row r="29802">
          <cell r="A29802" t="str">
            <v>Data Analyst</v>
          </cell>
          <cell r="H29802">
            <v>45233.509814814817</v>
          </cell>
        </row>
        <row r="29803">
          <cell r="A29803" t="str">
            <v>Senior Data Scientist</v>
          </cell>
          <cell r="H29803">
            <v>45019.960648148153</v>
          </cell>
        </row>
        <row r="29804">
          <cell r="A29804" t="str">
            <v>Data Scientist</v>
          </cell>
          <cell r="H29804">
            <v>45030.834988425922</v>
          </cell>
        </row>
        <row r="29805">
          <cell r="A29805" t="str">
            <v>Business Analyst</v>
          </cell>
          <cell r="H29805">
            <v>45145.667129629634</v>
          </cell>
        </row>
        <row r="29806">
          <cell r="A29806" t="str">
            <v>Machine Learning Engineer</v>
          </cell>
          <cell r="H29806">
            <v>45057.962835648148</v>
          </cell>
        </row>
        <row r="29807">
          <cell r="A29807" t="str">
            <v>Data Analyst</v>
          </cell>
          <cell r="H29807">
            <v>45159.544351851851</v>
          </cell>
        </row>
        <row r="29808">
          <cell r="A29808" t="str">
            <v>Data Analyst</v>
          </cell>
          <cell r="H29808">
            <v>44949.959537037037</v>
          </cell>
        </row>
        <row r="29809">
          <cell r="A29809" t="str">
            <v>Data Scientist</v>
          </cell>
          <cell r="H29809">
            <v>44980.724502314813</v>
          </cell>
        </row>
        <row r="29810">
          <cell r="A29810" t="str">
            <v>Data Analyst</v>
          </cell>
          <cell r="H29810">
            <v>45188.916863425933</v>
          </cell>
        </row>
        <row r="29811">
          <cell r="A29811" t="str">
            <v>Data Engineer</v>
          </cell>
          <cell r="H29811">
            <v>45160.838252314818</v>
          </cell>
        </row>
        <row r="29812">
          <cell r="A29812" t="str">
            <v>Data Scientist</v>
          </cell>
          <cell r="H29812">
            <v>45280.297800925917</v>
          </cell>
        </row>
        <row r="29813">
          <cell r="A29813" t="str">
            <v>Data Analyst</v>
          </cell>
          <cell r="H29813">
            <v>44992.185046296298</v>
          </cell>
        </row>
        <row r="29814">
          <cell r="A29814" t="str">
            <v>Data Analyst</v>
          </cell>
          <cell r="H29814">
            <v>45147.87604166667</v>
          </cell>
        </row>
        <row r="29815">
          <cell r="A29815" t="str">
            <v>Data Analyst</v>
          </cell>
          <cell r="H29815">
            <v>45072.249930555547</v>
          </cell>
        </row>
        <row r="29816">
          <cell r="A29816" t="str">
            <v>Data Analyst</v>
          </cell>
          <cell r="H29816">
            <v>45215.085659722223</v>
          </cell>
        </row>
        <row r="29817">
          <cell r="A29817" t="str">
            <v>Data Engineer</v>
          </cell>
          <cell r="H29817">
            <v>45089.393020833333</v>
          </cell>
        </row>
        <row r="29818">
          <cell r="A29818" t="str">
            <v>Data Analyst</v>
          </cell>
          <cell r="H29818">
            <v>44979.708634259259</v>
          </cell>
        </row>
        <row r="29819">
          <cell r="A29819" t="str">
            <v>Data Analyst</v>
          </cell>
          <cell r="H29819">
            <v>45033.834918981483</v>
          </cell>
        </row>
        <row r="29820">
          <cell r="A29820" t="str">
            <v>Data Analyst</v>
          </cell>
          <cell r="H29820">
            <v>45176.66684027778</v>
          </cell>
        </row>
        <row r="29821">
          <cell r="A29821" t="str">
            <v>Data Scientist</v>
          </cell>
          <cell r="H29821">
            <v>45073.002418981479</v>
          </cell>
        </row>
        <row r="29822">
          <cell r="A29822" t="str">
            <v>Data Analyst</v>
          </cell>
          <cell r="H29822">
            <v>44984.334247685183</v>
          </cell>
        </row>
        <row r="29823">
          <cell r="A29823" t="str">
            <v>Data Engineer</v>
          </cell>
          <cell r="H29823">
            <v>45188.119085648148</v>
          </cell>
        </row>
        <row r="29824">
          <cell r="A29824" t="str">
            <v>Data Scientist</v>
          </cell>
          <cell r="H29824">
            <v>45178.593657407408</v>
          </cell>
        </row>
        <row r="29825">
          <cell r="A29825" t="str">
            <v>Data Engineer</v>
          </cell>
          <cell r="H29825">
            <v>45128.634131944447</v>
          </cell>
        </row>
        <row r="29826">
          <cell r="A29826" t="str">
            <v>Senior Data Engineer</v>
          </cell>
          <cell r="H29826">
            <v>45044.376134259262</v>
          </cell>
        </row>
        <row r="29827">
          <cell r="A29827" t="str">
            <v>Data Analyst</v>
          </cell>
          <cell r="H29827">
            <v>44960.876076388893</v>
          </cell>
        </row>
        <row r="29828">
          <cell r="A29828" t="str">
            <v>Data Engineer</v>
          </cell>
          <cell r="H29828">
            <v>45240.851053240738</v>
          </cell>
        </row>
        <row r="29829">
          <cell r="A29829" t="str">
            <v>Data Analyst</v>
          </cell>
          <cell r="H29829">
            <v>44930.435648148137</v>
          </cell>
        </row>
        <row r="29830">
          <cell r="A29830" t="str">
            <v>Senior Data Analyst</v>
          </cell>
          <cell r="H29830">
            <v>45157.168067129627</v>
          </cell>
        </row>
        <row r="29831">
          <cell r="A29831" t="str">
            <v>Data Analyst</v>
          </cell>
          <cell r="H29831">
            <v>45164.583969907413</v>
          </cell>
        </row>
        <row r="29832">
          <cell r="A29832" t="str">
            <v>Business Analyst</v>
          </cell>
          <cell r="H29832">
            <v>45092.834039351852</v>
          </cell>
        </row>
        <row r="29833">
          <cell r="A29833" t="str">
            <v>Data Engineer</v>
          </cell>
          <cell r="H29833">
            <v>45058.856759259259</v>
          </cell>
        </row>
        <row r="29834">
          <cell r="A29834" t="str">
            <v>Senior Data Engineer</v>
          </cell>
          <cell r="H29834">
            <v>45009.027418981481</v>
          </cell>
        </row>
        <row r="29835">
          <cell r="A29835" t="str">
            <v>Software Engineer</v>
          </cell>
          <cell r="H29835">
            <v>45188.690960648149</v>
          </cell>
        </row>
        <row r="29836">
          <cell r="A29836" t="str">
            <v>Data Analyst</v>
          </cell>
          <cell r="H29836">
            <v>45142.791689814818</v>
          </cell>
        </row>
        <row r="29837">
          <cell r="A29837" t="str">
            <v>Data Analyst</v>
          </cell>
          <cell r="H29837">
            <v>45247.626666666663</v>
          </cell>
        </row>
        <row r="29838">
          <cell r="A29838" t="str">
            <v>Data Analyst</v>
          </cell>
          <cell r="H29838">
            <v>44942.845775462964</v>
          </cell>
        </row>
        <row r="29839">
          <cell r="A29839" t="str">
            <v>Data Scientist</v>
          </cell>
          <cell r="H29839">
            <v>45142.163078703707</v>
          </cell>
        </row>
        <row r="29840">
          <cell r="A29840" t="str">
            <v>Data Analyst</v>
          </cell>
          <cell r="H29840">
            <v>44970.91715277778</v>
          </cell>
        </row>
        <row r="29841">
          <cell r="A29841" t="str">
            <v>Senior Data Analyst</v>
          </cell>
          <cell r="H29841">
            <v>44965.678518518522</v>
          </cell>
        </row>
        <row r="29842">
          <cell r="A29842" t="str">
            <v>Data Analyst</v>
          </cell>
          <cell r="H29842">
            <v>44928.500034722223</v>
          </cell>
        </row>
        <row r="29843">
          <cell r="A29843" t="str">
            <v>Data Scientist</v>
          </cell>
          <cell r="H29843">
            <v>44993.293171296304</v>
          </cell>
        </row>
        <row r="29844">
          <cell r="A29844" t="str">
            <v>Data Scientist</v>
          </cell>
          <cell r="H29844">
            <v>45175.912407407413</v>
          </cell>
        </row>
        <row r="29845">
          <cell r="A29845" t="str">
            <v>Data Analyst</v>
          </cell>
          <cell r="H29845">
            <v>45275.387650462973</v>
          </cell>
        </row>
        <row r="29846">
          <cell r="A29846" t="str">
            <v>Data Engineer</v>
          </cell>
          <cell r="H29846">
            <v>45221.001574074071</v>
          </cell>
        </row>
        <row r="29847">
          <cell r="A29847" t="str">
            <v>Data Engineer</v>
          </cell>
          <cell r="H29847">
            <v>45128.30091435185</v>
          </cell>
        </row>
        <row r="29848">
          <cell r="A29848" t="str">
            <v>Data Analyst</v>
          </cell>
          <cell r="H29848">
            <v>45191.458240740743</v>
          </cell>
        </row>
        <row r="29849">
          <cell r="A29849" t="str">
            <v>Data Analyst</v>
          </cell>
          <cell r="H29849">
            <v>44958.45684027778</v>
          </cell>
        </row>
        <row r="29850">
          <cell r="A29850" t="str">
            <v>Data Scientist</v>
          </cell>
          <cell r="H29850">
            <v>45107.092349537037</v>
          </cell>
        </row>
        <row r="29851">
          <cell r="A29851" t="str">
            <v>Data Engineer</v>
          </cell>
          <cell r="H29851">
            <v>44972.925000000003</v>
          </cell>
        </row>
        <row r="29852">
          <cell r="A29852" t="str">
            <v>Data Analyst</v>
          </cell>
          <cell r="H29852">
            <v>45170.542557870373</v>
          </cell>
        </row>
        <row r="29853">
          <cell r="A29853" t="str">
            <v>Data Scientist</v>
          </cell>
          <cell r="H29853">
            <v>45035.336412037039</v>
          </cell>
        </row>
        <row r="29854">
          <cell r="A29854" t="str">
            <v>Machine Learning Engineer</v>
          </cell>
          <cell r="H29854">
            <v>45091.559490740743</v>
          </cell>
        </row>
        <row r="29855">
          <cell r="A29855" t="str">
            <v>Data Analyst</v>
          </cell>
          <cell r="H29855">
            <v>45127.258564814823</v>
          </cell>
        </row>
        <row r="29856">
          <cell r="A29856" t="str">
            <v>Data Analyst</v>
          </cell>
          <cell r="H29856">
            <v>45166.834664351853</v>
          </cell>
        </row>
        <row r="29857">
          <cell r="A29857" t="str">
            <v>Data Scientist</v>
          </cell>
          <cell r="H29857">
            <v>45289.03365740741</v>
          </cell>
        </row>
        <row r="29858">
          <cell r="A29858" t="str">
            <v>Data Analyst</v>
          </cell>
          <cell r="H29858">
            <v>44955.625625000001</v>
          </cell>
        </row>
        <row r="29859">
          <cell r="A29859" t="str">
            <v>Data Analyst</v>
          </cell>
          <cell r="H29859">
            <v>45233.626018518517</v>
          </cell>
        </row>
        <row r="29860">
          <cell r="A29860" t="str">
            <v>Senior Data Engineer</v>
          </cell>
          <cell r="H29860">
            <v>45283.590428240743</v>
          </cell>
        </row>
        <row r="29861">
          <cell r="A29861" t="str">
            <v>Data Analyst</v>
          </cell>
          <cell r="H29861">
            <v>45168.994953703703</v>
          </cell>
        </row>
        <row r="29862">
          <cell r="A29862" t="str">
            <v>Data Scientist</v>
          </cell>
          <cell r="H29862">
            <v>45014.793993055559</v>
          </cell>
        </row>
        <row r="29863">
          <cell r="A29863" t="str">
            <v>Data Scientist</v>
          </cell>
          <cell r="H29863">
            <v>45205.335798611108</v>
          </cell>
        </row>
        <row r="29864">
          <cell r="A29864" t="str">
            <v>Data Scientist</v>
          </cell>
          <cell r="H29864">
            <v>45235.342881944453</v>
          </cell>
        </row>
        <row r="29865">
          <cell r="A29865" t="str">
            <v>Data Analyst</v>
          </cell>
          <cell r="H29865">
            <v>44978.68240740741</v>
          </cell>
        </row>
        <row r="29866">
          <cell r="A29866" t="str">
            <v>Data Scientist</v>
          </cell>
          <cell r="H29866">
            <v>45194.961701388893</v>
          </cell>
        </row>
        <row r="29867">
          <cell r="A29867" t="str">
            <v>Business Analyst</v>
          </cell>
          <cell r="H29867">
            <v>45181.626273148147</v>
          </cell>
        </row>
        <row r="29868">
          <cell r="A29868" t="str">
            <v>Data Scientist</v>
          </cell>
          <cell r="H29868">
            <v>45036.376747685194</v>
          </cell>
        </row>
        <row r="29869">
          <cell r="A29869" t="str">
            <v>Data Engineer</v>
          </cell>
          <cell r="H29869">
            <v>44998.508842592593</v>
          </cell>
        </row>
        <row r="29870">
          <cell r="A29870" t="str">
            <v>Data Analyst</v>
          </cell>
          <cell r="H29870">
            <v>44938.999965277777</v>
          </cell>
        </row>
        <row r="29871">
          <cell r="A29871" t="str">
            <v>Data Analyst</v>
          </cell>
          <cell r="H29871">
            <v>44959.66684027778</v>
          </cell>
        </row>
        <row r="29872">
          <cell r="A29872" t="str">
            <v>Data Analyst</v>
          </cell>
          <cell r="H29872">
            <v>44931.585069444453</v>
          </cell>
        </row>
        <row r="29873">
          <cell r="A29873" t="str">
            <v>Data Analyst</v>
          </cell>
          <cell r="H29873">
            <v>45036.459687499999</v>
          </cell>
        </row>
        <row r="29874">
          <cell r="A29874" t="str">
            <v>Data Analyst</v>
          </cell>
          <cell r="H29874">
            <v>45055.209618055553</v>
          </cell>
        </row>
        <row r="29875">
          <cell r="A29875" t="str">
            <v>Data Scientist</v>
          </cell>
          <cell r="H29875">
            <v>45156.336238425924</v>
          </cell>
        </row>
        <row r="29876">
          <cell r="A29876" t="str">
            <v>Data Analyst</v>
          </cell>
          <cell r="H29876">
            <v>45155.709930555553</v>
          </cell>
        </row>
        <row r="29877">
          <cell r="A29877" t="str">
            <v>Data Analyst</v>
          </cell>
          <cell r="H29877">
            <v>44936.042534722219</v>
          </cell>
        </row>
        <row r="29878">
          <cell r="A29878" t="str">
            <v>Data Analyst</v>
          </cell>
          <cell r="H29878">
            <v>45106.79210648148</v>
          </cell>
        </row>
        <row r="29879">
          <cell r="A29879" t="str">
            <v>Business Analyst</v>
          </cell>
          <cell r="H29879">
            <v>45062.083692129629</v>
          </cell>
        </row>
        <row r="29880">
          <cell r="A29880" t="str">
            <v>Data Scientist</v>
          </cell>
          <cell r="H29880">
            <v>45140.752337962957</v>
          </cell>
        </row>
        <row r="29881">
          <cell r="A29881" t="str">
            <v>Data Analyst</v>
          </cell>
          <cell r="H29881">
            <v>45273.376076388893</v>
          </cell>
        </row>
        <row r="29882">
          <cell r="A29882" t="str">
            <v>Data Analyst</v>
          </cell>
          <cell r="H29882">
            <v>45085.584027777782</v>
          </cell>
        </row>
        <row r="29883">
          <cell r="A29883" t="str">
            <v>Data Engineer</v>
          </cell>
          <cell r="H29883">
            <v>44998.843692129631</v>
          </cell>
        </row>
        <row r="29884">
          <cell r="A29884" t="str">
            <v>Data Analyst</v>
          </cell>
          <cell r="H29884">
            <v>45093.595972222232</v>
          </cell>
        </row>
        <row r="29885">
          <cell r="A29885" t="str">
            <v>Senior Data Analyst</v>
          </cell>
          <cell r="H29885">
            <v>45223.916956018518</v>
          </cell>
        </row>
        <row r="29886">
          <cell r="A29886" t="str">
            <v>Data Analyst</v>
          </cell>
          <cell r="H29886">
            <v>45089.834293981483</v>
          </cell>
        </row>
        <row r="29887">
          <cell r="A29887" t="str">
            <v>Senior Data Engineer</v>
          </cell>
          <cell r="H29887">
            <v>45017.019317129627</v>
          </cell>
        </row>
        <row r="29888">
          <cell r="A29888" t="str">
            <v>Data Analyst</v>
          </cell>
          <cell r="H29888">
            <v>45041.833993055552</v>
          </cell>
        </row>
        <row r="29889">
          <cell r="A29889" t="str">
            <v>Data Engineer</v>
          </cell>
          <cell r="H29889">
            <v>45099.833865740737</v>
          </cell>
        </row>
        <row r="29890">
          <cell r="A29890" t="str">
            <v>Data Analyst</v>
          </cell>
          <cell r="H29890">
            <v>45228.603125000001</v>
          </cell>
        </row>
        <row r="29891">
          <cell r="A29891" t="str">
            <v>Business Analyst</v>
          </cell>
          <cell r="H29891">
            <v>45213.62604166667</v>
          </cell>
        </row>
        <row r="29892">
          <cell r="A29892" t="str">
            <v>Data Analyst</v>
          </cell>
          <cell r="H29892">
            <v>45238.583495370367</v>
          </cell>
        </row>
        <row r="29893">
          <cell r="A29893" t="str">
            <v>Data Scientist</v>
          </cell>
          <cell r="H29893">
            <v>45092.262962962966</v>
          </cell>
        </row>
        <row r="29894">
          <cell r="A29894" t="str">
            <v>Senior Data Scientist</v>
          </cell>
          <cell r="H29894">
            <v>44939.093541666669</v>
          </cell>
        </row>
        <row r="29895">
          <cell r="A29895" t="str">
            <v>Data Analyst</v>
          </cell>
          <cell r="H29895">
            <v>44986.851643518523</v>
          </cell>
        </row>
        <row r="29896">
          <cell r="A29896" t="str">
            <v>Data Engineer</v>
          </cell>
          <cell r="H29896">
            <v>45125.530578703707</v>
          </cell>
        </row>
        <row r="29897">
          <cell r="A29897" t="str">
            <v>Business Analyst</v>
          </cell>
          <cell r="H29897">
            <v>45013.503611111111</v>
          </cell>
        </row>
        <row r="29898">
          <cell r="A29898" t="str">
            <v>Data Analyst</v>
          </cell>
          <cell r="H29898">
            <v>45091.517928240741</v>
          </cell>
        </row>
        <row r="29899">
          <cell r="A29899" t="str">
            <v>Data Analyst</v>
          </cell>
          <cell r="H29899">
            <v>45082.667731481481</v>
          </cell>
        </row>
        <row r="29900">
          <cell r="A29900" t="str">
            <v>Data Analyst</v>
          </cell>
          <cell r="H29900">
            <v>45061.292141203703</v>
          </cell>
        </row>
        <row r="29901">
          <cell r="A29901" t="str">
            <v>Data Analyst</v>
          </cell>
          <cell r="H29901">
            <v>45166.292314814818</v>
          </cell>
        </row>
        <row r="29902">
          <cell r="A29902" t="str">
            <v>Data Scientist</v>
          </cell>
          <cell r="H29902">
            <v>45041.486087962963</v>
          </cell>
        </row>
        <row r="29903">
          <cell r="A29903" t="str">
            <v>Senior Data Scientist</v>
          </cell>
          <cell r="H29903">
            <v>44929.980983796297</v>
          </cell>
        </row>
        <row r="29904">
          <cell r="A29904" t="str">
            <v>Data Analyst</v>
          </cell>
          <cell r="H29904">
            <v>45107.584548611107</v>
          </cell>
        </row>
        <row r="29905">
          <cell r="A29905" t="str">
            <v>Data Scientist</v>
          </cell>
          <cell r="H29905">
            <v>44943.741423611107</v>
          </cell>
        </row>
        <row r="29906">
          <cell r="A29906" t="str">
            <v>Business Analyst</v>
          </cell>
          <cell r="H29906">
            <v>45216.90152777778</v>
          </cell>
        </row>
        <row r="29907">
          <cell r="A29907" t="str">
            <v>Senior Data Scientist</v>
          </cell>
          <cell r="H29907">
            <v>45154.378518518519</v>
          </cell>
        </row>
        <row r="29908">
          <cell r="A29908" t="str">
            <v>Data Engineer</v>
          </cell>
          <cell r="H29908">
            <v>45090.85297453704</v>
          </cell>
        </row>
        <row r="29909">
          <cell r="A29909" t="str">
            <v>Data Scientist</v>
          </cell>
          <cell r="H29909">
            <v>45224.877627314818</v>
          </cell>
        </row>
        <row r="29910">
          <cell r="A29910" t="str">
            <v>Data Analyst</v>
          </cell>
          <cell r="H29910">
            <v>44973.961377314823</v>
          </cell>
        </row>
        <row r="29911">
          <cell r="A29911" t="str">
            <v>Data Analyst</v>
          </cell>
          <cell r="H29911">
            <v>45135.375011574077</v>
          </cell>
        </row>
        <row r="29912">
          <cell r="A29912" t="str">
            <v>Software Engineer</v>
          </cell>
          <cell r="H29912">
            <v>45114.503912037027</v>
          </cell>
        </row>
        <row r="29913">
          <cell r="A29913" t="str">
            <v>Data Analyst</v>
          </cell>
          <cell r="H29913">
            <v>45091.603321759263</v>
          </cell>
        </row>
        <row r="29914">
          <cell r="A29914" t="str">
            <v>Data Scientist</v>
          </cell>
          <cell r="H29914">
            <v>44953.295208333337</v>
          </cell>
        </row>
        <row r="29915">
          <cell r="A29915" t="str">
            <v>Data Analyst</v>
          </cell>
          <cell r="H29915">
            <v>45169.875648148147</v>
          </cell>
        </row>
        <row r="29916">
          <cell r="A29916" t="str">
            <v>Data Analyst</v>
          </cell>
          <cell r="H29916">
            <v>45169.751550925917</v>
          </cell>
        </row>
        <row r="29917">
          <cell r="A29917" t="str">
            <v>Software Engineer</v>
          </cell>
          <cell r="H29917">
            <v>45100.545428240737</v>
          </cell>
        </row>
        <row r="29918">
          <cell r="A29918" t="str">
            <v>Data Analyst</v>
          </cell>
          <cell r="H29918">
            <v>44970.166643518518</v>
          </cell>
        </row>
        <row r="29919">
          <cell r="A29919" t="str">
            <v>Data Analyst</v>
          </cell>
          <cell r="H29919">
            <v>45086.94190972222</v>
          </cell>
        </row>
        <row r="29920">
          <cell r="A29920" t="str">
            <v>Data Scientist</v>
          </cell>
          <cell r="H29920">
            <v>45020.527812499997</v>
          </cell>
        </row>
        <row r="29921">
          <cell r="A29921" t="str">
            <v>Data Engineer</v>
          </cell>
          <cell r="H29921">
            <v>45089.357812499999</v>
          </cell>
        </row>
        <row r="29922">
          <cell r="A29922" t="str">
            <v>Data Analyst</v>
          </cell>
          <cell r="H29922">
            <v>44932.918298611112</v>
          </cell>
        </row>
        <row r="29923">
          <cell r="A29923" t="str">
            <v>Data Analyst</v>
          </cell>
          <cell r="H29923">
            <v>45078.791701388887</v>
          </cell>
        </row>
        <row r="29924">
          <cell r="A29924" t="str">
            <v>Data Analyst</v>
          </cell>
          <cell r="H29924">
            <v>45232.667361111111</v>
          </cell>
        </row>
        <row r="29925">
          <cell r="A29925" t="str">
            <v>Machine Learning Engineer</v>
          </cell>
          <cell r="H29925">
            <v>45105.8830787037</v>
          </cell>
        </row>
        <row r="29926">
          <cell r="A29926" t="str">
            <v>Senior Data Engineer</v>
          </cell>
          <cell r="H29926">
            <v>45118.992245370369</v>
          </cell>
        </row>
        <row r="29927">
          <cell r="A29927" t="str">
            <v>Senior Data Scientist</v>
          </cell>
          <cell r="H29927">
            <v>45055.18172453704</v>
          </cell>
        </row>
        <row r="29928">
          <cell r="A29928" t="str">
            <v>Senior Data Analyst</v>
          </cell>
          <cell r="H29928">
            <v>45259.549490740741</v>
          </cell>
        </row>
        <row r="29929">
          <cell r="A29929" t="str">
            <v>Data Scientist</v>
          </cell>
          <cell r="H29929">
            <v>45162.444965277777</v>
          </cell>
        </row>
        <row r="29930">
          <cell r="A29930" t="str">
            <v>Data Analyst</v>
          </cell>
          <cell r="H29930">
            <v>44956.543599537043</v>
          </cell>
        </row>
        <row r="29931">
          <cell r="A29931" t="str">
            <v>Data Analyst</v>
          </cell>
          <cell r="H29931">
            <v>45041.792326388888</v>
          </cell>
        </row>
        <row r="29932">
          <cell r="A29932" t="str">
            <v>Senior Data Analyst</v>
          </cell>
          <cell r="H29932">
            <v>45019.833425925928</v>
          </cell>
        </row>
        <row r="29933">
          <cell r="A29933" t="str">
            <v>Data Analyst</v>
          </cell>
          <cell r="H29933">
            <v>44970.625104166669</v>
          </cell>
        </row>
        <row r="29934">
          <cell r="A29934" t="str">
            <v>Data Engineer</v>
          </cell>
          <cell r="H29934">
            <v>45055.440289351849</v>
          </cell>
        </row>
        <row r="29935">
          <cell r="A29935" t="str">
            <v>Business Analyst</v>
          </cell>
          <cell r="H29935">
            <v>45037.251030092593</v>
          </cell>
        </row>
        <row r="29936">
          <cell r="A29936" t="str">
            <v>Senior Data Scientist</v>
          </cell>
          <cell r="H29936">
            <v>45173.41915509259</v>
          </cell>
        </row>
        <row r="29937">
          <cell r="A29937" t="str">
            <v>Data Scientist</v>
          </cell>
          <cell r="H29937">
            <v>45212.403043981481</v>
          </cell>
        </row>
        <row r="29938">
          <cell r="A29938" t="str">
            <v>Data Scientist</v>
          </cell>
          <cell r="H29938">
            <v>45203.711377314823</v>
          </cell>
        </row>
        <row r="29939">
          <cell r="A29939" t="str">
            <v>Data Scientist</v>
          </cell>
          <cell r="H29939">
            <v>45182.128888888888</v>
          </cell>
        </row>
        <row r="29940">
          <cell r="A29940" t="str">
            <v>Senior Data Analyst</v>
          </cell>
          <cell r="H29940">
            <v>45104.250775462962</v>
          </cell>
        </row>
        <row r="29941">
          <cell r="A29941" t="str">
            <v>Senior Data Engineer</v>
          </cell>
          <cell r="H29941">
            <v>45090.128032407411</v>
          </cell>
        </row>
        <row r="29942">
          <cell r="A29942" t="str">
            <v>Data Scientist</v>
          </cell>
          <cell r="H29942">
            <v>45070.836157407408</v>
          </cell>
        </row>
        <row r="29943">
          <cell r="A29943" t="str">
            <v>Senior Data Analyst</v>
          </cell>
          <cell r="H29943">
            <v>44931.91847222222</v>
          </cell>
        </row>
        <row r="29944">
          <cell r="A29944" t="str">
            <v>Data Analyst</v>
          </cell>
          <cell r="H29944">
            <v>45019.666631944441</v>
          </cell>
        </row>
        <row r="29945">
          <cell r="A29945" t="str">
            <v>Data Scientist</v>
          </cell>
          <cell r="H29945">
            <v>44949.044571759259</v>
          </cell>
        </row>
        <row r="29946">
          <cell r="A29946" t="str">
            <v>Data Engineer</v>
          </cell>
          <cell r="H29946">
            <v>44999.555532407408</v>
          </cell>
        </row>
        <row r="29947">
          <cell r="A29947" t="str">
            <v>Senior Data Scientist</v>
          </cell>
          <cell r="H29947">
            <v>45258.668321759258</v>
          </cell>
        </row>
        <row r="29948">
          <cell r="A29948" t="str">
            <v>Data Scientist</v>
          </cell>
          <cell r="H29948">
            <v>45175.334513888891</v>
          </cell>
        </row>
        <row r="29949">
          <cell r="A29949" t="str">
            <v>Data Engineer</v>
          </cell>
          <cell r="H29949">
            <v>45138.293819444443</v>
          </cell>
        </row>
        <row r="29950">
          <cell r="A29950" t="str">
            <v>Business Analyst</v>
          </cell>
          <cell r="H29950">
            <v>45008.252870370372</v>
          </cell>
        </row>
        <row r="29951">
          <cell r="A29951" t="str">
            <v>Data Scientist</v>
          </cell>
          <cell r="H29951">
            <v>44999.921898148154</v>
          </cell>
        </row>
        <row r="29952">
          <cell r="A29952" t="str">
            <v>Business Analyst</v>
          </cell>
          <cell r="H29952">
            <v>45282.072893518518</v>
          </cell>
        </row>
        <row r="29953">
          <cell r="A29953" t="str">
            <v>Data Analyst</v>
          </cell>
          <cell r="H29953">
            <v>45174.667025462957</v>
          </cell>
        </row>
        <row r="29954">
          <cell r="A29954" t="str">
            <v>Senior Data Analyst</v>
          </cell>
          <cell r="H29954">
            <v>45127.870995370373</v>
          </cell>
        </row>
        <row r="29955">
          <cell r="A29955" t="str">
            <v>Business Analyst</v>
          </cell>
          <cell r="H29955">
            <v>45281.500972222217</v>
          </cell>
        </row>
        <row r="29956">
          <cell r="A29956" t="str">
            <v>Data Engineer</v>
          </cell>
          <cell r="H29956">
            <v>45132.305925925917</v>
          </cell>
        </row>
        <row r="29957">
          <cell r="A29957" t="str">
            <v>Data Engineer</v>
          </cell>
          <cell r="H29957">
            <v>45125.0003125</v>
          </cell>
        </row>
        <row r="29958">
          <cell r="A29958" t="str">
            <v>Data Analyst</v>
          </cell>
          <cell r="H29958">
            <v>45072.708854166667</v>
          </cell>
        </row>
        <row r="29959">
          <cell r="A29959" t="str">
            <v>Data Analyst</v>
          </cell>
          <cell r="H29959">
            <v>45240.067847222221</v>
          </cell>
        </row>
        <row r="29960">
          <cell r="A29960" t="str">
            <v>Data Scientist</v>
          </cell>
          <cell r="H29960">
            <v>44999.620706018519</v>
          </cell>
        </row>
        <row r="29961">
          <cell r="A29961" t="str">
            <v>Data Scientist</v>
          </cell>
          <cell r="H29961">
            <v>45106.585416666669</v>
          </cell>
        </row>
        <row r="29962">
          <cell r="A29962" t="str">
            <v>Data Engineer</v>
          </cell>
          <cell r="H29962">
            <v>44941.303055555552</v>
          </cell>
        </row>
        <row r="29963">
          <cell r="A29963" t="str">
            <v>Data Scientist</v>
          </cell>
          <cell r="H29963">
            <v>45117.00136574074</v>
          </cell>
        </row>
        <row r="29964">
          <cell r="A29964" t="str">
            <v>Data Engineer</v>
          </cell>
          <cell r="H29964">
            <v>45148.756724537037</v>
          </cell>
        </row>
        <row r="29965">
          <cell r="A29965" t="str">
            <v>Data Scientist</v>
          </cell>
          <cell r="H29965">
            <v>45209.336053240739</v>
          </cell>
        </row>
        <row r="29966">
          <cell r="A29966" t="str">
            <v>Data Analyst</v>
          </cell>
          <cell r="H29966">
            <v>45078.333564814813</v>
          </cell>
        </row>
        <row r="29967">
          <cell r="A29967" t="str">
            <v>Data Scientist</v>
          </cell>
          <cell r="H29967">
            <v>45005.818773148138</v>
          </cell>
        </row>
        <row r="29968">
          <cell r="A29968" t="str">
            <v>Business Analyst</v>
          </cell>
          <cell r="H29968">
            <v>44935.918634259258</v>
          </cell>
        </row>
        <row r="29969">
          <cell r="A29969" t="str">
            <v>Business Analyst</v>
          </cell>
          <cell r="H29969">
            <v>45199.000625000001</v>
          </cell>
        </row>
        <row r="29970">
          <cell r="A29970" t="str">
            <v>Data Analyst</v>
          </cell>
          <cell r="H29970">
            <v>45206.041631944441</v>
          </cell>
        </row>
        <row r="29971">
          <cell r="A29971" t="str">
            <v>Data Analyst</v>
          </cell>
          <cell r="H29971">
            <v>45037.000451388893</v>
          </cell>
        </row>
        <row r="29972">
          <cell r="A29972" t="str">
            <v>Data Scientist</v>
          </cell>
          <cell r="H29972">
            <v>45262.323344907411</v>
          </cell>
        </row>
        <row r="29973">
          <cell r="A29973" t="str">
            <v>Data Engineer</v>
          </cell>
          <cell r="H29973">
            <v>45014.014687499999</v>
          </cell>
        </row>
        <row r="29974">
          <cell r="A29974" t="str">
            <v>Senior Data Scientist</v>
          </cell>
          <cell r="H29974">
            <v>44937.657488425917</v>
          </cell>
        </row>
        <row r="29975">
          <cell r="A29975" t="str">
            <v>Data Analyst</v>
          </cell>
          <cell r="H29975">
            <v>45216.916875000003</v>
          </cell>
        </row>
        <row r="29976">
          <cell r="A29976" t="str">
            <v>Data Analyst</v>
          </cell>
          <cell r="H29976">
            <v>44971.834039351852</v>
          </cell>
        </row>
        <row r="29977">
          <cell r="A29977" t="str">
            <v>Data Analyst</v>
          </cell>
          <cell r="H29977">
            <v>44929.979502314818</v>
          </cell>
        </row>
        <row r="29978">
          <cell r="A29978" t="str">
            <v>Data Scientist</v>
          </cell>
          <cell r="H29978">
            <v>45131.670115740737</v>
          </cell>
        </row>
        <row r="29979">
          <cell r="A29979" t="str">
            <v>Data Analyst</v>
          </cell>
          <cell r="H29979">
            <v>45179.750023148154</v>
          </cell>
        </row>
        <row r="29980">
          <cell r="A29980" t="str">
            <v>Senior Data Engineer</v>
          </cell>
          <cell r="H29980">
            <v>45269.377638888887</v>
          </cell>
        </row>
        <row r="29981">
          <cell r="A29981" t="str">
            <v>Data Scientist</v>
          </cell>
          <cell r="H29981">
            <v>44979.017766203702</v>
          </cell>
        </row>
        <row r="29982">
          <cell r="A29982" t="str">
            <v>Data Engineer</v>
          </cell>
          <cell r="H29982">
            <v>45055.446585648147</v>
          </cell>
        </row>
        <row r="29983">
          <cell r="A29983" t="str">
            <v>Data Scientist</v>
          </cell>
          <cell r="H29983">
            <v>45234.543495370373</v>
          </cell>
        </row>
        <row r="29984">
          <cell r="A29984" t="str">
            <v>Data Scientist</v>
          </cell>
          <cell r="H29984">
            <v>45071.668819444443</v>
          </cell>
        </row>
        <row r="29985">
          <cell r="A29985" t="str">
            <v>Data Scientist</v>
          </cell>
          <cell r="H29985">
            <v>45227.460289351853</v>
          </cell>
        </row>
        <row r="29986">
          <cell r="A29986" t="str">
            <v>Senior Data Scientist</v>
          </cell>
          <cell r="H29986">
            <v>44974.586643518523</v>
          </cell>
        </row>
        <row r="29987">
          <cell r="A29987" t="str">
            <v>Data Scientist</v>
          </cell>
          <cell r="H29987">
            <v>45019.438344907408</v>
          </cell>
        </row>
        <row r="29988">
          <cell r="A29988" t="str">
            <v>Data Scientist</v>
          </cell>
          <cell r="H29988">
            <v>45038.323136574072</v>
          </cell>
        </row>
        <row r="29989">
          <cell r="A29989" t="str">
            <v>Software Engineer</v>
          </cell>
          <cell r="H29989">
            <v>45159.231793981482</v>
          </cell>
        </row>
        <row r="29990">
          <cell r="A29990" t="str">
            <v>Data Analyst</v>
          </cell>
          <cell r="H29990">
            <v>44958.28638888889</v>
          </cell>
        </row>
        <row r="29991">
          <cell r="A29991" t="str">
            <v>Senior Data Scientist</v>
          </cell>
          <cell r="H29991">
            <v>44939.670011574082</v>
          </cell>
        </row>
        <row r="29992">
          <cell r="A29992" t="str">
            <v>Senior Data Analyst</v>
          </cell>
          <cell r="H29992">
            <v>45180.167303240742</v>
          </cell>
        </row>
        <row r="29993">
          <cell r="A29993" t="str">
            <v>Data Scientist</v>
          </cell>
          <cell r="H29993">
            <v>44929.982442129629</v>
          </cell>
        </row>
        <row r="29994">
          <cell r="A29994" t="str">
            <v>Data Analyst</v>
          </cell>
          <cell r="H29994">
            <v>45260.413368055553</v>
          </cell>
        </row>
        <row r="29995">
          <cell r="A29995" t="str">
            <v>Data Engineer</v>
          </cell>
          <cell r="H29995">
            <v>45060.674525462957</v>
          </cell>
        </row>
        <row r="29996">
          <cell r="A29996" t="str">
            <v>Senior Data Analyst</v>
          </cell>
          <cell r="H29996">
            <v>44961.390347222223</v>
          </cell>
        </row>
        <row r="29997">
          <cell r="A29997" t="str">
            <v>Senior Data Analyst</v>
          </cell>
          <cell r="H29997">
            <v>45264.693541666667</v>
          </cell>
        </row>
        <row r="29998">
          <cell r="A29998" t="str">
            <v>Data Analyst</v>
          </cell>
          <cell r="H29998">
            <v>45089.625011574077</v>
          </cell>
        </row>
        <row r="29999">
          <cell r="A29999" t="str">
            <v>Senior Data Engineer</v>
          </cell>
          <cell r="H29999">
            <v>45103.632372685177</v>
          </cell>
        </row>
        <row r="30000">
          <cell r="A30000" t="str">
            <v>Senior Data Engineer</v>
          </cell>
          <cell r="H30000">
            <v>45064.501435185193</v>
          </cell>
        </row>
        <row r="30001">
          <cell r="A30001" t="str">
            <v>Data Scientist</v>
          </cell>
          <cell r="H30001">
            <v>45107.92083333333</v>
          </cell>
        </row>
        <row r="30002">
          <cell r="A30002" t="str">
            <v>Data Engineer</v>
          </cell>
          <cell r="H30002">
            <v>45149.766527777778</v>
          </cell>
        </row>
        <row r="30003">
          <cell r="A30003" t="str">
            <v>Data Scientist</v>
          </cell>
          <cell r="H30003">
            <v>44984.585219907407</v>
          </cell>
        </row>
        <row r="30004">
          <cell r="A30004" t="str">
            <v>Data Scientist</v>
          </cell>
          <cell r="H30004">
            <v>45118.837268518517</v>
          </cell>
        </row>
        <row r="30005">
          <cell r="A30005" t="str">
            <v>Data Analyst</v>
          </cell>
          <cell r="H30005">
            <v>44992.094965277778</v>
          </cell>
        </row>
        <row r="30006">
          <cell r="A30006" t="str">
            <v>Data Scientist</v>
          </cell>
          <cell r="H30006">
            <v>45132.294444444437</v>
          </cell>
        </row>
        <row r="30007">
          <cell r="A30007" t="str">
            <v>Senior Data Analyst</v>
          </cell>
          <cell r="H30007">
            <v>45266.66777777778</v>
          </cell>
        </row>
        <row r="30008">
          <cell r="A30008" t="str">
            <v>Data Scientist</v>
          </cell>
          <cell r="H30008">
            <v>45079.718414351853</v>
          </cell>
        </row>
        <row r="30009">
          <cell r="A30009" t="str">
            <v>Data Analyst</v>
          </cell>
          <cell r="H30009">
            <v>45196.70894675926</v>
          </cell>
        </row>
        <row r="30010">
          <cell r="A30010" t="str">
            <v>Senior Data Scientist</v>
          </cell>
          <cell r="H30010">
            <v>45287.001469907409</v>
          </cell>
        </row>
        <row r="30011">
          <cell r="A30011" t="str">
            <v>Senior Data Analyst</v>
          </cell>
          <cell r="H30011">
            <v>45153.986817129633</v>
          </cell>
        </row>
        <row r="30012">
          <cell r="A30012" t="str">
            <v>Data Analyst</v>
          </cell>
          <cell r="H30012">
            <v>44931.458495370367</v>
          </cell>
        </row>
        <row r="30013">
          <cell r="A30013" t="str">
            <v>Senior Data Scientist</v>
          </cell>
          <cell r="H30013">
            <v>45247.835914351846</v>
          </cell>
        </row>
        <row r="30014">
          <cell r="A30014" t="str">
            <v>Data Analyst</v>
          </cell>
          <cell r="H30014">
            <v>45112.920624999999</v>
          </cell>
        </row>
        <row r="30015">
          <cell r="A30015" t="str">
            <v>Data Analyst</v>
          </cell>
          <cell r="H30015">
            <v>45272.678969907407</v>
          </cell>
        </row>
        <row r="30016">
          <cell r="A30016" t="str">
            <v>Data Scientist</v>
          </cell>
          <cell r="H30016">
            <v>45161.335532407407</v>
          </cell>
        </row>
        <row r="30017">
          <cell r="A30017" t="str">
            <v>Data Engineer</v>
          </cell>
          <cell r="H30017">
            <v>45190.711689814823</v>
          </cell>
        </row>
        <row r="30018">
          <cell r="A30018" t="str">
            <v>Data Scientist</v>
          </cell>
          <cell r="H30018">
            <v>45173.461134259262</v>
          </cell>
        </row>
        <row r="30019">
          <cell r="A30019" t="str">
            <v>Data Scientist</v>
          </cell>
          <cell r="H30019">
            <v>45071.418356481481</v>
          </cell>
        </row>
        <row r="30020">
          <cell r="A30020" t="str">
            <v>Data Analyst</v>
          </cell>
          <cell r="H30020">
            <v>44971.708738425928</v>
          </cell>
        </row>
        <row r="30021">
          <cell r="A30021" t="str">
            <v>Data Analyst</v>
          </cell>
          <cell r="H30021">
            <v>45187.986863425933</v>
          </cell>
        </row>
        <row r="30022">
          <cell r="A30022" t="str">
            <v>Data Analyst</v>
          </cell>
          <cell r="H30022">
            <v>44974.666875000003</v>
          </cell>
        </row>
        <row r="30023">
          <cell r="A30023" t="str">
            <v>Machine Learning Engineer</v>
          </cell>
          <cell r="H30023">
            <v>45282.679386574076</v>
          </cell>
        </row>
        <row r="30024">
          <cell r="A30024" t="str">
            <v>Data Scientist</v>
          </cell>
          <cell r="H30024">
            <v>45107.622928240737</v>
          </cell>
        </row>
        <row r="30025">
          <cell r="A30025" t="str">
            <v>Senior Data Scientist</v>
          </cell>
          <cell r="H30025">
            <v>45110.354571759257</v>
          </cell>
        </row>
        <row r="30026">
          <cell r="A30026" t="str">
            <v>Data Analyst</v>
          </cell>
          <cell r="H30026">
            <v>45024.708773148152</v>
          </cell>
        </row>
        <row r="30027">
          <cell r="A30027" t="str">
            <v>Senior Data Analyst</v>
          </cell>
          <cell r="H30027">
            <v>45091.751319444447</v>
          </cell>
        </row>
        <row r="30028">
          <cell r="A30028" t="str">
            <v>Data Analyst</v>
          </cell>
          <cell r="H30028">
            <v>45166.126516203702</v>
          </cell>
        </row>
        <row r="30029">
          <cell r="A30029" t="str">
            <v>Data Analyst</v>
          </cell>
          <cell r="H30029">
            <v>44992.627812500003</v>
          </cell>
        </row>
        <row r="30030">
          <cell r="A30030" t="str">
            <v>Data Analyst</v>
          </cell>
          <cell r="H30030">
            <v>44958.064201388886</v>
          </cell>
        </row>
        <row r="30031">
          <cell r="A30031" t="str">
            <v>Data Analyst</v>
          </cell>
          <cell r="H30031">
            <v>45279.70857638889</v>
          </cell>
        </row>
        <row r="30032">
          <cell r="A30032" t="str">
            <v>Data Scientist</v>
          </cell>
          <cell r="H30032">
            <v>45109.010717592602</v>
          </cell>
        </row>
        <row r="30033">
          <cell r="A30033" t="str">
            <v>Data Analyst</v>
          </cell>
          <cell r="H30033">
            <v>45201.209155092591</v>
          </cell>
        </row>
        <row r="30034">
          <cell r="A30034" t="str">
            <v>Senior Data Analyst</v>
          </cell>
          <cell r="H30034">
            <v>45112.293287037042</v>
          </cell>
        </row>
        <row r="30035">
          <cell r="A30035" t="str">
            <v>Data Analyst</v>
          </cell>
          <cell r="H30035">
            <v>45051.637615740743</v>
          </cell>
        </row>
        <row r="30036">
          <cell r="A30036" t="str">
            <v>Data Analyst</v>
          </cell>
          <cell r="H30036">
            <v>45091.918078703697</v>
          </cell>
        </row>
        <row r="30037">
          <cell r="A30037" t="str">
            <v>Data Analyst</v>
          </cell>
          <cell r="H30037">
            <v>45021.566099537027</v>
          </cell>
        </row>
        <row r="30038">
          <cell r="A30038" t="str">
            <v>Senior Data Engineer</v>
          </cell>
          <cell r="H30038">
            <v>45269.671909722223</v>
          </cell>
        </row>
        <row r="30039">
          <cell r="A30039" t="str">
            <v>Data Analyst</v>
          </cell>
          <cell r="H30039">
            <v>45175.334039351852</v>
          </cell>
        </row>
        <row r="30040">
          <cell r="A30040" t="str">
            <v>Data Engineer</v>
          </cell>
          <cell r="H30040">
            <v>45011.014050925929</v>
          </cell>
        </row>
        <row r="30041">
          <cell r="A30041" t="str">
            <v>Data Analyst</v>
          </cell>
          <cell r="H30041">
            <v>45000.104363425933</v>
          </cell>
        </row>
        <row r="30042">
          <cell r="A30042" t="str">
            <v>Data Scientist</v>
          </cell>
          <cell r="H30042">
            <v>45022.584745370368</v>
          </cell>
        </row>
        <row r="30043">
          <cell r="A30043" t="str">
            <v>Data Scientist</v>
          </cell>
          <cell r="H30043">
            <v>45030.334918981483</v>
          </cell>
        </row>
        <row r="30044">
          <cell r="A30044" t="str">
            <v>Data Scientist</v>
          </cell>
          <cell r="H30044">
            <v>45001.628564814811</v>
          </cell>
        </row>
        <row r="30045">
          <cell r="A30045" t="str">
            <v>Data Engineer</v>
          </cell>
          <cell r="H30045">
            <v>45180.304120370369</v>
          </cell>
        </row>
        <row r="30046">
          <cell r="A30046" t="str">
            <v>Data Analyst</v>
          </cell>
          <cell r="H30046">
            <v>44944.583472222221</v>
          </cell>
        </row>
        <row r="30047">
          <cell r="A30047" t="str">
            <v>Senior Data Scientist</v>
          </cell>
          <cell r="H30047">
            <v>45054.336111111108</v>
          </cell>
        </row>
        <row r="30048">
          <cell r="A30048" t="str">
            <v>Data Scientist</v>
          </cell>
          <cell r="H30048">
            <v>44984.334745370368</v>
          </cell>
        </row>
        <row r="30049">
          <cell r="A30049" t="str">
            <v>Data Analyst</v>
          </cell>
          <cell r="H30049">
            <v>45048.630578703713</v>
          </cell>
        </row>
        <row r="30050">
          <cell r="A30050" t="str">
            <v>Data Scientist</v>
          </cell>
          <cell r="H30050">
            <v>45170.555555555547</v>
          </cell>
        </row>
        <row r="30051">
          <cell r="A30051" t="str">
            <v>Data Analyst</v>
          </cell>
          <cell r="H30051">
            <v>45273.376030092593</v>
          </cell>
        </row>
        <row r="30052">
          <cell r="A30052" t="str">
            <v>Business Analyst</v>
          </cell>
          <cell r="H30052">
            <v>45175.292349537027</v>
          </cell>
        </row>
        <row r="30053">
          <cell r="A30053" t="str">
            <v>Data Analyst</v>
          </cell>
          <cell r="H30053">
            <v>44949.833784722221</v>
          </cell>
        </row>
        <row r="30054">
          <cell r="A30054" t="str">
            <v>Data Analyst</v>
          </cell>
          <cell r="H30054">
            <v>45151.583449074067</v>
          </cell>
        </row>
        <row r="30055">
          <cell r="A30055" t="str">
            <v>Business Analyst</v>
          </cell>
          <cell r="H30055">
            <v>45162.753506944442</v>
          </cell>
        </row>
        <row r="30056">
          <cell r="A30056" t="str">
            <v>Data Scientist</v>
          </cell>
          <cell r="H30056">
            <v>44929.982974537037</v>
          </cell>
        </row>
        <row r="30057">
          <cell r="A30057" t="str">
            <v>Data Engineer</v>
          </cell>
          <cell r="H30057">
            <v>44973.880972222221</v>
          </cell>
        </row>
        <row r="30058">
          <cell r="A30058" t="str">
            <v>Senior Data Scientist</v>
          </cell>
          <cell r="H30058">
            <v>44984.590277777781</v>
          </cell>
        </row>
        <row r="30059">
          <cell r="A30059" t="str">
            <v>Data Analyst</v>
          </cell>
          <cell r="H30059">
            <v>45016.253171296303</v>
          </cell>
        </row>
        <row r="30060">
          <cell r="A30060" t="str">
            <v>Data Analyst</v>
          </cell>
          <cell r="H30060">
            <v>45096.959074074082</v>
          </cell>
        </row>
        <row r="30061">
          <cell r="A30061" t="str">
            <v>Data Analyst</v>
          </cell>
          <cell r="H30061">
            <v>45097.626145833332</v>
          </cell>
        </row>
        <row r="30062">
          <cell r="A30062" t="str">
            <v>Senior Data Scientist</v>
          </cell>
          <cell r="H30062">
            <v>45197.544189814813</v>
          </cell>
        </row>
        <row r="30063">
          <cell r="A30063" t="str">
            <v>Data Analyst</v>
          </cell>
          <cell r="H30063">
            <v>45019.542407407411</v>
          </cell>
        </row>
        <row r="30064">
          <cell r="A30064" t="str">
            <v>Data Analyst</v>
          </cell>
          <cell r="H30064">
            <v>45133.750671296293</v>
          </cell>
        </row>
        <row r="30065">
          <cell r="A30065" t="str">
            <v>Senior Data Scientist</v>
          </cell>
          <cell r="H30065">
            <v>45157.021805555552</v>
          </cell>
        </row>
        <row r="30066">
          <cell r="A30066" t="str">
            <v>Data Scientist</v>
          </cell>
          <cell r="H30066">
            <v>45290.001250000001</v>
          </cell>
        </row>
        <row r="30067">
          <cell r="A30067" t="str">
            <v>Data Analyst</v>
          </cell>
          <cell r="H30067">
            <v>44929.856562499997</v>
          </cell>
        </row>
        <row r="30068">
          <cell r="A30068" t="str">
            <v>Data Analyst</v>
          </cell>
          <cell r="H30068">
            <v>45232.041886574072</v>
          </cell>
        </row>
        <row r="30069">
          <cell r="A30069" t="str">
            <v>Data Analyst</v>
          </cell>
          <cell r="H30069">
            <v>45100.305289351847</v>
          </cell>
        </row>
        <row r="30070">
          <cell r="A30070" t="str">
            <v>Data Analyst</v>
          </cell>
          <cell r="H30070">
            <v>45152.867361111108</v>
          </cell>
        </row>
        <row r="30071">
          <cell r="A30071" t="str">
            <v>Data Analyst</v>
          </cell>
          <cell r="H30071">
            <v>45007.712789351863</v>
          </cell>
        </row>
        <row r="30072">
          <cell r="A30072" t="str">
            <v>Data Analyst</v>
          </cell>
          <cell r="H30072">
            <v>45118.29178240741</v>
          </cell>
        </row>
        <row r="30073">
          <cell r="A30073" t="str">
            <v>Software Engineer</v>
          </cell>
          <cell r="H30073">
            <v>44968.514016203713</v>
          </cell>
        </row>
        <row r="30074">
          <cell r="A30074" t="str">
            <v>Data Engineer</v>
          </cell>
          <cell r="H30074">
            <v>45048.007280092592</v>
          </cell>
        </row>
        <row r="30075">
          <cell r="A30075" t="str">
            <v>Business Analyst</v>
          </cell>
          <cell r="H30075">
            <v>45219.376180555562</v>
          </cell>
        </row>
        <row r="30076">
          <cell r="A30076" t="str">
            <v>Data Analyst</v>
          </cell>
          <cell r="H30076">
            <v>44939.750162037039</v>
          </cell>
        </row>
        <row r="30077">
          <cell r="A30077" t="str">
            <v>Data Analyst</v>
          </cell>
          <cell r="H30077">
            <v>45245.875405092593</v>
          </cell>
        </row>
        <row r="30078">
          <cell r="A30078" t="str">
            <v>Senior Data Analyst</v>
          </cell>
          <cell r="H30078">
            <v>44950.166608796288</v>
          </cell>
        </row>
        <row r="30079">
          <cell r="A30079" t="str">
            <v>Senior Data Scientist</v>
          </cell>
          <cell r="H30079">
            <v>45051.347962962973</v>
          </cell>
        </row>
        <row r="30080">
          <cell r="A30080" t="str">
            <v>Data Analyst</v>
          </cell>
          <cell r="H30080">
            <v>45191.668425925927</v>
          </cell>
        </row>
        <row r="30081">
          <cell r="A30081" t="str">
            <v>Senior Data Scientist</v>
          </cell>
          <cell r="H30081">
            <v>45020.669548611113</v>
          </cell>
        </row>
        <row r="30082">
          <cell r="A30082" t="str">
            <v>Senior Data Analyst</v>
          </cell>
          <cell r="H30082">
            <v>45201.834710648152</v>
          </cell>
        </row>
        <row r="30083">
          <cell r="A30083" t="str">
            <v>Data Scientist</v>
          </cell>
          <cell r="H30083">
            <v>45147.80395833333</v>
          </cell>
        </row>
        <row r="30084">
          <cell r="A30084" t="str">
            <v>Business Analyst</v>
          </cell>
          <cell r="H30084">
            <v>45091.764374999999</v>
          </cell>
        </row>
        <row r="30085">
          <cell r="A30085" t="str">
            <v>Senior Data Analyst</v>
          </cell>
          <cell r="H30085">
            <v>45159.833912037036</v>
          </cell>
        </row>
        <row r="30086">
          <cell r="A30086" t="str">
            <v>Data Scientist</v>
          </cell>
          <cell r="H30086">
            <v>44948.292372685188</v>
          </cell>
        </row>
        <row r="30087">
          <cell r="A30087" t="str">
            <v>Senior Data Analyst</v>
          </cell>
          <cell r="H30087">
            <v>45107.543275462973</v>
          </cell>
        </row>
        <row r="30088">
          <cell r="A30088" t="str">
            <v>Data Scientist</v>
          </cell>
          <cell r="H30088">
            <v>45009.379340277781</v>
          </cell>
        </row>
        <row r="30089">
          <cell r="A30089" t="str">
            <v>Data Scientist</v>
          </cell>
          <cell r="H30089">
            <v>45035.420578703714</v>
          </cell>
        </row>
        <row r="30090">
          <cell r="A30090" t="str">
            <v>Data Scientist</v>
          </cell>
          <cell r="H30090">
            <v>45168.353425925918</v>
          </cell>
        </row>
        <row r="30091">
          <cell r="A30091" t="str">
            <v>Software Engineer</v>
          </cell>
          <cell r="H30091">
            <v>45261.017731481479</v>
          </cell>
        </row>
        <row r="30092">
          <cell r="A30092" t="str">
            <v>Data Scientist</v>
          </cell>
          <cell r="H30092">
            <v>45099.836168981477</v>
          </cell>
        </row>
        <row r="30093">
          <cell r="A30093" t="str">
            <v>Senior Data Scientist</v>
          </cell>
          <cell r="H30093">
            <v>45191.419710648152</v>
          </cell>
        </row>
        <row r="30094">
          <cell r="A30094" t="str">
            <v>Senior Data Analyst</v>
          </cell>
          <cell r="H30094">
            <v>45120.437800925924</v>
          </cell>
        </row>
        <row r="30095">
          <cell r="A30095" t="str">
            <v>Data Scientist</v>
          </cell>
          <cell r="H30095">
            <v>44994.043194444443</v>
          </cell>
        </row>
        <row r="30096">
          <cell r="A30096" t="str">
            <v>Data Analyst</v>
          </cell>
          <cell r="H30096">
            <v>45238.806655092587</v>
          </cell>
        </row>
        <row r="30097">
          <cell r="A30097" t="str">
            <v>Data Analyst</v>
          </cell>
          <cell r="H30097">
            <v>45156.375185185178</v>
          </cell>
        </row>
        <row r="30098">
          <cell r="A30098" t="str">
            <v>Data Engineer</v>
          </cell>
          <cell r="H30098">
            <v>45168.428437499999</v>
          </cell>
        </row>
        <row r="30099">
          <cell r="A30099" t="str">
            <v>Data Analyst</v>
          </cell>
          <cell r="H30099">
            <v>45023.280995370369</v>
          </cell>
        </row>
        <row r="30100">
          <cell r="A30100" t="str">
            <v>Data Engineer</v>
          </cell>
          <cell r="H30100">
            <v>45006.65934027778</v>
          </cell>
        </row>
        <row r="30101">
          <cell r="A30101" t="str">
            <v>Data Scientist</v>
          </cell>
          <cell r="H30101">
            <v>45005.420694444438</v>
          </cell>
        </row>
        <row r="30102">
          <cell r="A30102" t="str">
            <v>Business Analyst</v>
          </cell>
          <cell r="H30102">
            <v>45220.751168981478</v>
          </cell>
        </row>
        <row r="30103">
          <cell r="A30103" t="str">
            <v>Data Analyst</v>
          </cell>
          <cell r="H30103">
            <v>45044.789131944453</v>
          </cell>
        </row>
        <row r="30104">
          <cell r="A30104" t="str">
            <v>Data Analyst</v>
          </cell>
          <cell r="H30104">
            <v>45287.167094907411</v>
          </cell>
        </row>
        <row r="30105">
          <cell r="A30105" t="str">
            <v>Senior Data Scientist</v>
          </cell>
          <cell r="H30105">
            <v>45228.6015162037</v>
          </cell>
        </row>
        <row r="30106">
          <cell r="A30106" t="str">
            <v>Data Scientist</v>
          </cell>
          <cell r="H30106">
            <v>45289.335092592592</v>
          </cell>
        </row>
        <row r="30107">
          <cell r="A30107" t="str">
            <v>Data Analyst</v>
          </cell>
          <cell r="H30107">
            <v>45239.630023148151</v>
          </cell>
        </row>
        <row r="30108">
          <cell r="A30108" t="str">
            <v>Data Scientist</v>
          </cell>
          <cell r="H30108">
            <v>45054.754861111112</v>
          </cell>
        </row>
        <row r="30109">
          <cell r="A30109" t="str">
            <v>Senior Data Scientist</v>
          </cell>
          <cell r="H30109">
            <v>45075.984456018523</v>
          </cell>
        </row>
        <row r="30110">
          <cell r="A30110" t="str">
            <v>Senior Data Analyst</v>
          </cell>
          <cell r="H30110">
            <v>44955.001840277779</v>
          </cell>
        </row>
        <row r="30111">
          <cell r="A30111" t="str">
            <v>Data Analyst</v>
          </cell>
          <cell r="H30111">
            <v>45241.967418981483</v>
          </cell>
        </row>
        <row r="30112">
          <cell r="A30112" t="str">
            <v>Data Analyst</v>
          </cell>
          <cell r="H30112">
            <v>45097.625347222223</v>
          </cell>
        </row>
        <row r="30113">
          <cell r="A30113" t="str">
            <v>Data Analyst</v>
          </cell>
          <cell r="H30113">
            <v>44939.972384259258</v>
          </cell>
        </row>
        <row r="30114">
          <cell r="A30114" t="str">
            <v>Data Analyst</v>
          </cell>
          <cell r="H30114">
            <v>45049.458634259259</v>
          </cell>
        </row>
        <row r="30115">
          <cell r="A30115" t="str">
            <v>Senior Data Analyst</v>
          </cell>
          <cell r="H30115">
            <v>44966.003287037027</v>
          </cell>
        </row>
        <row r="30116">
          <cell r="A30116" t="str">
            <v>Data Engineer</v>
          </cell>
          <cell r="H30116">
            <v>45057.681250000001</v>
          </cell>
        </row>
        <row r="30117">
          <cell r="A30117" t="str">
            <v>Software Engineer</v>
          </cell>
          <cell r="H30117">
            <v>45267.855243055557</v>
          </cell>
        </row>
        <row r="30118">
          <cell r="A30118" t="str">
            <v>Data Analyst</v>
          </cell>
          <cell r="H30118">
            <v>45180.79278935185</v>
          </cell>
        </row>
        <row r="30119">
          <cell r="A30119" t="str">
            <v>Senior Data Scientist</v>
          </cell>
          <cell r="H30119">
            <v>44973.878333333327</v>
          </cell>
        </row>
        <row r="30120">
          <cell r="A30120" t="str">
            <v>Data Analyst</v>
          </cell>
          <cell r="H30120">
            <v>44998.834652777783</v>
          </cell>
        </row>
        <row r="30121">
          <cell r="A30121" t="str">
            <v>Senior Data Scientist</v>
          </cell>
          <cell r="H30121">
            <v>45124.337199074071</v>
          </cell>
        </row>
        <row r="30122">
          <cell r="A30122" t="str">
            <v>Data Scientist</v>
          </cell>
          <cell r="H30122">
            <v>45195.569143518522</v>
          </cell>
        </row>
        <row r="30123">
          <cell r="A30123" t="str">
            <v>Senior Data Engineer</v>
          </cell>
          <cell r="H30123">
            <v>44964.427523148152</v>
          </cell>
        </row>
        <row r="30124">
          <cell r="A30124" t="str">
            <v>Senior Data Analyst</v>
          </cell>
          <cell r="H30124">
            <v>44929.979305555556</v>
          </cell>
        </row>
        <row r="30125">
          <cell r="A30125" t="str">
            <v>Business Analyst</v>
          </cell>
          <cell r="H30125">
            <v>45063.673946759263</v>
          </cell>
        </row>
        <row r="30126">
          <cell r="A30126" t="str">
            <v>Data Analyst</v>
          </cell>
          <cell r="H30126">
            <v>45216.916875000003</v>
          </cell>
        </row>
        <row r="30127">
          <cell r="A30127" t="str">
            <v>Data Scientist</v>
          </cell>
          <cell r="H30127">
            <v>45154.510497685187</v>
          </cell>
        </row>
        <row r="30128">
          <cell r="A30128" t="str">
            <v>Data Analyst</v>
          </cell>
          <cell r="H30128">
            <v>45117.751157407409</v>
          </cell>
        </row>
        <row r="30129">
          <cell r="A30129" t="str">
            <v>Data Scientist</v>
          </cell>
          <cell r="H30129">
            <v>45146.877256944441</v>
          </cell>
        </row>
        <row r="30130">
          <cell r="A30130" t="str">
            <v>Data Analyst</v>
          </cell>
          <cell r="H30130">
            <v>44995.793599537043</v>
          </cell>
        </row>
        <row r="30131">
          <cell r="A30131" t="str">
            <v>Data Scientist</v>
          </cell>
          <cell r="H30131">
            <v>45214.251562500001</v>
          </cell>
        </row>
        <row r="30132">
          <cell r="A30132" t="str">
            <v>Senior Data Scientist</v>
          </cell>
          <cell r="H30132">
            <v>45085.183437500003</v>
          </cell>
        </row>
        <row r="30133">
          <cell r="A30133" t="str">
            <v>Data Analyst</v>
          </cell>
          <cell r="H30133">
            <v>45156.250069444453</v>
          </cell>
        </row>
        <row r="30134">
          <cell r="A30134" t="str">
            <v>Data Engineer</v>
          </cell>
          <cell r="H30134">
            <v>45106.774953703702</v>
          </cell>
        </row>
        <row r="30135">
          <cell r="A30135" t="str">
            <v>Data Analyst</v>
          </cell>
          <cell r="H30135">
            <v>45009.000949074078</v>
          </cell>
        </row>
        <row r="30136">
          <cell r="A30136" t="str">
            <v>Data Analyst</v>
          </cell>
          <cell r="H30136">
            <v>45140.835150462961</v>
          </cell>
        </row>
        <row r="30137">
          <cell r="A30137" t="str">
            <v>Data Analyst</v>
          </cell>
          <cell r="H30137">
            <v>45072.749930555547</v>
          </cell>
        </row>
        <row r="30138">
          <cell r="A30138" t="str">
            <v>Business Analyst</v>
          </cell>
          <cell r="H30138">
            <v>45176.626087962963</v>
          </cell>
        </row>
        <row r="30139">
          <cell r="A30139" t="str">
            <v>Data Analyst</v>
          </cell>
          <cell r="H30139">
            <v>45021.439930555563</v>
          </cell>
        </row>
        <row r="30140">
          <cell r="A30140" t="str">
            <v>Data Analyst</v>
          </cell>
          <cell r="H30140">
            <v>45055.795335648138</v>
          </cell>
        </row>
        <row r="30141">
          <cell r="A30141" t="str">
            <v>Senior Data Scientist</v>
          </cell>
          <cell r="H30141">
            <v>45191.336435185192</v>
          </cell>
        </row>
        <row r="30142">
          <cell r="A30142" t="str">
            <v>Data Analyst</v>
          </cell>
          <cell r="H30142">
            <v>45032.847094907411</v>
          </cell>
        </row>
        <row r="30143">
          <cell r="A30143" t="str">
            <v>Data Analyst</v>
          </cell>
          <cell r="H30143">
            <v>45126.791851851849</v>
          </cell>
        </row>
        <row r="30144">
          <cell r="A30144" t="str">
            <v>Data Analyst</v>
          </cell>
          <cell r="H30144">
            <v>45191.041759259257</v>
          </cell>
        </row>
        <row r="30145">
          <cell r="A30145" t="str">
            <v>Software Engineer</v>
          </cell>
          <cell r="H30145">
            <v>44973.482534722221</v>
          </cell>
        </row>
        <row r="30146">
          <cell r="A30146" t="str">
            <v>Data Engineer</v>
          </cell>
          <cell r="H30146">
            <v>45034.003738425927</v>
          </cell>
        </row>
        <row r="30147">
          <cell r="A30147" t="str">
            <v>Senior Data Engineer</v>
          </cell>
          <cell r="H30147">
            <v>44961.462048611109</v>
          </cell>
        </row>
        <row r="30148">
          <cell r="A30148" t="str">
            <v>Data Scientist</v>
          </cell>
          <cell r="H30148">
            <v>45153.752534722233</v>
          </cell>
        </row>
        <row r="30149">
          <cell r="A30149" t="str">
            <v>Data Scientist</v>
          </cell>
          <cell r="H30149">
            <v>45174.79246527778</v>
          </cell>
        </row>
        <row r="30150">
          <cell r="A30150" t="str">
            <v>Data Scientist</v>
          </cell>
          <cell r="H30150">
            <v>45133.543738425928</v>
          </cell>
        </row>
        <row r="30151">
          <cell r="A30151" t="str">
            <v>Data Scientist</v>
          </cell>
          <cell r="H30151">
            <v>45178.251944444448</v>
          </cell>
        </row>
        <row r="30152">
          <cell r="A30152" t="str">
            <v>Data Analyst</v>
          </cell>
          <cell r="H30152">
            <v>45028.833715277768</v>
          </cell>
        </row>
        <row r="30153">
          <cell r="A30153" t="str">
            <v>Data Analyst</v>
          </cell>
          <cell r="H30153">
            <v>44930.835347222222</v>
          </cell>
        </row>
        <row r="30154">
          <cell r="A30154" t="str">
            <v>Data Analyst</v>
          </cell>
          <cell r="H30154">
            <v>45107.000798611109</v>
          </cell>
        </row>
        <row r="30155">
          <cell r="A30155" t="str">
            <v>Data Analyst</v>
          </cell>
          <cell r="H30155">
            <v>45146.792604166672</v>
          </cell>
        </row>
        <row r="30156">
          <cell r="A30156" t="str">
            <v>Data Analyst</v>
          </cell>
          <cell r="H30156">
            <v>45251.778090277781</v>
          </cell>
        </row>
        <row r="30157">
          <cell r="A30157" t="str">
            <v>Data Analyst</v>
          </cell>
          <cell r="H30157">
            <v>45047.876168981478</v>
          </cell>
        </row>
        <row r="30158">
          <cell r="A30158" t="str">
            <v>Data Analyst</v>
          </cell>
          <cell r="H30158">
            <v>45153.833807870367</v>
          </cell>
        </row>
        <row r="30159">
          <cell r="A30159" t="str">
            <v>Data Engineer</v>
          </cell>
          <cell r="H30159">
            <v>45079.87568287037</v>
          </cell>
        </row>
        <row r="30160">
          <cell r="A30160" t="str">
            <v>Data Analyst</v>
          </cell>
          <cell r="H30160">
            <v>45041.792326388888</v>
          </cell>
        </row>
        <row r="30161">
          <cell r="A30161" t="str">
            <v>Senior Data Analyst</v>
          </cell>
          <cell r="H30161">
            <v>45141.460196759261</v>
          </cell>
        </row>
        <row r="30162">
          <cell r="A30162" t="str">
            <v>Data Scientist</v>
          </cell>
          <cell r="H30162">
            <v>44956.195879629631</v>
          </cell>
        </row>
        <row r="30163">
          <cell r="A30163" t="str">
            <v>Data Scientist</v>
          </cell>
          <cell r="H30163">
            <v>45080.093414351853</v>
          </cell>
        </row>
        <row r="30164">
          <cell r="A30164" t="str">
            <v>Data Scientist</v>
          </cell>
          <cell r="H30164">
            <v>45248.668067129627</v>
          </cell>
        </row>
        <row r="30165">
          <cell r="A30165" t="str">
            <v>Data Analyst</v>
          </cell>
          <cell r="H30165">
            <v>45062.26703703704</v>
          </cell>
        </row>
        <row r="30166">
          <cell r="A30166" t="str">
            <v>Data Scientist</v>
          </cell>
          <cell r="H30166">
            <v>44928.617071759261</v>
          </cell>
        </row>
        <row r="30167">
          <cell r="A30167" t="str">
            <v>Senior Data Analyst</v>
          </cell>
          <cell r="H30167">
            <v>45049.916886574072</v>
          </cell>
        </row>
        <row r="30168">
          <cell r="A30168" t="str">
            <v>Data Analyst</v>
          </cell>
          <cell r="H30168">
            <v>45097.2500462963</v>
          </cell>
        </row>
        <row r="30169">
          <cell r="A30169" t="str">
            <v>Business Analyst</v>
          </cell>
          <cell r="H30169">
            <v>45274.959108796298</v>
          </cell>
        </row>
        <row r="30170">
          <cell r="A30170" t="str">
            <v>Data Analyst</v>
          </cell>
          <cell r="H30170">
            <v>45099.625520833331</v>
          </cell>
        </row>
        <row r="30171">
          <cell r="A30171" t="str">
            <v>Data Analyst</v>
          </cell>
          <cell r="H30171">
            <v>45071.500428240739</v>
          </cell>
        </row>
        <row r="30172">
          <cell r="A30172" t="str">
            <v>Data Analyst</v>
          </cell>
          <cell r="H30172">
            <v>45103.875347222223</v>
          </cell>
        </row>
        <row r="30173">
          <cell r="A30173" t="str">
            <v>Data Analyst</v>
          </cell>
          <cell r="H30173">
            <v>45034.363680555558</v>
          </cell>
        </row>
        <row r="30174">
          <cell r="A30174" t="str">
            <v>Data Analyst</v>
          </cell>
          <cell r="H30174">
            <v>44957.250092592592</v>
          </cell>
        </row>
        <row r="30175">
          <cell r="A30175" t="str">
            <v>Business Analyst</v>
          </cell>
          <cell r="H30175">
            <v>45146.54315972222</v>
          </cell>
        </row>
        <row r="30176">
          <cell r="A30176" t="str">
            <v>Data Engineer</v>
          </cell>
          <cell r="H30176">
            <v>45192.72457175926</v>
          </cell>
        </row>
        <row r="30177">
          <cell r="A30177" t="str">
            <v>Data Scientist</v>
          </cell>
          <cell r="H30177">
            <v>45214.252384259264</v>
          </cell>
        </row>
        <row r="30178">
          <cell r="A30178" t="str">
            <v>Data Scientist</v>
          </cell>
          <cell r="H30178">
            <v>45234.412974537037</v>
          </cell>
        </row>
        <row r="30179">
          <cell r="A30179" t="str">
            <v>Data Analyst</v>
          </cell>
          <cell r="H30179">
            <v>45179.56454861111</v>
          </cell>
        </row>
        <row r="30180">
          <cell r="A30180" t="str">
            <v>Senior Data Analyst</v>
          </cell>
          <cell r="H30180">
            <v>45125.471643518518</v>
          </cell>
        </row>
        <row r="30181">
          <cell r="A30181" t="str">
            <v>Data Analyst</v>
          </cell>
          <cell r="H30181">
            <v>44936.083611111113</v>
          </cell>
        </row>
        <row r="30182">
          <cell r="A30182" t="str">
            <v>Data Analyst</v>
          </cell>
          <cell r="H30182">
            <v>45035.718275462961</v>
          </cell>
        </row>
        <row r="30183">
          <cell r="A30183" t="str">
            <v>Senior Data Analyst</v>
          </cell>
          <cell r="H30183">
            <v>45153.291666666657</v>
          </cell>
        </row>
        <row r="30184">
          <cell r="A30184" t="str">
            <v>Data Scientist</v>
          </cell>
          <cell r="H30184">
            <v>45043.627372685187</v>
          </cell>
        </row>
        <row r="30185">
          <cell r="A30185" t="str">
            <v>Data Analyst</v>
          </cell>
          <cell r="H30185">
            <v>44946.625879629632</v>
          </cell>
        </row>
        <row r="30186">
          <cell r="A30186" t="str">
            <v>Data Analyst</v>
          </cell>
          <cell r="H30186">
            <v>45009.272210648152</v>
          </cell>
        </row>
        <row r="30187">
          <cell r="A30187" t="str">
            <v>Senior Data Scientist</v>
          </cell>
          <cell r="H30187">
            <v>45203.502210648148</v>
          </cell>
        </row>
        <row r="30188">
          <cell r="A30188" t="str">
            <v>Data Engineer</v>
          </cell>
          <cell r="H30188">
            <v>45105.333379629628</v>
          </cell>
        </row>
        <row r="30189">
          <cell r="A30189" t="str">
            <v>Data Scientist</v>
          </cell>
          <cell r="H30189">
            <v>45213.002326388887</v>
          </cell>
        </row>
        <row r="30190">
          <cell r="A30190" t="str">
            <v>Data Analyst</v>
          </cell>
          <cell r="H30190">
            <v>45278.542314814818</v>
          </cell>
        </row>
        <row r="30191">
          <cell r="A30191" t="str">
            <v>Senior Data Analyst</v>
          </cell>
          <cell r="H30191">
            <v>45086.752627314818</v>
          </cell>
        </row>
        <row r="30192">
          <cell r="A30192" t="str">
            <v>Data Analyst</v>
          </cell>
          <cell r="H30192">
            <v>44983.042407407411</v>
          </cell>
        </row>
        <row r="30193">
          <cell r="A30193" t="str">
            <v>Software Engineer</v>
          </cell>
          <cell r="H30193">
            <v>45118.385729166657</v>
          </cell>
        </row>
        <row r="30194">
          <cell r="A30194" t="str">
            <v>Data Analyst</v>
          </cell>
          <cell r="H30194">
            <v>45239.524664351848</v>
          </cell>
        </row>
        <row r="30195">
          <cell r="A30195" t="str">
            <v>Data Analyst</v>
          </cell>
          <cell r="H30195">
            <v>45169.667164351849</v>
          </cell>
        </row>
        <row r="30196">
          <cell r="A30196" t="str">
            <v>Data Scientist</v>
          </cell>
          <cell r="H30196">
            <v>45097.293379629627</v>
          </cell>
        </row>
        <row r="30197">
          <cell r="A30197" t="str">
            <v>Business Analyst</v>
          </cell>
          <cell r="H30197">
            <v>45204.737592592603</v>
          </cell>
        </row>
        <row r="30198">
          <cell r="A30198" t="str">
            <v>Business Analyst</v>
          </cell>
          <cell r="H30198">
            <v>45258.56827546296</v>
          </cell>
        </row>
        <row r="30199">
          <cell r="A30199" t="str">
            <v>Data Analyst</v>
          </cell>
          <cell r="H30199">
            <v>45248.375868055547</v>
          </cell>
        </row>
        <row r="30200">
          <cell r="A30200" t="str">
            <v>Data Analyst</v>
          </cell>
          <cell r="H30200">
            <v>45225.667962962973</v>
          </cell>
        </row>
        <row r="30201">
          <cell r="A30201" t="str">
            <v>Data Analyst</v>
          </cell>
          <cell r="H30201">
            <v>45013.643379629633</v>
          </cell>
        </row>
        <row r="30202">
          <cell r="A30202" t="str">
            <v>Data Scientist</v>
          </cell>
          <cell r="H30202">
            <v>45283.714629629627</v>
          </cell>
        </row>
        <row r="30203">
          <cell r="A30203" t="str">
            <v>Data Analyst</v>
          </cell>
          <cell r="H30203">
            <v>45093.250023148154</v>
          </cell>
        </row>
        <row r="30204">
          <cell r="A30204" t="str">
            <v>Data Scientist</v>
          </cell>
          <cell r="H30204">
            <v>45009.671898148154</v>
          </cell>
        </row>
        <row r="30205">
          <cell r="A30205" t="str">
            <v>Cloud Engineer</v>
          </cell>
          <cell r="H30205">
            <v>44972.503819444442</v>
          </cell>
        </row>
        <row r="30206">
          <cell r="A30206" t="str">
            <v>Data Scientist</v>
          </cell>
          <cell r="H30206">
            <v>45057.65216435185</v>
          </cell>
        </row>
        <row r="30207">
          <cell r="A30207" t="str">
            <v>Data Scientist</v>
          </cell>
          <cell r="H30207">
            <v>45159.253784722219</v>
          </cell>
        </row>
        <row r="30208">
          <cell r="A30208" t="str">
            <v>Senior Data Analyst</v>
          </cell>
          <cell r="H30208">
            <v>45085.375671296293</v>
          </cell>
        </row>
        <row r="30209">
          <cell r="A30209" t="str">
            <v>Data Scientist</v>
          </cell>
          <cell r="H30209">
            <v>45048.294432870367</v>
          </cell>
        </row>
        <row r="30210">
          <cell r="A30210" t="str">
            <v>Senior Data Scientist</v>
          </cell>
          <cell r="H30210">
            <v>45116.543275462973</v>
          </cell>
        </row>
        <row r="30211">
          <cell r="A30211" t="str">
            <v>Data Scientist</v>
          </cell>
          <cell r="H30211">
            <v>45184.668217592603</v>
          </cell>
        </row>
        <row r="30212">
          <cell r="A30212" t="str">
            <v>Senior Data Analyst</v>
          </cell>
          <cell r="H30212">
            <v>45177.98636574074</v>
          </cell>
        </row>
        <row r="30213">
          <cell r="A30213" t="str">
            <v>Data Analyst</v>
          </cell>
          <cell r="H30213">
            <v>44999.710520833331</v>
          </cell>
        </row>
        <row r="30214">
          <cell r="A30214" t="str">
            <v>Business Analyst</v>
          </cell>
          <cell r="H30214">
            <v>45264.29310185185</v>
          </cell>
        </row>
        <row r="30215">
          <cell r="A30215" t="str">
            <v>Senior Data Analyst</v>
          </cell>
          <cell r="H30215">
            <v>44952.47074074074</v>
          </cell>
        </row>
        <row r="30216">
          <cell r="A30216" t="str">
            <v>Senior Data Scientist</v>
          </cell>
          <cell r="H30216">
            <v>45079.003611111111</v>
          </cell>
        </row>
        <row r="30217">
          <cell r="A30217" t="str">
            <v>Data Scientist</v>
          </cell>
          <cell r="H30217">
            <v>45116.332291666673</v>
          </cell>
        </row>
        <row r="30218">
          <cell r="A30218" t="str">
            <v>Data Analyst</v>
          </cell>
          <cell r="H30218">
            <v>44940.458333333343</v>
          </cell>
        </row>
        <row r="30219">
          <cell r="A30219" t="str">
            <v>Data Analyst</v>
          </cell>
          <cell r="H30219">
            <v>45070.876423611109</v>
          </cell>
        </row>
        <row r="30220">
          <cell r="A30220" t="str">
            <v>Data Analyst</v>
          </cell>
          <cell r="H30220">
            <v>44950.959097222221</v>
          </cell>
        </row>
        <row r="30221">
          <cell r="A30221" t="str">
            <v>Data Scientist</v>
          </cell>
          <cell r="H30221">
            <v>44928.584953703707</v>
          </cell>
        </row>
        <row r="30222">
          <cell r="A30222" t="str">
            <v>Data Analyst</v>
          </cell>
          <cell r="H30222">
            <v>45202.667314814818</v>
          </cell>
        </row>
        <row r="30223">
          <cell r="A30223" t="str">
            <v>Senior Data Engineer</v>
          </cell>
          <cell r="H30223">
            <v>44995.967951388891</v>
          </cell>
        </row>
        <row r="30224">
          <cell r="A30224" t="str">
            <v>Data Analyst</v>
          </cell>
          <cell r="H30224">
            <v>45097.334710648152</v>
          </cell>
        </row>
        <row r="30225">
          <cell r="A30225" t="str">
            <v>Senior Data Scientist</v>
          </cell>
          <cell r="H30225">
            <v>45232.501875000002</v>
          </cell>
        </row>
        <row r="30226">
          <cell r="A30226" t="str">
            <v>Data Analyst</v>
          </cell>
          <cell r="H30226">
            <v>45049.583449074067</v>
          </cell>
        </row>
        <row r="30227">
          <cell r="A30227" t="str">
            <v>Data Scientist</v>
          </cell>
          <cell r="H30227">
            <v>45283.126666666663</v>
          </cell>
        </row>
        <row r="30228">
          <cell r="A30228" t="str">
            <v>Data Analyst</v>
          </cell>
          <cell r="H30228">
            <v>44943.425173611111</v>
          </cell>
        </row>
        <row r="30229">
          <cell r="A30229" t="str">
            <v>Data Engineer</v>
          </cell>
          <cell r="H30229">
            <v>45121.626539351862</v>
          </cell>
        </row>
        <row r="30230">
          <cell r="A30230" t="str">
            <v>Data Scientist</v>
          </cell>
          <cell r="H30230">
            <v>44928.918275462973</v>
          </cell>
        </row>
        <row r="30231">
          <cell r="A30231" t="str">
            <v>Data Analyst</v>
          </cell>
          <cell r="H30231">
            <v>45145.333368055559</v>
          </cell>
        </row>
        <row r="30232">
          <cell r="A30232" t="str">
            <v>Data Scientist</v>
          </cell>
          <cell r="H30232">
            <v>45279.711168981477</v>
          </cell>
        </row>
        <row r="30233">
          <cell r="A30233" t="str">
            <v>Data Analyst</v>
          </cell>
          <cell r="H30233">
            <v>45200.083634259259</v>
          </cell>
        </row>
        <row r="30234">
          <cell r="A30234" t="str">
            <v>Data Analyst</v>
          </cell>
          <cell r="H30234">
            <v>45117.916898148149</v>
          </cell>
        </row>
        <row r="30235">
          <cell r="A30235" t="str">
            <v>Data Analyst</v>
          </cell>
          <cell r="H30235">
            <v>45005.626574074071</v>
          </cell>
        </row>
        <row r="30236">
          <cell r="A30236" t="str">
            <v>Data Scientist</v>
          </cell>
          <cell r="H30236">
            <v>45232.668564814812</v>
          </cell>
        </row>
        <row r="30237">
          <cell r="A30237" t="str">
            <v>Data Analyst</v>
          </cell>
          <cell r="H30237">
            <v>45140.585150462961</v>
          </cell>
        </row>
        <row r="30238">
          <cell r="A30238" t="str">
            <v>Senior Data Engineer</v>
          </cell>
          <cell r="H30238">
            <v>45127.019837962973</v>
          </cell>
        </row>
        <row r="30239">
          <cell r="A30239" t="str">
            <v>Data Scientist</v>
          </cell>
          <cell r="H30239">
            <v>45211.12740740741</v>
          </cell>
        </row>
        <row r="30240">
          <cell r="A30240" t="str">
            <v>Data Analyst</v>
          </cell>
          <cell r="H30240">
            <v>45058.334328703713</v>
          </cell>
        </row>
        <row r="30241">
          <cell r="A30241" t="str">
            <v>Senior Data Scientist</v>
          </cell>
          <cell r="H30241">
            <v>45250.79310185185</v>
          </cell>
        </row>
        <row r="30242">
          <cell r="A30242" t="str">
            <v>Data Engineer</v>
          </cell>
          <cell r="H30242">
            <v>44938.614351851851</v>
          </cell>
        </row>
        <row r="30243">
          <cell r="A30243" t="str">
            <v>Data Scientist</v>
          </cell>
          <cell r="H30243">
            <v>44929.982094907413</v>
          </cell>
        </row>
        <row r="30244">
          <cell r="A30244" t="str">
            <v>Data Analyst</v>
          </cell>
          <cell r="H30244">
            <v>45077.083923611113</v>
          </cell>
        </row>
        <row r="30245">
          <cell r="A30245" t="str">
            <v>Data Analyst</v>
          </cell>
          <cell r="H30245">
            <v>45128.919085648151</v>
          </cell>
        </row>
        <row r="30246">
          <cell r="A30246" t="str">
            <v>Data Scientist</v>
          </cell>
          <cell r="H30246">
            <v>45030.627152777779</v>
          </cell>
        </row>
        <row r="30247">
          <cell r="A30247" t="str">
            <v>Data Analyst</v>
          </cell>
          <cell r="H30247">
            <v>45169.000173611108</v>
          </cell>
        </row>
        <row r="30248">
          <cell r="A30248" t="str">
            <v>Data Analyst</v>
          </cell>
          <cell r="H30248">
            <v>45212.833912037036</v>
          </cell>
        </row>
        <row r="30249">
          <cell r="A30249" t="str">
            <v>Data Analyst</v>
          </cell>
          <cell r="H30249">
            <v>44942.789340277777</v>
          </cell>
        </row>
        <row r="30250">
          <cell r="A30250" t="str">
            <v>Data Engineer</v>
          </cell>
          <cell r="H30250">
            <v>45257.709074074082</v>
          </cell>
        </row>
        <row r="30251">
          <cell r="A30251" t="str">
            <v>Data Analyst</v>
          </cell>
          <cell r="H30251">
            <v>44946.750879629632</v>
          </cell>
        </row>
        <row r="30252">
          <cell r="A30252" t="str">
            <v>Data Analyst</v>
          </cell>
          <cell r="H30252">
            <v>45118.961886574078</v>
          </cell>
        </row>
        <row r="30253">
          <cell r="A30253" t="str">
            <v>Data Analyst</v>
          </cell>
          <cell r="H30253">
            <v>44994.708368055559</v>
          </cell>
        </row>
        <row r="30254">
          <cell r="A30254" t="str">
            <v>Data Scientist</v>
          </cell>
          <cell r="H30254">
            <v>45117.458449074067</v>
          </cell>
        </row>
        <row r="30255">
          <cell r="A30255" t="str">
            <v>Data Analyst</v>
          </cell>
          <cell r="H30255">
            <v>44935.792094907411</v>
          </cell>
        </row>
        <row r="30256">
          <cell r="A30256" t="str">
            <v>Senior Data Scientist</v>
          </cell>
          <cell r="H30256">
            <v>45057.627395833333</v>
          </cell>
        </row>
        <row r="30257">
          <cell r="A30257" t="str">
            <v>Senior Data Engineer</v>
          </cell>
          <cell r="H30257">
            <v>45277.170046296298</v>
          </cell>
        </row>
        <row r="30258">
          <cell r="A30258" t="str">
            <v>Data Analyst</v>
          </cell>
          <cell r="H30258">
            <v>44977.833680555559</v>
          </cell>
        </row>
        <row r="30259">
          <cell r="A30259" t="str">
            <v>Data Engineer</v>
          </cell>
          <cell r="H30259">
            <v>45139.347430555557</v>
          </cell>
        </row>
        <row r="30260">
          <cell r="A30260" t="str">
            <v>Senior Data Scientist</v>
          </cell>
          <cell r="H30260">
            <v>45110.521203703713</v>
          </cell>
        </row>
        <row r="30261">
          <cell r="A30261" t="str">
            <v>Data Engineer</v>
          </cell>
          <cell r="H30261">
            <v>45106.180196759262</v>
          </cell>
        </row>
        <row r="30262">
          <cell r="A30262" t="str">
            <v>Data Analyst</v>
          </cell>
          <cell r="H30262">
            <v>45106.502060185187</v>
          </cell>
        </row>
        <row r="30263">
          <cell r="A30263" t="str">
            <v>Senior Data Analyst</v>
          </cell>
          <cell r="H30263">
            <v>45194.250011574077</v>
          </cell>
        </row>
        <row r="30264">
          <cell r="A30264" t="str">
            <v>Data Scientist</v>
          </cell>
          <cell r="H30264">
            <v>44993.961921296293</v>
          </cell>
        </row>
        <row r="30265">
          <cell r="A30265" t="str">
            <v>Data Scientist</v>
          </cell>
          <cell r="H30265">
            <v>44988.930277777778</v>
          </cell>
        </row>
        <row r="30266">
          <cell r="A30266" t="str">
            <v>Data Analyst</v>
          </cell>
          <cell r="H30266">
            <v>45236.715462962973</v>
          </cell>
        </row>
        <row r="30267">
          <cell r="A30267" t="str">
            <v>Data Analyst</v>
          </cell>
          <cell r="H30267">
            <v>45037.626250000001</v>
          </cell>
        </row>
        <row r="30268">
          <cell r="A30268" t="str">
            <v>Senior Data Analyst</v>
          </cell>
          <cell r="H30268">
            <v>45174.791956018518</v>
          </cell>
        </row>
        <row r="30269">
          <cell r="A30269" t="str">
            <v>Senior Data Scientist</v>
          </cell>
          <cell r="H30269">
            <v>45227.959537037037</v>
          </cell>
        </row>
        <row r="30270">
          <cell r="A30270" t="str">
            <v>Data Analyst</v>
          </cell>
          <cell r="H30270">
            <v>45009.878310185188</v>
          </cell>
        </row>
        <row r="30271">
          <cell r="A30271" t="str">
            <v>Data Engineer</v>
          </cell>
          <cell r="H30271">
            <v>45266.195543981477</v>
          </cell>
        </row>
        <row r="30272">
          <cell r="A30272" t="str">
            <v>Senior Data Scientist</v>
          </cell>
          <cell r="H30272">
            <v>45225.543599537043</v>
          </cell>
        </row>
        <row r="30273">
          <cell r="A30273" t="str">
            <v>Data Analyst</v>
          </cell>
          <cell r="H30273">
            <v>44929.980069444442</v>
          </cell>
        </row>
        <row r="30274">
          <cell r="A30274" t="str">
            <v>Machine Learning Engineer</v>
          </cell>
          <cell r="H30274">
            <v>45048.34884259259</v>
          </cell>
        </row>
        <row r="30275">
          <cell r="A30275" t="str">
            <v>Data Scientist</v>
          </cell>
          <cell r="H30275">
            <v>44938.795231481483</v>
          </cell>
        </row>
        <row r="30276">
          <cell r="A30276" t="str">
            <v>Senior Data Analyst</v>
          </cell>
          <cell r="H30276">
            <v>44982.708738425928</v>
          </cell>
        </row>
        <row r="30277">
          <cell r="A30277" t="str">
            <v>Data Analyst</v>
          </cell>
          <cell r="H30277">
            <v>45108.501504629632</v>
          </cell>
        </row>
        <row r="30278">
          <cell r="A30278" t="str">
            <v>Data Analyst</v>
          </cell>
          <cell r="H30278">
            <v>44950.626909722218</v>
          </cell>
        </row>
        <row r="30279">
          <cell r="A30279" t="str">
            <v>Data Analyst</v>
          </cell>
          <cell r="H30279">
            <v>44998.001319444447</v>
          </cell>
        </row>
        <row r="30280">
          <cell r="A30280" t="str">
            <v>Data Analyst</v>
          </cell>
          <cell r="H30280">
            <v>45099.500590277778</v>
          </cell>
        </row>
        <row r="30281">
          <cell r="A30281" t="str">
            <v>Data Analyst</v>
          </cell>
          <cell r="H30281">
            <v>44999.792187500003</v>
          </cell>
        </row>
        <row r="30282">
          <cell r="A30282" t="str">
            <v>Data Scientist</v>
          </cell>
          <cell r="H30282">
            <v>45207.751400462963</v>
          </cell>
        </row>
        <row r="30283">
          <cell r="A30283" t="str">
            <v>Data Analyst</v>
          </cell>
          <cell r="H30283">
            <v>45212.917500000003</v>
          </cell>
        </row>
        <row r="30284">
          <cell r="A30284" t="str">
            <v>Data Analyst</v>
          </cell>
          <cell r="H30284">
            <v>44928.626006944447</v>
          </cell>
        </row>
        <row r="30285">
          <cell r="A30285" t="str">
            <v>Data Engineer</v>
          </cell>
          <cell r="H30285">
            <v>44964.783368055563</v>
          </cell>
        </row>
        <row r="30286">
          <cell r="A30286" t="str">
            <v>Data Analyst</v>
          </cell>
          <cell r="H30286">
            <v>45246.333587962959</v>
          </cell>
        </row>
        <row r="30287">
          <cell r="A30287" t="str">
            <v>Data Analyst</v>
          </cell>
          <cell r="H30287">
            <v>45014.625659722216</v>
          </cell>
        </row>
        <row r="30288">
          <cell r="A30288" t="str">
            <v>Data Analyst</v>
          </cell>
          <cell r="H30288">
            <v>45100.333333333343</v>
          </cell>
        </row>
        <row r="30289">
          <cell r="A30289" t="str">
            <v>Data Analyst</v>
          </cell>
          <cell r="H30289">
            <v>45029.541585648149</v>
          </cell>
        </row>
        <row r="30290">
          <cell r="A30290" t="str">
            <v>Senior Data Scientist</v>
          </cell>
          <cell r="H30290">
            <v>45274.751481481479</v>
          </cell>
        </row>
        <row r="30291">
          <cell r="A30291" t="str">
            <v>Data Scientist</v>
          </cell>
          <cell r="H30291">
            <v>44982.042974537027</v>
          </cell>
        </row>
        <row r="30292">
          <cell r="A30292" t="str">
            <v>Data Analyst</v>
          </cell>
          <cell r="H30292">
            <v>45021.583333333343</v>
          </cell>
        </row>
        <row r="30293">
          <cell r="A30293" t="str">
            <v>Software Engineer</v>
          </cell>
          <cell r="H30293">
            <v>45244.333356481482</v>
          </cell>
        </row>
        <row r="30294">
          <cell r="A30294" t="str">
            <v>Data Analyst</v>
          </cell>
          <cell r="H30294">
            <v>45049.583634259259</v>
          </cell>
        </row>
        <row r="30295">
          <cell r="A30295" t="str">
            <v>Senior Data Analyst</v>
          </cell>
          <cell r="H30295">
            <v>45029.416608796288</v>
          </cell>
        </row>
        <row r="30296">
          <cell r="A30296" t="str">
            <v>Data Analyst</v>
          </cell>
          <cell r="H30296">
            <v>45070.848981481482</v>
          </cell>
        </row>
        <row r="30297">
          <cell r="A30297" t="str">
            <v>Data Analyst</v>
          </cell>
          <cell r="H30297">
            <v>45125.513252314813</v>
          </cell>
        </row>
        <row r="30298">
          <cell r="A30298" t="str">
            <v>Data Analyst</v>
          </cell>
          <cell r="H30298">
            <v>45239.458784722221</v>
          </cell>
        </row>
        <row r="30299">
          <cell r="A30299" t="str">
            <v>Data Analyst</v>
          </cell>
          <cell r="H30299">
            <v>45091.769988425927</v>
          </cell>
        </row>
        <row r="30300">
          <cell r="A30300" t="str">
            <v>Data Analyst</v>
          </cell>
          <cell r="H30300">
            <v>45130.66679398148</v>
          </cell>
        </row>
        <row r="30301">
          <cell r="A30301" t="str">
            <v>Data Analyst</v>
          </cell>
          <cell r="H30301">
            <v>45008.286689814813</v>
          </cell>
        </row>
        <row r="30302">
          <cell r="A30302" t="str">
            <v>Senior Data Engineer</v>
          </cell>
          <cell r="H30302">
            <v>45288.356249999997</v>
          </cell>
        </row>
        <row r="30303">
          <cell r="A30303" t="str">
            <v>Senior Data Analyst</v>
          </cell>
          <cell r="H30303">
            <v>45199.542708333327</v>
          </cell>
        </row>
        <row r="30304">
          <cell r="A30304" t="str">
            <v>Data Analyst</v>
          </cell>
          <cell r="H30304">
            <v>45081.418946759259</v>
          </cell>
        </row>
        <row r="30305">
          <cell r="A30305" t="str">
            <v>Data Analyst</v>
          </cell>
          <cell r="H30305">
            <v>45058.45826388889</v>
          </cell>
        </row>
        <row r="30306">
          <cell r="A30306" t="str">
            <v>Data Analyst</v>
          </cell>
          <cell r="H30306">
            <v>45187.98673611111</v>
          </cell>
        </row>
        <row r="30307">
          <cell r="A30307" t="str">
            <v>Senior Data Engineer</v>
          </cell>
          <cell r="H30307">
            <v>44938.553136574083</v>
          </cell>
        </row>
        <row r="30308">
          <cell r="A30308" t="str">
            <v>Data Engineer</v>
          </cell>
          <cell r="H30308">
            <v>44974.636967592603</v>
          </cell>
        </row>
        <row r="30309">
          <cell r="A30309" t="str">
            <v>Data Engineer</v>
          </cell>
          <cell r="H30309">
            <v>45118.590613425928</v>
          </cell>
        </row>
        <row r="30310">
          <cell r="A30310" t="str">
            <v>Senior Data Analyst</v>
          </cell>
          <cell r="H30310">
            <v>44956.95957175926</v>
          </cell>
        </row>
        <row r="30311">
          <cell r="A30311" t="str">
            <v>Business Analyst</v>
          </cell>
          <cell r="H30311">
            <v>45053.414282407408</v>
          </cell>
        </row>
        <row r="30312">
          <cell r="A30312" t="str">
            <v>Data Analyst</v>
          </cell>
          <cell r="H30312">
            <v>45048.79351851852</v>
          </cell>
        </row>
        <row r="30313">
          <cell r="A30313" t="str">
            <v>Data Scientist</v>
          </cell>
          <cell r="H30313">
            <v>45042.902962962973</v>
          </cell>
        </row>
        <row r="30314">
          <cell r="A30314" t="str">
            <v>Data Analyst</v>
          </cell>
          <cell r="H30314">
            <v>45174.833715277768</v>
          </cell>
        </row>
        <row r="30315">
          <cell r="A30315" t="str">
            <v>Data Scientist</v>
          </cell>
          <cell r="H30315">
            <v>45203.501932870371</v>
          </cell>
        </row>
        <row r="30316">
          <cell r="A30316" t="str">
            <v>Data Analyst</v>
          </cell>
          <cell r="H30316">
            <v>45073.138090277767</v>
          </cell>
        </row>
        <row r="30317">
          <cell r="A30317" t="str">
            <v>Data Engineer</v>
          </cell>
          <cell r="H30317">
            <v>45042.818124999998</v>
          </cell>
        </row>
        <row r="30318">
          <cell r="A30318" t="str">
            <v>Data Analyst</v>
          </cell>
          <cell r="H30318">
            <v>45187.986550925933</v>
          </cell>
        </row>
        <row r="30319">
          <cell r="A30319" t="str">
            <v>Senior Data Scientist</v>
          </cell>
          <cell r="H30319">
            <v>45051.930335648147</v>
          </cell>
        </row>
        <row r="30320">
          <cell r="A30320" t="str">
            <v>Data Analyst</v>
          </cell>
          <cell r="H30320">
            <v>45107.886365740742</v>
          </cell>
        </row>
        <row r="30321">
          <cell r="A30321" t="str">
            <v>Data Engineer</v>
          </cell>
          <cell r="H30321">
            <v>45108.794456018521</v>
          </cell>
        </row>
        <row r="30322">
          <cell r="A30322" t="str">
            <v>Data Scientist</v>
          </cell>
          <cell r="H30322">
            <v>44949.000914351847</v>
          </cell>
        </row>
        <row r="30323">
          <cell r="A30323" t="str">
            <v>Senior Data Engineer</v>
          </cell>
          <cell r="H30323">
            <v>45101.344618055547</v>
          </cell>
        </row>
        <row r="30324">
          <cell r="A30324" t="str">
            <v>Data Analyst</v>
          </cell>
          <cell r="H30324">
            <v>45098.67082175926</v>
          </cell>
        </row>
        <row r="30325">
          <cell r="A30325" t="str">
            <v>Senior Data Engineer</v>
          </cell>
          <cell r="H30325">
            <v>45271.477442129632</v>
          </cell>
        </row>
        <row r="30326">
          <cell r="A30326" t="str">
            <v>Data Scientist</v>
          </cell>
          <cell r="H30326">
            <v>45047.254699074067</v>
          </cell>
        </row>
        <row r="30327">
          <cell r="A30327" t="str">
            <v>Senior Data Analyst</v>
          </cell>
          <cell r="H30327">
            <v>44966.375555555547</v>
          </cell>
        </row>
        <row r="30328">
          <cell r="A30328" t="str">
            <v>Data Scientist</v>
          </cell>
          <cell r="H30328">
            <v>45121.342511574083</v>
          </cell>
        </row>
        <row r="30329">
          <cell r="A30329" t="str">
            <v>Data Analyst</v>
          </cell>
          <cell r="H30329">
            <v>45122.376226851848</v>
          </cell>
        </row>
        <row r="30330">
          <cell r="A30330" t="str">
            <v>Data Engineer</v>
          </cell>
          <cell r="H30330">
            <v>45117.587106481478</v>
          </cell>
        </row>
        <row r="30331">
          <cell r="A30331" t="str">
            <v>Data Analyst</v>
          </cell>
          <cell r="H30331">
            <v>45183.917280092603</v>
          </cell>
        </row>
        <row r="30332">
          <cell r="A30332" t="str">
            <v>Business Analyst</v>
          </cell>
          <cell r="H30332">
            <v>45226.834328703713</v>
          </cell>
        </row>
        <row r="30333">
          <cell r="A30333" t="str">
            <v>Data Analyst</v>
          </cell>
          <cell r="H30333">
            <v>45289.291898148149</v>
          </cell>
        </row>
        <row r="30334">
          <cell r="A30334" t="str">
            <v>Data Scientist</v>
          </cell>
          <cell r="H30334">
            <v>44931.62809027778</v>
          </cell>
        </row>
        <row r="30335">
          <cell r="A30335" t="str">
            <v>Senior Data Scientist</v>
          </cell>
          <cell r="H30335">
            <v>45002.459699074083</v>
          </cell>
        </row>
        <row r="30336">
          <cell r="A30336" t="str">
            <v>Senior Data Scientist</v>
          </cell>
          <cell r="H30336">
            <v>45083.637743055559</v>
          </cell>
        </row>
        <row r="30337">
          <cell r="A30337" t="str">
            <v>Data Analyst</v>
          </cell>
          <cell r="H30337">
            <v>45204.000775462962</v>
          </cell>
        </row>
        <row r="30338">
          <cell r="A30338" t="str">
            <v>Data Analyst</v>
          </cell>
          <cell r="H30338">
            <v>45111.458356481482</v>
          </cell>
        </row>
        <row r="30339">
          <cell r="A30339" t="str">
            <v>Senior Data Analyst</v>
          </cell>
          <cell r="H30339">
            <v>44952.917430555557</v>
          </cell>
        </row>
        <row r="30340">
          <cell r="A30340" t="str">
            <v>Senior Data Analyst</v>
          </cell>
          <cell r="H30340">
            <v>45094.292650462958</v>
          </cell>
        </row>
        <row r="30341">
          <cell r="A30341" t="str">
            <v>Data Analyst</v>
          </cell>
          <cell r="H30341">
            <v>45217.001111111109</v>
          </cell>
        </row>
        <row r="30342">
          <cell r="A30342" t="str">
            <v>Data Analyst</v>
          </cell>
          <cell r="H30342">
            <v>44993.6253125</v>
          </cell>
        </row>
        <row r="30343">
          <cell r="A30343" t="str">
            <v>Data Scientist</v>
          </cell>
          <cell r="H30343">
            <v>45063.003055555557</v>
          </cell>
        </row>
        <row r="30344">
          <cell r="A30344" t="str">
            <v>Senior Data Engineer</v>
          </cell>
          <cell r="H30344">
            <v>45162.614571759259</v>
          </cell>
        </row>
        <row r="30345">
          <cell r="A30345" t="str">
            <v>Senior Data Scientist</v>
          </cell>
          <cell r="H30345">
            <v>45047.73165509259</v>
          </cell>
        </row>
        <row r="30346">
          <cell r="A30346" t="str">
            <v>Data Analyst</v>
          </cell>
          <cell r="H30346">
            <v>45280.669108796297</v>
          </cell>
        </row>
        <row r="30347">
          <cell r="A30347" t="str">
            <v>Senior Data Scientist</v>
          </cell>
          <cell r="H30347">
            <v>44999.378171296303</v>
          </cell>
        </row>
        <row r="30348">
          <cell r="A30348" t="str">
            <v>Data Engineer</v>
          </cell>
          <cell r="H30348">
            <v>45031.63753472222</v>
          </cell>
        </row>
        <row r="30349">
          <cell r="A30349" t="str">
            <v>Senior Data Analyst</v>
          </cell>
          <cell r="H30349">
            <v>45092.833310185182</v>
          </cell>
        </row>
        <row r="30350">
          <cell r="A30350" t="str">
            <v>Data Scientist</v>
          </cell>
          <cell r="H30350">
            <v>45188.709560185183</v>
          </cell>
        </row>
        <row r="30351">
          <cell r="A30351" t="str">
            <v>Data Analyst</v>
          </cell>
          <cell r="H30351">
            <v>45047.606226851851</v>
          </cell>
        </row>
        <row r="30352">
          <cell r="A30352" t="str">
            <v>Data Analyst</v>
          </cell>
          <cell r="H30352">
            <v>45037.746759259258</v>
          </cell>
        </row>
        <row r="30353">
          <cell r="A30353" t="str">
            <v>Data Analyst</v>
          </cell>
          <cell r="H30353">
            <v>45008.857534722221</v>
          </cell>
        </row>
        <row r="30354">
          <cell r="A30354" t="str">
            <v>Machine Learning Engineer</v>
          </cell>
          <cell r="H30354">
            <v>45231.693715277783</v>
          </cell>
        </row>
        <row r="30355">
          <cell r="A30355" t="str">
            <v>Senior Data Analyst</v>
          </cell>
          <cell r="H30355">
            <v>45119.541655092587</v>
          </cell>
        </row>
        <row r="30356">
          <cell r="A30356" t="str">
            <v>Data Analyst</v>
          </cell>
          <cell r="H30356">
            <v>45114.759895833333</v>
          </cell>
        </row>
        <row r="30357">
          <cell r="A30357" t="str">
            <v>Data Scientist</v>
          </cell>
          <cell r="H30357">
            <v>44995.625532407408</v>
          </cell>
        </row>
        <row r="30358">
          <cell r="A30358" t="str">
            <v>Data Analyst</v>
          </cell>
          <cell r="H30358">
            <v>45089.41741898148</v>
          </cell>
        </row>
        <row r="30359">
          <cell r="A30359" t="str">
            <v>Data Analyst</v>
          </cell>
          <cell r="H30359">
            <v>45046.875138888892</v>
          </cell>
        </row>
        <row r="30360">
          <cell r="A30360" t="str">
            <v>Data Analyst</v>
          </cell>
          <cell r="H30360">
            <v>45027.637303240743</v>
          </cell>
        </row>
        <row r="30361">
          <cell r="A30361" t="str">
            <v>Data Analyst</v>
          </cell>
          <cell r="H30361">
            <v>45043.001759259263</v>
          </cell>
        </row>
        <row r="30362">
          <cell r="A30362" t="str">
            <v>Data Analyst</v>
          </cell>
          <cell r="H30362">
            <v>45087.374942129631</v>
          </cell>
        </row>
        <row r="30363">
          <cell r="A30363" t="str">
            <v>Data Analyst</v>
          </cell>
          <cell r="H30363">
            <v>45145.334351851852</v>
          </cell>
        </row>
        <row r="30364">
          <cell r="A30364" t="str">
            <v>Data Analyst</v>
          </cell>
          <cell r="H30364">
            <v>45263.334062499998</v>
          </cell>
        </row>
        <row r="30365">
          <cell r="A30365" t="str">
            <v>Data Analyst</v>
          </cell>
          <cell r="H30365">
            <v>45062.083807870367</v>
          </cell>
        </row>
        <row r="30366">
          <cell r="A30366" t="str">
            <v>Data Analyst</v>
          </cell>
          <cell r="H30366">
            <v>45078.291631944441</v>
          </cell>
        </row>
        <row r="30367">
          <cell r="A30367" t="str">
            <v>Data Analyst</v>
          </cell>
          <cell r="H30367">
            <v>45010.124976851846</v>
          </cell>
        </row>
        <row r="30368">
          <cell r="A30368" t="str">
            <v>Data Analyst</v>
          </cell>
          <cell r="H30368">
            <v>45272.97042824074</v>
          </cell>
        </row>
        <row r="30369">
          <cell r="A30369" t="str">
            <v>Data Scientist</v>
          </cell>
          <cell r="H30369">
            <v>45077.621608796297</v>
          </cell>
        </row>
        <row r="30370">
          <cell r="A30370" t="str">
            <v>Data Engineer</v>
          </cell>
          <cell r="H30370">
            <v>45243.32707175926</v>
          </cell>
        </row>
        <row r="30371">
          <cell r="A30371" t="str">
            <v>Machine Learning Engineer</v>
          </cell>
          <cell r="H30371">
            <v>45112.362037037034</v>
          </cell>
        </row>
        <row r="30372">
          <cell r="A30372" t="str">
            <v>Data Analyst</v>
          </cell>
          <cell r="H30372">
            <v>45166.541956018518</v>
          </cell>
        </row>
        <row r="30373">
          <cell r="A30373" t="str">
            <v>Machine Learning Engineer</v>
          </cell>
          <cell r="H30373">
            <v>44951.91946759259</v>
          </cell>
        </row>
        <row r="30374">
          <cell r="A30374" t="str">
            <v>Data Analyst</v>
          </cell>
          <cell r="H30374">
            <v>45232.667361111111</v>
          </cell>
        </row>
        <row r="30375">
          <cell r="A30375" t="str">
            <v>Data Analyst</v>
          </cell>
          <cell r="H30375">
            <v>45015.79414351852</v>
          </cell>
        </row>
        <row r="30376">
          <cell r="A30376" t="str">
            <v>Data Analyst</v>
          </cell>
          <cell r="H30376">
            <v>45098.167233796303</v>
          </cell>
        </row>
        <row r="30377">
          <cell r="A30377" t="str">
            <v>Senior Data Analyst</v>
          </cell>
          <cell r="H30377">
            <v>45153.489259259259</v>
          </cell>
        </row>
        <row r="30378">
          <cell r="A30378" t="str">
            <v>Data Scientist</v>
          </cell>
          <cell r="H30378">
            <v>45187.987673611111</v>
          </cell>
        </row>
        <row r="30379">
          <cell r="A30379" t="str">
            <v>Data Scientist</v>
          </cell>
          <cell r="H30379">
            <v>45128.79383101852</v>
          </cell>
        </row>
        <row r="30380">
          <cell r="A30380" t="str">
            <v>Software Engineer</v>
          </cell>
          <cell r="H30380">
            <v>45227.418414351851</v>
          </cell>
        </row>
        <row r="30381">
          <cell r="A30381" t="str">
            <v>Cloud Engineer</v>
          </cell>
          <cell r="H30381">
            <v>45206.793981481482</v>
          </cell>
        </row>
        <row r="30382">
          <cell r="A30382" t="str">
            <v>Data Analyst</v>
          </cell>
          <cell r="H30382">
            <v>45145.542719907397</v>
          </cell>
        </row>
        <row r="30383">
          <cell r="A30383" t="str">
            <v>Senior Data Scientist</v>
          </cell>
          <cell r="H30383">
            <v>45205.751817129632</v>
          </cell>
        </row>
        <row r="30384">
          <cell r="A30384" t="str">
            <v>Data Analyst</v>
          </cell>
          <cell r="H30384">
            <v>45072.624988425923</v>
          </cell>
        </row>
        <row r="30385">
          <cell r="A30385" t="str">
            <v>Data Analyst</v>
          </cell>
          <cell r="H30385">
            <v>45041.077997685177</v>
          </cell>
        </row>
        <row r="30386">
          <cell r="A30386" t="str">
            <v>Data Engineer</v>
          </cell>
          <cell r="H30386">
            <v>44998.506145833337</v>
          </cell>
        </row>
        <row r="30387">
          <cell r="A30387" t="str">
            <v>Data Engineer</v>
          </cell>
          <cell r="H30387">
            <v>44999.605833333328</v>
          </cell>
        </row>
        <row r="30388">
          <cell r="A30388" t="str">
            <v>Data Scientist</v>
          </cell>
          <cell r="H30388">
            <v>44970.54519675926</v>
          </cell>
        </row>
        <row r="30389">
          <cell r="A30389" t="str">
            <v>Business Analyst</v>
          </cell>
          <cell r="H30389">
            <v>44953.336006944453</v>
          </cell>
        </row>
        <row r="30390">
          <cell r="A30390" t="str">
            <v>Data Scientist</v>
          </cell>
          <cell r="H30390">
            <v>45203.711782407408</v>
          </cell>
        </row>
        <row r="30391">
          <cell r="A30391" t="str">
            <v>Business Analyst</v>
          </cell>
          <cell r="H30391">
            <v>45154.293483796297</v>
          </cell>
        </row>
        <row r="30392">
          <cell r="A30392" t="str">
            <v>Data Analyst</v>
          </cell>
          <cell r="H30392">
            <v>45288.598900462966</v>
          </cell>
        </row>
        <row r="30393">
          <cell r="A30393" t="str">
            <v>Data Scientist</v>
          </cell>
          <cell r="H30393">
            <v>45268.668043981481</v>
          </cell>
        </row>
        <row r="30394">
          <cell r="A30394" t="str">
            <v>Data Engineer</v>
          </cell>
          <cell r="H30394">
            <v>44991.953506944446</v>
          </cell>
        </row>
        <row r="30395">
          <cell r="A30395" t="str">
            <v>Data Analyst</v>
          </cell>
          <cell r="H30395">
            <v>45072.561041666668</v>
          </cell>
        </row>
        <row r="30396">
          <cell r="A30396" t="str">
            <v>Senior Data Scientist</v>
          </cell>
          <cell r="H30396">
            <v>45178.542847222219</v>
          </cell>
        </row>
        <row r="30397">
          <cell r="A30397" t="str">
            <v>Data Scientist</v>
          </cell>
          <cell r="H30397">
            <v>45170.305219907408</v>
          </cell>
        </row>
        <row r="30398">
          <cell r="A30398" t="str">
            <v>Data Scientist</v>
          </cell>
          <cell r="H30398">
            <v>45159.080625000002</v>
          </cell>
        </row>
        <row r="30399">
          <cell r="A30399" t="str">
            <v>Data Analyst</v>
          </cell>
          <cell r="H30399">
            <v>45239.015196759261</v>
          </cell>
        </row>
        <row r="30400">
          <cell r="A30400" t="str">
            <v>Data Scientist</v>
          </cell>
          <cell r="H30400">
            <v>45163.294247685182</v>
          </cell>
        </row>
        <row r="30401">
          <cell r="A30401" t="str">
            <v>Machine Learning Engineer</v>
          </cell>
          <cell r="H30401">
            <v>45240.086122685178</v>
          </cell>
        </row>
        <row r="30402">
          <cell r="A30402" t="str">
            <v>Senior Data Engineer</v>
          </cell>
          <cell r="H30402">
            <v>44998.593692129631</v>
          </cell>
        </row>
        <row r="30403">
          <cell r="A30403" t="str">
            <v>Data Analyst</v>
          </cell>
          <cell r="H30403">
            <v>44959.542916666673</v>
          </cell>
        </row>
        <row r="30404">
          <cell r="A30404" t="str">
            <v>Data Scientist</v>
          </cell>
          <cell r="H30404">
            <v>44929.981064814812</v>
          </cell>
        </row>
        <row r="30405">
          <cell r="A30405" t="str">
            <v>Data Engineer</v>
          </cell>
          <cell r="H30405">
            <v>45031.283020833333</v>
          </cell>
        </row>
        <row r="30406">
          <cell r="A30406" t="str">
            <v>Data Engineer</v>
          </cell>
          <cell r="H30406">
            <v>45049.880601851852</v>
          </cell>
        </row>
        <row r="30407">
          <cell r="A30407" t="str">
            <v>Data Analyst</v>
          </cell>
          <cell r="H30407">
            <v>45234.62636574074</v>
          </cell>
        </row>
        <row r="30408">
          <cell r="A30408" t="str">
            <v>Data Scientist</v>
          </cell>
          <cell r="H30408">
            <v>45007.382696759261</v>
          </cell>
        </row>
        <row r="30409">
          <cell r="A30409" t="str">
            <v>Data Analyst</v>
          </cell>
          <cell r="H30409">
            <v>45097.834432870368</v>
          </cell>
        </row>
        <row r="30410">
          <cell r="A30410" t="str">
            <v>Data Scientist</v>
          </cell>
          <cell r="H30410">
            <v>45058.419768518521</v>
          </cell>
        </row>
        <row r="30411">
          <cell r="A30411" t="str">
            <v>Data Scientist</v>
          </cell>
          <cell r="H30411">
            <v>45007.299270833333</v>
          </cell>
        </row>
        <row r="30412">
          <cell r="A30412" t="str">
            <v>Data Analyst</v>
          </cell>
          <cell r="H30412">
            <v>45009.584027777782</v>
          </cell>
        </row>
        <row r="30413">
          <cell r="A30413" t="str">
            <v>Data Scientist</v>
          </cell>
          <cell r="H30413">
            <v>45125.876793981479</v>
          </cell>
        </row>
        <row r="30414">
          <cell r="A30414" t="str">
            <v>Data Scientist</v>
          </cell>
          <cell r="H30414">
            <v>45072.835798611108</v>
          </cell>
        </row>
        <row r="30415">
          <cell r="A30415" t="str">
            <v>Data Analyst</v>
          </cell>
          <cell r="H30415">
            <v>45188.611550925933</v>
          </cell>
        </row>
        <row r="30416">
          <cell r="A30416" t="str">
            <v>Data Analyst</v>
          </cell>
          <cell r="H30416">
            <v>45104.04241898148</v>
          </cell>
        </row>
        <row r="30417">
          <cell r="A30417" t="str">
            <v>Data Analyst</v>
          </cell>
          <cell r="H30417">
            <v>45034.126030092593</v>
          </cell>
        </row>
        <row r="30418">
          <cell r="A30418" t="str">
            <v>Data Scientist</v>
          </cell>
          <cell r="H30418">
            <v>45028.251979166656</v>
          </cell>
        </row>
        <row r="30419">
          <cell r="A30419" t="str">
            <v>Data Analyst</v>
          </cell>
          <cell r="H30419">
            <v>45270.875960648147</v>
          </cell>
        </row>
        <row r="30420">
          <cell r="A30420" t="str">
            <v>Data Analyst</v>
          </cell>
          <cell r="H30420">
            <v>45073.458668981482</v>
          </cell>
        </row>
        <row r="30421">
          <cell r="A30421" t="str">
            <v>Data Scientist</v>
          </cell>
          <cell r="H30421">
            <v>45259.377800925933</v>
          </cell>
        </row>
        <row r="30422">
          <cell r="A30422" t="str">
            <v>Data Analyst</v>
          </cell>
          <cell r="H30422">
            <v>45273.460034722222</v>
          </cell>
        </row>
        <row r="30423">
          <cell r="A30423" t="str">
            <v>Senior Data Scientist</v>
          </cell>
          <cell r="H30423">
            <v>45122.840729166674</v>
          </cell>
        </row>
        <row r="30424">
          <cell r="A30424" t="str">
            <v>Senior Data Scientist</v>
          </cell>
          <cell r="H30424">
            <v>44937.34207175926</v>
          </cell>
        </row>
        <row r="30425">
          <cell r="A30425" t="str">
            <v>Data Analyst</v>
          </cell>
          <cell r="H30425">
            <v>45171.250949074078</v>
          </cell>
        </row>
        <row r="30426">
          <cell r="A30426" t="str">
            <v>Data Analyst</v>
          </cell>
          <cell r="H30426">
            <v>45002.292488425926</v>
          </cell>
        </row>
        <row r="30427">
          <cell r="A30427" t="str">
            <v>Data Scientist</v>
          </cell>
          <cell r="H30427">
            <v>44976.837291666663</v>
          </cell>
        </row>
        <row r="30428">
          <cell r="A30428" t="str">
            <v>Senior Data Scientist</v>
          </cell>
          <cell r="H30428">
            <v>44960.879166666673</v>
          </cell>
        </row>
        <row r="30429">
          <cell r="A30429" t="str">
            <v>Data Engineer</v>
          </cell>
          <cell r="H30429">
            <v>45192.936562499999</v>
          </cell>
        </row>
        <row r="30430">
          <cell r="A30430" t="str">
            <v>Senior Data Analyst</v>
          </cell>
          <cell r="H30430">
            <v>44944.459074074082</v>
          </cell>
        </row>
        <row r="30431">
          <cell r="A30431" t="str">
            <v>Business Analyst</v>
          </cell>
          <cell r="H30431">
            <v>45178.333773148152</v>
          </cell>
        </row>
        <row r="30432">
          <cell r="A30432" t="str">
            <v>Data Analyst</v>
          </cell>
          <cell r="H30432">
            <v>44981.875949074078</v>
          </cell>
        </row>
        <row r="30433">
          <cell r="A30433" t="str">
            <v>Data Engineer</v>
          </cell>
          <cell r="H30433">
            <v>45078.584074074082</v>
          </cell>
        </row>
        <row r="30434">
          <cell r="A30434" t="str">
            <v>Software Engineer</v>
          </cell>
          <cell r="H30434">
            <v>44942.659178240741</v>
          </cell>
        </row>
        <row r="30435">
          <cell r="A30435" t="str">
            <v>Data Engineer</v>
          </cell>
          <cell r="H30435">
            <v>45276.294907407413</v>
          </cell>
        </row>
        <row r="30436">
          <cell r="A30436" t="str">
            <v>Senior Data Engineer</v>
          </cell>
          <cell r="H30436">
            <v>45182.547314814823</v>
          </cell>
        </row>
        <row r="30437">
          <cell r="A30437" t="str">
            <v>Senior Data Scientist</v>
          </cell>
          <cell r="H30437">
            <v>45157.973645833343</v>
          </cell>
        </row>
        <row r="30438">
          <cell r="A30438" t="str">
            <v>Data Scientist</v>
          </cell>
          <cell r="H30438">
            <v>45072.394745370373</v>
          </cell>
        </row>
        <row r="30439">
          <cell r="A30439" t="str">
            <v>Data Analyst</v>
          </cell>
          <cell r="H30439">
            <v>45114.392453703702</v>
          </cell>
        </row>
        <row r="30440">
          <cell r="A30440" t="str">
            <v>Business Analyst</v>
          </cell>
          <cell r="H30440">
            <v>45162.62699074074</v>
          </cell>
        </row>
        <row r="30441">
          <cell r="A30441" t="str">
            <v>Senior Data Scientist</v>
          </cell>
          <cell r="H30441">
            <v>44939.336678240739</v>
          </cell>
        </row>
        <row r="30442">
          <cell r="A30442" t="str">
            <v>Data Analyst</v>
          </cell>
          <cell r="H30442">
            <v>44951.833657407413</v>
          </cell>
        </row>
        <row r="30443">
          <cell r="A30443" t="str">
            <v>Senior Data Engineer</v>
          </cell>
          <cell r="H30443">
            <v>45149.130844907413</v>
          </cell>
        </row>
        <row r="30444">
          <cell r="A30444" t="str">
            <v>Senior Data Engineer</v>
          </cell>
          <cell r="H30444">
            <v>45232.549085648148</v>
          </cell>
        </row>
        <row r="30445">
          <cell r="A30445" t="str">
            <v>Data Scientist</v>
          </cell>
          <cell r="H30445">
            <v>45021.127881944441</v>
          </cell>
        </row>
        <row r="30446">
          <cell r="A30446" t="str">
            <v>Data Engineer</v>
          </cell>
          <cell r="H30446">
            <v>45230.668564814812</v>
          </cell>
        </row>
        <row r="30447">
          <cell r="A30447" t="str">
            <v>Senior Data Scientist</v>
          </cell>
          <cell r="H30447">
            <v>45106.960393518522</v>
          </cell>
        </row>
        <row r="30448">
          <cell r="A30448" t="str">
            <v>Data Scientist</v>
          </cell>
          <cell r="H30448">
            <v>45083.710601851853</v>
          </cell>
        </row>
        <row r="30449">
          <cell r="A30449" t="str">
            <v>Data Analyst</v>
          </cell>
          <cell r="H30449">
            <v>45097.709224537037</v>
          </cell>
        </row>
        <row r="30450">
          <cell r="A30450" t="str">
            <v>Data Analyst</v>
          </cell>
          <cell r="H30450">
            <v>45154.551817129628</v>
          </cell>
        </row>
        <row r="30451">
          <cell r="A30451" t="str">
            <v>Data Scientist</v>
          </cell>
          <cell r="H30451">
            <v>45253.173437500001</v>
          </cell>
        </row>
        <row r="30452">
          <cell r="A30452" t="str">
            <v>Data Scientist</v>
          </cell>
          <cell r="H30452">
            <v>44927.33666666667</v>
          </cell>
        </row>
        <row r="30453">
          <cell r="A30453" t="str">
            <v>Data Analyst</v>
          </cell>
          <cell r="H30453">
            <v>44966.876493055563</v>
          </cell>
        </row>
        <row r="30454">
          <cell r="A30454" t="str">
            <v>Data Analyst</v>
          </cell>
          <cell r="H30454">
            <v>45041.559027777781</v>
          </cell>
        </row>
        <row r="30455">
          <cell r="A30455" t="str">
            <v>Data Analyst</v>
          </cell>
          <cell r="H30455">
            <v>45185.042303240742</v>
          </cell>
        </row>
        <row r="30456">
          <cell r="A30456" t="str">
            <v>Senior Data Analyst</v>
          </cell>
          <cell r="H30456">
            <v>45124.819548611107</v>
          </cell>
        </row>
        <row r="30457">
          <cell r="A30457" t="str">
            <v>Data Analyst</v>
          </cell>
          <cell r="H30457">
            <v>45040.625625000001</v>
          </cell>
        </row>
        <row r="30458">
          <cell r="A30458" t="str">
            <v>Machine Learning Engineer</v>
          </cell>
          <cell r="H30458">
            <v>45118.748333333337</v>
          </cell>
        </row>
        <row r="30459">
          <cell r="A30459" t="str">
            <v>Data Analyst</v>
          </cell>
          <cell r="H30459">
            <v>45118.750347222223</v>
          </cell>
        </row>
        <row r="30460">
          <cell r="A30460" t="str">
            <v>Business Analyst</v>
          </cell>
          <cell r="H30460">
            <v>45195.667812500003</v>
          </cell>
        </row>
        <row r="30461">
          <cell r="A30461" t="str">
            <v>Data Analyst</v>
          </cell>
          <cell r="H30461">
            <v>44946.262997685182</v>
          </cell>
        </row>
        <row r="30462">
          <cell r="A30462" t="str">
            <v>Data Analyst</v>
          </cell>
          <cell r="H30462">
            <v>45014.626770833333</v>
          </cell>
        </row>
        <row r="30463">
          <cell r="A30463" t="str">
            <v>Software Engineer</v>
          </cell>
          <cell r="H30463">
            <v>45077.012337962973</v>
          </cell>
        </row>
        <row r="30464">
          <cell r="A30464" t="str">
            <v>Business Analyst</v>
          </cell>
          <cell r="H30464">
            <v>45034.626319444447</v>
          </cell>
        </row>
        <row r="30465">
          <cell r="A30465" t="str">
            <v>Data Analyst</v>
          </cell>
          <cell r="H30465">
            <v>45194.708287037043</v>
          </cell>
        </row>
        <row r="30466">
          <cell r="A30466" t="str">
            <v>Senior Data Analyst</v>
          </cell>
          <cell r="H30466">
            <v>45193.999988425923</v>
          </cell>
        </row>
        <row r="30467">
          <cell r="A30467" t="str">
            <v>Data Scientist</v>
          </cell>
          <cell r="H30467">
            <v>45093.305925925917</v>
          </cell>
        </row>
        <row r="30468">
          <cell r="A30468" t="str">
            <v>Data Scientist</v>
          </cell>
          <cell r="H30468">
            <v>44985.00267361111</v>
          </cell>
        </row>
        <row r="30469">
          <cell r="A30469" t="str">
            <v>Data Analyst</v>
          </cell>
          <cell r="H30469">
            <v>45084.292523148149</v>
          </cell>
        </row>
        <row r="30470">
          <cell r="A30470" t="str">
            <v>Data Analyst</v>
          </cell>
          <cell r="H30470">
            <v>44951.667303240742</v>
          </cell>
        </row>
        <row r="30471">
          <cell r="A30471" t="str">
            <v>Data Engineer</v>
          </cell>
          <cell r="H30471">
            <v>45089.012442129628</v>
          </cell>
        </row>
        <row r="30472">
          <cell r="A30472" t="str">
            <v>Senior Data Analyst</v>
          </cell>
          <cell r="H30472">
            <v>45258.876250000001</v>
          </cell>
        </row>
        <row r="30473">
          <cell r="A30473" t="str">
            <v>Senior Data Scientist</v>
          </cell>
          <cell r="H30473">
            <v>45052.335011574083</v>
          </cell>
        </row>
        <row r="30474">
          <cell r="A30474" t="str">
            <v>Data Scientist</v>
          </cell>
          <cell r="H30474">
            <v>45135.919745370367</v>
          </cell>
        </row>
        <row r="30475">
          <cell r="A30475" t="str">
            <v>Senior Data Analyst</v>
          </cell>
          <cell r="H30475">
            <v>45118.500798611109</v>
          </cell>
        </row>
        <row r="30476">
          <cell r="A30476" t="str">
            <v>Software Engineer</v>
          </cell>
          <cell r="H30476">
            <v>45265.719340277778</v>
          </cell>
        </row>
        <row r="30477">
          <cell r="A30477" t="str">
            <v>Data Analyst</v>
          </cell>
          <cell r="H30477">
            <v>45099.795266203713</v>
          </cell>
        </row>
        <row r="30478">
          <cell r="A30478" t="str">
            <v>Senior Data Analyst</v>
          </cell>
          <cell r="H30478">
            <v>45031.791805555556</v>
          </cell>
        </row>
        <row r="30479">
          <cell r="A30479" t="str">
            <v>Data Analyst</v>
          </cell>
          <cell r="H30479">
            <v>45084.041712962957</v>
          </cell>
        </row>
        <row r="30480">
          <cell r="A30480" t="str">
            <v>Data Analyst</v>
          </cell>
          <cell r="H30480">
            <v>45049.666886574072</v>
          </cell>
        </row>
        <row r="30481">
          <cell r="A30481" t="str">
            <v>Data Scientist</v>
          </cell>
          <cell r="H30481">
            <v>45020.961215277777</v>
          </cell>
        </row>
        <row r="30482">
          <cell r="A30482" t="str">
            <v>Data Analyst</v>
          </cell>
          <cell r="H30482">
            <v>44992.678703703707</v>
          </cell>
        </row>
        <row r="30483">
          <cell r="A30483" t="str">
            <v>Senior Data Scientist</v>
          </cell>
          <cell r="H30483">
            <v>45013.297511574077</v>
          </cell>
        </row>
        <row r="30484">
          <cell r="A30484" t="str">
            <v>Data Analyst</v>
          </cell>
          <cell r="H30484">
            <v>45031.416886574072</v>
          </cell>
        </row>
        <row r="30485">
          <cell r="A30485" t="str">
            <v>Senior Data Engineer</v>
          </cell>
          <cell r="H30485">
            <v>45105.466458333343</v>
          </cell>
        </row>
        <row r="30486">
          <cell r="A30486" t="str">
            <v>Data Analyst</v>
          </cell>
          <cell r="H30486">
            <v>45154.551770833343</v>
          </cell>
        </row>
        <row r="30487">
          <cell r="A30487" t="str">
            <v>Data Scientist</v>
          </cell>
          <cell r="H30487">
            <v>45154.919502314813</v>
          </cell>
        </row>
        <row r="30488">
          <cell r="A30488" t="str">
            <v>Data Scientist</v>
          </cell>
          <cell r="H30488">
            <v>44993.668958333343</v>
          </cell>
        </row>
        <row r="30489">
          <cell r="A30489" t="str">
            <v>Data Analyst</v>
          </cell>
          <cell r="H30489">
            <v>45076.333298611113</v>
          </cell>
        </row>
        <row r="30490">
          <cell r="A30490" t="str">
            <v>Data Scientist</v>
          </cell>
          <cell r="H30490">
            <v>45110.419247685182</v>
          </cell>
        </row>
        <row r="30491">
          <cell r="A30491" t="str">
            <v>Data Analyst</v>
          </cell>
          <cell r="H30491">
            <v>45133.75408564815</v>
          </cell>
        </row>
        <row r="30492">
          <cell r="A30492" t="str">
            <v>Data Analyst</v>
          </cell>
          <cell r="H30492">
            <v>45023.769386574073</v>
          </cell>
        </row>
        <row r="30493">
          <cell r="A30493" t="str">
            <v>Data Scientist</v>
          </cell>
          <cell r="H30493">
            <v>45210.127442129633</v>
          </cell>
        </row>
        <row r="30494">
          <cell r="A30494" t="str">
            <v>Data Analyst</v>
          </cell>
          <cell r="H30494">
            <v>45077.917662037027</v>
          </cell>
        </row>
        <row r="30495">
          <cell r="A30495" t="str">
            <v>Data Analyst</v>
          </cell>
          <cell r="H30495">
            <v>44979.875648148147</v>
          </cell>
        </row>
        <row r="30496">
          <cell r="A30496" t="str">
            <v>Data Engineer</v>
          </cell>
          <cell r="H30496">
            <v>45131.083831018521</v>
          </cell>
        </row>
        <row r="30497">
          <cell r="A30497" t="str">
            <v>Data Analyst</v>
          </cell>
          <cell r="H30497">
            <v>45165.375034722223</v>
          </cell>
        </row>
        <row r="30498">
          <cell r="A30498" t="str">
            <v>Senior Data Analyst</v>
          </cell>
          <cell r="H30498">
            <v>45115.417592592603</v>
          </cell>
        </row>
        <row r="30499">
          <cell r="A30499" t="str">
            <v>Data Analyst</v>
          </cell>
          <cell r="H30499">
            <v>45035.291770833333</v>
          </cell>
        </row>
        <row r="30500">
          <cell r="A30500" t="str">
            <v>Senior Data Scientist</v>
          </cell>
          <cell r="H30500">
            <v>45033.467650462961</v>
          </cell>
        </row>
        <row r="30501">
          <cell r="A30501" t="str">
            <v>Data Scientist</v>
          </cell>
          <cell r="H30501">
            <v>45187.992928240739</v>
          </cell>
        </row>
        <row r="30502">
          <cell r="A30502" t="str">
            <v>Data Engineer</v>
          </cell>
          <cell r="H30502">
            <v>45043.718831018523</v>
          </cell>
        </row>
        <row r="30503">
          <cell r="A30503" t="str">
            <v>Senior Data Scientist</v>
          </cell>
          <cell r="H30503">
            <v>45151.585185185177</v>
          </cell>
        </row>
        <row r="30504">
          <cell r="A30504" t="str">
            <v>Software Engineer</v>
          </cell>
          <cell r="H30504">
            <v>45272.678865740738</v>
          </cell>
        </row>
        <row r="30505">
          <cell r="A30505" t="str">
            <v>Senior Data Scientist</v>
          </cell>
          <cell r="H30505">
            <v>45272.476817129631</v>
          </cell>
        </row>
        <row r="30506">
          <cell r="A30506" t="str">
            <v>Data Scientist</v>
          </cell>
          <cell r="H30506">
            <v>44937.502743055556</v>
          </cell>
        </row>
        <row r="30507">
          <cell r="A30507" t="str">
            <v>Data Analyst</v>
          </cell>
          <cell r="H30507">
            <v>45198.792893518519</v>
          </cell>
        </row>
        <row r="30508">
          <cell r="A30508" t="str">
            <v>Senior Data Analyst</v>
          </cell>
          <cell r="H30508">
            <v>45145.495104166657</v>
          </cell>
        </row>
        <row r="30509">
          <cell r="A30509" t="str">
            <v>Data Analyst</v>
          </cell>
          <cell r="H30509">
            <v>45114.625983796293</v>
          </cell>
        </row>
        <row r="30510">
          <cell r="A30510" t="str">
            <v>Data Analyst</v>
          </cell>
          <cell r="H30510">
            <v>44935.624930555547</v>
          </cell>
        </row>
        <row r="30511">
          <cell r="A30511" t="str">
            <v>Senior Data Analyst</v>
          </cell>
          <cell r="H30511">
            <v>44977.33390046296</v>
          </cell>
        </row>
        <row r="30512">
          <cell r="A30512" t="str">
            <v>Data Analyst</v>
          </cell>
          <cell r="H30512">
            <v>45160.667488425926</v>
          </cell>
        </row>
        <row r="30513">
          <cell r="A30513" t="str">
            <v>Data Analyst</v>
          </cell>
          <cell r="H30513">
            <v>44958.750717592593</v>
          </cell>
        </row>
        <row r="30514">
          <cell r="A30514" t="str">
            <v>Data Analyst</v>
          </cell>
          <cell r="H30514">
            <v>45084.746493055558</v>
          </cell>
        </row>
        <row r="30515">
          <cell r="A30515" t="str">
            <v>Data Scientist</v>
          </cell>
          <cell r="H30515">
            <v>45175.334432870368</v>
          </cell>
        </row>
        <row r="30516">
          <cell r="A30516" t="str">
            <v>Data Engineer</v>
          </cell>
          <cell r="H30516">
            <v>45180.59578703704</v>
          </cell>
        </row>
        <row r="30517">
          <cell r="A30517" t="str">
            <v>Senior Data Scientist</v>
          </cell>
          <cell r="H30517">
            <v>45223.377465277779</v>
          </cell>
        </row>
        <row r="30518">
          <cell r="A30518" t="str">
            <v>Senior Data Scientist</v>
          </cell>
          <cell r="H30518">
            <v>45170.724710648137</v>
          </cell>
        </row>
        <row r="30519">
          <cell r="A30519" t="str">
            <v>Data Analyst</v>
          </cell>
          <cell r="H30519">
            <v>44930.005624999998</v>
          </cell>
        </row>
        <row r="30520">
          <cell r="A30520" t="str">
            <v>Senior Data Analyst</v>
          </cell>
          <cell r="H30520">
            <v>44981.333993055552</v>
          </cell>
        </row>
        <row r="30521">
          <cell r="A30521" t="str">
            <v>Data Engineer</v>
          </cell>
          <cell r="H30521">
            <v>45051.851168981477</v>
          </cell>
        </row>
        <row r="30522">
          <cell r="A30522" t="str">
            <v>Data Scientist</v>
          </cell>
          <cell r="H30522">
            <v>45215.76662037037</v>
          </cell>
        </row>
        <row r="30523">
          <cell r="A30523" t="str">
            <v>Data Analyst</v>
          </cell>
          <cell r="H30523">
            <v>45139.557384259257</v>
          </cell>
        </row>
        <row r="30524">
          <cell r="A30524" t="str">
            <v>Data Analyst</v>
          </cell>
          <cell r="H30524">
            <v>44942.386504629627</v>
          </cell>
        </row>
        <row r="30525">
          <cell r="A30525" t="str">
            <v>Data Analyst</v>
          </cell>
          <cell r="H30525">
            <v>44993.916701388887</v>
          </cell>
        </row>
        <row r="30526">
          <cell r="A30526" t="str">
            <v>Data Engineer</v>
          </cell>
          <cell r="H30526">
            <v>45042.862071759257</v>
          </cell>
        </row>
        <row r="30527">
          <cell r="A30527" t="str">
            <v>Software Engineer</v>
          </cell>
          <cell r="H30527">
            <v>45111.459386574083</v>
          </cell>
        </row>
        <row r="30528">
          <cell r="A30528" t="str">
            <v>Machine Learning Engineer</v>
          </cell>
          <cell r="H30528">
            <v>45009.028726851851</v>
          </cell>
        </row>
        <row r="30529">
          <cell r="A30529" t="str">
            <v>Senior Data Analyst</v>
          </cell>
          <cell r="H30529">
            <v>45181.250625000001</v>
          </cell>
        </row>
        <row r="30530">
          <cell r="A30530" t="str">
            <v>Data Scientist</v>
          </cell>
          <cell r="H30530">
            <v>45107.587465277778</v>
          </cell>
        </row>
        <row r="30531">
          <cell r="A30531" t="str">
            <v>Data Analyst</v>
          </cell>
          <cell r="H30531">
            <v>45114.542650462958</v>
          </cell>
        </row>
        <row r="30532">
          <cell r="A30532" t="str">
            <v>Business Analyst</v>
          </cell>
          <cell r="H30532">
            <v>45023.822314814817</v>
          </cell>
        </row>
        <row r="30533">
          <cell r="A30533" t="str">
            <v>Data Scientist</v>
          </cell>
          <cell r="H30533">
            <v>45114.53056712963</v>
          </cell>
        </row>
        <row r="30534">
          <cell r="A30534" t="str">
            <v>Data Scientist</v>
          </cell>
          <cell r="H30534">
            <v>45194.572442129633</v>
          </cell>
        </row>
        <row r="30535">
          <cell r="A30535" t="str">
            <v>Senior Data Analyst</v>
          </cell>
          <cell r="H30535">
            <v>45238.375034722223</v>
          </cell>
        </row>
        <row r="30536">
          <cell r="A30536" t="str">
            <v>Senior Data Scientist</v>
          </cell>
          <cell r="H30536">
            <v>44932.62809027778</v>
          </cell>
        </row>
        <row r="30537">
          <cell r="A30537" t="str">
            <v>Senior Data Scientist</v>
          </cell>
          <cell r="H30537">
            <v>44979.668414351851</v>
          </cell>
        </row>
        <row r="30538">
          <cell r="A30538" t="str">
            <v>Data Scientist</v>
          </cell>
          <cell r="H30538">
            <v>45151.585219907407</v>
          </cell>
        </row>
        <row r="30539">
          <cell r="A30539" t="str">
            <v>Data Analyst</v>
          </cell>
          <cell r="H30539">
            <v>45097.666712962957</v>
          </cell>
        </row>
        <row r="30540">
          <cell r="A30540" t="str">
            <v>Data Scientist</v>
          </cell>
          <cell r="H30540">
            <v>45014.170752314807</v>
          </cell>
        </row>
        <row r="30541">
          <cell r="A30541" t="str">
            <v>Data Analyst</v>
          </cell>
          <cell r="H30541">
            <v>45240.703576388893</v>
          </cell>
        </row>
        <row r="30542">
          <cell r="A30542" t="str">
            <v>Data Analyst</v>
          </cell>
          <cell r="H30542">
            <v>44943.916898148149</v>
          </cell>
        </row>
        <row r="30543">
          <cell r="A30543" t="str">
            <v>Software Engineer</v>
          </cell>
          <cell r="H30543">
            <v>45143.449953703697</v>
          </cell>
        </row>
        <row r="30544">
          <cell r="A30544" t="str">
            <v>Data Analyst</v>
          </cell>
          <cell r="H30544">
            <v>45085.583657407413</v>
          </cell>
        </row>
        <row r="30545">
          <cell r="A30545" t="str">
            <v>Data Scientist</v>
          </cell>
          <cell r="H30545">
            <v>44938.169456018521</v>
          </cell>
        </row>
        <row r="30546">
          <cell r="A30546" t="str">
            <v>Data Scientist</v>
          </cell>
          <cell r="H30546">
            <v>45260.414120370369</v>
          </cell>
        </row>
        <row r="30547">
          <cell r="A30547" t="str">
            <v>Data Analyst</v>
          </cell>
          <cell r="H30547">
            <v>45063.291747685187</v>
          </cell>
        </row>
        <row r="30548">
          <cell r="A30548" t="str">
            <v>Data Analyst</v>
          </cell>
          <cell r="H30548">
            <v>45090.499976851846</v>
          </cell>
        </row>
        <row r="30549">
          <cell r="A30549" t="str">
            <v>Data Analyst</v>
          </cell>
          <cell r="H30549">
            <v>44999.573217592602</v>
          </cell>
        </row>
        <row r="30550">
          <cell r="A30550" t="str">
            <v>Data Scientist</v>
          </cell>
          <cell r="H30550">
            <v>45038.323136574072</v>
          </cell>
        </row>
        <row r="30551">
          <cell r="A30551" t="str">
            <v>Data Analyst</v>
          </cell>
          <cell r="H30551">
            <v>45212.541666666657</v>
          </cell>
        </row>
        <row r="30552">
          <cell r="A30552" t="str">
            <v>Data Analyst</v>
          </cell>
          <cell r="H30552">
            <v>44953.002500000002</v>
          </cell>
        </row>
        <row r="30553">
          <cell r="A30553" t="str">
            <v>Senior Data Scientist</v>
          </cell>
          <cell r="H30553">
            <v>45247.461724537039</v>
          </cell>
        </row>
        <row r="30554">
          <cell r="A30554" t="str">
            <v>Data Scientist</v>
          </cell>
          <cell r="H30554">
            <v>45114.795347222222</v>
          </cell>
        </row>
        <row r="30555">
          <cell r="A30555" t="str">
            <v>Data Analyst</v>
          </cell>
          <cell r="H30555">
            <v>45008.669432870367</v>
          </cell>
        </row>
        <row r="30556">
          <cell r="A30556" t="str">
            <v>Data Analyst</v>
          </cell>
          <cell r="H30556">
            <v>45146.869525462957</v>
          </cell>
        </row>
        <row r="30557">
          <cell r="A30557" t="str">
            <v>Data Analyst</v>
          </cell>
          <cell r="H30557">
            <v>44981.667650462958</v>
          </cell>
        </row>
        <row r="30558">
          <cell r="A30558" t="str">
            <v>Senior Data Engineer</v>
          </cell>
          <cell r="H30558">
            <v>45233.713692129633</v>
          </cell>
        </row>
        <row r="30559">
          <cell r="A30559" t="str">
            <v>Data Analyst</v>
          </cell>
          <cell r="H30559">
            <v>45192.450057870366</v>
          </cell>
        </row>
        <row r="30560">
          <cell r="A30560" t="str">
            <v>Senior Data Analyst</v>
          </cell>
          <cell r="H30560">
            <v>45033.876145833332</v>
          </cell>
        </row>
        <row r="30561">
          <cell r="A30561" t="str">
            <v>Senior Data Analyst</v>
          </cell>
          <cell r="H30561">
            <v>45240.347974537042</v>
          </cell>
        </row>
        <row r="30562">
          <cell r="A30562" t="str">
            <v>Data Engineer</v>
          </cell>
          <cell r="H30562">
            <v>45155.085405092592</v>
          </cell>
        </row>
        <row r="30563">
          <cell r="A30563" t="str">
            <v>Data Analyst</v>
          </cell>
          <cell r="H30563">
            <v>45174.667847222219</v>
          </cell>
        </row>
        <row r="30564">
          <cell r="A30564" t="str">
            <v>Data Analyst</v>
          </cell>
          <cell r="H30564">
            <v>45029.428495370368</v>
          </cell>
        </row>
        <row r="30565">
          <cell r="A30565" t="str">
            <v>Data Analyst</v>
          </cell>
          <cell r="H30565">
            <v>45054.917847222219</v>
          </cell>
        </row>
        <row r="30566">
          <cell r="A30566" t="str">
            <v>Senior Data Scientist</v>
          </cell>
          <cell r="H30566">
            <v>44938.712199074071</v>
          </cell>
        </row>
        <row r="30567">
          <cell r="A30567" t="str">
            <v>Data Analyst</v>
          </cell>
          <cell r="H30567">
            <v>45033.833935185183</v>
          </cell>
        </row>
        <row r="30568">
          <cell r="A30568" t="str">
            <v>Data Analyst</v>
          </cell>
          <cell r="H30568">
            <v>45036.916712962957</v>
          </cell>
        </row>
        <row r="30569">
          <cell r="A30569" t="str">
            <v>Data Analyst</v>
          </cell>
          <cell r="H30569">
            <v>44995.750381944446</v>
          </cell>
        </row>
        <row r="30570">
          <cell r="A30570" t="str">
            <v>Data Analyst</v>
          </cell>
          <cell r="H30570">
            <v>45234.33452546296</v>
          </cell>
        </row>
        <row r="30571">
          <cell r="A30571" t="str">
            <v>Data Scientist</v>
          </cell>
          <cell r="H30571">
            <v>45027.327418981477</v>
          </cell>
        </row>
        <row r="30572">
          <cell r="A30572" t="str">
            <v>Senior Data Scientist</v>
          </cell>
          <cell r="H30572">
            <v>45134.527430555558</v>
          </cell>
        </row>
        <row r="30573">
          <cell r="A30573" t="str">
            <v>Data Analyst</v>
          </cell>
          <cell r="H30573">
            <v>45160.333634259259</v>
          </cell>
        </row>
        <row r="30574">
          <cell r="A30574" t="str">
            <v>Data Scientist</v>
          </cell>
          <cell r="H30574">
            <v>45028.417662037027</v>
          </cell>
        </row>
        <row r="30575">
          <cell r="A30575" t="str">
            <v>Data Analyst</v>
          </cell>
          <cell r="H30575">
            <v>45018.434548611112</v>
          </cell>
        </row>
        <row r="30576">
          <cell r="A30576" t="str">
            <v>Data Scientist</v>
          </cell>
          <cell r="H30576">
            <v>44938.337650462963</v>
          </cell>
        </row>
        <row r="30577">
          <cell r="A30577" t="str">
            <v>Data Analyst</v>
          </cell>
          <cell r="H30577">
            <v>45275.666689814818</v>
          </cell>
        </row>
        <row r="30578">
          <cell r="A30578" t="str">
            <v>Data Analyst</v>
          </cell>
          <cell r="H30578">
            <v>45272.625138888892</v>
          </cell>
        </row>
        <row r="30579">
          <cell r="A30579" t="str">
            <v>Data Analyst</v>
          </cell>
          <cell r="H30579">
            <v>45098.668032407397</v>
          </cell>
        </row>
        <row r="30580">
          <cell r="A30580" t="str">
            <v>Data Scientist</v>
          </cell>
          <cell r="H30580">
            <v>44986.921400462961</v>
          </cell>
        </row>
        <row r="30581">
          <cell r="A30581" t="str">
            <v>Data Engineer</v>
          </cell>
          <cell r="H30581">
            <v>45101.002384259264</v>
          </cell>
        </row>
        <row r="30582">
          <cell r="A30582" t="str">
            <v>Senior Data Scientist</v>
          </cell>
          <cell r="H30582">
            <v>45025.420138888891</v>
          </cell>
        </row>
        <row r="30583">
          <cell r="A30583" t="str">
            <v>Senior Data Analyst</v>
          </cell>
          <cell r="H30583">
            <v>45061.459282407413</v>
          </cell>
        </row>
        <row r="30584">
          <cell r="A30584" t="str">
            <v>Data Analyst</v>
          </cell>
          <cell r="H30584">
            <v>45113.772557870368</v>
          </cell>
        </row>
        <row r="30585">
          <cell r="A30585" t="str">
            <v>Senior Data Analyst</v>
          </cell>
          <cell r="H30585">
            <v>45212.959027777782</v>
          </cell>
        </row>
        <row r="30586">
          <cell r="A30586" t="str">
            <v>Data Analyst</v>
          </cell>
          <cell r="H30586">
            <v>45250.792337962957</v>
          </cell>
        </row>
        <row r="30587">
          <cell r="A30587" t="str">
            <v>Data Analyst</v>
          </cell>
          <cell r="H30587">
            <v>45034.33625</v>
          </cell>
        </row>
        <row r="30588">
          <cell r="A30588" t="str">
            <v>Data Analyst</v>
          </cell>
          <cell r="H30588">
            <v>45238.390451388892</v>
          </cell>
        </row>
        <row r="30589">
          <cell r="A30589" t="str">
            <v>Data Analyst</v>
          </cell>
          <cell r="H30589">
            <v>45085.292581018519</v>
          </cell>
        </row>
        <row r="30590">
          <cell r="A30590" t="str">
            <v>Senior Data Scientist</v>
          </cell>
          <cell r="H30590">
            <v>45223.710821759261</v>
          </cell>
        </row>
        <row r="30591">
          <cell r="A30591" t="str">
            <v>Data Scientist</v>
          </cell>
          <cell r="H30591">
            <v>44953.753541666672</v>
          </cell>
        </row>
        <row r="30592">
          <cell r="A30592" t="str">
            <v>Data Engineer</v>
          </cell>
          <cell r="H30592">
            <v>44930.793310185189</v>
          </cell>
        </row>
        <row r="30593">
          <cell r="A30593" t="str">
            <v>Senior Data Analyst</v>
          </cell>
          <cell r="H30593">
            <v>44986.688449074078</v>
          </cell>
        </row>
        <row r="30594">
          <cell r="A30594" t="str">
            <v>Data Analyst</v>
          </cell>
          <cell r="H30594">
            <v>45154.459710648152</v>
          </cell>
        </row>
        <row r="30595">
          <cell r="A30595" t="str">
            <v>Data Engineer</v>
          </cell>
          <cell r="H30595">
            <v>45202.546053240738</v>
          </cell>
        </row>
        <row r="30596">
          <cell r="A30596" t="str">
            <v>Data Scientist</v>
          </cell>
          <cell r="H30596">
            <v>45047.295949074083</v>
          </cell>
        </row>
        <row r="30597">
          <cell r="A30597" t="str">
            <v>Data Analyst</v>
          </cell>
          <cell r="H30597">
            <v>45048.001817129632</v>
          </cell>
        </row>
        <row r="30598">
          <cell r="A30598" t="str">
            <v>Software Engineer</v>
          </cell>
          <cell r="H30598">
            <v>45175.291909722233</v>
          </cell>
        </row>
        <row r="30599">
          <cell r="A30599" t="str">
            <v>Business Analyst</v>
          </cell>
          <cell r="H30599">
            <v>45232.570601851847</v>
          </cell>
        </row>
        <row r="30600">
          <cell r="A30600" t="str">
            <v>Data Analyst</v>
          </cell>
          <cell r="H30600">
            <v>45070.751446759263</v>
          </cell>
        </row>
        <row r="30601">
          <cell r="A30601" t="str">
            <v>Data Analyst</v>
          </cell>
          <cell r="H30601">
            <v>45090.29178240741</v>
          </cell>
        </row>
        <row r="30602">
          <cell r="A30602" t="str">
            <v>Data Scientist</v>
          </cell>
          <cell r="H30602">
            <v>45189.042893518519</v>
          </cell>
        </row>
        <row r="30603">
          <cell r="A30603" t="str">
            <v>Data Analyst</v>
          </cell>
          <cell r="H30603">
            <v>45168.003275462957</v>
          </cell>
        </row>
        <row r="30604">
          <cell r="A30604" t="str">
            <v>Data Engineer</v>
          </cell>
          <cell r="H30604">
            <v>45127.341898148137</v>
          </cell>
        </row>
        <row r="30605">
          <cell r="A30605" t="str">
            <v>Data Analyst</v>
          </cell>
          <cell r="H30605">
            <v>45187.667233796303</v>
          </cell>
        </row>
        <row r="30606">
          <cell r="A30606" t="str">
            <v>Data Analyst</v>
          </cell>
          <cell r="H30606">
            <v>45149.083622685182</v>
          </cell>
        </row>
        <row r="30607">
          <cell r="A30607" t="str">
            <v>Senior Data Engineer</v>
          </cell>
          <cell r="H30607">
            <v>45072.820104166669</v>
          </cell>
        </row>
        <row r="30608">
          <cell r="A30608" t="str">
            <v>Data Analyst</v>
          </cell>
          <cell r="H30608">
            <v>45260.70925925926</v>
          </cell>
        </row>
        <row r="30609">
          <cell r="A30609" t="str">
            <v>Data Analyst</v>
          </cell>
          <cell r="H30609">
            <v>45008.793287037042</v>
          </cell>
        </row>
        <row r="30610">
          <cell r="A30610" t="str">
            <v>Data Scientist</v>
          </cell>
          <cell r="H30610">
            <v>45092.638414351852</v>
          </cell>
        </row>
        <row r="30611">
          <cell r="A30611" t="str">
            <v>Data Scientist</v>
          </cell>
          <cell r="H30611">
            <v>44996.38962962963</v>
          </cell>
        </row>
        <row r="30612">
          <cell r="A30612" t="str">
            <v>Data Analyst</v>
          </cell>
          <cell r="H30612">
            <v>45078.291180555563</v>
          </cell>
        </row>
        <row r="30613">
          <cell r="A30613" t="str">
            <v>Data Analyst</v>
          </cell>
          <cell r="H30613">
            <v>45099.833726851852</v>
          </cell>
        </row>
        <row r="30614">
          <cell r="A30614" t="str">
            <v>Senior Data Analyst</v>
          </cell>
          <cell r="H30614">
            <v>44946.013124999998</v>
          </cell>
        </row>
        <row r="30615">
          <cell r="A30615" t="str">
            <v>Senior Data Analyst</v>
          </cell>
          <cell r="H30615">
            <v>44939.250219907408</v>
          </cell>
        </row>
        <row r="30616">
          <cell r="A30616" t="str">
            <v>Senior Data Scientist</v>
          </cell>
          <cell r="H30616">
            <v>45089.940833333327</v>
          </cell>
        </row>
        <row r="30617">
          <cell r="A30617" t="str">
            <v>Data Scientist</v>
          </cell>
          <cell r="H30617">
            <v>45174.70921296296</v>
          </cell>
        </row>
        <row r="30618">
          <cell r="A30618" t="str">
            <v>Data Analyst</v>
          </cell>
          <cell r="H30618">
            <v>44979.458321759259</v>
          </cell>
        </row>
        <row r="30619">
          <cell r="A30619" t="str">
            <v>Data Analyst</v>
          </cell>
          <cell r="H30619">
            <v>45098.583958333344</v>
          </cell>
        </row>
        <row r="30620">
          <cell r="A30620" t="str">
            <v>Data Scientist</v>
          </cell>
          <cell r="H30620">
            <v>44969.29488425926</v>
          </cell>
        </row>
        <row r="30621">
          <cell r="A30621" t="str">
            <v>Senior Data Analyst</v>
          </cell>
          <cell r="H30621">
            <v>45168.460509259261</v>
          </cell>
        </row>
        <row r="30622">
          <cell r="A30622" t="str">
            <v>Data Analyst</v>
          </cell>
          <cell r="H30622">
            <v>44976.874988425923</v>
          </cell>
        </row>
        <row r="30623">
          <cell r="A30623" t="str">
            <v>Data Scientist</v>
          </cell>
          <cell r="H30623">
            <v>45258.669062499997</v>
          </cell>
        </row>
        <row r="30624">
          <cell r="A30624" t="str">
            <v>Data Scientist</v>
          </cell>
          <cell r="H30624">
            <v>45084.261817129627</v>
          </cell>
        </row>
        <row r="30625">
          <cell r="A30625" t="str">
            <v>Data Scientist</v>
          </cell>
          <cell r="H30625">
            <v>45146.460613425923</v>
          </cell>
        </row>
        <row r="30626">
          <cell r="A30626" t="str">
            <v>Data Analyst</v>
          </cell>
          <cell r="H30626">
            <v>45058.793599537043</v>
          </cell>
        </row>
        <row r="30627">
          <cell r="A30627" t="str">
            <v>Data Analyst</v>
          </cell>
          <cell r="H30627">
            <v>45273.376875000002</v>
          </cell>
        </row>
        <row r="30628">
          <cell r="A30628" t="str">
            <v>Data Analyst</v>
          </cell>
          <cell r="H30628">
            <v>45050.709178240737</v>
          </cell>
        </row>
        <row r="30629">
          <cell r="A30629" t="str">
            <v>Data Scientist</v>
          </cell>
          <cell r="H30629">
            <v>44950.461875000001</v>
          </cell>
        </row>
        <row r="30630">
          <cell r="A30630" t="str">
            <v>Business Analyst</v>
          </cell>
          <cell r="H30630">
            <v>45003.667719907397</v>
          </cell>
        </row>
        <row r="30631">
          <cell r="A30631" t="str">
            <v>Data Engineer</v>
          </cell>
          <cell r="H30631">
            <v>45194.185254629629</v>
          </cell>
        </row>
        <row r="30632">
          <cell r="A30632" t="str">
            <v>Data Analyst</v>
          </cell>
          <cell r="H30632">
            <v>45064.2499537037</v>
          </cell>
        </row>
        <row r="30633">
          <cell r="A30633" t="str">
            <v>Data Scientist</v>
          </cell>
          <cell r="H30633">
            <v>45041.919351851851</v>
          </cell>
        </row>
        <row r="30634">
          <cell r="A30634" t="str">
            <v>Data Analyst</v>
          </cell>
          <cell r="H30634">
            <v>45291.980486111112</v>
          </cell>
        </row>
        <row r="30635">
          <cell r="A30635" t="str">
            <v>Data Scientist</v>
          </cell>
          <cell r="H30635">
            <v>45191.961712962962</v>
          </cell>
        </row>
        <row r="30636">
          <cell r="A30636" t="str">
            <v>Data Analyst</v>
          </cell>
          <cell r="H30636">
            <v>45049.667905092603</v>
          </cell>
        </row>
        <row r="30637">
          <cell r="A30637" t="str">
            <v>Senior Data Analyst</v>
          </cell>
          <cell r="H30637">
            <v>45191.66673611111</v>
          </cell>
        </row>
        <row r="30638">
          <cell r="A30638" t="str">
            <v>Data Analyst</v>
          </cell>
          <cell r="H30638">
            <v>45083.666967592602</v>
          </cell>
        </row>
        <row r="30639">
          <cell r="A30639" t="str">
            <v>Data Scientist</v>
          </cell>
          <cell r="H30639">
            <v>45273.461493055547</v>
          </cell>
        </row>
        <row r="30640">
          <cell r="A30640" t="str">
            <v>Data Analyst</v>
          </cell>
          <cell r="H30640">
            <v>44951.410277777781</v>
          </cell>
        </row>
        <row r="30641">
          <cell r="A30641" t="str">
            <v>Data Scientist</v>
          </cell>
          <cell r="H30641">
            <v>45233.293055555558</v>
          </cell>
        </row>
        <row r="30642">
          <cell r="A30642" t="str">
            <v>Data Analyst</v>
          </cell>
          <cell r="H30642">
            <v>45032.458877314813</v>
          </cell>
        </row>
        <row r="30643">
          <cell r="A30643" t="str">
            <v>Senior Data Engineer</v>
          </cell>
          <cell r="H30643">
            <v>45162.439675925933</v>
          </cell>
        </row>
        <row r="30644">
          <cell r="A30644" t="str">
            <v>Data Scientist</v>
          </cell>
          <cell r="H30644">
            <v>45176.900868055563</v>
          </cell>
        </row>
        <row r="30645">
          <cell r="A30645" t="str">
            <v>Data Engineer</v>
          </cell>
          <cell r="H30645">
            <v>45020.689884259264</v>
          </cell>
        </row>
        <row r="30646">
          <cell r="A30646" t="str">
            <v>Data Scientist</v>
          </cell>
          <cell r="H30646">
            <v>45091.252997685187</v>
          </cell>
        </row>
        <row r="30647">
          <cell r="A30647" t="str">
            <v>Data Scientist</v>
          </cell>
          <cell r="H30647">
            <v>45126.419270833343</v>
          </cell>
        </row>
        <row r="30648">
          <cell r="A30648" t="str">
            <v>Data Analyst</v>
          </cell>
          <cell r="H30648">
            <v>45188.167361111111</v>
          </cell>
        </row>
        <row r="30649">
          <cell r="A30649" t="str">
            <v>Machine Learning Engineer</v>
          </cell>
          <cell r="H30649">
            <v>45288.392187500001</v>
          </cell>
        </row>
        <row r="30650">
          <cell r="A30650" t="str">
            <v>Data Analyst</v>
          </cell>
          <cell r="H30650">
            <v>44944.917048611111</v>
          </cell>
        </row>
        <row r="30651">
          <cell r="A30651" t="str">
            <v>Machine Learning Engineer</v>
          </cell>
          <cell r="H30651">
            <v>45076.801064814812</v>
          </cell>
        </row>
        <row r="30652">
          <cell r="A30652" t="str">
            <v>Machine Learning Engineer</v>
          </cell>
          <cell r="H30652">
            <v>44931.370775462958</v>
          </cell>
        </row>
        <row r="30653">
          <cell r="A30653" t="str">
            <v>Data Analyst</v>
          </cell>
          <cell r="H30653">
            <v>45272.345451388886</v>
          </cell>
        </row>
        <row r="30654">
          <cell r="A30654" t="str">
            <v>Senior Data Analyst</v>
          </cell>
          <cell r="H30654">
            <v>45112.626620370371</v>
          </cell>
        </row>
        <row r="30655">
          <cell r="A30655" t="str">
            <v>Data Analyst</v>
          </cell>
          <cell r="H30655">
            <v>45142.877546296288</v>
          </cell>
        </row>
        <row r="30656">
          <cell r="A30656" t="str">
            <v>Data Scientist</v>
          </cell>
          <cell r="H30656">
            <v>45249.434189814812</v>
          </cell>
        </row>
        <row r="30657">
          <cell r="A30657" t="str">
            <v>Data Analyst</v>
          </cell>
          <cell r="H30657">
            <v>44945.971342592587</v>
          </cell>
        </row>
        <row r="30658">
          <cell r="A30658" t="str">
            <v>Senior Data Analyst</v>
          </cell>
          <cell r="H30658">
            <v>45187.750092592592</v>
          </cell>
        </row>
        <row r="30659">
          <cell r="A30659" t="str">
            <v>Data Analyst</v>
          </cell>
          <cell r="H30659">
            <v>44978.849305555559</v>
          </cell>
        </row>
        <row r="30660">
          <cell r="A30660" t="str">
            <v>Data Scientist</v>
          </cell>
          <cell r="H30660">
            <v>44953.009606481479</v>
          </cell>
        </row>
        <row r="30661">
          <cell r="A30661" t="str">
            <v>Data Analyst</v>
          </cell>
          <cell r="H30661">
            <v>45124.750219907408</v>
          </cell>
        </row>
        <row r="30662">
          <cell r="A30662" t="str">
            <v>Data Analyst</v>
          </cell>
          <cell r="H30662">
            <v>45285.827326388891</v>
          </cell>
        </row>
        <row r="30663">
          <cell r="A30663" t="str">
            <v>Data Analyst</v>
          </cell>
          <cell r="H30663">
            <v>45055.669456018521</v>
          </cell>
        </row>
        <row r="30664">
          <cell r="A30664" t="str">
            <v>Data Scientist</v>
          </cell>
          <cell r="H30664">
            <v>45014.294965277782</v>
          </cell>
        </row>
        <row r="30665">
          <cell r="A30665" t="str">
            <v>Senior Data Analyst</v>
          </cell>
          <cell r="H30665">
            <v>45145.596145833333</v>
          </cell>
        </row>
        <row r="30666">
          <cell r="A30666" t="str">
            <v>Data Analyst</v>
          </cell>
          <cell r="H30666">
            <v>44930.020578703698</v>
          </cell>
        </row>
        <row r="30667">
          <cell r="A30667" t="str">
            <v>Data Analyst</v>
          </cell>
          <cell r="H30667">
            <v>45200.250914351847</v>
          </cell>
        </row>
        <row r="30668">
          <cell r="A30668" t="str">
            <v>Senior Data Scientist</v>
          </cell>
          <cell r="H30668">
            <v>45200.334675925929</v>
          </cell>
        </row>
        <row r="30669">
          <cell r="A30669" t="str">
            <v>Business Analyst</v>
          </cell>
          <cell r="H30669">
            <v>45016.590243055558</v>
          </cell>
        </row>
        <row r="30670">
          <cell r="A30670" t="str">
            <v>Data Scientist</v>
          </cell>
          <cell r="H30670">
            <v>45042.044745370367</v>
          </cell>
        </row>
        <row r="30671">
          <cell r="A30671" t="str">
            <v>Business Analyst</v>
          </cell>
          <cell r="H30671">
            <v>45207.667361111111</v>
          </cell>
        </row>
        <row r="30672">
          <cell r="A30672" t="str">
            <v>Data Analyst</v>
          </cell>
          <cell r="H30672">
            <v>45107.709907407407</v>
          </cell>
        </row>
        <row r="30673">
          <cell r="A30673" t="str">
            <v>Data Analyst</v>
          </cell>
          <cell r="H30673">
            <v>45229.625486111108</v>
          </cell>
        </row>
        <row r="30674">
          <cell r="A30674" t="str">
            <v>Data Engineer</v>
          </cell>
          <cell r="H30674">
            <v>45092.681770833333</v>
          </cell>
        </row>
        <row r="30675">
          <cell r="A30675" t="str">
            <v>Data Analyst</v>
          </cell>
          <cell r="H30675">
            <v>45020.585590277777</v>
          </cell>
        </row>
        <row r="30676">
          <cell r="A30676" t="str">
            <v>Senior Data Scientist</v>
          </cell>
          <cell r="H30676">
            <v>45077.544062499997</v>
          </cell>
        </row>
        <row r="30677">
          <cell r="A30677" t="str">
            <v>Software Engineer</v>
          </cell>
          <cell r="H30677">
            <v>45146.835636574076</v>
          </cell>
        </row>
        <row r="30678">
          <cell r="A30678" t="str">
            <v>Data Analyst</v>
          </cell>
          <cell r="H30678">
            <v>45084.667210648149</v>
          </cell>
        </row>
        <row r="30679">
          <cell r="A30679" t="str">
            <v>Data Analyst</v>
          </cell>
          <cell r="H30679">
            <v>45036.96570601852</v>
          </cell>
        </row>
        <row r="30680">
          <cell r="A30680" t="str">
            <v>Data Scientist</v>
          </cell>
          <cell r="H30680">
            <v>45118.546666666669</v>
          </cell>
        </row>
        <row r="30681">
          <cell r="A30681" t="str">
            <v>Data Analyst</v>
          </cell>
          <cell r="H30681">
            <v>45272.388773148137</v>
          </cell>
        </row>
        <row r="30682">
          <cell r="A30682" t="str">
            <v>Data Analyst</v>
          </cell>
          <cell r="H30682">
            <v>45203.001006944447</v>
          </cell>
        </row>
        <row r="30683">
          <cell r="A30683" t="str">
            <v>Data Analyst</v>
          </cell>
          <cell r="H30683">
            <v>45160.75099537037</v>
          </cell>
        </row>
        <row r="30684">
          <cell r="A30684" t="str">
            <v>Data Analyst</v>
          </cell>
          <cell r="H30684">
            <v>45278.792013888888</v>
          </cell>
        </row>
        <row r="30685">
          <cell r="A30685" t="str">
            <v>Senior Data Engineer</v>
          </cell>
          <cell r="H30685">
            <v>44953.376747685194</v>
          </cell>
        </row>
        <row r="30686">
          <cell r="A30686" t="str">
            <v>Data Scientist</v>
          </cell>
          <cell r="H30686">
            <v>45015.877418981479</v>
          </cell>
        </row>
        <row r="30687">
          <cell r="A30687" t="str">
            <v>Senior Data Analyst</v>
          </cell>
          <cell r="H30687">
            <v>45000.376782407409</v>
          </cell>
        </row>
        <row r="30688">
          <cell r="A30688" t="str">
            <v>Data Analyst</v>
          </cell>
          <cell r="H30688">
            <v>45126.879178240742</v>
          </cell>
        </row>
        <row r="30689">
          <cell r="A30689" t="str">
            <v>Business Analyst</v>
          </cell>
          <cell r="H30689">
            <v>45036.808553240742</v>
          </cell>
        </row>
        <row r="30690">
          <cell r="A30690" t="str">
            <v>Data Analyst</v>
          </cell>
          <cell r="H30690">
            <v>45054.835023148153</v>
          </cell>
        </row>
        <row r="30691">
          <cell r="A30691" t="str">
            <v>Cloud Engineer</v>
          </cell>
          <cell r="H30691">
            <v>45212.819768518522</v>
          </cell>
        </row>
        <row r="30692">
          <cell r="A30692" t="str">
            <v>Senior Data Analyst</v>
          </cell>
          <cell r="H30692">
            <v>45110.542314814818</v>
          </cell>
        </row>
        <row r="30693">
          <cell r="A30693" t="str">
            <v>Data Analyst</v>
          </cell>
          <cell r="H30693">
            <v>44937.803240740737</v>
          </cell>
        </row>
        <row r="30694">
          <cell r="A30694" t="str">
            <v>Data Analyst</v>
          </cell>
          <cell r="H30694">
            <v>45271.16673611111</v>
          </cell>
        </row>
        <row r="30695">
          <cell r="A30695" t="str">
            <v>Data Analyst</v>
          </cell>
          <cell r="H30695">
            <v>45008.912638888891</v>
          </cell>
        </row>
        <row r="30696">
          <cell r="A30696" t="str">
            <v>Senior Data Scientist</v>
          </cell>
          <cell r="H30696">
            <v>45114.001805555563</v>
          </cell>
        </row>
        <row r="30697">
          <cell r="A30697" t="str">
            <v>Senior Data Analyst</v>
          </cell>
          <cell r="H30697">
            <v>45169.021921296298</v>
          </cell>
        </row>
        <row r="30698">
          <cell r="A30698" t="str">
            <v>Data Analyst</v>
          </cell>
          <cell r="H30698">
            <v>44929.979699074072</v>
          </cell>
        </row>
        <row r="30699">
          <cell r="A30699" t="str">
            <v>Data Analyst</v>
          </cell>
          <cell r="H30699">
            <v>45104.917951388888</v>
          </cell>
        </row>
        <row r="30700">
          <cell r="A30700" t="str">
            <v>Data Engineer</v>
          </cell>
          <cell r="H30700">
            <v>45082.794953703713</v>
          </cell>
        </row>
        <row r="30701">
          <cell r="A30701" t="str">
            <v>Data Scientist</v>
          </cell>
          <cell r="H30701">
            <v>44958.962893518517</v>
          </cell>
        </row>
        <row r="30702">
          <cell r="A30702" t="str">
            <v>Data Analyst</v>
          </cell>
          <cell r="H30702">
            <v>44933.416701388887</v>
          </cell>
        </row>
        <row r="30703">
          <cell r="A30703" t="str">
            <v>Data Analyst</v>
          </cell>
          <cell r="H30703">
            <v>44984.881597222222</v>
          </cell>
        </row>
        <row r="30704">
          <cell r="A30704" t="str">
            <v>Data Engineer</v>
          </cell>
          <cell r="H30704">
            <v>44935.670694444438</v>
          </cell>
        </row>
        <row r="30705">
          <cell r="A30705" t="str">
            <v>Data Analyst</v>
          </cell>
          <cell r="H30705">
            <v>45169.625625000001</v>
          </cell>
        </row>
        <row r="30706">
          <cell r="A30706" t="str">
            <v>Data Analyst</v>
          </cell>
          <cell r="H30706">
            <v>45131.666689814818</v>
          </cell>
        </row>
        <row r="30707">
          <cell r="A30707" t="str">
            <v>Machine Learning Engineer</v>
          </cell>
          <cell r="H30707">
            <v>44932.107789351852</v>
          </cell>
        </row>
        <row r="30708">
          <cell r="A30708" t="str">
            <v>Data Analyst</v>
          </cell>
          <cell r="H30708">
            <v>45284.500428240739</v>
          </cell>
        </row>
        <row r="30709">
          <cell r="A30709" t="str">
            <v>Data Scientist</v>
          </cell>
          <cell r="H30709">
            <v>45175.667743055557</v>
          </cell>
        </row>
        <row r="30710">
          <cell r="A30710" t="str">
            <v>Data Analyst</v>
          </cell>
          <cell r="H30710">
            <v>45278.791817129633</v>
          </cell>
        </row>
        <row r="30711">
          <cell r="A30711" t="str">
            <v>Business Analyst</v>
          </cell>
          <cell r="H30711">
            <v>45203.58488425926</v>
          </cell>
        </row>
        <row r="30712">
          <cell r="A30712" t="str">
            <v>Data Scientist</v>
          </cell>
          <cell r="H30712">
            <v>45215.767164351862</v>
          </cell>
        </row>
        <row r="30713">
          <cell r="A30713" t="str">
            <v>Data Analyst</v>
          </cell>
          <cell r="H30713">
            <v>45222.666863425933</v>
          </cell>
        </row>
        <row r="30714">
          <cell r="A30714" t="str">
            <v>Machine Learning Engineer</v>
          </cell>
          <cell r="H30714">
            <v>45015.343252314808</v>
          </cell>
        </row>
        <row r="30715">
          <cell r="A30715" t="str">
            <v>Data Analyst</v>
          </cell>
          <cell r="H30715">
            <v>45073.583298611113</v>
          </cell>
        </row>
        <row r="30716">
          <cell r="A30716" t="str">
            <v>Data Scientist</v>
          </cell>
          <cell r="H30716">
            <v>45281.745451388888</v>
          </cell>
        </row>
        <row r="30717">
          <cell r="A30717" t="str">
            <v>Data Analyst</v>
          </cell>
          <cell r="H30717">
            <v>45252.125590277778</v>
          </cell>
        </row>
        <row r="30718">
          <cell r="A30718" t="str">
            <v>Data Scientist</v>
          </cell>
          <cell r="H30718">
            <v>45135.568437499998</v>
          </cell>
        </row>
        <row r="30719">
          <cell r="A30719" t="str">
            <v>Data Analyst</v>
          </cell>
          <cell r="H30719">
            <v>44984.708425925928</v>
          </cell>
        </row>
        <row r="30720">
          <cell r="A30720" t="str">
            <v>Business Analyst</v>
          </cell>
          <cell r="H30720">
            <v>45155.656875000001</v>
          </cell>
        </row>
        <row r="30721">
          <cell r="A30721" t="str">
            <v>Business Analyst</v>
          </cell>
          <cell r="H30721">
            <v>45002.917546296303</v>
          </cell>
        </row>
        <row r="30722">
          <cell r="A30722" t="str">
            <v>Data Analyst</v>
          </cell>
          <cell r="H30722">
            <v>45236.375115740739</v>
          </cell>
        </row>
        <row r="30723">
          <cell r="A30723" t="str">
            <v>Data Scientist</v>
          </cell>
          <cell r="H30723">
            <v>44985.536087962973</v>
          </cell>
        </row>
        <row r="30724">
          <cell r="A30724" t="str">
            <v>Data Engineer</v>
          </cell>
          <cell r="H30724">
            <v>44938.211712962962</v>
          </cell>
        </row>
        <row r="30725">
          <cell r="A30725" t="str">
            <v>Data Analyst</v>
          </cell>
          <cell r="H30725">
            <v>44998.253946759258</v>
          </cell>
        </row>
        <row r="30726">
          <cell r="A30726" t="str">
            <v>Data Analyst</v>
          </cell>
          <cell r="H30726">
            <v>44956.376516203702</v>
          </cell>
        </row>
        <row r="30727">
          <cell r="A30727" t="str">
            <v>Data Engineer</v>
          </cell>
          <cell r="H30727">
            <v>45021.708275462966</v>
          </cell>
        </row>
        <row r="30728">
          <cell r="A30728" t="str">
            <v>Data Scientist</v>
          </cell>
          <cell r="H30728">
            <v>45051.930358796293</v>
          </cell>
        </row>
        <row r="30729">
          <cell r="A30729" t="str">
            <v>Senior Data Engineer</v>
          </cell>
          <cell r="H30729">
            <v>45055.896851851852</v>
          </cell>
        </row>
        <row r="30730">
          <cell r="A30730" t="str">
            <v>Senior Data Engineer</v>
          </cell>
          <cell r="H30730">
            <v>45041.798483796287</v>
          </cell>
        </row>
        <row r="30731">
          <cell r="A30731" t="str">
            <v>Data Analyst</v>
          </cell>
          <cell r="H30731">
            <v>45184.320393518523</v>
          </cell>
        </row>
        <row r="30732">
          <cell r="A30732" t="str">
            <v>Business Analyst</v>
          </cell>
          <cell r="H30732">
            <v>44965.662418981483</v>
          </cell>
        </row>
        <row r="30733">
          <cell r="A30733" t="str">
            <v>Data Analyst</v>
          </cell>
          <cell r="H30733">
            <v>45089.958310185182</v>
          </cell>
        </row>
        <row r="30734">
          <cell r="A30734" t="str">
            <v>Data Analyst</v>
          </cell>
          <cell r="H30734">
            <v>45057.58353009259</v>
          </cell>
        </row>
        <row r="30735">
          <cell r="A30735" t="str">
            <v>Data Analyst</v>
          </cell>
          <cell r="H30735">
            <v>45181.876446759263</v>
          </cell>
        </row>
        <row r="30736">
          <cell r="A30736" t="str">
            <v>Data Scientist</v>
          </cell>
          <cell r="H30736">
            <v>45273.419756944437</v>
          </cell>
        </row>
        <row r="30737">
          <cell r="A30737" t="str">
            <v>Data Analyst</v>
          </cell>
          <cell r="H30737">
            <v>45270.334120370368</v>
          </cell>
        </row>
        <row r="30738">
          <cell r="A30738" t="str">
            <v>Data Analyst</v>
          </cell>
          <cell r="H30738">
            <v>45055.376134259262</v>
          </cell>
        </row>
        <row r="30739">
          <cell r="A30739" t="str">
            <v>Data Scientist</v>
          </cell>
          <cell r="H30739">
            <v>45229.746689814812</v>
          </cell>
        </row>
        <row r="30740">
          <cell r="A30740" t="str">
            <v>Data Analyst</v>
          </cell>
          <cell r="H30740">
            <v>45070.875127314823</v>
          </cell>
        </row>
        <row r="30741">
          <cell r="A30741" t="str">
            <v>Data Analyst</v>
          </cell>
          <cell r="H30741">
            <v>45041.33353009259</v>
          </cell>
        </row>
        <row r="30742">
          <cell r="A30742" t="str">
            <v>Data Analyst</v>
          </cell>
          <cell r="H30742">
            <v>45051.554490740738</v>
          </cell>
        </row>
        <row r="30743">
          <cell r="A30743" t="str">
            <v>Business Analyst</v>
          </cell>
          <cell r="H30743">
            <v>45114.500752314823</v>
          </cell>
        </row>
        <row r="30744">
          <cell r="A30744" t="str">
            <v>Data Scientist</v>
          </cell>
          <cell r="H30744">
            <v>45208.891921296286</v>
          </cell>
        </row>
        <row r="30745">
          <cell r="A30745" t="str">
            <v>Data Analyst</v>
          </cell>
          <cell r="H30745">
            <v>44957.875092592592</v>
          </cell>
        </row>
        <row r="30746">
          <cell r="A30746" t="str">
            <v>Data Scientist</v>
          </cell>
          <cell r="H30746">
            <v>45215.090520833342</v>
          </cell>
        </row>
        <row r="30747">
          <cell r="A30747" t="str">
            <v>Senior Data Analyst</v>
          </cell>
          <cell r="H30747">
            <v>45197.183530092603</v>
          </cell>
        </row>
        <row r="30748">
          <cell r="A30748" t="str">
            <v>Senior Data Analyst</v>
          </cell>
          <cell r="H30748">
            <v>44932.834444444437</v>
          </cell>
        </row>
        <row r="30749">
          <cell r="A30749" t="str">
            <v>Data Analyst</v>
          </cell>
          <cell r="H30749">
            <v>44958.876574074071</v>
          </cell>
        </row>
        <row r="30750">
          <cell r="A30750" t="str">
            <v>Data Analyst</v>
          </cell>
          <cell r="H30750">
            <v>45104.872210648151</v>
          </cell>
        </row>
        <row r="30751">
          <cell r="A30751" t="str">
            <v>Data Scientist</v>
          </cell>
          <cell r="H30751">
            <v>45002.417210648149</v>
          </cell>
        </row>
        <row r="30752">
          <cell r="A30752" t="str">
            <v>Data Analyst</v>
          </cell>
          <cell r="H30752">
            <v>45033.626168981478</v>
          </cell>
        </row>
        <row r="30753">
          <cell r="A30753" t="str">
            <v>Senior Data Scientist</v>
          </cell>
          <cell r="H30753">
            <v>44968.514016203713</v>
          </cell>
        </row>
        <row r="30754">
          <cell r="A30754" t="str">
            <v>Senior Data Scientist</v>
          </cell>
          <cell r="H30754">
            <v>44994.504166666673</v>
          </cell>
        </row>
        <row r="30755">
          <cell r="A30755" t="str">
            <v>Data Analyst</v>
          </cell>
          <cell r="H30755">
            <v>45029.792141203703</v>
          </cell>
        </row>
        <row r="30756">
          <cell r="A30756" t="str">
            <v>Data Analyst</v>
          </cell>
          <cell r="H30756">
            <v>45125.583645833343</v>
          </cell>
        </row>
        <row r="30757">
          <cell r="A30757" t="str">
            <v>Data Analyst</v>
          </cell>
          <cell r="H30757">
            <v>45149.000115740739</v>
          </cell>
        </row>
        <row r="30758">
          <cell r="A30758" t="str">
            <v>Senior Data Scientist</v>
          </cell>
          <cell r="H30758">
            <v>45247.959108796298</v>
          </cell>
        </row>
        <row r="30759">
          <cell r="A30759" t="str">
            <v>Business Analyst</v>
          </cell>
          <cell r="H30759">
            <v>45257.850925925923</v>
          </cell>
        </row>
        <row r="30760">
          <cell r="A30760" t="str">
            <v>Data Scientist</v>
          </cell>
          <cell r="H30760">
            <v>45138.461944444447</v>
          </cell>
        </row>
        <row r="30761">
          <cell r="A30761" t="str">
            <v>Data Scientist</v>
          </cell>
          <cell r="H30761">
            <v>44986.816701388889</v>
          </cell>
        </row>
        <row r="30762">
          <cell r="A30762" t="str">
            <v>Cloud Engineer</v>
          </cell>
          <cell r="H30762">
            <v>45027.335451388892</v>
          </cell>
        </row>
        <row r="30763">
          <cell r="A30763" t="str">
            <v>Data Analyst</v>
          </cell>
          <cell r="H30763">
            <v>45187.986712962957</v>
          </cell>
        </row>
        <row r="30764">
          <cell r="A30764" t="str">
            <v>Data Scientist</v>
          </cell>
          <cell r="H30764">
            <v>45045.61928240741</v>
          </cell>
        </row>
        <row r="30765">
          <cell r="A30765" t="str">
            <v>Data Scientist</v>
          </cell>
          <cell r="H30765">
            <v>45259.302627314813</v>
          </cell>
        </row>
        <row r="30766">
          <cell r="A30766" t="str">
            <v>Data Scientist</v>
          </cell>
          <cell r="H30766">
            <v>45173.58520833333</v>
          </cell>
        </row>
        <row r="30767">
          <cell r="A30767" t="str">
            <v>Data Scientist</v>
          </cell>
          <cell r="H30767">
            <v>45169.881122685183</v>
          </cell>
        </row>
        <row r="30768">
          <cell r="A30768" t="str">
            <v>Senior Data Scientist</v>
          </cell>
          <cell r="H30768">
            <v>45240.348935185182</v>
          </cell>
        </row>
        <row r="30769">
          <cell r="A30769" t="str">
            <v>Data Scientist</v>
          </cell>
          <cell r="H30769">
            <v>44929.168217592603</v>
          </cell>
        </row>
        <row r="30770">
          <cell r="A30770" t="str">
            <v>Senior Data Analyst</v>
          </cell>
          <cell r="H30770">
            <v>45028.916898148149</v>
          </cell>
        </row>
        <row r="30771">
          <cell r="A30771" t="str">
            <v>Senior Data Analyst</v>
          </cell>
          <cell r="H30771">
            <v>45225.869247685187</v>
          </cell>
        </row>
        <row r="30772">
          <cell r="A30772" t="str">
            <v>Data Analyst</v>
          </cell>
          <cell r="H30772">
            <v>45061.91684027778</v>
          </cell>
        </row>
        <row r="30773">
          <cell r="A30773" t="str">
            <v>Senior Data Analyst</v>
          </cell>
          <cell r="H30773">
            <v>45234.333483796298</v>
          </cell>
        </row>
        <row r="30774">
          <cell r="A30774" t="str">
            <v>Data Scientist</v>
          </cell>
          <cell r="H30774">
            <v>44929.982974537037</v>
          </cell>
        </row>
        <row r="30775">
          <cell r="A30775" t="str">
            <v>Business Analyst</v>
          </cell>
          <cell r="H30775">
            <v>45000.751886574071</v>
          </cell>
        </row>
        <row r="30776">
          <cell r="A30776" t="str">
            <v>Data Engineer</v>
          </cell>
          <cell r="H30776">
            <v>45085.312222222223</v>
          </cell>
        </row>
        <row r="30777">
          <cell r="A30777" t="str">
            <v>Senior Data Scientist</v>
          </cell>
          <cell r="H30777">
            <v>45004.558946759258</v>
          </cell>
        </row>
        <row r="30778">
          <cell r="A30778" t="str">
            <v>Data Analyst</v>
          </cell>
          <cell r="H30778">
            <v>45163.625289351847</v>
          </cell>
        </row>
        <row r="30779">
          <cell r="A30779" t="str">
            <v>Data Analyst</v>
          </cell>
          <cell r="H30779">
            <v>45084.666747685187</v>
          </cell>
        </row>
        <row r="30780">
          <cell r="A30780" t="str">
            <v>Senior Data Engineer</v>
          </cell>
          <cell r="H30780">
            <v>45079.687314814822</v>
          </cell>
        </row>
        <row r="30781">
          <cell r="A30781" t="str">
            <v>Data Scientist</v>
          </cell>
          <cell r="H30781">
            <v>45089.853877314818</v>
          </cell>
        </row>
        <row r="30782">
          <cell r="A30782" t="str">
            <v>Machine Learning Engineer</v>
          </cell>
          <cell r="H30782">
            <v>45103.500798611109</v>
          </cell>
        </row>
        <row r="30783">
          <cell r="A30783" t="str">
            <v>Machine Learning Engineer</v>
          </cell>
          <cell r="H30783">
            <v>45035.544039351851</v>
          </cell>
        </row>
        <row r="30784">
          <cell r="A30784" t="str">
            <v>Data Analyst</v>
          </cell>
          <cell r="H30784">
            <v>45037.500868055547</v>
          </cell>
        </row>
        <row r="30785">
          <cell r="A30785" t="str">
            <v>Data Analyst</v>
          </cell>
          <cell r="H30785">
            <v>45120.458611111113</v>
          </cell>
        </row>
        <row r="30786">
          <cell r="A30786" t="str">
            <v>Business Analyst</v>
          </cell>
          <cell r="H30786">
            <v>45181.417743055557</v>
          </cell>
        </row>
        <row r="30787">
          <cell r="A30787" t="str">
            <v>Software Engineer</v>
          </cell>
          <cell r="H30787">
            <v>45237.731631944444</v>
          </cell>
        </row>
        <row r="30788">
          <cell r="A30788" t="str">
            <v>Data Scientist</v>
          </cell>
          <cell r="H30788">
            <v>44986.631238425929</v>
          </cell>
        </row>
        <row r="30789">
          <cell r="A30789" t="str">
            <v>Senior Data Analyst</v>
          </cell>
          <cell r="H30789">
            <v>45118.749976851846</v>
          </cell>
        </row>
        <row r="30790">
          <cell r="A30790" t="str">
            <v>Data Engineer</v>
          </cell>
          <cell r="H30790">
            <v>44986.261562500003</v>
          </cell>
        </row>
        <row r="30791">
          <cell r="A30791" t="str">
            <v>Business Analyst</v>
          </cell>
          <cell r="H30791">
            <v>45258.653726851851</v>
          </cell>
        </row>
        <row r="30792">
          <cell r="A30792" t="str">
            <v>Data Analyst</v>
          </cell>
          <cell r="H30792">
            <v>45222.871736111112</v>
          </cell>
        </row>
        <row r="30793">
          <cell r="A30793" t="str">
            <v>Data Scientist</v>
          </cell>
          <cell r="H30793">
            <v>44978.434270833342</v>
          </cell>
        </row>
        <row r="30794">
          <cell r="A30794" t="str">
            <v>Data Analyst</v>
          </cell>
          <cell r="H30794">
            <v>45287.735960648148</v>
          </cell>
        </row>
        <row r="30795">
          <cell r="A30795" t="str">
            <v>Data Analyst</v>
          </cell>
          <cell r="H30795">
            <v>45248.37572916667</v>
          </cell>
        </row>
        <row r="30796">
          <cell r="A30796" t="str">
            <v>Data Analyst</v>
          </cell>
          <cell r="H30796">
            <v>44957.125034722223</v>
          </cell>
        </row>
        <row r="30797">
          <cell r="A30797" t="str">
            <v>Data Analyst</v>
          </cell>
          <cell r="H30797">
            <v>44929.771087962959</v>
          </cell>
        </row>
        <row r="30798">
          <cell r="A30798" t="str">
            <v>Data Engineer</v>
          </cell>
          <cell r="H30798">
            <v>45174.876539351862</v>
          </cell>
        </row>
        <row r="30799">
          <cell r="A30799" t="str">
            <v>Data Engineer</v>
          </cell>
          <cell r="H30799">
            <v>44987.339062500003</v>
          </cell>
        </row>
        <row r="30800">
          <cell r="A30800" t="str">
            <v>Senior Data Analyst</v>
          </cell>
          <cell r="H30800">
            <v>44965.499918981477</v>
          </cell>
        </row>
        <row r="30801">
          <cell r="A30801" t="str">
            <v>Data Analyst</v>
          </cell>
          <cell r="H30801">
            <v>45106.584583333337</v>
          </cell>
        </row>
        <row r="30802">
          <cell r="A30802" t="str">
            <v>Data Analyst</v>
          </cell>
          <cell r="H30802">
            <v>45040.636018518519</v>
          </cell>
        </row>
        <row r="30803">
          <cell r="A30803" t="str">
            <v>Senior Data Engineer</v>
          </cell>
          <cell r="H30803">
            <v>45174.921631944453</v>
          </cell>
        </row>
        <row r="30804">
          <cell r="A30804" t="str">
            <v>Data Engineer</v>
          </cell>
          <cell r="H30804">
            <v>45209.84715277778</v>
          </cell>
        </row>
        <row r="30805">
          <cell r="A30805" t="str">
            <v>Data Analyst</v>
          </cell>
          <cell r="H30805">
            <v>45161.62537037037</v>
          </cell>
        </row>
        <row r="30806">
          <cell r="A30806" t="str">
            <v>Data Engineer</v>
          </cell>
          <cell r="H30806">
            <v>45196.638969907413</v>
          </cell>
        </row>
        <row r="30807">
          <cell r="A30807" t="str">
            <v>Data Analyst</v>
          </cell>
          <cell r="H30807">
            <v>44943.583541666667</v>
          </cell>
        </row>
        <row r="30808">
          <cell r="A30808" t="str">
            <v>Data Analyst</v>
          </cell>
          <cell r="H30808">
            <v>45006.292349537027</v>
          </cell>
        </row>
        <row r="30809">
          <cell r="A30809" t="str">
            <v>Data Scientist</v>
          </cell>
          <cell r="H30809">
            <v>45224.961261574077</v>
          </cell>
        </row>
        <row r="30810">
          <cell r="A30810" t="str">
            <v>Data Scientist</v>
          </cell>
          <cell r="H30810">
            <v>45144.013680555552</v>
          </cell>
        </row>
        <row r="30811">
          <cell r="A30811" t="str">
            <v>Data Scientist</v>
          </cell>
          <cell r="H30811">
            <v>45020.379224537042</v>
          </cell>
        </row>
        <row r="30812">
          <cell r="A30812" t="str">
            <v>Data Analyst</v>
          </cell>
          <cell r="H30812">
            <v>45027.79210648148</v>
          </cell>
        </row>
        <row r="30813">
          <cell r="A30813" t="str">
            <v>Senior Data Engineer</v>
          </cell>
          <cell r="H30813">
            <v>45044.299351851849</v>
          </cell>
        </row>
        <row r="30814">
          <cell r="A30814" t="str">
            <v>Data Analyst</v>
          </cell>
          <cell r="H30814">
            <v>45256.79247685185</v>
          </cell>
        </row>
        <row r="30815">
          <cell r="A30815" t="str">
            <v>Data Analyst</v>
          </cell>
          <cell r="H30815">
            <v>45241.291701388887</v>
          </cell>
        </row>
        <row r="30816">
          <cell r="A30816" t="str">
            <v>Data Analyst</v>
          </cell>
          <cell r="H30816">
            <v>44936.846168981479</v>
          </cell>
        </row>
        <row r="30817">
          <cell r="A30817" t="str">
            <v>Data Analyst</v>
          </cell>
          <cell r="H30817">
            <v>45084.500462962962</v>
          </cell>
        </row>
        <row r="30818">
          <cell r="A30818" t="str">
            <v>Data Scientist</v>
          </cell>
          <cell r="H30818">
            <v>44937.324652777781</v>
          </cell>
        </row>
        <row r="30819">
          <cell r="A30819" t="str">
            <v>Software Engineer</v>
          </cell>
          <cell r="H30819">
            <v>45063.5080787037</v>
          </cell>
        </row>
        <row r="30820">
          <cell r="A30820" t="str">
            <v>Data Analyst</v>
          </cell>
          <cell r="H30820">
            <v>45168.125173611108</v>
          </cell>
        </row>
        <row r="30821">
          <cell r="A30821" t="str">
            <v>Data Analyst</v>
          </cell>
          <cell r="H30821">
            <v>45161.862569444442</v>
          </cell>
        </row>
        <row r="30822">
          <cell r="A30822" t="str">
            <v>Data Analyst</v>
          </cell>
          <cell r="H30822">
            <v>44947.667060185187</v>
          </cell>
        </row>
        <row r="30823">
          <cell r="A30823" t="str">
            <v>Data Analyst</v>
          </cell>
          <cell r="H30823">
            <v>45098.292372685188</v>
          </cell>
        </row>
        <row r="30824">
          <cell r="A30824" t="str">
            <v>Data Analyst</v>
          </cell>
          <cell r="H30824">
            <v>44937.615972222222</v>
          </cell>
        </row>
        <row r="30825">
          <cell r="A30825" t="str">
            <v>Data Scientist</v>
          </cell>
          <cell r="H30825">
            <v>45233.46806712963</v>
          </cell>
        </row>
        <row r="30826">
          <cell r="A30826" t="str">
            <v>Data Scientist</v>
          </cell>
          <cell r="H30826">
            <v>45135.668958333343</v>
          </cell>
        </row>
        <row r="30827">
          <cell r="A30827" t="str">
            <v>Data Analyst</v>
          </cell>
          <cell r="H30827">
            <v>45154.708564814813</v>
          </cell>
        </row>
        <row r="30828">
          <cell r="A30828" t="str">
            <v>Data Analyst</v>
          </cell>
          <cell r="H30828">
            <v>44952.336192129631</v>
          </cell>
        </row>
        <row r="30829">
          <cell r="A30829" t="str">
            <v>Data Analyst</v>
          </cell>
          <cell r="H30829">
            <v>45062.833541666667</v>
          </cell>
        </row>
        <row r="30830">
          <cell r="A30830" t="str">
            <v>Data Engineer</v>
          </cell>
          <cell r="H30830">
            <v>45177.892141203702</v>
          </cell>
        </row>
        <row r="30831">
          <cell r="A30831" t="str">
            <v>Data Scientist</v>
          </cell>
          <cell r="H30831">
            <v>45124.961053240739</v>
          </cell>
        </row>
        <row r="30832">
          <cell r="A30832" t="str">
            <v>Data Analyst</v>
          </cell>
          <cell r="H30832">
            <v>45003.292129629634</v>
          </cell>
        </row>
        <row r="30833">
          <cell r="A30833" t="str">
            <v>Data Engineer</v>
          </cell>
          <cell r="H30833">
            <v>45288.9921875</v>
          </cell>
        </row>
        <row r="30834">
          <cell r="A30834" t="str">
            <v>Data Analyst</v>
          </cell>
          <cell r="H30834">
            <v>44958.709050925929</v>
          </cell>
        </row>
        <row r="30835">
          <cell r="A30835" t="str">
            <v>Data Scientist</v>
          </cell>
          <cell r="H30835">
            <v>45008.669074074067</v>
          </cell>
        </row>
        <row r="30836">
          <cell r="A30836" t="str">
            <v>Data Analyst</v>
          </cell>
          <cell r="H30836">
            <v>45154.585092592592</v>
          </cell>
        </row>
        <row r="30837">
          <cell r="A30837" t="str">
            <v>Data Analyst</v>
          </cell>
          <cell r="H30837">
            <v>45130.291574074072</v>
          </cell>
        </row>
        <row r="30838">
          <cell r="A30838" t="str">
            <v>Data Scientist</v>
          </cell>
          <cell r="H30838">
            <v>45126.626886574071</v>
          </cell>
        </row>
        <row r="30839">
          <cell r="A30839" t="str">
            <v>Senior Data Scientist</v>
          </cell>
          <cell r="H30839">
            <v>45005.735312500001</v>
          </cell>
        </row>
        <row r="30840">
          <cell r="A30840" t="str">
            <v>Data Scientist</v>
          </cell>
          <cell r="H30840">
            <v>45176.877303240741</v>
          </cell>
        </row>
        <row r="30841">
          <cell r="A30841" t="str">
            <v>Senior Data Engineer</v>
          </cell>
          <cell r="H30841">
            <v>45090.003344907411</v>
          </cell>
        </row>
        <row r="30842">
          <cell r="A30842" t="str">
            <v>Data Engineer</v>
          </cell>
          <cell r="H30842">
            <v>45280.295567129629</v>
          </cell>
        </row>
        <row r="30843">
          <cell r="A30843" t="str">
            <v>Data Engineer</v>
          </cell>
          <cell r="H30843">
            <v>45280.964907407397</v>
          </cell>
        </row>
        <row r="30844">
          <cell r="A30844" t="str">
            <v>Data Analyst</v>
          </cell>
          <cell r="H30844">
            <v>45242.291875000003</v>
          </cell>
        </row>
        <row r="30845">
          <cell r="A30845" t="str">
            <v>Data Analyst</v>
          </cell>
          <cell r="H30845">
            <v>45169.958344907413</v>
          </cell>
        </row>
        <row r="30846">
          <cell r="A30846" t="str">
            <v>Data Scientist</v>
          </cell>
          <cell r="H30846">
            <v>45026.793217592603</v>
          </cell>
        </row>
        <row r="30847">
          <cell r="A30847" t="str">
            <v>Data Analyst</v>
          </cell>
          <cell r="H30847">
            <v>45167.500821759262</v>
          </cell>
        </row>
        <row r="30848">
          <cell r="A30848" t="str">
            <v>Data Engineer</v>
          </cell>
          <cell r="H30848">
            <v>45052.229270833333</v>
          </cell>
        </row>
        <row r="30849">
          <cell r="A30849" t="str">
            <v>Data Scientist</v>
          </cell>
          <cell r="H30849">
            <v>44940.045671296299</v>
          </cell>
        </row>
        <row r="30850">
          <cell r="A30850" t="str">
            <v>Data Scientist</v>
          </cell>
          <cell r="H30850">
            <v>44991.268900462957</v>
          </cell>
        </row>
        <row r="30851">
          <cell r="A30851" t="str">
            <v>Data Analyst</v>
          </cell>
          <cell r="H30851">
            <v>45112.95857638889</v>
          </cell>
        </row>
        <row r="30852">
          <cell r="A30852" t="str">
            <v>Data Scientist</v>
          </cell>
          <cell r="H30852">
            <v>45076.960335648153</v>
          </cell>
        </row>
        <row r="30853">
          <cell r="A30853" t="str">
            <v>Data Analyst</v>
          </cell>
          <cell r="H30853">
            <v>45125.500740740739</v>
          </cell>
        </row>
        <row r="30854">
          <cell r="A30854" t="str">
            <v>Data Scientist</v>
          </cell>
          <cell r="H30854">
            <v>44947.629652777781</v>
          </cell>
        </row>
        <row r="30855">
          <cell r="A30855" t="str">
            <v>Data Scientist</v>
          </cell>
          <cell r="H30855">
            <v>44991.616423611107</v>
          </cell>
        </row>
        <row r="30856">
          <cell r="A30856" t="str">
            <v>Data Engineer</v>
          </cell>
          <cell r="H30856">
            <v>45174.026030092587</v>
          </cell>
        </row>
        <row r="30857">
          <cell r="A30857" t="str">
            <v>Data Scientist</v>
          </cell>
          <cell r="H30857">
            <v>44937.292893518519</v>
          </cell>
        </row>
        <row r="30858">
          <cell r="A30858" t="str">
            <v>Data Scientist</v>
          </cell>
          <cell r="H30858">
            <v>45198.709641203714</v>
          </cell>
        </row>
        <row r="30859">
          <cell r="A30859" t="str">
            <v>Data Scientist</v>
          </cell>
          <cell r="H30859">
            <v>44959.70921296296</v>
          </cell>
        </row>
        <row r="30860">
          <cell r="A30860" t="str">
            <v>Data Analyst</v>
          </cell>
          <cell r="H30860">
            <v>45114.292673611111</v>
          </cell>
        </row>
        <row r="30861">
          <cell r="A30861" t="str">
            <v>Data Scientist</v>
          </cell>
          <cell r="H30861">
            <v>45190.293252314812</v>
          </cell>
        </row>
        <row r="30862">
          <cell r="A30862" t="str">
            <v>Data Engineer</v>
          </cell>
          <cell r="H30862">
            <v>45054.65351851852</v>
          </cell>
        </row>
        <row r="30863">
          <cell r="A30863" t="str">
            <v>Data Analyst</v>
          </cell>
          <cell r="H30863">
            <v>45100.303368055553</v>
          </cell>
        </row>
        <row r="30864">
          <cell r="A30864" t="str">
            <v>Senior Data Scientist</v>
          </cell>
          <cell r="H30864">
            <v>45146.4609375</v>
          </cell>
        </row>
        <row r="30865">
          <cell r="A30865" t="str">
            <v>Senior Data Analyst</v>
          </cell>
          <cell r="H30865">
            <v>45057.543437499997</v>
          </cell>
        </row>
        <row r="30866">
          <cell r="A30866" t="str">
            <v>Data Analyst</v>
          </cell>
          <cell r="H30866">
            <v>45000.624965277777</v>
          </cell>
        </row>
        <row r="30867">
          <cell r="A30867" t="str">
            <v>Business Analyst</v>
          </cell>
          <cell r="H30867">
            <v>45213.959305555552</v>
          </cell>
        </row>
        <row r="30868">
          <cell r="A30868" t="str">
            <v>Data Analyst</v>
          </cell>
          <cell r="H30868">
            <v>45084.750543981478</v>
          </cell>
        </row>
        <row r="30869">
          <cell r="A30869" t="str">
            <v>Data Analyst</v>
          </cell>
          <cell r="H30869">
            <v>45254.792268518519</v>
          </cell>
        </row>
        <row r="30870">
          <cell r="A30870" t="str">
            <v>Data Analyst</v>
          </cell>
          <cell r="H30870">
            <v>45194.7499537037</v>
          </cell>
        </row>
        <row r="30871">
          <cell r="A30871" t="str">
            <v>Data Analyst</v>
          </cell>
          <cell r="H30871">
            <v>44937.907731481479</v>
          </cell>
        </row>
        <row r="30872">
          <cell r="A30872" t="str">
            <v>Data Analyst</v>
          </cell>
          <cell r="H30872">
            <v>45239.709479166668</v>
          </cell>
        </row>
        <row r="30873">
          <cell r="A30873" t="str">
            <v>Data Scientist</v>
          </cell>
          <cell r="H30873">
            <v>45162.378750000003</v>
          </cell>
        </row>
        <row r="30874">
          <cell r="A30874" t="str">
            <v>Data Scientist</v>
          </cell>
          <cell r="H30874">
            <v>45099.877337962957</v>
          </cell>
        </row>
        <row r="30875">
          <cell r="A30875" t="str">
            <v>Machine Learning Engineer</v>
          </cell>
          <cell r="H30875">
            <v>45076.84107638889</v>
          </cell>
        </row>
        <row r="30876">
          <cell r="A30876" t="str">
            <v>Senior Data Analyst</v>
          </cell>
          <cell r="H30876">
            <v>45077.875821759262</v>
          </cell>
        </row>
        <row r="30877">
          <cell r="A30877" t="str">
            <v>Data Scientist</v>
          </cell>
          <cell r="H30877">
            <v>45107.337314814817</v>
          </cell>
        </row>
        <row r="30878">
          <cell r="A30878" t="str">
            <v>Data Analyst</v>
          </cell>
          <cell r="H30878">
            <v>45035.000833333332</v>
          </cell>
        </row>
        <row r="30879">
          <cell r="A30879" t="str">
            <v>Data Scientist</v>
          </cell>
          <cell r="H30879">
            <v>45057.277118055557</v>
          </cell>
        </row>
        <row r="30880">
          <cell r="A30880" t="str">
            <v>Business Analyst</v>
          </cell>
          <cell r="H30880">
            <v>45166.701562499999</v>
          </cell>
        </row>
        <row r="30881">
          <cell r="A30881" t="str">
            <v>Data Scientist</v>
          </cell>
          <cell r="H30881">
            <v>45146.376631944448</v>
          </cell>
        </row>
        <row r="30882">
          <cell r="A30882" t="str">
            <v>Data Scientist</v>
          </cell>
          <cell r="H30882">
            <v>44947.125972222217</v>
          </cell>
        </row>
        <row r="30883">
          <cell r="A30883" t="str">
            <v>Data Engineer</v>
          </cell>
          <cell r="H30883">
            <v>45094.031597222223</v>
          </cell>
        </row>
        <row r="30884">
          <cell r="A30884" t="str">
            <v>Data Scientist</v>
          </cell>
          <cell r="H30884">
            <v>44972.546018518522</v>
          </cell>
        </row>
        <row r="30885">
          <cell r="A30885" t="str">
            <v>Data Scientist</v>
          </cell>
          <cell r="H30885">
            <v>45093.638749999998</v>
          </cell>
        </row>
        <row r="30886">
          <cell r="A30886" t="str">
            <v>Data Scientist</v>
          </cell>
          <cell r="H30886">
            <v>45187.992696759262</v>
          </cell>
        </row>
        <row r="30887">
          <cell r="A30887" t="str">
            <v>Data Analyst</v>
          </cell>
          <cell r="H30887">
            <v>45195.610219907408</v>
          </cell>
        </row>
        <row r="30888">
          <cell r="A30888" t="str">
            <v>Senior Data Scientist</v>
          </cell>
          <cell r="H30888">
            <v>45147.377662037034</v>
          </cell>
        </row>
        <row r="30889">
          <cell r="A30889" t="str">
            <v>Data Scientist</v>
          </cell>
          <cell r="H30889">
            <v>45189.001076388893</v>
          </cell>
        </row>
        <row r="30890">
          <cell r="A30890" t="str">
            <v>Senior Data Scientist</v>
          </cell>
          <cell r="H30890">
            <v>45219.66982638889</v>
          </cell>
        </row>
        <row r="30891">
          <cell r="A30891" t="str">
            <v>Data Analyst</v>
          </cell>
          <cell r="H30891">
            <v>45177.66710648148</v>
          </cell>
        </row>
        <row r="30892">
          <cell r="A30892" t="str">
            <v>Data Scientist</v>
          </cell>
          <cell r="H30892">
            <v>45093.846516203703</v>
          </cell>
        </row>
        <row r="30893">
          <cell r="A30893" t="str">
            <v>Data Analyst</v>
          </cell>
          <cell r="H30893">
            <v>45083.959652777783</v>
          </cell>
        </row>
        <row r="30894">
          <cell r="A30894" t="str">
            <v>Business Analyst</v>
          </cell>
          <cell r="H30894">
            <v>45174.959050925929</v>
          </cell>
        </row>
        <row r="30895">
          <cell r="A30895" t="str">
            <v>Data Analyst</v>
          </cell>
          <cell r="H30895">
            <v>45034.535092592603</v>
          </cell>
        </row>
        <row r="30896">
          <cell r="A30896" t="str">
            <v>Data Analyst</v>
          </cell>
          <cell r="H30896">
            <v>45260.833344907413</v>
          </cell>
        </row>
        <row r="30897">
          <cell r="A30897" t="str">
            <v>Business Analyst</v>
          </cell>
          <cell r="H30897">
            <v>45285.083402777767</v>
          </cell>
        </row>
        <row r="30898">
          <cell r="A30898" t="str">
            <v>Data Engineer</v>
          </cell>
          <cell r="H30898">
            <v>45232.506793981483</v>
          </cell>
        </row>
        <row r="30899">
          <cell r="A30899" t="str">
            <v>Data Scientist</v>
          </cell>
          <cell r="H30899">
            <v>45229.709155092591</v>
          </cell>
        </row>
        <row r="30900">
          <cell r="A30900" t="str">
            <v>Data Analyst</v>
          </cell>
          <cell r="H30900">
            <v>45147.791944444441</v>
          </cell>
        </row>
        <row r="30901">
          <cell r="A30901" t="str">
            <v>Data Scientist</v>
          </cell>
          <cell r="H30901">
            <v>45043.710775462961</v>
          </cell>
        </row>
        <row r="30902">
          <cell r="A30902" t="str">
            <v>Data Analyst</v>
          </cell>
          <cell r="H30902">
            <v>45182.625208333331</v>
          </cell>
        </row>
        <row r="30903">
          <cell r="A30903" t="str">
            <v>Data Scientist</v>
          </cell>
          <cell r="H30903">
            <v>44939.306203703702</v>
          </cell>
        </row>
        <row r="30904">
          <cell r="A30904" t="str">
            <v>Data Analyst</v>
          </cell>
          <cell r="H30904">
            <v>45084.500694444447</v>
          </cell>
        </row>
        <row r="30905">
          <cell r="A30905" t="str">
            <v>Data Analyst</v>
          </cell>
          <cell r="H30905">
            <v>45142.917905092603</v>
          </cell>
        </row>
        <row r="30906">
          <cell r="A30906" t="str">
            <v>Data Scientist</v>
          </cell>
          <cell r="H30906">
            <v>45126.884432870371</v>
          </cell>
        </row>
        <row r="30907">
          <cell r="A30907" t="str">
            <v>Senior Data Analyst</v>
          </cell>
          <cell r="H30907">
            <v>45071.417222222219</v>
          </cell>
        </row>
        <row r="30908">
          <cell r="A30908" t="str">
            <v>Data Analyst</v>
          </cell>
          <cell r="H30908">
            <v>45103.834432870368</v>
          </cell>
        </row>
        <row r="30909">
          <cell r="A30909" t="str">
            <v>Data Scientist</v>
          </cell>
          <cell r="H30909">
            <v>44929.981574074067</v>
          </cell>
        </row>
        <row r="30910">
          <cell r="A30910" t="str">
            <v>Senior Data Engineer</v>
          </cell>
          <cell r="H30910">
            <v>45212.711817129632</v>
          </cell>
        </row>
        <row r="30911">
          <cell r="A30911" t="str">
            <v>Data Scientist</v>
          </cell>
          <cell r="H30911">
            <v>45264.876574074071</v>
          </cell>
        </row>
        <row r="30912">
          <cell r="A30912" t="str">
            <v>Data Scientist</v>
          </cell>
          <cell r="H30912">
            <v>45146.461469907408</v>
          </cell>
        </row>
        <row r="30913">
          <cell r="A30913" t="str">
            <v>Senior Data Analyst</v>
          </cell>
          <cell r="H30913">
            <v>44936.791944444441</v>
          </cell>
        </row>
        <row r="30914">
          <cell r="A30914" t="str">
            <v>Data Analyst</v>
          </cell>
          <cell r="H30914">
            <v>44954.792916666673</v>
          </cell>
        </row>
        <row r="30915">
          <cell r="A30915" t="str">
            <v>Machine Learning Engineer</v>
          </cell>
          <cell r="H30915">
            <v>45008.268275462957</v>
          </cell>
        </row>
        <row r="30916">
          <cell r="A30916" t="str">
            <v>Senior Data Engineer</v>
          </cell>
          <cell r="H30916">
            <v>45066.295381944437</v>
          </cell>
        </row>
        <row r="30917">
          <cell r="A30917" t="str">
            <v>Business Analyst</v>
          </cell>
          <cell r="H30917">
            <v>45082.376168981478</v>
          </cell>
        </row>
        <row r="30918">
          <cell r="A30918" t="str">
            <v>Senior Data Analyst</v>
          </cell>
          <cell r="H30918">
            <v>45030.959166666667</v>
          </cell>
        </row>
        <row r="30919">
          <cell r="A30919" t="str">
            <v>Data Analyst</v>
          </cell>
          <cell r="H30919">
            <v>45284.048043981478</v>
          </cell>
        </row>
        <row r="30920">
          <cell r="A30920" t="str">
            <v>Data Scientist</v>
          </cell>
          <cell r="H30920">
            <v>45135.669583333343</v>
          </cell>
        </row>
        <row r="30921">
          <cell r="A30921" t="str">
            <v>Senior Data Engineer</v>
          </cell>
          <cell r="H30921">
            <v>45237.753923611112</v>
          </cell>
        </row>
        <row r="30922">
          <cell r="A30922" t="str">
            <v>Senior Data Analyst</v>
          </cell>
          <cell r="H30922">
            <v>45145.333969907413</v>
          </cell>
        </row>
        <row r="30923">
          <cell r="A30923" t="str">
            <v>Data Analyst</v>
          </cell>
          <cell r="H30923">
            <v>45173.626377314817</v>
          </cell>
        </row>
        <row r="30924">
          <cell r="A30924" t="str">
            <v>Data Analyst</v>
          </cell>
          <cell r="H30924">
            <v>44931.249907407408</v>
          </cell>
        </row>
        <row r="30925">
          <cell r="A30925" t="str">
            <v>Senior Data Analyst</v>
          </cell>
          <cell r="H30925">
            <v>44991.666828703703</v>
          </cell>
        </row>
        <row r="30926">
          <cell r="A30926" t="str">
            <v>Data Engineer</v>
          </cell>
          <cell r="H30926">
            <v>45082.737118055556</v>
          </cell>
        </row>
        <row r="30927">
          <cell r="A30927" t="str">
            <v>Senior Data Analyst</v>
          </cell>
          <cell r="H30927">
            <v>45117.566840277781</v>
          </cell>
        </row>
        <row r="30928">
          <cell r="A30928" t="str">
            <v>Data Scientist</v>
          </cell>
          <cell r="H30928">
            <v>45105.75141203704</v>
          </cell>
        </row>
        <row r="30929">
          <cell r="A30929" t="str">
            <v>Data Analyst</v>
          </cell>
          <cell r="H30929">
            <v>44944.71775462963</v>
          </cell>
        </row>
        <row r="30930">
          <cell r="A30930" t="str">
            <v>Machine Learning Engineer</v>
          </cell>
          <cell r="H30930">
            <v>45022.134328703702</v>
          </cell>
        </row>
        <row r="30931">
          <cell r="A30931" t="str">
            <v>Data Scientist</v>
          </cell>
          <cell r="H30931">
            <v>45021.627604166657</v>
          </cell>
        </row>
        <row r="30932">
          <cell r="A30932" t="str">
            <v>Business Analyst</v>
          </cell>
          <cell r="H30932">
            <v>45168.911863425928</v>
          </cell>
        </row>
        <row r="30933">
          <cell r="A30933" t="str">
            <v>Data Analyst</v>
          </cell>
          <cell r="H30933">
            <v>45226.752118055563</v>
          </cell>
        </row>
        <row r="30934">
          <cell r="A30934" t="str">
            <v>Data Analyst</v>
          </cell>
          <cell r="H30934">
            <v>45196.168414351851</v>
          </cell>
        </row>
        <row r="30935">
          <cell r="A30935" t="str">
            <v>Data Analyst</v>
          </cell>
          <cell r="H30935">
            <v>44964.709733796299</v>
          </cell>
        </row>
        <row r="30936">
          <cell r="A30936" t="str">
            <v>Senior Data Scientist</v>
          </cell>
          <cell r="H30936">
            <v>45145.597488425927</v>
          </cell>
        </row>
        <row r="30937">
          <cell r="A30937" t="str">
            <v>Data Analyst</v>
          </cell>
          <cell r="H30937">
            <v>44944.709456018521</v>
          </cell>
        </row>
        <row r="30938">
          <cell r="A30938" t="str">
            <v>Senior Data Engineer</v>
          </cell>
          <cell r="H30938">
            <v>44999.091909722221</v>
          </cell>
        </row>
        <row r="30939">
          <cell r="A30939" t="str">
            <v>Senior Data Engineer</v>
          </cell>
          <cell r="H30939">
            <v>45103.891064814823</v>
          </cell>
        </row>
        <row r="30940">
          <cell r="A30940" t="str">
            <v>Data Analyst</v>
          </cell>
          <cell r="H30940">
            <v>45273.434074074074</v>
          </cell>
        </row>
        <row r="30941">
          <cell r="A30941" t="str">
            <v>Senior Data Analyst</v>
          </cell>
          <cell r="H30941">
            <v>44970.583472222221</v>
          </cell>
        </row>
        <row r="30942">
          <cell r="A30942" t="str">
            <v>Data Analyst</v>
          </cell>
          <cell r="H30942">
            <v>44992.25203703704</v>
          </cell>
        </row>
        <row r="30943">
          <cell r="A30943" t="str">
            <v>Data Scientist</v>
          </cell>
          <cell r="H30943">
            <v>45222.585104166668</v>
          </cell>
        </row>
        <row r="30944">
          <cell r="A30944" t="str">
            <v>Data Analyst</v>
          </cell>
          <cell r="H30944">
            <v>45272.303784722222</v>
          </cell>
        </row>
        <row r="30945">
          <cell r="A30945" t="str">
            <v>Data Engineer</v>
          </cell>
          <cell r="H30945">
            <v>45163.334780092591</v>
          </cell>
        </row>
        <row r="30946">
          <cell r="A30946" t="str">
            <v>Business Analyst</v>
          </cell>
          <cell r="H30946">
            <v>45079.905706018522</v>
          </cell>
        </row>
        <row r="30947">
          <cell r="A30947" t="str">
            <v>Data Analyst</v>
          </cell>
          <cell r="H30947">
            <v>45118.625960648147</v>
          </cell>
        </row>
        <row r="30948">
          <cell r="A30948" t="str">
            <v>Data Scientist</v>
          </cell>
          <cell r="H30948">
            <v>44933.294247685182</v>
          </cell>
        </row>
        <row r="30949">
          <cell r="A30949" t="str">
            <v>Senior Data Engineer</v>
          </cell>
          <cell r="H30949">
            <v>44993.921249999999</v>
          </cell>
        </row>
        <row r="30950">
          <cell r="A30950" t="str">
            <v>Senior Data Analyst</v>
          </cell>
          <cell r="H30950">
            <v>44973.301539351851</v>
          </cell>
        </row>
        <row r="30951">
          <cell r="A30951" t="str">
            <v>Senior Data Engineer</v>
          </cell>
          <cell r="H30951">
            <v>44966.013865740737</v>
          </cell>
        </row>
        <row r="30952">
          <cell r="A30952" t="str">
            <v>Data Scientist</v>
          </cell>
          <cell r="H30952">
            <v>45096.670300925929</v>
          </cell>
        </row>
        <row r="30953">
          <cell r="A30953" t="str">
            <v>Senior Data Scientist</v>
          </cell>
          <cell r="H30953">
            <v>45086.165972222218</v>
          </cell>
        </row>
        <row r="30954">
          <cell r="A30954" t="str">
            <v>Data Analyst</v>
          </cell>
          <cell r="H30954">
            <v>45125.112881944442</v>
          </cell>
        </row>
        <row r="30955">
          <cell r="A30955" t="str">
            <v>Cloud Engineer</v>
          </cell>
          <cell r="H30955">
            <v>45121.431944444441</v>
          </cell>
        </row>
        <row r="30956">
          <cell r="A30956" t="str">
            <v>Machine Learning Engineer</v>
          </cell>
          <cell r="H30956">
            <v>44952.420497685183</v>
          </cell>
        </row>
        <row r="30957">
          <cell r="A30957" t="str">
            <v>Data Analyst</v>
          </cell>
          <cell r="H30957">
            <v>45084.667384259257</v>
          </cell>
        </row>
        <row r="30958">
          <cell r="A30958" t="str">
            <v>Data Analyst</v>
          </cell>
          <cell r="H30958">
            <v>45217.834016203713</v>
          </cell>
        </row>
        <row r="30959">
          <cell r="A30959" t="str">
            <v>Data Engineer</v>
          </cell>
          <cell r="H30959">
            <v>45007.978587962964</v>
          </cell>
        </row>
        <row r="30960">
          <cell r="A30960" t="str">
            <v>Data Analyst</v>
          </cell>
          <cell r="H30960">
            <v>45073.307060185187</v>
          </cell>
        </row>
        <row r="30961">
          <cell r="A30961" t="str">
            <v>Data Analyst</v>
          </cell>
          <cell r="H30961">
            <v>45156.291921296302</v>
          </cell>
        </row>
        <row r="30962">
          <cell r="A30962" t="str">
            <v>Data Scientist</v>
          </cell>
          <cell r="H30962">
            <v>45099.752800925933</v>
          </cell>
        </row>
        <row r="30963">
          <cell r="A30963" t="str">
            <v>Data Engineer</v>
          </cell>
          <cell r="H30963">
            <v>45117.626377314817</v>
          </cell>
        </row>
        <row r="30964">
          <cell r="A30964" t="str">
            <v>Data Analyst</v>
          </cell>
          <cell r="H30964">
            <v>45000.550173611111</v>
          </cell>
        </row>
        <row r="30965">
          <cell r="A30965" t="str">
            <v>Senior Data Analyst</v>
          </cell>
          <cell r="H30965">
            <v>45197.8749537037</v>
          </cell>
        </row>
        <row r="30966">
          <cell r="A30966" t="str">
            <v>Machine Learning Engineer</v>
          </cell>
          <cell r="H30966">
            <v>45157.145300925928</v>
          </cell>
        </row>
        <row r="30967">
          <cell r="A30967" t="str">
            <v>Data Analyst</v>
          </cell>
          <cell r="H30967">
            <v>45027.667916666673</v>
          </cell>
        </row>
        <row r="30968">
          <cell r="A30968" t="str">
            <v>Data Scientist</v>
          </cell>
          <cell r="H30968">
            <v>45288.069421296299</v>
          </cell>
        </row>
        <row r="30969">
          <cell r="A30969" t="str">
            <v>Software Engineer</v>
          </cell>
          <cell r="H30969">
            <v>45212.959131944437</v>
          </cell>
        </row>
        <row r="30970">
          <cell r="A30970" t="str">
            <v>Data Analyst</v>
          </cell>
          <cell r="H30970">
            <v>45008.496400462973</v>
          </cell>
        </row>
        <row r="30971">
          <cell r="A30971" t="str">
            <v>Data Analyst</v>
          </cell>
          <cell r="H30971">
            <v>45006.553194444437</v>
          </cell>
        </row>
        <row r="30972">
          <cell r="A30972" t="str">
            <v>Data Scientist</v>
          </cell>
          <cell r="H30972">
            <v>45139.280787037038</v>
          </cell>
        </row>
        <row r="30973">
          <cell r="A30973" t="str">
            <v>Data Analyst</v>
          </cell>
          <cell r="H30973">
            <v>45050.876562500001</v>
          </cell>
        </row>
        <row r="30974">
          <cell r="A30974" t="str">
            <v>Senior Data Analyst</v>
          </cell>
          <cell r="H30974">
            <v>44950.667407407411</v>
          </cell>
        </row>
        <row r="30975">
          <cell r="A30975" t="str">
            <v>Data Scientist</v>
          </cell>
          <cell r="H30975">
            <v>45048.9219212963</v>
          </cell>
        </row>
        <row r="30976">
          <cell r="A30976" t="str">
            <v>Data Scientist</v>
          </cell>
          <cell r="H30976">
            <v>45089.793449074074</v>
          </cell>
        </row>
        <row r="30977">
          <cell r="A30977" t="str">
            <v>Data Analyst</v>
          </cell>
          <cell r="H30977">
            <v>45125.459074074082</v>
          </cell>
        </row>
        <row r="30978">
          <cell r="A30978" t="str">
            <v>Senior Data Scientist</v>
          </cell>
          <cell r="H30978">
            <v>45124.266493055547</v>
          </cell>
        </row>
        <row r="30979">
          <cell r="A30979" t="str">
            <v>Data Scientist</v>
          </cell>
          <cell r="H30979">
            <v>44994.002175925933</v>
          </cell>
        </row>
        <row r="30980">
          <cell r="A30980" t="str">
            <v>Data Analyst</v>
          </cell>
          <cell r="H30980">
            <v>45015.958333333343</v>
          </cell>
        </row>
        <row r="30981">
          <cell r="A30981" t="str">
            <v>Data Analyst</v>
          </cell>
          <cell r="H30981">
            <v>44959.209143518521</v>
          </cell>
        </row>
        <row r="30982">
          <cell r="A30982" t="str">
            <v>Data Analyst</v>
          </cell>
          <cell r="H30982">
            <v>45198.667557870373</v>
          </cell>
        </row>
        <row r="30983">
          <cell r="A30983" t="str">
            <v>Senior Data Scientist</v>
          </cell>
          <cell r="H30983">
            <v>45252.029907407406</v>
          </cell>
        </row>
        <row r="30984">
          <cell r="A30984" t="str">
            <v>Business Analyst</v>
          </cell>
          <cell r="H30984">
            <v>45259.985960648148</v>
          </cell>
        </row>
        <row r="30985">
          <cell r="A30985" t="str">
            <v>Data Analyst</v>
          </cell>
          <cell r="H30985">
            <v>45133.375428240739</v>
          </cell>
        </row>
        <row r="30986">
          <cell r="A30986" t="str">
            <v>Data Analyst</v>
          </cell>
          <cell r="H30986">
            <v>45106.587094907409</v>
          </cell>
        </row>
        <row r="30987">
          <cell r="A30987" t="str">
            <v>Business Analyst</v>
          </cell>
          <cell r="H30987">
            <v>45023.292511574073</v>
          </cell>
        </row>
        <row r="30988">
          <cell r="A30988" t="str">
            <v>Data Engineer</v>
          </cell>
          <cell r="H30988">
            <v>45212.011446759258</v>
          </cell>
        </row>
        <row r="30989">
          <cell r="A30989" t="str">
            <v>Data Analyst</v>
          </cell>
          <cell r="H30989">
            <v>44929.893912037027</v>
          </cell>
        </row>
        <row r="30990">
          <cell r="A30990" t="str">
            <v>Senior Data Analyst</v>
          </cell>
          <cell r="H30990">
            <v>45008.918263888889</v>
          </cell>
        </row>
        <row r="30991">
          <cell r="A30991" t="str">
            <v>Data Engineer</v>
          </cell>
          <cell r="H30991">
            <v>45079.983263888891</v>
          </cell>
        </row>
        <row r="30992">
          <cell r="A30992" t="str">
            <v>Data Analyst</v>
          </cell>
          <cell r="H30992">
            <v>45191.418645833342</v>
          </cell>
        </row>
        <row r="30993">
          <cell r="A30993" t="str">
            <v>Data Analyst</v>
          </cell>
          <cell r="H30993">
            <v>45061.625451388893</v>
          </cell>
        </row>
        <row r="30994">
          <cell r="A30994" t="str">
            <v>Data Analyst</v>
          </cell>
          <cell r="H30994">
            <v>44971.826249999998</v>
          </cell>
        </row>
        <row r="30995">
          <cell r="A30995" t="str">
            <v>Data Analyst</v>
          </cell>
          <cell r="H30995">
            <v>45104.657442129632</v>
          </cell>
        </row>
        <row r="30996">
          <cell r="A30996" t="str">
            <v>Senior Data Analyst</v>
          </cell>
          <cell r="H30996">
            <v>45027.917245370372</v>
          </cell>
        </row>
        <row r="30997">
          <cell r="A30997" t="str">
            <v>Data Scientist</v>
          </cell>
          <cell r="H30997">
            <v>45093.054629629631</v>
          </cell>
        </row>
        <row r="30998">
          <cell r="A30998" t="str">
            <v>Data Analyst</v>
          </cell>
          <cell r="H30998">
            <v>45145.563263888893</v>
          </cell>
        </row>
        <row r="30999">
          <cell r="A30999" t="str">
            <v>Data Analyst</v>
          </cell>
          <cell r="H30999">
            <v>45145.958368055559</v>
          </cell>
        </row>
        <row r="31000">
          <cell r="A31000" t="str">
            <v>Senior Data Scientist</v>
          </cell>
          <cell r="H31000">
            <v>45113.544120370367</v>
          </cell>
        </row>
        <row r="31001">
          <cell r="A31001" t="str">
            <v>Data Analyst</v>
          </cell>
          <cell r="H31001">
            <v>45023.667719907397</v>
          </cell>
        </row>
        <row r="31002">
          <cell r="A31002" t="str">
            <v>Data Scientist</v>
          </cell>
          <cell r="H31002">
            <v>45138.292384259257</v>
          </cell>
        </row>
        <row r="31003">
          <cell r="A31003" t="str">
            <v>Data Analyst</v>
          </cell>
          <cell r="H31003">
            <v>45246.333460648151</v>
          </cell>
        </row>
        <row r="31004">
          <cell r="A31004" t="str">
            <v>Data Engineer</v>
          </cell>
          <cell r="H31004">
            <v>45162.293900462973</v>
          </cell>
        </row>
        <row r="31005">
          <cell r="A31005" t="str">
            <v>Senior Data Scientist</v>
          </cell>
          <cell r="H31005">
            <v>44980.514652777783</v>
          </cell>
        </row>
        <row r="31006">
          <cell r="A31006" t="str">
            <v>Data Analyst</v>
          </cell>
          <cell r="H31006">
            <v>45169.002233796287</v>
          </cell>
        </row>
        <row r="31007">
          <cell r="A31007" t="str">
            <v>Data Scientist</v>
          </cell>
          <cell r="H31007">
            <v>45203.00236111111</v>
          </cell>
        </row>
        <row r="31008">
          <cell r="A31008" t="str">
            <v>Senior Data Scientist</v>
          </cell>
          <cell r="H31008">
            <v>45119.048425925917</v>
          </cell>
        </row>
        <row r="31009">
          <cell r="A31009" t="str">
            <v>Senior Data Scientist</v>
          </cell>
          <cell r="H31009">
            <v>45187.294479166667</v>
          </cell>
        </row>
        <row r="31010">
          <cell r="A31010" t="str">
            <v>Data Analyst</v>
          </cell>
          <cell r="H31010">
            <v>45097.626458333332</v>
          </cell>
        </row>
        <row r="31011">
          <cell r="A31011" t="str">
            <v>Data Scientist</v>
          </cell>
          <cell r="H31011">
            <v>45172.251597222217</v>
          </cell>
        </row>
        <row r="31012">
          <cell r="A31012" t="str">
            <v>Data Analyst</v>
          </cell>
          <cell r="H31012">
            <v>45156.418067129627</v>
          </cell>
        </row>
        <row r="31013">
          <cell r="A31013" t="str">
            <v>Data Analyst</v>
          </cell>
          <cell r="H31013">
            <v>45202.762546296297</v>
          </cell>
        </row>
        <row r="31014">
          <cell r="A31014" t="str">
            <v>Data Analyst</v>
          </cell>
          <cell r="H31014">
            <v>44931.334733796299</v>
          </cell>
        </row>
        <row r="31015">
          <cell r="A31015" t="str">
            <v>Software Engineer</v>
          </cell>
          <cell r="H31015">
            <v>45077.293032407397</v>
          </cell>
        </row>
        <row r="31016">
          <cell r="A31016" t="str">
            <v>Data Scientist</v>
          </cell>
          <cell r="H31016">
            <v>45146.460775462961</v>
          </cell>
        </row>
        <row r="31017">
          <cell r="A31017" t="str">
            <v>Data Scientist</v>
          </cell>
          <cell r="H31017">
            <v>45056.546215277784</v>
          </cell>
        </row>
        <row r="31018">
          <cell r="A31018" t="str">
            <v>Data Scientist</v>
          </cell>
          <cell r="H31018">
            <v>45083.335532407407</v>
          </cell>
        </row>
        <row r="31019">
          <cell r="A31019" t="str">
            <v>Business Analyst</v>
          </cell>
          <cell r="H31019">
            <v>45266.750509259262</v>
          </cell>
        </row>
        <row r="31020">
          <cell r="A31020" t="str">
            <v>Data Analyst</v>
          </cell>
          <cell r="H31020">
            <v>45290.583321759259</v>
          </cell>
        </row>
        <row r="31021">
          <cell r="A31021" t="str">
            <v>Data Analyst</v>
          </cell>
          <cell r="H31021">
            <v>45027.376319444447</v>
          </cell>
        </row>
        <row r="31022">
          <cell r="A31022" t="str">
            <v>Software Engineer</v>
          </cell>
          <cell r="H31022">
            <v>45161.008460648147</v>
          </cell>
        </row>
        <row r="31023">
          <cell r="A31023" t="str">
            <v>Data Engineer</v>
          </cell>
          <cell r="H31023">
            <v>44960.797835648147</v>
          </cell>
        </row>
        <row r="31024">
          <cell r="A31024" t="str">
            <v>Data Analyst</v>
          </cell>
          <cell r="H31024">
            <v>45186.25099537037</v>
          </cell>
        </row>
        <row r="31025">
          <cell r="A31025" t="str">
            <v>Data Analyst</v>
          </cell>
          <cell r="H31025">
            <v>45175.000625000001</v>
          </cell>
        </row>
        <row r="31026">
          <cell r="A31026" t="str">
            <v>Data Analyst</v>
          </cell>
          <cell r="H31026">
            <v>45192.575092592589</v>
          </cell>
        </row>
        <row r="31027">
          <cell r="A31027" t="str">
            <v>Data Scientist</v>
          </cell>
          <cell r="H31027">
            <v>45214.993541666663</v>
          </cell>
        </row>
        <row r="31028">
          <cell r="A31028" t="str">
            <v>Senior Data Scientist</v>
          </cell>
          <cell r="H31028">
            <v>45227.387037037042</v>
          </cell>
        </row>
        <row r="31029">
          <cell r="A31029" t="str">
            <v>Business Analyst</v>
          </cell>
          <cell r="H31029">
            <v>45059.805092592593</v>
          </cell>
        </row>
        <row r="31030">
          <cell r="A31030" t="str">
            <v>Data Analyst</v>
          </cell>
          <cell r="H31030">
            <v>45223.625347222223</v>
          </cell>
        </row>
        <row r="31031">
          <cell r="A31031" t="str">
            <v>Data Analyst</v>
          </cell>
          <cell r="H31031">
            <v>44945.928668981483</v>
          </cell>
        </row>
        <row r="31032">
          <cell r="A31032" t="str">
            <v>Data Analyst</v>
          </cell>
          <cell r="H31032">
            <v>45014.666701388887</v>
          </cell>
        </row>
        <row r="31033">
          <cell r="A31033" t="str">
            <v>Data Analyst</v>
          </cell>
          <cell r="H31033">
            <v>45276.70894675926</v>
          </cell>
        </row>
        <row r="31034">
          <cell r="A31034" t="str">
            <v>Business Analyst</v>
          </cell>
          <cell r="H31034">
            <v>45187.125543981478</v>
          </cell>
        </row>
        <row r="31035">
          <cell r="A31035" t="str">
            <v>Data Analyst</v>
          </cell>
          <cell r="H31035">
            <v>45124.986215277779</v>
          </cell>
        </row>
        <row r="31036">
          <cell r="A31036" t="str">
            <v>Data Analyst</v>
          </cell>
          <cell r="H31036">
            <v>44938.333796296298</v>
          </cell>
        </row>
        <row r="31037">
          <cell r="A31037" t="str">
            <v>Data Analyst</v>
          </cell>
          <cell r="H31037">
            <v>45086.333599537043</v>
          </cell>
        </row>
        <row r="31038">
          <cell r="A31038" t="str">
            <v>Senior Data Engineer</v>
          </cell>
          <cell r="H31038">
            <v>45050.43445601852</v>
          </cell>
        </row>
        <row r="31039">
          <cell r="A31039" t="str">
            <v>Senior Data Engineer</v>
          </cell>
          <cell r="H31039">
            <v>45021.431388888886</v>
          </cell>
        </row>
        <row r="31040">
          <cell r="A31040" t="str">
            <v>Data Analyst</v>
          </cell>
          <cell r="H31040">
            <v>45224.750069444453</v>
          </cell>
        </row>
        <row r="31041">
          <cell r="A31041" t="str">
            <v>Data Analyst</v>
          </cell>
          <cell r="H31041">
            <v>44980.900891203702</v>
          </cell>
        </row>
        <row r="31042">
          <cell r="A31042" t="str">
            <v>Data Scientist</v>
          </cell>
          <cell r="H31042">
            <v>44947.422175925924</v>
          </cell>
        </row>
        <row r="31043">
          <cell r="A31043" t="str">
            <v>Senior Data Scientist</v>
          </cell>
          <cell r="H31043">
            <v>45070.877129629633</v>
          </cell>
        </row>
        <row r="31044">
          <cell r="A31044" t="str">
            <v>Data Analyst</v>
          </cell>
          <cell r="H31044">
            <v>45110.875509259262</v>
          </cell>
        </row>
        <row r="31045">
          <cell r="A31045" t="str">
            <v>Data Engineer</v>
          </cell>
          <cell r="H31045">
            <v>45160.859814814823</v>
          </cell>
        </row>
        <row r="31046">
          <cell r="A31046" t="str">
            <v>Data Analyst</v>
          </cell>
          <cell r="H31046">
            <v>45139.001064814824</v>
          </cell>
        </row>
        <row r="31047">
          <cell r="A31047" t="str">
            <v>Data Analyst</v>
          </cell>
          <cell r="H31047">
            <v>45170.596562500003</v>
          </cell>
        </row>
        <row r="31048">
          <cell r="A31048" t="str">
            <v>Data Analyst</v>
          </cell>
          <cell r="H31048">
            <v>44994.500937500001</v>
          </cell>
        </row>
        <row r="31049">
          <cell r="A31049" t="str">
            <v>Business Analyst</v>
          </cell>
          <cell r="H31049">
            <v>45122.292812500003</v>
          </cell>
        </row>
        <row r="31050">
          <cell r="A31050" t="str">
            <v>Senior Data Analyst</v>
          </cell>
          <cell r="H31050">
            <v>45271.000474537039</v>
          </cell>
        </row>
        <row r="31051">
          <cell r="A31051" t="str">
            <v>Data Analyst</v>
          </cell>
          <cell r="H31051">
            <v>44939.013680555552</v>
          </cell>
        </row>
        <row r="31052">
          <cell r="A31052" t="str">
            <v>Senior Data Scientist</v>
          </cell>
          <cell r="H31052">
            <v>45126.503310185188</v>
          </cell>
        </row>
        <row r="31053">
          <cell r="A31053" t="str">
            <v>Data Analyst</v>
          </cell>
          <cell r="H31053">
            <v>45029.710335648153</v>
          </cell>
        </row>
        <row r="31054">
          <cell r="A31054" t="str">
            <v>Data Analyst</v>
          </cell>
          <cell r="H31054">
            <v>44979.875474537039</v>
          </cell>
        </row>
        <row r="31055">
          <cell r="A31055" t="str">
            <v>Data Scientist</v>
          </cell>
          <cell r="H31055">
            <v>45162.25273148148</v>
          </cell>
        </row>
        <row r="31056">
          <cell r="A31056" t="str">
            <v>Machine Learning Engineer</v>
          </cell>
          <cell r="H31056">
            <v>45084.458425925928</v>
          </cell>
        </row>
        <row r="31057">
          <cell r="A31057" t="str">
            <v>Business Analyst</v>
          </cell>
          <cell r="H31057">
            <v>45176.835150462961</v>
          </cell>
        </row>
        <row r="31058">
          <cell r="A31058" t="str">
            <v>Data Analyst</v>
          </cell>
          <cell r="H31058">
            <v>45054.793391203697</v>
          </cell>
        </row>
        <row r="31059">
          <cell r="A31059" t="str">
            <v>Senior Data Analyst</v>
          </cell>
          <cell r="H31059">
            <v>45148.834224537037</v>
          </cell>
        </row>
        <row r="31060">
          <cell r="A31060" t="str">
            <v>Data Analyst</v>
          </cell>
          <cell r="H31060">
            <v>45117.918344907397</v>
          </cell>
        </row>
        <row r="31061">
          <cell r="A31061" t="str">
            <v>Data Analyst</v>
          </cell>
          <cell r="H31061">
            <v>45132.500057870369</v>
          </cell>
        </row>
        <row r="31062">
          <cell r="A31062" t="str">
            <v>Data Analyst</v>
          </cell>
          <cell r="H31062">
            <v>45238.682187500002</v>
          </cell>
        </row>
        <row r="31063">
          <cell r="A31063" t="str">
            <v>Data Analyst</v>
          </cell>
          <cell r="H31063">
            <v>45019.79184027778</v>
          </cell>
        </row>
        <row r="31064">
          <cell r="A31064" t="str">
            <v>Data Engineer</v>
          </cell>
          <cell r="H31064">
            <v>45118.678668981483</v>
          </cell>
        </row>
        <row r="31065">
          <cell r="A31065" t="str">
            <v>Data Analyst</v>
          </cell>
          <cell r="H31065">
            <v>45114.958703703713</v>
          </cell>
        </row>
        <row r="31066">
          <cell r="A31066" t="str">
            <v>Data Scientist</v>
          </cell>
          <cell r="H31066">
            <v>45184.585601851853</v>
          </cell>
        </row>
        <row r="31067">
          <cell r="A31067" t="str">
            <v>Data Scientist</v>
          </cell>
          <cell r="H31067">
            <v>44941.002962962957</v>
          </cell>
        </row>
        <row r="31068">
          <cell r="A31068" t="str">
            <v>Senior Data Analyst</v>
          </cell>
          <cell r="H31068">
            <v>45049.999143518522</v>
          </cell>
        </row>
        <row r="31069">
          <cell r="A31069" t="str">
            <v>Data Scientist</v>
          </cell>
          <cell r="H31069">
            <v>45149.525324074071</v>
          </cell>
        </row>
        <row r="31070">
          <cell r="A31070" t="str">
            <v>Data Analyst</v>
          </cell>
          <cell r="H31070">
            <v>45226.083437499998</v>
          </cell>
        </row>
        <row r="31071">
          <cell r="A31071" t="str">
            <v>Cloud Engineer</v>
          </cell>
          <cell r="H31071">
            <v>44981.987696759257</v>
          </cell>
        </row>
        <row r="31072">
          <cell r="A31072" t="str">
            <v>Data Scientist</v>
          </cell>
          <cell r="H31072">
            <v>45041.793877314813</v>
          </cell>
        </row>
        <row r="31073">
          <cell r="A31073" t="str">
            <v>Data Analyst</v>
          </cell>
          <cell r="H31073">
            <v>44972.709872685176</v>
          </cell>
        </row>
        <row r="31074">
          <cell r="A31074" t="str">
            <v>Data Analyst</v>
          </cell>
          <cell r="H31074">
            <v>44992.833437499998</v>
          </cell>
        </row>
        <row r="31075">
          <cell r="A31075" t="str">
            <v>Data Scientist</v>
          </cell>
          <cell r="H31075">
            <v>45272.696087962962</v>
          </cell>
        </row>
        <row r="31076">
          <cell r="A31076" t="str">
            <v>Data Analyst</v>
          </cell>
          <cell r="H31076">
            <v>45259.91915509259</v>
          </cell>
        </row>
        <row r="31077">
          <cell r="A31077" t="str">
            <v>Data Scientist</v>
          </cell>
          <cell r="H31077">
            <v>45021.83421296296</v>
          </cell>
        </row>
        <row r="31078">
          <cell r="A31078" t="str">
            <v>Senior Data Scientist</v>
          </cell>
          <cell r="H31078">
            <v>45208.808321759258</v>
          </cell>
        </row>
        <row r="31079">
          <cell r="A31079" t="str">
            <v>Data Engineer</v>
          </cell>
          <cell r="H31079">
            <v>45048.262986111113</v>
          </cell>
        </row>
        <row r="31080">
          <cell r="A31080" t="str">
            <v>Senior Data Scientist</v>
          </cell>
          <cell r="H31080">
            <v>45078.993819444448</v>
          </cell>
        </row>
        <row r="31081">
          <cell r="A31081" t="str">
            <v>Data Scientist</v>
          </cell>
          <cell r="H31081">
            <v>45174.917199074072</v>
          </cell>
        </row>
        <row r="31082">
          <cell r="A31082" t="str">
            <v>Data Analyst</v>
          </cell>
          <cell r="H31082">
            <v>45198.708379629628</v>
          </cell>
        </row>
        <row r="31083">
          <cell r="A31083" t="str">
            <v>Data Analyst</v>
          </cell>
          <cell r="H31083">
            <v>44998.54314814815</v>
          </cell>
        </row>
        <row r="31084">
          <cell r="A31084" t="str">
            <v>Data Scientist</v>
          </cell>
          <cell r="H31084">
            <v>45167.377303240741</v>
          </cell>
        </row>
        <row r="31085">
          <cell r="A31085" t="str">
            <v>Data Scientist</v>
          </cell>
          <cell r="H31085">
            <v>45055.717129629629</v>
          </cell>
        </row>
        <row r="31086">
          <cell r="A31086" t="str">
            <v>Data Scientist</v>
          </cell>
          <cell r="H31086">
            <v>44947.028333333343</v>
          </cell>
        </row>
        <row r="31087">
          <cell r="A31087" t="str">
            <v>Data Scientist</v>
          </cell>
          <cell r="H31087">
            <v>45146.020046296297</v>
          </cell>
        </row>
        <row r="31088">
          <cell r="A31088" t="str">
            <v>Business Analyst</v>
          </cell>
          <cell r="H31088">
            <v>44931.357453703713</v>
          </cell>
        </row>
        <row r="31089">
          <cell r="A31089" t="str">
            <v>Data Analyst</v>
          </cell>
          <cell r="H31089">
            <v>44964.961458333331</v>
          </cell>
        </row>
        <row r="31090">
          <cell r="A31090" t="str">
            <v>Data Analyst</v>
          </cell>
          <cell r="H31090">
            <v>45030.876446759263</v>
          </cell>
        </row>
        <row r="31091">
          <cell r="A31091" t="str">
            <v>Data Analyst</v>
          </cell>
          <cell r="H31091">
            <v>45251.999976851846</v>
          </cell>
        </row>
        <row r="31092">
          <cell r="A31092" t="str">
            <v>Data Analyst</v>
          </cell>
          <cell r="H31092">
            <v>44951.961631944447</v>
          </cell>
        </row>
        <row r="31093">
          <cell r="A31093" t="str">
            <v>Data Scientist</v>
          </cell>
          <cell r="H31093">
            <v>45122.727546296293</v>
          </cell>
        </row>
        <row r="31094">
          <cell r="A31094" t="str">
            <v>Data Analyst</v>
          </cell>
          <cell r="H31094">
            <v>45036.666990740741</v>
          </cell>
        </row>
        <row r="31095">
          <cell r="A31095" t="str">
            <v>Data Scientist</v>
          </cell>
          <cell r="H31095">
            <v>44980.76462962963</v>
          </cell>
        </row>
        <row r="31096">
          <cell r="A31096" t="str">
            <v>Data Analyst</v>
          </cell>
          <cell r="H31096">
            <v>45190.960358796299</v>
          </cell>
        </row>
        <row r="31097">
          <cell r="A31097" t="str">
            <v>Data Scientist</v>
          </cell>
          <cell r="H31097">
            <v>45166.126793981479</v>
          </cell>
        </row>
        <row r="31098">
          <cell r="A31098" t="str">
            <v>Data Analyst</v>
          </cell>
          <cell r="H31098">
            <v>45008.625138888892</v>
          </cell>
        </row>
        <row r="31099">
          <cell r="A31099" t="str">
            <v>Machine Learning Engineer</v>
          </cell>
          <cell r="H31099">
            <v>45211.635613425933</v>
          </cell>
        </row>
        <row r="31100">
          <cell r="A31100" t="str">
            <v>Data Engineer</v>
          </cell>
          <cell r="H31100">
            <v>44958.496388888889</v>
          </cell>
        </row>
        <row r="31101">
          <cell r="A31101" t="str">
            <v>Data Analyst</v>
          </cell>
          <cell r="H31101">
            <v>45234.750567129631</v>
          </cell>
        </row>
        <row r="31102">
          <cell r="A31102" t="str">
            <v>Data Scientist</v>
          </cell>
          <cell r="H31102">
            <v>45272.721736111111</v>
          </cell>
        </row>
        <row r="31103">
          <cell r="A31103" t="str">
            <v>Data Analyst</v>
          </cell>
          <cell r="H31103">
            <v>45029.543761574067</v>
          </cell>
        </row>
        <row r="31104">
          <cell r="A31104" t="str">
            <v>Senior Data Analyst</v>
          </cell>
          <cell r="H31104">
            <v>45143.387280092589</v>
          </cell>
        </row>
        <row r="31105">
          <cell r="A31105" t="str">
            <v>Data Analyst</v>
          </cell>
          <cell r="H31105">
            <v>45205.692361111112</v>
          </cell>
        </row>
        <row r="31106">
          <cell r="A31106" t="str">
            <v>Data Analyst</v>
          </cell>
          <cell r="H31106">
            <v>45109.6172337963</v>
          </cell>
        </row>
        <row r="31107">
          <cell r="A31107" t="str">
            <v>Data Analyst</v>
          </cell>
          <cell r="H31107">
            <v>44980.678726851853</v>
          </cell>
        </row>
        <row r="31108">
          <cell r="A31108" t="str">
            <v>Data Scientist</v>
          </cell>
          <cell r="H31108">
            <v>45187.992858796293</v>
          </cell>
        </row>
        <row r="31109">
          <cell r="A31109" t="str">
            <v>Data Engineer</v>
          </cell>
          <cell r="H31109">
            <v>45014.870891203696</v>
          </cell>
        </row>
        <row r="31110">
          <cell r="A31110" t="str">
            <v>Senior Data Analyst</v>
          </cell>
          <cell r="H31110">
            <v>45288.001180555562</v>
          </cell>
        </row>
        <row r="31111">
          <cell r="A31111" t="str">
            <v>Data Analyst</v>
          </cell>
          <cell r="H31111">
            <v>45114.959317129629</v>
          </cell>
        </row>
        <row r="31112">
          <cell r="A31112" t="str">
            <v>Data Analyst</v>
          </cell>
          <cell r="H31112">
            <v>45093.750289351847</v>
          </cell>
        </row>
        <row r="31113">
          <cell r="A31113" t="str">
            <v>Data Analyst</v>
          </cell>
          <cell r="H31113">
            <v>45269.084074074082</v>
          </cell>
        </row>
        <row r="31114">
          <cell r="A31114" t="str">
            <v>Data Analyst</v>
          </cell>
          <cell r="H31114">
            <v>44987.669270833343</v>
          </cell>
        </row>
        <row r="31115">
          <cell r="A31115" t="str">
            <v>Data Analyst</v>
          </cell>
          <cell r="H31115">
            <v>45190.311307870368</v>
          </cell>
        </row>
        <row r="31116">
          <cell r="A31116" t="str">
            <v>Data Analyst</v>
          </cell>
          <cell r="H31116">
            <v>45145.750972222217</v>
          </cell>
        </row>
        <row r="31117">
          <cell r="A31117" t="str">
            <v>Data Scientist</v>
          </cell>
          <cell r="H31117">
            <v>44998.04650462963</v>
          </cell>
        </row>
        <row r="31118">
          <cell r="A31118" t="str">
            <v>Senior Data Scientist</v>
          </cell>
          <cell r="H31118">
            <v>45247.460995370369</v>
          </cell>
        </row>
        <row r="31119">
          <cell r="A31119" t="str">
            <v>Data Scientist</v>
          </cell>
          <cell r="H31119">
            <v>45140.420312499999</v>
          </cell>
        </row>
        <row r="31120">
          <cell r="A31120" t="str">
            <v>Machine Learning Engineer</v>
          </cell>
          <cell r="H31120">
            <v>45022.252384259264</v>
          </cell>
        </row>
        <row r="31121">
          <cell r="A31121" t="str">
            <v>Data Scientist</v>
          </cell>
          <cell r="H31121">
            <v>45098.461458333331</v>
          </cell>
        </row>
        <row r="31122">
          <cell r="A31122" t="str">
            <v>Data Analyst</v>
          </cell>
          <cell r="H31122">
            <v>45012.336851851847</v>
          </cell>
        </row>
        <row r="31123">
          <cell r="A31123" t="str">
            <v>Software Engineer</v>
          </cell>
          <cell r="H31123">
            <v>45127.878009259257</v>
          </cell>
        </row>
        <row r="31124">
          <cell r="A31124" t="str">
            <v>Data Analyst</v>
          </cell>
          <cell r="H31124">
            <v>45097.959432870368</v>
          </cell>
        </row>
        <row r="31125">
          <cell r="A31125" t="str">
            <v>Business Analyst</v>
          </cell>
          <cell r="H31125">
            <v>45233.625138888892</v>
          </cell>
        </row>
        <row r="31126">
          <cell r="A31126" t="str">
            <v>Data Scientist</v>
          </cell>
          <cell r="H31126">
            <v>45059.138541666667</v>
          </cell>
        </row>
        <row r="31127">
          <cell r="A31127" t="str">
            <v>Data Analyst</v>
          </cell>
          <cell r="H31127">
            <v>44952.544409722221</v>
          </cell>
        </row>
        <row r="31128">
          <cell r="A31128" t="str">
            <v>Machine Learning Engineer</v>
          </cell>
          <cell r="H31128">
            <v>44936.055486111109</v>
          </cell>
        </row>
        <row r="31129">
          <cell r="A31129" t="str">
            <v>Data Scientist</v>
          </cell>
          <cell r="H31129">
            <v>45113.793587962973</v>
          </cell>
        </row>
        <row r="31130">
          <cell r="A31130" t="str">
            <v>Data Scientist</v>
          </cell>
          <cell r="H31130">
            <v>45196.501608796287</v>
          </cell>
        </row>
        <row r="31131">
          <cell r="A31131" t="str">
            <v>Business Analyst</v>
          </cell>
          <cell r="H31131">
            <v>45078.791932870372</v>
          </cell>
        </row>
        <row r="31132">
          <cell r="A31132" t="str">
            <v>Data Analyst</v>
          </cell>
          <cell r="H31132">
            <v>45181.875381944446</v>
          </cell>
        </row>
        <row r="31133">
          <cell r="A31133" t="str">
            <v>Data Analyst</v>
          </cell>
          <cell r="H31133">
            <v>45166.750983796293</v>
          </cell>
        </row>
        <row r="31134">
          <cell r="A31134" t="str">
            <v>Business Analyst</v>
          </cell>
          <cell r="H31134">
            <v>45022.00818287037</v>
          </cell>
        </row>
        <row r="31135">
          <cell r="A31135" t="str">
            <v>Data Engineer</v>
          </cell>
          <cell r="H31135">
            <v>45128.672453703701</v>
          </cell>
        </row>
        <row r="31136">
          <cell r="A31136" t="str">
            <v>Data Engineer</v>
          </cell>
          <cell r="H31136">
            <v>45000.258645833332</v>
          </cell>
        </row>
        <row r="31137">
          <cell r="A31137" t="str">
            <v>Data Analyst</v>
          </cell>
          <cell r="H31137">
            <v>45120.709652777783</v>
          </cell>
        </row>
        <row r="31138">
          <cell r="A31138" t="str">
            <v>Data Analyst</v>
          </cell>
          <cell r="H31138">
            <v>45096.834687499999</v>
          </cell>
        </row>
        <row r="31139">
          <cell r="A31139" t="str">
            <v>Data Scientist</v>
          </cell>
          <cell r="H31139">
            <v>45209.751712962963</v>
          </cell>
        </row>
        <row r="31140">
          <cell r="A31140" t="str">
            <v>Data Scientist</v>
          </cell>
          <cell r="H31140">
            <v>45156.253321759257</v>
          </cell>
        </row>
        <row r="31141">
          <cell r="A31141" t="str">
            <v>Business Analyst</v>
          </cell>
          <cell r="H31141">
            <v>45014.293287037042</v>
          </cell>
        </row>
        <row r="31142">
          <cell r="A31142" t="str">
            <v>Data Analyst</v>
          </cell>
          <cell r="H31142">
            <v>45240.681307870371</v>
          </cell>
        </row>
        <row r="31143">
          <cell r="A31143" t="str">
            <v>Data Scientist</v>
          </cell>
          <cell r="H31143">
            <v>44995.920520833337</v>
          </cell>
        </row>
        <row r="31144">
          <cell r="A31144" t="str">
            <v>Data Analyst</v>
          </cell>
          <cell r="H31144">
            <v>44965.292986111112</v>
          </cell>
        </row>
        <row r="31145">
          <cell r="A31145" t="str">
            <v>Data Scientist</v>
          </cell>
          <cell r="H31145">
            <v>44928.961006944453</v>
          </cell>
        </row>
        <row r="31146">
          <cell r="A31146" t="str">
            <v>Data Analyst</v>
          </cell>
          <cell r="H31146">
            <v>44971.678587962961</v>
          </cell>
        </row>
        <row r="31147">
          <cell r="A31147" t="str">
            <v>Senior Data Engineer</v>
          </cell>
          <cell r="H31147">
            <v>45254.593587962961</v>
          </cell>
        </row>
        <row r="31148">
          <cell r="A31148" t="str">
            <v>Senior Data Analyst</v>
          </cell>
          <cell r="H31148">
            <v>45175.125798611109</v>
          </cell>
        </row>
        <row r="31149">
          <cell r="A31149" t="str">
            <v>Data Analyst</v>
          </cell>
          <cell r="H31149">
            <v>45232.084004629629</v>
          </cell>
        </row>
        <row r="31150">
          <cell r="A31150" t="str">
            <v>Senior Data Scientist</v>
          </cell>
          <cell r="H31150">
            <v>44940.669340277767</v>
          </cell>
        </row>
        <row r="31151">
          <cell r="A31151" t="str">
            <v>Senior Data Analyst</v>
          </cell>
          <cell r="H31151">
            <v>44988.292557870373</v>
          </cell>
        </row>
        <row r="31152">
          <cell r="A31152" t="str">
            <v>Data Analyst</v>
          </cell>
          <cell r="H31152">
            <v>45051.67869212963</v>
          </cell>
        </row>
        <row r="31153">
          <cell r="A31153" t="str">
            <v>Data Scientist</v>
          </cell>
          <cell r="H31153">
            <v>45226.793229166673</v>
          </cell>
        </row>
        <row r="31154">
          <cell r="A31154" t="str">
            <v>Data Scientist</v>
          </cell>
          <cell r="H31154">
            <v>45220.129212962973</v>
          </cell>
        </row>
        <row r="31155">
          <cell r="A31155" t="str">
            <v>Data Analyst</v>
          </cell>
          <cell r="H31155">
            <v>45179.625497685192</v>
          </cell>
        </row>
        <row r="31156">
          <cell r="A31156" t="str">
            <v>Machine Learning Engineer</v>
          </cell>
          <cell r="H31156">
            <v>45273.583437499998</v>
          </cell>
        </row>
        <row r="31157">
          <cell r="A31157" t="str">
            <v>Data Analyst</v>
          </cell>
          <cell r="H31157">
            <v>45070.750011574077</v>
          </cell>
        </row>
        <row r="31158">
          <cell r="A31158" t="str">
            <v>Senior Data Analyst</v>
          </cell>
          <cell r="H31158">
            <v>45203.750254629631</v>
          </cell>
        </row>
        <row r="31159">
          <cell r="A31159" t="str">
            <v>Data Analyst</v>
          </cell>
          <cell r="H31159">
            <v>45029.583252314813</v>
          </cell>
        </row>
        <row r="31160">
          <cell r="A31160" t="str">
            <v>Data Scientist</v>
          </cell>
          <cell r="H31160">
            <v>45149.586238425924</v>
          </cell>
        </row>
        <row r="31161">
          <cell r="A31161" t="str">
            <v>Machine Learning Engineer</v>
          </cell>
          <cell r="H31161">
            <v>45063.965717592589</v>
          </cell>
        </row>
        <row r="31162">
          <cell r="A31162" t="str">
            <v>Data Scientist</v>
          </cell>
          <cell r="H31162">
            <v>45104.293865740743</v>
          </cell>
        </row>
        <row r="31163">
          <cell r="A31163" t="str">
            <v>Data Analyst</v>
          </cell>
          <cell r="H31163">
            <v>45033.401145833333</v>
          </cell>
        </row>
        <row r="31164">
          <cell r="A31164" t="str">
            <v>Senior Data Scientist</v>
          </cell>
          <cell r="H31164">
            <v>45061.752222222232</v>
          </cell>
        </row>
        <row r="31165">
          <cell r="A31165" t="str">
            <v>Data Scientist</v>
          </cell>
          <cell r="H31165">
            <v>44963.817303240743</v>
          </cell>
        </row>
        <row r="31166">
          <cell r="A31166" t="str">
            <v>Data Scientist</v>
          </cell>
          <cell r="H31166">
            <v>45240.807870370372</v>
          </cell>
        </row>
        <row r="31167">
          <cell r="A31167" t="str">
            <v>Data Scientist</v>
          </cell>
          <cell r="H31167">
            <v>45030.726550925923</v>
          </cell>
        </row>
        <row r="31168">
          <cell r="A31168" t="str">
            <v>Data Analyst</v>
          </cell>
          <cell r="H31168">
            <v>45057.667604166672</v>
          </cell>
        </row>
        <row r="31169">
          <cell r="A31169" t="str">
            <v>Data Analyst</v>
          </cell>
          <cell r="H31169">
            <v>45125.511504629627</v>
          </cell>
        </row>
        <row r="31170">
          <cell r="A31170" t="str">
            <v>Data Analyst</v>
          </cell>
          <cell r="H31170">
            <v>45140.584791666668</v>
          </cell>
        </row>
        <row r="31171">
          <cell r="A31171" t="str">
            <v>Senior Data Analyst</v>
          </cell>
          <cell r="H31171">
            <v>45158.168900462973</v>
          </cell>
        </row>
        <row r="31172">
          <cell r="A31172" t="str">
            <v>Data Scientist</v>
          </cell>
          <cell r="H31172">
            <v>45221.990173611113</v>
          </cell>
        </row>
        <row r="31173">
          <cell r="A31173" t="str">
            <v>Data Scientist</v>
          </cell>
          <cell r="H31173">
            <v>44981.793425925927</v>
          </cell>
        </row>
        <row r="31174">
          <cell r="A31174" t="str">
            <v>Data Scientist</v>
          </cell>
          <cell r="H31174">
            <v>45149.66883101852</v>
          </cell>
        </row>
        <row r="31175">
          <cell r="A31175" t="str">
            <v>Business Analyst</v>
          </cell>
          <cell r="H31175">
            <v>45159.292361111111</v>
          </cell>
        </row>
        <row r="31176">
          <cell r="A31176" t="str">
            <v>Senior Data Scientist</v>
          </cell>
          <cell r="H31176">
            <v>44984.710752314822</v>
          </cell>
        </row>
        <row r="31177">
          <cell r="A31177" t="str">
            <v>Data Analyst</v>
          </cell>
          <cell r="H31177">
            <v>45009.605046296303</v>
          </cell>
        </row>
        <row r="31178">
          <cell r="A31178" t="str">
            <v>Data Scientist</v>
          </cell>
          <cell r="H31178">
            <v>45034.295590277783</v>
          </cell>
        </row>
        <row r="31179">
          <cell r="A31179" t="str">
            <v>Data Analyst</v>
          </cell>
          <cell r="H31179">
            <v>44982.000231481477</v>
          </cell>
        </row>
        <row r="31180">
          <cell r="A31180" t="str">
            <v>Data Scientist</v>
          </cell>
          <cell r="H31180">
            <v>45112.509236111109</v>
          </cell>
        </row>
        <row r="31181">
          <cell r="A31181" t="str">
            <v>Data Analyst</v>
          </cell>
          <cell r="H31181">
            <v>45225.875601851847</v>
          </cell>
        </row>
        <row r="31182">
          <cell r="A31182" t="str">
            <v>Data Analyst</v>
          </cell>
          <cell r="H31182">
            <v>45023.584826388891</v>
          </cell>
        </row>
        <row r="31183">
          <cell r="A31183" t="str">
            <v>Data Analyst</v>
          </cell>
          <cell r="H31183">
            <v>45163.834108796298</v>
          </cell>
        </row>
        <row r="31184">
          <cell r="A31184" t="str">
            <v>Senior Data Analyst</v>
          </cell>
          <cell r="H31184">
            <v>45261.019317129627</v>
          </cell>
        </row>
        <row r="31185">
          <cell r="A31185" t="str">
            <v>Data Analyst</v>
          </cell>
          <cell r="H31185">
            <v>44985.750914351847</v>
          </cell>
        </row>
        <row r="31186">
          <cell r="A31186" t="str">
            <v>Data Analyst</v>
          </cell>
          <cell r="H31186">
            <v>44939.791747685187</v>
          </cell>
        </row>
        <row r="31187">
          <cell r="A31187" t="str">
            <v>Software Engineer</v>
          </cell>
          <cell r="H31187">
            <v>44929.661400462966</v>
          </cell>
        </row>
        <row r="31188">
          <cell r="A31188" t="str">
            <v>Business Analyst</v>
          </cell>
          <cell r="H31188">
            <v>45127.376087962963</v>
          </cell>
        </row>
        <row r="31189">
          <cell r="A31189" t="str">
            <v>Data Scientist</v>
          </cell>
          <cell r="H31189">
            <v>44964.751817129632</v>
          </cell>
        </row>
        <row r="31190">
          <cell r="A31190" t="str">
            <v>Data Analyst</v>
          </cell>
          <cell r="H31190">
            <v>45042.18582175926</v>
          </cell>
        </row>
        <row r="31191">
          <cell r="A31191" t="str">
            <v>Data Scientist</v>
          </cell>
          <cell r="H31191">
            <v>45280.335300925923</v>
          </cell>
        </row>
        <row r="31192">
          <cell r="A31192" t="str">
            <v>Data Analyst</v>
          </cell>
          <cell r="H31192">
            <v>45224.583761574067</v>
          </cell>
        </row>
        <row r="31193">
          <cell r="A31193" t="str">
            <v>Data Scientist</v>
          </cell>
          <cell r="H31193">
            <v>45287.835555555554</v>
          </cell>
        </row>
        <row r="31194">
          <cell r="A31194" t="str">
            <v>Data Analyst</v>
          </cell>
          <cell r="H31194">
            <v>45169.833344907413</v>
          </cell>
        </row>
        <row r="31195">
          <cell r="A31195" t="str">
            <v>Data Analyst</v>
          </cell>
          <cell r="H31195">
            <v>45112.626180555562</v>
          </cell>
        </row>
        <row r="31196">
          <cell r="A31196" t="str">
            <v>Senior Data Analyst</v>
          </cell>
          <cell r="H31196">
            <v>45158.583356481482</v>
          </cell>
        </row>
        <row r="31197">
          <cell r="A31197" t="str">
            <v>Data Scientist</v>
          </cell>
          <cell r="H31197">
            <v>44965.793923611112</v>
          </cell>
        </row>
        <row r="31198">
          <cell r="A31198" t="str">
            <v>Data Scientist</v>
          </cell>
          <cell r="H31198">
            <v>45106.627685185187</v>
          </cell>
        </row>
        <row r="31199">
          <cell r="A31199" t="str">
            <v>Senior Data Scientist</v>
          </cell>
          <cell r="H31199">
            <v>44933.668206018519</v>
          </cell>
        </row>
        <row r="31200">
          <cell r="A31200" t="str">
            <v>Senior Data Analyst</v>
          </cell>
          <cell r="H31200">
            <v>45145.980034722219</v>
          </cell>
        </row>
        <row r="31201">
          <cell r="A31201" t="str">
            <v>Business Analyst</v>
          </cell>
          <cell r="H31201">
            <v>45107.584652777783</v>
          </cell>
        </row>
        <row r="31202">
          <cell r="A31202" t="str">
            <v>Data Scientist</v>
          </cell>
          <cell r="H31202">
            <v>45289.098171296297</v>
          </cell>
        </row>
        <row r="31203">
          <cell r="A31203" t="str">
            <v>Data Scientist</v>
          </cell>
          <cell r="H31203">
            <v>45104.044224537043</v>
          </cell>
        </row>
        <row r="31204">
          <cell r="A31204" t="str">
            <v>Business Analyst</v>
          </cell>
          <cell r="H31204">
            <v>45076.125393518523</v>
          </cell>
        </row>
        <row r="31205">
          <cell r="A31205" t="str">
            <v>Data Scientist</v>
          </cell>
          <cell r="H31205">
            <v>45099.962210648147</v>
          </cell>
        </row>
        <row r="31206">
          <cell r="A31206" t="str">
            <v>Data Engineer</v>
          </cell>
          <cell r="H31206">
            <v>44950.762094907397</v>
          </cell>
        </row>
        <row r="31207">
          <cell r="A31207" t="str">
            <v>Data Analyst</v>
          </cell>
          <cell r="H31207">
            <v>45108.791886574072</v>
          </cell>
        </row>
        <row r="31208">
          <cell r="A31208" t="str">
            <v>Data Analyst</v>
          </cell>
          <cell r="H31208">
            <v>44972.917025462957</v>
          </cell>
        </row>
        <row r="31209">
          <cell r="A31209" t="str">
            <v>Data Engineer</v>
          </cell>
          <cell r="H31209">
            <v>45174.747233796297</v>
          </cell>
        </row>
        <row r="31210">
          <cell r="A31210" t="str">
            <v>Data Analyst</v>
          </cell>
          <cell r="H31210">
            <v>45169.833564814813</v>
          </cell>
        </row>
        <row r="31211">
          <cell r="A31211" t="str">
            <v>Data Scientist</v>
          </cell>
          <cell r="H31211">
            <v>45132.461909722217</v>
          </cell>
        </row>
        <row r="31212">
          <cell r="A31212" t="str">
            <v>Business Analyst</v>
          </cell>
          <cell r="H31212">
            <v>45229.917280092603</v>
          </cell>
        </row>
        <row r="31213">
          <cell r="A31213" t="str">
            <v>Data Engineer</v>
          </cell>
          <cell r="H31213">
            <v>45112.965763888889</v>
          </cell>
        </row>
        <row r="31214">
          <cell r="A31214" t="str">
            <v>Data Scientist</v>
          </cell>
          <cell r="H31214">
            <v>45192.265798611108</v>
          </cell>
        </row>
        <row r="31215">
          <cell r="A31215" t="str">
            <v>Data Analyst</v>
          </cell>
          <cell r="H31215">
            <v>45173.501504629632</v>
          </cell>
        </row>
        <row r="31216">
          <cell r="A31216" t="str">
            <v>Data Analyst</v>
          </cell>
          <cell r="H31216">
            <v>45033.834328703713</v>
          </cell>
        </row>
        <row r="31217">
          <cell r="A31217" t="str">
            <v>Data Analyst</v>
          </cell>
          <cell r="H31217">
            <v>45272.746620370373</v>
          </cell>
        </row>
        <row r="31218">
          <cell r="A31218" t="str">
            <v>Data Scientist</v>
          </cell>
          <cell r="H31218">
            <v>44951.908194444448</v>
          </cell>
        </row>
        <row r="31219">
          <cell r="A31219" t="str">
            <v>Senior Data Analyst</v>
          </cell>
          <cell r="H31219">
            <v>45091.750462962962</v>
          </cell>
        </row>
        <row r="31220">
          <cell r="A31220" t="str">
            <v>Data Analyst</v>
          </cell>
          <cell r="H31220">
            <v>45060.026504629634</v>
          </cell>
        </row>
        <row r="31221">
          <cell r="A31221" t="str">
            <v>Senior Data Analyst</v>
          </cell>
          <cell r="H31221">
            <v>44951.335173611107</v>
          </cell>
        </row>
        <row r="31222">
          <cell r="A31222" t="str">
            <v>Senior Data Analyst</v>
          </cell>
          <cell r="H31222">
            <v>45150.250023148154</v>
          </cell>
        </row>
        <row r="31223">
          <cell r="A31223" t="str">
            <v>Data Analyst</v>
          </cell>
          <cell r="H31223">
            <v>45028.792442129627</v>
          </cell>
        </row>
        <row r="31224">
          <cell r="A31224" t="str">
            <v>Data Analyst</v>
          </cell>
          <cell r="H31224">
            <v>45103.758611111109</v>
          </cell>
        </row>
        <row r="31225">
          <cell r="A31225" t="str">
            <v>Data Scientist</v>
          </cell>
          <cell r="H31225">
            <v>45051.63789351852</v>
          </cell>
        </row>
        <row r="31226">
          <cell r="A31226" t="str">
            <v>Senior Data Scientist</v>
          </cell>
          <cell r="H31226">
            <v>45225.793564814812</v>
          </cell>
        </row>
        <row r="31227">
          <cell r="A31227" t="str">
            <v>Data Scientist</v>
          </cell>
          <cell r="H31227">
            <v>45042.796886574077</v>
          </cell>
        </row>
        <row r="31228">
          <cell r="A31228" t="str">
            <v>Data Analyst</v>
          </cell>
          <cell r="H31228">
            <v>44969.541875000003</v>
          </cell>
        </row>
        <row r="31229">
          <cell r="A31229" t="str">
            <v>Data Analyst</v>
          </cell>
          <cell r="H31229">
            <v>45054.710578703707</v>
          </cell>
        </row>
        <row r="31230">
          <cell r="A31230" t="str">
            <v>Data Analyst</v>
          </cell>
          <cell r="H31230">
            <v>45005.901817129627</v>
          </cell>
        </row>
        <row r="31231">
          <cell r="A31231" t="str">
            <v>Data Engineer</v>
          </cell>
          <cell r="H31231">
            <v>45034.009317129632</v>
          </cell>
        </row>
        <row r="31232">
          <cell r="A31232" t="str">
            <v>Data Scientist</v>
          </cell>
          <cell r="H31232">
            <v>45133.878657407397</v>
          </cell>
        </row>
        <row r="31233">
          <cell r="A31233" t="str">
            <v>Senior Data Scientist</v>
          </cell>
          <cell r="H31233">
            <v>44946.01494212963</v>
          </cell>
        </row>
        <row r="31234">
          <cell r="A31234" t="str">
            <v>Data Analyst</v>
          </cell>
          <cell r="H31234">
            <v>44980.527499999997</v>
          </cell>
        </row>
        <row r="31235">
          <cell r="A31235" t="str">
            <v>Data Analyst</v>
          </cell>
          <cell r="H31235">
            <v>45059.042268518519</v>
          </cell>
        </row>
        <row r="31236">
          <cell r="A31236" t="str">
            <v>Data Engineer</v>
          </cell>
          <cell r="H31236">
            <v>45093.991875</v>
          </cell>
        </row>
        <row r="31237">
          <cell r="A31237" t="str">
            <v>Business Analyst</v>
          </cell>
          <cell r="H31237">
            <v>45209.667615740742</v>
          </cell>
        </row>
        <row r="31238">
          <cell r="A31238" t="str">
            <v>Data Analyst</v>
          </cell>
          <cell r="H31238">
            <v>45169.916284722232</v>
          </cell>
        </row>
        <row r="31239">
          <cell r="A31239" t="str">
            <v>Data Analyst</v>
          </cell>
          <cell r="H31239">
            <v>45229.91679398148</v>
          </cell>
        </row>
        <row r="31240">
          <cell r="A31240" t="str">
            <v>Machine Learning Engineer</v>
          </cell>
          <cell r="H31240">
            <v>45166.651018518518</v>
          </cell>
        </row>
        <row r="31241">
          <cell r="A31241" t="str">
            <v>Business Analyst</v>
          </cell>
          <cell r="H31241">
            <v>45197.625625000001</v>
          </cell>
        </row>
        <row r="31242">
          <cell r="A31242" t="str">
            <v>Senior Data Analyst</v>
          </cell>
          <cell r="H31242">
            <v>44958.459421296298</v>
          </cell>
        </row>
        <row r="31243">
          <cell r="A31243" t="str">
            <v>Data Scientist</v>
          </cell>
          <cell r="H31243">
            <v>45054.335960648154</v>
          </cell>
        </row>
        <row r="31244">
          <cell r="A31244" t="str">
            <v>Data Scientist</v>
          </cell>
          <cell r="H31244">
            <v>45259.836041666669</v>
          </cell>
        </row>
        <row r="31245">
          <cell r="A31245" t="str">
            <v>Data Analyst</v>
          </cell>
          <cell r="H31245">
            <v>44986.417858796303</v>
          </cell>
        </row>
        <row r="31246">
          <cell r="A31246" t="str">
            <v>Data Analyst</v>
          </cell>
          <cell r="H31246">
            <v>45288.833414351851</v>
          </cell>
        </row>
        <row r="31247">
          <cell r="A31247" t="str">
            <v>Data Scientist</v>
          </cell>
          <cell r="H31247">
            <v>45078.169016203698</v>
          </cell>
        </row>
        <row r="31248">
          <cell r="A31248" t="str">
            <v>Business Analyst</v>
          </cell>
          <cell r="H31248">
            <v>45211.918657407397</v>
          </cell>
        </row>
        <row r="31249">
          <cell r="A31249" t="str">
            <v>Data Analyst</v>
          </cell>
          <cell r="H31249">
            <v>45125.525370370371</v>
          </cell>
        </row>
        <row r="31250">
          <cell r="A31250" t="str">
            <v>Data Analyst</v>
          </cell>
          <cell r="H31250">
            <v>45071.874942129631</v>
          </cell>
        </row>
        <row r="31251">
          <cell r="A31251" t="str">
            <v>Data Analyst</v>
          </cell>
          <cell r="H31251">
            <v>45160.709976851853</v>
          </cell>
        </row>
        <row r="31252">
          <cell r="A31252" t="str">
            <v>Data Analyst</v>
          </cell>
          <cell r="H31252">
            <v>45119.917002314818</v>
          </cell>
        </row>
        <row r="31253">
          <cell r="A31253" t="str">
            <v>Data Engineer</v>
          </cell>
          <cell r="H31253">
            <v>45117.297766203701</v>
          </cell>
        </row>
        <row r="31254">
          <cell r="A31254" t="str">
            <v>Senior Data Analyst</v>
          </cell>
          <cell r="H31254">
            <v>45028.512986111113</v>
          </cell>
        </row>
        <row r="31255">
          <cell r="A31255" t="str">
            <v>Data Analyst</v>
          </cell>
          <cell r="H31255">
            <v>45125.126192129632</v>
          </cell>
        </row>
        <row r="31256">
          <cell r="A31256" t="str">
            <v>Data Scientist</v>
          </cell>
          <cell r="H31256">
            <v>45122.294108796297</v>
          </cell>
        </row>
        <row r="31257">
          <cell r="A31257" t="str">
            <v>Data Analyst</v>
          </cell>
          <cell r="H31257">
            <v>44972.916620370372</v>
          </cell>
        </row>
        <row r="31258">
          <cell r="A31258" t="str">
            <v>Data Analyst</v>
          </cell>
          <cell r="H31258">
            <v>45072.500590277778</v>
          </cell>
        </row>
        <row r="31259">
          <cell r="A31259" t="str">
            <v>Data Scientist</v>
          </cell>
          <cell r="H31259">
            <v>45089.127893518518</v>
          </cell>
        </row>
        <row r="31260">
          <cell r="A31260" t="str">
            <v>Data Analyst</v>
          </cell>
          <cell r="H31260">
            <v>45058.688530092593</v>
          </cell>
        </row>
        <row r="31261">
          <cell r="A31261" t="str">
            <v>Business Analyst</v>
          </cell>
          <cell r="H31261">
            <v>44936.971736111111</v>
          </cell>
        </row>
        <row r="31262">
          <cell r="A31262" t="str">
            <v>Data Analyst</v>
          </cell>
          <cell r="H31262">
            <v>45232.875694444447</v>
          </cell>
        </row>
        <row r="31263">
          <cell r="A31263" t="str">
            <v>Data Scientist</v>
          </cell>
          <cell r="H31263">
            <v>45041.459085648137</v>
          </cell>
        </row>
        <row r="31264">
          <cell r="A31264" t="str">
            <v>Data Scientist</v>
          </cell>
          <cell r="H31264">
            <v>45204.654351851852</v>
          </cell>
        </row>
        <row r="31265">
          <cell r="A31265" t="str">
            <v>Senior Data Analyst</v>
          </cell>
          <cell r="H31265">
            <v>45076.709479166668</v>
          </cell>
        </row>
        <row r="31266">
          <cell r="A31266" t="str">
            <v>Data Scientist</v>
          </cell>
          <cell r="H31266">
            <v>45212.835694444453</v>
          </cell>
        </row>
        <row r="31267">
          <cell r="A31267" t="str">
            <v>Data Analyst</v>
          </cell>
          <cell r="H31267">
            <v>45119.875462962962</v>
          </cell>
        </row>
        <row r="31268">
          <cell r="A31268" t="str">
            <v>Machine Learning Engineer</v>
          </cell>
          <cell r="H31268">
            <v>44938.058159722219</v>
          </cell>
        </row>
        <row r="31269">
          <cell r="A31269" t="str">
            <v>Data Analyst</v>
          </cell>
          <cell r="H31269">
            <v>45265.584050925929</v>
          </cell>
        </row>
        <row r="31270">
          <cell r="A31270" t="str">
            <v>Senior Data Scientist</v>
          </cell>
          <cell r="H31270">
            <v>45168.495405092603</v>
          </cell>
        </row>
        <row r="31271">
          <cell r="A31271" t="str">
            <v>Data Analyst</v>
          </cell>
          <cell r="H31271">
            <v>45098.834745370368</v>
          </cell>
        </row>
        <row r="31272">
          <cell r="A31272" t="str">
            <v>Data Scientist</v>
          </cell>
          <cell r="H31272">
            <v>45142.708599537043</v>
          </cell>
        </row>
        <row r="31273">
          <cell r="A31273" t="str">
            <v>Data Scientist</v>
          </cell>
          <cell r="H31273">
            <v>44952.619062500002</v>
          </cell>
        </row>
        <row r="31274">
          <cell r="A31274" t="str">
            <v>Data Scientist</v>
          </cell>
          <cell r="H31274">
            <v>45034.253668981481</v>
          </cell>
        </row>
        <row r="31275">
          <cell r="A31275" t="str">
            <v>Data Scientist</v>
          </cell>
          <cell r="H31275">
            <v>45056.670902777783</v>
          </cell>
        </row>
        <row r="31276">
          <cell r="A31276" t="str">
            <v>Data Analyst</v>
          </cell>
          <cell r="H31276">
            <v>45098.876562500001</v>
          </cell>
        </row>
        <row r="31277">
          <cell r="A31277" t="str">
            <v>Data Analyst</v>
          </cell>
          <cell r="H31277">
            <v>45106.101458333331</v>
          </cell>
        </row>
        <row r="31278">
          <cell r="A31278" t="str">
            <v>Senior Data Scientist</v>
          </cell>
          <cell r="H31278">
            <v>44946.389814814807</v>
          </cell>
        </row>
        <row r="31279">
          <cell r="A31279" t="str">
            <v>Senior Data Scientist</v>
          </cell>
          <cell r="H31279">
            <v>44994.001666666663</v>
          </cell>
        </row>
        <row r="31280">
          <cell r="A31280" t="str">
            <v>Business Analyst</v>
          </cell>
          <cell r="H31280">
            <v>45029.284351851849</v>
          </cell>
        </row>
        <row r="31281">
          <cell r="A31281" t="str">
            <v>Data Analyst</v>
          </cell>
          <cell r="H31281">
            <v>45006.001747685194</v>
          </cell>
        </row>
        <row r="31282">
          <cell r="A31282" t="str">
            <v>Data Analyst</v>
          </cell>
          <cell r="H31282">
            <v>45159.878148148149</v>
          </cell>
        </row>
        <row r="31283">
          <cell r="A31283" t="str">
            <v>Data Analyst</v>
          </cell>
          <cell r="H31283">
            <v>45256.916898148149</v>
          </cell>
        </row>
        <row r="31284">
          <cell r="A31284" t="str">
            <v>Data Analyst</v>
          </cell>
          <cell r="H31284">
            <v>44931.66679398148</v>
          </cell>
        </row>
        <row r="31285">
          <cell r="A31285" t="str">
            <v>Data Analyst</v>
          </cell>
          <cell r="H31285">
            <v>45100.804270833331</v>
          </cell>
        </row>
        <row r="31286">
          <cell r="A31286" t="str">
            <v>Data Analyst</v>
          </cell>
          <cell r="H31286">
            <v>44945.803668981483</v>
          </cell>
        </row>
        <row r="31287">
          <cell r="A31287" t="str">
            <v>Senior Data Analyst</v>
          </cell>
          <cell r="H31287">
            <v>45037.620462962957</v>
          </cell>
        </row>
        <row r="31288">
          <cell r="A31288" t="str">
            <v>Data Analyst</v>
          </cell>
          <cell r="H31288">
            <v>45232.834780092591</v>
          </cell>
        </row>
        <row r="31289">
          <cell r="A31289" t="str">
            <v>Business Analyst</v>
          </cell>
          <cell r="H31289">
            <v>45241.375625000001</v>
          </cell>
        </row>
        <row r="31290">
          <cell r="A31290" t="str">
            <v>Data Scientist</v>
          </cell>
          <cell r="H31290">
            <v>45119.12877314815</v>
          </cell>
        </row>
        <row r="31291">
          <cell r="A31291" t="str">
            <v>Data Analyst</v>
          </cell>
          <cell r="H31291">
            <v>45110.792916666673</v>
          </cell>
        </row>
        <row r="31292">
          <cell r="A31292" t="str">
            <v>Data Analyst</v>
          </cell>
          <cell r="H31292">
            <v>45086.708831018521</v>
          </cell>
        </row>
        <row r="31293">
          <cell r="A31293" t="str">
            <v>Senior Data Engineer</v>
          </cell>
          <cell r="H31293">
            <v>45248.889016203713</v>
          </cell>
        </row>
        <row r="31294">
          <cell r="A31294" t="str">
            <v>Data Scientist</v>
          </cell>
          <cell r="H31294">
            <v>44995.87871527778</v>
          </cell>
        </row>
        <row r="31295">
          <cell r="A31295" t="str">
            <v>Data Analyst</v>
          </cell>
          <cell r="H31295">
            <v>45273.458854166667</v>
          </cell>
        </row>
        <row r="31296">
          <cell r="A31296" t="str">
            <v>Data Analyst</v>
          </cell>
          <cell r="H31296">
            <v>45127.417951388888</v>
          </cell>
        </row>
        <row r="31297">
          <cell r="A31297" t="str">
            <v>Data Engineer</v>
          </cell>
          <cell r="H31297">
            <v>45051.576956018522</v>
          </cell>
        </row>
        <row r="31298">
          <cell r="A31298" t="str">
            <v>Data Analyst</v>
          </cell>
          <cell r="H31298">
            <v>44931.9999537037</v>
          </cell>
        </row>
        <row r="31299">
          <cell r="A31299" t="str">
            <v>Data Analyst</v>
          </cell>
          <cell r="H31299">
            <v>45092.375532407408</v>
          </cell>
        </row>
        <row r="31300">
          <cell r="A31300" t="str">
            <v>Machine Learning Engineer</v>
          </cell>
          <cell r="H31300">
            <v>45254.751736111109</v>
          </cell>
        </row>
        <row r="31301">
          <cell r="A31301" t="str">
            <v>Business Analyst</v>
          </cell>
          <cell r="H31301">
            <v>45150.833738425928</v>
          </cell>
        </row>
        <row r="31302">
          <cell r="A31302" t="str">
            <v>Data Scientist</v>
          </cell>
          <cell r="H31302">
            <v>44977.628171296303</v>
          </cell>
        </row>
        <row r="31303">
          <cell r="A31303" t="str">
            <v>Data Analyst</v>
          </cell>
          <cell r="H31303">
            <v>44980.446388888893</v>
          </cell>
        </row>
        <row r="31304">
          <cell r="A31304" t="str">
            <v>Data Scientist</v>
          </cell>
          <cell r="H31304">
            <v>44947.41978009259</v>
          </cell>
        </row>
        <row r="31305">
          <cell r="A31305" t="str">
            <v>Software Engineer</v>
          </cell>
          <cell r="H31305">
            <v>45266.298229166663</v>
          </cell>
        </row>
        <row r="31306">
          <cell r="A31306" t="str">
            <v>Senior Data Scientist</v>
          </cell>
          <cell r="H31306">
            <v>44970.544976851852</v>
          </cell>
        </row>
        <row r="31307">
          <cell r="A31307" t="str">
            <v>Data Analyst</v>
          </cell>
          <cell r="H31307">
            <v>44949.585405092592</v>
          </cell>
        </row>
        <row r="31308">
          <cell r="A31308" t="str">
            <v>Data Scientist</v>
          </cell>
          <cell r="H31308">
            <v>44929.982893518521</v>
          </cell>
        </row>
        <row r="31309">
          <cell r="A31309" t="str">
            <v>Data Scientist</v>
          </cell>
          <cell r="H31309">
            <v>45011.835798611108</v>
          </cell>
        </row>
        <row r="31310">
          <cell r="A31310" t="str">
            <v>Data Engineer</v>
          </cell>
          <cell r="H31310">
            <v>44993.342627314807</v>
          </cell>
        </row>
        <row r="31311">
          <cell r="A31311" t="str">
            <v>Data Analyst</v>
          </cell>
          <cell r="H31311">
            <v>44951.708865740737</v>
          </cell>
        </row>
        <row r="31312">
          <cell r="A31312" t="str">
            <v>Senior Data Analyst</v>
          </cell>
          <cell r="H31312">
            <v>45283.297962962963</v>
          </cell>
        </row>
        <row r="31313">
          <cell r="A31313" t="str">
            <v>Data Analyst</v>
          </cell>
          <cell r="H31313">
            <v>45275.333680555559</v>
          </cell>
        </row>
        <row r="31314">
          <cell r="A31314" t="str">
            <v>Data Engineer</v>
          </cell>
          <cell r="H31314">
            <v>45272.198958333327</v>
          </cell>
        </row>
        <row r="31315">
          <cell r="A31315" t="str">
            <v>Data Scientist</v>
          </cell>
          <cell r="H31315">
            <v>45048.295937499999</v>
          </cell>
        </row>
        <row r="31316">
          <cell r="A31316" t="str">
            <v>Data Analyst</v>
          </cell>
          <cell r="H31316">
            <v>45237.500879629632</v>
          </cell>
        </row>
        <row r="31317">
          <cell r="A31317" t="str">
            <v>Senior Data Analyst</v>
          </cell>
          <cell r="H31317">
            <v>44930.102314814823</v>
          </cell>
        </row>
        <row r="31318">
          <cell r="A31318" t="str">
            <v>Data Scientist</v>
          </cell>
          <cell r="H31318">
            <v>45177.585462962961</v>
          </cell>
        </row>
        <row r="31319">
          <cell r="A31319" t="str">
            <v>Data Scientist</v>
          </cell>
          <cell r="H31319">
            <v>45129.002824074072</v>
          </cell>
        </row>
        <row r="31320">
          <cell r="A31320" t="str">
            <v>Senior Data Scientist</v>
          </cell>
          <cell r="H31320">
            <v>45205.501689814817</v>
          </cell>
        </row>
        <row r="31321">
          <cell r="A31321" t="str">
            <v>Data Scientist</v>
          </cell>
          <cell r="H31321">
            <v>45058.647430555553</v>
          </cell>
        </row>
        <row r="31322">
          <cell r="A31322" t="str">
            <v>Data Analyst</v>
          </cell>
          <cell r="H31322">
            <v>45001.751875000002</v>
          </cell>
        </row>
        <row r="31323">
          <cell r="A31323" t="str">
            <v>Data Analyst</v>
          </cell>
          <cell r="H31323">
            <v>44964.709710648152</v>
          </cell>
        </row>
        <row r="31324">
          <cell r="A31324" t="str">
            <v>Data Scientist</v>
          </cell>
          <cell r="H31324">
            <v>45139.006226851852</v>
          </cell>
        </row>
        <row r="31325">
          <cell r="A31325" t="str">
            <v>Data Analyst</v>
          </cell>
          <cell r="H31325">
            <v>45034.125173611108</v>
          </cell>
        </row>
        <row r="31326">
          <cell r="A31326" t="str">
            <v>Data Analyst</v>
          </cell>
          <cell r="H31326">
            <v>45112.750347222223</v>
          </cell>
        </row>
        <row r="31327">
          <cell r="A31327" t="str">
            <v>Data Analyst</v>
          </cell>
          <cell r="H31327">
            <v>45115.353935185187</v>
          </cell>
        </row>
        <row r="31328">
          <cell r="A31328" t="str">
            <v>Senior Data Analyst</v>
          </cell>
          <cell r="H31328">
            <v>44986.959560185183</v>
          </cell>
        </row>
        <row r="31329">
          <cell r="A31329" t="str">
            <v>Machine Learning Engineer</v>
          </cell>
          <cell r="H31329">
            <v>45054.71193287037</v>
          </cell>
        </row>
        <row r="31330">
          <cell r="A31330" t="str">
            <v>Data Analyst</v>
          </cell>
          <cell r="H31330">
            <v>45103.334131944437</v>
          </cell>
        </row>
        <row r="31331">
          <cell r="A31331" t="str">
            <v>Data Scientist</v>
          </cell>
          <cell r="H31331">
            <v>45058.295914351853</v>
          </cell>
        </row>
        <row r="31332">
          <cell r="A31332" t="str">
            <v>Senior Data Analyst</v>
          </cell>
          <cell r="H31332">
            <v>45085.291608796288</v>
          </cell>
        </row>
        <row r="31333">
          <cell r="A31333" t="str">
            <v>Senior Data Analyst</v>
          </cell>
          <cell r="H31333">
            <v>45100.306284722217</v>
          </cell>
        </row>
        <row r="31334">
          <cell r="A31334" t="str">
            <v>Data Analyst</v>
          </cell>
          <cell r="H31334">
            <v>44980.334189814806</v>
          </cell>
        </row>
        <row r="31335">
          <cell r="A31335" t="str">
            <v>Data Analyst</v>
          </cell>
          <cell r="H31335">
            <v>45062.708321759259</v>
          </cell>
        </row>
        <row r="31336">
          <cell r="A31336" t="str">
            <v>Business Analyst</v>
          </cell>
          <cell r="H31336">
            <v>45026.709444444437</v>
          </cell>
        </row>
        <row r="31337">
          <cell r="A31337" t="str">
            <v>Data Analyst</v>
          </cell>
          <cell r="H31337">
            <v>45156.708333333343</v>
          </cell>
        </row>
        <row r="31338">
          <cell r="A31338" t="str">
            <v>Data Analyst</v>
          </cell>
          <cell r="H31338">
            <v>45265.000474537039</v>
          </cell>
        </row>
        <row r="31339">
          <cell r="A31339" t="str">
            <v>Data Analyst</v>
          </cell>
          <cell r="H31339">
            <v>45259.79179398148</v>
          </cell>
        </row>
        <row r="31340">
          <cell r="A31340" t="str">
            <v>Data Analyst</v>
          </cell>
          <cell r="H31340">
            <v>45124.791805555556</v>
          </cell>
        </row>
        <row r="31341">
          <cell r="A31341" t="str">
            <v>Data Analyst</v>
          </cell>
          <cell r="H31341">
            <v>45240.639641203707</v>
          </cell>
        </row>
        <row r="31342">
          <cell r="A31342" t="str">
            <v>Data Analyst</v>
          </cell>
          <cell r="H31342">
            <v>45082.784039351849</v>
          </cell>
        </row>
        <row r="31343">
          <cell r="A31343" t="str">
            <v>Data Analyst</v>
          </cell>
          <cell r="H31343">
            <v>45215.875127314823</v>
          </cell>
        </row>
        <row r="31344">
          <cell r="A31344" t="str">
            <v>Senior Data Scientist</v>
          </cell>
          <cell r="H31344">
            <v>45142.627881944441</v>
          </cell>
        </row>
        <row r="31345">
          <cell r="A31345" t="str">
            <v>Data Scientist</v>
          </cell>
          <cell r="H31345">
            <v>44950.835821759261</v>
          </cell>
        </row>
        <row r="31346">
          <cell r="A31346" t="str">
            <v>Business Analyst</v>
          </cell>
          <cell r="H31346">
            <v>45177.834108796298</v>
          </cell>
        </row>
        <row r="31347">
          <cell r="A31347" t="str">
            <v>Data Analyst</v>
          </cell>
          <cell r="H31347">
            <v>44951.833368055559</v>
          </cell>
        </row>
        <row r="31348">
          <cell r="A31348" t="str">
            <v>Data Analyst</v>
          </cell>
          <cell r="H31348">
            <v>44935.750497685192</v>
          </cell>
        </row>
        <row r="31349">
          <cell r="A31349" t="str">
            <v>Data Analyst</v>
          </cell>
          <cell r="H31349">
            <v>45258.334050925929</v>
          </cell>
        </row>
        <row r="31350">
          <cell r="A31350" t="str">
            <v>Data Analyst</v>
          </cell>
          <cell r="H31350">
            <v>45101.458356481482</v>
          </cell>
        </row>
        <row r="31351">
          <cell r="A31351" t="str">
            <v>Data Analyst</v>
          </cell>
          <cell r="H31351">
            <v>45009.625613425917</v>
          </cell>
        </row>
        <row r="31352">
          <cell r="A31352" t="str">
            <v>Business Analyst</v>
          </cell>
          <cell r="H31352">
            <v>45266.257048611107</v>
          </cell>
        </row>
        <row r="31353">
          <cell r="A31353" t="str">
            <v>Software Engineer</v>
          </cell>
          <cell r="H31353">
            <v>45113.428310185183</v>
          </cell>
        </row>
        <row r="31354">
          <cell r="A31354" t="str">
            <v>Data Scientist</v>
          </cell>
          <cell r="H31354">
            <v>45011.377789351849</v>
          </cell>
        </row>
        <row r="31355">
          <cell r="A31355" t="str">
            <v>Data Analyst</v>
          </cell>
          <cell r="H31355">
            <v>45119.6253125</v>
          </cell>
        </row>
        <row r="31356">
          <cell r="A31356" t="str">
            <v>Data Scientist</v>
          </cell>
          <cell r="H31356">
            <v>45194.460219907407</v>
          </cell>
        </row>
        <row r="31357">
          <cell r="A31357" t="str">
            <v>Senior Data Analyst</v>
          </cell>
          <cell r="H31357">
            <v>45048.666701388887</v>
          </cell>
        </row>
        <row r="31358">
          <cell r="A31358" t="str">
            <v>Data Analyst</v>
          </cell>
          <cell r="H31358">
            <v>45283.986655092587</v>
          </cell>
        </row>
        <row r="31359">
          <cell r="A31359" t="str">
            <v>Data Scientist</v>
          </cell>
          <cell r="H31359">
            <v>45217.043344907397</v>
          </cell>
        </row>
        <row r="31360">
          <cell r="A31360" t="str">
            <v>Data Scientist</v>
          </cell>
          <cell r="H31360">
            <v>45057.504930555559</v>
          </cell>
        </row>
        <row r="31361">
          <cell r="A31361" t="str">
            <v>Data Analyst</v>
          </cell>
          <cell r="H31361">
            <v>45246.666851851849</v>
          </cell>
        </row>
        <row r="31362">
          <cell r="A31362" t="str">
            <v>Senior Data Engineer</v>
          </cell>
          <cell r="H31362">
            <v>45268.006516203714</v>
          </cell>
        </row>
        <row r="31363">
          <cell r="A31363" t="str">
            <v>Data Scientist</v>
          </cell>
          <cell r="H31363">
            <v>45048.289652777778</v>
          </cell>
        </row>
        <row r="31364">
          <cell r="A31364" t="str">
            <v>Machine Learning Engineer</v>
          </cell>
          <cell r="H31364">
            <v>45036.630856481483</v>
          </cell>
        </row>
        <row r="31365">
          <cell r="A31365" t="str">
            <v>Senior Data Engineer</v>
          </cell>
          <cell r="H31365">
            <v>44959.715694444443</v>
          </cell>
        </row>
        <row r="31366">
          <cell r="A31366" t="str">
            <v>Data Scientist</v>
          </cell>
          <cell r="H31366">
            <v>44978.34957175926</v>
          </cell>
        </row>
        <row r="31367">
          <cell r="A31367" t="str">
            <v>Data Engineer</v>
          </cell>
          <cell r="H31367">
            <v>45093.688460648147</v>
          </cell>
        </row>
        <row r="31368">
          <cell r="A31368" t="str">
            <v>Data Analyst</v>
          </cell>
          <cell r="H31368">
            <v>45041.125428240739</v>
          </cell>
        </row>
        <row r="31369">
          <cell r="A31369" t="str">
            <v>Data Analyst</v>
          </cell>
          <cell r="H31369">
            <v>45152.367326388892</v>
          </cell>
        </row>
        <row r="31370">
          <cell r="A31370" t="str">
            <v>Data Analyst</v>
          </cell>
          <cell r="H31370">
            <v>45076.917997685188</v>
          </cell>
        </row>
        <row r="31371">
          <cell r="A31371" t="str">
            <v>Data Analyst</v>
          </cell>
          <cell r="H31371">
            <v>44946.959282407413</v>
          </cell>
        </row>
        <row r="31372">
          <cell r="A31372" t="str">
            <v>Data Analyst</v>
          </cell>
          <cell r="H31372">
            <v>44994.501030092593</v>
          </cell>
        </row>
        <row r="31373">
          <cell r="A31373" t="str">
            <v>Data Scientist</v>
          </cell>
          <cell r="H31373">
            <v>45132.836006944453</v>
          </cell>
        </row>
        <row r="31374">
          <cell r="A31374" t="str">
            <v>Data Engineer</v>
          </cell>
          <cell r="H31374">
            <v>45108.542523148149</v>
          </cell>
        </row>
        <row r="31375">
          <cell r="A31375" t="str">
            <v>Data Scientist</v>
          </cell>
          <cell r="H31375">
            <v>45016.795219907413</v>
          </cell>
        </row>
        <row r="31376">
          <cell r="A31376" t="str">
            <v>Data Scientist</v>
          </cell>
          <cell r="H31376">
            <v>45120.751446759263</v>
          </cell>
        </row>
        <row r="31377">
          <cell r="A31377" t="str">
            <v>Data Analyst</v>
          </cell>
          <cell r="H31377">
            <v>45078.250740740739</v>
          </cell>
        </row>
        <row r="31378">
          <cell r="A31378" t="str">
            <v>Data Analyst</v>
          </cell>
          <cell r="H31378">
            <v>44945.720405092587</v>
          </cell>
        </row>
        <row r="31379">
          <cell r="A31379" t="str">
            <v>Data Analyst</v>
          </cell>
          <cell r="H31379">
            <v>45084.750138888892</v>
          </cell>
        </row>
        <row r="31380">
          <cell r="A31380" t="str">
            <v>Data Analyst</v>
          </cell>
          <cell r="H31380">
            <v>45114.301562499997</v>
          </cell>
        </row>
        <row r="31381">
          <cell r="A31381" t="str">
            <v>Data Analyst</v>
          </cell>
          <cell r="H31381">
            <v>45048.057199074072</v>
          </cell>
        </row>
        <row r="31382">
          <cell r="A31382" t="str">
            <v>Data Analyst</v>
          </cell>
          <cell r="H31382">
            <v>44929.97928240741</v>
          </cell>
        </row>
        <row r="31383">
          <cell r="A31383" t="str">
            <v>Data Scientist</v>
          </cell>
          <cell r="H31383">
            <v>45010.293773148151</v>
          </cell>
        </row>
        <row r="31384">
          <cell r="A31384" t="str">
            <v>Data Analyst</v>
          </cell>
          <cell r="H31384">
            <v>45030.875069444453</v>
          </cell>
        </row>
        <row r="31385">
          <cell r="A31385" t="str">
            <v>Data Analyst</v>
          </cell>
          <cell r="H31385">
            <v>45234.375983796293</v>
          </cell>
        </row>
        <row r="31386">
          <cell r="A31386" t="str">
            <v>Data Scientist</v>
          </cell>
          <cell r="H31386">
            <v>45142.252372685187</v>
          </cell>
        </row>
        <row r="31387">
          <cell r="A31387" t="str">
            <v>Software Engineer</v>
          </cell>
          <cell r="H31387">
            <v>45055.35560185185</v>
          </cell>
        </row>
        <row r="31388">
          <cell r="A31388" t="str">
            <v>Senior Data Engineer</v>
          </cell>
          <cell r="H31388">
            <v>45166.097013888888</v>
          </cell>
        </row>
        <row r="31389">
          <cell r="A31389" t="str">
            <v>Data Analyst</v>
          </cell>
          <cell r="H31389">
            <v>45178.000636574077</v>
          </cell>
        </row>
        <row r="31390">
          <cell r="A31390" t="str">
            <v>Data Analyst</v>
          </cell>
          <cell r="H31390">
            <v>45162.62704861111</v>
          </cell>
        </row>
        <row r="31391">
          <cell r="A31391" t="str">
            <v>Data Analyst</v>
          </cell>
          <cell r="H31391">
            <v>45212.87709490741</v>
          </cell>
        </row>
        <row r="31392">
          <cell r="A31392" t="str">
            <v>Data Analyst</v>
          </cell>
          <cell r="H31392">
            <v>45216.875532407408</v>
          </cell>
        </row>
        <row r="31393">
          <cell r="A31393" t="str">
            <v>Machine Learning Engineer</v>
          </cell>
          <cell r="H31393">
            <v>45041.834328703713</v>
          </cell>
        </row>
        <row r="31394">
          <cell r="A31394" t="str">
            <v>Senior Data Analyst</v>
          </cell>
          <cell r="H31394">
            <v>45203.320497685178</v>
          </cell>
        </row>
        <row r="31395">
          <cell r="A31395" t="str">
            <v>Data Analyst</v>
          </cell>
          <cell r="H31395">
            <v>45083.29278935185</v>
          </cell>
        </row>
        <row r="31396">
          <cell r="A31396" t="str">
            <v>Business Analyst</v>
          </cell>
          <cell r="H31396">
            <v>44993.462199074071</v>
          </cell>
        </row>
        <row r="31397">
          <cell r="A31397" t="str">
            <v>Data Analyst</v>
          </cell>
          <cell r="H31397">
            <v>45159.791909722233</v>
          </cell>
        </row>
        <row r="31398">
          <cell r="A31398" t="str">
            <v>Data Analyst</v>
          </cell>
          <cell r="H31398">
            <v>45219.91777777778</v>
          </cell>
        </row>
        <row r="31399">
          <cell r="A31399" t="str">
            <v>Data Scientist</v>
          </cell>
          <cell r="H31399">
            <v>45164.003217592603</v>
          </cell>
        </row>
        <row r="31400">
          <cell r="A31400" t="str">
            <v>Data Engineer</v>
          </cell>
          <cell r="H31400">
            <v>45237.71634259259</v>
          </cell>
        </row>
        <row r="31401">
          <cell r="A31401" t="str">
            <v>Data Scientist</v>
          </cell>
          <cell r="H31401">
            <v>45107.623101851852</v>
          </cell>
        </row>
        <row r="31402">
          <cell r="A31402" t="str">
            <v>Data Engineer</v>
          </cell>
          <cell r="H31402">
            <v>45273.014872685177</v>
          </cell>
        </row>
        <row r="31403">
          <cell r="A31403" t="str">
            <v>Data Analyst</v>
          </cell>
          <cell r="H31403">
            <v>45012.876423611109</v>
          </cell>
        </row>
        <row r="31404">
          <cell r="A31404" t="str">
            <v>Machine Learning Engineer</v>
          </cell>
          <cell r="H31404">
            <v>45124.694282407407</v>
          </cell>
        </row>
        <row r="31405">
          <cell r="A31405" t="str">
            <v>Data Scientist</v>
          </cell>
          <cell r="H31405">
            <v>45106.711782407408</v>
          </cell>
        </row>
        <row r="31406">
          <cell r="A31406" t="str">
            <v>Data Scientist</v>
          </cell>
          <cell r="H31406">
            <v>45224.584131944437</v>
          </cell>
        </row>
        <row r="31407">
          <cell r="A31407" t="str">
            <v>Data Engineer</v>
          </cell>
          <cell r="H31407">
            <v>45063.557986111111</v>
          </cell>
        </row>
        <row r="31408">
          <cell r="A31408" t="str">
            <v>Data Analyst</v>
          </cell>
          <cell r="H31408">
            <v>45154.418657407397</v>
          </cell>
        </row>
        <row r="31409">
          <cell r="A31409" t="str">
            <v>Data Engineer</v>
          </cell>
          <cell r="H31409">
            <v>45125.088935185187</v>
          </cell>
        </row>
        <row r="31410">
          <cell r="A31410" t="str">
            <v>Data Analyst</v>
          </cell>
          <cell r="H31410">
            <v>45274.981909722221</v>
          </cell>
        </row>
        <row r="31411">
          <cell r="A31411" t="str">
            <v>Data Scientist</v>
          </cell>
          <cell r="H31411">
            <v>45186.751111111109</v>
          </cell>
        </row>
        <row r="31412">
          <cell r="A31412" t="str">
            <v>Data Scientist</v>
          </cell>
          <cell r="H31412">
            <v>45177.043761574067</v>
          </cell>
        </row>
        <row r="31413">
          <cell r="A31413" t="str">
            <v>Data Scientist</v>
          </cell>
          <cell r="H31413">
            <v>45112.543321759258</v>
          </cell>
        </row>
        <row r="31414">
          <cell r="A31414" t="str">
            <v>Data Analyst</v>
          </cell>
          <cell r="H31414">
            <v>44945.896574074082</v>
          </cell>
        </row>
        <row r="31415">
          <cell r="A31415" t="str">
            <v>Data Analyst</v>
          </cell>
          <cell r="H31415">
            <v>44930.06144675926</v>
          </cell>
        </row>
        <row r="31416">
          <cell r="A31416" t="str">
            <v>Data Scientist</v>
          </cell>
          <cell r="H31416">
            <v>45044.955509259264</v>
          </cell>
        </row>
        <row r="31417">
          <cell r="A31417" t="str">
            <v>Data Scientist</v>
          </cell>
          <cell r="H31417">
            <v>45236.840682870366</v>
          </cell>
        </row>
        <row r="31418">
          <cell r="A31418" t="str">
            <v>Data Scientist</v>
          </cell>
          <cell r="H31418">
            <v>45079.642893518518</v>
          </cell>
        </row>
        <row r="31419">
          <cell r="A31419" t="str">
            <v>Data Analyst</v>
          </cell>
          <cell r="H31419">
            <v>44978.723946759259</v>
          </cell>
        </row>
        <row r="31420">
          <cell r="A31420" t="str">
            <v>Data Scientist</v>
          </cell>
          <cell r="H31420">
            <v>45261.205555555563</v>
          </cell>
        </row>
        <row r="31421">
          <cell r="A31421" t="str">
            <v>Data Scientist</v>
          </cell>
          <cell r="H31421">
            <v>45031.794328703712</v>
          </cell>
        </row>
        <row r="31422">
          <cell r="A31422" t="str">
            <v>Data Scientist</v>
          </cell>
          <cell r="H31422">
            <v>45273.378611111111</v>
          </cell>
        </row>
        <row r="31423">
          <cell r="A31423" t="str">
            <v>Data Analyst</v>
          </cell>
          <cell r="H31423">
            <v>44974.710659722223</v>
          </cell>
        </row>
        <row r="31424">
          <cell r="A31424" t="str">
            <v>Software Engineer</v>
          </cell>
          <cell r="H31424">
            <v>45232.88685185185</v>
          </cell>
        </row>
        <row r="31425">
          <cell r="A31425" t="str">
            <v>Data Scientist</v>
          </cell>
          <cell r="H31425">
            <v>45043.087187500001</v>
          </cell>
        </row>
        <row r="31426">
          <cell r="A31426" t="str">
            <v>Data Analyst</v>
          </cell>
          <cell r="H31426">
            <v>45236.708414351851</v>
          </cell>
        </row>
        <row r="31427">
          <cell r="A31427" t="str">
            <v>Data Engineer</v>
          </cell>
          <cell r="H31427">
            <v>44945.29215277778</v>
          </cell>
        </row>
        <row r="31428">
          <cell r="A31428" t="str">
            <v>Data Scientist</v>
          </cell>
          <cell r="H31428">
            <v>45070.961087962962</v>
          </cell>
        </row>
        <row r="31429">
          <cell r="A31429" t="str">
            <v>Data Analyst</v>
          </cell>
          <cell r="H31429">
            <v>45178.750590277778</v>
          </cell>
        </row>
        <row r="31430">
          <cell r="A31430" t="str">
            <v>Data Scientist</v>
          </cell>
          <cell r="H31430">
            <v>45196.002557870372</v>
          </cell>
        </row>
        <row r="31431">
          <cell r="A31431" t="str">
            <v>Senior Data Analyst</v>
          </cell>
          <cell r="H31431">
            <v>45212.834166666667</v>
          </cell>
        </row>
        <row r="31432">
          <cell r="A31432" t="str">
            <v>Data Analyst</v>
          </cell>
          <cell r="H31432">
            <v>44942.348506944443</v>
          </cell>
        </row>
        <row r="31433">
          <cell r="A31433" t="str">
            <v>Machine Learning Engineer</v>
          </cell>
          <cell r="H31433">
            <v>45086.024884259263</v>
          </cell>
        </row>
        <row r="31434">
          <cell r="A31434" t="str">
            <v>Data Analyst</v>
          </cell>
          <cell r="H31434">
            <v>45141.750590277778</v>
          </cell>
        </row>
        <row r="31435">
          <cell r="A31435" t="str">
            <v>Data Engineer</v>
          </cell>
          <cell r="H31435">
            <v>45217.92763888889</v>
          </cell>
        </row>
        <row r="31436">
          <cell r="A31436" t="str">
            <v>Data Engineer</v>
          </cell>
          <cell r="H31436">
            <v>45028.8127662037</v>
          </cell>
        </row>
        <row r="31437">
          <cell r="A31437" t="str">
            <v>Data Analyst</v>
          </cell>
          <cell r="H31437">
            <v>45105.708518518521</v>
          </cell>
        </row>
        <row r="31438">
          <cell r="A31438" t="str">
            <v>Data Analyst</v>
          </cell>
          <cell r="H31438">
            <v>44933.583344907413</v>
          </cell>
        </row>
        <row r="31439">
          <cell r="A31439" t="str">
            <v>Data Engineer</v>
          </cell>
          <cell r="H31439">
            <v>44939.884722222218</v>
          </cell>
        </row>
        <row r="31440">
          <cell r="A31440" t="str">
            <v>Data Analyst</v>
          </cell>
          <cell r="H31440">
            <v>45244.667141203703</v>
          </cell>
        </row>
        <row r="31441">
          <cell r="A31441" t="str">
            <v>Data Scientist</v>
          </cell>
          <cell r="H31441">
            <v>45279.804502314822</v>
          </cell>
        </row>
        <row r="31442">
          <cell r="A31442" t="str">
            <v>Senior Data Engineer</v>
          </cell>
          <cell r="H31442">
            <v>45013.436435185176</v>
          </cell>
        </row>
        <row r="31443">
          <cell r="A31443" t="str">
            <v>Senior Data Analyst</v>
          </cell>
          <cell r="H31443">
            <v>44993.833761574067</v>
          </cell>
        </row>
        <row r="31444">
          <cell r="A31444" t="str">
            <v>Data Scientist</v>
          </cell>
          <cell r="H31444">
            <v>45083.37667824074</v>
          </cell>
        </row>
        <row r="31445">
          <cell r="A31445" t="str">
            <v>Senior Data Scientist</v>
          </cell>
          <cell r="H31445">
            <v>45054.30672453704</v>
          </cell>
        </row>
        <row r="31446">
          <cell r="A31446" t="str">
            <v>Senior Data Analyst</v>
          </cell>
          <cell r="H31446">
            <v>44994.629247685189</v>
          </cell>
        </row>
        <row r="31447">
          <cell r="A31447" t="str">
            <v>Data Analyst</v>
          </cell>
          <cell r="H31447">
            <v>44986.795451388891</v>
          </cell>
        </row>
        <row r="31448">
          <cell r="A31448" t="str">
            <v>Machine Learning Engineer</v>
          </cell>
          <cell r="H31448">
            <v>45107.634560185194</v>
          </cell>
        </row>
        <row r="31449">
          <cell r="A31449" t="str">
            <v>Senior Data Engineer</v>
          </cell>
          <cell r="H31449">
            <v>45006.627847222233</v>
          </cell>
        </row>
        <row r="31450">
          <cell r="A31450" t="str">
            <v>Data Analyst</v>
          </cell>
          <cell r="H31450">
            <v>45006.83452546296</v>
          </cell>
        </row>
        <row r="31451">
          <cell r="A31451" t="str">
            <v>Data Analyst</v>
          </cell>
          <cell r="H31451">
            <v>45208.754143518519</v>
          </cell>
        </row>
        <row r="31452">
          <cell r="A31452" t="str">
            <v>Data Analyst</v>
          </cell>
          <cell r="H31452">
            <v>44986.294374999998</v>
          </cell>
        </row>
        <row r="31453">
          <cell r="A31453" t="str">
            <v>Data Analyst</v>
          </cell>
          <cell r="H31453">
            <v>45232.711608796293</v>
          </cell>
        </row>
        <row r="31454">
          <cell r="A31454" t="str">
            <v>Senior Data Engineer</v>
          </cell>
          <cell r="H31454">
            <v>45277.764999999999</v>
          </cell>
        </row>
        <row r="31455">
          <cell r="A31455" t="str">
            <v>Senior Data Scientist</v>
          </cell>
          <cell r="H31455">
            <v>45168.503576388888</v>
          </cell>
        </row>
        <row r="31456">
          <cell r="A31456" t="str">
            <v>Data Analyst</v>
          </cell>
          <cell r="H31456">
            <v>45158.583356481482</v>
          </cell>
        </row>
        <row r="31457">
          <cell r="A31457" t="str">
            <v>Data Analyst</v>
          </cell>
          <cell r="H31457">
            <v>45023.541770833333</v>
          </cell>
        </row>
        <row r="31458">
          <cell r="A31458" t="str">
            <v>Data Engineer</v>
          </cell>
          <cell r="H31458">
            <v>45082.416851851849</v>
          </cell>
        </row>
        <row r="31459">
          <cell r="A31459" t="str">
            <v>Data Analyst</v>
          </cell>
          <cell r="H31459">
            <v>45004.975972222222</v>
          </cell>
        </row>
        <row r="31460">
          <cell r="A31460" t="str">
            <v>Data Analyst</v>
          </cell>
          <cell r="H31460">
            <v>45274.751250000001</v>
          </cell>
        </row>
        <row r="31461">
          <cell r="A31461" t="str">
            <v>Senior Data Scientist</v>
          </cell>
          <cell r="H31461">
            <v>45085.918067129627</v>
          </cell>
        </row>
        <row r="31462">
          <cell r="A31462" t="str">
            <v>Data Scientist</v>
          </cell>
          <cell r="H31462">
            <v>44991.707835648151</v>
          </cell>
        </row>
        <row r="31463">
          <cell r="A31463" t="str">
            <v>Data Analyst</v>
          </cell>
          <cell r="H31463">
            <v>45023.79277777778</v>
          </cell>
        </row>
        <row r="31464">
          <cell r="A31464" t="str">
            <v>Data Analyst</v>
          </cell>
          <cell r="H31464">
            <v>44987.708483796298</v>
          </cell>
        </row>
        <row r="31465">
          <cell r="A31465" t="str">
            <v>Data Analyst</v>
          </cell>
          <cell r="H31465">
            <v>45286.042256944442</v>
          </cell>
        </row>
        <row r="31466">
          <cell r="A31466" t="str">
            <v>Data Analyst</v>
          </cell>
          <cell r="H31466">
            <v>45205.583472222221</v>
          </cell>
        </row>
        <row r="31467">
          <cell r="A31467" t="str">
            <v>Data Analyst</v>
          </cell>
          <cell r="H31467">
            <v>45079.79215277778</v>
          </cell>
        </row>
        <row r="31468">
          <cell r="A31468" t="str">
            <v>Business Analyst</v>
          </cell>
          <cell r="H31468">
            <v>45246.626446759263</v>
          </cell>
        </row>
        <row r="31469">
          <cell r="A31469" t="str">
            <v>Data Analyst</v>
          </cell>
          <cell r="H31469">
            <v>45198.999930555547</v>
          </cell>
        </row>
        <row r="31470">
          <cell r="A31470" t="str">
            <v>Data Analyst</v>
          </cell>
          <cell r="H31470">
            <v>45117.083912037036</v>
          </cell>
        </row>
        <row r="31471">
          <cell r="A31471" t="str">
            <v>Data Analyst</v>
          </cell>
          <cell r="H31471">
            <v>45210.668032407397</v>
          </cell>
        </row>
        <row r="31472">
          <cell r="A31472" t="str">
            <v>Data Scientist</v>
          </cell>
          <cell r="H31472">
            <v>45176.835277777784</v>
          </cell>
        </row>
        <row r="31473">
          <cell r="A31473" t="str">
            <v>Data Scientist</v>
          </cell>
          <cell r="H31473">
            <v>45172.752789351849</v>
          </cell>
        </row>
        <row r="31474">
          <cell r="A31474" t="str">
            <v>Business Analyst</v>
          </cell>
          <cell r="H31474">
            <v>45076.916666666657</v>
          </cell>
        </row>
        <row r="31475">
          <cell r="A31475" t="str">
            <v>Data Engineer</v>
          </cell>
          <cell r="H31475">
            <v>44938.641296296293</v>
          </cell>
        </row>
        <row r="31476">
          <cell r="A31476" t="str">
            <v>Data Analyst</v>
          </cell>
          <cell r="H31476">
            <v>45242.29178240741</v>
          </cell>
        </row>
        <row r="31477">
          <cell r="A31477" t="str">
            <v>Data Analyst</v>
          </cell>
          <cell r="H31477">
            <v>44950.167615740742</v>
          </cell>
        </row>
        <row r="31478">
          <cell r="A31478" t="str">
            <v>Data Scientist</v>
          </cell>
          <cell r="H31478">
            <v>45245.001458333332</v>
          </cell>
        </row>
        <row r="31479">
          <cell r="A31479" t="str">
            <v>Senior Data Analyst</v>
          </cell>
          <cell r="H31479">
            <v>45048.83388888889</v>
          </cell>
        </row>
        <row r="31480">
          <cell r="A31480" t="str">
            <v>Data Analyst</v>
          </cell>
          <cell r="H31480">
            <v>45055.95857638889</v>
          </cell>
        </row>
        <row r="31481">
          <cell r="A31481" t="str">
            <v>Data Scientist</v>
          </cell>
          <cell r="H31481">
            <v>45261.863310185188</v>
          </cell>
        </row>
        <row r="31482">
          <cell r="A31482" t="str">
            <v>Data Scientist</v>
          </cell>
          <cell r="H31482">
            <v>45271.966793981483</v>
          </cell>
        </row>
        <row r="31483">
          <cell r="A31483" t="str">
            <v>Senior Data Scientist</v>
          </cell>
          <cell r="H31483">
            <v>44986.003495370373</v>
          </cell>
        </row>
        <row r="31484">
          <cell r="A31484" t="str">
            <v>Data Scientist</v>
          </cell>
          <cell r="H31484">
            <v>45233.834837962961</v>
          </cell>
        </row>
        <row r="31485">
          <cell r="A31485" t="str">
            <v>Data Analyst</v>
          </cell>
          <cell r="H31485">
            <v>45274.375428240739</v>
          </cell>
        </row>
        <row r="31486">
          <cell r="A31486" t="str">
            <v>Data Analyst</v>
          </cell>
          <cell r="H31486">
            <v>45166.084062499998</v>
          </cell>
        </row>
        <row r="31487">
          <cell r="A31487" t="str">
            <v>Senior Data Analyst</v>
          </cell>
          <cell r="H31487">
            <v>45184.917951388888</v>
          </cell>
        </row>
        <row r="31488">
          <cell r="A31488" t="str">
            <v>Business Analyst</v>
          </cell>
          <cell r="H31488">
            <v>44939.711226851847</v>
          </cell>
        </row>
        <row r="31489">
          <cell r="A31489" t="str">
            <v>Data Analyst</v>
          </cell>
          <cell r="H31489">
            <v>44932.835196759261</v>
          </cell>
        </row>
        <row r="31490">
          <cell r="A31490" t="str">
            <v>Data Scientist</v>
          </cell>
          <cell r="H31490">
            <v>45225.002199074072</v>
          </cell>
        </row>
        <row r="31491">
          <cell r="A31491" t="str">
            <v>Senior Data Scientist</v>
          </cell>
          <cell r="H31491">
            <v>45084.668495370373</v>
          </cell>
        </row>
        <row r="31492">
          <cell r="A31492" t="str">
            <v>Data Analyst</v>
          </cell>
          <cell r="H31492">
            <v>44984.958854166667</v>
          </cell>
        </row>
        <row r="31493">
          <cell r="A31493" t="str">
            <v>Data Analyst</v>
          </cell>
          <cell r="H31493">
            <v>45198.376759259263</v>
          </cell>
        </row>
        <row r="31494">
          <cell r="A31494" t="str">
            <v>Data Analyst</v>
          </cell>
          <cell r="H31494">
            <v>45111.31486111111</v>
          </cell>
        </row>
        <row r="31495">
          <cell r="A31495" t="str">
            <v>Data Analyst</v>
          </cell>
          <cell r="H31495">
            <v>45035.66710648148</v>
          </cell>
        </row>
        <row r="31496">
          <cell r="A31496" t="str">
            <v>Data Analyst</v>
          </cell>
          <cell r="H31496">
            <v>45153.39634259259</v>
          </cell>
        </row>
        <row r="31497">
          <cell r="A31497" t="str">
            <v>Senior Data Scientist</v>
          </cell>
          <cell r="H31497">
            <v>45111.502581018518</v>
          </cell>
        </row>
        <row r="31498">
          <cell r="A31498" t="str">
            <v>Data Analyst</v>
          </cell>
          <cell r="H31498">
            <v>45146.304513888892</v>
          </cell>
        </row>
        <row r="31499">
          <cell r="A31499" t="str">
            <v>Data Analyst</v>
          </cell>
          <cell r="H31499">
            <v>45029.319479166668</v>
          </cell>
        </row>
        <row r="31500">
          <cell r="A31500" t="str">
            <v>Data Analyst</v>
          </cell>
          <cell r="H31500">
            <v>44954.019097222219</v>
          </cell>
        </row>
        <row r="31501">
          <cell r="A31501" t="str">
            <v>Data Engineer</v>
          </cell>
          <cell r="H31501">
            <v>45133.67287037037</v>
          </cell>
        </row>
        <row r="31502">
          <cell r="A31502" t="str">
            <v>Data Scientist</v>
          </cell>
          <cell r="H31502">
            <v>45023.73165509259</v>
          </cell>
        </row>
        <row r="31503">
          <cell r="A31503" t="str">
            <v>Data Analyst</v>
          </cell>
          <cell r="H31503">
            <v>45147.79215277778</v>
          </cell>
        </row>
        <row r="31504">
          <cell r="A31504" t="str">
            <v>Data Analyst</v>
          </cell>
          <cell r="H31504">
            <v>44940.667916666673</v>
          </cell>
        </row>
        <row r="31505">
          <cell r="A31505" t="str">
            <v>Senior Data Scientist</v>
          </cell>
          <cell r="H31505">
            <v>45286.960405092592</v>
          </cell>
        </row>
        <row r="31506">
          <cell r="A31506" t="str">
            <v>Cloud Engineer</v>
          </cell>
          <cell r="H31506">
            <v>45118.803194444437</v>
          </cell>
        </row>
        <row r="31507">
          <cell r="A31507" t="str">
            <v>Data Analyst</v>
          </cell>
          <cell r="H31507">
            <v>45077.51059027778</v>
          </cell>
        </row>
        <row r="31508">
          <cell r="A31508" t="str">
            <v>Data Engineer</v>
          </cell>
          <cell r="H31508">
            <v>44943.34033564815</v>
          </cell>
        </row>
        <row r="31509">
          <cell r="A31509" t="str">
            <v>Data Analyst</v>
          </cell>
          <cell r="H31509">
            <v>45074.250578703701</v>
          </cell>
        </row>
        <row r="31510">
          <cell r="A31510" t="str">
            <v>Senior Data Scientist</v>
          </cell>
          <cell r="H31510">
            <v>45206.542685185188</v>
          </cell>
        </row>
        <row r="31511">
          <cell r="A31511" t="str">
            <v>Data Analyst</v>
          </cell>
          <cell r="H31511">
            <v>45089.750578703701</v>
          </cell>
        </row>
        <row r="31512">
          <cell r="A31512" t="str">
            <v>Data Analyst</v>
          </cell>
          <cell r="H31512">
            <v>45273.958738425928</v>
          </cell>
        </row>
        <row r="31513">
          <cell r="A31513" t="str">
            <v>Data Analyst</v>
          </cell>
          <cell r="H31513">
            <v>44952.459467592591</v>
          </cell>
        </row>
        <row r="31514">
          <cell r="A31514" t="str">
            <v>Data Engineer</v>
          </cell>
          <cell r="H31514">
            <v>45147.133819444447</v>
          </cell>
        </row>
        <row r="31515">
          <cell r="A31515" t="str">
            <v>Data Analyst</v>
          </cell>
          <cell r="H31515">
            <v>45239.375185185178</v>
          </cell>
        </row>
        <row r="31516">
          <cell r="A31516" t="str">
            <v>Data Analyst</v>
          </cell>
          <cell r="H31516">
            <v>45035.750486111108</v>
          </cell>
        </row>
        <row r="31517">
          <cell r="A31517" t="str">
            <v>Business Analyst</v>
          </cell>
          <cell r="H31517">
            <v>45180.345312500001</v>
          </cell>
        </row>
        <row r="31518">
          <cell r="A31518" t="str">
            <v>Data Analyst</v>
          </cell>
          <cell r="H31518">
            <v>45171.167256944442</v>
          </cell>
        </row>
        <row r="31519">
          <cell r="A31519" t="str">
            <v>Senior Data Scientist</v>
          </cell>
          <cell r="H31519">
            <v>45104.711284722223</v>
          </cell>
        </row>
        <row r="31520">
          <cell r="A31520" t="str">
            <v>Data Analyst</v>
          </cell>
          <cell r="H31520">
            <v>45057.876168981478</v>
          </cell>
        </row>
        <row r="31521">
          <cell r="A31521" t="str">
            <v>Senior Data Scientist</v>
          </cell>
          <cell r="H31521">
            <v>45030.961273148147</v>
          </cell>
        </row>
        <row r="31522">
          <cell r="A31522" t="str">
            <v>Data Analyst</v>
          </cell>
          <cell r="H31522">
            <v>45125.750821759262</v>
          </cell>
        </row>
        <row r="31523">
          <cell r="A31523" t="str">
            <v>Data Analyst</v>
          </cell>
          <cell r="H31523">
            <v>44991.499895833331</v>
          </cell>
        </row>
        <row r="31524">
          <cell r="A31524" t="str">
            <v>Data Analyst</v>
          </cell>
          <cell r="H31524">
            <v>44931.624907407408</v>
          </cell>
        </row>
        <row r="31525">
          <cell r="A31525" t="str">
            <v>Data Analyst</v>
          </cell>
          <cell r="H31525">
            <v>45185.959317129629</v>
          </cell>
        </row>
        <row r="31526">
          <cell r="A31526" t="str">
            <v>Senior Data Engineer</v>
          </cell>
          <cell r="H31526">
            <v>45133.375173611108</v>
          </cell>
        </row>
        <row r="31527">
          <cell r="A31527" t="str">
            <v>Data Analyst</v>
          </cell>
          <cell r="H31527">
            <v>45258.583726851852</v>
          </cell>
        </row>
        <row r="31528">
          <cell r="A31528" t="str">
            <v>Data Analyst</v>
          </cell>
          <cell r="H31528">
            <v>45091.91678240741</v>
          </cell>
        </row>
        <row r="31529">
          <cell r="A31529" t="str">
            <v>Data Analyst</v>
          </cell>
          <cell r="H31529">
            <v>44942.666678240741</v>
          </cell>
        </row>
        <row r="31530">
          <cell r="A31530" t="str">
            <v>Data Analyst</v>
          </cell>
          <cell r="H31530">
            <v>45120.333680555559</v>
          </cell>
        </row>
        <row r="31531">
          <cell r="A31531" t="str">
            <v>Data Scientist</v>
          </cell>
          <cell r="H31531">
            <v>44949.168888888889</v>
          </cell>
        </row>
        <row r="31532">
          <cell r="A31532" t="str">
            <v>Data Analyst</v>
          </cell>
          <cell r="H31532">
            <v>45226.000648148147</v>
          </cell>
        </row>
        <row r="31533">
          <cell r="A31533" t="str">
            <v>Data Analyst</v>
          </cell>
          <cell r="H31533">
            <v>45091.834710648152</v>
          </cell>
        </row>
        <row r="31534">
          <cell r="A31534" t="str">
            <v>Data Analyst</v>
          </cell>
          <cell r="H31534">
            <v>45083.257060185177</v>
          </cell>
        </row>
        <row r="31535">
          <cell r="A31535" t="str">
            <v>Data Scientist</v>
          </cell>
          <cell r="H31535">
            <v>45029.00068287037</v>
          </cell>
        </row>
        <row r="31536">
          <cell r="A31536" t="str">
            <v>Data Scientist</v>
          </cell>
          <cell r="H31536">
            <v>45271.70616898148</v>
          </cell>
        </row>
        <row r="31537">
          <cell r="A31537" t="str">
            <v>Data Analyst</v>
          </cell>
          <cell r="H31537">
            <v>45167.502523148149</v>
          </cell>
        </row>
        <row r="31538">
          <cell r="A31538" t="str">
            <v>Data Scientist</v>
          </cell>
          <cell r="H31538">
            <v>44950.002905092602</v>
          </cell>
        </row>
        <row r="31539">
          <cell r="A31539" t="str">
            <v>Senior Data Engineer</v>
          </cell>
          <cell r="H31539">
            <v>44946.900613425933</v>
          </cell>
        </row>
        <row r="31540">
          <cell r="A31540" t="str">
            <v>Senior Data Scientist</v>
          </cell>
          <cell r="H31540">
            <v>44940.336145833331</v>
          </cell>
        </row>
        <row r="31541">
          <cell r="A31541" t="str">
            <v>Data Scientist</v>
          </cell>
          <cell r="H31541">
            <v>44945.848113425927</v>
          </cell>
        </row>
        <row r="31542">
          <cell r="A31542" t="str">
            <v>Data Scientist</v>
          </cell>
          <cell r="H31542">
            <v>45161.004699074067</v>
          </cell>
        </row>
        <row r="31543">
          <cell r="A31543" t="str">
            <v>Data Analyst</v>
          </cell>
          <cell r="H31543">
            <v>45019.959074074082</v>
          </cell>
        </row>
        <row r="31544">
          <cell r="A31544" t="str">
            <v>Data Analyst</v>
          </cell>
          <cell r="H31544">
            <v>45194.749976851846</v>
          </cell>
        </row>
        <row r="31545">
          <cell r="A31545" t="str">
            <v>Data Analyst</v>
          </cell>
          <cell r="H31545">
            <v>45110.417974537027</v>
          </cell>
        </row>
        <row r="31546">
          <cell r="A31546" t="str">
            <v>Data Scientist</v>
          </cell>
          <cell r="H31546">
            <v>44950.017500000002</v>
          </cell>
        </row>
        <row r="31547">
          <cell r="A31547" t="str">
            <v>Data Scientist</v>
          </cell>
          <cell r="H31547">
            <v>44987.794710648152</v>
          </cell>
        </row>
        <row r="31548">
          <cell r="A31548" t="str">
            <v>Senior Data Analyst</v>
          </cell>
          <cell r="H31548">
            <v>45043.291770833333</v>
          </cell>
        </row>
        <row r="31549">
          <cell r="A31549" t="str">
            <v>Data Analyst</v>
          </cell>
          <cell r="H31549">
            <v>45239.857939814807</v>
          </cell>
        </row>
        <row r="31550">
          <cell r="A31550" t="str">
            <v>Data Scientist</v>
          </cell>
          <cell r="H31550">
            <v>45112.71398148148</v>
          </cell>
        </row>
        <row r="31551">
          <cell r="A31551" t="str">
            <v>Data Analyst</v>
          </cell>
          <cell r="H31551">
            <v>45079.292291666658</v>
          </cell>
        </row>
        <row r="31552">
          <cell r="A31552" t="str">
            <v>Data Scientist</v>
          </cell>
          <cell r="H31552">
            <v>45078.767268518517</v>
          </cell>
        </row>
        <row r="31553">
          <cell r="A31553" t="str">
            <v>Data Scientist</v>
          </cell>
          <cell r="H31553">
            <v>45073.79583333333</v>
          </cell>
        </row>
        <row r="31554">
          <cell r="A31554" t="str">
            <v>Data Analyst</v>
          </cell>
          <cell r="H31554">
            <v>45199.001701388886</v>
          </cell>
        </row>
        <row r="31555">
          <cell r="A31555" t="str">
            <v>Software Engineer</v>
          </cell>
          <cell r="H31555">
            <v>45133.737928240742</v>
          </cell>
        </row>
        <row r="31556">
          <cell r="A31556" t="str">
            <v>Senior Data Engineer</v>
          </cell>
          <cell r="H31556">
            <v>45252.133912037039</v>
          </cell>
        </row>
        <row r="31557">
          <cell r="A31557" t="str">
            <v>Data Analyst</v>
          </cell>
          <cell r="H31557">
            <v>45211.750532407408</v>
          </cell>
        </row>
        <row r="31558">
          <cell r="A31558" t="str">
            <v>Data Engineer</v>
          </cell>
          <cell r="H31558">
            <v>45111.334351851852</v>
          </cell>
        </row>
        <row r="31559">
          <cell r="A31559" t="str">
            <v>Data Analyst</v>
          </cell>
          <cell r="H31559">
            <v>45049.085185185177</v>
          </cell>
        </row>
        <row r="31560">
          <cell r="A31560" t="str">
            <v>Machine Learning Engineer</v>
          </cell>
          <cell r="H31560">
            <v>44966.500439814823</v>
          </cell>
        </row>
        <row r="31561">
          <cell r="A31561" t="str">
            <v>Business Analyst</v>
          </cell>
          <cell r="H31561">
            <v>45204.250659722216</v>
          </cell>
        </row>
        <row r="31562">
          <cell r="A31562" t="str">
            <v>Data Engineer</v>
          </cell>
          <cell r="H31562">
            <v>45118.753587962958</v>
          </cell>
        </row>
        <row r="31563">
          <cell r="A31563" t="str">
            <v>Data Analyst</v>
          </cell>
          <cell r="H31563">
            <v>45229.583715277768</v>
          </cell>
        </row>
        <row r="31564">
          <cell r="A31564" t="str">
            <v>Data Analyst</v>
          </cell>
          <cell r="H31564">
            <v>45191.541574074072</v>
          </cell>
        </row>
        <row r="31565">
          <cell r="A31565" t="str">
            <v>Data Engineer</v>
          </cell>
          <cell r="H31565">
            <v>45038.928344907406</v>
          </cell>
        </row>
        <row r="31566">
          <cell r="A31566" t="str">
            <v>Data Analyst</v>
          </cell>
          <cell r="H31566">
            <v>45161.779479166667</v>
          </cell>
        </row>
        <row r="31567">
          <cell r="A31567" t="str">
            <v>Data Analyst</v>
          </cell>
          <cell r="H31567">
            <v>44956.001087962963</v>
          </cell>
        </row>
        <row r="31568">
          <cell r="A31568" t="str">
            <v>Data Scientist</v>
          </cell>
          <cell r="H31568">
            <v>44980.854363425933</v>
          </cell>
        </row>
        <row r="31569">
          <cell r="A31569" t="str">
            <v>Data Analyst</v>
          </cell>
          <cell r="H31569">
            <v>45210.584270833337</v>
          </cell>
        </row>
        <row r="31570">
          <cell r="A31570" t="str">
            <v>Data Scientist</v>
          </cell>
          <cell r="H31570">
            <v>45103.752442129633</v>
          </cell>
        </row>
        <row r="31571">
          <cell r="A31571" t="str">
            <v>Data Scientist</v>
          </cell>
          <cell r="H31571">
            <v>45086.033854166657</v>
          </cell>
        </row>
        <row r="31572">
          <cell r="A31572" t="str">
            <v>Data Analyst</v>
          </cell>
          <cell r="H31572">
            <v>45130.667812500003</v>
          </cell>
        </row>
        <row r="31573">
          <cell r="A31573" t="str">
            <v>Data Analyst</v>
          </cell>
          <cell r="H31573">
            <v>45158.667083333326</v>
          </cell>
        </row>
        <row r="31574">
          <cell r="A31574" t="str">
            <v>Data Analyst</v>
          </cell>
          <cell r="H31574">
            <v>44944.960625</v>
          </cell>
        </row>
        <row r="31575">
          <cell r="A31575" t="str">
            <v>Data Analyst</v>
          </cell>
          <cell r="H31575">
            <v>44987.666712962957</v>
          </cell>
        </row>
        <row r="31576">
          <cell r="A31576" t="str">
            <v>Data Analyst</v>
          </cell>
          <cell r="H31576">
            <v>45094.543055555558</v>
          </cell>
        </row>
        <row r="31577">
          <cell r="A31577" t="str">
            <v>Data Scientist</v>
          </cell>
          <cell r="H31577">
            <v>45080.043599537043</v>
          </cell>
        </row>
        <row r="31578">
          <cell r="A31578" t="str">
            <v>Senior Data Scientist</v>
          </cell>
          <cell r="H31578">
            <v>45003.335833333331</v>
          </cell>
        </row>
        <row r="31579">
          <cell r="A31579" t="str">
            <v>Data Scientist</v>
          </cell>
          <cell r="H31579">
            <v>44965.37841435185</v>
          </cell>
        </row>
        <row r="31580">
          <cell r="A31580" t="str">
            <v>Data Analyst</v>
          </cell>
          <cell r="H31580">
            <v>45103.500081018523</v>
          </cell>
        </row>
        <row r="31581">
          <cell r="A31581" t="str">
            <v>Data Analyst</v>
          </cell>
          <cell r="H31581">
            <v>45273.41679398148</v>
          </cell>
        </row>
        <row r="31582">
          <cell r="A31582" t="str">
            <v>Data Analyst</v>
          </cell>
          <cell r="H31582">
            <v>45201.793043981481</v>
          </cell>
        </row>
        <row r="31583">
          <cell r="A31583" t="str">
            <v>Data Scientist</v>
          </cell>
          <cell r="H31583">
            <v>45197.002708333333</v>
          </cell>
        </row>
        <row r="31584">
          <cell r="A31584" t="str">
            <v>Data Analyst</v>
          </cell>
          <cell r="H31584">
            <v>45195.709907407407</v>
          </cell>
        </row>
        <row r="31585">
          <cell r="A31585" t="str">
            <v>Senior Data Analyst</v>
          </cell>
          <cell r="H31585">
            <v>45157.413136574083</v>
          </cell>
        </row>
        <row r="31586">
          <cell r="A31586" t="str">
            <v>Business Analyst</v>
          </cell>
          <cell r="H31586">
            <v>45014.709710648152</v>
          </cell>
        </row>
        <row r="31587">
          <cell r="A31587" t="str">
            <v>Data Analyst</v>
          </cell>
          <cell r="H31587">
            <v>44986.709652777783</v>
          </cell>
        </row>
        <row r="31588">
          <cell r="A31588" t="str">
            <v>Data Scientist</v>
          </cell>
          <cell r="H31588">
            <v>45143.47215277778</v>
          </cell>
        </row>
        <row r="31589">
          <cell r="A31589" t="str">
            <v>Business Analyst</v>
          </cell>
          <cell r="H31589">
            <v>45245.833449074067</v>
          </cell>
        </row>
        <row r="31590">
          <cell r="A31590" t="str">
            <v>Data Scientist</v>
          </cell>
          <cell r="H31590">
            <v>44951.503472222219</v>
          </cell>
        </row>
        <row r="31591">
          <cell r="A31591" t="str">
            <v>Data Scientist</v>
          </cell>
          <cell r="H31591">
            <v>44935.167858796303</v>
          </cell>
        </row>
        <row r="31592">
          <cell r="A31592" t="str">
            <v>Data Scientist</v>
          </cell>
          <cell r="H31592">
            <v>45029.837233796286</v>
          </cell>
        </row>
        <row r="31593">
          <cell r="A31593" t="str">
            <v>Data Engineer</v>
          </cell>
          <cell r="H31593">
            <v>45128.094456018523</v>
          </cell>
        </row>
        <row r="31594">
          <cell r="A31594" t="str">
            <v>Senior Data Analyst</v>
          </cell>
          <cell r="H31594">
            <v>45119.459120370368</v>
          </cell>
        </row>
        <row r="31595">
          <cell r="A31595" t="str">
            <v>Senior Data Engineer</v>
          </cell>
          <cell r="H31595">
            <v>44952.158171296287</v>
          </cell>
        </row>
        <row r="31596">
          <cell r="A31596" t="str">
            <v>Business Analyst</v>
          </cell>
          <cell r="H31596">
            <v>44958.706805555557</v>
          </cell>
        </row>
        <row r="31597">
          <cell r="A31597" t="str">
            <v>Data Analyst</v>
          </cell>
          <cell r="H31597">
            <v>45114.292581018519</v>
          </cell>
        </row>
        <row r="31598">
          <cell r="A31598" t="str">
            <v>Data Analyst</v>
          </cell>
          <cell r="H31598">
            <v>45265.57</v>
          </cell>
        </row>
        <row r="31599">
          <cell r="A31599" t="str">
            <v>Data Scientist</v>
          </cell>
          <cell r="H31599">
            <v>45013.296712962961</v>
          </cell>
        </row>
        <row r="31600">
          <cell r="A31600" t="str">
            <v>Data Scientist</v>
          </cell>
          <cell r="H31600">
            <v>45151.501331018517</v>
          </cell>
        </row>
        <row r="31601">
          <cell r="A31601" t="str">
            <v>Data Analyst</v>
          </cell>
          <cell r="H31601">
            <v>45055.667372685188</v>
          </cell>
        </row>
        <row r="31602">
          <cell r="A31602" t="str">
            <v>Data Analyst</v>
          </cell>
          <cell r="H31602">
            <v>45202.169004629628</v>
          </cell>
        </row>
        <row r="31603">
          <cell r="A31603" t="str">
            <v>Data Analyst</v>
          </cell>
          <cell r="H31603">
            <v>45218.708344907413</v>
          </cell>
        </row>
        <row r="31604">
          <cell r="A31604" t="str">
            <v>Senior Data Engineer</v>
          </cell>
          <cell r="H31604">
            <v>45167.729062500002</v>
          </cell>
        </row>
        <row r="31605">
          <cell r="A31605" t="str">
            <v>Senior Data Scientist</v>
          </cell>
          <cell r="H31605">
            <v>44929.982754629629</v>
          </cell>
        </row>
        <row r="31606">
          <cell r="A31606" t="str">
            <v>Data Analyst</v>
          </cell>
          <cell r="H31606">
            <v>45018.291701388887</v>
          </cell>
        </row>
        <row r="31607">
          <cell r="A31607" t="str">
            <v>Data Analyst</v>
          </cell>
          <cell r="H31607">
            <v>45187.986828703702</v>
          </cell>
        </row>
        <row r="31608">
          <cell r="A31608" t="str">
            <v>Data Analyst</v>
          </cell>
          <cell r="H31608">
            <v>44935.694699074083</v>
          </cell>
        </row>
        <row r="31609">
          <cell r="A31609" t="str">
            <v>Software Engineer</v>
          </cell>
          <cell r="H31609">
            <v>45166.460185185177</v>
          </cell>
        </row>
        <row r="31610">
          <cell r="A31610" t="str">
            <v>Software Engineer</v>
          </cell>
          <cell r="H31610">
            <v>44957.502384259264</v>
          </cell>
        </row>
        <row r="31611">
          <cell r="A31611" t="str">
            <v>Data Analyst</v>
          </cell>
          <cell r="H31611">
            <v>45106.376863425918</v>
          </cell>
        </row>
        <row r="31612">
          <cell r="A31612" t="str">
            <v>Data Analyst</v>
          </cell>
          <cell r="H31612">
            <v>45188.583854166667</v>
          </cell>
        </row>
        <row r="31613">
          <cell r="A31613" t="str">
            <v>Data Analyst</v>
          </cell>
          <cell r="H31613">
            <v>45106.8044212963</v>
          </cell>
        </row>
        <row r="31614">
          <cell r="A31614" t="str">
            <v>Data Analyst</v>
          </cell>
          <cell r="H31614">
            <v>45119.291863425933</v>
          </cell>
        </row>
        <row r="31615">
          <cell r="A31615" t="str">
            <v>Data Analyst</v>
          </cell>
          <cell r="H31615">
            <v>45105.000740740739</v>
          </cell>
        </row>
        <row r="31616">
          <cell r="A31616" t="str">
            <v>Data Analyst</v>
          </cell>
          <cell r="H31616">
            <v>45094.583634259259</v>
          </cell>
        </row>
        <row r="31617">
          <cell r="A31617" t="str">
            <v>Machine Learning Engineer</v>
          </cell>
          <cell r="H31617">
            <v>45260.00304398148</v>
          </cell>
        </row>
        <row r="31618">
          <cell r="A31618" t="str">
            <v>Data Scientist</v>
          </cell>
          <cell r="H31618">
            <v>45146.103530092587</v>
          </cell>
        </row>
        <row r="31619">
          <cell r="A31619" t="str">
            <v>Data Analyst</v>
          </cell>
          <cell r="H31619">
            <v>44966.733090277783</v>
          </cell>
        </row>
        <row r="31620">
          <cell r="A31620" t="str">
            <v>Data Scientist</v>
          </cell>
          <cell r="H31620">
            <v>45161.377754629633</v>
          </cell>
        </row>
        <row r="31621">
          <cell r="A31621" t="str">
            <v>Data Scientist</v>
          </cell>
          <cell r="H31621">
            <v>45274.376446759263</v>
          </cell>
        </row>
        <row r="31622">
          <cell r="A31622" t="str">
            <v>Data Analyst</v>
          </cell>
          <cell r="H31622">
            <v>45076.924293981479</v>
          </cell>
        </row>
        <row r="31623">
          <cell r="A31623" t="str">
            <v>Data Analyst</v>
          </cell>
          <cell r="H31623">
            <v>45044.580694444441</v>
          </cell>
        </row>
        <row r="31624">
          <cell r="A31624" t="str">
            <v>Data Analyst</v>
          </cell>
          <cell r="H31624">
            <v>45197.709247685183</v>
          </cell>
        </row>
        <row r="31625">
          <cell r="A31625" t="str">
            <v>Data Scientist</v>
          </cell>
          <cell r="H31625">
            <v>45149.385613425933</v>
          </cell>
        </row>
        <row r="31626">
          <cell r="A31626" t="str">
            <v>Data Analyst</v>
          </cell>
          <cell r="H31626">
            <v>45155.79351851852</v>
          </cell>
        </row>
        <row r="31627">
          <cell r="A31627" t="str">
            <v>Data Analyst</v>
          </cell>
          <cell r="H31627">
            <v>45240.848506944443</v>
          </cell>
        </row>
        <row r="31628">
          <cell r="A31628" t="str">
            <v>Senior Data Analyst</v>
          </cell>
          <cell r="H31628">
            <v>45006.638506944437</v>
          </cell>
        </row>
        <row r="31629">
          <cell r="A31629" t="str">
            <v>Senior Data Analyst</v>
          </cell>
          <cell r="H31629">
            <v>45155.986712962957</v>
          </cell>
        </row>
        <row r="31630">
          <cell r="A31630" t="str">
            <v>Data Scientist</v>
          </cell>
          <cell r="H31630">
            <v>44934.32707175926</v>
          </cell>
        </row>
        <row r="31631">
          <cell r="A31631" t="str">
            <v>Data Analyst</v>
          </cell>
          <cell r="H31631">
            <v>45103.876030092593</v>
          </cell>
        </row>
        <row r="31632">
          <cell r="A31632" t="str">
            <v>Senior Data Scientist</v>
          </cell>
          <cell r="H31632">
            <v>45078.349953703713</v>
          </cell>
        </row>
        <row r="31633">
          <cell r="A31633" t="str">
            <v>Software Engineer</v>
          </cell>
          <cell r="H31633">
            <v>45020.919444444437</v>
          </cell>
        </row>
        <row r="31634">
          <cell r="A31634" t="str">
            <v>Senior Data Engineer</v>
          </cell>
          <cell r="H31634">
            <v>45232.923460648148</v>
          </cell>
        </row>
        <row r="31635">
          <cell r="A31635" t="str">
            <v>Data Analyst</v>
          </cell>
          <cell r="H31635">
            <v>44960.736747685187</v>
          </cell>
        </row>
        <row r="31636">
          <cell r="A31636" t="str">
            <v>Senior Data Scientist</v>
          </cell>
          <cell r="H31636">
            <v>44987.295115740737</v>
          </cell>
        </row>
        <row r="31637">
          <cell r="A31637" t="str">
            <v>Data Scientist</v>
          </cell>
          <cell r="H31637">
            <v>45012.616875</v>
          </cell>
        </row>
        <row r="31638">
          <cell r="A31638" t="str">
            <v>Data Analyst</v>
          </cell>
          <cell r="H31638">
            <v>45169.292581018519</v>
          </cell>
        </row>
        <row r="31639">
          <cell r="A31639" t="str">
            <v>Senior Data Scientist</v>
          </cell>
          <cell r="H31639">
            <v>45195.58556712963</v>
          </cell>
        </row>
        <row r="31640">
          <cell r="A31640" t="str">
            <v>Data Scientist</v>
          </cell>
          <cell r="H31640">
            <v>45166.794490740736</v>
          </cell>
        </row>
        <row r="31641">
          <cell r="A31641" t="str">
            <v>Senior Data Engineer</v>
          </cell>
          <cell r="H31641">
            <v>44937.272060185183</v>
          </cell>
        </row>
        <row r="31642">
          <cell r="A31642" t="str">
            <v>Data Analyst</v>
          </cell>
          <cell r="H31642">
            <v>45125.750671296293</v>
          </cell>
        </row>
        <row r="31643">
          <cell r="A31643" t="str">
            <v>Software Engineer</v>
          </cell>
          <cell r="H31643">
            <v>44938.443692129629</v>
          </cell>
        </row>
        <row r="31644">
          <cell r="A31644" t="str">
            <v>Data Analyst</v>
          </cell>
          <cell r="H31644">
            <v>44952.001377314817</v>
          </cell>
        </row>
        <row r="31645">
          <cell r="A31645" t="str">
            <v>Data Scientist</v>
          </cell>
          <cell r="H31645">
            <v>45136.127199074072</v>
          </cell>
        </row>
        <row r="31646">
          <cell r="A31646" t="str">
            <v>Senior Data Analyst</v>
          </cell>
          <cell r="H31646">
            <v>44930.104212962957</v>
          </cell>
        </row>
        <row r="31647">
          <cell r="A31647" t="str">
            <v>Data Scientist</v>
          </cell>
          <cell r="H31647">
            <v>45138.016157407408</v>
          </cell>
        </row>
        <row r="31648">
          <cell r="A31648" t="str">
            <v>Data Analyst</v>
          </cell>
          <cell r="H31648">
            <v>44998.666643518518</v>
          </cell>
        </row>
        <row r="31649">
          <cell r="A31649" t="str">
            <v>Data Engineer</v>
          </cell>
          <cell r="H31649">
            <v>44973.922233796293</v>
          </cell>
        </row>
        <row r="31650">
          <cell r="A31650" t="str">
            <v>Data Scientist</v>
          </cell>
          <cell r="H31650">
            <v>44981.502060185187</v>
          </cell>
        </row>
        <row r="31651">
          <cell r="A31651" t="str">
            <v>Data Analyst</v>
          </cell>
          <cell r="H31651">
            <v>45210.666956018518</v>
          </cell>
        </row>
        <row r="31652">
          <cell r="A31652" t="str">
            <v>Cloud Engineer</v>
          </cell>
          <cell r="H31652">
            <v>45110.645844907413</v>
          </cell>
        </row>
        <row r="31653">
          <cell r="A31653" t="str">
            <v>Business Analyst</v>
          </cell>
          <cell r="H31653">
            <v>45214.167962962973</v>
          </cell>
        </row>
        <row r="31654">
          <cell r="A31654" t="str">
            <v>Data Analyst</v>
          </cell>
          <cell r="H31654">
            <v>45042.625289351847</v>
          </cell>
        </row>
        <row r="31655">
          <cell r="A31655" t="str">
            <v>Business Analyst</v>
          </cell>
          <cell r="H31655">
            <v>45039.334062499998</v>
          </cell>
        </row>
        <row r="31656">
          <cell r="A31656" t="str">
            <v>Data Engineer</v>
          </cell>
          <cell r="H31656">
            <v>45115.984375</v>
          </cell>
        </row>
        <row r="31657">
          <cell r="A31657" t="str">
            <v>Data Scientist</v>
          </cell>
          <cell r="H31657">
            <v>45194.167812500003</v>
          </cell>
        </row>
        <row r="31658">
          <cell r="A31658" t="str">
            <v>Senior Data Analyst</v>
          </cell>
          <cell r="H31658">
            <v>45263.000497685192</v>
          </cell>
        </row>
        <row r="31659">
          <cell r="A31659" t="str">
            <v>Data Analyst</v>
          </cell>
          <cell r="H31659">
            <v>45288.806967592587</v>
          </cell>
        </row>
        <row r="31660">
          <cell r="A31660" t="str">
            <v>Software Engineer</v>
          </cell>
          <cell r="H31660">
            <v>45156.282951388886</v>
          </cell>
        </row>
        <row r="31661">
          <cell r="A31661" t="str">
            <v>Data Analyst</v>
          </cell>
          <cell r="H31661">
            <v>45118.792627314811</v>
          </cell>
        </row>
        <row r="31662">
          <cell r="A31662" t="str">
            <v>Senior Data Analyst</v>
          </cell>
          <cell r="H31662">
            <v>45267.014027777783</v>
          </cell>
        </row>
        <row r="31663">
          <cell r="A31663" t="str">
            <v>Data Scientist</v>
          </cell>
          <cell r="H31663">
            <v>45017.335335648153</v>
          </cell>
        </row>
        <row r="31664">
          <cell r="A31664" t="str">
            <v>Senior Data Analyst</v>
          </cell>
          <cell r="H31664">
            <v>44936.833819444437</v>
          </cell>
        </row>
        <row r="31665">
          <cell r="A31665" t="str">
            <v>Data Scientist</v>
          </cell>
          <cell r="H31665">
            <v>45113.586701388893</v>
          </cell>
        </row>
        <row r="31666">
          <cell r="A31666" t="str">
            <v>Data Analyst</v>
          </cell>
          <cell r="H31666">
            <v>45147.711145833331</v>
          </cell>
        </row>
        <row r="31667">
          <cell r="A31667" t="str">
            <v>Data Engineer</v>
          </cell>
          <cell r="H31667">
            <v>44966.811932870369</v>
          </cell>
        </row>
        <row r="31668">
          <cell r="A31668" t="str">
            <v>Data Analyst</v>
          </cell>
          <cell r="H31668">
            <v>45035.083287037043</v>
          </cell>
        </row>
        <row r="31669">
          <cell r="A31669" t="str">
            <v>Data Analyst</v>
          </cell>
          <cell r="H31669">
            <v>45002.795185185183</v>
          </cell>
        </row>
        <row r="31670">
          <cell r="A31670" t="str">
            <v>Senior Data Analyst</v>
          </cell>
          <cell r="H31670">
            <v>45019.583483796298</v>
          </cell>
        </row>
        <row r="31671">
          <cell r="A31671" t="str">
            <v>Data Analyst</v>
          </cell>
          <cell r="H31671">
            <v>45187.000196759262</v>
          </cell>
        </row>
        <row r="31672">
          <cell r="A31672" t="str">
            <v>Senior Data Scientist</v>
          </cell>
          <cell r="H31672">
            <v>45097.896631944437</v>
          </cell>
        </row>
        <row r="31673">
          <cell r="A31673" t="str">
            <v>Data Analyst</v>
          </cell>
          <cell r="H31673">
            <v>45215.833877314813</v>
          </cell>
        </row>
        <row r="31674">
          <cell r="A31674" t="str">
            <v>Data Engineer</v>
          </cell>
          <cell r="H31674">
            <v>45161.807106481479</v>
          </cell>
        </row>
        <row r="31675">
          <cell r="A31675" t="str">
            <v>Data Scientist</v>
          </cell>
          <cell r="H31675">
            <v>45107.252615740741</v>
          </cell>
        </row>
        <row r="31676">
          <cell r="A31676" t="str">
            <v>Data Scientist</v>
          </cell>
          <cell r="H31676">
            <v>45028.05641203704</v>
          </cell>
        </row>
        <row r="31677">
          <cell r="A31677" t="str">
            <v>Data Analyst</v>
          </cell>
          <cell r="H31677">
            <v>45078.791701388887</v>
          </cell>
        </row>
        <row r="31678">
          <cell r="A31678" t="str">
            <v>Data Analyst</v>
          </cell>
          <cell r="H31678">
            <v>44973.513321759259</v>
          </cell>
        </row>
        <row r="31679">
          <cell r="A31679" t="str">
            <v>Data Scientist</v>
          </cell>
          <cell r="H31679">
            <v>45194.002442129633</v>
          </cell>
        </row>
        <row r="31680">
          <cell r="A31680" t="str">
            <v>Business Analyst</v>
          </cell>
          <cell r="H31680">
            <v>45168.003101851849</v>
          </cell>
        </row>
        <row r="31681">
          <cell r="A31681" t="str">
            <v>Data Analyst</v>
          </cell>
          <cell r="H31681">
            <v>45098.709745370368</v>
          </cell>
        </row>
        <row r="31682">
          <cell r="A31682" t="str">
            <v>Data Analyst</v>
          </cell>
          <cell r="H31682">
            <v>45166.4687962963</v>
          </cell>
        </row>
        <row r="31683">
          <cell r="A31683" t="str">
            <v>Data Scientist</v>
          </cell>
          <cell r="H31683">
            <v>45162.254791666674</v>
          </cell>
        </row>
        <row r="31684">
          <cell r="A31684" t="str">
            <v>Data Analyst</v>
          </cell>
          <cell r="H31684">
            <v>45237.625081018523</v>
          </cell>
        </row>
        <row r="31685">
          <cell r="A31685" t="str">
            <v>Senior Data Scientist</v>
          </cell>
          <cell r="H31685">
            <v>45209.918541666673</v>
          </cell>
        </row>
        <row r="31686">
          <cell r="A31686" t="str">
            <v>Data Analyst</v>
          </cell>
          <cell r="H31686">
            <v>45202.750810185193</v>
          </cell>
        </row>
        <row r="31687">
          <cell r="A31687" t="str">
            <v>Software Engineer</v>
          </cell>
          <cell r="H31687">
            <v>44942.747245370367</v>
          </cell>
        </row>
        <row r="31688">
          <cell r="A31688" t="str">
            <v>Data Analyst</v>
          </cell>
          <cell r="H31688">
            <v>44943.834155092591</v>
          </cell>
        </row>
        <row r="31689">
          <cell r="A31689" t="str">
            <v>Data Analyst</v>
          </cell>
          <cell r="H31689">
            <v>45121.91777777778</v>
          </cell>
        </row>
        <row r="31690">
          <cell r="A31690" t="str">
            <v>Data Engineer</v>
          </cell>
          <cell r="H31690">
            <v>45009.881516203714</v>
          </cell>
        </row>
        <row r="31691">
          <cell r="A31691" t="str">
            <v>Machine Learning Engineer</v>
          </cell>
          <cell r="H31691">
            <v>44960.378287037027</v>
          </cell>
        </row>
        <row r="31692">
          <cell r="A31692" t="str">
            <v>Data Analyst</v>
          </cell>
          <cell r="H31692">
            <v>45087.625277777777</v>
          </cell>
        </row>
        <row r="31693">
          <cell r="A31693" t="str">
            <v>Data Engineer</v>
          </cell>
          <cell r="H31693">
            <v>45050.632928240739</v>
          </cell>
        </row>
        <row r="31694">
          <cell r="A31694" t="str">
            <v>Data Analyst</v>
          </cell>
          <cell r="H31694">
            <v>44943.015289351853</v>
          </cell>
        </row>
        <row r="31695">
          <cell r="A31695" t="str">
            <v>Data Analyst</v>
          </cell>
          <cell r="H31695">
            <v>45157.37636574074</v>
          </cell>
        </row>
        <row r="31696">
          <cell r="A31696" t="str">
            <v>Senior Data Analyst</v>
          </cell>
          <cell r="H31696">
            <v>45246.694340277783</v>
          </cell>
        </row>
        <row r="31697">
          <cell r="A31697" t="str">
            <v>Data Scientist</v>
          </cell>
          <cell r="H31697">
            <v>44996.005416666667</v>
          </cell>
        </row>
        <row r="31698">
          <cell r="A31698" t="str">
            <v>Data Engineer</v>
          </cell>
          <cell r="H31698">
            <v>44965.971979166658</v>
          </cell>
        </row>
        <row r="31699">
          <cell r="A31699" t="str">
            <v>Data Analyst</v>
          </cell>
          <cell r="H31699">
            <v>44939.000787037039</v>
          </cell>
        </row>
        <row r="31700">
          <cell r="A31700" t="str">
            <v>Data Analyst</v>
          </cell>
          <cell r="H31700">
            <v>44930.019884259258</v>
          </cell>
        </row>
        <row r="31701">
          <cell r="A31701" t="str">
            <v>Senior Data Engineer</v>
          </cell>
          <cell r="H31701">
            <v>45022.54582175926</v>
          </cell>
        </row>
        <row r="31702">
          <cell r="A31702" t="str">
            <v>Data Analyst</v>
          </cell>
          <cell r="H31702">
            <v>45274.875300925924</v>
          </cell>
        </row>
        <row r="31703">
          <cell r="A31703" t="str">
            <v>Data Analyst</v>
          </cell>
          <cell r="H31703">
            <v>45152.251134259262</v>
          </cell>
        </row>
        <row r="31704">
          <cell r="A31704" t="str">
            <v>Data Scientist</v>
          </cell>
          <cell r="H31704">
            <v>45176.418576388889</v>
          </cell>
        </row>
        <row r="31705">
          <cell r="A31705" t="str">
            <v>Data Analyst</v>
          </cell>
          <cell r="H31705">
            <v>45022.041828703703</v>
          </cell>
        </row>
        <row r="31706">
          <cell r="A31706" t="str">
            <v>Data Analyst</v>
          </cell>
          <cell r="H31706">
            <v>45277.792743055557</v>
          </cell>
        </row>
        <row r="31707">
          <cell r="A31707" t="str">
            <v>Data Scientist</v>
          </cell>
          <cell r="H31707">
            <v>44994.754004629627</v>
          </cell>
        </row>
        <row r="31708">
          <cell r="A31708" t="str">
            <v>Senior Data Analyst</v>
          </cell>
          <cell r="H31708">
            <v>44950.750069444453</v>
          </cell>
        </row>
        <row r="31709">
          <cell r="A31709" t="str">
            <v>Data Analyst</v>
          </cell>
          <cell r="H31709">
            <v>45238.890439814822</v>
          </cell>
        </row>
        <row r="31710">
          <cell r="A31710" t="str">
            <v>Data Scientist</v>
          </cell>
          <cell r="H31710">
            <v>45157.460439814808</v>
          </cell>
        </row>
        <row r="31711">
          <cell r="A31711" t="str">
            <v>Data Scientist</v>
          </cell>
          <cell r="H31711">
            <v>45030.293923611112</v>
          </cell>
        </row>
        <row r="31712">
          <cell r="A31712" t="str">
            <v>Data Engineer</v>
          </cell>
          <cell r="H31712">
            <v>45125.8906712963</v>
          </cell>
        </row>
        <row r="31713">
          <cell r="A31713" t="str">
            <v>Data Analyst</v>
          </cell>
          <cell r="H31713">
            <v>45141.251354166663</v>
          </cell>
        </row>
        <row r="31714">
          <cell r="A31714" t="str">
            <v>Data Analyst</v>
          </cell>
          <cell r="H31714">
            <v>44944.834189814806</v>
          </cell>
        </row>
        <row r="31715">
          <cell r="A31715" t="str">
            <v>Data Scientist</v>
          </cell>
          <cell r="H31715">
            <v>45261.251180555562</v>
          </cell>
        </row>
        <row r="31716">
          <cell r="A31716" t="str">
            <v>Data Scientist</v>
          </cell>
          <cell r="H31716">
            <v>45159.87939814815</v>
          </cell>
        </row>
        <row r="31717">
          <cell r="A31717" t="str">
            <v>Data Scientist</v>
          </cell>
          <cell r="H31717">
            <v>45107.752696759257</v>
          </cell>
        </row>
        <row r="31718">
          <cell r="A31718" t="str">
            <v>Data Analyst</v>
          </cell>
          <cell r="H31718">
            <v>45034.125532407408</v>
          </cell>
        </row>
        <row r="31719">
          <cell r="A31719" t="str">
            <v>Senior Data Scientist</v>
          </cell>
          <cell r="H31719">
            <v>44932.794456018521</v>
          </cell>
        </row>
        <row r="31720">
          <cell r="A31720" t="str">
            <v>Data Scientist</v>
          </cell>
          <cell r="H31720">
            <v>45198.877743055556</v>
          </cell>
        </row>
        <row r="31721">
          <cell r="A31721" t="str">
            <v>Data Scientist</v>
          </cell>
          <cell r="H31721">
            <v>45142.293437499997</v>
          </cell>
        </row>
        <row r="31722">
          <cell r="A31722" t="str">
            <v>Data Analyst</v>
          </cell>
          <cell r="H31722">
            <v>45245.709733796299</v>
          </cell>
        </row>
        <row r="31723">
          <cell r="A31723" t="str">
            <v>Data Analyst</v>
          </cell>
          <cell r="H31723">
            <v>45245.251481481479</v>
          </cell>
        </row>
        <row r="31724">
          <cell r="A31724" t="str">
            <v>Data Engineer</v>
          </cell>
          <cell r="H31724">
            <v>45286.838275462957</v>
          </cell>
        </row>
        <row r="31725">
          <cell r="A31725" t="str">
            <v>Data Scientist</v>
          </cell>
          <cell r="H31725">
            <v>45168.501319444447</v>
          </cell>
        </row>
        <row r="31726">
          <cell r="A31726" t="str">
            <v>Data Scientist</v>
          </cell>
          <cell r="H31726">
            <v>45005.379189814812</v>
          </cell>
        </row>
        <row r="31727">
          <cell r="A31727" t="str">
            <v>Data Analyst</v>
          </cell>
          <cell r="H31727">
            <v>45046.542083333326</v>
          </cell>
        </row>
        <row r="31728">
          <cell r="A31728" t="str">
            <v>Machine Learning Engineer</v>
          </cell>
          <cell r="H31728">
            <v>45119.333171296297</v>
          </cell>
        </row>
        <row r="31729">
          <cell r="A31729" t="str">
            <v>Data Analyst</v>
          </cell>
          <cell r="H31729">
            <v>45141.500590277778</v>
          </cell>
        </row>
        <row r="31730">
          <cell r="A31730" t="str">
            <v>Data Analyst</v>
          </cell>
          <cell r="H31730">
            <v>45202.834456018521</v>
          </cell>
        </row>
        <row r="31731">
          <cell r="A31731" t="str">
            <v>Data Scientist</v>
          </cell>
          <cell r="H31731">
            <v>45187.987673611111</v>
          </cell>
        </row>
        <row r="31732">
          <cell r="A31732" t="str">
            <v>Data Analyst</v>
          </cell>
          <cell r="H31732">
            <v>45083.375601851847</v>
          </cell>
        </row>
        <row r="31733">
          <cell r="A31733" t="str">
            <v>Senior Data Analyst</v>
          </cell>
          <cell r="H31733">
            <v>44989.32885416667</v>
          </cell>
        </row>
        <row r="31734">
          <cell r="A31734" t="str">
            <v>Data Analyst</v>
          </cell>
          <cell r="H31734">
            <v>44932.792581018519</v>
          </cell>
        </row>
        <row r="31735">
          <cell r="A31735" t="str">
            <v>Data Scientist</v>
          </cell>
          <cell r="H31735">
            <v>45183.668645833342</v>
          </cell>
        </row>
        <row r="31736">
          <cell r="A31736" t="str">
            <v>Data Analyst</v>
          </cell>
          <cell r="H31736">
            <v>44964.708680555559</v>
          </cell>
        </row>
        <row r="31737">
          <cell r="A31737" t="str">
            <v>Data Analyst</v>
          </cell>
          <cell r="H31737">
            <v>45225.834247685183</v>
          </cell>
        </row>
        <row r="31738">
          <cell r="A31738" t="str">
            <v>Data Analyst</v>
          </cell>
          <cell r="H31738">
            <v>44971.833414351851</v>
          </cell>
        </row>
        <row r="31739">
          <cell r="A31739" t="str">
            <v>Data Analyst</v>
          </cell>
          <cell r="H31739">
            <v>45010.333275462966</v>
          </cell>
        </row>
        <row r="31740">
          <cell r="A31740" t="str">
            <v>Data Analyst</v>
          </cell>
          <cell r="H31740">
            <v>44958.25203703704</v>
          </cell>
        </row>
        <row r="31741">
          <cell r="A31741" t="str">
            <v>Data Analyst</v>
          </cell>
          <cell r="H31741">
            <v>44994.012291666673</v>
          </cell>
        </row>
        <row r="31742">
          <cell r="A31742" t="str">
            <v>Data Analyst</v>
          </cell>
          <cell r="H31742">
            <v>45151.792685185188</v>
          </cell>
        </row>
        <row r="31743">
          <cell r="A31743" t="str">
            <v>Data Analyst</v>
          </cell>
          <cell r="H31743">
            <v>44953.167245370372</v>
          </cell>
        </row>
        <row r="31744">
          <cell r="A31744" t="str">
            <v>Data Analyst</v>
          </cell>
          <cell r="H31744">
            <v>45149.083344907413</v>
          </cell>
        </row>
        <row r="31745">
          <cell r="A31745" t="str">
            <v>Data Scientist</v>
          </cell>
          <cell r="H31745">
            <v>44939.712314814817</v>
          </cell>
        </row>
        <row r="31746">
          <cell r="A31746" t="str">
            <v>Data Engineer</v>
          </cell>
          <cell r="H31746">
            <v>44998.92528935185</v>
          </cell>
        </row>
        <row r="31747">
          <cell r="A31747" t="str">
            <v>Data Analyst</v>
          </cell>
          <cell r="H31747">
            <v>45092.720625000002</v>
          </cell>
        </row>
        <row r="31748">
          <cell r="A31748" t="str">
            <v>Data Engineer</v>
          </cell>
          <cell r="H31748">
            <v>45044.00885416667</v>
          </cell>
        </row>
        <row r="31749">
          <cell r="A31749" t="str">
            <v>Data Analyst</v>
          </cell>
          <cell r="H31749">
            <v>44980.750648148147</v>
          </cell>
        </row>
        <row r="31750">
          <cell r="A31750" t="str">
            <v>Data Analyst</v>
          </cell>
          <cell r="H31750">
            <v>44951.583761574067</v>
          </cell>
        </row>
        <row r="31751">
          <cell r="A31751" t="str">
            <v>Senior Data Scientist</v>
          </cell>
          <cell r="H31751">
            <v>44958.003483796303</v>
          </cell>
        </row>
        <row r="31752">
          <cell r="A31752" t="str">
            <v>Data Analyst</v>
          </cell>
          <cell r="H31752">
            <v>45114.57172453704</v>
          </cell>
        </row>
        <row r="31753">
          <cell r="A31753" t="str">
            <v>Data Scientist</v>
          </cell>
          <cell r="H31753">
            <v>45100.97320601852</v>
          </cell>
        </row>
        <row r="31754">
          <cell r="A31754" t="str">
            <v>Data Scientist</v>
          </cell>
          <cell r="H31754">
            <v>44994.043194444443</v>
          </cell>
        </row>
        <row r="31755">
          <cell r="A31755" t="str">
            <v>Business Analyst</v>
          </cell>
          <cell r="H31755">
            <v>45258.528668981482</v>
          </cell>
        </row>
        <row r="31756">
          <cell r="A31756" t="str">
            <v>Data Analyst</v>
          </cell>
          <cell r="H31756">
            <v>45176.917986111112</v>
          </cell>
        </row>
        <row r="31757">
          <cell r="A31757" t="str">
            <v>Data Analyst</v>
          </cell>
          <cell r="H31757">
            <v>45185.625416666669</v>
          </cell>
        </row>
        <row r="31758">
          <cell r="A31758" t="str">
            <v>Data Engineer</v>
          </cell>
          <cell r="H31758">
            <v>45157.155729166669</v>
          </cell>
        </row>
        <row r="31759">
          <cell r="A31759" t="str">
            <v>Data Engineer</v>
          </cell>
          <cell r="H31759">
            <v>45055.644155092603</v>
          </cell>
        </row>
        <row r="31760">
          <cell r="A31760" t="str">
            <v>Data Scientist</v>
          </cell>
          <cell r="H31760">
            <v>44966.08697916667</v>
          </cell>
        </row>
        <row r="31761">
          <cell r="A31761" t="str">
            <v>Data Analyst</v>
          </cell>
          <cell r="H31761">
            <v>45043.95989583333</v>
          </cell>
        </row>
        <row r="31762">
          <cell r="A31762" t="str">
            <v>Data Scientist</v>
          </cell>
          <cell r="H31762">
            <v>45141.752118055563</v>
          </cell>
        </row>
        <row r="31763">
          <cell r="A31763" t="str">
            <v>Data Analyst</v>
          </cell>
          <cell r="H31763">
            <v>45104.625300925924</v>
          </cell>
        </row>
        <row r="31764">
          <cell r="A31764" t="str">
            <v>Data Analyst</v>
          </cell>
          <cell r="H31764">
            <v>44935.625057870369</v>
          </cell>
        </row>
        <row r="31765">
          <cell r="A31765" t="str">
            <v>Data Analyst</v>
          </cell>
          <cell r="H31765">
            <v>45210.958587962959</v>
          </cell>
        </row>
        <row r="31766">
          <cell r="A31766" t="str">
            <v>Data Engineer</v>
          </cell>
          <cell r="H31766">
            <v>45183.630243055559</v>
          </cell>
        </row>
        <row r="31767">
          <cell r="A31767" t="str">
            <v>Data Analyst</v>
          </cell>
          <cell r="H31767">
            <v>45206.709224537037</v>
          </cell>
        </row>
        <row r="31768">
          <cell r="A31768" t="str">
            <v>Data Analyst</v>
          </cell>
          <cell r="H31768">
            <v>45119.633009259262</v>
          </cell>
        </row>
        <row r="31769">
          <cell r="A31769" t="str">
            <v>Data Scientist</v>
          </cell>
          <cell r="H31769">
            <v>45044.012708333343</v>
          </cell>
        </row>
        <row r="31770">
          <cell r="A31770" t="str">
            <v>Data Analyst</v>
          </cell>
          <cell r="H31770">
            <v>45154.543425925927</v>
          </cell>
        </row>
        <row r="31771">
          <cell r="A31771" t="str">
            <v>Machine Learning Engineer</v>
          </cell>
          <cell r="H31771">
            <v>45086.259016203701</v>
          </cell>
        </row>
        <row r="31772">
          <cell r="A31772" t="str">
            <v>Data Engineer</v>
          </cell>
          <cell r="H31772">
            <v>45125.483773148153</v>
          </cell>
        </row>
        <row r="31773">
          <cell r="A31773" t="str">
            <v>Data Scientist</v>
          </cell>
          <cell r="H31773">
            <v>45124.756631944438</v>
          </cell>
        </row>
        <row r="31774">
          <cell r="A31774" t="str">
            <v>Data Scientist</v>
          </cell>
          <cell r="H31774">
            <v>45229.854421296302</v>
          </cell>
        </row>
        <row r="31775">
          <cell r="A31775" t="str">
            <v>Data Scientist</v>
          </cell>
          <cell r="H31775">
            <v>45147.919016203698</v>
          </cell>
        </row>
        <row r="31776">
          <cell r="A31776" t="str">
            <v>Senior Data Scientist</v>
          </cell>
          <cell r="H31776">
            <v>45272.763402777768</v>
          </cell>
        </row>
        <row r="31777">
          <cell r="A31777" t="str">
            <v>Data Analyst</v>
          </cell>
          <cell r="H31777">
            <v>45113.88349537037</v>
          </cell>
        </row>
        <row r="31778">
          <cell r="A31778" t="str">
            <v>Data Analyst</v>
          </cell>
          <cell r="H31778">
            <v>45034.62672453704</v>
          </cell>
        </row>
        <row r="31779">
          <cell r="A31779" t="str">
            <v>Senior Data Analyst</v>
          </cell>
          <cell r="H31779">
            <v>45201.666689814818</v>
          </cell>
        </row>
        <row r="31780">
          <cell r="A31780" t="str">
            <v>Data Analyst</v>
          </cell>
          <cell r="H31780">
            <v>45167.528553240743</v>
          </cell>
        </row>
        <row r="31781">
          <cell r="A31781" t="str">
            <v>Data Analyst</v>
          </cell>
          <cell r="H31781">
            <v>45196.083541666667</v>
          </cell>
        </row>
        <row r="31782">
          <cell r="A31782" t="str">
            <v>Data Scientist</v>
          </cell>
          <cell r="H31782">
            <v>45287.185879629629</v>
          </cell>
        </row>
        <row r="31783">
          <cell r="A31783" t="str">
            <v>Data Analyst</v>
          </cell>
          <cell r="H31783">
            <v>45169.875648148147</v>
          </cell>
        </row>
        <row r="31784">
          <cell r="A31784" t="str">
            <v>Data Analyst</v>
          </cell>
          <cell r="H31784">
            <v>45055.541643518518</v>
          </cell>
        </row>
        <row r="31785">
          <cell r="A31785" t="str">
            <v>Senior Data Engineer</v>
          </cell>
          <cell r="H31785">
            <v>45077.592870370368</v>
          </cell>
        </row>
        <row r="31786">
          <cell r="A31786" t="str">
            <v>Data Analyst</v>
          </cell>
          <cell r="H31786">
            <v>44945.637881944444</v>
          </cell>
        </row>
        <row r="31787">
          <cell r="A31787" t="str">
            <v>Data Engineer</v>
          </cell>
          <cell r="H31787">
            <v>45058.559502314813</v>
          </cell>
        </row>
        <row r="31788">
          <cell r="A31788" t="str">
            <v>Data Analyst</v>
          </cell>
          <cell r="H31788">
            <v>45156.000833333332</v>
          </cell>
        </row>
        <row r="31789">
          <cell r="A31789" t="str">
            <v>Data Scientist</v>
          </cell>
          <cell r="H31789">
            <v>45232.294027777767</v>
          </cell>
        </row>
        <row r="31790">
          <cell r="A31790" t="str">
            <v>Business Analyst</v>
          </cell>
          <cell r="H31790">
            <v>45082.375868055547</v>
          </cell>
        </row>
        <row r="31791">
          <cell r="A31791" t="str">
            <v>Data Analyst</v>
          </cell>
          <cell r="H31791">
            <v>45209.625324074077</v>
          </cell>
        </row>
        <row r="31792">
          <cell r="A31792" t="str">
            <v>Data Scientist</v>
          </cell>
          <cell r="H31792">
            <v>45002.774456018517</v>
          </cell>
        </row>
        <row r="31793">
          <cell r="A31793" t="str">
            <v>Senior Data Scientist</v>
          </cell>
          <cell r="H31793">
            <v>45013.420428240737</v>
          </cell>
        </row>
        <row r="31794">
          <cell r="A31794" t="str">
            <v>Data Analyst</v>
          </cell>
          <cell r="H31794">
            <v>45084.750381944446</v>
          </cell>
        </row>
        <row r="31795">
          <cell r="A31795" t="str">
            <v>Data Analyst</v>
          </cell>
          <cell r="H31795">
            <v>44961.584456018521</v>
          </cell>
        </row>
        <row r="31796">
          <cell r="A31796" t="str">
            <v>Data Scientist</v>
          </cell>
          <cell r="H31796">
            <v>45000.62704861111</v>
          </cell>
        </row>
        <row r="31797">
          <cell r="A31797" t="str">
            <v>Business Analyst</v>
          </cell>
          <cell r="H31797">
            <v>44993.79179398148</v>
          </cell>
        </row>
        <row r="31798">
          <cell r="A31798" t="str">
            <v>Data Scientist</v>
          </cell>
          <cell r="H31798">
            <v>45173.594675925917</v>
          </cell>
        </row>
        <row r="31799">
          <cell r="A31799" t="str">
            <v>Machine Learning Engineer</v>
          </cell>
          <cell r="H31799">
            <v>44974.459629629629</v>
          </cell>
        </row>
        <row r="31800">
          <cell r="A31800" t="str">
            <v>Business Analyst</v>
          </cell>
          <cell r="H31800">
            <v>45282.422407407408</v>
          </cell>
        </row>
        <row r="31801">
          <cell r="A31801" t="str">
            <v>Senior Data Analyst</v>
          </cell>
          <cell r="H31801">
            <v>44935.541597222233</v>
          </cell>
        </row>
        <row r="31802">
          <cell r="A31802" t="str">
            <v>Senior Data Analyst</v>
          </cell>
          <cell r="H31802">
            <v>44939.41988425926</v>
          </cell>
        </row>
        <row r="31803">
          <cell r="A31803" t="str">
            <v>Data Engineer</v>
          </cell>
          <cell r="H31803">
            <v>44940.34202546296</v>
          </cell>
        </row>
        <row r="31804">
          <cell r="A31804" t="str">
            <v>Data Analyst</v>
          </cell>
          <cell r="H31804">
            <v>45282.049305555563</v>
          </cell>
        </row>
        <row r="31805">
          <cell r="A31805" t="str">
            <v>Data Analyst</v>
          </cell>
          <cell r="H31805">
            <v>45208.376307870371</v>
          </cell>
        </row>
        <row r="31806">
          <cell r="A31806" t="str">
            <v>Data Analyst</v>
          </cell>
          <cell r="H31806">
            <v>45255.375486111108</v>
          </cell>
        </row>
        <row r="31807">
          <cell r="A31807" t="str">
            <v>Data Analyst</v>
          </cell>
          <cell r="H31807">
            <v>44951.652002314811</v>
          </cell>
        </row>
        <row r="31808">
          <cell r="A31808" t="str">
            <v>Data Scientist</v>
          </cell>
          <cell r="H31808">
            <v>45175.579074074078</v>
          </cell>
        </row>
        <row r="31809">
          <cell r="A31809" t="str">
            <v>Data Scientist</v>
          </cell>
          <cell r="H31809">
            <v>45008.545219907413</v>
          </cell>
        </row>
        <row r="31810">
          <cell r="A31810" t="str">
            <v>Senior Data Scientist</v>
          </cell>
          <cell r="H31810">
            <v>44939.003958333327</v>
          </cell>
        </row>
        <row r="31811">
          <cell r="A31811" t="str">
            <v>Data Analyst</v>
          </cell>
          <cell r="H31811">
            <v>45085.583738425928</v>
          </cell>
        </row>
        <row r="31812">
          <cell r="A31812" t="str">
            <v>Data Scientist</v>
          </cell>
          <cell r="H31812">
            <v>44936.815983796303</v>
          </cell>
        </row>
        <row r="31813">
          <cell r="A31813" t="str">
            <v>Senior Data Scientist</v>
          </cell>
          <cell r="H31813">
            <v>45056.728993055563</v>
          </cell>
        </row>
        <row r="31814">
          <cell r="A31814" t="str">
            <v>Business Analyst</v>
          </cell>
          <cell r="H31814">
            <v>45212.792407407411</v>
          </cell>
        </row>
        <row r="31815">
          <cell r="A31815" t="str">
            <v>Data Analyst</v>
          </cell>
          <cell r="H31815">
            <v>45078.625821759262</v>
          </cell>
        </row>
        <row r="31816">
          <cell r="A31816" t="str">
            <v>Data Analyst</v>
          </cell>
          <cell r="H31816">
            <v>44976.250555555547</v>
          </cell>
        </row>
        <row r="31817">
          <cell r="A31817" t="str">
            <v>Data Engineer</v>
          </cell>
          <cell r="H31817">
            <v>45125.649629629632</v>
          </cell>
        </row>
        <row r="31818">
          <cell r="A31818" t="str">
            <v>Data Analyst</v>
          </cell>
          <cell r="H31818">
            <v>45251.916701388887</v>
          </cell>
        </row>
        <row r="31819">
          <cell r="A31819" t="str">
            <v>Data Scientist</v>
          </cell>
          <cell r="H31819">
            <v>44956.336053240739</v>
          </cell>
        </row>
        <row r="31820">
          <cell r="A31820" t="str">
            <v>Data Analyst</v>
          </cell>
          <cell r="H31820">
            <v>45078.042222222219</v>
          </cell>
        </row>
        <row r="31821">
          <cell r="A31821" t="str">
            <v>Data Analyst</v>
          </cell>
          <cell r="H31821">
            <v>45027.791678240741</v>
          </cell>
        </row>
        <row r="31822">
          <cell r="A31822" t="str">
            <v>Data Scientist</v>
          </cell>
          <cell r="H31822">
            <v>45085.93372685185</v>
          </cell>
        </row>
        <row r="31823">
          <cell r="A31823" t="str">
            <v>Data Scientist</v>
          </cell>
          <cell r="H31823">
            <v>45169.419953703713</v>
          </cell>
        </row>
        <row r="31824">
          <cell r="A31824" t="str">
            <v>Business Analyst</v>
          </cell>
          <cell r="H31824">
            <v>44966.209039351852</v>
          </cell>
        </row>
        <row r="31825">
          <cell r="A31825" t="str">
            <v>Data Analyst</v>
          </cell>
          <cell r="H31825">
            <v>45144.417696759258</v>
          </cell>
        </row>
        <row r="31826">
          <cell r="A31826" t="str">
            <v>Senior Data Analyst</v>
          </cell>
          <cell r="H31826">
            <v>45167.422442129631</v>
          </cell>
        </row>
        <row r="31827">
          <cell r="A31827" t="str">
            <v>Data Scientist</v>
          </cell>
          <cell r="H31827">
            <v>45247.3359837963</v>
          </cell>
        </row>
        <row r="31828">
          <cell r="A31828" t="str">
            <v>Data Analyst</v>
          </cell>
          <cell r="H31828">
            <v>44959.916747685187</v>
          </cell>
        </row>
        <row r="31829">
          <cell r="A31829" t="str">
            <v>Business Analyst</v>
          </cell>
          <cell r="H31829">
            <v>45228.333518518521</v>
          </cell>
        </row>
        <row r="31830">
          <cell r="A31830" t="str">
            <v>Data Analyst</v>
          </cell>
          <cell r="H31830">
            <v>45053.330810185187</v>
          </cell>
        </row>
        <row r="31831">
          <cell r="A31831" t="str">
            <v>Data Scientist</v>
          </cell>
          <cell r="H31831">
            <v>44952.295358796298</v>
          </cell>
        </row>
        <row r="31832">
          <cell r="A31832" t="str">
            <v>Software Engineer</v>
          </cell>
          <cell r="H31832">
            <v>45013.978101851862</v>
          </cell>
        </row>
        <row r="31833">
          <cell r="A31833" t="str">
            <v>Data Analyst</v>
          </cell>
          <cell r="H31833">
            <v>45272.291666666657</v>
          </cell>
        </row>
        <row r="31834">
          <cell r="A31834" t="str">
            <v>Data Engineer</v>
          </cell>
          <cell r="H31834">
            <v>44994.848124999997</v>
          </cell>
        </row>
        <row r="31835">
          <cell r="A31835" t="str">
            <v>Data Analyst</v>
          </cell>
          <cell r="H31835">
            <v>45219.668171296304</v>
          </cell>
        </row>
        <row r="31836">
          <cell r="A31836" t="str">
            <v>Data Scientist</v>
          </cell>
          <cell r="H31836">
            <v>45155.461388888893</v>
          </cell>
        </row>
        <row r="31837">
          <cell r="A31837" t="str">
            <v>Senior Data Scientist</v>
          </cell>
          <cell r="H31837">
            <v>45101.013854166667</v>
          </cell>
        </row>
        <row r="31838">
          <cell r="A31838" t="str">
            <v>Business Analyst</v>
          </cell>
          <cell r="H31838">
            <v>45021.626331018517</v>
          </cell>
        </row>
        <row r="31839">
          <cell r="A31839" t="str">
            <v>Data Analyst</v>
          </cell>
          <cell r="H31839">
            <v>44950.667905092603</v>
          </cell>
        </row>
        <row r="31840">
          <cell r="A31840" t="str">
            <v>Data Analyst</v>
          </cell>
          <cell r="H31840">
            <v>45105.500416666669</v>
          </cell>
        </row>
        <row r="31841">
          <cell r="A31841" t="str">
            <v>Data Scientist</v>
          </cell>
          <cell r="H31841">
            <v>45213.959594907406</v>
          </cell>
        </row>
        <row r="31842">
          <cell r="A31842" t="str">
            <v>Data Scientist</v>
          </cell>
          <cell r="H31842">
            <v>45063.871331018519</v>
          </cell>
        </row>
        <row r="31843">
          <cell r="A31843" t="str">
            <v>Data Scientist</v>
          </cell>
          <cell r="H31843">
            <v>45091.294791666667</v>
          </cell>
        </row>
        <row r="31844">
          <cell r="A31844" t="str">
            <v>Data Analyst</v>
          </cell>
          <cell r="H31844">
            <v>45129.291643518518</v>
          </cell>
        </row>
        <row r="31845">
          <cell r="A31845" t="str">
            <v>Data Analyst</v>
          </cell>
          <cell r="H31845">
            <v>45126.334374999999</v>
          </cell>
        </row>
        <row r="31846">
          <cell r="A31846" t="str">
            <v>Data Analyst</v>
          </cell>
          <cell r="H31846">
            <v>45026.793749999997</v>
          </cell>
        </row>
        <row r="31847">
          <cell r="A31847" t="str">
            <v>Machine Learning Engineer</v>
          </cell>
          <cell r="H31847">
            <v>45037.912222222221</v>
          </cell>
        </row>
        <row r="31848">
          <cell r="A31848" t="str">
            <v>Data Scientist</v>
          </cell>
          <cell r="H31848">
            <v>45063.751747685194</v>
          </cell>
        </row>
        <row r="31849">
          <cell r="A31849" t="str">
            <v>Data Analyst</v>
          </cell>
          <cell r="H31849">
            <v>45230.333865740737</v>
          </cell>
        </row>
        <row r="31850">
          <cell r="A31850" t="str">
            <v>Data Analyst</v>
          </cell>
          <cell r="H31850">
            <v>45273.710127314807</v>
          </cell>
        </row>
        <row r="31851">
          <cell r="A31851" t="str">
            <v>Data Scientist</v>
          </cell>
          <cell r="H31851">
            <v>45016.920925925922</v>
          </cell>
        </row>
        <row r="31852">
          <cell r="A31852" t="str">
            <v>Data Analyst</v>
          </cell>
          <cell r="H31852">
            <v>45090.583310185182</v>
          </cell>
        </row>
        <row r="31853">
          <cell r="A31853" t="str">
            <v>Data Scientist</v>
          </cell>
          <cell r="H31853">
            <v>45097.794652777768</v>
          </cell>
        </row>
        <row r="31854">
          <cell r="A31854" t="str">
            <v>Data Scientist</v>
          </cell>
          <cell r="H31854">
            <v>45115.009826388887</v>
          </cell>
        </row>
        <row r="31855">
          <cell r="A31855" t="str">
            <v>Data Scientist</v>
          </cell>
          <cell r="H31855">
            <v>45132.918819444443</v>
          </cell>
        </row>
        <row r="31856">
          <cell r="A31856" t="str">
            <v>Data Analyst</v>
          </cell>
          <cell r="H31856">
            <v>45063.459606481483</v>
          </cell>
        </row>
        <row r="31857">
          <cell r="A31857" t="str">
            <v>Data Analyst</v>
          </cell>
          <cell r="H31857">
            <v>44970.542175925933</v>
          </cell>
        </row>
        <row r="31858">
          <cell r="A31858" t="str">
            <v>Senior Data Engineer</v>
          </cell>
          <cell r="H31858">
            <v>45122.084143518521</v>
          </cell>
        </row>
        <row r="31859">
          <cell r="A31859" t="str">
            <v>Data Scientist</v>
          </cell>
          <cell r="H31859">
            <v>45090.567835648151</v>
          </cell>
        </row>
        <row r="31860">
          <cell r="A31860" t="str">
            <v>Data Analyst</v>
          </cell>
          <cell r="H31860">
            <v>45019.820937500001</v>
          </cell>
        </row>
        <row r="31861">
          <cell r="A31861" t="str">
            <v>Data Scientist</v>
          </cell>
          <cell r="H31861">
            <v>44927.014687499999</v>
          </cell>
        </row>
        <row r="31862">
          <cell r="A31862" t="str">
            <v>Data Analyst</v>
          </cell>
          <cell r="H31862">
            <v>44960.625081018523</v>
          </cell>
        </row>
        <row r="31863">
          <cell r="A31863" t="str">
            <v>Business Analyst</v>
          </cell>
          <cell r="H31863">
            <v>45174.798784722218</v>
          </cell>
        </row>
        <row r="31864">
          <cell r="A31864" t="str">
            <v>Data Analyst</v>
          </cell>
          <cell r="H31864">
            <v>44933.427569444437</v>
          </cell>
        </row>
        <row r="31865">
          <cell r="A31865" t="str">
            <v>Data Scientist</v>
          </cell>
          <cell r="H31865">
            <v>45070.548622685194</v>
          </cell>
        </row>
        <row r="31866">
          <cell r="A31866" t="str">
            <v>Data Scientist</v>
          </cell>
          <cell r="H31866">
            <v>45035.669178240743</v>
          </cell>
        </row>
        <row r="31867">
          <cell r="A31867" t="str">
            <v>Data Analyst</v>
          </cell>
          <cell r="H31867">
            <v>44964.791990740741</v>
          </cell>
        </row>
        <row r="31868">
          <cell r="A31868" t="str">
            <v>Data Analyst</v>
          </cell>
          <cell r="H31868">
            <v>45214.25</v>
          </cell>
        </row>
        <row r="31869">
          <cell r="A31869" t="str">
            <v>Data Analyst</v>
          </cell>
          <cell r="H31869">
            <v>45194.874560185177</v>
          </cell>
        </row>
        <row r="31870">
          <cell r="A31870" t="str">
            <v>Data Analyst</v>
          </cell>
          <cell r="H31870">
            <v>45112.708738425928</v>
          </cell>
        </row>
        <row r="31871">
          <cell r="A31871" t="str">
            <v>Data Scientist</v>
          </cell>
          <cell r="H31871">
            <v>45161.712222222217</v>
          </cell>
        </row>
        <row r="31872">
          <cell r="A31872" t="str">
            <v>Data Analyst</v>
          </cell>
          <cell r="H31872">
            <v>44988.876597222217</v>
          </cell>
        </row>
        <row r="31873">
          <cell r="A31873" t="str">
            <v>Data Analyst</v>
          </cell>
          <cell r="H31873">
            <v>45030.584780092591</v>
          </cell>
        </row>
        <row r="31874">
          <cell r="A31874" t="str">
            <v>Business Analyst</v>
          </cell>
          <cell r="H31874">
            <v>45154.626817129632</v>
          </cell>
        </row>
        <row r="31875">
          <cell r="A31875" t="str">
            <v>Data Analyst</v>
          </cell>
          <cell r="H31875">
            <v>45147.834583333337</v>
          </cell>
        </row>
        <row r="31876">
          <cell r="A31876" t="str">
            <v>Data Analyst</v>
          </cell>
          <cell r="H31876">
            <v>45233.667268518519</v>
          </cell>
        </row>
        <row r="31877">
          <cell r="A31877" t="str">
            <v>Data Scientist</v>
          </cell>
          <cell r="H31877">
            <v>45231.293541666673</v>
          </cell>
        </row>
        <row r="31878">
          <cell r="A31878" t="str">
            <v>Data Analyst</v>
          </cell>
          <cell r="H31878">
            <v>45034.709166666667</v>
          </cell>
        </row>
        <row r="31879">
          <cell r="A31879" t="str">
            <v>Data Analyst</v>
          </cell>
          <cell r="H31879">
            <v>44931.667233796303</v>
          </cell>
        </row>
        <row r="31880">
          <cell r="A31880" t="str">
            <v>Machine Learning Engineer</v>
          </cell>
          <cell r="H31880">
            <v>45017.051412037043</v>
          </cell>
        </row>
        <row r="31881">
          <cell r="A31881" t="str">
            <v>Data Analyst</v>
          </cell>
          <cell r="H31881">
            <v>44971.667534722219</v>
          </cell>
        </row>
        <row r="31882">
          <cell r="A31882" t="str">
            <v>Data Scientist</v>
          </cell>
          <cell r="H31882">
            <v>45048.712118055562</v>
          </cell>
        </row>
        <row r="31883">
          <cell r="A31883" t="str">
            <v>Data Analyst</v>
          </cell>
          <cell r="H31883">
            <v>45120.729421296302</v>
          </cell>
        </row>
        <row r="31884">
          <cell r="A31884" t="str">
            <v>Data Scientist</v>
          </cell>
          <cell r="H31884">
            <v>45083.471076388887</v>
          </cell>
        </row>
        <row r="31885">
          <cell r="A31885" t="str">
            <v>Data Engineer</v>
          </cell>
          <cell r="H31885">
            <v>45031.142268518517</v>
          </cell>
        </row>
        <row r="31886">
          <cell r="A31886" t="str">
            <v>Data Scientist</v>
          </cell>
          <cell r="H31886">
            <v>44997.780289351853</v>
          </cell>
        </row>
        <row r="31887">
          <cell r="A31887" t="str">
            <v>Data Engineer</v>
          </cell>
          <cell r="H31887">
            <v>45208.110312500001</v>
          </cell>
        </row>
        <row r="31888">
          <cell r="A31888" t="str">
            <v>Data Analyst</v>
          </cell>
          <cell r="H31888">
            <v>44953.894085648149</v>
          </cell>
        </row>
        <row r="31889">
          <cell r="A31889" t="str">
            <v>Data Scientist</v>
          </cell>
          <cell r="H31889">
            <v>45205.252847222233</v>
          </cell>
        </row>
        <row r="31890">
          <cell r="A31890" t="str">
            <v>Data Analyst</v>
          </cell>
          <cell r="H31890">
            <v>45251.335023148153</v>
          </cell>
        </row>
        <row r="31891">
          <cell r="A31891" t="str">
            <v>Senior Data Scientist</v>
          </cell>
          <cell r="H31891">
            <v>45029.919768518521</v>
          </cell>
        </row>
        <row r="31892">
          <cell r="A31892" t="str">
            <v>Data Analyst</v>
          </cell>
          <cell r="H31892">
            <v>45077.287858796299</v>
          </cell>
        </row>
        <row r="31893">
          <cell r="A31893" t="str">
            <v>Data Scientist</v>
          </cell>
          <cell r="H31893">
            <v>45030.397789351853</v>
          </cell>
        </row>
        <row r="31894">
          <cell r="A31894" t="str">
            <v>Data Engineer</v>
          </cell>
          <cell r="H31894">
            <v>44978.65116898148</v>
          </cell>
        </row>
        <row r="31895">
          <cell r="A31895" t="str">
            <v>Senior Data Analyst</v>
          </cell>
          <cell r="H31895">
            <v>45209.292210648149</v>
          </cell>
        </row>
        <row r="31896">
          <cell r="A31896" t="str">
            <v>Data Engineer</v>
          </cell>
          <cell r="H31896">
            <v>45099.007187499999</v>
          </cell>
        </row>
        <row r="31897">
          <cell r="A31897" t="str">
            <v>Data Engineer</v>
          </cell>
          <cell r="H31897">
            <v>45280.625821759262</v>
          </cell>
        </row>
        <row r="31898">
          <cell r="A31898" t="str">
            <v>Senior Data Analyst</v>
          </cell>
          <cell r="H31898">
            <v>44928.085416666669</v>
          </cell>
        </row>
        <row r="31899">
          <cell r="A31899" t="str">
            <v>Senior Data Scientist</v>
          </cell>
          <cell r="H31899">
            <v>45113.799571759257</v>
          </cell>
        </row>
        <row r="31900">
          <cell r="A31900" t="str">
            <v>Data Engineer</v>
          </cell>
          <cell r="H31900">
            <v>44999.423888888887</v>
          </cell>
        </row>
        <row r="31901">
          <cell r="A31901" t="str">
            <v>Data Analyst</v>
          </cell>
          <cell r="H31901">
            <v>45018.434490740743</v>
          </cell>
        </row>
        <row r="31902">
          <cell r="A31902" t="str">
            <v>Data Analyst</v>
          </cell>
          <cell r="H31902">
            <v>45049.87709490741</v>
          </cell>
        </row>
        <row r="31903">
          <cell r="A31903" t="str">
            <v>Data Scientist</v>
          </cell>
          <cell r="H31903">
            <v>45266.751064814824</v>
          </cell>
        </row>
        <row r="31904">
          <cell r="A31904" t="str">
            <v>Data Scientist</v>
          </cell>
          <cell r="H31904">
            <v>45086.293321759258</v>
          </cell>
        </row>
        <row r="31905">
          <cell r="A31905" t="str">
            <v>Data Scientist</v>
          </cell>
          <cell r="H31905">
            <v>45138.346712962957</v>
          </cell>
        </row>
        <row r="31906">
          <cell r="A31906" t="str">
            <v>Data Analyst</v>
          </cell>
          <cell r="H31906">
            <v>45132.5003125</v>
          </cell>
        </row>
        <row r="31907">
          <cell r="A31907" t="str">
            <v>Data Analyst</v>
          </cell>
          <cell r="H31907">
            <v>45014.628993055558</v>
          </cell>
        </row>
        <row r="31908">
          <cell r="A31908" t="str">
            <v>Data Analyst</v>
          </cell>
          <cell r="H31908">
            <v>45050.918553240743</v>
          </cell>
        </row>
        <row r="31909">
          <cell r="A31909" t="str">
            <v>Data Scientist</v>
          </cell>
          <cell r="H31909">
            <v>45055.754224537042</v>
          </cell>
        </row>
        <row r="31910">
          <cell r="A31910" t="str">
            <v>Data Analyst</v>
          </cell>
          <cell r="H31910">
            <v>45135.583310185182</v>
          </cell>
        </row>
        <row r="31911">
          <cell r="A31911" t="str">
            <v>Data Scientist</v>
          </cell>
          <cell r="H31911">
            <v>45063.543368055558</v>
          </cell>
        </row>
        <row r="31912">
          <cell r="A31912" t="str">
            <v>Data Analyst</v>
          </cell>
          <cell r="H31912">
            <v>45000.266770833332</v>
          </cell>
        </row>
        <row r="31913">
          <cell r="A31913" t="str">
            <v>Data Analyst</v>
          </cell>
          <cell r="H31913">
            <v>44973.586354166669</v>
          </cell>
        </row>
        <row r="31914">
          <cell r="A31914" t="str">
            <v>Business Analyst</v>
          </cell>
          <cell r="H31914">
            <v>45234.459733796299</v>
          </cell>
        </row>
        <row r="31915">
          <cell r="A31915" t="str">
            <v>Data Analyst</v>
          </cell>
          <cell r="H31915">
            <v>45267.37605324074</v>
          </cell>
        </row>
        <row r="31916">
          <cell r="A31916" t="str">
            <v>Data Scientist</v>
          </cell>
          <cell r="H31916">
            <v>45148.666875000003</v>
          </cell>
        </row>
        <row r="31917">
          <cell r="A31917" t="str">
            <v>Data Scientist</v>
          </cell>
          <cell r="H31917">
            <v>45014.934027777781</v>
          </cell>
        </row>
        <row r="31918">
          <cell r="A31918" t="str">
            <v>Data Scientist</v>
          </cell>
          <cell r="H31918">
            <v>44944.074571759258</v>
          </cell>
        </row>
        <row r="31919">
          <cell r="A31919" t="str">
            <v>Data Analyst</v>
          </cell>
          <cell r="H31919">
            <v>45223.0002662037</v>
          </cell>
        </row>
        <row r="31920">
          <cell r="A31920" t="str">
            <v>Data Scientist</v>
          </cell>
          <cell r="H31920">
            <v>45083.836215277777</v>
          </cell>
        </row>
        <row r="31921">
          <cell r="A31921" t="str">
            <v>Data Scientist</v>
          </cell>
          <cell r="H31921">
            <v>45121.835219907407</v>
          </cell>
        </row>
        <row r="31922">
          <cell r="A31922" t="str">
            <v>Senior Data Analyst</v>
          </cell>
          <cell r="H31922">
            <v>45055.477013888893</v>
          </cell>
        </row>
        <row r="31923">
          <cell r="A31923" t="str">
            <v>Data Scientist</v>
          </cell>
          <cell r="H31923">
            <v>44936.763495370367</v>
          </cell>
        </row>
        <row r="31924">
          <cell r="A31924" t="str">
            <v>Senior Data Scientist</v>
          </cell>
          <cell r="H31924">
            <v>44951.836157407408</v>
          </cell>
        </row>
        <row r="31925">
          <cell r="A31925" t="str">
            <v>Data Analyst</v>
          </cell>
          <cell r="H31925">
            <v>45159.875555555547</v>
          </cell>
        </row>
        <row r="31926">
          <cell r="A31926" t="str">
            <v>Cloud Engineer</v>
          </cell>
          <cell r="H31926">
            <v>45034.419548611113</v>
          </cell>
        </row>
        <row r="31927">
          <cell r="A31927" t="str">
            <v>Senior Data Scientist</v>
          </cell>
          <cell r="H31927">
            <v>45166.794305555559</v>
          </cell>
        </row>
        <row r="31928">
          <cell r="A31928" t="str">
            <v>Data Engineer</v>
          </cell>
          <cell r="H31928">
            <v>45153.924270833333</v>
          </cell>
        </row>
        <row r="31929">
          <cell r="A31929" t="str">
            <v>Data Scientist</v>
          </cell>
          <cell r="H31929">
            <v>45003.253333333327</v>
          </cell>
        </row>
        <row r="31930">
          <cell r="A31930" t="str">
            <v>Senior Data Analyst</v>
          </cell>
          <cell r="H31930">
            <v>45187.986898148149</v>
          </cell>
        </row>
        <row r="31931">
          <cell r="A31931" t="str">
            <v>Data Analyst</v>
          </cell>
          <cell r="H31931">
            <v>45005.959849537037</v>
          </cell>
        </row>
        <row r="31932">
          <cell r="A31932" t="str">
            <v>Data Analyst</v>
          </cell>
          <cell r="H31932">
            <v>45246.042071759257</v>
          </cell>
        </row>
        <row r="31933">
          <cell r="A31933" t="str">
            <v>Data Analyst</v>
          </cell>
          <cell r="H31933">
            <v>45163.528240740743</v>
          </cell>
        </row>
        <row r="31934">
          <cell r="A31934" t="str">
            <v>Data Analyst</v>
          </cell>
          <cell r="H31934">
            <v>45064.042013888888</v>
          </cell>
        </row>
        <row r="31935">
          <cell r="A31935" t="str">
            <v>Data Scientist</v>
          </cell>
          <cell r="H31935">
            <v>45092.804513888892</v>
          </cell>
        </row>
        <row r="31936">
          <cell r="A31936" t="str">
            <v>Data Analyst</v>
          </cell>
          <cell r="H31936">
            <v>45272.746516203697</v>
          </cell>
        </row>
        <row r="31937">
          <cell r="A31937" t="str">
            <v>Data Analyst</v>
          </cell>
          <cell r="H31937">
            <v>45084.58452546296</v>
          </cell>
        </row>
        <row r="31938">
          <cell r="A31938" t="str">
            <v>Data Engineer</v>
          </cell>
          <cell r="H31938">
            <v>44996.297291666669</v>
          </cell>
        </row>
        <row r="31939">
          <cell r="A31939" t="str">
            <v>Data Analyst</v>
          </cell>
          <cell r="H31939">
            <v>45254.805868055562</v>
          </cell>
        </row>
        <row r="31940">
          <cell r="A31940" t="str">
            <v>Data Analyst</v>
          </cell>
          <cell r="H31940">
            <v>45203.917442129627</v>
          </cell>
        </row>
        <row r="31941">
          <cell r="A31941" t="str">
            <v>Senior Data Analyst</v>
          </cell>
          <cell r="H31941">
            <v>45152.916712962957</v>
          </cell>
        </row>
        <row r="31942">
          <cell r="A31942" t="str">
            <v>Data Scientist</v>
          </cell>
          <cell r="H31942">
            <v>45029.014814814807</v>
          </cell>
        </row>
        <row r="31943">
          <cell r="A31943" t="str">
            <v>Data Analyst</v>
          </cell>
          <cell r="H31943">
            <v>45012.75267361111</v>
          </cell>
        </row>
        <row r="31944">
          <cell r="A31944" t="str">
            <v>Data Analyst</v>
          </cell>
          <cell r="H31944">
            <v>45167.500416666669</v>
          </cell>
        </row>
        <row r="31945">
          <cell r="A31945" t="str">
            <v>Data Analyst</v>
          </cell>
          <cell r="H31945">
            <v>44973.794687499998</v>
          </cell>
        </row>
        <row r="31946">
          <cell r="A31946" t="str">
            <v>Data Analyst</v>
          </cell>
          <cell r="H31946">
            <v>45266.722222222219</v>
          </cell>
        </row>
        <row r="31947">
          <cell r="A31947" t="str">
            <v>Data Scientist</v>
          </cell>
          <cell r="H31947">
            <v>45100.764733796299</v>
          </cell>
        </row>
        <row r="31948">
          <cell r="A31948" t="str">
            <v>Data Analyst</v>
          </cell>
          <cell r="H31948">
            <v>45150.416724537034</v>
          </cell>
        </row>
        <row r="31949">
          <cell r="A31949" t="str">
            <v>Business Analyst</v>
          </cell>
          <cell r="H31949">
            <v>45075.750648148147</v>
          </cell>
        </row>
        <row r="31950">
          <cell r="A31950" t="str">
            <v>Business Analyst</v>
          </cell>
          <cell r="H31950">
            <v>45097.834155092591</v>
          </cell>
        </row>
        <row r="31951">
          <cell r="A31951" t="str">
            <v>Data Scientist</v>
          </cell>
          <cell r="H31951">
            <v>45188.667685185188</v>
          </cell>
        </row>
        <row r="31952">
          <cell r="A31952" t="str">
            <v>Senior Data Scientist</v>
          </cell>
          <cell r="H31952">
            <v>44949.003113425933</v>
          </cell>
        </row>
        <row r="31953">
          <cell r="A31953" t="str">
            <v>Data Analyst</v>
          </cell>
          <cell r="H31953">
            <v>45173.468877314823</v>
          </cell>
        </row>
        <row r="31954">
          <cell r="A31954" t="str">
            <v>Data Analyst</v>
          </cell>
          <cell r="H31954">
            <v>45039.541828703703</v>
          </cell>
        </row>
        <row r="31955">
          <cell r="A31955" t="str">
            <v>Data Scientist</v>
          </cell>
          <cell r="H31955">
            <v>45107.086018518523</v>
          </cell>
        </row>
        <row r="31956">
          <cell r="A31956" t="str">
            <v>Data Scientist</v>
          </cell>
          <cell r="H31956">
            <v>45249.459409722222</v>
          </cell>
        </row>
        <row r="31957">
          <cell r="A31957" t="str">
            <v>Data Analyst</v>
          </cell>
          <cell r="H31957">
            <v>45124.750543981478</v>
          </cell>
        </row>
        <row r="31958">
          <cell r="A31958" t="str">
            <v>Data Scientist</v>
          </cell>
          <cell r="H31958">
            <v>45100.972951388889</v>
          </cell>
        </row>
        <row r="31959">
          <cell r="A31959" t="str">
            <v>Data Engineer</v>
          </cell>
          <cell r="H31959">
            <v>44979.76021990741</v>
          </cell>
        </row>
        <row r="31960">
          <cell r="A31960" t="str">
            <v>Data Scientist</v>
          </cell>
          <cell r="H31960">
            <v>45126.504120370373</v>
          </cell>
        </row>
        <row r="31961">
          <cell r="A31961" t="str">
            <v>Data Analyst</v>
          </cell>
          <cell r="H31961">
            <v>45042.7106712963</v>
          </cell>
        </row>
        <row r="31962">
          <cell r="A31962" t="str">
            <v>Data Analyst</v>
          </cell>
          <cell r="H31962">
            <v>45002.792581018519</v>
          </cell>
        </row>
        <row r="31963">
          <cell r="A31963" t="str">
            <v>Senior Data Scientist</v>
          </cell>
          <cell r="H31963">
            <v>44944.667974537027</v>
          </cell>
        </row>
        <row r="31964">
          <cell r="A31964" t="str">
            <v>Data Engineer</v>
          </cell>
          <cell r="H31964">
            <v>44953.318472222221</v>
          </cell>
        </row>
        <row r="31965">
          <cell r="A31965" t="str">
            <v>Data Analyst</v>
          </cell>
          <cell r="H31965">
            <v>45104.00141203704</v>
          </cell>
        </row>
        <row r="31966">
          <cell r="A31966" t="str">
            <v>Senior Data Scientist</v>
          </cell>
          <cell r="H31966">
            <v>45241.057615740741</v>
          </cell>
        </row>
        <row r="31967">
          <cell r="A31967" t="str">
            <v>Data Engineer</v>
          </cell>
          <cell r="H31967">
            <v>45180.573530092603</v>
          </cell>
        </row>
        <row r="31968">
          <cell r="A31968" t="str">
            <v>Data Scientist</v>
          </cell>
          <cell r="H31968">
            <v>45126.792500000003</v>
          </cell>
        </row>
        <row r="31969">
          <cell r="A31969" t="str">
            <v>Data Analyst</v>
          </cell>
          <cell r="H31969">
            <v>44931.10728009259</v>
          </cell>
        </row>
        <row r="31970">
          <cell r="A31970" t="str">
            <v>Senior Data Analyst</v>
          </cell>
          <cell r="H31970">
            <v>44932.542650462958</v>
          </cell>
        </row>
        <row r="31971">
          <cell r="A31971" t="str">
            <v>Data Analyst</v>
          </cell>
          <cell r="H31971">
            <v>45096.29246527778</v>
          </cell>
        </row>
        <row r="31972">
          <cell r="A31972" t="str">
            <v>Data Analyst</v>
          </cell>
          <cell r="H31972">
            <v>45047.70853009259</v>
          </cell>
        </row>
        <row r="31973">
          <cell r="A31973" t="str">
            <v>Data Analyst</v>
          </cell>
          <cell r="H31973">
            <v>45104.417511574073</v>
          </cell>
        </row>
        <row r="31974">
          <cell r="A31974" t="str">
            <v>Senior Data Engineer</v>
          </cell>
          <cell r="H31974">
            <v>45080.105937499997</v>
          </cell>
        </row>
        <row r="31975">
          <cell r="A31975" t="str">
            <v>Data Analyst</v>
          </cell>
          <cell r="H31975">
            <v>45212.792326388888</v>
          </cell>
        </row>
        <row r="31976">
          <cell r="A31976" t="str">
            <v>Business Analyst</v>
          </cell>
          <cell r="H31976">
            <v>45276.979155092587</v>
          </cell>
        </row>
        <row r="31977">
          <cell r="A31977" t="str">
            <v>Data Analyst</v>
          </cell>
          <cell r="H31977">
            <v>45264.29277777778</v>
          </cell>
        </row>
        <row r="31978">
          <cell r="A31978" t="str">
            <v>Data Scientist</v>
          </cell>
          <cell r="H31978">
            <v>45159.253784722219</v>
          </cell>
        </row>
        <row r="31979">
          <cell r="A31979" t="str">
            <v>Data Scientist</v>
          </cell>
          <cell r="H31979">
            <v>45125.919062499997</v>
          </cell>
        </row>
        <row r="31980">
          <cell r="A31980" t="str">
            <v>Data Analyst</v>
          </cell>
          <cell r="H31980">
            <v>44928.220324074071</v>
          </cell>
        </row>
        <row r="31981">
          <cell r="A31981" t="str">
            <v>Data Engineer</v>
          </cell>
          <cell r="H31981">
            <v>45047.967453703714</v>
          </cell>
        </row>
        <row r="31982">
          <cell r="A31982" t="str">
            <v>Data Analyst</v>
          </cell>
          <cell r="H31982">
            <v>44949.874965277777</v>
          </cell>
        </row>
        <row r="31983">
          <cell r="A31983" t="str">
            <v>Data Scientist</v>
          </cell>
          <cell r="H31983">
            <v>45196.876643518517</v>
          </cell>
        </row>
        <row r="31984">
          <cell r="A31984" t="str">
            <v>Data Scientist</v>
          </cell>
          <cell r="H31984">
            <v>45194.961701388893</v>
          </cell>
        </row>
        <row r="31985">
          <cell r="A31985" t="str">
            <v>Data Scientist</v>
          </cell>
          <cell r="H31985">
            <v>45154.127141203702</v>
          </cell>
        </row>
        <row r="31986">
          <cell r="A31986" t="str">
            <v>Software Engineer</v>
          </cell>
          <cell r="H31986">
            <v>45128.763252314813</v>
          </cell>
        </row>
        <row r="31987">
          <cell r="A31987" t="str">
            <v>Data Scientist</v>
          </cell>
          <cell r="H31987">
            <v>44967.347824074073</v>
          </cell>
        </row>
        <row r="31988">
          <cell r="A31988" t="str">
            <v>Data Analyst</v>
          </cell>
          <cell r="H31988">
            <v>45166.291909722233</v>
          </cell>
        </row>
        <row r="31989">
          <cell r="A31989" t="str">
            <v>Data Scientist</v>
          </cell>
          <cell r="H31989">
            <v>45058.561678240738</v>
          </cell>
        </row>
        <row r="31990">
          <cell r="A31990" t="str">
            <v>Data Analyst</v>
          </cell>
          <cell r="H31990">
            <v>45104.723194444443</v>
          </cell>
        </row>
        <row r="31991">
          <cell r="A31991" t="str">
            <v>Data Analyst</v>
          </cell>
          <cell r="H31991">
            <v>45076.583506944437</v>
          </cell>
        </row>
        <row r="31992">
          <cell r="A31992" t="str">
            <v>Data Analyst</v>
          </cell>
          <cell r="H31992">
            <v>45076.459699074083</v>
          </cell>
        </row>
        <row r="31993">
          <cell r="A31993" t="str">
            <v>Data Analyst</v>
          </cell>
          <cell r="H31993">
            <v>45219.408761574072</v>
          </cell>
        </row>
        <row r="31994">
          <cell r="A31994" t="str">
            <v>Senior Data Scientist</v>
          </cell>
          <cell r="H31994">
            <v>45099.502314814818</v>
          </cell>
        </row>
        <row r="31995">
          <cell r="A31995" t="str">
            <v>Data Analyst</v>
          </cell>
          <cell r="H31995">
            <v>45181.416689814818</v>
          </cell>
        </row>
        <row r="31996">
          <cell r="A31996" t="str">
            <v>Data Analyst</v>
          </cell>
          <cell r="H31996">
            <v>44937.907465277778</v>
          </cell>
        </row>
        <row r="31997">
          <cell r="A31997" t="str">
            <v>Data Analyst</v>
          </cell>
          <cell r="H31997">
            <v>44966.794965277782</v>
          </cell>
        </row>
        <row r="31998">
          <cell r="A31998" t="str">
            <v>Senior Data Analyst</v>
          </cell>
          <cell r="H31998">
            <v>45028.834016203713</v>
          </cell>
        </row>
        <row r="31999">
          <cell r="A31999" t="str">
            <v>Data Scientist</v>
          </cell>
          <cell r="H31999">
            <v>45033.418842592589</v>
          </cell>
        </row>
        <row r="32000">
          <cell r="A32000" t="str">
            <v>Data Scientist</v>
          </cell>
          <cell r="H32000">
            <v>45188.625613425917</v>
          </cell>
        </row>
        <row r="32001">
          <cell r="A32001" t="str">
            <v>Business Analyst</v>
          </cell>
          <cell r="H32001">
            <v>45143.429131944453</v>
          </cell>
        </row>
        <row r="32002">
          <cell r="A32002" t="str">
            <v>Data Scientist</v>
          </cell>
          <cell r="H32002">
            <v>45125.293344907397</v>
          </cell>
        </row>
        <row r="32003">
          <cell r="A32003" t="str">
            <v>Data Engineer</v>
          </cell>
          <cell r="H32003">
            <v>45113.429895833331</v>
          </cell>
        </row>
        <row r="32004">
          <cell r="A32004" t="str">
            <v>Data Engineer</v>
          </cell>
          <cell r="H32004">
            <v>45055.394421296303</v>
          </cell>
        </row>
        <row r="32005">
          <cell r="A32005" t="str">
            <v>Data Engineer</v>
          </cell>
          <cell r="H32005">
            <v>45107.305277777778</v>
          </cell>
        </row>
        <row r="32006">
          <cell r="A32006" t="str">
            <v>Data Analyst</v>
          </cell>
          <cell r="H32006">
            <v>44951.335173611107</v>
          </cell>
        </row>
        <row r="32007">
          <cell r="A32007" t="str">
            <v>Data Analyst</v>
          </cell>
          <cell r="H32007">
            <v>45082.666724537034</v>
          </cell>
        </row>
        <row r="32008">
          <cell r="A32008" t="str">
            <v>Data Scientist</v>
          </cell>
          <cell r="H32008">
            <v>45181.292384259257</v>
          </cell>
        </row>
        <row r="32009">
          <cell r="A32009" t="str">
            <v>Data Analyst</v>
          </cell>
          <cell r="H32009">
            <v>45118.500983796293</v>
          </cell>
        </row>
        <row r="32010">
          <cell r="A32010" t="str">
            <v>Data Analyst</v>
          </cell>
          <cell r="H32010">
            <v>44991.866296296299</v>
          </cell>
        </row>
        <row r="32011">
          <cell r="A32011" t="str">
            <v>Data Analyst</v>
          </cell>
          <cell r="H32011">
            <v>44984.942974537043</v>
          </cell>
        </row>
        <row r="32012">
          <cell r="A32012" t="str">
            <v>Data Analyst</v>
          </cell>
          <cell r="H32012">
            <v>45142.002754629633</v>
          </cell>
        </row>
        <row r="32013">
          <cell r="A32013" t="str">
            <v>Data Analyst</v>
          </cell>
          <cell r="H32013">
            <v>45111.553263888891</v>
          </cell>
        </row>
        <row r="32014">
          <cell r="A32014" t="str">
            <v>Senior Data Scientist</v>
          </cell>
          <cell r="H32014">
            <v>45280.880983796298</v>
          </cell>
        </row>
        <row r="32015">
          <cell r="A32015" t="str">
            <v>Data Scientist</v>
          </cell>
          <cell r="H32015">
            <v>45061.813449074078</v>
          </cell>
        </row>
        <row r="32016">
          <cell r="A32016" t="str">
            <v>Data Analyst</v>
          </cell>
          <cell r="H32016">
            <v>45091.834490740737</v>
          </cell>
        </row>
        <row r="32017">
          <cell r="A32017" t="str">
            <v>Data Scientist</v>
          </cell>
          <cell r="H32017">
            <v>45031.573206018518</v>
          </cell>
        </row>
        <row r="32018">
          <cell r="A32018" t="str">
            <v>Data Scientist</v>
          </cell>
          <cell r="H32018">
            <v>45174.668680555558</v>
          </cell>
        </row>
        <row r="32019">
          <cell r="A32019" t="str">
            <v>Data Engineer</v>
          </cell>
          <cell r="H32019">
            <v>45078.48233796296</v>
          </cell>
        </row>
        <row r="32020">
          <cell r="A32020" t="str">
            <v>Data Scientist</v>
          </cell>
          <cell r="H32020">
            <v>44979.664166666669</v>
          </cell>
        </row>
        <row r="32021">
          <cell r="A32021" t="str">
            <v>Data Analyst</v>
          </cell>
          <cell r="H32021">
            <v>44985.625069444453</v>
          </cell>
        </row>
        <row r="32022">
          <cell r="A32022" t="str">
            <v>Data Scientist</v>
          </cell>
          <cell r="H32022">
            <v>45120.752013888887</v>
          </cell>
        </row>
        <row r="32023">
          <cell r="A32023" t="str">
            <v>Data Engineer</v>
          </cell>
          <cell r="H32023">
            <v>45140.713900462957</v>
          </cell>
        </row>
        <row r="32024">
          <cell r="A32024" t="str">
            <v>Data Analyst</v>
          </cell>
          <cell r="H32024">
            <v>45119.016689814824</v>
          </cell>
        </row>
        <row r="32025">
          <cell r="A32025" t="str">
            <v>Senior Data Scientist</v>
          </cell>
          <cell r="H32025">
            <v>45052.114016203697</v>
          </cell>
        </row>
        <row r="32026">
          <cell r="A32026" t="str">
            <v>Data Analyst</v>
          </cell>
          <cell r="H32026">
            <v>45071.167442129627</v>
          </cell>
        </row>
        <row r="32027">
          <cell r="A32027" t="str">
            <v>Data Analyst</v>
          </cell>
          <cell r="H32027">
            <v>44974.668553240743</v>
          </cell>
        </row>
        <row r="32028">
          <cell r="A32028" t="str">
            <v>Data Analyst</v>
          </cell>
          <cell r="H32028">
            <v>45107.830879629633</v>
          </cell>
        </row>
        <row r="32029">
          <cell r="A32029" t="str">
            <v>Data Scientist</v>
          </cell>
          <cell r="H32029">
            <v>44988.794374999998</v>
          </cell>
        </row>
        <row r="32030">
          <cell r="A32030" t="str">
            <v>Data Engineer</v>
          </cell>
          <cell r="H32030">
            <v>45229.086817129632</v>
          </cell>
        </row>
        <row r="32031">
          <cell r="A32031" t="str">
            <v>Data Engineer</v>
          </cell>
          <cell r="H32031">
            <v>44952.96980324074</v>
          </cell>
        </row>
        <row r="32032">
          <cell r="A32032" t="str">
            <v>Data Engineer</v>
          </cell>
          <cell r="H32032">
            <v>45160.840057870373</v>
          </cell>
        </row>
        <row r="32033">
          <cell r="A32033" t="str">
            <v>Data Analyst</v>
          </cell>
          <cell r="H32033">
            <v>44956.710069444453</v>
          </cell>
        </row>
        <row r="32034">
          <cell r="A32034" t="str">
            <v>Senior Data Scientist</v>
          </cell>
          <cell r="H32034">
            <v>45015.877951388888</v>
          </cell>
        </row>
        <row r="32035">
          <cell r="A32035" t="str">
            <v>Data Analyst</v>
          </cell>
          <cell r="H32035">
            <v>45204.887291666673</v>
          </cell>
        </row>
        <row r="32036">
          <cell r="A32036" t="str">
            <v>Data Engineer</v>
          </cell>
          <cell r="H32036">
            <v>44978.686238425929</v>
          </cell>
        </row>
        <row r="32037">
          <cell r="A32037" t="str">
            <v>Data Engineer</v>
          </cell>
          <cell r="H32037">
            <v>44999.825601851851</v>
          </cell>
        </row>
        <row r="32038">
          <cell r="A32038" t="str">
            <v>Data Engineer</v>
          </cell>
          <cell r="H32038">
            <v>45190.866342592592</v>
          </cell>
        </row>
        <row r="32039">
          <cell r="A32039" t="str">
            <v>Data Analyst</v>
          </cell>
          <cell r="H32039">
            <v>44984.500694444447</v>
          </cell>
        </row>
        <row r="32040">
          <cell r="A32040" t="str">
            <v>Data Analyst</v>
          </cell>
          <cell r="H32040">
            <v>45285.500590277778</v>
          </cell>
        </row>
        <row r="32041">
          <cell r="A32041" t="str">
            <v>Data Scientist</v>
          </cell>
          <cell r="H32041">
            <v>45051.388078703712</v>
          </cell>
        </row>
        <row r="32042">
          <cell r="A32042" t="str">
            <v>Data Scientist</v>
          </cell>
          <cell r="H32042">
            <v>44953.979224537034</v>
          </cell>
        </row>
        <row r="32043">
          <cell r="A32043" t="str">
            <v>Data Scientist</v>
          </cell>
          <cell r="H32043">
            <v>44932.435416666667</v>
          </cell>
        </row>
        <row r="32044">
          <cell r="A32044" t="str">
            <v>Data Analyst</v>
          </cell>
          <cell r="H32044">
            <v>45134.833935185183</v>
          </cell>
        </row>
        <row r="32045">
          <cell r="A32045" t="str">
            <v>Machine Learning Engineer</v>
          </cell>
          <cell r="H32045">
            <v>45072.199004629627</v>
          </cell>
        </row>
        <row r="32046">
          <cell r="A32046" t="str">
            <v>Data Analyst</v>
          </cell>
          <cell r="H32046">
            <v>45110.418009259258</v>
          </cell>
        </row>
        <row r="32047">
          <cell r="A32047" t="str">
            <v>Data Analyst</v>
          </cell>
          <cell r="H32047">
            <v>45098.291851851849</v>
          </cell>
        </row>
        <row r="32048">
          <cell r="A32048" t="str">
            <v>Data Analyst</v>
          </cell>
          <cell r="H32048">
            <v>45124.833379629628</v>
          </cell>
        </row>
        <row r="32049">
          <cell r="A32049" t="str">
            <v>Data Scientist</v>
          </cell>
          <cell r="H32049">
            <v>45009.295370370368</v>
          </cell>
        </row>
        <row r="32050">
          <cell r="A32050" t="str">
            <v>Data Analyst</v>
          </cell>
          <cell r="H32050">
            <v>45145.854930555557</v>
          </cell>
        </row>
        <row r="32051">
          <cell r="A32051" t="str">
            <v>Data Scientist</v>
          </cell>
          <cell r="H32051">
            <v>45028.721585648149</v>
          </cell>
        </row>
        <row r="32052">
          <cell r="A32052" t="str">
            <v>Business Analyst</v>
          </cell>
          <cell r="H32052">
            <v>45233.789560185192</v>
          </cell>
        </row>
        <row r="32053">
          <cell r="A32053" t="str">
            <v>Data Analyst</v>
          </cell>
          <cell r="H32053">
            <v>45121.668009259258</v>
          </cell>
        </row>
        <row r="32054">
          <cell r="A32054" t="str">
            <v>Data Scientist</v>
          </cell>
          <cell r="H32054">
            <v>45108.419039351851</v>
          </cell>
        </row>
        <row r="32055">
          <cell r="A32055" t="str">
            <v>Data Engineer</v>
          </cell>
          <cell r="H32055">
            <v>44957.589236111111</v>
          </cell>
        </row>
        <row r="32056">
          <cell r="A32056" t="str">
            <v>Data Analyst</v>
          </cell>
          <cell r="H32056">
            <v>44952.000532407408</v>
          </cell>
        </row>
        <row r="32057">
          <cell r="A32057" t="str">
            <v>Data Analyst</v>
          </cell>
          <cell r="H32057">
            <v>45225.833749999998</v>
          </cell>
        </row>
        <row r="32058">
          <cell r="A32058" t="str">
            <v>Data Analyst</v>
          </cell>
          <cell r="H32058">
            <v>45277.583368055559</v>
          </cell>
        </row>
        <row r="32059">
          <cell r="A32059" t="str">
            <v>Senior Data Scientist</v>
          </cell>
          <cell r="H32059">
            <v>45028.32371527778</v>
          </cell>
        </row>
        <row r="32060">
          <cell r="A32060" t="str">
            <v>Data Scientist</v>
          </cell>
          <cell r="H32060">
            <v>44974.295405092591</v>
          </cell>
        </row>
        <row r="32061">
          <cell r="A32061" t="str">
            <v>Data Analyst</v>
          </cell>
          <cell r="H32061">
            <v>45247.875057870369</v>
          </cell>
        </row>
        <row r="32062">
          <cell r="A32062" t="str">
            <v>Data Scientist</v>
          </cell>
          <cell r="H32062">
            <v>45034.377743055556</v>
          </cell>
        </row>
        <row r="32063">
          <cell r="A32063" t="str">
            <v>Data Analyst</v>
          </cell>
          <cell r="H32063">
            <v>45155.833645833343</v>
          </cell>
        </row>
        <row r="32064">
          <cell r="A32064" t="str">
            <v>Data Scientist</v>
          </cell>
          <cell r="H32064">
            <v>45071.418310185189</v>
          </cell>
        </row>
        <row r="32065">
          <cell r="A32065" t="str">
            <v>Senior Data Analyst</v>
          </cell>
          <cell r="H32065">
            <v>45106.000486111108</v>
          </cell>
        </row>
        <row r="32066">
          <cell r="A32066" t="str">
            <v>Data Analyst</v>
          </cell>
          <cell r="H32066">
            <v>44993.833969907413</v>
          </cell>
        </row>
        <row r="32067">
          <cell r="A32067" t="str">
            <v>Data Scientist</v>
          </cell>
          <cell r="H32067">
            <v>44965.752615740741</v>
          </cell>
        </row>
        <row r="32068">
          <cell r="A32068" t="str">
            <v>Data Analyst</v>
          </cell>
          <cell r="H32068">
            <v>45111.250601851847</v>
          </cell>
        </row>
        <row r="32069">
          <cell r="A32069" t="str">
            <v>Data Scientist</v>
          </cell>
          <cell r="H32069">
            <v>45017.751944444448</v>
          </cell>
        </row>
        <row r="32070">
          <cell r="A32070" t="str">
            <v>Data Engineer</v>
          </cell>
          <cell r="H32070">
            <v>44967.332280092603</v>
          </cell>
        </row>
        <row r="32071">
          <cell r="A32071" t="str">
            <v>Data Analyst</v>
          </cell>
          <cell r="H32071">
            <v>45135.389733796299</v>
          </cell>
        </row>
        <row r="32072">
          <cell r="A32072" t="str">
            <v>Business Analyst</v>
          </cell>
          <cell r="H32072">
            <v>45213.010231481479</v>
          </cell>
        </row>
        <row r="32073">
          <cell r="A32073" t="str">
            <v>Data Analyst</v>
          </cell>
          <cell r="H32073">
            <v>44945.845868055563</v>
          </cell>
        </row>
        <row r="32074">
          <cell r="A32074" t="str">
            <v>Data Analyst</v>
          </cell>
          <cell r="H32074">
            <v>45026.662106481483</v>
          </cell>
        </row>
        <row r="32075">
          <cell r="A32075" t="str">
            <v>Data Analyst</v>
          </cell>
          <cell r="H32075">
            <v>45119.958321759259</v>
          </cell>
        </row>
        <row r="32076">
          <cell r="A32076" t="str">
            <v>Data Analyst</v>
          </cell>
          <cell r="H32076">
            <v>44948.918298611112</v>
          </cell>
        </row>
        <row r="32077">
          <cell r="A32077" t="str">
            <v>Data Scientist</v>
          </cell>
          <cell r="H32077">
            <v>45189.042893518519</v>
          </cell>
        </row>
        <row r="32078">
          <cell r="A32078" t="str">
            <v>Senior Data Engineer</v>
          </cell>
          <cell r="H32078">
            <v>45104.03670138889</v>
          </cell>
        </row>
        <row r="32079">
          <cell r="A32079" t="str">
            <v>Data Scientist</v>
          </cell>
          <cell r="H32079">
            <v>45177.308807870373</v>
          </cell>
        </row>
        <row r="32080">
          <cell r="A32080" t="str">
            <v>Data Analyst</v>
          </cell>
          <cell r="H32080">
            <v>44948.999988425923</v>
          </cell>
        </row>
        <row r="32081">
          <cell r="A32081" t="str">
            <v>Senior Data Analyst</v>
          </cell>
          <cell r="H32081">
            <v>45105.417581018519</v>
          </cell>
        </row>
        <row r="32082">
          <cell r="A32082" t="str">
            <v>Data Scientist</v>
          </cell>
          <cell r="H32082">
            <v>44944.588472222233</v>
          </cell>
        </row>
        <row r="32083">
          <cell r="A32083" t="str">
            <v>Data Scientist</v>
          </cell>
          <cell r="H32083">
            <v>45121.420185185183</v>
          </cell>
        </row>
        <row r="32084">
          <cell r="A32084" t="str">
            <v>Data Analyst</v>
          </cell>
          <cell r="H32084">
            <v>44994.678391203714</v>
          </cell>
        </row>
        <row r="32085">
          <cell r="A32085" t="str">
            <v>Data Scientist</v>
          </cell>
          <cell r="H32085">
            <v>44929.982974537037</v>
          </cell>
        </row>
        <row r="32086">
          <cell r="A32086" t="str">
            <v>Data Analyst</v>
          </cell>
          <cell r="H32086">
            <v>45007.507581018523</v>
          </cell>
        </row>
        <row r="32087">
          <cell r="A32087" t="str">
            <v>Data Analyst</v>
          </cell>
          <cell r="H32087">
            <v>45263.333993055552</v>
          </cell>
        </row>
        <row r="32088">
          <cell r="A32088" t="str">
            <v>Senior Data Analyst</v>
          </cell>
          <cell r="H32088">
            <v>45106.291909722233</v>
          </cell>
        </row>
        <row r="32089">
          <cell r="A32089" t="str">
            <v>Data Scientist</v>
          </cell>
          <cell r="H32089">
            <v>45076.668738425928</v>
          </cell>
        </row>
        <row r="32090">
          <cell r="A32090" t="str">
            <v>Data Engineer</v>
          </cell>
          <cell r="H32090">
            <v>45114.925266203703</v>
          </cell>
        </row>
        <row r="32091">
          <cell r="A32091" t="str">
            <v>Data Analyst</v>
          </cell>
          <cell r="H32091">
            <v>45034.709166666667</v>
          </cell>
        </row>
        <row r="32092">
          <cell r="A32092" t="str">
            <v>Data Scientist</v>
          </cell>
          <cell r="H32092">
            <v>45028.867858796293</v>
          </cell>
        </row>
        <row r="32093">
          <cell r="A32093" t="str">
            <v>Data Scientist</v>
          </cell>
          <cell r="H32093">
            <v>45164.876840277779</v>
          </cell>
        </row>
        <row r="32094">
          <cell r="A32094" t="str">
            <v>Data Analyst</v>
          </cell>
          <cell r="H32094">
            <v>45040.626331018517</v>
          </cell>
        </row>
        <row r="32095">
          <cell r="A32095" t="str">
            <v>Data Analyst</v>
          </cell>
          <cell r="H32095">
            <v>45265.75068287037</v>
          </cell>
        </row>
        <row r="32096">
          <cell r="A32096" t="str">
            <v>Data Analyst</v>
          </cell>
          <cell r="H32096">
            <v>45282.197893518518</v>
          </cell>
        </row>
        <row r="32097">
          <cell r="A32097" t="str">
            <v>Data Engineer</v>
          </cell>
          <cell r="H32097">
            <v>45169.174212962957</v>
          </cell>
        </row>
        <row r="32098">
          <cell r="A32098" t="str">
            <v>Data Analyst</v>
          </cell>
          <cell r="H32098">
            <v>44989.291666666657</v>
          </cell>
        </row>
        <row r="32099">
          <cell r="A32099" t="str">
            <v>Data Scientist</v>
          </cell>
          <cell r="H32099">
            <v>45112.752083333333</v>
          </cell>
        </row>
        <row r="32100">
          <cell r="A32100" t="str">
            <v>Senior Data Scientist</v>
          </cell>
          <cell r="H32100">
            <v>44968.733657407407</v>
          </cell>
        </row>
        <row r="32101">
          <cell r="A32101" t="str">
            <v>Senior Data Analyst</v>
          </cell>
          <cell r="H32101">
            <v>45055.001250000001</v>
          </cell>
        </row>
        <row r="32102">
          <cell r="A32102" t="str">
            <v>Data Analyst</v>
          </cell>
          <cell r="H32102">
            <v>45135.382418981477</v>
          </cell>
        </row>
        <row r="32103">
          <cell r="A32103" t="str">
            <v>Data Engineer</v>
          </cell>
          <cell r="H32103">
            <v>44991.171342592592</v>
          </cell>
        </row>
        <row r="32104">
          <cell r="A32104" t="str">
            <v>Data Analyst</v>
          </cell>
          <cell r="H32104">
            <v>44996.137280092589</v>
          </cell>
        </row>
        <row r="32105">
          <cell r="A32105" t="str">
            <v>Data Analyst</v>
          </cell>
          <cell r="H32105">
            <v>45089.917743055557</v>
          </cell>
        </row>
        <row r="32106">
          <cell r="A32106" t="str">
            <v>Data Scientist</v>
          </cell>
          <cell r="H32106">
            <v>45196.793865740743</v>
          </cell>
        </row>
        <row r="32107">
          <cell r="A32107" t="str">
            <v>Data Analyst</v>
          </cell>
          <cell r="H32107">
            <v>45212.875173611108</v>
          </cell>
        </row>
        <row r="32108">
          <cell r="A32108" t="str">
            <v>Data Scientist</v>
          </cell>
          <cell r="H32108">
            <v>45147.793576388889</v>
          </cell>
        </row>
        <row r="32109">
          <cell r="A32109" t="str">
            <v>Business Analyst</v>
          </cell>
          <cell r="H32109">
            <v>45006.720543981479</v>
          </cell>
        </row>
        <row r="32110">
          <cell r="A32110" t="str">
            <v>Data Scientist</v>
          </cell>
          <cell r="H32110">
            <v>45100.388819444437</v>
          </cell>
        </row>
        <row r="32111">
          <cell r="A32111" t="str">
            <v>Data Analyst</v>
          </cell>
          <cell r="H32111">
            <v>45099.792187500003</v>
          </cell>
        </row>
        <row r="32112">
          <cell r="A32112" t="str">
            <v>Data Analyst</v>
          </cell>
          <cell r="H32112">
            <v>45124.569571759261</v>
          </cell>
        </row>
        <row r="32113">
          <cell r="A32113" t="str">
            <v>Data Scientist</v>
          </cell>
          <cell r="H32113">
            <v>44937.878055555557</v>
          </cell>
        </row>
        <row r="32114">
          <cell r="A32114" t="str">
            <v>Data Scientist</v>
          </cell>
          <cell r="H32114">
            <v>45279.837222222217</v>
          </cell>
        </row>
        <row r="32115">
          <cell r="A32115" t="str">
            <v>Data Analyst</v>
          </cell>
          <cell r="H32115">
            <v>45072.668182870373</v>
          </cell>
        </row>
        <row r="32116">
          <cell r="A32116" t="str">
            <v>Data Scientist</v>
          </cell>
          <cell r="H32116">
            <v>44960.712384259263</v>
          </cell>
        </row>
        <row r="32117">
          <cell r="A32117" t="str">
            <v>Data Analyst</v>
          </cell>
          <cell r="H32117">
            <v>45118.43209490741</v>
          </cell>
        </row>
        <row r="32118">
          <cell r="A32118" t="str">
            <v>Senior Data Scientist</v>
          </cell>
          <cell r="H32118">
            <v>45267.627280092587</v>
          </cell>
        </row>
        <row r="32119">
          <cell r="A32119" t="str">
            <v>Data Analyst</v>
          </cell>
          <cell r="H32119">
            <v>45235.29173611111</v>
          </cell>
        </row>
        <row r="32120">
          <cell r="A32120" t="str">
            <v>Business Analyst</v>
          </cell>
          <cell r="H32120">
            <v>45105.732118055559</v>
          </cell>
        </row>
        <row r="32121">
          <cell r="A32121" t="str">
            <v>Data Scientist</v>
          </cell>
          <cell r="H32121">
            <v>44957.142152777778</v>
          </cell>
        </row>
        <row r="32122">
          <cell r="A32122" t="str">
            <v>Data Scientist</v>
          </cell>
          <cell r="H32122">
            <v>45008.295486111107</v>
          </cell>
        </row>
        <row r="32123">
          <cell r="A32123" t="str">
            <v>Data Engineer</v>
          </cell>
          <cell r="H32123">
            <v>44999.824918981481</v>
          </cell>
        </row>
        <row r="32124">
          <cell r="A32124" t="str">
            <v>Data Analyst</v>
          </cell>
          <cell r="H32124">
            <v>45141.334386574083</v>
          </cell>
        </row>
        <row r="32125">
          <cell r="A32125" t="str">
            <v>Senior Data Engineer</v>
          </cell>
          <cell r="H32125">
            <v>45148.632407407407</v>
          </cell>
        </row>
        <row r="32126">
          <cell r="A32126" t="str">
            <v>Data Analyst</v>
          </cell>
          <cell r="H32126">
            <v>44980.042314814818</v>
          </cell>
        </row>
        <row r="32127">
          <cell r="A32127" t="str">
            <v>Data Analyst</v>
          </cell>
          <cell r="H32127">
            <v>44968.458310185182</v>
          </cell>
        </row>
        <row r="32128">
          <cell r="A32128" t="str">
            <v>Data Analyst</v>
          </cell>
          <cell r="H32128">
            <v>45096.750497685192</v>
          </cell>
        </row>
        <row r="32129">
          <cell r="A32129" t="str">
            <v>Data Analyst</v>
          </cell>
          <cell r="H32129">
            <v>45014.627511574072</v>
          </cell>
        </row>
        <row r="32130">
          <cell r="A32130" t="str">
            <v>Senior Data Analyst</v>
          </cell>
          <cell r="H32130">
            <v>45168.286585648151</v>
          </cell>
        </row>
        <row r="32131">
          <cell r="A32131" t="str">
            <v>Data Engineer</v>
          </cell>
          <cell r="H32131">
            <v>45035.167905092603</v>
          </cell>
        </row>
        <row r="32132">
          <cell r="A32132" t="str">
            <v>Data Analyst</v>
          </cell>
          <cell r="H32132">
            <v>45013.585324074083</v>
          </cell>
        </row>
        <row r="32133">
          <cell r="A32133" t="str">
            <v>Data Scientist</v>
          </cell>
          <cell r="H32133">
            <v>45124.462071759262</v>
          </cell>
        </row>
        <row r="32134">
          <cell r="A32134" t="str">
            <v>Data Engineer</v>
          </cell>
          <cell r="H32134">
            <v>45008.723229166673</v>
          </cell>
        </row>
        <row r="32135">
          <cell r="A32135" t="str">
            <v>Data Analyst</v>
          </cell>
          <cell r="H32135">
            <v>44944.541805555556</v>
          </cell>
        </row>
        <row r="32136">
          <cell r="A32136" t="str">
            <v>Data Analyst</v>
          </cell>
          <cell r="H32136">
            <v>45044.846805555557</v>
          </cell>
        </row>
        <row r="32137">
          <cell r="A32137" t="str">
            <v>Data Analyst</v>
          </cell>
          <cell r="H32137">
            <v>45030.833449074067</v>
          </cell>
        </row>
        <row r="32138">
          <cell r="A32138" t="str">
            <v>Business Analyst</v>
          </cell>
          <cell r="H32138">
            <v>45033.87572916667</v>
          </cell>
        </row>
        <row r="32139">
          <cell r="A32139" t="str">
            <v>Data Scientist</v>
          </cell>
          <cell r="H32139">
            <v>45279.662141203713</v>
          </cell>
        </row>
        <row r="32140">
          <cell r="A32140" t="str">
            <v>Data Scientist</v>
          </cell>
          <cell r="H32140">
            <v>44988.312800925924</v>
          </cell>
        </row>
        <row r="32141">
          <cell r="A32141" t="str">
            <v>Software Engineer</v>
          </cell>
          <cell r="H32141">
            <v>45037.255474537043</v>
          </cell>
        </row>
        <row r="32142">
          <cell r="A32142" t="str">
            <v>Data Analyst</v>
          </cell>
          <cell r="H32142">
            <v>45273.378055555557</v>
          </cell>
        </row>
        <row r="32143">
          <cell r="A32143" t="str">
            <v>Data Scientist</v>
          </cell>
          <cell r="H32143">
            <v>45210.085590277777</v>
          </cell>
        </row>
        <row r="32144">
          <cell r="A32144" t="str">
            <v>Data Analyst</v>
          </cell>
          <cell r="H32144">
            <v>45191.124930555547</v>
          </cell>
        </row>
        <row r="32145">
          <cell r="A32145" t="str">
            <v>Data Analyst</v>
          </cell>
          <cell r="H32145">
            <v>45248.375752314823</v>
          </cell>
        </row>
        <row r="32146">
          <cell r="A32146" t="str">
            <v>Data Analyst</v>
          </cell>
          <cell r="H32146">
            <v>45090.543113425927</v>
          </cell>
        </row>
        <row r="32147">
          <cell r="A32147" t="str">
            <v>Data Analyst</v>
          </cell>
          <cell r="H32147">
            <v>45077.667303240742</v>
          </cell>
        </row>
        <row r="32148">
          <cell r="A32148" t="str">
            <v>Data Analyst</v>
          </cell>
          <cell r="H32148">
            <v>45156.708969907413</v>
          </cell>
        </row>
        <row r="32149">
          <cell r="A32149" t="str">
            <v>Data Analyst</v>
          </cell>
          <cell r="H32149">
            <v>45168.334131944437</v>
          </cell>
        </row>
        <row r="32150">
          <cell r="A32150" t="str">
            <v>Data Analyst</v>
          </cell>
          <cell r="H32150">
            <v>45289.152499999997</v>
          </cell>
        </row>
        <row r="32151">
          <cell r="A32151" t="str">
            <v>Data Analyst</v>
          </cell>
          <cell r="H32151">
            <v>44969.996689814812</v>
          </cell>
        </row>
        <row r="32152">
          <cell r="A32152" t="str">
            <v>Data Engineer</v>
          </cell>
          <cell r="H32152">
            <v>45163.9216087963</v>
          </cell>
        </row>
        <row r="32153">
          <cell r="A32153" t="str">
            <v>Data Analyst</v>
          </cell>
          <cell r="H32153">
            <v>45197.000671296293</v>
          </cell>
        </row>
        <row r="32154">
          <cell r="A32154" t="str">
            <v>Data Analyst</v>
          </cell>
          <cell r="H32154">
            <v>45154.500451388893</v>
          </cell>
        </row>
        <row r="32155">
          <cell r="A32155" t="str">
            <v>Data Analyst</v>
          </cell>
          <cell r="H32155">
            <v>45051.541689814818</v>
          </cell>
        </row>
        <row r="32156">
          <cell r="A32156" t="str">
            <v>Senior Data Analyst</v>
          </cell>
          <cell r="H32156">
            <v>45111.459351851852</v>
          </cell>
        </row>
        <row r="32157">
          <cell r="A32157" t="str">
            <v>Data Engineer</v>
          </cell>
          <cell r="H32157">
            <v>45085.541377314818</v>
          </cell>
        </row>
        <row r="32158">
          <cell r="A32158" t="str">
            <v>Data Engineer</v>
          </cell>
          <cell r="H32158">
            <v>45087.050787037027</v>
          </cell>
        </row>
        <row r="32159">
          <cell r="A32159" t="str">
            <v>Data Scientist</v>
          </cell>
          <cell r="H32159">
            <v>45121.959432870368</v>
          </cell>
        </row>
        <row r="32160">
          <cell r="A32160" t="str">
            <v>Data Scientist</v>
          </cell>
          <cell r="H32160">
            <v>45159.254062499997</v>
          </cell>
        </row>
        <row r="32161">
          <cell r="A32161" t="str">
            <v>Data Analyst</v>
          </cell>
          <cell r="H32161">
            <v>44967.666666666657</v>
          </cell>
        </row>
        <row r="32162">
          <cell r="A32162" t="str">
            <v>Data Analyst</v>
          </cell>
          <cell r="H32162">
            <v>45109.583935185183</v>
          </cell>
        </row>
        <row r="32163">
          <cell r="A32163" t="str">
            <v>Data Analyst</v>
          </cell>
          <cell r="H32163">
            <v>45094.543078703697</v>
          </cell>
        </row>
        <row r="32164">
          <cell r="A32164" t="str">
            <v>Data Analyst</v>
          </cell>
          <cell r="H32164">
            <v>45014.710347222222</v>
          </cell>
        </row>
        <row r="32165">
          <cell r="A32165" t="str">
            <v>Data Analyst</v>
          </cell>
          <cell r="H32165">
            <v>45163.699062500003</v>
          </cell>
        </row>
        <row r="32166">
          <cell r="A32166" t="str">
            <v>Senior Data Analyst</v>
          </cell>
          <cell r="H32166">
            <v>45005.626620370371</v>
          </cell>
        </row>
        <row r="32167">
          <cell r="A32167" t="str">
            <v>Data Analyst</v>
          </cell>
          <cell r="H32167">
            <v>45229.875381944446</v>
          </cell>
        </row>
        <row r="32168">
          <cell r="A32168" t="str">
            <v>Data Analyst</v>
          </cell>
          <cell r="H32168">
            <v>45054.585023148153</v>
          </cell>
        </row>
        <row r="32169">
          <cell r="A32169" t="str">
            <v>Data Analyst</v>
          </cell>
          <cell r="H32169">
            <v>45175.125254629631</v>
          </cell>
        </row>
        <row r="32170">
          <cell r="A32170" t="str">
            <v>Data Analyst</v>
          </cell>
          <cell r="H32170">
            <v>45187.66783564815</v>
          </cell>
        </row>
        <row r="32171">
          <cell r="A32171" t="str">
            <v>Senior Data Scientist</v>
          </cell>
          <cell r="H32171">
            <v>44945.723090277781</v>
          </cell>
        </row>
        <row r="32172">
          <cell r="A32172" t="str">
            <v>Data Analyst</v>
          </cell>
          <cell r="H32172">
            <v>45149.166921296302</v>
          </cell>
        </row>
        <row r="32173">
          <cell r="A32173" t="str">
            <v>Data Engineer</v>
          </cell>
          <cell r="H32173">
            <v>45007.307997685188</v>
          </cell>
        </row>
        <row r="32174">
          <cell r="A32174" t="str">
            <v>Senior Data Analyst</v>
          </cell>
          <cell r="H32174">
            <v>44945.604872685188</v>
          </cell>
        </row>
        <row r="32175">
          <cell r="A32175" t="str">
            <v>Data Analyst</v>
          </cell>
          <cell r="H32175">
            <v>45139.168113425927</v>
          </cell>
        </row>
        <row r="32176">
          <cell r="A32176" t="str">
            <v>Data Scientist</v>
          </cell>
          <cell r="H32176">
            <v>45121.793553240743</v>
          </cell>
        </row>
        <row r="32177">
          <cell r="A32177" t="str">
            <v>Data Scientist</v>
          </cell>
          <cell r="H32177">
            <v>44992.643831018519</v>
          </cell>
        </row>
        <row r="32178">
          <cell r="A32178" t="str">
            <v>Data Scientist</v>
          </cell>
          <cell r="H32178">
            <v>44993.61859953704</v>
          </cell>
        </row>
        <row r="32179">
          <cell r="A32179" t="str">
            <v>Data Analyst</v>
          </cell>
          <cell r="H32179">
            <v>45149.583356481482</v>
          </cell>
        </row>
        <row r="32180">
          <cell r="A32180" t="str">
            <v>Senior Data Scientist</v>
          </cell>
          <cell r="H32180">
            <v>45072.710752314822</v>
          </cell>
        </row>
        <row r="32181">
          <cell r="A32181" t="str">
            <v>Data Analyst</v>
          </cell>
          <cell r="H32181">
            <v>45219.583437499998</v>
          </cell>
        </row>
        <row r="32182">
          <cell r="A32182" t="str">
            <v>Data Analyst</v>
          </cell>
          <cell r="H32182">
            <v>45204.583645833343</v>
          </cell>
        </row>
        <row r="32183">
          <cell r="A32183" t="str">
            <v>Business Analyst</v>
          </cell>
          <cell r="H32183">
            <v>45164.259166666663</v>
          </cell>
        </row>
        <row r="32184">
          <cell r="A32184" t="str">
            <v>Data Scientist</v>
          </cell>
          <cell r="H32184">
            <v>45273.420011574082</v>
          </cell>
        </row>
        <row r="32185">
          <cell r="A32185" t="str">
            <v>Business Analyst</v>
          </cell>
          <cell r="H32185">
            <v>44985.586030092592</v>
          </cell>
        </row>
        <row r="32186">
          <cell r="A32186" t="str">
            <v>Data Analyst</v>
          </cell>
          <cell r="H32186">
            <v>45096.292129629634</v>
          </cell>
        </row>
        <row r="32187">
          <cell r="A32187" t="str">
            <v>Data Analyst</v>
          </cell>
          <cell r="H32187">
            <v>45051.791620370372</v>
          </cell>
        </row>
        <row r="32188">
          <cell r="A32188" t="str">
            <v>Data Scientist</v>
          </cell>
          <cell r="H32188">
            <v>44985.628599537027</v>
          </cell>
        </row>
        <row r="32189">
          <cell r="A32189" t="str">
            <v>Senior Data Engineer</v>
          </cell>
          <cell r="H32189">
            <v>44972.291030092587</v>
          </cell>
        </row>
        <row r="32190">
          <cell r="A32190" t="str">
            <v>Data Scientist</v>
          </cell>
          <cell r="H32190">
            <v>45109.545069444437</v>
          </cell>
        </row>
        <row r="32191">
          <cell r="A32191" t="str">
            <v>Data Analyst</v>
          </cell>
          <cell r="H32191">
            <v>45104.664074074077</v>
          </cell>
        </row>
        <row r="32192">
          <cell r="A32192" t="str">
            <v>Business Analyst</v>
          </cell>
          <cell r="H32192">
            <v>45188.625844907408</v>
          </cell>
        </row>
        <row r="32193">
          <cell r="A32193" t="str">
            <v>Senior Data Analyst</v>
          </cell>
          <cell r="H32193">
            <v>45205.916597222233</v>
          </cell>
        </row>
        <row r="32194">
          <cell r="A32194" t="str">
            <v>Data Engineer</v>
          </cell>
          <cell r="H32194">
            <v>45068.292384259257</v>
          </cell>
        </row>
        <row r="32195">
          <cell r="A32195" t="str">
            <v>Data Scientist</v>
          </cell>
          <cell r="H32195">
            <v>45022.834513888891</v>
          </cell>
        </row>
        <row r="32196">
          <cell r="A32196" t="str">
            <v>Data Analyst</v>
          </cell>
          <cell r="H32196">
            <v>45282.50068287037</v>
          </cell>
        </row>
        <row r="32197">
          <cell r="A32197" t="str">
            <v>Data Analyst</v>
          </cell>
          <cell r="H32197">
            <v>44999.614976851852</v>
          </cell>
        </row>
        <row r="32198">
          <cell r="A32198" t="str">
            <v>Data Scientist</v>
          </cell>
          <cell r="H32198">
            <v>45133.42082175926</v>
          </cell>
        </row>
        <row r="32199">
          <cell r="A32199" t="str">
            <v>Senior Data Analyst</v>
          </cell>
          <cell r="H32199">
            <v>45100.500185185178</v>
          </cell>
        </row>
        <row r="32200">
          <cell r="A32200" t="str">
            <v>Data Analyst</v>
          </cell>
          <cell r="H32200">
            <v>45022.625034722223</v>
          </cell>
        </row>
        <row r="32201">
          <cell r="A32201" t="str">
            <v>Business Analyst</v>
          </cell>
          <cell r="H32201">
            <v>44944.168900462973</v>
          </cell>
        </row>
        <row r="32202">
          <cell r="A32202" t="str">
            <v>Cloud Engineer</v>
          </cell>
          <cell r="H32202">
            <v>45160.509583333333</v>
          </cell>
        </row>
        <row r="32203">
          <cell r="A32203" t="str">
            <v>Data Scientist</v>
          </cell>
          <cell r="H32203">
            <v>45240.807893518519</v>
          </cell>
        </row>
        <row r="32204">
          <cell r="A32204" t="str">
            <v>Data Analyst</v>
          </cell>
          <cell r="H32204">
            <v>44993.841192129628</v>
          </cell>
        </row>
        <row r="32205">
          <cell r="A32205" t="str">
            <v>Senior Data Engineer</v>
          </cell>
          <cell r="H32205">
            <v>45009.568159722221</v>
          </cell>
        </row>
        <row r="32206">
          <cell r="A32206" t="str">
            <v>Data Scientist</v>
          </cell>
          <cell r="H32206">
            <v>45205.196099537039</v>
          </cell>
        </row>
        <row r="32207">
          <cell r="A32207" t="str">
            <v>Data Analyst</v>
          </cell>
          <cell r="H32207">
            <v>45055.709467592591</v>
          </cell>
        </row>
        <row r="32208">
          <cell r="A32208" t="str">
            <v>Data Analyst</v>
          </cell>
          <cell r="H32208">
            <v>45175.875393518523</v>
          </cell>
        </row>
        <row r="32209">
          <cell r="A32209" t="str">
            <v>Data Analyst</v>
          </cell>
          <cell r="H32209">
            <v>45152.876932870371</v>
          </cell>
        </row>
        <row r="32210">
          <cell r="A32210" t="str">
            <v>Machine Learning Engineer</v>
          </cell>
          <cell r="H32210">
            <v>44958.997164351851</v>
          </cell>
        </row>
        <row r="32211">
          <cell r="A32211" t="str">
            <v>Data Analyst</v>
          </cell>
          <cell r="H32211">
            <v>45192.306504629632</v>
          </cell>
        </row>
        <row r="32212">
          <cell r="A32212" t="str">
            <v>Senior Data Scientist</v>
          </cell>
          <cell r="H32212">
            <v>45148.334282407413</v>
          </cell>
        </row>
        <row r="32213">
          <cell r="A32213" t="str">
            <v>Senior Data Analyst</v>
          </cell>
          <cell r="H32213">
            <v>44988.676631944443</v>
          </cell>
        </row>
        <row r="32214">
          <cell r="A32214" t="str">
            <v>Data Scientist</v>
          </cell>
          <cell r="H32214">
            <v>44959.293564814812</v>
          </cell>
        </row>
        <row r="32215">
          <cell r="A32215" t="str">
            <v>Data Scientist</v>
          </cell>
          <cell r="H32215">
            <v>45073.669166666667</v>
          </cell>
        </row>
        <row r="32216">
          <cell r="A32216" t="str">
            <v>Data Analyst</v>
          </cell>
          <cell r="H32216">
            <v>45062.282048611109</v>
          </cell>
        </row>
        <row r="32217">
          <cell r="A32217" t="str">
            <v>Senior Data Analyst</v>
          </cell>
          <cell r="H32217">
            <v>45198.708958333344</v>
          </cell>
        </row>
        <row r="32218">
          <cell r="A32218" t="str">
            <v>Data Engineer</v>
          </cell>
          <cell r="H32218">
            <v>45064.584768518522</v>
          </cell>
        </row>
        <row r="32219">
          <cell r="A32219" t="str">
            <v>Software Engineer</v>
          </cell>
          <cell r="H32219">
            <v>44929.003425925926</v>
          </cell>
        </row>
        <row r="32220">
          <cell r="A32220" t="str">
            <v>Data Engineer</v>
          </cell>
          <cell r="H32220">
            <v>45105.387511574067</v>
          </cell>
        </row>
        <row r="32221">
          <cell r="A32221" t="str">
            <v>Data Analyst</v>
          </cell>
          <cell r="H32221">
            <v>45220.001597222217</v>
          </cell>
        </row>
        <row r="32222">
          <cell r="A32222" t="str">
            <v>Data Analyst</v>
          </cell>
          <cell r="H32222">
            <v>45200.334155092591</v>
          </cell>
        </row>
        <row r="32223">
          <cell r="A32223" t="str">
            <v>Data Analyst</v>
          </cell>
          <cell r="H32223">
            <v>44935.583414351851</v>
          </cell>
        </row>
        <row r="32224">
          <cell r="A32224" t="str">
            <v>Data Analyst</v>
          </cell>
          <cell r="H32224">
            <v>45165.038587962961</v>
          </cell>
        </row>
        <row r="32225">
          <cell r="A32225" t="str">
            <v>Business Analyst</v>
          </cell>
          <cell r="H32225">
            <v>45107.709178240737</v>
          </cell>
        </row>
        <row r="32226">
          <cell r="A32226" t="str">
            <v>Data Scientist</v>
          </cell>
          <cell r="H32226">
            <v>45070.470983796287</v>
          </cell>
        </row>
        <row r="32227">
          <cell r="A32227" t="str">
            <v>Data Analyst</v>
          </cell>
          <cell r="H32227">
            <v>45057.501122685193</v>
          </cell>
        </row>
        <row r="32228">
          <cell r="A32228" t="str">
            <v>Data Analyst</v>
          </cell>
          <cell r="H32228">
            <v>45128.667187500003</v>
          </cell>
        </row>
        <row r="32229">
          <cell r="A32229" t="str">
            <v>Senior Data Scientist</v>
          </cell>
          <cell r="H32229">
            <v>45168.004363425927</v>
          </cell>
        </row>
        <row r="32230">
          <cell r="A32230" t="str">
            <v>Data Engineer</v>
          </cell>
          <cell r="H32230">
            <v>45269.047048611108</v>
          </cell>
        </row>
        <row r="32231">
          <cell r="A32231" t="str">
            <v>Data Scientist</v>
          </cell>
          <cell r="H32231">
            <v>45124.946481481478</v>
          </cell>
        </row>
        <row r="32232">
          <cell r="A32232" t="str">
            <v>Data Scientist</v>
          </cell>
          <cell r="H32232">
            <v>45185.003437500003</v>
          </cell>
        </row>
        <row r="32233">
          <cell r="A32233" t="str">
            <v>Senior Data Analyst</v>
          </cell>
          <cell r="H32233">
            <v>45040.959664351853</v>
          </cell>
        </row>
        <row r="32234">
          <cell r="A32234" t="str">
            <v>Data Scientist</v>
          </cell>
          <cell r="H32234">
            <v>45171.377488425933</v>
          </cell>
        </row>
        <row r="32235">
          <cell r="A32235" t="str">
            <v>Business Analyst</v>
          </cell>
          <cell r="H32235">
            <v>44979.017152777778</v>
          </cell>
        </row>
        <row r="32236">
          <cell r="A32236" t="str">
            <v>Senior Data Scientist</v>
          </cell>
          <cell r="H32236">
            <v>45007.924270833333</v>
          </cell>
        </row>
        <row r="32237">
          <cell r="A32237" t="str">
            <v>Senior Data Scientist</v>
          </cell>
          <cell r="H32237">
            <v>45274.334999999999</v>
          </cell>
        </row>
        <row r="32238">
          <cell r="A32238" t="str">
            <v>Data Analyst</v>
          </cell>
          <cell r="H32238">
            <v>44946.013009259259</v>
          </cell>
        </row>
        <row r="32239">
          <cell r="A32239" t="str">
            <v>Senior Data Scientist</v>
          </cell>
          <cell r="H32239">
            <v>44958.836782407408</v>
          </cell>
        </row>
        <row r="32240">
          <cell r="A32240" t="str">
            <v>Data Scientist</v>
          </cell>
          <cell r="H32240">
            <v>44952.043692129628</v>
          </cell>
        </row>
        <row r="32241">
          <cell r="A32241" t="str">
            <v>Software Engineer</v>
          </cell>
          <cell r="H32241">
            <v>45035.127881944441</v>
          </cell>
        </row>
        <row r="32242">
          <cell r="A32242" t="str">
            <v>Data Analyst</v>
          </cell>
          <cell r="H32242">
            <v>45159.708437499998</v>
          </cell>
        </row>
        <row r="32243">
          <cell r="A32243" t="str">
            <v>Business Analyst</v>
          </cell>
          <cell r="H32243">
            <v>45221.875381944446</v>
          </cell>
        </row>
        <row r="32244">
          <cell r="A32244" t="str">
            <v>Senior Data Analyst</v>
          </cell>
          <cell r="H32244">
            <v>45201.858576388891</v>
          </cell>
        </row>
        <row r="32245">
          <cell r="A32245" t="str">
            <v>Data Analyst</v>
          </cell>
          <cell r="H32245">
            <v>45108.626377314817</v>
          </cell>
        </row>
        <row r="32246">
          <cell r="A32246" t="str">
            <v>Senior Data Scientist</v>
          </cell>
          <cell r="H32246">
            <v>45124.768900462957</v>
          </cell>
        </row>
        <row r="32247">
          <cell r="A32247" t="str">
            <v>Senior Data Analyst</v>
          </cell>
          <cell r="H32247">
            <v>45097.542766203696</v>
          </cell>
        </row>
        <row r="32248">
          <cell r="A32248" t="str">
            <v>Data Scientist</v>
          </cell>
          <cell r="H32248">
            <v>44962.001620370371</v>
          </cell>
        </row>
        <row r="32249">
          <cell r="A32249" t="str">
            <v>Data Analyst</v>
          </cell>
          <cell r="H32249">
            <v>44958.959050925929</v>
          </cell>
        </row>
        <row r="32250">
          <cell r="A32250" t="str">
            <v>Data Analyst</v>
          </cell>
          <cell r="H32250">
            <v>44932.750416666669</v>
          </cell>
        </row>
        <row r="32251">
          <cell r="A32251" t="str">
            <v>Data Analyst</v>
          </cell>
          <cell r="H32251">
            <v>44953.583819444437</v>
          </cell>
        </row>
        <row r="32252">
          <cell r="A32252" t="str">
            <v>Data Analyst</v>
          </cell>
          <cell r="H32252">
            <v>45013.878275462957</v>
          </cell>
        </row>
        <row r="32253">
          <cell r="A32253" t="str">
            <v>Data Scientist</v>
          </cell>
          <cell r="H32253">
            <v>45239.526226851849</v>
          </cell>
        </row>
        <row r="32254">
          <cell r="A32254" t="str">
            <v>Data Analyst</v>
          </cell>
          <cell r="H32254">
            <v>45246.859525462962</v>
          </cell>
        </row>
        <row r="32255">
          <cell r="A32255" t="str">
            <v>Senior Data Scientist</v>
          </cell>
          <cell r="H32255">
            <v>45194.127210648148</v>
          </cell>
        </row>
        <row r="32256">
          <cell r="A32256" t="str">
            <v>Data Scientist</v>
          </cell>
          <cell r="H32256">
            <v>45245.821076388893</v>
          </cell>
        </row>
        <row r="32257">
          <cell r="A32257" t="str">
            <v>Data Analyst</v>
          </cell>
          <cell r="H32257">
            <v>45005.836273148147</v>
          </cell>
        </row>
        <row r="32258">
          <cell r="A32258" t="str">
            <v>Data Analyst</v>
          </cell>
          <cell r="H32258">
            <v>45156.917650462958</v>
          </cell>
        </row>
        <row r="32259">
          <cell r="A32259" t="str">
            <v>Data Analyst</v>
          </cell>
          <cell r="H32259">
            <v>45152.667581018519</v>
          </cell>
        </row>
        <row r="32260">
          <cell r="A32260" t="str">
            <v>Data Scientist</v>
          </cell>
          <cell r="H32260">
            <v>45089.79347222222</v>
          </cell>
        </row>
        <row r="32261">
          <cell r="A32261" t="str">
            <v>Data Analyst</v>
          </cell>
          <cell r="H32261">
            <v>45224.792592592603</v>
          </cell>
        </row>
        <row r="32262">
          <cell r="A32262" t="str">
            <v>Data Analyst</v>
          </cell>
          <cell r="H32262">
            <v>45204.625821759262</v>
          </cell>
        </row>
        <row r="32263">
          <cell r="A32263" t="str">
            <v>Data Analyst</v>
          </cell>
          <cell r="H32263">
            <v>45012.75236111111</v>
          </cell>
        </row>
        <row r="32264">
          <cell r="A32264" t="str">
            <v>Data Engineer</v>
          </cell>
          <cell r="H32264">
            <v>45274.773263888892</v>
          </cell>
        </row>
        <row r="32265">
          <cell r="A32265" t="str">
            <v>Software Engineer</v>
          </cell>
          <cell r="H32265">
            <v>45231.972719907397</v>
          </cell>
        </row>
        <row r="32266">
          <cell r="A32266" t="str">
            <v>Data Analyst</v>
          </cell>
          <cell r="H32266">
            <v>45026.417662037027</v>
          </cell>
        </row>
        <row r="32267">
          <cell r="A32267" t="str">
            <v>Data Scientist</v>
          </cell>
          <cell r="H32267">
            <v>45159.851585648154</v>
          </cell>
        </row>
        <row r="32268">
          <cell r="A32268" t="str">
            <v>Data Scientist</v>
          </cell>
          <cell r="H32268">
            <v>44954.295266203713</v>
          </cell>
        </row>
        <row r="32269">
          <cell r="A32269" t="str">
            <v>Data Analyst</v>
          </cell>
          <cell r="H32269">
            <v>45044.959999999999</v>
          </cell>
        </row>
        <row r="32270">
          <cell r="A32270" t="str">
            <v>Data Analyst</v>
          </cell>
          <cell r="H32270">
            <v>45159.958599537043</v>
          </cell>
        </row>
        <row r="32271">
          <cell r="A32271" t="str">
            <v>Data Engineer</v>
          </cell>
          <cell r="H32271">
            <v>44996.631226851852</v>
          </cell>
        </row>
        <row r="32272">
          <cell r="A32272" t="str">
            <v>Data Scientist</v>
          </cell>
          <cell r="H32272">
            <v>45148.252233796287</v>
          </cell>
        </row>
        <row r="32273">
          <cell r="A32273" t="str">
            <v>Data Scientist</v>
          </cell>
          <cell r="H32273">
            <v>45022.086550925917</v>
          </cell>
        </row>
        <row r="32274">
          <cell r="A32274" t="str">
            <v>Senior Data Analyst</v>
          </cell>
          <cell r="H32274">
            <v>45111.523298611108</v>
          </cell>
        </row>
        <row r="32275">
          <cell r="A32275" t="str">
            <v>Data Analyst</v>
          </cell>
          <cell r="H32275">
            <v>44993.583611111113</v>
          </cell>
        </row>
        <row r="32276">
          <cell r="A32276" t="str">
            <v>Data Analyst</v>
          </cell>
          <cell r="H32276">
            <v>45002.584039351852</v>
          </cell>
        </row>
        <row r="32277">
          <cell r="A32277" t="str">
            <v>Data Scientist</v>
          </cell>
          <cell r="H32277">
            <v>44938.920624999999</v>
          </cell>
        </row>
        <row r="32278">
          <cell r="A32278" t="str">
            <v>Data Scientist</v>
          </cell>
          <cell r="H32278">
            <v>44938.876099537039</v>
          </cell>
        </row>
        <row r="32279">
          <cell r="A32279" t="str">
            <v>Data Analyst</v>
          </cell>
          <cell r="H32279">
            <v>45202.709108796298</v>
          </cell>
        </row>
        <row r="32280">
          <cell r="A32280" t="str">
            <v>Data Engineer</v>
          </cell>
          <cell r="H32280">
            <v>45124.655509259261</v>
          </cell>
        </row>
        <row r="32281">
          <cell r="A32281" t="str">
            <v>Data Analyst</v>
          </cell>
          <cell r="H32281">
            <v>45145.583414351851</v>
          </cell>
        </row>
        <row r="32282">
          <cell r="A32282" t="str">
            <v>Senior Data Analyst</v>
          </cell>
          <cell r="H32282">
            <v>45030.875787037039</v>
          </cell>
        </row>
        <row r="32283">
          <cell r="A32283" t="str">
            <v>Data Scientist</v>
          </cell>
          <cell r="H32283">
            <v>44954.003472222219</v>
          </cell>
        </row>
        <row r="32284">
          <cell r="A32284" t="str">
            <v>Senior Data Analyst</v>
          </cell>
          <cell r="H32284">
            <v>44947.545173611114</v>
          </cell>
        </row>
        <row r="32285">
          <cell r="A32285" t="str">
            <v>Data Analyst</v>
          </cell>
          <cell r="H32285">
            <v>45114.542627314811</v>
          </cell>
        </row>
        <row r="32286">
          <cell r="A32286" t="str">
            <v>Business Analyst</v>
          </cell>
          <cell r="H32286">
            <v>45133.542800925927</v>
          </cell>
        </row>
        <row r="32287">
          <cell r="A32287" t="str">
            <v>Data Analyst</v>
          </cell>
          <cell r="H32287">
            <v>45127.916979166657</v>
          </cell>
        </row>
        <row r="32288">
          <cell r="A32288" t="str">
            <v>Data Analyst</v>
          </cell>
          <cell r="H32288">
            <v>44968.333773148152</v>
          </cell>
        </row>
        <row r="32289">
          <cell r="A32289" t="str">
            <v>Data Analyst</v>
          </cell>
          <cell r="H32289">
            <v>45155.792939814812</v>
          </cell>
        </row>
        <row r="32290">
          <cell r="A32290" t="str">
            <v>Data Analyst</v>
          </cell>
          <cell r="H32290">
            <v>45054.45853009259</v>
          </cell>
        </row>
        <row r="32291">
          <cell r="A32291" t="str">
            <v>Data Analyst</v>
          </cell>
          <cell r="H32291">
            <v>45126.833645833343</v>
          </cell>
        </row>
        <row r="32292">
          <cell r="A32292" t="str">
            <v>Data Scientist</v>
          </cell>
          <cell r="H32292">
            <v>45197.668877314813</v>
          </cell>
        </row>
        <row r="32293">
          <cell r="A32293" t="str">
            <v>Data Analyst</v>
          </cell>
          <cell r="H32293">
            <v>45146.095937500002</v>
          </cell>
        </row>
        <row r="32294">
          <cell r="A32294" t="str">
            <v>Data Analyst</v>
          </cell>
          <cell r="H32294">
            <v>44970.377476851849</v>
          </cell>
        </row>
        <row r="32295">
          <cell r="A32295" t="str">
            <v>Data Analyst</v>
          </cell>
          <cell r="H32295">
            <v>45157.002951388888</v>
          </cell>
        </row>
        <row r="32296">
          <cell r="A32296" t="str">
            <v>Data Scientist</v>
          </cell>
          <cell r="H32296">
            <v>45051.554560185177</v>
          </cell>
        </row>
        <row r="32297">
          <cell r="A32297" t="str">
            <v>Senior Data Scientist</v>
          </cell>
          <cell r="H32297">
            <v>45084.917928240742</v>
          </cell>
        </row>
        <row r="32298">
          <cell r="A32298" t="str">
            <v>Business Analyst</v>
          </cell>
          <cell r="H32298">
            <v>45124.708518518521</v>
          </cell>
        </row>
        <row r="32299">
          <cell r="A32299" t="str">
            <v>Data Scientist</v>
          </cell>
          <cell r="H32299">
            <v>45077.627430555563</v>
          </cell>
        </row>
        <row r="32300">
          <cell r="A32300" t="str">
            <v>Data Scientist</v>
          </cell>
          <cell r="H32300">
            <v>45232.919699074067</v>
          </cell>
        </row>
        <row r="32301">
          <cell r="A32301" t="str">
            <v>Data Analyst</v>
          </cell>
          <cell r="H32301">
            <v>45187.986828703702</v>
          </cell>
        </row>
        <row r="32302">
          <cell r="A32302" t="str">
            <v>Data Scientist</v>
          </cell>
          <cell r="H32302">
            <v>45117.912118055552</v>
          </cell>
        </row>
        <row r="32303">
          <cell r="A32303" t="str">
            <v>Senior Data Analyst</v>
          </cell>
          <cell r="H32303">
            <v>45127.87641203704</v>
          </cell>
        </row>
        <row r="32304">
          <cell r="A32304" t="str">
            <v>Senior Data Scientist</v>
          </cell>
          <cell r="H32304">
            <v>45239.936018518521</v>
          </cell>
        </row>
        <row r="32305">
          <cell r="A32305" t="str">
            <v>Data Scientist</v>
          </cell>
          <cell r="H32305">
            <v>45103.951701388891</v>
          </cell>
        </row>
        <row r="32306">
          <cell r="A32306" t="str">
            <v>Senior Data Engineer</v>
          </cell>
          <cell r="H32306">
            <v>45250.713807870372</v>
          </cell>
        </row>
        <row r="32307">
          <cell r="A32307" t="str">
            <v>Data Scientist</v>
          </cell>
          <cell r="H32307">
            <v>45082.294953703713</v>
          </cell>
        </row>
        <row r="32308">
          <cell r="A32308" t="str">
            <v>Data Scientist</v>
          </cell>
          <cell r="H32308">
            <v>45271.674224537041</v>
          </cell>
        </row>
        <row r="32309">
          <cell r="A32309" t="str">
            <v>Data Analyst</v>
          </cell>
          <cell r="H32309">
            <v>45222.625011574077</v>
          </cell>
        </row>
        <row r="32310">
          <cell r="A32310" t="str">
            <v>Data Scientist</v>
          </cell>
          <cell r="H32310">
            <v>44972.546018518522</v>
          </cell>
        </row>
        <row r="32311">
          <cell r="A32311" t="str">
            <v>Senior Data Scientist</v>
          </cell>
          <cell r="H32311">
            <v>45096.793321759258</v>
          </cell>
        </row>
        <row r="32312">
          <cell r="A32312" t="str">
            <v>Senior Data Scientist</v>
          </cell>
          <cell r="H32312">
            <v>45092.388611111113</v>
          </cell>
        </row>
        <row r="32313">
          <cell r="A32313" t="str">
            <v>Data Engineer</v>
          </cell>
          <cell r="H32313">
            <v>44971.107395833344</v>
          </cell>
        </row>
        <row r="32314">
          <cell r="A32314" t="str">
            <v>Data Scientist</v>
          </cell>
          <cell r="H32314">
            <v>45129.30609953704</v>
          </cell>
        </row>
        <row r="32315">
          <cell r="A32315" t="str">
            <v>Senior Data Scientist</v>
          </cell>
          <cell r="H32315">
            <v>45288.349293981482</v>
          </cell>
        </row>
        <row r="32316">
          <cell r="A32316" t="str">
            <v>Senior Data Scientist</v>
          </cell>
          <cell r="H32316">
            <v>44929.897314814807</v>
          </cell>
        </row>
        <row r="32317">
          <cell r="A32317" t="str">
            <v>Senior Data Analyst</v>
          </cell>
          <cell r="H32317">
            <v>45265.070057870369</v>
          </cell>
        </row>
        <row r="32318">
          <cell r="A32318" t="str">
            <v>Senior Data Analyst</v>
          </cell>
          <cell r="H32318">
            <v>45135.750162037039</v>
          </cell>
        </row>
        <row r="32319">
          <cell r="A32319" t="str">
            <v>Senior Data Scientist</v>
          </cell>
          <cell r="H32319">
            <v>45127.710960648154</v>
          </cell>
        </row>
        <row r="32320">
          <cell r="A32320" t="str">
            <v>Data Analyst</v>
          </cell>
          <cell r="H32320">
            <v>44992.294247685182</v>
          </cell>
        </row>
        <row r="32321">
          <cell r="A32321" t="str">
            <v>Senior Data Scientist</v>
          </cell>
          <cell r="H32321">
            <v>44946.4766087963</v>
          </cell>
        </row>
        <row r="32322">
          <cell r="A32322" t="str">
            <v>Data Analyst</v>
          </cell>
          <cell r="H32322">
            <v>45281.583298611113</v>
          </cell>
        </row>
        <row r="32323">
          <cell r="A32323" t="str">
            <v>Data Analyst</v>
          </cell>
          <cell r="H32323">
            <v>45182.583344907413</v>
          </cell>
        </row>
        <row r="32324">
          <cell r="A32324" t="str">
            <v>Data Analyst</v>
          </cell>
          <cell r="H32324">
            <v>45089.625011574077</v>
          </cell>
        </row>
        <row r="32325">
          <cell r="A32325" t="str">
            <v>Senior Data Scientist</v>
          </cell>
          <cell r="H32325">
            <v>45232.295231481483</v>
          </cell>
        </row>
        <row r="32326">
          <cell r="A32326" t="str">
            <v>Data Engineer</v>
          </cell>
          <cell r="H32326">
            <v>44980.309328703697</v>
          </cell>
        </row>
        <row r="32327">
          <cell r="A32327" t="str">
            <v>Data Engineer</v>
          </cell>
          <cell r="H32327">
            <v>44973.918182870373</v>
          </cell>
        </row>
        <row r="32328">
          <cell r="A32328" t="str">
            <v>Data Scientist</v>
          </cell>
          <cell r="H32328">
            <v>45048.41915509259</v>
          </cell>
        </row>
        <row r="32329">
          <cell r="A32329" t="str">
            <v>Senior Data Analyst</v>
          </cell>
          <cell r="H32329">
            <v>45124.347893518519</v>
          </cell>
        </row>
        <row r="32330">
          <cell r="A32330" t="str">
            <v>Data Scientist</v>
          </cell>
          <cell r="H32330">
            <v>45058.795555555553</v>
          </cell>
        </row>
        <row r="32331">
          <cell r="A32331" t="str">
            <v>Data Scientist</v>
          </cell>
          <cell r="H32331">
            <v>45257.876539351862</v>
          </cell>
        </row>
        <row r="32332">
          <cell r="A32332" t="str">
            <v>Senior Data Analyst</v>
          </cell>
          <cell r="H32332">
            <v>45113.751354166663</v>
          </cell>
        </row>
        <row r="32333">
          <cell r="A32333" t="str">
            <v>Data Analyst</v>
          </cell>
          <cell r="H32333">
            <v>45140.792893518519</v>
          </cell>
        </row>
        <row r="32334">
          <cell r="A32334" t="str">
            <v>Business Analyst</v>
          </cell>
          <cell r="H32334">
            <v>45270.509756944448</v>
          </cell>
        </row>
        <row r="32335">
          <cell r="A32335" t="str">
            <v>Data Scientist</v>
          </cell>
          <cell r="H32335">
            <v>45287.750138888892</v>
          </cell>
        </row>
        <row r="32336">
          <cell r="A32336" t="str">
            <v>Data Analyst</v>
          </cell>
          <cell r="H32336">
            <v>45218.666909722233</v>
          </cell>
        </row>
        <row r="32337">
          <cell r="A32337" t="str">
            <v>Data Engineer</v>
          </cell>
          <cell r="H32337">
            <v>45219.701747685183</v>
          </cell>
        </row>
        <row r="32338">
          <cell r="A32338" t="str">
            <v>Data Analyst</v>
          </cell>
          <cell r="H32338">
            <v>45146.45957175926</v>
          </cell>
        </row>
        <row r="32339">
          <cell r="A32339" t="str">
            <v>Data Engineer</v>
          </cell>
          <cell r="H32339">
            <v>45283.298344907409</v>
          </cell>
        </row>
        <row r="32340">
          <cell r="A32340" t="str">
            <v>Data Scientist</v>
          </cell>
          <cell r="H32340">
            <v>45230.710590277777</v>
          </cell>
        </row>
        <row r="32341">
          <cell r="A32341" t="str">
            <v>Data Analyst</v>
          </cell>
          <cell r="H32341">
            <v>44958.750891203701</v>
          </cell>
        </row>
        <row r="32342">
          <cell r="A32342" t="str">
            <v>Data Scientist</v>
          </cell>
          <cell r="H32342">
            <v>45090.189340277779</v>
          </cell>
        </row>
        <row r="32343">
          <cell r="A32343" t="str">
            <v>Data Scientist</v>
          </cell>
          <cell r="H32343">
            <v>45019.290879629632</v>
          </cell>
        </row>
        <row r="32344">
          <cell r="A32344" t="str">
            <v>Data Analyst</v>
          </cell>
          <cell r="H32344">
            <v>45219.106550925928</v>
          </cell>
        </row>
        <row r="32345">
          <cell r="A32345" t="str">
            <v>Data Analyst</v>
          </cell>
          <cell r="H32345">
            <v>45100.428726851853</v>
          </cell>
        </row>
        <row r="32346">
          <cell r="A32346" t="str">
            <v>Data Analyst</v>
          </cell>
          <cell r="H32346">
            <v>45278.708287037043</v>
          </cell>
        </row>
        <row r="32347">
          <cell r="A32347" t="str">
            <v>Data Analyst</v>
          </cell>
          <cell r="H32347">
            <v>45124.542002314818</v>
          </cell>
        </row>
        <row r="32348">
          <cell r="A32348" t="str">
            <v>Data Analyst</v>
          </cell>
          <cell r="H32348">
            <v>45138.376770833333</v>
          </cell>
        </row>
        <row r="32349">
          <cell r="A32349" t="str">
            <v>Data Analyst</v>
          </cell>
          <cell r="H32349">
            <v>45086.292245370372</v>
          </cell>
        </row>
        <row r="32350">
          <cell r="A32350" t="str">
            <v>Senior Data Analyst</v>
          </cell>
          <cell r="H32350">
            <v>45135.500196759262</v>
          </cell>
        </row>
        <row r="32351">
          <cell r="A32351" t="str">
            <v>Data Scientist</v>
          </cell>
          <cell r="H32351">
            <v>44929.125347222223</v>
          </cell>
        </row>
        <row r="32352">
          <cell r="A32352" t="str">
            <v>Data Engineer</v>
          </cell>
          <cell r="H32352">
            <v>45089.012407407397</v>
          </cell>
        </row>
        <row r="32353">
          <cell r="A32353" t="str">
            <v>Senior Data Scientist</v>
          </cell>
          <cell r="H32353">
            <v>45273.121851851851</v>
          </cell>
        </row>
        <row r="32354">
          <cell r="A32354" t="str">
            <v>Data Analyst</v>
          </cell>
          <cell r="H32354">
            <v>45098.494849537034</v>
          </cell>
        </row>
        <row r="32355">
          <cell r="A32355" t="str">
            <v>Data Engineer</v>
          </cell>
          <cell r="H32355">
            <v>45086.58792824074</v>
          </cell>
        </row>
        <row r="32356">
          <cell r="A32356" t="str">
            <v>Data Analyst</v>
          </cell>
          <cell r="H32356">
            <v>45000.626759259263</v>
          </cell>
        </row>
        <row r="32357">
          <cell r="A32357" t="str">
            <v>Data Analyst</v>
          </cell>
          <cell r="H32357">
            <v>45258.834791666668</v>
          </cell>
        </row>
        <row r="32358">
          <cell r="A32358" t="str">
            <v>Software Engineer</v>
          </cell>
          <cell r="H32358">
            <v>45021.343668981477</v>
          </cell>
        </row>
        <row r="32359">
          <cell r="A32359" t="str">
            <v>Data Analyst</v>
          </cell>
          <cell r="H32359">
            <v>45105.809791666667</v>
          </cell>
        </row>
        <row r="32360">
          <cell r="A32360" t="str">
            <v>Data Scientist</v>
          </cell>
          <cell r="H32360">
            <v>45200.253240740742</v>
          </cell>
        </row>
        <row r="32361">
          <cell r="A32361" t="str">
            <v>Data Analyst</v>
          </cell>
          <cell r="H32361">
            <v>44997.41846064815</v>
          </cell>
        </row>
        <row r="32362">
          <cell r="A32362" t="str">
            <v>Data Scientist</v>
          </cell>
          <cell r="H32362">
            <v>45188.542453703703</v>
          </cell>
        </row>
        <row r="32363">
          <cell r="A32363" t="str">
            <v>Data Analyst</v>
          </cell>
          <cell r="H32363">
            <v>45077.375138888892</v>
          </cell>
        </row>
        <row r="32364">
          <cell r="A32364" t="str">
            <v>Data Scientist</v>
          </cell>
          <cell r="H32364">
            <v>45252.087916666656</v>
          </cell>
        </row>
        <row r="32365">
          <cell r="A32365" t="str">
            <v>Data Analyst</v>
          </cell>
          <cell r="H32365">
            <v>44945.596192129633</v>
          </cell>
        </row>
        <row r="32366">
          <cell r="A32366" t="str">
            <v>Business Analyst</v>
          </cell>
          <cell r="H32366">
            <v>45131.398090277777</v>
          </cell>
        </row>
        <row r="32367">
          <cell r="A32367" t="str">
            <v>Data Analyst</v>
          </cell>
          <cell r="H32367">
            <v>45234.291759259257</v>
          </cell>
        </row>
        <row r="32368">
          <cell r="A32368" t="str">
            <v>Data Scientist</v>
          </cell>
          <cell r="H32368">
            <v>45273.919583333343</v>
          </cell>
        </row>
        <row r="32369">
          <cell r="A32369" t="str">
            <v>Data Scientist</v>
          </cell>
          <cell r="H32369">
            <v>45166.794548611113</v>
          </cell>
        </row>
        <row r="32370">
          <cell r="A32370" t="str">
            <v>Data Analyst</v>
          </cell>
          <cell r="H32370">
            <v>44932.792604166672</v>
          </cell>
        </row>
        <row r="32371">
          <cell r="A32371" t="str">
            <v>Data Scientist</v>
          </cell>
          <cell r="H32371">
            <v>45287.334837962961</v>
          </cell>
        </row>
        <row r="32372">
          <cell r="A32372" t="str">
            <v>Data Scientist</v>
          </cell>
          <cell r="H32372">
            <v>45118.667743055557</v>
          </cell>
        </row>
        <row r="32373">
          <cell r="A32373" t="str">
            <v>Data Scientist</v>
          </cell>
          <cell r="H32373">
            <v>45238.16846064815</v>
          </cell>
        </row>
        <row r="32374">
          <cell r="A32374" t="str">
            <v>Data Scientist</v>
          </cell>
          <cell r="H32374">
            <v>45082.836064814823</v>
          </cell>
        </row>
        <row r="32375">
          <cell r="A32375" t="str">
            <v>Data Analyst</v>
          </cell>
          <cell r="H32375">
            <v>45086.875497685192</v>
          </cell>
        </row>
        <row r="32376">
          <cell r="A32376" t="str">
            <v>Data Analyst</v>
          </cell>
          <cell r="H32376">
            <v>45106.291759259257</v>
          </cell>
        </row>
        <row r="32377">
          <cell r="A32377" t="str">
            <v>Data Engineer</v>
          </cell>
          <cell r="H32377">
            <v>45057.683854166673</v>
          </cell>
        </row>
        <row r="32378">
          <cell r="A32378" t="str">
            <v>Business Analyst</v>
          </cell>
          <cell r="H32378">
            <v>45151.709374999999</v>
          </cell>
        </row>
        <row r="32379">
          <cell r="A32379" t="str">
            <v>Senior Data Analyst</v>
          </cell>
          <cell r="H32379">
            <v>45230.834537037037</v>
          </cell>
        </row>
        <row r="32380">
          <cell r="A32380" t="str">
            <v>Senior Data Analyst</v>
          </cell>
          <cell r="H32380">
            <v>45165.442557870367</v>
          </cell>
        </row>
        <row r="32381">
          <cell r="A32381" t="str">
            <v>Data Analyst</v>
          </cell>
          <cell r="H32381">
            <v>45009.292974537027</v>
          </cell>
        </row>
        <row r="32382">
          <cell r="A32382" t="str">
            <v>Senior Data Scientist</v>
          </cell>
          <cell r="H32382">
            <v>45253.711493055547</v>
          </cell>
        </row>
        <row r="32383">
          <cell r="A32383" t="str">
            <v>Data Scientist</v>
          </cell>
          <cell r="H32383">
            <v>45108.045868055553</v>
          </cell>
        </row>
        <row r="32384">
          <cell r="A32384" t="str">
            <v>Data Analyst</v>
          </cell>
          <cell r="H32384">
            <v>45098.375902777778</v>
          </cell>
        </row>
        <row r="32385">
          <cell r="A32385" t="str">
            <v>Data Analyst</v>
          </cell>
          <cell r="H32385">
            <v>45145.542800925927</v>
          </cell>
        </row>
        <row r="32386">
          <cell r="A32386" t="str">
            <v>Data Analyst</v>
          </cell>
          <cell r="H32386">
            <v>45070.541678240741</v>
          </cell>
        </row>
        <row r="32387">
          <cell r="A32387" t="str">
            <v>Data Scientist</v>
          </cell>
          <cell r="H32387">
            <v>45018.960127314807</v>
          </cell>
        </row>
        <row r="32388">
          <cell r="A32388" t="str">
            <v>Data Analyst</v>
          </cell>
          <cell r="H32388">
            <v>45202.58353009259</v>
          </cell>
        </row>
        <row r="32389">
          <cell r="A32389" t="str">
            <v>Data Analyst</v>
          </cell>
          <cell r="H32389">
            <v>45118.334074074082</v>
          </cell>
        </row>
        <row r="32390">
          <cell r="A32390" t="str">
            <v>Data Analyst</v>
          </cell>
          <cell r="H32390">
            <v>45170.804594907408</v>
          </cell>
        </row>
        <row r="32391">
          <cell r="A32391" t="str">
            <v>Data Scientist</v>
          </cell>
          <cell r="H32391">
            <v>45076.877222222232</v>
          </cell>
        </row>
        <row r="32392">
          <cell r="A32392" t="str">
            <v>Data Analyst</v>
          </cell>
          <cell r="H32392">
            <v>45033.626469907409</v>
          </cell>
        </row>
        <row r="32393">
          <cell r="A32393" t="str">
            <v>Data Analyst</v>
          </cell>
          <cell r="H32393">
            <v>45083.41783564815</v>
          </cell>
        </row>
        <row r="32394">
          <cell r="A32394" t="str">
            <v>Data Analyst</v>
          </cell>
          <cell r="H32394">
            <v>44984.833402777767</v>
          </cell>
        </row>
        <row r="32395">
          <cell r="A32395" t="str">
            <v>Data Scientist</v>
          </cell>
          <cell r="H32395">
            <v>45063.835868055547</v>
          </cell>
        </row>
        <row r="32396">
          <cell r="A32396" t="str">
            <v>Senior Data Scientist</v>
          </cell>
          <cell r="H32396">
            <v>45052.795266203713</v>
          </cell>
        </row>
        <row r="32397">
          <cell r="A32397" t="str">
            <v>Senior Data Analyst</v>
          </cell>
          <cell r="H32397">
            <v>44961.458726851852</v>
          </cell>
        </row>
        <row r="32398">
          <cell r="A32398" t="str">
            <v>Data Analyst</v>
          </cell>
          <cell r="H32398">
            <v>45056.833518518521</v>
          </cell>
        </row>
        <row r="32399">
          <cell r="A32399" t="str">
            <v>Data Analyst</v>
          </cell>
          <cell r="H32399">
            <v>44943.959803240738</v>
          </cell>
        </row>
        <row r="32400">
          <cell r="A32400" t="str">
            <v>Data Analyst</v>
          </cell>
          <cell r="H32400">
            <v>45000.416828703703</v>
          </cell>
        </row>
        <row r="32401">
          <cell r="A32401" t="str">
            <v>Data Analyst</v>
          </cell>
          <cell r="H32401">
            <v>44972.625208333331</v>
          </cell>
        </row>
        <row r="32402">
          <cell r="A32402" t="str">
            <v>Data Scientist</v>
          </cell>
          <cell r="H32402">
            <v>45000.335821759261</v>
          </cell>
        </row>
        <row r="32403">
          <cell r="A32403" t="str">
            <v>Data Analyst</v>
          </cell>
          <cell r="H32403">
            <v>45056.333969907413</v>
          </cell>
        </row>
        <row r="32404">
          <cell r="A32404" t="str">
            <v>Senior Data Scientist</v>
          </cell>
          <cell r="H32404">
            <v>44977.503171296303</v>
          </cell>
        </row>
        <row r="32405">
          <cell r="A32405" t="str">
            <v>Business Analyst</v>
          </cell>
          <cell r="H32405">
            <v>45230.623483796298</v>
          </cell>
        </row>
        <row r="32406">
          <cell r="A32406" t="str">
            <v>Senior Data Scientist</v>
          </cell>
          <cell r="H32406">
            <v>45153.334953703707</v>
          </cell>
        </row>
        <row r="32407">
          <cell r="A32407" t="str">
            <v>Data Scientist</v>
          </cell>
          <cell r="H32407">
            <v>45115.983888888892</v>
          </cell>
        </row>
        <row r="32408">
          <cell r="A32408" t="str">
            <v>Senior Data Analyst</v>
          </cell>
          <cell r="H32408">
            <v>44936.810949074083</v>
          </cell>
        </row>
        <row r="32409">
          <cell r="A32409" t="str">
            <v>Data Analyst</v>
          </cell>
          <cell r="H32409">
            <v>45264.292164351849</v>
          </cell>
        </row>
        <row r="32410">
          <cell r="A32410" t="str">
            <v>Data Scientist</v>
          </cell>
          <cell r="H32410">
            <v>44967.877488425933</v>
          </cell>
        </row>
        <row r="32411">
          <cell r="A32411" t="str">
            <v>Senior Data Analyst</v>
          </cell>
          <cell r="H32411">
            <v>45147.959004629629</v>
          </cell>
        </row>
        <row r="32412">
          <cell r="A32412" t="str">
            <v>Data Analyst</v>
          </cell>
          <cell r="H32412">
            <v>44999.870462962957</v>
          </cell>
        </row>
        <row r="32413">
          <cell r="A32413" t="str">
            <v>Data Analyst</v>
          </cell>
          <cell r="H32413">
            <v>45002.708819444437</v>
          </cell>
        </row>
        <row r="32414">
          <cell r="A32414" t="str">
            <v>Senior Data Analyst</v>
          </cell>
          <cell r="H32414">
            <v>45016.584780092591</v>
          </cell>
        </row>
        <row r="32415">
          <cell r="A32415" t="str">
            <v>Business Analyst</v>
          </cell>
          <cell r="H32415">
            <v>44938.751967592587</v>
          </cell>
        </row>
        <row r="32416">
          <cell r="A32416" t="str">
            <v>Data Engineer</v>
          </cell>
          <cell r="H32416">
            <v>44931.29210648148</v>
          </cell>
        </row>
        <row r="32417">
          <cell r="A32417" t="str">
            <v>Data Analyst</v>
          </cell>
          <cell r="H32417">
            <v>45225.834282407413</v>
          </cell>
        </row>
        <row r="32418">
          <cell r="A32418" t="str">
            <v>Data Analyst</v>
          </cell>
          <cell r="H32418">
            <v>45267.668194444443</v>
          </cell>
        </row>
        <row r="32419">
          <cell r="A32419" t="str">
            <v>Data Analyst</v>
          </cell>
          <cell r="H32419">
            <v>45211.833935185183</v>
          </cell>
        </row>
        <row r="32420">
          <cell r="A32420" t="str">
            <v>Data Engineer</v>
          </cell>
          <cell r="H32420">
            <v>45040.381840277783</v>
          </cell>
        </row>
        <row r="32421">
          <cell r="A32421" t="str">
            <v>Data Analyst</v>
          </cell>
          <cell r="H32421">
            <v>45238.390555555547</v>
          </cell>
        </row>
        <row r="32422">
          <cell r="A32422" t="str">
            <v>Business Analyst</v>
          </cell>
          <cell r="H32422">
            <v>45095.834097222221</v>
          </cell>
        </row>
        <row r="32423">
          <cell r="A32423" t="str">
            <v>Senior Data Analyst</v>
          </cell>
          <cell r="H32423">
            <v>45109.666863425933</v>
          </cell>
        </row>
        <row r="32424">
          <cell r="A32424" t="str">
            <v>Business Analyst</v>
          </cell>
          <cell r="H32424">
            <v>45258.626539351862</v>
          </cell>
        </row>
        <row r="32425">
          <cell r="A32425" t="str">
            <v>Data Analyst</v>
          </cell>
          <cell r="H32425">
            <v>45146.917604166672</v>
          </cell>
        </row>
        <row r="32426">
          <cell r="A32426" t="str">
            <v>Data Analyst</v>
          </cell>
          <cell r="H32426">
            <v>45158.2503125</v>
          </cell>
        </row>
        <row r="32427">
          <cell r="A32427" t="str">
            <v>Data Analyst</v>
          </cell>
          <cell r="H32427">
            <v>44952.041770833333</v>
          </cell>
        </row>
        <row r="32428">
          <cell r="A32428" t="str">
            <v>Data Scientist</v>
          </cell>
          <cell r="H32428">
            <v>44946.738506944443</v>
          </cell>
        </row>
        <row r="32429">
          <cell r="A32429" t="str">
            <v>Data Scientist</v>
          </cell>
          <cell r="H32429">
            <v>44964.460925925923</v>
          </cell>
        </row>
        <row r="32430">
          <cell r="A32430" t="str">
            <v>Data Scientist</v>
          </cell>
          <cell r="H32430">
            <v>45016.587384259263</v>
          </cell>
        </row>
        <row r="32431">
          <cell r="A32431" t="str">
            <v>Data Scientist</v>
          </cell>
          <cell r="H32431">
            <v>45169.547696759262</v>
          </cell>
        </row>
        <row r="32432">
          <cell r="A32432" t="str">
            <v>Data Analyst</v>
          </cell>
          <cell r="H32432">
            <v>45103.418275462973</v>
          </cell>
        </row>
        <row r="32433">
          <cell r="A32433" t="str">
            <v>Data Scientist</v>
          </cell>
          <cell r="H32433">
            <v>45237.007592592592</v>
          </cell>
        </row>
        <row r="32434">
          <cell r="A32434" t="str">
            <v>Data Scientist</v>
          </cell>
          <cell r="H32434">
            <v>44992.85297453704</v>
          </cell>
        </row>
        <row r="32435">
          <cell r="A32435" t="str">
            <v>Data Scientist</v>
          </cell>
          <cell r="H32435">
            <v>45027.995173611111</v>
          </cell>
        </row>
        <row r="32436">
          <cell r="A32436" t="str">
            <v>Machine Learning Engineer</v>
          </cell>
          <cell r="H32436">
            <v>45130.585243055553</v>
          </cell>
        </row>
        <row r="32437">
          <cell r="A32437" t="str">
            <v>Data Scientist</v>
          </cell>
          <cell r="H32437">
            <v>45235.958310185182</v>
          </cell>
        </row>
        <row r="32438">
          <cell r="A32438" t="str">
            <v>Data Scientist</v>
          </cell>
          <cell r="H32438">
            <v>44984.543576388889</v>
          </cell>
        </row>
        <row r="32439">
          <cell r="A32439" t="str">
            <v>Data Analyst</v>
          </cell>
          <cell r="H32439">
            <v>45057.668252314812</v>
          </cell>
        </row>
        <row r="32440">
          <cell r="A32440" t="str">
            <v>Data Engineer</v>
          </cell>
          <cell r="H32440">
            <v>44953.835289351853</v>
          </cell>
        </row>
        <row r="32441">
          <cell r="A32441" t="str">
            <v>Data Analyst</v>
          </cell>
          <cell r="H32441">
            <v>45037.626597222217</v>
          </cell>
        </row>
        <row r="32442">
          <cell r="A32442" t="str">
            <v>Senior Data Scientist</v>
          </cell>
          <cell r="H32442">
            <v>45037.339872685188</v>
          </cell>
        </row>
        <row r="32443">
          <cell r="A32443" t="str">
            <v>Machine Learning Engineer</v>
          </cell>
          <cell r="H32443">
            <v>45050.201412037037</v>
          </cell>
        </row>
        <row r="32444">
          <cell r="A32444" t="str">
            <v>Data Analyst</v>
          </cell>
          <cell r="H32444">
            <v>45085.708425925928</v>
          </cell>
        </row>
        <row r="32445">
          <cell r="A32445" t="str">
            <v>Software Engineer</v>
          </cell>
          <cell r="H32445">
            <v>45187.126458333332</v>
          </cell>
        </row>
        <row r="32446">
          <cell r="A32446" t="str">
            <v>Data Analyst</v>
          </cell>
          <cell r="H32446">
            <v>45230.000208333331</v>
          </cell>
        </row>
        <row r="32447">
          <cell r="A32447" t="str">
            <v>Data Analyst</v>
          </cell>
          <cell r="H32447">
            <v>44960.416747685187</v>
          </cell>
        </row>
        <row r="32448">
          <cell r="A32448" t="str">
            <v>Data Analyst</v>
          </cell>
          <cell r="H32448">
            <v>44984.833321759259</v>
          </cell>
        </row>
        <row r="32449">
          <cell r="A32449" t="str">
            <v>Senior Data Engineer</v>
          </cell>
          <cell r="H32449">
            <v>45264.852442129632</v>
          </cell>
        </row>
        <row r="32450">
          <cell r="A32450" t="str">
            <v>Senior Data Scientist</v>
          </cell>
          <cell r="H32450">
            <v>45084.709594907406</v>
          </cell>
        </row>
        <row r="32451">
          <cell r="A32451" t="str">
            <v>Data Analyst</v>
          </cell>
          <cell r="H32451">
            <v>44963.666701388887</v>
          </cell>
        </row>
        <row r="32452">
          <cell r="A32452" t="str">
            <v>Data Analyst</v>
          </cell>
          <cell r="H32452">
            <v>44995.918229166673</v>
          </cell>
        </row>
        <row r="32453">
          <cell r="A32453" t="str">
            <v>Data Analyst</v>
          </cell>
          <cell r="H32453">
            <v>44985.585798611108</v>
          </cell>
        </row>
        <row r="32454">
          <cell r="A32454" t="str">
            <v>Data Scientist</v>
          </cell>
          <cell r="H32454">
            <v>44929.12767361111</v>
          </cell>
        </row>
        <row r="32455">
          <cell r="A32455" t="str">
            <v>Data Analyst</v>
          </cell>
          <cell r="H32455">
            <v>45146.375277777777</v>
          </cell>
        </row>
        <row r="32456">
          <cell r="A32456" t="str">
            <v>Senior Data Scientist</v>
          </cell>
          <cell r="H32456">
            <v>45275.918541666673</v>
          </cell>
        </row>
        <row r="32457">
          <cell r="A32457" t="str">
            <v>Software Engineer</v>
          </cell>
          <cell r="H32457">
            <v>45188.607997685183</v>
          </cell>
        </row>
        <row r="32458">
          <cell r="A32458" t="str">
            <v>Data Analyst</v>
          </cell>
          <cell r="H32458">
            <v>45211.750069444453</v>
          </cell>
        </row>
        <row r="32459">
          <cell r="A32459" t="str">
            <v>Data Scientist</v>
          </cell>
          <cell r="H32459">
            <v>45063.543321759258</v>
          </cell>
        </row>
        <row r="32460">
          <cell r="A32460" t="str">
            <v>Data Analyst</v>
          </cell>
          <cell r="H32460">
            <v>45200.625532407408</v>
          </cell>
        </row>
        <row r="32461">
          <cell r="A32461" t="str">
            <v>Data Analyst</v>
          </cell>
          <cell r="H32461">
            <v>44994.375208333331</v>
          </cell>
        </row>
        <row r="32462">
          <cell r="A32462" t="str">
            <v>Data Analyst</v>
          </cell>
          <cell r="H32462">
            <v>44933.749976851846</v>
          </cell>
        </row>
        <row r="32463">
          <cell r="A32463" t="str">
            <v>Data Scientist</v>
          </cell>
          <cell r="H32463">
            <v>45100.30574074074</v>
          </cell>
        </row>
        <row r="32464">
          <cell r="A32464" t="str">
            <v>Data Scientist</v>
          </cell>
          <cell r="H32464">
            <v>45170.808356481481</v>
          </cell>
        </row>
        <row r="32465">
          <cell r="A32465" t="str">
            <v>Data Analyst</v>
          </cell>
          <cell r="H32465">
            <v>44942.42931712963</v>
          </cell>
        </row>
        <row r="32466">
          <cell r="A32466" t="str">
            <v>Data Scientist</v>
          </cell>
          <cell r="H32466">
            <v>45043.502372685187</v>
          </cell>
        </row>
        <row r="32467">
          <cell r="A32467" t="str">
            <v>Data Analyst</v>
          </cell>
          <cell r="H32467">
            <v>45146.666875000003</v>
          </cell>
        </row>
        <row r="32468">
          <cell r="A32468" t="str">
            <v>Data Scientist</v>
          </cell>
          <cell r="H32468">
            <v>45070.752025462964</v>
          </cell>
        </row>
        <row r="32469">
          <cell r="A32469" t="str">
            <v>Data Analyst</v>
          </cell>
          <cell r="H32469">
            <v>45008.709907407407</v>
          </cell>
        </row>
        <row r="32470">
          <cell r="A32470" t="str">
            <v>Data Analyst</v>
          </cell>
          <cell r="H32470">
            <v>45120.000625000001</v>
          </cell>
        </row>
        <row r="32471">
          <cell r="A32471" t="str">
            <v>Data Analyst</v>
          </cell>
          <cell r="H32471">
            <v>45184.667800925927</v>
          </cell>
        </row>
        <row r="32472">
          <cell r="A32472" t="str">
            <v>Business Analyst</v>
          </cell>
          <cell r="H32472">
            <v>45114.780266203707</v>
          </cell>
        </row>
        <row r="32473">
          <cell r="A32473" t="str">
            <v>Data Scientist</v>
          </cell>
          <cell r="H32473">
            <v>45044.544166666667</v>
          </cell>
        </row>
        <row r="32474">
          <cell r="A32474" t="str">
            <v>Data Analyst</v>
          </cell>
          <cell r="H32474">
            <v>44991.336817129632</v>
          </cell>
        </row>
        <row r="32475">
          <cell r="A32475" t="str">
            <v>Data Engineer</v>
          </cell>
          <cell r="H32475">
            <v>45192.724618055552</v>
          </cell>
        </row>
        <row r="32476">
          <cell r="A32476" t="str">
            <v>Data Engineer</v>
          </cell>
          <cell r="H32476">
            <v>45089.816261574073</v>
          </cell>
        </row>
        <row r="32477">
          <cell r="A32477" t="str">
            <v>Data Analyst</v>
          </cell>
          <cell r="H32477">
            <v>45152.835266203707</v>
          </cell>
        </row>
        <row r="32478">
          <cell r="A32478" t="str">
            <v>Data Analyst</v>
          </cell>
          <cell r="H32478">
            <v>45277.791759259257</v>
          </cell>
        </row>
        <row r="32479">
          <cell r="A32479" t="str">
            <v>Data Analyst</v>
          </cell>
          <cell r="H32479">
            <v>44948.918171296304</v>
          </cell>
        </row>
        <row r="32480">
          <cell r="A32480" t="str">
            <v>Data Scientist</v>
          </cell>
          <cell r="H32480">
            <v>45182.376805555563</v>
          </cell>
        </row>
        <row r="32481">
          <cell r="A32481" t="str">
            <v>Data Analyst</v>
          </cell>
          <cell r="H32481">
            <v>45000.376585648148</v>
          </cell>
        </row>
        <row r="32482">
          <cell r="A32482" t="str">
            <v>Senior Data Scientist</v>
          </cell>
          <cell r="H32482">
            <v>44977.998240740737</v>
          </cell>
        </row>
        <row r="32483">
          <cell r="A32483" t="str">
            <v>Data Analyst</v>
          </cell>
          <cell r="H32483">
            <v>44989.144537037027</v>
          </cell>
        </row>
        <row r="32484">
          <cell r="A32484" t="str">
            <v>Senior Data Analyst</v>
          </cell>
          <cell r="H32484">
            <v>45041.250613425917</v>
          </cell>
        </row>
        <row r="32485">
          <cell r="A32485" t="str">
            <v>Data Analyst</v>
          </cell>
          <cell r="H32485">
            <v>45250.709594907406</v>
          </cell>
        </row>
        <row r="32486">
          <cell r="A32486" t="str">
            <v>Data Scientist</v>
          </cell>
          <cell r="H32486">
            <v>45033.377662037034</v>
          </cell>
        </row>
        <row r="32487">
          <cell r="A32487" t="str">
            <v>Business Analyst</v>
          </cell>
          <cell r="H32487">
            <v>45272.574583333328</v>
          </cell>
        </row>
        <row r="32488">
          <cell r="A32488" t="str">
            <v>Data Scientist</v>
          </cell>
          <cell r="H32488">
            <v>45239.377002314817</v>
          </cell>
        </row>
        <row r="32489">
          <cell r="A32489" t="str">
            <v>Data Analyst</v>
          </cell>
          <cell r="H32489">
            <v>45153.750208333331</v>
          </cell>
        </row>
        <row r="32490">
          <cell r="A32490" t="str">
            <v>Data Scientist</v>
          </cell>
          <cell r="H32490">
            <v>45058.460578703707</v>
          </cell>
        </row>
        <row r="32491">
          <cell r="A32491" t="str">
            <v>Data Analyst</v>
          </cell>
          <cell r="H32491">
            <v>44949.001643518517</v>
          </cell>
        </row>
        <row r="32492">
          <cell r="A32492" t="str">
            <v>Data Analyst</v>
          </cell>
          <cell r="H32492">
            <v>45099.746689814812</v>
          </cell>
        </row>
        <row r="32493">
          <cell r="A32493" t="str">
            <v>Senior Data Analyst</v>
          </cell>
          <cell r="H32493">
            <v>45117.607465277782</v>
          </cell>
        </row>
        <row r="32494">
          <cell r="A32494" t="str">
            <v>Data Scientist</v>
          </cell>
          <cell r="H32494">
            <v>45105.710625</v>
          </cell>
        </row>
        <row r="32495">
          <cell r="A32495" t="str">
            <v>Data Analyst</v>
          </cell>
          <cell r="H32495">
            <v>45241.376076388893</v>
          </cell>
        </row>
        <row r="32496">
          <cell r="A32496" t="str">
            <v>Data Analyst</v>
          </cell>
          <cell r="H32496">
            <v>45277.167534722219</v>
          </cell>
        </row>
        <row r="32497">
          <cell r="A32497" t="str">
            <v>Data Analyst</v>
          </cell>
          <cell r="H32497">
            <v>45261.709374999999</v>
          </cell>
        </row>
        <row r="32498">
          <cell r="A32498" t="str">
            <v>Data Analyst</v>
          </cell>
          <cell r="H32498">
            <v>45100.587766203702</v>
          </cell>
        </row>
        <row r="32499">
          <cell r="A32499" t="str">
            <v>Senior Data Analyst</v>
          </cell>
          <cell r="H32499">
            <v>45074.959282407413</v>
          </cell>
        </row>
        <row r="32500">
          <cell r="A32500" t="str">
            <v>Data Scientist</v>
          </cell>
          <cell r="H32500">
            <v>45167.797372685192</v>
          </cell>
        </row>
        <row r="32501">
          <cell r="A32501" t="str">
            <v>Data Analyst</v>
          </cell>
          <cell r="H32501">
            <v>45050.750844907408</v>
          </cell>
        </row>
        <row r="32502">
          <cell r="A32502" t="str">
            <v>Data Analyst</v>
          </cell>
          <cell r="H32502">
            <v>45275.95921296296</v>
          </cell>
        </row>
        <row r="32503">
          <cell r="A32503" t="str">
            <v>Data Scientist</v>
          </cell>
          <cell r="H32503">
            <v>45232.77925925926</v>
          </cell>
        </row>
        <row r="32504">
          <cell r="A32504" t="str">
            <v>Data Scientist</v>
          </cell>
          <cell r="H32504">
            <v>45119.128993055558</v>
          </cell>
        </row>
        <row r="32505">
          <cell r="A32505" t="str">
            <v>Senior Data Scientist</v>
          </cell>
          <cell r="H32505">
            <v>45043.877650462957</v>
          </cell>
        </row>
        <row r="32506">
          <cell r="A32506" t="str">
            <v>Data Analyst</v>
          </cell>
          <cell r="H32506">
            <v>45135.542592592603</v>
          </cell>
        </row>
        <row r="32507">
          <cell r="A32507" t="str">
            <v>Data Analyst</v>
          </cell>
          <cell r="H32507">
            <v>45147.541898148149</v>
          </cell>
        </row>
        <row r="32508">
          <cell r="A32508" t="str">
            <v>Senior Data Scientist</v>
          </cell>
          <cell r="H32508">
            <v>45159.961736111109</v>
          </cell>
        </row>
        <row r="32509">
          <cell r="A32509" t="str">
            <v>Data Analyst</v>
          </cell>
          <cell r="H32509">
            <v>45090.792696759258</v>
          </cell>
        </row>
        <row r="32510">
          <cell r="A32510" t="str">
            <v>Data Scientist</v>
          </cell>
          <cell r="H32510">
            <v>44935.341793981483</v>
          </cell>
        </row>
        <row r="32511">
          <cell r="A32511" t="str">
            <v>Senior Data Scientist</v>
          </cell>
          <cell r="H32511">
            <v>45035.545578703714</v>
          </cell>
        </row>
        <row r="32512">
          <cell r="A32512" t="str">
            <v>Data Analyst</v>
          </cell>
          <cell r="H32512">
            <v>44950.958958333344</v>
          </cell>
        </row>
        <row r="32513">
          <cell r="A32513" t="str">
            <v>Machine Learning Engineer</v>
          </cell>
          <cell r="H32513">
            <v>45070.460034722222</v>
          </cell>
        </row>
        <row r="32514">
          <cell r="A32514" t="str">
            <v>Data Analyst</v>
          </cell>
          <cell r="H32514">
            <v>44992.876238425917</v>
          </cell>
        </row>
        <row r="32515">
          <cell r="A32515" t="str">
            <v>Data Analyst</v>
          </cell>
          <cell r="H32515">
            <v>45090.333368055559</v>
          </cell>
        </row>
        <row r="32516">
          <cell r="A32516" t="str">
            <v>Data Analyst</v>
          </cell>
          <cell r="H32516">
            <v>45104.008668981478</v>
          </cell>
        </row>
        <row r="32517">
          <cell r="A32517" t="str">
            <v>Data Analyst</v>
          </cell>
          <cell r="H32517">
            <v>45051.362696759257</v>
          </cell>
        </row>
        <row r="32518">
          <cell r="A32518" t="str">
            <v>Data Engineer</v>
          </cell>
          <cell r="H32518">
            <v>44963.465821759259</v>
          </cell>
        </row>
        <row r="32519">
          <cell r="A32519" t="str">
            <v>Data Analyst</v>
          </cell>
          <cell r="H32519">
            <v>45117.459050925929</v>
          </cell>
        </row>
        <row r="32520">
          <cell r="A32520" t="str">
            <v>Data Analyst</v>
          </cell>
          <cell r="H32520">
            <v>44941.998599537037</v>
          </cell>
        </row>
        <row r="32521">
          <cell r="A32521" t="str">
            <v>Data Analyst</v>
          </cell>
          <cell r="H32521">
            <v>45048.29173611111</v>
          </cell>
        </row>
        <row r="32522">
          <cell r="A32522" t="str">
            <v>Data Analyst</v>
          </cell>
          <cell r="H32522">
            <v>45028.042638888888</v>
          </cell>
        </row>
        <row r="32523">
          <cell r="A32523" t="str">
            <v>Data Analyst</v>
          </cell>
          <cell r="H32523">
            <v>44973.500520833331</v>
          </cell>
        </row>
        <row r="32524">
          <cell r="A32524" t="str">
            <v>Senior Data Analyst</v>
          </cell>
          <cell r="H32524">
            <v>45049.29283564815</v>
          </cell>
        </row>
        <row r="32525">
          <cell r="A32525" t="str">
            <v>Data Analyst</v>
          </cell>
          <cell r="H32525">
            <v>45028.833969907413</v>
          </cell>
        </row>
        <row r="32526">
          <cell r="A32526" t="str">
            <v>Data Analyst</v>
          </cell>
          <cell r="H32526">
            <v>45259.958703703713</v>
          </cell>
        </row>
        <row r="32527">
          <cell r="A32527" t="str">
            <v>Senior Data Scientist</v>
          </cell>
          <cell r="H32527">
            <v>45188.501076388893</v>
          </cell>
        </row>
        <row r="32528">
          <cell r="A32528" t="str">
            <v>Data Scientist</v>
          </cell>
          <cell r="H32528">
            <v>45112.547418981478</v>
          </cell>
        </row>
        <row r="32529">
          <cell r="A32529" t="str">
            <v>Data Analyst</v>
          </cell>
          <cell r="H32529">
            <v>45110.334513888891</v>
          </cell>
        </row>
        <row r="32530">
          <cell r="A32530" t="str">
            <v>Data Analyst</v>
          </cell>
          <cell r="H32530">
            <v>45077.537881944438</v>
          </cell>
        </row>
        <row r="32531">
          <cell r="A32531" t="str">
            <v>Data Engineer</v>
          </cell>
          <cell r="H32531">
            <v>44989.70521990741</v>
          </cell>
        </row>
        <row r="32532">
          <cell r="A32532" t="str">
            <v>Data Engineer</v>
          </cell>
          <cell r="H32532">
            <v>45187.995000000003</v>
          </cell>
        </row>
        <row r="32533">
          <cell r="A32533" t="str">
            <v>Data Scientist</v>
          </cell>
          <cell r="H32533">
            <v>45049.836122685178</v>
          </cell>
        </row>
        <row r="32534">
          <cell r="A32534" t="str">
            <v>Data Analyst</v>
          </cell>
          <cell r="H32534">
            <v>45188.774270833332</v>
          </cell>
        </row>
        <row r="32535">
          <cell r="A32535" t="str">
            <v>Data Scientist</v>
          </cell>
          <cell r="H32535">
            <v>45092.430115740739</v>
          </cell>
        </row>
        <row r="32536">
          <cell r="A32536" t="str">
            <v>Data Analyst</v>
          </cell>
          <cell r="H32536">
            <v>44931.710185185177</v>
          </cell>
        </row>
        <row r="32537">
          <cell r="A32537" t="str">
            <v>Data Analyst</v>
          </cell>
          <cell r="H32537">
            <v>45023.078912037039</v>
          </cell>
        </row>
        <row r="32538">
          <cell r="A32538" t="str">
            <v>Senior Data Scientist</v>
          </cell>
          <cell r="H32538">
            <v>45013.587094907409</v>
          </cell>
        </row>
        <row r="32539">
          <cell r="A32539" t="str">
            <v>Data Analyst</v>
          </cell>
          <cell r="H32539">
            <v>45238.848657407398</v>
          </cell>
        </row>
        <row r="32540">
          <cell r="A32540" t="str">
            <v>Data Analyst</v>
          </cell>
          <cell r="H32540">
            <v>45095.64162037037</v>
          </cell>
        </row>
        <row r="32541">
          <cell r="A32541" t="str">
            <v>Data Scientist</v>
          </cell>
          <cell r="H32541">
            <v>45051.9844212963</v>
          </cell>
        </row>
        <row r="32542">
          <cell r="A32542" t="str">
            <v>Data Engineer</v>
          </cell>
          <cell r="H32542">
            <v>45089.566122685188</v>
          </cell>
        </row>
        <row r="32543">
          <cell r="A32543" t="str">
            <v>Data Analyst</v>
          </cell>
          <cell r="H32543">
            <v>45193.417523148149</v>
          </cell>
        </row>
        <row r="32544">
          <cell r="A32544" t="str">
            <v>Senior Data Scientist</v>
          </cell>
          <cell r="H32544">
            <v>45127.023206018523</v>
          </cell>
        </row>
        <row r="32545">
          <cell r="A32545" t="str">
            <v>Data Scientist</v>
          </cell>
          <cell r="H32545">
            <v>45187.992615740739</v>
          </cell>
        </row>
        <row r="32546">
          <cell r="A32546" t="str">
            <v>Data Analyst</v>
          </cell>
          <cell r="H32546">
            <v>45041.668194444443</v>
          </cell>
        </row>
        <row r="32547">
          <cell r="A32547" t="str">
            <v>Data Analyst</v>
          </cell>
          <cell r="H32547">
            <v>45090.751423611109</v>
          </cell>
        </row>
        <row r="32548">
          <cell r="A32548" t="str">
            <v>Machine Learning Engineer</v>
          </cell>
          <cell r="H32548">
            <v>45103.752500000002</v>
          </cell>
        </row>
        <row r="32549">
          <cell r="A32549" t="str">
            <v>Data Analyst</v>
          </cell>
          <cell r="H32549">
            <v>45033.833321759259</v>
          </cell>
        </row>
        <row r="32550">
          <cell r="A32550" t="str">
            <v>Business Analyst</v>
          </cell>
          <cell r="H32550">
            <v>45287.625138888892</v>
          </cell>
        </row>
        <row r="32551">
          <cell r="A32551" t="str">
            <v>Business Analyst</v>
          </cell>
          <cell r="H32551">
            <v>45217.0003125</v>
          </cell>
        </row>
        <row r="32552">
          <cell r="A32552" t="str">
            <v>Data Analyst</v>
          </cell>
          <cell r="H32552">
            <v>45203.708622685182</v>
          </cell>
        </row>
        <row r="32553">
          <cell r="A32553" t="str">
            <v>Senior Data Analyst</v>
          </cell>
          <cell r="H32553">
            <v>44967.667766203696</v>
          </cell>
        </row>
        <row r="32554">
          <cell r="A32554" t="str">
            <v>Data Analyst</v>
          </cell>
          <cell r="H32554">
            <v>45112.399456018517</v>
          </cell>
        </row>
        <row r="32555">
          <cell r="A32555" t="str">
            <v>Data Analyst</v>
          </cell>
          <cell r="H32555">
            <v>44935.876863425918</v>
          </cell>
        </row>
        <row r="32556">
          <cell r="A32556" t="str">
            <v>Data Analyst</v>
          </cell>
          <cell r="H32556">
            <v>45157.625694444447</v>
          </cell>
        </row>
        <row r="32557">
          <cell r="A32557" t="str">
            <v>Data Analyst</v>
          </cell>
          <cell r="H32557">
            <v>45089.750254629631</v>
          </cell>
        </row>
        <row r="32558">
          <cell r="A32558" t="str">
            <v>Data Engineer</v>
          </cell>
          <cell r="H32558">
            <v>45091.432893518519</v>
          </cell>
        </row>
        <row r="32559">
          <cell r="A32559" t="str">
            <v>Data Analyst</v>
          </cell>
          <cell r="H32559">
            <v>44993.417881944442</v>
          </cell>
        </row>
        <row r="32560">
          <cell r="A32560" t="str">
            <v>Senior Data Analyst</v>
          </cell>
          <cell r="H32560">
            <v>44981.833692129629</v>
          </cell>
        </row>
        <row r="32561">
          <cell r="A32561" t="str">
            <v>Data Analyst</v>
          </cell>
          <cell r="H32561">
            <v>45154.792743055557</v>
          </cell>
        </row>
        <row r="32562">
          <cell r="A32562" t="str">
            <v>Data Engineer</v>
          </cell>
          <cell r="H32562">
            <v>44999.394236111111</v>
          </cell>
        </row>
        <row r="32563">
          <cell r="A32563" t="str">
            <v>Data Analyst</v>
          </cell>
          <cell r="H32563">
            <v>44987.420428240737</v>
          </cell>
        </row>
        <row r="32564">
          <cell r="A32564" t="str">
            <v>Data Scientist</v>
          </cell>
          <cell r="H32564">
            <v>45143.680347222216</v>
          </cell>
        </row>
        <row r="32565">
          <cell r="A32565" t="str">
            <v>Data Analyst</v>
          </cell>
          <cell r="H32565">
            <v>45155.541770833333</v>
          </cell>
        </row>
        <row r="32566">
          <cell r="A32566" t="str">
            <v>Data Analyst</v>
          </cell>
          <cell r="H32566">
            <v>45225.833344907413</v>
          </cell>
        </row>
        <row r="32567">
          <cell r="A32567" t="str">
            <v>Data Scientist</v>
          </cell>
          <cell r="H32567">
            <v>45007.507604166669</v>
          </cell>
        </row>
        <row r="32568">
          <cell r="A32568" t="str">
            <v>Data Engineer</v>
          </cell>
          <cell r="H32568">
            <v>45079.949849537043</v>
          </cell>
        </row>
        <row r="32569">
          <cell r="A32569" t="str">
            <v>Data Analyst</v>
          </cell>
          <cell r="H32569">
            <v>44932.07130787037</v>
          </cell>
        </row>
        <row r="32570">
          <cell r="A32570" t="str">
            <v>Data Analyst</v>
          </cell>
          <cell r="H32570">
            <v>44930.061354166668</v>
          </cell>
        </row>
        <row r="32571">
          <cell r="A32571" t="str">
            <v>Data Engineer</v>
          </cell>
          <cell r="H32571">
            <v>44992.08017361111</v>
          </cell>
        </row>
        <row r="32572">
          <cell r="A32572" t="str">
            <v>Data Engineer</v>
          </cell>
          <cell r="H32572">
            <v>45000.727361111109</v>
          </cell>
        </row>
        <row r="32573">
          <cell r="A32573" t="str">
            <v>Data Analyst</v>
          </cell>
          <cell r="H32573">
            <v>45103.541747685187</v>
          </cell>
        </row>
        <row r="32574">
          <cell r="A32574" t="str">
            <v>Data Analyst</v>
          </cell>
          <cell r="H32574">
            <v>45008.621180555558</v>
          </cell>
        </row>
        <row r="32575">
          <cell r="A32575" t="str">
            <v>Data Analyst</v>
          </cell>
          <cell r="H32575">
            <v>45106.709131944437</v>
          </cell>
        </row>
        <row r="32576">
          <cell r="A32576" t="str">
            <v>Data Scientist</v>
          </cell>
          <cell r="H32576">
            <v>45184.288634259261</v>
          </cell>
        </row>
        <row r="32577">
          <cell r="A32577" t="str">
            <v>Data Scientist</v>
          </cell>
          <cell r="H32577">
            <v>45077.519780092603</v>
          </cell>
        </row>
        <row r="32578">
          <cell r="A32578" t="str">
            <v>Data Engineer</v>
          </cell>
          <cell r="H32578">
            <v>44978.002615740741</v>
          </cell>
        </row>
        <row r="32579">
          <cell r="A32579" t="str">
            <v>Data Analyst</v>
          </cell>
          <cell r="H32579">
            <v>45170.583425925928</v>
          </cell>
        </row>
        <row r="32580">
          <cell r="A32580" t="str">
            <v>Data Analyst</v>
          </cell>
          <cell r="H32580">
            <v>45188.541631944441</v>
          </cell>
        </row>
        <row r="32581">
          <cell r="A32581" t="str">
            <v>Machine Learning Engineer</v>
          </cell>
          <cell r="H32581">
            <v>44986.852858796286</v>
          </cell>
        </row>
        <row r="32582">
          <cell r="A32582" t="str">
            <v>Data Engineer</v>
          </cell>
          <cell r="H32582">
            <v>44964.468113425923</v>
          </cell>
        </row>
        <row r="32583">
          <cell r="A32583" t="str">
            <v>Data Analyst</v>
          </cell>
          <cell r="H32583">
            <v>45128.416597222233</v>
          </cell>
        </row>
        <row r="32584">
          <cell r="A32584" t="str">
            <v>Data Analyst</v>
          </cell>
          <cell r="H32584">
            <v>45006.803078703713</v>
          </cell>
        </row>
        <row r="32585">
          <cell r="A32585" t="str">
            <v>Senior Data Scientist</v>
          </cell>
          <cell r="H32585">
            <v>44999.63863425926</v>
          </cell>
        </row>
        <row r="32586">
          <cell r="A32586" t="str">
            <v>Data Analyst</v>
          </cell>
          <cell r="H32586">
            <v>44984.651354166657</v>
          </cell>
        </row>
        <row r="32587">
          <cell r="A32587" t="str">
            <v>Data Analyst</v>
          </cell>
          <cell r="H32587">
            <v>44949.001956018517</v>
          </cell>
        </row>
        <row r="32588">
          <cell r="A32588" t="str">
            <v>Data Analyst</v>
          </cell>
          <cell r="H32588">
            <v>45212.292685185188</v>
          </cell>
        </row>
        <row r="32589">
          <cell r="A32589" t="str">
            <v>Data Analyst</v>
          </cell>
          <cell r="H32589">
            <v>44999.791631944441</v>
          </cell>
        </row>
        <row r="32590">
          <cell r="A32590" t="str">
            <v>Data Analyst</v>
          </cell>
          <cell r="H32590">
            <v>44967.811435185176</v>
          </cell>
        </row>
        <row r="32591">
          <cell r="A32591" t="str">
            <v>Data Scientist</v>
          </cell>
          <cell r="H32591">
            <v>45021.751689814817</v>
          </cell>
        </row>
        <row r="32592">
          <cell r="A32592" t="str">
            <v>Data Analyst</v>
          </cell>
          <cell r="H32592">
            <v>44932.667627314811</v>
          </cell>
        </row>
        <row r="32593">
          <cell r="A32593" t="str">
            <v>Data Scientist</v>
          </cell>
          <cell r="H32593">
            <v>45082.877986111111</v>
          </cell>
        </row>
        <row r="32594">
          <cell r="A32594" t="str">
            <v>Data Analyst</v>
          </cell>
          <cell r="H32594">
            <v>45260.334085648137</v>
          </cell>
        </row>
        <row r="32595">
          <cell r="A32595" t="str">
            <v>Business Analyst</v>
          </cell>
          <cell r="H32595">
            <v>45086.875844907408</v>
          </cell>
        </row>
        <row r="32596">
          <cell r="A32596" t="str">
            <v>Machine Learning Engineer</v>
          </cell>
          <cell r="H32596">
            <v>45166.859942129631</v>
          </cell>
        </row>
        <row r="32597">
          <cell r="A32597" t="str">
            <v>Data Scientist</v>
          </cell>
          <cell r="H32597">
            <v>44987.900092592587</v>
          </cell>
        </row>
        <row r="32598">
          <cell r="A32598" t="str">
            <v>Data Analyst</v>
          </cell>
          <cell r="H32598">
            <v>45106.274953703702</v>
          </cell>
        </row>
        <row r="32599">
          <cell r="A32599" t="str">
            <v>Senior Data Analyst</v>
          </cell>
          <cell r="H32599">
            <v>45022.789814814823</v>
          </cell>
        </row>
        <row r="32600">
          <cell r="A32600" t="str">
            <v>Data Scientist</v>
          </cell>
          <cell r="H32600">
            <v>45222.292997685188</v>
          </cell>
        </row>
        <row r="32601">
          <cell r="A32601" t="str">
            <v>Senior Data Scientist</v>
          </cell>
          <cell r="H32601">
            <v>45136.627557870372</v>
          </cell>
        </row>
        <row r="32602">
          <cell r="A32602" t="str">
            <v>Data Analyst</v>
          </cell>
          <cell r="H32602">
            <v>44959.501701388886</v>
          </cell>
        </row>
        <row r="32603">
          <cell r="A32603" t="str">
            <v>Data Scientist</v>
          </cell>
          <cell r="H32603">
            <v>44936.003078703703</v>
          </cell>
        </row>
        <row r="32604">
          <cell r="A32604" t="str">
            <v>Data Analyst</v>
          </cell>
          <cell r="H32604">
            <v>45020.87537037037</v>
          </cell>
        </row>
        <row r="32605">
          <cell r="A32605" t="str">
            <v>Machine Learning Engineer</v>
          </cell>
          <cell r="H32605">
            <v>45020.670787037037</v>
          </cell>
        </row>
        <row r="32606">
          <cell r="A32606" t="str">
            <v>Data Analyst</v>
          </cell>
          <cell r="H32606">
            <v>45052.593217592592</v>
          </cell>
        </row>
        <row r="32607">
          <cell r="A32607" t="str">
            <v>Data Scientist</v>
          </cell>
          <cell r="H32607">
            <v>45130.972222222219</v>
          </cell>
        </row>
        <row r="32608">
          <cell r="A32608" t="str">
            <v>Data Engineer</v>
          </cell>
          <cell r="H32608">
            <v>45063.83357638889</v>
          </cell>
        </row>
        <row r="32609">
          <cell r="A32609" t="str">
            <v>Data Analyst</v>
          </cell>
          <cell r="H32609">
            <v>45194.000439814823</v>
          </cell>
        </row>
        <row r="32610">
          <cell r="A32610" t="str">
            <v>Data Analyst</v>
          </cell>
          <cell r="H32610">
            <v>44929.980046296303</v>
          </cell>
        </row>
        <row r="32611">
          <cell r="A32611" t="str">
            <v>Data Analyst</v>
          </cell>
          <cell r="H32611">
            <v>45059.846828703703</v>
          </cell>
        </row>
        <row r="32612">
          <cell r="A32612" t="str">
            <v>Data Analyst</v>
          </cell>
          <cell r="H32612">
            <v>45222.959004629629</v>
          </cell>
        </row>
        <row r="32613">
          <cell r="A32613" t="str">
            <v>Data Analyst</v>
          </cell>
          <cell r="H32613">
            <v>44946.542673611111</v>
          </cell>
        </row>
        <row r="32614">
          <cell r="A32614" t="str">
            <v>Data Analyst</v>
          </cell>
          <cell r="H32614">
            <v>45245.834768518522</v>
          </cell>
        </row>
        <row r="32615">
          <cell r="A32615" t="str">
            <v>Data Analyst</v>
          </cell>
          <cell r="H32615">
            <v>45149.631909722222</v>
          </cell>
        </row>
        <row r="32616">
          <cell r="A32616" t="str">
            <v>Senior Data Engineer</v>
          </cell>
          <cell r="H32616">
            <v>45204.988020833327</v>
          </cell>
        </row>
        <row r="32617">
          <cell r="A32617" t="str">
            <v>Data Analyst</v>
          </cell>
          <cell r="H32617">
            <v>45043.292407407411</v>
          </cell>
        </row>
        <row r="32618">
          <cell r="A32618" t="str">
            <v>Data Engineer</v>
          </cell>
          <cell r="H32618">
            <v>45134.589548611111</v>
          </cell>
        </row>
        <row r="32619">
          <cell r="A32619" t="str">
            <v>Data Scientist</v>
          </cell>
          <cell r="H32619">
            <v>44971.377256944441</v>
          </cell>
        </row>
        <row r="32620">
          <cell r="A32620" t="str">
            <v>Data Scientist</v>
          </cell>
          <cell r="H32620">
            <v>45057.88863425926</v>
          </cell>
        </row>
        <row r="32621">
          <cell r="A32621" t="str">
            <v>Machine Learning Engineer</v>
          </cell>
          <cell r="H32621">
            <v>45148.715821759259</v>
          </cell>
        </row>
        <row r="32622">
          <cell r="A32622" t="str">
            <v>Data Analyst</v>
          </cell>
          <cell r="H32622">
            <v>45250.916701388887</v>
          </cell>
        </row>
        <row r="32623">
          <cell r="A32623" t="str">
            <v>Data Analyst</v>
          </cell>
          <cell r="H32623">
            <v>45204.918032407397</v>
          </cell>
        </row>
        <row r="32624">
          <cell r="A32624" t="str">
            <v>Data Analyst</v>
          </cell>
          <cell r="H32624">
            <v>44962.393622685187</v>
          </cell>
        </row>
        <row r="32625">
          <cell r="A32625" t="str">
            <v>Data Analyst</v>
          </cell>
          <cell r="H32625">
            <v>45079.376400462963</v>
          </cell>
        </row>
        <row r="32626">
          <cell r="A32626" t="str">
            <v>Data Scientist</v>
          </cell>
          <cell r="H32626">
            <v>45129.293483796297</v>
          </cell>
        </row>
        <row r="32627">
          <cell r="A32627" t="str">
            <v>Business Analyst</v>
          </cell>
          <cell r="H32627">
            <v>45216.611990740741</v>
          </cell>
        </row>
        <row r="32628">
          <cell r="A32628" t="str">
            <v>Data Scientist</v>
          </cell>
          <cell r="H32628">
            <v>45090.085995370369</v>
          </cell>
        </row>
        <row r="32629">
          <cell r="A32629" t="str">
            <v>Business Analyst</v>
          </cell>
          <cell r="H32629">
            <v>45021.566076388888</v>
          </cell>
        </row>
        <row r="32630">
          <cell r="A32630" t="str">
            <v>Data Analyst</v>
          </cell>
          <cell r="H32630">
            <v>45026.537199074082</v>
          </cell>
        </row>
        <row r="32631">
          <cell r="A32631" t="str">
            <v>Data Engineer</v>
          </cell>
          <cell r="H32631">
            <v>44944.050532407397</v>
          </cell>
        </row>
        <row r="32632">
          <cell r="A32632" t="str">
            <v>Data Engineer</v>
          </cell>
          <cell r="H32632">
            <v>45131.634444444448</v>
          </cell>
        </row>
        <row r="32633">
          <cell r="A32633" t="str">
            <v>Data Scientist</v>
          </cell>
          <cell r="H32633">
            <v>45106.012743055559</v>
          </cell>
        </row>
        <row r="32634">
          <cell r="A32634" t="str">
            <v>Data Scientist</v>
          </cell>
          <cell r="H32634">
            <v>45164.252650462957</v>
          </cell>
        </row>
        <row r="32635">
          <cell r="A32635" t="str">
            <v>Data Analyst</v>
          </cell>
          <cell r="H32635">
            <v>45084.1249537037</v>
          </cell>
        </row>
        <row r="32636">
          <cell r="A32636" t="str">
            <v>Data Scientist</v>
          </cell>
          <cell r="H32636">
            <v>45188.293009259258</v>
          </cell>
        </row>
        <row r="32637">
          <cell r="A32637" t="str">
            <v>Data Analyst</v>
          </cell>
          <cell r="H32637">
            <v>44951.081631944442</v>
          </cell>
        </row>
        <row r="32638">
          <cell r="A32638" t="str">
            <v>Data Analyst</v>
          </cell>
          <cell r="H32638">
            <v>45187.986863425933</v>
          </cell>
        </row>
        <row r="32639">
          <cell r="A32639" t="str">
            <v>Data Scientist</v>
          </cell>
          <cell r="H32639">
            <v>45259.670486111107</v>
          </cell>
        </row>
        <row r="32640">
          <cell r="A32640" t="str">
            <v>Senior Data Analyst</v>
          </cell>
          <cell r="H32640">
            <v>45111.292685185188</v>
          </cell>
        </row>
        <row r="32641">
          <cell r="A32641" t="str">
            <v>Data Analyst</v>
          </cell>
          <cell r="H32641">
            <v>45209.583333333343</v>
          </cell>
        </row>
        <row r="32642">
          <cell r="A32642" t="str">
            <v>Business Analyst</v>
          </cell>
          <cell r="H32642">
            <v>45154.084282407413</v>
          </cell>
        </row>
        <row r="32643">
          <cell r="A32643" t="str">
            <v>Data Analyst</v>
          </cell>
          <cell r="H32643">
            <v>45259.569247685176</v>
          </cell>
        </row>
        <row r="32644">
          <cell r="A32644" t="str">
            <v>Data Analyst</v>
          </cell>
          <cell r="H32644">
            <v>45045.375543981478</v>
          </cell>
        </row>
        <row r="32645">
          <cell r="A32645" t="str">
            <v>Senior Data Scientist</v>
          </cell>
          <cell r="H32645">
            <v>45089.668078703697</v>
          </cell>
        </row>
        <row r="32646">
          <cell r="A32646" t="str">
            <v>Data Analyst</v>
          </cell>
          <cell r="H32646">
            <v>45120.292650462958</v>
          </cell>
        </row>
        <row r="32647">
          <cell r="A32647" t="str">
            <v>Senior Data Analyst</v>
          </cell>
          <cell r="H32647">
            <v>45234.751018518517</v>
          </cell>
        </row>
        <row r="32648">
          <cell r="A32648" t="str">
            <v>Data Analyst</v>
          </cell>
          <cell r="H32648">
            <v>45126.875694444447</v>
          </cell>
        </row>
        <row r="32649">
          <cell r="A32649" t="str">
            <v>Data Analyst</v>
          </cell>
          <cell r="H32649">
            <v>44930.020601851851</v>
          </cell>
        </row>
        <row r="32650">
          <cell r="A32650" t="str">
            <v>Data Analyst</v>
          </cell>
          <cell r="H32650">
            <v>45007.500092592592</v>
          </cell>
        </row>
        <row r="32651">
          <cell r="A32651" t="str">
            <v>Data Scientist</v>
          </cell>
          <cell r="H32651">
            <v>45176.668969907398</v>
          </cell>
        </row>
        <row r="32652">
          <cell r="A32652" t="str">
            <v>Data Analyst</v>
          </cell>
          <cell r="H32652">
            <v>45145.479930555557</v>
          </cell>
        </row>
        <row r="32653">
          <cell r="A32653" t="str">
            <v>Data Scientist</v>
          </cell>
          <cell r="H32653">
            <v>45272.833437499998</v>
          </cell>
        </row>
        <row r="32654">
          <cell r="A32654" t="str">
            <v>Business Analyst</v>
          </cell>
          <cell r="H32654">
            <v>45118.711782407408</v>
          </cell>
        </row>
        <row r="32655">
          <cell r="A32655" t="str">
            <v>Data Analyst</v>
          </cell>
          <cell r="H32655">
            <v>45022.708472222221</v>
          </cell>
        </row>
        <row r="32656">
          <cell r="A32656" t="str">
            <v>Data Analyst</v>
          </cell>
          <cell r="H32656">
            <v>45241.250034722223</v>
          </cell>
        </row>
        <row r="32657">
          <cell r="A32657" t="str">
            <v>Data Analyst</v>
          </cell>
          <cell r="H32657">
            <v>45004.624907407408</v>
          </cell>
        </row>
        <row r="32658">
          <cell r="A32658" t="str">
            <v>Data Analyst</v>
          </cell>
          <cell r="H32658">
            <v>45174.628032407411</v>
          </cell>
        </row>
        <row r="32659">
          <cell r="A32659" t="str">
            <v>Data Engineer</v>
          </cell>
          <cell r="H32659">
            <v>45177.645092592589</v>
          </cell>
        </row>
        <row r="32660">
          <cell r="A32660" t="str">
            <v>Data Scientist</v>
          </cell>
          <cell r="H32660">
            <v>44970.378310185188</v>
          </cell>
        </row>
        <row r="32661">
          <cell r="A32661" t="str">
            <v>Data Analyst</v>
          </cell>
          <cell r="H32661">
            <v>45225.916724537034</v>
          </cell>
        </row>
        <row r="32662">
          <cell r="A32662" t="str">
            <v>Senior Data Scientist</v>
          </cell>
          <cell r="H32662">
            <v>45112.502222222232</v>
          </cell>
        </row>
        <row r="32663">
          <cell r="A32663" t="str">
            <v>Data Analyst</v>
          </cell>
          <cell r="H32663">
            <v>45156.750486111108</v>
          </cell>
        </row>
        <row r="32664">
          <cell r="A32664" t="str">
            <v>Data Analyst</v>
          </cell>
          <cell r="H32664">
            <v>45106.918124999997</v>
          </cell>
        </row>
        <row r="32665">
          <cell r="A32665" t="str">
            <v>Data Engineer</v>
          </cell>
          <cell r="H32665">
            <v>45145.022361111107</v>
          </cell>
        </row>
        <row r="32666">
          <cell r="A32666" t="str">
            <v>Data Analyst</v>
          </cell>
          <cell r="H32666">
            <v>45165.281956018523</v>
          </cell>
        </row>
        <row r="32667">
          <cell r="A32667" t="str">
            <v>Data Analyst</v>
          </cell>
          <cell r="H32667">
            <v>45136.833310185182</v>
          </cell>
        </row>
        <row r="32668">
          <cell r="A32668" t="str">
            <v>Data Scientist</v>
          </cell>
          <cell r="H32668">
            <v>45094.096689814818</v>
          </cell>
        </row>
        <row r="32669">
          <cell r="A32669" t="str">
            <v>Senior Data Scientist</v>
          </cell>
          <cell r="H32669">
            <v>45167.754108796304</v>
          </cell>
        </row>
        <row r="32670">
          <cell r="A32670" t="str">
            <v>Data Analyst</v>
          </cell>
          <cell r="H32670">
            <v>45000.79283564815</v>
          </cell>
        </row>
        <row r="32671">
          <cell r="A32671" t="str">
            <v>Data Scientist</v>
          </cell>
          <cell r="H32671">
            <v>45278.668449074074</v>
          </cell>
        </row>
        <row r="32672">
          <cell r="A32672" t="str">
            <v>Data Analyst</v>
          </cell>
          <cell r="H32672">
            <v>45050.293032407397</v>
          </cell>
        </row>
        <row r="32673">
          <cell r="A32673" t="str">
            <v>Data Scientist</v>
          </cell>
          <cell r="H32673">
            <v>45016.835324074083</v>
          </cell>
        </row>
      </sheetData>
      <sheetData sheetId="1"/>
      <sheetData sheetId="2"/>
      <sheetData sheetId="3"/>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B29A9B-ACFC-43D8-A02A-F7F04A3531CC}" name="Table1" displayName="Table1" ref="E1:L21" totalsRowShown="0" headerRowDxfId="24" dataDxfId="23">
  <autoFilter ref="E1:L21" xr:uid="{CBB29A9B-ACFC-43D8-A02A-F7F04A3531CC}">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4E89869E-5106-48A2-B229-4BD8720A2CF3}" name="Data Analyst" dataDxfId="22">
      <calculatedColumnFormula>IF(A2=E$1,"Desired","Not Desired")</calculatedColumnFormula>
    </tableColumn>
    <tableColumn id="2" xr3:uid="{49AE4CCE-05C1-4F1E-A56A-E8CB810A2D0C}" name="Business Analyst" dataDxfId="21">
      <calculatedColumnFormula>IF($A2=F$1,"Desired","Not Desired")</calculatedColumnFormula>
    </tableColumn>
    <tableColumn id="3" xr3:uid="{2B81D473-044F-4A49-9DDC-B9E22C09751D}" name="Both Roles" dataDxfId="20">
      <calculatedColumnFormula>IF(A2=E$1,"Desired",IF($A2=F$1,"Desired","Not Desired"))</calculatedColumnFormula>
    </tableColumn>
    <tableColumn id="4" xr3:uid="{D42AD2C2-ACBB-4DA4-A899-B194D8CE8513}" name="AND()" dataDxfId="19">
      <calculatedColumnFormula>AND(A2=$E$1,A2=$F$1)</calculatedColumnFormula>
    </tableColumn>
    <tableColumn id="5" xr3:uid="{D74C4B9D-7959-44DC-9EBB-65471AB425BA}" name="OR()" dataDxfId="18">
      <calculatedColumnFormula>OR(A2=$E$1,A2=$F$1)</calculatedColumnFormula>
    </tableColumn>
    <tableColumn id="6" xr3:uid="{6539AB14-2538-420B-A2CF-4BB7109DF4AE}" name="Both Roles2" dataDxfId="17">
      <calculatedColumnFormula>IF(OR(A2=$E$1,A2=$F$1),"Desired","Not Desired")</calculatedColumnFormula>
    </tableColumn>
    <tableColumn id="7" xr3:uid="{EBF56CC7-00DF-4B1B-80AF-6BA0722FBB18}" name="85000" dataDxfId="16">
      <calculatedColumnFormula>IF($B2&gt;=$K$1,"Salary&gt;85k","Low Salary")</calculatedColumnFormula>
    </tableColumn>
    <tableColumn id="8" xr3:uid="{ACC88A6F-916A-416B-BDBD-9F3438CD3723}" name="Buckets" dataDxfId="15">
      <calculatedColumnFormula array="1">_xlfn.IFS($B2 = "", "No Data",$B2&gt;=$K$1,"Salary&gt;85k",TRUE,"Low Salary")</calculatedColumnFormula>
    </tableColumn>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5F15BB2-F17B-43B1-BACD-A0E6C91BF0B3}" name="Table3" displayName="Table3" ref="F2:J11" headerRowCount="0" totalsRowShown="0" headerRowDxfId="14">
  <tableColumns count="5">
    <tableColumn id="1" xr3:uid="{B3771026-6510-4C44-B6BD-45D80708FDCC}" name="Column1" headerRowDxfId="13"/>
    <tableColumn id="2" xr3:uid="{253A44B2-CE2E-4230-AB2E-21118ED17634}" name="Column2" headerRowDxfId="12"/>
    <tableColumn id="3" xr3:uid="{7E1D4D34-885A-444E-A47D-579EE37AD59A}" name="Column3" headerRowDxfId="11"/>
    <tableColumn id="4" xr3:uid="{07C87AB9-3B25-4EC4-8F91-F62A0A6604E6}" name="Column4" headerRowDxfId="10"/>
    <tableColumn id="5" xr3:uid="{4E50183C-A497-40D5-A26A-8504F22B4FC6}" name="Column5" headerRowDxfId="9"/>
  </tableColumns>
  <tableStyleInfo name="TableStyleMedium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03CE9B3-DC1C-480F-A09B-C81BA80FA0D0}" name="Table5" displayName="Table5" ref="E1:H10" headerRowCount="0" totalsRowShown="0" headerRowDxfId="8" dataDxfId="7">
  <tableColumns count="4">
    <tableColumn id="1" xr3:uid="{8F395086-1A9F-4ACA-B44B-B66974A62D93}" name="Column1" dataDxfId="6"/>
    <tableColumn id="2" xr3:uid="{1F85EE51-CCA3-40F2-905A-7C36535CDF17}" name="Column2" dataDxfId="5"/>
    <tableColumn id="3" xr3:uid="{7EA365B6-9CD5-4BB3-8BAF-0EA7B829E963}" name="Column3" dataDxfId="4"/>
    <tableColumn id="4" xr3:uid="{837D7761-84FA-4DF6-BE23-B12D2DE8D8A0}" name="Column4" dataDxfId="3"/>
  </tableColumns>
  <tableStyleInfo name="TableStyleMedium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CD83FC3-A660-481A-816B-9C79A605D6E0}" name="Table6" displayName="Table6" ref="J1:L11" headerRowCount="0" totalsRowShown="0">
  <tableColumns count="3">
    <tableColumn id="1" xr3:uid="{5E30A17D-A584-488B-8981-F3D1B3D96BE8}" name="Column1"/>
    <tableColumn id="2" xr3:uid="{11EE836D-E42E-4CE5-9123-D3C82A8277DD}" name="Column2"/>
    <tableColumn id="3" xr3:uid="{EDD0EBF6-68D6-41C1-AF63-23B518B73676}" name="Column3"/>
  </tableColumns>
  <tableStyleInfo name="TableStyleMedium1" showFirstColumn="1"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33F821-110B-45F9-90B9-9122BCFAC288}" name="Table2" displayName="Table2" ref="E1" headerRowCount="0" totalsRowShown="0" headerRowDxfId="2" dataDxfId="1">
  <tableColumns count="1">
    <tableColumn id="1" xr3:uid="{9134243F-96F5-4C74-AA95-1429995F8881}" name="Column1" dataDxfId="0"/>
  </tableColumns>
  <tableStyleInfo name="TableStyleMedium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10CD6FF-D395-4E5D-8BBF-894CC867CF0B}">
  <we:reference id="wa200006518" version="1.0.3.0" store="en-US" storeType="OMEX"/>
  <we:alternateReferences>
    <we:reference id="WA200006518" version="1.0.3.0" store="" storeType="OMEX"/>
  </we:alternateReferences>
  <we:properties/>
  <we:bindings/>
  <we:snapshot xmlns:r="http://schemas.openxmlformats.org/officeDocument/2006/relationships"/>
  <we:extLst>
    <a:ext xmlns:a="http://schemas.openxmlformats.org/drawingml/2006/main" uri="{0858819E-0033-43BF-8937-05EC82904868}">
      <we:backgroundApp state="0" runtimeId="Anaconda.SharedRuntime.Url"/>
    </a:ext>
  </we:extLst>
</we:webextension>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E2224-2E95-4FCC-A032-AA541E0AE3D4}">
  <dimension ref="B1:S17"/>
  <sheetViews>
    <sheetView zoomScale="120" zoomScaleNormal="120" workbookViewId="0">
      <selection activeCell="S5" sqref="S5"/>
    </sheetView>
  </sheetViews>
  <sheetFormatPr defaultColWidth="9" defaultRowHeight="14.4" x14ac:dyDescent="0.3"/>
  <cols>
    <col min="1" max="1" width="5.109375" style="1" customWidth="1"/>
    <col min="2" max="2" width="24" style="1" bestFit="1" customWidth="1"/>
    <col min="3" max="3" width="17.109375" style="1" bestFit="1" customWidth="1"/>
    <col min="4" max="4" width="19.109375" style="1" bestFit="1" customWidth="1"/>
    <col min="5" max="5" width="16.77734375" style="1" bestFit="1" customWidth="1"/>
    <col min="6" max="6" width="12.88671875" style="1" bestFit="1" customWidth="1"/>
    <col min="7" max="7" width="13.6640625" style="1" bestFit="1" customWidth="1"/>
    <col min="8" max="8" width="13.21875" style="1" bestFit="1" customWidth="1"/>
    <col min="9" max="9" width="18.21875" style="1" bestFit="1" customWidth="1"/>
    <col min="10" max="10" width="33.33203125" style="1" bestFit="1" customWidth="1"/>
    <col min="11" max="11" width="22.6640625" style="1" bestFit="1" customWidth="1"/>
    <col min="12" max="12" width="16" style="1" bestFit="1" customWidth="1"/>
    <col min="13" max="13" width="11.77734375" style="1" bestFit="1" customWidth="1"/>
    <col min="14" max="14" width="17.5546875" style="1" bestFit="1" customWidth="1"/>
    <col min="15" max="15" width="24" style="1" bestFit="1" customWidth="1"/>
    <col min="16" max="16" width="17.6640625" style="1" bestFit="1" customWidth="1"/>
    <col min="17" max="17" width="9" style="1"/>
    <col min="18" max="18" width="14" style="1" bestFit="1" customWidth="1"/>
    <col min="19" max="16384" width="9" style="1"/>
  </cols>
  <sheetData>
    <row r="1" spans="2:19" ht="15" thickBot="1" x14ac:dyDescent="0.35">
      <c r="G1" s="28"/>
    </row>
    <row r="2" spans="2:19" s="8" customFormat="1" ht="15" customHeight="1" thickBot="1" x14ac:dyDescent="0.35">
      <c r="B2" s="2" t="s">
        <v>10</v>
      </c>
      <c r="C2" s="3" t="s">
        <v>12</v>
      </c>
      <c r="D2" s="3" t="s">
        <v>11</v>
      </c>
      <c r="E2" s="4" t="s">
        <v>13</v>
      </c>
      <c r="F2" s="25" t="s">
        <v>15</v>
      </c>
      <c r="G2" s="27" t="s">
        <v>14</v>
      </c>
      <c r="H2" s="21" t="s">
        <v>16</v>
      </c>
      <c r="I2" s="21" t="s">
        <v>17</v>
      </c>
      <c r="J2" s="21" t="s">
        <v>19</v>
      </c>
      <c r="K2" s="21" t="s">
        <v>18</v>
      </c>
      <c r="L2" s="21" t="s">
        <v>21</v>
      </c>
      <c r="M2" s="21" t="s">
        <v>20</v>
      </c>
      <c r="N2" s="21" t="s">
        <v>25</v>
      </c>
      <c r="O2" s="21" t="s">
        <v>29</v>
      </c>
      <c r="P2" s="21" t="s">
        <v>26</v>
      </c>
      <c r="R2" s="14" t="s">
        <v>24</v>
      </c>
      <c r="S2" s="1"/>
    </row>
    <row r="3" spans="2:19" ht="15" thickBot="1" x14ac:dyDescent="0.35">
      <c r="B3" s="5" t="s">
        <v>0</v>
      </c>
      <c r="C3" s="6">
        <v>5</v>
      </c>
      <c r="D3" s="6">
        <v>120000</v>
      </c>
      <c r="E3" s="7">
        <v>10000</v>
      </c>
      <c r="F3" s="26">
        <f>C3</f>
        <v>5</v>
      </c>
      <c r="G3" s="22">
        <f>D3+E3</f>
        <v>130000</v>
      </c>
      <c r="H3" s="23">
        <f>E3/D3</f>
        <v>8.3333333333333329E-2</v>
      </c>
      <c r="I3" s="24">
        <f>D3+D3*H3</f>
        <v>130000</v>
      </c>
      <c r="J3" s="22" t="b">
        <f>G3=I3</f>
        <v>1</v>
      </c>
      <c r="K3" s="22" t="b">
        <f>E3&gt;D3</f>
        <v>0</v>
      </c>
      <c r="L3" s="22" t="b">
        <f t="shared" ref="L3:L12" si="0">$S$3&lt;=C3</f>
        <v>1</v>
      </c>
      <c r="M3" s="22" t="b">
        <f t="shared" ref="M3:M12" si="1">$G3&gt;=$S$4</f>
        <v>1</v>
      </c>
      <c r="N3" s="22">
        <f>L3*M3</f>
        <v>1</v>
      </c>
      <c r="O3" s="22" t="b">
        <f>L3*M3=1</f>
        <v>1</v>
      </c>
      <c r="P3" s="22" t="b">
        <f>AND(L3,M3)</f>
        <v>1</v>
      </c>
      <c r="R3" s="10" t="s">
        <v>22</v>
      </c>
      <c r="S3" s="11">
        <v>4</v>
      </c>
    </row>
    <row r="4" spans="2:19" ht="15" thickBot="1" x14ac:dyDescent="0.35">
      <c r="B4" s="5" t="s">
        <v>1</v>
      </c>
      <c r="C4" s="6">
        <v>4</v>
      </c>
      <c r="D4" s="6">
        <v>135000</v>
      </c>
      <c r="E4" s="7">
        <v>12000</v>
      </c>
      <c r="F4" s="26">
        <f t="shared" ref="F4:F12" si="2">C4</f>
        <v>4</v>
      </c>
      <c r="G4" s="22">
        <f t="shared" ref="G4:G12" si="3">D4+E4</f>
        <v>147000</v>
      </c>
      <c r="H4" s="23">
        <f t="shared" ref="H4:H12" si="4">E4/D4</f>
        <v>8.8888888888888892E-2</v>
      </c>
      <c r="I4" s="24">
        <f t="shared" ref="I4:I12" si="5">D4+D4*H4</f>
        <v>147000</v>
      </c>
      <c r="J4" s="22" t="b">
        <f t="shared" ref="J4:J12" si="6">G4=I4</f>
        <v>1</v>
      </c>
      <c r="K4" s="22" t="b">
        <f t="shared" ref="K4:K12" si="7">E4&gt;D4</f>
        <v>0</v>
      </c>
      <c r="L4" s="22" t="b">
        <f t="shared" si="0"/>
        <v>1</v>
      </c>
      <c r="M4" s="22" t="b">
        <f t="shared" si="1"/>
        <v>1</v>
      </c>
      <c r="N4" s="22">
        <f t="shared" ref="N4:N12" si="8">L4*M4</f>
        <v>1</v>
      </c>
      <c r="O4" s="22" t="b">
        <f t="shared" ref="O4:O12" si="9">L4*M4=1</f>
        <v>1</v>
      </c>
      <c r="P4" s="22" t="b">
        <f t="shared" ref="P4:P12" si="10">AND(L4,M4)</f>
        <v>1</v>
      </c>
      <c r="R4" s="12" t="s">
        <v>23</v>
      </c>
      <c r="S4" s="13">
        <v>100000</v>
      </c>
    </row>
    <row r="5" spans="2:19" ht="15" thickBot="1" x14ac:dyDescent="0.35">
      <c r="B5" s="5" t="s">
        <v>2</v>
      </c>
      <c r="C5" s="6">
        <v>2</v>
      </c>
      <c r="D5" s="6">
        <v>75000</v>
      </c>
      <c r="E5" s="7">
        <v>5000</v>
      </c>
      <c r="F5" s="26">
        <f t="shared" si="2"/>
        <v>2</v>
      </c>
      <c r="G5" s="22">
        <f t="shared" si="3"/>
        <v>80000</v>
      </c>
      <c r="H5" s="23">
        <f t="shared" si="4"/>
        <v>6.6666666666666666E-2</v>
      </c>
      <c r="I5" s="24">
        <f t="shared" si="5"/>
        <v>80000</v>
      </c>
      <c r="J5" s="22" t="b">
        <f t="shared" si="6"/>
        <v>1</v>
      </c>
      <c r="K5" s="22" t="b">
        <f t="shared" si="7"/>
        <v>0</v>
      </c>
      <c r="L5" s="22" t="b">
        <f t="shared" si="0"/>
        <v>0</v>
      </c>
      <c r="M5" s="22" t="b">
        <f t="shared" si="1"/>
        <v>0</v>
      </c>
      <c r="N5" s="22">
        <f t="shared" si="8"/>
        <v>0</v>
      </c>
      <c r="O5" s="22" t="b">
        <f t="shared" si="9"/>
        <v>0</v>
      </c>
      <c r="P5" s="22" t="b">
        <f t="shared" si="10"/>
        <v>0</v>
      </c>
    </row>
    <row r="6" spans="2:19" ht="15" thickBot="1" x14ac:dyDescent="0.35">
      <c r="B6" s="5" t="s">
        <v>3</v>
      </c>
      <c r="C6" s="6">
        <v>6</v>
      </c>
      <c r="D6" s="6">
        <v>110000</v>
      </c>
      <c r="E6" s="7">
        <v>8000</v>
      </c>
      <c r="F6" s="26">
        <f t="shared" si="2"/>
        <v>6</v>
      </c>
      <c r="G6" s="22">
        <f t="shared" si="3"/>
        <v>118000</v>
      </c>
      <c r="H6" s="23">
        <f t="shared" si="4"/>
        <v>7.2727272727272724E-2</v>
      </c>
      <c r="I6" s="24">
        <f t="shared" si="5"/>
        <v>118000</v>
      </c>
      <c r="J6" s="22" t="b">
        <f t="shared" si="6"/>
        <v>1</v>
      </c>
      <c r="K6" s="22" t="b">
        <f t="shared" si="7"/>
        <v>0</v>
      </c>
      <c r="L6" s="22" t="b">
        <f t="shared" si="0"/>
        <v>1</v>
      </c>
      <c r="M6" s="22" t="b">
        <f t="shared" si="1"/>
        <v>1</v>
      </c>
      <c r="N6" s="22">
        <f t="shared" si="8"/>
        <v>1</v>
      </c>
      <c r="O6" s="22" t="b">
        <f t="shared" si="9"/>
        <v>1</v>
      </c>
      <c r="P6" s="22" t="b">
        <f t="shared" si="10"/>
        <v>1</v>
      </c>
    </row>
    <row r="7" spans="2:19" ht="15" thickBot="1" x14ac:dyDescent="0.35">
      <c r="B7" s="5" t="s">
        <v>4</v>
      </c>
      <c r="C7" s="6">
        <v>3</v>
      </c>
      <c r="D7" s="6">
        <v>125000</v>
      </c>
      <c r="E7" s="7">
        <v>11000</v>
      </c>
      <c r="F7" s="26">
        <f t="shared" si="2"/>
        <v>3</v>
      </c>
      <c r="G7" s="22">
        <f t="shared" si="3"/>
        <v>136000</v>
      </c>
      <c r="H7" s="23">
        <f t="shared" si="4"/>
        <v>8.7999999999999995E-2</v>
      </c>
      <c r="I7" s="24">
        <f t="shared" si="5"/>
        <v>136000</v>
      </c>
      <c r="J7" s="22" t="b">
        <f t="shared" si="6"/>
        <v>1</v>
      </c>
      <c r="K7" s="22" t="b">
        <f t="shared" si="7"/>
        <v>0</v>
      </c>
      <c r="L7" s="22" t="b">
        <f t="shared" si="0"/>
        <v>0</v>
      </c>
      <c r="M7" s="22" t="b">
        <f t="shared" si="1"/>
        <v>1</v>
      </c>
      <c r="N7" s="22">
        <f t="shared" si="8"/>
        <v>0</v>
      </c>
      <c r="O7" s="22" t="b">
        <f t="shared" si="9"/>
        <v>0</v>
      </c>
      <c r="P7" s="22" t="b">
        <f t="shared" si="10"/>
        <v>0</v>
      </c>
    </row>
    <row r="8" spans="2:19" ht="15" thickBot="1" x14ac:dyDescent="0.35">
      <c r="B8" s="5" t="s">
        <v>5</v>
      </c>
      <c r="C8" s="6">
        <v>7</v>
      </c>
      <c r="D8" s="6">
        <v>90000</v>
      </c>
      <c r="E8" s="7">
        <v>7000</v>
      </c>
      <c r="F8" s="26">
        <f t="shared" si="2"/>
        <v>7</v>
      </c>
      <c r="G8" s="22">
        <f t="shared" si="3"/>
        <v>97000</v>
      </c>
      <c r="H8" s="23">
        <f t="shared" si="4"/>
        <v>7.7777777777777779E-2</v>
      </c>
      <c r="I8" s="24">
        <f t="shared" si="5"/>
        <v>97000</v>
      </c>
      <c r="J8" s="22" t="b">
        <f t="shared" si="6"/>
        <v>1</v>
      </c>
      <c r="K8" s="22" t="b">
        <f t="shared" si="7"/>
        <v>0</v>
      </c>
      <c r="L8" s="22" t="b">
        <f t="shared" si="0"/>
        <v>1</v>
      </c>
      <c r="M8" s="22" t="b">
        <f t="shared" si="1"/>
        <v>0</v>
      </c>
      <c r="N8" s="22">
        <f t="shared" si="8"/>
        <v>0</v>
      </c>
      <c r="O8" s="22" t="b">
        <f t="shared" si="9"/>
        <v>0</v>
      </c>
      <c r="P8" s="22" t="b">
        <f t="shared" si="10"/>
        <v>0</v>
      </c>
    </row>
    <row r="9" spans="2:19" ht="15" thickBot="1" x14ac:dyDescent="0.35">
      <c r="B9" s="5" t="s">
        <v>6</v>
      </c>
      <c r="C9" s="6">
        <v>10</v>
      </c>
      <c r="D9" s="6">
        <v>150000</v>
      </c>
      <c r="E9" s="7">
        <v>15000</v>
      </c>
      <c r="F9" s="26">
        <f t="shared" si="2"/>
        <v>10</v>
      </c>
      <c r="G9" s="22">
        <f t="shared" si="3"/>
        <v>165000</v>
      </c>
      <c r="H9" s="23">
        <f t="shared" si="4"/>
        <v>0.1</v>
      </c>
      <c r="I9" s="24">
        <f t="shared" si="5"/>
        <v>165000</v>
      </c>
      <c r="J9" s="22" t="b">
        <f t="shared" si="6"/>
        <v>1</v>
      </c>
      <c r="K9" s="22" t="b">
        <f t="shared" si="7"/>
        <v>0</v>
      </c>
      <c r="L9" s="22" t="b">
        <f t="shared" si="0"/>
        <v>1</v>
      </c>
      <c r="M9" s="22" t="b">
        <f t="shared" si="1"/>
        <v>1</v>
      </c>
      <c r="N9" s="22">
        <f t="shared" si="8"/>
        <v>1</v>
      </c>
      <c r="O9" s="22" t="b">
        <f t="shared" si="9"/>
        <v>1</v>
      </c>
      <c r="P9" s="22" t="b">
        <f t="shared" si="10"/>
        <v>1</v>
      </c>
    </row>
    <row r="10" spans="2:19" ht="15" thickBot="1" x14ac:dyDescent="0.35">
      <c r="B10" s="5" t="s">
        <v>7</v>
      </c>
      <c r="C10" s="6">
        <v>8</v>
      </c>
      <c r="D10" s="6">
        <v>130000</v>
      </c>
      <c r="E10" s="7">
        <v>13000</v>
      </c>
      <c r="F10" s="26">
        <f t="shared" si="2"/>
        <v>8</v>
      </c>
      <c r="G10" s="22">
        <f t="shared" si="3"/>
        <v>143000</v>
      </c>
      <c r="H10" s="23">
        <f t="shared" si="4"/>
        <v>0.1</v>
      </c>
      <c r="I10" s="24">
        <f t="shared" si="5"/>
        <v>143000</v>
      </c>
      <c r="J10" s="22" t="b">
        <f t="shared" si="6"/>
        <v>1</v>
      </c>
      <c r="K10" s="22" t="b">
        <f t="shared" si="7"/>
        <v>0</v>
      </c>
      <c r="L10" s="22" t="b">
        <f t="shared" si="0"/>
        <v>1</v>
      </c>
      <c r="M10" s="22" t="b">
        <f t="shared" si="1"/>
        <v>1</v>
      </c>
      <c r="N10" s="22">
        <f t="shared" si="8"/>
        <v>1</v>
      </c>
      <c r="O10" s="22" t="b">
        <f t="shared" si="9"/>
        <v>1</v>
      </c>
      <c r="P10" s="22" t="b">
        <f t="shared" si="10"/>
        <v>1</v>
      </c>
    </row>
    <row r="11" spans="2:19" ht="15" thickBot="1" x14ac:dyDescent="0.35">
      <c r="B11" s="5" t="s">
        <v>8</v>
      </c>
      <c r="C11" s="6">
        <v>3</v>
      </c>
      <c r="D11" s="6">
        <v>140000</v>
      </c>
      <c r="E11" s="7">
        <v>14000</v>
      </c>
      <c r="F11" s="26">
        <f t="shared" si="2"/>
        <v>3</v>
      </c>
      <c r="G11" s="22">
        <f t="shared" si="3"/>
        <v>154000</v>
      </c>
      <c r="H11" s="23">
        <f t="shared" si="4"/>
        <v>0.1</v>
      </c>
      <c r="I11" s="24">
        <f t="shared" si="5"/>
        <v>154000</v>
      </c>
      <c r="J11" s="22" t="b">
        <f t="shared" si="6"/>
        <v>1</v>
      </c>
      <c r="K11" s="22" t="b">
        <f t="shared" si="7"/>
        <v>0</v>
      </c>
      <c r="L11" s="22" t="b">
        <f t="shared" si="0"/>
        <v>0</v>
      </c>
      <c r="M11" s="22" t="b">
        <f t="shared" si="1"/>
        <v>1</v>
      </c>
      <c r="N11" s="22">
        <f t="shared" si="8"/>
        <v>0</v>
      </c>
      <c r="O11" s="22" t="b">
        <f t="shared" si="9"/>
        <v>0</v>
      </c>
      <c r="P11" s="22" t="b">
        <f t="shared" si="10"/>
        <v>0</v>
      </c>
    </row>
    <row r="12" spans="2:19" ht="15" thickBot="1" x14ac:dyDescent="0.35">
      <c r="B12" s="15" t="s">
        <v>9</v>
      </c>
      <c r="C12" s="16">
        <v>5</v>
      </c>
      <c r="D12" s="16">
        <v>115000</v>
      </c>
      <c r="E12" s="17">
        <v>9000</v>
      </c>
      <c r="F12" s="26">
        <f t="shared" si="2"/>
        <v>5</v>
      </c>
      <c r="G12" s="22">
        <f t="shared" si="3"/>
        <v>124000</v>
      </c>
      <c r="H12" s="23">
        <f t="shared" si="4"/>
        <v>7.8260869565217397E-2</v>
      </c>
      <c r="I12" s="24">
        <f t="shared" si="5"/>
        <v>124000</v>
      </c>
      <c r="J12" s="22" t="b">
        <f t="shared" si="6"/>
        <v>1</v>
      </c>
      <c r="K12" s="22" t="b">
        <f t="shared" si="7"/>
        <v>0</v>
      </c>
      <c r="L12" s="22" t="b">
        <f t="shared" si="0"/>
        <v>1</v>
      </c>
      <c r="M12" s="22" t="b">
        <f t="shared" si="1"/>
        <v>1</v>
      </c>
      <c r="N12" s="22">
        <f t="shared" si="8"/>
        <v>1</v>
      </c>
      <c r="O12" s="22" t="b">
        <f t="shared" si="9"/>
        <v>1</v>
      </c>
      <c r="P12" s="22" t="b">
        <f t="shared" si="10"/>
        <v>1</v>
      </c>
    </row>
    <row r="13" spans="2:19" ht="15" thickTop="1" x14ac:dyDescent="0.3">
      <c r="B13" s="29" t="s">
        <v>27</v>
      </c>
      <c r="C13" s="19">
        <f>(C3+C4+C5+C6+C7+C8+C9+C10+C11+C12)/10</f>
        <v>5.3</v>
      </c>
      <c r="D13" s="19">
        <f t="shared" ref="D13:E13" si="11">(D3+D4+D5+D6+D7+D8+D9+D10+D11+D12)/10</f>
        <v>119000</v>
      </c>
      <c r="E13" s="19">
        <f t="shared" si="11"/>
        <v>10400</v>
      </c>
    </row>
    <row r="14" spans="2:19" ht="15" thickBot="1" x14ac:dyDescent="0.35">
      <c r="B14" s="30" t="s">
        <v>28</v>
      </c>
      <c r="C14" s="20">
        <f>AVERAGE(C3:C12)</f>
        <v>5.3</v>
      </c>
      <c r="D14" s="20">
        <f t="shared" ref="D14:E14" si="12">AVERAGE(D3:D12)</f>
        <v>119000</v>
      </c>
      <c r="E14" s="20">
        <f t="shared" si="12"/>
        <v>10400</v>
      </c>
    </row>
    <row r="15" spans="2:19" ht="15" thickTop="1" x14ac:dyDescent="0.3">
      <c r="B15" s="29" t="s">
        <v>30</v>
      </c>
      <c r="C15" s="19">
        <f>COUNT(C3:C12)</f>
        <v>10</v>
      </c>
      <c r="D15" s="19">
        <f t="shared" ref="D15:E15" si="13">COUNT(D3:D12)</f>
        <v>10</v>
      </c>
      <c r="E15" s="19">
        <f t="shared" si="13"/>
        <v>10</v>
      </c>
    </row>
    <row r="16" spans="2:19" x14ac:dyDescent="0.3">
      <c r="B16" s="31" t="s">
        <v>31</v>
      </c>
      <c r="C16" s="18">
        <f>COUNTIF($C$3:$C$12,"&lt;=5")</f>
        <v>6</v>
      </c>
      <c r="D16" s="18">
        <f>COUNTIF($D$3:$D$12,"&gt;=90000")</f>
        <v>9</v>
      </c>
      <c r="E16" s="18">
        <f>COUNTIF($E$3:$E$12,"&gt;=12000")</f>
        <v>4</v>
      </c>
    </row>
    <row r="17" spans="2:5" ht="15" thickBot="1" x14ac:dyDescent="0.35">
      <c r="B17" s="12" t="s">
        <v>31</v>
      </c>
      <c r="C17" s="18">
        <f>COUNTIF($C$3:$C$12,"&lt;="&amp;S3)</f>
        <v>4</v>
      </c>
      <c r="D17" s="18">
        <f>COUNTIF($D$3:$D$12,"&gt;="&amp;S4)</f>
        <v>8</v>
      </c>
      <c r="E17" s="18">
        <f>COUNTIF($E$3:$E$12,"&gt;=12000")</f>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BE098-CD97-45AE-AE7E-86DF2D94E426}">
  <dimension ref="B2:D9"/>
  <sheetViews>
    <sheetView topLeftCell="B1" zoomScale="140" zoomScaleNormal="140" workbookViewId="0">
      <selection activeCell="B4" sqref="B4"/>
    </sheetView>
  </sheetViews>
  <sheetFormatPr defaultRowHeight="14.4" x14ac:dyDescent="0.3"/>
  <cols>
    <col min="1" max="1" width="9.77734375" customWidth="1"/>
    <col min="2" max="2" width="9.5546875" bestFit="1" customWidth="1"/>
    <col min="3" max="3" width="32.88671875" bestFit="1" customWidth="1"/>
    <col min="4" max="4" width="64.21875" bestFit="1" customWidth="1"/>
  </cols>
  <sheetData>
    <row r="2" spans="2:4" x14ac:dyDescent="0.3">
      <c r="B2" s="32" t="s">
        <v>32</v>
      </c>
      <c r="C2" s="32" t="s">
        <v>40</v>
      </c>
      <c r="D2" s="32" t="s">
        <v>33</v>
      </c>
    </row>
    <row r="3" spans="2:4" x14ac:dyDescent="0.3">
      <c r="B3" s="33" t="e">
        <f>1/0</f>
        <v>#DIV/0!</v>
      </c>
      <c r="C3" s="34" t="s">
        <v>41</v>
      </c>
      <c r="D3" s="33" t="s">
        <v>34</v>
      </c>
    </row>
    <row r="4" spans="2:4" x14ac:dyDescent="0.3">
      <c r="B4" s="33" t="e">
        <f>A4 + "text"</f>
        <v>#VALUE!</v>
      </c>
      <c r="C4" s="34" t="s">
        <v>42</v>
      </c>
      <c r="D4" s="33" t="s">
        <v>35</v>
      </c>
    </row>
    <row r="5" spans="2:4" x14ac:dyDescent="0.3">
      <c r="B5" s="9" t="e">
        <f>#REF!</f>
        <v>#REF!</v>
      </c>
      <c r="C5" s="34" t="s">
        <v>43</v>
      </c>
      <c r="D5" s="33" t="s">
        <v>48</v>
      </c>
    </row>
    <row r="6" spans="2:4" x14ac:dyDescent="0.3">
      <c r="B6" s="9" t="e" cm="1">
        <f t="array" aca="1" ref="B6" ca="1">COUNTT(A3:A9)</f>
        <v>#NAME?</v>
      </c>
      <c r="C6" s="34" t="s">
        <v>47</v>
      </c>
      <c r="D6" s="33" t="s">
        <v>36</v>
      </c>
    </row>
    <row r="7" spans="2:4" x14ac:dyDescent="0.3">
      <c r="B7" s="33" t="e">
        <f>VLOOKUP("Value", A1:A10, 2, FALSE)</f>
        <v>#N/A</v>
      </c>
      <c r="C7" s="34" t="s">
        <v>46</v>
      </c>
      <c r="D7" s="33" t="s">
        <v>37</v>
      </c>
    </row>
    <row r="8" spans="2:4" x14ac:dyDescent="0.3">
      <c r="B8" s="33" t="e">
        <f>SQRT(-1)</f>
        <v>#NUM!</v>
      </c>
      <c r="C8" s="34" t="s">
        <v>44</v>
      </c>
      <c r="D8" s="33" t="s">
        <v>38</v>
      </c>
    </row>
    <row r="9" spans="2:4" x14ac:dyDescent="0.3">
      <c r="B9" s="33" t="e">
        <f>SUM(A1:A10 C1:C10)</f>
        <v>#NULL!</v>
      </c>
      <c r="C9" s="34" t="s">
        <v>45</v>
      </c>
      <c r="D9" s="33"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ED0AB-EA0A-46AF-B210-38C054CE7D4D}">
  <dimension ref="A1:L21"/>
  <sheetViews>
    <sheetView workbookViewId="0">
      <selection activeCell="R11" sqref="R11"/>
    </sheetView>
  </sheetViews>
  <sheetFormatPr defaultRowHeight="14.4" x14ac:dyDescent="0.3"/>
  <cols>
    <col min="1" max="1" width="14.44140625" bestFit="1" customWidth="1"/>
    <col min="2" max="2" width="16.44140625" bestFit="1" customWidth="1"/>
    <col min="3" max="3" width="11.77734375" bestFit="1" customWidth="1"/>
    <col min="4" max="4" width="15.33203125" bestFit="1" customWidth="1"/>
    <col min="5" max="5" width="11.33203125" style="47" bestFit="1" customWidth="1"/>
    <col min="6" max="6" width="14.88671875" style="47" bestFit="1" customWidth="1"/>
    <col min="7" max="7" width="9.6640625" style="47" bestFit="1" customWidth="1"/>
    <col min="8" max="8" width="6" style="47" bestFit="1" customWidth="1"/>
    <col min="9" max="9" width="5.21875" style="47" bestFit="1" customWidth="1"/>
    <col min="10" max="10" width="10.6640625" style="47" bestFit="1" customWidth="1"/>
    <col min="11" max="12" width="9.44140625" style="47" bestFit="1" customWidth="1"/>
  </cols>
  <sheetData>
    <row r="1" spans="1:12" x14ac:dyDescent="0.3">
      <c r="A1" s="35" t="s">
        <v>49</v>
      </c>
      <c r="B1" s="36" t="s">
        <v>51</v>
      </c>
      <c r="E1" s="46" t="s">
        <v>2</v>
      </c>
      <c r="F1" s="46" t="s">
        <v>52</v>
      </c>
      <c r="G1" s="46" t="s">
        <v>59</v>
      </c>
      <c r="H1" s="46" t="s">
        <v>60</v>
      </c>
      <c r="I1" s="46" t="s">
        <v>61</v>
      </c>
      <c r="J1" s="46" t="s">
        <v>136</v>
      </c>
      <c r="K1" s="46" t="s">
        <v>137</v>
      </c>
      <c r="L1" s="46" t="s">
        <v>62</v>
      </c>
    </row>
    <row r="2" spans="1:12" x14ac:dyDescent="0.3">
      <c r="A2" s="37" t="s">
        <v>52</v>
      </c>
      <c r="B2" s="38">
        <v>137500</v>
      </c>
      <c r="E2" s="47" t="str">
        <f t="shared" ref="E2:E21" si="0">IF(A2=E$1,"Desired","Not Desired")</f>
        <v>Not Desired</v>
      </c>
      <c r="F2" s="47" t="str">
        <f t="shared" ref="F2:F21" si="1">IF($A2=F$1,"Desired","Not Desired")</f>
        <v>Desired</v>
      </c>
      <c r="G2" s="47" t="str">
        <f t="shared" ref="G2:G21" si="2">IF(A2=E$1,"Desired",IF($A2=F$1,"Desired","Not Desired"))</f>
        <v>Desired</v>
      </c>
      <c r="H2" s="47" t="b">
        <f t="shared" ref="H2:H21" si="3">AND(A2=$E$1,A2=$F$1)</f>
        <v>0</v>
      </c>
      <c r="I2" s="47" t="b">
        <f t="shared" ref="I2:I21" si="4">OR(A2=$E$1,A2=$F$1)</f>
        <v>1</v>
      </c>
      <c r="J2" s="47" t="str">
        <f t="shared" ref="J2:J21" si="5">IF(OR(A2=$E$1,A2=$F$1),"Desired","Not Desired")</f>
        <v>Desired</v>
      </c>
      <c r="K2" s="47" t="str">
        <f t="shared" ref="K2:K21" si="6">IF($B2&gt;=$K$1,"Salary&gt;85k","Low Salary")</f>
        <v>Low Salary</v>
      </c>
      <c r="L2" s="47" t="str" cm="1">
        <f t="array" ref="L2">_xlfn.IFS($B2 = "", "No Data",$B2&gt;=$K$1,"Salary&gt;85k",TRUE,"Low Salary")</f>
        <v>Low Salary</v>
      </c>
    </row>
    <row r="3" spans="1:12" x14ac:dyDescent="0.3">
      <c r="A3" s="37" t="s">
        <v>52</v>
      </c>
      <c r="B3" s="38"/>
      <c r="E3" s="47" t="str">
        <f t="shared" si="0"/>
        <v>Not Desired</v>
      </c>
      <c r="F3" s="47" t="str">
        <f t="shared" si="1"/>
        <v>Desired</v>
      </c>
      <c r="G3" s="47" t="str">
        <f t="shared" si="2"/>
        <v>Desired</v>
      </c>
      <c r="H3" s="47" t="b">
        <f t="shared" si="3"/>
        <v>0</v>
      </c>
      <c r="I3" s="47" t="b">
        <f t="shared" si="4"/>
        <v>1</v>
      </c>
      <c r="J3" s="47" t="str">
        <f t="shared" si="5"/>
        <v>Desired</v>
      </c>
      <c r="K3" s="47" t="str">
        <f t="shared" si="6"/>
        <v>Low Salary</v>
      </c>
      <c r="L3" s="47" t="str" cm="1">
        <f t="array" ref="L3">_xlfn.IFS($B3 = "", "No Data",$B3&gt;=$K$1,"Salary&gt;85k",TRUE,"Low Salary")</f>
        <v>No Data</v>
      </c>
    </row>
    <row r="4" spans="1:12" x14ac:dyDescent="0.3">
      <c r="A4" s="37" t="s">
        <v>52</v>
      </c>
      <c r="B4" s="38"/>
      <c r="E4" s="47" t="str">
        <f t="shared" si="0"/>
        <v>Not Desired</v>
      </c>
      <c r="F4" s="47" t="str">
        <f t="shared" si="1"/>
        <v>Desired</v>
      </c>
      <c r="G4" s="47" t="str">
        <f t="shared" si="2"/>
        <v>Desired</v>
      </c>
      <c r="H4" s="47" t="b">
        <f t="shared" si="3"/>
        <v>0</v>
      </c>
      <c r="I4" s="47" t="b">
        <f t="shared" si="4"/>
        <v>1</v>
      </c>
      <c r="J4" s="47" t="str">
        <f t="shared" si="5"/>
        <v>Desired</v>
      </c>
      <c r="K4" s="47" t="str">
        <f t="shared" si="6"/>
        <v>Low Salary</v>
      </c>
      <c r="L4" s="47" t="str" cm="1">
        <f t="array" ref="L4">_xlfn.IFS($B4 = "", "No Data",$B4&gt;=$K$1,"Salary&gt;85k",TRUE,"Low Salary")</f>
        <v>No Data</v>
      </c>
    </row>
    <row r="5" spans="1:12" x14ac:dyDescent="0.3">
      <c r="A5" s="37" t="s">
        <v>52</v>
      </c>
      <c r="B5" s="38">
        <v>87500</v>
      </c>
      <c r="E5" s="47" t="str">
        <f t="shared" si="0"/>
        <v>Not Desired</v>
      </c>
      <c r="F5" s="47" t="str">
        <f t="shared" si="1"/>
        <v>Desired</v>
      </c>
      <c r="G5" s="47" t="str">
        <f t="shared" si="2"/>
        <v>Desired</v>
      </c>
      <c r="H5" s="47" t="b">
        <f t="shared" si="3"/>
        <v>0</v>
      </c>
      <c r="I5" s="47" t="b">
        <f t="shared" si="4"/>
        <v>1</v>
      </c>
      <c r="J5" s="47" t="str">
        <f t="shared" si="5"/>
        <v>Desired</v>
      </c>
      <c r="K5" s="47" t="str">
        <f t="shared" si="6"/>
        <v>Low Salary</v>
      </c>
      <c r="L5" s="47" t="str" cm="1">
        <f t="array" ref="L5">_xlfn.IFS($B5 = "", "No Data",$B5&gt;=$K$1,"Salary&gt;85k",TRUE,"Low Salary")</f>
        <v>Low Salary</v>
      </c>
    </row>
    <row r="6" spans="1:12" x14ac:dyDescent="0.3">
      <c r="A6" s="37" t="s">
        <v>52</v>
      </c>
      <c r="B6" s="38"/>
      <c r="E6" s="47" t="str">
        <f t="shared" si="0"/>
        <v>Not Desired</v>
      </c>
      <c r="F6" s="47" t="str">
        <f t="shared" si="1"/>
        <v>Desired</v>
      </c>
      <c r="G6" s="47" t="str">
        <f t="shared" si="2"/>
        <v>Desired</v>
      </c>
      <c r="H6" s="47" t="b">
        <f t="shared" si="3"/>
        <v>0</v>
      </c>
      <c r="I6" s="47" t="b">
        <f t="shared" si="4"/>
        <v>1</v>
      </c>
      <c r="J6" s="47" t="str">
        <f t="shared" si="5"/>
        <v>Desired</v>
      </c>
      <c r="K6" s="47" t="str">
        <f t="shared" si="6"/>
        <v>Low Salary</v>
      </c>
      <c r="L6" s="47" t="str" cm="1">
        <f t="array" ref="L6">_xlfn.IFS($B6 = "", "No Data",$B6&gt;=$K$1,"Salary&gt;85k",TRUE,"Low Salary")</f>
        <v>No Data</v>
      </c>
    </row>
    <row r="7" spans="1:12" x14ac:dyDescent="0.3">
      <c r="A7" s="37" t="s">
        <v>52</v>
      </c>
      <c r="B7" s="38">
        <v>77500</v>
      </c>
      <c r="E7" s="47" t="str">
        <f t="shared" si="0"/>
        <v>Not Desired</v>
      </c>
      <c r="F7" s="47" t="str">
        <f t="shared" si="1"/>
        <v>Desired</v>
      </c>
      <c r="G7" s="47" t="str">
        <f t="shared" si="2"/>
        <v>Desired</v>
      </c>
      <c r="H7" s="47" t="b">
        <f t="shared" si="3"/>
        <v>0</v>
      </c>
      <c r="I7" s="47" t="b">
        <f t="shared" si="4"/>
        <v>1</v>
      </c>
      <c r="J7" s="47" t="str">
        <f t="shared" si="5"/>
        <v>Desired</v>
      </c>
      <c r="K7" s="47" t="str">
        <f t="shared" si="6"/>
        <v>Low Salary</v>
      </c>
      <c r="L7" s="47" t="str" cm="1">
        <f t="array" ref="L7">_xlfn.IFS($B7 = "", "No Data",$B7&gt;=$K$1,"Salary&gt;85k",TRUE,"Low Salary")</f>
        <v>Low Salary</v>
      </c>
    </row>
    <row r="8" spans="1:12" x14ac:dyDescent="0.3">
      <c r="A8" s="37" t="s">
        <v>52</v>
      </c>
      <c r="B8" s="38"/>
      <c r="E8" s="47" t="str">
        <f t="shared" si="0"/>
        <v>Not Desired</v>
      </c>
      <c r="F8" s="47" t="str">
        <f t="shared" si="1"/>
        <v>Desired</v>
      </c>
      <c r="G8" s="47" t="str">
        <f t="shared" si="2"/>
        <v>Desired</v>
      </c>
      <c r="H8" s="47" t="b">
        <f t="shared" si="3"/>
        <v>0</v>
      </c>
      <c r="I8" s="47" t="b">
        <f t="shared" si="4"/>
        <v>1</v>
      </c>
      <c r="J8" s="47" t="str">
        <f t="shared" si="5"/>
        <v>Desired</v>
      </c>
      <c r="K8" s="47" t="str">
        <f t="shared" si="6"/>
        <v>Low Salary</v>
      </c>
      <c r="L8" s="47" t="str" cm="1">
        <f t="array" ref="L8">_xlfn.IFS($B8 = "", "No Data",$B8&gt;=$K$1,"Salary&gt;85k",TRUE,"Low Salary")</f>
        <v>No Data</v>
      </c>
    </row>
    <row r="9" spans="1:12" x14ac:dyDescent="0.3">
      <c r="A9" s="37" t="s">
        <v>52</v>
      </c>
      <c r="B9" s="38">
        <v>172500</v>
      </c>
      <c r="E9" s="47" t="str">
        <f t="shared" si="0"/>
        <v>Not Desired</v>
      </c>
      <c r="F9" s="47" t="str">
        <f t="shared" si="1"/>
        <v>Desired</v>
      </c>
      <c r="G9" s="47" t="str">
        <f t="shared" si="2"/>
        <v>Desired</v>
      </c>
      <c r="H9" s="47" t="b">
        <f t="shared" si="3"/>
        <v>0</v>
      </c>
      <c r="I9" s="47" t="b">
        <f t="shared" si="4"/>
        <v>1</v>
      </c>
      <c r="J9" s="47" t="str">
        <f t="shared" si="5"/>
        <v>Desired</v>
      </c>
      <c r="K9" s="47" t="str">
        <f t="shared" si="6"/>
        <v>Low Salary</v>
      </c>
      <c r="L9" s="47" t="str" cm="1">
        <f t="array" ref="L9">_xlfn.IFS($B9 = "", "No Data",$B9&gt;=$K$1,"Salary&gt;85k",TRUE,"Low Salary")</f>
        <v>Low Salary</v>
      </c>
    </row>
    <row r="10" spans="1:12" x14ac:dyDescent="0.3">
      <c r="A10" s="37" t="s">
        <v>52</v>
      </c>
      <c r="B10" s="38">
        <v>77500</v>
      </c>
      <c r="E10" s="47" t="str">
        <f t="shared" si="0"/>
        <v>Not Desired</v>
      </c>
      <c r="F10" s="47" t="str">
        <f t="shared" si="1"/>
        <v>Desired</v>
      </c>
      <c r="G10" s="47" t="str">
        <f t="shared" si="2"/>
        <v>Desired</v>
      </c>
      <c r="H10" s="47" t="b">
        <f t="shared" si="3"/>
        <v>0</v>
      </c>
      <c r="I10" s="47" t="b">
        <f t="shared" si="4"/>
        <v>1</v>
      </c>
      <c r="J10" s="47" t="str">
        <f t="shared" si="5"/>
        <v>Desired</v>
      </c>
      <c r="K10" s="47" t="str">
        <f t="shared" si="6"/>
        <v>Low Salary</v>
      </c>
      <c r="L10" s="47" t="str" cm="1">
        <f t="array" ref="L10">_xlfn.IFS($B10 = "", "No Data",$B10&gt;=$K$1,"Salary&gt;85k",TRUE,"Low Salary")</f>
        <v>Low Salary</v>
      </c>
    </row>
    <row r="11" spans="1:12" x14ac:dyDescent="0.3">
      <c r="A11" s="37" t="s">
        <v>52</v>
      </c>
      <c r="B11" s="38">
        <v>125000</v>
      </c>
      <c r="E11" s="47" t="str">
        <f t="shared" si="0"/>
        <v>Not Desired</v>
      </c>
      <c r="F11" s="47" t="str">
        <f t="shared" si="1"/>
        <v>Desired</v>
      </c>
      <c r="G11" s="47" t="str">
        <f t="shared" si="2"/>
        <v>Desired</v>
      </c>
      <c r="H11" s="47" t="b">
        <f t="shared" si="3"/>
        <v>0</v>
      </c>
      <c r="I11" s="47" t="b">
        <f t="shared" si="4"/>
        <v>1</v>
      </c>
      <c r="J11" s="47" t="str">
        <f t="shared" si="5"/>
        <v>Desired</v>
      </c>
      <c r="K11" s="47" t="str">
        <f t="shared" si="6"/>
        <v>Low Salary</v>
      </c>
      <c r="L11" s="47" t="str" cm="1">
        <f t="array" ref="L11">_xlfn.IFS($B11 = "", "No Data",$B11&gt;=$K$1,"Salary&gt;85k",TRUE,"Low Salary")</f>
        <v>Low Salary</v>
      </c>
    </row>
    <row r="12" spans="1:12" x14ac:dyDescent="0.3">
      <c r="A12" s="37" t="s">
        <v>52</v>
      </c>
      <c r="B12" s="38">
        <v>110000</v>
      </c>
      <c r="E12" s="47" t="str">
        <f t="shared" si="0"/>
        <v>Not Desired</v>
      </c>
      <c r="F12" s="47" t="str">
        <f t="shared" si="1"/>
        <v>Desired</v>
      </c>
      <c r="G12" s="47" t="str">
        <f t="shared" si="2"/>
        <v>Desired</v>
      </c>
      <c r="H12" s="47" t="b">
        <f t="shared" si="3"/>
        <v>0</v>
      </c>
      <c r="I12" s="47" t="b">
        <f t="shared" si="4"/>
        <v>1</v>
      </c>
      <c r="J12" s="47" t="str">
        <f t="shared" si="5"/>
        <v>Desired</v>
      </c>
      <c r="K12" s="47" t="str">
        <f t="shared" si="6"/>
        <v>Low Salary</v>
      </c>
      <c r="L12" s="47" t="str" cm="1">
        <f t="array" ref="L12">_xlfn.IFS($B12 = "", "No Data",$B12&gt;=$K$1,"Salary&gt;85k",TRUE,"Low Salary")</f>
        <v>Low Salary</v>
      </c>
    </row>
    <row r="13" spans="1:12" x14ac:dyDescent="0.3">
      <c r="A13" s="37" t="s">
        <v>52</v>
      </c>
      <c r="B13" s="38"/>
      <c r="E13" s="47" t="str">
        <f t="shared" si="0"/>
        <v>Not Desired</v>
      </c>
      <c r="F13" s="47" t="str">
        <f t="shared" si="1"/>
        <v>Desired</v>
      </c>
      <c r="G13" s="47" t="str">
        <f t="shared" si="2"/>
        <v>Desired</v>
      </c>
      <c r="H13" s="47" t="b">
        <f t="shared" si="3"/>
        <v>0</v>
      </c>
      <c r="I13" s="47" t="b">
        <f t="shared" si="4"/>
        <v>1</v>
      </c>
      <c r="J13" s="47" t="str">
        <f t="shared" si="5"/>
        <v>Desired</v>
      </c>
      <c r="K13" s="47" t="str">
        <f t="shared" si="6"/>
        <v>Low Salary</v>
      </c>
      <c r="L13" s="47" t="str" cm="1">
        <f t="array" ref="L13">_xlfn.IFS($B13 = "", "No Data",$B13&gt;=$K$1,"Salary&gt;85k",TRUE,"Low Salary")</f>
        <v>No Data</v>
      </c>
    </row>
    <row r="14" spans="1:12" x14ac:dyDescent="0.3">
      <c r="A14" s="37" t="s">
        <v>52</v>
      </c>
      <c r="B14" s="38">
        <v>97500</v>
      </c>
      <c r="E14" s="47" t="str">
        <f t="shared" si="0"/>
        <v>Not Desired</v>
      </c>
      <c r="F14" s="47" t="str">
        <f t="shared" si="1"/>
        <v>Desired</v>
      </c>
      <c r="G14" s="47" t="str">
        <f t="shared" si="2"/>
        <v>Desired</v>
      </c>
      <c r="H14" s="47" t="b">
        <f t="shared" si="3"/>
        <v>0</v>
      </c>
      <c r="I14" s="47" t="b">
        <f t="shared" si="4"/>
        <v>1</v>
      </c>
      <c r="J14" s="47" t="str">
        <f t="shared" si="5"/>
        <v>Desired</v>
      </c>
      <c r="K14" s="47" t="str">
        <f t="shared" si="6"/>
        <v>Low Salary</v>
      </c>
      <c r="L14" s="47" t="str" cm="1">
        <f t="array" ref="L14">_xlfn.IFS($B14 = "", "No Data",$B14&gt;=$K$1,"Salary&gt;85k",TRUE,"Low Salary")</f>
        <v>Low Salary</v>
      </c>
    </row>
    <row r="15" spans="1:12" x14ac:dyDescent="0.3">
      <c r="A15" s="37" t="s">
        <v>52</v>
      </c>
      <c r="B15" s="38">
        <v>63000</v>
      </c>
      <c r="E15" s="47" t="str">
        <f t="shared" si="0"/>
        <v>Not Desired</v>
      </c>
      <c r="F15" s="47" t="str">
        <f t="shared" si="1"/>
        <v>Desired</v>
      </c>
      <c r="G15" s="47" t="str">
        <f t="shared" si="2"/>
        <v>Desired</v>
      </c>
      <c r="H15" s="47" t="b">
        <f t="shared" si="3"/>
        <v>0</v>
      </c>
      <c r="I15" s="47" t="b">
        <f t="shared" si="4"/>
        <v>1</v>
      </c>
      <c r="J15" s="47" t="str">
        <f t="shared" si="5"/>
        <v>Desired</v>
      </c>
      <c r="K15" s="47" t="str">
        <f t="shared" si="6"/>
        <v>Low Salary</v>
      </c>
      <c r="L15" s="47" t="str" cm="1">
        <f t="array" ref="L15">_xlfn.IFS($B15 = "", "No Data",$B15&gt;=$K$1,"Salary&gt;85k",TRUE,"Low Salary")</f>
        <v>Low Salary</v>
      </c>
    </row>
    <row r="16" spans="1:12" x14ac:dyDescent="0.3">
      <c r="A16" s="37" t="s">
        <v>52</v>
      </c>
      <c r="B16" s="38"/>
      <c r="E16" s="47" t="str">
        <f t="shared" si="0"/>
        <v>Not Desired</v>
      </c>
      <c r="F16" s="47" t="str">
        <f t="shared" si="1"/>
        <v>Desired</v>
      </c>
      <c r="G16" s="47" t="str">
        <f t="shared" si="2"/>
        <v>Desired</v>
      </c>
      <c r="H16" s="47" t="b">
        <f t="shared" si="3"/>
        <v>0</v>
      </c>
      <c r="I16" s="47" t="b">
        <f t="shared" si="4"/>
        <v>1</v>
      </c>
      <c r="J16" s="47" t="str">
        <f t="shared" si="5"/>
        <v>Desired</v>
      </c>
      <c r="K16" s="47" t="str">
        <f t="shared" si="6"/>
        <v>Low Salary</v>
      </c>
      <c r="L16" s="47" t="str" cm="1">
        <f t="array" ref="L16">_xlfn.IFS($B16 = "", "No Data",$B16&gt;=$K$1,"Salary&gt;85k",TRUE,"Low Salary")</f>
        <v>No Data</v>
      </c>
    </row>
    <row r="17" spans="1:12" x14ac:dyDescent="0.3">
      <c r="A17" s="37" t="s">
        <v>52</v>
      </c>
      <c r="B17" s="38">
        <v>150000</v>
      </c>
      <c r="E17" s="47" t="str">
        <f t="shared" si="0"/>
        <v>Not Desired</v>
      </c>
      <c r="F17" s="47" t="str">
        <f t="shared" si="1"/>
        <v>Desired</v>
      </c>
      <c r="G17" s="47" t="str">
        <f t="shared" si="2"/>
        <v>Desired</v>
      </c>
      <c r="H17" s="47" t="b">
        <f t="shared" si="3"/>
        <v>0</v>
      </c>
      <c r="I17" s="47" t="b">
        <f t="shared" si="4"/>
        <v>1</v>
      </c>
      <c r="J17" s="47" t="str">
        <f t="shared" si="5"/>
        <v>Desired</v>
      </c>
      <c r="K17" s="47" t="str">
        <f t="shared" si="6"/>
        <v>Low Salary</v>
      </c>
      <c r="L17" s="47" t="str" cm="1">
        <f t="array" ref="L17">_xlfn.IFS($B17 = "", "No Data",$B17&gt;=$K$1,"Salary&gt;85k",TRUE,"Low Salary")</f>
        <v>Low Salary</v>
      </c>
    </row>
    <row r="18" spans="1:12" x14ac:dyDescent="0.3">
      <c r="A18" s="37" t="s">
        <v>52</v>
      </c>
      <c r="B18" s="38">
        <v>70000</v>
      </c>
      <c r="E18" s="47" t="str">
        <f t="shared" si="0"/>
        <v>Not Desired</v>
      </c>
      <c r="F18" s="47" t="str">
        <f t="shared" si="1"/>
        <v>Desired</v>
      </c>
      <c r="G18" s="47" t="str">
        <f t="shared" si="2"/>
        <v>Desired</v>
      </c>
      <c r="H18" s="47" t="b">
        <f t="shared" si="3"/>
        <v>0</v>
      </c>
      <c r="I18" s="47" t="b">
        <f t="shared" si="4"/>
        <v>1</v>
      </c>
      <c r="J18" s="47" t="str">
        <f t="shared" si="5"/>
        <v>Desired</v>
      </c>
      <c r="K18" s="47" t="str">
        <f t="shared" si="6"/>
        <v>Low Salary</v>
      </c>
      <c r="L18" s="47" t="str" cm="1">
        <f t="array" ref="L18">_xlfn.IFS($B18 = "", "No Data",$B18&gt;=$K$1,"Salary&gt;85k",TRUE,"Low Salary")</f>
        <v>Low Salary</v>
      </c>
    </row>
    <row r="19" spans="1:12" x14ac:dyDescent="0.3">
      <c r="A19" s="37" t="s">
        <v>52</v>
      </c>
      <c r="B19" s="38"/>
      <c r="E19" s="47" t="str">
        <f t="shared" si="0"/>
        <v>Not Desired</v>
      </c>
      <c r="F19" s="47" t="str">
        <f t="shared" si="1"/>
        <v>Desired</v>
      </c>
      <c r="G19" s="47" t="str">
        <f t="shared" si="2"/>
        <v>Desired</v>
      </c>
      <c r="H19" s="47" t="b">
        <f t="shared" si="3"/>
        <v>0</v>
      </c>
      <c r="I19" s="47" t="b">
        <f t="shared" si="4"/>
        <v>1</v>
      </c>
      <c r="J19" s="47" t="str">
        <f t="shared" si="5"/>
        <v>Desired</v>
      </c>
      <c r="K19" s="47" t="str">
        <f t="shared" si="6"/>
        <v>Low Salary</v>
      </c>
      <c r="L19" s="47" t="str" cm="1">
        <f t="array" ref="L19">_xlfn.IFS($B19 = "", "No Data",$B19&gt;=$K$1,"Salary&gt;85k",TRUE,"Low Salary")</f>
        <v>No Data</v>
      </c>
    </row>
    <row r="20" spans="1:12" x14ac:dyDescent="0.3">
      <c r="A20" s="37" t="s">
        <v>52</v>
      </c>
      <c r="B20" s="38">
        <v>105800</v>
      </c>
      <c r="E20" s="47" t="str">
        <f t="shared" si="0"/>
        <v>Not Desired</v>
      </c>
      <c r="F20" s="47" t="str">
        <f t="shared" si="1"/>
        <v>Desired</v>
      </c>
      <c r="G20" s="47" t="str">
        <f t="shared" si="2"/>
        <v>Desired</v>
      </c>
      <c r="H20" s="47" t="b">
        <f t="shared" si="3"/>
        <v>0</v>
      </c>
      <c r="I20" s="47" t="b">
        <f t="shared" si="4"/>
        <v>1</v>
      </c>
      <c r="J20" s="47" t="str">
        <f t="shared" si="5"/>
        <v>Desired</v>
      </c>
      <c r="K20" s="47" t="str">
        <f t="shared" si="6"/>
        <v>Low Salary</v>
      </c>
      <c r="L20" s="47" t="str" cm="1">
        <f t="array" ref="L20">_xlfn.IFS($B20 = "", "No Data",$B20&gt;=$K$1,"Salary&gt;85k",TRUE,"Low Salary")</f>
        <v>Low Salary</v>
      </c>
    </row>
    <row r="21" spans="1:12" x14ac:dyDescent="0.3">
      <c r="A21" s="37" t="s">
        <v>52</v>
      </c>
      <c r="B21" s="38"/>
      <c r="E21" s="47" t="str">
        <f t="shared" si="0"/>
        <v>Not Desired</v>
      </c>
      <c r="F21" s="47" t="str">
        <f t="shared" si="1"/>
        <v>Desired</v>
      </c>
      <c r="G21" s="47" t="str">
        <f t="shared" si="2"/>
        <v>Desired</v>
      </c>
      <c r="H21" s="47" t="b">
        <f t="shared" si="3"/>
        <v>0</v>
      </c>
      <c r="I21" s="47" t="b">
        <f t="shared" si="4"/>
        <v>1</v>
      </c>
      <c r="J21" s="47" t="str">
        <f t="shared" si="5"/>
        <v>Desired</v>
      </c>
      <c r="K21" s="47" t="str">
        <f t="shared" si="6"/>
        <v>Low Salary</v>
      </c>
      <c r="L21" s="47" t="str" cm="1">
        <f t="array" ref="L21">_xlfn.IFS($B21 = "", "No Data",$B21&gt;=$K$1,"Salary&gt;85k",TRUE,"Low Salary")</f>
        <v>No Data</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F6601-355F-4694-885C-1B7837D5920E}">
  <dimension ref="A1:K3103"/>
  <sheetViews>
    <sheetView workbookViewId="0">
      <selection activeCell="J23" sqref="J23"/>
    </sheetView>
  </sheetViews>
  <sheetFormatPr defaultRowHeight="14.4" x14ac:dyDescent="0.3"/>
  <cols>
    <col min="1" max="1" width="22.77734375" bestFit="1" customWidth="1"/>
    <col min="2" max="2" width="18" bestFit="1" customWidth="1"/>
    <col min="3" max="3" width="16.44140625" customWidth="1"/>
    <col min="4" max="4" width="8.88671875" customWidth="1"/>
    <col min="5" max="5" width="10.88671875" customWidth="1"/>
    <col min="6" max="6" width="14" customWidth="1"/>
    <col min="7" max="7" width="10.33203125" customWidth="1"/>
    <col min="8" max="8" width="14.109375" bestFit="1" customWidth="1"/>
    <col min="9" max="9" width="13.33203125" customWidth="1"/>
    <col min="10" max="10" width="15.44140625" bestFit="1" customWidth="1"/>
  </cols>
  <sheetData>
    <row r="1" spans="1:11" x14ac:dyDescent="0.3">
      <c r="A1" s="35" t="s">
        <v>49</v>
      </c>
      <c r="B1" s="35" t="s">
        <v>50</v>
      </c>
      <c r="C1" s="36" t="s">
        <v>51</v>
      </c>
      <c r="E1" s="39"/>
      <c r="K1" s="39"/>
    </row>
    <row r="2" spans="1:11" x14ac:dyDescent="0.3">
      <c r="A2" s="37" t="s">
        <v>52</v>
      </c>
      <c r="B2" s="37" t="s">
        <v>53</v>
      </c>
      <c r="C2" s="38">
        <v>137500</v>
      </c>
      <c r="E2" s="39"/>
      <c r="F2" s="43" t="s">
        <v>130</v>
      </c>
      <c r="G2" s="43" t="s">
        <v>132</v>
      </c>
      <c r="H2" s="43" t="s">
        <v>131</v>
      </c>
      <c r="I2" s="43" t="s">
        <v>131</v>
      </c>
      <c r="J2" s="43" t="s">
        <v>77</v>
      </c>
      <c r="K2" s="39"/>
    </row>
    <row r="3" spans="1:11" x14ac:dyDescent="0.3">
      <c r="A3" s="37" t="s">
        <v>52</v>
      </c>
      <c r="B3" s="37" t="s">
        <v>53</v>
      </c>
      <c r="C3" s="38"/>
      <c r="E3" s="39"/>
      <c r="F3" s="43" t="s">
        <v>133</v>
      </c>
      <c r="G3" s="43" t="s">
        <v>134</v>
      </c>
      <c r="H3" s="43" t="s">
        <v>53</v>
      </c>
      <c r="I3" s="43" t="s">
        <v>2</v>
      </c>
      <c r="J3" s="43" t="s">
        <v>135</v>
      </c>
      <c r="K3" s="39"/>
    </row>
    <row r="4" spans="1:11" x14ac:dyDescent="0.3">
      <c r="A4" s="37" t="s">
        <v>52</v>
      </c>
      <c r="B4" s="37" t="s">
        <v>53</v>
      </c>
      <c r="C4" s="38"/>
      <c r="E4" s="41" t="s">
        <v>138</v>
      </c>
      <c r="F4" s="39">
        <f>COUNT(C:C)</f>
        <v>2287</v>
      </c>
      <c r="G4" s="39">
        <f>COUNTA(A:A)</f>
        <v>3103</v>
      </c>
      <c r="H4" s="39">
        <f>COUNTIF(B:B,$H$3)</f>
        <v>2301</v>
      </c>
      <c r="I4" s="39">
        <f>COUNTIF(A:A,$I$3)</f>
        <v>982</v>
      </c>
      <c r="J4" s="39">
        <f>COUNTIFS(A:A,$I$3,B:B,$H$3)</f>
        <v>827</v>
      </c>
      <c r="K4" s="39"/>
    </row>
    <row r="5" spans="1:11" x14ac:dyDescent="0.3">
      <c r="A5" s="37" t="s">
        <v>52</v>
      </c>
      <c r="B5" s="37" t="s">
        <v>53</v>
      </c>
      <c r="C5" s="38">
        <v>87500</v>
      </c>
      <c r="E5" s="41" t="s">
        <v>139</v>
      </c>
      <c r="F5" s="40">
        <f>SUM(C:C)</f>
        <v>281447738.8359375</v>
      </c>
      <c r="G5" s="41"/>
      <c r="H5" s="40">
        <f>SUMIF(B:B,$H$3,C:C)</f>
        <v>199042323.4921875</v>
      </c>
      <c r="I5" s="42">
        <f>SUMIF(A:A,$I$3,C:C)</f>
        <v>55190449.99609375</v>
      </c>
      <c r="J5" s="42">
        <f>SUMIFS(C:C,A:A,$I$3,B:B,$H$3)</f>
        <v>42753127.99609375</v>
      </c>
      <c r="K5" s="39"/>
    </row>
    <row r="6" spans="1:11" x14ac:dyDescent="0.3">
      <c r="A6" s="37" t="s">
        <v>52</v>
      </c>
      <c r="B6" s="37" t="s">
        <v>54</v>
      </c>
      <c r="C6" s="38"/>
      <c r="E6" s="41" t="s">
        <v>140</v>
      </c>
      <c r="F6" s="40">
        <f>AVERAGE(C:C)</f>
        <v>123064.16214951355</v>
      </c>
      <c r="G6" s="41"/>
      <c r="H6" s="42">
        <f>AVERAGEIF(B:B,$H$3,C:C)</f>
        <v>126778.54999502389</v>
      </c>
      <c r="I6" s="42">
        <f>AVERAGEIF(A:A,$I$3,C:C)</f>
        <v>92446.314901329562</v>
      </c>
      <c r="J6" s="42">
        <f>AVERAGEIFS(C:C,B:B,$H$3,A:A,$I$3)</f>
        <v>93144.069708265248</v>
      </c>
      <c r="K6" s="39"/>
    </row>
    <row r="7" spans="1:11" x14ac:dyDescent="0.3">
      <c r="A7" s="37" t="s">
        <v>52</v>
      </c>
      <c r="B7" s="37" t="s">
        <v>53</v>
      </c>
      <c r="C7" s="38">
        <v>77500</v>
      </c>
      <c r="F7" s="39"/>
      <c r="G7" s="39"/>
      <c r="H7" s="39"/>
      <c r="I7" s="39"/>
      <c r="J7" s="39"/>
      <c r="K7" s="39"/>
    </row>
    <row r="8" spans="1:11" x14ac:dyDescent="0.3">
      <c r="A8" s="37" t="s">
        <v>52</v>
      </c>
      <c r="B8" s="37" t="s">
        <v>53</v>
      </c>
      <c r="C8" s="38"/>
      <c r="E8" s="39"/>
      <c r="F8" s="39"/>
      <c r="G8" s="39"/>
      <c r="H8" s="39"/>
      <c r="I8" s="39"/>
      <c r="J8" s="39"/>
      <c r="K8" s="39"/>
    </row>
    <row r="9" spans="1:11" x14ac:dyDescent="0.3">
      <c r="A9" s="37" t="s">
        <v>52</v>
      </c>
      <c r="B9" s="37" t="s">
        <v>53</v>
      </c>
      <c r="C9" s="38">
        <v>172500</v>
      </c>
      <c r="F9" s="43" t="s">
        <v>130</v>
      </c>
      <c r="G9" s="43" t="s">
        <v>132</v>
      </c>
      <c r="H9" s="43" t="s">
        <v>77</v>
      </c>
      <c r="I9" s="43" t="s">
        <v>77</v>
      </c>
      <c r="J9" s="43" t="s">
        <v>77</v>
      </c>
      <c r="K9" s="39"/>
    </row>
    <row r="10" spans="1:11" x14ac:dyDescent="0.3">
      <c r="A10" s="37" t="s">
        <v>52</v>
      </c>
      <c r="B10" s="37" t="s">
        <v>53</v>
      </c>
      <c r="C10" s="38">
        <v>77500</v>
      </c>
      <c r="E10" s="41" t="s">
        <v>141</v>
      </c>
      <c r="F10" s="45">
        <f>MIN(C:C)</f>
        <v>32500</v>
      </c>
      <c r="G10" s="41"/>
      <c r="H10" s="42">
        <f>_xlfn.MINIFS(C:C,B:B,$H$3)</f>
        <v>32500</v>
      </c>
      <c r="I10" s="42">
        <f>_xlfn.MINIFS(C:C,A:A,I3)</f>
        <v>32500</v>
      </c>
      <c r="J10" s="42">
        <f>_xlfn.MINIFS(C:C,B:B,$H$3,A:A,$I$3)</f>
        <v>32500</v>
      </c>
      <c r="K10" s="39"/>
    </row>
    <row r="11" spans="1:11" x14ac:dyDescent="0.3">
      <c r="A11" s="37" t="s">
        <v>52</v>
      </c>
      <c r="B11" s="37" t="s">
        <v>53</v>
      </c>
      <c r="C11" s="38">
        <v>125000</v>
      </c>
      <c r="E11" s="41" t="s">
        <v>142</v>
      </c>
      <c r="F11" s="42">
        <f>MAX(C:C)</f>
        <v>475000</v>
      </c>
      <c r="G11" s="44"/>
      <c r="H11" s="42">
        <f>_xlfn.MAXIFS(C:C,B:B,$H$3)</f>
        <v>375000</v>
      </c>
      <c r="I11" s="42">
        <f>_xlfn.MAXIFS(C:C,A:A,$I$3)</f>
        <v>222500</v>
      </c>
      <c r="J11" s="42">
        <f>_xlfn.MAXIFS(C:C,B:B,$H$3,A:A,$I$3)</f>
        <v>222500</v>
      </c>
      <c r="K11" s="39"/>
    </row>
    <row r="12" spans="1:11" x14ac:dyDescent="0.3">
      <c r="A12" s="37" t="s">
        <v>52</v>
      </c>
      <c r="B12" s="37" t="s">
        <v>55</v>
      </c>
      <c r="C12" s="38">
        <v>110000</v>
      </c>
      <c r="F12" s="39"/>
      <c r="G12" s="39"/>
      <c r="H12" s="39"/>
      <c r="I12" s="39"/>
      <c r="J12" s="39"/>
      <c r="K12" s="39"/>
    </row>
    <row r="13" spans="1:11" x14ac:dyDescent="0.3">
      <c r="A13" s="37" t="s">
        <v>52</v>
      </c>
      <c r="B13" s="37" t="s">
        <v>53</v>
      </c>
      <c r="C13" s="38"/>
      <c r="F13" s="39"/>
      <c r="G13" s="39"/>
      <c r="H13" s="39"/>
      <c r="I13" s="39"/>
      <c r="J13" s="39"/>
      <c r="K13" s="39"/>
    </row>
    <row r="14" spans="1:11" x14ac:dyDescent="0.3">
      <c r="A14" s="37" t="s">
        <v>52</v>
      </c>
      <c r="B14" s="37" t="s">
        <v>53</v>
      </c>
      <c r="C14" s="38">
        <v>97500</v>
      </c>
      <c r="E14" s="39"/>
      <c r="F14" s="39"/>
      <c r="G14" s="39"/>
      <c r="H14" s="39"/>
      <c r="I14" s="39"/>
      <c r="J14" s="39"/>
      <c r="K14" s="39"/>
    </row>
    <row r="15" spans="1:11" x14ac:dyDescent="0.3">
      <c r="A15" s="37" t="s">
        <v>52</v>
      </c>
      <c r="B15" s="37" t="s">
        <v>56</v>
      </c>
      <c r="C15" s="38">
        <v>63000</v>
      </c>
    </row>
    <row r="16" spans="1:11" x14ac:dyDescent="0.3">
      <c r="A16" s="37" t="s">
        <v>52</v>
      </c>
      <c r="B16" s="37" t="s">
        <v>53</v>
      </c>
      <c r="C16" s="38"/>
    </row>
    <row r="17" spans="1:3" x14ac:dyDescent="0.3">
      <c r="A17" s="37" t="s">
        <v>52</v>
      </c>
      <c r="B17" s="37" t="s">
        <v>53</v>
      </c>
      <c r="C17" s="38">
        <v>150000</v>
      </c>
    </row>
    <row r="18" spans="1:3" x14ac:dyDescent="0.3">
      <c r="A18" s="37" t="s">
        <v>52</v>
      </c>
      <c r="B18" s="37" t="s">
        <v>57</v>
      </c>
      <c r="C18" s="38">
        <v>70000</v>
      </c>
    </row>
    <row r="19" spans="1:3" x14ac:dyDescent="0.3">
      <c r="A19" s="37" t="s">
        <v>52</v>
      </c>
      <c r="B19" s="37" t="s">
        <v>58</v>
      </c>
      <c r="C19" s="38"/>
    </row>
    <row r="20" spans="1:3" x14ac:dyDescent="0.3">
      <c r="A20" s="37" t="s">
        <v>52</v>
      </c>
      <c r="B20" s="37" t="s">
        <v>53</v>
      </c>
      <c r="C20" s="38">
        <v>105800</v>
      </c>
    </row>
    <row r="21" spans="1:3" x14ac:dyDescent="0.3">
      <c r="A21" s="37" t="s">
        <v>52</v>
      </c>
      <c r="B21" s="37" t="s">
        <v>53</v>
      </c>
      <c r="C21" s="38"/>
    </row>
    <row r="22" spans="1:3" x14ac:dyDescent="0.3">
      <c r="A22" s="37" t="s">
        <v>52</v>
      </c>
      <c r="B22" s="37" t="s">
        <v>63</v>
      </c>
      <c r="C22" s="38">
        <v>63000</v>
      </c>
    </row>
    <row r="23" spans="1:3" x14ac:dyDescent="0.3">
      <c r="A23" s="37" t="s">
        <v>52</v>
      </c>
      <c r="B23" s="37" t="s">
        <v>53</v>
      </c>
      <c r="C23" s="38"/>
    </row>
    <row r="24" spans="1:3" x14ac:dyDescent="0.3">
      <c r="A24" s="37" t="s">
        <v>52</v>
      </c>
      <c r="B24" s="37" t="s">
        <v>53</v>
      </c>
      <c r="C24" s="38"/>
    </row>
    <row r="25" spans="1:3" x14ac:dyDescent="0.3">
      <c r="A25" s="37" t="s">
        <v>52</v>
      </c>
      <c r="B25" s="37" t="s">
        <v>53</v>
      </c>
      <c r="C25" s="38"/>
    </row>
    <row r="26" spans="1:3" x14ac:dyDescent="0.3">
      <c r="A26" s="37" t="s">
        <v>52</v>
      </c>
      <c r="B26" s="37" t="s">
        <v>64</v>
      </c>
      <c r="C26" s="38">
        <v>79200</v>
      </c>
    </row>
    <row r="27" spans="1:3" x14ac:dyDescent="0.3">
      <c r="A27" s="37" t="s">
        <v>52</v>
      </c>
      <c r="B27" s="37" t="s">
        <v>53</v>
      </c>
      <c r="C27" s="38">
        <v>112500</v>
      </c>
    </row>
    <row r="28" spans="1:3" x14ac:dyDescent="0.3">
      <c r="A28" s="37" t="s">
        <v>52</v>
      </c>
      <c r="B28" s="37" t="s">
        <v>53</v>
      </c>
      <c r="C28" s="38">
        <v>125000</v>
      </c>
    </row>
    <row r="29" spans="1:3" x14ac:dyDescent="0.3">
      <c r="A29" s="37" t="s">
        <v>52</v>
      </c>
      <c r="B29" s="37" t="s">
        <v>53</v>
      </c>
      <c r="C29" s="38">
        <v>80000</v>
      </c>
    </row>
    <row r="30" spans="1:3" x14ac:dyDescent="0.3">
      <c r="A30" s="37" t="s">
        <v>52</v>
      </c>
      <c r="B30" s="37" t="s">
        <v>53</v>
      </c>
      <c r="C30" s="38">
        <v>90000</v>
      </c>
    </row>
    <row r="31" spans="1:3" x14ac:dyDescent="0.3">
      <c r="A31" s="37" t="s">
        <v>52</v>
      </c>
      <c r="B31" s="37" t="s">
        <v>53</v>
      </c>
      <c r="C31" s="38">
        <v>105000</v>
      </c>
    </row>
    <row r="32" spans="1:3" x14ac:dyDescent="0.3">
      <c r="A32" s="37" t="s">
        <v>52</v>
      </c>
      <c r="B32" s="37" t="s">
        <v>53</v>
      </c>
      <c r="C32" s="38">
        <v>101279</v>
      </c>
    </row>
    <row r="33" spans="1:3" x14ac:dyDescent="0.3">
      <c r="A33" s="37" t="s">
        <v>52</v>
      </c>
      <c r="B33" s="37" t="s">
        <v>54</v>
      </c>
      <c r="C33" s="38">
        <v>113550</v>
      </c>
    </row>
    <row r="34" spans="1:3" x14ac:dyDescent="0.3">
      <c r="A34" s="37" t="s">
        <v>52</v>
      </c>
      <c r="B34" s="37" t="s">
        <v>53</v>
      </c>
      <c r="C34" s="38"/>
    </row>
    <row r="35" spans="1:3" x14ac:dyDescent="0.3">
      <c r="A35" s="37" t="s">
        <v>52</v>
      </c>
      <c r="B35" s="37" t="s">
        <v>53</v>
      </c>
      <c r="C35" s="38">
        <v>68700</v>
      </c>
    </row>
    <row r="36" spans="1:3" x14ac:dyDescent="0.3">
      <c r="A36" s="37" t="s">
        <v>52</v>
      </c>
      <c r="B36" s="37" t="s">
        <v>53</v>
      </c>
      <c r="C36" s="38">
        <v>85000</v>
      </c>
    </row>
    <row r="37" spans="1:3" x14ac:dyDescent="0.3">
      <c r="A37" s="37" t="s">
        <v>52</v>
      </c>
      <c r="B37" s="37" t="s">
        <v>53</v>
      </c>
      <c r="C37" s="38">
        <v>74500</v>
      </c>
    </row>
    <row r="38" spans="1:3" x14ac:dyDescent="0.3">
      <c r="A38" s="37" t="s">
        <v>52</v>
      </c>
      <c r="B38" s="37" t="s">
        <v>54</v>
      </c>
      <c r="C38" s="38">
        <v>103350</v>
      </c>
    </row>
    <row r="39" spans="1:3" x14ac:dyDescent="0.3">
      <c r="A39" s="37" t="s">
        <v>52</v>
      </c>
      <c r="B39" s="37" t="s">
        <v>53</v>
      </c>
      <c r="C39" s="38">
        <v>130000</v>
      </c>
    </row>
    <row r="40" spans="1:3" x14ac:dyDescent="0.3">
      <c r="A40" s="37" t="s">
        <v>52</v>
      </c>
      <c r="B40" s="37" t="s">
        <v>53</v>
      </c>
      <c r="C40" s="38"/>
    </row>
    <row r="41" spans="1:3" x14ac:dyDescent="0.3">
      <c r="A41" s="37" t="s">
        <v>52</v>
      </c>
      <c r="B41" s="37" t="s">
        <v>53</v>
      </c>
      <c r="C41" s="38">
        <v>77500</v>
      </c>
    </row>
    <row r="42" spans="1:3" x14ac:dyDescent="0.3">
      <c r="A42" s="37" t="s">
        <v>52</v>
      </c>
      <c r="B42" s="37" t="s">
        <v>65</v>
      </c>
      <c r="C42" s="38">
        <v>80850</v>
      </c>
    </row>
    <row r="43" spans="1:3" x14ac:dyDescent="0.3">
      <c r="A43" s="37" t="s">
        <v>52</v>
      </c>
      <c r="B43" s="37" t="s">
        <v>53</v>
      </c>
      <c r="C43" s="38"/>
    </row>
    <row r="44" spans="1:3" x14ac:dyDescent="0.3">
      <c r="A44" s="37" t="s">
        <v>52</v>
      </c>
      <c r="B44" s="37" t="s">
        <v>53</v>
      </c>
      <c r="C44" s="38"/>
    </row>
    <row r="45" spans="1:3" x14ac:dyDescent="0.3">
      <c r="A45" s="37" t="s">
        <v>52</v>
      </c>
      <c r="B45" s="37" t="s">
        <v>53</v>
      </c>
      <c r="C45" s="38">
        <v>51000</v>
      </c>
    </row>
    <row r="46" spans="1:3" x14ac:dyDescent="0.3">
      <c r="A46" s="37" t="s">
        <v>52</v>
      </c>
      <c r="B46" s="37" t="s">
        <v>53</v>
      </c>
      <c r="C46" s="38">
        <v>100000</v>
      </c>
    </row>
    <row r="47" spans="1:3" x14ac:dyDescent="0.3">
      <c r="A47" s="37" t="s">
        <v>66</v>
      </c>
      <c r="B47" s="37" t="s">
        <v>67</v>
      </c>
      <c r="C47" s="38">
        <v>79200</v>
      </c>
    </row>
    <row r="48" spans="1:3" x14ac:dyDescent="0.3">
      <c r="A48" s="37" t="s">
        <v>66</v>
      </c>
      <c r="B48" s="37" t="s">
        <v>68</v>
      </c>
      <c r="C48" s="38">
        <v>110000</v>
      </c>
    </row>
    <row r="49" spans="1:3" x14ac:dyDescent="0.3">
      <c r="A49" s="37" t="s">
        <v>66</v>
      </c>
      <c r="B49" s="37" t="s">
        <v>69</v>
      </c>
      <c r="C49" s="38">
        <v>200000</v>
      </c>
    </row>
    <row r="50" spans="1:3" x14ac:dyDescent="0.3">
      <c r="A50" s="37" t="s">
        <v>66</v>
      </c>
      <c r="B50" s="37" t="s">
        <v>70</v>
      </c>
      <c r="C50" s="38">
        <v>89100</v>
      </c>
    </row>
    <row r="51" spans="1:3" x14ac:dyDescent="0.3">
      <c r="A51" s="37" t="s">
        <v>2</v>
      </c>
      <c r="B51" s="37" t="s">
        <v>53</v>
      </c>
      <c r="C51" s="38">
        <v>144481.5</v>
      </c>
    </row>
    <row r="52" spans="1:3" x14ac:dyDescent="0.3">
      <c r="A52" s="37" t="s">
        <v>2</v>
      </c>
      <c r="B52" s="37" t="s">
        <v>53</v>
      </c>
      <c r="C52" s="38">
        <v>132315</v>
      </c>
    </row>
    <row r="53" spans="1:3" x14ac:dyDescent="0.3">
      <c r="A53" s="37" t="s">
        <v>2</v>
      </c>
      <c r="B53" s="37" t="s">
        <v>53</v>
      </c>
      <c r="C53" s="38">
        <v>112500</v>
      </c>
    </row>
    <row r="54" spans="1:3" x14ac:dyDescent="0.3">
      <c r="A54" s="37" t="s">
        <v>2</v>
      </c>
      <c r="B54" s="37" t="s">
        <v>53</v>
      </c>
      <c r="C54" s="38">
        <v>52500</v>
      </c>
    </row>
    <row r="55" spans="1:3" x14ac:dyDescent="0.3">
      <c r="A55" s="37" t="s">
        <v>2</v>
      </c>
      <c r="B55" s="37" t="s">
        <v>54</v>
      </c>
      <c r="C55" s="38">
        <v>115775</v>
      </c>
    </row>
    <row r="56" spans="1:3" x14ac:dyDescent="0.3">
      <c r="A56" s="37" t="s">
        <v>2</v>
      </c>
      <c r="B56" s="37" t="s">
        <v>53</v>
      </c>
      <c r="C56" s="38">
        <v>97500</v>
      </c>
    </row>
    <row r="57" spans="1:3" x14ac:dyDescent="0.3">
      <c r="A57" s="37" t="s">
        <v>2</v>
      </c>
      <c r="B57" s="37" t="s">
        <v>53</v>
      </c>
      <c r="C57" s="38">
        <v>127500</v>
      </c>
    </row>
    <row r="58" spans="1:3" x14ac:dyDescent="0.3">
      <c r="A58" s="37" t="s">
        <v>2</v>
      </c>
      <c r="B58" s="37" t="s">
        <v>53</v>
      </c>
      <c r="C58" s="38">
        <v>115000</v>
      </c>
    </row>
    <row r="59" spans="1:3" x14ac:dyDescent="0.3">
      <c r="A59" s="37" t="s">
        <v>2</v>
      </c>
      <c r="B59" s="37" t="s">
        <v>53</v>
      </c>
      <c r="C59" s="38"/>
    </row>
    <row r="60" spans="1:3" x14ac:dyDescent="0.3">
      <c r="A60" s="37" t="s">
        <v>2</v>
      </c>
      <c r="B60" s="37" t="s">
        <v>53</v>
      </c>
      <c r="C60" s="38"/>
    </row>
    <row r="61" spans="1:3" x14ac:dyDescent="0.3">
      <c r="A61" s="37" t="s">
        <v>2</v>
      </c>
      <c r="B61" s="37" t="s">
        <v>53</v>
      </c>
      <c r="C61" s="38"/>
    </row>
    <row r="62" spans="1:3" x14ac:dyDescent="0.3">
      <c r="A62" s="37" t="s">
        <v>2</v>
      </c>
      <c r="B62" s="37" t="s">
        <v>53</v>
      </c>
      <c r="C62" s="38">
        <v>175000</v>
      </c>
    </row>
    <row r="63" spans="1:3" x14ac:dyDescent="0.3">
      <c r="A63" s="37" t="s">
        <v>2</v>
      </c>
      <c r="B63" s="37" t="s">
        <v>53</v>
      </c>
      <c r="C63" s="38">
        <v>115000</v>
      </c>
    </row>
    <row r="64" spans="1:3" x14ac:dyDescent="0.3">
      <c r="A64" s="37" t="s">
        <v>2</v>
      </c>
      <c r="B64" s="37" t="s">
        <v>67</v>
      </c>
      <c r="C64" s="38">
        <v>111175</v>
      </c>
    </row>
    <row r="65" spans="1:3" x14ac:dyDescent="0.3">
      <c r="A65" s="37" t="s">
        <v>2</v>
      </c>
      <c r="B65" s="37" t="s">
        <v>71</v>
      </c>
      <c r="C65" s="38">
        <v>51014</v>
      </c>
    </row>
    <row r="66" spans="1:3" x14ac:dyDescent="0.3">
      <c r="A66" s="37" t="s">
        <v>2</v>
      </c>
      <c r="B66" s="37" t="s">
        <v>53</v>
      </c>
      <c r="C66" s="38"/>
    </row>
    <row r="67" spans="1:3" x14ac:dyDescent="0.3">
      <c r="A67" s="37" t="s">
        <v>2</v>
      </c>
      <c r="B67" s="37" t="s">
        <v>53</v>
      </c>
      <c r="C67" s="38"/>
    </row>
    <row r="68" spans="1:3" x14ac:dyDescent="0.3">
      <c r="A68" s="37" t="s">
        <v>2</v>
      </c>
      <c r="B68" s="37" t="s">
        <v>53</v>
      </c>
      <c r="C68" s="38"/>
    </row>
    <row r="69" spans="1:3" x14ac:dyDescent="0.3">
      <c r="A69" s="37" t="s">
        <v>2</v>
      </c>
      <c r="B69" s="37" t="s">
        <v>53</v>
      </c>
      <c r="C69" s="38"/>
    </row>
    <row r="70" spans="1:3" x14ac:dyDescent="0.3">
      <c r="A70" s="37" t="s">
        <v>2</v>
      </c>
      <c r="B70" s="37" t="s">
        <v>53</v>
      </c>
      <c r="C70" s="38">
        <v>133285</v>
      </c>
    </row>
    <row r="71" spans="1:3" x14ac:dyDescent="0.3">
      <c r="A71" s="37" t="s">
        <v>2</v>
      </c>
      <c r="B71" s="37" t="s">
        <v>53</v>
      </c>
      <c r="C71" s="38"/>
    </row>
    <row r="72" spans="1:3" x14ac:dyDescent="0.3">
      <c r="A72" s="37" t="s">
        <v>2</v>
      </c>
      <c r="B72" s="37" t="s">
        <v>53</v>
      </c>
      <c r="C72" s="38"/>
    </row>
    <row r="73" spans="1:3" x14ac:dyDescent="0.3">
      <c r="A73" s="37" t="s">
        <v>2</v>
      </c>
      <c r="B73" s="37" t="s">
        <v>53</v>
      </c>
      <c r="C73" s="38">
        <v>57500</v>
      </c>
    </row>
    <row r="74" spans="1:3" x14ac:dyDescent="0.3">
      <c r="A74" s="37" t="s">
        <v>2</v>
      </c>
      <c r="B74" s="37" t="s">
        <v>53</v>
      </c>
      <c r="C74" s="38"/>
    </row>
    <row r="75" spans="1:3" x14ac:dyDescent="0.3">
      <c r="A75" s="37" t="s">
        <v>2</v>
      </c>
      <c r="B75" s="37" t="s">
        <v>53</v>
      </c>
      <c r="C75" s="38">
        <v>60000</v>
      </c>
    </row>
    <row r="76" spans="1:3" x14ac:dyDescent="0.3">
      <c r="A76" s="37" t="s">
        <v>2</v>
      </c>
      <c r="B76" s="37" t="s">
        <v>70</v>
      </c>
      <c r="C76" s="38">
        <v>45000</v>
      </c>
    </row>
    <row r="77" spans="1:3" x14ac:dyDescent="0.3">
      <c r="A77" s="37" t="s">
        <v>2</v>
      </c>
      <c r="B77" s="37" t="s">
        <v>53</v>
      </c>
      <c r="C77" s="38">
        <v>112500</v>
      </c>
    </row>
    <row r="78" spans="1:3" x14ac:dyDescent="0.3">
      <c r="A78" s="37" t="s">
        <v>2</v>
      </c>
      <c r="B78" s="37" t="s">
        <v>53</v>
      </c>
      <c r="C78" s="38">
        <v>170000</v>
      </c>
    </row>
    <row r="79" spans="1:3" x14ac:dyDescent="0.3">
      <c r="A79" s="37" t="s">
        <v>2</v>
      </c>
      <c r="B79" s="37" t="s">
        <v>53</v>
      </c>
      <c r="C79" s="38">
        <v>145000</v>
      </c>
    </row>
    <row r="80" spans="1:3" x14ac:dyDescent="0.3">
      <c r="A80" s="37" t="s">
        <v>2</v>
      </c>
      <c r="B80" s="37" t="s">
        <v>53</v>
      </c>
      <c r="C80" s="38"/>
    </row>
    <row r="81" spans="1:3" x14ac:dyDescent="0.3">
      <c r="A81" s="37" t="s">
        <v>2</v>
      </c>
      <c r="B81" s="37" t="s">
        <v>53</v>
      </c>
      <c r="C81" s="38">
        <v>101540</v>
      </c>
    </row>
    <row r="82" spans="1:3" x14ac:dyDescent="0.3">
      <c r="A82" s="37" t="s">
        <v>2</v>
      </c>
      <c r="B82" s="37" t="s">
        <v>72</v>
      </c>
      <c r="C82" s="38">
        <v>51014</v>
      </c>
    </row>
    <row r="83" spans="1:3" x14ac:dyDescent="0.3">
      <c r="A83" s="37" t="s">
        <v>2</v>
      </c>
      <c r="B83" s="37" t="s">
        <v>53</v>
      </c>
      <c r="C83" s="38"/>
    </row>
    <row r="84" spans="1:3" x14ac:dyDescent="0.3">
      <c r="A84" s="37" t="s">
        <v>2</v>
      </c>
      <c r="B84" s="37" t="s">
        <v>53</v>
      </c>
      <c r="C84" s="38">
        <v>93000</v>
      </c>
    </row>
    <row r="85" spans="1:3" x14ac:dyDescent="0.3">
      <c r="A85" s="37" t="s">
        <v>2</v>
      </c>
      <c r="B85" s="37" t="s">
        <v>53</v>
      </c>
      <c r="C85" s="38"/>
    </row>
    <row r="86" spans="1:3" x14ac:dyDescent="0.3">
      <c r="A86" s="37" t="s">
        <v>2</v>
      </c>
      <c r="B86" s="37" t="s">
        <v>54</v>
      </c>
      <c r="C86" s="38"/>
    </row>
    <row r="87" spans="1:3" x14ac:dyDescent="0.3">
      <c r="A87" s="37" t="s">
        <v>2</v>
      </c>
      <c r="B87" s="37" t="s">
        <v>53</v>
      </c>
      <c r="C87" s="38">
        <v>85000</v>
      </c>
    </row>
    <row r="88" spans="1:3" x14ac:dyDescent="0.3">
      <c r="A88" s="37" t="s">
        <v>2</v>
      </c>
      <c r="B88" s="37" t="s">
        <v>53</v>
      </c>
      <c r="C88" s="38"/>
    </row>
    <row r="89" spans="1:3" x14ac:dyDescent="0.3">
      <c r="A89" s="37" t="s">
        <v>2</v>
      </c>
      <c r="B89" s="37" t="s">
        <v>54</v>
      </c>
      <c r="C89" s="38">
        <v>52500</v>
      </c>
    </row>
    <row r="90" spans="1:3" x14ac:dyDescent="0.3">
      <c r="A90" s="37" t="s">
        <v>2</v>
      </c>
      <c r="B90" s="37" t="s">
        <v>73</v>
      </c>
      <c r="C90" s="38">
        <v>80850</v>
      </c>
    </row>
    <row r="91" spans="1:3" x14ac:dyDescent="0.3">
      <c r="A91" s="37" t="s">
        <v>2</v>
      </c>
      <c r="B91" s="37" t="s">
        <v>74</v>
      </c>
      <c r="C91" s="38">
        <v>111175</v>
      </c>
    </row>
    <row r="92" spans="1:3" x14ac:dyDescent="0.3">
      <c r="A92" s="37" t="s">
        <v>2</v>
      </c>
      <c r="B92" s="37" t="s">
        <v>53</v>
      </c>
      <c r="C92" s="38"/>
    </row>
    <row r="93" spans="1:3" x14ac:dyDescent="0.3">
      <c r="A93" s="37" t="s">
        <v>2</v>
      </c>
      <c r="B93" s="37" t="s">
        <v>74</v>
      </c>
      <c r="C93" s="38">
        <v>51014</v>
      </c>
    </row>
    <row r="94" spans="1:3" x14ac:dyDescent="0.3">
      <c r="A94" s="37" t="s">
        <v>2</v>
      </c>
      <c r="B94" s="37" t="s">
        <v>53</v>
      </c>
      <c r="C94" s="38"/>
    </row>
    <row r="95" spans="1:3" x14ac:dyDescent="0.3">
      <c r="A95" s="37" t="s">
        <v>2</v>
      </c>
      <c r="B95" s="37" t="s">
        <v>54</v>
      </c>
      <c r="C95" s="38">
        <v>138615</v>
      </c>
    </row>
    <row r="96" spans="1:3" x14ac:dyDescent="0.3">
      <c r="A96" s="37" t="s">
        <v>2</v>
      </c>
      <c r="B96" s="37" t="s">
        <v>53</v>
      </c>
      <c r="C96" s="38">
        <v>85000</v>
      </c>
    </row>
    <row r="97" spans="1:3" x14ac:dyDescent="0.3">
      <c r="A97" s="37" t="s">
        <v>2</v>
      </c>
      <c r="B97" s="37" t="s">
        <v>53</v>
      </c>
      <c r="C97" s="38"/>
    </row>
    <row r="98" spans="1:3" x14ac:dyDescent="0.3">
      <c r="A98" s="37" t="s">
        <v>2</v>
      </c>
      <c r="B98" s="37" t="s">
        <v>75</v>
      </c>
      <c r="C98" s="38">
        <v>56700</v>
      </c>
    </row>
    <row r="99" spans="1:3" x14ac:dyDescent="0.3">
      <c r="A99" s="37" t="s">
        <v>2</v>
      </c>
      <c r="B99" s="37" t="s">
        <v>53</v>
      </c>
      <c r="C99" s="38">
        <v>62500</v>
      </c>
    </row>
    <row r="100" spans="1:3" x14ac:dyDescent="0.3">
      <c r="A100" s="37" t="s">
        <v>2</v>
      </c>
      <c r="B100" s="37" t="s">
        <v>53</v>
      </c>
      <c r="C100" s="38">
        <v>85000</v>
      </c>
    </row>
    <row r="101" spans="1:3" x14ac:dyDescent="0.3">
      <c r="A101" s="37" t="s">
        <v>2</v>
      </c>
      <c r="B101" s="37" t="s">
        <v>54</v>
      </c>
      <c r="C101" s="38"/>
    </row>
    <row r="102" spans="1:3" x14ac:dyDescent="0.3">
      <c r="A102" s="37" t="s">
        <v>2</v>
      </c>
      <c r="B102" s="37" t="s">
        <v>76</v>
      </c>
      <c r="C102" s="38">
        <v>45000</v>
      </c>
    </row>
    <row r="103" spans="1:3" x14ac:dyDescent="0.3">
      <c r="A103" s="37" t="s">
        <v>2</v>
      </c>
      <c r="B103" s="37" t="s">
        <v>53</v>
      </c>
      <c r="C103" s="38">
        <v>155000</v>
      </c>
    </row>
    <row r="104" spans="1:3" x14ac:dyDescent="0.3">
      <c r="A104" s="37" t="s">
        <v>2</v>
      </c>
      <c r="B104" s="37" t="s">
        <v>53</v>
      </c>
      <c r="C104" s="38">
        <v>57500</v>
      </c>
    </row>
    <row r="105" spans="1:3" x14ac:dyDescent="0.3">
      <c r="A105" s="37" t="s">
        <v>2</v>
      </c>
      <c r="B105" s="37" t="s">
        <v>67</v>
      </c>
      <c r="C105" s="38">
        <v>111175</v>
      </c>
    </row>
    <row r="106" spans="1:3" x14ac:dyDescent="0.3">
      <c r="A106" s="37" t="s">
        <v>2</v>
      </c>
      <c r="B106" s="37" t="s">
        <v>53</v>
      </c>
      <c r="C106" s="38">
        <v>117200</v>
      </c>
    </row>
    <row r="107" spans="1:3" x14ac:dyDescent="0.3">
      <c r="A107" s="37" t="s">
        <v>2</v>
      </c>
      <c r="B107" s="37" t="s">
        <v>53</v>
      </c>
      <c r="C107" s="38"/>
    </row>
    <row r="108" spans="1:3" x14ac:dyDescent="0.3">
      <c r="A108" s="37" t="s">
        <v>2</v>
      </c>
      <c r="B108" s="37" t="s">
        <v>53</v>
      </c>
      <c r="C108" s="38">
        <v>95000</v>
      </c>
    </row>
    <row r="109" spans="1:3" x14ac:dyDescent="0.3">
      <c r="A109" s="37" t="s">
        <v>2</v>
      </c>
      <c r="B109" s="37" t="s">
        <v>53</v>
      </c>
      <c r="C109" s="38"/>
    </row>
    <row r="110" spans="1:3" x14ac:dyDescent="0.3">
      <c r="A110" s="37" t="s">
        <v>2</v>
      </c>
      <c r="B110" s="37" t="s">
        <v>53</v>
      </c>
      <c r="C110" s="38">
        <v>115000</v>
      </c>
    </row>
    <row r="111" spans="1:3" x14ac:dyDescent="0.3">
      <c r="A111" s="37" t="s">
        <v>2</v>
      </c>
      <c r="B111" s="37" t="s">
        <v>53</v>
      </c>
      <c r="C111" s="38"/>
    </row>
    <row r="112" spans="1:3" x14ac:dyDescent="0.3">
      <c r="A112" s="37" t="s">
        <v>2</v>
      </c>
      <c r="B112" s="37" t="s">
        <v>54</v>
      </c>
      <c r="C112" s="38">
        <v>115000</v>
      </c>
    </row>
    <row r="113" spans="1:3" x14ac:dyDescent="0.3">
      <c r="A113" s="37" t="s">
        <v>2</v>
      </c>
      <c r="B113" s="37" t="s">
        <v>70</v>
      </c>
      <c r="C113" s="38">
        <v>102500</v>
      </c>
    </row>
    <row r="114" spans="1:3" x14ac:dyDescent="0.3">
      <c r="A114" s="37" t="s">
        <v>2</v>
      </c>
      <c r="B114" s="37" t="s">
        <v>53</v>
      </c>
      <c r="C114" s="38"/>
    </row>
    <row r="115" spans="1:3" x14ac:dyDescent="0.3">
      <c r="A115" s="37" t="s">
        <v>2</v>
      </c>
      <c r="B115" s="37" t="s">
        <v>53</v>
      </c>
      <c r="C115" s="38"/>
    </row>
    <row r="116" spans="1:3" x14ac:dyDescent="0.3">
      <c r="A116" s="37" t="s">
        <v>2</v>
      </c>
      <c r="B116" s="37" t="s">
        <v>53</v>
      </c>
      <c r="C116" s="38">
        <v>215500</v>
      </c>
    </row>
    <row r="117" spans="1:3" x14ac:dyDescent="0.3">
      <c r="A117" s="37" t="s">
        <v>2</v>
      </c>
      <c r="B117" s="37" t="s">
        <v>53</v>
      </c>
      <c r="C117" s="38">
        <v>70000</v>
      </c>
    </row>
    <row r="118" spans="1:3" x14ac:dyDescent="0.3">
      <c r="A118" s="37" t="s">
        <v>2</v>
      </c>
      <c r="B118" s="37" t="s">
        <v>53</v>
      </c>
      <c r="C118" s="38"/>
    </row>
    <row r="119" spans="1:3" x14ac:dyDescent="0.3">
      <c r="A119" s="37" t="s">
        <v>2</v>
      </c>
      <c r="B119" s="37" t="s">
        <v>53</v>
      </c>
      <c r="C119" s="38">
        <v>80000</v>
      </c>
    </row>
    <row r="120" spans="1:3" x14ac:dyDescent="0.3">
      <c r="A120" s="37" t="s">
        <v>2</v>
      </c>
      <c r="B120" s="37" t="s">
        <v>53</v>
      </c>
      <c r="C120" s="38">
        <v>133285</v>
      </c>
    </row>
    <row r="121" spans="1:3" x14ac:dyDescent="0.3">
      <c r="A121" s="37" t="s">
        <v>2</v>
      </c>
      <c r="B121" s="37" t="s">
        <v>53</v>
      </c>
      <c r="C121" s="38">
        <v>115000</v>
      </c>
    </row>
    <row r="122" spans="1:3" x14ac:dyDescent="0.3">
      <c r="A122" s="37" t="s">
        <v>2</v>
      </c>
      <c r="B122" s="37" t="s">
        <v>53</v>
      </c>
      <c r="C122" s="38">
        <v>146100</v>
      </c>
    </row>
    <row r="123" spans="1:3" x14ac:dyDescent="0.3">
      <c r="A123" s="37" t="s">
        <v>2</v>
      </c>
      <c r="B123" s="37" t="s">
        <v>78</v>
      </c>
      <c r="C123" s="38">
        <v>102500</v>
      </c>
    </row>
    <row r="124" spans="1:3" x14ac:dyDescent="0.3">
      <c r="A124" s="37" t="s">
        <v>2</v>
      </c>
      <c r="B124" s="37" t="s">
        <v>53</v>
      </c>
      <c r="C124" s="38"/>
    </row>
    <row r="125" spans="1:3" x14ac:dyDescent="0.3">
      <c r="A125" s="37" t="s">
        <v>2</v>
      </c>
      <c r="B125" s="37" t="s">
        <v>53</v>
      </c>
      <c r="C125" s="38">
        <v>52775</v>
      </c>
    </row>
    <row r="126" spans="1:3" x14ac:dyDescent="0.3">
      <c r="A126" s="37" t="s">
        <v>2</v>
      </c>
      <c r="B126" s="37" t="s">
        <v>53</v>
      </c>
      <c r="C126" s="38"/>
    </row>
    <row r="127" spans="1:3" x14ac:dyDescent="0.3">
      <c r="A127" s="37" t="s">
        <v>2</v>
      </c>
      <c r="B127" s="37" t="s">
        <v>53</v>
      </c>
      <c r="C127" s="38">
        <v>81550</v>
      </c>
    </row>
    <row r="128" spans="1:3" x14ac:dyDescent="0.3">
      <c r="A128" s="37" t="s">
        <v>2</v>
      </c>
      <c r="B128" s="37" t="s">
        <v>79</v>
      </c>
      <c r="C128" s="38">
        <v>111175</v>
      </c>
    </row>
    <row r="129" spans="1:3" x14ac:dyDescent="0.3">
      <c r="A129" s="37" t="s">
        <v>2</v>
      </c>
      <c r="B129" s="37" t="s">
        <v>80</v>
      </c>
      <c r="C129" s="38">
        <v>79200</v>
      </c>
    </row>
    <row r="130" spans="1:3" x14ac:dyDescent="0.3">
      <c r="A130" s="37" t="s">
        <v>2</v>
      </c>
      <c r="B130" s="37" t="s">
        <v>53</v>
      </c>
      <c r="C130" s="38">
        <v>70000</v>
      </c>
    </row>
    <row r="131" spans="1:3" x14ac:dyDescent="0.3">
      <c r="A131" s="37" t="s">
        <v>2</v>
      </c>
      <c r="B131" s="37" t="s">
        <v>53</v>
      </c>
      <c r="C131" s="38">
        <v>55000</v>
      </c>
    </row>
    <row r="132" spans="1:3" x14ac:dyDescent="0.3">
      <c r="A132" s="37" t="s">
        <v>2</v>
      </c>
      <c r="B132" s="37" t="s">
        <v>53</v>
      </c>
      <c r="C132" s="38"/>
    </row>
    <row r="133" spans="1:3" x14ac:dyDescent="0.3">
      <c r="A133" s="37" t="s">
        <v>2</v>
      </c>
      <c r="B133" s="37" t="s">
        <v>53</v>
      </c>
      <c r="C133" s="38">
        <v>46238.3984375</v>
      </c>
    </row>
    <row r="134" spans="1:3" x14ac:dyDescent="0.3">
      <c r="A134" s="37" t="s">
        <v>2</v>
      </c>
      <c r="B134" s="37" t="s">
        <v>53</v>
      </c>
      <c r="C134" s="38"/>
    </row>
    <row r="135" spans="1:3" x14ac:dyDescent="0.3">
      <c r="A135" s="37" t="s">
        <v>2</v>
      </c>
      <c r="B135" s="37" t="s">
        <v>53</v>
      </c>
      <c r="C135" s="38">
        <v>144481.5</v>
      </c>
    </row>
    <row r="136" spans="1:3" x14ac:dyDescent="0.3">
      <c r="A136" s="37" t="s">
        <v>2</v>
      </c>
      <c r="B136" s="37" t="s">
        <v>53</v>
      </c>
      <c r="C136" s="38">
        <v>124444</v>
      </c>
    </row>
    <row r="137" spans="1:3" x14ac:dyDescent="0.3">
      <c r="A137" s="37" t="s">
        <v>2</v>
      </c>
      <c r="B137" s="37" t="s">
        <v>53</v>
      </c>
      <c r="C137" s="38">
        <v>62500</v>
      </c>
    </row>
    <row r="138" spans="1:3" x14ac:dyDescent="0.3">
      <c r="A138" s="37" t="s">
        <v>2</v>
      </c>
      <c r="B138" s="37" t="s">
        <v>53</v>
      </c>
      <c r="C138" s="38"/>
    </row>
    <row r="139" spans="1:3" x14ac:dyDescent="0.3">
      <c r="A139" s="37" t="s">
        <v>2</v>
      </c>
      <c r="B139" s="37" t="s">
        <v>53</v>
      </c>
      <c r="C139" s="38">
        <v>55000</v>
      </c>
    </row>
    <row r="140" spans="1:3" x14ac:dyDescent="0.3">
      <c r="A140" s="37" t="s">
        <v>2</v>
      </c>
      <c r="B140" s="37" t="s">
        <v>53</v>
      </c>
      <c r="C140" s="38"/>
    </row>
    <row r="141" spans="1:3" x14ac:dyDescent="0.3">
      <c r="A141" s="37" t="s">
        <v>2</v>
      </c>
      <c r="B141" s="37" t="s">
        <v>53</v>
      </c>
      <c r="C141" s="38"/>
    </row>
    <row r="142" spans="1:3" x14ac:dyDescent="0.3">
      <c r="A142" s="37" t="s">
        <v>2</v>
      </c>
      <c r="B142" s="37" t="s">
        <v>81</v>
      </c>
      <c r="C142" s="38">
        <v>99150</v>
      </c>
    </row>
    <row r="143" spans="1:3" x14ac:dyDescent="0.3">
      <c r="A143" s="37" t="s">
        <v>2</v>
      </c>
      <c r="B143" s="37" t="s">
        <v>53</v>
      </c>
      <c r="C143" s="38">
        <v>57500</v>
      </c>
    </row>
    <row r="144" spans="1:3" x14ac:dyDescent="0.3">
      <c r="A144" s="37" t="s">
        <v>2</v>
      </c>
      <c r="B144" s="37" t="s">
        <v>53</v>
      </c>
      <c r="C144" s="38">
        <v>90000</v>
      </c>
    </row>
    <row r="145" spans="1:3" x14ac:dyDescent="0.3">
      <c r="A145" s="37" t="s">
        <v>2</v>
      </c>
      <c r="B145" s="37" t="s">
        <v>53</v>
      </c>
      <c r="C145" s="38">
        <v>91960</v>
      </c>
    </row>
    <row r="146" spans="1:3" x14ac:dyDescent="0.3">
      <c r="A146" s="37" t="s">
        <v>2</v>
      </c>
      <c r="B146" s="37" t="s">
        <v>53</v>
      </c>
      <c r="C146" s="38">
        <v>84479</v>
      </c>
    </row>
    <row r="147" spans="1:3" x14ac:dyDescent="0.3">
      <c r="A147" s="37" t="s">
        <v>2</v>
      </c>
      <c r="B147" s="37" t="s">
        <v>82</v>
      </c>
      <c r="C147" s="38"/>
    </row>
    <row r="148" spans="1:3" x14ac:dyDescent="0.3">
      <c r="A148" s="37" t="s">
        <v>2</v>
      </c>
      <c r="B148" s="37" t="s">
        <v>53</v>
      </c>
      <c r="C148" s="38">
        <v>77500</v>
      </c>
    </row>
    <row r="149" spans="1:3" x14ac:dyDescent="0.3">
      <c r="A149" s="37" t="s">
        <v>2</v>
      </c>
      <c r="B149" s="37" t="s">
        <v>83</v>
      </c>
      <c r="C149" s="38">
        <v>51014</v>
      </c>
    </row>
    <row r="150" spans="1:3" x14ac:dyDescent="0.3">
      <c r="A150" s="37" t="s">
        <v>2</v>
      </c>
      <c r="B150" s="37" t="s">
        <v>53</v>
      </c>
      <c r="C150" s="38">
        <v>65000</v>
      </c>
    </row>
    <row r="151" spans="1:3" x14ac:dyDescent="0.3">
      <c r="A151" s="37" t="s">
        <v>2</v>
      </c>
      <c r="B151" s="37" t="s">
        <v>53</v>
      </c>
      <c r="C151" s="38">
        <v>81350</v>
      </c>
    </row>
    <row r="152" spans="1:3" x14ac:dyDescent="0.3">
      <c r="A152" s="37" t="s">
        <v>2</v>
      </c>
      <c r="B152" s="37" t="s">
        <v>53</v>
      </c>
      <c r="C152" s="38">
        <v>82500</v>
      </c>
    </row>
    <row r="153" spans="1:3" x14ac:dyDescent="0.3">
      <c r="A153" s="37" t="s">
        <v>2</v>
      </c>
      <c r="B153" s="37" t="s">
        <v>53</v>
      </c>
      <c r="C153" s="38">
        <v>90000</v>
      </c>
    </row>
    <row r="154" spans="1:3" x14ac:dyDescent="0.3">
      <c r="A154" s="37" t="s">
        <v>2</v>
      </c>
      <c r="B154" s="37" t="s">
        <v>53</v>
      </c>
      <c r="C154" s="38">
        <v>120710</v>
      </c>
    </row>
    <row r="155" spans="1:3" x14ac:dyDescent="0.3">
      <c r="A155" s="37" t="s">
        <v>2</v>
      </c>
      <c r="B155" s="37" t="s">
        <v>53</v>
      </c>
      <c r="C155" s="38">
        <v>60000</v>
      </c>
    </row>
    <row r="156" spans="1:3" x14ac:dyDescent="0.3">
      <c r="A156" s="37" t="s">
        <v>2</v>
      </c>
      <c r="B156" s="37" t="s">
        <v>69</v>
      </c>
      <c r="C156" s="38">
        <v>51014</v>
      </c>
    </row>
    <row r="157" spans="1:3" x14ac:dyDescent="0.3">
      <c r="A157" s="37" t="s">
        <v>2</v>
      </c>
      <c r="B157" s="37" t="s">
        <v>53</v>
      </c>
      <c r="C157" s="38">
        <v>106492.5</v>
      </c>
    </row>
    <row r="158" spans="1:3" x14ac:dyDescent="0.3">
      <c r="A158" s="37" t="s">
        <v>2</v>
      </c>
      <c r="B158" s="37" t="s">
        <v>53</v>
      </c>
      <c r="C158" s="38"/>
    </row>
    <row r="159" spans="1:3" x14ac:dyDescent="0.3">
      <c r="A159" s="37" t="s">
        <v>2</v>
      </c>
      <c r="B159" s="37" t="s">
        <v>53</v>
      </c>
      <c r="C159" s="38"/>
    </row>
    <row r="160" spans="1:3" x14ac:dyDescent="0.3">
      <c r="A160" s="37" t="s">
        <v>2</v>
      </c>
      <c r="B160" s="37" t="s">
        <v>53</v>
      </c>
      <c r="C160" s="38"/>
    </row>
    <row r="161" spans="1:3" x14ac:dyDescent="0.3">
      <c r="A161" s="37" t="s">
        <v>2</v>
      </c>
      <c r="B161" s="37" t="s">
        <v>53</v>
      </c>
      <c r="C161" s="38"/>
    </row>
    <row r="162" spans="1:3" x14ac:dyDescent="0.3">
      <c r="A162" s="37" t="s">
        <v>2</v>
      </c>
      <c r="B162" s="37" t="s">
        <v>53</v>
      </c>
      <c r="C162" s="38">
        <v>125000</v>
      </c>
    </row>
    <row r="163" spans="1:3" x14ac:dyDescent="0.3">
      <c r="A163" s="37" t="s">
        <v>2</v>
      </c>
      <c r="B163" s="37" t="s">
        <v>53</v>
      </c>
      <c r="C163" s="38">
        <v>200000</v>
      </c>
    </row>
    <row r="164" spans="1:3" x14ac:dyDescent="0.3">
      <c r="A164" s="37" t="s">
        <v>2</v>
      </c>
      <c r="B164" s="37" t="s">
        <v>53</v>
      </c>
      <c r="C164" s="38">
        <v>164746</v>
      </c>
    </row>
    <row r="165" spans="1:3" x14ac:dyDescent="0.3">
      <c r="A165" s="37" t="s">
        <v>2</v>
      </c>
      <c r="B165" s="37" t="s">
        <v>53</v>
      </c>
      <c r="C165" s="38"/>
    </row>
    <row r="166" spans="1:3" x14ac:dyDescent="0.3">
      <c r="A166" s="37" t="s">
        <v>2</v>
      </c>
      <c r="B166" s="37" t="s">
        <v>53</v>
      </c>
      <c r="C166" s="38">
        <v>115000</v>
      </c>
    </row>
    <row r="167" spans="1:3" x14ac:dyDescent="0.3">
      <c r="A167" s="37" t="s">
        <v>2</v>
      </c>
      <c r="B167" s="37" t="s">
        <v>53</v>
      </c>
      <c r="C167" s="38"/>
    </row>
    <row r="168" spans="1:3" x14ac:dyDescent="0.3">
      <c r="A168" s="37" t="s">
        <v>2</v>
      </c>
      <c r="B168" s="37" t="s">
        <v>83</v>
      </c>
      <c r="C168" s="38">
        <v>51014</v>
      </c>
    </row>
    <row r="169" spans="1:3" x14ac:dyDescent="0.3">
      <c r="A169" s="37" t="s">
        <v>2</v>
      </c>
      <c r="B169" s="37" t="s">
        <v>53</v>
      </c>
      <c r="C169" s="38"/>
    </row>
    <row r="170" spans="1:3" x14ac:dyDescent="0.3">
      <c r="A170" s="37" t="s">
        <v>2</v>
      </c>
      <c r="B170" s="37" t="s">
        <v>53</v>
      </c>
      <c r="C170" s="38"/>
    </row>
    <row r="171" spans="1:3" x14ac:dyDescent="0.3">
      <c r="A171" s="37" t="s">
        <v>2</v>
      </c>
      <c r="B171" s="37" t="s">
        <v>53</v>
      </c>
      <c r="C171" s="38"/>
    </row>
    <row r="172" spans="1:3" x14ac:dyDescent="0.3">
      <c r="A172" s="37" t="s">
        <v>2</v>
      </c>
      <c r="B172" s="37" t="s">
        <v>84</v>
      </c>
      <c r="C172" s="38">
        <v>89100</v>
      </c>
    </row>
    <row r="173" spans="1:3" x14ac:dyDescent="0.3">
      <c r="A173" s="37" t="s">
        <v>2</v>
      </c>
      <c r="B173" s="37" t="s">
        <v>54</v>
      </c>
      <c r="C173" s="38">
        <v>42500</v>
      </c>
    </row>
    <row r="174" spans="1:3" x14ac:dyDescent="0.3">
      <c r="A174" s="37" t="s">
        <v>2</v>
      </c>
      <c r="B174" s="37" t="s">
        <v>53</v>
      </c>
      <c r="C174" s="38"/>
    </row>
    <row r="175" spans="1:3" x14ac:dyDescent="0.3">
      <c r="A175" s="37" t="s">
        <v>2</v>
      </c>
      <c r="B175" s="37" t="s">
        <v>53</v>
      </c>
      <c r="C175" s="38"/>
    </row>
    <row r="176" spans="1:3" x14ac:dyDescent="0.3">
      <c r="A176" s="37" t="s">
        <v>2</v>
      </c>
      <c r="B176" s="37" t="s">
        <v>53</v>
      </c>
      <c r="C176" s="38">
        <v>67500</v>
      </c>
    </row>
    <row r="177" spans="1:3" x14ac:dyDescent="0.3">
      <c r="A177" s="37" t="s">
        <v>2</v>
      </c>
      <c r="B177" s="37" t="s">
        <v>53</v>
      </c>
      <c r="C177" s="38"/>
    </row>
    <row r="178" spans="1:3" x14ac:dyDescent="0.3">
      <c r="A178" s="37" t="s">
        <v>2</v>
      </c>
      <c r="B178" s="37" t="s">
        <v>53</v>
      </c>
      <c r="C178" s="38">
        <v>80000</v>
      </c>
    </row>
    <row r="179" spans="1:3" x14ac:dyDescent="0.3">
      <c r="A179" s="37" t="s">
        <v>2</v>
      </c>
      <c r="B179" s="37" t="s">
        <v>53</v>
      </c>
      <c r="C179" s="38">
        <v>75000</v>
      </c>
    </row>
    <row r="180" spans="1:3" x14ac:dyDescent="0.3">
      <c r="A180" s="37" t="s">
        <v>2</v>
      </c>
      <c r="B180" s="37" t="s">
        <v>53</v>
      </c>
      <c r="C180" s="38">
        <v>115700</v>
      </c>
    </row>
    <row r="181" spans="1:3" x14ac:dyDescent="0.3">
      <c r="A181" s="37" t="s">
        <v>2</v>
      </c>
      <c r="B181" s="37" t="s">
        <v>53</v>
      </c>
      <c r="C181" s="38">
        <v>102500</v>
      </c>
    </row>
    <row r="182" spans="1:3" x14ac:dyDescent="0.3">
      <c r="A182" s="37" t="s">
        <v>2</v>
      </c>
      <c r="B182" s="37" t="s">
        <v>53</v>
      </c>
      <c r="C182" s="38"/>
    </row>
    <row r="183" spans="1:3" x14ac:dyDescent="0.3">
      <c r="A183" s="37" t="s">
        <v>2</v>
      </c>
      <c r="B183" s="37" t="s">
        <v>53</v>
      </c>
      <c r="C183" s="38">
        <v>110000</v>
      </c>
    </row>
    <row r="184" spans="1:3" x14ac:dyDescent="0.3">
      <c r="A184" s="37" t="s">
        <v>2</v>
      </c>
      <c r="B184" s="37" t="s">
        <v>53</v>
      </c>
      <c r="C184" s="38">
        <v>77981</v>
      </c>
    </row>
    <row r="185" spans="1:3" x14ac:dyDescent="0.3">
      <c r="A185" s="37" t="s">
        <v>2</v>
      </c>
      <c r="B185" s="37" t="s">
        <v>53</v>
      </c>
      <c r="C185" s="38">
        <v>70000</v>
      </c>
    </row>
    <row r="186" spans="1:3" x14ac:dyDescent="0.3">
      <c r="A186" s="37" t="s">
        <v>2</v>
      </c>
      <c r="B186" s="37" t="s">
        <v>63</v>
      </c>
      <c r="C186" s="38">
        <v>111202</v>
      </c>
    </row>
    <row r="187" spans="1:3" x14ac:dyDescent="0.3">
      <c r="A187" s="37" t="s">
        <v>2</v>
      </c>
      <c r="B187" s="37" t="s">
        <v>53</v>
      </c>
      <c r="C187" s="38">
        <v>52500</v>
      </c>
    </row>
    <row r="188" spans="1:3" x14ac:dyDescent="0.3">
      <c r="A188" s="37" t="s">
        <v>2</v>
      </c>
      <c r="B188" s="37" t="s">
        <v>53</v>
      </c>
      <c r="C188" s="38"/>
    </row>
    <row r="189" spans="1:3" x14ac:dyDescent="0.3">
      <c r="A189" s="37" t="s">
        <v>2</v>
      </c>
      <c r="B189" s="37" t="s">
        <v>53</v>
      </c>
      <c r="C189" s="38">
        <v>50000</v>
      </c>
    </row>
    <row r="190" spans="1:3" x14ac:dyDescent="0.3">
      <c r="A190" s="37" t="s">
        <v>2</v>
      </c>
      <c r="B190" s="37" t="s">
        <v>53</v>
      </c>
      <c r="C190" s="38">
        <v>70000</v>
      </c>
    </row>
    <row r="191" spans="1:3" x14ac:dyDescent="0.3">
      <c r="A191" s="37" t="s">
        <v>2</v>
      </c>
      <c r="B191" s="37" t="s">
        <v>53</v>
      </c>
      <c r="C191" s="38">
        <v>75000</v>
      </c>
    </row>
    <row r="192" spans="1:3" x14ac:dyDescent="0.3">
      <c r="A192" s="37" t="s">
        <v>2</v>
      </c>
      <c r="B192" s="37" t="s">
        <v>53</v>
      </c>
      <c r="C192" s="38"/>
    </row>
    <row r="193" spans="1:3" x14ac:dyDescent="0.3">
      <c r="A193" s="37" t="s">
        <v>2</v>
      </c>
      <c r="B193" s="37" t="s">
        <v>53</v>
      </c>
      <c r="C193" s="38">
        <v>79123.6875</v>
      </c>
    </row>
    <row r="194" spans="1:3" x14ac:dyDescent="0.3">
      <c r="A194" s="37" t="s">
        <v>2</v>
      </c>
      <c r="B194" s="37" t="s">
        <v>85</v>
      </c>
      <c r="C194" s="38">
        <v>51014</v>
      </c>
    </row>
    <row r="195" spans="1:3" x14ac:dyDescent="0.3">
      <c r="A195" s="37" t="s">
        <v>2</v>
      </c>
      <c r="B195" s="37" t="s">
        <v>53</v>
      </c>
      <c r="C195" s="38"/>
    </row>
    <row r="196" spans="1:3" x14ac:dyDescent="0.3">
      <c r="A196" s="37" t="s">
        <v>2</v>
      </c>
      <c r="B196" s="37" t="s">
        <v>53</v>
      </c>
      <c r="C196" s="38"/>
    </row>
    <row r="197" spans="1:3" x14ac:dyDescent="0.3">
      <c r="A197" s="37" t="s">
        <v>2</v>
      </c>
      <c r="B197" s="37" t="s">
        <v>86</v>
      </c>
      <c r="C197" s="38">
        <v>111202</v>
      </c>
    </row>
    <row r="198" spans="1:3" x14ac:dyDescent="0.3">
      <c r="A198" s="37" t="s">
        <v>2</v>
      </c>
      <c r="B198" s="37" t="s">
        <v>53</v>
      </c>
      <c r="C198" s="38">
        <v>143500</v>
      </c>
    </row>
    <row r="199" spans="1:3" x14ac:dyDescent="0.3">
      <c r="A199" s="37" t="s">
        <v>2</v>
      </c>
      <c r="B199" s="37" t="s">
        <v>53</v>
      </c>
      <c r="C199" s="38">
        <v>68000</v>
      </c>
    </row>
    <row r="200" spans="1:3" x14ac:dyDescent="0.3">
      <c r="A200" s="37" t="s">
        <v>2</v>
      </c>
      <c r="B200" s="37" t="s">
        <v>53</v>
      </c>
      <c r="C200" s="38"/>
    </row>
    <row r="201" spans="1:3" x14ac:dyDescent="0.3">
      <c r="A201" s="37" t="s">
        <v>2</v>
      </c>
      <c r="B201" s="37" t="s">
        <v>53</v>
      </c>
      <c r="C201" s="38">
        <v>100000</v>
      </c>
    </row>
    <row r="202" spans="1:3" x14ac:dyDescent="0.3">
      <c r="A202" s="37" t="s">
        <v>2</v>
      </c>
      <c r="B202" s="37" t="s">
        <v>53</v>
      </c>
      <c r="C202" s="38">
        <v>97500</v>
      </c>
    </row>
    <row r="203" spans="1:3" x14ac:dyDescent="0.3">
      <c r="A203" s="37" t="s">
        <v>2</v>
      </c>
      <c r="B203" s="37" t="s">
        <v>53</v>
      </c>
      <c r="C203" s="38">
        <v>67500</v>
      </c>
    </row>
    <row r="204" spans="1:3" x14ac:dyDescent="0.3">
      <c r="A204" s="37" t="s">
        <v>2</v>
      </c>
      <c r="B204" s="37" t="s">
        <v>53</v>
      </c>
      <c r="C204" s="38">
        <v>90000</v>
      </c>
    </row>
    <row r="205" spans="1:3" x14ac:dyDescent="0.3">
      <c r="A205" s="37" t="s">
        <v>2</v>
      </c>
      <c r="B205" s="37" t="s">
        <v>53</v>
      </c>
      <c r="C205" s="38"/>
    </row>
    <row r="206" spans="1:3" x14ac:dyDescent="0.3">
      <c r="A206" s="37" t="s">
        <v>2</v>
      </c>
      <c r="B206" s="37" t="s">
        <v>72</v>
      </c>
      <c r="C206" s="38">
        <v>89100</v>
      </c>
    </row>
    <row r="207" spans="1:3" x14ac:dyDescent="0.3">
      <c r="A207" s="37" t="s">
        <v>2</v>
      </c>
      <c r="B207" s="37" t="s">
        <v>53</v>
      </c>
      <c r="C207" s="38">
        <v>105050</v>
      </c>
    </row>
    <row r="208" spans="1:3" x14ac:dyDescent="0.3">
      <c r="A208" s="37" t="s">
        <v>2</v>
      </c>
      <c r="B208" s="37" t="s">
        <v>53</v>
      </c>
      <c r="C208" s="38">
        <v>138615</v>
      </c>
    </row>
    <row r="209" spans="1:3" x14ac:dyDescent="0.3">
      <c r="A209" s="37" t="s">
        <v>2</v>
      </c>
      <c r="B209" s="37" t="s">
        <v>53</v>
      </c>
      <c r="C209" s="38"/>
    </row>
    <row r="210" spans="1:3" x14ac:dyDescent="0.3">
      <c r="A210" s="37" t="s">
        <v>2</v>
      </c>
      <c r="B210" s="37" t="s">
        <v>53</v>
      </c>
      <c r="C210" s="38">
        <v>59000</v>
      </c>
    </row>
    <row r="211" spans="1:3" x14ac:dyDescent="0.3">
      <c r="A211" s="37" t="s">
        <v>2</v>
      </c>
      <c r="B211" s="37" t="s">
        <v>87</v>
      </c>
      <c r="C211" s="38">
        <v>72900</v>
      </c>
    </row>
    <row r="212" spans="1:3" x14ac:dyDescent="0.3">
      <c r="A212" s="37" t="s">
        <v>2</v>
      </c>
      <c r="B212" s="37" t="s">
        <v>53</v>
      </c>
      <c r="C212" s="38">
        <v>62500</v>
      </c>
    </row>
    <row r="213" spans="1:3" x14ac:dyDescent="0.3">
      <c r="A213" s="37" t="s">
        <v>2</v>
      </c>
      <c r="B213" s="37" t="s">
        <v>53</v>
      </c>
      <c r="C213" s="38"/>
    </row>
    <row r="214" spans="1:3" x14ac:dyDescent="0.3">
      <c r="A214" s="37" t="s">
        <v>2</v>
      </c>
      <c r="B214" s="37" t="s">
        <v>53</v>
      </c>
      <c r="C214" s="38"/>
    </row>
    <row r="215" spans="1:3" x14ac:dyDescent="0.3">
      <c r="A215" s="37" t="s">
        <v>2</v>
      </c>
      <c r="B215" s="37" t="s">
        <v>72</v>
      </c>
      <c r="C215" s="38">
        <v>98500</v>
      </c>
    </row>
    <row r="216" spans="1:3" x14ac:dyDescent="0.3">
      <c r="A216" s="37" t="s">
        <v>2</v>
      </c>
      <c r="B216" s="37" t="s">
        <v>53</v>
      </c>
      <c r="C216" s="38">
        <v>51014</v>
      </c>
    </row>
    <row r="217" spans="1:3" x14ac:dyDescent="0.3">
      <c r="A217" s="37" t="s">
        <v>2</v>
      </c>
      <c r="B217" s="37" t="s">
        <v>53</v>
      </c>
      <c r="C217" s="38"/>
    </row>
    <row r="218" spans="1:3" x14ac:dyDescent="0.3">
      <c r="A218" s="37" t="s">
        <v>2</v>
      </c>
      <c r="B218" s="37" t="s">
        <v>53</v>
      </c>
      <c r="C218" s="38">
        <v>125000</v>
      </c>
    </row>
    <row r="219" spans="1:3" x14ac:dyDescent="0.3">
      <c r="A219" s="37" t="s">
        <v>2</v>
      </c>
      <c r="B219" s="37" t="s">
        <v>53</v>
      </c>
      <c r="C219" s="38"/>
    </row>
    <row r="220" spans="1:3" x14ac:dyDescent="0.3">
      <c r="A220" s="37" t="s">
        <v>2</v>
      </c>
      <c r="B220" s="37" t="s">
        <v>53</v>
      </c>
      <c r="C220" s="38"/>
    </row>
    <row r="221" spans="1:3" x14ac:dyDescent="0.3">
      <c r="A221" s="37" t="s">
        <v>2</v>
      </c>
      <c r="B221" s="37" t="s">
        <v>70</v>
      </c>
      <c r="C221" s="38">
        <v>111202</v>
      </c>
    </row>
    <row r="222" spans="1:3" x14ac:dyDescent="0.3">
      <c r="A222" s="37" t="s">
        <v>2</v>
      </c>
      <c r="B222" s="37" t="s">
        <v>53</v>
      </c>
      <c r="C222" s="38">
        <v>90000</v>
      </c>
    </row>
    <row r="223" spans="1:3" x14ac:dyDescent="0.3">
      <c r="A223" s="37" t="s">
        <v>2</v>
      </c>
      <c r="B223" s="37" t="s">
        <v>53</v>
      </c>
      <c r="C223" s="38">
        <v>95000</v>
      </c>
    </row>
    <row r="224" spans="1:3" x14ac:dyDescent="0.3">
      <c r="A224" s="37" t="s">
        <v>2</v>
      </c>
      <c r="B224" s="37" t="s">
        <v>54</v>
      </c>
      <c r="C224" s="38"/>
    </row>
    <row r="225" spans="1:3" x14ac:dyDescent="0.3">
      <c r="A225" s="37" t="s">
        <v>2</v>
      </c>
      <c r="B225" s="37" t="s">
        <v>88</v>
      </c>
      <c r="C225" s="38">
        <v>111175</v>
      </c>
    </row>
    <row r="226" spans="1:3" x14ac:dyDescent="0.3">
      <c r="A226" s="37" t="s">
        <v>2</v>
      </c>
      <c r="B226" s="37" t="s">
        <v>53</v>
      </c>
      <c r="C226" s="38"/>
    </row>
    <row r="227" spans="1:3" x14ac:dyDescent="0.3">
      <c r="A227" s="37" t="s">
        <v>2</v>
      </c>
      <c r="B227" s="37" t="s">
        <v>53</v>
      </c>
      <c r="C227" s="38">
        <v>115000</v>
      </c>
    </row>
    <row r="228" spans="1:3" x14ac:dyDescent="0.3">
      <c r="A228" s="37" t="s">
        <v>2</v>
      </c>
      <c r="B228" s="37" t="s">
        <v>53</v>
      </c>
      <c r="C228" s="38"/>
    </row>
    <row r="229" spans="1:3" x14ac:dyDescent="0.3">
      <c r="A229" s="37" t="s">
        <v>2</v>
      </c>
      <c r="B229" s="37" t="s">
        <v>53</v>
      </c>
      <c r="C229" s="38">
        <v>125000</v>
      </c>
    </row>
    <row r="230" spans="1:3" x14ac:dyDescent="0.3">
      <c r="A230" s="37" t="s">
        <v>2</v>
      </c>
      <c r="B230" s="37" t="s">
        <v>53</v>
      </c>
      <c r="C230" s="38"/>
    </row>
    <row r="231" spans="1:3" x14ac:dyDescent="0.3">
      <c r="A231" s="37" t="s">
        <v>2</v>
      </c>
      <c r="B231" s="37" t="s">
        <v>53</v>
      </c>
      <c r="C231" s="38">
        <v>89300</v>
      </c>
    </row>
    <row r="232" spans="1:3" x14ac:dyDescent="0.3">
      <c r="A232" s="37" t="s">
        <v>2</v>
      </c>
      <c r="B232" s="37" t="s">
        <v>53</v>
      </c>
      <c r="C232" s="38">
        <v>115791.5</v>
      </c>
    </row>
    <row r="233" spans="1:3" x14ac:dyDescent="0.3">
      <c r="A233" s="37" t="s">
        <v>2</v>
      </c>
      <c r="B233" s="37" t="s">
        <v>53</v>
      </c>
      <c r="C233" s="38">
        <v>53357</v>
      </c>
    </row>
    <row r="234" spans="1:3" x14ac:dyDescent="0.3">
      <c r="A234" s="37" t="s">
        <v>2</v>
      </c>
      <c r="B234" s="37" t="s">
        <v>53</v>
      </c>
      <c r="C234" s="38"/>
    </row>
    <row r="235" spans="1:3" x14ac:dyDescent="0.3">
      <c r="A235" s="37" t="s">
        <v>2</v>
      </c>
      <c r="B235" s="37" t="s">
        <v>89</v>
      </c>
      <c r="C235" s="38">
        <v>51014</v>
      </c>
    </row>
    <row r="236" spans="1:3" x14ac:dyDescent="0.3">
      <c r="A236" s="37" t="s">
        <v>2</v>
      </c>
      <c r="B236" s="37" t="s">
        <v>53</v>
      </c>
      <c r="C236" s="38">
        <v>83862.5</v>
      </c>
    </row>
    <row r="237" spans="1:3" x14ac:dyDescent="0.3">
      <c r="A237" s="37" t="s">
        <v>2</v>
      </c>
      <c r="B237" s="37" t="s">
        <v>90</v>
      </c>
      <c r="C237" s="38">
        <v>165000</v>
      </c>
    </row>
    <row r="238" spans="1:3" x14ac:dyDescent="0.3">
      <c r="A238" s="37" t="s">
        <v>2</v>
      </c>
      <c r="B238" s="37" t="s">
        <v>53</v>
      </c>
      <c r="C238" s="38">
        <v>65085</v>
      </c>
    </row>
    <row r="239" spans="1:3" x14ac:dyDescent="0.3">
      <c r="A239" s="37" t="s">
        <v>2</v>
      </c>
      <c r="B239" s="37" t="s">
        <v>53</v>
      </c>
      <c r="C239" s="38"/>
    </row>
    <row r="240" spans="1:3" x14ac:dyDescent="0.3">
      <c r="A240" s="37" t="s">
        <v>2</v>
      </c>
      <c r="B240" s="37" t="s">
        <v>53</v>
      </c>
      <c r="C240" s="38">
        <v>85000</v>
      </c>
    </row>
    <row r="241" spans="1:3" x14ac:dyDescent="0.3">
      <c r="A241" s="37" t="s">
        <v>2</v>
      </c>
      <c r="B241" s="37" t="s">
        <v>91</v>
      </c>
      <c r="C241" s="38">
        <v>100500</v>
      </c>
    </row>
    <row r="242" spans="1:3" x14ac:dyDescent="0.3">
      <c r="A242" s="37" t="s">
        <v>2</v>
      </c>
      <c r="B242" s="37" t="s">
        <v>54</v>
      </c>
      <c r="C242" s="38"/>
    </row>
    <row r="243" spans="1:3" x14ac:dyDescent="0.3">
      <c r="A243" s="37" t="s">
        <v>2</v>
      </c>
      <c r="B243" s="37" t="s">
        <v>54</v>
      </c>
      <c r="C243" s="38"/>
    </row>
    <row r="244" spans="1:3" x14ac:dyDescent="0.3">
      <c r="A244" s="37" t="s">
        <v>2</v>
      </c>
      <c r="B244" s="37" t="s">
        <v>53</v>
      </c>
      <c r="C244" s="38">
        <v>110000</v>
      </c>
    </row>
    <row r="245" spans="1:3" x14ac:dyDescent="0.3">
      <c r="A245" s="37" t="s">
        <v>2</v>
      </c>
      <c r="B245" s="37" t="s">
        <v>54</v>
      </c>
      <c r="C245" s="38">
        <v>40000</v>
      </c>
    </row>
    <row r="246" spans="1:3" x14ac:dyDescent="0.3">
      <c r="A246" s="37" t="s">
        <v>2</v>
      </c>
      <c r="B246" s="37" t="s">
        <v>73</v>
      </c>
      <c r="C246" s="38">
        <v>111202</v>
      </c>
    </row>
    <row r="247" spans="1:3" x14ac:dyDescent="0.3">
      <c r="A247" s="37" t="s">
        <v>2</v>
      </c>
      <c r="B247" s="37" t="s">
        <v>53</v>
      </c>
      <c r="C247" s="38"/>
    </row>
    <row r="248" spans="1:3" x14ac:dyDescent="0.3">
      <c r="A248" s="37" t="s">
        <v>2</v>
      </c>
      <c r="B248" s="37" t="s">
        <v>53</v>
      </c>
      <c r="C248" s="38">
        <v>132500</v>
      </c>
    </row>
    <row r="249" spans="1:3" x14ac:dyDescent="0.3">
      <c r="A249" s="37" t="s">
        <v>2</v>
      </c>
      <c r="B249" s="37" t="s">
        <v>53</v>
      </c>
      <c r="C249" s="38">
        <v>47500</v>
      </c>
    </row>
    <row r="250" spans="1:3" x14ac:dyDescent="0.3">
      <c r="A250" s="37" t="s">
        <v>2</v>
      </c>
      <c r="B250" s="37" t="s">
        <v>53</v>
      </c>
      <c r="C250" s="38"/>
    </row>
    <row r="251" spans="1:3" x14ac:dyDescent="0.3">
      <c r="A251" s="37" t="s">
        <v>2</v>
      </c>
      <c r="B251" s="37" t="s">
        <v>53</v>
      </c>
      <c r="C251" s="38"/>
    </row>
    <row r="252" spans="1:3" x14ac:dyDescent="0.3">
      <c r="A252" s="37" t="s">
        <v>2</v>
      </c>
      <c r="B252" s="37" t="s">
        <v>53</v>
      </c>
      <c r="C252" s="38"/>
    </row>
    <row r="253" spans="1:3" x14ac:dyDescent="0.3">
      <c r="A253" s="37" t="s">
        <v>2</v>
      </c>
      <c r="B253" s="37" t="s">
        <v>53</v>
      </c>
      <c r="C253" s="38"/>
    </row>
    <row r="254" spans="1:3" x14ac:dyDescent="0.3">
      <c r="A254" s="37" t="s">
        <v>2</v>
      </c>
      <c r="B254" s="37" t="s">
        <v>53</v>
      </c>
      <c r="C254" s="38"/>
    </row>
    <row r="255" spans="1:3" x14ac:dyDescent="0.3">
      <c r="A255" s="37" t="s">
        <v>2</v>
      </c>
      <c r="B255" s="37" t="s">
        <v>54</v>
      </c>
      <c r="C255" s="38">
        <v>47500</v>
      </c>
    </row>
    <row r="256" spans="1:3" x14ac:dyDescent="0.3">
      <c r="A256" s="37" t="s">
        <v>2</v>
      </c>
      <c r="B256" s="37" t="s">
        <v>53</v>
      </c>
      <c r="C256" s="38"/>
    </row>
    <row r="257" spans="1:3" x14ac:dyDescent="0.3">
      <c r="A257" s="37" t="s">
        <v>2</v>
      </c>
      <c r="B257" s="37" t="s">
        <v>53</v>
      </c>
      <c r="C257" s="38">
        <v>90000</v>
      </c>
    </row>
    <row r="258" spans="1:3" x14ac:dyDescent="0.3">
      <c r="A258" s="37" t="s">
        <v>2</v>
      </c>
      <c r="B258" s="37" t="s">
        <v>53</v>
      </c>
      <c r="C258" s="38"/>
    </row>
    <row r="259" spans="1:3" x14ac:dyDescent="0.3">
      <c r="A259" s="37" t="s">
        <v>2</v>
      </c>
      <c r="B259" s="37" t="s">
        <v>53</v>
      </c>
      <c r="C259" s="38"/>
    </row>
    <row r="260" spans="1:3" x14ac:dyDescent="0.3">
      <c r="A260" s="37" t="s">
        <v>2</v>
      </c>
      <c r="B260" s="37" t="s">
        <v>54</v>
      </c>
      <c r="C260" s="38"/>
    </row>
    <row r="261" spans="1:3" x14ac:dyDescent="0.3">
      <c r="A261" s="37" t="s">
        <v>2</v>
      </c>
      <c r="B261" s="37" t="s">
        <v>92</v>
      </c>
      <c r="C261" s="38">
        <v>105650</v>
      </c>
    </row>
    <row r="262" spans="1:3" x14ac:dyDescent="0.3">
      <c r="A262" s="37" t="s">
        <v>2</v>
      </c>
      <c r="B262" s="37" t="s">
        <v>53</v>
      </c>
      <c r="C262" s="38"/>
    </row>
    <row r="263" spans="1:3" x14ac:dyDescent="0.3">
      <c r="A263" s="37" t="s">
        <v>2</v>
      </c>
      <c r="B263" s="37" t="s">
        <v>93</v>
      </c>
      <c r="C263" s="38"/>
    </row>
    <row r="264" spans="1:3" x14ac:dyDescent="0.3">
      <c r="A264" s="37" t="s">
        <v>2</v>
      </c>
      <c r="B264" s="37" t="s">
        <v>53</v>
      </c>
      <c r="C264" s="38"/>
    </row>
    <row r="265" spans="1:3" x14ac:dyDescent="0.3">
      <c r="A265" s="37" t="s">
        <v>2</v>
      </c>
      <c r="B265" s="37" t="s">
        <v>53</v>
      </c>
      <c r="C265" s="38">
        <v>87500</v>
      </c>
    </row>
    <row r="266" spans="1:3" x14ac:dyDescent="0.3">
      <c r="A266" s="37" t="s">
        <v>2</v>
      </c>
      <c r="B266" s="37" t="s">
        <v>53</v>
      </c>
      <c r="C266" s="38"/>
    </row>
    <row r="267" spans="1:3" x14ac:dyDescent="0.3">
      <c r="A267" s="37" t="s">
        <v>2</v>
      </c>
      <c r="B267" s="37" t="s">
        <v>94</v>
      </c>
      <c r="C267" s="38">
        <v>44100</v>
      </c>
    </row>
    <row r="268" spans="1:3" x14ac:dyDescent="0.3">
      <c r="A268" s="37" t="s">
        <v>2</v>
      </c>
      <c r="B268" s="37" t="s">
        <v>53</v>
      </c>
      <c r="C268" s="38">
        <v>96500</v>
      </c>
    </row>
    <row r="269" spans="1:3" x14ac:dyDescent="0.3">
      <c r="A269" s="37" t="s">
        <v>2</v>
      </c>
      <c r="B269" s="37" t="s">
        <v>86</v>
      </c>
      <c r="C269" s="38">
        <v>56700</v>
      </c>
    </row>
    <row r="270" spans="1:3" x14ac:dyDescent="0.3">
      <c r="A270" s="37" t="s">
        <v>2</v>
      </c>
      <c r="B270" s="37" t="s">
        <v>53</v>
      </c>
      <c r="C270" s="38">
        <v>55000</v>
      </c>
    </row>
    <row r="271" spans="1:3" x14ac:dyDescent="0.3">
      <c r="A271" s="37" t="s">
        <v>2</v>
      </c>
      <c r="B271" s="37" t="s">
        <v>88</v>
      </c>
      <c r="C271" s="38">
        <v>111175</v>
      </c>
    </row>
    <row r="272" spans="1:3" x14ac:dyDescent="0.3">
      <c r="A272" s="37" t="s">
        <v>2</v>
      </c>
      <c r="B272" s="37" t="s">
        <v>53</v>
      </c>
      <c r="C272" s="38">
        <v>110000</v>
      </c>
    </row>
    <row r="273" spans="1:3" x14ac:dyDescent="0.3">
      <c r="A273" s="37" t="s">
        <v>2</v>
      </c>
      <c r="B273" s="37" t="s">
        <v>53</v>
      </c>
      <c r="C273" s="38">
        <v>115000</v>
      </c>
    </row>
    <row r="274" spans="1:3" x14ac:dyDescent="0.3">
      <c r="A274" s="37" t="s">
        <v>2</v>
      </c>
      <c r="B274" s="37" t="s">
        <v>53</v>
      </c>
      <c r="C274" s="38">
        <v>97500</v>
      </c>
    </row>
    <row r="275" spans="1:3" x14ac:dyDescent="0.3">
      <c r="A275" s="37" t="s">
        <v>2</v>
      </c>
      <c r="B275" s="37" t="s">
        <v>54</v>
      </c>
      <c r="C275" s="38">
        <v>125000</v>
      </c>
    </row>
    <row r="276" spans="1:3" x14ac:dyDescent="0.3">
      <c r="A276" s="37" t="s">
        <v>2</v>
      </c>
      <c r="B276" s="37" t="s">
        <v>53</v>
      </c>
      <c r="C276" s="38">
        <v>50388</v>
      </c>
    </row>
    <row r="277" spans="1:3" x14ac:dyDescent="0.3">
      <c r="A277" s="37" t="s">
        <v>2</v>
      </c>
      <c r="B277" s="37" t="s">
        <v>53</v>
      </c>
      <c r="C277" s="38">
        <v>110000</v>
      </c>
    </row>
    <row r="278" spans="1:3" x14ac:dyDescent="0.3">
      <c r="A278" s="37" t="s">
        <v>2</v>
      </c>
      <c r="B278" s="37" t="s">
        <v>95</v>
      </c>
      <c r="C278" s="38">
        <v>98500</v>
      </c>
    </row>
    <row r="279" spans="1:3" x14ac:dyDescent="0.3">
      <c r="A279" s="37" t="s">
        <v>2</v>
      </c>
      <c r="B279" s="37" t="s">
        <v>53</v>
      </c>
      <c r="C279" s="38"/>
    </row>
    <row r="280" spans="1:3" x14ac:dyDescent="0.3">
      <c r="A280" s="37" t="s">
        <v>2</v>
      </c>
      <c r="B280" s="37" t="s">
        <v>53</v>
      </c>
      <c r="C280" s="38">
        <v>92500</v>
      </c>
    </row>
    <row r="281" spans="1:3" x14ac:dyDescent="0.3">
      <c r="A281" s="37" t="s">
        <v>2</v>
      </c>
      <c r="B281" s="37" t="s">
        <v>53</v>
      </c>
      <c r="C281" s="38"/>
    </row>
    <row r="282" spans="1:3" x14ac:dyDescent="0.3">
      <c r="A282" s="37" t="s">
        <v>2</v>
      </c>
      <c r="B282" s="37" t="s">
        <v>53</v>
      </c>
      <c r="C282" s="38"/>
    </row>
    <row r="283" spans="1:3" x14ac:dyDescent="0.3">
      <c r="A283" s="37" t="s">
        <v>2</v>
      </c>
      <c r="B283" s="37" t="s">
        <v>53</v>
      </c>
      <c r="C283" s="38">
        <v>222500</v>
      </c>
    </row>
    <row r="284" spans="1:3" x14ac:dyDescent="0.3">
      <c r="A284" s="37" t="s">
        <v>2</v>
      </c>
      <c r="B284" s="37" t="s">
        <v>53</v>
      </c>
      <c r="C284" s="38">
        <v>83243</v>
      </c>
    </row>
    <row r="285" spans="1:3" x14ac:dyDescent="0.3">
      <c r="A285" s="37" t="s">
        <v>2</v>
      </c>
      <c r="B285" s="37" t="s">
        <v>53</v>
      </c>
      <c r="C285" s="38"/>
    </row>
    <row r="286" spans="1:3" x14ac:dyDescent="0.3">
      <c r="A286" s="37" t="s">
        <v>2</v>
      </c>
      <c r="B286" s="37" t="s">
        <v>53</v>
      </c>
      <c r="C286" s="38"/>
    </row>
    <row r="287" spans="1:3" x14ac:dyDescent="0.3">
      <c r="A287" s="37" t="s">
        <v>2</v>
      </c>
      <c r="B287" s="37" t="s">
        <v>53</v>
      </c>
      <c r="C287" s="38"/>
    </row>
    <row r="288" spans="1:3" x14ac:dyDescent="0.3">
      <c r="A288" s="37" t="s">
        <v>2</v>
      </c>
      <c r="B288" s="37" t="s">
        <v>53</v>
      </c>
      <c r="C288" s="38">
        <v>81682</v>
      </c>
    </row>
    <row r="289" spans="1:3" x14ac:dyDescent="0.3">
      <c r="A289" s="37" t="s">
        <v>2</v>
      </c>
      <c r="B289" s="37" t="s">
        <v>56</v>
      </c>
      <c r="C289" s="38">
        <v>111202</v>
      </c>
    </row>
    <row r="290" spans="1:3" x14ac:dyDescent="0.3">
      <c r="A290" s="37" t="s">
        <v>2</v>
      </c>
      <c r="B290" s="37" t="s">
        <v>65</v>
      </c>
      <c r="C290" s="38">
        <v>56700</v>
      </c>
    </row>
    <row r="291" spans="1:3" x14ac:dyDescent="0.3">
      <c r="A291" s="37" t="s">
        <v>2</v>
      </c>
      <c r="B291" s="37" t="s">
        <v>53</v>
      </c>
      <c r="C291" s="38">
        <v>137500</v>
      </c>
    </row>
    <row r="292" spans="1:3" x14ac:dyDescent="0.3">
      <c r="A292" s="37" t="s">
        <v>2</v>
      </c>
      <c r="B292" s="37" t="s">
        <v>53</v>
      </c>
      <c r="C292" s="38"/>
    </row>
    <row r="293" spans="1:3" x14ac:dyDescent="0.3">
      <c r="A293" s="37" t="s">
        <v>2</v>
      </c>
      <c r="B293" s="37" t="s">
        <v>53</v>
      </c>
      <c r="C293" s="38">
        <v>115000</v>
      </c>
    </row>
    <row r="294" spans="1:3" x14ac:dyDescent="0.3">
      <c r="A294" s="37" t="s">
        <v>2</v>
      </c>
      <c r="B294" s="37" t="s">
        <v>70</v>
      </c>
      <c r="C294" s="38">
        <v>165000</v>
      </c>
    </row>
    <row r="295" spans="1:3" x14ac:dyDescent="0.3">
      <c r="A295" s="37" t="s">
        <v>2</v>
      </c>
      <c r="B295" s="37" t="s">
        <v>54</v>
      </c>
      <c r="C295" s="38">
        <v>85000</v>
      </c>
    </row>
    <row r="296" spans="1:3" x14ac:dyDescent="0.3">
      <c r="A296" s="37" t="s">
        <v>2</v>
      </c>
      <c r="B296" s="37" t="s">
        <v>53</v>
      </c>
      <c r="C296" s="38"/>
    </row>
    <row r="297" spans="1:3" x14ac:dyDescent="0.3">
      <c r="A297" s="37" t="s">
        <v>2</v>
      </c>
      <c r="B297" s="37" t="s">
        <v>53</v>
      </c>
      <c r="C297" s="38">
        <v>72500</v>
      </c>
    </row>
    <row r="298" spans="1:3" x14ac:dyDescent="0.3">
      <c r="A298" s="37" t="s">
        <v>2</v>
      </c>
      <c r="B298" s="37" t="s">
        <v>53</v>
      </c>
      <c r="C298" s="38"/>
    </row>
    <row r="299" spans="1:3" x14ac:dyDescent="0.3">
      <c r="A299" s="37" t="s">
        <v>2</v>
      </c>
      <c r="B299" s="37" t="s">
        <v>96</v>
      </c>
      <c r="C299" s="38">
        <v>45000</v>
      </c>
    </row>
    <row r="300" spans="1:3" x14ac:dyDescent="0.3">
      <c r="A300" s="37" t="s">
        <v>2</v>
      </c>
      <c r="B300" s="37" t="s">
        <v>53</v>
      </c>
      <c r="C300" s="38">
        <v>46103</v>
      </c>
    </row>
    <row r="301" spans="1:3" x14ac:dyDescent="0.3">
      <c r="A301" s="37" t="s">
        <v>2</v>
      </c>
      <c r="B301" s="37" t="s">
        <v>53</v>
      </c>
      <c r="C301" s="38">
        <v>100000</v>
      </c>
    </row>
    <row r="302" spans="1:3" x14ac:dyDescent="0.3">
      <c r="A302" s="37" t="s">
        <v>2</v>
      </c>
      <c r="B302" s="37" t="s">
        <v>53</v>
      </c>
      <c r="C302" s="38"/>
    </row>
    <row r="303" spans="1:3" x14ac:dyDescent="0.3">
      <c r="A303" s="37" t="s">
        <v>2</v>
      </c>
      <c r="B303" s="37" t="s">
        <v>53</v>
      </c>
      <c r="C303" s="38">
        <v>50000</v>
      </c>
    </row>
    <row r="304" spans="1:3" x14ac:dyDescent="0.3">
      <c r="A304" s="37" t="s">
        <v>2</v>
      </c>
      <c r="B304" s="37" t="s">
        <v>53</v>
      </c>
      <c r="C304" s="38">
        <v>50000</v>
      </c>
    </row>
    <row r="305" spans="1:3" x14ac:dyDescent="0.3">
      <c r="A305" s="37" t="s">
        <v>2</v>
      </c>
      <c r="B305" s="37" t="s">
        <v>53</v>
      </c>
      <c r="C305" s="38"/>
    </row>
    <row r="306" spans="1:3" x14ac:dyDescent="0.3">
      <c r="A306" s="37" t="s">
        <v>2</v>
      </c>
      <c r="B306" s="37" t="s">
        <v>53</v>
      </c>
      <c r="C306" s="38">
        <v>67500</v>
      </c>
    </row>
    <row r="307" spans="1:3" x14ac:dyDescent="0.3">
      <c r="A307" s="37" t="s">
        <v>2</v>
      </c>
      <c r="B307" s="37" t="s">
        <v>53</v>
      </c>
      <c r="C307" s="38"/>
    </row>
    <row r="308" spans="1:3" x14ac:dyDescent="0.3">
      <c r="A308" s="37" t="s">
        <v>2</v>
      </c>
      <c r="B308" s="37" t="s">
        <v>53</v>
      </c>
      <c r="C308" s="38">
        <v>90000</v>
      </c>
    </row>
    <row r="309" spans="1:3" x14ac:dyDescent="0.3">
      <c r="A309" s="37" t="s">
        <v>2</v>
      </c>
      <c r="B309" s="37" t="s">
        <v>53</v>
      </c>
      <c r="C309" s="38">
        <v>63991</v>
      </c>
    </row>
    <row r="310" spans="1:3" x14ac:dyDescent="0.3">
      <c r="A310" s="37" t="s">
        <v>2</v>
      </c>
      <c r="B310" s="37" t="s">
        <v>53</v>
      </c>
      <c r="C310" s="38">
        <v>61266.3984375</v>
      </c>
    </row>
    <row r="311" spans="1:3" x14ac:dyDescent="0.3">
      <c r="A311" s="37" t="s">
        <v>2</v>
      </c>
      <c r="B311" s="37" t="s">
        <v>53</v>
      </c>
      <c r="C311" s="38"/>
    </row>
    <row r="312" spans="1:3" x14ac:dyDescent="0.3">
      <c r="A312" s="37" t="s">
        <v>2</v>
      </c>
      <c r="B312" s="37" t="s">
        <v>53</v>
      </c>
      <c r="C312" s="38">
        <v>85000</v>
      </c>
    </row>
    <row r="313" spans="1:3" x14ac:dyDescent="0.3">
      <c r="A313" s="37" t="s">
        <v>2</v>
      </c>
      <c r="B313" s="37" t="s">
        <v>53</v>
      </c>
      <c r="C313" s="38">
        <v>77500</v>
      </c>
    </row>
    <row r="314" spans="1:3" x14ac:dyDescent="0.3">
      <c r="A314" s="37" t="s">
        <v>2</v>
      </c>
      <c r="B314" s="37" t="s">
        <v>53</v>
      </c>
      <c r="C314" s="38"/>
    </row>
    <row r="315" spans="1:3" x14ac:dyDescent="0.3">
      <c r="A315" s="37" t="s">
        <v>2</v>
      </c>
      <c r="B315" s="37" t="s">
        <v>53</v>
      </c>
      <c r="C315" s="38"/>
    </row>
    <row r="316" spans="1:3" x14ac:dyDescent="0.3">
      <c r="A316" s="37" t="s">
        <v>2</v>
      </c>
      <c r="B316" s="37" t="s">
        <v>53</v>
      </c>
      <c r="C316" s="38">
        <v>51232</v>
      </c>
    </row>
    <row r="317" spans="1:3" x14ac:dyDescent="0.3">
      <c r="A317" s="37" t="s">
        <v>2</v>
      </c>
      <c r="B317" s="37" t="s">
        <v>73</v>
      </c>
      <c r="C317" s="38">
        <v>100500</v>
      </c>
    </row>
    <row r="318" spans="1:3" x14ac:dyDescent="0.3">
      <c r="A318" s="37" t="s">
        <v>2</v>
      </c>
      <c r="B318" s="37" t="s">
        <v>65</v>
      </c>
      <c r="C318" s="38">
        <v>51014</v>
      </c>
    </row>
    <row r="319" spans="1:3" x14ac:dyDescent="0.3">
      <c r="A319" s="37" t="s">
        <v>2</v>
      </c>
      <c r="B319" s="37" t="s">
        <v>53</v>
      </c>
      <c r="C319" s="38"/>
    </row>
    <row r="320" spans="1:3" x14ac:dyDescent="0.3">
      <c r="A320" s="37" t="s">
        <v>2</v>
      </c>
      <c r="B320" s="37" t="s">
        <v>53</v>
      </c>
      <c r="C320" s="38">
        <v>65000</v>
      </c>
    </row>
    <row r="321" spans="1:3" x14ac:dyDescent="0.3">
      <c r="A321" s="37" t="s">
        <v>2</v>
      </c>
      <c r="B321" s="37" t="s">
        <v>53</v>
      </c>
      <c r="C321" s="38">
        <v>55000</v>
      </c>
    </row>
    <row r="322" spans="1:3" x14ac:dyDescent="0.3">
      <c r="A322" s="37" t="s">
        <v>2</v>
      </c>
      <c r="B322" s="37" t="s">
        <v>53</v>
      </c>
      <c r="C322" s="38">
        <v>132315</v>
      </c>
    </row>
    <row r="323" spans="1:3" x14ac:dyDescent="0.3">
      <c r="A323" s="37" t="s">
        <v>2</v>
      </c>
      <c r="B323" s="37" t="s">
        <v>53</v>
      </c>
      <c r="C323" s="38"/>
    </row>
    <row r="324" spans="1:3" x14ac:dyDescent="0.3">
      <c r="A324" s="37" t="s">
        <v>2</v>
      </c>
      <c r="B324" s="37" t="s">
        <v>53</v>
      </c>
      <c r="C324" s="38">
        <v>146100</v>
      </c>
    </row>
    <row r="325" spans="1:3" x14ac:dyDescent="0.3">
      <c r="A325" s="37" t="s">
        <v>2</v>
      </c>
      <c r="B325" s="37" t="s">
        <v>53</v>
      </c>
      <c r="C325" s="38">
        <v>50000</v>
      </c>
    </row>
    <row r="326" spans="1:3" x14ac:dyDescent="0.3">
      <c r="A326" s="37" t="s">
        <v>2</v>
      </c>
      <c r="B326" s="37" t="s">
        <v>97</v>
      </c>
      <c r="C326" s="38">
        <v>51014</v>
      </c>
    </row>
    <row r="327" spans="1:3" x14ac:dyDescent="0.3">
      <c r="A327" s="37" t="s">
        <v>2</v>
      </c>
      <c r="B327" s="37" t="s">
        <v>53</v>
      </c>
      <c r="C327" s="38"/>
    </row>
    <row r="328" spans="1:3" x14ac:dyDescent="0.3">
      <c r="A328" s="37" t="s">
        <v>2</v>
      </c>
      <c r="B328" s="37" t="s">
        <v>53</v>
      </c>
      <c r="C328" s="38">
        <v>118000</v>
      </c>
    </row>
    <row r="329" spans="1:3" x14ac:dyDescent="0.3">
      <c r="A329" s="37" t="s">
        <v>2</v>
      </c>
      <c r="B329" s="37" t="s">
        <v>98</v>
      </c>
      <c r="C329" s="38">
        <v>200000</v>
      </c>
    </row>
    <row r="330" spans="1:3" x14ac:dyDescent="0.3">
      <c r="A330" s="37" t="s">
        <v>2</v>
      </c>
      <c r="B330" s="37" t="s">
        <v>53</v>
      </c>
      <c r="C330" s="38">
        <v>56000</v>
      </c>
    </row>
    <row r="331" spans="1:3" x14ac:dyDescent="0.3">
      <c r="A331" s="37" t="s">
        <v>2</v>
      </c>
      <c r="B331" s="37" t="s">
        <v>53</v>
      </c>
      <c r="C331" s="38">
        <v>77500</v>
      </c>
    </row>
    <row r="332" spans="1:3" x14ac:dyDescent="0.3">
      <c r="A332" s="37" t="s">
        <v>2</v>
      </c>
      <c r="B332" s="37" t="s">
        <v>53</v>
      </c>
      <c r="C332" s="38">
        <v>115000</v>
      </c>
    </row>
    <row r="333" spans="1:3" x14ac:dyDescent="0.3">
      <c r="A333" s="37" t="s">
        <v>2</v>
      </c>
      <c r="B333" s="37" t="s">
        <v>80</v>
      </c>
      <c r="C333" s="38">
        <v>111175</v>
      </c>
    </row>
    <row r="334" spans="1:3" x14ac:dyDescent="0.3">
      <c r="A334" s="37" t="s">
        <v>2</v>
      </c>
      <c r="B334" s="37" t="s">
        <v>53</v>
      </c>
      <c r="C334" s="38">
        <v>100000</v>
      </c>
    </row>
    <row r="335" spans="1:3" x14ac:dyDescent="0.3">
      <c r="A335" s="37" t="s">
        <v>2</v>
      </c>
      <c r="B335" s="37" t="s">
        <v>53</v>
      </c>
      <c r="C335" s="38">
        <v>155000</v>
      </c>
    </row>
    <row r="336" spans="1:3" x14ac:dyDescent="0.3">
      <c r="A336" s="37" t="s">
        <v>2</v>
      </c>
      <c r="B336" s="37" t="s">
        <v>53</v>
      </c>
      <c r="C336" s="38">
        <v>52500</v>
      </c>
    </row>
    <row r="337" spans="1:3" x14ac:dyDescent="0.3">
      <c r="A337" s="37" t="s">
        <v>2</v>
      </c>
      <c r="B337" s="37" t="s">
        <v>98</v>
      </c>
      <c r="C337" s="38">
        <v>98500</v>
      </c>
    </row>
    <row r="338" spans="1:3" x14ac:dyDescent="0.3">
      <c r="A338" s="37" t="s">
        <v>2</v>
      </c>
      <c r="B338" s="37" t="s">
        <v>53</v>
      </c>
      <c r="C338" s="38">
        <v>95000</v>
      </c>
    </row>
    <row r="339" spans="1:3" x14ac:dyDescent="0.3">
      <c r="A339" s="37" t="s">
        <v>2</v>
      </c>
      <c r="B339" s="37" t="s">
        <v>53</v>
      </c>
      <c r="C339" s="38">
        <v>133285</v>
      </c>
    </row>
    <row r="340" spans="1:3" x14ac:dyDescent="0.3">
      <c r="A340" s="37" t="s">
        <v>2</v>
      </c>
      <c r="B340" s="37" t="s">
        <v>69</v>
      </c>
      <c r="C340" s="38">
        <v>80850</v>
      </c>
    </row>
    <row r="341" spans="1:3" x14ac:dyDescent="0.3">
      <c r="A341" s="37" t="s">
        <v>2</v>
      </c>
      <c r="B341" s="37" t="s">
        <v>99</v>
      </c>
      <c r="C341" s="38">
        <v>98500</v>
      </c>
    </row>
    <row r="342" spans="1:3" x14ac:dyDescent="0.3">
      <c r="A342" s="37" t="s">
        <v>2</v>
      </c>
      <c r="B342" s="37" t="s">
        <v>53</v>
      </c>
      <c r="C342" s="38"/>
    </row>
    <row r="343" spans="1:3" x14ac:dyDescent="0.3">
      <c r="A343" s="37" t="s">
        <v>2</v>
      </c>
      <c r="B343" s="37" t="s">
        <v>53</v>
      </c>
      <c r="C343" s="38"/>
    </row>
    <row r="344" spans="1:3" x14ac:dyDescent="0.3">
      <c r="A344" s="37" t="s">
        <v>2</v>
      </c>
      <c r="B344" s="37" t="s">
        <v>54</v>
      </c>
      <c r="C344" s="38">
        <v>111175</v>
      </c>
    </row>
    <row r="345" spans="1:3" x14ac:dyDescent="0.3">
      <c r="A345" s="37" t="s">
        <v>2</v>
      </c>
      <c r="B345" s="37" t="s">
        <v>73</v>
      </c>
      <c r="C345" s="38">
        <v>147500</v>
      </c>
    </row>
    <row r="346" spans="1:3" x14ac:dyDescent="0.3">
      <c r="A346" s="37" t="s">
        <v>2</v>
      </c>
      <c r="B346" s="37" t="s">
        <v>53</v>
      </c>
      <c r="C346" s="38">
        <v>100000</v>
      </c>
    </row>
    <row r="347" spans="1:3" x14ac:dyDescent="0.3">
      <c r="A347" s="37" t="s">
        <v>2</v>
      </c>
      <c r="B347" s="37" t="s">
        <v>53</v>
      </c>
      <c r="C347" s="38">
        <v>70000</v>
      </c>
    </row>
    <row r="348" spans="1:3" x14ac:dyDescent="0.3">
      <c r="A348" s="37" t="s">
        <v>2</v>
      </c>
      <c r="B348" s="37" t="s">
        <v>53</v>
      </c>
      <c r="C348" s="38"/>
    </row>
    <row r="349" spans="1:3" x14ac:dyDescent="0.3">
      <c r="A349" s="37" t="s">
        <v>2</v>
      </c>
      <c r="B349" s="37" t="s">
        <v>53</v>
      </c>
      <c r="C349" s="38">
        <v>85000</v>
      </c>
    </row>
    <row r="350" spans="1:3" x14ac:dyDescent="0.3">
      <c r="A350" s="37" t="s">
        <v>2</v>
      </c>
      <c r="B350" s="37" t="s">
        <v>100</v>
      </c>
      <c r="C350" s="38">
        <v>79200</v>
      </c>
    </row>
    <row r="351" spans="1:3" x14ac:dyDescent="0.3">
      <c r="A351" s="37" t="s">
        <v>2</v>
      </c>
      <c r="B351" s="37" t="s">
        <v>53</v>
      </c>
      <c r="C351" s="38">
        <v>57000</v>
      </c>
    </row>
    <row r="352" spans="1:3" x14ac:dyDescent="0.3">
      <c r="A352" s="37" t="s">
        <v>2</v>
      </c>
      <c r="B352" s="37" t="s">
        <v>53</v>
      </c>
      <c r="C352" s="38">
        <v>45000</v>
      </c>
    </row>
    <row r="353" spans="1:3" x14ac:dyDescent="0.3">
      <c r="A353" s="37" t="s">
        <v>2</v>
      </c>
      <c r="B353" s="37" t="s">
        <v>53</v>
      </c>
      <c r="C353" s="38">
        <v>97500</v>
      </c>
    </row>
    <row r="354" spans="1:3" x14ac:dyDescent="0.3">
      <c r="A354" s="37" t="s">
        <v>2</v>
      </c>
      <c r="B354" s="37" t="s">
        <v>53</v>
      </c>
      <c r="C354" s="38">
        <v>115000</v>
      </c>
    </row>
    <row r="355" spans="1:3" x14ac:dyDescent="0.3">
      <c r="A355" s="37" t="s">
        <v>2</v>
      </c>
      <c r="B355" s="37" t="s">
        <v>53</v>
      </c>
      <c r="C355" s="38">
        <v>121065</v>
      </c>
    </row>
    <row r="356" spans="1:3" x14ac:dyDescent="0.3">
      <c r="A356" s="37" t="s">
        <v>2</v>
      </c>
      <c r="B356" s="37" t="s">
        <v>53</v>
      </c>
      <c r="C356" s="38">
        <v>218500</v>
      </c>
    </row>
    <row r="357" spans="1:3" x14ac:dyDescent="0.3">
      <c r="A357" s="37" t="s">
        <v>2</v>
      </c>
      <c r="B357" s="37" t="s">
        <v>53</v>
      </c>
      <c r="C357" s="38">
        <v>75000</v>
      </c>
    </row>
    <row r="358" spans="1:3" x14ac:dyDescent="0.3">
      <c r="A358" s="37" t="s">
        <v>2</v>
      </c>
      <c r="B358" s="37" t="s">
        <v>53</v>
      </c>
      <c r="C358" s="38"/>
    </row>
    <row r="359" spans="1:3" x14ac:dyDescent="0.3">
      <c r="A359" s="37" t="s">
        <v>2</v>
      </c>
      <c r="B359" s="37" t="s">
        <v>54</v>
      </c>
      <c r="C359" s="38">
        <v>112500</v>
      </c>
    </row>
    <row r="360" spans="1:3" x14ac:dyDescent="0.3">
      <c r="A360" s="37" t="s">
        <v>2</v>
      </c>
      <c r="B360" s="37" t="s">
        <v>53</v>
      </c>
      <c r="C360" s="38">
        <v>172015</v>
      </c>
    </row>
    <row r="361" spans="1:3" x14ac:dyDescent="0.3">
      <c r="A361" s="37" t="s">
        <v>2</v>
      </c>
      <c r="B361" s="37" t="s">
        <v>53</v>
      </c>
      <c r="C361" s="38">
        <v>104750</v>
      </c>
    </row>
    <row r="362" spans="1:3" x14ac:dyDescent="0.3">
      <c r="A362" s="37" t="s">
        <v>2</v>
      </c>
      <c r="B362" s="37" t="s">
        <v>53</v>
      </c>
      <c r="C362" s="38"/>
    </row>
    <row r="363" spans="1:3" x14ac:dyDescent="0.3">
      <c r="A363" s="37" t="s">
        <v>2</v>
      </c>
      <c r="B363" s="37" t="s">
        <v>53</v>
      </c>
      <c r="C363" s="38"/>
    </row>
    <row r="364" spans="1:3" x14ac:dyDescent="0.3">
      <c r="A364" s="37" t="s">
        <v>2</v>
      </c>
      <c r="B364" s="37" t="s">
        <v>53</v>
      </c>
      <c r="C364" s="38"/>
    </row>
    <row r="365" spans="1:3" x14ac:dyDescent="0.3">
      <c r="A365" s="37" t="s">
        <v>2</v>
      </c>
      <c r="B365" s="37" t="s">
        <v>53</v>
      </c>
      <c r="C365" s="38">
        <v>115000</v>
      </c>
    </row>
    <row r="366" spans="1:3" x14ac:dyDescent="0.3">
      <c r="A366" s="37" t="s">
        <v>2</v>
      </c>
      <c r="B366" s="37" t="s">
        <v>90</v>
      </c>
      <c r="C366" s="38">
        <v>51014</v>
      </c>
    </row>
    <row r="367" spans="1:3" x14ac:dyDescent="0.3">
      <c r="A367" s="37" t="s">
        <v>2</v>
      </c>
      <c r="B367" s="37" t="s">
        <v>73</v>
      </c>
      <c r="C367" s="38">
        <v>51014</v>
      </c>
    </row>
    <row r="368" spans="1:3" x14ac:dyDescent="0.3">
      <c r="A368" s="37" t="s">
        <v>2</v>
      </c>
      <c r="B368" s="37" t="s">
        <v>53</v>
      </c>
      <c r="C368" s="38">
        <v>52366.3984375</v>
      </c>
    </row>
    <row r="369" spans="1:3" x14ac:dyDescent="0.3">
      <c r="A369" s="37" t="s">
        <v>2</v>
      </c>
      <c r="B369" s="37" t="s">
        <v>53</v>
      </c>
      <c r="C369" s="38">
        <v>52500</v>
      </c>
    </row>
    <row r="370" spans="1:3" x14ac:dyDescent="0.3">
      <c r="A370" s="37" t="s">
        <v>2</v>
      </c>
      <c r="B370" s="37" t="s">
        <v>53</v>
      </c>
      <c r="C370" s="38">
        <v>57500</v>
      </c>
    </row>
    <row r="371" spans="1:3" x14ac:dyDescent="0.3">
      <c r="A371" s="37" t="s">
        <v>2</v>
      </c>
      <c r="B371" s="37" t="s">
        <v>53</v>
      </c>
      <c r="C371" s="38">
        <v>80000</v>
      </c>
    </row>
    <row r="372" spans="1:3" x14ac:dyDescent="0.3">
      <c r="A372" s="37" t="s">
        <v>2</v>
      </c>
      <c r="B372" s="37" t="s">
        <v>53</v>
      </c>
      <c r="C372" s="38">
        <v>111202</v>
      </c>
    </row>
    <row r="373" spans="1:3" x14ac:dyDescent="0.3">
      <c r="A373" s="37" t="s">
        <v>2</v>
      </c>
      <c r="B373" s="37" t="s">
        <v>53</v>
      </c>
      <c r="C373" s="38">
        <v>118222</v>
      </c>
    </row>
    <row r="374" spans="1:3" x14ac:dyDescent="0.3">
      <c r="A374" s="37" t="s">
        <v>2</v>
      </c>
      <c r="B374" s="37" t="s">
        <v>53</v>
      </c>
      <c r="C374" s="38"/>
    </row>
    <row r="375" spans="1:3" x14ac:dyDescent="0.3">
      <c r="A375" s="37" t="s">
        <v>2</v>
      </c>
      <c r="B375" s="37" t="s">
        <v>53</v>
      </c>
      <c r="C375" s="38"/>
    </row>
    <row r="376" spans="1:3" x14ac:dyDescent="0.3">
      <c r="A376" s="37" t="s">
        <v>2</v>
      </c>
      <c r="B376" s="37" t="s">
        <v>87</v>
      </c>
      <c r="C376" s="38">
        <v>51014</v>
      </c>
    </row>
    <row r="377" spans="1:3" x14ac:dyDescent="0.3">
      <c r="A377" s="37" t="s">
        <v>2</v>
      </c>
      <c r="B377" s="37" t="s">
        <v>97</v>
      </c>
      <c r="C377" s="38">
        <v>111202</v>
      </c>
    </row>
    <row r="378" spans="1:3" x14ac:dyDescent="0.3">
      <c r="A378" s="37" t="s">
        <v>2</v>
      </c>
      <c r="B378" s="37" t="s">
        <v>53</v>
      </c>
      <c r="C378" s="38">
        <v>55080</v>
      </c>
    </row>
    <row r="379" spans="1:3" x14ac:dyDescent="0.3">
      <c r="A379" s="37" t="s">
        <v>2</v>
      </c>
      <c r="B379" s="37" t="s">
        <v>53</v>
      </c>
      <c r="C379" s="38"/>
    </row>
    <row r="380" spans="1:3" x14ac:dyDescent="0.3">
      <c r="A380" s="37" t="s">
        <v>2</v>
      </c>
      <c r="B380" s="37" t="s">
        <v>53</v>
      </c>
      <c r="C380" s="38"/>
    </row>
    <row r="381" spans="1:3" x14ac:dyDescent="0.3">
      <c r="A381" s="37" t="s">
        <v>2</v>
      </c>
      <c r="B381" s="37" t="s">
        <v>53</v>
      </c>
      <c r="C381" s="38"/>
    </row>
    <row r="382" spans="1:3" x14ac:dyDescent="0.3">
      <c r="A382" s="37" t="s">
        <v>2</v>
      </c>
      <c r="B382" s="37" t="s">
        <v>73</v>
      </c>
      <c r="C382" s="38">
        <v>80850</v>
      </c>
    </row>
    <row r="383" spans="1:3" x14ac:dyDescent="0.3">
      <c r="A383" s="37" t="s">
        <v>2</v>
      </c>
      <c r="B383" s="37" t="s">
        <v>53</v>
      </c>
      <c r="C383" s="38"/>
    </row>
    <row r="384" spans="1:3" x14ac:dyDescent="0.3">
      <c r="A384" s="37" t="s">
        <v>2</v>
      </c>
      <c r="B384" s="37" t="s">
        <v>53</v>
      </c>
      <c r="C384" s="38"/>
    </row>
    <row r="385" spans="1:3" x14ac:dyDescent="0.3">
      <c r="A385" s="37" t="s">
        <v>2</v>
      </c>
      <c r="B385" s="37" t="s">
        <v>101</v>
      </c>
      <c r="C385" s="38">
        <v>45000</v>
      </c>
    </row>
    <row r="386" spans="1:3" x14ac:dyDescent="0.3">
      <c r="A386" s="37" t="s">
        <v>2</v>
      </c>
      <c r="B386" s="37" t="s">
        <v>53</v>
      </c>
      <c r="C386" s="38"/>
    </row>
    <row r="387" spans="1:3" x14ac:dyDescent="0.3">
      <c r="A387" s="37" t="s">
        <v>2</v>
      </c>
      <c r="B387" s="37" t="s">
        <v>54</v>
      </c>
      <c r="C387" s="38"/>
    </row>
    <row r="388" spans="1:3" x14ac:dyDescent="0.3">
      <c r="A388" s="37" t="s">
        <v>2</v>
      </c>
      <c r="B388" s="37" t="s">
        <v>53</v>
      </c>
      <c r="C388" s="38">
        <v>85000</v>
      </c>
    </row>
    <row r="389" spans="1:3" x14ac:dyDescent="0.3">
      <c r="A389" s="37" t="s">
        <v>2</v>
      </c>
      <c r="B389" s="37" t="s">
        <v>53</v>
      </c>
      <c r="C389" s="38"/>
    </row>
    <row r="390" spans="1:3" x14ac:dyDescent="0.3">
      <c r="A390" s="37" t="s">
        <v>2</v>
      </c>
      <c r="B390" s="37" t="s">
        <v>53</v>
      </c>
      <c r="C390" s="38">
        <v>60000</v>
      </c>
    </row>
    <row r="391" spans="1:3" x14ac:dyDescent="0.3">
      <c r="A391" s="37" t="s">
        <v>2</v>
      </c>
      <c r="B391" s="37" t="s">
        <v>65</v>
      </c>
      <c r="C391" s="38">
        <v>111175</v>
      </c>
    </row>
    <row r="392" spans="1:3" x14ac:dyDescent="0.3">
      <c r="A392" s="37" t="s">
        <v>2</v>
      </c>
      <c r="B392" s="37" t="s">
        <v>53</v>
      </c>
      <c r="C392" s="38"/>
    </row>
    <row r="393" spans="1:3" x14ac:dyDescent="0.3">
      <c r="A393" s="37" t="s">
        <v>2</v>
      </c>
      <c r="B393" s="37" t="s">
        <v>53</v>
      </c>
      <c r="C393" s="38">
        <v>75000</v>
      </c>
    </row>
    <row r="394" spans="1:3" x14ac:dyDescent="0.3">
      <c r="A394" s="37" t="s">
        <v>2</v>
      </c>
      <c r="B394" s="37" t="s">
        <v>53</v>
      </c>
      <c r="C394" s="38"/>
    </row>
    <row r="395" spans="1:3" x14ac:dyDescent="0.3">
      <c r="A395" s="37" t="s">
        <v>2</v>
      </c>
      <c r="B395" s="37" t="s">
        <v>53</v>
      </c>
      <c r="C395" s="38"/>
    </row>
    <row r="396" spans="1:3" x14ac:dyDescent="0.3">
      <c r="A396" s="37" t="s">
        <v>2</v>
      </c>
      <c r="B396" s="37" t="s">
        <v>53</v>
      </c>
      <c r="C396" s="38"/>
    </row>
    <row r="397" spans="1:3" x14ac:dyDescent="0.3">
      <c r="A397" s="37" t="s">
        <v>2</v>
      </c>
      <c r="B397" s="37" t="s">
        <v>69</v>
      </c>
      <c r="C397" s="38">
        <v>166419.5</v>
      </c>
    </row>
    <row r="398" spans="1:3" x14ac:dyDescent="0.3">
      <c r="A398" s="37" t="s">
        <v>2</v>
      </c>
      <c r="B398" s="37" t="s">
        <v>53</v>
      </c>
      <c r="C398" s="38">
        <v>95000</v>
      </c>
    </row>
    <row r="399" spans="1:3" x14ac:dyDescent="0.3">
      <c r="A399" s="37" t="s">
        <v>2</v>
      </c>
      <c r="B399" s="37" t="s">
        <v>53</v>
      </c>
      <c r="C399" s="38">
        <v>87500</v>
      </c>
    </row>
    <row r="400" spans="1:3" x14ac:dyDescent="0.3">
      <c r="A400" s="37" t="s">
        <v>2</v>
      </c>
      <c r="B400" s="37" t="s">
        <v>56</v>
      </c>
      <c r="C400" s="38">
        <v>111175</v>
      </c>
    </row>
    <row r="401" spans="1:3" x14ac:dyDescent="0.3">
      <c r="A401" s="37" t="s">
        <v>2</v>
      </c>
      <c r="B401" s="37" t="s">
        <v>53</v>
      </c>
      <c r="C401" s="38"/>
    </row>
    <row r="402" spans="1:3" x14ac:dyDescent="0.3">
      <c r="A402" s="37" t="s">
        <v>2</v>
      </c>
      <c r="B402" s="37" t="s">
        <v>53</v>
      </c>
      <c r="C402" s="38">
        <v>72500</v>
      </c>
    </row>
    <row r="403" spans="1:3" x14ac:dyDescent="0.3">
      <c r="A403" s="37" t="s">
        <v>2</v>
      </c>
      <c r="B403" s="37" t="s">
        <v>53</v>
      </c>
      <c r="C403" s="38"/>
    </row>
    <row r="404" spans="1:3" x14ac:dyDescent="0.3">
      <c r="A404" s="37" t="s">
        <v>2</v>
      </c>
      <c r="B404" s="37" t="s">
        <v>53</v>
      </c>
      <c r="C404" s="38"/>
    </row>
    <row r="405" spans="1:3" x14ac:dyDescent="0.3">
      <c r="A405" s="37" t="s">
        <v>2</v>
      </c>
      <c r="B405" s="37" t="s">
        <v>53</v>
      </c>
      <c r="C405" s="38"/>
    </row>
    <row r="406" spans="1:3" x14ac:dyDescent="0.3">
      <c r="A406" s="37" t="s">
        <v>2</v>
      </c>
      <c r="B406" s="37" t="s">
        <v>53</v>
      </c>
      <c r="C406" s="38">
        <v>65000</v>
      </c>
    </row>
    <row r="407" spans="1:3" x14ac:dyDescent="0.3">
      <c r="A407" s="37" t="s">
        <v>2</v>
      </c>
      <c r="B407" s="37" t="s">
        <v>53</v>
      </c>
      <c r="C407" s="38"/>
    </row>
    <row r="408" spans="1:3" x14ac:dyDescent="0.3">
      <c r="A408" s="37" t="s">
        <v>2</v>
      </c>
      <c r="B408" s="37" t="s">
        <v>53</v>
      </c>
      <c r="C408" s="38">
        <v>95000</v>
      </c>
    </row>
    <row r="409" spans="1:3" x14ac:dyDescent="0.3">
      <c r="A409" s="37" t="s">
        <v>2</v>
      </c>
      <c r="B409" s="37" t="s">
        <v>53</v>
      </c>
      <c r="C409" s="38">
        <v>65000</v>
      </c>
    </row>
    <row r="410" spans="1:3" x14ac:dyDescent="0.3">
      <c r="A410" s="37" t="s">
        <v>2</v>
      </c>
      <c r="B410" s="37" t="s">
        <v>102</v>
      </c>
      <c r="C410" s="38">
        <v>59000</v>
      </c>
    </row>
    <row r="411" spans="1:3" x14ac:dyDescent="0.3">
      <c r="A411" s="37" t="s">
        <v>2</v>
      </c>
      <c r="B411" s="37" t="s">
        <v>53</v>
      </c>
      <c r="C411" s="38"/>
    </row>
    <row r="412" spans="1:3" x14ac:dyDescent="0.3">
      <c r="A412" s="37" t="s">
        <v>2</v>
      </c>
      <c r="B412" s="37" t="s">
        <v>53</v>
      </c>
      <c r="C412" s="38"/>
    </row>
    <row r="413" spans="1:3" x14ac:dyDescent="0.3">
      <c r="A413" s="37" t="s">
        <v>2</v>
      </c>
      <c r="B413" s="37" t="s">
        <v>73</v>
      </c>
      <c r="C413" s="38">
        <v>111175</v>
      </c>
    </row>
    <row r="414" spans="1:3" x14ac:dyDescent="0.3">
      <c r="A414" s="37" t="s">
        <v>2</v>
      </c>
      <c r="B414" s="37" t="s">
        <v>98</v>
      </c>
      <c r="C414" s="38">
        <v>163782</v>
      </c>
    </row>
    <row r="415" spans="1:3" x14ac:dyDescent="0.3">
      <c r="A415" s="37" t="s">
        <v>2</v>
      </c>
      <c r="B415" s="37" t="s">
        <v>53</v>
      </c>
      <c r="C415" s="38"/>
    </row>
    <row r="416" spans="1:3" x14ac:dyDescent="0.3">
      <c r="A416" s="37" t="s">
        <v>2</v>
      </c>
      <c r="B416" s="37" t="s">
        <v>64</v>
      </c>
      <c r="C416" s="38">
        <v>109500</v>
      </c>
    </row>
    <row r="417" spans="1:3" x14ac:dyDescent="0.3">
      <c r="A417" s="37" t="s">
        <v>2</v>
      </c>
      <c r="B417" s="37" t="s">
        <v>53</v>
      </c>
      <c r="C417" s="38"/>
    </row>
    <row r="418" spans="1:3" x14ac:dyDescent="0.3">
      <c r="A418" s="37" t="s">
        <v>2</v>
      </c>
      <c r="B418" s="37" t="s">
        <v>54</v>
      </c>
      <c r="C418" s="38"/>
    </row>
    <row r="419" spans="1:3" x14ac:dyDescent="0.3">
      <c r="A419" s="37" t="s">
        <v>2</v>
      </c>
      <c r="B419" s="37" t="s">
        <v>53</v>
      </c>
      <c r="C419" s="38">
        <v>130000</v>
      </c>
    </row>
    <row r="420" spans="1:3" x14ac:dyDescent="0.3">
      <c r="A420" s="37" t="s">
        <v>2</v>
      </c>
      <c r="B420" s="37" t="s">
        <v>53</v>
      </c>
      <c r="C420" s="38"/>
    </row>
    <row r="421" spans="1:3" x14ac:dyDescent="0.3">
      <c r="A421" s="37" t="s">
        <v>2</v>
      </c>
      <c r="B421" s="37" t="s">
        <v>63</v>
      </c>
      <c r="C421" s="38">
        <v>45000</v>
      </c>
    </row>
    <row r="422" spans="1:3" x14ac:dyDescent="0.3">
      <c r="A422" s="37" t="s">
        <v>2</v>
      </c>
      <c r="B422" s="37" t="s">
        <v>53</v>
      </c>
      <c r="C422" s="38">
        <v>82500</v>
      </c>
    </row>
    <row r="423" spans="1:3" x14ac:dyDescent="0.3">
      <c r="A423" s="37" t="s">
        <v>2</v>
      </c>
      <c r="B423" s="37" t="s">
        <v>53</v>
      </c>
      <c r="C423" s="38">
        <v>43656</v>
      </c>
    </row>
    <row r="424" spans="1:3" x14ac:dyDescent="0.3">
      <c r="A424" s="37" t="s">
        <v>2</v>
      </c>
      <c r="B424" s="37" t="s">
        <v>53</v>
      </c>
      <c r="C424" s="38">
        <v>70600</v>
      </c>
    </row>
    <row r="425" spans="1:3" x14ac:dyDescent="0.3">
      <c r="A425" s="37" t="s">
        <v>2</v>
      </c>
      <c r="B425" s="37" t="s">
        <v>53</v>
      </c>
      <c r="C425" s="38"/>
    </row>
    <row r="426" spans="1:3" x14ac:dyDescent="0.3">
      <c r="A426" s="37" t="s">
        <v>2</v>
      </c>
      <c r="B426" s="37" t="s">
        <v>53</v>
      </c>
      <c r="C426" s="38"/>
    </row>
    <row r="427" spans="1:3" x14ac:dyDescent="0.3">
      <c r="A427" s="37" t="s">
        <v>2</v>
      </c>
      <c r="B427" s="37" t="s">
        <v>53</v>
      </c>
      <c r="C427" s="38"/>
    </row>
    <row r="428" spans="1:3" x14ac:dyDescent="0.3">
      <c r="A428" s="37" t="s">
        <v>2</v>
      </c>
      <c r="B428" s="37" t="s">
        <v>53</v>
      </c>
      <c r="C428" s="38">
        <v>140000</v>
      </c>
    </row>
    <row r="429" spans="1:3" x14ac:dyDescent="0.3">
      <c r="A429" s="37" t="s">
        <v>2</v>
      </c>
      <c r="B429" s="37" t="s">
        <v>67</v>
      </c>
      <c r="C429" s="38">
        <v>111202</v>
      </c>
    </row>
    <row r="430" spans="1:3" x14ac:dyDescent="0.3">
      <c r="A430" s="37" t="s">
        <v>2</v>
      </c>
      <c r="B430" s="37" t="s">
        <v>53</v>
      </c>
      <c r="C430" s="38"/>
    </row>
    <row r="431" spans="1:3" x14ac:dyDescent="0.3">
      <c r="A431" s="37" t="s">
        <v>2</v>
      </c>
      <c r="B431" s="37" t="s">
        <v>53</v>
      </c>
      <c r="C431" s="38">
        <v>90000</v>
      </c>
    </row>
    <row r="432" spans="1:3" x14ac:dyDescent="0.3">
      <c r="A432" s="37" t="s">
        <v>2</v>
      </c>
      <c r="B432" s="37" t="s">
        <v>53</v>
      </c>
      <c r="C432" s="38">
        <v>90000</v>
      </c>
    </row>
    <row r="433" spans="1:3" x14ac:dyDescent="0.3">
      <c r="A433" s="37" t="s">
        <v>2</v>
      </c>
      <c r="B433" s="37" t="s">
        <v>53</v>
      </c>
      <c r="C433" s="38"/>
    </row>
    <row r="434" spans="1:3" x14ac:dyDescent="0.3">
      <c r="A434" s="37" t="s">
        <v>2</v>
      </c>
      <c r="B434" s="37" t="s">
        <v>53</v>
      </c>
      <c r="C434" s="38">
        <v>67043</v>
      </c>
    </row>
    <row r="435" spans="1:3" x14ac:dyDescent="0.3">
      <c r="A435" s="37" t="s">
        <v>2</v>
      </c>
      <c r="B435" s="37" t="s">
        <v>53</v>
      </c>
      <c r="C435" s="38"/>
    </row>
    <row r="436" spans="1:3" x14ac:dyDescent="0.3">
      <c r="A436" s="37" t="s">
        <v>2</v>
      </c>
      <c r="B436" s="37" t="s">
        <v>88</v>
      </c>
      <c r="C436" s="38">
        <v>104500</v>
      </c>
    </row>
    <row r="437" spans="1:3" x14ac:dyDescent="0.3">
      <c r="A437" s="37" t="s">
        <v>2</v>
      </c>
      <c r="B437" s="37" t="s">
        <v>103</v>
      </c>
      <c r="C437" s="38">
        <v>72900</v>
      </c>
    </row>
    <row r="438" spans="1:3" x14ac:dyDescent="0.3">
      <c r="A438" s="37" t="s">
        <v>2</v>
      </c>
      <c r="B438" s="37" t="s">
        <v>53</v>
      </c>
      <c r="C438" s="38">
        <v>80000</v>
      </c>
    </row>
    <row r="439" spans="1:3" x14ac:dyDescent="0.3">
      <c r="A439" s="37" t="s">
        <v>2</v>
      </c>
      <c r="B439" s="37" t="s">
        <v>53</v>
      </c>
      <c r="C439" s="38"/>
    </row>
    <row r="440" spans="1:3" x14ac:dyDescent="0.3">
      <c r="A440" s="37" t="s">
        <v>2</v>
      </c>
      <c r="B440" s="37" t="s">
        <v>53</v>
      </c>
      <c r="C440" s="38"/>
    </row>
    <row r="441" spans="1:3" x14ac:dyDescent="0.3">
      <c r="A441" s="37" t="s">
        <v>2</v>
      </c>
      <c r="B441" s="37" t="s">
        <v>53</v>
      </c>
      <c r="C441" s="38"/>
    </row>
    <row r="442" spans="1:3" x14ac:dyDescent="0.3">
      <c r="A442" s="37" t="s">
        <v>2</v>
      </c>
      <c r="B442" s="37" t="s">
        <v>54</v>
      </c>
      <c r="C442" s="38"/>
    </row>
    <row r="443" spans="1:3" x14ac:dyDescent="0.3">
      <c r="A443" s="37" t="s">
        <v>2</v>
      </c>
      <c r="B443" s="37" t="s">
        <v>53</v>
      </c>
      <c r="C443" s="38">
        <v>91960</v>
      </c>
    </row>
    <row r="444" spans="1:3" x14ac:dyDescent="0.3">
      <c r="A444" s="37" t="s">
        <v>2</v>
      </c>
      <c r="B444" s="37" t="s">
        <v>75</v>
      </c>
      <c r="C444" s="38">
        <v>165000</v>
      </c>
    </row>
    <row r="445" spans="1:3" x14ac:dyDescent="0.3">
      <c r="A445" s="37" t="s">
        <v>2</v>
      </c>
      <c r="B445" s="37" t="s">
        <v>70</v>
      </c>
      <c r="C445" s="38">
        <v>111175</v>
      </c>
    </row>
    <row r="446" spans="1:3" x14ac:dyDescent="0.3">
      <c r="A446" s="37" t="s">
        <v>2</v>
      </c>
      <c r="B446" s="37" t="s">
        <v>53</v>
      </c>
      <c r="C446" s="38">
        <v>65000</v>
      </c>
    </row>
    <row r="447" spans="1:3" x14ac:dyDescent="0.3">
      <c r="A447" s="37" t="s">
        <v>2</v>
      </c>
      <c r="B447" s="37" t="s">
        <v>53</v>
      </c>
      <c r="C447" s="38">
        <v>61313.82421875</v>
      </c>
    </row>
    <row r="448" spans="1:3" x14ac:dyDescent="0.3">
      <c r="A448" s="37" t="s">
        <v>2</v>
      </c>
      <c r="B448" s="37" t="s">
        <v>53</v>
      </c>
      <c r="C448" s="38">
        <v>66058</v>
      </c>
    </row>
    <row r="449" spans="1:3" x14ac:dyDescent="0.3">
      <c r="A449" s="37" t="s">
        <v>2</v>
      </c>
      <c r="B449" s="37" t="s">
        <v>53</v>
      </c>
      <c r="C449" s="38">
        <v>93670</v>
      </c>
    </row>
    <row r="450" spans="1:3" x14ac:dyDescent="0.3">
      <c r="A450" s="37" t="s">
        <v>2</v>
      </c>
      <c r="B450" s="37" t="s">
        <v>53</v>
      </c>
      <c r="C450" s="38">
        <v>115000</v>
      </c>
    </row>
    <row r="451" spans="1:3" x14ac:dyDescent="0.3">
      <c r="A451" s="37" t="s">
        <v>2</v>
      </c>
      <c r="B451" s="37" t="s">
        <v>65</v>
      </c>
      <c r="C451" s="38">
        <v>165000</v>
      </c>
    </row>
    <row r="452" spans="1:3" x14ac:dyDescent="0.3">
      <c r="A452" s="37" t="s">
        <v>2</v>
      </c>
      <c r="B452" s="37" t="s">
        <v>53</v>
      </c>
      <c r="C452" s="38">
        <v>65000</v>
      </c>
    </row>
    <row r="453" spans="1:3" x14ac:dyDescent="0.3">
      <c r="A453" s="37" t="s">
        <v>2</v>
      </c>
      <c r="B453" s="37" t="s">
        <v>53</v>
      </c>
      <c r="C453" s="38"/>
    </row>
    <row r="454" spans="1:3" x14ac:dyDescent="0.3">
      <c r="A454" s="37" t="s">
        <v>2</v>
      </c>
      <c r="B454" s="37" t="s">
        <v>53</v>
      </c>
      <c r="C454" s="38">
        <v>112500</v>
      </c>
    </row>
    <row r="455" spans="1:3" x14ac:dyDescent="0.3">
      <c r="A455" s="37" t="s">
        <v>2</v>
      </c>
      <c r="B455" s="37" t="s">
        <v>53</v>
      </c>
      <c r="C455" s="38"/>
    </row>
    <row r="456" spans="1:3" x14ac:dyDescent="0.3">
      <c r="A456" s="37" t="s">
        <v>2</v>
      </c>
      <c r="B456" s="37" t="s">
        <v>53</v>
      </c>
      <c r="C456" s="38"/>
    </row>
    <row r="457" spans="1:3" x14ac:dyDescent="0.3">
      <c r="A457" s="37" t="s">
        <v>2</v>
      </c>
      <c r="B457" s="37" t="s">
        <v>104</v>
      </c>
      <c r="C457" s="38">
        <v>111175</v>
      </c>
    </row>
    <row r="458" spans="1:3" x14ac:dyDescent="0.3">
      <c r="A458" s="37" t="s">
        <v>2</v>
      </c>
      <c r="B458" s="37" t="s">
        <v>53</v>
      </c>
      <c r="C458" s="38"/>
    </row>
    <row r="459" spans="1:3" x14ac:dyDescent="0.3">
      <c r="A459" s="37" t="s">
        <v>2</v>
      </c>
      <c r="B459" s="37" t="s">
        <v>53</v>
      </c>
      <c r="C459" s="38"/>
    </row>
    <row r="460" spans="1:3" x14ac:dyDescent="0.3">
      <c r="A460" s="37" t="s">
        <v>2</v>
      </c>
      <c r="B460" s="37" t="s">
        <v>53</v>
      </c>
      <c r="C460" s="38">
        <v>65000</v>
      </c>
    </row>
    <row r="461" spans="1:3" x14ac:dyDescent="0.3">
      <c r="A461" s="37" t="s">
        <v>2</v>
      </c>
      <c r="B461" s="37" t="s">
        <v>53</v>
      </c>
      <c r="C461" s="38">
        <v>217000</v>
      </c>
    </row>
    <row r="462" spans="1:3" x14ac:dyDescent="0.3">
      <c r="A462" s="37" t="s">
        <v>2</v>
      </c>
      <c r="B462" s="37" t="s">
        <v>53</v>
      </c>
      <c r="C462" s="38">
        <v>77500</v>
      </c>
    </row>
    <row r="463" spans="1:3" x14ac:dyDescent="0.3">
      <c r="A463" s="37" t="s">
        <v>2</v>
      </c>
      <c r="B463" s="37" t="s">
        <v>53</v>
      </c>
      <c r="C463" s="38"/>
    </row>
    <row r="464" spans="1:3" x14ac:dyDescent="0.3">
      <c r="A464" s="37" t="s">
        <v>2</v>
      </c>
      <c r="B464" s="37" t="s">
        <v>53</v>
      </c>
      <c r="C464" s="38">
        <v>55000</v>
      </c>
    </row>
    <row r="465" spans="1:3" x14ac:dyDescent="0.3">
      <c r="A465" s="37" t="s">
        <v>2</v>
      </c>
      <c r="B465" s="37" t="s">
        <v>83</v>
      </c>
      <c r="C465" s="38">
        <v>111175</v>
      </c>
    </row>
    <row r="466" spans="1:3" x14ac:dyDescent="0.3">
      <c r="A466" s="37" t="s">
        <v>2</v>
      </c>
      <c r="B466" s="37" t="s">
        <v>64</v>
      </c>
      <c r="C466" s="38">
        <v>111175</v>
      </c>
    </row>
    <row r="467" spans="1:3" x14ac:dyDescent="0.3">
      <c r="A467" s="37" t="s">
        <v>2</v>
      </c>
      <c r="B467" s="37" t="s">
        <v>105</v>
      </c>
      <c r="C467" s="38">
        <v>79200</v>
      </c>
    </row>
    <row r="468" spans="1:3" x14ac:dyDescent="0.3">
      <c r="A468" s="37" t="s">
        <v>2</v>
      </c>
      <c r="B468" s="37" t="s">
        <v>64</v>
      </c>
      <c r="C468" s="38">
        <v>100500</v>
      </c>
    </row>
    <row r="469" spans="1:3" x14ac:dyDescent="0.3">
      <c r="A469" s="37" t="s">
        <v>2</v>
      </c>
      <c r="B469" s="37" t="s">
        <v>53</v>
      </c>
      <c r="C469" s="38">
        <v>180000</v>
      </c>
    </row>
    <row r="470" spans="1:3" x14ac:dyDescent="0.3">
      <c r="A470" s="37" t="s">
        <v>2</v>
      </c>
      <c r="B470" s="37" t="s">
        <v>53</v>
      </c>
      <c r="C470" s="38"/>
    </row>
    <row r="471" spans="1:3" x14ac:dyDescent="0.3">
      <c r="A471" s="37" t="s">
        <v>2</v>
      </c>
      <c r="B471" s="37" t="s">
        <v>53</v>
      </c>
      <c r="C471" s="38"/>
    </row>
    <row r="472" spans="1:3" x14ac:dyDescent="0.3">
      <c r="A472" s="37" t="s">
        <v>2</v>
      </c>
      <c r="B472" s="37" t="s">
        <v>53</v>
      </c>
      <c r="C472" s="38">
        <v>60000</v>
      </c>
    </row>
    <row r="473" spans="1:3" x14ac:dyDescent="0.3">
      <c r="A473" s="37" t="s">
        <v>2</v>
      </c>
      <c r="B473" s="37" t="s">
        <v>53</v>
      </c>
      <c r="C473" s="38"/>
    </row>
    <row r="474" spans="1:3" x14ac:dyDescent="0.3">
      <c r="A474" s="37" t="s">
        <v>2</v>
      </c>
      <c r="B474" s="37" t="s">
        <v>53</v>
      </c>
      <c r="C474" s="38">
        <v>70087</v>
      </c>
    </row>
    <row r="475" spans="1:3" x14ac:dyDescent="0.3">
      <c r="A475" s="37" t="s">
        <v>2</v>
      </c>
      <c r="B475" s="37" t="s">
        <v>53</v>
      </c>
      <c r="C475" s="38">
        <v>52000</v>
      </c>
    </row>
    <row r="476" spans="1:3" x14ac:dyDescent="0.3">
      <c r="A476" s="37" t="s">
        <v>2</v>
      </c>
      <c r="B476" s="37" t="s">
        <v>53</v>
      </c>
      <c r="C476" s="38">
        <v>65000</v>
      </c>
    </row>
    <row r="477" spans="1:3" x14ac:dyDescent="0.3">
      <c r="A477" s="37" t="s">
        <v>2</v>
      </c>
      <c r="B477" s="37" t="s">
        <v>97</v>
      </c>
      <c r="C477" s="38">
        <v>105650</v>
      </c>
    </row>
    <row r="478" spans="1:3" x14ac:dyDescent="0.3">
      <c r="A478" s="37" t="s">
        <v>2</v>
      </c>
      <c r="B478" s="37" t="s">
        <v>53</v>
      </c>
      <c r="C478" s="38"/>
    </row>
    <row r="479" spans="1:3" x14ac:dyDescent="0.3">
      <c r="A479" s="37" t="s">
        <v>2</v>
      </c>
      <c r="B479" s="37" t="s">
        <v>53</v>
      </c>
      <c r="C479" s="38">
        <v>59192.5</v>
      </c>
    </row>
    <row r="480" spans="1:3" x14ac:dyDescent="0.3">
      <c r="A480" s="37" t="s">
        <v>2</v>
      </c>
      <c r="B480" s="37" t="s">
        <v>53</v>
      </c>
      <c r="C480" s="38">
        <v>109159</v>
      </c>
    </row>
    <row r="481" spans="1:3" x14ac:dyDescent="0.3">
      <c r="A481" s="37" t="s">
        <v>2</v>
      </c>
      <c r="B481" s="37" t="s">
        <v>53</v>
      </c>
      <c r="C481" s="38"/>
    </row>
    <row r="482" spans="1:3" x14ac:dyDescent="0.3">
      <c r="A482" s="37" t="s">
        <v>2</v>
      </c>
      <c r="B482" s="37" t="s">
        <v>53</v>
      </c>
      <c r="C482" s="38">
        <v>86500</v>
      </c>
    </row>
    <row r="483" spans="1:3" x14ac:dyDescent="0.3">
      <c r="A483" s="37" t="s">
        <v>2</v>
      </c>
      <c r="B483" s="37" t="s">
        <v>53</v>
      </c>
      <c r="C483" s="38"/>
    </row>
    <row r="484" spans="1:3" x14ac:dyDescent="0.3">
      <c r="A484" s="37" t="s">
        <v>2</v>
      </c>
      <c r="B484" s="37" t="s">
        <v>53</v>
      </c>
      <c r="C484" s="38">
        <v>65000</v>
      </c>
    </row>
    <row r="485" spans="1:3" x14ac:dyDescent="0.3">
      <c r="A485" s="37" t="s">
        <v>2</v>
      </c>
      <c r="B485" s="37" t="s">
        <v>53</v>
      </c>
      <c r="C485" s="38">
        <v>95000</v>
      </c>
    </row>
    <row r="486" spans="1:3" x14ac:dyDescent="0.3">
      <c r="A486" s="37" t="s">
        <v>2</v>
      </c>
      <c r="B486" s="37" t="s">
        <v>53</v>
      </c>
      <c r="C486" s="38">
        <v>51059</v>
      </c>
    </row>
    <row r="487" spans="1:3" x14ac:dyDescent="0.3">
      <c r="A487" s="37" t="s">
        <v>2</v>
      </c>
      <c r="B487" s="37" t="s">
        <v>53</v>
      </c>
      <c r="C487" s="38">
        <v>64105</v>
      </c>
    </row>
    <row r="488" spans="1:3" x14ac:dyDescent="0.3">
      <c r="A488" s="37" t="s">
        <v>2</v>
      </c>
      <c r="B488" s="37" t="s">
        <v>53</v>
      </c>
      <c r="C488" s="38">
        <v>90000</v>
      </c>
    </row>
    <row r="489" spans="1:3" x14ac:dyDescent="0.3">
      <c r="A489" s="37" t="s">
        <v>2</v>
      </c>
      <c r="B489" s="37" t="s">
        <v>58</v>
      </c>
      <c r="C489" s="38"/>
    </row>
    <row r="490" spans="1:3" x14ac:dyDescent="0.3">
      <c r="A490" s="37" t="s">
        <v>2</v>
      </c>
      <c r="B490" s="37" t="s">
        <v>53</v>
      </c>
      <c r="C490" s="38">
        <v>130000</v>
      </c>
    </row>
    <row r="491" spans="1:3" x14ac:dyDescent="0.3">
      <c r="A491" s="37" t="s">
        <v>2</v>
      </c>
      <c r="B491" s="37" t="s">
        <v>53</v>
      </c>
      <c r="C491" s="38">
        <v>109735</v>
      </c>
    </row>
    <row r="492" spans="1:3" x14ac:dyDescent="0.3">
      <c r="A492" s="37" t="s">
        <v>2</v>
      </c>
      <c r="B492" s="37" t="s">
        <v>53</v>
      </c>
      <c r="C492" s="38">
        <v>100000</v>
      </c>
    </row>
    <row r="493" spans="1:3" x14ac:dyDescent="0.3">
      <c r="A493" s="37" t="s">
        <v>2</v>
      </c>
      <c r="B493" s="37" t="s">
        <v>54</v>
      </c>
      <c r="C493" s="38">
        <v>43000</v>
      </c>
    </row>
    <row r="494" spans="1:3" x14ac:dyDescent="0.3">
      <c r="A494" s="37" t="s">
        <v>2</v>
      </c>
      <c r="B494" s="37" t="s">
        <v>53</v>
      </c>
      <c r="C494" s="38"/>
    </row>
    <row r="495" spans="1:3" x14ac:dyDescent="0.3">
      <c r="A495" s="37" t="s">
        <v>2</v>
      </c>
      <c r="B495" s="37" t="s">
        <v>53</v>
      </c>
      <c r="C495" s="38"/>
    </row>
    <row r="496" spans="1:3" x14ac:dyDescent="0.3">
      <c r="A496" s="37" t="s">
        <v>2</v>
      </c>
      <c r="B496" s="37" t="s">
        <v>53</v>
      </c>
      <c r="C496" s="38">
        <v>70000</v>
      </c>
    </row>
    <row r="497" spans="1:3" x14ac:dyDescent="0.3">
      <c r="A497" s="37" t="s">
        <v>2</v>
      </c>
      <c r="B497" s="37" t="s">
        <v>53</v>
      </c>
      <c r="C497" s="38">
        <v>57550</v>
      </c>
    </row>
    <row r="498" spans="1:3" x14ac:dyDescent="0.3">
      <c r="A498" s="37" t="s">
        <v>2</v>
      </c>
      <c r="B498" s="37" t="s">
        <v>53</v>
      </c>
      <c r="C498" s="38">
        <v>90000</v>
      </c>
    </row>
    <row r="499" spans="1:3" x14ac:dyDescent="0.3">
      <c r="A499" s="37" t="s">
        <v>2</v>
      </c>
      <c r="B499" s="37" t="s">
        <v>53</v>
      </c>
      <c r="C499" s="38">
        <v>87500</v>
      </c>
    </row>
    <row r="500" spans="1:3" x14ac:dyDescent="0.3">
      <c r="A500" s="37" t="s">
        <v>2</v>
      </c>
      <c r="B500" s="37" t="s">
        <v>53</v>
      </c>
      <c r="C500" s="38">
        <v>109159</v>
      </c>
    </row>
    <row r="501" spans="1:3" x14ac:dyDescent="0.3">
      <c r="A501" s="37" t="s">
        <v>2</v>
      </c>
      <c r="B501" s="37" t="s">
        <v>53</v>
      </c>
      <c r="C501" s="38">
        <v>105000</v>
      </c>
    </row>
    <row r="502" spans="1:3" x14ac:dyDescent="0.3">
      <c r="A502" s="37" t="s">
        <v>2</v>
      </c>
      <c r="B502" s="37" t="s">
        <v>53</v>
      </c>
      <c r="C502" s="38">
        <v>90000</v>
      </c>
    </row>
    <row r="503" spans="1:3" x14ac:dyDescent="0.3">
      <c r="A503" s="37" t="s">
        <v>2</v>
      </c>
      <c r="B503" s="37" t="s">
        <v>54</v>
      </c>
      <c r="C503" s="38">
        <v>170000</v>
      </c>
    </row>
    <row r="504" spans="1:3" x14ac:dyDescent="0.3">
      <c r="A504" s="37" t="s">
        <v>2</v>
      </c>
      <c r="B504" s="37" t="s">
        <v>53</v>
      </c>
      <c r="C504" s="38">
        <v>100000</v>
      </c>
    </row>
    <row r="505" spans="1:3" x14ac:dyDescent="0.3">
      <c r="A505" s="37" t="s">
        <v>2</v>
      </c>
      <c r="B505" s="37" t="s">
        <v>53</v>
      </c>
      <c r="C505" s="38"/>
    </row>
    <row r="506" spans="1:3" x14ac:dyDescent="0.3">
      <c r="A506" s="37" t="s">
        <v>2</v>
      </c>
      <c r="B506" s="37" t="s">
        <v>53</v>
      </c>
      <c r="C506" s="38">
        <v>96000</v>
      </c>
    </row>
    <row r="507" spans="1:3" x14ac:dyDescent="0.3">
      <c r="A507" s="37" t="s">
        <v>2</v>
      </c>
      <c r="B507" s="37" t="s">
        <v>104</v>
      </c>
      <c r="C507" s="38">
        <v>45000</v>
      </c>
    </row>
    <row r="508" spans="1:3" x14ac:dyDescent="0.3">
      <c r="A508" s="37" t="s">
        <v>2</v>
      </c>
      <c r="B508" s="37" t="s">
        <v>53</v>
      </c>
      <c r="C508" s="38"/>
    </row>
    <row r="509" spans="1:3" x14ac:dyDescent="0.3">
      <c r="A509" s="37" t="s">
        <v>2</v>
      </c>
      <c r="B509" s="37" t="s">
        <v>53</v>
      </c>
      <c r="C509" s="38"/>
    </row>
    <row r="510" spans="1:3" x14ac:dyDescent="0.3">
      <c r="A510" s="37" t="s">
        <v>2</v>
      </c>
      <c r="B510" s="37" t="s">
        <v>53</v>
      </c>
      <c r="C510" s="38"/>
    </row>
    <row r="511" spans="1:3" x14ac:dyDescent="0.3">
      <c r="A511" s="37" t="s">
        <v>2</v>
      </c>
      <c r="B511" s="37" t="s">
        <v>53</v>
      </c>
      <c r="C511" s="38"/>
    </row>
    <row r="512" spans="1:3" x14ac:dyDescent="0.3">
      <c r="A512" s="37" t="s">
        <v>2</v>
      </c>
      <c r="B512" s="37" t="s">
        <v>53</v>
      </c>
      <c r="C512" s="38"/>
    </row>
    <row r="513" spans="1:3" x14ac:dyDescent="0.3">
      <c r="A513" s="37" t="s">
        <v>2</v>
      </c>
      <c r="B513" s="37" t="s">
        <v>53</v>
      </c>
      <c r="C513" s="38"/>
    </row>
    <row r="514" spans="1:3" x14ac:dyDescent="0.3">
      <c r="A514" s="37" t="s">
        <v>2</v>
      </c>
      <c r="B514" s="37" t="s">
        <v>53</v>
      </c>
      <c r="C514" s="38"/>
    </row>
    <row r="515" spans="1:3" x14ac:dyDescent="0.3">
      <c r="A515" s="37" t="s">
        <v>2</v>
      </c>
      <c r="B515" s="37" t="s">
        <v>53</v>
      </c>
      <c r="C515" s="38"/>
    </row>
    <row r="516" spans="1:3" x14ac:dyDescent="0.3">
      <c r="A516" s="37" t="s">
        <v>2</v>
      </c>
      <c r="B516" s="37" t="s">
        <v>53</v>
      </c>
      <c r="C516" s="38">
        <v>105000</v>
      </c>
    </row>
    <row r="517" spans="1:3" x14ac:dyDescent="0.3">
      <c r="A517" s="37" t="s">
        <v>2</v>
      </c>
      <c r="B517" s="37" t="s">
        <v>53</v>
      </c>
      <c r="C517" s="38"/>
    </row>
    <row r="518" spans="1:3" x14ac:dyDescent="0.3">
      <c r="A518" s="37" t="s">
        <v>2</v>
      </c>
      <c r="B518" s="37" t="s">
        <v>53</v>
      </c>
      <c r="C518" s="38">
        <v>95000</v>
      </c>
    </row>
    <row r="519" spans="1:3" x14ac:dyDescent="0.3">
      <c r="A519" s="37" t="s">
        <v>2</v>
      </c>
      <c r="B519" s="37" t="s">
        <v>53</v>
      </c>
      <c r="C519" s="38"/>
    </row>
    <row r="520" spans="1:3" x14ac:dyDescent="0.3">
      <c r="A520" s="37" t="s">
        <v>2</v>
      </c>
      <c r="B520" s="37" t="s">
        <v>54</v>
      </c>
      <c r="C520" s="38"/>
    </row>
    <row r="521" spans="1:3" x14ac:dyDescent="0.3">
      <c r="A521" s="37" t="s">
        <v>2</v>
      </c>
      <c r="B521" s="37" t="s">
        <v>53</v>
      </c>
      <c r="C521" s="38">
        <v>98500</v>
      </c>
    </row>
    <row r="522" spans="1:3" x14ac:dyDescent="0.3">
      <c r="A522" s="37" t="s">
        <v>2</v>
      </c>
      <c r="B522" s="37" t="s">
        <v>53</v>
      </c>
      <c r="C522" s="38">
        <v>127500</v>
      </c>
    </row>
    <row r="523" spans="1:3" x14ac:dyDescent="0.3">
      <c r="A523" s="37" t="s">
        <v>2</v>
      </c>
      <c r="B523" s="37" t="s">
        <v>53</v>
      </c>
      <c r="C523" s="38">
        <v>70000</v>
      </c>
    </row>
    <row r="524" spans="1:3" x14ac:dyDescent="0.3">
      <c r="A524" s="37" t="s">
        <v>2</v>
      </c>
      <c r="B524" s="37" t="s">
        <v>53</v>
      </c>
      <c r="C524" s="38">
        <v>62500</v>
      </c>
    </row>
    <row r="525" spans="1:3" x14ac:dyDescent="0.3">
      <c r="A525" s="37" t="s">
        <v>2</v>
      </c>
      <c r="B525" s="37" t="s">
        <v>53</v>
      </c>
      <c r="C525" s="38">
        <v>67500</v>
      </c>
    </row>
    <row r="526" spans="1:3" x14ac:dyDescent="0.3">
      <c r="A526" s="37" t="s">
        <v>2</v>
      </c>
      <c r="B526" s="37" t="s">
        <v>106</v>
      </c>
      <c r="C526" s="38">
        <v>165000</v>
      </c>
    </row>
    <row r="527" spans="1:3" x14ac:dyDescent="0.3">
      <c r="A527" s="37" t="s">
        <v>2</v>
      </c>
      <c r="B527" s="37" t="s">
        <v>53</v>
      </c>
      <c r="C527" s="38">
        <v>47275.5</v>
      </c>
    </row>
    <row r="528" spans="1:3" x14ac:dyDescent="0.3">
      <c r="A528" s="37" t="s">
        <v>2</v>
      </c>
      <c r="B528" s="37" t="s">
        <v>53</v>
      </c>
      <c r="C528" s="38"/>
    </row>
    <row r="529" spans="1:3" x14ac:dyDescent="0.3">
      <c r="A529" s="37" t="s">
        <v>2</v>
      </c>
      <c r="B529" s="37" t="s">
        <v>53</v>
      </c>
      <c r="C529" s="38">
        <v>95680</v>
      </c>
    </row>
    <row r="530" spans="1:3" x14ac:dyDescent="0.3">
      <c r="A530" s="37" t="s">
        <v>2</v>
      </c>
      <c r="B530" s="37" t="s">
        <v>53</v>
      </c>
      <c r="C530" s="38"/>
    </row>
    <row r="531" spans="1:3" x14ac:dyDescent="0.3">
      <c r="A531" s="37" t="s">
        <v>2</v>
      </c>
      <c r="B531" s="37" t="s">
        <v>53</v>
      </c>
      <c r="C531" s="38">
        <v>62500</v>
      </c>
    </row>
    <row r="532" spans="1:3" x14ac:dyDescent="0.3">
      <c r="A532" s="37" t="s">
        <v>2</v>
      </c>
      <c r="B532" s="37" t="s">
        <v>53</v>
      </c>
      <c r="C532" s="38"/>
    </row>
    <row r="533" spans="1:3" x14ac:dyDescent="0.3">
      <c r="A533" s="37" t="s">
        <v>2</v>
      </c>
      <c r="B533" s="37" t="s">
        <v>69</v>
      </c>
      <c r="C533" s="38">
        <v>51014</v>
      </c>
    </row>
    <row r="534" spans="1:3" x14ac:dyDescent="0.3">
      <c r="A534" s="37" t="s">
        <v>2</v>
      </c>
      <c r="B534" s="37" t="s">
        <v>54</v>
      </c>
      <c r="C534" s="38">
        <v>77250</v>
      </c>
    </row>
    <row r="535" spans="1:3" x14ac:dyDescent="0.3">
      <c r="A535" s="37" t="s">
        <v>2</v>
      </c>
      <c r="B535" s="37" t="s">
        <v>53</v>
      </c>
      <c r="C535" s="38">
        <v>125000</v>
      </c>
    </row>
    <row r="536" spans="1:3" x14ac:dyDescent="0.3">
      <c r="A536" s="37" t="s">
        <v>2</v>
      </c>
      <c r="B536" s="37" t="s">
        <v>53</v>
      </c>
      <c r="C536" s="38">
        <v>70000</v>
      </c>
    </row>
    <row r="537" spans="1:3" x14ac:dyDescent="0.3">
      <c r="A537" s="37" t="s">
        <v>2</v>
      </c>
      <c r="B537" s="37" t="s">
        <v>53</v>
      </c>
      <c r="C537" s="38"/>
    </row>
    <row r="538" spans="1:3" x14ac:dyDescent="0.3">
      <c r="A538" s="37" t="s">
        <v>2</v>
      </c>
      <c r="B538" s="37" t="s">
        <v>53</v>
      </c>
      <c r="C538" s="38"/>
    </row>
    <row r="539" spans="1:3" x14ac:dyDescent="0.3">
      <c r="A539" s="37" t="s">
        <v>2</v>
      </c>
      <c r="B539" s="37" t="s">
        <v>53</v>
      </c>
      <c r="C539" s="38">
        <v>90000</v>
      </c>
    </row>
    <row r="540" spans="1:3" x14ac:dyDescent="0.3">
      <c r="A540" s="37" t="s">
        <v>2</v>
      </c>
      <c r="B540" s="37" t="s">
        <v>53</v>
      </c>
      <c r="C540" s="38"/>
    </row>
    <row r="541" spans="1:3" x14ac:dyDescent="0.3">
      <c r="A541" s="37" t="s">
        <v>2</v>
      </c>
      <c r="B541" s="37" t="s">
        <v>53</v>
      </c>
      <c r="C541" s="38">
        <v>87900</v>
      </c>
    </row>
    <row r="542" spans="1:3" x14ac:dyDescent="0.3">
      <c r="A542" s="37" t="s">
        <v>2</v>
      </c>
      <c r="B542" s="37" t="s">
        <v>53</v>
      </c>
      <c r="C542" s="38">
        <v>140000</v>
      </c>
    </row>
    <row r="543" spans="1:3" x14ac:dyDescent="0.3">
      <c r="A543" s="37" t="s">
        <v>2</v>
      </c>
      <c r="B543" s="37" t="s">
        <v>53</v>
      </c>
      <c r="C543" s="38">
        <v>81167</v>
      </c>
    </row>
    <row r="544" spans="1:3" x14ac:dyDescent="0.3">
      <c r="A544" s="37" t="s">
        <v>2</v>
      </c>
      <c r="B544" s="37" t="s">
        <v>53</v>
      </c>
      <c r="C544" s="38">
        <v>131900</v>
      </c>
    </row>
    <row r="545" spans="1:3" x14ac:dyDescent="0.3">
      <c r="A545" s="37" t="s">
        <v>2</v>
      </c>
      <c r="B545" s="37" t="s">
        <v>53</v>
      </c>
      <c r="C545" s="38">
        <v>151950</v>
      </c>
    </row>
    <row r="546" spans="1:3" x14ac:dyDescent="0.3">
      <c r="A546" s="37" t="s">
        <v>2</v>
      </c>
      <c r="B546" s="37" t="s">
        <v>53</v>
      </c>
      <c r="C546" s="38">
        <v>125000</v>
      </c>
    </row>
    <row r="547" spans="1:3" x14ac:dyDescent="0.3">
      <c r="A547" s="37" t="s">
        <v>2</v>
      </c>
      <c r="B547" s="37" t="s">
        <v>53</v>
      </c>
      <c r="C547" s="38"/>
    </row>
    <row r="548" spans="1:3" x14ac:dyDescent="0.3">
      <c r="A548" s="37" t="s">
        <v>2</v>
      </c>
      <c r="B548" s="37" t="s">
        <v>53</v>
      </c>
      <c r="C548" s="38">
        <v>94500</v>
      </c>
    </row>
    <row r="549" spans="1:3" x14ac:dyDescent="0.3">
      <c r="A549" s="37" t="s">
        <v>2</v>
      </c>
      <c r="B549" s="37" t="s">
        <v>53</v>
      </c>
      <c r="C549" s="38"/>
    </row>
    <row r="550" spans="1:3" x14ac:dyDescent="0.3">
      <c r="A550" s="37" t="s">
        <v>2</v>
      </c>
      <c r="B550" s="37" t="s">
        <v>53</v>
      </c>
      <c r="C550" s="38"/>
    </row>
    <row r="551" spans="1:3" x14ac:dyDescent="0.3">
      <c r="A551" s="37" t="s">
        <v>2</v>
      </c>
      <c r="B551" s="37" t="s">
        <v>53</v>
      </c>
      <c r="C551" s="38">
        <v>143000</v>
      </c>
    </row>
    <row r="552" spans="1:3" x14ac:dyDescent="0.3">
      <c r="A552" s="37" t="s">
        <v>2</v>
      </c>
      <c r="B552" s="37" t="s">
        <v>53</v>
      </c>
      <c r="C552" s="38"/>
    </row>
    <row r="553" spans="1:3" x14ac:dyDescent="0.3">
      <c r="A553" s="37" t="s">
        <v>2</v>
      </c>
      <c r="B553" s="37" t="s">
        <v>53</v>
      </c>
      <c r="C553" s="38"/>
    </row>
    <row r="554" spans="1:3" x14ac:dyDescent="0.3">
      <c r="A554" s="37" t="s">
        <v>2</v>
      </c>
      <c r="B554" s="37" t="s">
        <v>53</v>
      </c>
      <c r="C554" s="38">
        <v>85000</v>
      </c>
    </row>
    <row r="555" spans="1:3" x14ac:dyDescent="0.3">
      <c r="A555" s="37" t="s">
        <v>2</v>
      </c>
      <c r="B555" s="37" t="s">
        <v>53</v>
      </c>
      <c r="C555" s="38">
        <v>138615</v>
      </c>
    </row>
    <row r="556" spans="1:3" x14ac:dyDescent="0.3">
      <c r="A556" s="37" t="s">
        <v>2</v>
      </c>
      <c r="B556" s="37" t="s">
        <v>53</v>
      </c>
      <c r="C556" s="38"/>
    </row>
    <row r="557" spans="1:3" x14ac:dyDescent="0.3">
      <c r="A557" s="37" t="s">
        <v>2</v>
      </c>
      <c r="B557" s="37" t="s">
        <v>54</v>
      </c>
      <c r="C557" s="38">
        <v>57500</v>
      </c>
    </row>
    <row r="558" spans="1:3" x14ac:dyDescent="0.3">
      <c r="A558" s="37" t="s">
        <v>2</v>
      </c>
      <c r="B558" s="37" t="s">
        <v>53</v>
      </c>
      <c r="C558" s="38"/>
    </row>
    <row r="559" spans="1:3" x14ac:dyDescent="0.3">
      <c r="A559" s="37" t="s">
        <v>2</v>
      </c>
      <c r="B559" s="37" t="s">
        <v>53</v>
      </c>
      <c r="C559" s="38"/>
    </row>
    <row r="560" spans="1:3" x14ac:dyDescent="0.3">
      <c r="A560" s="37" t="s">
        <v>2</v>
      </c>
      <c r="B560" s="37" t="s">
        <v>103</v>
      </c>
      <c r="C560" s="38">
        <v>89100</v>
      </c>
    </row>
    <row r="561" spans="1:3" x14ac:dyDescent="0.3">
      <c r="A561" s="37" t="s">
        <v>2</v>
      </c>
      <c r="B561" s="37" t="s">
        <v>53</v>
      </c>
      <c r="C561" s="38"/>
    </row>
    <row r="562" spans="1:3" x14ac:dyDescent="0.3">
      <c r="A562" s="37" t="s">
        <v>2</v>
      </c>
      <c r="B562" s="37" t="s">
        <v>53</v>
      </c>
      <c r="C562" s="38">
        <v>144481.5</v>
      </c>
    </row>
    <row r="563" spans="1:3" x14ac:dyDescent="0.3">
      <c r="A563" s="37" t="s">
        <v>2</v>
      </c>
      <c r="B563" s="37" t="s">
        <v>53</v>
      </c>
      <c r="C563" s="38">
        <v>60000</v>
      </c>
    </row>
    <row r="564" spans="1:3" x14ac:dyDescent="0.3">
      <c r="A564" s="37" t="s">
        <v>2</v>
      </c>
      <c r="B564" s="37" t="s">
        <v>69</v>
      </c>
      <c r="C564" s="38">
        <v>200000</v>
      </c>
    </row>
    <row r="565" spans="1:3" x14ac:dyDescent="0.3">
      <c r="A565" s="37" t="s">
        <v>2</v>
      </c>
      <c r="B565" s="37" t="s">
        <v>53</v>
      </c>
      <c r="C565" s="38">
        <v>97500</v>
      </c>
    </row>
    <row r="566" spans="1:3" x14ac:dyDescent="0.3">
      <c r="A566" s="37" t="s">
        <v>2</v>
      </c>
      <c r="B566" s="37" t="s">
        <v>53</v>
      </c>
      <c r="C566" s="38">
        <v>115000</v>
      </c>
    </row>
    <row r="567" spans="1:3" x14ac:dyDescent="0.3">
      <c r="A567" s="37" t="s">
        <v>2</v>
      </c>
      <c r="B567" s="37" t="s">
        <v>53</v>
      </c>
      <c r="C567" s="38">
        <v>65000</v>
      </c>
    </row>
    <row r="568" spans="1:3" x14ac:dyDescent="0.3">
      <c r="A568" s="37" t="s">
        <v>2</v>
      </c>
      <c r="B568" s="37" t="s">
        <v>53</v>
      </c>
      <c r="C568" s="38"/>
    </row>
    <row r="569" spans="1:3" x14ac:dyDescent="0.3">
      <c r="A569" s="37" t="s">
        <v>2</v>
      </c>
      <c r="B569" s="37" t="s">
        <v>53</v>
      </c>
      <c r="C569" s="38">
        <v>120000</v>
      </c>
    </row>
    <row r="570" spans="1:3" x14ac:dyDescent="0.3">
      <c r="A570" s="37" t="s">
        <v>2</v>
      </c>
      <c r="B570" s="37" t="s">
        <v>53</v>
      </c>
      <c r="C570" s="38"/>
    </row>
    <row r="571" spans="1:3" x14ac:dyDescent="0.3">
      <c r="A571" s="37" t="s">
        <v>2</v>
      </c>
      <c r="B571" s="37" t="s">
        <v>68</v>
      </c>
      <c r="C571" s="38"/>
    </row>
    <row r="572" spans="1:3" x14ac:dyDescent="0.3">
      <c r="A572" s="37" t="s">
        <v>2</v>
      </c>
      <c r="B572" s="37" t="s">
        <v>88</v>
      </c>
      <c r="C572" s="38">
        <v>165000</v>
      </c>
    </row>
    <row r="573" spans="1:3" x14ac:dyDescent="0.3">
      <c r="A573" s="37" t="s">
        <v>2</v>
      </c>
      <c r="B573" s="37" t="s">
        <v>53</v>
      </c>
      <c r="C573" s="38"/>
    </row>
    <row r="574" spans="1:3" x14ac:dyDescent="0.3">
      <c r="A574" s="37" t="s">
        <v>2</v>
      </c>
      <c r="B574" s="37" t="s">
        <v>53</v>
      </c>
      <c r="C574" s="38">
        <v>125000</v>
      </c>
    </row>
    <row r="575" spans="1:3" x14ac:dyDescent="0.3">
      <c r="A575" s="37" t="s">
        <v>2</v>
      </c>
      <c r="B575" s="37" t="s">
        <v>53</v>
      </c>
      <c r="C575" s="38">
        <v>32500</v>
      </c>
    </row>
    <row r="576" spans="1:3" x14ac:dyDescent="0.3">
      <c r="A576" s="37" t="s">
        <v>2</v>
      </c>
      <c r="B576" s="37" t="s">
        <v>53</v>
      </c>
      <c r="C576" s="38">
        <v>55000</v>
      </c>
    </row>
    <row r="577" spans="1:3" x14ac:dyDescent="0.3">
      <c r="A577" s="37" t="s">
        <v>2</v>
      </c>
      <c r="B577" s="37" t="s">
        <v>53</v>
      </c>
      <c r="C577" s="38">
        <v>60500</v>
      </c>
    </row>
    <row r="578" spans="1:3" x14ac:dyDescent="0.3">
      <c r="A578" s="37" t="s">
        <v>2</v>
      </c>
      <c r="B578" s="37" t="s">
        <v>53</v>
      </c>
      <c r="C578" s="38"/>
    </row>
    <row r="579" spans="1:3" x14ac:dyDescent="0.3">
      <c r="A579" s="37" t="s">
        <v>2</v>
      </c>
      <c r="B579" s="37" t="s">
        <v>53</v>
      </c>
      <c r="C579" s="38">
        <v>89830</v>
      </c>
    </row>
    <row r="580" spans="1:3" x14ac:dyDescent="0.3">
      <c r="A580" s="37" t="s">
        <v>2</v>
      </c>
      <c r="B580" s="37" t="s">
        <v>69</v>
      </c>
      <c r="C580" s="38">
        <v>102500</v>
      </c>
    </row>
    <row r="581" spans="1:3" x14ac:dyDescent="0.3">
      <c r="A581" s="37" t="s">
        <v>2</v>
      </c>
      <c r="B581" s="37" t="s">
        <v>53</v>
      </c>
      <c r="C581" s="38"/>
    </row>
    <row r="582" spans="1:3" x14ac:dyDescent="0.3">
      <c r="A582" s="37" t="s">
        <v>2</v>
      </c>
      <c r="B582" s="37" t="s">
        <v>53</v>
      </c>
      <c r="C582" s="38">
        <v>72500</v>
      </c>
    </row>
    <row r="583" spans="1:3" x14ac:dyDescent="0.3">
      <c r="A583" s="37" t="s">
        <v>2</v>
      </c>
      <c r="B583" s="37" t="s">
        <v>53</v>
      </c>
      <c r="C583" s="38"/>
    </row>
    <row r="584" spans="1:3" x14ac:dyDescent="0.3">
      <c r="A584" s="37" t="s">
        <v>2</v>
      </c>
      <c r="B584" s="37" t="s">
        <v>53</v>
      </c>
      <c r="C584" s="38">
        <v>160000</v>
      </c>
    </row>
    <row r="585" spans="1:3" x14ac:dyDescent="0.3">
      <c r="A585" s="37" t="s">
        <v>2</v>
      </c>
      <c r="B585" s="37" t="s">
        <v>53</v>
      </c>
      <c r="C585" s="38">
        <v>60000</v>
      </c>
    </row>
    <row r="586" spans="1:3" x14ac:dyDescent="0.3">
      <c r="A586" s="37" t="s">
        <v>2</v>
      </c>
      <c r="B586" s="37" t="s">
        <v>53</v>
      </c>
      <c r="C586" s="38"/>
    </row>
    <row r="587" spans="1:3" x14ac:dyDescent="0.3">
      <c r="A587" s="37" t="s">
        <v>2</v>
      </c>
      <c r="B587" s="37" t="s">
        <v>53</v>
      </c>
      <c r="C587" s="38">
        <v>55000</v>
      </c>
    </row>
    <row r="588" spans="1:3" x14ac:dyDescent="0.3">
      <c r="A588" s="37" t="s">
        <v>2</v>
      </c>
      <c r="B588" s="37" t="s">
        <v>53</v>
      </c>
      <c r="C588" s="38"/>
    </row>
    <row r="589" spans="1:3" x14ac:dyDescent="0.3">
      <c r="A589" s="37" t="s">
        <v>2</v>
      </c>
      <c r="B589" s="37" t="s">
        <v>53</v>
      </c>
      <c r="C589" s="38"/>
    </row>
    <row r="590" spans="1:3" x14ac:dyDescent="0.3">
      <c r="A590" s="37" t="s">
        <v>2</v>
      </c>
      <c r="B590" s="37" t="s">
        <v>53</v>
      </c>
      <c r="C590" s="38">
        <v>137500</v>
      </c>
    </row>
    <row r="591" spans="1:3" x14ac:dyDescent="0.3">
      <c r="A591" s="37" t="s">
        <v>2</v>
      </c>
      <c r="B591" s="37" t="s">
        <v>53</v>
      </c>
      <c r="C591" s="38">
        <v>64500</v>
      </c>
    </row>
    <row r="592" spans="1:3" x14ac:dyDescent="0.3">
      <c r="A592" s="37" t="s">
        <v>2</v>
      </c>
      <c r="B592" s="37" t="s">
        <v>53</v>
      </c>
      <c r="C592" s="38">
        <v>83862.5</v>
      </c>
    </row>
    <row r="593" spans="1:3" x14ac:dyDescent="0.3">
      <c r="A593" s="37" t="s">
        <v>2</v>
      </c>
      <c r="B593" s="37" t="s">
        <v>53</v>
      </c>
      <c r="C593" s="38">
        <v>128356</v>
      </c>
    </row>
    <row r="594" spans="1:3" x14ac:dyDescent="0.3">
      <c r="A594" s="37" t="s">
        <v>2</v>
      </c>
      <c r="B594" s="37" t="s">
        <v>53</v>
      </c>
      <c r="C594" s="38">
        <v>175000</v>
      </c>
    </row>
    <row r="595" spans="1:3" x14ac:dyDescent="0.3">
      <c r="A595" s="37" t="s">
        <v>2</v>
      </c>
      <c r="B595" s="37" t="s">
        <v>53</v>
      </c>
      <c r="C595" s="38"/>
    </row>
    <row r="596" spans="1:3" x14ac:dyDescent="0.3">
      <c r="A596" s="37" t="s">
        <v>2</v>
      </c>
      <c r="B596" s="37" t="s">
        <v>104</v>
      </c>
      <c r="C596" s="38">
        <v>111202</v>
      </c>
    </row>
    <row r="597" spans="1:3" x14ac:dyDescent="0.3">
      <c r="A597" s="37" t="s">
        <v>2</v>
      </c>
      <c r="B597" s="37" t="s">
        <v>53</v>
      </c>
      <c r="C597" s="38">
        <v>130000</v>
      </c>
    </row>
    <row r="598" spans="1:3" x14ac:dyDescent="0.3">
      <c r="A598" s="37" t="s">
        <v>2</v>
      </c>
      <c r="B598" s="37" t="s">
        <v>53</v>
      </c>
      <c r="C598" s="38">
        <v>109350</v>
      </c>
    </row>
    <row r="599" spans="1:3" x14ac:dyDescent="0.3">
      <c r="A599" s="37" t="s">
        <v>2</v>
      </c>
      <c r="B599" s="37" t="s">
        <v>53</v>
      </c>
      <c r="C599" s="38">
        <v>50000</v>
      </c>
    </row>
    <row r="600" spans="1:3" x14ac:dyDescent="0.3">
      <c r="A600" s="37" t="s">
        <v>2</v>
      </c>
      <c r="B600" s="37" t="s">
        <v>87</v>
      </c>
      <c r="C600" s="38">
        <v>51000</v>
      </c>
    </row>
    <row r="601" spans="1:3" x14ac:dyDescent="0.3">
      <c r="A601" s="37" t="s">
        <v>2</v>
      </c>
      <c r="B601" s="37" t="s">
        <v>53</v>
      </c>
      <c r="C601" s="38"/>
    </row>
    <row r="602" spans="1:3" x14ac:dyDescent="0.3">
      <c r="A602" s="37" t="s">
        <v>2</v>
      </c>
      <c r="B602" s="37" t="s">
        <v>53</v>
      </c>
      <c r="C602" s="38">
        <v>130000</v>
      </c>
    </row>
    <row r="603" spans="1:3" x14ac:dyDescent="0.3">
      <c r="A603" s="37" t="s">
        <v>2</v>
      </c>
      <c r="B603" s="37" t="s">
        <v>53</v>
      </c>
      <c r="C603" s="38">
        <v>88000</v>
      </c>
    </row>
    <row r="604" spans="1:3" x14ac:dyDescent="0.3">
      <c r="A604" s="37" t="s">
        <v>2</v>
      </c>
      <c r="B604" s="37" t="s">
        <v>88</v>
      </c>
      <c r="C604" s="38">
        <v>64800</v>
      </c>
    </row>
    <row r="605" spans="1:3" x14ac:dyDescent="0.3">
      <c r="A605" s="37" t="s">
        <v>2</v>
      </c>
      <c r="B605" s="37" t="s">
        <v>53</v>
      </c>
      <c r="C605" s="38">
        <v>65000</v>
      </c>
    </row>
    <row r="606" spans="1:3" x14ac:dyDescent="0.3">
      <c r="A606" s="37" t="s">
        <v>2</v>
      </c>
      <c r="B606" s="37" t="s">
        <v>53</v>
      </c>
      <c r="C606" s="38"/>
    </row>
    <row r="607" spans="1:3" x14ac:dyDescent="0.3">
      <c r="A607" s="37" t="s">
        <v>2</v>
      </c>
      <c r="B607" s="37" t="s">
        <v>53</v>
      </c>
      <c r="C607" s="38"/>
    </row>
    <row r="608" spans="1:3" x14ac:dyDescent="0.3">
      <c r="A608" s="37" t="s">
        <v>2</v>
      </c>
      <c r="B608" s="37" t="s">
        <v>53</v>
      </c>
      <c r="C608" s="38"/>
    </row>
    <row r="609" spans="1:3" x14ac:dyDescent="0.3">
      <c r="A609" s="37" t="s">
        <v>2</v>
      </c>
      <c r="B609" s="37" t="s">
        <v>53</v>
      </c>
      <c r="C609" s="38"/>
    </row>
    <row r="610" spans="1:3" x14ac:dyDescent="0.3">
      <c r="A610" s="37" t="s">
        <v>2</v>
      </c>
      <c r="B610" s="37" t="s">
        <v>53</v>
      </c>
      <c r="C610" s="38">
        <v>67500</v>
      </c>
    </row>
    <row r="611" spans="1:3" x14ac:dyDescent="0.3">
      <c r="A611" s="37" t="s">
        <v>2</v>
      </c>
      <c r="B611" s="37" t="s">
        <v>53</v>
      </c>
      <c r="C611" s="38">
        <v>105000</v>
      </c>
    </row>
    <row r="612" spans="1:3" x14ac:dyDescent="0.3">
      <c r="A612" s="37" t="s">
        <v>2</v>
      </c>
      <c r="B612" s="37" t="s">
        <v>53</v>
      </c>
      <c r="C612" s="38">
        <v>95700</v>
      </c>
    </row>
    <row r="613" spans="1:3" x14ac:dyDescent="0.3">
      <c r="A613" s="37" t="s">
        <v>2</v>
      </c>
      <c r="B613" s="37" t="s">
        <v>53</v>
      </c>
      <c r="C613" s="38"/>
    </row>
    <row r="614" spans="1:3" x14ac:dyDescent="0.3">
      <c r="A614" s="37" t="s">
        <v>2</v>
      </c>
      <c r="B614" s="37" t="s">
        <v>53</v>
      </c>
      <c r="C614" s="38">
        <v>138516</v>
      </c>
    </row>
    <row r="615" spans="1:3" x14ac:dyDescent="0.3">
      <c r="A615" s="37" t="s">
        <v>2</v>
      </c>
      <c r="B615" s="37" t="s">
        <v>53</v>
      </c>
      <c r="C615" s="38"/>
    </row>
    <row r="616" spans="1:3" x14ac:dyDescent="0.3">
      <c r="A616" s="37" t="s">
        <v>2</v>
      </c>
      <c r="B616" s="37" t="s">
        <v>53</v>
      </c>
      <c r="C616" s="38">
        <v>109159</v>
      </c>
    </row>
    <row r="617" spans="1:3" x14ac:dyDescent="0.3">
      <c r="A617" s="37" t="s">
        <v>2</v>
      </c>
      <c r="B617" s="37" t="s">
        <v>53</v>
      </c>
      <c r="C617" s="38">
        <v>107500</v>
      </c>
    </row>
    <row r="618" spans="1:3" x14ac:dyDescent="0.3">
      <c r="A618" s="37" t="s">
        <v>2</v>
      </c>
      <c r="B618" s="37" t="s">
        <v>53</v>
      </c>
      <c r="C618" s="38">
        <v>95000</v>
      </c>
    </row>
    <row r="619" spans="1:3" x14ac:dyDescent="0.3">
      <c r="A619" s="37" t="s">
        <v>2</v>
      </c>
      <c r="B619" s="37" t="s">
        <v>53</v>
      </c>
      <c r="C619" s="38">
        <v>111500</v>
      </c>
    </row>
    <row r="620" spans="1:3" x14ac:dyDescent="0.3">
      <c r="A620" s="37" t="s">
        <v>2</v>
      </c>
      <c r="B620" s="37" t="s">
        <v>53</v>
      </c>
      <c r="C620" s="38"/>
    </row>
    <row r="621" spans="1:3" x14ac:dyDescent="0.3">
      <c r="A621" s="37" t="s">
        <v>2</v>
      </c>
      <c r="B621" s="37" t="s">
        <v>53</v>
      </c>
      <c r="C621" s="38"/>
    </row>
    <row r="622" spans="1:3" x14ac:dyDescent="0.3">
      <c r="A622" s="37" t="s">
        <v>2</v>
      </c>
      <c r="B622" s="37" t="s">
        <v>53</v>
      </c>
      <c r="C622" s="38">
        <v>50000</v>
      </c>
    </row>
    <row r="623" spans="1:3" x14ac:dyDescent="0.3">
      <c r="A623" s="37" t="s">
        <v>2</v>
      </c>
      <c r="B623" s="37" t="s">
        <v>53</v>
      </c>
      <c r="C623" s="38"/>
    </row>
    <row r="624" spans="1:3" x14ac:dyDescent="0.3">
      <c r="A624" s="37" t="s">
        <v>2</v>
      </c>
      <c r="B624" s="37" t="s">
        <v>53</v>
      </c>
      <c r="C624" s="38"/>
    </row>
    <row r="625" spans="1:3" x14ac:dyDescent="0.3">
      <c r="A625" s="37" t="s">
        <v>2</v>
      </c>
      <c r="B625" s="37" t="s">
        <v>53</v>
      </c>
      <c r="C625" s="38">
        <v>54000</v>
      </c>
    </row>
    <row r="626" spans="1:3" x14ac:dyDescent="0.3">
      <c r="A626" s="37" t="s">
        <v>2</v>
      </c>
      <c r="B626" s="37" t="s">
        <v>53</v>
      </c>
      <c r="C626" s="38"/>
    </row>
    <row r="627" spans="1:3" x14ac:dyDescent="0.3">
      <c r="A627" s="37" t="s">
        <v>2</v>
      </c>
      <c r="B627" s="37" t="s">
        <v>53</v>
      </c>
      <c r="C627" s="38"/>
    </row>
    <row r="628" spans="1:3" x14ac:dyDescent="0.3">
      <c r="A628" s="37" t="s">
        <v>2</v>
      </c>
      <c r="B628" s="37" t="s">
        <v>53</v>
      </c>
      <c r="C628" s="38"/>
    </row>
    <row r="629" spans="1:3" x14ac:dyDescent="0.3">
      <c r="A629" s="37" t="s">
        <v>2</v>
      </c>
      <c r="B629" s="37" t="s">
        <v>53</v>
      </c>
      <c r="C629" s="38">
        <v>62500</v>
      </c>
    </row>
    <row r="630" spans="1:3" x14ac:dyDescent="0.3">
      <c r="A630" s="37" t="s">
        <v>2</v>
      </c>
      <c r="B630" s="37" t="s">
        <v>53</v>
      </c>
      <c r="C630" s="38">
        <v>122500</v>
      </c>
    </row>
    <row r="631" spans="1:3" x14ac:dyDescent="0.3">
      <c r="A631" s="37" t="s">
        <v>2</v>
      </c>
      <c r="B631" s="37" t="s">
        <v>53</v>
      </c>
      <c r="C631" s="38"/>
    </row>
    <row r="632" spans="1:3" x14ac:dyDescent="0.3">
      <c r="A632" s="37" t="s">
        <v>2</v>
      </c>
      <c r="B632" s="37" t="s">
        <v>53</v>
      </c>
      <c r="C632" s="38"/>
    </row>
    <row r="633" spans="1:3" x14ac:dyDescent="0.3">
      <c r="A633" s="37" t="s">
        <v>2</v>
      </c>
      <c r="B633" s="37" t="s">
        <v>95</v>
      </c>
      <c r="C633" s="38">
        <v>109500</v>
      </c>
    </row>
    <row r="634" spans="1:3" x14ac:dyDescent="0.3">
      <c r="A634" s="37" t="s">
        <v>2</v>
      </c>
      <c r="B634" s="37" t="s">
        <v>53</v>
      </c>
      <c r="C634" s="38"/>
    </row>
    <row r="635" spans="1:3" x14ac:dyDescent="0.3">
      <c r="A635" s="37" t="s">
        <v>2</v>
      </c>
      <c r="B635" s="37" t="s">
        <v>53</v>
      </c>
      <c r="C635" s="38">
        <v>95000</v>
      </c>
    </row>
    <row r="636" spans="1:3" x14ac:dyDescent="0.3">
      <c r="A636" s="37" t="s">
        <v>2</v>
      </c>
      <c r="B636" s="37" t="s">
        <v>53</v>
      </c>
      <c r="C636" s="38">
        <v>90000</v>
      </c>
    </row>
    <row r="637" spans="1:3" x14ac:dyDescent="0.3">
      <c r="A637" s="37" t="s">
        <v>2</v>
      </c>
      <c r="B637" s="37" t="s">
        <v>54</v>
      </c>
      <c r="C637" s="38">
        <v>82430</v>
      </c>
    </row>
    <row r="638" spans="1:3" x14ac:dyDescent="0.3">
      <c r="A638" s="37" t="s">
        <v>2</v>
      </c>
      <c r="B638" s="37" t="s">
        <v>53</v>
      </c>
      <c r="C638" s="38"/>
    </row>
    <row r="639" spans="1:3" x14ac:dyDescent="0.3">
      <c r="A639" s="37" t="s">
        <v>2</v>
      </c>
      <c r="B639" s="37" t="s">
        <v>53</v>
      </c>
      <c r="C639" s="38">
        <v>82500</v>
      </c>
    </row>
    <row r="640" spans="1:3" x14ac:dyDescent="0.3">
      <c r="A640" s="37" t="s">
        <v>2</v>
      </c>
      <c r="B640" s="37" t="s">
        <v>97</v>
      </c>
      <c r="C640" s="38">
        <v>51014</v>
      </c>
    </row>
    <row r="641" spans="1:3" x14ac:dyDescent="0.3">
      <c r="A641" s="37" t="s">
        <v>2</v>
      </c>
      <c r="B641" s="37" t="s">
        <v>53</v>
      </c>
      <c r="C641" s="38"/>
    </row>
    <row r="642" spans="1:3" x14ac:dyDescent="0.3">
      <c r="A642" s="37" t="s">
        <v>2</v>
      </c>
      <c r="B642" s="37" t="s">
        <v>53</v>
      </c>
      <c r="C642" s="38"/>
    </row>
    <row r="643" spans="1:3" x14ac:dyDescent="0.3">
      <c r="A643" s="37" t="s">
        <v>2</v>
      </c>
      <c r="B643" s="37" t="s">
        <v>53</v>
      </c>
      <c r="C643" s="38"/>
    </row>
    <row r="644" spans="1:3" x14ac:dyDescent="0.3">
      <c r="A644" s="37" t="s">
        <v>2</v>
      </c>
      <c r="B644" s="37" t="s">
        <v>53</v>
      </c>
      <c r="C644" s="38"/>
    </row>
    <row r="645" spans="1:3" x14ac:dyDescent="0.3">
      <c r="A645" s="37" t="s">
        <v>2</v>
      </c>
      <c r="B645" s="37" t="s">
        <v>53</v>
      </c>
      <c r="C645" s="38">
        <v>70000</v>
      </c>
    </row>
    <row r="646" spans="1:3" x14ac:dyDescent="0.3">
      <c r="A646" s="37" t="s">
        <v>2</v>
      </c>
      <c r="B646" s="37" t="s">
        <v>53</v>
      </c>
      <c r="C646" s="38"/>
    </row>
    <row r="647" spans="1:3" x14ac:dyDescent="0.3">
      <c r="A647" s="37" t="s">
        <v>2</v>
      </c>
      <c r="B647" s="37" t="s">
        <v>105</v>
      </c>
      <c r="C647" s="38">
        <v>111175</v>
      </c>
    </row>
    <row r="648" spans="1:3" x14ac:dyDescent="0.3">
      <c r="A648" s="37" t="s">
        <v>2</v>
      </c>
      <c r="B648" s="37" t="s">
        <v>53</v>
      </c>
      <c r="C648" s="38">
        <v>52500</v>
      </c>
    </row>
    <row r="649" spans="1:3" x14ac:dyDescent="0.3">
      <c r="A649" s="37" t="s">
        <v>2</v>
      </c>
      <c r="B649" s="37" t="s">
        <v>53</v>
      </c>
      <c r="C649" s="38"/>
    </row>
    <row r="650" spans="1:3" x14ac:dyDescent="0.3">
      <c r="A650" s="37" t="s">
        <v>2</v>
      </c>
      <c r="B650" s="37" t="s">
        <v>53</v>
      </c>
      <c r="C650" s="38">
        <v>70000</v>
      </c>
    </row>
    <row r="651" spans="1:3" x14ac:dyDescent="0.3">
      <c r="A651" s="37" t="s">
        <v>2</v>
      </c>
      <c r="B651" s="37" t="s">
        <v>53</v>
      </c>
      <c r="C651" s="38">
        <v>37500</v>
      </c>
    </row>
    <row r="652" spans="1:3" x14ac:dyDescent="0.3">
      <c r="A652" s="37" t="s">
        <v>2</v>
      </c>
      <c r="B652" s="37" t="s">
        <v>53</v>
      </c>
      <c r="C652" s="38">
        <v>159133</v>
      </c>
    </row>
    <row r="653" spans="1:3" x14ac:dyDescent="0.3">
      <c r="A653" s="37" t="s">
        <v>2</v>
      </c>
      <c r="B653" s="37" t="s">
        <v>53</v>
      </c>
      <c r="C653" s="38">
        <v>90000</v>
      </c>
    </row>
    <row r="654" spans="1:3" x14ac:dyDescent="0.3">
      <c r="A654" s="37" t="s">
        <v>2</v>
      </c>
      <c r="B654" s="37" t="s">
        <v>53</v>
      </c>
      <c r="C654" s="38">
        <v>88000</v>
      </c>
    </row>
    <row r="655" spans="1:3" x14ac:dyDescent="0.3">
      <c r="A655" s="37" t="s">
        <v>2</v>
      </c>
      <c r="B655" s="37" t="s">
        <v>53</v>
      </c>
      <c r="C655" s="38"/>
    </row>
    <row r="656" spans="1:3" x14ac:dyDescent="0.3">
      <c r="A656" s="37" t="s">
        <v>2</v>
      </c>
      <c r="B656" s="37" t="s">
        <v>53</v>
      </c>
      <c r="C656" s="38"/>
    </row>
    <row r="657" spans="1:3" x14ac:dyDescent="0.3">
      <c r="A657" s="37" t="s">
        <v>2</v>
      </c>
      <c r="B657" s="37" t="s">
        <v>53</v>
      </c>
      <c r="C657" s="38"/>
    </row>
    <row r="658" spans="1:3" x14ac:dyDescent="0.3">
      <c r="A658" s="37" t="s">
        <v>2</v>
      </c>
      <c r="B658" s="37" t="s">
        <v>53</v>
      </c>
      <c r="C658" s="38"/>
    </row>
    <row r="659" spans="1:3" x14ac:dyDescent="0.3">
      <c r="A659" s="37" t="s">
        <v>2</v>
      </c>
      <c r="B659" s="37" t="s">
        <v>53</v>
      </c>
      <c r="C659" s="38">
        <v>85000</v>
      </c>
    </row>
    <row r="660" spans="1:3" x14ac:dyDescent="0.3">
      <c r="A660" s="37" t="s">
        <v>2</v>
      </c>
      <c r="B660" s="37" t="s">
        <v>53</v>
      </c>
      <c r="C660" s="38"/>
    </row>
    <row r="661" spans="1:3" x14ac:dyDescent="0.3">
      <c r="A661" s="37" t="s">
        <v>2</v>
      </c>
      <c r="B661" s="37" t="s">
        <v>64</v>
      </c>
      <c r="C661" s="38">
        <v>111175</v>
      </c>
    </row>
    <row r="662" spans="1:3" x14ac:dyDescent="0.3">
      <c r="A662" s="37" t="s">
        <v>2</v>
      </c>
      <c r="B662" s="37" t="s">
        <v>105</v>
      </c>
      <c r="C662" s="38">
        <v>111175</v>
      </c>
    </row>
    <row r="663" spans="1:3" x14ac:dyDescent="0.3">
      <c r="A663" s="37" t="s">
        <v>2</v>
      </c>
      <c r="B663" s="37" t="s">
        <v>54</v>
      </c>
      <c r="C663" s="38"/>
    </row>
    <row r="664" spans="1:3" x14ac:dyDescent="0.3">
      <c r="A664" s="37" t="s">
        <v>2</v>
      </c>
      <c r="B664" s="37" t="s">
        <v>53</v>
      </c>
      <c r="C664" s="38">
        <v>100000</v>
      </c>
    </row>
    <row r="665" spans="1:3" x14ac:dyDescent="0.3">
      <c r="A665" s="37" t="s">
        <v>2</v>
      </c>
      <c r="B665" s="37" t="s">
        <v>53</v>
      </c>
      <c r="C665" s="38"/>
    </row>
    <row r="666" spans="1:3" x14ac:dyDescent="0.3">
      <c r="A666" s="37" t="s">
        <v>2</v>
      </c>
      <c r="B666" s="37" t="s">
        <v>53</v>
      </c>
      <c r="C666" s="38">
        <v>90000</v>
      </c>
    </row>
    <row r="667" spans="1:3" x14ac:dyDescent="0.3">
      <c r="A667" s="37" t="s">
        <v>2</v>
      </c>
      <c r="B667" s="37" t="s">
        <v>53</v>
      </c>
      <c r="C667" s="38">
        <v>90000</v>
      </c>
    </row>
    <row r="668" spans="1:3" x14ac:dyDescent="0.3">
      <c r="A668" s="37" t="s">
        <v>2</v>
      </c>
      <c r="B668" s="37" t="s">
        <v>53</v>
      </c>
      <c r="C668" s="38"/>
    </row>
    <row r="669" spans="1:3" x14ac:dyDescent="0.3">
      <c r="A669" s="37" t="s">
        <v>2</v>
      </c>
      <c r="B669" s="37" t="s">
        <v>53</v>
      </c>
      <c r="C669" s="38">
        <v>187875</v>
      </c>
    </row>
    <row r="670" spans="1:3" x14ac:dyDescent="0.3">
      <c r="A670" s="37" t="s">
        <v>2</v>
      </c>
      <c r="B670" s="37" t="s">
        <v>53</v>
      </c>
      <c r="C670" s="38"/>
    </row>
    <row r="671" spans="1:3" x14ac:dyDescent="0.3">
      <c r="A671" s="37" t="s">
        <v>2</v>
      </c>
      <c r="B671" s="37" t="s">
        <v>54</v>
      </c>
      <c r="C671" s="38">
        <v>139246.5</v>
      </c>
    </row>
    <row r="672" spans="1:3" x14ac:dyDescent="0.3">
      <c r="A672" s="37" t="s">
        <v>2</v>
      </c>
      <c r="B672" s="37" t="s">
        <v>53</v>
      </c>
      <c r="C672" s="38"/>
    </row>
    <row r="673" spans="1:3" x14ac:dyDescent="0.3">
      <c r="A673" s="37" t="s">
        <v>2</v>
      </c>
      <c r="B673" s="37" t="s">
        <v>53</v>
      </c>
      <c r="C673" s="38"/>
    </row>
    <row r="674" spans="1:3" x14ac:dyDescent="0.3">
      <c r="A674" s="37" t="s">
        <v>2</v>
      </c>
      <c r="B674" s="37" t="s">
        <v>53</v>
      </c>
      <c r="C674" s="38">
        <v>188675</v>
      </c>
    </row>
    <row r="675" spans="1:3" x14ac:dyDescent="0.3">
      <c r="A675" s="37" t="s">
        <v>2</v>
      </c>
      <c r="B675" s="37" t="s">
        <v>53</v>
      </c>
      <c r="C675" s="38"/>
    </row>
    <row r="676" spans="1:3" x14ac:dyDescent="0.3">
      <c r="A676" s="37" t="s">
        <v>2</v>
      </c>
      <c r="B676" s="37" t="s">
        <v>53</v>
      </c>
      <c r="C676" s="38">
        <v>157000</v>
      </c>
    </row>
    <row r="677" spans="1:3" x14ac:dyDescent="0.3">
      <c r="A677" s="37" t="s">
        <v>2</v>
      </c>
      <c r="B677" s="37" t="s">
        <v>53</v>
      </c>
      <c r="C677" s="38">
        <v>98500</v>
      </c>
    </row>
    <row r="678" spans="1:3" x14ac:dyDescent="0.3">
      <c r="A678" s="37" t="s">
        <v>2</v>
      </c>
      <c r="B678" s="37" t="s">
        <v>79</v>
      </c>
      <c r="C678" s="38">
        <v>100500</v>
      </c>
    </row>
    <row r="679" spans="1:3" x14ac:dyDescent="0.3">
      <c r="A679" s="37" t="s">
        <v>2</v>
      </c>
      <c r="B679" s="37" t="s">
        <v>53</v>
      </c>
      <c r="C679" s="38"/>
    </row>
    <row r="680" spans="1:3" x14ac:dyDescent="0.3">
      <c r="A680" s="37" t="s">
        <v>2</v>
      </c>
      <c r="B680" s="37" t="s">
        <v>53</v>
      </c>
      <c r="C680" s="38"/>
    </row>
    <row r="681" spans="1:3" x14ac:dyDescent="0.3">
      <c r="A681" s="37" t="s">
        <v>2</v>
      </c>
      <c r="B681" s="37" t="s">
        <v>53</v>
      </c>
      <c r="C681" s="38"/>
    </row>
    <row r="682" spans="1:3" x14ac:dyDescent="0.3">
      <c r="A682" s="37" t="s">
        <v>2</v>
      </c>
      <c r="B682" s="37" t="s">
        <v>53</v>
      </c>
      <c r="C682" s="38">
        <v>125000</v>
      </c>
    </row>
    <row r="683" spans="1:3" x14ac:dyDescent="0.3">
      <c r="A683" s="37" t="s">
        <v>2</v>
      </c>
      <c r="B683" s="37" t="s">
        <v>53</v>
      </c>
      <c r="C683" s="38">
        <v>75000</v>
      </c>
    </row>
    <row r="684" spans="1:3" x14ac:dyDescent="0.3">
      <c r="A684" s="37" t="s">
        <v>2</v>
      </c>
      <c r="B684" s="37" t="s">
        <v>53</v>
      </c>
      <c r="C684" s="38"/>
    </row>
    <row r="685" spans="1:3" x14ac:dyDescent="0.3">
      <c r="A685" s="37" t="s">
        <v>2</v>
      </c>
      <c r="B685" s="37" t="s">
        <v>72</v>
      </c>
      <c r="C685" s="38">
        <v>51014</v>
      </c>
    </row>
    <row r="686" spans="1:3" x14ac:dyDescent="0.3">
      <c r="A686" s="37" t="s">
        <v>2</v>
      </c>
      <c r="B686" s="37" t="s">
        <v>74</v>
      </c>
      <c r="C686" s="38">
        <v>45000</v>
      </c>
    </row>
    <row r="687" spans="1:3" x14ac:dyDescent="0.3">
      <c r="A687" s="37" t="s">
        <v>2</v>
      </c>
      <c r="B687" s="37" t="s">
        <v>53</v>
      </c>
      <c r="C687" s="38"/>
    </row>
    <row r="688" spans="1:3" x14ac:dyDescent="0.3">
      <c r="A688" s="37" t="s">
        <v>2</v>
      </c>
      <c r="B688" s="37" t="s">
        <v>53</v>
      </c>
      <c r="C688" s="38"/>
    </row>
    <row r="689" spans="1:3" x14ac:dyDescent="0.3">
      <c r="A689" s="37" t="s">
        <v>2</v>
      </c>
      <c r="B689" s="37" t="s">
        <v>53</v>
      </c>
      <c r="C689" s="38"/>
    </row>
    <row r="690" spans="1:3" x14ac:dyDescent="0.3">
      <c r="A690" s="37" t="s">
        <v>2</v>
      </c>
      <c r="B690" s="37" t="s">
        <v>53</v>
      </c>
      <c r="C690" s="38"/>
    </row>
    <row r="691" spans="1:3" x14ac:dyDescent="0.3">
      <c r="A691" s="37" t="s">
        <v>2</v>
      </c>
      <c r="B691" s="37" t="s">
        <v>53</v>
      </c>
      <c r="C691" s="38">
        <v>115000</v>
      </c>
    </row>
    <row r="692" spans="1:3" x14ac:dyDescent="0.3">
      <c r="A692" s="37" t="s">
        <v>2</v>
      </c>
      <c r="B692" s="37" t="s">
        <v>53</v>
      </c>
      <c r="C692" s="38">
        <v>105900</v>
      </c>
    </row>
    <row r="693" spans="1:3" x14ac:dyDescent="0.3">
      <c r="A693" s="37" t="s">
        <v>2</v>
      </c>
      <c r="B693" s="37" t="s">
        <v>53</v>
      </c>
      <c r="C693" s="38"/>
    </row>
    <row r="694" spans="1:3" x14ac:dyDescent="0.3">
      <c r="A694" s="37" t="s">
        <v>2</v>
      </c>
      <c r="B694" s="37" t="s">
        <v>53</v>
      </c>
      <c r="C694" s="38"/>
    </row>
    <row r="695" spans="1:3" x14ac:dyDescent="0.3">
      <c r="A695" s="37" t="s">
        <v>2</v>
      </c>
      <c r="B695" s="37" t="s">
        <v>53</v>
      </c>
      <c r="C695" s="38"/>
    </row>
    <row r="696" spans="1:3" x14ac:dyDescent="0.3">
      <c r="A696" s="37" t="s">
        <v>2</v>
      </c>
      <c r="B696" s="37" t="s">
        <v>53</v>
      </c>
      <c r="C696" s="38"/>
    </row>
    <row r="697" spans="1:3" x14ac:dyDescent="0.3">
      <c r="A697" s="37" t="s">
        <v>2</v>
      </c>
      <c r="B697" s="37" t="s">
        <v>53</v>
      </c>
      <c r="C697" s="38">
        <v>90000</v>
      </c>
    </row>
    <row r="698" spans="1:3" x14ac:dyDescent="0.3">
      <c r="A698" s="37" t="s">
        <v>2</v>
      </c>
      <c r="B698" s="37" t="s">
        <v>86</v>
      </c>
      <c r="C698" s="38">
        <v>51014</v>
      </c>
    </row>
    <row r="699" spans="1:3" x14ac:dyDescent="0.3">
      <c r="A699" s="37" t="s">
        <v>2</v>
      </c>
      <c r="B699" s="37" t="s">
        <v>53</v>
      </c>
      <c r="C699" s="38"/>
    </row>
    <row r="700" spans="1:3" x14ac:dyDescent="0.3">
      <c r="A700" s="37" t="s">
        <v>2</v>
      </c>
      <c r="B700" s="37" t="s">
        <v>53</v>
      </c>
      <c r="C700" s="38">
        <v>77500</v>
      </c>
    </row>
    <row r="701" spans="1:3" x14ac:dyDescent="0.3">
      <c r="A701" s="37" t="s">
        <v>2</v>
      </c>
      <c r="B701" s="37" t="s">
        <v>53</v>
      </c>
      <c r="C701" s="38"/>
    </row>
    <row r="702" spans="1:3" x14ac:dyDescent="0.3">
      <c r="A702" s="37" t="s">
        <v>2</v>
      </c>
      <c r="B702" s="37" t="s">
        <v>53</v>
      </c>
      <c r="C702" s="38"/>
    </row>
    <row r="703" spans="1:3" x14ac:dyDescent="0.3">
      <c r="A703" s="37" t="s">
        <v>2</v>
      </c>
      <c r="B703" s="37" t="s">
        <v>53</v>
      </c>
      <c r="C703" s="38">
        <v>137500</v>
      </c>
    </row>
    <row r="704" spans="1:3" x14ac:dyDescent="0.3">
      <c r="A704" s="37" t="s">
        <v>2</v>
      </c>
      <c r="B704" s="37" t="s">
        <v>53</v>
      </c>
      <c r="C704" s="38">
        <v>76000</v>
      </c>
    </row>
    <row r="705" spans="1:3" x14ac:dyDescent="0.3">
      <c r="A705" s="37" t="s">
        <v>2</v>
      </c>
      <c r="B705" s="37" t="s">
        <v>53</v>
      </c>
      <c r="C705" s="38">
        <v>73481</v>
      </c>
    </row>
    <row r="706" spans="1:3" x14ac:dyDescent="0.3">
      <c r="A706" s="37" t="s">
        <v>2</v>
      </c>
      <c r="B706" s="37" t="s">
        <v>98</v>
      </c>
      <c r="C706" s="38">
        <v>89100</v>
      </c>
    </row>
    <row r="707" spans="1:3" x14ac:dyDescent="0.3">
      <c r="A707" s="37" t="s">
        <v>2</v>
      </c>
      <c r="B707" s="37" t="s">
        <v>53</v>
      </c>
      <c r="C707" s="38">
        <v>71500</v>
      </c>
    </row>
    <row r="708" spans="1:3" x14ac:dyDescent="0.3">
      <c r="A708" s="37" t="s">
        <v>2</v>
      </c>
      <c r="B708" s="37" t="s">
        <v>53</v>
      </c>
      <c r="C708" s="38">
        <v>100000</v>
      </c>
    </row>
    <row r="709" spans="1:3" x14ac:dyDescent="0.3">
      <c r="A709" s="37" t="s">
        <v>2</v>
      </c>
      <c r="B709" s="37" t="s">
        <v>53</v>
      </c>
      <c r="C709" s="38">
        <v>45000</v>
      </c>
    </row>
    <row r="710" spans="1:3" x14ac:dyDescent="0.3">
      <c r="A710" s="37" t="s">
        <v>2</v>
      </c>
      <c r="B710" s="37" t="s">
        <v>53</v>
      </c>
      <c r="C710" s="38"/>
    </row>
    <row r="711" spans="1:3" x14ac:dyDescent="0.3">
      <c r="A711" s="37" t="s">
        <v>2</v>
      </c>
      <c r="B711" s="37" t="s">
        <v>53</v>
      </c>
      <c r="C711" s="38">
        <v>111202</v>
      </c>
    </row>
    <row r="712" spans="1:3" x14ac:dyDescent="0.3">
      <c r="A712" s="37" t="s">
        <v>2</v>
      </c>
      <c r="B712" s="37" t="s">
        <v>53</v>
      </c>
      <c r="C712" s="38">
        <v>90792</v>
      </c>
    </row>
    <row r="713" spans="1:3" x14ac:dyDescent="0.3">
      <c r="A713" s="37" t="s">
        <v>2</v>
      </c>
      <c r="B713" s="37" t="s">
        <v>53</v>
      </c>
      <c r="C713" s="38">
        <v>85000</v>
      </c>
    </row>
    <row r="714" spans="1:3" x14ac:dyDescent="0.3">
      <c r="A714" s="37" t="s">
        <v>2</v>
      </c>
      <c r="B714" s="37" t="s">
        <v>53</v>
      </c>
      <c r="C714" s="38"/>
    </row>
    <row r="715" spans="1:3" x14ac:dyDescent="0.3">
      <c r="A715" s="37" t="s">
        <v>2</v>
      </c>
      <c r="B715" s="37" t="s">
        <v>53</v>
      </c>
      <c r="C715" s="38"/>
    </row>
    <row r="716" spans="1:3" x14ac:dyDescent="0.3">
      <c r="A716" s="37" t="s">
        <v>2</v>
      </c>
      <c r="B716" s="37" t="s">
        <v>53</v>
      </c>
      <c r="C716" s="38">
        <v>117550</v>
      </c>
    </row>
    <row r="717" spans="1:3" x14ac:dyDescent="0.3">
      <c r="A717" s="37" t="s">
        <v>2</v>
      </c>
      <c r="B717" s="37" t="s">
        <v>53</v>
      </c>
      <c r="C717" s="38">
        <v>181425</v>
      </c>
    </row>
    <row r="718" spans="1:3" x14ac:dyDescent="0.3">
      <c r="A718" s="37" t="s">
        <v>2</v>
      </c>
      <c r="B718" s="37" t="s">
        <v>53</v>
      </c>
      <c r="C718" s="38"/>
    </row>
    <row r="719" spans="1:3" x14ac:dyDescent="0.3">
      <c r="A719" s="37" t="s">
        <v>2</v>
      </c>
      <c r="B719" s="37" t="s">
        <v>53</v>
      </c>
      <c r="C719" s="38">
        <v>150000</v>
      </c>
    </row>
    <row r="720" spans="1:3" x14ac:dyDescent="0.3">
      <c r="A720" s="37" t="s">
        <v>2</v>
      </c>
      <c r="B720" s="37" t="s">
        <v>53</v>
      </c>
      <c r="C720" s="38">
        <v>150000</v>
      </c>
    </row>
    <row r="721" spans="1:3" x14ac:dyDescent="0.3">
      <c r="A721" s="37" t="s">
        <v>2</v>
      </c>
      <c r="B721" s="37" t="s">
        <v>69</v>
      </c>
      <c r="C721" s="38">
        <v>200000</v>
      </c>
    </row>
    <row r="722" spans="1:3" x14ac:dyDescent="0.3">
      <c r="A722" s="37" t="s">
        <v>2</v>
      </c>
      <c r="B722" s="37" t="s">
        <v>53</v>
      </c>
      <c r="C722" s="38">
        <v>52500</v>
      </c>
    </row>
    <row r="723" spans="1:3" x14ac:dyDescent="0.3">
      <c r="A723" s="37" t="s">
        <v>2</v>
      </c>
      <c r="B723" s="37" t="s">
        <v>53</v>
      </c>
      <c r="C723" s="38">
        <v>144481.5</v>
      </c>
    </row>
    <row r="724" spans="1:3" x14ac:dyDescent="0.3">
      <c r="A724" s="37" t="s">
        <v>2</v>
      </c>
      <c r="B724" s="37" t="s">
        <v>53</v>
      </c>
      <c r="C724" s="38"/>
    </row>
    <row r="725" spans="1:3" x14ac:dyDescent="0.3">
      <c r="A725" s="37" t="s">
        <v>2</v>
      </c>
      <c r="B725" s="37" t="s">
        <v>53</v>
      </c>
      <c r="C725" s="38">
        <v>90000</v>
      </c>
    </row>
    <row r="726" spans="1:3" x14ac:dyDescent="0.3">
      <c r="A726" s="37" t="s">
        <v>2</v>
      </c>
      <c r="B726" s="37" t="s">
        <v>98</v>
      </c>
      <c r="C726" s="38">
        <v>98500</v>
      </c>
    </row>
    <row r="727" spans="1:3" x14ac:dyDescent="0.3">
      <c r="A727" s="37" t="s">
        <v>2</v>
      </c>
      <c r="B727" s="37" t="s">
        <v>53</v>
      </c>
      <c r="C727" s="38">
        <v>55000</v>
      </c>
    </row>
    <row r="728" spans="1:3" x14ac:dyDescent="0.3">
      <c r="A728" s="37" t="s">
        <v>2</v>
      </c>
      <c r="B728" s="37" t="s">
        <v>53</v>
      </c>
      <c r="C728" s="38">
        <v>70000</v>
      </c>
    </row>
    <row r="729" spans="1:3" x14ac:dyDescent="0.3">
      <c r="A729" s="37" t="s">
        <v>2</v>
      </c>
      <c r="B729" s="37" t="s">
        <v>53</v>
      </c>
      <c r="C729" s="38">
        <v>52500</v>
      </c>
    </row>
    <row r="730" spans="1:3" x14ac:dyDescent="0.3">
      <c r="A730" s="37" t="s">
        <v>2</v>
      </c>
      <c r="B730" s="37" t="s">
        <v>53</v>
      </c>
      <c r="C730" s="38"/>
    </row>
    <row r="731" spans="1:3" x14ac:dyDescent="0.3">
      <c r="A731" s="37" t="s">
        <v>2</v>
      </c>
      <c r="B731" s="37" t="s">
        <v>53</v>
      </c>
      <c r="C731" s="38">
        <v>65000</v>
      </c>
    </row>
    <row r="732" spans="1:3" x14ac:dyDescent="0.3">
      <c r="A732" s="37" t="s">
        <v>2</v>
      </c>
      <c r="B732" s="37" t="s">
        <v>53</v>
      </c>
      <c r="C732" s="38"/>
    </row>
    <row r="733" spans="1:3" x14ac:dyDescent="0.3">
      <c r="A733" s="37" t="s">
        <v>2</v>
      </c>
      <c r="B733" s="37" t="s">
        <v>53</v>
      </c>
      <c r="C733" s="38">
        <v>58017</v>
      </c>
    </row>
    <row r="734" spans="1:3" x14ac:dyDescent="0.3">
      <c r="A734" s="37" t="s">
        <v>2</v>
      </c>
      <c r="B734" s="37" t="s">
        <v>53</v>
      </c>
      <c r="C734" s="38"/>
    </row>
    <row r="735" spans="1:3" x14ac:dyDescent="0.3">
      <c r="A735" s="37" t="s">
        <v>2</v>
      </c>
      <c r="B735" s="37" t="s">
        <v>69</v>
      </c>
      <c r="C735" s="38">
        <v>89100</v>
      </c>
    </row>
    <row r="736" spans="1:3" x14ac:dyDescent="0.3">
      <c r="A736" s="37" t="s">
        <v>2</v>
      </c>
      <c r="B736" s="37" t="s">
        <v>53</v>
      </c>
      <c r="C736" s="38">
        <v>80000</v>
      </c>
    </row>
    <row r="737" spans="1:3" x14ac:dyDescent="0.3">
      <c r="A737" s="37" t="s">
        <v>2</v>
      </c>
      <c r="B737" s="37" t="s">
        <v>53</v>
      </c>
      <c r="C737" s="38"/>
    </row>
    <row r="738" spans="1:3" x14ac:dyDescent="0.3">
      <c r="A738" s="37" t="s">
        <v>2</v>
      </c>
      <c r="B738" s="37" t="s">
        <v>53</v>
      </c>
      <c r="C738" s="38">
        <v>105000</v>
      </c>
    </row>
    <row r="739" spans="1:3" x14ac:dyDescent="0.3">
      <c r="A739" s="37" t="s">
        <v>2</v>
      </c>
      <c r="B739" s="37" t="s">
        <v>53</v>
      </c>
      <c r="C739" s="38"/>
    </row>
    <row r="740" spans="1:3" x14ac:dyDescent="0.3">
      <c r="A740" s="37" t="s">
        <v>2</v>
      </c>
      <c r="B740" s="37" t="s">
        <v>53</v>
      </c>
      <c r="C740" s="38">
        <v>127100</v>
      </c>
    </row>
    <row r="741" spans="1:3" x14ac:dyDescent="0.3">
      <c r="A741" s="37" t="s">
        <v>2</v>
      </c>
      <c r="B741" s="37" t="s">
        <v>53</v>
      </c>
      <c r="C741" s="38"/>
    </row>
    <row r="742" spans="1:3" x14ac:dyDescent="0.3">
      <c r="A742" s="37" t="s">
        <v>2</v>
      </c>
      <c r="B742" s="37" t="s">
        <v>53</v>
      </c>
      <c r="C742" s="38">
        <v>90000</v>
      </c>
    </row>
    <row r="743" spans="1:3" x14ac:dyDescent="0.3">
      <c r="A743" s="37" t="s">
        <v>2</v>
      </c>
      <c r="B743" s="37" t="s">
        <v>53</v>
      </c>
      <c r="C743" s="38"/>
    </row>
    <row r="744" spans="1:3" x14ac:dyDescent="0.3">
      <c r="A744" s="37" t="s">
        <v>2</v>
      </c>
      <c r="B744" s="37" t="s">
        <v>53</v>
      </c>
      <c r="C744" s="38">
        <v>81350</v>
      </c>
    </row>
    <row r="745" spans="1:3" x14ac:dyDescent="0.3">
      <c r="A745" s="37" t="s">
        <v>2</v>
      </c>
      <c r="B745" s="37" t="s">
        <v>53</v>
      </c>
      <c r="C745" s="38"/>
    </row>
    <row r="746" spans="1:3" x14ac:dyDescent="0.3">
      <c r="A746" s="37" t="s">
        <v>2</v>
      </c>
      <c r="B746" s="37" t="s">
        <v>53</v>
      </c>
      <c r="C746" s="38">
        <v>101540</v>
      </c>
    </row>
    <row r="747" spans="1:3" x14ac:dyDescent="0.3">
      <c r="A747" s="37" t="s">
        <v>2</v>
      </c>
      <c r="B747" s="37" t="s">
        <v>53</v>
      </c>
      <c r="C747" s="38">
        <v>125000</v>
      </c>
    </row>
    <row r="748" spans="1:3" x14ac:dyDescent="0.3">
      <c r="A748" s="37" t="s">
        <v>2</v>
      </c>
      <c r="B748" s="37" t="s">
        <v>53</v>
      </c>
      <c r="C748" s="38">
        <v>49500</v>
      </c>
    </row>
    <row r="749" spans="1:3" x14ac:dyDescent="0.3">
      <c r="A749" s="37" t="s">
        <v>2</v>
      </c>
      <c r="B749" s="37" t="s">
        <v>53</v>
      </c>
      <c r="C749" s="38">
        <v>92500</v>
      </c>
    </row>
    <row r="750" spans="1:3" x14ac:dyDescent="0.3">
      <c r="A750" s="37" t="s">
        <v>2</v>
      </c>
      <c r="B750" s="37" t="s">
        <v>53</v>
      </c>
      <c r="C750" s="38">
        <v>150000</v>
      </c>
    </row>
    <row r="751" spans="1:3" x14ac:dyDescent="0.3">
      <c r="A751" s="37" t="s">
        <v>2</v>
      </c>
      <c r="B751" s="37" t="s">
        <v>53</v>
      </c>
      <c r="C751" s="38">
        <v>70000</v>
      </c>
    </row>
    <row r="752" spans="1:3" x14ac:dyDescent="0.3">
      <c r="A752" s="37" t="s">
        <v>2</v>
      </c>
      <c r="B752" s="37" t="s">
        <v>53</v>
      </c>
      <c r="C752" s="38">
        <v>85000</v>
      </c>
    </row>
    <row r="753" spans="1:3" x14ac:dyDescent="0.3">
      <c r="A753" s="37" t="s">
        <v>2</v>
      </c>
      <c r="B753" s="37" t="s">
        <v>53</v>
      </c>
      <c r="C753" s="38">
        <v>150000</v>
      </c>
    </row>
    <row r="754" spans="1:3" x14ac:dyDescent="0.3">
      <c r="A754" s="37" t="s">
        <v>2</v>
      </c>
      <c r="B754" s="37" t="s">
        <v>53</v>
      </c>
      <c r="C754" s="38">
        <v>115000</v>
      </c>
    </row>
    <row r="755" spans="1:3" x14ac:dyDescent="0.3">
      <c r="A755" s="37" t="s">
        <v>2</v>
      </c>
      <c r="B755" s="37" t="s">
        <v>53</v>
      </c>
      <c r="C755" s="38"/>
    </row>
    <row r="756" spans="1:3" x14ac:dyDescent="0.3">
      <c r="A756" s="37" t="s">
        <v>2</v>
      </c>
      <c r="B756" s="37" t="s">
        <v>53</v>
      </c>
      <c r="C756" s="38">
        <v>115000</v>
      </c>
    </row>
    <row r="757" spans="1:3" x14ac:dyDescent="0.3">
      <c r="A757" s="37" t="s">
        <v>2</v>
      </c>
      <c r="B757" s="37" t="s">
        <v>53</v>
      </c>
      <c r="C757" s="38">
        <v>115000</v>
      </c>
    </row>
    <row r="758" spans="1:3" x14ac:dyDescent="0.3">
      <c r="A758" s="37" t="s">
        <v>2</v>
      </c>
      <c r="B758" s="37" t="s">
        <v>53</v>
      </c>
      <c r="C758" s="38"/>
    </row>
    <row r="759" spans="1:3" x14ac:dyDescent="0.3">
      <c r="A759" s="37" t="s">
        <v>2</v>
      </c>
      <c r="B759" s="37" t="s">
        <v>53</v>
      </c>
      <c r="C759" s="38"/>
    </row>
    <row r="760" spans="1:3" x14ac:dyDescent="0.3">
      <c r="A760" s="37" t="s">
        <v>2</v>
      </c>
      <c r="B760" s="37" t="s">
        <v>53</v>
      </c>
      <c r="C760" s="38"/>
    </row>
    <row r="761" spans="1:3" x14ac:dyDescent="0.3">
      <c r="A761" s="37" t="s">
        <v>2</v>
      </c>
      <c r="B761" s="37" t="s">
        <v>53</v>
      </c>
      <c r="C761" s="38">
        <v>50289.1796875</v>
      </c>
    </row>
    <row r="762" spans="1:3" x14ac:dyDescent="0.3">
      <c r="A762" s="37" t="s">
        <v>2</v>
      </c>
      <c r="B762" s="37" t="s">
        <v>53</v>
      </c>
      <c r="C762" s="38">
        <v>42120</v>
      </c>
    </row>
    <row r="763" spans="1:3" x14ac:dyDescent="0.3">
      <c r="A763" s="37" t="s">
        <v>2</v>
      </c>
      <c r="B763" s="37" t="s">
        <v>53</v>
      </c>
      <c r="C763" s="38"/>
    </row>
    <row r="764" spans="1:3" x14ac:dyDescent="0.3">
      <c r="A764" s="37" t="s">
        <v>2</v>
      </c>
      <c r="B764" s="37" t="s">
        <v>85</v>
      </c>
      <c r="C764" s="38">
        <v>45000</v>
      </c>
    </row>
    <row r="765" spans="1:3" x14ac:dyDescent="0.3">
      <c r="A765" s="37" t="s">
        <v>2</v>
      </c>
      <c r="B765" s="37" t="s">
        <v>53</v>
      </c>
      <c r="C765" s="38">
        <v>70000</v>
      </c>
    </row>
    <row r="766" spans="1:3" x14ac:dyDescent="0.3">
      <c r="A766" s="37" t="s">
        <v>2</v>
      </c>
      <c r="B766" s="37" t="s">
        <v>53</v>
      </c>
      <c r="C766" s="38">
        <v>87000</v>
      </c>
    </row>
    <row r="767" spans="1:3" x14ac:dyDescent="0.3">
      <c r="A767" s="37" t="s">
        <v>2</v>
      </c>
      <c r="B767" s="37" t="s">
        <v>53</v>
      </c>
      <c r="C767" s="38"/>
    </row>
    <row r="768" spans="1:3" x14ac:dyDescent="0.3">
      <c r="A768" s="37" t="s">
        <v>2</v>
      </c>
      <c r="B768" s="37" t="s">
        <v>53</v>
      </c>
      <c r="C768" s="38"/>
    </row>
    <row r="769" spans="1:3" x14ac:dyDescent="0.3">
      <c r="A769" s="37" t="s">
        <v>2</v>
      </c>
      <c r="B769" s="37" t="s">
        <v>53</v>
      </c>
      <c r="C769" s="38">
        <v>110240.109375</v>
      </c>
    </row>
    <row r="770" spans="1:3" x14ac:dyDescent="0.3">
      <c r="A770" s="37" t="s">
        <v>2</v>
      </c>
      <c r="B770" s="37" t="s">
        <v>53</v>
      </c>
      <c r="C770" s="38"/>
    </row>
    <row r="771" spans="1:3" x14ac:dyDescent="0.3">
      <c r="A771" s="37" t="s">
        <v>2</v>
      </c>
      <c r="B771" s="37" t="s">
        <v>53</v>
      </c>
      <c r="C771" s="38"/>
    </row>
    <row r="772" spans="1:3" x14ac:dyDescent="0.3">
      <c r="A772" s="37" t="s">
        <v>2</v>
      </c>
      <c r="B772" s="37" t="s">
        <v>53</v>
      </c>
      <c r="C772" s="38">
        <v>39500</v>
      </c>
    </row>
    <row r="773" spans="1:3" x14ac:dyDescent="0.3">
      <c r="A773" s="37" t="s">
        <v>2</v>
      </c>
      <c r="B773" s="37" t="s">
        <v>53</v>
      </c>
      <c r="C773" s="38"/>
    </row>
    <row r="774" spans="1:3" x14ac:dyDescent="0.3">
      <c r="A774" s="37" t="s">
        <v>2</v>
      </c>
      <c r="B774" s="37" t="s">
        <v>53</v>
      </c>
      <c r="C774" s="38"/>
    </row>
    <row r="775" spans="1:3" x14ac:dyDescent="0.3">
      <c r="A775" s="37" t="s">
        <v>2</v>
      </c>
      <c r="B775" s="37" t="s">
        <v>53</v>
      </c>
      <c r="C775" s="38">
        <v>61500</v>
      </c>
    </row>
    <row r="776" spans="1:3" x14ac:dyDescent="0.3">
      <c r="A776" s="37" t="s">
        <v>2</v>
      </c>
      <c r="B776" s="37" t="s">
        <v>53</v>
      </c>
      <c r="C776" s="38">
        <v>70000</v>
      </c>
    </row>
    <row r="777" spans="1:3" x14ac:dyDescent="0.3">
      <c r="A777" s="37" t="s">
        <v>2</v>
      </c>
      <c r="B777" s="37" t="s">
        <v>57</v>
      </c>
      <c r="C777" s="38">
        <v>60000</v>
      </c>
    </row>
    <row r="778" spans="1:3" x14ac:dyDescent="0.3">
      <c r="A778" s="37" t="s">
        <v>2</v>
      </c>
      <c r="B778" s="37" t="s">
        <v>53</v>
      </c>
      <c r="C778" s="38"/>
    </row>
    <row r="779" spans="1:3" x14ac:dyDescent="0.3">
      <c r="A779" s="37" t="s">
        <v>2</v>
      </c>
      <c r="B779" s="37" t="s">
        <v>53</v>
      </c>
      <c r="C779" s="38">
        <v>75000</v>
      </c>
    </row>
    <row r="780" spans="1:3" x14ac:dyDescent="0.3">
      <c r="A780" s="37" t="s">
        <v>2</v>
      </c>
      <c r="B780" s="37" t="s">
        <v>53</v>
      </c>
      <c r="C780" s="38">
        <v>60000</v>
      </c>
    </row>
    <row r="781" spans="1:3" x14ac:dyDescent="0.3">
      <c r="A781" s="37" t="s">
        <v>2</v>
      </c>
      <c r="B781" s="37" t="s">
        <v>53</v>
      </c>
      <c r="C781" s="38">
        <v>137500</v>
      </c>
    </row>
    <row r="782" spans="1:3" x14ac:dyDescent="0.3">
      <c r="A782" s="37" t="s">
        <v>2</v>
      </c>
      <c r="B782" s="37" t="s">
        <v>53</v>
      </c>
      <c r="C782" s="38">
        <v>89833.5</v>
      </c>
    </row>
    <row r="783" spans="1:3" x14ac:dyDescent="0.3">
      <c r="A783" s="37" t="s">
        <v>2</v>
      </c>
      <c r="B783" s="37" t="s">
        <v>53</v>
      </c>
      <c r="C783" s="38"/>
    </row>
    <row r="784" spans="1:3" x14ac:dyDescent="0.3">
      <c r="A784" s="37" t="s">
        <v>2</v>
      </c>
      <c r="B784" s="37" t="s">
        <v>53</v>
      </c>
      <c r="C784" s="38">
        <v>74801.5</v>
      </c>
    </row>
    <row r="785" spans="1:3" x14ac:dyDescent="0.3">
      <c r="A785" s="37" t="s">
        <v>2</v>
      </c>
      <c r="B785" s="37" t="s">
        <v>53</v>
      </c>
      <c r="C785" s="38"/>
    </row>
    <row r="786" spans="1:3" x14ac:dyDescent="0.3">
      <c r="A786" s="37" t="s">
        <v>2</v>
      </c>
      <c r="B786" s="37" t="s">
        <v>53</v>
      </c>
      <c r="C786" s="38"/>
    </row>
    <row r="787" spans="1:3" x14ac:dyDescent="0.3">
      <c r="A787" s="37" t="s">
        <v>2</v>
      </c>
      <c r="B787" s="37" t="s">
        <v>53</v>
      </c>
      <c r="C787" s="38"/>
    </row>
    <row r="788" spans="1:3" x14ac:dyDescent="0.3">
      <c r="A788" s="37" t="s">
        <v>2</v>
      </c>
      <c r="B788" s="37" t="s">
        <v>53</v>
      </c>
      <c r="C788" s="38">
        <v>50000</v>
      </c>
    </row>
    <row r="789" spans="1:3" x14ac:dyDescent="0.3">
      <c r="A789" s="37" t="s">
        <v>2</v>
      </c>
      <c r="B789" s="37" t="s">
        <v>53</v>
      </c>
      <c r="C789" s="38">
        <v>60000</v>
      </c>
    </row>
    <row r="790" spans="1:3" x14ac:dyDescent="0.3">
      <c r="A790" s="37" t="s">
        <v>2</v>
      </c>
      <c r="B790" s="37" t="s">
        <v>53</v>
      </c>
      <c r="C790" s="38">
        <v>97500</v>
      </c>
    </row>
    <row r="791" spans="1:3" x14ac:dyDescent="0.3">
      <c r="A791" s="37" t="s">
        <v>2</v>
      </c>
      <c r="B791" s="37" t="s">
        <v>107</v>
      </c>
      <c r="C791" s="38">
        <v>56700</v>
      </c>
    </row>
    <row r="792" spans="1:3" x14ac:dyDescent="0.3">
      <c r="A792" s="37" t="s">
        <v>2</v>
      </c>
      <c r="B792" s="37" t="s">
        <v>53</v>
      </c>
      <c r="C792" s="38">
        <v>51014</v>
      </c>
    </row>
    <row r="793" spans="1:3" x14ac:dyDescent="0.3">
      <c r="A793" s="37" t="s">
        <v>2</v>
      </c>
      <c r="B793" s="37" t="s">
        <v>53</v>
      </c>
      <c r="C793" s="38"/>
    </row>
    <row r="794" spans="1:3" x14ac:dyDescent="0.3">
      <c r="A794" s="37" t="s">
        <v>2</v>
      </c>
      <c r="B794" s="37" t="s">
        <v>53</v>
      </c>
      <c r="C794" s="38"/>
    </row>
    <row r="795" spans="1:3" x14ac:dyDescent="0.3">
      <c r="A795" s="37" t="s">
        <v>2</v>
      </c>
      <c r="B795" s="37" t="s">
        <v>53</v>
      </c>
      <c r="C795" s="38"/>
    </row>
    <row r="796" spans="1:3" x14ac:dyDescent="0.3">
      <c r="A796" s="37" t="s">
        <v>2</v>
      </c>
      <c r="B796" s="37" t="s">
        <v>53</v>
      </c>
      <c r="C796" s="38">
        <v>63211</v>
      </c>
    </row>
    <row r="797" spans="1:3" x14ac:dyDescent="0.3">
      <c r="A797" s="37" t="s">
        <v>2</v>
      </c>
      <c r="B797" s="37" t="s">
        <v>53</v>
      </c>
      <c r="C797" s="38"/>
    </row>
    <row r="798" spans="1:3" x14ac:dyDescent="0.3">
      <c r="A798" s="37" t="s">
        <v>2</v>
      </c>
      <c r="B798" s="37" t="s">
        <v>53</v>
      </c>
      <c r="C798" s="38">
        <v>91000</v>
      </c>
    </row>
    <row r="799" spans="1:3" x14ac:dyDescent="0.3">
      <c r="A799" s="37" t="s">
        <v>2</v>
      </c>
      <c r="B799" s="37" t="s">
        <v>53</v>
      </c>
      <c r="C799" s="38"/>
    </row>
    <row r="800" spans="1:3" x14ac:dyDescent="0.3">
      <c r="A800" s="37" t="s">
        <v>2</v>
      </c>
      <c r="B800" s="37" t="s">
        <v>53</v>
      </c>
      <c r="C800" s="38"/>
    </row>
    <row r="801" spans="1:3" x14ac:dyDescent="0.3">
      <c r="A801" s="37" t="s">
        <v>2</v>
      </c>
      <c r="B801" s="37" t="s">
        <v>75</v>
      </c>
      <c r="C801" s="38">
        <v>56700</v>
      </c>
    </row>
    <row r="802" spans="1:3" x14ac:dyDescent="0.3">
      <c r="A802" s="37" t="s">
        <v>2</v>
      </c>
      <c r="B802" s="37" t="s">
        <v>53</v>
      </c>
      <c r="C802" s="38">
        <v>59000</v>
      </c>
    </row>
    <row r="803" spans="1:3" x14ac:dyDescent="0.3">
      <c r="A803" s="37" t="s">
        <v>2</v>
      </c>
      <c r="B803" s="37" t="s">
        <v>53</v>
      </c>
      <c r="C803" s="38">
        <v>64998</v>
      </c>
    </row>
    <row r="804" spans="1:3" x14ac:dyDescent="0.3">
      <c r="A804" s="37" t="s">
        <v>2</v>
      </c>
      <c r="B804" s="37" t="s">
        <v>64</v>
      </c>
      <c r="C804" s="38">
        <v>45000</v>
      </c>
    </row>
    <row r="805" spans="1:3" x14ac:dyDescent="0.3">
      <c r="A805" s="37" t="s">
        <v>2</v>
      </c>
      <c r="B805" s="37" t="s">
        <v>53</v>
      </c>
      <c r="C805" s="38"/>
    </row>
    <row r="806" spans="1:3" x14ac:dyDescent="0.3">
      <c r="A806" s="37" t="s">
        <v>2</v>
      </c>
      <c r="B806" s="37" t="s">
        <v>53</v>
      </c>
      <c r="C806" s="38"/>
    </row>
    <row r="807" spans="1:3" x14ac:dyDescent="0.3">
      <c r="A807" s="37" t="s">
        <v>2</v>
      </c>
      <c r="B807" s="37" t="s">
        <v>53</v>
      </c>
      <c r="C807" s="38">
        <v>85000</v>
      </c>
    </row>
    <row r="808" spans="1:3" x14ac:dyDescent="0.3">
      <c r="A808" s="37" t="s">
        <v>2</v>
      </c>
      <c r="B808" s="37" t="s">
        <v>53</v>
      </c>
      <c r="C808" s="38"/>
    </row>
    <row r="809" spans="1:3" x14ac:dyDescent="0.3">
      <c r="A809" s="37" t="s">
        <v>2</v>
      </c>
      <c r="B809" s="37" t="s">
        <v>53</v>
      </c>
      <c r="C809" s="38">
        <v>132500</v>
      </c>
    </row>
    <row r="810" spans="1:3" x14ac:dyDescent="0.3">
      <c r="A810" s="37" t="s">
        <v>2</v>
      </c>
      <c r="B810" s="37" t="s">
        <v>53</v>
      </c>
      <c r="C810" s="38">
        <v>82430</v>
      </c>
    </row>
    <row r="811" spans="1:3" x14ac:dyDescent="0.3">
      <c r="A811" s="37" t="s">
        <v>2</v>
      </c>
      <c r="B811" s="37" t="s">
        <v>53</v>
      </c>
      <c r="C811" s="38">
        <v>70000</v>
      </c>
    </row>
    <row r="812" spans="1:3" x14ac:dyDescent="0.3">
      <c r="A812" s="37" t="s">
        <v>2</v>
      </c>
      <c r="B812" s="37" t="s">
        <v>53</v>
      </c>
      <c r="C812" s="38">
        <v>140000</v>
      </c>
    </row>
    <row r="813" spans="1:3" x14ac:dyDescent="0.3">
      <c r="A813" s="37" t="s">
        <v>2</v>
      </c>
      <c r="B813" s="37" t="s">
        <v>53</v>
      </c>
      <c r="C813" s="38"/>
    </row>
    <row r="814" spans="1:3" x14ac:dyDescent="0.3">
      <c r="A814" s="37" t="s">
        <v>2</v>
      </c>
      <c r="B814" s="37" t="s">
        <v>53</v>
      </c>
      <c r="C814" s="38">
        <v>115000</v>
      </c>
    </row>
    <row r="815" spans="1:3" x14ac:dyDescent="0.3">
      <c r="A815" s="37" t="s">
        <v>2</v>
      </c>
      <c r="B815" s="37" t="s">
        <v>53</v>
      </c>
      <c r="C815" s="38"/>
    </row>
    <row r="816" spans="1:3" x14ac:dyDescent="0.3">
      <c r="A816" s="37" t="s">
        <v>2</v>
      </c>
      <c r="B816" s="37" t="s">
        <v>70</v>
      </c>
      <c r="C816" s="38">
        <v>89100</v>
      </c>
    </row>
    <row r="817" spans="1:3" x14ac:dyDescent="0.3">
      <c r="A817" s="37" t="s">
        <v>2</v>
      </c>
      <c r="B817" s="37" t="s">
        <v>53</v>
      </c>
      <c r="C817" s="38"/>
    </row>
    <row r="818" spans="1:3" x14ac:dyDescent="0.3">
      <c r="A818" s="37" t="s">
        <v>2</v>
      </c>
      <c r="B818" s="37" t="s">
        <v>53</v>
      </c>
      <c r="C818" s="38"/>
    </row>
    <row r="819" spans="1:3" x14ac:dyDescent="0.3">
      <c r="A819" s="37" t="s">
        <v>2</v>
      </c>
      <c r="B819" s="37" t="s">
        <v>53</v>
      </c>
      <c r="C819" s="38"/>
    </row>
    <row r="820" spans="1:3" x14ac:dyDescent="0.3">
      <c r="A820" s="37" t="s">
        <v>2</v>
      </c>
      <c r="B820" s="37" t="s">
        <v>83</v>
      </c>
      <c r="C820" s="38">
        <v>63000</v>
      </c>
    </row>
    <row r="821" spans="1:3" x14ac:dyDescent="0.3">
      <c r="A821" s="37" t="s">
        <v>2</v>
      </c>
      <c r="B821" s="37" t="s">
        <v>68</v>
      </c>
      <c r="C821" s="38">
        <v>47500</v>
      </c>
    </row>
    <row r="822" spans="1:3" x14ac:dyDescent="0.3">
      <c r="A822" s="37" t="s">
        <v>2</v>
      </c>
      <c r="B822" s="37" t="s">
        <v>53</v>
      </c>
      <c r="C822" s="38"/>
    </row>
    <row r="823" spans="1:3" x14ac:dyDescent="0.3">
      <c r="A823" s="37" t="s">
        <v>2</v>
      </c>
      <c r="B823" s="37" t="s">
        <v>53</v>
      </c>
      <c r="C823" s="38">
        <v>67431</v>
      </c>
    </row>
    <row r="824" spans="1:3" x14ac:dyDescent="0.3">
      <c r="A824" s="37" t="s">
        <v>2</v>
      </c>
      <c r="B824" s="37" t="s">
        <v>53</v>
      </c>
      <c r="C824" s="38">
        <v>115000</v>
      </c>
    </row>
    <row r="825" spans="1:3" x14ac:dyDescent="0.3">
      <c r="A825" s="37" t="s">
        <v>2</v>
      </c>
      <c r="B825" s="37" t="s">
        <v>53</v>
      </c>
      <c r="C825" s="38"/>
    </row>
    <row r="826" spans="1:3" x14ac:dyDescent="0.3">
      <c r="A826" s="37" t="s">
        <v>2</v>
      </c>
      <c r="B826" s="37" t="s">
        <v>53</v>
      </c>
      <c r="C826" s="38">
        <v>97500</v>
      </c>
    </row>
    <row r="827" spans="1:3" x14ac:dyDescent="0.3">
      <c r="A827" s="37" t="s">
        <v>2</v>
      </c>
      <c r="B827" s="37" t="s">
        <v>53</v>
      </c>
      <c r="C827" s="38"/>
    </row>
    <row r="828" spans="1:3" x14ac:dyDescent="0.3">
      <c r="A828" s="37" t="s">
        <v>2</v>
      </c>
      <c r="B828" s="37" t="s">
        <v>53</v>
      </c>
      <c r="C828" s="38"/>
    </row>
    <row r="829" spans="1:3" x14ac:dyDescent="0.3">
      <c r="A829" s="37" t="s">
        <v>2</v>
      </c>
      <c r="B829" s="37" t="s">
        <v>53</v>
      </c>
      <c r="C829" s="38"/>
    </row>
    <row r="830" spans="1:3" x14ac:dyDescent="0.3">
      <c r="A830" s="37" t="s">
        <v>2</v>
      </c>
      <c r="B830" s="37" t="s">
        <v>53</v>
      </c>
      <c r="C830" s="38"/>
    </row>
    <row r="831" spans="1:3" x14ac:dyDescent="0.3">
      <c r="A831" s="37" t="s">
        <v>2</v>
      </c>
      <c r="B831" s="37" t="s">
        <v>53</v>
      </c>
      <c r="C831" s="38"/>
    </row>
    <row r="832" spans="1:3" x14ac:dyDescent="0.3">
      <c r="A832" s="37" t="s">
        <v>2</v>
      </c>
      <c r="B832" s="37" t="s">
        <v>53</v>
      </c>
      <c r="C832" s="38"/>
    </row>
    <row r="833" spans="1:3" x14ac:dyDescent="0.3">
      <c r="A833" s="37" t="s">
        <v>2</v>
      </c>
      <c r="B833" s="37" t="s">
        <v>53</v>
      </c>
      <c r="C833" s="38"/>
    </row>
    <row r="834" spans="1:3" x14ac:dyDescent="0.3">
      <c r="A834" s="37" t="s">
        <v>2</v>
      </c>
      <c r="B834" s="37" t="s">
        <v>53</v>
      </c>
      <c r="C834" s="38"/>
    </row>
    <row r="835" spans="1:3" x14ac:dyDescent="0.3">
      <c r="A835" s="37" t="s">
        <v>2</v>
      </c>
      <c r="B835" s="37" t="s">
        <v>53</v>
      </c>
      <c r="C835" s="38"/>
    </row>
    <row r="836" spans="1:3" x14ac:dyDescent="0.3">
      <c r="A836" s="37" t="s">
        <v>2</v>
      </c>
      <c r="B836" s="37" t="s">
        <v>53</v>
      </c>
      <c r="C836" s="38">
        <v>146100</v>
      </c>
    </row>
    <row r="837" spans="1:3" x14ac:dyDescent="0.3">
      <c r="A837" s="37" t="s">
        <v>2</v>
      </c>
      <c r="B837" s="37" t="s">
        <v>53</v>
      </c>
      <c r="C837" s="38"/>
    </row>
    <row r="838" spans="1:3" x14ac:dyDescent="0.3">
      <c r="A838" s="37" t="s">
        <v>2</v>
      </c>
      <c r="B838" s="37" t="s">
        <v>53</v>
      </c>
      <c r="C838" s="38"/>
    </row>
    <row r="839" spans="1:3" x14ac:dyDescent="0.3">
      <c r="A839" s="37" t="s">
        <v>2</v>
      </c>
      <c r="B839" s="37" t="s">
        <v>53</v>
      </c>
      <c r="C839" s="38">
        <v>112500</v>
      </c>
    </row>
    <row r="840" spans="1:3" x14ac:dyDescent="0.3">
      <c r="A840" s="37" t="s">
        <v>2</v>
      </c>
      <c r="B840" s="37" t="s">
        <v>53</v>
      </c>
      <c r="C840" s="38">
        <v>90000</v>
      </c>
    </row>
    <row r="841" spans="1:3" x14ac:dyDescent="0.3">
      <c r="A841" s="37" t="s">
        <v>2</v>
      </c>
      <c r="B841" s="37" t="s">
        <v>53</v>
      </c>
      <c r="C841" s="38">
        <v>87500</v>
      </c>
    </row>
    <row r="842" spans="1:3" x14ac:dyDescent="0.3">
      <c r="A842" s="37" t="s">
        <v>2</v>
      </c>
      <c r="B842" s="37" t="s">
        <v>53</v>
      </c>
      <c r="C842" s="38"/>
    </row>
    <row r="843" spans="1:3" x14ac:dyDescent="0.3">
      <c r="A843" s="37" t="s">
        <v>2</v>
      </c>
      <c r="B843" s="37" t="s">
        <v>53</v>
      </c>
      <c r="C843" s="38">
        <v>89833.5</v>
      </c>
    </row>
    <row r="844" spans="1:3" x14ac:dyDescent="0.3">
      <c r="A844" s="37" t="s">
        <v>2</v>
      </c>
      <c r="B844" s="37" t="s">
        <v>53</v>
      </c>
      <c r="C844" s="38">
        <v>67500</v>
      </c>
    </row>
    <row r="845" spans="1:3" x14ac:dyDescent="0.3">
      <c r="A845" s="37" t="s">
        <v>2</v>
      </c>
      <c r="B845" s="37" t="s">
        <v>53</v>
      </c>
      <c r="C845" s="38"/>
    </row>
    <row r="846" spans="1:3" x14ac:dyDescent="0.3">
      <c r="A846" s="37" t="s">
        <v>2</v>
      </c>
      <c r="B846" s="37" t="s">
        <v>108</v>
      </c>
      <c r="C846" s="38">
        <v>89100</v>
      </c>
    </row>
    <row r="847" spans="1:3" x14ac:dyDescent="0.3">
      <c r="A847" s="37" t="s">
        <v>2</v>
      </c>
      <c r="B847" s="37" t="s">
        <v>53</v>
      </c>
      <c r="C847" s="38"/>
    </row>
    <row r="848" spans="1:3" x14ac:dyDescent="0.3">
      <c r="A848" s="37" t="s">
        <v>2</v>
      </c>
      <c r="B848" s="37" t="s">
        <v>53</v>
      </c>
      <c r="C848" s="38"/>
    </row>
    <row r="849" spans="1:3" x14ac:dyDescent="0.3">
      <c r="A849" s="37" t="s">
        <v>2</v>
      </c>
      <c r="B849" s="37" t="s">
        <v>53</v>
      </c>
      <c r="C849" s="38">
        <v>65000</v>
      </c>
    </row>
    <row r="850" spans="1:3" x14ac:dyDescent="0.3">
      <c r="A850" s="37" t="s">
        <v>2</v>
      </c>
      <c r="B850" s="37" t="s">
        <v>53</v>
      </c>
      <c r="C850" s="38">
        <v>100000</v>
      </c>
    </row>
    <row r="851" spans="1:3" x14ac:dyDescent="0.3">
      <c r="A851" s="37" t="s">
        <v>2</v>
      </c>
      <c r="B851" s="37" t="s">
        <v>53</v>
      </c>
      <c r="C851" s="38">
        <v>114500</v>
      </c>
    </row>
    <row r="852" spans="1:3" x14ac:dyDescent="0.3">
      <c r="A852" s="37" t="s">
        <v>2</v>
      </c>
      <c r="B852" s="37" t="s">
        <v>53</v>
      </c>
      <c r="C852" s="38"/>
    </row>
    <row r="853" spans="1:3" x14ac:dyDescent="0.3">
      <c r="A853" s="37" t="s">
        <v>2</v>
      </c>
      <c r="B853" s="37" t="s">
        <v>53</v>
      </c>
      <c r="C853" s="38"/>
    </row>
    <row r="854" spans="1:3" x14ac:dyDescent="0.3">
      <c r="A854" s="37" t="s">
        <v>2</v>
      </c>
      <c r="B854" s="37" t="s">
        <v>53</v>
      </c>
      <c r="C854" s="38">
        <v>90000</v>
      </c>
    </row>
    <row r="855" spans="1:3" x14ac:dyDescent="0.3">
      <c r="A855" s="37" t="s">
        <v>2</v>
      </c>
      <c r="B855" s="37" t="s">
        <v>53</v>
      </c>
      <c r="C855" s="38"/>
    </row>
    <row r="856" spans="1:3" x14ac:dyDescent="0.3">
      <c r="A856" s="37" t="s">
        <v>2</v>
      </c>
      <c r="B856" s="37" t="s">
        <v>53</v>
      </c>
      <c r="C856" s="38">
        <v>67500</v>
      </c>
    </row>
    <row r="857" spans="1:3" x14ac:dyDescent="0.3">
      <c r="A857" s="37" t="s">
        <v>2</v>
      </c>
      <c r="B857" s="37" t="s">
        <v>53</v>
      </c>
      <c r="C857" s="38"/>
    </row>
    <row r="858" spans="1:3" x14ac:dyDescent="0.3">
      <c r="A858" s="37" t="s">
        <v>2</v>
      </c>
      <c r="B858" s="37" t="s">
        <v>53</v>
      </c>
      <c r="C858" s="38">
        <v>83002.3828125</v>
      </c>
    </row>
    <row r="859" spans="1:3" x14ac:dyDescent="0.3">
      <c r="A859" s="37" t="s">
        <v>2</v>
      </c>
      <c r="B859" s="37" t="s">
        <v>53</v>
      </c>
      <c r="C859" s="38">
        <v>65000</v>
      </c>
    </row>
    <row r="860" spans="1:3" x14ac:dyDescent="0.3">
      <c r="A860" s="37" t="s">
        <v>2</v>
      </c>
      <c r="B860" s="37" t="s">
        <v>53</v>
      </c>
      <c r="C860" s="38">
        <v>45886</v>
      </c>
    </row>
    <row r="861" spans="1:3" x14ac:dyDescent="0.3">
      <c r="A861" s="37" t="s">
        <v>2</v>
      </c>
      <c r="B861" s="37" t="s">
        <v>53</v>
      </c>
      <c r="C861" s="38">
        <v>105515</v>
      </c>
    </row>
    <row r="862" spans="1:3" x14ac:dyDescent="0.3">
      <c r="A862" s="37" t="s">
        <v>2</v>
      </c>
      <c r="B862" s="37" t="s">
        <v>53</v>
      </c>
      <c r="C862" s="38"/>
    </row>
    <row r="863" spans="1:3" x14ac:dyDescent="0.3">
      <c r="A863" s="37" t="s">
        <v>2</v>
      </c>
      <c r="B863" s="37" t="s">
        <v>83</v>
      </c>
      <c r="C863" s="38">
        <v>44100</v>
      </c>
    </row>
    <row r="864" spans="1:3" x14ac:dyDescent="0.3">
      <c r="A864" s="37" t="s">
        <v>2</v>
      </c>
      <c r="B864" s="37" t="s">
        <v>53</v>
      </c>
      <c r="C864" s="38"/>
    </row>
    <row r="865" spans="1:3" x14ac:dyDescent="0.3">
      <c r="A865" s="37" t="s">
        <v>2</v>
      </c>
      <c r="B865" s="37" t="s">
        <v>53</v>
      </c>
      <c r="C865" s="38"/>
    </row>
    <row r="866" spans="1:3" x14ac:dyDescent="0.3">
      <c r="A866" s="37" t="s">
        <v>2</v>
      </c>
      <c r="B866" s="37" t="s">
        <v>53</v>
      </c>
      <c r="C866" s="38">
        <v>90000</v>
      </c>
    </row>
    <row r="867" spans="1:3" x14ac:dyDescent="0.3">
      <c r="A867" s="37" t="s">
        <v>2</v>
      </c>
      <c r="B867" s="37" t="s">
        <v>53</v>
      </c>
      <c r="C867" s="38"/>
    </row>
    <row r="868" spans="1:3" x14ac:dyDescent="0.3">
      <c r="A868" s="37" t="s">
        <v>2</v>
      </c>
      <c r="B868" s="37" t="s">
        <v>53</v>
      </c>
      <c r="C868" s="38"/>
    </row>
    <row r="869" spans="1:3" x14ac:dyDescent="0.3">
      <c r="A869" s="37" t="s">
        <v>2</v>
      </c>
      <c r="B869" s="37" t="s">
        <v>88</v>
      </c>
      <c r="C869" s="38">
        <v>64800</v>
      </c>
    </row>
    <row r="870" spans="1:3" x14ac:dyDescent="0.3">
      <c r="A870" s="37" t="s">
        <v>2</v>
      </c>
      <c r="B870" s="37" t="s">
        <v>53</v>
      </c>
      <c r="C870" s="38">
        <v>90000</v>
      </c>
    </row>
    <row r="871" spans="1:3" x14ac:dyDescent="0.3">
      <c r="A871" s="37" t="s">
        <v>2</v>
      </c>
      <c r="B871" s="37" t="s">
        <v>109</v>
      </c>
      <c r="C871" s="38"/>
    </row>
    <row r="872" spans="1:3" x14ac:dyDescent="0.3">
      <c r="A872" s="37" t="s">
        <v>2</v>
      </c>
      <c r="B872" s="37" t="s">
        <v>53</v>
      </c>
      <c r="C872" s="38"/>
    </row>
    <row r="873" spans="1:3" x14ac:dyDescent="0.3">
      <c r="A873" s="37" t="s">
        <v>2</v>
      </c>
      <c r="B873" s="37" t="s">
        <v>53</v>
      </c>
      <c r="C873" s="38"/>
    </row>
    <row r="874" spans="1:3" x14ac:dyDescent="0.3">
      <c r="A874" s="37" t="s">
        <v>2</v>
      </c>
      <c r="B874" s="37" t="s">
        <v>53</v>
      </c>
      <c r="C874" s="38">
        <v>150000</v>
      </c>
    </row>
    <row r="875" spans="1:3" x14ac:dyDescent="0.3">
      <c r="A875" s="37" t="s">
        <v>2</v>
      </c>
      <c r="B875" s="37" t="s">
        <v>53</v>
      </c>
      <c r="C875" s="38"/>
    </row>
    <row r="876" spans="1:3" x14ac:dyDescent="0.3">
      <c r="A876" s="37" t="s">
        <v>2</v>
      </c>
      <c r="B876" s="37" t="s">
        <v>53</v>
      </c>
      <c r="C876" s="38">
        <v>82923</v>
      </c>
    </row>
    <row r="877" spans="1:3" x14ac:dyDescent="0.3">
      <c r="A877" s="37" t="s">
        <v>2</v>
      </c>
      <c r="B877" s="37" t="s">
        <v>53</v>
      </c>
      <c r="C877" s="38">
        <v>218500</v>
      </c>
    </row>
    <row r="878" spans="1:3" x14ac:dyDescent="0.3">
      <c r="A878" s="37" t="s">
        <v>2</v>
      </c>
      <c r="B878" s="37" t="s">
        <v>53</v>
      </c>
      <c r="C878" s="38"/>
    </row>
    <row r="879" spans="1:3" x14ac:dyDescent="0.3">
      <c r="A879" s="37" t="s">
        <v>2</v>
      </c>
      <c r="B879" s="37" t="s">
        <v>53</v>
      </c>
      <c r="C879" s="38">
        <v>103000</v>
      </c>
    </row>
    <row r="880" spans="1:3" x14ac:dyDescent="0.3">
      <c r="A880" s="37" t="s">
        <v>2</v>
      </c>
      <c r="B880" s="37" t="s">
        <v>53</v>
      </c>
      <c r="C880" s="38"/>
    </row>
    <row r="881" spans="1:3" x14ac:dyDescent="0.3">
      <c r="A881" s="37" t="s">
        <v>2</v>
      </c>
      <c r="B881" s="37" t="s">
        <v>53</v>
      </c>
      <c r="C881" s="38">
        <v>73453</v>
      </c>
    </row>
    <row r="882" spans="1:3" x14ac:dyDescent="0.3">
      <c r="A882" s="37" t="s">
        <v>2</v>
      </c>
      <c r="B882" s="37" t="s">
        <v>53</v>
      </c>
      <c r="C882" s="38"/>
    </row>
    <row r="883" spans="1:3" x14ac:dyDescent="0.3">
      <c r="A883" s="37" t="s">
        <v>2</v>
      </c>
      <c r="B883" s="37" t="s">
        <v>53</v>
      </c>
      <c r="C883" s="38">
        <v>125000</v>
      </c>
    </row>
    <row r="884" spans="1:3" x14ac:dyDescent="0.3">
      <c r="A884" s="37" t="s">
        <v>2</v>
      </c>
      <c r="B884" s="37" t="s">
        <v>53</v>
      </c>
      <c r="C884" s="38">
        <v>65000</v>
      </c>
    </row>
    <row r="885" spans="1:3" x14ac:dyDescent="0.3">
      <c r="A885" s="37" t="s">
        <v>2</v>
      </c>
      <c r="B885" s="37" t="s">
        <v>95</v>
      </c>
      <c r="C885" s="38">
        <v>80850</v>
      </c>
    </row>
    <row r="886" spans="1:3" x14ac:dyDescent="0.3">
      <c r="A886" s="37" t="s">
        <v>2</v>
      </c>
      <c r="B886" s="37" t="s">
        <v>53</v>
      </c>
      <c r="C886" s="38">
        <v>189000</v>
      </c>
    </row>
    <row r="887" spans="1:3" x14ac:dyDescent="0.3">
      <c r="A887" s="37" t="s">
        <v>2</v>
      </c>
      <c r="B887" s="37" t="s">
        <v>90</v>
      </c>
      <c r="C887" s="38">
        <v>45000</v>
      </c>
    </row>
    <row r="888" spans="1:3" x14ac:dyDescent="0.3">
      <c r="A888" s="37" t="s">
        <v>2</v>
      </c>
      <c r="B888" s="37" t="s">
        <v>53</v>
      </c>
      <c r="C888" s="38">
        <v>95000</v>
      </c>
    </row>
    <row r="889" spans="1:3" x14ac:dyDescent="0.3">
      <c r="A889" s="37" t="s">
        <v>2</v>
      </c>
      <c r="B889" s="37" t="s">
        <v>53</v>
      </c>
      <c r="C889" s="38">
        <v>70000</v>
      </c>
    </row>
    <row r="890" spans="1:3" x14ac:dyDescent="0.3">
      <c r="A890" s="37" t="s">
        <v>2</v>
      </c>
      <c r="B890" s="37" t="s">
        <v>88</v>
      </c>
      <c r="C890" s="38">
        <v>79200</v>
      </c>
    </row>
    <row r="891" spans="1:3" x14ac:dyDescent="0.3">
      <c r="A891" s="37" t="s">
        <v>2</v>
      </c>
      <c r="B891" s="37" t="s">
        <v>53</v>
      </c>
      <c r="C891" s="38">
        <v>81500</v>
      </c>
    </row>
    <row r="892" spans="1:3" x14ac:dyDescent="0.3">
      <c r="A892" s="37" t="s">
        <v>2</v>
      </c>
      <c r="B892" s="37" t="s">
        <v>53</v>
      </c>
      <c r="C892" s="38">
        <v>111202</v>
      </c>
    </row>
    <row r="893" spans="1:3" x14ac:dyDescent="0.3">
      <c r="A893" s="37" t="s">
        <v>2</v>
      </c>
      <c r="B893" s="37" t="s">
        <v>53</v>
      </c>
      <c r="C893" s="38"/>
    </row>
    <row r="894" spans="1:3" x14ac:dyDescent="0.3">
      <c r="A894" s="37" t="s">
        <v>2</v>
      </c>
      <c r="B894" s="37" t="s">
        <v>53</v>
      </c>
      <c r="C894" s="38">
        <v>125000</v>
      </c>
    </row>
    <row r="895" spans="1:3" x14ac:dyDescent="0.3">
      <c r="A895" s="37" t="s">
        <v>2</v>
      </c>
      <c r="B895" s="37" t="s">
        <v>53</v>
      </c>
      <c r="C895" s="38"/>
    </row>
    <row r="896" spans="1:3" x14ac:dyDescent="0.3">
      <c r="A896" s="37" t="s">
        <v>2</v>
      </c>
      <c r="B896" s="37" t="s">
        <v>53</v>
      </c>
      <c r="C896" s="38"/>
    </row>
    <row r="897" spans="1:3" x14ac:dyDescent="0.3">
      <c r="A897" s="37" t="s">
        <v>2</v>
      </c>
      <c r="B897" s="37" t="s">
        <v>53</v>
      </c>
      <c r="C897" s="38">
        <v>72500</v>
      </c>
    </row>
    <row r="898" spans="1:3" x14ac:dyDescent="0.3">
      <c r="A898" s="37" t="s">
        <v>2</v>
      </c>
      <c r="B898" s="37" t="s">
        <v>53</v>
      </c>
      <c r="C898" s="38">
        <v>80000</v>
      </c>
    </row>
    <row r="899" spans="1:3" x14ac:dyDescent="0.3">
      <c r="A899" s="37" t="s">
        <v>2</v>
      </c>
      <c r="B899" s="37" t="s">
        <v>53</v>
      </c>
      <c r="C899" s="38"/>
    </row>
    <row r="900" spans="1:3" x14ac:dyDescent="0.3">
      <c r="A900" s="37" t="s">
        <v>2</v>
      </c>
      <c r="B900" s="37" t="s">
        <v>53</v>
      </c>
      <c r="C900" s="38"/>
    </row>
    <row r="901" spans="1:3" x14ac:dyDescent="0.3">
      <c r="A901" s="37" t="s">
        <v>2</v>
      </c>
      <c r="B901" s="37" t="s">
        <v>53</v>
      </c>
      <c r="C901" s="38"/>
    </row>
    <row r="902" spans="1:3" x14ac:dyDescent="0.3">
      <c r="A902" s="37" t="s">
        <v>2</v>
      </c>
      <c r="B902" s="37" t="s">
        <v>53</v>
      </c>
      <c r="C902" s="38">
        <v>67500</v>
      </c>
    </row>
    <row r="903" spans="1:3" x14ac:dyDescent="0.3">
      <c r="A903" s="37" t="s">
        <v>2</v>
      </c>
      <c r="B903" s="37" t="s">
        <v>53</v>
      </c>
      <c r="C903" s="38">
        <v>52000</v>
      </c>
    </row>
    <row r="904" spans="1:3" x14ac:dyDescent="0.3">
      <c r="A904" s="37" t="s">
        <v>2</v>
      </c>
      <c r="B904" s="37" t="s">
        <v>53</v>
      </c>
      <c r="C904" s="38">
        <v>90000</v>
      </c>
    </row>
    <row r="905" spans="1:3" x14ac:dyDescent="0.3">
      <c r="A905" s="37" t="s">
        <v>2</v>
      </c>
      <c r="B905" s="37" t="s">
        <v>53</v>
      </c>
      <c r="C905" s="38"/>
    </row>
    <row r="906" spans="1:3" x14ac:dyDescent="0.3">
      <c r="A906" s="37" t="s">
        <v>2</v>
      </c>
      <c r="B906" s="37" t="s">
        <v>53</v>
      </c>
      <c r="C906" s="38"/>
    </row>
    <row r="907" spans="1:3" x14ac:dyDescent="0.3">
      <c r="A907" s="37" t="s">
        <v>2</v>
      </c>
      <c r="B907" s="37" t="s">
        <v>53</v>
      </c>
      <c r="C907" s="38"/>
    </row>
    <row r="908" spans="1:3" x14ac:dyDescent="0.3">
      <c r="A908" s="37" t="s">
        <v>2</v>
      </c>
      <c r="B908" s="37" t="s">
        <v>53</v>
      </c>
      <c r="C908" s="38">
        <v>60000</v>
      </c>
    </row>
    <row r="909" spans="1:3" x14ac:dyDescent="0.3">
      <c r="A909" s="37" t="s">
        <v>2</v>
      </c>
      <c r="B909" s="37" t="s">
        <v>53</v>
      </c>
      <c r="C909" s="38">
        <v>115000</v>
      </c>
    </row>
    <row r="910" spans="1:3" x14ac:dyDescent="0.3">
      <c r="A910" s="37" t="s">
        <v>2</v>
      </c>
      <c r="B910" s="37" t="s">
        <v>53</v>
      </c>
      <c r="C910" s="38"/>
    </row>
    <row r="911" spans="1:3" x14ac:dyDescent="0.3">
      <c r="A911" s="37" t="s">
        <v>2</v>
      </c>
      <c r="B911" s="37" t="s">
        <v>53</v>
      </c>
      <c r="C911" s="38"/>
    </row>
    <row r="912" spans="1:3" x14ac:dyDescent="0.3">
      <c r="A912" s="37" t="s">
        <v>2</v>
      </c>
      <c r="B912" s="37" t="s">
        <v>53</v>
      </c>
      <c r="C912" s="38">
        <v>75000</v>
      </c>
    </row>
    <row r="913" spans="1:3" x14ac:dyDescent="0.3">
      <c r="A913" s="37" t="s">
        <v>2</v>
      </c>
      <c r="B913" s="37" t="s">
        <v>53</v>
      </c>
      <c r="C913" s="38"/>
    </row>
    <row r="914" spans="1:3" x14ac:dyDescent="0.3">
      <c r="A914" s="37" t="s">
        <v>2</v>
      </c>
      <c r="B914" s="37" t="s">
        <v>88</v>
      </c>
      <c r="C914" s="38">
        <v>64800</v>
      </c>
    </row>
    <row r="915" spans="1:3" x14ac:dyDescent="0.3">
      <c r="A915" s="37" t="s">
        <v>2</v>
      </c>
      <c r="B915" s="37" t="s">
        <v>105</v>
      </c>
      <c r="C915" s="38">
        <v>111175</v>
      </c>
    </row>
    <row r="916" spans="1:3" x14ac:dyDescent="0.3">
      <c r="A916" s="37" t="s">
        <v>2</v>
      </c>
      <c r="B916" s="37" t="s">
        <v>53</v>
      </c>
      <c r="C916" s="38"/>
    </row>
    <row r="917" spans="1:3" x14ac:dyDescent="0.3">
      <c r="A917" s="37" t="s">
        <v>2</v>
      </c>
      <c r="B917" s="37" t="s">
        <v>53</v>
      </c>
      <c r="C917" s="38"/>
    </row>
    <row r="918" spans="1:3" x14ac:dyDescent="0.3">
      <c r="A918" s="37" t="s">
        <v>2</v>
      </c>
      <c r="B918" s="37" t="s">
        <v>53</v>
      </c>
      <c r="C918" s="38"/>
    </row>
    <row r="919" spans="1:3" x14ac:dyDescent="0.3">
      <c r="A919" s="37" t="s">
        <v>2</v>
      </c>
      <c r="B919" s="37" t="s">
        <v>53</v>
      </c>
      <c r="C919" s="38"/>
    </row>
    <row r="920" spans="1:3" x14ac:dyDescent="0.3">
      <c r="A920" s="37" t="s">
        <v>2</v>
      </c>
      <c r="B920" s="37" t="s">
        <v>53</v>
      </c>
      <c r="C920" s="38">
        <v>146100</v>
      </c>
    </row>
    <row r="921" spans="1:3" x14ac:dyDescent="0.3">
      <c r="A921" s="37" t="s">
        <v>2</v>
      </c>
      <c r="B921" s="37" t="s">
        <v>53</v>
      </c>
      <c r="C921" s="38">
        <v>70000</v>
      </c>
    </row>
    <row r="922" spans="1:3" x14ac:dyDescent="0.3">
      <c r="A922" s="37" t="s">
        <v>2</v>
      </c>
      <c r="B922" s="37" t="s">
        <v>53</v>
      </c>
      <c r="C922" s="38">
        <v>70000</v>
      </c>
    </row>
    <row r="923" spans="1:3" x14ac:dyDescent="0.3">
      <c r="A923" s="37" t="s">
        <v>2</v>
      </c>
      <c r="B923" s="37" t="s">
        <v>53</v>
      </c>
      <c r="C923" s="38"/>
    </row>
    <row r="924" spans="1:3" x14ac:dyDescent="0.3">
      <c r="A924" s="37" t="s">
        <v>2</v>
      </c>
      <c r="B924" s="37" t="s">
        <v>53</v>
      </c>
      <c r="C924" s="38">
        <v>85000</v>
      </c>
    </row>
    <row r="925" spans="1:3" x14ac:dyDescent="0.3">
      <c r="A925" s="37" t="s">
        <v>2</v>
      </c>
      <c r="B925" s="37" t="s">
        <v>54</v>
      </c>
      <c r="C925" s="38"/>
    </row>
    <row r="926" spans="1:3" x14ac:dyDescent="0.3">
      <c r="A926" s="37" t="s">
        <v>2</v>
      </c>
      <c r="B926" s="37" t="s">
        <v>53</v>
      </c>
      <c r="C926" s="38">
        <v>115000</v>
      </c>
    </row>
    <row r="927" spans="1:3" x14ac:dyDescent="0.3">
      <c r="A927" s="37" t="s">
        <v>2</v>
      </c>
      <c r="B927" s="37" t="s">
        <v>53</v>
      </c>
      <c r="C927" s="38"/>
    </row>
    <row r="928" spans="1:3" x14ac:dyDescent="0.3">
      <c r="A928" s="37" t="s">
        <v>2</v>
      </c>
      <c r="B928" s="37" t="s">
        <v>53</v>
      </c>
      <c r="C928" s="38"/>
    </row>
    <row r="929" spans="1:3" x14ac:dyDescent="0.3">
      <c r="A929" s="37" t="s">
        <v>2</v>
      </c>
      <c r="B929" s="37" t="s">
        <v>72</v>
      </c>
      <c r="C929" s="38">
        <v>102500</v>
      </c>
    </row>
    <row r="930" spans="1:3" x14ac:dyDescent="0.3">
      <c r="A930" s="37" t="s">
        <v>2</v>
      </c>
      <c r="B930" s="37" t="s">
        <v>53</v>
      </c>
      <c r="C930" s="38">
        <v>145000</v>
      </c>
    </row>
    <row r="931" spans="1:3" x14ac:dyDescent="0.3">
      <c r="A931" s="37" t="s">
        <v>2</v>
      </c>
      <c r="B931" s="37" t="s">
        <v>53</v>
      </c>
      <c r="C931" s="38"/>
    </row>
    <row r="932" spans="1:3" x14ac:dyDescent="0.3">
      <c r="A932" s="37" t="s">
        <v>2</v>
      </c>
      <c r="B932" s="37" t="s">
        <v>53</v>
      </c>
      <c r="C932" s="38"/>
    </row>
    <row r="933" spans="1:3" x14ac:dyDescent="0.3">
      <c r="A933" s="37" t="s">
        <v>2</v>
      </c>
      <c r="B933" s="37" t="s">
        <v>81</v>
      </c>
      <c r="C933" s="38">
        <v>98500</v>
      </c>
    </row>
    <row r="934" spans="1:3" x14ac:dyDescent="0.3">
      <c r="A934" s="37" t="s">
        <v>2</v>
      </c>
      <c r="B934" s="37" t="s">
        <v>53</v>
      </c>
      <c r="C934" s="38"/>
    </row>
    <row r="935" spans="1:3" x14ac:dyDescent="0.3">
      <c r="A935" s="37" t="s">
        <v>2</v>
      </c>
      <c r="B935" s="37" t="s">
        <v>53</v>
      </c>
      <c r="C935" s="38">
        <v>90000</v>
      </c>
    </row>
    <row r="936" spans="1:3" x14ac:dyDescent="0.3">
      <c r="A936" s="37" t="s">
        <v>2</v>
      </c>
      <c r="B936" s="37" t="s">
        <v>53</v>
      </c>
      <c r="C936" s="38">
        <v>98500</v>
      </c>
    </row>
    <row r="937" spans="1:3" x14ac:dyDescent="0.3">
      <c r="A937" s="37" t="s">
        <v>2</v>
      </c>
      <c r="B937" s="37" t="s">
        <v>53</v>
      </c>
      <c r="C937" s="38">
        <v>82500</v>
      </c>
    </row>
    <row r="938" spans="1:3" x14ac:dyDescent="0.3">
      <c r="A938" s="37" t="s">
        <v>2</v>
      </c>
      <c r="B938" s="37" t="s">
        <v>53</v>
      </c>
      <c r="C938" s="38">
        <v>157500</v>
      </c>
    </row>
    <row r="939" spans="1:3" x14ac:dyDescent="0.3">
      <c r="A939" s="37" t="s">
        <v>2</v>
      </c>
      <c r="B939" s="37" t="s">
        <v>53</v>
      </c>
      <c r="C939" s="38">
        <v>54500</v>
      </c>
    </row>
    <row r="940" spans="1:3" x14ac:dyDescent="0.3">
      <c r="A940" s="37" t="s">
        <v>2</v>
      </c>
      <c r="B940" s="37" t="s">
        <v>53</v>
      </c>
      <c r="C940" s="38">
        <v>97500</v>
      </c>
    </row>
    <row r="941" spans="1:3" x14ac:dyDescent="0.3">
      <c r="A941" s="37" t="s">
        <v>2</v>
      </c>
      <c r="B941" s="37" t="s">
        <v>53</v>
      </c>
      <c r="C941" s="38">
        <v>113000</v>
      </c>
    </row>
    <row r="942" spans="1:3" x14ac:dyDescent="0.3">
      <c r="A942" s="37" t="s">
        <v>2</v>
      </c>
      <c r="B942" s="37" t="s">
        <v>53</v>
      </c>
      <c r="C942" s="38">
        <v>118162</v>
      </c>
    </row>
    <row r="943" spans="1:3" x14ac:dyDescent="0.3">
      <c r="A943" s="37" t="s">
        <v>2</v>
      </c>
      <c r="B943" s="37" t="s">
        <v>53</v>
      </c>
      <c r="C943" s="38"/>
    </row>
    <row r="944" spans="1:3" x14ac:dyDescent="0.3">
      <c r="A944" s="37" t="s">
        <v>2</v>
      </c>
      <c r="B944" s="37" t="s">
        <v>53</v>
      </c>
      <c r="C944" s="38">
        <v>115000</v>
      </c>
    </row>
    <row r="945" spans="1:3" x14ac:dyDescent="0.3">
      <c r="A945" s="37" t="s">
        <v>2</v>
      </c>
      <c r="B945" s="37" t="s">
        <v>53</v>
      </c>
      <c r="C945" s="38"/>
    </row>
    <row r="946" spans="1:3" x14ac:dyDescent="0.3">
      <c r="A946" s="37" t="s">
        <v>2</v>
      </c>
      <c r="B946" s="37" t="s">
        <v>53</v>
      </c>
      <c r="C946" s="38"/>
    </row>
    <row r="947" spans="1:3" x14ac:dyDescent="0.3">
      <c r="A947" s="37" t="s">
        <v>2</v>
      </c>
      <c r="B947" s="37" t="s">
        <v>53</v>
      </c>
      <c r="C947" s="38">
        <v>68328.546875</v>
      </c>
    </row>
    <row r="948" spans="1:3" x14ac:dyDescent="0.3">
      <c r="A948" s="37" t="s">
        <v>2</v>
      </c>
      <c r="B948" s="37" t="s">
        <v>88</v>
      </c>
      <c r="C948" s="38">
        <v>111175</v>
      </c>
    </row>
    <row r="949" spans="1:3" x14ac:dyDescent="0.3">
      <c r="A949" s="37" t="s">
        <v>2</v>
      </c>
      <c r="B949" s="37" t="s">
        <v>53</v>
      </c>
      <c r="C949" s="38"/>
    </row>
    <row r="950" spans="1:3" x14ac:dyDescent="0.3">
      <c r="A950" s="37" t="s">
        <v>2</v>
      </c>
      <c r="B950" s="37" t="s">
        <v>53</v>
      </c>
      <c r="C950" s="38">
        <v>127500</v>
      </c>
    </row>
    <row r="951" spans="1:3" x14ac:dyDescent="0.3">
      <c r="A951" s="37" t="s">
        <v>2</v>
      </c>
      <c r="B951" s="37" t="s">
        <v>53</v>
      </c>
      <c r="C951" s="38">
        <v>110000</v>
      </c>
    </row>
    <row r="952" spans="1:3" x14ac:dyDescent="0.3">
      <c r="A952" s="37" t="s">
        <v>2</v>
      </c>
      <c r="B952" s="37" t="s">
        <v>53</v>
      </c>
      <c r="C952" s="38"/>
    </row>
    <row r="953" spans="1:3" x14ac:dyDescent="0.3">
      <c r="A953" s="37" t="s">
        <v>2</v>
      </c>
      <c r="B953" s="37" t="s">
        <v>53</v>
      </c>
      <c r="C953" s="38">
        <v>71850</v>
      </c>
    </row>
    <row r="954" spans="1:3" x14ac:dyDescent="0.3">
      <c r="A954" s="37" t="s">
        <v>2</v>
      </c>
      <c r="B954" s="37" t="s">
        <v>53</v>
      </c>
      <c r="C954" s="38"/>
    </row>
    <row r="955" spans="1:3" x14ac:dyDescent="0.3">
      <c r="A955" s="37" t="s">
        <v>2</v>
      </c>
      <c r="B955" s="37" t="s">
        <v>53</v>
      </c>
      <c r="C955" s="38"/>
    </row>
    <row r="956" spans="1:3" x14ac:dyDescent="0.3">
      <c r="A956" s="37" t="s">
        <v>2</v>
      </c>
      <c r="B956" s="37" t="s">
        <v>53</v>
      </c>
      <c r="C956" s="38">
        <v>110000</v>
      </c>
    </row>
    <row r="957" spans="1:3" x14ac:dyDescent="0.3">
      <c r="A957" s="37" t="s">
        <v>2</v>
      </c>
      <c r="B957" s="37" t="s">
        <v>53</v>
      </c>
      <c r="C957" s="38"/>
    </row>
    <row r="958" spans="1:3" x14ac:dyDescent="0.3">
      <c r="A958" s="37" t="s">
        <v>2</v>
      </c>
      <c r="B958" s="37" t="s">
        <v>53</v>
      </c>
      <c r="C958" s="38">
        <v>65500.6640625</v>
      </c>
    </row>
    <row r="959" spans="1:3" x14ac:dyDescent="0.3">
      <c r="A959" s="37" t="s">
        <v>2</v>
      </c>
      <c r="B959" s="37" t="s">
        <v>53</v>
      </c>
      <c r="C959" s="38">
        <v>75000</v>
      </c>
    </row>
    <row r="960" spans="1:3" x14ac:dyDescent="0.3">
      <c r="A960" s="37" t="s">
        <v>2</v>
      </c>
      <c r="B960" s="37" t="s">
        <v>53</v>
      </c>
      <c r="C960" s="38"/>
    </row>
    <row r="961" spans="1:3" x14ac:dyDescent="0.3">
      <c r="A961" s="37" t="s">
        <v>2</v>
      </c>
      <c r="B961" s="37" t="s">
        <v>53</v>
      </c>
      <c r="C961" s="38">
        <v>105000</v>
      </c>
    </row>
    <row r="962" spans="1:3" x14ac:dyDescent="0.3">
      <c r="A962" s="37" t="s">
        <v>2</v>
      </c>
      <c r="B962" s="37" t="s">
        <v>53</v>
      </c>
      <c r="C962" s="38">
        <v>115000</v>
      </c>
    </row>
    <row r="963" spans="1:3" x14ac:dyDescent="0.3">
      <c r="A963" s="37" t="s">
        <v>2</v>
      </c>
      <c r="B963" s="37" t="s">
        <v>53</v>
      </c>
      <c r="C963" s="38"/>
    </row>
    <row r="964" spans="1:3" x14ac:dyDescent="0.3">
      <c r="A964" s="37" t="s">
        <v>2</v>
      </c>
      <c r="B964" s="37" t="s">
        <v>53</v>
      </c>
      <c r="C964" s="38">
        <v>102500</v>
      </c>
    </row>
    <row r="965" spans="1:3" x14ac:dyDescent="0.3">
      <c r="A965" s="37" t="s">
        <v>2</v>
      </c>
      <c r="B965" s="37" t="s">
        <v>53</v>
      </c>
      <c r="C965" s="38"/>
    </row>
    <row r="966" spans="1:3" x14ac:dyDescent="0.3">
      <c r="A966" s="37" t="s">
        <v>2</v>
      </c>
      <c r="B966" s="37" t="s">
        <v>53</v>
      </c>
      <c r="C966" s="38"/>
    </row>
    <row r="967" spans="1:3" x14ac:dyDescent="0.3">
      <c r="A967" s="37" t="s">
        <v>2</v>
      </c>
      <c r="B967" s="37" t="s">
        <v>53</v>
      </c>
      <c r="C967" s="38"/>
    </row>
    <row r="968" spans="1:3" x14ac:dyDescent="0.3">
      <c r="A968" s="37" t="s">
        <v>2</v>
      </c>
      <c r="B968" s="37" t="s">
        <v>53</v>
      </c>
      <c r="C968" s="38">
        <v>56745</v>
      </c>
    </row>
    <row r="969" spans="1:3" x14ac:dyDescent="0.3">
      <c r="A969" s="37" t="s">
        <v>2</v>
      </c>
      <c r="B969" s="37" t="s">
        <v>53</v>
      </c>
      <c r="C969" s="38">
        <v>90000</v>
      </c>
    </row>
    <row r="970" spans="1:3" x14ac:dyDescent="0.3">
      <c r="A970" s="37" t="s">
        <v>2</v>
      </c>
      <c r="B970" s="37" t="s">
        <v>53</v>
      </c>
      <c r="C970" s="38">
        <v>125000</v>
      </c>
    </row>
    <row r="971" spans="1:3" x14ac:dyDescent="0.3">
      <c r="A971" s="37" t="s">
        <v>2</v>
      </c>
      <c r="B971" s="37" t="s">
        <v>53</v>
      </c>
      <c r="C971" s="38">
        <v>64140</v>
      </c>
    </row>
    <row r="972" spans="1:3" x14ac:dyDescent="0.3">
      <c r="A972" s="37" t="s">
        <v>2</v>
      </c>
      <c r="B972" s="37" t="s">
        <v>53</v>
      </c>
      <c r="C972" s="38"/>
    </row>
    <row r="973" spans="1:3" x14ac:dyDescent="0.3">
      <c r="A973" s="37" t="s">
        <v>2</v>
      </c>
      <c r="B973" s="37" t="s">
        <v>53</v>
      </c>
      <c r="C973" s="38">
        <v>80000</v>
      </c>
    </row>
    <row r="974" spans="1:3" x14ac:dyDescent="0.3">
      <c r="A974" s="37" t="s">
        <v>2</v>
      </c>
      <c r="B974" s="37" t="s">
        <v>53</v>
      </c>
      <c r="C974" s="38"/>
    </row>
    <row r="975" spans="1:3" x14ac:dyDescent="0.3">
      <c r="A975" s="37" t="s">
        <v>2</v>
      </c>
      <c r="B975" s="37" t="s">
        <v>53</v>
      </c>
      <c r="C975" s="38"/>
    </row>
    <row r="976" spans="1:3" x14ac:dyDescent="0.3">
      <c r="A976" s="37" t="s">
        <v>2</v>
      </c>
      <c r="B976" s="37" t="s">
        <v>53</v>
      </c>
      <c r="C976" s="38"/>
    </row>
    <row r="977" spans="1:3" x14ac:dyDescent="0.3">
      <c r="A977" s="37" t="s">
        <v>2</v>
      </c>
      <c r="B977" s="37" t="s">
        <v>53</v>
      </c>
      <c r="C977" s="38"/>
    </row>
    <row r="978" spans="1:3" x14ac:dyDescent="0.3">
      <c r="A978" s="37" t="s">
        <v>2</v>
      </c>
      <c r="B978" s="37" t="s">
        <v>53</v>
      </c>
      <c r="C978" s="38"/>
    </row>
    <row r="979" spans="1:3" x14ac:dyDescent="0.3">
      <c r="A979" s="37" t="s">
        <v>2</v>
      </c>
      <c r="B979" s="37" t="s">
        <v>53</v>
      </c>
      <c r="C979" s="38"/>
    </row>
    <row r="980" spans="1:3" x14ac:dyDescent="0.3">
      <c r="A980" s="37" t="s">
        <v>2</v>
      </c>
      <c r="B980" s="37" t="s">
        <v>53</v>
      </c>
      <c r="C980" s="38">
        <v>55000</v>
      </c>
    </row>
    <row r="981" spans="1:3" x14ac:dyDescent="0.3">
      <c r="A981" s="37" t="s">
        <v>2</v>
      </c>
      <c r="B981" s="37" t="s">
        <v>53</v>
      </c>
      <c r="C981" s="38"/>
    </row>
    <row r="982" spans="1:3" x14ac:dyDescent="0.3">
      <c r="A982" s="37" t="s">
        <v>2</v>
      </c>
      <c r="B982" s="37" t="s">
        <v>53</v>
      </c>
      <c r="C982" s="38"/>
    </row>
    <row r="983" spans="1:3" x14ac:dyDescent="0.3">
      <c r="A983" s="37" t="s">
        <v>2</v>
      </c>
      <c r="B983" s="37" t="s">
        <v>53</v>
      </c>
      <c r="C983" s="38">
        <v>52500</v>
      </c>
    </row>
    <row r="984" spans="1:3" x14ac:dyDescent="0.3">
      <c r="A984" s="37" t="s">
        <v>2</v>
      </c>
      <c r="B984" s="37" t="s">
        <v>53</v>
      </c>
      <c r="C984" s="38">
        <v>55000</v>
      </c>
    </row>
    <row r="985" spans="1:3" x14ac:dyDescent="0.3">
      <c r="A985" s="37" t="s">
        <v>2</v>
      </c>
      <c r="B985" s="37" t="s">
        <v>53</v>
      </c>
      <c r="C985" s="38">
        <v>81350</v>
      </c>
    </row>
    <row r="986" spans="1:3" x14ac:dyDescent="0.3">
      <c r="A986" s="37" t="s">
        <v>2</v>
      </c>
      <c r="B986" s="37" t="s">
        <v>53</v>
      </c>
      <c r="C986" s="38"/>
    </row>
    <row r="987" spans="1:3" x14ac:dyDescent="0.3">
      <c r="A987" s="37" t="s">
        <v>2</v>
      </c>
      <c r="B987" s="37" t="s">
        <v>53</v>
      </c>
      <c r="C987" s="38"/>
    </row>
    <row r="988" spans="1:3" x14ac:dyDescent="0.3">
      <c r="A988" s="37" t="s">
        <v>2</v>
      </c>
      <c r="B988" s="37" t="s">
        <v>53</v>
      </c>
      <c r="C988" s="38">
        <v>92500</v>
      </c>
    </row>
    <row r="989" spans="1:3" x14ac:dyDescent="0.3">
      <c r="A989" s="37" t="s">
        <v>2</v>
      </c>
      <c r="B989" s="37" t="s">
        <v>53</v>
      </c>
      <c r="C989" s="38">
        <v>65037.5</v>
      </c>
    </row>
    <row r="990" spans="1:3" x14ac:dyDescent="0.3">
      <c r="A990" s="37" t="s">
        <v>2</v>
      </c>
      <c r="B990" s="37" t="s">
        <v>53</v>
      </c>
      <c r="C990" s="38"/>
    </row>
    <row r="991" spans="1:3" x14ac:dyDescent="0.3">
      <c r="A991" s="37" t="s">
        <v>2</v>
      </c>
      <c r="B991" s="37" t="s">
        <v>53</v>
      </c>
      <c r="C991" s="38"/>
    </row>
    <row r="992" spans="1:3" x14ac:dyDescent="0.3">
      <c r="A992" s="37" t="s">
        <v>2</v>
      </c>
      <c r="B992" s="37" t="s">
        <v>53</v>
      </c>
      <c r="C992" s="38">
        <v>75000</v>
      </c>
    </row>
    <row r="993" spans="1:3" x14ac:dyDescent="0.3">
      <c r="A993" s="37" t="s">
        <v>2</v>
      </c>
      <c r="B993" s="37" t="s">
        <v>53</v>
      </c>
      <c r="C993" s="38"/>
    </row>
    <row r="994" spans="1:3" x14ac:dyDescent="0.3">
      <c r="A994" s="37" t="s">
        <v>2</v>
      </c>
      <c r="B994" s="37" t="s">
        <v>53</v>
      </c>
      <c r="C994" s="38"/>
    </row>
    <row r="995" spans="1:3" x14ac:dyDescent="0.3">
      <c r="A995" s="37" t="s">
        <v>2</v>
      </c>
      <c r="B995" s="37" t="s">
        <v>97</v>
      </c>
      <c r="C995" s="38">
        <v>45000</v>
      </c>
    </row>
    <row r="996" spans="1:3" x14ac:dyDescent="0.3">
      <c r="A996" s="37" t="s">
        <v>2</v>
      </c>
      <c r="B996" s="37" t="s">
        <v>53</v>
      </c>
      <c r="C996" s="38">
        <v>95680</v>
      </c>
    </row>
    <row r="997" spans="1:3" x14ac:dyDescent="0.3">
      <c r="A997" s="37" t="s">
        <v>2</v>
      </c>
      <c r="B997" s="37" t="s">
        <v>53</v>
      </c>
      <c r="C997" s="38"/>
    </row>
    <row r="998" spans="1:3" x14ac:dyDescent="0.3">
      <c r="A998" s="37" t="s">
        <v>2</v>
      </c>
      <c r="B998" s="37" t="s">
        <v>88</v>
      </c>
      <c r="C998" s="38">
        <v>100500</v>
      </c>
    </row>
    <row r="999" spans="1:3" x14ac:dyDescent="0.3">
      <c r="A999" s="37" t="s">
        <v>2</v>
      </c>
      <c r="B999" s="37" t="s">
        <v>53</v>
      </c>
      <c r="C999" s="38">
        <v>90000</v>
      </c>
    </row>
    <row r="1000" spans="1:3" x14ac:dyDescent="0.3">
      <c r="A1000" s="37" t="s">
        <v>2</v>
      </c>
      <c r="B1000" s="37" t="s">
        <v>53</v>
      </c>
      <c r="C1000" s="38">
        <v>85000</v>
      </c>
    </row>
    <row r="1001" spans="1:3" x14ac:dyDescent="0.3">
      <c r="A1001" s="37" t="s">
        <v>2</v>
      </c>
      <c r="B1001" s="37" t="s">
        <v>53</v>
      </c>
      <c r="C1001" s="38">
        <v>52500</v>
      </c>
    </row>
    <row r="1002" spans="1:3" x14ac:dyDescent="0.3">
      <c r="A1002" s="37" t="s">
        <v>2</v>
      </c>
      <c r="B1002" s="37" t="s">
        <v>53</v>
      </c>
      <c r="C1002" s="38">
        <v>120710</v>
      </c>
    </row>
    <row r="1003" spans="1:3" x14ac:dyDescent="0.3">
      <c r="A1003" s="37" t="s">
        <v>2</v>
      </c>
      <c r="B1003" s="37" t="s">
        <v>53</v>
      </c>
      <c r="C1003" s="38">
        <v>82500</v>
      </c>
    </row>
    <row r="1004" spans="1:3" x14ac:dyDescent="0.3">
      <c r="A1004" s="37" t="s">
        <v>2</v>
      </c>
      <c r="B1004" s="37" t="s">
        <v>53</v>
      </c>
      <c r="C1004" s="38"/>
    </row>
    <row r="1005" spans="1:3" x14ac:dyDescent="0.3">
      <c r="A1005" s="37" t="s">
        <v>2</v>
      </c>
      <c r="B1005" s="37" t="s">
        <v>53</v>
      </c>
      <c r="C1005" s="38">
        <v>85000</v>
      </c>
    </row>
    <row r="1006" spans="1:3" x14ac:dyDescent="0.3">
      <c r="A1006" s="37" t="s">
        <v>2</v>
      </c>
      <c r="B1006" s="37" t="s">
        <v>53</v>
      </c>
      <c r="C1006" s="38">
        <v>65000</v>
      </c>
    </row>
    <row r="1007" spans="1:3" x14ac:dyDescent="0.3">
      <c r="A1007" s="37" t="s">
        <v>2</v>
      </c>
      <c r="B1007" s="37" t="s">
        <v>53</v>
      </c>
      <c r="C1007" s="38">
        <v>80000</v>
      </c>
    </row>
    <row r="1008" spans="1:3" x14ac:dyDescent="0.3">
      <c r="A1008" s="37" t="s">
        <v>2</v>
      </c>
      <c r="B1008" s="37" t="s">
        <v>53</v>
      </c>
      <c r="C1008" s="38">
        <v>142500</v>
      </c>
    </row>
    <row r="1009" spans="1:3" x14ac:dyDescent="0.3">
      <c r="A1009" s="37" t="s">
        <v>2</v>
      </c>
      <c r="B1009" s="37" t="s">
        <v>53</v>
      </c>
      <c r="C1009" s="38"/>
    </row>
    <row r="1010" spans="1:3" x14ac:dyDescent="0.3">
      <c r="A1010" s="37" t="s">
        <v>2</v>
      </c>
      <c r="B1010" s="37" t="s">
        <v>53</v>
      </c>
      <c r="C1010" s="38"/>
    </row>
    <row r="1011" spans="1:3" x14ac:dyDescent="0.3">
      <c r="A1011" s="37" t="s">
        <v>2</v>
      </c>
      <c r="B1011" s="37" t="s">
        <v>53</v>
      </c>
      <c r="C1011" s="38"/>
    </row>
    <row r="1012" spans="1:3" x14ac:dyDescent="0.3">
      <c r="A1012" s="37" t="s">
        <v>2</v>
      </c>
      <c r="B1012" s="37" t="s">
        <v>53</v>
      </c>
      <c r="C1012" s="38">
        <v>75500</v>
      </c>
    </row>
    <row r="1013" spans="1:3" x14ac:dyDescent="0.3">
      <c r="A1013" s="37" t="s">
        <v>2</v>
      </c>
      <c r="B1013" s="37" t="s">
        <v>53</v>
      </c>
      <c r="C1013" s="38"/>
    </row>
    <row r="1014" spans="1:3" x14ac:dyDescent="0.3">
      <c r="A1014" s="37" t="s">
        <v>2</v>
      </c>
      <c r="B1014" s="37" t="s">
        <v>53</v>
      </c>
      <c r="C1014" s="38">
        <v>95000</v>
      </c>
    </row>
    <row r="1015" spans="1:3" x14ac:dyDescent="0.3">
      <c r="A1015" s="37" t="s">
        <v>2</v>
      </c>
      <c r="B1015" s="37" t="s">
        <v>53</v>
      </c>
      <c r="C1015" s="38">
        <v>65000</v>
      </c>
    </row>
    <row r="1016" spans="1:3" x14ac:dyDescent="0.3">
      <c r="A1016" s="37" t="s">
        <v>2</v>
      </c>
      <c r="B1016" s="37" t="s">
        <v>53</v>
      </c>
      <c r="C1016" s="38">
        <v>56212.5</v>
      </c>
    </row>
    <row r="1017" spans="1:3" x14ac:dyDescent="0.3">
      <c r="A1017" s="37" t="s">
        <v>2</v>
      </c>
      <c r="B1017" s="37" t="s">
        <v>53</v>
      </c>
      <c r="C1017" s="38"/>
    </row>
    <row r="1018" spans="1:3" x14ac:dyDescent="0.3">
      <c r="A1018" s="37" t="s">
        <v>2</v>
      </c>
      <c r="B1018" s="37" t="s">
        <v>53</v>
      </c>
      <c r="C1018" s="38">
        <v>115000</v>
      </c>
    </row>
    <row r="1019" spans="1:3" x14ac:dyDescent="0.3">
      <c r="A1019" s="37" t="s">
        <v>2</v>
      </c>
      <c r="B1019" s="37" t="s">
        <v>53</v>
      </c>
      <c r="C1019" s="38">
        <v>65000</v>
      </c>
    </row>
    <row r="1020" spans="1:3" x14ac:dyDescent="0.3">
      <c r="A1020" s="37" t="s">
        <v>2</v>
      </c>
      <c r="B1020" s="37" t="s">
        <v>53</v>
      </c>
      <c r="C1020" s="38"/>
    </row>
    <row r="1021" spans="1:3" x14ac:dyDescent="0.3">
      <c r="A1021" s="37" t="s">
        <v>2</v>
      </c>
      <c r="B1021" s="37" t="s">
        <v>53</v>
      </c>
      <c r="C1021" s="38"/>
    </row>
    <row r="1022" spans="1:3" x14ac:dyDescent="0.3">
      <c r="A1022" s="37" t="s">
        <v>2</v>
      </c>
      <c r="B1022" s="37" t="s">
        <v>53</v>
      </c>
      <c r="C1022" s="38"/>
    </row>
    <row r="1023" spans="1:3" x14ac:dyDescent="0.3">
      <c r="A1023" s="37" t="s">
        <v>2</v>
      </c>
      <c r="B1023" s="37" t="s">
        <v>53</v>
      </c>
      <c r="C1023" s="38">
        <v>105000</v>
      </c>
    </row>
    <row r="1024" spans="1:3" x14ac:dyDescent="0.3">
      <c r="A1024" s="37" t="s">
        <v>2</v>
      </c>
      <c r="B1024" s="37" t="s">
        <v>53</v>
      </c>
      <c r="C1024" s="38"/>
    </row>
    <row r="1025" spans="1:3" x14ac:dyDescent="0.3">
      <c r="A1025" s="37" t="s">
        <v>2</v>
      </c>
      <c r="B1025" s="37" t="s">
        <v>75</v>
      </c>
      <c r="C1025" s="38">
        <v>56700</v>
      </c>
    </row>
    <row r="1026" spans="1:3" x14ac:dyDescent="0.3">
      <c r="A1026" s="37" t="s">
        <v>2</v>
      </c>
      <c r="B1026" s="37" t="s">
        <v>53</v>
      </c>
      <c r="C1026" s="38"/>
    </row>
    <row r="1027" spans="1:3" x14ac:dyDescent="0.3">
      <c r="A1027" s="37" t="s">
        <v>2</v>
      </c>
      <c r="B1027" s="37" t="s">
        <v>53</v>
      </c>
      <c r="C1027" s="38">
        <v>76579</v>
      </c>
    </row>
    <row r="1028" spans="1:3" x14ac:dyDescent="0.3">
      <c r="A1028" s="37" t="s">
        <v>2</v>
      </c>
      <c r="B1028" s="37" t="s">
        <v>53</v>
      </c>
      <c r="C1028" s="38">
        <v>115791.5</v>
      </c>
    </row>
    <row r="1029" spans="1:3" x14ac:dyDescent="0.3">
      <c r="A1029" s="37" t="s">
        <v>2</v>
      </c>
      <c r="B1029" s="37" t="s">
        <v>53</v>
      </c>
      <c r="C1029" s="38"/>
    </row>
    <row r="1030" spans="1:3" x14ac:dyDescent="0.3">
      <c r="A1030" s="37" t="s">
        <v>2</v>
      </c>
      <c r="B1030" s="37" t="s">
        <v>53</v>
      </c>
      <c r="C1030" s="38">
        <v>79928.40625</v>
      </c>
    </row>
    <row r="1031" spans="1:3" x14ac:dyDescent="0.3">
      <c r="A1031" s="37" t="s">
        <v>2</v>
      </c>
      <c r="B1031" s="37" t="s">
        <v>53</v>
      </c>
      <c r="C1031" s="38">
        <v>56500</v>
      </c>
    </row>
    <row r="1032" spans="1:3" x14ac:dyDescent="0.3">
      <c r="A1032" s="37" t="s">
        <v>2</v>
      </c>
      <c r="B1032" s="37" t="s">
        <v>53</v>
      </c>
      <c r="C1032" s="38"/>
    </row>
    <row r="1033" spans="1:3" x14ac:dyDescent="0.3">
      <c r="A1033" s="37" t="s">
        <v>4</v>
      </c>
      <c r="B1033" s="37" t="s">
        <v>69</v>
      </c>
      <c r="C1033" s="38">
        <v>98301.5</v>
      </c>
    </row>
    <row r="1034" spans="1:3" x14ac:dyDescent="0.3">
      <c r="A1034" s="37" t="s">
        <v>4</v>
      </c>
      <c r="B1034" s="37" t="s">
        <v>53</v>
      </c>
      <c r="C1034" s="38">
        <v>102500</v>
      </c>
    </row>
    <row r="1035" spans="1:3" x14ac:dyDescent="0.3">
      <c r="A1035" s="37" t="s">
        <v>4</v>
      </c>
      <c r="B1035" s="37" t="s">
        <v>53</v>
      </c>
      <c r="C1035" s="38">
        <v>75000</v>
      </c>
    </row>
    <row r="1036" spans="1:3" x14ac:dyDescent="0.3">
      <c r="A1036" s="37" t="s">
        <v>4</v>
      </c>
      <c r="B1036" s="37" t="s">
        <v>53</v>
      </c>
      <c r="C1036" s="38">
        <v>105000</v>
      </c>
    </row>
    <row r="1037" spans="1:3" x14ac:dyDescent="0.3">
      <c r="A1037" s="37" t="s">
        <v>4</v>
      </c>
      <c r="B1037" s="37" t="s">
        <v>53</v>
      </c>
      <c r="C1037" s="38">
        <v>90000</v>
      </c>
    </row>
    <row r="1038" spans="1:3" x14ac:dyDescent="0.3">
      <c r="A1038" s="37" t="s">
        <v>4</v>
      </c>
      <c r="B1038" s="37" t="s">
        <v>54</v>
      </c>
      <c r="C1038" s="38">
        <v>105000</v>
      </c>
    </row>
    <row r="1039" spans="1:3" x14ac:dyDescent="0.3">
      <c r="A1039" s="37" t="s">
        <v>4</v>
      </c>
      <c r="B1039" s="37" t="s">
        <v>53</v>
      </c>
      <c r="C1039" s="38">
        <v>164500</v>
      </c>
    </row>
    <row r="1040" spans="1:3" x14ac:dyDescent="0.3">
      <c r="A1040" s="37" t="s">
        <v>4</v>
      </c>
      <c r="B1040" s="37" t="s">
        <v>53</v>
      </c>
      <c r="C1040" s="38">
        <v>149874</v>
      </c>
    </row>
    <row r="1041" spans="1:3" x14ac:dyDescent="0.3">
      <c r="A1041" s="37" t="s">
        <v>4</v>
      </c>
      <c r="B1041" s="37" t="s">
        <v>53</v>
      </c>
      <c r="C1041" s="38">
        <v>155000</v>
      </c>
    </row>
    <row r="1042" spans="1:3" x14ac:dyDescent="0.3">
      <c r="A1042" s="37" t="s">
        <v>4</v>
      </c>
      <c r="B1042" s="37" t="s">
        <v>53</v>
      </c>
      <c r="C1042" s="38">
        <v>145000</v>
      </c>
    </row>
    <row r="1043" spans="1:3" x14ac:dyDescent="0.3">
      <c r="A1043" s="37" t="s">
        <v>4</v>
      </c>
      <c r="B1043" s="37" t="s">
        <v>53</v>
      </c>
      <c r="C1043" s="38">
        <v>147500</v>
      </c>
    </row>
    <row r="1044" spans="1:3" x14ac:dyDescent="0.3">
      <c r="A1044" s="37" t="s">
        <v>4</v>
      </c>
      <c r="B1044" s="37" t="s">
        <v>53</v>
      </c>
      <c r="C1044" s="38">
        <v>70000</v>
      </c>
    </row>
    <row r="1045" spans="1:3" x14ac:dyDescent="0.3">
      <c r="A1045" s="37" t="s">
        <v>4</v>
      </c>
      <c r="B1045" s="37" t="s">
        <v>54</v>
      </c>
      <c r="C1045" s="38">
        <v>125000</v>
      </c>
    </row>
    <row r="1046" spans="1:3" x14ac:dyDescent="0.3">
      <c r="A1046" s="37" t="s">
        <v>4</v>
      </c>
      <c r="B1046" s="37" t="s">
        <v>53</v>
      </c>
      <c r="C1046" s="38">
        <v>127500</v>
      </c>
    </row>
    <row r="1047" spans="1:3" x14ac:dyDescent="0.3">
      <c r="A1047" s="37" t="s">
        <v>4</v>
      </c>
      <c r="B1047" s="37" t="s">
        <v>54</v>
      </c>
      <c r="C1047" s="38">
        <v>150000</v>
      </c>
    </row>
    <row r="1048" spans="1:3" x14ac:dyDescent="0.3">
      <c r="A1048" s="37" t="s">
        <v>4</v>
      </c>
      <c r="B1048" s="37" t="s">
        <v>53</v>
      </c>
      <c r="C1048" s="38"/>
    </row>
    <row r="1049" spans="1:3" x14ac:dyDescent="0.3">
      <c r="A1049" s="37" t="s">
        <v>4</v>
      </c>
      <c r="B1049" s="37" t="s">
        <v>53</v>
      </c>
      <c r="C1049" s="38">
        <v>115000</v>
      </c>
    </row>
    <row r="1050" spans="1:3" x14ac:dyDescent="0.3">
      <c r="A1050" s="37" t="s">
        <v>4</v>
      </c>
      <c r="B1050" s="37" t="s">
        <v>53</v>
      </c>
      <c r="C1050" s="38">
        <v>155000</v>
      </c>
    </row>
    <row r="1051" spans="1:3" x14ac:dyDescent="0.3">
      <c r="A1051" s="37" t="s">
        <v>4</v>
      </c>
      <c r="B1051" s="37" t="s">
        <v>53</v>
      </c>
      <c r="C1051" s="38">
        <v>145000</v>
      </c>
    </row>
    <row r="1052" spans="1:3" x14ac:dyDescent="0.3">
      <c r="A1052" s="37" t="s">
        <v>4</v>
      </c>
      <c r="B1052" s="37" t="s">
        <v>53</v>
      </c>
      <c r="C1052" s="38">
        <v>90000</v>
      </c>
    </row>
    <row r="1053" spans="1:3" x14ac:dyDescent="0.3">
      <c r="A1053" s="37" t="s">
        <v>4</v>
      </c>
      <c r="B1053" s="37" t="s">
        <v>54</v>
      </c>
      <c r="C1053" s="38">
        <v>80000</v>
      </c>
    </row>
    <row r="1054" spans="1:3" x14ac:dyDescent="0.3">
      <c r="A1054" s="37" t="s">
        <v>4</v>
      </c>
      <c r="B1054" s="37" t="s">
        <v>53</v>
      </c>
      <c r="C1054" s="38">
        <v>140000</v>
      </c>
    </row>
    <row r="1055" spans="1:3" x14ac:dyDescent="0.3">
      <c r="A1055" s="37" t="s">
        <v>4</v>
      </c>
      <c r="B1055" s="37" t="s">
        <v>53</v>
      </c>
      <c r="C1055" s="38">
        <v>85000</v>
      </c>
    </row>
    <row r="1056" spans="1:3" x14ac:dyDescent="0.3">
      <c r="A1056" s="37" t="s">
        <v>4</v>
      </c>
      <c r="B1056" s="37" t="s">
        <v>81</v>
      </c>
      <c r="C1056" s="38">
        <v>124000</v>
      </c>
    </row>
    <row r="1057" spans="1:3" x14ac:dyDescent="0.3">
      <c r="A1057" s="37" t="s">
        <v>4</v>
      </c>
      <c r="B1057" s="37" t="s">
        <v>53</v>
      </c>
      <c r="C1057" s="38"/>
    </row>
    <row r="1058" spans="1:3" x14ac:dyDescent="0.3">
      <c r="A1058" s="37" t="s">
        <v>4</v>
      </c>
      <c r="B1058" s="37" t="s">
        <v>53</v>
      </c>
      <c r="C1058" s="38">
        <v>110000</v>
      </c>
    </row>
    <row r="1059" spans="1:3" x14ac:dyDescent="0.3">
      <c r="A1059" s="37" t="s">
        <v>4</v>
      </c>
      <c r="B1059" s="37" t="s">
        <v>53</v>
      </c>
      <c r="C1059" s="38">
        <v>165000</v>
      </c>
    </row>
    <row r="1060" spans="1:3" x14ac:dyDescent="0.3">
      <c r="A1060" s="37" t="s">
        <v>4</v>
      </c>
      <c r="B1060" s="37" t="s">
        <v>53</v>
      </c>
      <c r="C1060" s="38"/>
    </row>
    <row r="1061" spans="1:3" x14ac:dyDescent="0.3">
      <c r="A1061" s="37" t="s">
        <v>4</v>
      </c>
      <c r="B1061" s="37" t="s">
        <v>53</v>
      </c>
      <c r="C1061" s="38">
        <v>123600</v>
      </c>
    </row>
    <row r="1062" spans="1:3" x14ac:dyDescent="0.3">
      <c r="A1062" s="37" t="s">
        <v>4</v>
      </c>
      <c r="B1062" s="37" t="s">
        <v>87</v>
      </c>
      <c r="C1062" s="38">
        <v>147500</v>
      </c>
    </row>
    <row r="1063" spans="1:3" x14ac:dyDescent="0.3">
      <c r="A1063" s="37" t="s">
        <v>4</v>
      </c>
      <c r="B1063" s="37" t="s">
        <v>53</v>
      </c>
      <c r="C1063" s="38">
        <v>208114</v>
      </c>
    </row>
    <row r="1064" spans="1:3" x14ac:dyDescent="0.3">
      <c r="A1064" s="37" t="s">
        <v>4</v>
      </c>
      <c r="B1064" s="37" t="s">
        <v>53</v>
      </c>
      <c r="C1064" s="38">
        <v>175000</v>
      </c>
    </row>
    <row r="1065" spans="1:3" x14ac:dyDescent="0.3">
      <c r="A1065" s="37" t="s">
        <v>4</v>
      </c>
      <c r="B1065" s="37" t="s">
        <v>53</v>
      </c>
      <c r="C1065" s="38">
        <v>160000</v>
      </c>
    </row>
    <row r="1066" spans="1:3" x14ac:dyDescent="0.3">
      <c r="A1066" s="37" t="s">
        <v>4</v>
      </c>
      <c r="B1066" s="37" t="s">
        <v>110</v>
      </c>
      <c r="C1066" s="38">
        <v>165000</v>
      </c>
    </row>
    <row r="1067" spans="1:3" x14ac:dyDescent="0.3">
      <c r="A1067" s="37" t="s">
        <v>4</v>
      </c>
      <c r="B1067" s="37" t="s">
        <v>53</v>
      </c>
      <c r="C1067" s="38">
        <v>127500</v>
      </c>
    </row>
    <row r="1068" spans="1:3" x14ac:dyDescent="0.3">
      <c r="A1068" s="37" t="s">
        <v>4</v>
      </c>
      <c r="B1068" s="37" t="s">
        <v>53</v>
      </c>
      <c r="C1068" s="38">
        <v>160000</v>
      </c>
    </row>
    <row r="1069" spans="1:3" x14ac:dyDescent="0.3">
      <c r="A1069" s="37" t="s">
        <v>4</v>
      </c>
      <c r="B1069" s="37" t="s">
        <v>53</v>
      </c>
      <c r="C1069" s="38"/>
    </row>
    <row r="1070" spans="1:3" x14ac:dyDescent="0.3">
      <c r="A1070" s="37" t="s">
        <v>4</v>
      </c>
      <c r="B1070" s="37" t="s">
        <v>88</v>
      </c>
      <c r="C1070" s="38">
        <v>147500</v>
      </c>
    </row>
    <row r="1071" spans="1:3" x14ac:dyDescent="0.3">
      <c r="A1071" s="37" t="s">
        <v>4</v>
      </c>
      <c r="B1071" s="37" t="s">
        <v>53</v>
      </c>
      <c r="C1071" s="38">
        <v>125000</v>
      </c>
    </row>
    <row r="1072" spans="1:3" x14ac:dyDescent="0.3">
      <c r="A1072" s="37" t="s">
        <v>4</v>
      </c>
      <c r="B1072" s="37" t="s">
        <v>105</v>
      </c>
      <c r="C1072" s="38">
        <v>98301.5</v>
      </c>
    </row>
    <row r="1073" spans="1:3" x14ac:dyDescent="0.3">
      <c r="A1073" s="37" t="s">
        <v>4</v>
      </c>
      <c r="B1073" s="37" t="s">
        <v>53</v>
      </c>
      <c r="C1073" s="38">
        <v>90000</v>
      </c>
    </row>
    <row r="1074" spans="1:3" x14ac:dyDescent="0.3">
      <c r="A1074" s="37" t="s">
        <v>4</v>
      </c>
      <c r="B1074" s="37" t="s">
        <v>53</v>
      </c>
      <c r="C1074" s="38">
        <v>102500</v>
      </c>
    </row>
    <row r="1075" spans="1:3" x14ac:dyDescent="0.3">
      <c r="A1075" s="37" t="s">
        <v>4</v>
      </c>
      <c r="B1075" s="37" t="s">
        <v>53</v>
      </c>
      <c r="C1075" s="38">
        <v>120000</v>
      </c>
    </row>
    <row r="1076" spans="1:3" x14ac:dyDescent="0.3">
      <c r="A1076" s="37" t="s">
        <v>4</v>
      </c>
      <c r="B1076" s="37" t="s">
        <v>53</v>
      </c>
      <c r="C1076" s="38">
        <v>120000</v>
      </c>
    </row>
    <row r="1077" spans="1:3" x14ac:dyDescent="0.3">
      <c r="A1077" s="37" t="s">
        <v>4</v>
      </c>
      <c r="B1077" s="37" t="s">
        <v>53</v>
      </c>
      <c r="C1077" s="38">
        <v>160060.234375</v>
      </c>
    </row>
    <row r="1078" spans="1:3" x14ac:dyDescent="0.3">
      <c r="A1078" s="37" t="s">
        <v>4</v>
      </c>
      <c r="B1078" s="37" t="s">
        <v>53</v>
      </c>
      <c r="C1078" s="38">
        <v>90000</v>
      </c>
    </row>
    <row r="1079" spans="1:3" x14ac:dyDescent="0.3">
      <c r="A1079" s="37" t="s">
        <v>4</v>
      </c>
      <c r="B1079" s="37" t="s">
        <v>79</v>
      </c>
      <c r="C1079" s="38">
        <v>147500</v>
      </c>
    </row>
    <row r="1080" spans="1:3" x14ac:dyDescent="0.3">
      <c r="A1080" s="37" t="s">
        <v>4</v>
      </c>
      <c r="B1080" s="37" t="s">
        <v>53</v>
      </c>
      <c r="C1080" s="38">
        <v>127500</v>
      </c>
    </row>
    <row r="1081" spans="1:3" x14ac:dyDescent="0.3">
      <c r="A1081" s="37" t="s">
        <v>4</v>
      </c>
      <c r="B1081" s="37" t="s">
        <v>53</v>
      </c>
      <c r="C1081" s="38">
        <v>90000</v>
      </c>
    </row>
    <row r="1082" spans="1:3" x14ac:dyDescent="0.3">
      <c r="A1082" s="37" t="s">
        <v>4</v>
      </c>
      <c r="B1082" s="37" t="s">
        <v>53</v>
      </c>
      <c r="C1082" s="38">
        <v>96500</v>
      </c>
    </row>
    <row r="1083" spans="1:3" x14ac:dyDescent="0.3">
      <c r="A1083" s="37" t="s">
        <v>4</v>
      </c>
      <c r="B1083" s="37" t="s">
        <v>54</v>
      </c>
      <c r="C1083" s="38">
        <v>112500</v>
      </c>
    </row>
    <row r="1084" spans="1:3" x14ac:dyDescent="0.3">
      <c r="A1084" s="37" t="s">
        <v>4</v>
      </c>
      <c r="B1084" s="37" t="s">
        <v>75</v>
      </c>
      <c r="C1084" s="38">
        <v>98301.5</v>
      </c>
    </row>
    <row r="1085" spans="1:3" x14ac:dyDescent="0.3">
      <c r="A1085" s="37" t="s">
        <v>4</v>
      </c>
      <c r="B1085" s="37" t="s">
        <v>53</v>
      </c>
      <c r="C1085" s="38">
        <v>150000</v>
      </c>
    </row>
    <row r="1086" spans="1:3" x14ac:dyDescent="0.3">
      <c r="A1086" s="37" t="s">
        <v>4</v>
      </c>
      <c r="B1086" s="37" t="s">
        <v>54</v>
      </c>
      <c r="C1086" s="38">
        <v>125000</v>
      </c>
    </row>
    <row r="1087" spans="1:3" x14ac:dyDescent="0.3">
      <c r="A1087" s="37" t="s">
        <v>4</v>
      </c>
      <c r="B1087" s="37" t="s">
        <v>53</v>
      </c>
      <c r="C1087" s="38">
        <v>125000</v>
      </c>
    </row>
    <row r="1088" spans="1:3" x14ac:dyDescent="0.3">
      <c r="A1088" s="37" t="s">
        <v>4</v>
      </c>
      <c r="B1088" s="37" t="s">
        <v>53</v>
      </c>
      <c r="C1088" s="38">
        <v>90000</v>
      </c>
    </row>
    <row r="1089" spans="1:3" x14ac:dyDescent="0.3">
      <c r="A1089" s="37" t="s">
        <v>4</v>
      </c>
      <c r="B1089" s="37" t="s">
        <v>53</v>
      </c>
      <c r="C1089" s="38">
        <v>125000</v>
      </c>
    </row>
    <row r="1090" spans="1:3" x14ac:dyDescent="0.3">
      <c r="A1090" s="37" t="s">
        <v>4</v>
      </c>
      <c r="B1090" s="37" t="s">
        <v>53</v>
      </c>
      <c r="C1090" s="38">
        <v>98301.5</v>
      </c>
    </row>
    <row r="1091" spans="1:3" x14ac:dyDescent="0.3">
      <c r="A1091" s="37" t="s">
        <v>4</v>
      </c>
      <c r="B1091" s="37" t="s">
        <v>53</v>
      </c>
      <c r="C1091" s="38">
        <v>160000</v>
      </c>
    </row>
    <row r="1092" spans="1:3" x14ac:dyDescent="0.3">
      <c r="A1092" s="37" t="s">
        <v>4</v>
      </c>
      <c r="B1092" s="37" t="s">
        <v>53</v>
      </c>
      <c r="C1092" s="38"/>
    </row>
    <row r="1093" spans="1:3" x14ac:dyDescent="0.3">
      <c r="A1093" s="37" t="s">
        <v>4</v>
      </c>
      <c r="B1093" s="37" t="s">
        <v>53</v>
      </c>
      <c r="C1093" s="38">
        <v>115000</v>
      </c>
    </row>
    <row r="1094" spans="1:3" x14ac:dyDescent="0.3">
      <c r="A1094" s="37" t="s">
        <v>4</v>
      </c>
      <c r="B1094" s="37" t="s">
        <v>54</v>
      </c>
      <c r="C1094" s="38"/>
    </row>
    <row r="1095" spans="1:3" x14ac:dyDescent="0.3">
      <c r="A1095" s="37" t="s">
        <v>4</v>
      </c>
      <c r="B1095" s="37" t="s">
        <v>53</v>
      </c>
      <c r="C1095" s="38">
        <v>90000</v>
      </c>
    </row>
    <row r="1096" spans="1:3" x14ac:dyDescent="0.3">
      <c r="A1096" s="37" t="s">
        <v>4</v>
      </c>
      <c r="B1096" s="37" t="s">
        <v>53</v>
      </c>
      <c r="C1096" s="38">
        <v>50000</v>
      </c>
    </row>
    <row r="1097" spans="1:3" x14ac:dyDescent="0.3">
      <c r="A1097" s="37" t="s">
        <v>4</v>
      </c>
      <c r="B1097" s="37" t="s">
        <v>53</v>
      </c>
      <c r="C1097" s="38">
        <v>172500</v>
      </c>
    </row>
    <row r="1098" spans="1:3" x14ac:dyDescent="0.3">
      <c r="A1098" s="37" t="s">
        <v>4</v>
      </c>
      <c r="B1098" s="37" t="s">
        <v>53</v>
      </c>
      <c r="C1098" s="38">
        <v>105000</v>
      </c>
    </row>
    <row r="1099" spans="1:3" x14ac:dyDescent="0.3">
      <c r="A1099" s="37" t="s">
        <v>4</v>
      </c>
      <c r="B1099" s="37" t="s">
        <v>53</v>
      </c>
      <c r="C1099" s="38">
        <v>144481.5</v>
      </c>
    </row>
    <row r="1100" spans="1:3" x14ac:dyDescent="0.3">
      <c r="A1100" s="37" t="s">
        <v>4</v>
      </c>
      <c r="B1100" s="37" t="s">
        <v>53</v>
      </c>
      <c r="C1100" s="38">
        <v>110000</v>
      </c>
    </row>
    <row r="1101" spans="1:3" x14ac:dyDescent="0.3">
      <c r="A1101" s="37" t="s">
        <v>4</v>
      </c>
      <c r="B1101" s="37" t="s">
        <v>70</v>
      </c>
      <c r="C1101" s="38">
        <v>147500</v>
      </c>
    </row>
    <row r="1102" spans="1:3" x14ac:dyDescent="0.3">
      <c r="A1102" s="37" t="s">
        <v>4</v>
      </c>
      <c r="B1102" s="37" t="s">
        <v>53</v>
      </c>
      <c r="C1102" s="38">
        <v>115000</v>
      </c>
    </row>
    <row r="1103" spans="1:3" x14ac:dyDescent="0.3">
      <c r="A1103" s="37" t="s">
        <v>4</v>
      </c>
      <c r="B1103" s="37" t="s">
        <v>53</v>
      </c>
      <c r="C1103" s="38"/>
    </row>
    <row r="1104" spans="1:3" x14ac:dyDescent="0.3">
      <c r="A1104" s="37" t="s">
        <v>4</v>
      </c>
      <c r="B1104" s="37" t="s">
        <v>53</v>
      </c>
      <c r="C1104" s="38">
        <v>175000</v>
      </c>
    </row>
    <row r="1105" spans="1:3" x14ac:dyDescent="0.3">
      <c r="A1105" s="37" t="s">
        <v>4</v>
      </c>
      <c r="B1105" s="37" t="s">
        <v>53</v>
      </c>
      <c r="C1105" s="38">
        <v>115000</v>
      </c>
    </row>
    <row r="1106" spans="1:3" x14ac:dyDescent="0.3">
      <c r="A1106" s="37" t="s">
        <v>4</v>
      </c>
      <c r="B1106" s="37" t="s">
        <v>53</v>
      </c>
      <c r="C1106" s="38"/>
    </row>
    <row r="1107" spans="1:3" x14ac:dyDescent="0.3">
      <c r="A1107" s="37" t="s">
        <v>4</v>
      </c>
      <c r="B1107" s="37" t="s">
        <v>53</v>
      </c>
      <c r="C1107" s="38">
        <v>157500</v>
      </c>
    </row>
    <row r="1108" spans="1:3" x14ac:dyDescent="0.3">
      <c r="A1108" s="37" t="s">
        <v>4</v>
      </c>
      <c r="B1108" s="37" t="s">
        <v>54</v>
      </c>
      <c r="C1108" s="38">
        <v>133900</v>
      </c>
    </row>
    <row r="1109" spans="1:3" x14ac:dyDescent="0.3">
      <c r="A1109" s="37" t="s">
        <v>4</v>
      </c>
      <c r="B1109" s="37" t="s">
        <v>53</v>
      </c>
      <c r="C1109" s="38">
        <v>125000</v>
      </c>
    </row>
    <row r="1110" spans="1:3" x14ac:dyDescent="0.3">
      <c r="A1110" s="37" t="s">
        <v>4</v>
      </c>
      <c r="B1110" s="37" t="s">
        <v>53</v>
      </c>
      <c r="C1110" s="38">
        <v>120000</v>
      </c>
    </row>
    <row r="1111" spans="1:3" x14ac:dyDescent="0.3">
      <c r="A1111" s="37" t="s">
        <v>4</v>
      </c>
      <c r="B1111" s="37" t="s">
        <v>53</v>
      </c>
      <c r="C1111" s="38">
        <v>160000</v>
      </c>
    </row>
    <row r="1112" spans="1:3" x14ac:dyDescent="0.3">
      <c r="A1112" s="37" t="s">
        <v>4</v>
      </c>
      <c r="B1112" s="37" t="s">
        <v>54</v>
      </c>
      <c r="C1112" s="38"/>
    </row>
    <row r="1113" spans="1:3" x14ac:dyDescent="0.3">
      <c r="A1113" s="37" t="s">
        <v>4</v>
      </c>
      <c r="B1113" s="37" t="s">
        <v>100</v>
      </c>
      <c r="C1113" s="38">
        <v>96760.5</v>
      </c>
    </row>
    <row r="1114" spans="1:3" x14ac:dyDescent="0.3">
      <c r="A1114" s="37" t="s">
        <v>4</v>
      </c>
      <c r="B1114" s="37" t="s">
        <v>104</v>
      </c>
      <c r="C1114" s="38">
        <v>98301.5</v>
      </c>
    </row>
    <row r="1115" spans="1:3" x14ac:dyDescent="0.3">
      <c r="A1115" s="37" t="s">
        <v>4</v>
      </c>
      <c r="B1115" s="37" t="s">
        <v>53</v>
      </c>
      <c r="C1115" s="38">
        <v>140000</v>
      </c>
    </row>
    <row r="1116" spans="1:3" x14ac:dyDescent="0.3">
      <c r="A1116" s="37" t="s">
        <v>4</v>
      </c>
      <c r="B1116" s="37" t="s">
        <v>53</v>
      </c>
      <c r="C1116" s="38">
        <v>214000</v>
      </c>
    </row>
    <row r="1117" spans="1:3" x14ac:dyDescent="0.3">
      <c r="A1117" s="37" t="s">
        <v>4</v>
      </c>
      <c r="B1117" s="37" t="s">
        <v>53</v>
      </c>
      <c r="C1117" s="38">
        <v>119037.5</v>
      </c>
    </row>
    <row r="1118" spans="1:3" x14ac:dyDescent="0.3">
      <c r="A1118" s="37" t="s">
        <v>4</v>
      </c>
      <c r="B1118" s="37" t="s">
        <v>54</v>
      </c>
      <c r="C1118" s="38">
        <v>215000</v>
      </c>
    </row>
    <row r="1119" spans="1:3" x14ac:dyDescent="0.3">
      <c r="A1119" s="37" t="s">
        <v>4</v>
      </c>
      <c r="B1119" s="37" t="s">
        <v>100</v>
      </c>
      <c r="C1119" s="38">
        <v>249000</v>
      </c>
    </row>
    <row r="1120" spans="1:3" x14ac:dyDescent="0.3">
      <c r="A1120" s="37" t="s">
        <v>4</v>
      </c>
      <c r="B1120" s="37" t="s">
        <v>54</v>
      </c>
      <c r="C1120" s="38">
        <v>112500</v>
      </c>
    </row>
    <row r="1121" spans="1:3" x14ac:dyDescent="0.3">
      <c r="A1121" s="37" t="s">
        <v>4</v>
      </c>
      <c r="B1121" s="37" t="s">
        <v>53</v>
      </c>
      <c r="C1121" s="38">
        <v>130000</v>
      </c>
    </row>
    <row r="1122" spans="1:3" x14ac:dyDescent="0.3">
      <c r="A1122" s="37" t="s">
        <v>4</v>
      </c>
      <c r="B1122" s="37" t="s">
        <v>53</v>
      </c>
      <c r="C1122" s="38">
        <v>155000</v>
      </c>
    </row>
    <row r="1123" spans="1:3" x14ac:dyDescent="0.3">
      <c r="A1123" s="37" t="s">
        <v>4</v>
      </c>
      <c r="B1123" s="37" t="s">
        <v>53</v>
      </c>
      <c r="C1123" s="38">
        <v>175000</v>
      </c>
    </row>
    <row r="1124" spans="1:3" x14ac:dyDescent="0.3">
      <c r="A1124" s="37" t="s">
        <v>4</v>
      </c>
      <c r="B1124" s="37" t="s">
        <v>54</v>
      </c>
      <c r="C1124" s="38">
        <v>145000</v>
      </c>
    </row>
    <row r="1125" spans="1:3" x14ac:dyDescent="0.3">
      <c r="A1125" s="37" t="s">
        <v>4</v>
      </c>
      <c r="B1125" s="37" t="s">
        <v>53</v>
      </c>
      <c r="C1125" s="38">
        <v>131000</v>
      </c>
    </row>
    <row r="1126" spans="1:3" x14ac:dyDescent="0.3">
      <c r="A1126" s="37" t="s">
        <v>4</v>
      </c>
      <c r="B1126" s="37" t="s">
        <v>53</v>
      </c>
      <c r="C1126" s="38">
        <v>90000</v>
      </c>
    </row>
    <row r="1127" spans="1:3" x14ac:dyDescent="0.3">
      <c r="A1127" s="37" t="s">
        <v>4</v>
      </c>
      <c r="B1127" s="37" t="s">
        <v>54</v>
      </c>
      <c r="C1127" s="38">
        <v>151000</v>
      </c>
    </row>
    <row r="1128" spans="1:3" x14ac:dyDescent="0.3">
      <c r="A1128" s="37" t="s">
        <v>4</v>
      </c>
      <c r="B1128" s="37" t="s">
        <v>53</v>
      </c>
      <c r="C1128" s="38">
        <v>117500</v>
      </c>
    </row>
    <row r="1129" spans="1:3" x14ac:dyDescent="0.3">
      <c r="A1129" s="37" t="s">
        <v>4</v>
      </c>
      <c r="B1129" s="37" t="s">
        <v>88</v>
      </c>
      <c r="C1129" s="38">
        <v>96760.5</v>
      </c>
    </row>
    <row r="1130" spans="1:3" x14ac:dyDescent="0.3">
      <c r="A1130" s="37" t="s">
        <v>4</v>
      </c>
      <c r="B1130" s="37" t="s">
        <v>97</v>
      </c>
      <c r="C1130" s="38">
        <v>98283</v>
      </c>
    </row>
    <row r="1131" spans="1:3" x14ac:dyDescent="0.3">
      <c r="A1131" s="37" t="s">
        <v>4</v>
      </c>
      <c r="B1131" s="37" t="s">
        <v>53</v>
      </c>
      <c r="C1131" s="38">
        <v>193562.5</v>
      </c>
    </row>
    <row r="1132" spans="1:3" x14ac:dyDescent="0.3">
      <c r="A1132" s="37" t="s">
        <v>4</v>
      </c>
      <c r="B1132" s="37" t="s">
        <v>53</v>
      </c>
      <c r="C1132" s="38">
        <v>90000</v>
      </c>
    </row>
    <row r="1133" spans="1:3" x14ac:dyDescent="0.3">
      <c r="A1133" s="37" t="s">
        <v>4</v>
      </c>
      <c r="B1133" s="37" t="s">
        <v>54</v>
      </c>
      <c r="C1133" s="38"/>
    </row>
    <row r="1134" spans="1:3" x14ac:dyDescent="0.3">
      <c r="A1134" s="37" t="s">
        <v>4</v>
      </c>
      <c r="B1134" s="37" t="s">
        <v>53</v>
      </c>
      <c r="C1134" s="38">
        <v>105000</v>
      </c>
    </row>
    <row r="1135" spans="1:3" x14ac:dyDescent="0.3">
      <c r="A1135" s="37" t="s">
        <v>4</v>
      </c>
      <c r="B1135" s="37" t="s">
        <v>53</v>
      </c>
      <c r="C1135" s="38">
        <v>80000</v>
      </c>
    </row>
    <row r="1136" spans="1:3" x14ac:dyDescent="0.3">
      <c r="A1136" s="37" t="s">
        <v>4</v>
      </c>
      <c r="B1136" s="37" t="s">
        <v>56</v>
      </c>
      <c r="C1136" s="38">
        <v>98301.5</v>
      </c>
    </row>
    <row r="1137" spans="1:3" x14ac:dyDescent="0.3">
      <c r="A1137" s="37" t="s">
        <v>4</v>
      </c>
      <c r="B1137" s="37" t="s">
        <v>54</v>
      </c>
      <c r="C1137" s="38">
        <v>140000</v>
      </c>
    </row>
    <row r="1138" spans="1:3" x14ac:dyDescent="0.3">
      <c r="A1138" s="37" t="s">
        <v>4</v>
      </c>
      <c r="B1138" s="37" t="s">
        <v>81</v>
      </c>
      <c r="C1138" s="38">
        <v>147500</v>
      </c>
    </row>
    <row r="1139" spans="1:3" x14ac:dyDescent="0.3">
      <c r="A1139" s="37" t="s">
        <v>4</v>
      </c>
      <c r="B1139" s="37" t="s">
        <v>110</v>
      </c>
      <c r="C1139" s="38">
        <v>89100</v>
      </c>
    </row>
    <row r="1140" spans="1:3" x14ac:dyDescent="0.3">
      <c r="A1140" s="37" t="s">
        <v>4</v>
      </c>
      <c r="B1140" s="37" t="s">
        <v>53</v>
      </c>
      <c r="C1140" s="38">
        <v>122500</v>
      </c>
    </row>
    <row r="1141" spans="1:3" x14ac:dyDescent="0.3">
      <c r="A1141" s="37" t="s">
        <v>4</v>
      </c>
      <c r="B1141" s="37" t="s">
        <v>53</v>
      </c>
      <c r="C1141" s="38">
        <v>110000</v>
      </c>
    </row>
    <row r="1142" spans="1:3" x14ac:dyDescent="0.3">
      <c r="A1142" s="37" t="s">
        <v>4</v>
      </c>
      <c r="B1142" s="37" t="s">
        <v>53</v>
      </c>
      <c r="C1142" s="38">
        <v>105000</v>
      </c>
    </row>
    <row r="1143" spans="1:3" x14ac:dyDescent="0.3">
      <c r="A1143" s="37" t="s">
        <v>4</v>
      </c>
      <c r="B1143" s="37" t="s">
        <v>53</v>
      </c>
      <c r="C1143" s="38">
        <v>99800</v>
      </c>
    </row>
    <row r="1144" spans="1:3" x14ac:dyDescent="0.3">
      <c r="A1144" s="37" t="s">
        <v>4</v>
      </c>
      <c r="B1144" s="37" t="s">
        <v>53</v>
      </c>
      <c r="C1144" s="38"/>
    </row>
    <row r="1145" spans="1:3" x14ac:dyDescent="0.3">
      <c r="A1145" s="37" t="s">
        <v>4</v>
      </c>
      <c r="B1145" s="37" t="s">
        <v>53</v>
      </c>
      <c r="C1145" s="38">
        <v>200000</v>
      </c>
    </row>
    <row r="1146" spans="1:3" x14ac:dyDescent="0.3">
      <c r="A1146" s="37" t="s">
        <v>4</v>
      </c>
      <c r="B1146" s="37" t="s">
        <v>53</v>
      </c>
      <c r="C1146" s="38">
        <v>200000</v>
      </c>
    </row>
    <row r="1147" spans="1:3" x14ac:dyDescent="0.3">
      <c r="A1147" s="37" t="s">
        <v>4</v>
      </c>
      <c r="B1147" s="37" t="s">
        <v>53</v>
      </c>
      <c r="C1147" s="38">
        <v>105000</v>
      </c>
    </row>
    <row r="1148" spans="1:3" x14ac:dyDescent="0.3">
      <c r="A1148" s="37" t="s">
        <v>4</v>
      </c>
      <c r="B1148" s="37" t="s">
        <v>53</v>
      </c>
      <c r="C1148" s="38">
        <v>106256.8984375</v>
      </c>
    </row>
    <row r="1149" spans="1:3" x14ac:dyDescent="0.3">
      <c r="A1149" s="37" t="s">
        <v>4</v>
      </c>
      <c r="B1149" s="37" t="s">
        <v>53</v>
      </c>
      <c r="C1149" s="38">
        <v>58926</v>
      </c>
    </row>
    <row r="1150" spans="1:3" x14ac:dyDescent="0.3">
      <c r="A1150" s="37" t="s">
        <v>4</v>
      </c>
      <c r="B1150" s="37" t="s">
        <v>53</v>
      </c>
      <c r="C1150" s="38">
        <v>105000</v>
      </c>
    </row>
    <row r="1151" spans="1:3" x14ac:dyDescent="0.3">
      <c r="A1151" s="37" t="s">
        <v>4</v>
      </c>
      <c r="B1151" s="37" t="s">
        <v>53</v>
      </c>
      <c r="C1151" s="38">
        <v>105000</v>
      </c>
    </row>
    <row r="1152" spans="1:3" x14ac:dyDescent="0.3">
      <c r="A1152" s="37" t="s">
        <v>4</v>
      </c>
      <c r="B1152" s="37" t="s">
        <v>71</v>
      </c>
      <c r="C1152" s="38">
        <v>64800</v>
      </c>
    </row>
    <row r="1153" spans="1:3" x14ac:dyDescent="0.3">
      <c r="A1153" s="37" t="s">
        <v>4</v>
      </c>
      <c r="B1153" s="37" t="s">
        <v>53</v>
      </c>
      <c r="C1153" s="38"/>
    </row>
    <row r="1154" spans="1:3" x14ac:dyDescent="0.3">
      <c r="A1154" s="37" t="s">
        <v>4</v>
      </c>
      <c r="B1154" s="37" t="s">
        <v>53</v>
      </c>
      <c r="C1154" s="38">
        <v>190950</v>
      </c>
    </row>
    <row r="1155" spans="1:3" x14ac:dyDescent="0.3">
      <c r="A1155" s="37" t="s">
        <v>4</v>
      </c>
      <c r="B1155" s="37" t="s">
        <v>54</v>
      </c>
      <c r="C1155" s="38">
        <v>122500</v>
      </c>
    </row>
    <row r="1156" spans="1:3" x14ac:dyDescent="0.3">
      <c r="A1156" s="37" t="s">
        <v>4</v>
      </c>
      <c r="B1156" s="37" t="s">
        <v>53</v>
      </c>
      <c r="C1156" s="38">
        <v>245000</v>
      </c>
    </row>
    <row r="1157" spans="1:3" x14ac:dyDescent="0.3">
      <c r="A1157" s="37" t="s">
        <v>4</v>
      </c>
      <c r="B1157" s="37" t="s">
        <v>53</v>
      </c>
      <c r="C1157" s="38">
        <v>165000</v>
      </c>
    </row>
    <row r="1158" spans="1:3" x14ac:dyDescent="0.3">
      <c r="A1158" s="37" t="s">
        <v>4</v>
      </c>
      <c r="B1158" s="37" t="s">
        <v>53</v>
      </c>
      <c r="C1158" s="38">
        <v>133000</v>
      </c>
    </row>
    <row r="1159" spans="1:3" x14ac:dyDescent="0.3">
      <c r="A1159" s="37" t="s">
        <v>4</v>
      </c>
      <c r="B1159" s="37" t="s">
        <v>68</v>
      </c>
      <c r="C1159" s="38">
        <v>98283</v>
      </c>
    </row>
    <row r="1160" spans="1:3" x14ac:dyDescent="0.3">
      <c r="A1160" s="37" t="s">
        <v>4</v>
      </c>
      <c r="B1160" s="37" t="s">
        <v>53</v>
      </c>
      <c r="C1160" s="38"/>
    </row>
    <row r="1161" spans="1:3" x14ac:dyDescent="0.3">
      <c r="A1161" s="37" t="s">
        <v>4</v>
      </c>
      <c r="B1161" s="37" t="s">
        <v>53</v>
      </c>
      <c r="C1161" s="38"/>
    </row>
    <row r="1162" spans="1:3" x14ac:dyDescent="0.3">
      <c r="A1162" s="37" t="s">
        <v>4</v>
      </c>
      <c r="B1162" s="37" t="s">
        <v>53</v>
      </c>
      <c r="C1162" s="38">
        <v>147500</v>
      </c>
    </row>
    <row r="1163" spans="1:3" x14ac:dyDescent="0.3">
      <c r="A1163" s="37" t="s">
        <v>4</v>
      </c>
      <c r="B1163" s="37" t="s">
        <v>53</v>
      </c>
      <c r="C1163" s="38"/>
    </row>
    <row r="1164" spans="1:3" x14ac:dyDescent="0.3">
      <c r="A1164" s="37" t="s">
        <v>4</v>
      </c>
      <c r="B1164" s="37" t="s">
        <v>54</v>
      </c>
      <c r="C1164" s="38">
        <v>137320.3125</v>
      </c>
    </row>
    <row r="1165" spans="1:3" x14ac:dyDescent="0.3">
      <c r="A1165" s="37" t="s">
        <v>4</v>
      </c>
      <c r="B1165" s="37" t="s">
        <v>54</v>
      </c>
      <c r="C1165" s="38">
        <v>98275.5</v>
      </c>
    </row>
    <row r="1166" spans="1:3" x14ac:dyDescent="0.3">
      <c r="A1166" s="37" t="s">
        <v>4</v>
      </c>
      <c r="B1166" s="37" t="s">
        <v>53</v>
      </c>
      <c r="C1166" s="38">
        <v>122470.5</v>
      </c>
    </row>
    <row r="1167" spans="1:3" x14ac:dyDescent="0.3">
      <c r="A1167" s="37" t="s">
        <v>4</v>
      </c>
      <c r="B1167" s="37" t="s">
        <v>53</v>
      </c>
      <c r="C1167" s="38"/>
    </row>
    <row r="1168" spans="1:3" x14ac:dyDescent="0.3">
      <c r="A1168" s="37" t="s">
        <v>4</v>
      </c>
      <c r="B1168" s="37" t="s">
        <v>54</v>
      </c>
      <c r="C1168" s="38"/>
    </row>
    <row r="1169" spans="1:3" x14ac:dyDescent="0.3">
      <c r="A1169" s="37" t="s">
        <v>4</v>
      </c>
      <c r="B1169" s="37" t="s">
        <v>53</v>
      </c>
      <c r="C1169" s="38">
        <v>117500</v>
      </c>
    </row>
    <row r="1170" spans="1:3" x14ac:dyDescent="0.3">
      <c r="A1170" s="37" t="s">
        <v>4</v>
      </c>
      <c r="B1170" s="37" t="s">
        <v>53</v>
      </c>
      <c r="C1170" s="38">
        <v>125000</v>
      </c>
    </row>
    <row r="1171" spans="1:3" x14ac:dyDescent="0.3">
      <c r="A1171" s="37" t="s">
        <v>4</v>
      </c>
      <c r="B1171" s="37" t="s">
        <v>53</v>
      </c>
      <c r="C1171" s="38">
        <v>190950</v>
      </c>
    </row>
    <row r="1172" spans="1:3" x14ac:dyDescent="0.3">
      <c r="A1172" s="37" t="s">
        <v>4</v>
      </c>
      <c r="B1172" s="37" t="s">
        <v>53</v>
      </c>
      <c r="C1172" s="38"/>
    </row>
    <row r="1173" spans="1:3" x14ac:dyDescent="0.3">
      <c r="A1173" s="37" t="s">
        <v>4</v>
      </c>
      <c r="B1173" s="37" t="s">
        <v>111</v>
      </c>
      <c r="C1173" s="38">
        <v>147500</v>
      </c>
    </row>
    <row r="1174" spans="1:3" x14ac:dyDescent="0.3">
      <c r="A1174" s="37" t="s">
        <v>4</v>
      </c>
      <c r="B1174" s="37" t="s">
        <v>53</v>
      </c>
      <c r="C1174" s="38"/>
    </row>
    <row r="1175" spans="1:3" x14ac:dyDescent="0.3">
      <c r="A1175" s="37" t="s">
        <v>4</v>
      </c>
      <c r="B1175" s="37" t="s">
        <v>53</v>
      </c>
      <c r="C1175" s="38"/>
    </row>
    <row r="1176" spans="1:3" x14ac:dyDescent="0.3">
      <c r="A1176" s="37" t="s">
        <v>4</v>
      </c>
      <c r="B1176" s="37" t="s">
        <v>54</v>
      </c>
      <c r="C1176" s="38"/>
    </row>
    <row r="1177" spans="1:3" x14ac:dyDescent="0.3">
      <c r="A1177" s="37" t="s">
        <v>4</v>
      </c>
      <c r="B1177" s="37" t="s">
        <v>53</v>
      </c>
      <c r="C1177" s="38">
        <v>110144.390625</v>
      </c>
    </row>
    <row r="1178" spans="1:3" x14ac:dyDescent="0.3">
      <c r="A1178" s="37" t="s">
        <v>4</v>
      </c>
      <c r="B1178" s="37" t="s">
        <v>53</v>
      </c>
      <c r="C1178" s="38">
        <v>109750</v>
      </c>
    </row>
    <row r="1179" spans="1:3" x14ac:dyDescent="0.3">
      <c r="A1179" s="37" t="s">
        <v>4</v>
      </c>
      <c r="B1179" s="37" t="s">
        <v>54</v>
      </c>
      <c r="C1179" s="38"/>
    </row>
    <row r="1180" spans="1:3" x14ac:dyDescent="0.3">
      <c r="A1180" s="37" t="s">
        <v>4</v>
      </c>
      <c r="B1180" s="37" t="s">
        <v>53</v>
      </c>
      <c r="C1180" s="38"/>
    </row>
    <row r="1181" spans="1:3" x14ac:dyDescent="0.3">
      <c r="A1181" s="37" t="s">
        <v>4</v>
      </c>
      <c r="B1181" s="37" t="s">
        <v>54</v>
      </c>
      <c r="C1181" s="38">
        <v>135000</v>
      </c>
    </row>
    <row r="1182" spans="1:3" x14ac:dyDescent="0.3">
      <c r="A1182" s="37" t="s">
        <v>4</v>
      </c>
      <c r="B1182" s="37" t="s">
        <v>73</v>
      </c>
      <c r="C1182" s="38">
        <v>96773</v>
      </c>
    </row>
    <row r="1183" spans="1:3" x14ac:dyDescent="0.3">
      <c r="A1183" s="37" t="s">
        <v>4</v>
      </c>
      <c r="B1183" s="37" t="s">
        <v>53</v>
      </c>
      <c r="C1183" s="38">
        <v>136000</v>
      </c>
    </row>
    <row r="1184" spans="1:3" x14ac:dyDescent="0.3">
      <c r="A1184" s="37" t="s">
        <v>4</v>
      </c>
      <c r="B1184" s="37" t="s">
        <v>88</v>
      </c>
      <c r="C1184" s="38">
        <v>131580</v>
      </c>
    </row>
    <row r="1185" spans="1:3" x14ac:dyDescent="0.3">
      <c r="A1185" s="37" t="s">
        <v>4</v>
      </c>
      <c r="B1185" s="37" t="s">
        <v>53</v>
      </c>
      <c r="C1185" s="38">
        <v>125000</v>
      </c>
    </row>
    <row r="1186" spans="1:3" x14ac:dyDescent="0.3">
      <c r="A1186" s="37" t="s">
        <v>4</v>
      </c>
      <c r="B1186" s="37" t="s">
        <v>88</v>
      </c>
      <c r="C1186" s="38">
        <v>147500</v>
      </c>
    </row>
    <row r="1187" spans="1:3" x14ac:dyDescent="0.3">
      <c r="A1187" s="37" t="s">
        <v>4</v>
      </c>
      <c r="B1187" s="37" t="s">
        <v>54</v>
      </c>
      <c r="C1187" s="38">
        <v>180000</v>
      </c>
    </row>
    <row r="1188" spans="1:3" x14ac:dyDescent="0.3">
      <c r="A1188" s="37" t="s">
        <v>4</v>
      </c>
      <c r="B1188" s="37" t="s">
        <v>53</v>
      </c>
      <c r="C1188" s="38">
        <v>175000</v>
      </c>
    </row>
    <row r="1189" spans="1:3" x14ac:dyDescent="0.3">
      <c r="A1189" s="37" t="s">
        <v>4</v>
      </c>
      <c r="B1189" s="37" t="s">
        <v>65</v>
      </c>
      <c r="C1189" s="38">
        <v>96773</v>
      </c>
    </row>
    <row r="1190" spans="1:3" x14ac:dyDescent="0.3">
      <c r="A1190" s="37" t="s">
        <v>4</v>
      </c>
      <c r="B1190" s="37" t="s">
        <v>53</v>
      </c>
      <c r="C1190" s="38"/>
    </row>
    <row r="1191" spans="1:3" x14ac:dyDescent="0.3">
      <c r="A1191" s="37" t="s">
        <v>4</v>
      </c>
      <c r="B1191" s="37" t="s">
        <v>53</v>
      </c>
      <c r="C1191" s="38">
        <v>154000</v>
      </c>
    </row>
    <row r="1192" spans="1:3" x14ac:dyDescent="0.3">
      <c r="A1192" s="37" t="s">
        <v>4</v>
      </c>
      <c r="B1192" s="37" t="s">
        <v>53</v>
      </c>
      <c r="C1192" s="38"/>
    </row>
    <row r="1193" spans="1:3" x14ac:dyDescent="0.3">
      <c r="A1193" s="37" t="s">
        <v>4</v>
      </c>
      <c r="B1193" s="37" t="s">
        <v>53</v>
      </c>
      <c r="C1193" s="38">
        <v>208114</v>
      </c>
    </row>
    <row r="1194" spans="1:3" x14ac:dyDescent="0.3">
      <c r="A1194" s="37" t="s">
        <v>4</v>
      </c>
      <c r="B1194" s="37" t="s">
        <v>53</v>
      </c>
      <c r="C1194" s="38">
        <v>175000</v>
      </c>
    </row>
    <row r="1195" spans="1:3" x14ac:dyDescent="0.3">
      <c r="A1195" s="37" t="s">
        <v>4</v>
      </c>
      <c r="B1195" s="37" t="s">
        <v>53</v>
      </c>
      <c r="C1195" s="38">
        <v>90000</v>
      </c>
    </row>
    <row r="1196" spans="1:3" x14ac:dyDescent="0.3">
      <c r="A1196" s="37" t="s">
        <v>4</v>
      </c>
      <c r="B1196" s="37" t="s">
        <v>53</v>
      </c>
      <c r="C1196" s="38"/>
    </row>
    <row r="1197" spans="1:3" x14ac:dyDescent="0.3">
      <c r="A1197" s="37" t="s">
        <v>4</v>
      </c>
      <c r="B1197" s="37" t="s">
        <v>53</v>
      </c>
      <c r="C1197" s="38">
        <v>115000</v>
      </c>
    </row>
    <row r="1198" spans="1:3" x14ac:dyDescent="0.3">
      <c r="A1198" s="37" t="s">
        <v>4</v>
      </c>
      <c r="B1198" s="37" t="s">
        <v>53</v>
      </c>
      <c r="C1198" s="38">
        <v>144481.5</v>
      </c>
    </row>
    <row r="1199" spans="1:3" x14ac:dyDescent="0.3">
      <c r="A1199" s="37" t="s">
        <v>4</v>
      </c>
      <c r="B1199" s="37" t="s">
        <v>53</v>
      </c>
      <c r="C1199" s="38"/>
    </row>
    <row r="1200" spans="1:3" x14ac:dyDescent="0.3">
      <c r="A1200" s="37" t="s">
        <v>4</v>
      </c>
      <c r="B1200" s="37" t="s">
        <v>53</v>
      </c>
      <c r="C1200" s="38"/>
    </row>
    <row r="1201" spans="1:3" x14ac:dyDescent="0.3">
      <c r="A1201" s="37" t="s">
        <v>4</v>
      </c>
      <c r="B1201" s="37" t="s">
        <v>53</v>
      </c>
      <c r="C1201" s="38"/>
    </row>
    <row r="1202" spans="1:3" x14ac:dyDescent="0.3">
      <c r="A1202" s="37" t="s">
        <v>4</v>
      </c>
      <c r="B1202" s="37" t="s">
        <v>53</v>
      </c>
      <c r="C1202" s="38">
        <v>115000</v>
      </c>
    </row>
    <row r="1203" spans="1:3" x14ac:dyDescent="0.3">
      <c r="A1203" s="37" t="s">
        <v>4</v>
      </c>
      <c r="B1203" s="37" t="s">
        <v>54</v>
      </c>
      <c r="C1203" s="38"/>
    </row>
    <row r="1204" spans="1:3" x14ac:dyDescent="0.3">
      <c r="A1204" s="37" t="s">
        <v>4</v>
      </c>
      <c r="B1204" s="37" t="s">
        <v>53</v>
      </c>
      <c r="C1204" s="38">
        <v>146000</v>
      </c>
    </row>
    <row r="1205" spans="1:3" x14ac:dyDescent="0.3">
      <c r="A1205" s="37" t="s">
        <v>4</v>
      </c>
      <c r="B1205" s="37" t="s">
        <v>74</v>
      </c>
      <c r="C1205" s="38">
        <v>50400</v>
      </c>
    </row>
    <row r="1206" spans="1:3" x14ac:dyDescent="0.3">
      <c r="A1206" s="37" t="s">
        <v>4</v>
      </c>
      <c r="B1206" s="37" t="s">
        <v>53</v>
      </c>
      <c r="C1206" s="38">
        <v>160000</v>
      </c>
    </row>
    <row r="1207" spans="1:3" x14ac:dyDescent="0.3">
      <c r="A1207" s="37" t="s">
        <v>4</v>
      </c>
      <c r="B1207" s="37" t="s">
        <v>53</v>
      </c>
      <c r="C1207" s="38">
        <v>155000</v>
      </c>
    </row>
    <row r="1208" spans="1:3" x14ac:dyDescent="0.3">
      <c r="A1208" s="37" t="s">
        <v>4</v>
      </c>
      <c r="B1208" s="37" t="s">
        <v>53</v>
      </c>
      <c r="C1208" s="38">
        <v>187500</v>
      </c>
    </row>
    <row r="1209" spans="1:3" x14ac:dyDescent="0.3">
      <c r="A1209" s="37" t="s">
        <v>4</v>
      </c>
      <c r="B1209" s="37" t="s">
        <v>53</v>
      </c>
      <c r="C1209" s="38">
        <v>137290.484375</v>
      </c>
    </row>
    <row r="1210" spans="1:3" x14ac:dyDescent="0.3">
      <c r="A1210" s="37" t="s">
        <v>4</v>
      </c>
      <c r="B1210" s="37" t="s">
        <v>53</v>
      </c>
      <c r="C1210" s="38">
        <v>172500</v>
      </c>
    </row>
    <row r="1211" spans="1:3" x14ac:dyDescent="0.3">
      <c r="A1211" s="37" t="s">
        <v>4</v>
      </c>
      <c r="B1211" s="37" t="s">
        <v>53</v>
      </c>
      <c r="C1211" s="38">
        <v>89500</v>
      </c>
    </row>
    <row r="1212" spans="1:3" x14ac:dyDescent="0.3">
      <c r="A1212" s="37" t="s">
        <v>4</v>
      </c>
      <c r="B1212" s="37" t="s">
        <v>53</v>
      </c>
      <c r="C1212" s="38">
        <v>125000</v>
      </c>
    </row>
    <row r="1213" spans="1:3" x14ac:dyDescent="0.3">
      <c r="A1213" s="37" t="s">
        <v>4</v>
      </c>
      <c r="B1213" s="37" t="s">
        <v>53</v>
      </c>
      <c r="C1213" s="38">
        <v>180000</v>
      </c>
    </row>
    <row r="1214" spans="1:3" x14ac:dyDescent="0.3">
      <c r="A1214" s="37" t="s">
        <v>4</v>
      </c>
      <c r="B1214" s="37" t="s">
        <v>53</v>
      </c>
      <c r="C1214" s="38">
        <v>87500</v>
      </c>
    </row>
    <row r="1215" spans="1:3" x14ac:dyDescent="0.3">
      <c r="A1215" s="37" t="s">
        <v>4</v>
      </c>
      <c r="B1215" s="37" t="s">
        <v>98</v>
      </c>
      <c r="C1215" s="38">
        <v>96760.5</v>
      </c>
    </row>
    <row r="1216" spans="1:3" x14ac:dyDescent="0.3">
      <c r="A1216" s="37" t="s">
        <v>4</v>
      </c>
      <c r="B1216" s="37" t="s">
        <v>88</v>
      </c>
      <c r="C1216" s="38">
        <v>147500</v>
      </c>
    </row>
    <row r="1217" spans="1:3" x14ac:dyDescent="0.3">
      <c r="A1217" s="37" t="s">
        <v>4</v>
      </c>
      <c r="B1217" s="37" t="s">
        <v>53</v>
      </c>
      <c r="C1217" s="38">
        <v>112500</v>
      </c>
    </row>
    <row r="1218" spans="1:3" x14ac:dyDescent="0.3">
      <c r="A1218" s="37" t="s">
        <v>4</v>
      </c>
      <c r="B1218" s="37" t="s">
        <v>53</v>
      </c>
      <c r="C1218" s="38">
        <v>95000</v>
      </c>
    </row>
    <row r="1219" spans="1:3" x14ac:dyDescent="0.3">
      <c r="A1219" s="37" t="s">
        <v>4</v>
      </c>
      <c r="B1219" s="37" t="s">
        <v>53</v>
      </c>
      <c r="C1219" s="38">
        <v>95000</v>
      </c>
    </row>
    <row r="1220" spans="1:3" x14ac:dyDescent="0.3">
      <c r="A1220" s="37" t="s">
        <v>4</v>
      </c>
      <c r="B1220" s="37" t="s">
        <v>54</v>
      </c>
      <c r="C1220" s="38">
        <v>99500</v>
      </c>
    </row>
    <row r="1221" spans="1:3" x14ac:dyDescent="0.3">
      <c r="A1221" s="37" t="s">
        <v>4</v>
      </c>
      <c r="B1221" s="37" t="s">
        <v>53</v>
      </c>
      <c r="C1221" s="38"/>
    </row>
    <row r="1222" spans="1:3" x14ac:dyDescent="0.3">
      <c r="A1222" s="37" t="s">
        <v>4</v>
      </c>
      <c r="B1222" s="37" t="s">
        <v>53</v>
      </c>
      <c r="C1222" s="38">
        <v>150000</v>
      </c>
    </row>
    <row r="1223" spans="1:3" x14ac:dyDescent="0.3">
      <c r="A1223" s="37" t="s">
        <v>4</v>
      </c>
      <c r="B1223" s="37" t="s">
        <v>88</v>
      </c>
      <c r="C1223" s="38">
        <v>147500</v>
      </c>
    </row>
    <row r="1224" spans="1:3" x14ac:dyDescent="0.3">
      <c r="A1224" s="37" t="s">
        <v>4</v>
      </c>
      <c r="B1224" s="37" t="s">
        <v>53</v>
      </c>
      <c r="C1224" s="38"/>
    </row>
    <row r="1225" spans="1:3" x14ac:dyDescent="0.3">
      <c r="A1225" s="37" t="s">
        <v>4</v>
      </c>
      <c r="B1225" s="37" t="s">
        <v>53</v>
      </c>
      <c r="C1225" s="38">
        <v>190950</v>
      </c>
    </row>
    <row r="1226" spans="1:3" x14ac:dyDescent="0.3">
      <c r="A1226" s="37" t="s">
        <v>4</v>
      </c>
      <c r="B1226" s="37" t="s">
        <v>53</v>
      </c>
      <c r="C1226" s="38">
        <v>145000</v>
      </c>
    </row>
    <row r="1227" spans="1:3" x14ac:dyDescent="0.3">
      <c r="A1227" s="37" t="s">
        <v>4</v>
      </c>
      <c r="B1227" s="37" t="s">
        <v>53</v>
      </c>
      <c r="C1227" s="38"/>
    </row>
    <row r="1228" spans="1:3" x14ac:dyDescent="0.3">
      <c r="A1228" s="37" t="s">
        <v>4</v>
      </c>
      <c r="B1228" s="37" t="s">
        <v>53</v>
      </c>
      <c r="C1228" s="38"/>
    </row>
    <row r="1229" spans="1:3" x14ac:dyDescent="0.3">
      <c r="A1229" s="37" t="s">
        <v>4</v>
      </c>
      <c r="B1229" s="37" t="s">
        <v>53</v>
      </c>
      <c r="C1229" s="38">
        <v>102500</v>
      </c>
    </row>
    <row r="1230" spans="1:3" x14ac:dyDescent="0.3">
      <c r="A1230" s="37" t="s">
        <v>4</v>
      </c>
      <c r="B1230" s="37" t="s">
        <v>53</v>
      </c>
      <c r="C1230" s="38"/>
    </row>
    <row r="1231" spans="1:3" x14ac:dyDescent="0.3">
      <c r="A1231" s="37" t="s">
        <v>4</v>
      </c>
      <c r="B1231" s="37" t="s">
        <v>53</v>
      </c>
      <c r="C1231" s="38">
        <v>80000</v>
      </c>
    </row>
    <row r="1232" spans="1:3" x14ac:dyDescent="0.3">
      <c r="A1232" s="37" t="s">
        <v>4</v>
      </c>
      <c r="B1232" s="37" t="s">
        <v>53</v>
      </c>
      <c r="C1232" s="38">
        <v>130000</v>
      </c>
    </row>
    <row r="1233" spans="1:3" x14ac:dyDescent="0.3">
      <c r="A1233" s="37" t="s">
        <v>4</v>
      </c>
      <c r="B1233" s="37" t="s">
        <v>88</v>
      </c>
      <c r="C1233" s="38">
        <v>147500</v>
      </c>
    </row>
    <row r="1234" spans="1:3" x14ac:dyDescent="0.3">
      <c r="A1234" s="37" t="s">
        <v>4</v>
      </c>
      <c r="B1234" s="37" t="s">
        <v>54</v>
      </c>
      <c r="C1234" s="38">
        <v>165000</v>
      </c>
    </row>
    <row r="1235" spans="1:3" x14ac:dyDescent="0.3">
      <c r="A1235" s="37" t="s">
        <v>4</v>
      </c>
      <c r="B1235" s="37" t="s">
        <v>53</v>
      </c>
      <c r="C1235" s="38"/>
    </row>
    <row r="1236" spans="1:3" x14ac:dyDescent="0.3">
      <c r="A1236" s="37" t="s">
        <v>4</v>
      </c>
      <c r="B1236" s="37" t="s">
        <v>75</v>
      </c>
      <c r="C1236" s="38">
        <v>147500</v>
      </c>
    </row>
    <row r="1237" spans="1:3" x14ac:dyDescent="0.3">
      <c r="A1237" s="37" t="s">
        <v>4</v>
      </c>
      <c r="B1237" s="37" t="s">
        <v>54</v>
      </c>
      <c r="C1237" s="38"/>
    </row>
    <row r="1238" spans="1:3" x14ac:dyDescent="0.3">
      <c r="A1238" s="37" t="s">
        <v>4</v>
      </c>
      <c r="B1238" s="37" t="s">
        <v>53</v>
      </c>
      <c r="C1238" s="38">
        <v>117500</v>
      </c>
    </row>
    <row r="1239" spans="1:3" x14ac:dyDescent="0.3">
      <c r="A1239" s="37" t="s">
        <v>4</v>
      </c>
      <c r="B1239" s="37" t="s">
        <v>53</v>
      </c>
      <c r="C1239" s="38">
        <v>150000</v>
      </c>
    </row>
    <row r="1240" spans="1:3" x14ac:dyDescent="0.3">
      <c r="A1240" s="37" t="s">
        <v>4</v>
      </c>
      <c r="B1240" s="37" t="s">
        <v>54</v>
      </c>
      <c r="C1240" s="38">
        <v>90000</v>
      </c>
    </row>
    <row r="1241" spans="1:3" x14ac:dyDescent="0.3">
      <c r="A1241" s="37" t="s">
        <v>4</v>
      </c>
      <c r="B1241" s="37" t="s">
        <v>53</v>
      </c>
      <c r="C1241" s="38"/>
    </row>
    <row r="1242" spans="1:3" x14ac:dyDescent="0.3">
      <c r="A1242" s="37" t="s">
        <v>4</v>
      </c>
      <c r="B1242" s="37" t="s">
        <v>100</v>
      </c>
      <c r="C1242" s="38">
        <v>72960</v>
      </c>
    </row>
    <row r="1243" spans="1:3" x14ac:dyDescent="0.3">
      <c r="A1243" s="37" t="s">
        <v>4</v>
      </c>
      <c r="B1243" s="37" t="s">
        <v>53</v>
      </c>
      <c r="C1243" s="38">
        <v>80000</v>
      </c>
    </row>
    <row r="1244" spans="1:3" x14ac:dyDescent="0.3">
      <c r="A1244" s="37" t="s">
        <v>4</v>
      </c>
      <c r="B1244" s="37" t="s">
        <v>54</v>
      </c>
      <c r="C1244" s="38">
        <v>150000</v>
      </c>
    </row>
    <row r="1245" spans="1:3" x14ac:dyDescent="0.3">
      <c r="A1245" s="37" t="s">
        <v>4</v>
      </c>
      <c r="B1245" s="37" t="s">
        <v>53</v>
      </c>
      <c r="C1245" s="38">
        <v>200256</v>
      </c>
    </row>
    <row r="1246" spans="1:3" x14ac:dyDescent="0.3">
      <c r="A1246" s="37" t="s">
        <v>4</v>
      </c>
      <c r="B1246" s="37" t="s">
        <v>53</v>
      </c>
      <c r="C1246" s="38">
        <v>145000</v>
      </c>
    </row>
    <row r="1247" spans="1:3" x14ac:dyDescent="0.3">
      <c r="A1247" s="37" t="s">
        <v>4</v>
      </c>
      <c r="B1247" s="37" t="s">
        <v>69</v>
      </c>
      <c r="C1247" s="38">
        <v>56700</v>
      </c>
    </row>
    <row r="1248" spans="1:3" x14ac:dyDescent="0.3">
      <c r="A1248" s="37" t="s">
        <v>4</v>
      </c>
      <c r="B1248" s="37" t="s">
        <v>53</v>
      </c>
      <c r="C1248" s="38"/>
    </row>
    <row r="1249" spans="1:3" x14ac:dyDescent="0.3">
      <c r="A1249" s="37" t="s">
        <v>4</v>
      </c>
      <c r="B1249" s="37" t="s">
        <v>53</v>
      </c>
      <c r="C1249" s="38"/>
    </row>
    <row r="1250" spans="1:3" x14ac:dyDescent="0.3">
      <c r="A1250" s="37" t="s">
        <v>4</v>
      </c>
      <c r="B1250" s="37" t="s">
        <v>53</v>
      </c>
      <c r="C1250" s="38">
        <v>145000</v>
      </c>
    </row>
    <row r="1251" spans="1:3" x14ac:dyDescent="0.3">
      <c r="A1251" s="37" t="s">
        <v>4</v>
      </c>
      <c r="B1251" s="37" t="s">
        <v>65</v>
      </c>
      <c r="C1251" s="38">
        <v>80850</v>
      </c>
    </row>
    <row r="1252" spans="1:3" x14ac:dyDescent="0.3">
      <c r="A1252" s="37" t="s">
        <v>4</v>
      </c>
      <c r="B1252" s="37" t="s">
        <v>56</v>
      </c>
      <c r="C1252" s="38">
        <v>98283</v>
      </c>
    </row>
    <row r="1253" spans="1:3" x14ac:dyDescent="0.3">
      <c r="A1253" s="37" t="s">
        <v>4</v>
      </c>
      <c r="B1253" s="37" t="s">
        <v>63</v>
      </c>
      <c r="C1253" s="38">
        <v>96773</v>
      </c>
    </row>
    <row r="1254" spans="1:3" x14ac:dyDescent="0.3">
      <c r="A1254" s="37" t="s">
        <v>4</v>
      </c>
      <c r="B1254" s="37" t="s">
        <v>53</v>
      </c>
      <c r="C1254" s="38">
        <v>142500</v>
      </c>
    </row>
    <row r="1255" spans="1:3" x14ac:dyDescent="0.3">
      <c r="A1255" s="37" t="s">
        <v>4</v>
      </c>
      <c r="B1255" s="37" t="s">
        <v>53</v>
      </c>
      <c r="C1255" s="38"/>
    </row>
    <row r="1256" spans="1:3" x14ac:dyDescent="0.3">
      <c r="A1256" s="37" t="s">
        <v>4</v>
      </c>
      <c r="B1256" s="37" t="s">
        <v>53</v>
      </c>
      <c r="C1256" s="38">
        <v>169000</v>
      </c>
    </row>
    <row r="1257" spans="1:3" x14ac:dyDescent="0.3">
      <c r="A1257" s="37" t="s">
        <v>4</v>
      </c>
      <c r="B1257" s="37" t="s">
        <v>53</v>
      </c>
      <c r="C1257" s="38">
        <v>135600</v>
      </c>
    </row>
    <row r="1258" spans="1:3" x14ac:dyDescent="0.3">
      <c r="A1258" s="37" t="s">
        <v>4</v>
      </c>
      <c r="B1258" s="37" t="s">
        <v>63</v>
      </c>
      <c r="C1258" s="38">
        <v>147500</v>
      </c>
    </row>
    <row r="1259" spans="1:3" x14ac:dyDescent="0.3">
      <c r="A1259" s="37" t="s">
        <v>4</v>
      </c>
      <c r="B1259" s="37" t="s">
        <v>54</v>
      </c>
      <c r="C1259" s="38">
        <v>106358</v>
      </c>
    </row>
    <row r="1260" spans="1:3" x14ac:dyDescent="0.3">
      <c r="A1260" s="37" t="s">
        <v>4</v>
      </c>
      <c r="B1260" s="37" t="s">
        <v>53</v>
      </c>
      <c r="C1260" s="38"/>
    </row>
    <row r="1261" spans="1:3" x14ac:dyDescent="0.3">
      <c r="A1261" s="37" t="s">
        <v>4</v>
      </c>
      <c r="B1261" s="37" t="s">
        <v>53</v>
      </c>
      <c r="C1261" s="38"/>
    </row>
    <row r="1262" spans="1:3" x14ac:dyDescent="0.3">
      <c r="A1262" s="37" t="s">
        <v>4</v>
      </c>
      <c r="B1262" s="37" t="s">
        <v>53</v>
      </c>
      <c r="C1262" s="38"/>
    </row>
    <row r="1263" spans="1:3" x14ac:dyDescent="0.3">
      <c r="A1263" s="37" t="s">
        <v>4</v>
      </c>
      <c r="B1263" s="37" t="s">
        <v>53</v>
      </c>
      <c r="C1263" s="38">
        <v>205000</v>
      </c>
    </row>
    <row r="1264" spans="1:3" x14ac:dyDescent="0.3">
      <c r="A1264" s="37" t="s">
        <v>4</v>
      </c>
      <c r="B1264" s="37" t="s">
        <v>53</v>
      </c>
      <c r="C1264" s="38">
        <v>90000</v>
      </c>
    </row>
    <row r="1265" spans="1:3" x14ac:dyDescent="0.3">
      <c r="A1265" s="37" t="s">
        <v>4</v>
      </c>
      <c r="B1265" s="37" t="s">
        <v>53</v>
      </c>
      <c r="C1265" s="38">
        <v>127500</v>
      </c>
    </row>
    <row r="1266" spans="1:3" x14ac:dyDescent="0.3">
      <c r="A1266" s="37" t="s">
        <v>4</v>
      </c>
      <c r="B1266" s="37" t="s">
        <v>54</v>
      </c>
      <c r="C1266" s="38"/>
    </row>
    <row r="1267" spans="1:3" x14ac:dyDescent="0.3">
      <c r="A1267" s="37" t="s">
        <v>4</v>
      </c>
      <c r="B1267" s="37" t="s">
        <v>53</v>
      </c>
      <c r="C1267" s="38">
        <v>147500</v>
      </c>
    </row>
    <row r="1268" spans="1:3" x14ac:dyDescent="0.3">
      <c r="A1268" s="37" t="s">
        <v>4</v>
      </c>
      <c r="B1268" s="37" t="s">
        <v>53</v>
      </c>
      <c r="C1268" s="38">
        <v>87500</v>
      </c>
    </row>
    <row r="1269" spans="1:3" x14ac:dyDescent="0.3">
      <c r="A1269" s="37" t="s">
        <v>4</v>
      </c>
      <c r="B1269" s="37" t="s">
        <v>53</v>
      </c>
      <c r="C1269" s="38"/>
    </row>
    <row r="1270" spans="1:3" x14ac:dyDescent="0.3">
      <c r="A1270" s="37" t="s">
        <v>4</v>
      </c>
      <c r="B1270" s="37" t="s">
        <v>53</v>
      </c>
      <c r="C1270" s="38">
        <v>144000</v>
      </c>
    </row>
    <row r="1271" spans="1:3" x14ac:dyDescent="0.3">
      <c r="A1271" s="37" t="s">
        <v>4</v>
      </c>
      <c r="B1271" s="37" t="s">
        <v>53</v>
      </c>
      <c r="C1271" s="38"/>
    </row>
    <row r="1272" spans="1:3" x14ac:dyDescent="0.3">
      <c r="A1272" s="37" t="s">
        <v>4</v>
      </c>
      <c r="B1272" s="37" t="s">
        <v>53</v>
      </c>
      <c r="C1272" s="38">
        <v>112500</v>
      </c>
    </row>
    <row r="1273" spans="1:3" x14ac:dyDescent="0.3">
      <c r="A1273" s="37" t="s">
        <v>4</v>
      </c>
      <c r="B1273" s="37" t="s">
        <v>53</v>
      </c>
      <c r="C1273" s="38"/>
    </row>
    <row r="1274" spans="1:3" x14ac:dyDescent="0.3">
      <c r="A1274" s="37" t="s">
        <v>4</v>
      </c>
      <c r="B1274" s="37" t="s">
        <v>53</v>
      </c>
      <c r="C1274" s="38">
        <v>130000</v>
      </c>
    </row>
    <row r="1275" spans="1:3" x14ac:dyDescent="0.3">
      <c r="A1275" s="37" t="s">
        <v>4</v>
      </c>
      <c r="B1275" s="37" t="s">
        <v>53</v>
      </c>
      <c r="C1275" s="38">
        <v>120000</v>
      </c>
    </row>
    <row r="1276" spans="1:3" x14ac:dyDescent="0.3">
      <c r="A1276" s="37" t="s">
        <v>4</v>
      </c>
      <c r="B1276" s="37" t="s">
        <v>53</v>
      </c>
      <c r="C1276" s="38">
        <v>146100</v>
      </c>
    </row>
    <row r="1277" spans="1:3" x14ac:dyDescent="0.3">
      <c r="A1277" s="37" t="s">
        <v>4</v>
      </c>
      <c r="B1277" s="37" t="s">
        <v>53</v>
      </c>
      <c r="C1277" s="38"/>
    </row>
    <row r="1278" spans="1:3" x14ac:dyDescent="0.3">
      <c r="A1278" s="37" t="s">
        <v>4</v>
      </c>
      <c r="B1278" s="37" t="s">
        <v>69</v>
      </c>
      <c r="C1278" s="38">
        <v>147500</v>
      </c>
    </row>
    <row r="1279" spans="1:3" x14ac:dyDescent="0.3">
      <c r="A1279" s="37" t="s">
        <v>4</v>
      </c>
      <c r="B1279" s="37" t="s">
        <v>54</v>
      </c>
      <c r="C1279" s="38">
        <v>120000</v>
      </c>
    </row>
    <row r="1280" spans="1:3" x14ac:dyDescent="0.3">
      <c r="A1280" s="37" t="s">
        <v>4</v>
      </c>
      <c r="B1280" s="37" t="s">
        <v>97</v>
      </c>
      <c r="C1280" s="38">
        <v>89100</v>
      </c>
    </row>
    <row r="1281" spans="1:3" x14ac:dyDescent="0.3">
      <c r="A1281" s="37" t="s">
        <v>4</v>
      </c>
      <c r="B1281" s="37" t="s">
        <v>98</v>
      </c>
      <c r="C1281" s="38">
        <v>147500</v>
      </c>
    </row>
    <row r="1282" spans="1:3" x14ac:dyDescent="0.3">
      <c r="A1282" s="37" t="s">
        <v>4</v>
      </c>
      <c r="B1282" s="37" t="s">
        <v>53</v>
      </c>
      <c r="C1282" s="38">
        <v>112500</v>
      </c>
    </row>
    <row r="1283" spans="1:3" x14ac:dyDescent="0.3">
      <c r="A1283" s="37" t="s">
        <v>4</v>
      </c>
      <c r="B1283" s="37" t="s">
        <v>53</v>
      </c>
      <c r="C1283" s="38">
        <v>99150</v>
      </c>
    </row>
    <row r="1284" spans="1:3" x14ac:dyDescent="0.3">
      <c r="A1284" s="37" t="s">
        <v>4</v>
      </c>
      <c r="B1284" s="37" t="s">
        <v>53</v>
      </c>
      <c r="C1284" s="38">
        <v>175000</v>
      </c>
    </row>
    <row r="1285" spans="1:3" x14ac:dyDescent="0.3">
      <c r="A1285" s="37" t="s">
        <v>4</v>
      </c>
      <c r="B1285" s="37" t="s">
        <v>53</v>
      </c>
      <c r="C1285" s="38">
        <v>150000</v>
      </c>
    </row>
    <row r="1286" spans="1:3" x14ac:dyDescent="0.3">
      <c r="A1286" s="37" t="s">
        <v>4</v>
      </c>
      <c r="B1286" s="37" t="s">
        <v>54</v>
      </c>
      <c r="C1286" s="38">
        <v>125000</v>
      </c>
    </row>
    <row r="1287" spans="1:3" x14ac:dyDescent="0.3">
      <c r="A1287" s="37" t="s">
        <v>4</v>
      </c>
      <c r="B1287" s="37" t="s">
        <v>53</v>
      </c>
      <c r="C1287" s="38">
        <v>95000</v>
      </c>
    </row>
    <row r="1288" spans="1:3" x14ac:dyDescent="0.3">
      <c r="A1288" s="37" t="s">
        <v>4</v>
      </c>
      <c r="B1288" s="37" t="s">
        <v>53</v>
      </c>
      <c r="C1288" s="38">
        <v>105000</v>
      </c>
    </row>
    <row r="1289" spans="1:3" x14ac:dyDescent="0.3">
      <c r="A1289" s="37" t="s">
        <v>4</v>
      </c>
      <c r="B1289" s="37" t="s">
        <v>112</v>
      </c>
      <c r="C1289" s="38">
        <v>133000</v>
      </c>
    </row>
    <row r="1290" spans="1:3" x14ac:dyDescent="0.3">
      <c r="A1290" s="37" t="s">
        <v>4</v>
      </c>
      <c r="B1290" s="37" t="s">
        <v>53</v>
      </c>
      <c r="C1290" s="38">
        <v>130000</v>
      </c>
    </row>
    <row r="1291" spans="1:3" x14ac:dyDescent="0.3">
      <c r="A1291" s="37" t="s">
        <v>4</v>
      </c>
      <c r="B1291" s="37" t="s">
        <v>53</v>
      </c>
      <c r="C1291" s="38">
        <v>110000</v>
      </c>
    </row>
    <row r="1292" spans="1:3" x14ac:dyDescent="0.3">
      <c r="A1292" s="37" t="s">
        <v>4</v>
      </c>
      <c r="B1292" s="37" t="s">
        <v>53</v>
      </c>
      <c r="C1292" s="38">
        <v>102150</v>
      </c>
    </row>
    <row r="1293" spans="1:3" x14ac:dyDescent="0.3">
      <c r="A1293" s="37" t="s">
        <v>4</v>
      </c>
      <c r="B1293" s="37" t="s">
        <v>53</v>
      </c>
      <c r="C1293" s="38">
        <v>130000</v>
      </c>
    </row>
    <row r="1294" spans="1:3" x14ac:dyDescent="0.3">
      <c r="A1294" s="37" t="s">
        <v>4</v>
      </c>
      <c r="B1294" s="37" t="s">
        <v>54</v>
      </c>
      <c r="C1294" s="38">
        <v>107500</v>
      </c>
    </row>
    <row r="1295" spans="1:3" x14ac:dyDescent="0.3">
      <c r="A1295" s="37" t="s">
        <v>4</v>
      </c>
      <c r="B1295" s="37" t="s">
        <v>53</v>
      </c>
      <c r="C1295" s="38">
        <v>130000</v>
      </c>
    </row>
    <row r="1296" spans="1:3" x14ac:dyDescent="0.3">
      <c r="A1296" s="37" t="s">
        <v>4</v>
      </c>
      <c r="B1296" s="37" t="s">
        <v>53</v>
      </c>
      <c r="C1296" s="38">
        <v>146000</v>
      </c>
    </row>
    <row r="1297" spans="1:3" x14ac:dyDescent="0.3">
      <c r="A1297" s="37" t="s">
        <v>4</v>
      </c>
      <c r="B1297" s="37" t="s">
        <v>53</v>
      </c>
      <c r="C1297" s="38">
        <v>255000</v>
      </c>
    </row>
    <row r="1298" spans="1:3" x14ac:dyDescent="0.3">
      <c r="A1298" s="37" t="s">
        <v>4</v>
      </c>
      <c r="B1298" s="37" t="s">
        <v>54</v>
      </c>
      <c r="C1298" s="38"/>
    </row>
    <row r="1299" spans="1:3" x14ac:dyDescent="0.3">
      <c r="A1299" s="37" t="s">
        <v>4</v>
      </c>
      <c r="B1299" s="37" t="s">
        <v>53</v>
      </c>
      <c r="C1299" s="38">
        <v>117500</v>
      </c>
    </row>
    <row r="1300" spans="1:3" x14ac:dyDescent="0.3">
      <c r="A1300" s="37" t="s">
        <v>4</v>
      </c>
      <c r="B1300" s="37" t="s">
        <v>81</v>
      </c>
      <c r="C1300" s="38">
        <v>131580</v>
      </c>
    </row>
    <row r="1301" spans="1:3" x14ac:dyDescent="0.3">
      <c r="A1301" s="37" t="s">
        <v>4</v>
      </c>
      <c r="B1301" s="37" t="s">
        <v>53</v>
      </c>
      <c r="C1301" s="38"/>
    </row>
    <row r="1302" spans="1:3" x14ac:dyDescent="0.3">
      <c r="A1302" s="37" t="s">
        <v>4</v>
      </c>
      <c r="B1302" s="37" t="s">
        <v>53</v>
      </c>
      <c r="C1302" s="38"/>
    </row>
    <row r="1303" spans="1:3" x14ac:dyDescent="0.3">
      <c r="A1303" s="37" t="s">
        <v>4</v>
      </c>
      <c r="B1303" s="37" t="s">
        <v>53</v>
      </c>
      <c r="C1303" s="38"/>
    </row>
    <row r="1304" spans="1:3" x14ac:dyDescent="0.3">
      <c r="A1304" s="37" t="s">
        <v>4</v>
      </c>
      <c r="B1304" s="37" t="s">
        <v>53</v>
      </c>
      <c r="C1304" s="38"/>
    </row>
    <row r="1305" spans="1:3" x14ac:dyDescent="0.3">
      <c r="A1305" s="37" t="s">
        <v>4</v>
      </c>
      <c r="B1305" s="37" t="s">
        <v>53</v>
      </c>
      <c r="C1305" s="38">
        <v>130000</v>
      </c>
    </row>
    <row r="1306" spans="1:3" x14ac:dyDescent="0.3">
      <c r="A1306" s="37" t="s">
        <v>4</v>
      </c>
      <c r="B1306" s="37" t="s">
        <v>53</v>
      </c>
      <c r="C1306" s="38">
        <v>127500</v>
      </c>
    </row>
    <row r="1307" spans="1:3" x14ac:dyDescent="0.3">
      <c r="A1307" s="37" t="s">
        <v>4</v>
      </c>
      <c r="B1307" s="37" t="s">
        <v>53</v>
      </c>
      <c r="C1307" s="38">
        <v>207500</v>
      </c>
    </row>
    <row r="1308" spans="1:3" x14ac:dyDescent="0.3">
      <c r="A1308" s="37" t="s">
        <v>4</v>
      </c>
      <c r="B1308" s="37" t="s">
        <v>74</v>
      </c>
      <c r="C1308" s="38">
        <v>45000</v>
      </c>
    </row>
    <row r="1309" spans="1:3" x14ac:dyDescent="0.3">
      <c r="A1309" s="37" t="s">
        <v>4</v>
      </c>
      <c r="B1309" s="37" t="s">
        <v>53</v>
      </c>
      <c r="C1309" s="38"/>
    </row>
    <row r="1310" spans="1:3" x14ac:dyDescent="0.3">
      <c r="A1310" s="37" t="s">
        <v>4</v>
      </c>
      <c r="B1310" s="37" t="s">
        <v>53</v>
      </c>
      <c r="C1310" s="38"/>
    </row>
    <row r="1311" spans="1:3" x14ac:dyDescent="0.3">
      <c r="A1311" s="37" t="s">
        <v>4</v>
      </c>
      <c r="B1311" s="37" t="s">
        <v>88</v>
      </c>
      <c r="C1311" s="38">
        <v>98301.5</v>
      </c>
    </row>
    <row r="1312" spans="1:3" x14ac:dyDescent="0.3">
      <c r="A1312" s="37" t="s">
        <v>4</v>
      </c>
      <c r="B1312" s="37" t="s">
        <v>53</v>
      </c>
      <c r="C1312" s="38"/>
    </row>
    <row r="1313" spans="1:3" x14ac:dyDescent="0.3">
      <c r="A1313" s="37" t="s">
        <v>4</v>
      </c>
      <c r="B1313" s="37" t="s">
        <v>53</v>
      </c>
      <c r="C1313" s="38">
        <v>135000</v>
      </c>
    </row>
    <row r="1314" spans="1:3" x14ac:dyDescent="0.3">
      <c r="A1314" s="37" t="s">
        <v>4</v>
      </c>
      <c r="B1314" s="37" t="s">
        <v>53</v>
      </c>
      <c r="C1314" s="38">
        <v>100000</v>
      </c>
    </row>
    <row r="1315" spans="1:3" x14ac:dyDescent="0.3">
      <c r="A1315" s="37" t="s">
        <v>4</v>
      </c>
      <c r="B1315" s="37" t="s">
        <v>53</v>
      </c>
      <c r="C1315" s="38"/>
    </row>
    <row r="1316" spans="1:3" x14ac:dyDescent="0.3">
      <c r="A1316" s="37" t="s">
        <v>4</v>
      </c>
      <c r="B1316" s="37" t="s">
        <v>53</v>
      </c>
      <c r="C1316" s="38">
        <v>125000</v>
      </c>
    </row>
    <row r="1317" spans="1:3" x14ac:dyDescent="0.3">
      <c r="A1317" s="37" t="s">
        <v>4</v>
      </c>
      <c r="B1317" s="37" t="s">
        <v>53</v>
      </c>
      <c r="C1317" s="38">
        <v>90000</v>
      </c>
    </row>
    <row r="1318" spans="1:3" x14ac:dyDescent="0.3">
      <c r="A1318" s="37" t="s">
        <v>4</v>
      </c>
      <c r="B1318" s="37" t="s">
        <v>53</v>
      </c>
      <c r="C1318" s="38">
        <v>99150</v>
      </c>
    </row>
    <row r="1319" spans="1:3" x14ac:dyDescent="0.3">
      <c r="A1319" s="37" t="s">
        <v>4</v>
      </c>
      <c r="B1319" s="37" t="s">
        <v>53</v>
      </c>
      <c r="C1319" s="38"/>
    </row>
    <row r="1320" spans="1:3" x14ac:dyDescent="0.3">
      <c r="A1320" s="37" t="s">
        <v>4</v>
      </c>
      <c r="B1320" s="37" t="s">
        <v>92</v>
      </c>
      <c r="C1320" s="38">
        <v>98301.5</v>
      </c>
    </row>
    <row r="1321" spans="1:3" x14ac:dyDescent="0.3">
      <c r="A1321" s="37" t="s">
        <v>4</v>
      </c>
      <c r="B1321" s="37" t="s">
        <v>63</v>
      </c>
      <c r="C1321" s="38">
        <v>98283</v>
      </c>
    </row>
    <row r="1322" spans="1:3" x14ac:dyDescent="0.3">
      <c r="A1322" s="37" t="s">
        <v>4</v>
      </c>
      <c r="B1322" s="37" t="s">
        <v>53</v>
      </c>
      <c r="C1322" s="38">
        <v>130000</v>
      </c>
    </row>
    <row r="1323" spans="1:3" x14ac:dyDescent="0.3">
      <c r="A1323" s="37" t="s">
        <v>4</v>
      </c>
      <c r="B1323" s="37" t="s">
        <v>53</v>
      </c>
      <c r="C1323" s="38">
        <v>123600</v>
      </c>
    </row>
    <row r="1324" spans="1:3" x14ac:dyDescent="0.3">
      <c r="A1324" s="37" t="s">
        <v>4</v>
      </c>
      <c r="B1324" s="37" t="s">
        <v>74</v>
      </c>
      <c r="C1324" s="38">
        <v>147500</v>
      </c>
    </row>
    <row r="1325" spans="1:3" x14ac:dyDescent="0.3">
      <c r="A1325" s="37" t="s">
        <v>4</v>
      </c>
      <c r="B1325" s="37" t="s">
        <v>69</v>
      </c>
      <c r="C1325" s="38">
        <v>200000</v>
      </c>
    </row>
    <row r="1326" spans="1:3" x14ac:dyDescent="0.3">
      <c r="A1326" s="37" t="s">
        <v>4</v>
      </c>
      <c r="B1326" s="37" t="s">
        <v>53</v>
      </c>
      <c r="C1326" s="38"/>
    </row>
    <row r="1327" spans="1:3" x14ac:dyDescent="0.3">
      <c r="A1327" s="37" t="s">
        <v>4</v>
      </c>
      <c r="B1327" s="37" t="s">
        <v>53</v>
      </c>
      <c r="C1327" s="38">
        <v>125000</v>
      </c>
    </row>
    <row r="1328" spans="1:3" x14ac:dyDescent="0.3">
      <c r="A1328" s="37" t="s">
        <v>4</v>
      </c>
      <c r="B1328" s="37" t="s">
        <v>70</v>
      </c>
      <c r="C1328" s="38">
        <v>45000</v>
      </c>
    </row>
    <row r="1329" spans="1:3" x14ac:dyDescent="0.3">
      <c r="A1329" s="37" t="s">
        <v>4</v>
      </c>
      <c r="B1329" s="37" t="s">
        <v>86</v>
      </c>
      <c r="C1329" s="38"/>
    </row>
    <row r="1330" spans="1:3" x14ac:dyDescent="0.3">
      <c r="A1330" s="37" t="s">
        <v>4</v>
      </c>
      <c r="B1330" s="37" t="s">
        <v>53</v>
      </c>
      <c r="C1330" s="38"/>
    </row>
    <row r="1331" spans="1:3" x14ac:dyDescent="0.3">
      <c r="A1331" s="37" t="s">
        <v>4</v>
      </c>
      <c r="B1331" s="37" t="s">
        <v>53</v>
      </c>
      <c r="C1331" s="38">
        <v>125000</v>
      </c>
    </row>
    <row r="1332" spans="1:3" x14ac:dyDescent="0.3">
      <c r="A1332" s="37" t="s">
        <v>4</v>
      </c>
      <c r="B1332" s="37" t="s">
        <v>53</v>
      </c>
      <c r="C1332" s="38">
        <v>122500</v>
      </c>
    </row>
    <row r="1333" spans="1:3" x14ac:dyDescent="0.3">
      <c r="A1333" s="37" t="s">
        <v>4</v>
      </c>
      <c r="B1333" s="37" t="s">
        <v>53</v>
      </c>
      <c r="C1333" s="38">
        <v>105000</v>
      </c>
    </row>
    <row r="1334" spans="1:3" x14ac:dyDescent="0.3">
      <c r="A1334" s="37" t="s">
        <v>4</v>
      </c>
      <c r="B1334" s="37" t="s">
        <v>99</v>
      </c>
      <c r="C1334" s="38">
        <v>147500</v>
      </c>
    </row>
    <row r="1335" spans="1:3" x14ac:dyDescent="0.3">
      <c r="A1335" s="37" t="s">
        <v>4</v>
      </c>
      <c r="B1335" s="37" t="s">
        <v>53</v>
      </c>
      <c r="C1335" s="38">
        <v>251000</v>
      </c>
    </row>
    <row r="1336" spans="1:3" x14ac:dyDescent="0.3">
      <c r="A1336" s="37" t="s">
        <v>4</v>
      </c>
      <c r="B1336" s="37" t="s">
        <v>53</v>
      </c>
      <c r="C1336" s="38">
        <v>109500</v>
      </c>
    </row>
    <row r="1337" spans="1:3" x14ac:dyDescent="0.3">
      <c r="A1337" s="37" t="s">
        <v>4</v>
      </c>
      <c r="B1337" s="37" t="s">
        <v>54</v>
      </c>
      <c r="C1337" s="38"/>
    </row>
    <row r="1338" spans="1:3" x14ac:dyDescent="0.3">
      <c r="A1338" s="37" t="s">
        <v>4</v>
      </c>
      <c r="B1338" s="37" t="s">
        <v>98</v>
      </c>
      <c r="C1338" s="38">
        <v>89100</v>
      </c>
    </row>
    <row r="1339" spans="1:3" x14ac:dyDescent="0.3">
      <c r="A1339" s="37" t="s">
        <v>4</v>
      </c>
      <c r="B1339" s="37" t="s">
        <v>53</v>
      </c>
      <c r="C1339" s="38">
        <v>185000</v>
      </c>
    </row>
    <row r="1340" spans="1:3" x14ac:dyDescent="0.3">
      <c r="A1340" s="37" t="s">
        <v>4</v>
      </c>
      <c r="B1340" s="37" t="s">
        <v>53</v>
      </c>
      <c r="C1340" s="38">
        <v>80000</v>
      </c>
    </row>
    <row r="1341" spans="1:3" x14ac:dyDescent="0.3">
      <c r="A1341" s="37" t="s">
        <v>4</v>
      </c>
      <c r="B1341" s="37" t="s">
        <v>53</v>
      </c>
      <c r="C1341" s="38"/>
    </row>
    <row r="1342" spans="1:3" x14ac:dyDescent="0.3">
      <c r="A1342" s="37" t="s">
        <v>4</v>
      </c>
      <c r="B1342" s="37" t="s">
        <v>53</v>
      </c>
      <c r="C1342" s="38">
        <v>230000</v>
      </c>
    </row>
    <row r="1343" spans="1:3" x14ac:dyDescent="0.3">
      <c r="A1343" s="37" t="s">
        <v>4</v>
      </c>
      <c r="B1343" s="37" t="s">
        <v>86</v>
      </c>
      <c r="C1343" s="38">
        <v>147500</v>
      </c>
    </row>
    <row r="1344" spans="1:3" x14ac:dyDescent="0.3">
      <c r="A1344" s="37" t="s">
        <v>4</v>
      </c>
      <c r="B1344" s="37" t="s">
        <v>54</v>
      </c>
      <c r="C1344" s="38"/>
    </row>
    <row r="1345" spans="1:3" x14ac:dyDescent="0.3">
      <c r="A1345" s="37" t="s">
        <v>4</v>
      </c>
      <c r="B1345" s="37" t="s">
        <v>98</v>
      </c>
      <c r="C1345" s="38">
        <v>96773</v>
      </c>
    </row>
    <row r="1346" spans="1:3" x14ac:dyDescent="0.3">
      <c r="A1346" s="37" t="s">
        <v>4</v>
      </c>
      <c r="B1346" s="37" t="s">
        <v>53</v>
      </c>
      <c r="C1346" s="38">
        <v>180000</v>
      </c>
    </row>
    <row r="1347" spans="1:3" x14ac:dyDescent="0.3">
      <c r="A1347" s="37" t="s">
        <v>4</v>
      </c>
      <c r="B1347" s="37" t="s">
        <v>54</v>
      </c>
      <c r="C1347" s="38">
        <v>165000</v>
      </c>
    </row>
    <row r="1348" spans="1:3" x14ac:dyDescent="0.3">
      <c r="A1348" s="37" t="s">
        <v>4</v>
      </c>
      <c r="B1348" s="37" t="s">
        <v>113</v>
      </c>
      <c r="C1348" s="38">
        <v>98283</v>
      </c>
    </row>
    <row r="1349" spans="1:3" x14ac:dyDescent="0.3">
      <c r="A1349" s="37" t="s">
        <v>4</v>
      </c>
      <c r="B1349" s="37" t="s">
        <v>53</v>
      </c>
      <c r="C1349" s="38">
        <v>114500</v>
      </c>
    </row>
    <row r="1350" spans="1:3" x14ac:dyDescent="0.3">
      <c r="A1350" s="37" t="s">
        <v>4</v>
      </c>
      <c r="B1350" s="37" t="s">
        <v>53</v>
      </c>
      <c r="C1350" s="38">
        <v>145000</v>
      </c>
    </row>
    <row r="1351" spans="1:3" x14ac:dyDescent="0.3">
      <c r="A1351" s="37" t="s">
        <v>4</v>
      </c>
      <c r="B1351" s="37" t="s">
        <v>81</v>
      </c>
      <c r="C1351" s="38">
        <v>90000</v>
      </c>
    </row>
    <row r="1352" spans="1:3" x14ac:dyDescent="0.3">
      <c r="A1352" s="37" t="s">
        <v>4</v>
      </c>
      <c r="B1352" s="37" t="s">
        <v>53</v>
      </c>
      <c r="C1352" s="38">
        <v>130000</v>
      </c>
    </row>
    <row r="1353" spans="1:3" x14ac:dyDescent="0.3">
      <c r="A1353" s="37" t="s">
        <v>4</v>
      </c>
      <c r="B1353" s="37" t="s">
        <v>53</v>
      </c>
      <c r="C1353" s="38"/>
    </row>
    <row r="1354" spans="1:3" x14ac:dyDescent="0.3">
      <c r="A1354" s="37" t="s">
        <v>4</v>
      </c>
      <c r="B1354" s="37" t="s">
        <v>53</v>
      </c>
      <c r="C1354" s="38">
        <v>215000</v>
      </c>
    </row>
    <row r="1355" spans="1:3" x14ac:dyDescent="0.3">
      <c r="A1355" s="37" t="s">
        <v>4</v>
      </c>
      <c r="B1355" s="37" t="s">
        <v>53</v>
      </c>
      <c r="C1355" s="38">
        <v>119523</v>
      </c>
    </row>
    <row r="1356" spans="1:3" x14ac:dyDescent="0.3">
      <c r="A1356" s="37" t="s">
        <v>4</v>
      </c>
      <c r="B1356" s="37" t="s">
        <v>54</v>
      </c>
      <c r="C1356" s="38">
        <v>133000</v>
      </c>
    </row>
    <row r="1357" spans="1:3" x14ac:dyDescent="0.3">
      <c r="A1357" s="37" t="s">
        <v>4</v>
      </c>
      <c r="B1357" s="37" t="s">
        <v>53</v>
      </c>
      <c r="C1357" s="38">
        <v>145000</v>
      </c>
    </row>
    <row r="1358" spans="1:3" x14ac:dyDescent="0.3">
      <c r="A1358" s="37" t="s">
        <v>4</v>
      </c>
      <c r="B1358" s="37" t="s">
        <v>53</v>
      </c>
      <c r="C1358" s="38">
        <v>110144.390625</v>
      </c>
    </row>
    <row r="1359" spans="1:3" x14ac:dyDescent="0.3">
      <c r="A1359" s="37" t="s">
        <v>4</v>
      </c>
      <c r="B1359" s="37" t="s">
        <v>97</v>
      </c>
      <c r="C1359" s="38">
        <v>98301.5</v>
      </c>
    </row>
    <row r="1360" spans="1:3" x14ac:dyDescent="0.3">
      <c r="A1360" s="37" t="s">
        <v>4</v>
      </c>
      <c r="B1360" s="37" t="s">
        <v>114</v>
      </c>
      <c r="C1360" s="38">
        <v>93600</v>
      </c>
    </row>
    <row r="1361" spans="1:3" x14ac:dyDescent="0.3">
      <c r="A1361" s="37" t="s">
        <v>4</v>
      </c>
      <c r="B1361" s="37" t="s">
        <v>53</v>
      </c>
      <c r="C1361" s="38">
        <v>192500</v>
      </c>
    </row>
    <row r="1362" spans="1:3" x14ac:dyDescent="0.3">
      <c r="A1362" s="37" t="s">
        <v>4</v>
      </c>
      <c r="B1362" s="37" t="s">
        <v>53</v>
      </c>
      <c r="C1362" s="38">
        <v>96500</v>
      </c>
    </row>
    <row r="1363" spans="1:3" x14ac:dyDescent="0.3">
      <c r="A1363" s="37" t="s">
        <v>4</v>
      </c>
      <c r="B1363" s="37" t="s">
        <v>53</v>
      </c>
      <c r="C1363" s="38">
        <v>110000</v>
      </c>
    </row>
    <row r="1364" spans="1:3" x14ac:dyDescent="0.3">
      <c r="A1364" s="37" t="s">
        <v>4</v>
      </c>
      <c r="B1364" s="37" t="s">
        <v>111</v>
      </c>
      <c r="C1364" s="38">
        <v>147500</v>
      </c>
    </row>
    <row r="1365" spans="1:3" x14ac:dyDescent="0.3">
      <c r="A1365" s="37" t="s">
        <v>4</v>
      </c>
      <c r="B1365" s="37" t="s">
        <v>53</v>
      </c>
      <c r="C1365" s="38"/>
    </row>
    <row r="1366" spans="1:3" x14ac:dyDescent="0.3">
      <c r="A1366" s="37" t="s">
        <v>4</v>
      </c>
      <c r="B1366" s="37" t="s">
        <v>86</v>
      </c>
      <c r="C1366" s="38">
        <v>98283</v>
      </c>
    </row>
    <row r="1367" spans="1:3" x14ac:dyDescent="0.3">
      <c r="A1367" s="37" t="s">
        <v>4</v>
      </c>
      <c r="B1367" s="37" t="s">
        <v>53</v>
      </c>
      <c r="C1367" s="38">
        <v>152500</v>
      </c>
    </row>
    <row r="1368" spans="1:3" x14ac:dyDescent="0.3">
      <c r="A1368" s="37" t="s">
        <v>4</v>
      </c>
      <c r="B1368" s="37" t="s">
        <v>53</v>
      </c>
      <c r="C1368" s="38"/>
    </row>
    <row r="1369" spans="1:3" x14ac:dyDescent="0.3">
      <c r="A1369" s="37" t="s">
        <v>4</v>
      </c>
      <c r="B1369" s="37" t="s">
        <v>53</v>
      </c>
      <c r="C1369" s="38">
        <v>190950</v>
      </c>
    </row>
    <row r="1370" spans="1:3" x14ac:dyDescent="0.3">
      <c r="A1370" s="37" t="s">
        <v>4</v>
      </c>
      <c r="B1370" s="37" t="s">
        <v>53</v>
      </c>
      <c r="C1370" s="38">
        <v>150000</v>
      </c>
    </row>
    <row r="1371" spans="1:3" x14ac:dyDescent="0.3">
      <c r="A1371" s="37" t="s">
        <v>4</v>
      </c>
      <c r="B1371" s="37" t="s">
        <v>115</v>
      </c>
      <c r="C1371" s="38">
        <v>50500</v>
      </c>
    </row>
    <row r="1372" spans="1:3" x14ac:dyDescent="0.3">
      <c r="A1372" s="37" t="s">
        <v>4</v>
      </c>
      <c r="B1372" s="37" t="s">
        <v>53</v>
      </c>
      <c r="C1372" s="38">
        <v>99150</v>
      </c>
    </row>
    <row r="1373" spans="1:3" x14ac:dyDescent="0.3">
      <c r="A1373" s="37" t="s">
        <v>4</v>
      </c>
      <c r="B1373" s="37" t="s">
        <v>98</v>
      </c>
      <c r="C1373" s="38">
        <v>96773</v>
      </c>
    </row>
    <row r="1374" spans="1:3" x14ac:dyDescent="0.3">
      <c r="A1374" s="37" t="s">
        <v>4</v>
      </c>
      <c r="B1374" s="37" t="s">
        <v>53</v>
      </c>
      <c r="C1374" s="38">
        <v>184500</v>
      </c>
    </row>
    <row r="1375" spans="1:3" x14ac:dyDescent="0.3">
      <c r="A1375" s="37" t="s">
        <v>4</v>
      </c>
      <c r="B1375" s="37" t="s">
        <v>97</v>
      </c>
      <c r="C1375" s="38">
        <v>131580</v>
      </c>
    </row>
    <row r="1376" spans="1:3" x14ac:dyDescent="0.3">
      <c r="A1376" s="37" t="s">
        <v>4</v>
      </c>
      <c r="B1376" s="37" t="s">
        <v>53</v>
      </c>
      <c r="C1376" s="38">
        <v>136125</v>
      </c>
    </row>
    <row r="1377" spans="1:3" x14ac:dyDescent="0.3">
      <c r="A1377" s="37" t="s">
        <v>4</v>
      </c>
      <c r="B1377" s="37" t="s">
        <v>53</v>
      </c>
      <c r="C1377" s="38">
        <v>172475.5</v>
      </c>
    </row>
    <row r="1378" spans="1:3" x14ac:dyDescent="0.3">
      <c r="A1378" s="37" t="s">
        <v>4</v>
      </c>
      <c r="B1378" s="37" t="s">
        <v>110</v>
      </c>
      <c r="C1378" s="38">
        <v>131580</v>
      </c>
    </row>
    <row r="1379" spans="1:3" x14ac:dyDescent="0.3">
      <c r="A1379" s="37" t="s">
        <v>4</v>
      </c>
      <c r="B1379" s="37" t="s">
        <v>53</v>
      </c>
      <c r="C1379" s="38"/>
    </row>
    <row r="1380" spans="1:3" x14ac:dyDescent="0.3">
      <c r="A1380" s="37" t="s">
        <v>4</v>
      </c>
      <c r="B1380" s="37" t="s">
        <v>53</v>
      </c>
      <c r="C1380" s="38">
        <v>140000</v>
      </c>
    </row>
    <row r="1381" spans="1:3" x14ac:dyDescent="0.3">
      <c r="A1381" s="37" t="s">
        <v>4</v>
      </c>
      <c r="B1381" s="37" t="s">
        <v>93</v>
      </c>
      <c r="C1381" s="38">
        <v>98283</v>
      </c>
    </row>
    <row r="1382" spans="1:3" x14ac:dyDescent="0.3">
      <c r="A1382" s="37" t="s">
        <v>4</v>
      </c>
      <c r="B1382" s="37" t="s">
        <v>91</v>
      </c>
      <c r="C1382" s="38">
        <v>147500</v>
      </c>
    </row>
    <row r="1383" spans="1:3" x14ac:dyDescent="0.3">
      <c r="A1383" s="37" t="s">
        <v>4</v>
      </c>
      <c r="B1383" s="37" t="s">
        <v>54</v>
      </c>
      <c r="C1383" s="38">
        <v>115000</v>
      </c>
    </row>
    <row r="1384" spans="1:3" x14ac:dyDescent="0.3">
      <c r="A1384" s="37" t="s">
        <v>4</v>
      </c>
      <c r="B1384" s="37" t="s">
        <v>53</v>
      </c>
      <c r="C1384" s="38"/>
    </row>
    <row r="1385" spans="1:3" x14ac:dyDescent="0.3">
      <c r="A1385" s="37" t="s">
        <v>4</v>
      </c>
      <c r="B1385" s="37" t="s">
        <v>53</v>
      </c>
      <c r="C1385" s="38">
        <v>135000</v>
      </c>
    </row>
    <row r="1386" spans="1:3" x14ac:dyDescent="0.3">
      <c r="A1386" s="37" t="s">
        <v>4</v>
      </c>
      <c r="B1386" s="37" t="s">
        <v>53</v>
      </c>
      <c r="C1386" s="38"/>
    </row>
    <row r="1387" spans="1:3" x14ac:dyDescent="0.3">
      <c r="A1387" s="37" t="s">
        <v>4</v>
      </c>
      <c r="B1387" s="37" t="s">
        <v>53</v>
      </c>
      <c r="C1387" s="38">
        <v>105000</v>
      </c>
    </row>
    <row r="1388" spans="1:3" x14ac:dyDescent="0.3">
      <c r="A1388" s="37" t="s">
        <v>4</v>
      </c>
      <c r="B1388" s="37" t="s">
        <v>54</v>
      </c>
      <c r="C1388" s="38">
        <v>177500</v>
      </c>
    </row>
    <row r="1389" spans="1:3" x14ac:dyDescent="0.3">
      <c r="A1389" s="37" t="s">
        <v>4</v>
      </c>
      <c r="B1389" s="37" t="s">
        <v>81</v>
      </c>
      <c r="C1389" s="38">
        <v>110000</v>
      </c>
    </row>
    <row r="1390" spans="1:3" x14ac:dyDescent="0.3">
      <c r="A1390" s="37" t="s">
        <v>4</v>
      </c>
      <c r="B1390" s="37" t="s">
        <v>70</v>
      </c>
      <c r="C1390" s="38">
        <v>98283</v>
      </c>
    </row>
    <row r="1391" spans="1:3" x14ac:dyDescent="0.3">
      <c r="A1391" s="37" t="s">
        <v>4</v>
      </c>
      <c r="B1391" s="37" t="s">
        <v>81</v>
      </c>
      <c r="C1391" s="38">
        <v>90000</v>
      </c>
    </row>
    <row r="1392" spans="1:3" x14ac:dyDescent="0.3">
      <c r="A1392" s="37" t="s">
        <v>4</v>
      </c>
      <c r="B1392" s="37" t="s">
        <v>72</v>
      </c>
      <c r="C1392" s="38">
        <v>131580</v>
      </c>
    </row>
    <row r="1393" spans="1:3" x14ac:dyDescent="0.3">
      <c r="A1393" s="37" t="s">
        <v>4</v>
      </c>
      <c r="B1393" s="37" t="s">
        <v>53</v>
      </c>
      <c r="C1393" s="38">
        <v>152650</v>
      </c>
    </row>
    <row r="1394" spans="1:3" x14ac:dyDescent="0.3">
      <c r="A1394" s="37" t="s">
        <v>4</v>
      </c>
      <c r="B1394" s="37" t="s">
        <v>53</v>
      </c>
      <c r="C1394" s="38"/>
    </row>
    <row r="1395" spans="1:3" x14ac:dyDescent="0.3">
      <c r="A1395" s="37" t="s">
        <v>4</v>
      </c>
      <c r="B1395" s="37" t="s">
        <v>53</v>
      </c>
      <c r="C1395" s="38"/>
    </row>
    <row r="1396" spans="1:3" x14ac:dyDescent="0.3">
      <c r="A1396" s="37" t="s">
        <v>4</v>
      </c>
      <c r="B1396" s="37" t="s">
        <v>53</v>
      </c>
      <c r="C1396" s="38">
        <v>140000</v>
      </c>
    </row>
    <row r="1397" spans="1:3" x14ac:dyDescent="0.3">
      <c r="A1397" s="37" t="s">
        <v>4</v>
      </c>
      <c r="B1397" s="37" t="s">
        <v>54</v>
      </c>
      <c r="C1397" s="38">
        <v>90000</v>
      </c>
    </row>
    <row r="1398" spans="1:3" x14ac:dyDescent="0.3">
      <c r="A1398" s="37" t="s">
        <v>4</v>
      </c>
      <c r="B1398" s="37" t="s">
        <v>53</v>
      </c>
      <c r="C1398" s="38"/>
    </row>
    <row r="1399" spans="1:3" x14ac:dyDescent="0.3">
      <c r="A1399" s="37" t="s">
        <v>4</v>
      </c>
      <c r="B1399" s="37" t="s">
        <v>53</v>
      </c>
      <c r="C1399" s="38"/>
    </row>
    <row r="1400" spans="1:3" x14ac:dyDescent="0.3">
      <c r="A1400" s="37" t="s">
        <v>4</v>
      </c>
      <c r="B1400" s="37" t="s">
        <v>53</v>
      </c>
      <c r="C1400" s="38">
        <v>125000</v>
      </c>
    </row>
    <row r="1401" spans="1:3" x14ac:dyDescent="0.3">
      <c r="A1401" s="37" t="s">
        <v>4</v>
      </c>
      <c r="B1401" s="37" t="s">
        <v>116</v>
      </c>
      <c r="C1401" s="38">
        <v>96760.5</v>
      </c>
    </row>
    <row r="1402" spans="1:3" x14ac:dyDescent="0.3">
      <c r="A1402" s="37" t="s">
        <v>4</v>
      </c>
      <c r="B1402" s="37" t="s">
        <v>53</v>
      </c>
      <c r="C1402" s="38"/>
    </row>
    <row r="1403" spans="1:3" x14ac:dyDescent="0.3">
      <c r="A1403" s="37" t="s">
        <v>4</v>
      </c>
      <c r="B1403" s="37" t="s">
        <v>81</v>
      </c>
      <c r="C1403" s="38">
        <v>90000</v>
      </c>
    </row>
    <row r="1404" spans="1:3" x14ac:dyDescent="0.3">
      <c r="A1404" s="37" t="s">
        <v>4</v>
      </c>
      <c r="B1404" s="37" t="s">
        <v>53</v>
      </c>
      <c r="C1404" s="38"/>
    </row>
    <row r="1405" spans="1:3" x14ac:dyDescent="0.3">
      <c r="A1405" s="37" t="s">
        <v>4</v>
      </c>
      <c r="B1405" s="37" t="s">
        <v>81</v>
      </c>
      <c r="C1405" s="38">
        <v>125000</v>
      </c>
    </row>
    <row r="1406" spans="1:3" x14ac:dyDescent="0.3">
      <c r="A1406" s="37" t="s">
        <v>4</v>
      </c>
      <c r="B1406" s="37" t="s">
        <v>53</v>
      </c>
      <c r="C1406" s="38">
        <v>208114</v>
      </c>
    </row>
    <row r="1407" spans="1:3" x14ac:dyDescent="0.3">
      <c r="A1407" s="37" t="s">
        <v>4</v>
      </c>
      <c r="B1407" s="37" t="s">
        <v>53</v>
      </c>
      <c r="C1407" s="38">
        <v>150000</v>
      </c>
    </row>
    <row r="1408" spans="1:3" x14ac:dyDescent="0.3">
      <c r="A1408" s="37" t="s">
        <v>4</v>
      </c>
      <c r="B1408" s="37" t="s">
        <v>68</v>
      </c>
      <c r="C1408" s="38"/>
    </row>
    <row r="1409" spans="1:3" x14ac:dyDescent="0.3">
      <c r="A1409" s="37" t="s">
        <v>4</v>
      </c>
      <c r="B1409" s="37" t="s">
        <v>69</v>
      </c>
      <c r="C1409" s="38">
        <v>98283</v>
      </c>
    </row>
    <row r="1410" spans="1:3" x14ac:dyDescent="0.3">
      <c r="A1410" s="37" t="s">
        <v>4</v>
      </c>
      <c r="B1410" s="37" t="s">
        <v>117</v>
      </c>
      <c r="C1410" s="38">
        <v>235000</v>
      </c>
    </row>
    <row r="1411" spans="1:3" x14ac:dyDescent="0.3">
      <c r="A1411" s="37" t="s">
        <v>4</v>
      </c>
      <c r="B1411" s="37" t="s">
        <v>81</v>
      </c>
      <c r="C1411" s="38">
        <v>90000</v>
      </c>
    </row>
    <row r="1412" spans="1:3" x14ac:dyDescent="0.3">
      <c r="A1412" s="37" t="s">
        <v>4</v>
      </c>
      <c r="B1412" s="37" t="s">
        <v>53</v>
      </c>
      <c r="C1412" s="38">
        <v>125000</v>
      </c>
    </row>
    <row r="1413" spans="1:3" x14ac:dyDescent="0.3">
      <c r="A1413" s="37" t="s">
        <v>4</v>
      </c>
      <c r="B1413" s="37" t="s">
        <v>53</v>
      </c>
      <c r="C1413" s="38">
        <v>115000</v>
      </c>
    </row>
    <row r="1414" spans="1:3" x14ac:dyDescent="0.3">
      <c r="A1414" s="37" t="s">
        <v>4</v>
      </c>
      <c r="B1414" s="37" t="s">
        <v>118</v>
      </c>
      <c r="C1414" s="38">
        <v>147500</v>
      </c>
    </row>
    <row r="1415" spans="1:3" x14ac:dyDescent="0.3">
      <c r="A1415" s="37" t="s">
        <v>4</v>
      </c>
      <c r="B1415" s="37" t="s">
        <v>116</v>
      </c>
      <c r="C1415" s="38">
        <v>133000</v>
      </c>
    </row>
    <row r="1416" spans="1:3" x14ac:dyDescent="0.3">
      <c r="A1416" s="37" t="s">
        <v>4</v>
      </c>
      <c r="B1416" s="37" t="s">
        <v>53</v>
      </c>
      <c r="C1416" s="38"/>
    </row>
    <row r="1417" spans="1:3" x14ac:dyDescent="0.3">
      <c r="A1417" s="37" t="s">
        <v>4</v>
      </c>
      <c r="B1417" s="37" t="s">
        <v>53</v>
      </c>
      <c r="C1417" s="38"/>
    </row>
    <row r="1418" spans="1:3" x14ac:dyDescent="0.3">
      <c r="A1418" s="37" t="s">
        <v>4</v>
      </c>
      <c r="B1418" s="37" t="s">
        <v>81</v>
      </c>
      <c r="C1418" s="38">
        <v>99150</v>
      </c>
    </row>
    <row r="1419" spans="1:3" x14ac:dyDescent="0.3">
      <c r="A1419" s="37" t="s">
        <v>4</v>
      </c>
      <c r="B1419" s="37" t="s">
        <v>53</v>
      </c>
      <c r="C1419" s="38">
        <v>150000</v>
      </c>
    </row>
    <row r="1420" spans="1:3" x14ac:dyDescent="0.3">
      <c r="A1420" s="37" t="s">
        <v>4</v>
      </c>
      <c r="B1420" s="37" t="s">
        <v>97</v>
      </c>
      <c r="C1420" s="38">
        <v>98301.5</v>
      </c>
    </row>
    <row r="1421" spans="1:3" x14ac:dyDescent="0.3">
      <c r="A1421" s="37" t="s">
        <v>4</v>
      </c>
      <c r="B1421" s="37" t="s">
        <v>53</v>
      </c>
      <c r="C1421" s="38">
        <v>147500</v>
      </c>
    </row>
    <row r="1422" spans="1:3" x14ac:dyDescent="0.3">
      <c r="A1422" s="37" t="s">
        <v>4</v>
      </c>
      <c r="B1422" s="37" t="s">
        <v>53</v>
      </c>
      <c r="C1422" s="38"/>
    </row>
    <row r="1423" spans="1:3" x14ac:dyDescent="0.3">
      <c r="A1423" s="37" t="s">
        <v>4</v>
      </c>
      <c r="B1423" s="37" t="s">
        <v>73</v>
      </c>
      <c r="C1423" s="38">
        <v>147500</v>
      </c>
    </row>
    <row r="1424" spans="1:3" x14ac:dyDescent="0.3">
      <c r="A1424" s="37" t="s">
        <v>4</v>
      </c>
      <c r="B1424" s="37" t="s">
        <v>73</v>
      </c>
      <c r="C1424" s="38">
        <v>133000</v>
      </c>
    </row>
    <row r="1425" spans="1:3" x14ac:dyDescent="0.3">
      <c r="A1425" s="37" t="s">
        <v>4</v>
      </c>
      <c r="B1425" s="37" t="s">
        <v>53</v>
      </c>
      <c r="C1425" s="38">
        <v>115000</v>
      </c>
    </row>
    <row r="1426" spans="1:3" x14ac:dyDescent="0.3">
      <c r="A1426" s="37" t="s">
        <v>4</v>
      </c>
      <c r="B1426" s="37" t="s">
        <v>53</v>
      </c>
      <c r="C1426" s="38">
        <v>90000</v>
      </c>
    </row>
    <row r="1427" spans="1:3" x14ac:dyDescent="0.3">
      <c r="A1427" s="37" t="s">
        <v>4</v>
      </c>
      <c r="B1427" s="37" t="s">
        <v>81</v>
      </c>
      <c r="C1427" s="38">
        <v>90000</v>
      </c>
    </row>
    <row r="1428" spans="1:3" x14ac:dyDescent="0.3">
      <c r="A1428" s="37" t="s">
        <v>4</v>
      </c>
      <c r="B1428" s="37" t="s">
        <v>113</v>
      </c>
      <c r="C1428" s="38">
        <v>131580</v>
      </c>
    </row>
    <row r="1429" spans="1:3" x14ac:dyDescent="0.3">
      <c r="A1429" s="37" t="s">
        <v>4</v>
      </c>
      <c r="B1429" s="37" t="s">
        <v>81</v>
      </c>
      <c r="C1429" s="38">
        <v>90000</v>
      </c>
    </row>
    <row r="1430" spans="1:3" x14ac:dyDescent="0.3">
      <c r="A1430" s="37" t="s">
        <v>4</v>
      </c>
      <c r="B1430" s="37" t="s">
        <v>53</v>
      </c>
      <c r="C1430" s="38">
        <v>175000</v>
      </c>
    </row>
    <row r="1431" spans="1:3" x14ac:dyDescent="0.3">
      <c r="A1431" s="37" t="s">
        <v>4</v>
      </c>
      <c r="B1431" s="37" t="s">
        <v>53</v>
      </c>
      <c r="C1431" s="38">
        <v>269500</v>
      </c>
    </row>
    <row r="1432" spans="1:3" x14ac:dyDescent="0.3">
      <c r="A1432" s="37" t="s">
        <v>4</v>
      </c>
      <c r="B1432" s="37" t="s">
        <v>53</v>
      </c>
      <c r="C1432" s="38"/>
    </row>
    <row r="1433" spans="1:3" x14ac:dyDescent="0.3">
      <c r="A1433" s="37" t="s">
        <v>4</v>
      </c>
      <c r="B1433" s="37" t="s">
        <v>69</v>
      </c>
      <c r="C1433" s="38">
        <v>98283</v>
      </c>
    </row>
    <row r="1434" spans="1:3" x14ac:dyDescent="0.3">
      <c r="A1434" s="37" t="s">
        <v>4</v>
      </c>
      <c r="B1434" s="37" t="s">
        <v>86</v>
      </c>
      <c r="C1434" s="38">
        <v>147500</v>
      </c>
    </row>
    <row r="1435" spans="1:3" x14ac:dyDescent="0.3">
      <c r="A1435" s="37" t="s">
        <v>4</v>
      </c>
      <c r="B1435" s="37" t="s">
        <v>53</v>
      </c>
      <c r="C1435" s="38"/>
    </row>
    <row r="1436" spans="1:3" x14ac:dyDescent="0.3">
      <c r="A1436" s="37" t="s">
        <v>4</v>
      </c>
      <c r="B1436" s="37" t="s">
        <v>97</v>
      </c>
      <c r="C1436" s="38">
        <v>89100</v>
      </c>
    </row>
    <row r="1437" spans="1:3" x14ac:dyDescent="0.3">
      <c r="A1437" s="37" t="s">
        <v>4</v>
      </c>
      <c r="B1437" s="37" t="s">
        <v>53</v>
      </c>
      <c r="C1437" s="38">
        <v>125000</v>
      </c>
    </row>
    <row r="1438" spans="1:3" x14ac:dyDescent="0.3">
      <c r="A1438" s="37" t="s">
        <v>4</v>
      </c>
      <c r="B1438" s="37" t="s">
        <v>53</v>
      </c>
      <c r="C1438" s="38"/>
    </row>
    <row r="1439" spans="1:3" x14ac:dyDescent="0.3">
      <c r="A1439" s="37" t="s">
        <v>4</v>
      </c>
      <c r="B1439" s="37" t="s">
        <v>54</v>
      </c>
      <c r="C1439" s="38">
        <v>175000</v>
      </c>
    </row>
    <row r="1440" spans="1:3" x14ac:dyDescent="0.3">
      <c r="A1440" s="37" t="s">
        <v>4</v>
      </c>
      <c r="B1440" s="37" t="s">
        <v>71</v>
      </c>
      <c r="C1440" s="38">
        <v>79200</v>
      </c>
    </row>
    <row r="1441" spans="1:3" x14ac:dyDescent="0.3">
      <c r="A1441" s="37" t="s">
        <v>4</v>
      </c>
      <c r="B1441" s="37" t="s">
        <v>119</v>
      </c>
      <c r="C1441" s="38">
        <v>147500</v>
      </c>
    </row>
    <row r="1442" spans="1:3" x14ac:dyDescent="0.3">
      <c r="A1442" s="37" t="s">
        <v>4</v>
      </c>
      <c r="B1442" s="37" t="s">
        <v>97</v>
      </c>
      <c r="C1442" s="38">
        <v>147500</v>
      </c>
    </row>
    <row r="1443" spans="1:3" x14ac:dyDescent="0.3">
      <c r="A1443" s="37" t="s">
        <v>4</v>
      </c>
      <c r="B1443" s="37" t="s">
        <v>53</v>
      </c>
      <c r="C1443" s="38">
        <v>325000</v>
      </c>
    </row>
    <row r="1444" spans="1:3" x14ac:dyDescent="0.3">
      <c r="A1444" s="37" t="s">
        <v>4</v>
      </c>
      <c r="B1444" s="37" t="s">
        <v>53</v>
      </c>
      <c r="C1444" s="38"/>
    </row>
    <row r="1445" spans="1:3" x14ac:dyDescent="0.3">
      <c r="A1445" s="37" t="s">
        <v>4</v>
      </c>
      <c r="B1445" s="37" t="s">
        <v>53</v>
      </c>
      <c r="C1445" s="38">
        <v>90000</v>
      </c>
    </row>
    <row r="1446" spans="1:3" x14ac:dyDescent="0.3">
      <c r="A1446" s="37" t="s">
        <v>4</v>
      </c>
      <c r="B1446" s="37" t="s">
        <v>53</v>
      </c>
      <c r="C1446" s="38">
        <v>125000</v>
      </c>
    </row>
    <row r="1447" spans="1:3" x14ac:dyDescent="0.3">
      <c r="A1447" s="37" t="s">
        <v>4</v>
      </c>
      <c r="B1447" s="37" t="s">
        <v>53</v>
      </c>
      <c r="C1447" s="38">
        <v>137610</v>
      </c>
    </row>
    <row r="1448" spans="1:3" x14ac:dyDescent="0.3">
      <c r="A1448" s="37" t="s">
        <v>4</v>
      </c>
      <c r="B1448" s="37" t="s">
        <v>56</v>
      </c>
      <c r="C1448" s="38">
        <v>98283</v>
      </c>
    </row>
    <row r="1449" spans="1:3" x14ac:dyDescent="0.3">
      <c r="A1449" s="37" t="s">
        <v>4</v>
      </c>
      <c r="B1449" s="37" t="s">
        <v>53</v>
      </c>
      <c r="C1449" s="38">
        <v>101001.5</v>
      </c>
    </row>
    <row r="1450" spans="1:3" x14ac:dyDescent="0.3">
      <c r="A1450" s="37" t="s">
        <v>4</v>
      </c>
      <c r="B1450" s="37" t="s">
        <v>53</v>
      </c>
      <c r="C1450" s="38"/>
    </row>
    <row r="1451" spans="1:3" x14ac:dyDescent="0.3">
      <c r="A1451" s="37" t="s">
        <v>4</v>
      </c>
      <c r="B1451" s="37" t="s">
        <v>53</v>
      </c>
      <c r="C1451" s="38">
        <v>209500</v>
      </c>
    </row>
    <row r="1452" spans="1:3" x14ac:dyDescent="0.3">
      <c r="A1452" s="37" t="s">
        <v>4</v>
      </c>
      <c r="B1452" s="37" t="s">
        <v>107</v>
      </c>
      <c r="C1452" s="38">
        <v>89100</v>
      </c>
    </row>
    <row r="1453" spans="1:3" x14ac:dyDescent="0.3">
      <c r="A1453" s="37" t="s">
        <v>4</v>
      </c>
      <c r="B1453" s="37" t="s">
        <v>53</v>
      </c>
      <c r="C1453" s="38">
        <v>105000</v>
      </c>
    </row>
    <row r="1454" spans="1:3" x14ac:dyDescent="0.3">
      <c r="A1454" s="37" t="s">
        <v>4</v>
      </c>
      <c r="B1454" s="37" t="s">
        <v>110</v>
      </c>
      <c r="C1454" s="38">
        <v>133000</v>
      </c>
    </row>
    <row r="1455" spans="1:3" x14ac:dyDescent="0.3">
      <c r="A1455" s="37" t="s">
        <v>4</v>
      </c>
      <c r="B1455" s="37" t="s">
        <v>53</v>
      </c>
      <c r="C1455" s="38">
        <v>165000</v>
      </c>
    </row>
    <row r="1456" spans="1:3" x14ac:dyDescent="0.3">
      <c r="A1456" s="37" t="s">
        <v>4</v>
      </c>
      <c r="B1456" s="37" t="s">
        <v>53</v>
      </c>
      <c r="C1456" s="38">
        <v>97500</v>
      </c>
    </row>
    <row r="1457" spans="1:3" x14ac:dyDescent="0.3">
      <c r="A1457" s="37" t="s">
        <v>4</v>
      </c>
      <c r="B1457" s="37" t="s">
        <v>54</v>
      </c>
      <c r="C1457" s="38">
        <v>112500</v>
      </c>
    </row>
    <row r="1458" spans="1:3" x14ac:dyDescent="0.3">
      <c r="A1458" s="37" t="s">
        <v>4</v>
      </c>
      <c r="B1458" s="37" t="s">
        <v>88</v>
      </c>
      <c r="C1458" s="38">
        <v>147500</v>
      </c>
    </row>
    <row r="1459" spans="1:3" x14ac:dyDescent="0.3">
      <c r="A1459" s="37" t="s">
        <v>4</v>
      </c>
      <c r="B1459" s="37" t="s">
        <v>53</v>
      </c>
      <c r="C1459" s="38">
        <v>135000</v>
      </c>
    </row>
    <row r="1460" spans="1:3" x14ac:dyDescent="0.3">
      <c r="A1460" s="37" t="s">
        <v>4</v>
      </c>
      <c r="B1460" s="37" t="s">
        <v>63</v>
      </c>
      <c r="C1460" s="38">
        <v>50400</v>
      </c>
    </row>
    <row r="1461" spans="1:3" x14ac:dyDescent="0.3">
      <c r="A1461" s="37" t="s">
        <v>4</v>
      </c>
      <c r="B1461" s="37" t="s">
        <v>53</v>
      </c>
      <c r="C1461" s="38"/>
    </row>
    <row r="1462" spans="1:3" x14ac:dyDescent="0.3">
      <c r="A1462" s="37" t="s">
        <v>4</v>
      </c>
      <c r="B1462" s="37" t="s">
        <v>53</v>
      </c>
      <c r="C1462" s="38">
        <v>300000</v>
      </c>
    </row>
    <row r="1463" spans="1:3" x14ac:dyDescent="0.3">
      <c r="A1463" s="37" t="s">
        <v>4</v>
      </c>
      <c r="B1463" s="37" t="s">
        <v>68</v>
      </c>
      <c r="C1463" s="38">
        <v>98301.5</v>
      </c>
    </row>
    <row r="1464" spans="1:3" x14ac:dyDescent="0.3">
      <c r="A1464" s="37" t="s">
        <v>4</v>
      </c>
      <c r="B1464" s="37" t="s">
        <v>88</v>
      </c>
      <c r="C1464" s="38">
        <v>147500</v>
      </c>
    </row>
    <row r="1465" spans="1:3" x14ac:dyDescent="0.3">
      <c r="A1465" s="37" t="s">
        <v>4</v>
      </c>
      <c r="B1465" s="37" t="s">
        <v>120</v>
      </c>
      <c r="C1465" s="38">
        <v>56700</v>
      </c>
    </row>
    <row r="1466" spans="1:3" x14ac:dyDescent="0.3">
      <c r="A1466" s="37" t="s">
        <v>4</v>
      </c>
      <c r="B1466" s="37" t="s">
        <v>53</v>
      </c>
      <c r="C1466" s="38">
        <v>99150</v>
      </c>
    </row>
    <row r="1467" spans="1:3" x14ac:dyDescent="0.3">
      <c r="A1467" s="37" t="s">
        <v>4</v>
      </c>
      <c r="B1467" s="37" t="s">
        <v>53</v>
      </c>
      <c r="C1467" s="38">
        <v>90000</v>
      </c>
    </row>
    <row r="1468" spans="1:3" x14ac:dyDescent="0.3">
      <c r="A1468" s="37" t="s">
        <v>4</v>
      </c>
      <c r="B1468" s="37" t="s">
        <v>53</v>
      </c>
      <c r="C1468" s="38">
        <v>87500</v>
      </c>
    </row>
    <row r="1469" spans="1:3" x14ac:dyDescent="0.3">
      <c r="A1469" s="37" t="s">
        <v>4</v>
      </c>
      <c r="B1469" s="37" t="s">
        <v>98</v>
      </c>
      <c r="C1469" s="38">
        <v>72900</v>
      </c>
    </row>
    <row r="1470" spans="1:3" x14ac:dyDescent="0.3">
      <c r="A1470" s="37" t="s">
        <v>4</v>
      </c>
      <c r="B1470" s="37" t="s">
        <v>97</v>
      </c>
      <c r="C1470" s="38">
        <v>147500</v>
      </c>
    </row>
    <row r="1471" spans="1:3" x14ac:dyDescent="0.3">
      <c r="A1471" s="37" t="s">
        <v>4</v>
      </c>
      <c r="B1471" s="37" t="s">
        <v>53</v>
      </c>
      <c r="C1471" s="38">
        <v>177500</v>
      </c>
    </row>
    <row r="1472" spans="1:3" x14ac:dyDescent="0.3">
      <c r="A1472" s="37" t="s">
        <v>4</v>
      </c>
      <c r="B1472" s="37" t="s">
        <v>97</v>
      </c>
      <c r="C1472" s="38">
        <v>98301.5</v>
      </c>
    </row>
    <row r="1473" spans="1:3" x14ac:dyDescent="0.3">
      <c r="A1473" s="37" t="s">
        <v>4</v>
      </c>
      <c r="B1473" s="37" t="s">
        <v>73</v>
      </c>
      <c r="C1473" s="38">
        <v>249000</v>
      </c>
    </row>
    <row r="1474" spans="1:3" x14ac:dyDescent="0.3">
      <c r="A1474" s="37" t="s">
        <v>4</v>
      </c>
      <c r="B1474" s="37" t="s">
        <v>54</v>
      </c>
      <c r="C1474" s="38">
        <v>80000</v>
      </c>
    </row>
    <row r="1475" spans="1:3" x14ac:dyDescent="0.3">
      <c r="A1475" s="37" t="s">
        <v>4</v>
      </c>
      <c r="B1475" s="37" t="s">
        <v>53</v>
      </c>
      <c r="C1475" s="38">
        <v>125000</v>
      </c>
    </row>
    <row r="1476" spans="1:3" x14ac:dyDescent="0.3">
      <c r="A1476" s="37" t="s">
        <v>4</v>
      </c>
      <c r="B1476" s="37" t="s">
        <v>88</v>
      </c>
      <c r="C1476" s="38">
        <v>147500</v>
      </c>
    </row>
    <row r="1477" spans="1:3" x14ac:dyDescent="0.3">
      <c r="A1477" s="37" t="s">
        <v>4</v>
      </c>
      <c r="B1477" s="37" t="s">
        <v>98</v>
      </c>
      <c r="C1477" s="38">
        <v>45000</v>
      </c>
    </row>
    <row r="1478" spans="1:3" x14ac:dyDescent="0.3">
      <c r="A1478" s="37" t="s">
        <v>4</v>
      </c>
      <c r="B1478" s="37" t="s">
        <v>81</v>
      </c>
      <c r="C1478" s="38">
        <v>125000</v>
      </c>
    </row>
    <row r="1479" spans="1:3" x14ac:dyDescent="0.3">
      <c r="A1479" s="37" t="s">
        <v>4</v>
      </c>
      <c r="B1479" s="37" t="s">
        <v>89</v>
      </c>
      <c r="C1479" s="38">
        <v>147500</v>
      </c>
    </row>
    <row r="1480" spans="1:3" x14ac:dyDescent="0.3">
      <c r="A1480" s="37" t="s">
        <v>4</v>
      </c>
      <c r="B1480" s="37" t="s">
        <v>81</v>
      </c>
      <c r="C1480" s="38">
        <v>90000</v>
      </c>
    </row>
    <row r="1481" spans="1:3" x14ac:dyDescent="0.3">
      <c r="A1481" s="37" t="s">
        <v>4</v>
      </c>
      <c r="B1481" s="37" t="s">
        <v>54</v>
      </c>
      <c r="C1481" s="38">
        <v>157000</v>
      </c>
    </row>
    <row r="1482" spans="1:3" x14ac:dyDescent="0.3">
      <c r="A1482" s="37" t="s">
        <v>4</v>
      </c>
      <c r="B1482" s="37" t="s">
        <v>86</v>
      </c>
      <c r="C1482" s="38">
        <v>147500</v>
      </c>
    </row>
    <row r="1483" spans="1:3" x14ac:dyDescent="0.3">
      <c r="A1483" s="37" t="s">
        <v>4</v>
      </c>
      <c r="B1483" s="37" t="s">
        <v>88</v>
      </c>
      <c r="C1483" s="38">
        <v>79200</v>
      </c>
    </row>
    <row r="1484" spans="1:3" x14ac:dyDescent="0.3">
      <c r="A1484" s="37" t="s">
        <v>4</v>
      </c>
      <c r="B1484" s="37" t="s">
        <v>88</v>
      </c>
      <c r="C1484" s="38">
        <v>79200</v>
      </c>
    </row>
    <row r="1485" spans="1:3" x14ac:dyDescent="0.3">
      <c r="A1485" s="37" t="s">
        <v>4</v>
      </c>
      <c r="B1485" s="37" t="s">
        <v>53</v>
      </c>
      <c r="C1485" s="38"/>
    </row>
    <row r="1486" spans="1:3" x14ac:dyDescent="0.3">
      <c r="A1486" s="37" t="s">
        <v>4</v>
      </c>
      <c r="B1486" s="37" t="s">
        <v>68</v>
      </c>
      <c r="C1486" s="38">
        <v>147500</v>
      </c>
    </row>
    <row r="1487" spans="1:3" x14ac:dyDescent="0.3">
      <c r="A1487" s="37" t="s">
        <v>4</v>
      </c>
      <c r="B1487" s="37" t="s">
        <v>53</v>
      </c>
      <c r="C1487" s="38">
        <v>110000</v>
      </c>
    </row>
    <row r="1488" spans="1:3" x14ac:dyDescent="0.3">
      <c r="A1488" s="37" t="s">
        <v>4</v>
      </c>
      <c r="B1488" s="37" t="s">
        <v>96</v>
      </c>
      <c r="C1488" s="38">
        <v>96773</v>
      </c>
    </row>
    <row r="1489" spans="1:3" x14ac:dyDescent="0.3">
      <c r="A1489" s="37" t="s">
        <v>4</v>
      </c>
      <c r="B1489" s="37" t="s">
        <v>76</v>
      </c>
      <c r="C1489" s="38">
        <v>133000</v>
      </c>
    </row>
    <row r="1490" spans="1:3" x14ac:dyDescent="0.3">
      <c r="A1490" s="37" t="s">
        <v>4</v>
      </c>
      <c r="B1490" s="37" t="s">
        <v>63</v>
      </c>
      <c r="C1490" s="38">
        <v>65000</v>
      </c>
    </row>
    <row r="1491" spans="1:3" x14ac:dyDescent="0.3">
      <c r="A1491" s="37" t="s">
        <v>4</v>
      </c>
      <c r="B1491" s="37" t="s">
        <v>53</v>
      </c>
      <c r="C1491" s="38">
        <v>125000</v>
      </c>
    </row>
    <row r="1492" spans="1:3" x14ac:dyDescent="0.3">
      <c r="A1492" s="37" t="s">
        <v>4</v>
      </c>
      <c r="B1492" s="37" t="s">
        <v>81</v>
      </c>
      <c r="C1492" s="38">
        <v>90000</v>
      </c>
    </row>
    <row r="1493" spans="1:3" x14ac:dyDescent="0.3">
      <c r="A1493" s="37" t="s">
        <v>4</v>
      </c>
      <c r="B1493" s="37" t="s">
        <v>81</v>
      </c>
      <c r="C1493" s="38">
        <v>190000</v>
      </c>
    </row>
    <row r="1494" spans="1:3" x14ac:dyDescent="0.3">
      <c r="A1494" s="37" t="s">
        <v>4</v>
      </c>
      <c r="B1494" s="37" t="s">
        <v>97</v>
      </c>
      <c r="C1494" s="38">
        <v>147500</v>
      </c>
    </row>
    <row r="1495" spans="1:3" x14ac:dyDescent="0.3">
      <c r="A1495" s="37" t="s">
        <v>4</v>
      </c>
      <c r="B1495" s="37" t="s">
        <v>103</v>
      </c>
      <c r="C1495" s="38">
        <v>147500</v>
      </c>
    </row>
    <row r="1496" spans="1:3" x14ac:dyDescent="0.3">
      <c r="A1496" s="37" t="s">
        <v>4</v>
      </c>
      <c r="B1496" s="37" t="s">
        <v>53</v>
      </c>
      <c r="C1496" s="38">
        <v>162500</v>
      </c>
    </row>
    <row r="1497" spans="1:3" x14ac:dyDescent="0.3">
      <c r="A1497" s="37" t="s">
        <v>4</v>
      </c>
      <c r="B1497" s="37" t="s">
        <v>53</v>
      </c>
      <c r="C1497" s="38">
        <v>208114</v>
      </c>
    </row>
    <row r="1498" spans="1:3" x14ac:dyDescent="0.3">
      <c r="A1498" s="37" t="s">
        <v>4</v>
      </c>
      <c r="B1498" s="37" t="s">
        <v>81</v>
      </c>
      <c r="C1498" s="38"/>
    </row>
    <row r="1499" spans="1:3" x14ac:dyDescent="0.3">
      <c r="A1499" s="37" t="s">
        <v>4</v>
      </c>
      <c r="B1499" s="37" t="s">
        <v>88</v>
      </c>
      <c r="C1499" s="38">
        <v>147500</v>
      </c>
    </row>
    <row r="1500" spans="1:3" x14ac:dyDescent="0.3">
      <c r="A1500" s="37" t="s">
        <v>4</v>
      </c>
      <c r="B1500" s="37" t="s">
        <v>53</v>
      </c>
      <c r="C1500" s="38"/>
    </row>
    <row r="1501" spans="1:3" x14ac:dyDescent="0.3">
      <c r="A1501" s="37" t="s">
        <v>4</v>
      </c>
      <c r="B1501" s="37" t="s">
        <v>65</v>
      </c>
      <c r="C1501" s="38">
        <v>147500</v>
      </c>
    </row>
    <row r="1502" spans="1:3" x14ac:dyDescent="0.3">
      <c r="A1502" s="37" t="s">
        <v>4</v>
      </c>
      <c r="B1502" s="37" t="s">
        <v>68</v>
      </c>
      <c r="C1502" s="38">
        <v>115000</v>
      </c>
    </row>
    <row r="1503" spans="1:3" x14ac:dyDescent="0.3">
      <c r="A1503" s="37" t="s">
        <v>4</v>
      </c>
      <c r="B1503" s="37" t="s">
        <v>53</v>
      </c>
      <c r="C1503" s="38"/>
    </row>
    <row r="1504" spans="1:3" x14ac:dyDescent="0.3">
      <c r="A1504" s="37" t="s">
        <v>4</v>
      </c>
      <c r="B1504" s="37" t="s">
        <v>81</v>
      </c>
      <c r="C1504" s="38"/>
    </row>
    <row r="1505" spans="1:3" x14ac:dyDescent="0.3">
      <c r="A1505" s="37" t="s">
        <v>4</v>
      </c>
      <c r="B1505" s="37" t="s">
        <v>53</v>
      </c>
      <c r="C1505" s="38">
        <v>205000</v>
      </c>
    </row>
    <row r="1506" spans="1:3" x14ac:dyDescent="0.3">
      <c r="A1506" s="37" t="s">
        <v>4</v>
      </c>
      <c r="B1506" s="37" t="s">
        <v>53</v>
      </c>
      <c r="C1506" s="38">
        <v>102500</v>
      </c>
    </row>
    <row r="1507" spans="1:3" x14ac:dyDescent="0.3">
      <c r="A1507" s="37" t="s">
        <v>4</v>
      </c>
      <c r="B1507" s="37" t="s">
        <v>83</v>
      </c>
      <c r="C1507" s="38">
        <v>147500</v>
      </c>
    </row>
    <row r="1508" spans="1:3" x14ac:dyDescent="0.3">
      <c r="A1508" s="37" t="s">
        <v>4</v>
      </c>
      <c r="B1508" s="37" t="s">
        <v>69</v>
      </c>
      <c r="C1508" s="38">
        <v>147500</v>
      </c>
    </row>
    <row r="1509" spans="1:3" x14ac:dyDescent="0.3">
      <c r="A1509" s="37" t="s">
        <v>4</v>
      </c>
      <c r="B1509" s="37" t="s">
        <v>81</v>
      </c>
      <c r="C1509" s="38">
        <v>147500</v>
      </c>
    </row>
    <row r="1510" spans="1:3" x14ac:dyDescent="0.3">
      <c r="A1510" s="37" t="s">
        <v>4</v>
      </c>
      <c r="B1510" s="37" t="s">
        <v>53</v>
      </c>
      <c r="C1510" s="38">
        <v>105000</v>
      </c>
    </row>
    <row r="1511" spans="1:3" x14ac:dyDescent="0.3">
      <c r="A1511" s="37" t="s">
        <v>4</v>
      </c>
      <c r="B1511" s="37" t="s">
        <v>54</v>
      </c>
      <c r="C1511" s="38">
        <v>91000</v>
      </c>
    </row>
    <row r="1512" spans="1:3" x14ac:dyDescent="0.3">
      <c r="A1512" s="37" t="s">
        <v>4</v>
      </c>
      <c r="B1512" s="37" t="s">
        <v>88</v>
      </c>
      <c r="C1512" s="38">
        <v>96760.5</v>
      </c>
    </row>
    <row r="1513" spans="1:3" x14ac:dyDescent="0.3">
      <c r="A1513" s="37" t="s">
        <v>4</v>
      </c>
      <c r="B1513" s="37" t="s">
        <v>53</v>
      </c>
      <c r="C1513" s="38">
        <v>106000</v>
      </c>
    </row>
    <row r="1514" spans="1:3" x14ac:dyDescent="0.3">
      <c r="A1514" s="37" t="s">
        <v>4</v>
      </c>
      <c r="B1514" s="37" t="s">
        <v>72</v>
      </c>
      <c r="C1514" s="38">
        <v>96760.5</v>
      </c>
    </row>
    <row r="1515" spans="1:3" x14ac:dyDescent="0.3">
      <c r="A1515" s="37" t="s">
        <v>4</v>
      </c>
      <c r="B1515" s="37" t="s">
        <v>58</v>
      </c>
      <c r="C1515" s="38"/>
    </row>
    <row r="1516" spans="1:3" x14ac:dyDescent="0.3">
      <c r="A1516" s="37" t="s">
        <v>4</v>
      </c>
      <c r="B1516" s="37" t="s">
        <v>54</v>
      </c>
      <c r="C1516" s="38">
        <v>120000</v>
      </c>
    </row>
    <row r="1517" spans="1:3" x14ac:dyDescent="0.3">
      <c r="A1517" s="37" t="s">
        <v>4</v>
      </c>
      <c r="B1517" s="37" t="s">
        <v>53</v>
      </c>
      <c r="C1517" s="38"/>
    </row>
    <row r="1518" spans="1:3" x14ac:dyDescent="0.3">
      <c r="A1518" s="37" t="s">
        <v>4</v>
      </c>
      <c r="B1518" s="37" t="s">
        <v>81</v>
      </c>
      <c r="C1518" s="38">
        <v>147500</v>
      </c>
    </row>
    <row r="1519" spans="1:3" x14ac:dyDescent="0.3">
      <c r="A1519" s="37" t="s">
        <v>4</v>
      </c>
      <c r="B1519" s="37" t="s">
        <v>53</v>
      </c>
      <c r="C1519" s="38">
        <v>138200</v>
      </c>
    </row>
    <row r="1520" spans="1:3" x14ac:dyDescent="0.3">
      <c r="A1520" s="37" t="s">
        <v>4</v>
      </c>
      <c r="B1520" s="37" t="s">
        <v>53</v>
      </c>
      <c r="C1520" s="38">
        <v>221000</v>
      </c>
    </row>
    <row r="1521" spans="1:3" x14ac:dyDescent="0.3">
      <c r="A1521" s="37" t="s">
        <v>4</v>
      </c>
      <c r="B1521" s="37" t="s">
        <v>53</v>
      </c>
      <c r="C1521" s="38">
        <v>98283</v>
      </c>
    </row>
    <row r="1522" spans="1:3" x14ac:dyDescent="0.3">
      <c r="A1522" s="37" t="s">
        <v>4</v>
      </c>
      <c r="B1522" s="37" t="s">
        <v>53</v>
      </c>
      <c r="C1522" s="38">
        <v>165000</v>
      </c>
    </row>
    <row r="1523" spans="1:3" x14ac:dyDescent="0.3">
      <c r="A1523" s="37" t="s">
        <v>4</v>
      </c>
      <c r="B1523" s="37" t="s">
        <v>80</v>
      </c>
      <c r="C1523" s="38">
        <v>96760.5</v>
      </c>
    </row>
    <row r="1524" spans="1:3" x14ac:dyDescent="0.3">
      <c r="A1524" s="37" t="s">
        <v>4</v>
      </c>
      <c r="B1524" s="37" t="s">
        <v>72</v>
      </c>
      <c r="C1524" s="38">
        <v>96773</v>
      </c>
    </row>
    <row r="1525" spans="1:3" x14ac:dyDescent="0.3">
      <c r="A1525" s="37" t="s">
        <v>4</v>
      </c>
      <c r="B1525" s="37" t="s">
        <v>81</v>
      </c>
      <c r="C1525" s="38">
        <v>90000</v>
      </c>
    </row>
    <row r="1526" spans="1:3" x14ac:dyDescent="0.3">
      <c r="A1526" s="37" t="s">
        <v>4</v>
      </c>
      <c r="B1526" s="37" t="s">
        <v>53</v>
      </c>
      <c r="C1526" s="38">
        <v>243000</v>
      </c>
    </row>
    <row r="1527" spans="1:3" x14ac:dyDescent="0.3">
      <c r="A1527" s="37" t="s">
        <v>4</v>
      </c>
      <c r="B1527" s="37" t="s">
        <v>68</v>
      </c>
      <c r="C1527" s="38"/>
    </row>
    <row r="1528" spans="1:3" x14ac:dyDescent="0.3">
      <c r="A1528" s="37" t="s">
        <v>4</v>
      </c>
      <c r="B1528" s="37" t="s">
        <v>105</v>
      </c>
      <c r="C1528" s="38">
        <v>96760.5</v>
      </c>
    </row>
    <row r="1529" spans="1:3" x14ac:dyDescent="0.3">
      <c r="A1529" s="37" t="s">
        <v>4</v>
      </c>
      <c r="B1529" s="37" t="s">
        <v>53</v>
      </c>
      <c r="C1529" s="38">
        <v>103000</v>
      </c>
    </row>
    <row r="1530" spans="1:3" x14ac:dyDescent="0.3">
      <c r="A1530" s="37" t="s">
        <v>4</v>
      </c>
      <c r="B1530" s="37" t="s">
        <v>110</v>
      </c>
      <c r="C1530" s="38">
        <v>96760.5</v>
      </c>
    </row>
    <row r="1531" spans="1:3" x14ac:dyDescent="0.3">
      <c r="A1531" s="37" t="s">
        <v>4</v>
      </c>
      <c r="B1531" s="37" t="s">
        <v>81</v>
      </c>
      <c r="C1531" s="38"/>
    </row>
    <row r="1532" spans="1:3" x14ac:dyDescent="0.3">
      <c r="A1532" s="37" t="s">
        <v>4</v>
      </c>
      <c r="B1532" s="37" t="s">
        <v>53</v>
      </c>
      <c r="C1532" s="38">
        <v>87500</v>
      </c>
    </row>
    <row r="1533" spans="1:3" x14ac:dyDescent="0.3">
      <c r="A1533" s="37" t="s">
        <v>4</v>
      </c>
      <c r="B1533" s="37" t="s">
        <v>81</v>
      </c>
      <c r="C1533" s="38">
        <v>147500</v>
      </c>
    </row>
    <row r="1534" spans="1:3" x14ac:dyDescent="0.3">
      <c r="A1534" s="37" t="s">
        <v>4</v>
      </c>
      <c r="B1534" s="37" t="s">
        <v>54</v>
      </c>
      <c r="C1534" s="38">
        <v>115000</v>
      </c>
    </row>
    <row r="1535" spans="1:3" x14ac:dyDescent="0.3">
      <c r="A1535" s="37" t="s">
        <v>4</v>
      </c>
      <c r="B1535" s="37" t="s">
        <v>53</v>
      </c>
      <c r="C1535" s="38">
        <v>90000</v>
      </c>
    </row>
    <row r="1536" spans="1:3" x14ac:dyDescent="0.3">
      <c r="A1536" s="37" t="s">
        <v>4</v>
      </c>
      <c r="B1536" s="37" t="s">
        <v>64</v>
      </c>
      <c r="C1536" s="38">
        <v>98301.5</v>
      </c>
    </row>
    <row r="1537" spans="1:3" x14ac:dyDescent="0.3">
      <c r="A1537" s="37" t="s">
        <v>4</v>
      </c>
      <c r="B1537" s="37" t="s">
        <v>68</v>
      </c>
      <c r="C1537" s="38"/>
    </row>
    <row r="1538" spans="1:3" x14ac:dyDescent="0.3">
      <c r="A1538" s="37" t="s">
        <v>4</v>
      </c>
      <c r="B1538" s="37" t="s">
        <v>81</v>
      </c>
      <c r="C1538" s="38">
        <v>90000</v>
      </c>
    </row>
    <row r="1539" spans="1:3" x14ac:dyDescent="0.3">
      <c r="A1539" s="37" t="s">
        <v>4</v>
      </c>
      <c r="B1539" s="37" t="s">
        <v>69</v>
      </c>
      <c r="C1539" s="38">
        <v>98301.5</v>
      </c>
    </row>
    <row r="1540" spans="1:3" x14ac:dyDescent="0.3">
      <c r="A1540" s="37" t="s">
        <v>4</v>
      </c>
      <c r="B1540" s="37" t="s">
        <v>53</v>
      </c>
      <c r="C1540" s="38"/>
    </row>
    <row r="1541" spans="1:3" x14ac:dyDescent="0.3">
      <c r="A1541" s="37" t="s">
        <v>4</v>
      </c>
      <c r="B1541" s="37" t="s">
        <v>53</v>
      </c>
      <c r="C1541" s="38">
        <v>130000</v>
      </c>
    </row>
    <row r="1542" spans="1:3" x14ac:dyDescent="0.3">
      <c r="A1542" s="37" t="s">
        <v>4</v>
      </c>
      <c r="B1542" s="37" t="s">
        <v>53</v>
      </c>
      <c r="C1542" s="38">
        <v>209000</v>
      </c>
    </row>
    <row r="1543" spans="1:3" x14ac:dyDescent="0.3">
      <c r="A1543" s="37" t="s">
        <v>4</v>
      </c>
      <c r="B1543" s="37" t="s">
        <v>72</v>
      </c>
      <c r="C1543" s="38">
        <v>50000</v>
      </c>
    </row>
    <row r="1544" spans="1:3" x14ac:dyDescent="0.3">
      <c r="A1544" s="37" t="s">
        <v>4</v>
      </c>
      <c r="B1544" s="37" t="s">
        <v>81</v>
      </c>
      <c r="C1544" s="38">
        <v>125000</v>
      </c>
    </row>
    <row r="1545" spans="1:3" x14ac:dyDescent="0.3">
      <c r="A1545" s="37" t="s">
        <v>4</v>
      </c>
      <c r="B1545" s="37" t="s">
        <v>88</v>
      </c>
      <c r="C1545" s="38">
        <v>45000</v>
      </c>
    </row>
    <row r="1546" spans="1:3" x14ac:dyDescent="0.3">
      <c r="A1546" s="37" t="s">
        <v>4</v>
      </c>
      <c r="B1546" s="37" t="s">
        <v>54</v>
      </c>
      <c r="C1546" s="38">
        <v>140000</v>
      </c>
    </row>
    <row r="1547" spans="1:3" x14ac:dyDescent="0.3">
      <c r="A1547" s="37" t="s">
        <v>4</v>
      </c>
      <c r="B1547" s="37" t="s">
        <v>53</v>
      </c>
      <c r="C1547" s="38">
        <v>125000</v>
      </c>
    </row>
    <row r="1548" spans="1:3" x14ac:dyDescent="0.3">
      <c r="A1548" s="37" t="s">
        <v>4</v>
      </c>
      <c r="B1548" s="37" t="s">
        <v>88</v>
      </c>
      <c r="C1548" s="38">
        <v>147500</v>
      </c>
    </row>
    <row r="1549" spans="1:3" x14ac:dyDescent="0.3">
      <c r="A1549" s="37" t="s">
        <v>4</v>
      </c>
      <c r="B1549" s="37" t="s">
        <v>81</v>
      </c>
      <c r="C1549" s="38">
        <v>125000</v>
      </c>
    </row>
    <row r="1550" spans="1:3" x14ac:dyDescent="0.3">
      <c r="A1550" s="37" t="s">
        <v>4</v>
      </c>
      <c r="B1550" s="37" t="s">
        <v>97</v>
      </c>
      <c r="C1550" s="38">
        <v>98283</v>
      </c>
    </row>
    <row r="1551" spans="1:3" x14ac:dyDescent="0.3">
      <c r="A1551" s="37" t="s">
        <v>4</v>
      </c>
      <c r="B1551" s="37" t="s">
        <v>53</v>
      </c>
      <c r="C1551" s="38">
        <v>208114</v>
      </c>
    </row>
    <row r="1552" spans="1:3" x14ac:dyDescent="0.3">
      <c r="A1552" s="37" t="s">
        <v>4</v>
      </c>
      <c r="B1552" s="37" t="s">
        <v>53</v>
      </c>
      <c r="C1552" s="38">
        <v>208114</v>
      </c>
    </row>
    <row r="1553" spans="1:3" x14ac:dyDescent="0.3">
      <c r="A1553" s="37" t="s">
        <v>4</v>
      </c>
      <c r="B1553" s="37" t="s">
        <v>69</v>
      </c>
      <c r="C1553" s="38">
        <v>147500</v>
      </c>
    </row>
    <row r="1554" spans="1:3" x14ac:dyDescent="0.3">
      <c r="A1554" s="37" t="s">
        <v>4</v>
      </c>
      <c r="B1554" s="37" t="s">
        <v>88</v>
      </c>
      <c r="C1554" s="38">
        <v>147500</v>
      </c>
    </row>
    <row r="1555" spans="1:3" x14ac:dyDescent="0.3">
      <c r="A1555" s="37" t="s">
        <v>0</v>
      </c>
      <c r="B1555" s="37" t="s">
        <v>53</v>
      </c>
      <c r="C1555" s="38">
        <v>224500</v>
      </c>
    </row>
    <row r="1556" spans="1:3" x14ac:dyDescent="0.3">
      <c r="A1556" s="37" t="s">
        <v>0</v>
      </c>
      <c r="B1556" s="37" t="s">
        <v>53</v>
      </c>
      <c r="C1556" s="38">
        <v>157500</v>
      </c>
    </row>
    <row r="1557" spans="1:3" x14ac:dyDescent="0.3">
      <c r="A1557" s="37" t="s">
        <v>0</v>
      </c>
      <c r="B1557" s="37" t="s">
        <v>97</v>
      </c>
      <c r="C1557" s="38">
        <v>88128</v>
      </c>
    </row>
    <row r="1558" spans="1:3" x14ac:dyDescent="0.3">
      <c r="A1558" s="37" t="s">
        <v>0</v>
      </c>
      <c r="B1558" s="37" t="s">
        <v>53</v>
      </c>
      <c r="C1558" s="38"/>
    </row>
    <row r="1559" spans="1:3" x14ac:dyDescent="0.3">
      <c r="A1559" s="37" t="s">
        <v>0</v>
      </c>
      <c r="B1559" s="37" t="s">
        <v>53</v>
      </c>
      <c r="C1559" s="38">
        <v>105800</v>
      </c>
    </row>
    <row r="1560" spans="1:3" x14ac:dyDescent="0.3">
      <c r="A1560" s="37" t="s">
        <v>0</v>
      </c>
      <c r="B1560" s="37" t="s">
        <v>53</v>
      </c>
      <c r="C1560" s="38">
        <v>115000</v>
      </c>
    </row>
    <row r="1561" spans="1:3" x14ac:dyDescent="0.3">
      <c r="A1561" s="37" t="s">
        <v>0</v>
      </c>
      <c r="B1561" s="37" t="s">
        <v>53</v>
      </c>
      <c r="C1561" s="38">
        <v>200000</v>
      </c>
    </row>
    <row r="1562" spans="1:3" x14ac:dyDescent="0.3">
      <c r="A1562" s="37" t="s">
        <v>0</v>
      </c>
      <c r="B1562" s="37" t="s">
        <v>53</v>
      </c>
      <c r="C1562" s="38">
        <v>57500</v>
      </c>
    </row>
    <row r="1563" spans="1:3" x14ac:dyDescent="0.3">
      <c r="A1563" s="37" t="s">
        <v>0</v>
      </c>
      <c r="B1563" s="37" t="s">
        <v>54</v>
      </c>
      <c r="C1563" s="38">
        <v>77500</v>
      </c>
    </row>
    <row r="1564" spans="1:3" x14ac:dyDescent="0.3">
      <c r="A1564" s="37" t="s">
        <v>0</v>
      </c>
      <c r="B1564" s="37" t="s">
        <v>53</v>
      </c>
      <c r="C1564" s="38"/>
    </row>
    <row r="1565" spans="1:3" x14ac:dyDescent="0.3">
      <c r="A1565" s="37" t="s">
        <v>0</v>
      </c>
      <c r="B1565" s="37" t="s">
        <v>53</v>
      </c>
      <c r="C1565" s="38"/>
    </row>
    <row r="1566" spans="1:3" x14ac:dyDescent="0.3">
      <c r="A1566" s="37" t="s">
        <v>0</v>
      </c>
      <c r="B1566" s="37" t="s">
        <v>54</v>
      </c>
      <c r="C1566" s="38">
        <v>110000</v>
      </c>
    </row>
    <row r="1567" spans="1:3" x14ac:dyDescent="0.3">
      <c r="A1567" s="37" t="s">
        <v>0</v>
      </c>
      <c r="B1567" s="37" t="s">
        <v>53</v>
      </c>
      <c r="C1567" s="38"/>
    </row>
    <row r="1568" spans="1:3" x14ac:dyDescent="0.3">
      <c r="A1568" s="37" t="s">
        <v>0</v>
      </c>
      <c r="B1568" s="37" t="s">
        <v>53</v>
      </c>
      <c r="C1568" s="38">
        <v>350000</v>
      </c>
    </row>
    <row r="1569" spans="1:3" x14ac:dyDescent="0.3">
      <c r="A1569" s="37" t="s">
        <v>0</v>
      </c>
      <c r="B1569" s="37" t="s">
        <v>53</v>
      </c>
      <c r="C1569" s="38">
        <v>202500</v>
      </c>
    </row>
    <row r="1570" spans="1:3" x14ac:dyDescent="0.3">
      <c r="A1570" s="37" t="s">
        <v>0</v>
      </c>
      <c r="B1570" s="37" t="s">
        <v>54</v>
      </c>
      <c r="C1570" s="38">
        <v>265500</v>
      </c>
    </row>
    <row r="1571" spans="1:3" x14ac:dyDescent="0.3">
      <c r="A1571" s="37" t="s">
        <v>0</v>
      </c>
      <c r="B1571" s="37" t="s">
        <v>53</v>
      </c>
      <c r="C1571" s="38">
        <v>135000</v>
      </c>
    </row>
    <row r="1572" spans="1:3" x14ac:dyDescent="0.3">
      <c r="A1572" s="37" t="s">
        <v>0</v>
      </c>
      <c r="B1572" s="37" t="s">
        <v>54</v>
      </c>
      <c r="C1572" s="38">
        <v>215000</v>
      </c>
    </row>
    <row r="1573" spans="1:3" x14ac:dyDescent="0.3">
      <c r="A1573" s="37" t="s">
        <v>0</v>
      </c>
      <c r="B1573" s="37" t="s">
        <v>53</v>
      </c>
      <c r="C1573" s="38">
        <v>160000</v>
      </c>
    </row>
    <row r="1574" spans="1:3" x14ac:dyDescent="0.3">
      <c r="A1574" s="37" t="s">
        <v>0</v>
      </c>
      <c r="B1574" s="37" t="s">
        <v>53</v>
      </c>
      <c r="C1574" s="38">
        <v>143910.5</v>
      </c>
    </row>
    <row r="1575" spans="1:3" x14ac:dyDescent="0.3">
      <c r="A1575" s="37" t="s">
        <v>0</v>
      </c>
      <c r="B1575" s="37" t="s">
        <v>53</v>
      </c>
      <c r="C1575" s="38">
        <v>75000</v>
      </c>
    </row>
    <row r="1576" spans="1:3" x14ac:dyDescent="0.3">
      <c r="A1576" s="37" t="s">
        <v>0</v>
      </c>
      <c r="B1576" s="37" t="s">
        <v>54</v>
      </c>
      <c r="C1576" s="38">
        <v>137110</v>
      </c>
    </row>
    <row r="1577" spans="1:3" x14ac:dyDescent="0.3">
      <c r="A1577" s="37" t="s">
        <v>0</v>
      </c>
      <c r="B1577" s="37" t="s">
        <v>84</v>
      </c>
      <c r="C1577" s="38">
        <v>56700</v>
      </c>
    </row>
    <row r="1578" spans="1:3" x14ac:dyDescent="0.3">
      <c r="A1578" s="37" t="s">
        <v>0</v>
      </c>
      <c r="B1578" s="37" t="s">
        <v>54</v>
      </c>
      <c r="C1578" s="38">
        <v>99790</v>
      </c>
    </row>
    <row r="1579" spans="1:3" x14ac:dyDescent="0.3">
      <c r="A1579" s="37" t="s">
        <v>0</v>
      </c>
      <c r="B1579" s="37" t="s">
        <v>53</v>
      </c>
      <c r="C1579" s="38">
        <v>128500</v>
      </c>
    </row>
    <row r="1580" spans="1:3" x14ac:dyDescent="0.3">
      <c r="A1580" s="37" t="s">
        <v>0</v>
      </c>
      <c r="B1580" s="37" t="s">
        <v>53</v>
      </c>
      <c r="C1580" s="38">
        <v>209955.5</v>
      </c>
    </row>
    <row r="1581" spans="1:3" x14ac:dyDescent="0.3">
      <c r="A1581" s="37" t="s">
        <v>0</v>
      </c>
      <c r="B1581" s="37" t="s">
        <v>86</v>
      </c>
      <c r="C1581" s="38">
        <v>105300</v>
      </c>
    </row>
    <row r="1582" spans="1:3" x14ac:dyDescent="0.3">
      <c r="A1582" s="37" t="s">
        <v>0</v>
      </c>
      <c r="B1582" s="37" t="s">
        <v>53</v>
      </c>
      <c r="C1582" s="38">
        <v>107500</v>
      </c>
    </row>
    <row r="1583" spans="1:3" x14ac:dyDescent="0.3">
      <c r="A1583" s="37" t="s">
        <v>0</v>
      </c>
      <c r="B1583" s="37" t="s">
        <v>53</v>
      </c>
      <c r="C1583" s="38"/>
    </row>
    <row r="1584" spans="1:3" x14ac:dyDescent="0.3">
      <c r="A1584" s="37" t="s">
        <v>0</v>
      </c>
      <c r="B1584" s="37" t="s">
        <v>53</v>
      </c>
      <c r="C1584" s="38">
        <v>120000.5</v>
      </c>
    </row>
    <row r="1585" spans="1:3" x14ac:dyDescent="0.3">
      <c r="A1585" s="37" t="s">
        <v>0</v>
      </c>
      <c r="B1585" s="37" t="s">
        <v>53</v>
      </c>
      <c r="C1585" s="38">
        <v>115000</v>
      </c>
    </row>
    <row r="1586" spans="1:3" x14ac:dyDescent="0.3">
      <c r="A1586" s="37" t="s">
        <v>0</v>
      </c>
      <c r="B1586" s="37" t="s">
        <v>53</v>
      </c>
      <c r="C1586" s="38">
        <v>115000</v>
      </c>
    </row>
    <row r="1587" spans="1:3" x14ac:dyDescent="0.3">
      <c r="A1587" s="37" t="s">
        <v>0</v>
      </c>
      <c r="B1587" s="37" t="s">
        <v>53</v>
      </c>
      <c r="C1587" s="38">
        <v>250000</v>
      </c>
    </row>
    <row r="1588" spans="1:3" x14ac:dyDescent="0.3">
      <c r="A1588" s="37" t="s">
        <v>0</v>
      </c>
      <c r="B1588" s="37" t="s">
        <v>54</v>
      </c>
      <c r="C1588" s="38"/>
    </row>
    <row r="1589" spans="1:3" x14ac:dyDescent="0.3">
      <c r="A1589" s="37" t="s">
        <v>0</v>
      </c>
      <c r="B1589" s="37" t="s">
        <v>53</v>
      </c>
      <c r="C1589" s="38">
        <v>175000</v>
      </c>
    </row>
    <row r="1590" spans="1:3" x14ac:dyDescent="0.3">
      <c r="A1590" s="37" t="s">
        <v>0</v>
      </c>
      <c r="B1590" s="37" t="s">
        <v>53</v>
      </c>
      <c r="C1590" s="38">
        <v>130000</v>
      </c>
    </row>
    <row r="1591" spans="1:3" x14ac:dyDescent="0.3">
      <c r="A1591" s="37" t="s">
        <v>0</v>
      </c>
      <c r="B1591" s="37" t="s">
        <v>53</v>
      </c>
      <c r="C1591" s="38"/>
    </row>
    <row r="1592" spans="1:3" x14ac:dyDescent="0.3">
      <c r="A1592" s="37" t="s">
        <v>0</v>
      </c>
      <c r="B1592" s="37" t="s">
        <v>53</v>
      </c>
      <c r="C1592" s="38"/>
    </row>
    <row r="1593" spans="1:3" x14ac:dyDescent="0.3">
      <c r="A1593" s="37" t="s">
        <v>0</v>
      </c>
      <c r="B1593" s="37" t="s">
        <v>53</v>
      </c>
      <c r="C1593" s="38"/>
    </row>
    <row r="1594" spans="1:3" x14ac:dyDescent="0.3">
      <c r="A1594" s="37" t="s">
        <v>0</v>
      </c>
      <c r="B1594" s="37" t="s">
        <v>53</v>
      </c>
      <c r="C1594" s="38">
        <v>150000</v>
      </c>
    </row>
    <row r="1595" spans="1:3" x14ac:dyDescent="0.3">
      <c r="A1595" s="37" t="s">
        <v>0</v>
      </c>
      <c r="B1595" s="37" t="s">
        <v>53</v>
      </c>
      <c r="C1595" s="38">
        <v>120000.5</v>
      </c>
    </row>
    <row r="1596" spans="1:3" x14ac:dyDescent="0.3">
      <c r="A1596" s="37" t="s">
        <v>0</v>
      </c>
      <c r="B1596" s="37" t="s">
        <v>53</v>
      </c>
      <c r="C1596" s="38">
        <v>105000</v>
      </c>
    </row>
    <row r="1597" spans="1:3" x14ac:dyDescent="0.3">
      <c r="A1597" s="37" t="s">
        <v>0</v>
      </c>
      <c r="B1597" s="37" t="s">
        <v>53</v>
      </c>
      <c r="C1597" s="38">
        <v>250000</v>
      </c>
    </row>
    <row r="1598" spans="1:3" x14ac:dyDescent="0.3">
      <c r="A1598" s="37" t="s">
        <v>0</v>
      </c>
      <c r="B1598" s="37" t="s">
        <v>53</v>
      </c>
      <c r="C1598" s="38"/>
    </row>
    <row r="1599" spans="1:3" x14ac:dyDescent="0.3">
      <c r="A1599" s="37" t="s">
        <v>0</v>
      </c>
      <c r="B1599" s="37" t="s">
        <v>53</v>
      </c>
      <c r="C1599" s="38">
        <v>100000</v>
      </c>
    </row>
    <row r="1600" spans="1:3" x14ac:dyDescent="0.3">
      <c r="A1600" s="37" t="s">
        <v>0</v>
      </c>
      <c r="B1600" s="37" t="s">
        <v>53</v>
      </c>
      <c r="C1600" s="38">
        <v>140000</v>
      </c>
    </row>
    <row r="1601" spans="1:3" x14ac:dyDescent="0.3">
      <c r="A1601" s="37" t="s">
        <v>0</v>
      </c>
      <c r="B1601" s="37" t="s">
        <v>53</v>
      </c>
      <c r="C1601" s="38">
        <v>160000</v>
      </c>
    </row>
    <row r="1602" spans="1:3" x14ac:dyDescent="0.3">
      <c r="A1602" s="37" t="s">
        <v>0</v>
      </c>
      <c r="B1602" s="37" t="s">
        <v>81</v>
      </c>
      <c r="C1602" s="38">
        <v>99150</v>
      </c>
    </row>
    <row r="1603" spans="1:3" x14ac:dyDescent="0.3">
      <c r="A1603" s="37" t="s">
        <v>0</v>
      </c>
      <c r="B1603" s="37" t="s">
        <v>53</v>
      </c>
      <c r="C1603" s="38"/>
    </row>
    <row r="1604" spans="1:3" x14ac:dyDescent="0.3">
      <c r="A1604" s="37" t="s">
        <v>0</v>
      </c>
      <c r="B1604" s="37" t="s">
        <v>53</v>
      </c>
      <c r="C1604" s="38">
        <v>125000</v>
      </c>
    </row>
    <row r="1605" spans="1:3" x14ac:dyDescent="0.3">
      <c r="A1605" s="37" t="s">
        <v>0</v>
      </c>
      <c r="B1605" s="37" t="s">
        <v>53</v>
      </c>
      <c r="C1605" s="38">
        <v>182000</v>
      </c>
    </row>
    <row r="1606" spans="1:3" x14ac:dyDescent="0.3">
      <c r="A1606" s="37" t="s">
        <v>0</v>
      </c>
      <c r="B1606" s="37" t="s">
        <v>53</v>
      </c>
      <c r="C1606" s="38"/>
    </row>
    <row r="1607" spans="1:3" x14ac:dyDescent="0.3">
      <c r="A1607" s="37" t="s">
        <v>0</v>
      </c>
      <c r="B1607" s="37" t="s">
        <v>53</v>
      </c>
      <c r="C1607" s="38">
        <v>190000</v>
      </c>
    </row>
    <row r="1608" spans="1:3" x14ac:dyDescent="0.3">
      <c r="A1608" s="37" t="s">
        <v>0</v>
      </c>
      <c r="B1608" s="37" t="s">
        <v>53</v>
      </c>
      <c r="C1608" s="38">
        <v>150000</v>
      </c>
    </row>
    <row r="1609" spans="1:3" x14ac:dyDescent="0.3">
      <c r="A1609" s="37" t="s">
        <v>0</v>
      </c>
      <c r="B1609" s="37" t="s">
        <v>53</v>
      </c>
      <c r="C1609" s="38">
        <v>212500</v>
      </c>
    </row>
    <row r="1610" spans="1:3" x14ac:dyDescent="0.3">
      <c r="A1610" s="37" t="s">
        <v>0</v>
      </c>
      <c r="B1610" s="37" t="s">
        <v>53</v>
      </c>
      <c r="C1610" s="38">
        <v>135000</v>
      </c>
    </row>
    <row r="1611" spans="1:3" x14ac:dyDescent="0.3">
      <c r="A1611" s="37" t="s">
        <v>0</v>
      </c>
      <c r="B1611" s="37" t="s">
        <v>53</v>
      </c>
      <c r="C1611" s="38"/>
    </row>
    <row r="1612" spans="1:3" x14ac:dyDescent="0.3">
      <c r="A1612" s="37" t="s">
        <v>0</v>
      </c>
      <c r="B1612" s="37" t="s">
        <v>54</v>
      </c>
      <c r="C1612" s="38">
        <v>146383</v>
      </c>
    </row>
    <row r="1613" spans="1:3" x14ac:dyDescent="0.3">
      <c r="A1613" s="37" t="s">
        <v>0</v>
      </c>
      <c r="B1613" s="37" t="s">
        <v>53</v>
      </c>
      <c r="C1613" s="38"/>
    </row>
    <row r="1614" spans="1:3" x14ac:dyDescent="0.3">
      <c r="A1614" s="37" t="s">
        <v>0</v>
      </c>
      <c r="B1614" s="37" t="s">
        <v>53</v>
      </c>
      <c r="C1614" s="38"/>
    </row>
    <row r="1615" spans="1:3" x14ac:dyDescent="0.3">
      <c r="A1615" s="37" t="s">
        <v>0</v>
      </c>
      <c r="B1615" s="37" t="s">
        <v>93</v>
      </c>
      <c r="C1615" s="38">
        <v>132500</v>
      </c>
    </row>
    <row r="1616" spans="1:3" x14ac:dyDescent="0.3">
      <c r="A1616" s="37" t="s">
        <v>0</v>
      </c>
      <c r="B1616" s="37" t="s">
        <v>53</v>
      </c>
      <c r="C1616" s="38">
        <v>134000</v>
      </c>
    </row>
    <row r="1617" spans="1:3" x14ac:dyDescent="0.3">
      <c r="A1617" s="37" t="s">
        <v>0</v>
      </c>
      <c r="B1617" s="37" t="s">
        <v>79</v>
      </c>
      <c r="C1617" s="38">
        <v>79200</v>
      </c>
    </row>
    <row r="1618" spans="1:3" x14ac:dyDescent="0.3">
      <c r="A1618" s="37" t="s">
        <v>0</v>
      </c>
      <c r="B1618" s="37" t="s">
        <v>53</v>
      </c>
      <c r="C1618" s="38">
        <v>120000</v>
      </c>
    </row>
    <row r="1619" spans="1:3" x14ac:dyDescent="0.3">
      <c r="A1619" s="37" t="s">
        <v>0</v>
      </c>
      <c r="B1619" s="37" t="s">
        <v>53</v>
      </c>
      <c r="C1619" s="38"/>
    </row>
    <row r="1620" spans="1:3" x14ac:dyDescent="0.3">
      <c r="A1620" s="37" t="s">
        <v>0</v>
      </c>
      <c r="B1620" s="37" t="s">
        <v>53</v>
      </c>
      <c r="C1620" s="38">
        <v>130000</v>
      </c>
    </row>
    <row r="1621" spans="1:3" x14ac:dyDescent="0.3">
      <c r="A1621" s="37" t="s">
        <v>0</v>
      </c>
      <c r="B1621" s="37" t="s">
        <v>53</v>
      </c>
      <c r="C1621" s="38">
        <v>145000</v>
      </c>
    </row>
    <row r="1622" spans="1:3" x14ac:dyDescent="0.3">
      <c r="A1622" s="37" t="s">
        <v>0</v>
      </c>
      <c r="B1622" s="37" t="s">
        <v>85</v>
      </c>
      <c r="C1622" s="38">
        <v>64821.5</v>
      </c>
    </row>
    <row r="1623" spans="1:3" x14ac:dyDescent="0.3">
      <c r="A1623" s="37" t="s">
        <v>0</v>
      </c>
      <c r="B1623" s="37" t="s">
        <v>53</v>
      </c>
      <c r="C1623" s="38">
        <v>90000</v>
      </c>
    </row>
    <row r="1624" spans="1:3" x14ac:dyDescent="0.3">
      <c r="A1624" s="37" t="s">
        <v>0</v>
      </c>
      <c r="B1624" s="37" t="s">
        <v>53</v>
      </c>
      <c r="C1624" s="38">
        <v>112500</v>
      </c>
    </row>
    <row r="1625" spans="1:3" x14ac:dyDescent="0.3">
      <c r="A1625" s="37" t="s">
        <v>0</v>
      </c>
      <c r="B1625" s="37" t="s">
        <v>53</v>
      </c>
      <c r="C1625" s="38">
        <v>155000</v>
      </c>
    </row>
    <row r="1626" spans="1:3" x14ac:dyDescent="0.3">
      <c r="A1626" s="37" t="s">
        <v>0</v>
      </c>
      <c r="B1626" s="37" t="s">
        <v>53</v>
      </c>
      <c r="C1626" s="38">
        <v>157500</v>
      </c>
    </row>
    <row r="1627" spans="1:3" x14ac:dyDescent="0.3">
      <c r="A1627" s="37" t="s">
        <v>0</v>
      </c>
      <c r="B1627" s="37" t="s">
        <v>53</v>
      </c>
      <c r="C1627" s="38"/>
    </row>
    <row r="1628" spans="1:3" x14ac:dyDescent="0.3">
      <c r="A1628" s="37" t="s">
        <v>0</v>
      </c>
      <c r="B1628" s="37" t="s">
        <v>53</v>
      </c>
      <c r="C1628" s="38"/>
    </row>
    <row r="1629" spans="1:3" x14ac:dyDescent="0.3">
      <c r="A1629" s="37" t="s">
        <v>0</v>
      </c>
      <c r="B1629" s="37" t="s">
        <v>53</v>
      </c>
      <c r="C1629" s="38"/>
    </row>
    <row r="1630" spans="1:3" x14ac:dyDescent="0.3">
      <c r="A1630" s="37" t="s">
        <v>0</v>
      </c>
      <c r="B1630" s="37" t="s">
        <v>53</v>
      </c>
      <c r="C1630" s="38">
        <v>115000</v>
      </c>
    </row>
    <row r="1631" spans="1:3" x14ac:dyDescent="0.3">
      <c r="A1631" s="37" t="s">
        <v>0</v>
      </c>
      <c r="B1631" s="37" t="s">
        <v>53</v>
      </c>
      <c r="C1631" s="38">
        <v>169500</v>
      </c>
    </row>
    <row r="1632" spans="1:3" x14ac:dyDescent="0.3">
      <c r="A1632" s="37" t="s">
        <v>0</v>
      </c>
      <c r="B1632" s="37" t="s">
        <v>53</v>
      </c>
      <c r="C1632" s="38">
        <v>72500</v>
      </c>
    </row>
    <row r="1633" spans="1:3" x14ac:dyDescent="0.3">
      <c r="A1633" s="37" t="s">
        <v>0</v>
      </c>
      <c r="B1633" s="37" t="s">
        <v>53</v>
      </c>
      <c r="C1633" s="38">
        <v>100000</v>
      </c>
    </row>
    <row r="1634" spans="1:3" x14ac:dyDescent="0.3">
      <c r="A1634" s="37" t="s">
        <v>0</v>
      </c>
      <c r="B1634" s="37" t="s">
        <v>53</v>
      </c>
      <c r="C1634" s="38">
        <v>90000</v>
      </c>
    </row>
    <row r="1635" spans="1:3" x14ac:dyDescent="0.3">
      <c r="A1635" s="37" t="s">
        <v>0</v>
      </c>
      <c r="B1635" s="37" t="s">
        <v>53</v>
      </c>
      <c r="C1635" s="38">
        <v>85050</v>
      </c>
    </row>
    <row r="1636" spans="1:3" x14ac:dyDescent="0.3">
      <c r="A1636" s="37" t="s">
        <v>0</v>
      </c>
      <c r="B1636" s="37" t="s">
        <v>53</v>
      </c>
      <c r="C1636" s="38">
        <v>225000</v>
      </c>
    </row>
    <row r="1637" spans="1:3" x14ac:dyDescent="0.3">
      <c r="A1637" s="37" t="s">
        <v>0</v>
      </c>
      <c r="B1637" s="37" t="s">
        <v>53</v>
      </c>
      <c r="C1637" s="38"/>
    </row>
    <row r="1638" spans="1:3" x14ac:dyDescent="0.3">
      <c r="A1638" s="37" t="s">
        <v>0</v>
      </c>
      <c r="B1638" s="37" t="s">
        <v>53</v>
      </c>
      <c r="C1638" s="38">
        <v>130000</v>
      </c>
    </row>
    <row r="1639" spans="1:3" x14ac:dyDescent="0.3">
      <c r="A1639" s="37" t="s">
        <v>0</v>
      </c>
      <c r="B1639" s="37" t="s">
        <v>53</v>
      </c>
      <c r="C1639" s="38">
        <v>150000</v>
      </c>
    </row>
    <row r="1640" spans="1:3" x14ac:dyDescent="0.3">
      <c r="A1640" s="37" t="s">
        <v>0</v>
      </c>
      <c r="B1640" s="37" t="s">
        <v>53</v>
      </c>
      <c r="C1640" s="38">
        <v>185000</v>
      </c>
    </row>
    <row r="1641" spans="1:3" x14ac:dyDescent="0.3">
      <c r="A1641" s="37" t="s">
        <v>0</v>
      </c>
      <c r="B1641" s="37" t="s">
        <v>53</v>
      </c>
      <c r="C1641" s="38">
        <v>168018.5</v>
      </c>
    </row>
    <row r="1642" spans="1:3" x14ac:dyDescent="0.3">
      <c r="A1642" s="37" t="s">
        <v>0</v>
      </c>
      <c r="B1642" s="37" t="s">
        <v>53</v>
      </c>
      <c r="C1642" s="38"/>
    </row>
    <row r="1643" spans="1:3" x14ac:dyDescent="0.3">
      <c r="A1643" s="37" t="s">
        <v>0</v>
      </c>
      <c r="B1643" s="37" t="s">
        <v>107</v>
      </c>
      <c r="C1643" s="38">
        <v>109500</v>
      </c>
    </row>
    <row r="1644" spans="1:3" x14ac:dyDescent="0.3">
      <c r="A1644" s="37" t="s">
        <v>0</v>
      </c>
      <c r="B1644" s="37" t="s">
        <v>53</v>
      </c>
      <c r="C1644" s="38">
        <v>150000</v>
      </c>
    </row>
    <row r="1645" spans="1:3" x14ac:dyDescent="0.3">
      <c r="A1645" s="37" t="s">
        <v>0</v>
      </c>
      <c r="B1645" s="37" t="s">
        <v>54</v>
      </c>
      <c r="C1645" s="38">
        <v>145000</v>
      </c>
    </row>
    <row r="1646" spans="1:3" x14ac:dyDescent="0.3">
      <c r="A1646" s="37" t="s">
        <v>0</v>
      </c>
      <c r="B1646" s="37" t="s">
        <v>53</v>
      </c>
      <c r="C1646" s="38">
        <v>250000</v>
      </c>
    </row>
    <row r="1647" spans="1:3" x14ac:dyDescent="0.3">
      <c r="A1647" s="37" t="s">
        <v>0</v>
      </c>
      <c r="B1647" s="37" t="s">
        <v>53</v>
      </c>
      <c r="C1647" s="38">
        <v>146383</v>
      </c>
    </row>
    <row r="1648" spans="1:3" x14ac:dyDescent="0.3">
      <c r="A1648" s="37" t="s">
        <v>0</v>
      </c>
      <c r="B1648" s="37" t="s">
        <v>54</v>
      </c>
      <c r="C1648" s="38">
        <v>200000</v>
      </c>
    </row>
    <row r="1649" spans="1:3" x14ac:dyDescent="0.3">
      <c r="A1649" s="37" t="s">
        <v>0</v>
      </c>
      <c r="B1649" s="37" t="s">
        <v>121</v>
      </c>
      <c r="C1649" s="38">
        <v>88128</v>
      </c>
    </row>
    <row r="1650" spans="1:3" x14ac:dyDescent="0.3">
      <c r="A1650" s="37" t="s">
        <v>0</v>
      </c>
      <c r="B1650" s="37" t="s">
        <v>53</v>
      </c>
      <c r="C1650" s="38">
        <v>224500</v>
      </c>
    </row>
    <row r="1651" spans="1:3" x14ac:dyDescent="0.3">
      <c r="A1651" s="37" t="s">
        <v>0</v>
      </c>
      <c r="B1651" s="37" t="s">
        <v>56</v>
      </c>
      <c r="C1651" s="38">
        <v>157500</v>
      </c>
    </row>
    <row r="1652" spans="1:3" x14ac:dyDescent="0.3">
      <c r="A1652" s="37" t="s">
        <v>0</v>
      </c>
      <c r="B1652" s="37" t="s">
        <v>54</v>
      </c>
      <c r="C1652" s="38">
        <v>100000</v>
      </c>
    </row>
    <row r="1653" spans="1:3" x14ac:dyDescent="0.3">
      <c r="A1653" s="37" t="s">
        <v>0</v>
      </c>
      <c r="B1653" s="37" t="s">
        <v>53</v>
      </c>
      <c r="C1653" s="38">
        <v>115000</v>
      </c>
    </row>
    <row r="1654" spans="1:3" x14ac:dyDescent="0.3">
      <c r="A1654" s="37" t="s">
        <v>0</v>
      </c>
      <c r="B1654" s="37" t="s">
        <v>53</v>
      </c>
      <c r="C1654" s="38">
        <v>140000</v>
      </c>
    </row>
    <row r="1655" spans="1:3" x14ac:dyDescent="0.3">
      <c r="A1655" s="37" t="s">
        <v>0</v>
      </c>
      <c r="B1655" s="37" t="s">
        <v>53</v>
      </c>
      <c r="C1655" s="38">
        <v>90000</v>
      </c>
    </row>
    <row r="1656" spans="1:3" x14ac:dyDescent="0.3">
      <c r="A1656" s="37" t="s">
        <v>0</v>
      </c>
      <c r="B1656" s="37" t="s">
        <v>58</v>
      </c>
      <c r="C1656" s="38"/>
    </row>
    <row r="1657" spans="1:3" x14ac:dyDescent="0.3">
      <c r="A1657" s="37" t="s">
        <v>0</v>
      </c>
      <c r="B1657" s="37" t="s">
        <v>53</v>
      </c>
      <c r="C1657" s="38">
        <v>165000</v>
      </c>
    </row>
    <row r="1658" spans="1:3" x14ac:dyDescent="0.3">
      <c r="A1658" s="37" t="s">
        <v>0</v>
      </c>
      <c r="B1658" s="37" t="s">
        <v>54</v>
      </c>
      <c r="C1658" s="38">
        <v>152700</v>
      </c>
    </row>
    <row r="1659" spans="1:3" x14ac:dyDescent="0.3">
      <c r="A1659" s="37" t="s">
        <v>0</v>
      </c>
      <c r="B1659" s="37" t="s">
        <v>53</v>
      </c>
      <c r="C1659" s="38">
        <v>125000</v>
      </c>
    </row>
    <row r="1660" spans="1:3" x14ac:dyDescent="0.3">
      <c r="A1660" s="37" t="s">
        <v>0</v>
      </c>
      <c r="B1660" s="37" t="s">
        <v>53</v>
      </c>
      <c r="C1660" s="38"/>
    </row>
    <row r="1661" spans="1:3" x14ac:dyDescent="0.3">
      <c r="A1661" s="37" t="s">
        <v>0</v>
      </c>
      <c r="B1661" s="37" t="s">
        <v>53</v>
      </c>
      <c r="C1661" s="38">
        <v>224500</v>
      </c>
    </row>
    <row r="1662" spans="1:3" x14ac:dyDescent="0.3">
      <c r="A1662" s="37" t="s">
        <v>0</v>
      </c>
      <c r="B1662" s="37" t="s">
        <v>53</v>
      </c>
      <c r="C1662" s="38">
        <v>165000</v>
      </c>
    </row>
    <row r="1663" spans="1:3" x14ac:dyDescent="0.3">
      <c r="A1663" s="37" t="s">
        <v>0</v>
      </c>
      <c r="B1663" s="37" t="s">
        <v>54</v>
      </c>
      <c r="C1663" s="38"/>
    </row>
    <row r="1664" spans="1:3" x14ac:dyDescent="0.3">
      <c r="A1664" s="37" t="s">
        <v>0</v>
      </c>
      <c r="B1664" s="37" t="s">
        <v>53</v>
      </c>
      <c r="C1664" s="38">
        <v>99150</v>
      </c>
    </row>
    <row r="1665" spans="1:3" x14ac:dyDescent="0.3">
      <c r="A1665" s="37" t="s">
        <v>0</v>
      </c>
      <c r="B1665" s="37" t="s">
        <v>54</v>
      </c>
      <c r="C1665" s="38">
        <v>237500</v>
      </c>
    </row>
    <row r="1666" spans="1:3" x14ac:dyDescent="0.3">
      <c r="A1666" s="37" t="s">
        <v>0</v>
      </c>
      <c r="B1666" s="37" t="s">
        <v>53</v>
      </c>
      <c r="C1666" s="38"/>
    </row>
    <row r="1667" spans="1:3" x14ac:dyDescent="0.3">
      <c r="A1667" s="37" t="s">
        <v>0</v>
      </c>
      <c r="B1667" s="37" t="s">
        <v>53</v>
      </c>
      <c r="C1667" s="38">
        <v>115000</v>
      </c>
    </row>
    <row r="1668" spans="1:3" x14ac:dyDescent="0.3">
      <c r="A1668" s="37" t="s">
        <v>0</v>
      </c>
      <c r="B1668" s="37" t="s">
        <v>53</v>
      </c>
      <c r="C1668" s="38"/>
    </row>
    <row r="1669" spans="1:3" x14ac:dyDescent="0.3">
      <c r="A1669" s="37" t="s">
        <v>0</v>
      </c>
      <c r="B1669" s="37" t="s">
        <v>53</v>
      </c>
      <c r="C1669" s="38">
        <v>167500</v>
      </c>
    </row>
    <row r="1670" spans="1:3" x14ac:dyDescent="0.3">
      <c r="A1670" s="37" t="s">
        <v>0</v>
      </c>
      <c r="B1670" s="37" t="s">
        <v>53</v>
      </c>
      <c r="C1670" s="38"/>
    </row>
    <row r="1671" spans="1:3" x14ac:dyDescent="0.3">
      <c r="A1671" s="37" t="s">
        <v>0</v>
      </c>
      <c r="B1671" s="37" t="s">
        <v>65</v>
      </c>
      <c r="C1671" s="38">
        <v>89100</v>
      </c>
    </row>
    <row r="1672" spans="1:3" x14ac:dyDescent="0.3">
      <c r="A1672" s="37" t="s">
        <v>0</v>
      </c>
      <c r="B1672" s="37" t="s">
        <v>64</v>
      </c>
      <c r="C1672" s="38">
        <v>157500</v>
      </c>
    </row>
    <row r="1673" spans="1:3" x14ac:dyDescent="0.3">
      <c r="A1673" s="37" t="s">
        <v>0</v>
      </c>
      <c r="B1673" s="37" t="s">
        <v>53</v>
      </c>
      <c r="C1673" s="38">
        <v>130000</v>
      </c>
    </row>
    <row r="1674" spans="1:3" x14ac:dyDescent="0.3">
      <c r="A1674" s="37" t="s">
        <v>0</v>
      </c>
      <c r="B1674" s="37" t="s">
        <v>53</v>
      </c>
      <c r="C1674" s="38">
        <v>105000</v>
      </c>
    </row>
    <row r="1675" spans="1:3" x14ac:dyDescent="0.3">
      <c r="A1675" s="37" t="s">
        <v>0</v>
      </c>
      <c r="B1675" s="37" t="s">
        <v>54</v>
      </c>
      <c r="C1675" s="38">
        <v>195500</v>
      </c>
    </row>
    <row r="1676" spans="1:3" x14ac:dyDescent="0.3">
      <c r="A1676" s="37" t="s">
        <v>0</v>
      </c>
      <c r="B1676" s="37" t="s">
        <v>54</v>
      </c>
      <c r="C1676" s="38"/>
    </row>
    <row r="1677" spans="1:3" x14ac:dyDescent="0.3">
      <c r="A1677" s="37" t="s">
        <v>0</v>
      </c>
      <c r="B1677" s="37" t="s">
        <v>53</v>
      </c>
      <c r="C1677" s="38"/>
    </row>
    <row r="1678" spans="1:3" x14ac:dyDescent="0.3">
      <c r="A1678" s="37" t="s">
        <v>0</v>
      </c>
      <c r="B1678" s="37" t="s">
        <v>53</v>
      </c>
      <c r="C1678" s="38">
        <v>90000</v>
      </c>
    </row>
    <row r="1679" spans="1:3" x14ac:dyDescent="0.3">
      <c r="A1679" s="37" t="s">
        <v>0</v>
      </c>
      <c r="B1679" s="37" t="s">
        <v>53</v>
      </c>
      <c r="C1679" s="38">
        <v>90000</v>
      </c>
    </row>
    <row r="1680" spans="1:3" x14ac:dyDescent="0.3">
      <c r="A1680" s="37" t="s">
        <v>0</v>
      </c>
      <c r="B1680" s="37" t="s">
        <v>53</v>
      </c>
      <c r="C1680" s="38">
        <v>90000</v>
      </c>
    </row>
    <row r="1681" spans="1:3" x14ac:dyDescent="0.3">
      <c r="A1681" s="37" t="s">
        <v>0</v>
      </c>
      <c r="B1681" s="37" t="s">
        <v>53</v>
      </c>
      <c r="C1681" s="38">
        <v>125000</v>
      </c>
    </row>
    <row r="1682" spans="1:3" x14ac:dyDescent="0.3">
      <c r="A1682" s="37" t="s">
        <v>0</v>
      </c>
      <c r="B1682" s="37" t="s">
        <v>53</v>
      </c>
      <c r="C1682" s="38">
        <v>135720</v>
      </c>
    </row>
    <row r="1683" spans="1:3" x14ac:dyDescent="0.3">
      <c r="A1683" s="37" t="s">
        <v>0</v>
      </c>
      <c r="B1683" s="37" t="s">
        <v>97</v>
      </c>
      <c r="C1683" s="38">
        <v>89100</v>
      </c>
    </row>
    <row r="1684" spans="1:3" x14ac:dyDescent="0.3">
      <c r="A1684" s="37" t="s">
        <v>0</v>
      </c>
      <c r="B1684" s="37" t="s">
        <v>53</v>
      </c>
      <c r="C1684" s="38">
        <v>225000</v>
      </c>
    </row>
    <row r="1685" spans="1:3" x14ac:dyDescent="0.3">
      <c r="A1685" s="37" t="s">
        <v>0</v>
      </c>
      <c r="B1685" s="37" t="s">
        <v>115</v>
      </c>
      <c r="C1685" s="38">
        <v>157500</v>
      </c>
    </row>
    <row r="1686" spans="1:3" x14ac:dyDescent="0.3">
      <c r="A1686" s="37" t="s">
        <v>0</v>
      </c>
      <c r="B1686" s="37" t="s">
        <v>53</v>
      </c>
      <c r="C1686" s="38">
        <v>109500</v>
      </c>
    </row>
    <row r="1687" spans="1:3" x14ac:dyDescent="0.3">
      <c r="A1687" s="37" t="s">
        <v>0</v>
      </c>
      <c r="B1687" s="37" t="s">
        <v>53</v>
      </c>
      <c r="C1687" s="38">
        <v>155000</v>
      </c>
    </row>
    <row r="1688" spans="1:3" x14ac:dyDescent="0.3">
      <c r="A1688" s="37" t="s">
        <v>0</v>
      </c>
      <c r="B1688" s="37" t="s">
        <v>53</v>
      </c>
      <c r="C1688" s="38">
        <v>84620</v>
      </c>
    </row>
    <row r="1689" spans="1:3" x14ac:dyDescent="0.3">
      <c r="A1689" s="37" t="s">
        <v>0</v>
      </c>
      <c r="B1689" s="37" t="s">
        <v>54</v>
      </c>
      <c r="C1689" s="38"/>
    </row>
    <row r="1690" spans="1:3" x14ac:dyDescent="0.3">
      <c r="A1690" s="37" t="s">
        <v>0</v>
      </c>
      <c r="B1690" s="37" t="s">
        <v>53</v>
      </c>
      <c r="C1690" s="38">
        <v>115000</v>
      </c>
    </row>
    <row r="1691" spans="1:3" x14ac:dyDescent="0.3">
      <c r="A1691" s="37" t="s">
        <v>0</v>
      </c>
      <c r="B1691" s="37" t="s">
        <v>53</v>
      </c>
      <c r="C1691" s="38">
        <v>115000</v>
      </c>
    </row>
    <row r="1692" spans="1:3" x14ac:dyDescent="0.3">
      <c r="A1692" s="37" t="s">
        <v>0</v>
      </c>
      <c r="B1692" s="37" t="s">
        <v>97</v>
      </c>
      <c r="C1692" s="38">
        <v>64821.5</v>
      </c>
    </row>
    <row r="1693" spans="1:3" x14ac:dyDescent="0.3">
      <c r="A1693" s="37" t="s">
        <v>0</v>
      </c>
      <c r="B1693" s="37" t="s">
        <v>88</v>
      </c>
      <c r="C1693" s="38">
        <v>81000</v>
      </c>
    </row>
    <row r="1694" spans="1:3" x14ac:dyDescent="0.3">
      <c r="A1694" s="37" t="s">
        <v>0</v>
      </c>
      <c r="B1694" s="37" t="s">
        <v>54</v>
      </c>
      <c r="C1694" s="38">
        <v>115000</v>
      </c>
    </row>
    <row r="1695" spans="1:3" x14ac:dyDescent="0.3">
      <c r="A1695" s="37" t="s">
        <v>0</v>
      </c>
      <c r="B1695" s="37" t="s">
        <v>54</v>
      </c>
      <c r="C1695" s="38">
        <v>105000</v>
      </c>
    </row>
    <row r="1696" spans="1:3" x14ac:dyDescent="0.3">
      <c r="A1696" s="37" t="s">
        <v>0</v>
      </c>
      <c r="B1696" s="37" t="s">
        <v>53</v>
      </c>
      <c r="C1696" s="38">
        <v>165000</v>
      </c>
    </row>
    <row r="1697" spans="1:3" x14ac:dyDescent="0.3">
      <c r="A1697" s="37" t="s">
        <v>0</v>
      </c>
      <c r="B1697" s="37" t="s">
        <v>53</v>
      </c>
      <c r="C1697" s="38">
        <v>105000</v>
      </c>
    </row>
    <row r="1698" spans="1:3" x14ac:dyDescent="0.3">
      <c r="A1698" s="37" t="s">
        <v>0</v>
      </c>
      <c r="B1698" s="37" t="s">
        <v>53</v>
      </c>
      <c r="C1698" s="38">
        <v>135000</v>
      </c>
    </row>
    <row r="1699" spans="1:3" x14ac:dyDescent="0.3">
      <c r="A1699" s="37" t="s">
        <v>0</v>
      </c>
      <c r="B1699" s="37" t="s">
        <v>53</v>
      </c>
      <c r="C1699" s="38">
        <v>115000</v>
      </c>
    </row>
    <row r="1700" spans="1:3" x14ac:dyDescent="0.3">
      <c r="A1700" s="37" t="s">
        <v>0</v>
      </c>
      <c r="B1700" s="37" t="s">
        <v>53</v>
      </c>
      <c r="C1700" s="38">
        <v>140000</v>
      </c>
    </row>
    <row r="1701" spans="1:3" x14ac:dyDescent="0.3">
      <c r="A1701" s="37" t="s">
        <v>0</v>
      </c>
      <c r="B1701" s="37" t="s">
        <v>54</v>
      </c>
      <c r="C1701" s="38">
        <v>113500</v>
      </c>
    </row>
    <row r="1702" spans="1:3" x14ac:dyDescent="0.3">
      <c r="A1702" s="37" t="s">
        <v>0</v>
      </c>
      <c r="B1702" s="37" t="s">
        <v>53</v>
      </c>
      <c r="C1702" s="38"/>
    </row>
    <row r="1703" spans="1:3" x14ac:dyDescent="0.3">
      <c r="A1703" s="37" t="s">
        <v>0</v>
      </c>
      <c r="B1703" s="37" t="s">
        <v>53</v>
      </c>
      <c r="C1703" s="38"/>
    </row>
    <row r="1704" spans="1:3" x14ac:dyDescent="0.3">
      <c r="A1704" s="37" t="s">
        <v>0</v>
      </c>
      <c r="B1704" s="37" t="s">
        <v>80</v>
      </c>
      <c r="C1704" s="38">
        <v>166941.5</v>
      </c>
    </row>
    <row r="1705" spans="1:3" x14ac:dyDescent="0.3">
      <c r="A1705" s="37" t="s">
        <v>0</v>
      </c>
      <c r="B1705" s="37" t="s">
        <v>53</v>
      </c>
      <c r="C1705" s="38">
        <v>130000</v>
      </c>
    </row>
    <row r="1706" spans="1:3" x14ac:dyDescent="0.3">
      <c r="A1706" s="37" t="s">
        <v>0</v>
      </c>
      <c r="B1706" s="37" t="s">
        <v>53</v>
      </c>
      <c r="C1706" s="38"/>
    </row>
    <row r="1707" spans="1:3" x14ac:dyDescent="0.3">
      <c r="A1707" s="37" t="s">
        <v>0</v>
      </c>
      <c r="B1707" s="37" t="s">
        <v>53</v>
      </c>
      <c r="C1707" s="38">
        <v>119550</v>
      </c>
    </row>
    <row r="1708" spans="1:3" x14ac:dyDescent="0.3">
      <c r="A1708" s="37" t="s">
        <v>0</v>
      </c>
      <c r="B1708" s="37" t="s">
        <v>53</v>
      </c>
      <c r="C1708" s="38">
        <v>152500</v>
      </c>
    </row>
    <row r="1709" spans="1:3" x14ac:dyDescent="0.3">
      <c r="A1709" s="37" t="s">
        <v>0</v>
      </c>
      <c r="B1709" s="37" t="s">
        <v>53</v>
      </c>
      <c r="C1709" s="38">
        <v>225000</v>
      </c>
    </row>
    <row r="1710" spans="1:3" x14ac:dyDescent="0.3">
      <c r="A1710" s="37" t="s">
        <v>0</v>
      </c>
      <c r="B1710" s="37" t="s">
        <v>53</v>
      </c>
      <c r="C1710" s="38">
        <v>90000</v>
      </c>
    </row>
    <row r="1711" spans="1:3" x14ac:dyDescent="0.3">
      <c r="A1711" s="37" t="s">
        <v>0</v>
      </c>
      <c r="B1711" s="37" t="s">
        <v>53</v>
      </c>
      <c r="C1711" s="38">
        <v>120000</v>
      </c>
    </row>
    <row r="1712" spans="1:3" x14ac:dyDescent="0.3">
      <c r="A1712" s="37" t="s">
        <v>0</v>
      </c>
      <c r="B1712" s="37" t="s">
        <v>53</v>
      </c>
      <c r="C1712" s="38"/>
    </row>
    <row r="1713" spans="1:3" x14ac:dyDescent="0.3">
      <c r="A1713" s="37" t="s">
        <v>0</v>
      </c>
      <c r="B1713" s="37" t="s">
        <v>54</v>
      </c>
      <c r="C1713" s="38"/>
    </row>
    <row r="1714" spans="1:3" x14ac:dyDescent="0.3">
      <c r="A1714" s="37" t="s">
        <v>0</v>
      </c>
      <c r="B1714" s="37" t="s">
        <v>53</v>
      </c>
      <c r="C1714" s="38"/>
    </row>
    <row r="1715" spans="1:3" x14ac:dyDescent="0.3">
      <c r="A1715" s="37" t="s">
        <v>0</v>
      </c>
      <c r="B1715" s="37" t="s">
        <v>53</v>
      </c>
      <c r="C1715" s="38">
        <v>152650</v>
      </c>
    </row>
    <row r="1716" spans="1:3" x14ac:dyDescent="0.3">
      <c r="A1716" s="37" t="s">
        <v>0</v>
      </c>
      <c r="B1716" s="37" t="s">
        <v>53</v>
      </c>
      <c r="C1716" s="38">
        <v>101950</v>
      </c>
    </row>
    <row r="1717" spans="1:3" x14ac:dyDescent="0.3">
      <c r="A1717" s="37" t="s">
        <v>0</v>
      </c>
      <c r="B1717" s="37" t="s">
        <v>53</v>
      </c>
      <c r="C1717" s="38">
        <v>130000</v>
      </c>
    </row>
    <row r="1718" spans="1:3" x14ac:dyDescent="0.3">
      <c r="A1718" s="37" t="s">
        <v>0</v>
      </c>
      <c r="B1718" s="37" t="s">
        <v>53</v>
      </c>
      <c r="C1718" s="38">
        <v>110000</v>
      </c>
    </row>
    <row r="1719" spans="1:3" x14ac:dyDescent="0.3">
      <c r="A1719" s="37" t="s">
        <v>0</v>
      </c>
      <c r="B1719" s="37" t="s">
        <v>53</v>
      </c>
      <c r="C1719" s="38">
        <v>127390</v>
      </c>
    </row>
    <row r="1720" spans="1:3" x14ac:dyDescent="0.3">
      <c r="A1720" s="37" t="s">
        <v>0</v>
      </c>
      <c r="B1720" s="37" t="s">
        <v>53</v>
      </c>
      <c r="C1720" s="38"/>
    </row>
    <row r="1721" spans="1:3" x14ac:dyDescent="0.3">
      <c r="A1721" s="37" t="s">
        <v>0</v>
      </c>
      <c r="B1721" s="37" t="s">
        <v>53</v>
      </c>
      <c r="C1721" s="38">
        <v>135233.34375</v>
      </c>
    </row>
    <row r="1722" spans="1:3" x14ac:dyDescent="0.3">
      <c r="A1722" s="37" t="s">
        <v>0</v>
      </c>
      <c r="B1722" s="37" t="s">
        <v>53</v>
      </c>
      <c r="C1722" s="38">
        <v>123500</v>
      </c>
    </row>
    <row r="1723" spans="1:3" x14ac:dyDescent="0.3">
      <c r="A1723" s="37" t="s">
        <v>0</v>
      </c>
      <c r="B1723" s="37" t="s">
        <v>53</v>
      </c>
      <c r="C1723" s="38">
        <v>90000</v>
      </c>
    </row>
    <row r="1724" spans="1:3" x14ac:dyDescent="0.3">
      <c r="A1724" s="37" t="s">
        <v>0</v>
      </c>
      <c r="B1724" s="37" t="s">
        <v>53</v>
      </c>
      <c r="C1724" s="38">
        <v>90000</v>
      </c>
    </row>
    <row r="1725" spans="1:3" x14ac:dyDescent="0.3">
      <c r="A1725" s="37" t="s">
        <v>0</v>
      </c>
      <c r="B1725" s="37" t="s">
        <v>80</v>
      </c>
      <c r="C1725" s="38">
        <v>64821.5</v>
      </c>
    </row>
    <row r="1726" spans="1:3" x14ac:dyDescent="0.3">
      <c r="A1726" s="37" t="s">
        <v>0</v>
      </c>
      <c r="B1726" s="37" t="s">
        <v>54</v>
      </c>
      <c r="C1726" s="38">
        <v>114500</v>
      </c>
    </row>
    <row r="1727" spans="1:3" x14ac:dyDescent="0.3">
      <c r="A1727" s="37" t="s">
        <v>0</v>
      </c>
      <c r="B1727" s="37" t="s">
        <v>53</v>
      </c>
      <c r="C1727" s="38"/>
    </row>
    <row r="1728" spans="1:3" x14ac:dyDescent="0.3">
      <c r="A1728" s="37" t="s">
        <v>0</v>
      </c>
      <c r="B1728" s="37" t="s">
        <v>53</v>
      </c>
      <c r="C1728" s="38"/>
    </row>
    <row r="1729" spans="1:3" x14ac:dyDescent="0.3">
      <c r="A1729" s="37" t="s">
        <v>0</v>
      </c>
      <c r="B1729" s="37" t="s">
        <v>53</v>
      </c>
      <c r="C1729" s="38"/>
    </row>
    <row r="1730" spans="1:3" x14ac:dyDescent="0.3">
      <c r="A1730" s="37" t="s">
        <v>0</v>
      </c>
      <c r="B1730" s="37" t="s">
        <v>53</v>
      </c>
      <c r="C1730" s="38">
        <v>63977</v>
      </c>
    </row>
    <row r="1731" spans="1:3" x14ac:dyDescent="0.3">
      <c r="A1731" s="37" t="s">
        <v>0</v>
      </c>
      <c r="B1731" s="37" t="s">
        <v>53</v>
      </c>
      <c r="C1731" s="38">
        <v>112500</v>
      </c>
    </row>
    <row r="1732" spans="1:3" x14ac:dyDescent="0.3">
      <c r="A1732" s="37" t="s">
        <v>0</v>
      </c>
      <c r="B1732" s="37" t="s">
        <v>53</v>
      </c>
      <c r="C1732" s="38"/>
    </row>
    <row r="1733" spans="1:3" x14ac:dyDescent="0.3">
      <c r="A1733" s="37" t="s">
        <v>0</v>
      </c>
      <c r="B1733" s="37" t="s">
        <v>53</v>
      </c>
      <c r="C1733" s="38">
        <v>186000</v>
      </c>
    </row>
    <row r="1734" spans="1:3" x14ac:dyDescent="0.3">
      <c r="A1734" s="37" t="s">
        <v>0</v>
      </c>
      <c r="B1734" s="37" t="s">
        <v>53</v>
      </c>
      <c r="C1734" s="38"/>
    </row>
    <row r="1735" spans="1:3" x14ac:dyDescent="0.3">
      <c r="A1735" s="37" t="s">
        <v>0</v>
      </c>
      <c r="B1735" s="37" t="s">
        <v>53</v>
      </c>
      <c r="C1735" s="38">
        <v>90000</v>
      </c>
    </row>
    <row r="1736" spans="1:3" x14ac:dyDescent="0.3">
      <c r="A1736" s="37" t="s">
        <v>0</v>
      </c>
      <c r="B1736" s="37" t="s">
        <v>53</v>
      </c>
      <c r="C1736" s="38"/>
    </row>
    <row r="1737" spans="1:3" x14ac:dyDescent="0.3">
      <c r="A1737" s="37" t="s">
        <v>0</v>
      </c>
      <c r="B1737" s="37" t="s">
        <v>53</v>
      </c>
      <c r="C1737" s="38">
        <v>109450</v>
      </c>
    </row>
    <row r="1738" spans="1:3" x14ac:dyDescent="0.3">
      <c r="A1738" s="37" t="s">
        <v>0</v>
      </c>
      <c r="B1738" s="37" t="s">
        <v>53</v>
      </c>
      <c r="C1738" s="38">
        <v>195500</v>
      </c>
    </row>
    <row r="1739" spans="1:3" x14ac:dyDescent="0.3">
      <c r="A1739" s="37" t="s">
        <v>0</v>
      </c>
      <c r="B1739" s="37" t="s">
        <v>53</v>
      </c>
      <c r="C1739" s="38"/>
    </row>
    <row r="1740" spans="1:3" x14ac:dyDescent="0.3">
      <c r="A1740" s="37" t="s">
        <v>0</v>
      </c>
      <c r="B1740" s="37" t="s">
        <v>80</v>
      </c>
      <c r="C1740" s="38">
        <v>79200</v>
      </c>
    </row>
    <row r="1741" spans="1:3" x14ac:dyDescent="0.3">
      <c r="A1741" s="37" t="s">
        <v>0</v>
      </c>
      <c r="B1741" s="37" t="s">
        <v>53</v>
      </c>
      <c r="C1741" s="38">
        <v>187000</v>
      </c>
    </row>
    <row r="1742" spans="1:3" x14ac:dyDescent="0.3">
      <c r="A1742" s="37" t="s">
        <v>0</v>
      </c>
      <c r="B1742" s="37" t="s">
        <v>53</v>
      </c>
      <c r="C1742" s="38">
        <v>115000</v>
      </c>
    </row>
    <row r="1743" spans="1:3" x14ac:dyDescent="0.3">
      <c r="A1743" s="37" t="s">
        <v>0</v>
      </c>
      <c r="B1743" s="37" t="s">
        <v>53</v>
      </c>
      <c r="C1743" s="38">
        <v>145000</v>
      </c>
    </row>
    <row r="1744" spans="1:3" x14ac:dyDescent="0.3">
      <c r="A1744" s="37" t="s">
        <v>0</v>
      </c>
      <c r="B1744" s="37" t="s">
        <v>53</v>
      </c>
      <c r="C1744" s="38">
        <v>115000</v>
      </c>
    </row>
    <row r="1745" spans="1:3" x14ac:dyDescent="0.3">
      <c r="A1745" s="37" t="s">
        <v>0</v>
      </c>
      <c r="B1745" s="37" t="s">
        <v>54</v>
      </c>
      <c r="C1745" s="38">
        <v>157000</v>
      </c>
    </row>
    <row r="1746" spans="1:3" x14ac:dyDescent="0.3">
      <c r="A1746" s="37" t="s">
        <v>0</v>
      </c>
      <c r="B1746" s="37" t="s">
        <v>54</v>
      </c>
      <c r="C1746" s="38">
        <v>59480</v>
      </c>
    </row>
    <row r="1747" spans="1:3" x14ac:dyDescent="0.3">
      <c r="A1747" s="37" t="s">
        <v>0</v>
      </c>
      <c r="B1747" s="37" t="s">
        <v>53</v>
      </c>
      <c r="C1747" s="38">
        <v>205000</v>
      </c>
    </row>
    <row r="1748" spans="1:3" x14ac:dyDescent="0.3">
      <c r="A1748" s="37" t="s">
        <v>0</v>
      </c>
      <c r="B1748" s="37" t="s">
        <v>53</v>
      </c>
      <c r="C1748" s="38">
        <v>158500</v>
      </c>
    </row>
    <row r="1749" spans="1:3" x14ac:dyDescent="0.3">
      <c r="A1749" s="37" t="s">
        <v>0</v>
      </c>
      <c r="B1749" s="37" t="s">
        <v>53</v>
      </c>
      <c r="C1749" s="38">
        <v>210000</v>
      </c>
    </row>
    <row r="1750" spans="1:3" x14ac:dyDescent="0.3">
      <c r="A1750" s="37" t="s">
        <v>0</v>
      </c>
      <c r="B1750" s="37" t="s">
        <v>122</v>
      </c>
      <c r="C1750" s="38">
        <v>157500</v>
      </c>
    </row>
    <row r="1751" spans="1:3" x14ac:dyDescent="0.3">
      <c r="A1751" s="37" t="s">
        <v>0</v>
      </c>
      <c r="B1751" s="37" t="s">
        <v>53</v>
      </c>
      <c r="C1751" s="38">
        <v>234500</v>
      </c>
    </row>
    <row r="1752" spans="1:3" x14ac:dyDescent="0.3">
      <c r="A1752" s="37" t="s">
        <v>0</v>
      </c>
      <c r="B1752" s="37" t="s">
        <v>53</v>
      </c>
      <c r="C1752" s="38"/>
    </row>
    <row r="1753" spans="1:3" x14ac:dyDescent="0.3">
      <c r="A1753" s="37" t="s">
        <v>0</v>
      </c>
      <c r="B1753" s="37" t="s">
        <v>53</v>
      </c>
      <c r="C1753" s="38">
        <v>157500</v>
      </c>
    </row>
    <row r="1754" spans="1:3" x14ac:dyDescent="0.3">
      <c r="A1754" s="37" t="s">
        <v>0</v>
      </c>
      <c r="B1754" s="37" t="s">
        <v>53</v>
      </c>
      <c r="C1754" s="38"/>
    </row>
    <row r="1755" spans="1:3" x14ac:dyDescent="0.3">
      <c r="A1755" s="37" t="s">
        <v>0</v>
      </c>
      <c r="B1755" s="37" t="s">
        <v>53</v>
      </c>
      <c r="C1755" s="38">
        <v>255000</v>
      </c>
    </row>
    <row r="1756" spans="1:3" x14ac:dyDescent="0.3">
      <c r="A1756" s="37" t="s">
        <v>0</v>
      </c>
      <c r="B1756" s="37" t="s">
        <v>72</v>
      </c>
      <c r="C1756" s="38">
        <v>89100</v>
      </c>
    </row>
    <row r="1757" spans="1:3" x14ac:dyDescent="0.3">
      <c r="A1757" s="37" t="s">
        <v>0</v>
      </c>
      <c r="B1757" s="37" t="s">
        <v>53</v>
      </c>
      <c r="C1757" s="38">
        <v>169500</v>
      </c>
    </row>
    <row r="1758" spans="1:3" x14ac:dyDescent="0.3">
      <c r="A1758" s="37" t="s">
        <v>0</v>
      </c>
      <c r="B1758" s="37" t="s">
        <v>53</v>
      </c>
      <c r="C1758" s="38">
        <v>200000</v>
      </c>
    </row>
    <row r="1759" spans="1:3" x14ac:dyDescent="0.3">
      <c r="A1759" s="37" t="s">
        <v>0</v>
      </c>
      <c r="B1759" s="37" t="s">
        <v>54</v>
      </c>
      <c r="C1759" s="38">
        <v>84692</v>
      </c>
    </row>
    <row r="1760" spans="1:3" x14ac:dyDescent="0.3">
      <c r="A1760" s="37" t="s">
        <v>0</v>
      </c>
      <c r="B1760" s="37" t="s">
        <v>53</v>
      </c>
      <c r="C1760" s="38"/>
    </row>
    <row r="1761" spans="1:3" x14ac:dyDescent="0.3">
      <c r="A1761" s="37" t="s">
        <v>0</v>
      </c>
      <c r="B1761" s="37" t="s">
        <v>53</v>
      </c>
      <c r="C1761" s="38">
        <v>90000</v>
      </c>
    </row>
    <row r="1762" spans="1:3" x14ac:dyDescent="0.3">
      <c r="A1762" s="37" t="s">
        <v>0</v>
      </c>
      <c r="B1762" s="37" t="s">
        <v>53</v>
      </c>
      <c r="C1762" s="38"/>
    </row>
    <row r="1763" spans="1:3" x14ac:dyDescent="0.3">
      <c r="A1763" s="37" t="s">
        <v>0</v>
      </c>
      <c r="B1763" s="37" t="s">
        <v>53</v>
      </c>
      <c r="C1763" s="38"/>
    </row>
    <row r="1764" spans="1:3" x14ac:dyDescent="0.3">
      <c r="A1764" s="37" t="s">
        <v>0</v>
      </c>
      <c r="B1764" s="37" t="s">
        <v>53</v>
      </c>
      <c r="C1764" s="38">
        <v>150000</v>
      </c>
    </row>
    <row r="1765" spans="1:3" x14ac:dyDescent="0.3">
      <c r="A1765" s="37" t="s">
        <v>0</v>
      </c>
      <c r="B1765" s="37" t="s">
        <v>53</v>
      </c>
      <c r="C1765" s="38">
        <v>205000</v>
      </c>
    </row>
    <row r="1766" spans="1:3" x14ac:dyDescent="0.3">
      <c r="A1766" s="37" t="s">
        <v>0</v>
      </c>
      <c r="B1766" s="37" t="s">
        <v>53</v>
      </c>
      <c r="C1766" s="38">
        <v>182500</v>
      </c>
    </row>
    <row r="1767" spans="1:3" x14ac:dyDescent="0.3">
      <c r="A1767" s="37" t="s">
        <v>0</v>
      </c>
      <c r="B1767" s="37" t="s">
        <v>53</v>
      </c>
      <c r="C1767" s="38">
        <v>160000</v>
      </c>
    </row>
    <row r="1768" spans="1:3" x14ac:dyDescent="0.3">
      <c r="A1768" s="37" t="s">
        <v>0</v>
      </c>
      <c r="B1768" s="37" t="s">
        <v>53</v>
      </c>
      <c r="C1768" s="38">
        <v>150000</v>
      </c>
    </row>
    <row r="1769" spans="1:3" x14ac:dyDescent="0.3">
      <c r="A1769" s="37" t="s">
        <v>0</v>
      </c>
      <c r="B1769" s="37" t="s">
        <v>53</v>
      </c>
      <c r="C1769" s="38"/>
    </row>
    <row r="1770" spans="1:3" x14ac:dyDescent="0.3">
      <c r="A1770" s="37" t="s">
        <v>0</v>
      </c>
      <c r="B1770" s="37" t="s">
        <v>54</v>
      </c>
      <c r="C1770" s="38">
        <v>180000</v>
      </c>
    </row>
    <row r="1771" spans="1:3" x14ac:dyDescent="0.3">
      <c r="A1771" s="37" t="s">
        <v>0</v>
      </c>
      <c r="B1771" s="37" t="s">
        <v>53</v>
      </c>
      <c r="C1771" s="38">
        <v>225000</v>
      </c>
    </row>
    <row r="1772" spans="1:3" x14ac:dyDescent="0.3">
      <c r="A1772" s="37" t="s">
        <v>0</v>
      </c>
      <c r="B1772" s="37" t="s">
        <v>54</v>
      </c>
      <c r="C1772" s="38"/>
    </row>
    <row r="1773" spans="1:3" x14ac:dyDescent="0.3">
      <c r="A1773" s="37" t="s">
        <v>0</v>
      </c>
      <c r="B1773" s="37" t="s">
        <v>58</v>
      </c>
      <c r="C1773" s="38"/>
    </row>
    <row r="1774" spans="1:3" x14ac:dyDescent="0.3">
      <c r="A1774" s="37" t="s">
        <v>0</v>
      </c>
      <c r="B1774" s="37" t="s">
        <v>54</v>
      </c>
      <c r="C1774" s="38">
        <v>132500</v>
      </c>
    </row>
    <row r="1775" spans="1:3" x14ac:dyDescent="0.3">
      <c r="A1775" s="37" t="s">
        <v>0</v>
      </c>
      <c r="B1775" s="37" t="s">
        <v>53</v>
      </c>
      <c r="C1775" s="38">
        <v>143500</v>
      </c>
    </row>
    <row r="1776" spans="1:3" x14ac:dyDescent="0.3">
      <c r="A1776" s="37" t="s">
        <v>0</v>
      </c>
      <c r="B1776" s="37" t="s">
        <v>53</v>
      </c>
      <c r="C1776" s="38"/>
    </row>
    <row r="1777" spans="1:3" x14ac:dyDescent="0.3">
      <c r="A1777" s="37" t="s">
        <v>0</v>
      </c>
      <c r="B1777" s="37" t="s">
        <v>73</v>
      </c>
      <c r="C1777" s="38">
        <v>157500</v>
      </c>
    </row>
    <row r="1778" spans="1:3" x14ac:dyDescent="0.3">
      <c r="A1778" s="37" t="s">
        <v>0</v>
      </c>
      <c r="B1778" s="37" t="s">
        <v>53</v>
      </c>
      <c r="C1778" s="38"/>
    </row>
    <row r="1779" spans="1:3" x14ac:dyDescent="0.3">
      <c r="A1779" s="37" t="s">
        <v>0</v>
      </c>
      <c r="B1779" s="37" t="s">
        <v>53</v>
      </c>
      <c r="C1779" s="38"/>
    </row>
    <row r="1780" spans="1:3" x14ac:dyDescent="0.3">
      <c r="A1780" s="37" t="s">
        <v>0</v>
      </c>
      <c r="B1780" s="37" t="s">
        <v>53</v>
      </c>
      <c r="C1780" s="38">
        <v>157375</v>
      </c>
    </row>
    <row r="1781" spans="1:3" x14ac:dyDescent="0.3">
      <c r="A1781" s="37" t="s">
        <v>0</v>
      </c>
      <c r="B1781" s="37" t="s">
        <v>53</v>
      </c>
      <c r="C1781" s="38">
        <v>220000</v>
      </c>
    </row>
    <row r="1782" spans="1:3" x14ac:dyDescent="0.3">
      <c r="A1782" s="37" t="s">
        <v>0</v>
      </c>
      <c r="B1782" s="37" t="s">
        <v>53</v>
      </c>
      <c r="C1782" s="38">
        <v>190000</v>
      </c>
    </row>
    <row r="1783" spans="1:3" x14ac:dyDescent="0.3">
      <c r="A1783" s="37" t="s">
        <v>0</v>
      </c>
      <c r="B1783" s="37" t="s">
        <v>53</v>
      </c>
      <c r="C1783" s="38">
        <v>125000</v>
      </c>
    </row>
    <row r="1784" spans="1:3" x14ac:dyDescent="0.3">
      <c r="A1784" s="37" t="s">
        <v>0</v>
      </c>
      <c r="B1784" s="37" t="s">
        <v>53</v>
      </c>
      <c r="C1784" s="38">
        <v>178500</v>
      </c>
    </row>
    <row r="1785" spans="1:3" x14ac:dyDescent="0.3">
      <c r="A1785" s="37" t="s">
        <v>0</v>
      </c>
      <c r="B1785" s="37" t="s">
        <v>53</v>
      </c>
      <c r="C1785" s="38">
        <v>106000</v>
      </c>
    </row>
    <row r="1786" spans="1:3" x14ac:dyDescent="0.3">
      <c r="A1786" s="37" t="s">
        <v>0</v>
      </c>
      <c r="B1786" s="37" t="s">
        <v>53</v>
      </c>
      <c r="C1786" s="38">
        <v>119550</v>
      </c>
    </row>
    <row r="1787" spans="1:3" x14ac:dyDescent="0.3">
      <c r="A1787" s="37" t="s">
        <v>0</v>
      </c>
      <c r="B1787" s="37" t="s">
        <v>53</v>
      </c>
      <c r="C1787" s="38">
        <v>120000</v>
      </c>
    </row>
    <row r="1788" spans="1:3" x14ac:dyDescent="0.3">
      <c r="A1788" s="37" t="s">
        <v>0</v>
      </c>
      <c r="B1788" s="37" t="s">
        <v>53</v>
      </c>
      <c r="C1788" s="38">
        <v>165000</v>
      </c>
    </row>
    <row r="1789" spans="1:3" x14ac:dyDescent="0.3">
      <c r="A1789" s="37" t="s">
        <v>0</v>
      </c>
      <c r="B1789" s="37" t="s">
        <v>75</v>
      </c>
      <c r="C1789" s="38">
        <v>56700</v>
      </c>
    </row>
    <row r="1790" spans="1:3" x14ac:dyDescent="0.3">
      <c r="A1790" s="37" t="s">
        <v>0</v>
      </c>
      <c r="B1790" s="37" t="s">
        <v>53</v>
      </c>
      <c r="C1790" s="38">
        <v>115000</v>
      </c>
    </row>
    <row r="1791" spans="1:3" x14ac:dyDescent="0.3">
      <c r="A1791" s="37" t="s">
        <v>0</v>
      </c>
      <c r="B1791" s="37" t="s">
        <v>53</v>
      </c>
      <c r="C1791" s="38"/>
    </row>
    <row r="1792" spans="1:3" x14ac:dyDescent="0.3">
      <c r="A1792" s="37" t="s">
        <v>0</v>
      </c>
      <c r="B1792" s="37" t="s">
        <v>53</v>
      </c>
      <c r="C1792" s="38">
        <v>79000</v>
      </c>
    </row>
    <row r="1793" spans="1:3" x14ac:dyDescent="0.3">
      <c r="A1793" s="37" t="s">
        <v>0</v>
      </c>
      <c r="B1793" s="37" t="s">
        <v>53</v>
      </c>
      <c r="C1793" s="38">
        <v>224500</v>
      </c>
    </row>
    <row r="1794" spans="1:3" x14ac:dyDescent="0.3">
      <c r="A1794" s="37" t="s">
        <v>0</v>
      </c>
      <c r="B1794" s="37" t="s">
        <v>71</v>
      </c>
      <c r="C1794" s="38">
        <v>157500</v>
      </c>
    </row>
    <row r="1795" spans="1:3" x14ac:dyDescent="0.3">
      <c r="A1795" s="37" t="s">
        <v>0</v>
      </c>
      <c r="B1795" s="37" t="s">
        <v>54</v>
      </c>
      <c r="C1795" s="38">
        <v>90000</v>
      </c>
    </row>
    <row r="1796" spans="1:3" x14ac:dyDescent="0.3">
      <c r="A1796" s="37" t="s">
        <v>0</v>
      </c>
      <c r="B1796" s="37" t="s">
        <v>72</v>
      </c>
      <c r="C1796" s="38">
        <v>64821.5</v>
      </c>
    </row>
    <row r="1797" spans="1:3" x14ac:dyDescent="0.3">
      <c r="A1797" s="37" t="s">
        <v>0</v>
      </c>
      <c r="B1797" s="37" t="s">
        <v>53</v>
      </c>
      <c r="C1797" s="38">
        <v>245000</v>
      </c>
    </row>
    <row r="1798" spans="1:3" x14ac:dyDescent="0.3">
      <c r="A1798" s="37" t="s">
        <v>0</v>
      </c>
      <c r="B1798" s="37" t="s">
        <v>53</v>
      </c>
      <c r="C1798" s="38">
        <v>207560</v>
      </c>
    </row>
    <row r="1799" spans="1:3" x14ac:dyDescent="0.3">
      <c r="A1799" s="37" t="s">
        <v>0</v>
      </c>
      <c r="B1799" s="37" t="s">
        <v>53</v>
      </c>
      <c r="C1799" s="38">
        <v>245000</v>
      </c>
    </row>
    <row r="1800" spans="1:3" x14ac:dyDescent="0.3">
      <c r="A1800" s="37" t="s">
        <v>0</v>
      </c>
      <c r="B1800" s="37" t="s">
        <v>53</v>
      </c>
      <c r="C1800" s="38"/>
    </row>
    <row r="1801" spans="1:3" x14ac:dyDescent="0.3">
      <c r="A1801" s="37" t="s">
        <v>0</v>
      </c>
      <c r="B1801" s="37" t="s">
        <v>54</v>
      </c>
      <c r="C1801" s="38"/>
    </row>
    <row r="1802" spans="1:3" x14ac:dyDescent="0.3">
      <c r="A1802" s="37" t="s">
        <v>0</v>
      </c>
      <c r="B1802" s="37" t="s">
        <v>53</v>
      </c>
      <c r="C1802" s="38">
        <v>74235</v>
      </c>
    </row>
    <row r="1803" spans="1:3" x14ac:dyDescent="0.3">
      <c r="A1803" s="37" t="s">
        <v>0</v>
      </c>
      <c r="B1803" s="37" t="s">
        <v>88</v>
      </c>
      <c r="C1803" s="38">
        <v>79200</v>
      </c>
    </row>
    <row r="1804" spans="1:3" x14ac:dyDescent="0.3">
      <c r="A1804" s="37" t="s">
        <v>0</v>
      </c>
      <c r="B1804" s="37" t="s">
        <v>54</v>
      </c>
      <c r="C1804" s="38">
        <v>104830</v>
      </c>
    </row>
    <row r="1805" spans="1:3" x14ac:dyDescent="0.3">
      <c r="A1805" s="37" t="s">
        <v>0</v>
      </c>
      <c r="B1805" s="37" t="s">
        <v>53</v>
      </c>
      <c r="C1805" s="38">
        <v>130000</v>
      </c>
    </row>
    <row r="1806" spans="1:3" x14ac:dyDescent="0.3">
      <c r="A1806" s="37" t="s">
        <v>0</v>
      </c>
      <c r="B1806" s="37" t="s">
        <v>53</v>
      </c>
      <c r="C1806" s="38"/>
    </row>
    <row r="1807" spans="1:3" x14ac:dyDescent="0.3">
      <c r="A1807" s="37" t="s">
        <v>0</v>
      </c>
      <c r="B1807" s="37" t="s">
        <v>53</v>
      </c>
      <c r="C1807" s="38">
        <v>190000</v>
      </c>
    </row>
    <row r="1808" spans="1:3" x14ac:dyDescent="0.3">
      <c r="A1808" s="37" t="s">
        <v>0</v>
      </c>
      <c r="B1808" s="37" t="s">
        <v>53</v>
      </c>
      <c r="C1808" s="38"/>
    </row>
    <row r="1809" spans="1:3" x14ac:dyDescent="0.3">
      <c r="A1809" s="37" t="s">
        <v>0</v>
      </c>
      <c r="B1809" s="37" t="s">
        <v>54</v>
      </c>
      <c r="C1809" s="38">
        <v>225000</v>
      </c>
    </row>
    <row r="1810" spans="1:3" x14ac:dyDescent="0.3">
      <c r="A1810" s="37" t="s">
        <v>0</v>
      </c>
      <c r="B1810" s="37" t="s">
        <v>53</v>
      </c>
      <c r="C1810" s="38"/>
    </row>
    <row r="1811" spans="1:3" x14ac:dyDescent="0.3">
      <c r="A1811" s="37" t="s">
        <v>0</v>
      </c>
      <c r="B1811" s="37" t="s">
        <v>53</v>
      </c>
      <c r="C1811" s="38">
        <v>115000</v>
      </c>
    </row>
    <row r="1812" spans="1:3" x14ac:dyDescent="0.3">
      <c r="A1812" s="37" t="s">
        <v>0</v>
      </c>
      <c r="B1812" s="37" t="s">
        <v>53</v>
      </c>
      <c r="C1812" s="38"/>
    </row>
    <row r="1813" spans="1:3" x14ac:dyDescent="0.3">
      <c r="A1813" s="37" t="s">
        <v>0</v>
      </c>
      <c r="B1813" s="37" t="s">
        <v>53</v>
      </c>
      <c r="C1813" s="38"/>
    </row>
    <row r="1814" spans="1:3" x14ac:dyDescent="0.3">
      <c r="A1814" s="37" t="s">
        <v>0</v>
      </c>
      <c r="B1814" s="37" t="s">
        <v>54</v>
      </c>
      <c r="C1814" s="38"/>
    </row>
    <row r="1815" spans="1:3" x14ac:dyDescent="0.3">
      <c r="A1815" s="37" t="s">
        <v>0</v>
      </c>
      <c r="B1815" s="37" t="s">
        <v>53</v>
      </c>
      <c r="C1815" s="38">
        <v>130000</v>
      </c>
    </row>
    <row r="1816" spans="1:3" x14ac:dyDescent="0.3">
      <c r="A1816" s="37" t="s">
        <v>0</v>
      </c>
      <c r="B1816" s="37" t="s">
        <v>54</v>
      </c>
      <c r="C1816" s="38"/>
    </row>
    <row r="1817" spans="1:3" x14ac:dyDescent="0.3">
      <c r="A1817" s="37" t="s">
        <v>0</v>
      </c>
      <c r="B1817" s="37" t="s">
        <v>53</v>
      </c>
      <c r="C1817" s="38"/>
    </row>
    <row r="1818" spans="1:3" x14ac:dyDescent="0.3">
      <c r="A1818" s="37" t="s">
        <v>0</v>
      </c>
      <c r="B1818" s="37" t="s">
        <v>53</v>
      </c>
      <c r="C1818" s="38"/>
    </row>
    <row r="1819" spans="1:3" x14ac:dyDescent="0.3">
      <c r="A1819" s="37" t="s">
        <v>0</v>
      </c>
      <c r="B1819" s="37" t="s">
        <v>70</v>
      </c>
      <c r="C1819" s="38">
        <v>89100</v>
      </c>
    </row>
    <row r="1820" spans="1:3" x14ac:dyDescent="0.3">
      <c r="A1820" s="37" t="s">
        <v>0</v>
      </c>
      <c r="B1820" s="37" t="s">
        <v>53</v>
      </c>
      <c r="C1820" s="38">
        <v>129500</v>
      </c>
    </row>
    <row r="1821" spans="1:3" x14ac:dyDescent="0.3">
      <c r="A1821" s="37" t="s">
        <v>0</v>
      </c>
      <c r="B1821" s="37" t="s">
        <v>123</v>
      </c>
      <c r="C1821" s="38">
        <v>55000</v>
      </c>
    </row>
    <row r="1822" spans="1:3" x14ac:dyDescent="0.3">
      <c r="A1822" s="37" t="s">
        <v>0</v>
      </c>
      <c r="B1822" s="37" t="s">
        <v>53</v>
      </c>
      <c r="C1822" s="38">
        <v>117500</v>
      </c>
    </row>
    <row r="1823" spans="1:3" x14ac:dyDescent="0.3">
      <c r="A1823" s="37" t="s">
        <v>0</v>
      </c>
      <c r="B1823" s="37" t="s">
        <v>72</v>
      </c>
      <c r="C1823" s="38">
        <v>157500</v>
      </c>
    </row>
    <row r="1824" spans="1:3" x14ac:dyDescent="0.3">
      <c r="A1824" s="37" t="s">
        <v>0</v>
      </c>
      <c r="B1824" s="37" t="s">
        <v>53</v>
      </c>
      <c r="C1824" s="38">
        <v>105000</v>
      </c>
    </row>
    <row r="1825" spans="1:3" x14ac:dyDescent="0.3">
      <c r="A1825" s="37" t="s">
        <v>0</v>
      </c>
      <c r="B1825" s="37" t="s">
        <v>53</v>
      </c>
      <c r="C1825" s="38"/>
    </row>
    <row r="1826" spans="1:3" x14ac:dyDescent="0.3">
      <c r="A1826" s="37" t="s">
        <v>0</v>
      </c>
      <c r="B1826" s="37" t="s">
        <v>54</v>
      </c>
      <c r="C1826" s="38"/>
    </row>
    <row r="1827" spans="1:3" x14ac:dyDescent="0.3">
      <c r="A1827" s="37" t="s">
        <v>0</v>
      </c>
      <c r="B1827" s="37" t="s">
        <v>53</v>
      </c>
      <c r="C1827" s="38">
        <v>136000</v>
      </c>
    </row>
    <row r="1828" spans="1:3" x14ac:dyDescent="0.3">
      <c r="A1828" s="37" t="s">
        <v>0</v>
      </c>
      <c r="B1828" s="37" t="s">
        <v>53</v>
      </c>
      <c r="C1828" s="38">
        <v>63000</v>
      </c>
    </row>
    <row r="1829" spans="1:3" x14ac:dyDescent="0.3">
      <c r="A1829" s="37" t="s">
        <v>0</v>
      </c>
      <c r="B1829" s="37" t="s">
        <v>53</v>
      </c>
      <c r="C1829" s="38">
        <v>224500</v>
      </c>
    </row>
    <row r="1830" spans="1:3" x14ac:dyDescent="0.3">
      <c r="A1830" s="37" t="s">
        <v>0</v>
      </c>
      <c r="B1830" s="37" t="s">
        <v>53</v>
      </c>
      <c r="C1830" s="38">
        <v>131867</v>
      </c>
    </row>
    <row r="1831" spans="1:3" x14ac:dyDescent="0.3">
      <c r="A1831" s="37" t="s">
        <v>0</v>
      </c>
      <c r="B1831" s="37" t="s">
        <v>74</v>
      </c>
      <c r="C1831" s="38">
        <v>139216</v>
      </c>
    </row>
    <row r="1832" spans="1:3" x14ac:dyDescent="0.3">
      <c r="A1832" s="37" t="s">
        <v>0</v>
      </c>
      <c r="B1832" s="37" t="s">
        <v>53</v>
      </c>
      <c r="C1832" s="38">
        <v>95303.5</v>
      </c>
    </row>
    <row r="1833" spans="1:3" x14ac:dyDescent="0.3">
      <c r="A1833" s="37" t="s">
        <v>0</v>
      </c>
      <c r="B1833" s="37" t="s">
        <v>53</v>
      </c>
      <c r="C1833" s="38">
        <v>133500</v>
      </c>
    </row>
    <row r="1834" spans="1:3" x14ac:dyDescent="0.3">
      <c r="A1834" s="37" t="s">
        <v>0</v>
      </c>
      <c r="B1834" s="37" t="s">
        <v>53</v>
      </c>
      <c r="C1834" s="38"/>
    </row>
    <row r="1835" spans="1:3" x14ac:dyDescent="0.3">
      <c r="A1835" s="37" t="s">
        <v>0</v>
      </c>
      <c r="B1835" s="37" t="s">
        <v>53</v>
      </c>
      <c r="C1835" s="38"/>
    </row>
    <row r="1836" spans="1:3" x14ac:dyDescent="0.3">
      <c r="A1836" s="37" t="s">
        <v>0</v>
      </c>
      <c r="B1836" s="37" t="s">
        <v>53</v>
      </c>
      <c r="C1836" s="38">
        <v>205000</v>
      </c>
    </row>
    <row r="1837" spans="1:3" x14ac:dyDescent="0.3">
      <c r="A1837" s="37" t="s">
        <v>0</v>
      </c>
      <c r="B1837" s="37" t="s">
        <v>53</v>
      </c>
      <c r="C1837" s="38"/>
    </row>
    <row r="1838" spans="1:3" x14ac:dyDescent="0.3">
      <c r="A1838" s="37" t="s">
        <v>0</v>
      </c>
      <c r="B1838" s="37" t="s">
        <v>54</v>
      </c>
      <c r="C1838" s="38">
        <v>162500</v>
      </c>
    </row>
    <row r="1839" spans="1:3" x14ac:dyDescent="0.3">
      <c r="A1839" s="37" t="s">
        <v>0</v>
      </c>
      <c r="B1839" s="37" t="s">
        <v>53</v>
      </c>
      <c r="C1839" s="38">
        <v>90000</v>
      </c>
    </row>
    <row r="1840" spans="1:3" x14ac:dyDescent="0.3">
      <c r="A1840" s="37" t="s">
        <v>0</v>
      </c>
      <c r="B1840" s="37" t="s">
        <v>81</v>
      </c>
      <c r="C1840" s="38">
        <v>90000</v>
      </c>
    </row>
    <row r="1841" spans="1:3" x14ac:dyDescent="0.3">
      <c r="A1841" s="37" t="s">
        <v>0</v>
      </c>
      <c r="B1841" s="37" t="s">
        <v>53</v>
      </c>
      <c r="C1841" s="38">
        <v>137500</v>
      </c>
    </row>
    <row r="1842" spans="1:3" x14ac:dyDescent="0.3">
      <c r="A1842" s="37" t="s">
        <v>0</v>
      </c>
      <c r="B1842" s="37" t="s">
        <v>53</v>
      </c>
      <c r="C1842" s="38">
        <v>162000</v>
      </c>
    </row>
    <row r="1843" spans="1:3" x14ac:dyDescent="0.3">
      <c r="A1843" s="37" t="s">
        <v>0</v>
      </c>
      <c r="B1843" s="37" t="s">
        <v>53</v>
      </c>
      <c r="C1843" s="38"/>
    </row>
    <row r="1844" spans="1:3" x14ac:dyDescent="0.3">
      <c r="A1844" s="37" t="s">
        <v>0</v>
      </c>
      <c r="B1844" s="37" t="s">
        <v>53</v>
      </c>
      <c r="C1844" s="38">
        <v>125000</v>
      </c>
    </row>
    <row r="1845" spans="1:3" x14ac:dyDescent="0.3">
      <c r="A1845" s="37" t="s">
        <v>0</v>
      </c>
      <c r="B1845" s="37" t="s">
        <v>53</v>
      </c>
      <c r="C1845" s="38">
        <v>195249.5</v>
      </c>
    </row>
    <row r="1846" spans="1:3" x14ac:dyDescent="0.3">
      <c r="A1846" s="37" t="s">
        <v>0</v>
      </c>
      <c r="B1846" s="37" t="s">
        <v>53</v>
      </c>
      <c r="C1846" s="38"/>
    </row>
    <row r="1847" spans="1:3" x14ac:dyDescent="0.3">
      <c r="A1847" s="37" t="s">
        <v>0</v>
      </c>
      <c r="B1847" s="37" t="s">
        <v>54</v>
      </c>
      <c r="C1847" s="38">
        <v>245000</v>
      </c>
    </row>
    <row r="1848" spans="1:3" x14ac:dyDescent="0.3">
      <c r="A1848" s="37" t="s">
        <v>0</v>
      </c>
      <c r="B1848" s="37" t="s">
        <v>53</v>
      </c>
      <c r="C1848" s="38">
        <v>110000</v>
      </c>
    </row>
    <row r="1849" spans="1:3" x14ac:dyDescent="0.3">
      <c r="A1849" s="37" t="s">
        <v>0</v>
      </c>
      <c r="B1849" s="37" t="s">
        <v>54</v>
      </c>
      <c r="C1849" s="38"/>
    </row>
    <row r="1850" spans="1:3" x14ac:dyDescent="0.3">
      <c r="A1850" s="37" t="s">
        <v>0</v>
      </c>
      <c r="B1850" s="37" t="s">
        <v>53</v>
      </c>
      <c r="C1850" s="38">
        <v>130000</v>
      </c>
    </row>
    <row r="1851" spans="1:3" x14ac:dyDescent="0.3">
      <c r="A1851" s="37" t="s">
        <v>0</v>
      </c>
      <c r="B1851" s="37" t="s">
        <v>54</v>
      </c>
      <c r="C1851" s="38">
        <v>165000</v>
      </c>
    </row>
    <row r="1852" spans="1:3" x14ac:dyDescent="0.3">
      <c r="A1852" s="37" t="s">
        <v>0</v>
      </c>
      <c r="B1852" s="37" t="s">
        <v>53</v>
      </c>
      <c r="C1852" s="38">
        <v>99876.2734375</v>
      </c>
    </row>
    <row r="1853" spans="1:3" x14ac:dyDescent="0.3">
      <c r="A1853" s="37" t="s">
        <v>0</v>
      </c>
      <c r="B1853" s="37" t="s">
        <v>53</v>
      </c>
      <c r="C1853" s="38">
        <v>196800</v>
      </c>
    </row>
    <row r="1854" spans="1:3" x14ac:dyDescent="0.3">
      <c r="A1854" s="37" t="s">
        <v>0</v>
      </c>
      <c r="B1854" s="37" t="s">
        <v>54</v>
      </c>
      <c r="C1854" s="38"/>
    </row>
    <row r="1855" spans="1:3" x14ac:dyDescent="0.3">
      <c r="A1855" s="37" t="s">
        <v>0</v>
      </c>
      <c r="B1855" s="37" t="s">
        <v>54</v>
      </c>
      <c r="C1855" s="38">
        <v>145000</v>
      </c>
    </row>
    <row r="1856" spans="1:3" x14ac:dyDescent="0.3">
      <c r="A1856" s="37" t="s">
        <v>0</v>
      </c>
      <c r="B1856" s="37" t="s">
        <v>53</v>
      </c>
      <c r="C1856" s="38">
        <v>125000</v>
      </c>
    </row>
    <row r="1857" spans="1:3" x14ac:dyDescent="0.3">
      <c r="A1857" s="37" t="s">
        <v>0</v>
      </c>
      <c r="B1857" s="37" t="s">
        <v>54</v>
      </c>
      <c r="C1857" s="38">
        <v>210000</v>
      </c>
    </row>
    <row r="1858" spans="1:3" x14ac:dyDescent="0.3">
      <c r="A1858" s="37" t="s">
        <v>0</v>
      </c>
      <c r="B1858" s="37" t="s">
        <v>53</v>
      </c>
      <c r="C1858" s="38">
        <v>192000</v>
      </c>
    </row>
    <row r="1859" spans="1:3" x14ac:dyDescent="0.3">
      <c r="A1859" s="37" t="s">
        <v>0</v>
      </c>
      <c r="B1859" s="37" t="s">
        <v>53</v>
      </c>
      <c r="C1859" s="38">
        <v>125000</v>
      </c>
    </row>
    <row r="1860" spans="1:3" x14ac:dyDescent="0.3">
      <c r="A1860" s="37" t="s">
        <v>0</v>
      </c>
      <c r="B1860" s="37" t="s">
        <v>53</v>
      </c>
      <c r="C1860" s="38">
        <v>190000</v>
      </c>
    </row>
    <row r="1861" spans="1:3" x14ac:dyDescent="0.3">
      <c r="A1861" s="37" t="s">
        <v>0</v>
      </c>
      <c r="B1861" s="37" t="s">
        <v>53</v>
      </c>
      <c r="C1861" s="38">
        <v>86000</v>
      </c>
    </row>
    <row r="1862" spans="1:3" x14ac:dyDescent="0.3">
      <c r="A1862" s="37" t="s">
        <v>0</v>
      </c>
      <c r="B1862" s="37" t="s">
        <v>53</v>
      </c>
      <c r="C1862" s="38">
        <v>110000</v>
      </c>
    </row>
    <row r="1863" spans="1:3" x14ac:dyDescent="0.3">
      <c r="A1863" s="37" t="s">
        <v>0</v>
      </c>
      <c r="B1863" s="37" t="s">
        <v>87</v>
      </c>
      <c r="C1863" s="38">
        <v>64821.5</v>
      </c>
    </row>
    <row r="1864" spans="1:3" x14ac:dyDescent="0.3">
      <c r="A1864" s="37" t="s">
        <v>0</v>
      </c>
      <c r="B1864" s="37" t="s">
        <v>53</v>
      </c>
      <c r="C1864" s="38"/>
    </row>
    <row r="1865" spans="1:3" x14ac:dyDescent="0.3">
      <c r="A1865" s="37" t="s">
        <v>0</v>
      </c>
      <c r="B1865" s="37" t="s">
        <v>53</v>
      </c>
      <c r="C1865" s="38">
        <v>120000</v>
      </c>
    </row>
    <row r="1866" spans="1:3" x14ac:dyDescent="0.3">
      <c r="A1866" s="37" t="s">
        <v>0</v>
      </c>
      <c r="B1866" s="37" t="s">
        <v>53</v>
      </c>
      <c r="C1866" s="38">
        <v>150000</v>
      </c>
    </row>
    <row r="1867" spans="1:3" x14ac:dyDescent="0.3">
      <c r="A1867" s="37" t="s">
        <v>0</v>
      </c>
      <c r="B1867" s="37" t="s">
        <v>54</v>
      </c>
      <c r="C1867" s="38">
        <v>110000</v>
      </c>
    </row>
    <row r="1868" spans="1:3" x14ac:dyDescent="0.3">
      <c r="A1868" s="37" t="s">
        <v>0</v>
      </c>
      <c r="B1868" s="37" t="s">
        <v>53</v>
      </c>
      <c r="C1868" s="38">
        <v>160000</v>
      </c>
    </row>
    <row r="1869" spans="1:3" x14ac:dyDescent="0.3">
      <c r="A1869" s="37" t="s">
        <v>0</v>
      </c>
      <c r="B1869" s="37" t="s">
        <v>53</v>
      </c>
      <c r="C1869" s="38">
        <v>225000</v>
      </c>
    </row>
    <row r="1870" spans="1:3" x14ac:dyDescent="0.3">
      <c r="A1870" s="37" t="s">
        <v>0</v>
      </c>
      <c r="B1870" s="37" t="s">
        <v>53</v>
      </c>
      <c r="C1870" s="38">
        <v>222500</v>
      </c>
    </row>
    <row r="1871" spans="1:3" x14ac:dyDescent="0.3">
      <c r="A1871" s="37" t="s">
        <v>0</v>
      </c>
      <c r="B1871" s="37" t="s">
        <v>53</v>
      </c>
      <c r="C1871" s="38">
        <v>103330</v>
      </c>
    </row>
    <row r="1872" spans="1:3" x14ac:dyDescent="0.3">
      <c r="A1872" s="37" t="s">
        <v>0</v>
      </c>
      <c r="B1872" s="37" t="s">
        <v>53</v>
      </c>
      <c r="C1872" s="38">
        <v>90000</v>
      </c>
    </row>
    <row r="1873" spans="1:3" x14ac:dyDescent="0.3">
      <c r="A1873" s="37" t="s">
        <v>0</v>
      </c>
      <c r="B1873" s="37" t="s">
        <v>53</v>
      </c>
      <c r="C1873" s="38">
        <v>140000</v>
      </c>
    </row>
    <row r="1874" spans="1:3" x14ac:dyDescent="0.3">
      <c r="A1874" s="37" t="s">
        <v>0</v>
      </c>
      <c r="B1874" s="37" t="s">
        <v>54</v>
      </c>
      <c r="C1874" s="38">
        <v>150000</v>
      </c>
    </row>
    <row r="1875" spans="1:3" x14ac:dyDescent="0.3">
      <c r="A1875" s="37" t="s">
        <v>0</v>
      </c>
      <c r="B1875" s="37" t="s">
        <v>53</v>
      </c>
      <c r="C1875" s="38"/>
    </row>
    <row r="1876" spans="1:3" x14ac:dyDescent="0.3">
      <c r="A1876" s="37" t="s">
        <v>0</v>
      </c>
      <c r="B1876" s="37" t="s">
        <v>53</v>
      </c>
      <c r="C1876" s="38">
        <v>145000</v>
      </c>
    </row>
    <row r="1877" spans="1:3" x14ac:dyDescent="0.3">
      <c r="A1877" s="37" t="s">
        <v>0</v>
      </c>
      <c r="B1877" s="37" t="s">
        <v>53</v>
      </c>
      <c r="C1877" s="38">
        <v>158857.5</v>
      </c>
    </row>
    <row r="1878" spans="1:3" x14ac:dyDescent="0.3">
      <c r="A1878" s="37" t="s">
        <v>0</v>
      </c>
      <c r="B1878" s="37" t="s">
        <v>53</v>
      </c>
      <c r="C1878" s="38">
        <v>96103</v>
      </c>
    </row>
    <row r="1879" spans="1:3" x14ac:dyDescent="0.3">
      <c r="A1879" s="37" t="s">
        <v>0</v>
      </c>
      <c r="B1879" s="37" t="s">
        <v>54</v>
      </c>
      <c r="C1879" s="38"/>
    </row>
    <row r="1880" spans="1:3" x14ac:dyDescent="0.3">
      <c r="A1880" s="37" t="s">
        <v>0</v>
      </c>
      <c r="B1880" s="37" t="s">
        <v>54</v>
      </c>
      <c r="C1880" s="38">
        <v>140000</v>
      </c>
    </row>
    <row r="1881" spans="1:3" x14ac:dyDescent="0.3">
      <c r="A1881" s="37" t="s">
        <v>0</v>
      </c>
      <c r="B1881" s="37" t="s">
        <v>53</v>
      </c>
      <c r="C1881" s="38">
        <v>157500</v>
      </c>
    </row>
    <row r="1882" spans="1:3" x14ac:dyDescent="0.3">
      <c r="A1882" s="37" t="s">
        <v>0</v>
      </c>
      <c r="B1882" s="37" t="s">
        <v>54</v>
      </c>
      <c r="C1882" s="38"/>
    </row>
    <row r="1883" spans="1:3" x14ac:dyDescent="0.3">
      <c r="A1883" s="37" t="s">
        <v>0</v>
      </c>
      <c r="B1883" s="37" t="s">
        <v>53</v>
      </c>
      <c r="C1883" s="38">
        <v>212500</v>
      </c>
    </row>
    <row r="1884" spans="1:3" x14ac:dyDescent="0.3">
      <c r="A1884" s="37" t="s">
        <v>0</v>
      </c>
      <c r="B1884" s="37" t="s">
        <v>54</v>
      </c>
      <c r="C1884" s="38">
        <v>110000</v>
      </c>
    </row>
    <row r="1885" spans="1:3" x14ac:dyDescent="0.3">
      <c r="A1885" s="37" t="s">
        <v>0</v>
      </c>
      <c r="B1885" s="37" t="s">
        <v>83</v>
      </c>
      <c r="C1885" s="38">
        <v>81900</v>
      </c>
    </row>
    <row r="1886" spans="1:3" x14ac:dyDescent="0.3">
      <c r="A1886" s="37" t="s">
        <v>0</v>
      </c>
      <c r="B1886" s="37" t="s">
        <v>54</v>
      </c>
      <c r="C1886" s="38">
        <v>250000</v>
      </c>
    </row>
    <row r="1887" spans="1:3" x14ac:dyDescent="0.3">
      <c r="A1887" s="37" t="s">
        <v>0</v>
      </c>
      <c r="B1887" s="37" t="s">
        <v>53</v>
      </c>
      <c r="C1887" s="38">
        <v>119550</v>
      </c>
    </row>
    <row r="1888" spans="1:3" x14ac:dyDescent="0.3">
      <c r="A1888" s="37" t="s">
        <v>0</v>
      </c>
      <c r="B1888" s="37" t="s">
        <v>97</v>
      </c>
      <c r="C1888" s="38">
        <v>56700</v>
      </c>
    </row>
    <row r="1889" spans="1:3" x14ac:dyDescent="0.3">
      <c r="A1889" s="37" t="s">
        <v>0</v>
      </c>
      <c r="B1889" s="37" t="s">
        <v>53</v>
      </c>
      <c r="C1889" s="38">
        <v>150000</v>
      </c>
    </row>
    <row r="1890" spans="1:3" x14ac:dyDescent="0.3">
      <c r="A1890" s="37" t="s">
        <v>0</v>
      </c>
      <c r="B1890" s="37" t="s">
        <v>53</v>
      </c>
      <c r="C1890" s="38">
        <v>150000</v>
      </c>
    </row>
    <row r="1891" spans="1:3" x14ac:dyDescent="0.3">
      <c r="A1891" s="37" t="s">
        <v>0</v>
      </c>
      <c r="B1891" s="37" t="s">
        <v>53</v>
      </c>
      <c r="C1891" s="38">
        <v>113000</v>
      </c>
    </row>
    <row r="1892" spans="1:3" x14ac:dyDescent="0.3">
      <c r="A1892" s="37" t="s">
        <v>0</v>
      </c>
      <c r="B1892" s="37" t="s">
        <v>53</v>
      </c>
      <c r="C1892" s="38">
        <v>132500</v>
      </c>
    </row>
    <row r="1893" spans="1:3" x14ac:dyDescent="0.3">
      <c r="A1893" s="37" t="s">
        <v>0</v>
      </c>
      <c r="B1893" s="37" t="s">
        <v>54</v>
      </c>
      <c r="C1893" s="38"/>
    </row>
    <row r="1894" spans="1:3" x14ac:dyDescent="0.3">
      <c r="A1894" s="37" t="s">
        <v>0</v>
      </c>
      <c r="B1894" s="37" t="s">
        <v>121</v>
      </c>
      <c r="C1894" s="38">
        <v>88128</v>
      </c>
    </row>
    <row r="1895" spans="1:3" x14ac:dyDescent="0.3">
      <c r="A1895" s="37" t="s">
        <v>0</v>
      </c>
      <c r="B1895" s="37" t="s">
        <v>104</v>
      </c>
      <c r="C1895" s="38">
        <v>157500</v>
      </c>
    </row>
    <row r="1896" spans="1:3" x14ac:dyDescent="0.3">
      <c r="A1896" s="37" t="s">
        <v>0</v>
      </c>
      <c r="B1896" s="37" t="s">
        <v>53</v>
      </c>
      <c r="C1896" s="38"/>
    </row>
    <row r="1897" spans="1:3" x14ac:dyDescent="0.3">
      <c r="A1897" s="37" t="s">
        <v>0</v>
      </c>
      <c r="B1897" s="37" t="s">
        <v>53</v>
      </c>
      <c r="C1897" s="38">
        <v>232500</v>
      </c>
    </row>
    <row r="1898" spans="1:3" x14ac:dyDescent="0.3">
      <c r="A1898" s="37" t="s">
        <v>0</v>
      </c>
      <c r="B1898" s="37" t="s">
        <v>53</v>
      </c>
      <c r="C1898" s="38"/>
    </row>
    <row r="1899" spans="1:3" x14ac:dyDescent="0.3">
      <c r="A1899" s="37" t="s">
        <v>0</v>
      </c>
      <c r="B1899" s="37" t="s">
        <v>53</v>
      </c>
      <c r="C1899" s="38"/>
    </row>
    <row r="1900" spans="1:3" x14ac:dyDescent="0.3">
      <c r="A1900" s="37" t="s">
        <v>0</v>
      </c>
      <c r="B1900" s="37" t="s">
        <v>53</v>
      </c>
      <c r="C1900" s="38">
        <v>115000</v>
      </c>
    </row>
    <row r="1901" spans="1:3" x14ac:dyDescent="0.3">
      <c r="A1901" s="37" t="s">
        <v>0</v>
      </c>
      <c r="B1901" s="37" t="s">
        <v>53</v>
      </c>
      <c r="C1901" s="38">
        <v>135359.34375</v>
      </c>
    </row>
    <row r="1902" spans="1:3" x14ac:dyDescent="0.3">
      <c r="A1902" s="37" t="s">
        <v>0</v>
      </c>
      <c r="B1902" s="37" t="s">
        <v>53</v>
      </c>
      <c r="C1902" s="38">
        <v>108281</v>
      </c>
    </row>
    <row r="1903" spans="1:3" x14ac:dyDescent="0.3">
      <c r="A1903" s="37" t="s">
        <v>0</v>
      </c>
      <c r="B1903" s="37" t="s">
        <v>53</v>
      </c>
      <c r="C1903" s="38"/>
    </row>
    <row r="1904" spans="1:3" x14ac:dyDescent="0.3">
      <c r="A1904" s="37" t="s">
        <v>0</v>
      </c>
      <c r="B1904" s="37" t="s">
        <v>54</v>
      </c>
      <c r="C1904" s="38"/>
    </row>
    <row r="1905" spans="1:3" x14ac:dyDescent="0.3">
      <c r="A1905" s="37" t="s">
        <v>0</v>
      </c>
      <c r="B1905" s="37" t="s">
        <v>54</v>
      </c>
      <c r="C1905" s="38">
        <v>97500</v>
      </c>
    </row>
    <row r="1906" spans="1:3" x14ac:dyDescent="0.3">
      <c r="A1906" s="37" t="s">
        <v>0</v>
      </c>
      <c r="B1906" s="37" t="s">
        <v>88</v>
      </c>
      <c r="C1906" s="38">
        <v>79200</v>
      </c>
    </row>
    <row r="1907" spans="1:3" x14ac:dyDescent="0.3">
      <c r="A1907" s="37" t="s">
        <v>0</v>
      </c>
      <c r="B1907" s="37" t="s">
        <v>53</v>
      </c>
      <c r="C1907" s="38"/>
    </row>
    <row r="1908" spans="1:3" x14ac:dyDescent="0.3">
      <c r="A1908" s="37" t="s">
        <v>0</v>
      </c>
      <c r="B1908" s="37" t="s">
        <v>54</v>
      </c>
      <c r="C1908" s="38">
        <v>110000</v>
      </c>
    </row>
    <row r="1909" spans="1:3" x14ac:dyDescent="0.3">
      <c r="A1909" s="37" t="s">
        <v>0</v>
      </c>
      <c r="B1909" s="37" t="s">
        <v>53</v>
      </c>
      <c r="C1909" s="38">
        <v>185000</v>
      </c>
    </row>
    <row r="1910" spans="1:3" x14ac:dyDescent="0.3">
      <c r="A1910" s="37" t="s">
        <v>0</v>
      </c>
      <c r="B1910" s="37" t="s">
        <v>53</v>
      </c>
      <c r="C1910" s="38">
        <v>115000</v>
      </c>
    </row>
    <row r="1911" spans="1:3" x14ac:dyDescent="0.3">
      <c r="A1911" s="37" t="s">
        <v>0</v>
      </c>
      <c r="B1911" s="37" t="s">
        <v>53</v>
      </c>
      <c r="C1911" s="38">
        <v>197500</v>
      </c>
    </row>
    <row r="1912" spans="1:3" x14ac:dyDescent="0.3">
      <c r="A1912" s="37" t="s">
        <v>0</v>
      </c>
      <c r="B1912" s="37" t="s">
        <v>54</v>
      </c>
      <c r="C1912" s="38">
        <v>200000</v>
      </c>
    </row>
    <row r="1913" spans="1:3" x14ac:dyDescent="0.3">
      <c r="A1913" s="37" t="s">
        <v>0</v>
      </c>
      <c r="B1913" s="37" t="s">
        <v>53</v>
      </c>
      <c r="C1913" s="38"/>
    </row>
    <row r="1914" spans="1:3" x14ac:dyDescent="0.3">
      <c r="A1914" s="37" t="s">
        <v>0</v>
      </c>
      <c r="B1914" s="37" t="s">
        <v>53</v>
      </c>
      <c r="C1914" s="38">
        <v>80000</v>
      </c>
    </row>
    <row r="1915" spans="1:3" x14ac:dyDescent="0.3">
      <c r="A1915" s="37" t="s">
        <v>0</v>
      </c>
      <c r="B1915" s="37" t="s">
        <v>53</v>
      </c>
      <c r="C1915" s="38"/>
    </row>
    <row r="1916" spans="1:3" x14ac:dyDescent="0.3">
      <c r="A1916" s="37" t="s">
        <v>0</v>
      </c>
      <c r="B1916" s="37" t="s">
        <v>54</v>
      </c>
      <c r="C1916" s="38"/>
    </row>
    <row r="1917" spans="1:3" x14ac:dyDescent="0.3">
      <c r="A1917" s="37" t="s">
        <v>0</v>
      </c>
      <c r="B1917" s="37" t="s">
        <v>53</v>
      </c>
      <c r="C1917" s="38">
        <v>247500</v>
      </c>
    </row>
    <row r="1918" spans="1:3" x14ac:dyDescent="0.3">
      <c r="A1918" s="37" t="s">
        <v>0</v>
      </c>
      <c r="B1918" s="37" t="s">
        <v>53</v>
      </c>
      <c r="C1918" s="38"/>
    </row>
    <row r="1919" spans="1:3" x14ac:dyDescent="0.3">
      <c r="A1919" s="37" t="s">
        <v>0</v>
      </c>
      <c r="B1919" s="37" t="s">
        <v>53</v>
      </c>
      <c r="C1919" s="38">
        <v>200000</v>
      </c>
    </row>
    <row r="1920" spans="1:3" x14ac:dyDescent="0.3">
      <c r="A1920" s="37" t="s">
        <v>0</v>
      </c>
      <c r="B1920" s="37" t="s">
        <v>54</v>
      </c>
      <c r="C1920" s="38">
        <v>135000</v>
      </c>
    </row>
    <row r="1921" spans="1:3" x14ac:dyDescent="0.3">
      <c r="A1921" s="37" t="s">
        <v>0</v>
      </c>
      <c r="B1921" s="37" t="s">
        <v>53</v>
      </c>
      <c r="C1921" s="38">
        <v>107665</v>
      </c>
    </row>
    <row r="1922" spans="1:3" x14ac:dyDescent="0.3">
      <c r="A1922" s="37" t="s">
        <v>0</v>
      </c>
      <c r="B1922" s="37" t="s">
        <v>53</v>
      </c>
      <c r="C1922" s="38"/>
    </row>
    <row r="1923" spans="1:3" x14ac:dyDescent="0.3">
      <c r="A1923" s="37" t="s">
        <v>0</v>
      </c>
      <c r="B1923" s="37" t="s">
        <v>53</v>
      </c>
      <c r="C1923" s="38">
        <v>167500</v>
      </c>
    </row>
    <row r="1924" spans="1:3" x14ac:dyDescent="0.3">
      <c r="A1924" s="37" t="s">
        <v>0</v>
      </c>
      <c r="B1924" s="37" t="s">
        <v>53</v>
      </c>
      <c r="C1924" s="38">
        <v>119550</v>
      </c>
    </row>
    <row r="1925" spans="1:3" x14ac:dyDescent="0.3">
      <c r="A1925" s="37" t="s">
        <v>0</v>
      </c>
      <c r="B1925" s="37" t="s">
        <v>53</v>
      </c>
      <c r="C1925" s="38">
        <v>125000</v>
      </c>
    </row>
    <row r="1926" spans="1:3" x14ac:dyDescent="0.3">
      <c r="A1926" s="37" t="s">
        <v>0</v>
      </c>
      <c r="B1926" s="37" t="s">
        <v>53</v>
      </c>
      <c r="C1926" s="38">
        <v>111030</v>
      </c>
    </row>
    <row r="1927" spans="1:3" x14ac:dyDescent="0.3">
      <c r="A1927" s="37" t="s">
        <v>0</v>
      </c>
      <c r="B1927" s="37" t="s">
        <v>97</v>
      </c>
      <c r="C1927" s="38">
        <v>80850</v>
      </c>
    </row>
    <row r="1928" spans="1:3" x14ac:dyDescent="0.3">
      <c r="A1928" s="37" t="s">
        <v>0</v>
      </c>
      <c r="B1928" s="37" t="s">
        <v>79</v>
      </c>
      <c r="C1928" s="38">
        <v>50400</v>
      </c>
    </row>
    <row r="1929" spans="1:3" x14ac:dyDescent="0.3">
      <c r="A1929" s="37" t="s">
        <v>0</v>
      </c>
      <c r="B1929" s="37" t="s">
        <v>63</v>
      </c>
      <c r="C1929" s="38">
        <v>64821.5</v>
      </c>
    </row>
    <row r="1930" spans="1:3" x14ac:dyDescent="0.3">
      <c r="A1930" s="37" t="s">
        <v>0</v>
      </c>
      <c r="B1930" s="37" t="s">
        <v>53</v>
      </c>
      <c r="C1930" s="38">
        <v>300000</v>
      </c>
    </row>
    <row r="1931" spans="1:3" x14ac:dyDescent="0.3">
      <c r="A1931" s="37" t="s">
        <v>0</v>
      </c>
      <c r="B1931" s="37" t="s">
        <v>53</v>
      </c>
      <c r="C1931" s="38"/>
    </row>
    <row r="1932" spans="1:3" x14ac:dyDescent="0.3">
      <c r="A1932" s="37" t="s">
        <v>0</v>
      </c>
      <c r="B1932" s="37" t="s">
        <v>53</v>
      </c>
      <c r="C1932" s="38"/>
    </row>
    <row r="1933" spans="1:3" x14ac:dyDescent="0.3">
      <c r="A1933" s="37" t="s">
        <v>0</v>
      </c>
      <c r="B1933" s="37" t="s">
        <v>53</v>
      </c>
      <c r="C1933" s="38">
        <v>133340</v>
      </c>
    </row>
    <row r="1934" spans="1:3" x14ac:dyDescent="0.3">
      <c r="A1934" s="37" t="s">
        <v>0</v>
      </c>
      <c r="B1934" s="37" t="s">
        <v>87</v>
      </c>
      <c r="C1934" s="38">
        <v>131867</v>
      </c>
    </row>
    <row r="1935" spans="1:3" x14ac:dyDescent="0.3">
      <c r="A1935" s="37" t="s">
        <v>0</v>
      </c>
      <c r="B1935" s="37" t="s">
        <v>53</v>
      </c>
      <c r="C1935" s="38"/>
    </row>
    <row r="1936" spans="1:3" x14ac:dyDescent="0.3">
      <c r="A1936" s="37" t="s">
        <v>0</v>
      </c>
      <c r="B1936" s="37" t="s">
        <v>54</v>
      </c>
      <c r="C1936" s="38"/>
    </row>
    <row r="1937" spans="1:3" x14ac:dyDescent="0.3">
      <c r="A1937" s="37" t="s">
        <v>0</v>
      </c>
      <c r="B1937" s="37" t="s">
        <v>53</v>
      </c>
      <c r="C1937" s="38">
        <v>155000</v>
      </c>
    </row>
    <row r="1938" spans="1:3" x14ac:dyDescent="0.3">
      <c r="A1938" s="37" t="s">
        <v>0</v>
      </c>
      <c r="B1938" s="37" t="s">
        <v>53</v>
      </c>
      <c r="C1938" s="38">
        <v>136400</v>
      </c>
    </row>
    <row r="1939" spans="1:3" x14ac:dyDescent="0.3">
      <c r="A1939" s="37" t="s">
        <v>0</v>
      </c>
      <c r="B1939" s="37" t="s">
        <v>53</v>
      </c>
      <c r="C1939" s="38">
        <v>197000</v>
      </c>
    </row>
    <row r="1940" spans="1:3" x14ac:dyDescent="0.3">
      <c r="A1940" s="37" t="s">
        <v>0</v>
      </c>
      <c r="B1940" s="37" t="s">
        <v>54</v>
      </c>
      <c r="C1940" s="38"/>
    </row>
    <row r="1941" spans="1:3" x14ac:dyDescent="0.3">
      <c r="A1941" s="37" t="s">
        <v>0</v>
      </c>
      <c r="B1941" s="37" t="s">
        <v>53</v>
      </c>
      <c r="C1941" s="38">
        <v>130000</v>
      </c>
    </row>
    <row r="1942" spans="1:3" x14ac:dyDescent="0.3">
      <c r="A1942" s="37" t="s">
        <v>0</v>
      </c>
      <c r="B1942" s="37" t="s">
        <v>54</v>
      </c>
      <c r="C1942" s="38">
        <v>130000</v>
      </c>
    </row>
    <row r="1943" spans="1:3" x14ac:dyDescent="0.3">
      <c r="A1943" s="37" t="s">
        <v>0</v>
      </c>
      <c r="B1943" s="37" t="s">
        <v>54</v>
      </c>
      <c r="C1943" s="38">
        <v>132500</v>
      </c>
    </row>
    <row r="1944" spans="1:3" x14ac:dyDescent="0.3">
      <c r="A1944" s="37" t="s">
        <v>0</v>
      </c>
      <c r="B1944" s="37" t="s">
        <v>53</v>
      </c>
      <c r="C1944" s="38"/>
    </row>
    <row r="1945" spans="1:3" x14ac:dyDescent="0.3">
      <c r="A1945" s="37" t="s">
        <v>0</v>
      </c>
      <c r="B1945" s="37" t="s">
        <v>72</v>
      </c>
      <c r="C1945" s="38">
        <v>88128</v>
      </c>
    </row>
    <row r="1946" spans="1:3" x14ac:dyDescent="0.3">
      <c r="A1946" s="37" t="s">
        <v>0</v>
      </c>
      <c r="B1946" s="37" t="s">
        <v>53</v>
      </c>
      <c r="C1946" s="38">
        <v>90000</v>
      </c>
    </row>
    <row r="1947" spans="1:3" x14ac:dyDescent="0.3">
      <c r="A1947" s="37" t="s">
        <v>0</v>
      </c>
      <c r="B1947" s="37" t="s">
        <v>53</v>
      </c>
      <c r="C1947" s="38"/>
    </row>
    <row r="1948" spans="1:3" x14ac:dyDescent="0.3">
      <c r="A1948" s="37" t="s">
        <v>0</v>
      </c>
      <c r="B1948" s="37" t="s">
        <v>53</v>
      </c>
      <c r="C1948" s="38">
        <v>160000</v>
      </c>
    </row>
    <row r="1949" spans="1:3" x14ac:dyDescent="0.3">
      <c r="A1949" s="37" t="s">
        <v>0</v>
      </c>
      <c r="B1949" s="37" t="s">
        <v>53</v>
      </c>
      <c r="C1949" s="38">
        <v>117500</v>
      </c>
    </row>
    <row r="1950" spans="1:3" x14ac:dyDescent="0.3">
      <c r="A1950" s="37" t="s">
        <v>0</v>
      </c>
      <c r="B1950" s="37" t="s">
        <v>53</v>
      </c>
      <c r="C1950" s="38"/>
    </row>
    <row r="1951" spans="1:3" x14ac:dyDescent="0.3">
      <c r="A1951" s="37" t="s">
        <v>0</v>
      </c>
      <c r="B1951" s="37" t="s">
        <v>53</v>
      </c>
      <c r="C1951" s="38">
        <v>150500</v>
      </c>
    </row>
    <row r="1952" spans="1:3" x14ac:dyDescent="0.3">
      <c r="A1952" s="37" t="s">
        <v>0</v>
      </c>
      <c r="B1952" s="37" t="s">
        <v>53</v>
      </c>
      <c r="C1952" s="38">
        <v>106759</v>
      </c>
    </row>
    <row r="1953" spans="1:3" x14ac:dyDescent="0.3">
      <c r="A1953" s="37" t="s">
        <v>0</v>
      </c>
      <c r="B1953" s="37" t="s">
        <v>53</v>
      </c>
      <c r="C1953" s="38"/>
    </row>
    <row r="1954" spans="1:3" x14ac:dyDescent="0.3">
      <c r="A1954" s="37" t="s">
        <v>0</v>
      </c>
      <c r="B1954" s="37" t="s">
        <v>53</v>
      </c>
      <c r="C1954" s="38"/>
    </row>
    <row r="1955" spans="1:3" x14ac:dyDescent="0.3">
      <c r="A1955" s="37" t="s">
        <v>0</v>
      </c>
      <c r="B1955" s="37" t="s">
        <v>53</v>
      </c>
      <c r="C1955" s="38"/>
    </row>
    <row r="1956" spans="1:3" x14ac:dyDescent="0.3">
      <c r="A1956" s="37" t="s">
        <v>0</v>
      </c>
      <c r="B1956" s="37" t="s">
        <v>54</v>
      </c>
      <c r="C1956" s="38">
        <v>171000</v>
      </c>
    </row>
    <row r="1957" spans="1:3" x14ac:dyDescent="0.3">
      <c r="A1957" s="37" t="s">
        <v>0</v>
      </c>
      <c r="B1957" s="37" t="s">
        <v>53</v>
      </c>
      <c r="C1957" s="38">
        <v>90000</v>
      </c>
    </row>
    <row r="1958" spans="1:3" x14ac:dyDescent="0.3">
      <c r="A1958" s="37" t="s">
        <v>0</v>
      </c>
      <c r="B1958" s="37" t="s">
        <v>53</v>
      </c>
      <c r="C1958" s="38">
        <v>155000</v>
      </c>
    </row>
    <row r="1959" spans="1:3" x14ac:dyDescent="0.3">
      <c r="A1959" s="37" t="s">
        <v>0</v>
      </c>
      <c r="B1959" s="37" t="s">
        <v>53</v>
      </c>
      <c r="C1959" s="38">
        <v>157000</v>
      </c>
    </row>
    <row r="1960" spans="1:3" x14ac:dyDescent="0.3">
      <c r="A1960" s="37" t="s">
        <v>0</v>
      </c>
      <c r="B1960" s="37" t="s">
        <v>53</v>
      </c>
      <c r="C1960" s="38">
        <v>74235</v>
      </c>
    </row>
    <row r="1961" spans="1:3" x14ac:dyDescent="0.3">
      <c r="A1961" s="37" t="s">
        <v>0</v>
      </c>
      <c r="B1961" s="37" t="s">
        <v>53</v>
      </c>
      <c r="C1961" s="38">
        <v>100750</v>
      </c>
    </row>
    <row r="1962" spans="1:3" x14ac:dyDescent="0.3">
      <c r="A1962" s="37" t="s">
        <v>0</v>
      </c>
      <c r="B1962" s="37" t="s">
        <v>53</v>
      </c>
      <c r="C1962" s="38"/>
    </row>
    <row r="1963" spans="1:3" x14ac:dyDescent="0.3">
      <c r="A1963" s="37" t="s">
        <v>0</v>
      </c>
      <c r="B1963" s="37" t="s">
        <v>53</v>
      </c>
      <c r="C1963" s="38">
        <v>115000</v>
      </c>
    </row>
    <row r="1964" spans="1:3" x14ac:dyDescent="0.3">
      <c r="A1964" s="37" t="s">
        <v>0</v>
      </c>
      <c r="B1964" s="37" t="s">
        <v>54</v>
      </c>
      <c r="C1964" s="38"/>
    </row>
    <row r="1965" spans="1:3" x14ac:dyDescent="0.3">
      <c r="A1965" s="37" t="s">
        <v>0</v>
      </c>
      <c r="B1965" s="37" t="s">
        <v>53</v>
      </c>
      <c r="C1965" s="38"/>
    </row>
    <row r="1966" spans="1:3" x14ac:dyDescent="0.3">
      <c r="A1966" s="37" t="s">
        <v>0</v>
      </c>
      <c r="B1966" s="37" t="s">
        <v>53</v>
      </c>
      <c r="C1966" s="38">
        <v>122500</v>
      </c>
    </row>
    <row r="1967" spans="1:3" x14ac:dyDescent="0.3">
      <c r="A1967" s="37" t="s">
        <v>0</v>
      </c>
      <c r="B1967" s="37" t="s">
        <v>53</v>
      </c>
      <c r="C1967" s="38">
        <v>102500</v>
      </c>
    </row>
    <row r="1968" spans="1:3" x14ac:dyDescent="0.3">
      <c r="A1968" s="37" t="s">
        <v>0</v>
      </c>
      <c r="B1968" s="37" t="s">
        <v>53</v>
      </c>
      <c r="C1968" s="38">
        <v>199000</v>
      </c>
    </row>
    <row r="1969" spans="1:3" x14ac:dyDescent="0.3">
      <c r="A1969" s="37" t="s">
        <v>0</v>
      </c>
      <c r="B1969" s="37" t="s">
        <v>54</v>
      </c>
      <c r="C1969" s="38">
        <v>94157</v>
      </c>
    </row>
    <row r="1970" spans="1:3" x14ac:dyDescent="0.3">
      <c r="A1970" s="37" t="s">
        <v>0</v>
      </c>
      <c r="B1970" s="37" t="s">
        <v>53</v>
      </c>
      <c r="C1970" s="38">
        <v>70000</v>
      </c>
    </row>
    <row r="1971" spans="1:3" x14ac:dyDescent="0.3">
      <c r="A1971" s="37" t="s">
        <v>0</v>
      </c>
      <c r="B1971" s="37" t="s">
        <v>95</v>
      </c>
      <c r="C1971" s="38">
        <v>157500</v>
      </c>
    </row>
    <row r="1972" spans="1:3" x14ac:dyDescent="0.3">
      <c r="A1972" s="37" t="s">
        <v>0</v>
      </c>
      <c r="B1972" s="37" t="s">
        <v>53</v>
      </c>
      <c r="C1972" s="38"/>
    </row>
    <row r="1973" spans="1:3" x14ac:dyDescent="0.3">
      <c r="A1973" s="37" t="s">
        <v>0</v>
      </c>
      <c r="B1973" s="37" t="s">
        <v>53</v>
      </c>
      <c r="C1973" s="38">
        <v>92671.25</v>
      </c>
    </row>
    <row r="1974" spans="1:3" x14ac:dyDescent="0.3">
      <c r="A1974" s="37" t="s">
        <v>0</v>
      </c>
      <c r="B1974" s="37" t="s">
        <v>53</v>
      </c>
      <c r="C1974" s="38">
        <v>125000</v>
      </c>
    </row>
    <row r="1975" spans="1:3" x14ac:dyDescent="0.3">
      <c r="A1975" s="37" t="s">
        <v>0</v>
      </c>
      <c r="B1975" s="37" t="s">
        <v>53</v>
      </c>
      <c r="C1975" s="38">
        <v>132662</v>
      </c>
    </row>
    <row r="1976" spans="1:3" x14ac:dyDescent="0.3">
      <c r="A1976" s="37" t="s">
        <v>0</v>
      </c>
      <c r="B1976" s="37" t="s">
        <v>64</v>
      </c>
      <c r="C1976" s="38">
        <v>157500</v>
      </c>
    </row>
    <row r="1977" spans="1:3" x14ac:dyDescent="0.3">
      <c r="A1977" s="37" t="s">
        <v>0</v>
      </c>
      <c r="B1977" s="37" t="s">
        <v>53</v>
      </c>
      <c r="C1977" s="38">
        <v>154000</v>
      </c>
    </row>
    <row r="1978" spans="1:3" x14ac:dyDescent="0.3">
      <c r="A1978" s="37" t="s">
        <v>0</v>
      </c>
      <c r="B1978" s="37" t="s">
        <v>53</v>
      </c>
      <c r="C1978" s="38">
        <v>106500</v>
      </c>
    </row>
    <row r="1979" spans="1:3" x14ac:dyDescent="0.3">
      <c r="A1979" s="37" t="s">
        <v>0</v>
      </c>
      <c r="B1979" s="37" t="s">
        <v>53</v>
      </c>
      <c r="C1979" s="38">
        <v>143500</v>
      </c>
    </row>
    <row r="1980" spans="1:3" x14ac:dyDescent="0.3">
      <c r="A1980" s="37" t="s">
        <v>0</v>
      </c>
      <c r="B1980" s="37" t="s">
        <v>53</v>
      </c>
      <c r="C1980" s="38">
        <v>205000</v>
      </c>
    </row>
    <row r="1981" spans="1:3" x14ac:dyDescent="0.3">
      <c r="A1981" s="37" t="s">
        <v>0</v>
      </c>
      <c r="B1981" s="37" t="s">
        <v>80</v>
      </c>
      <c r="C1981" s="38">
        <v>157500</v>
      </c>
    </row>
    <row r="1982" spans="1:3" x14ac:dyDescent="0.3">
      <c r="A1982" s="37" t="s">
        <v>0</v>
      </c>
      <c r="B1982" s="37" t="s">
        <v>54</v>
      </c>
      <c r="C1982" s="38">
        <v>125000</v>
      </c>
    </row>
    <row r="1983" spans="1:3" x14ac:dyDescent="0.3">
      <c r="A1983" s="37" t="s">
        <v>0</v>
      </c>
      <c r="B1983" s="37" t="s">
        <v>53</v>
      </c>
      <c r="C1983" s="38"/>
    </row>
    <row r="1984" spans="1:3" x14ac:dyDescent="0.3">
      <c r="A1984" s="37" t="s">
        <v>0</v>
      </c>
      <c r="B1984" s="37" t="s">
        <v>53</v>
      </c>
      <c r="C1984" s="38">
        <v>101840</v>
      </c>
    </row>
    <row r="1985" spans="1:3" x14ac:dyDescent="0.3">
      <c r="A1985" s="37" t="s">
        <v>0</v>
      </c>
      <c r="B1985" s="37" t="s">
        <v>53</v>
      </c>
      <c r="C1985" s="38">
        <v>107330</v>
      </c>
    </row>
    <row r="1986" spans="1:3" x14ac:dyDescent="0.3">
      <c r="A1986" s="37" t="s">
        <v>0</v>
      </c>
      <c r="B1986" s="37" t="s">
        <v>58</v>
      </c>
      <c r="C1986" s="38"/>
    </row>
    <row r="1987" spans="1:3" x14ac:dyDescent="0.3">
      <c r="A1987" s="37" t="s">
        <v>0</v>
      </c>
      <c r="B1987" s="37" t="s">
        <v>53</v>
      </c>
      <c r="C1987" s="38"/>
    </row>
    <row r="1988" spans="1:3" x14ac:dyDescent="0.3">
      <c r="A1988" s="37" t="s">
        <v>0</v>
      </c>
      <c r="B1988" s="37" t="s">
        <v>53</v>
      </c>
      <c r="C1988" s="38">
        <v>265000</v>
      </c>
    </row>
    <row r="1989" spans="1:3" x14ac:dyDescent="0.3">
      <c r="A1989" s="37" t="s">
        <v>0</v>
      </c>
      <c r="B1989" s="37" t="s">
        <v>81</v>
      </c>
      <c r="C1989" s="38">
        <v>90000</v>
      </c>
    </row>
    <row r="1990" spans="1:3" x14ac:dyDescent="0.3">
      <c r="A1990" s="37" t="s">
        <v>0</v>
      </c>
      <c r="B1990" s="37" t="s">
        <v>53</v>
      </c>
      <c r="C1990" s="38">
        <v>130000</v>
      </c>
    </row>
    <row r="1991" spans="1:3" x14ac:dyDescent="0.3">
      <c r="A1991" s="37" t="s">
        <v>0</v>
      </c>
      <c r="B1991" s="37" t="s">
        <v>54</v>
      </c>
      <c r="C1991" s="38">
        <v>240000</v>
      </c>
    </row>
    <row r="1992" spans="1:3" x14ac:dyDescent="0.3">
      <c r="A1992" s="37" t="s">
        <v>0</v>
      </c>
      <c r="B1992" s="37" t="s">
        <v>53</v>
      </c>
      <c r="C1992" s="38">
        <v>230000</v>
      </c>
    </row>
    <row r="1993" spans="1:3" x14ac:dyDescent="0.3">
      <c r="A1993" s="37" t="s">
        <v>0</v>
      </c>
      <c r="B1993" s="37" t="s">
        <v>53</v>
      </c>
      <c r="C1993" s="38">
        <v>175000</v>
      </c>
    </row>
    <row r="1994" spans="1:3" x14ac:dyDescent="0.3">
      <c r="A1994" s="37" t="s">
        <v>0</v>
      </c>
      <c r="B1994" s="37" t="s">
        <v>53</v>
      </c>
      <c r="C1994" s="38">
        <v>110000</v>
      </c>
    </row>
    <row r="1995" spans="1:3" x14ac:dyDescent="0.3">
      <c r="A1995" s="37" t="s">
        <v>0</v>
      </c>
      <c r="B1995" s="37" t="s">
        <v>53</v>
      </c>
      <c r="C1995" s="38">
        <v>82500</v>
      </c>
    </row>
    <row r="1996" spans="1:3" x14ac:dyDescent="0.3">
      <c r="A1996" s="37" t="s">
        <v>0</v>
      </c>
      <c r="B1996" s="37" t="s">
        <v>53</v>
      </c>
      <c r="C1996" s="38">
        <v>136500</v>
      </c>
    </row>
    <row r="1997" spans="1:3" x14ac:dyDescent="0.3">
      <c r="A1997" s="37" t="s">
        <v>0</v>
      </c>
      <c r="B1997" s="37" t="s">
        <v>72</v>
      </c>
      <c r="C1997" s="38">
        <v>89100</v>
      </c>
    </row>
    <row r="1998" spans="1:3" x14ac:dyDescent="0.3">
      <c r="A1998" s="37" t="s">
        <v>0</v>
      </c>
      <c r="B1998" s="37" t="s">
        <v>53</v>
      </c>
      <c r="C1998" s="38">
        <v>65000</v>
      </c>
    </row>
    <row r="1999" spans="1:3" x14ac:dyDescent="0.3">
      <c r="A1999" s="37" t="s">
        <v>0</v>
      </c>
      <c r="B1999" s="37" t="s">
        <v>97</v>
      </c>
      <c r="C1999" s="38">
        <v>157500</v>
      </c>
    </row>
    <row r="2000" spans="1:3" x14ac:dyDescent="0.3">
      <c r="A2000" s="37" t="s">
        <v>0</v>
      </c>
      <c r="B2000" s="37" t="s">
        <v>53</v>
      </c>
      <c r="C2000" s="38">
        <v>99876.2734375</v>
      </c>
    </row>
    <row r="2001" spans="1:3" x14ac:dyDescent="0.3">
      <c r="A2001" s="37" t="s">
        <v>0</v>
      </c>
      <c r="B2001" s="37" t="s">
        <v>53</v>
      </c>
      <c r="C2001" s="38">
        <v>130000</v>
      </c>
    </row>
    <row r="2002" spans="1:3" x14ac:dyDescent="0.3">
      <c r="A2002" s="37" t="s">
        <v>0</v>
      </c>
      <c r="B2002" s="37" t="s">
        <v>53</v>
      </c>
      <c r="C2002" s="38">
        <v>55000</v>
      </c>
    </row>
    <row r="2003" spans="1:3" x14ac:dyDescent="0.3">
      <c r="A2003" s="37" t="s">
        <v>0</v>
      </c>
      <c r="B2003" s="37" t="s">
        <v>72</v>
      </c>
      <c r="C2003" s="38">
        <v>88128</v>
      </c>
    </row>
    <row r="2004" spans="1:3" x14ac:dyDescent="0.3">
      <c r="A2004" s="37" t="s">
        <v>0</v>
      </c>
      <c r="B2004" s="37" t="s">
        <v>53</v>
      </c>
      <c r="C2004" s="38"/>
    </row>
    <row r="2005" spans="1:3" x14ac:dyDescent="0.3">
      <c r="A2005" s="37" t="s">
        <v>0</v>
      </c>
      <c r="B2005" s="37" t="s">
        <v>53</v>
      </c>
      <c r="C2005" s="38"/>
    </row>
    <row r="2006" spans="1:3" x14ac:dyDescent="0.3">
      <c r="A2006" s="37" t="s">
        <v>0</v>
      </c>
      <c r="B2006" s="37" t="s">
        <v>53</v>
      </c>
      <c r="C2006" s="38">
        <v>149750</v>
      </c>
    </row>
    <row r="2007" spans="1:3" x14ac:dyDescent="0.3">
      <c r="A2007" s="37" t="s">
        <v>0</v>
      </c>
      <c r="B2007" s="37" t="s">
        <v>53</v>
      </c>
      <c r="C2007" s="38">
        <v>115000</v>
      </c>
    </row>
    <row r="2008" spans="1:3" x14ac:dyDescent="0.3">
      <c r="A2008" s="37" t="s">
        <v>0</v>
      </c>
      <c r="B2008" s="37" t="s">
        <v>54</v>
      </c>
      <c r="C2008" s="38"/>
    </row>
    <row r="2009" spans="1:3" x14ac:dyDescent="0.3">
      <c r="A2009" s="37" t="s">
        <v>0</v>
      </c>
      <c r="B2009" s="37" t="s">
        <v>53</v>
      </c>
      <c r="C2009" s="38">
        <v>141500</v>
      </c>
    </row>
    <row r="2010" spans="1:3" x14ac:dyDescent="0.3">
      <c r="A2010" s="37" t="s">
        <v>0</v>
      </c>
      <c r="B2010" s="37" t="s">
        <v>70</v>
      </c>
      <c r="C2010" s="38">
        <v>157500</v>
      </c>
    </row>
    <row r="2011" spans="1:3" x14ac:dyDescent="0.3">
      <c r="A2011" s="37" t="s">
        <v>0</v>
      </c>
      <c r="B2011" s="37" t="s">
        <v>86</v>
      </c>
      <c r="C2011" s="38">
        <v>157500</v>
      </c>
    </row>
    <row r="2012" spans="1:3" x14ac:dyDescent="0.3">
      <c r="A2012" s="37" t="s">
        <v>0</v>
      </c>
      <c r="B2012" s="37" t="s">
        <v>53</v>
      </c>
      <c r="C2012" s="38">
        <v>170500</v>
      </c>
    </row>
    <row r="2013" spans="1:3" x14ac:dyDescent="0.3">
      <c r="A2013" s="37" t="s">
        <v>0</v>
      </c>
      <c r="B2013" s="37" t="s">
        <v>53</v>
      </c>
      <c r="C2013" s="38">
        <v>90000</v>
      </c>
    </row>
    <row r="2014" spans="1:3" x14ac:dyDescent="0.3">
      <c r="A2014" s="37" t="s">
        <v>0</v>
      </c>
      <c r="B2014" s="37" t="s">
        <v>54</v>
      </c>
      <c r="C2014" s="38">
        <v>100000</v>
      </c>
    </row>
    <row r="2015" spans="1:3" x14ac:dyDescent="0.3">
      <c r="A2015" s="37" t="s">
        <v>0</v>
      </c>
      <c r="B2015" s="37" t="s">
        <v>110</v>
      </c>
      <c r="C2015" s="38">
        <v>87307.5</v>
      </c>
    </row>
    <row r="2016" spans="1:3" x14ac:dyDescent="0.3">
      <c r="A2016" s="37" t="s">
        <v>0</v>
      </c>
      <c r="B2016" s="37" t="s">
        <v>69</v>
      </c>
      <c r="C2016" s="38">
        <v>105650</v>
      </c>
    </row>
    <row r="2017" spans="1:3" x14ac:dyDescent="0.3">
      <c r="A2017" s="37" t="s">
        <v>0</v>
      </c>
      <c r="B2017" s="37" t="s">
        <v>53</v>
      </c>
      <c r="C2017" s="38">
        <v>175000</v>
      </c>
    </row>
    <row r="2018" spans="1:3" x14ac:dyDescent="0.3">
      <c r="A2018" s="37" t="s">
        <v>0</v>
      </c>
      <c r="B2018" s="37" t="s">
        <v>53</v>
      </c>
      <c r="C2018" s="38"/>
    </row>
    <row r="2019" spans="1:3" x14ac:dyDescent="0.3">
      <c r="A2019" s="37" t="s">
        <v>0</v>
      </c>
      <c r="B2019" s="37" t="s">
        <v>53</v>
      </c>
      <c r="C2019" s="38">
        <v>223000</v>
      </c>
    </row>
    <row r="2020" spans="1:3" x14ac:dyDescent="0.3">
      <c r="A2020" s="37" t="s">
        <v>0</v>
      </c>
      <c r="B2020" s="37" t="s">
        <v>53</v>
      </c>
      <c r="C2020" s="38">
        <v>90000</v>
      </c>
    </row>
    <row r="2021" spans="1:3" x14ac:dyDescent="0.3">
      <c r="A2021" s="37" t="s">
        <v>0</v>
      </c>
      <c r="B2021" s="37" t="s">
        <v>54</v>
      </c>
      <c r="C2021" s="38">
        <v>105138</v>
      </c>
    </row>
    <row r="2022" spans="1:3" x14ac:dyDescent="0.3">
      <c r="A2022" s="37" t="s">
        <v>0</v>
      </c>
      <c r="B2022" s="37" t="s">
        <v>53</v>
      </c>
      <c r="C2022" s="38"/>
    </row>
    <row r="2023" spans="1:3" x14ac:dyDescent="0.3">
      <c r="A2023" s="37" t="s">
        <v>0</v>
      </c>
      <c r="B2023" s="37" t="s">
        <v>53</v>
      </c>
      <c r="C2023" s="38">
        <v>92500</v>
      </c>
    </row>
    <row r="2024" spans="1:3" x14ac:dyDescent="0.3">
      <c r="A2024" s="37" t="s">
        <v>0</v>
      </c>
      <c r="B2024" s="37" t="s">
        <v>53</v>
      </c>
      <c r="C2024" s="38">
        <v>145000</v>
      </c>
    </row>
    <row r="2025" spans="1:3" x14ac:dyDescent="0.3">
      <c r="A2025" s="37" t="s">
        <v>0</v>
      </c>
      <c r="B2025" s="37" t="s">
        <v>53</v>
      </c>
      <c r="C2025" s="38">
        <v>140000</v>
      </c>
    </row>
    <row r="2026" spans="1:3" x14ac:dyDescent="0.3">
      <c r="A2026" s="37" t="s">
        <v>0</v>
      </c>
      <c r="B2026" s="37" t="s">
        <v>72</v>
      </c>
      <c r="C2026" s="38">
        <v>132500</v>
      </c>
    </row>
    <row r="2027" spans="1:3" x14ac:dyDescent="0.3">
      <c r="A2027" s="37" t="s">
        <v>0</v>
      </c>
      <c r="B2027" s="37" t="s">
        <v>72</v>
      </c>
      <c r="C2027" s="38">
        <v>88128</v>
      </c>
    </row>
    <row r="2028" spans="1:3" x14ac:dyDescent="0.3">
      <c r="A2028" s="37" t="s">
        <v>0</v>
      </c>
      <c r="B2028" s="37" t="s">
        <v>53</v>
      </c>
      <c r="C2028" s="38">
        <v>110000</v>
      </c>
    </row>
    <row r="2029" spans="1:3" x14ac:dyDescent="0.3">
      <c r="A2029" s="37" t="s">
        <v>0</v>
      </c>
      <c r="B2029" s="37" t="s">
        <v>53</v>
      </c>
      <c r="C2029" s="38">
        <v>92500</v>
      </c>
    </row>
    <row r="2030" spans="1:3" x14ac:dyDescent="0.3">
      <c r="A2030" s="37" t="s">
        <v>0</v>
      </c>
      <c r="B2030" s="37" t="s">
        <v>97</v>
      </c>
      <c r="C2030" s="38">
        <v>63321.5</v>
      </c>
    </row>
    <row r="2031" spans="1:3" x14ac:dyDescent="0.3">
      <c r="A2031" s="37" t="s">
        <v>0</v>
      </c>
      <c r="B2031" s="37" t="s">
        <v>88</v>
      </c>
      <c r="C2031" s="38">
        <v>157500</v>
      </c>
    </row>
    <row r="2032" spans="1:3" x14ac:dyDescent="0.3">
      <c r="A2032" s="37" t="s">
        <v>0</v>
      </c>
      <c r="B2032" s="37" t="s">
        <v>54</v>
      </c>
      <c r="C2032" s="38"/>
    </row>
    <row r="2033" spans="1:3" x14ac:dyDescent="0.3">
      <c r="A2033" s="37" t="s">
        <v>0</v>
      </c>
      <c r="B2033" s="37" t="s">
        <v>54</v>
      </c>
      <c r="C2033" s="38">
        <v>65000</v>
      </c>
    </row>
    <row r="2034" spans="1:3" x14ac:dyDescent="0.3">
      <c r="A2034" s="37" t="s">
        <v>0</v>
      </c>
      <c r="B2034" s="37" t="s">
        <v>54</v>
      </c>
      <c r="C2034" s="38">
        <v>155000</v>
      </c>
    </row>
    <row r="2035" spans="1:3" x14ac:dyDescent="0.3">
      <c r="A2035" s="37" t="s">
        <v>0</v>
      </c>
      <c r="B2035" s="37" t="s">
        <v>53</v>
      </c>
      <c r="C2035" s="38">
        <v>125000</v>
      </c>
    </row>
    <row r="2036" spans="1:3" x14ac:dyDescent="0.3">
      <c r="A2036" s="37" t="s">
        <v>0</v>
      </c>
      <c r="B2036" s="37" t="s">
        <v>53</v>
      </c>
      <c r="C2036" s="38">
        <v>202000</v>
      </c>
    </row>
    <row r="2037" spans="1:3" x14ac:dyDescent="0.3">
      <c r="A2037" s="37" t="s">
        <v>0</v>
      </c>
      <c r="B2037" s="37" t="s">
        <v>88</v>
      </c>
      <c r="C2037" s="38">
        <v>157500</v>
      </c>
    </row>
    <row r="2038" spans="1:3" x14ac:dyDescent="0.3">
      <c r="A2038" s="37" t="s">
        <v>0</v>
      </c>
      <c r="B2038" s="37" t="s">
        <v>53</v>
      </c>
      <c r="C2038" s="38"/>
    </row>
    <row r="2039" spans="1:3" x14ac:dyDescent="0.3">
      <c r="A2039" s="37" t="s">
        <v>0</v>
      </c>
      <c r="B2039" s="37" t="s">
        <v>53</v>
      </c>
      <c r="C2039" s="38">
        <v>115000</v>
      </c>
    </row>
    <row r="2040" spans="1:3" x14ac:dyDescent="0.3">
      <c r="A2040" s="37" t="s">
        <v>0</v>
      </c>
      <c r="B2040" s="37" t="s">
        <v>53</v>
      </c>
      <c r="C2040" s="38">
        <v>143500</v>
      </c>
    </row>
    <row r="2041" spans="1:3" x14ac:dyDescent="0.3">
      <c r="A2041" s="37" t="s">
        <v>0</v>
      </c>
      <c r="B2041" s="37" t="s">
        <v>54</v>
      </c>
      <c r="C2041" s="38">
        <v>175000</v>
      </c>
    </row>
    <row r="2042" spans="1:3" x14ac:dyDescent="0.3">
      <c r="A2042" s="37" t="s">
        <v>0</v>
      </c>
      <c r="B2042" s="37" t="s">
        <v>53</v>
      </c>
      <c r="C2042" s="38">
        <v>120000.5</v>
      </c>
    </row>
    <row r="2043" spans="1:3" x14ac:dyDescent="0.3">
      <c r="A2043" s="37" t="s">
        <v>0</v>
      </c>
      <c r="B2043" s="37" t="s">
        <v>113</v>
      </c>
      <c r="C2043" s="38">
        <v>64821.5</v>
      </c>
    </row>
    <row r="2044" spans="1:3" x14ac:dyDescent="0.3">
      <c r="A2044" s="37" t="s">
        <v>0</v>
      </c>
      <c r="B2044" s="37" t="s">
        <v>98</v>
      </c>
      <c r="C2044" s="38">
        <v>64821.5</v>
      </c>
    </row>
    <row r="2045" spans="1:3" x14ac:dyDescent="0.3">
      <c r="A2045" s="37" t="s">
        <v>0</v>
      </c>
      <c r="B2045" s="37" t="s">
        <v>53</v>
      </c>
      <c r="C2045" s="38">
        <v>75000</v>
      </c>
    </row>
    <row r="2046" spans="1:3" x14ac:dyDescent="0.3">
      <c r="A2046" s="37" t="s">
        <v>0</v>
      </c>
      <c r="B2046" s="37" t="s">
        <v>95</v>
      </c>
      <c r="C2046" s="38">
        <v>53416.5</v>
      </c>
    </row>
    <row r="2047" spans="1:3" x14ac:dyDescent="0.3">
      <c r="A2047" s="37" t="s">
        <v>0</v>
      </c>
      <c r="B2047" s="37" t="s">
        <v>53</v>
      </c>
      <c r="C2047" s="38">
        <v>234000</v>
      </c>
    </row>
    <row r="2048" spans="1:3" x14ac:dyDescent="0.3">
      <c r="A2048" s="37" t="s">
        <v>0</v>
      </c>
      <c r="B2048" s="37" t="s">
        <v>98</v>
      </c>
      <c r="C2048" s="38">
        <v>89100</v>
      </c>
    </row>
    <row r="2049" spans="1:3" x14ac:dyDescent="0.3">
      <c r="A2049" s="37" t="s">
        <v>0</v>
      </c>
      <c r="B2049" s="37" t="s">
        <v>53</v>
      </c>
      <c r="C2049" s="38"/>
    </row>
    <row r="2050" spans="1:3" x14ac:dyDescent="0.3">
      <c r="A2050" s="37" t="s">
        <v>0</v>
      </c>
      <c r="B2050" s="37" t="s">
        <v>53</v>
      </c>
      <c r="C2050" s="38"/>
    </row>
    <row r="2051" spans="1:3" x14ac:dyDescent="0.3">
      <c r="A2051" s="37" t="s">
        <v>0</v>
      </c>
      <c r="B2051" s="37" t="s">
        <v>54</v>
      </c>
      <c r="C2051" s="38"/>
    </row>
    <row r="2052" spans="1:3" x14ac:dyDescent="0.3">
      <c r="A2052" s="37" t="s">
        <v>0</v>
      </c>
      <c r="B2052" s="37" t="s">
        <v>53</v>
      </c>
      <c r="C2052" s="38">
        <v>150000</v>
      </c>
    </row>
    <row r="2053" spans="1:3" x14ac:dyDescent="0.3">
      <c r="A2053" s="37" t="s">
        <v>0</v>
      </c>
      <c r="B2053" s="37" t="s">
        <v>53</v>
      </c>
      <c r="C2053" s="38"/>
    </row>
    <row r="2054" spans="1:3" x14ac:dyDescent="0.3">
      <c r="A2054" s="37" t="s">
        <v>0</v>
      </c>
      <c r="B2054" s="37" t="s">
        <v>53</v>
      </c>
      <c r="C2054" s="38">
        <v>107030</v>
      </c>
    </row>
    <row r="2055" spans="1:3" x14ac:dyDescent="0.3">
      <c r="A2055" s="37" t="s">
        <v>0</v>
      </c>
      <c r="B2055" s="37" t="s">
        <v>97</v>
      </c>
      <c r="C2055" s="38">
        <v>56700</v>
      </c>
    </row>
    <row r="2056" spans="1:3" x14ac:dyDescent="0.3">
      <c r="A2056" s="37" t="s">
        <v>0</v>
      </c>
      <c r="B2056" s="37" t="s">
        <v>69</v>
      </c>
      <c r="C2056" s="38">
        <v>89100</v>
      </c>
    </row>
    <row r="2057" spans="1:3" x14ac:dyDescent="0.3">
      <c r="A2057" s="37" t="s">
        <v>0</v>
      </c>
      <c r="B2057" s="37" t="s">
        <v>53</v>
      </c>
      <c r="C2057" s="38">
        <v>130000</v>
      </c>
    </row>
    <row r="2058" spans="1:3" x14ac:dyDescent="0.3">
      <c r="A2058" s="37" t="s">
        <v>0</v>
      </c>
      <c r="B2058" s="37" t="s">
        <v>53</v>
      </c>
      <c r="C2058" s="38">
        <v>120000.5</v>
      </c>
    </row>
    <row r="2059" spans="1:3" x14ac:dyDescent="0.3">
      <c r="A2059" s="37" t="s">
        <v>0</v>
      </c>
      <c r="B2059" s="37" t="s">
        <v>53</v>
      </c>
      <c r="C2059" s="38">
        <v>35000</v>
      </c>
    </row>
    <row r="2060" spans="1:3" x14ac:dyDescent="0.3">
      <c r="A2060" s="37" t="s">
        <v>0</v>
      </c>
      <c r="B2060" s="37" t="s">
        <v>54</v>
      </c>
      <c r="C2060" s="38">
        <v>100000</v>
      </c>
    </row>
    <row r="2061" spans="1:3" x14ac:dyDescent="0.3">
      <c r="A2061" s="37" t="s">
        <v>0</v>
      </c>
      <c r="B2061" s="37" t="s">
        <v>54</v>
      </c>
      <c r="C2061" s="38">
        <v>135000</v>
      </c>
    </row>
    <row r="2062" spans="1:3" x14ac:dyDescent="0.3">
      <c r="A2062" s="37" t="s">
        <v>0</v>
      </c>
      <c r="B2062" s="37" t="s">
        <v>72</v>
      </c>
      <c r="C2062" s="38">
        <v>89100</v>
      </c>
    </row>
    <row r="2063" spans="1:3" x14ac:dyDescent="0.3">
      <c r="A2063" s="37" t="s">
        <v>0</v>
      </c>
      <c r="B2063" s="37" t="s">
        <v>53</v>
      </c>
      <c r="C2063" s="38">
        <v>225000</v>
      </c>
    </row>
    <row r="2064" spans="1:3" x14ac:dyDescent="0.3">
      <c r="A2064" s="37" t="s">
        <v>0</v>
      </c>
      <c r="B2064" s="37" t="s">
        <v>53</v>
      </c>
      <c r="C2064" s="38"/>
    </row>
    <row r="2065" spans="1:3" x14ac:dyDescent="0.3">
      <c r="A2065" s="37" t="s">
        <v>0</v>
      </c>
      <c r="B2065" s="37" t="s">
        <v>53</v>
      </c>
      <c r="C2065" s="38">
        <v>162500</v>
      </c>
    </row>
    <row r="2066" spans="1:3" x14ac:dyDescent="0.3">
      <c r="A2066" s="37" t="s">
        <v>0</v>
      </c>
      <c r="B2066" s="37" t="s">
        <v>53</v>
      </c>
      <c r="C2066" s="38">
        <v>175000</v>
      </c>
    </row>
    <row r="2067" spans="1:3" x14ac:dyDescent="0.3">
      <c r="A2067" s="37" t="s">
        <v>0</v>
      </c>
      <c r="B2067" s="37" t="s">
        <v>54</v>
      </c>
      <c r="C2067" s="38">
        <v>155000</v>
      </c>
    </row>
    <row r="2068" spans="1:3" x14ac:dyDescent="0.3">
      <c r="A2068" s="37" t="s">
        <v>0</v>
      </c>
      <c r="B2068" s="37" t="s">
        <v>53</v>
      </c>
      <c r="C2068" s="38">
        <v>183310</v>
      </c>
    </row>
    <row r="2069" spans="1:3" x14ac:dyDescent="0.3">
      <c r="A2069" s="37" t="s">
        <v>0</v>
      </c>
      <c r="B2069" s="37" t="s">
        <v>73</v>
      </c>
      <c r="C2069" s="38">
        <v>99150</v>
      </c>
    </row>
    <row r="2070" spans="1:3" x14ac:dyDescent="0.3">
      <c r="A2070" s="37" t="s">
        <v>0</v>
      </c>
      <c r="B2070" s="37" t="s">
        <v>53</v>
      </c>
      <c r="C2070" s="38">
        <v>187500</v>
      </c>
    </row>
    <row r="2071" spans="1:3" x14ac:dyDescent="0.3">
      <c r="A2071" s="37" t="s">
        <v>0</v>
      </c>
      <c r="B2071" s="37" t="s">
        <v>56</v>
      </c>
      <c r="C2071" s="38">
        <v>157500</v>
      </c>
    </row>
    <row r="2072" spans="1:3" x14ac:dyDescent="0.3">
      <c r="A2072" s="37" t="s">
        <v>0</v>
      </c>
      <c r="B2072" s="37" t="s">
        <v>53</v>
      </c>
      <c r="C2072" s="38">
        <v>137500</v>
      </c>
    </row>
    <row r="2073" spans="1:3" x14ac:dyDescent="0.3">
      <c r="A2073" s="37" t="s">
        <v>0</v>
      </c>
      <c r="B2073" s="37" t="s">
        <v>53</v>
      </c>
      <c r="C2073" s="38"/>
    </row>
    <row r="2074" spans="1:3" x14ac:dyDescent="0.3">
      <c r="A2074" s="37" t="s">
        <v>0</v>
      </c>
      <c r="B2074" s="37" t="s">
        <v>53</v>
      </c>
      <c r="C2074" s="38">
        <v>130000</v>
      </c>
    </row>
    <row r="2075" spans="1:3" x14ac:dyDescent="0.3">
      <c r="A2075" s="37" t="s">
        <v>0</v>
      </c>
      <c r="B2075" s="37" t="s">
        <v>53</v>
      </c>
      <c r="C2075" s="38">
        <v>150000</v>
      </c>
    </row>
    <row r="2076" spans="1:3" x14ac:dyDescent="0.3">
      <c r="A2076" s="37" t="s">
        <v>0</v>
      </c>
      <c r="B2076" s="37" t="s">
        <v>54</v>
      </c>
      <c r="C2076" s="38">
        <v>190000</v>
      </c>
    </row>
    <row r="2077" spans="1:3" x14ac:dyDescent="0.3">
      <c r="A2077" s="37" t="s">
        <v>0</v>
      </c>
      <c r="B2077" s="37" t="s">
        <v>53</v>
      </c>
      <c r="C2077" s="38">
        <v>113500</v>
      </c>
    </row>
    <row r="2078" spans="1:3" x14ac:dyDescent="0.3">
      <c r="A2078" s="37" t="s">
        <v>0</v>
      </c>
      <c r="B2078" s="37" t="s">
        <v>105</v>
      </c>
      <c r="C2078" s="38">
        <v>157500</v>
      </c>
    </row>
    <row r="2079" spans="1:3" x14ac:dyDescent="0.3">
      <c r="A2079" s="37" t="s">
        <v>0</v>
      </c>
      <c r="B2079" s="37" t="s">
        <v>53</v>
      </c>
      <c r="C2079" s="38">
        <v>224500</v>
      </c>
    </row>
    <row r="2080" spans="1:3" x14ac:dyDescent="0.3">
      <c r="A2080" s="37" t="s">
        <v>0</v>
      </c>
      <c r="B2080" s="37" t="s">
        <v>53</v>
      </c>
      <c r="C2080" s="38">
        <v>135000</v>
      </c>
    </row>
    <row r="2081" spans="1:3" x14ac:dyDescent="0.3">
      <c r="A2081" s="37" t="s">
        <v>0</v>
      </c>
      <c r="B2081" s="37" t="s">
        <v>53</v>
      </c>
      <c r="C2081" s="38">
        <v>101603</v>
      </c>
    </row>
    <row r="2082" spans="1:3" x14ac:dyDescent="0.3">
      <c r="A2082" s="37" t="s">
        <v>0</v>
      </c>
      <c r="B2082" s="37" t="s">
        <v>53</v>
      </c>
      <c r="C2082" s="38">
        <v>95700</v>
      </c>
    </row>
    <row r="2083" spans="1:3" x14ac:dyDescent="0.3">
      <c r="A2083" s="37" t="s">
        <v>0</v>
      </c>
      <c r="B2083" s="37" t="s">
        <v>53</v>
      </c>
      <c r="C2083" s="38">
        <v>135000</v>
      </c>
    </row>
    <row r="2084" spans="1:3" x14ac:dyDescent="0.3">
      <c r="A2084" s="37" t="s">
        <v>0</v>
      </c>
      <c r="B2084" s="37" t="s">
        <v>124</v>
      </c>
      <c r="C2084" s="38">
        <v>50400</v>
      </c>
    </row>
    <row r="2085" spans="1:3" x14ac:dyDescent="0.3">
      <c r="A2085" s="37" t="s">
        <v>0</v>
      </c>
      <c r="B2085" s="37" t="s">
        <v>53</v>
      </c>
      <c r="C2085" s="38">
        <v>350000</v>
      </c>
    </row>
    <row r="2086" spans="1:3" x14ac:dyDescent="0.3">
      <c r="A2086" s="37" t="s">
        <v>0</v>
      </c>
      <c r="B2086" s="37" t="s">
        <v>53</v>
      </c>
      <c r="C2086" s="38"/>
    </row>
    <row r="2087" spans="1:3" x14ac:dyDescent="0.3">
      <c r="A2087" s="37" t="s">
        <v>0</v>
      </c>
      <c r="B2087" s="37" t="s">
        <v>54</v>
      </c>
      <c r="C2087" s="38">
        <v>135000</v>
      </c>
    </row>
    <row r="2088" spans="1:3" x14ac:dyDescent="0.3">
      <c r="A2088" s="37" t="s">
        <v>0</v>
      </c>
      <c r="B2088" s="37" t="s">
        <v>53</v>
      </c>
      <c r="C2088" s="38"/>
    </row>
    <row r="2089" spans="1:3" x14ac:dyDescent="0.3">
      <c r="A2089" s="37" t="s">
        <v>0</v>
      </c>
      <c r="B2089" s="37" t="s">
        <v>53</v>
      </c>
      <c r="C2089" s="38">
        <v>209955.5</v>
      </c>
    </row>
    <row r="2090" spans="1:3" x14ac:dyDescent="0.3">
      <c r="A2090" s="37" t="s">
        <v>0</v>
      </c>
      <c r="B2090" s="37" t="s">
        <v>54</v>
      </c>
      <c r="C2090" s="38">
        <v>67500</v>
      </c>
    </row>
    <row r="2091" spans="1:3" x14ac:dyDescent="0.3">
      <c r="A2091" s="37" t="s">
        <v>0</v>
      </c>
      <c r="B2091" s="37" t="s">
        <v>54</v>
      </c>
      <c r="C2091" s="38"/>
    </row>
    <row r="2092" spans="1:3" x14ac:dyDescent="0.3">
      <c r="A2092" s="37" t="s">
        <v>0</v>
      </c>
      <c r="B2092" s="37" t="s">
        <v>53</v>
      </c>
      <c r="C2092" s="38">
        <v>115000</v>
      </c>
    </row>
    <row r="2093" spans="1:3" x14ac:dyDescent="0.3">
      <c r="A2093" s="37" t="s">
        <v>0</v>
      </c>
      <c r="B2093" s="37" t="s">
        <v>54</v>
      </c>
      <c r="C2093" s="38">
        <v>136950</v>
      </c>
    </row>
    <row r="2094" spans="1:3" x14ac:dyDescent="0.3">
      <c r="A2094" s="37" t="s">
        <v>0</v>
      </c>
      <c r="B2094" s="37" t="s">
        <v>53</v>
      </c>
      <c r="C2094" s="38"/>
    </row>
    <row r="2095" spans="1:3" x14ac:dyDescent="0.3">
      <c r="A2095" s="37" t="s">
        <v>0</v>
      </c>
      <c r="B2095" s="37" t="s">
        <v>53</v>
      </c>
      <c r="C2095" s="38">
        <v>138000</v>
      </c>
    </row>
    <row r="2096" spans="1:3" x14ac:dyDescent="0.3">
      <c r="A2096" s="37" t="s">
        <v>0</v>
      </c>
      <c r="B2096" s="37" t="s">
        <v>54</v>
      </c>
      <c r="C2096" s="38">
        <v>140000</v>
      </c>
    </row>
    <row r="2097" spans="1:3" x14ac:dyDescent="0.3">
      <c r="A2097" s="37" t="s">
        <v>0</v>
      </c>
      <c r="B2097" s="37" t="s">
        <v>80</v>
      </c>
      <c r="C2097" s="38">
        <v>109500</v>
      </c>
    </row>
    <row r="2098" spans="1:3" x14ac:dyDescent="0.3">
      <c r="A2098" s="37" t="s">
        <v>0</v>
      </c>
      <c r="B2098" s="37" t="s">
        <v>53</v>
      </c>
      <c r="C2098" s="38"/>
    </row>
    <row r="2099" spans="1:3" x14ac:dyDescent="0.3">
      <c r="A2099" s="37" t="s">
        <v>0</v>
      </c>
      <c r="B2099" s="37" t="s">
        <v>53</v>
      </c>
      <c r="C2099" s="38">
        <v>185000</v>
      </c>
    </row>
    <row r="2100" spans="1:3" x14ac:dyDescent="0.3">
      <c r="A2100" s="37" t="s">
        <v>0</v>
      </c>
      <c r="B2100" s="37" t="s">
        <v>53</v>
      </c>
      <c r="C2100" s="38">
        <v>155000</v>
      </c>
    </row>
    <row r="2101" spans="1:3" x14ac:dyDescent="0.3">
      <c r="A2101" s="37" t="s">
        <v>0</v>
      </c>
      <c r="B2101" s="37" t="s">
        <v>53</v>
      </c>
      <c r="C2101" s="38"/>
    </row>
    <row r="2102" spans="1:3" x14ac:dyDescent="0.3">
      <c r="A2102" s="37" t="s">
        <v>0</v>
      </c>
      <c r="B2102" s="37" t="s">
        <v>53</v>
      </c>
      <c r="C2102" s="38">
        <v>115000</v>
      </c>
    </row>
    <row r="2103" spans="1:3" x14ac:dyDescent="0.3">
      <c r="A2103" s="37" t="s">
        <v>0</v>
      </c>
      <c r="B2103" s="37" t="s">
        <v>53</v>
      </c>
      <c r="C2103" s="38">
        <v>129326</v>
      </c>
    </row>
    <row r="2104" spans="1:3" x14ac:dyDescent="0.3">
      <c r="A2104" s="37" t="s">
        <v>0</v>
      </c>
      <c r="B2104" s="37" t="s">
        <v>53</v>
      </c>
      <c r="C2104" s="38">
        <v>107789.5</v>
      </c>
    </row>
    <row r="2105" spans="1:3" x14ac:dyDescent="0.3">
      <c r="A2105" s="37" t="s">
        <v>0</v>
      </c>
      <c r="B2105" s="37" t="s">
        <v>53</v>
      </c>
      <c r="C2105" s="38"/>
    </row>
    <row r="2106" spans="1:3" x14ac:dyDescent="0.3">
      <c r="A2106" s="37" t="s">
        <v>0</v>
      </c>
      <c r="B2106" s="37" t="s">
        <v>53</v>
      </c>
      <c r="C2106" s="38"/>
    </row>
    <row r="2107" spans="1:3" x14ac:dyDescent="0.3">
      <c r="A2107" s="37" t="s">
        <v>0</v>
      </c>
      <c r="B2107" s="37" t="s">
        <v>53</v>
      </c>
      <c r="C2107" s="38"/>
    </row>
    <row r="2108" spans="1:3" x14ac:dyDescent="0.3">
      <c r="A2108" s="37" t="s">
        <v>0</v>
      </c>
      <c r="B2108" s="37" t="s">
        <v>53</v>
      </c>
      <c r="C2108" s="38">
        <v>115000</v>
      </c>
    </row>
    <row r="2109" spans="1:3" x14ac:dyDescent="0.3">
      <c r="A2109" s="37" t="s">
        <v>0</v>
      </c>
      <c r="B2109" s="37" t="s">
        <v>53</v>
      </c>
      <c r="C2109" s="38"/>
    </row>
    <row r="2110" spans="1:3" x14ac:dyDescent="0.3">
      <c r="A2110" s="37" t="s">
        <v>0</v>
      </c>
      <c r="B2110" s="37" t="s">
        <v>108</v>
      </c>
      <c r="C2110" s="38">
        <v>64821.5</v>
      </c>
    </row>
    <row r="2111" spans="1:3" x14ac:dyDescent="0.3">
      <c r="A2111" s="37" t="s">
        <v>0</v>
      </c>
      <c r="B2111" s="37" t="s">
        <v>53</v>
      </c>
      <c r="C2111" s="38">
        <v>161955.5</v>
      </c>
    </row>
    <row r="2112" spans="1:3" x14ac:dyDescent="0.3">
      <c r="A2112" s="37" t="s">
        <v>0</v>
      </c>
      <c r="B2112" s="37" t="s">
        <v>53</v>
      </c>
      <c r="C2112" s="38">
        <v>117500</v>
      </c>
    </row>
    <row r="2113" spans="1:3" x14ac:dyDescent="0.3">
      <c r="A2113" s="37" t="s">
        <v>0</v>
      </c>
      <c r="B2113" s="37" t="s">
        <v>88</v>
      </c>
      <c r="C2113" s="38">
        <v>157500</v>
      </c>
    </row>
    <row r="2114" spans="1:3" x14ac:dyDescent="0.3">
      <c r="A2114" s="37" t="s">
        <v>0</v>
      </c>
      <c r="B2114" s="37" t="s">
        <v>53</v>
      </c>
      <c r="C2114" s="38">
        <v>200000</v>
      </c>
    </row>
    <row r="2115" spans="1:3" x14ac:dyDescent="0.3">
      <c r="A2115" s="37" t="s">
        <v>0</v>
      </c>
      <c r="B2115" s="37" t="s">
        <v>53</v>
      </c>
      <c r="C2115" s="38">
        <v>202500</v>
      </c>
    </row>
    <row r="2116" spans="1:3" x14ac:dyDescent="0.3">
      <c r="A2116" s="37" t="s">
        <v>0</v>
      </c>
      <c r="B2116" s="37" t="s">
        <v>53</v>
      </c>
      <c r="C2116" s="38">
        <v>94000</v>
      </c>
    </row>
    <row r="2117" spans="1:3" x14ac:dyDescent="0.3">
      <c r="A2117" s="37" t="s">
        <v>0</v>
      </c>
      <c r="B2117" s="37" t="s">
        <v>88</v>
      </c>
      <c r="C2117" s="38">
        <v>157500</v>
      </c>
    </row>
    <row r="2118" spans="1:3" x14ac:dyDescent="0.3">
      <c r="A2118" s="37" t="s">
        <v>0</v>
      </c>
      <c r="B2118" s="37" t="s">
        <v>53</v>
      </c>
      <c r="C2118" s="38">
        <v>182500</v>
      </c>
    </row>
    <row r="2119" spans="1:3" x14ac:dyDescent="0.3">
      <c r="A2119" s="37" t="s">
        <v>0</v>
      </c>
      <c r="B2119" s="37" t="s">
        <v>88</v>
      </c>
      <c r="C2119" s="38">
        <v>147500</v>
      </c>
    </row>
    <row r="2120" spans="1:3" x14ac:dyDescent="0.3">
      <c r="A2120" s="37" t="s">
        <v>0</v>
      </c>
      <c r="B2120" s="37" t="s">
        <v>53</v>
      </c>
      <c r="C2120" s="38">
        <v>105130</v>
      </c>
    </row>
    <row r="2121" spans="1:3" x14ac:dyDescent="0.3">
      <c r="A2121" s="37" t="s">
        <v>0</v>
      </c>
      <c r="B2121" s="37" t="s">
        <v>53</v>
      </c>
      <c r="C2121" s="38">
        <v>110000</v>
      </c>
    </row>
    <row r="2122" spans="1:3" x14ac:dyDescent="0.3">
      <c r="A2122" s="37" t="s">
        <v>0</v>
      </c>
      <c r="B2122" s="37" t="s">
        <v>53</v>
      </c>
      <c r="C2122" s="38">
        <v>190000</v>
      </c>
    </row>
    <row r="2123" spans="1:3" x14ac:dyDescent="0.3">
      <c r="A2123" s="37" t="s">
        <v>0</v>
      </c>
      <c r="B2123" s="37" t="s">
        <v>53</v>
      </c>
      <c r="C2123" s="38"/>
    </row>
    <row r="2124" spans="1:3" x14ac:dyDescent="0.3">
      <c r="A2124" s="37" t="s">
        <v>0</v>
      </c>
      <c r="B2124" s="37" t="s">
        <v>53</v>
      </c>
      <c r="C2124" s="38">
        <v>136656</v>
      </c>
    </row>
    <row r="2125" spans="1:3" x14ac:dyDescent="0.3">
      <c r="A2125" s="37" t="s">
        <v>0</v>
      </c>
      <c r="B2125" s="37" t="s">
        <v>53</v>
      </c>
      <c r="C2125" s="38">
        <v>195000</v>
      </c>
    </row>
    <row r="2126" spans="1:3" x14ac:dyDescent="0.3">
      <c r="A2126" s="37" t="s">
        <v>0</v>
      </c>
      <c r="B2126" s="37" t="s">
        <v>53</v>
      </c>
      <c r="C2126" s="38">
        <v>150000</v>
      </c>
    </row>
    <row r="2127" spans="1:3" x14ac:dyDescent="0.3">
      <c r="A2127" s="37" t="s">
        <v>0</v>
      </c>
      <c r="B2127" s="37" t="s">
        <v>72</v>
      </c>
      <c r="C2127" s="38">
        <v>192000</v>
      </c>
    </row>
    <row r="2128" spans="1:3" x14ac:dyDescent="0.3">
      <c r="A2128" s="37" t="s">
        <v>0</v>
      </c>
      <c r="B2128" s="37" t="s">
        <v>53</v>
      </c>
      <c r="C2128" s="38">
        <v>190877</v>
      </c>
    </row>
    <row r="2129" spans="1:3" x14ac:dyDescent="0.3">
      <c r="A2129" s="37" t="s">
        <v>0</v>
      </c>
      <c r="B2129" s="37" t="s">
        <v>53</v>
      </c>
      <c r="C2129" s="38">
        <v>151500</v>
      </c>
    </row>
    <row r="2130" spans="1:3" x14ac:dyDescent="0.3">
      <c r="A2130" s="37" t="s">
        <v>0</v>
      </c>
      <c r="B2130" s="37" t="s">
        <v>53</v>
      </c>
      <c r="C2130" s="38">
        <v>61022</v>
      </c>
    </row>
    <row r="2131" spans="1:3" x14ac:dyDescent="0.3">
      <c r="A2131" s="37" t="s">
        <v>0</v>
      </c>
      <c r="B2131" s="37" t="s">
        <v>53</v>
      </c>
      <c r="C2131" s="38"/>
    </row>
    <row r="2132" spans="1:3" x14ac:dyDescent="0.3">
      <c r="A2132" s="37" t="s">
        <v>0</v>
      </c>
      <c r="B2132" s="37" t="s">
        <v>54</v>
      </c>
      <c r="C2132" s="38"/>
    </row>
    <row r="2133" spans="1:3" x14ac:dyDescent="0.3">
      <c r="A2133" s="37" t="s">
        <v>0</v>
      </c>
      <c r="B2133" s="37" t="s">
        <v>88</v>
      </c>
      <c r="C2133" s="38">
        <v>157500</v>
      </c>
    </row>
    <row r="2134" spans="1:3" x14ac:dyDescent="0.3">
      <c r="A2134" s="37" t="s">
        <v>0</v>
      </c>
      <c r="B2134" s="37" t="s">
        <v>53</v>
      </c>
      <c r="C2134" s="38"/>
    </row>
    <row r="2135" spans="1:3" x14ac:dyDescent="0.3">
      <c r="A2135" s="37" t="s">
        <v>0</v>
      </c>
      <c r="B2135" s="37" t="s">
        <v>53</v>
      </c>
      <c r="C2135" s="38">
        <v>145000</v>
      </c>
    </row>
    <row r="2136" spans="1:3" x14ac:dyDescent="0.3">
      <c r="A2136" s="37" t="s">
        <v>0</v>
      </c>
      <c r="B2136" s="37" t="s">
        <v>53</v>
      </c>
      <c r="C2136" s="38">
        <v>115000</v>
      </c>
    </row>
    <row r="2137" spans="1:3" x14ac:dyDescent="0.3">
      <c r="A2137" s="37" t="s">
        <v>0</v>
      </c>
      <c r="B2137" s="37" t="s">
        <v>53</v>
      </c>
      <c r="C2137" s="38">
        <v>190600</v>
      </c>
    </row>
    <row r="2138" spans="1:3" x14ac:dyDescent="0.3">
      <c r="A2138" s="37" t="s">
        <v>0</v>
      </c>
      <c r="B2138" s="37" t="s">
        <v>105</v>
      </c>
      <c r="C2138" s="38">
        <v>192000</v>
      </c>
    </row>
    <row r="2139" spans="1:3" x14ac:dyDescent="0.3">
      <c r="A2139" s="37" t="s">
        <v>0</v>
      </c>
      <c r="B2139" s="37" t="s">
        <v>53</v>
      </c>
      <c r="C2139" s="38"/>
    </row>
    <row r="2140" spans="1:3" x14ac:dyDescent="0.3">
      <c r="A2140" s="37" t="s">
        <v>0</v>
      </c>
      <c r="B2140" s="37" t="s">
        <v>53</v>
      </c>
      <c r="C2140" s="38"/>
    </row>
    <row r="2141" spans="1:3" x14ac:dyDescent="0.3">
      <c r="A2141" s="37" t="s">
        <v>0</v>
      </c>
      <c r="B2141" s="37" t="s">
        <v>72</v>
      </c>
      <c r="C2141" s="38">
        <v>152625</v>
      </c>
    </row>
    <row r="2142" spans="1:3" x14ac:dyDescent="0.3">
      <c r="A2142" s="37" t="s">
        <v>0</v>
      </c>
      <c r="B2142" s="37" t="s">
        <v>53</v>
      </c>
      <c r="C2142" s="38">
        <v>118500</v>
      </c>
    </row>
    <row r="2143" spans="1:3" x14ac:dyDescent="0.3">
      <c r="A2143" s="37" t="s">
        <v>0</v>
      </c>
      <c r="B2143" s="37" t="s">
        <v>54</v>
      </c>
      <c r="C2143" s="38">
        <v>95326</v>
      </c>
    </row>
    <row r="2144" spans="1:3" x14ac:dyDescent="0.3">
      <c r="A2144" s="37" t="s">
        <v>0</v>
      </c>
      <c r="B2144" s="37" t="s">
        <v>53</v>
      </c>
      <c r="C2144" s="38">
        <v>147500</v>
      </c>
    </row>
    <row r="2145" spans="1:3" x14ac:dyDescent="0.3">
      <c r="A2145" s="37" t="s">
        <v>0</v>
      </c>
      <c r="B2145" s="37" t="s">
        <v>53</v>
      </c>
      <c r="C2145" s="38">
        <v>107800</v>
      </c>
    </row>
    <row r="2146" spans="1:3" x14ac:dyDescent="0.3">
      <c r="A2146" s="37" t="s">
        <v>0</v>
      </c>
      <c r="B2146" s="37" t="s">
        <v>53</v>
      </c>
      <c r="C2146" s="38">
        <v>90000</v>
      </c>
    </row>
    <row r="2147" spans="1:3" x14ac:dyDescent="0.3">
      <c r="A2147" s="37" t="s">
        <v>0</v>
      </c>
      <c r="B2147" s="37" t="s">
        <v>53</v>
      </c>
      <c r="C2147" s="38">
        <v>150000</v>
      </c>
    </row>
    <row r="2148" spans="1:3" x14ac:dyDescent="0.3">
      <c r="A2148" s="37" t="s">
        <v>0</v>
      </c>
      <c r="B2148" s="37" t="s">
        <v>53</v>
      </c>
      <c r="C2148" s="38">
        <v>114500</v>
      </c>
    </row>
    <row r="2149" spans="1:3" x14ac:dyDescent="0.3">
      <c r="A2149" s="37" t="s">
        <v>0</v>
      </c>
      <c r="B2149" s="37" t="s">
        <v>53</v>
      </c>
      <c r="C2149" s="38">
        <v>126650</v>
      </c>
    </row>
    <row r="2150" spans="1:3" x14ac:dyDescent="0.3">
      <c r="A2150" s="37" t="s">
        <v>0</v>
      </c>
      <c r="B2150" s="37" t="s">
        <v>53</v>
      </c>
      <c r="C2150" s="38">
        <v>157500</v>
      </c>
    </row>
    <row r="2151" spans="1:3" x14ac:dyDescent="0.3">
      <c r="A2151" s="37" t="s">
        <v>0</v>
      </c>
      <c r="B2151" s="37" t="s">
        <v>88</v>
      </c>
      <c r="C2151" s="38">
        <v>93600</v>
      </c>
    </row>
    <row r="2152" spans="1:3" x14ac:dyDescent="0.3">
      <c r="A2152" s="37" t="s">
        <v>0</v>
      </c>
      <c r="B2152" s="37" t="s">
        <v>53</v>
      </c>
      <c r="C2152" s="38"/>
    </row>
    <row r="2153" spans="1:3" x14ac:dyDescent="0.3">
      <c r="A2153" s="37" t="s">
        <v>0</v>
      </c>
      <c r="B2153" s="37" t="s">
        <v>53</v>
      </c>
      <c r="C2153" s="38">
        <v>78300</v>
      </c>
    </row>
    <row r="2154" spans="1:3" x14ac:dyDescent="0.3">
      <c r="A2154" s="37" t="s">
        <v>0</v>
      </c>
      <c r="B2154" s="37" t="s">
        <v>53</v>
      </c>
      <c r="C2154" s="38"/>
    </row>
    <row r="2155" spans="1:3" x14ac:dyDescent="0.3">
      <c r="A2155" s="37" t="s">
        <v>0</v>
      </c>
      <c r="B2155" s="37" t="s">
        <v>53</v>
      </c>
      <c r="C2155" s="38">
        <v>99150</v>
      </c>
    </row>
    <row r="2156" spans="1:3" x14ac:dyDescent="0.3">
      <c r="A2156" s="37" t="s">
        <v>0</v>
      </c>
      <c r="B2156" s="37" t="s">
        <v>53</v>
      </c>
      <c r="C2156" s="38">
        <v>157500</v>
      </c>
    </row>
    <row r="2157" spans="1:3" x14ac:dyDescent="0.3">
      <c r="A2157" s="37" t="s">
        <v>0</v>
      </c>
      <c r="B2157" s="37" t="s">
        <v>53</v>
      </c>
      <c r="C2157" s="38"/>
    </row>
    <row r="2158" spans="1:3" x14ac:dyDescent="0.3">
      <c r="A2158" s="37" t="s">
        <v>0</v>
      </c>
      <c r="B2158" s="37" t="s">
        <v>53</v>
      </c>
      <c r="C2158" s="38"/>
    </row>
    <row r="2159" spans="1:3" x14ac:dyDescent="0.3">
      <c r="A2159" s="37" t="s">
        <v>0</v>
      </c>
      <c r="B2159" s="37" t="s">
        <v>97</v>
      </c>
      <c r="C2159" s="38">
        <v>72900</v>
      </c>
    </row>
    <row r="2160" spans="1:3" x14ac:dyDescent="0.3">
      <c r="A2160" s="37" t="s">
        <v>0</v>
      </c>
      <c r="B2160" s="37" t="s">
        <v>53</v>
      </c>
      <c r="C2160" s="38">
        <v>92470</v>
      </c>
    </row>
    <row r="2161" spans="1:3" x14ac:dyDescent="0.3">
      <c r="A2161" s="37" t="s">
        <v>0</v>
      </c>
      <c r="B2161" s="37" t="s">
        <v>53</v>
      </c>
      <c r="C2161" s="38">
        <v>150500</v>
      </c>
    </row>
    <row r="2162" spans="1:3" x14ac:dyDescent="0.3">
      <c r="A2162" s="37" t="s">
        <v>0</v>
      </c>
      <c r="B2162" s="37" t="s">
        <v>53</v>
      </c>
      <c r="C2162" s="38">
        <v>110000</v>
      </c>
    </row>
    <row r="2163" spans="1:3" x14ac:dyDescent="0.3">
      <c r="A2163" s="37" t="s">
        <v>0</v>
      </c>
      <c r="B2163" s="37" t="s">
        <v>73</v>
      </c>
      <c r="C2163" s="38">
        <v>100000</v>
      </c>
    </row>
    <row r="2164" spans="1:3" x14ac:dyDescent="0.3">
      <c r="A2164" s="37" t="s">
        <v>0</v>
      </c>
      <c r="B2164" s="37" t="s">
        <v>53</v>
      </c>
      <c r="C2164" s="38">
        <v>158857.5</v>
      </c>
    </row>
    <row r="2165" spans="1:3" x14ac:dyDescent="0.3">
      <c r="A2165" s="37" t="s">
        <v>0</v>
      </c>
      <c r="B2165" s="37" t="s">
        <v>64</v>
      </c>
      <c r="C2165" s="38">
        <v>157500</v>
      </c>
    </row>
    <row r="2166" spans="1:3" x14ac:dyDescent="0.3">
      <c r="A2166" s="37" t="s">
        <v>0</v>
      </c>
      <c r="B2166" s="37" t="s">
        <v>54</v>
      </c>
      <c r="C2166" s="38">
        <v>105000</v>
      </c>
    </row>
    <row r="2167" spans="1:3" x14ac:dyDescent="0.3">
      <c r="A2167" s="37" t="s">
        <v>0</v>
      </c>
      <c r="B2167" s="37" t="s">
        <v>53</v>
      </c>
      <c r="C2167" s="38">
        <v>88393.5</v>
      </c>
    </row>
    <row r="2168" spans="1:3" x14ac:dyDescent="0.3">
      <c r="A2168" s="37" t="s">
        <v>0</v>
      </c>
      <c r="B2168" s="37" t="s">
        <v>53</v>
      </c>
      <c r="C2168" s="38">
        <v>250000</v>
      </c>
    </row>
    <row r="2169" spans="1:3" x14ac:dyDescent="0.3">
      <c r="A2169" s="37" t="s">
        <v>0</v>
      </c>
      <c r="B2169" s="37" t="s">
        <v>53</v>
      </c>
      <c r="C2169" s="38">
        <v>172500</v>
      </c>
    </row>
    <row r="2170" spans="1:3" x14ac:dyDescent="0.3">
      <c r="A2170" s="37" t="s">
        <v>0</v>
      </c>
      <c r="B2170" s="37" t="s">
        <v>53</v>
      </c>
      <c r="C2170" s="38"/>
    </row>
    <row r="2171" spans="1:3" x14ac:dyDescent="0.3">
      <c r="A2171" s="37" t="s">
        <v>0</v>
      </c>
      <c r="B2171" s="37" t="s">
        <v>53</v>
      </c>
      <c r="C2171" s="38"/>
    </row>
    <row r="2172" spans="1:3" x14ac:dyDescent="0.3">
      <c r="A2172" s="37" t="s">
        <v>0</v>
      </c>
      <c r="B2172" s="37" t="s">
        <v>53</v>
      </c>
      <c r="C2172" s="38">
        <v>131867</v>
      </c>
    </row>
    <row r="2173" spans="1:3" x14ac:dyDescent="0.3">
      <c r="A2173" s="37" t="s">
        <v>0</v>
      </c>
      <c r="B2173" s="37" t="s">
        <v>53</v>
      </c>
      <c r="C2173" s="38"/>
    </row>
    <row r="2174" spans="1:3" x14ac:dyDescent="0.3">
      <c r="A2174" s="37" t="s">
        <v>0</v>
      </c>
      <c r="B2174" s="37" t="s">
        <v>53</v>
      </c>
      <c r="C2174" s="38">
        <v>182000</v>
      </c>
    </row>
    <row r="2175" spans="1:3" x14ac:dyDescent="0.3">
      <c r="A2175" s="37" t="s">
        <v>0</v>
      </c>
      <c r="B2175" s="37" t="s">
        <v>88</v>
      </c>
      <c r="C2175" s="38">
        <v>157500</v>
      </c>
    </row>
    <row r="2176" spans="1:3" x14ac:dyDescent="0.3">
      <c r="A2176" s="37" t="s">
        <v>0</v>
      </c>
      <c r="B2176" s="37" t="s">
        <v>53</v>
      </c>
      <c r="C2176" s="38">
        <v>80850</v>
      </c>
    </row>
    <row r="2177" spans="1:3" x14ac:dyDescent="0.3">
      <c r="A2177" s="37" t="s">
        <v>0</v>
      </c>
      <c r="B2177" s="37" t="s">
        <v>53</v>
      </c>
      <c r="C2177" s="38">
        <v>150000</v>
      </c>
    </row>
    <row r="2178" spans="1:3" x14ac:dyDescent="0.3">
      <c r="A2178" s="37" t="s">
        <v>0</v>
      </c>
      <c r="B2178" s="37" t="s">
        <v>53</v>
      </c>
      <c r="C2178" s="38">
        <v>157500</v>
      </c>
    </row>
    <row r="2179" spans="1:3" x14ac:dyDescent="0.3">
      <c r="A2179" s="37" t="s">
        <v>0</v>
      </c>
      <c r="B2179" s="37" t="s">
        <v>53</v>
      </c>
      <c r="C2179" s="38">
        <v>120000</v>
      </c>
    </row>
    <row r="2180" spans="1:3" x14ac:dyDescent="0.3">
      <c r="A2180" s="37" t="s">
        <v>0</v>
      </c>
      <c r="B2180" s="37" t="s">
        <v>53</v>
      </c>
      <c r="C2180" s="38"/>
    </row>
    <row r="2181" spans="1:3" x14ac:dyDescent="0.3">
      <c r="A2181" s="37" t="s">
        <v>0</v>
      </c>
      <c r="B2181" s="37" t="s">
        <v>53</v>
      </c>
      <c r="C2181" s="38">
        <v>145000</v>
      </c>
    </row>
    <row r="2182" spans="1:3" x14ac:dyDescent="0.3">
      <c r="A2182" s="37" t="s">
        <v>0</v>
      </c>
      <c r="B2182" s="37" t="s">
        <v>53</v>
      </c>
      <c r="C2182" s="38"/>
    </row>
    <row r="2183" spans="1:3" x14ac:dyDescent="0.3">
      <c r="A2183" s="37" t="s">
        <v>0</v>
      </c>
      <c r="B2183" s="37" t="s">
        <v>53</v>
      </c>
      <c r="C2183" s="38"/>
    </row>
    <row r="2184" spans="1:3" x14ac:dyDescent="0.3">
      <c r="A2184" s="37" t="s">
        <v>0</v>
      </c>
      <c r="B2184" s="37" t="s">
        <v>53</v>
      </c>
      <c r="C2184" s="38"/>
    </row>
    <row r="2185" spans="1:3" x14ac:dyDescent="0.3">
      <c r="A2185" s="37" t="s">
        <v>0</v>
      </c>
      <c r="B2185" s="37" t="s">
        <v>97</v>
      </c>
      <c r="C2185" s="38">
        <v>56700</v>
      </c>
    </row>
    <row r="2186" spans="1:3" x14ac:dyDescent="0.3">
      <c r="A2186" s="37" t="s">
        <v>0</v>
      </c>
      <c r="B2186" s="37" t="s">
        <v>54</v>
      </c>
      <c r="C2186" s="38">
        <v>160000</v>
      </c>
    </row>
    <row r="2187" spans="1:3" x14ac:dyDescent="0.3">
      <c r="A2187" s="37" t="s">
        <v>0</v>
      </c>
      <c r="B2187" s="37" t="s">
        <v>72</v>
      </c>
      <c r="C2187" s="38">
        <v>157500</v>
      </c>
    </row>
    <row r="2188" spans="1:3" x14ac:dyDescent="0.3">
      <c r="A2188" s="37" t="s">
        <v>0</v>
      </c>
      <c r="B2188" s="37" t="s">
        <v>53</v>
      </c>
      <c r="C2188" s="38">
        <v>150000</v>
      </c>
    </row>
    <row r="2189" spans="1:3" x14ac:dyDescent="0.3">
      <c r="A2189" s="37" t="s">
        <v>0</v>
      </c>
      <c r="B2189" s="37" t="s">
        <v>53</v>
      </c>
      <c r="C2189" s="38">
        <v>135720</v>
      </c>
    </row>
    <row r="2190" spans="1:3" x14ac:dyDescent="0.3">
      <c r="A2190" s="37" t="s">
        <v>0</v>
      </c>
      <c r="B2190" s="37" t="s">
        <v>53</v>
      </c>
      <c r="C2190" s="38"/>
    </row>
    <row r="2191" spans="1:3" x14ac:dyDescent="0.3">
      <c r="A2191" s="37" t="s">
        <v>0</v>
      </c>
      <c r="B2191" s="37" t="s">
        <v>81</v>
      </c>
      <c r="C2191" s="38">
        <v>205000</v>
      </c>
    </row>
    <row r="2192" spans="1:3" x14ac:dyDescent="0.3">
      <c r="A2192" s="37" t="s">
        <v>0</v>
      </c>
      <c r="B2192" s="37" t="s">
        <v>53</v>
      </c>
      <c r="C2192" s="38"/>
    </row>
    <row r="2193" spans="1:3" x14ac:dyDescent="0.3">
      <c r="A2193" s="37" t="s">
        <v>0</v>
      </c>
      <c r="B2193" s="37" t="s">
        <v>53</v>
      </c>
      <c r="C2193" s="38"/>
    </row>
    <row r="2194" spans="1:3" x14ac:dyDescent="0.3">
      <c r="A2194" s="37" t="s">
        <v>0</v>
      </c>
      <c r="B2194" s="37" t="s">
        <v>53</v>
      </c>
      <c r="C2194" s="38"/>
    </row>
    <row r="2195" spans="1:3" x14ac:dyDescent="0.3">
      <c r="A2195" s="37" t="s">
        <v>0</v>
      </c>
      <c r="B2195" s="37" t="s">
        <v>54</v>
      </c>
      <c r="C2195" s="38">
        <v>171430</v>
      </c>
    </row>
    <row r="2196" spans="1:3" x14ac:dyDescent="0.3">
      <c r="A2196" s="37" t="s">
        <v>0</v>
      </c>
      <c r="B2196" s="37" t="s">
        <v>53</v>
      </c>
      <c r="C2196" s="38">
        <v>126650</v>
      </c>
    </row>
    <row r="2197" spans="1:3" x14ac:dyDescent="0.3">
      <c r="A2197" s="37" t="s">
        <v>0</v>
      </c>
      <c r="B2197" s="37" t="s">
        <v>53</v>
      </c>
      <c r="C2197" s="38">
        <v>157500</v>
      </c>
    </row>
    <row r="2198" spans="1:3" x14ac:dyDescent="0.3">
      <c r="A2198" s="37" t="s">
        <v>0</v>
      </c>
      <c r="B2198" s="37" t="s">
        <v>53</v>
      </c>
      <c r="C2198" s="38"/>
    </row>
    <row r="2199" spans="1:3" x14ac:dyDescent="0.3">
      <c r="A2199" s="37" t="s">
        <v>0</v>
      </c>
      <c r="B2199" s="37" t="s">
        <v>53</v>
      </c>
      <c r="C2199" s="38">
        <v>105000</v>
      </c>
    </row>
    <row r="2200" spans="1:3" x14ac:dyDescent="0.3">
      <c r="A2200" s="37" t="s">
        <v>0</v>
      </c>
      <c r="B2200" s="37" t="s">
        <v>53</v>
      </c>
      <c r="C2200" s="38">
        <v>120000.5</v>
      </c>
    </row>
    <row r="2201" spans="1:3" x14ac:dyDescent="0.3">
      <c r="A2201" s="37" t="s">
        <v>0</v>
      </c>
      <c r="B2201" s="37" t="s">
        <v>53</v>
      </c>
      <c r="C2201" s="38">
        <v>70000</v>
      </c>
    </row>
    <row r="2202" spans="1:3" x14ac:dyDescent="0.3">
      <c r="A2202" s="37" t="s">
        <v>0</v>
      </c>
      <c r="B2202" s="37" t="s">
        <v>54</v>
      </c>
      <c r="C2202" s="38"/>
    </row>
    <row r="2203" spans="1:3" x14ac:dyDescent="0.3">
      <c r="A2203" s="37" t="s">
        <v>0</v>
      </c>
      <c r="B2203" s="37" t="s">
        <v>53</v>
      </c>
      <c r="C2203" s="38"/>
    </row>
    <row r="2204" spans="1:3" x14ac:dyDescent="0.3">
      <c r="A2204" s="37" t="s">
        <v>0</v>
      </c>
      <c r="B2204" s="37" t="s">
        <v>53</v>
      </c>
      <c r="C2204" s="38">
        <v>125000</v>
      </c>
    </row>
    <row r="2205" spans="1:3" x14ac:dyDescent="0.3">
      <c r="A2205" s="37" t="s">
        <v>0</v>
      </c>
      <c r="B2205" s="37" t="s">
        <v>53</v>
      </c>
      <c r="C2205" s="38">
        <v>150000</v>
      </c>
    </row>
    <row r="2206" spans="1:3" x14ac:dyDescent="0.3">
      <c r="A2206" s="37" t="s">
        <v>0</v>
      </c>
      <c r="B2206" s="37" t="s">
        <v>53</v>
      </c>
      <c r="C2206" s="38">
        <v>210000</v>
      </c>
    </row>
    <row r="2207" spans="1:3" x14ac:dyDescent="0.3">
      <c r="A2207" s="37" t="s">
        <v>0</v>
      </c>
      <c r="B2207" s="37" t="s">
        <v>53</v>
      </c>
      <c r="C2207" s="38">
        <v>173550</v>
      </c>
    </row>
    <row r="2208" spans="1:3" x14ac:dyDescent="0.3">
      <c r="A2208" s="37" t="s">
        <v>0</v>
      </c>
      <c r="B2208" s="37" t="s">
        <v>53</v>
      </c>
      <c r="C2208" s="38">
        <v>130000</v>
      </c>
    </row>
    <row r="2209" spans="1:3" x14ac:dyDescent="0.3">
      <c r="A2209" s="37" t="s">
        <v>0</v>
      </c>
      <c r="B2209" s="37" t="s">
        <v>53</v>
      </c>
      <c r="C2209" s="38">
        <v>207500</v>
      </c>
    </row>
    <row r="2210" spans="1:3" x14ac:dyDescent="0.3">
      <c r="A2210" s="37" t="s">
        <v>0</v>
      </c>
      <c r="B2210" s="37" t="s">
        <v>53</v>
      </c>
      <c r="C2210" s="38">
        <v>110000</v>
      </c>
    </row>
    <row r="2211" spans="1:3" x14ac:dyDescent="0.3">
      <c r="A2211" s="37" t="s">
        <v>0</v>
      </c>
      <c r="B2211" s="37" t="s">
        <v>53</v>
      </c>
      <c r="C2211" s="38"/>
    </row>
    <row r="2212" spans="1:3" x14ac:dyDescent="0.3">
      <c r="A2212" s="37" t="s">
        <v>0</v>
      </c>
      <c r="B2212" s="37" t="s">
        <v>53</v>
      </c>
      <c r="C2212" s="38">
        <v>191000</v>
      </c>
    </row>
    <row r="2213" spans="1:3" x14ac:dyDescent="0.3">
      <c r="A2213" s="37" t="s">
        <v>0</v>
      </c>
      <c r="B2213" s="37" t="s">
        <v>53</v>
      </c>
      <c r="C2213" s="38"/>
    </row>
    <row r="2214" spans="1:3" x14ac:dyDescent="0.3">
      <c r="A2214" s="37" t="s">
        <v>0</v>
      </c>
      <c r="B2214" s="37" t="s">
        <v>53</v>
      </c>
      <c r="C2214" s="38">
        <v>157000</v>
      </c>
    </row>
    <row r="2215" spans="1:3" x14ac:dyDescent="0.3">
      <c r="A2215" s="37" t="s">
        <v>0</v>
      </c>
      <c r="B2215" s="37" t="s">
        <v>58</v>
      </c>
      <c r="C2215" s="38">
        <v>157500</v>
      </c>
    </row>
    <row r="2216" spans="1:3" x14ac:dyDescent="0.3">
      <c r="A2216" s="37" t="s">
        <v>0</v>
      </c>
      <c r="B2216" s="37" t="s">
        <v>54</v>
      </c>
      <c r="C2216" s="38">
        <v>129982</v>
      </c>
    </row>
    <row r="2217" spans="1:3" x14ac:dyDescent="0.3">
      <c r="A2217" s="37" t="s">
        <v>0</v>
      </c>
      <c r="B2217" s="37" t="s">
        <v>54</v>
      </c>
      <c r="C2217" s="38">
        <v>140000</v>
      </c>
    </row>
    <row r="2218" spans="1:3" x14ac:dyDescent="0.3">
      <c r="A2218" s="37" t="s">
        <v>0</v>
      </c>
      <c r="B2218" s="37" t="s">
        <v>53</v>
      </c>
      <c r="C2218" s="38">
        <v>150000</v>
      </c>
    </row>
    <row r="2219" spans="1:3" x14ac:dyDescent="0.3">
      <c r="A2219" s="37" t="s">
        <v>0</v>
      </c>
      <c r="B2219" s="37" t="s">
        <v>53</v>
      </c>
      <c r="C2219" s="38">
        <v>165000</v>
      </c>
    </row>
    <row r="2220" spans="1:3" x14ac:dyDescent="0.3">
      <c r="A2220" s="37" t="s">
        <v>0</v>
      </c>
      <c r="B2220" s="37" t="s">
        <v>53</v>
      </c>
      <c r="C2220" s="38">
        <v>122500</v>
      </c>
    </row>
    <row r="2221" spans="1:3" x14ac:dyDescent="0.3">
      <c r="A2221" s="37" t="s">
        <v>0</v>
      </c>
      <c r="B2221" s="37" t="s">
        <v>53</v>
      </c>
      <c r="C2221" s="38">
        <v>112500</v>
      </c>
    </row>
    <row r="2222" spans="1:3" x14ac:dyDescent="0.3">
      <c r="A2222" s="37" t="s">
        <v>0</v>
      </c>
      <c r="B2222" s="37" t="s">
        <v>53</v>
      </c>
      <c r="C2222" s="38"/>
    </row>
    <row r="2223" spans="1:3" x14ac:dyDescent="0.3">
      <c r="A2223" s="37" t="s">
        <v>0</v>
      </c>
      <c r="B2223" s="37" t="s">
        <v>53</v>
      </c>
      <c r="C2223" s="38">
        <v>190000</v>
      </c>
    </row>
    <row r="2224" spans="1:3" x14ac:dyDescent="0.3">
      <c r="A2224" s="37" t="s">
        <v>0</v>
      </c>
      <c r="B2224" s="37" t="s">
        <v>53</v>
      </c>
      <c r="C2224" s="38"/>
    </row>
    <row r="2225" spans="1:3" x14ac:dyDescent="0.3">
      <c r="A2225" s="37" t="s">
        <v>0</v>
      </c>
      <c r="B2225" s="37" t="s">
        <v>53</v>
      </c>
      <c r="C2225" s="38">
        <v>88393.5</v>
      </c>
    </row>
    <row r="2226" spans="1:3" x14ac:dyDescent="0.3">
      <c r="A2226" s="37" t="s">
        <v>0</v>
      </c>
      <c r="B2226" s="37" t="s">
        <v>53</v>
      </c>
      <c r="C2226" s="38">
        <v>110000</v>
      </c>
    </row>
    <row r="2227" spans="1:3" x14ac:dyDescent="0.3">
      <c r="A2227" s="37" t="s">
        <v>0</v>
      </c>
      <c r="B2227" s="37" t="s">
        <v>53</v>
      </c>
      <c r="C2227" s="38"/>
    </row>
    <row r="2228" spans="1:3" x14ac:dyDescent="0.3">
      <c r="A2228" s="37" t="s">
        <v>0</v>
      </c>
      <c r="B2228" s="37" t="s">
        <v>53</v>
      </c>
      <c r="C2228" s="38">
        <v>85132.5</v>
      </c>
    </row>
    <row r="2229" spans="1:3" x14ac:dyDescent="0.3">
      <c r="A2229" s="37" t="s">
        <v>0</v>
      </c>
      <c r="B2229" s="37" t="s">
        <v>54</v>
      </c>
      <c r="C2229" s="38">
        <v>142052</v>
      </c>
    </row>
    <row r="2230" spans="1:3" x14ac:dyDescent="0.3">
      <c r="A2230" s="37" t="s">
        <v>0</v>
      </c>
      <c r="B2230" s="37" t="s">
        <v>80</v>
      </c>
      <c r="C2230" s="38">
        <v>157500</v>
      </c>
    </row>
    <row r="2231" spans="1:3" x14ac:dyDescent="0.3">
      <c r="A2231" s="37" t="s">
        <v>0</v>
      </c>
      <c r="B2231" s="37" t="s">
        <v>72</v>
      </c>
      <c r="C2231" s="38">
        <v>64821.5</v>
      </c>
    </row>
    <row r="2232" spans="1:3" x14ac:dyDescent="0.3">
      <c r="A2232" s="37" t="s">
        <v>0</v>
      </c>
      <c r="B2232" s="37" t="s">
        <v>53</v>
      </c>
      <c r="C2232" s="38">
        <v>145000</v>
      </c>
    </row>
    <row r="2233" spans="1:3" x14ac:dyDescent="0.3">
      <c r="A2233" s="37" t="s">
        <v>0</v>
      </c>
      <c r="B2233" s="37" t="s">
        <v>53</v>
      </c>
      <c r="C2233" s="38"/>
    </row>
    <row r="2234" spans="1:3" x14ac:dyDescent="0.3">
      <c r="A2234" s="37" t="s">
        <v>0</v>
      </c>
      <c r="B2234" s="37" t="s">
        <v>53</v>
      </c>
      <c r="C2234" s="38"/>
    </row>
    <row r="2235" spans="1:3" x14ac:dyDescent="0.3">
      <c r="A2235" s="37" t="s">
        <v>0</v>
      </c>
      <c r="B2235" s="37" t="s">
        <v>53</v>
      </c>
      <c r="C2235" s="38">
        <v>195000</v>
      </c>
    </row>
    <row r="2236" spans="1:3" x14ac:dyDescent="0.3">
      <c r="A2236" s="37" t="s">
        <v>0</v>
      </c>
      <c r="B2236" s="37" t="s">
        <v>54</v>
      </c>
      <c r="C2236" s="38">
        <v>225000</v>
      </c>
    </row>
    <row r="2237" spans="1:3" x14ac:dyDescent="0.3">
      <c r="A2237" s="37" t="s">
        <v>0</v>
      </c>
      <c r="B2237" s="37" t="s">
        <v>53</v>
      </c>
      <c r="C2237" s="38">
        <v>120000</v>
      </c>
    </row>
    <row r="2238" spans="1:3" x14ac:dyDescent="0.3">
      <c r="A2238" s="37" t="s">
        <v>0</v>
      </c>
      <c r="B2238" s="37" t="s">
        <v>53</v>
      </c>
      <c r="C2238" s="38">
        <v>145000</v>
      </c>
    </row>
    <row r="2239" spans="1:3" x14ac:dyDescent="0.3">
      <c r="A2239" s="37" t="s">
        <v>0</v>
      </c>
      <c r="B2239" s="37" t="s">
        <v>53</v>
      </c>
      <c r="C2239" s="38"/>
    </row>
    <row r="2240" spans="1:3" x14ac:dyDescent="0.3">
      <c r="A2240" s="37" t="s">
        <v>0</v>
      </c>
      <c r="B2240" s="37" t="s">
        <v>53</v>
      </c>
      <c r="C2240" s="38"/>
    </row>
    <row r="2241" spans="1:3" x14ac:dyDescent="0.3">
      <c r="A2241" s="37" t="s">
        <v>0</v>
      </c>
      <c r="B2241" s="37" t="s">
        <v>53</v>
      </c>
      <c r="C2241" s="38"/>
    </row>
    <row r="2242" spans="1:3" x14ac:dyDescent="0.3">
      <c r="A2242" s="37" t="s">
        <v>0</v>
      </c>
      <c r="B2242" s="37" t="s">
        <v>53</v>
      </c>
      <c r="C2242" s="38">
        <v>90000</v>
      </c>
    </row>
    <row r="2243" spans="1:3" x14ac:dyDescent="0.3">
      <c r="A2243" s="37" t="s">
        <v>0</v>
      </c>
      <c r="B2243" s="37" t="s">
        <v>53</v>
      </c>
      <c r="C2243" s="38">
        <v>235375</v>
      </c>
    </row>
    <row r="2244" spans="1:3" x14ac:dyDescent="0.3">
      <c r="A2244" s="37" t="s">
        <v>0</v>
      </c>
      <c r="B2244" s="37" t="s">
        <v>53</v>
      </c>
      <c r="C2244" s="38">
        <v>110000</v>
      </c>
    </row>
    <row r="2245" spans="1:3" x14ac:dyDescent="0.3">
      <c r="A2245" s="37" t="s">
        <v>0</v>
      </c>
      <c r="B2245" s="37" t="s">
        <v>53</v>
      </c>
      <c r="C2245" s="38">
        <v>114500</v>
      </c>
    </row>
    <row r="2246" spans="1:3" x14ac:dyDescent="0.3">
      <c r="A2246" s="37" t="s">
        <v>0</v>
      </c>
      <c r="B2246" s="37" t="s">
        <v>53</v>
      </c>
      <c r="C2246" s="38">
        <v>195000</v>
      </c>
    </row>
    <row r="2247" spans="1:3" x14ac:dyDescent="0.3">
      <c r="A2247" s="37" t="s">
        <v>0</v>
      </c>
      <c r="B2247" s="37" t="s">
        <v>53</v>
      </c>
      <c r="C2247" s="38">
        <v>157500</v>
      </c>
    </row>
    <row r="2248" spans="1:3" x14ac:dyDescent="0.3">
      <c r="A2248" s="37" t="s">
        <v>0</v>
      </c>
      <c r="B2248" s="37" t="s">
        <v>53</v>
      </c>
      <c r="C2248" s="38">
        <v>124400</v>
      </c>
    </row>
    <row r="2249" spans="1:3" x14ac:dyDescent="0.3">
      <c r="A2249" s="37" t="s">
        <v>0</v>
      </c>
      <c r="B2249" s="37" t="s">
        <v>53</v>
      </c>
      <c r="C2249" s="38">
        <v>110000</v>
      </c>
    </row>
    <row r="2250" spans="1:3" x14ac:dyDescent="0.3">
      <c r="A2250" s="37" t="s">
        <v>0</v>
      </c>
      <c r="B2250" s="37" t="s">
        <v>53</v>
      </c>
      <c r="C2250" s="38">
        <v>185000</v>
      </c>
    </row>
    <row r="2251" spans="1:3" x14ac:dyDescent="0.3">
      <c r="A2251" s="37" t="s">
        <v>0</v>
      </c>
      <c r="B2251" s="37" t="s">
        <v>97</v>
      </c>
      <c r="C2251" s="38">
        <v>56700</v>
      </c>
    </row>
    <row r="2252" spans="1:3" x14ac:dyDescent="0.3">
      <c r="A2252" s="37" t="s">
        <v>0</v>
      </c>
      <c r="B2252" s="37" t="s">
        <v>53</v>
      </c>
      <c r="C2252" s="38">
        <v>147500</v>
      </c>
    </row>
    <row r="2253" spans="1:3" x14ac:dyDescent="0.3">
      <c r="A2253" s="37" t="s">
        <v>0</v>
      </c>
      <c r="B2253" s="37" t="s">
        <v>53</v>
      </c>
      <c r="C2253" s="38">
        <v>157500</v>
      </c>
    </row>
    <row r="2254" spans="1:3" x14ac:dyDescent="0.3">
      <c r="A2254" s="37" t="s">
        <v>0</v>
      </c>
      <c r="B2254" s="37" t="s">
        <v>53</v>
      </c>
      <c r="C2254" s="38"/>
    </row>
    <row r="2255" spans="1:3" x14ac:dyDescent="0.3">
      <c r="A2255" s="37" t="s">
        <v>0</v>
      </c>
      <c r="B2255" s="37" t="s">
        <v>53</v>
      </c>
      <c r="C2255" s="38">
        <v>125000</v>
      </c>
    </row>
    <row r="2256" spans="1:3" x14ac:dyDescent="0.3">
      <c r="A2256" s="37" t="s">
        <v>0</v>
      </c>
      <c r="B2256" s="37" t="s">
        <v>53</v>
      </c>
      <c r="C2256" s="38">
        <v>272500</v>
      </c>
    </row>
    <row r="2257" spans="1:3" x14ac:dyDescent="0.3">
      <c r="A2257" s="37" t="s">
        <v>0</v>
      </c>
      <c r="B2257" s="37" t="s">
        <v>54</v>
      </c>
      <c r="C2257" s="38">
        <v>77200</v>
      </c>
    </row>
    <row r="2258" spans="1:3" x14ac:dyDescent="0.3">
      <c r="A2258" s="37" t="s">
        <v>0</v>
      </c>
      <c r="B2258" s="37" t="s">
        <v>53</v>
      </c>
      <c r="C2258" s="38">
        <v>90000</v>
      </c>
    </row>
    <row r="2259" spans="1:3" x14ac:dyDescent="0.3">
      <c r="A2259" s="37" t="s">
        <v>0</v>
      </c>
      <c r="B2259" s="37" t="s">
        <v>53</v>
      </c>
      <c r="C2259" s="38">
        <v>155000</v>
      </c>
    </row>
    <row r="2260" spans="1:3" x14ac:dyDescent="0.3">
      <c r="A2260" s="37" t="s">
        <v>0</v>
      </c>
      <c r="B2260" s="37" t="s">
        <v>53</v>
      </c>
      <c r="C2260" s="38">
        <v>100900</v>
      </c>
    </row>
    <row r="2261" spans="1:3" x14ac:dyDescent="0.3">
      <c r="A2261" s="37" t="s">
        <v>0</v>
      </c>
      <c r="B2261" s="37" t="s">
        <v>53</v>
      </c>
      <c r="C2261" s="38">
        <v>150000</v>
      </c>
    </row>
    <row r="2262" spans="1:3" x14ac:dyDescent="0.3">
      <c r="A2262" s="37" t="s">
        <v>0</v>
      </c>
      <c r="B2262" s="37" t="s">
        <v>53</v>
      </c>
      <c r="C2262" s="38">
        <v>120000</v>
      </c>
    </row>
    <row r="2263" spans="1:3" x14ac:dyDescent="0.3">
      <c r="A2263" s="37" t="s">
        <v>0</v>
      </c>
      <c r="B2263" s="37" t="s">
        <v>53</v>
      </c>
      <c r="C2263" s="38">
        <v>224500</v>
      </c>
    </row>
    <row r="2264" spans="1:3" x14ac:dyDescent="0.3">
      <c r="A2264" s="37" t="s">
        <v>0</v>
      </c>
      <c r="B2264" s="37" t="s">
        <v>53</v>
      </c>
      <c r="C2264" s="38">
        <v>150000</v>
      </c>
    </row>
    <row r="2265" spans="1:3" x14ac:dyDescent="0.3">
      <c r="A2265" s="37" t="s">
        <v>0</v>
      </c>
      <c r="B2265" s="37" t="s">
        <v>53</v>
      </c>
      <c r="C2265" s="38">
        <v>110000</v>
      </c>
    </row>
    <row r="2266" spans="1:3" x14ac:dyDescent="0.3">
      <c r="A2266" s="37" t="s">
        <v>0</v>
      </c>
      <c r="B2266" s="37" t="s">
        <v>53</v>
      </c>
      <c r="C2266" s="38"/>
    </row>
    <row r="2267" spans="1:3" x14ac:dyDescent="0.3">
      <c r="A2267" s="37" t="s">
        <v>0</v>
      </c>
      <c r="B2267" s="37" t="s">
        <v>53</v>
      </c>
      <c r="C2267" s="38">
        <v>128816</v>
      </c>
    </row>
    <row r="2268" spans="1:3" x14ac:dyDescent="0.3">
      <c r="A2268" s="37" t="s">
        <v>0</v>
      </c>
      <c r="B2268" s="37" t="s">
        <v>99</v>
      </c>
      <c r="C2268" s="38">
        <v>64821.5</v>
      </c>
    </row>
    <row r="2269" spans="1:3" x14ac:dyDescent="0.3">
      <c r="A2269" s="37" t="s">
        <v>0</v>
      </c>
      <c r="B2269" s="37" t="s">
        <v>83</v>
      </c>
      <c r="C2269" s="38">
        <v>44100</v>
      </c>
    </row>
    <row r="2270" spans="1:3" x14ac:dyDescent="0.3">
      <c r="A2270" s="37" t="s">
        <v>0</v>
      </c>
      <c r="B2270" s="37" t="s">
        <v>53</v>
      </c>
      <c r="C2270" s="38">
        <v>180560</v>
      </c>
    </row>
    <row r="2271" spans="1:3" x14ac:dyDescent="0.3">
      <c r="A2271" s="37" t="s">
        <v>0</v>
      </c>
      <c r="B2271" s="37" t="s">
        <v>53</v>
      </c>
      <c r="C2271" s="38">
        <v>175000</v>
      </c>
    </row>
    <row r="2272" spans="1:3" x14ac:dyDescent="0.3">
      <c r="A2272" s="37" t="s">
        <v>0</v>
      </c>
      <c r="B2272" s="37" t="s">
        <v>53</v>
      </c>
      <c r="C2272" s="38">
        <v>90000</v>
      </c>
    </row>
    <row r="2273" spans="1:3" x14ac:dyDescent="0.3">
      <c r="A2273" s="37" t="s">
        <v>0</v>
      </c>
      <c r="B2273" s="37" t="s">
        <v>72</v>
      </c>
      <c r="C2273" s="38">
        <v>87307.5</v>
      </c>
    </row>
    <row r="2274" spans="1:3" x14ac:dyDescent="0.3">
      <c r="A2274" s="37" t="s">
        <v>0</v>
      </c>
      <c r="B2274" s="37" t="s">
        <v>53</v>
      </c>
      <c r="C2274" s="38">
        <v>72272</v>
      </c>
    </row>
    <row r="2275" spans="1:3" x14ac:dyDescent="0.3">
      <c r="A2275" s="37" t="s">
        <v>0</v>
      </c>
      <c r="B2275" s="37" t="s">
        <v>53</v>
      </c>
      <c r="C2275" s="38"/>
    </row>
    <row r="2276" spans="1:3" x14ac:dyDescent="0.3">
      <c r="A2276" s="37" t="s">
        <v>0</v>
      </c>
      <c r="B2276" s="37" t="s">
        <v>53</v>
      </c>
      <c r="C2276" s="38"/>
    </row>
    <row r="2277" spans="1:3" x14ac:dyDescent="0.3">
      <c r="A2277" s="37" t="s">
        <v>0</v>
      </c>
      <c r="B2277" s="37" t="s">
        <v>53</v>
      </c>
      <c r="C2277" s="38">
        <v>135000</v>
      </c>
    </row>
    <row r="2278" spans="1:3" x14ac:dyDescent="0.3">
      <c r="A2278" s="37" t="s">
        <v>0</v>
      </c>
      <c r="B2278" s="37" t="s">
        <v>53</v>
      </c>
      <c r="C2278" s="38">
        <v>139000</v>
      </c>
    </row>
    <row r="2279" spans="1:3" x14ac:dyDescent="0.3">
      <c r="A2279" s="37" t="s">
        <v>0</v>
      </c>
      <c r="B2279" s="37" t="s">
        <v>53</v>
      </c>
      <c r="C2279" s="38">
        <v>136400</v>
      </c>
    </row>
    <row r="2280" spans="1:3" x14ac:dyDescent="0.3">
      <c r="A2280" s="37" t="s">
        <v>0</v>
      </c>
      <c r="B2280" s="37" t="s">
        <v>53</v>
      </c>
      <c r="C2280" s="38">
        <v>200000</v>
      </c>
    </row>
    <row r="2281" spans="1:3" x14ac:dyDescent="0.3">
      <c r="A2281" s="37" t="s">
        <v>0</v>
      </c>
      <c r="B2281" s="37" t="s">
        <v>53</v>
      </c>
      <c r="C2281" s="38">
        <v>158697</v>
      </c>
    </row>
    <row r="2282" spans="1:3" x14ac:dyDescent="0.3">
      <c r="A2282" s="37" t="s">
        <v>0</v>
      </c>
      <c r="B2282" s="37" t="s">
        <v>53</v>
      </c>
      <c r="C2282" s="38"/>
    </row>
    <row r="2283" spans="1:3" x14ac:dyDescent="0.3">
      <c r="A2283" s="37" t="s">
        <v>0</v>
      </c>
      <c r="B2283" s="37" t="s">
        <v>53</v>
      </c>
      <c r="C2283" s="38"/>
    </row>
    <row r="2284" spans="1:3" x14ac:dyDescent="0.3">
      <c r="A2284" s="37" t="s">
        <v>0</v>
      </c>
      <c r="B2284" s="37" t="s">
        <v>53</v>
      </c>
      <c r="C2284" s="38"/>
    </row>
    <row r="2285" spans="1:3" x14ac:dyDescent="0.3">
      <c r="A2285" s="37" t="s">
        <v>0</v>
      </c>
      <c r="B2285" s="37" t="s">
        <v>53</v>
      </c>
      <c r="C2285" s="38">
        <v>122500</v>
      </c>
    </row>
    <row r="2286" spans="1:3" x14ac:dyDescent="0.3">
      <c r="A2286" s="37" t="s">
        <v>0</v>
      </c>
      <c r="B2286" s="37" t="s">
        <v>53</v>
      </c>
      <c r="C2286" s="38">
        <v>126000</v>
      </c>
    </row>
    <row r="2287" spans="1:3" x14ac:dyDescent="0.3">
      <c r="A2287" s="37" t="s">
        <v>0</v>
      </c>
      <c r="B2287" s="37" t="s">
        <v>53</v>
      </c>
      <c r="C2287" s="38">
        <v>82500</v>
      </c>
    </row>
    <row r="2288" spans="1:3" x14ac:dyDescent="0.3">
      <c r="A2288" s="37" t="s">
        <v>0</v>
      </c>
      <c r="B2288" s="37" t="s">
        <v>53</v>
      </c>
      <c r="C2288" s="38"/>
    </row>
    <row r="2289" spans="1:3" x14ac:dyDescent="0.3">
      <c r="A2289" s="37" t="s">
        <v>0</v>
      </c>
      <c r="B2289" s="37" t="s">
        <v>53</v>
      </c>
      <c r="C2289" s="38"/>
    </row>
    <row r="2290" spans="1:3" x14ac:dyDescent="0.3">
      <c r="A2290" s="37" t="s">
        <v>0</v>
      </c>
      <c r="B2290" s="37" t="s">
        <v>53</v>
      </c>
      <c r="C2290" s="38">
        <v>74781</v>
      </c>
    </row>
    <row r="2291" spans="1:3" x14ac:dyDescent="0.3">
      <c r="A2291" s="37" t="s">
        <v>0</v>
      </c>
      <c r="B2291" s="37" t="s">
        <v>53</v>
      </c>
      <c r="C2291" s="38">
        <v>161955.5</v>
      </c>
    </row>
    <row r="2292" spans="1:3" x14ac:dyDescent="0.3">
      <c r="A2292" s="37" t="s">
        <v>0</v>
      </c>
      <c r="B2292" s="37" t="s">
        <v>53</v>
      </c>
      <c r="C2292" s="38">
        <v>375000</v>
      </c>
    </row>
    <row r="2293" spans="1:3" x14ac:dyDescent="0.3">
      <c r="A2293" s="37" t="s">
        <v>0</v>
      </c>
      <c r="B2293" s="37" t="s">
        <v>53</v>
      </c>
      <c r="C2293" s="38">
        <v>150000</v>
      </c>
    </row>
    <row r="2294" spans="1:3" x14ac:dyDescent="0.3">
      <c r="A2294" s="37" t="s">
        <v>0</v>
      </c>
      <c r="B2294" s="37" t="s">
        <v>54</v>
      </c>
      <c r="C2294" s="38"/>
    </row>
    <row r="2295" spans="1:3" x14ac:dyDescent="0.3">
      <c r="A2295" s="37" t="s">
        <v>0</v>
      </c>
      <c r="B2295" s="37" t="s">
        <v>106</v>
      </c>
      <c r="C2295" s="38">
        <v>99150</v>
      </c>
    </row>
    <row r="2296" spans="1:3" x14ac:dyDescent="0.3">
      <c r="A2296" s="37" t="s">
        <v>0</v>
      </c>
      <c r="B2296" s="37" t="s">
        <v>53</v>
      </c>
      <c r="C2296" s="38">
        <v>115000</v>
      </c>
    </row>
    <row r="2297" spans="1:3" x14ac:dyDescent="0.3">
      <c r="A2297" s="37" t="s">
        <v>0</v>
      </c>
      <c r="B2297" s="37" t="s">
        <v>53</v>
      </c>
      <c r="C2297" s="38"/>
    </row>
    <row r="2298" spans="1:3" x14ac:dyDescent="0.3">
      <c r="A2298" s="37" t="s">
        <v>0</v>
      </c>
      <c r="B2298" s="37" t="s">
        <v>53</v>
      </c>
      <c r="C2298" s="38">
        <v>250000</v>
      </c>
    </row>
    <row r="2299" spans="1:3" x14ac:dyDescent="0.3">
      <c r="A2299" s="37" t="s">
        <v>0</v>
      </c>
      <c r="B2299" s="37" t="s">
        <v>53</v>
      </c>
      <c r="C2299" s="38"/>
    </row>
    <row r="2300" spans="1:3" x14ac:dyDescent="0.3">
      <c r="A2300" s="37" t="s">
        <v>0</v>
      </c>
      <c r="B2300" s="37" t="s">
        <v>53</v>
      </c>
      <c r="C2300" s="38">
        <v>184500</v>
      </c>
    </row>
    <row r="2301" spans="1:3" x14ac:dyDescent="0.3">
      <c r="A2301" s="37" t="s">
        <v>0</v>
      </c>
      <c r="B2301" s="37" t="s">
        <v>53</v>
      </c>
      <c r="C2301" s="38">
        <v>90000</v>
      </c>
    </row>
    <row r="2302" spans="1:3" x14ac:dyDescent="0.3">
      <c r="A2302" s="37" t="s">
        <v>0</v>
      </c>
      <c r="B2302" s="37" t="s">
        <v>53</v>
      </c>
      <c r="C2302" s="38"/>
    </row>
    <row r="2303" spans="1:3" x14ac:dyDescent="0.3">
      <c r="A2303" s="37" t="s">
        <v>0</v>
      </c>
      <c r="B2303" s="37" t="s">
        <v>53</v>
      </c>
      <c r="C2303" s="38">
        <v>106150</v>
      </c>
    </row>
    <row r="2304" spans="1:3" x14ac:dyDescent="0.3">
      <c r="A2304" s="37" t="s">
        <v>0</v>
      </c>
      <c r="B2304" s="37" t="s">
        <v>53</v>
      </c>
      <c r="C2304" s="38">
        <v>152580</v>
      </c>
    </row>
    <row r="2305" spans="1:3" x14ac:dyDescent="0.3">
      <c r="A2305" s="37" t="s">
        <v>0</v>
      </c>
      <c r="B2305" s="37" t="s">
        <v>53</v>
      </c>
      <c r="C2305" s="38">
        <v>125000</v>
      </c>
    </row>
    <row r="2306" spans="1:3" x14ac:dyDescent="0.3">
      <c r="A2306" s="37" t="s">
        <v>0</v>
      </c>
      <c r="B2306" s="37" t="s">
        <v>53</v>
      </c>
      <c r="C2306" s="38">
        <v>172500</v>
      </c>
    </row>
    <row r="2307" spans="1:3" x14ac:dyDescent="0.3">
      <c r="A2307" s="37" t="s">
        <v>0</v>
      </c>
      <c r="B2307" s="37" t="s">
        <v>83</v>
      </c>
      <c r="C2307" s="38">
        <v>69300</v>
      </c>
    </row>
    <row r="2308" spans="1:3" x14ac:dyDescent="0.3">
      <c r="A2308" s="37" t="s">
        <v>0</v>
      </c>
      <c r="B2308" s="37" t="s">
        <v>53</v>
      </c>
      <c r="C2308" s="38">
        <v>147000</v>
      </c>
    </row>
    <row r="2309" spans="1:3" x14ac:dyDescent="0.3">
      <c r="A2309" s="37" t="s">
        <v>0</v>
      </c>
      <c r="B2309" s="37" t="s">
        <v>53</v>
      </c>
      <c r="C2309" s="38"/>
    </row>
    <row r="2310" spans="1:3" x14ac:dyDescent="0.3">
      <c r="A2310" s="37" t="s">
        <v>0</v>
      </c>
      <c r="B2310" s="37" t="s">
        <v>54</v>
      </c>
      <c r="C2310" s="38">
        <v>95000</v>
      </c>
    </row>
    <row r="2311" spans="1:3" x14ac:dyDescent="0.3">
      <c r="A2311" s="37" t="s">
        <v>0</v>
      </c>
      <c r="B2311" s="37" t="s">
        <v>53</v>
      </c>
      <c r="C2311" s="38">
        <v>63000</v>
      </c>
    </row>
    <row r="2312" spans="1:3" x14ac:dyDescent="0.3">
      <c r="A2312" s="37" t="s">
        <v>0</v>
      </c>
      <c r="B2312" s="37" t="s">
        <v>53</v>
      </c>
      <c r="C2312" s="38"/>
    </row>
    <row r="2313" spans="1:3" x14ac:dyDescent="0.3">
      <c r="A2313" s="37" t="s">
        <v>0</v>
      </c>
      <c r="B2313" s="37" t="s">
        <v>53</v>
      </c>
      <c r="C2313" s="38">
        <v>93045</v>
      </c>
    </row>
    <row r="2314" spans="1:3" x14ac:dyDescent="0.3">
      <c r="A2314" s="37" t="s">
        <v>0</v>
      </c>
      <c r="B2314" s="37" t="s">
        <v>53</v>
      </c>
      <c r="C2314" s="38">
        <v>71100</v>
      </c>
    </row>
    <row r="2315" spans="1:3" x14ac:dyDescent="0.3">
      <c r="A2315" s="37" t="s">
        <v>0</v>
      </c>
      <c r="B2315" s="37" t="s">
        <v>53</v>
      </c>
      <c r="C2315" s="38">
        <v>207500</v>
      </c>
    </row>
    <row r="2316" spans="1:3" x14ac:dyDescent="0.3">
      <c r="A2316" s="37" t="s">
        <v>0</v>
      </c>
      <c r="B2316" s="37" t="s">
        <v>53</v>
      </c>
      <c r="C2316" s="38">
        <v>125000</v>
      </c>
    </row>
    <row r="2317" spans="1:3" x14ac:dyDescent="0.3">
      <c r="A2317" s="37" t="s">
        <v>0</v>
      </c>
      <c r="B2317" s="37" t="s">
        <v>53</v>
      </c>
      <c r="C2317" s="38"/>
    </row>
    <row r="2318" spans="1:3" x14ac:dyDescent="0.3">
      <c r="A2318" s="37" t="s">
        <v>0</v>
      </c>
      <c r="B2318" s="37" t="s">
        <v>54</v>
      </c>
      <c r="C2318" s="38"/>
    </row>
    <row r="2319" spans="1:3" x14ac:dyDescent="0.3">
      <c r="A2319" s="37" t="s">
        <v>0</v>
      </c>
      <c r="B2319" s="37" t="s">
        <v>53</v>
      </c>
      <c r="C2319" s="38"/>
    </row>
    <row r="2320" spans="1:3" x14ac:dyDescent="0.3">
      <c r="A2320" s="37" t="s">
        <v>0</v>
      </c>
      <c r="B2320" s="37" t="s">
        <v>53</v>
      </c>
      <c r="C2320" s="38">
        <v>123225</v>
      </c>
    </row>
    <row r="2321" spans="1:3" x14ac:dyDescent="0.3">
      <c r="A2321" s="37" t="s">
        <v>0</v>
      </c>
      <c r="B2321" s="37" t="s">
        <v>53</v>
      </c>
      <c r="C2321" s="38">
        <v>190000</v>
      </c>
    </row>
    <row r="2322" spans="1:3" x14ac:dyDescent="0.3">
      <c r="A2322" s="37" t="s">
        <v>0</v>
      </c>
      <c r="B2322" s="37" t="s">
        <v>53</v>
      </c>
      <c r="C2322" s="38">
        <v>270000</v>
      </c>
    </row>
    <row r="2323" spans="1:3" x14ac:dyDescent="0.3">
      <c r="A2323" s="37" t="s">
        <v>0</v>
      </c>
      <c r="B2323" s="37" t="s">
        <v>53</v>
      </c>
      <c r="C2323" s="38">
        <v>125000</v>
      </c>
    </row>
    <row r="2324" spans="1:3" x14ac:dyDescent="0.3">
      <c r="A2324" s="37" t="s">
        <v>0</v>
      </c>
      <c r="B2324" s="37" t="s">
        <v>53</v>
      </c>
      <c r="C2324" s="38">
        <v>196800</v>
      </c>
    </row>
    <row r="2325" spans="1:3" x14ac:dyDescent="0.3">
      <c r="A2325" s="37" t="s">
        <v>0</v>
      </c>
      <c r="B2325" s="37" t="s">
        <v>53</v>
      </c>
      <c r="C2325" s="38"/>
    </row>
    <row r="2326" spans="1:3" x14ac:dyDescent="0.3">
      <c r="A2326" s="37" t="s">
        <v>0</v>
      </c>
      <c r="B2326" s="37" t="s">
        <v>53</v>
      </c>
      <c r="C2326" s="38">
        <v>37107.19921875</v>
      </c>
    </row>
    <row r="2327" spans="1:3" x14ac:dyDescent="0.3">
      <c r="A2327" s="37" t="s">
        <v>0</v>
      </c>
      <c r="B2327" s="37" t="s">
        <v>53</v>
      </c>
      <c r="C2327" s="38">
        <v>103529</v>
      </c>
    </row>
    <row r="2328" spans="1:3" x14ac:dyDescent="0.3">
      <c r="A2328" s="37" t="s">
        <v>0</v>
      </c>
      <c r="B2328" s="37" t="s">
        <v>53</v>
      </c>
      <c r="C2328" s="38">
        <v>52000</v>
      </c>
    </row>
    <row r="2329" spans="1:3" x14ac:dyDescent="0.3">
      <c r="A2329" s="37" t="s">
        <v>0</v>
      </c>
      <c r="B2329" s="37" t="s">
        <v>53</v>
      </c>
      <c r="C2329" s="38"/>
    </row>
    <row r="2330" spans="1:3" x14ac:dyDescent="0.3">
      <c r="A2330" s="37" t="s">
        <v>0</v>
      </c>
      <c r="B2330" s="37" t="s">
        <v>53</v>
      </c>
      <c r="C2330" s="38"/>
    </row>
    <row r="2331" spans="1:3" x14ac:dyDescent="0.3">
      <c r="A2331" s="37" t="s">
        <v>0</v>
      </c>
      <c r="B2331" s="37" t="s">
        <v>53</v>
      </c>
      <c r="C2331" s="38">
        <v>115000</v>
      </c>
    </row>
    <row r="2332" spans="1:3" x14ac:dyDescent="0.3">
      <c r="A2332" s="37" t="s">
        <v>0</v>
      </c>
      <c r="B2332" s="37" t="s">
        <v>54</v>
      </c>
      <c r="C2332" s="38"/>
    </row>
    <row r="2333" spans="1:3" x14ac:dyDescent="0.3">
      <c r="A2333" s="37" t="s">
        <v>0</v>
      </c>
      <c r="B2333" s="37" t="s">
        <v>53</v>
      </c>
      <c r="C2333" s="38">
        <v>155000</v>
      </c>
    </row>
    <row r="2334" spans="1:3" x14ac:dyDescent="0.3">
      <c r="A2334" s="37" t="s">
        <v>0</v>
      </c>
      <c r="B2334" s="37" t="s">
        <v>53</v>
      </c>
      <c r="C2334" s="38">
        <v>90000</v>
      </c>
    </row>
    <row r="2335" spans="1:3" x14ac:dyDescent="0.3">
      <c r="A2335" s="37" t="s">
        <v>0</v>
      </c>
      <c r="B2335" s="37" t="s">
        <v>53</v>
      </c>
      <c r="C2335" s="38">
        <v>78369</v>
      </c>
    </row>
    <row r="2336" spans="1:3" x14ac:dyDescent="0.3">
      <c r="A2336" s="37" t="s">
        <v>0</v>
      </c>
      <c r="B2336" s="37" t="s">
        <v>53</v>
      </c>
      <c r="C2336" s="38">
        <v>90000</v>
      </c>
    </row>
    <row r="2337" spans="1:3" x14ac:dyDescent="0.3">
      <c r="A2337" s="37" t="s">
        <v>0</v>
      </c>
      <c r="B2337" s="37" t="s">
        <v>53</v>
      </c>
      <c r="C2337" s="38">
        <v>90000</v>
      </c>
    </row>
    <row r="2338" spans="1:3" x14ac:dyDescent="0.3">
      <c r="A2338" s="37" t="s">
        <v>0</v>
      </c>
      <c r="B2338" s="37" t="s">
        <v>54</v>
      </c>
      <c r="C2338" s="38"/>
    </row>
    <row r="2339" spans="1:3" x14ac:dyDescent="0.3">
      <c r="A2339" s="37" t="s">
        <v>0</v>
      </c>
      <c r="B2339" s="37" t="s">
        <v>53</v>
      </c>
      <c r="C2339" s="38">
        <v>125000</v>
      </c>
    </row>
    <row r="2340" spans="1:3" x14ac:dyDescent="0.3">
      <c r="A2340" s="37" t="s">
        <v>0</v>
      </c>
      <c r="B2340" s="37" t="s">
        <v>68</v>
      </c>
      <c r="C2340" s="38"/>
    </row>
    <row r="2341" spans="1:3" x14ac:dyDescent="0.3">
      <c r="A2341" s="37" t="s">
        <v>0</v>
      </c>
      <c r="B2341" s="37" t="s">
        <v>53</v>
      </c>
      <c r="C2341" s="38">
        <v>80000</v>
      </c>
    </row>
    <row r="2342" spans="1:3" x14ac:dyDescent="0.3">
      <c r="A2342" s="37" t="s">
        <v>0</v>
      </c>
      <c r="B2342" s="37" t="s">
        <v>53</v>
      </c>
      <c r="C2342" s="38">
        <v>90000</v>
      </c>
    </row>
    <row r="2343" spans="1:3" x14ac:dyDescent="0.3">
      <c r="A2343" s="37" t="s">
        <v>0</v>
      </c>
      <c r="B2343" s="37" t="s">
        <v>72</v>
      </c>
      <c r="C2343" s="38">
        <v>51068</v>
      </c>
    </row>
    <row r="2344" spans="1:3" x14ac:dyDescent="0.3">
      <c r="A2344" s="37" t="s">
        <v>0</v>
      </c>
      <c r="B2344" s="37" t="s">
        <v>53</v>
      </c>
      <c r="C2344" s="38">
        <v>135000</v>
      </c>
    </row>
    <row r="2345" spans="1:3" x14ac:dyDescent="0.3">
      <c r="A2345" s="37" t="s">
        <v>0</v>
      </c>
      <c r="B2345" s="37" t="s">
        <v>53</v>
      </c>
      <c r="C2345" s="38">
        <v>110290</v>
      </c>
    </row>
    <row r="2346" spans="1:3" x14ac:dyDescent="0.3">
      <c r="A2346" s="37" t="s">
        <v>0</v>
      </c>
      <c r="B2346" s="37" t="s">
        <v>53</v>
      </c>
      <c r="C2346" s="38"/>
    </row>
    <row r="2347" spans="1:3" x14ac:dyDescent="0.3">
      <c r="A2347" s="37" t="s">
        <v>0</v>
      </c>
      <c r="B2347" s="37" t="s">
        <v>53</v>
      </c>
      <c r="C2347" s="38">
        <v>125000</v>
      </c>
    </row>
    <row r="2348" spans="1:3" x14ac:dyDescent="0.3">
      <c r="A2348" s="37" t="s">
        <v>0</v>
      </c>
      <c r="B2348" s="37" t="s">
        <v>53</v>
      </c>
      <c r="C2348" s="38">
        <v>125000</v>
      </c>
    </row>
    <row r="2349" spans="1:3" x14ac:dyDescent="0.3">
      <c r="A2349" s="37" t="s">
        <v>0</v>
      </c>
      <c r="B2349" s="37" t="s">
        <v>53</v>
      </c>
      <c r="C2349" s="38">
        <v>160000</v>
      </c>
    </row>
    <row r="2350" spans="1:3" x14ac:dyDescent="0.3">
      <c r="A2350" s="37" t="s">
        <v>0</v>
      </c>
      <c r="B2350" s="37" t="s">
        <v>53</v>
      </c>
      <c r="C2350" s="38">
        <v>122500</v>
      </c>
    </row>
    <row r="2351" spans="1:3" x14ac:dyDescent="0.3">
      <c r="A2351" s="37" t="s">
        <v>0</v>
      </c>
      <c r="B2351" s="37" t="s">
        <v>88</v>
      </c>
      <c r="C2351" s="38">
        <v>87307.5</v>
      </c>
    </row>
    <row r="2352" spans="1:3" x14ac:dyDescent="0.3">
      <c r="A2352" s="37" t="s">
        <v>0</v>
      </c>
      <c r="B2352" s="37" t="s">
        <v>53</v>
      </c>
      <c r="C2352" s="38"/>
    </row>
    <row r="2353" spans="1:3" x14ac:dyDescent="0.3">
      <c r="A2353" s="37" t="s">
        <v>0</v>
      </c>
      <c r="B2353" s="37" t="s">
        <v>53</v>
      </c>
      <c r="C2353" s="38">
        <v>164500</v>
      </c>
    </row>
    <row r="2354" spans="1:3" x14ac:dyDescent="0.3">
      <c r="A2354" s="37" t="s">
        <v>0</v>
      </c>
      <c r="B2354" s="37" t="s">
        <v>53</v>
      </c>
      <c r="C2354" s="38">
        <v>152625</v>
      </c>
    </row>
    <row r="2355" spans="1:3" x14ac:dyDescent="0.3">
      <c r="A2355" s="37" t="s">
        <v>0</v>
      </c>
      <c r="B2355" s="37" t="s">
        <v>53</v>
      </c>
      <c r="C2355" s="38">
        <v>204500</v>
      </c>
    </row>
    <row r="2356" spans="1:3" x14ac:dyDescent="0.3">
      <c r="A2356" s="37" t="s">
        <v>0</v>
      </c>
      <c r="B2356" s="37" t="s">
        <v>53</v>
      </c>
      <c r="C2356" s="38"/>
    </row>
    <row r="2357" spans="1:3" x14ac:dyDescent="0.3">
      <c r="A2357" s="37" t="s">
        <v>0</v>
      </c>
      <c r="B2357" s="37" t="s">
        <v>53</v>
      </c>
      <c r="C2357" s="38"/>
    </row>
    <row r="2358" spans="1:3" x14ac:dyDescent="0.3">
      <c r="A2358" s="37" t="s">
        <v>0</v>
      </c>
      <c r="B2358" s="37" t="s">
        <v>53</v>
      </c>
      <c r="C2358" s="38">
        <v>115000</v>
      </c>
    </row>
    <row r="2359" spans="1:3" x14ac:dyDescent="0.3">
      <c r="A2359" s="37" t="s">
        <v>0</v>
      </c>
      <c r="B2359" s="37" t="s">
        <v>53</v>
      </c>
      <c r="C2359" s="38">
        <v>119550</v>
      </c>
    </row>
    <row r="2360" spans="1:3" x14ac:dyDescent="0.3">
      <c r="A2360" s="37" t="s">
        <v>0</v>
      </c>
      <c r="B2360" s="37" t="s">
        <v>53</v>
      </c>
      <c r="C2360" s="38">
        <v>101950</v>
      </c>
    </row>
    <row r="2361" spans="1:3" x14ac:dyDescent="0.3">
      <c r="A2361" s="37" t="s">
        <v>0</v>
      </c>
      <c r="B2361" s="37" t="s">
        <v>53</v>
      </c>
      <c r="C2361" s="38">
        <v>110000</v>
      </c>
    </row>
    <row r="2362" spans="1:3" x14ac:dyDescent="0.3">
      <c r="A2362" s="37" t="s">
        <v>0</v>
      </c>
      <c r="B2362" s="37" t="s">
        <v>53</v>
      </c>
      <c r="C2362" s="38">
        <v>125000</v>
      </c>
    </row>
    <row r="2363" spans="1:3" x14ac:dyDescent="0.3">
      <c r="A2363" s="37" t="s">
        <v>0</v>
      </c>
      <c r="B2363" s="37" t="s">
        <v>53</v>
      </c>
      <c r="C2363" s="38"/>
    </row>
    <row r="2364" spans="1:3" x14ac:dyDescent="0.3">
      <c r="A2364" s="37" t="s">
        <v>0</v>
      </c>
      <c r="B2364" s="37" t="s">
        <v>53</v>
      </c>
      <c r="C2364" s="38"/>
    </row>
    <row r="2365" spans="1:3" x14ac:dyDescent="0.3">
      <c r="A2365" s="37" t="s">
        <v>0</v>
      </c>
      <c r="B2365" s="37" t="s">
        <v>53</v>
      </c>
      <c r="C2365" s="38"/>
    </row>
    <row r="2366" spans="1:3" x14ac:dyDescent="0.3">
      <c r="A2366" s="37" t="s">
        <v>0</v>
      </c>
      <c r="B2366" s="37" t="s">
        <v>53</v>
      </c>
      <c r="C2366" s="38">
        <v>100000</v>
      </c>
    </row>
    <row r="2367" spans="1:3" x14ac:dyDescent="0.3">
      <c r="A2367" s="37" t="s">
        <v>0</v>
      </c>
      <c r="B2367" s="37" t="s">
        <v>53</v>
      </c>
      <c r="C2367" s="38"/>
    </row>
    <row r="2368" spans="1:3" x14ac:dyDescent="0.3">
      <c r="A2368" s="37" t="s">
        <v>0</v>
      </c>
      <c r="B2368" s="37" t="s">
        <v>53</v>
      </c>
      <c r="C2368" s="38">
        <v>175000</v>
      </c>
    </row>
    <row r="2369" spans="1:3" x14ac:dyDescent="0.3">
      <c r="A2369" s="37" t="s">
        <v>0</v>
      </c>
      <c r="B2369" s="37" t="s">
        <v>53</v>
      </c>
      <c r="C2369" s="38">
        <v>125000</v>
      </c>
    </row>
    <row r="2370" spans="1:3" x14ac:dyDescent="0.3">
      <c r="A2370" s="37" t="s">
        <v>0</v>
      </c>
      <c r="B2370" s="37" t="s">
        <v>53</v>
      </c>
      <c r="C2370" s="38">
        <v>119500</v>
      </c>
    </row>
    <row r="2371" spans="1:3" x14ac:dyDescent="0.3">
      <c r="A2371" s="37" t="s">
        <v>0</v>
      </c>
      <c r="B2371" s="37" t="s">
        <v>53</v>
      </c>
      <c r="C2371" s="38">
        <v>90000</v>
      </c>
    </row>
    <row r="2372" spans="1:3" x14ac:dyDescent="0.3">
      <c r="A2372" s="37" t="s">
        <v>0</v>
      </c>
      <c r="B2372" s="37" t="s">
        <v>53</v>
      </c>
      <c r="C2372" s="38">
        <v>151650</v>
      </c>
    </row>
    <row r="2373" spans="1:3" x14ac:dyDescent="0.3">
      <c r="A2373" s="37" t="s">
        <v>0</v>
      </c>
      <c r="B2373" s="37" t="s">
        <v>53</v>
      </c>
      <c r="C2373" s="38">
        <v>125000</v>
      </c>
    </row>
    <row r="2374" spans="1:3" x14ac:dyDescent="0.3">
      <c r="A2374" s="37" t="s">
        <v>0</v>
      </c>
      <c r="B2374" s="37" t="s">
        <v>88</v>
      </c>
      <c r="C2374" s="38">
        <v>88128</v>
      </c>
    </row>
    <row r="2375" spans="1:3" x14ac:dyDescent="0.3">
      <c r="A2375" s="37" t="s">
        <v>0</v>
      </c>
      <c r="B2375" s="37" t="s">
        <v>53</v>
      </c>
      <c r="C2375" s="38">
        <v>137000</v>
      </c>
    </row>
    <row r="2376" spans="1:3" x14ac:dyDescent="0.3">
      <c r="A2376" s="37" t="s">
        <v>0</v>
      </c>
      <c r="B2376" s="37" t="s">
        <v>53</v>
      </c>
      <c r="C2376" s="38"/>
    </row>
    <row r="2377" spans="1:3" x14ac:dyDescent="0.3">
      <c r="A2377" s="37" t="s">
        <v>0</v>
      </c>
      <c r="B2377" s="37" t="s">
        <v>53</v>
      </c>
      <c r="C2377" s="38">
        <v>145000</v>
      </c>
    </row>
    <row r="2378" spans="1:3" x14ac:dyDescent="0.3">
      <c r="A2378" s="37" t="s">
        <v>0</v>
      </c>
      <c r="B2378" s="37" t="s">
        <v>53</v>
      </c>
      <c r="C2378" s="38">
        <v>308500</v>
      </c>
    </row>
    <row r="2379" spans="1:3" x14ac:dyDescent="0.3">
      <c r="A2379" s="37" t="s">
        <v>0</v>
      </c>
      <c r="B2379" s="37" t="s">
        <v>53</v>
      </c>
      <c r="C2379" s="38"/>
    </row>
    <row r="2380" spans="1:3" x14ac:dyDescent="0.3">
      <c r="A2380" s="37" t="s">
        <v>0</v>
      </c>
      <c r="B2380" s="37" t="s">
        <v>54</v>
      </c>
      <c r="C2380" s="38">
        <v>87307.5</v>
      </c>
    </row>
    <row r="2381" spans="1:3" x14ac:dyDescent="0.3">
      <c r="A2381" s="37" t="s">
        <v>0</v>
      </c>
      <c r="B2381" s="37" t="s">
        <v>53</v>
      </c>
      <c r="C2381" s="38">
        <v>112996</v>
      </c>
    </row>
    <row r="2382" spans="1:3" x14ac:dyDescent="0.3">
      <c r="A2382" s="37" t="s">
        <v>0</v>
      </c>
      <c r="B2382" s="37" t="s">
        <v>53</v>
      </c>
      <c r="C2382" s="38">
        <v>90000</v>
      </c>
    </row>
    <row r="2383" spans="1:3" x14ac:dyDescent="0.3">
      <c r="A2383" s="37" t="s">
        <v>0</v>
      </c>
      <c r="B2383" s="37" t="s">
        <v>53</v>
      </c>
      <c r="C2383" s="38"/>
    </row>
    <row r="2384" spans="1:3" x14ac:dyDescent="0.3">
      <c r="A2384" s="37" t="s">
        <v>0</v>
      </c>
      <c r="B2384" s="37" t="s">
        <v>53</v>
      </c>
      <c r="C2384" s="38">
        <v>150000</v>
      </c>
    </row>
    <row r="2385" spans="1:3" x14ac:dyDescent="0.3">
      <c r="A2385" s="37" t="s">
        <v>0</v>
      </c>
      <c r="B2385" s="37" t="s">
        <v>53</v>
      </c>
      <c r="C2385" s="38">
        <v>180000</v>
      </c>
    </row>
    <row r="2386" spans="1:3" x14ac:dyDescent="0.3">
      <c r="A2386" s="37" t="s">
        <v>0</v>
      </c>
      <c r="B2386" s="37" t="s">
        <v>53</v>
      </c>
      <c r="C2386" s="38">
        <v>73079</v>
      </c>
    </row>
    <row r="2387" spans="1:3" x14ac:dyDescent="0.3">
      <c r="A2387" s="37" t="s">
        <v>0</v>
      </c>
      <c r="B2387" s="37" t="s">
        <v>72</v>
      </c>
      <c r="C2387" s="38">
        <v>88128</v>
      </c>
    </row>
    <row r="2388" spans="1:3" x14ac:dyDescent="0.3">
      <c r="A2388" s="37" t="s">
        <v>0</v>
      </c>
      <c r="B2388" s="37" t="s">
        <v>53</v>
      </c>
      <c r="C2388" s="38">
        <v>157500</v>
      </c>
    </row>
    <row r="2389" spans="1:3" x14ac:dyDescent="0.3">
      <c r="A2389" s="37" t="s">
        <v>0</v>
      </c>
      <c r="B2389" s="37" t="s">
        <v>88</v>
      </c>
      <c r="C2389" s="38">
        <v>93600</v>
      </c>
    </row>
    <row r="2390" spans="1:3" x14ac:dyDescent="0.3">
      <c r="A2390" s="37" t="s">
        <v>0</v>
      </c>
      <c r="B2390" s="37" t="s">
        <v>54</v>
      </c>
      <c r="C2390" s="38">
        <v>90000</v>
      </c>
    </row>
    <row r="2391" spans="1:3" x14ac:dyDescent="0.3">
      <c r="A2391" s="37" t="s">
        <v>0</v>
      </c>
      <c r="B2391" s="37" t="s">
        <v>53</v>
      </c>
      <c r="C2391" s="38">
        <v>90000</v>
      </c>
    </row>
    <row r="2392" spans="1:3" x14ac:dyDescent="0.3">
      <c r="A2392" s="37" t="s">
        <v>0</v>
      </c>
      <c r="B2392" s="37" t="s">
        <v>53</v>
      </c>
      <c r="C2392" s="38"/>
    </row>
    <row r="2393" spans="1:3" x14ac:dyDescent="0.3">
      <c r="A2393" s="37" t="s">
        <v>0</v>
      </c>
      <c r="B2393" s="37" t="s">
        <v>53</v>
      </c>
      <c r="C2393" s="38">
        <v>95700</v>
      </c>
    </row>
    <row r="2394" spans="1:3" x14ac:dyDescent="0.3">
      <c r="A2394" s="37" t="s">
        <v>0</v>
      </c>
      <c r="B2394" s="37" t="s">
        <v>53</v>
      </c>
      <c r="C2394" s="38">
        <v>162500</v>
      </c>
    </row>
    <row r="2395" spans="1:3" x14ac:dyDescent="0.3">
      <c r="A2395" s="37" t="s">
        <v>0</v>
      </c>
      <c r="B2395" s="37" t="s">
        <v>53</v>
      </c>
      <c r="C2395" s="38"/>
    </row>
    <row r="2396" spans="1:3" x14ac:dyDescent="0.3">
      <c r="A2396" s="37" t="s">
        <v>0</v>
      </c>
      <c r="B2396" s="37" t="s">
        <v>53</v>
      </c>
      <c r="C2396" s="38"/>
    </row>
    <row r="2397" spans="1:3" x14ac:dyDescent="0.3">
      <c r="A2397" s="37" t="s">
        <v>0</v>
      </c>
      <c r="B2397" s="37" t="s">
        <v>53</v>
      </c>
      <c r="C2397" s="38">
        <v>149946.5</v>
      </c>
    </row>
    <row r="2398" spans="1:3" x14ac:dyDescent="0.3">
      <c r="A2398" s="37" t="s">
        <v>0</v>
      </c>
      <c r="B2398" s="37" t="s">
        <v>53</v>
      </c>
      <c r="C2398" s="38">
        <v>150000</v>
      </c>
    </row>
    <row r="2399" spans="1:3" x14ac:dyDescent="0.3">
      <c r="A2399" s="37" t="s">
        <v>0</v>
      </c>
      <c r="B2399" s="37" t="s">
        <v>53</v>
      </c>
      <c r="C2399" s="38">
        <v>125000</v>
      </c>
    </row>
    <row r="2400" spans="1:3" x14ac:dyDescent="0.3">
      <c r="A2400" s="37" t="s">
        <v>0</v>
      </c>
      <c r="B2400" s="37" t="s">
        <v>53</v>
      </c>
      <c r="C2400" s="38">
        <v>150000</v>
      </c>
    </row>
    <row r="2401" spans="1:3" x14ac:dyDescent="0.3">
      <c r="A2401" s="37" t="s">
        <v>0</v>
      </c>
      <c r="B2401" s="37" t="s">
        <v>53</v>
      </c>
      <c r="C2401" s="38"/>
    </row>
    <row r="2402" spans="1:3" x14ac:dyDescent="0.3">
      <c r="A2402" s="37" t="s">
        <v>0</v>
      </c>
      <c r="B2402" s="37" t="s">
        <v>70</v>
      </c>
      <c r="C2402" s="38">
        <v>157500</v>
      </c>
    </row>
    <row r="2403" spans="1:3" x14ac:dyDescent="0.3">
      <c r="A2403" s="37" t="s">
        <v>0</v>
      </c>
      <c r="B2403" s="37" t="s">
        <v>53</v>
      </c>
      <c r="C2403" s="38">
        <v>150000</v>
      </c>
    </row>
    <row r="2404" spans="1:3" x14ac:dyDescent="0.3">
      <c r="A2404" s="37" t="s">
        <v>0</v>
      </c>
      <c r="B2404" s="37" t="s">
        <v>53</v>
      </c>
      <c r="C2404" s="38">
        <v>277500</v>
      </c>
    </row>
    <row r="2405" spans="1:3" x14ac:dyDescent="0.3">
      <c r="A2405" s="37" t="s">
        <v>0</v>
      </c>
      <c r="B2405" s="37" t="s">
        <v>53</v>
      </c>
      <c r="C2405" s="38">
        <v>120531</v>
      </c>
    </row>
    <row r="2406" spans="1:3" x14ac:dyDescent="0.3">
      <c r="A2406" s="37" t="s">
        <v>0</v>
      </c>
      <c r="B2406" s="37" t="s">
        <v>53</v>
      </c>
      <c r="C2406" s="38">
        <v>92058</v>
      </c>
    </row>
    <row r="2407" spans="1:3" x14ac:dyDescent="0.3">
      <c r="A2407" s="37" t="s">
        <v>0</v>
      </c>
      <c r="B2407" s="37" t="s">
        <v>53</v>
      </c>
      <c r="C2407" s="38">
        <v>110000</v>
      </c>
    </row>
    <row r="2408" spans="1:3" x14ac:dyDescent="0.3">
      <c r="A2408" s="37" t="s">
        <v>0</v>
      </c>
      <c r="B2408" s="37" t="s">
        <v>54</v>
      </c>
      <c r="C2408" s="38"/>
    </row>
    <row r="2409" spans="1:3" x14ac:dyDescent="0.3">
      <c r="A2409" s="37" t="s">
        <v>0</v>
      </c>
      <c r="B2409" s="37" t="s">
        <v>88</v>
      </c>
      <c r="C2409" s="38">
        <v>79200</v>
      </c>
    </row>
    <row r="2410" spans="1:3" x14ac:dyDescent="0.3">
      <c r="A2410" s="37" t="s">
        <v>0</v>
      </c>
      <c r="B2410" s="37" t="s">
        <v>53</v>
      </c>
      <c r="C2410" s="38"/>
    </row>
    <row r="2411" spans="1:3" x14ac:dyDescent="0.3">
      <c r="A2411" s="37" t="s">
        <v>0</v>
      </c>
      <c r="B2411" s="37" t="s">
        <v>53</v>
      </c>
      <c r="C2411" s="38"/>
    </row>
    <row r="2412" spans="1:3" x14ac:dyDescent="0.3">
      <c r="A2412" s="37" t="s">
        <v>0</v>
      </c>
      <c r="B2412" s="37" t="s">
        <v>53</v>
      </c>
      <c r="C2412" s="38"/>
    </row>
    <row r="2413" spans="1:3" x14ac:dyDescent="0.3">
      <c r="A2413" s="37" t="s">
        <v>0</v>
      </c>
      <c r="B2413" s="37" t="s">
        <v>83</v>
      </c>
      <c r="C2413" s="38">
        <v>69300</v>
      </c>
    </row>
    <row r="2414" spans="1:3" x14ac:dyDescent="0.3">
      <c r="A2414" s="37" t="s">
        <v>0</v>
      </c>
      <c r="B2414" s="37" t="s">
        <v>53</v>
      </c>
      <c r="C2414" s="38">
        <v>150000</v>
      </c>
    </row>
    <row r="2415" spans="1:3" x14ac:dyDescent="0.3">
      <c r="A2415" s="37" t="s">
        <v>0</v>
      </c>
      <c r="B2415" s="37" t="s">
        <v>53</v>
      </c>
      <c r="C2415" s="38">
        <v>142500</v>
      </c>
    </row>
    <row r="2416" spans="1:3" x14ac:dyDescent="0.3">
      <c r="A2416" s="37" t="s">
        <v>0</v>
      </c>
      <c r="B2416" s="37" t="s">
        <v>53</v>
      </c>
      <c r="C2416" s="38">
        <v>183310</v>
      </c>
    </row>
    <row r="2417" spans="1:3" x14ac:dyDescent="0.3">
      <c r="A2417" s="37" t="s">
        <v>0</v>
      </c>
      <c r="B2417" s="37" t="s">
        <v>53</v>
      </c>
      <c r="C2417" s="38">
        <v>110000</v>
      </c>
    </row>
    <row r="2418" spans="1:3" x14ac:dyDescent="0.3">
      <c r="A2418" s="37" t="s">
        <v>0</v>
      </c>
      <c r="B2418" s="37" t="s">
        <v>53</v>
      </c>
      <c r="C2418" s="38"/>
    </row>
    <row r="2419" spans="1:3" x14ac:dyDescent="0.3">
      <c r="A2419" s="37" t="s">
        <v>0</v>
      </c>
      <c r="B2419" s="37" t="s">
        <v>53</v>
      </c>
      <c r="C2419" s="38">
        <v>110000</v>
      </c>
    </row>
    <row r="2420" spans="1:3" x14ac:dyDescent="0.3">
      <c r="A2420" s="37" t="s">
        <v>0</v>
      </c>
      <c r="B2420" s="37" t="s">
        <v>54</v>
      </c>
      <c r="C2420" s="38">
        <v>150000</v>
      </c>
    </row>
    <row r="2421" spans="1:3" x14ac:dyDescent="0.3">
      <c r="A2421" s="37" t="s">
        <v>0</v>
      </c>
      <c r="B2421" s="37" t="s">
        <v>53</v>
      </c>
      <c r="C2421" s="38">
        <v>90000</v>
      </c>
    </row>
    <row r="2422" spans="1:3" x14ac:dyDescent="0.3">
      <c r="A2422" s="37" t="s">
        <v>0</v>
      </c>
      <c r="B2422" s="37" t="s">
        <v>88</v>
      </c>
      <c r="C2422" s="38">
        <v>79200</v>
      </c>
    </row>
    <row r="2423" spans="1:3" x14ac:dyDescent="0.3">
      <c r="A2423" s="37" t="s">
        <v>0</v>
      </c>
      <c r="B2423" s="37" t="s">
        <v>53</v>
      </c>
      <c r="C2423" s="38"/>
    </row>
    <row r="2424" spans="1:3" x14ac:dyDescent="0.3">
      <c r="A2424" s="37" t="s">
        <v>1</v>
      </c>
      <c r="B2424" s="37" t="s">
        <v>115</v>
      </c>
      <c r="C2424" s="38">
        <v>104668</v>
      </c>
    </row>
    <row r="2425" spans="1:3" x14ac:dyDescent="0.3">
      <c r="A2425" s="37" t="s">
        <v>1</v>
      </c>
      <c r="B2425" s="37" t="s">
        <v>65</v>
      </c>
      <c r="C2425" s="38">
        <v>94342.5</v>
      </c>
    </row>
    <row r="2426" spans="1:3" x14ac:dyDescent="0.3">
      <c r="A2426" s="37" t="s">
        <v>1</v>
      </c>
      <c r="B2426" s="37" t="s">
        <v>110</v>
      </c>
      <c r="C2426" s="38">
        <v>104668</v>
      </c>
    </row>
    <row r="2427" spans="1:3" x14ac:dyDescent="0.3">
      <c r="A2427" s="37" t="s">
        <v>1</v>
      </c>
      <c r="B2427" s="37" t="s">
        <v>54</v>
      </c>
      <c r="C2427" s="38">
        <v>166000</v>
      </c>
    </row>
    <row r="2428" spans="1:3" x14ac:dyDescent="0.3">
      <c r="A2428" s="37" t="s">
        <v>1</v>
      </c>
      <c r="B2428" s="37" t="s">
        <v>56</v>
      </c>
      <c r="C2428" s="38">
        <v>166000</v>
      </c>
    </row>
    <row r="2429" spans="1:3" x14ac:dyDescent="0.3">
      <c r="A2429" s="37" t="s">
        <v>1</v>
      </c>
      <c r="B2429" s="37" t="s">
        <v>70</v>
      </c>
      <c r="C2429" s="38">
        <v>89100</v>
      </c>
    </row>
    <row r="2430" spans="1:3" x14ac:dyDescent="0.3">
      <c r="A2430" s="37" t="s">
        <v>1</v>
      </c>
      <c r="B2430" s="37" t="s">
        <v>90</v>
      </c>
      <c r="C2430" s="38">
        <v>166000</v>
      </c>
    </row>
    <row r="2431" spans="1:3" x14ac:dyDescent="0.3">
      <c r="A2431" s="37" t="s">
        <v>1</v>
      </c>
      <c r="B2431" s="37" t="s">
        <v>97</v>
      </c>
      <c r="C2431" s="38">
        <v>106830</v>
      </c>
    </row>
    <row r="2432" spans="1:3" x14ac:dyDescent="0.3">
      <c r="A2432" s="37" t="s">
        <v>1</v>
      </c>
      <c r="B2432" s="37" t="s">
        <v>53</v>
      </c>
      <c r="C2432" s="38">
        <v>150000</v>
      </c>
    </row>
    <row r="2433" spans="1:3" x14ac:dyDescent="0.3">
      <c r="A2433" s="37" t="s">
        <v>1</v>
      </c>
      <c r="B2433" s="37" t="s">
        <v>56</v>
      </c>
      <c r="C2433" s="38">
        <v>166000</v>
      </c>
    </row>
    <row r="2434" spans="1:3" x14ac:dyDescent="0.3">
      <c r="A2434" s="37" t="s">
        <v>1</v>
      </c>
      <c r="B2434" s="37" t="s">
        <v>81</v>
      </c>
      <c r="C2434" s="38">
        <v>99150</v>
      </c>
    </row>
    <row r="2435" spans="1:3" x14ac:dyDescent="0.3">
      <c r="A2435" s="37" t="s">
        <v>1</v>
      </c>
      <c r="B2435" s="37" t="s">
        <v>79</v>
      </c>
      <c r="C2435" s="38">
        <v>166000</v>
      </c>
    </row>
    <row r="2436" spans="1:3" x14ac:dyDescent="0.3">
      <c r="A2436" s="37" t="s">
        <v>1</v>
      </c>
      <c r="B2436" s="37" t="s">
        <v>69</v>
      </c>
      <c r="C2436" s="38">
        <v>89100</v>
      </c>
    </row>
    <row r="2437" spans="1:3" x14ac:dyDescent="0.3">
      <c r="A2437" s="37" t="s">
        <v>1</v>
      </c>
      <c r="B2437" s="37" t="s">
        <v>54</v>
      </c>
      <c r="C2437" s="38"/>
    </row>
    <row r="2438" spans="1:3" x14ac:dyDescent="0.3">
      <c r="A2438" s="37" t="s">
        <v>1</v>
      </c>
      <c r="B2438" s="37" t="s">
        <v>124</v>
      </c>
      <c r="C2438" s="38">
        <v>50400</v>
      </c>
    </row>
    <row r="2439" spans="1:3" x14ac:dyDescent="0.3">
      <c r="A2439" s="37" t="s">
        <v>1</v>
      </c>
      <c r="B2439" s="37" t="s">
        <v>67</v>
      </c>
      <c r="C2439" s="38">
        <v>166000</v>
      </c>
    </row>
    <row r="2440" spans="1:3" x14ac:dyDescent="0.3">
      <c r="A2440" s="37" t="s">
        <v>1</v>
      </c>
      <c r="B2440" s="37" t="s">
        <v>98</v>
      </c>
      <c r="C2440" s="38">
        <v>72900</v>
      </c>
    </row>
    <row r="2441" spans="1:3" x14ac:dyDescent="0.3">
      <c r="A2441" s="37" t="s">
        <v>1</v>
      </c>
      <c r="B2441" s="37" t="s">
        <v>81</v>
      </c>
      <c r="C2441" s="38">
        <v>250000</v>
      </c>
    </row>
    <row r="2442" spans="1:3" x14ac:dyDescent="0.3">
      <c r="A2442" s="37" t="s">
        <v>1</v>
      </c>
      <c r="B2442" s="37" t="s">
        <v>83</v>
      </c>
      <c r="C2442" s="38">
        <v>44100</v>
      </c>
    </row>
    <row r="2443" spans="1:3" x14ac:dyDescent="0.3">
      <c r="A2443" s="37" t="s">
        <v>1</v>
      </c>
      <c r="B2443" s="37" t="s">
        <v>80</v>
      </c>
      <c r="C2443" s="38">
        <v>166000</v>
      </c>
    </row>
    <row r="2444" spans="1:3" x14ac:dyDescent="0.3">
      <c r="A2444" s="37" t="s">
        <v>1</v>
      </c>
      <c r="B2444" s="37" t="s">
        <v>88</v>
      </c>
      <c r="C2444" s="38">
        <v>93600</v>
      </c>
    </row>
    <row r="2445" spans="1:3" x14ac:dyDescent="0.3">
      <c r="A2445" s="37" t="s">
        <v>1</v>
      </c>
      <c r="B2445" s="37" t="s">
        <v>53</v>
      </c>
      <c r="C2445" s="38">
        <v>99150</v>
      </c>
    </row>
    <row r="2446" spans="1:3" x14ac:dyDescent="0.3">
      <c r="A2446" s="37" t="s">
        <v>1</v>
      </c>
      <c r="B2446" s="37" t="s">
        <v>53</v>
      </c>
      <c r="C2446" s="38">
        <v>89100</v>
      </c>
    </row>
    <row r="2447" spans="1:3" x14ac:dyDescent="0.3">
      <c r="A2447" s="37" t="s">
        <v>1</v>
      </c>
      <c r="B2447" s="37" t="s">
        <v>81</v>
      </c>
      <c r="C2447" s="38">
        <v>166000</v>
      </c>
    </row>
    <row r="2448" spans="1:3" x14ac:dyDescent="0.3">
      <c r="A2448" s="37" t="s">
        <v>1</v>
      </c>
      <c r="B2448" s="37" t="s">
        <v>53</v>
      </c>
      <c r="C2448" s="38">
        <v>285000</v>
      </c>
    </row>
    <row r="2449" spans="1:3" x14ac:dyDescent="0.3">
      <c r="A2449" s="37" t="s">
        <v>1</v>
      </c>
      <c r="B2449" s="37" t="s">
        <v>123</v>
      </c>
      <c r="C2449" s="38">
        <v>89100</v>
      </c>
    </row>
    <row r="2450" spans="1:3" x14ac:dyDescent="0.3">
      <c r="A2450" s="37" t="s">
        <v>1</v>
      </c>
      <c r="B2450" s="37" t="s">
        <v>53</v>
      </c>
      <c r="C2450" s="38"/>
    </row>
    <row r="2451" spans="1:3" x14ac:dyDescent="0.3">
      <c r="A2451" s="37" t="s">
        <v>1</v>
      </c>
      <c r="B2451" s="37" t="s">
        <v>53</v>
      </c>
      <c r="C2451" s="38"/>
    </row>
    <row r="2452" spans="1:3" x14ac:dyDescent="0.3">
      <c r="A2452" s="37" t="s">
        <v>1</v>
      </c>
      <c r="B2452" s="37" t="s">
        <v>97</v>
      </c>
      <c r="C2452" s="38">
        <v>89100</v>
      </c>
    </row>
    <row r="2453" spans="1:3" x14ac:dyDescent="0.3">
      <c r="A2453" s="37" t="s">
        <v>1</v>
      </c>
      <c r="B2453" s="37" t="s">
        <v>69</v>
      </c>
      <c r="C2453" s="38">
        <v>166000</v>
      </c>
    </row>
    <row r="2454" spans="1:3" x14ac:dyDescent="0.3">
      <c r="A2454" s="37" t="s">
        <v>1</v>
      </c>
      <c r="B2454" s="37" t="s">
        <v>69</v>
      </c>
      <c r="C2454" s="38">
        <v>185500</v>
      </c>
    </row>
    <row r="2455" spans="1:3" x14ac:dyDescent="0.3">
      <c r="A2455" s="37" t="s">
        <v>1</v>
      </c>
      <c r="B2455" s="37" t="s">
        <v>88</v>
      </c>
      <c r="C2455" s="38">
        <v>79200</v>
      </c>
    </row>
    <row r="2456" spans="1:3" x14ac:dyDescent="0.3">
      <c r="A2456" s="37" t="s">
        <v>1</v>
      </c>
      <c r="B2456" s="37" t="s">
        <v>56</v>
      </c>
      <c r="C2456" s="38">
        <v>69000</v>
      </c>
    </row>
    <row r="2457" spans="1:3" x14ac:dyDescent="0.3">
      <c r="A2457" s="37" t="s">
        <v>1</v>
      </c>
      <c r="B2457" s="37" t="s">
        <v>53</v>
      </c>
      <c r="C2457" s="38">
        <v>99150</v>
      </c>
    </row>
    <row r="2458" spans="1:3" x14ac:dyDescent="0.3">
      <c r="A2458" s="37" t="s">
        <v>1</v>
      </c>
      <c r="B2458" s="37" t="s">
        <v>97</v>
      </c>
      <c r="C2458" s="38">
        <v>166000</v>
      </c>
    </row>
    <row r="2459" spans="1:3" x14ac:dyDescent="0.3">
      <c r="A2459" s="37" t="s">
        <v>1</v>
      </c>
      <c r="B2459" s="37" t="s">
        <v>53</v>
      </c>
      <c r="C2459" s="38">
        <v>166000</v>
      </c>
    </row>
    <row r="2460" spans="1:3" x14ac:dyDescent="0.3">
      <c r="A2460" s="37" t="s">
        <v>1</v>
      </c>
      <c r="B2460" s="37" t="s">
        <v>81</v>
      </c>
      <c r="C2460" s="38">
        <v>166000</v>
      </c>
    </row>
    <row r="2461" spans="1:3" x14ac:dyDescent="0.3">
      <c r="A2461" s="37" t="s">
        <v>1</v>
      </c>
      <c r="B2461" s="37" t="s">
        <v>107</v>
      </c>
      <c r="C2461" s="38">
        <v>89100</v>
      </c>
    </row>
    <row r="2462" spans="1:3" x14ac:dyDescent="0.3">
      <c r="A2462" s="37" t="s">
        <v>1</v>
      </c>
      <c r="B2462" s="37" t="s">
        <v>53</v>
      </c>
      <c r="C2462" s="38">
        <v>165000</v>
      </c>
    </row>
    <row r="2463" spans="1:3" x14ac:dyDescent="0.3">
      <c r="A2463" s="37" t="s">
        <v>1</v>
      </c>
      <c r="B2463" s="37" t="s">
        <v>53</v>
      </c>
      <c r="C2463" s="38">
        <v>130000</v>
      </c>
    </row>
    <row r="2464" spans="1:3" x14ac:dyDescent="0.3">
      <c r="A2464" s="37" t="s">
        <v>1</v>
      </c>
      <c r="B2464" s="37" t="s">
        <v>53</v>
      </c>
      <c r="C2464" s="38">
        <v>228000</v>
      </c>
    </row>
    <row r="2465" spans="1:3" x14ac:dyDescent="0.3">
      <c r="A2465" s="37" t="s">
        <v>1</v>
      </c>
      <c r="B2465" s="37" t="s">
        <v>54</v>
      </c>
      <c r="C2465" s="38">
        <v>151950</v>
      </c>
    </row>
    <row r="2466" spans="1:3" x14ac:dyDescent="0.3">
      <c r="A2466" s="37" t="s">
        <v>1</v>
      </c>
      <c r="B2466" s="37" t="s">
        <v>70</v>
      </c>
      <c r="C2466" s="38">
        <v>185500</v>
      </c>
    </row>
    <row r="2467" spans="1:3" x14ac:dyDescent="0.3">
      <c r="A2467" s="37" t="s">
        <v>1</v>
      </c>
      <c r="B2467" s="37" t="s">
        <v>86</v>
      </c>
      <c r="C2467" s="38">
        <v>185500</v>
      </c>
    </row>
    <row r="2468" spans="1:3" x14ac:dyDescent="0.3">
      <c r="A2468" s="37" t="s">
        <v>1</v>
      </c>
      <c r="B2468" s="37" t="s">
        <v>69</v>
      </c>
      <c r="C2468" s="38">
        <v>44418.5</v>
      </c>
    </row>
    <row r="2469" spans="1:3" x14ac:dyDescent="0.3">
      <c r="A2469" s="37" t="s">
        <v>1</v>
      </c>
      <c r="B2469" s="37" t="s">
        <v>53</v>
      </c>
      <c r="C2469" s="38">
        <v>44408.5</v>
      </c>
    </row>
    <row r="2470" spans="1:3" x14ac:dyDescent="0.3">
      <c r="A2470" s="37" t="s">
        <v>1</v>
      </c>
      <c r="B2470" s="37" t="s">
        <v>69</v>
      </c>
      <c r="C2470" s="38">
        <v>89100</v>
      </c>
    </row>
    <row r="2471" spans="1:3" x14ac:dyDescent="0.3">
      <c r="A2471" s="37" t="s">
        <v>1</v>
      </c>
      <c r="B2471" s="37" t="s">
        <v>88</v>
      </c>
      <c r="C2471" s="38">
        <v>166000</v>
      </c>
    </row>
    <row r="2472" spans="1:3" x14ac:dyDescent="0.3">
      <c r="A2472" s="37" t="s">
        <v>1</v>
      </c>
      <c r="B2472" s="37" t="s">
        <v>53</v>
      </c>
      <c r="C2472" s="38">
        <v>172500</v>
      </c>
    </row>
    <row r="2473" spans="1:3" x14ac:dyDescent="0.3">
      <c r="A2473" s="37" t="s">
        <v>1</v>
      </c>
      <c r="B2473" s="37" t="s">
        <v>53</v>
      </c>
      <c r="C2473" s="38">
        <v>80850</v>
      </c>
    </row>
    <row r="2474" spans="1:3" x14ac:dyDescent="0.3">
      <c r="A2474" s="37" t="s">
        <v>1</v>
      </c>
      <c r="B2474" s="37" t="s">
        <v>64</v>
      </c>
      <c r="C2474" s="38">
        <v>79200</v>
      </c>
    </row>
    <row r="2475" spans="1:3" x14ac:dyDescent="0.3">
      <c r="A2475" s="37" t="s">
        <v>1</v>
      </c>
      <c r="B2475" s="37" t="s">
        <v>95</v>
      </c>
      <c r="C2475" s="38">
        <v>166000</v>
      </c>
    </row>
    <row r="2476" spans="1:3" x14ac:dyDescent="0.3">
      <c r="A2476" s="37" t="s">
        <v>1</v>
      </c>
      <c r="B2476" s="37" t="s">
        <v>69</v>
      </c>
      <c r="C2476" s="38">
        <v>89100</v>
      </c>
    </row>
    <row r="2477" spans="1:3" x14ac:dyDescent="0.3">
      <c r="A2477" s="37" t="s">
        <v>1</v>
      </c>
      <c r="B2477" s="37" t="s">
        <v>97</v>
      </c>
      <c r="C2477" s="38">
        <v>56700</v>
      </c>
    </row>
    <row r="2478" spans="1:3" x14ac:dyDescent="0.3">
      <c r="A2478" s="37" t="s">
        <v>1</v>
      </c>
      <c r="B2478" s="37" t="s">
        <v>88</v>
      </c>
      <c r="C2478" s="38">
        <v>79200</v>
      </c>
    </row>
    <row r="2479" spans="1:3" x14ac:dyDescent="0.3">
      <c r="A2479" s="37" t="s">
        <v>1</v>
      </c>
      <c r="B2479" s="37" t="s">
        <v>56</v>
      </c>
      <c r="C2479" s="38">
        <v>156500</v>
      </c>
    </row>
    <row r="2480" spans="1:3" x14ac:dyDescent="0.3">
      <c r="A2480" s="37" t="s">
        <v>1</v>
      </c>
      <c r="B2480" s="37" t="s">
        <v>98</v>
      </c>
      <c r="C2480" s="38">
        <v>166000</v>
      </c>
    </row>
    <row r="2481" spans="1:3" x14ac:dyDescent="0.3">
      <c r="A2481" s="37" t="s">
        <v>1</v>
      </c>
      <c r="B2481" s="37" t="s">
        <v>88</v>
      </c>
      <c r="C2481" s="38">
        <v>72000</v>
      </c>
    </row>
    <row r="2482" spans="1:3" x14ac:dyDescent="0.3">
      <c r="A2482" s="37" t="s">
        <v>1</v>
      </c>
      <c r="B2482" s="37" t="s">
        <v>110</v>
      </c>
      <c r="C2482" s="38">
        <v>56700</v>
      </c>
    </row>
    <row r="2483" spans="1:3" x14ac:dyDescent="0.3">
      <c r="A2483" s="37" t="s">
        <v>1</v>
      </c>
      <c r="B2483" s="37" t="s">
        <v>70</v>
      </c>
      <c r="C2483" s="38">
        <v>166000</v>
      </c>
    </row>
    <row r="2484" spans="1:3" x14ac:dyDescent="0.3">
      <c r="A2484" s="37" t="s">
        <v>1</v>
      </c>
      <c r="B2484" s="37" t="s">
        <v>88</v>
      </c>
      <c r="C2484" s="38">
        <v>79200</v>
      </c>
    </row>
    <row r="2485" spans="1:3" x14ac:dyDescent="0.3">
      <c r="A2485" s="37" t="s">
        <v>1</v>
      </c>
      <c r="B2485" s="37" t="s">
        <v>88</v>
      </c>
      <c r="C2485" s="38">
        <v>185500</v>
      </c>
    </row>
    <row r="2486" spans="1:3" x14ac:dyDescent="0.3">
      <c r="A2486" s="37" t="s">
        <v>1</v>
      </c>
      <c r="B2486" s="37" t="s">
        <v>53</v>
      </c>
      <c r="C2486" s="38">
        <v>99150</v>
      </c>
    </row>
    <row r="2487" spans="1:3" x14ac:dyDescent="0.3">
      <c r="A2487" s="37" t="s">
        <v>1</v>
      </c>
      <c r="B2487" s="37" t="s">
        <v>69</v>
      </c>
      <c r="C2487" s="38">
        <v>185500</v>
      </c>
    </row>
    <row r="2488" spans="1:3" x14ac:dyDescent="0.3">
      <c r="A2488" s="37" t="s">
        <v>1</v>
      </c>
      <c r="B2488" s="37" t="s">
        <v>97</v>
      </c>
      <c r="C2488" s="38">
        <v>95000</v>
      </c>
    </row>
    <row r="2489" spans="1:3" x14ac:dyDescent="0.3">
      <c r="A2489" s="37" t="s">
        <v>1</v>
      </c>
      <c r="B2489" s="37" t="s">
        <v>88</v>
      </c>
      <c r="C2489" s="38">
        <v>79200</v>
      </c>
    </row>
    <row r="2490" spans="1:3" x14ac:dyDescent="0.3">
      <c r="A2490" s="37" t="s">
        <v>1</v>
      </c>
      <c r="B2490" s="37" t="s">
        <v>83</v>
      </c>
      <c r="C2490" s="38">
        <v>65000</v>
      </c>
    </row>
    <row r="2491" spans="1:3" x14ac:dyDescent="0.3">
      <c r="A2491" s="37" t="s">
        <v>1</v>
      </c>
      <c r="B2491" s="37" t="s">
        <v>88</v>
      </c>
      <c r="C2491" s="38">
        <v>104668</v>
      </c>
    </row>
    <row r="2492" spans="1:3" x14ac:dyDescent="0.3">
      <c r="A2492" s="37" t="s">
        <v>1</v>
      </c>
      <c r="B2492" s="37" t="s">
        <v>53</v>
      </c>
      <c r="C2492" s="38">
        <v>166000</v>
      </c>
    </row>
    <row r="2493" spans="1:3" x14ac:dyDescent="0.3">
      <c r="A2493" s="37" t="s">
        <v>1</v>
      </c>
      <c r="B2493" s="37" t="s">
        <v>98</v>
      </c>
      <c r="C2493" s="38">
        <v>89100</v>
      </c>
    </row>
    <row r="2494" spans="1:3" x14ac:dyDescent="0.3">
      <c r="A2494" s="37" t="s">
        <v>1</v>
      </c>
      <c r="B2494" s="37" t="s">
        <v>70</v>
      </c>
      <c r="C2494" s="38">
        <v>89100</v>
      </c>
    </row>
    <row r="2495" spans="1:3" x14ac:dyDescent="0.3">
      <c r="A2495" s="37" t="s">
        <v>1</v>
      </c>
      <c r="B2495" s="37" t="s">
        <v>53</v>
      </c>
      <c r="C2495" s="38">
        <v>116950</v>
      </c>
    </row>
    <row r="2496" spans="1:3" x14ac:dyDescent="0.3">
      <c r="A2496" s="37" t="s">
        <v>1</v>
      </c>
      <c r="B2496" s="37" t="s">
        <v>68</v>
      </c>
      <c r="C2496" s="38">
        <v>166000</v>
      </c>
    </row>
    <row r="2497" spans="1:3" x14ac:dyDescent="0.3">
      <c r="A2497" s="37" t="s">
        <v>1</v>
      </c>
      <c r="B2497" s="37" t="s">
        <v>69</v>
      </c>
      <c r="C2497" s="38">
        <v>69000</v>
      </c>
    </row>
    <row r="2498" spans="1:3" x14ac:dyDescent="0.3">
      <c r="A2498" s="37" t="s">
        <v>125</v>
      </c>
      <c r="B2498" s="37" t="s">
        <v>53</v>
      </c>
      <c r="C2498" s="38">
        <v>96500</v>
      </c>
    </row>
    <row r="2499" spans="1:3" x14ac:dyDescent="0.3">
      <c r="A2499" s="37" t="s">
        <v>125</v>
      </c>
      <c r="B2499" s="37" t="s">
        <v>53</v>
      </c>
      <c r="C2499" s="38"/>
    </row>
    <row r="2500" spans="1:3" x14ac:dyDescent="0.3">
      <c r="A2500" s="37" t="s">
        <v>125</v>
      </c>
      <c r="B2500" s="37" t="s">
        <v>53</v>
      </c>
      <c r="C2500" s="38">
        <v>96500</v>
      </c>
    </row>
    <row r="2501" spans="1:3" x14ac:dyDescent="0.3">
      <c r="A2501" s="37" t="s">
        <v>125</v>
      </c>
      <c r="B2501" s="37" t="s">
        <v>53</v>
      </c>
      <c r="C2501" s="38">
        <v>96500</v>
      </c>
    </row>
    <row r="2502" spans="1:3" x14ac:dyDescent="0.3">
      <c r="A2502" s="37" t="s">
        <v>125</v>
      </c>
      <c r="B2502" s="37" t="s">
        <v>53</v>
      </c>
      <c r="C2502" s="38">
        <v>170000</v>
      </c>
    </row>
    <row r="2503" spans="1:3" x14ac:dyDescent="0.3">
      <c r="A2503" s="37" t="s">
        <v>125</v>
      </c>
      <c r="B2503" s="37" t="s">
        <v>97</v>
      </c>
      <c r="C2503" s="38">
        <v>111175</v>
      </c>
    </row>
    <row r="2504" spans="1:3" x14ac:dyDescent="0.3">
      <c r="A2504" s="37" t="s">
        <v>125</v>
      </c>
      <c r="B2504" s="37" t="s">
        <v>53</v>
      </c>
      <c r="C2504" s="38">
        <v>90000</v>
      </c>
    </row>
    <row r="2505" spans="1:3" x14ac:dyDescent="0.3">
      <c r="A2505" s="37" t="s">
        <v>125</v>
      </c>
      <c r="B2505" s="37" t="s">
        <v>53</v>
      </c>
      <c r="C2505" s="38">
        <v>146500</v>
      </c>
    </row>
    <row r="2506" spans="1:3" x14ac:dyDescent="0.3">
      <c r="A2506" s="37" t="s">
        <v>125</v>
      </c>
      <c r="B2506" s="37" t="s">
        <v>53</v>
      </c>
      <c r="C2506" s="38">
        <v>90000</v>
      </c>
    </row>
    <row r="2507" spans="1:3" x14ac:dyDescent="0.3">
      <c r="A2507" s="37" t="s">
        <v>125</v>
      </c>
      <c r="B2507" s="37" t="s">
        <v>53</v>
      </c>
      <c r="C2507" s="38"/>
    </row>
    <row r="2508" spans="1:3" x14ac:dyDescent="0.3">
      <c r="A2508" s="37" t="s">
        <v>125</v>
      </c>
      <c r="B2508" s="37" t="s">
        <v>53</v>
      </c>
      <c r="C2508" s="38">
        <v>188675</v>
      </c>
    </row>
    <row r="2509" spans="1:3" x14ac:dyDescent="0.3">
      <c r="A2509" s="37" t="s">
        <v>125</v>
      </c>
      <c r="B2509" s="37" t="s">
        <v>53</v>
      </c>
      <c r="C2509" s="38">
        <v>98450</v>
      </c>
    </row>
    <row r="2510" spans="1:3" x14ac:dyDescent="0.3">
      <c r="A2510" s="37" t="s">
        <v>125</v>
      </c>
      <c r="B2510" s="37" t="s">
        <v>53</v>
      </c>
      <c r="C2510" s="38">
        <v>93661.5</v>
      </c>
    </row>
    <row r="2511" spans="1:3" x14ac:dyDescent="0.3">
      <c r="A2511" s="37" t="s">
        <v>125</v>
      </c>
      <c r="B2511" s="37" t="s">
        <v>53</v>
      </c>
      <c r="C2511" s="38">
        <v>90000</v>
      </c>
    </row>
    <row r="2512" spans="1:3" x14ac:dyDescent="0.3">
      <c r="A2512" s="37" t="s">
        <v>125</v>
      </c>
      <c r="B2512" s="37" t="s">
        <v>53</v>
      </c>
      <c r="C2512" s="38"/>
    </row>
    <row r="2513" spans="1:3" x14ac:dyDescent="0.3">
      <c r="A2513" s="37" t="s">
        <v>125</v>
      </c>
      <c r="B2513" s="37" t="s">
        <v>53</v>
      </c>
      <c r="C2513" s="38">
        <v>112025</v>
      </c>
    </row>
    <row r="2514" spans="1:3" x14ac:dyDescent="0.3">
      <c r="A2514" s="37" t="s">
        <v>125</v>
      </c>
      <c r="B2514" s="37" t="s">
        <v>53</v>
      </c>
      <c r="C2514" s="38">
        <v>155000</v>
      </c>
    </row>
    <row r="2515" spans="1:3" x14ac:dyDescent="0.3">
      <c r="A2515" s="37" t="s">
        <v>125</v>
      </c>
      <c r="B2515" s="37" t="s">
        <v>53</v>
      </c>
      <c r="C2515" s="38">
        <v>115000</v>
      </c>
    </row>
    <row r="2516" spans="1:3" x14ac:dyDescent="0.3">
      <c r="A2516" s="37" t="s">
        <v>125</v>
      </c>
      <c r="B2516" s="37" t="s">
        <v>53</v>
      </c>
      <c r="C2516" s="38">
        <v>100379.765625</v>
      </c>
    </row>
    <row r="2517" spans="1:3" x14ac:dyDescent="0.3">
      <c r="A2517" s="37" t="s">
        <v>125</v>
      </c>
      <c r="B2517" s="37" t="s">
        <v>53</v>
      </c>
      <c r="C2517" s="38">
        <v>145000</v>
      </c>
    </row>
    <row r="2518" spans="1:3" x14ac:dyDescent="0.3">
      <c r="A2518" s="37" t="s">
        <v>125</v>
      </c>
      <c r="B2518" s="37" t="s">
        <v>53</v>
      </c>
      <c r="C2518" s="38">
        <v>102500</v>
      </c>
    </row>
    <row r="2519" spans="1:3" x14ac:dyDescent="0.3">
      <c r="A2519" s="37" t="s">
        <v>125</v>
      </c>
      <c r="B2519" s="37" t="s">
        <v>53</v>
      </c>
      <c r="C2519" s="38"/>
    </row>
    <row r="2520" spans="1:3" x14ac:dyDescent="0.3">
      <c r="A2520" s="37" t="s">
        <v>125</v>
      </c>
      <c r="B2520" s="37" t="s">
        <v>53</v>
      </c>
      <c r="C2520" s="38">
        <v>115000</v>
      </c>
    </row>
    <row r="2521" spans="1:3" x14ac:dyDescent="0.3">
      <c r="A2521" s="37" t="s">
        <v>125</v>
      </c>
      <c r="B2521" s="37" t="s">
        <v>53</v>
      </c>
      <c r="C2521" s="38">
        <v>146500</v>
      </c>
    </row>
    <row r="2522" spans="1:3" x14ac:dyDescent="0.3">
      <c r="A2522" s="37" t="s">
        <v>125</v>
      </c>
      <c r="B2522" s="37" t="s">
        <v>53</v>
      </c>
      <c r="C2522" s="38">
        <v>115000</v>
      </c>
    </row>
    <row r="2523" spans="1:3" x14ac:dyDescent="0.3">
      <c r="A2523" s="37" t="s">
        <v>125</v>
      </c>
      <c r="B2523" s="37" t="s">
        <v>53</v>
      </c>
      <c r="C2523" s="38">
        <v>112500</v>
      </c>
    </row>
    <row r="2524" spans="1:3" x14ac:dyDescent="0.3">
      <c r="A2524" s="37" t="s">
        <v>125</v>
      </c>
      <c r="B2524" s="37" t="s">
        <v>53</v>
      </c>
      <c r="C2524" s="38"/>
    </row>
    <row r="2525" spans="1:3" x14ac:dyDescent="0.3">
      <c r="A2525" s="37" t="s">
        <v>125</v>
      </c>
      <c r="B2525" s="37" t="s">
        <v>84</v>
      </c>
      <c r="C2525" s="38">
        <v>111175</v>
      </c>
    </row>
    <row r="2526" spans="1:3" x14ac:dyDescent="0.3">
      <c r="A2526" s="37" t="s">
        <v>125</v>
      </c>
      <c r="B2526" s="37" t="s">
        <v>53</v>
      </c>
      <c r="C2526" s="38"/>
    </row>
    <row r="2527" spans="1:3" x14ac:dyDescent="0.3">
      <c r="A2527" s="37" t="s">
        <v>125</v>
      </c>
      <c r="B2527" s="37" t="s">
        <v>53</v>
      </c>
      <c r="C2527" s="38">
        <v>79450</v>
      </c>
    </row>
    <row r="2528" spans="1:3" x14ac:dyDescent="0.3">
      <c r="A2528" s="37" t="s">
        <v>125</v>
      </c>
      <c r="B2528" s="37" t="s">
        <v>53</v>
      </c>
      <c r="C2528" s="38">
        <v>115000</v>
      </c>
    </row>
    <row r="2529" spans="1:3" x14ac:dyDescent="0.3">
      <c r="A2529" s="37" t="s">
        <v>125</v>
      </c>
      <c r="B2529" s="37" t="s">
        <v>53</v>
      </c>
      <c r="C2529" s="38"/>
    </row>
    <row r="2530" spans="1:3" x14ac:dyDescent="0.3">
      <c r="A2530" s="37" t="s">
        <v>125</v>
      </c>
      <c r="B2530" s="37" t="s">
        <v>97</v>
      </c>
      <c r="C2530" s="38">
        <v>111175</v>
      </c>
    </row>
    <row r="2531" spans="1:3" x14ac:dyDescent="0.3">
      <c r="A2531" s="37" t="s">
        <v>125</v>
      </c>
      <c r="B2531" s="37" t="s">
        <v>53</v>
      </c>
      <c r="C2531" s="38"/>
    </row>
    <row r="2532" spans="1:3" x14ac:dyDescent="0.3">
      <c r="A2532" s="37" t="s">
        <v>125</v>
      </c>
      <c r="B2532" s="37" t="s">
        <v>69</v>
      </c>
      <c r="C2532" s="38">
        <v>89100</v>
      </c>
    </row>
    <row r="2533" spans="1:3" x14ac:dyDescent="0.3">
      <c r="A2533" s="37" t="s">
        <v>125</v>
      </c>
      <c r="B2533" s="37" t="s">
        <v>53</v>
      </c>
      <c r="C2533" s="38">
        <v>126000</v>
      </c>
    </row>
    <row r="2534" spans="1:3" x14ac:dyDescent="0.3">
      <c r="A2534" s="37" t="s">
        <v>125</v>
      </c>
      <c r="B2534" s="37" t="s">
        <v>53</v>
      </c>
      <c r="C2534" s="38">
        <v>145000</v>
      </c>
    </row>
    <row r="2535" spans="1:3" x14ac:dyDescent="0.3">
      <c r="A2535" s="37" t="s">
        <v>125</v>
      </c>
      <c r="B2535" s="37" t="s">
        <v>90</v>
      </c>
      <c r="C2535" s="38">
        <v>111175</v>
      </c>
    </row>
    <row r="2536" spans="1:3" x14ac:dyDescent="0.3">
      <c r="A2536" s="37" t="s">
        <v>125</v>
      </c>
      <c r="B2536" s="37" t="s">
        <v>53</v>
      </c>
      <c r="C2536" s="38">
        <v>111202</v>
      </c>
    </row>
    <row r="2537" spans="1:3" x14ac:dyDescent="0.3">
      <c r="A2537" s="37" t="s">
        <v>125</v>
      </c>
      <c r="B2537" s="37" t="s">
        <v>53</v>
      </c>
      <c r="C2537" s="38">
        <v>92500</v>
      </c>
    </row>
    <row r="2538" spans="1:3" x14ac:dyDescent="0.3">
      <c r="A2538" s="37" t="s">
        <v>125</v>
      </c>
      <c r="B2538" s="37" t="s">
        <v>53</v>
      </c>
      <c r="C2538" s="38">
        <v>126250</v>
      </c>
    </row>
    <row r="2539" spans="1:3" x14ac:dyDescent="0.3">
      <c r="A2539" s="37" t="s">
        <v>125</v>
      </c>
      <c r="B2539" s="37" t="s">
        <v>53</v>
      </c>
      <c r="C2539" s="38"/>
    </row>
    <row r="2540" spans="1:3" x14ac:dyDescent="0.3">
      <c r="A2540" s="37" t="s">
        <v>125</v>
      </c>
      <c r="B2540" s="37" t="s">
        <v>53</v>
      </c>
      <c r="C2540" s="38">
        <v>165000</v>
      </c>
    </row>
    <row r="2541" spans="1:3" x14ac:dyDescent="0.3">
      <c r="A2541" s="37" t="s">
        <v>125</v>
      </c>
      <c r="B2541" s="37" t="s">
        <v>53</v>
      </c>
      <c r="C2541" s="38">
        <v>172500</v>
      </c>
    </row>
    <row r="2542" spans="1:3" x14ac:dyDescent="0.3">
      <c r="A2542" s="37" t="s">
        <v>125</v>
      </c>
      <c r="B2542" s="37" t="s">
        <v>53</v>
      </c>
      <c r="C2542" s="38"/>
    </row>
    <row r="2543" spans="1:3" x14ac:dyDescent="0.3">
      <c r="A2543" s="37" t="s">
        <v>125</v>
      </c>
      <c r="B2543" s="37" t="s">
        <v>53</v>
      </c>
      <c r="C2543" s="38">
        <v>113050</v>
      </c>
    </row>
    <row r="2544" spans="1:3" x14ac:dyDescent="0.3">
      <c r="A2544" s="37" t="s">
        <v>125</v>
      </c>
      <c r="B2544" s="37" t="s">
        <v>53</v>
      </c>
      <c r="C2544" s="38">
        <v>115000</v>
      </c>
    </row>
    <row r="2545" spans="1:3" x14ac:dyDescent="0.3">
      <c r="A2545" s="37" t="s">
        <v>125</v>
      </c>
      <c r="B2545" s="37" t="s">
        <v>54</v>
      </c>
      <c r="C2545" s="38">
        <v>116600</v>
      </c>
    </row>
    <row r="2546" spans="1:3" x14ac:dyDescent="0.3">
      <c r="A2546" s="37" t="s">
        <v>125</v>
      </c>
      <c r="B2546" s="37" t="s">
        <v>53</v>
      </c>
      <c r="C2546" s="38"/>
    </row>
    <row r="2547" spans="1:3" x14ac:dyDescent="0.3">
      <c r="A2547" s="37" t="s">
        <v>125</v>
      </c>
      <c r="B2547" s="37" t="s">
        <v>54</v>
      </c>
      <c r="C2547" s="38">
        <v>126815</v>
      </c>
    </row>
    <row r="2548" spans="1:3" x14ac:dyDescent="0.3">
      <c r="A2548" s="37" t="s">
        <v>125</v>
      </c>
      <c r="B2548" s="37" t="s">
        <v>105</v>
      </c>
      <c r="C2548" s="38">
        <v>111175</v>
      </c>
    </row>
    <row r="2549" spans="1:3" x14ac:dyDescent="0.3">
      <c r="A2549" s="37" t="s">
        <v>125</v>
      </c>
      <c r="B2549" s="37" t="s">
        <v>53</v>
      </c>
      <c r="C2549" s="38">
        <v>94473.5</v>
      </c>
    </row>
    <row r="2550" spans="1:3" x14ac:dyDescent="0.3">
      <c r="A2550" s="37" t="s">
        <v>125</v>
      </c>
      <c r="B2550" s="37" t="s">
        <v>53</v>
      </c>
      <c r="C2550" s="38">
        <v>85000</v>
      </c>
    </row>
    <row r="2551" spans="1:3" x14ac:dyDescent="0.3">
      <c r="A2551" s="37" t="s">
        <v>125</v>
      </c>
      <c r="B2551" s="37" t="s">
        <v>53</v>
      </c>
      <c r="C2551" s="38">
        <v>88513.5546875</v>
      </c>
    </row>
    <row r="2552" spans="1:3" x14ac:dyDescent="0.3">
      <c r="A2552" s="37" t="s">
        <v>125</v>
      </c>
      <c r="B2552" s="37" t="s">
        <v>53</v>
      </c>
      <c r="C2552" s="38"/>
    </row>
    <row r="2553" spans="1:3" x14ac:dyDescent="0.3">
      <c r="A2553" s="37" t="s">
        <v>125</v>
      </c>
      <c r="B2553" s="37" t="s">
        <v>53</v>
      </c>
      <c r="C2553" s="38"/>
    </row>
    <row r="2554" spans="1:3" x14ac:dyDescent="0.3">
      <c r="A2554" s="37" t="s">
        <v>125</v>
      </c>
      <c r="B2554" s="37" t="s">
        <v>53</v>
      </c>
      <c r="C2554" s="38"/>
    </row>
    <row r="2555" spans="1:3" x14ac:dyDescent="0.3">
      <c r="A2555" s="37" t="s">
        <v>125</v>
      </c>
      <c r="B2555" s="37" t="s">
        <v>53</v>
      </c>
      <c r="C2555" s="38">
        <v>125000</v>
      </c>
    </row>
    <row r="2556" spans="1:3" x14ac:dyDescent="0.3">
      <c r="A2556" s="37" t="s">
        <v>125</v>
      </c>
      <c r="B2556" s="37" t="s">
        <v>53</v>
      </c>
      <c r="C2556" s="38"/>
    </row>
    <row r="2557" spans="1:3" x14ac:dyDescent="0.3">
      <c r="A2557" s="37" t="s">
        <v>125</v>
      </c>
      <c r="B2557" s="37" t="s">
        <v>53</v>
      </c>
      <c r="C2557" s="38"/>
    </row>
    <row r="2558" spans="1:3" x14ac:dyDescent="0.3">
      <c r="A2558" s="37" t="s">
        <v>125</v>
      </c>
      <c r="B2558" s="37" t="s">
        <v>53</v>
      </c>
      <c r="C2558" s="38">
        <v>130000</v>
      </c>
    </row>
    <row r="2559" spans="1:3" x14ac:dyDescent="0.3">
      <c r="A2559" s="37" t="s">
        <v>125</v>
      </c>
      <c r="B2559" s="37" t="s">
        <v>53</v>
      </c>
      <c r="C2559" s="38">
        <v>115000</v>
      </c>
    </row>
    <row r="2560" spans="1:3" x14ac:dyDescent="0.3">
      <c r="A2560" s="37" t="s">
        <v>125</v>
      </c>
      <c r="B2560" s="37" t="s">
        <v>53</v>
      </c>
      <c r="C2560" s="38">
        <v>96000</v>
      </c>
    </row>
    <row r="2561" spans="1:3" x14ac:dyDescent="0.3">
      <c r="A2561" s="37" t="s">
        <v>125</v>
      </c>
      <c r="B2561" s="37" t="s">
        <v>53</v>
      </c>
      <c r="C2561" s="38">
        <v>92500</v>
      </c>
    </row>
    <row r="2562" spans="1:3" x14ac:dyDescent="0.3">
      <c r="A2562" s="37" t="s">
        <v>125</v>
      </c>
      <c r="B2562" s="37" t="s">
        <v>53</v>
      </c>
      <c r="C2562" s="38">
        <v>167000</v>
      </c>
    </row>
    <row r="2563" spans="1:3" x14ac:dyDescent="0.3">
      <c r="A2563" s="37" t="s">
        <v>125</v>
      </c>
      <c r="B2563" s="37" t="s">
        <v>53</v>
      </c>
      <c r="C2563" s="38">
        <v>82500</v>
      </c>
    </row>
    <row r="2564" spans="1:3" x14ac:dyDescent="0.3">
      <c r="A2564" s="37" t="s">
        <v>125</v>
      </c>
      <c r="B2564" s="37" t="s">
        <v>88</v>
      </c>
      <c r="C2564" s="38">
        <v>149637.5</v>
      </c>
    </row>
    <row r="2565" spans="1:3" x14ac:dyDescent="0.3">
      <c r="A2565" s="37" t="s">
        <v>125</v>
      </c>
      <c r="B2565" s="37" t="s">
        <v>53</v>
      </c>
      <c r="C2565" s="38"/>
    </row>
    <row r="2566" spans="1:3" x14ac:dyDescent="0.3">
      <c r="A2566" s="37" t="s">
        <v>125</v>
      </c>
      <c r="B2566" s="37" t="s">
        <v>90</v>
      </c>
      <c r="C2566" s="38">
        <v>111175</v>
      </c>
    </row>
    <row r="2567" spans="1:3" x14ac:dyDescent="0.3">
      <c r="A2567" s="37" t="s">
        <v>125</v>
      </c>
      <c r="B2567" s="37" t="s">
        <v>53</v>
      </c>
      <c r="C2567" s="38">
        <v>110000</v>
      </c>
    </row>
    <row r="2568" spans="1:3" x14ac:dyDescent="0.3">
      <c r="A2568" s="37" t="s">
        <v>125</v>
      </c>
      <c r="B2568" s="37" t="s">
        <v>53</v>
      </c>
      <c r="C2568" s="38">
        <v>120000</v>
      </c>
    </row>
    <row r="2569" spans="1:3" x14ac:dyDescent="0.3">
      <c r="A2569" s="37" t="s">
        <v>125</v>
      </c>
      <c r="B2569" s="37" t="s">
        <v>53</v>
      </c>
      <c r="C2569" s="38"/>
    </row>
    <row r="2570" spans="1:3" x14ac:dyDescent="0.3">
      <c r="A2570" s="37" t="s">
        <v>125</v>
      </c>
      <c r="B2570" s="37" t="s">
        <v>53</v>
      </c>
      <c r="C2570" s="38">
        <v>130000</v>
      </c>
    </row>
    <row r="2571" spans="1:3" x14ac:dyDescent="0.3">
      <c r="A2571" s="37" t="s">
        <v>125</v>
      </c>
      <c r="B2571" s="37" t="s">
        <v>53</v>
      </c>
      <c r="C2571" s="38">
        <v>149000</v>
      </c>
    </row>
    <row r="2572" spans="1:3" x14ac:dyDescent="0.3">
      <c r="A2572" s="37" t="s">
        <v>125</v>
      </c>
      <c r="B2572" s="37" t="s">
        <v>54</v>
      </c>
      <c r="C2572" s="38">
        <v>111175</v>
      </c>
    </row>
    <row r="2573" spans="1:3" x14ac:dyDescent="0.3">
      <c r="A2573" s="37" t="s">
        <v>125</v>
      </c>
      <c r="B2573" s="37" t="s">
        <v>53</v>
      </c>
      <c r="C2573" s="38">
        <v>90000</v>
      </c>
    </row>
    <row r="2574" spans="1:3" x14ac:dyDescent="0.3">
      <c r="A2574" s="37" t="s">
        <v>125</v>
      </c>
      <c r="B2574" s="37" t="s">
        <v>53</v>
      </c>
      <c r="C2574" s="38">
        <v>90000</v>
      </c>
    </row>
    <row r="2575" spans="1:3" x14ac:dyDescent="0.3">
      <c r="A2575" s="37" t="s">
        <v>125</v>
      </c>
      <c r="B2575" s="37" t="s">
        <v>53</v>
      </c>
      <c r="C2575" s="38"/>
    </row>
    <row r="2576" spans="1:3" x14ac:dyDescent="0.3">
      <c r="A2576" s="37" t="s">
        <v>125</v>
      </c>
      <c r="B2576" s="37" t="s">
        <v>53</v>
      </c>
      <c r="C2576" s="38">
        <v>75907</v>
      </c>
    </row>
    <row r="2577" spans="1:3" x14ac:dyDescent="0.3">
      <c r="A2577" s="37" t="s">
        <v>125</v>
      </c>
      <c r="B2577" s="37" t="s">
        <v>53</v>
      </c>
      <c r="C2577" s="38">
        <v>150500</v>
      </c>
    </row>
    <row r="2578" spans="1:3" x14ac:dyDescent="0.3">
      <c r="A2578" s="37" t="s">
        <v>125</v>
      </c>
      <c r="B2578" s="37" t="s">
        <v>53</v>
      </c>
      <c r="C2578" s="38"/>
    </row>
    <row r="2579" spans="1:3" x14ac:dyDescent="0.3">
      <c r="A2579" s="37" t="s">
        <v>125</v>
      </c>
      <c r="B2579" s="37" t="s">
        <v>53</v>
      </c>
      <c r="C2579" s="38">
        <v>145000</v>
      </c>
    </row>
    <row r="2580" spans="1:3" x14ac:dyDescent="0.3">
      <c r="A2580" s="37" t="s">
        <v>125</v>
      </c>
      <c r="B2580" s="37" t="s">
        <v>53</v>
      </c>
      <c r="C2580" s="38">
        <v>92500</v>
      </c>
    </row>
    <row r="2581" spans="1:3" x14ac:dyDescent="0.3">
      <c r="A2581" s="37" t="s">
        <v>125</v>
      </c>
      <c r="B2581" s="37" t="s">
        <v>53</v>
      </c>
      <c r="C2581" s="38"/>
    </row>
    <row r="2582" spans="1:3" x14ac:dyDescent="0.3">
      <c r="A2582" s="37" t="s">
        <v>125</v>
      </c>
      <c r="B2582" s="37" t="s">
        <v>53</v>
      </c>
      <c r="C2582" s="38">
        <v>114950</v>
      </c>
    </row>
    <row r="2583" spans="1:3" x14ac:dyDescent="0.3">
      <c r="A2583" s="37" t="s">
        <v>125</v>
      </c>
      <c r="B2583" s="37" t="s">
        <v>53</v>
      </c>
      <c r="C2583" s="38"/>
    </row>
    <row r="2584" spans="1:3" x14ac:dyDescent="0.3">
      <c r="A2584" s="37" t="s">
        <v>125</v>
      </c>
      <c r="B2584" s="37" t="s">
        <v>53</v>
      </c>
      <c r="C2584" s="38">
        <v>110000</v>
      </c>
    </row>
    <row r="2585" spans="1:3" x14ac:dyDescent="0.3">
      <c r="A2585" s="37" t="s">
        <v>125</v>
      </c>
      <c r="B2585" s="37" t="s">
        <v>53</v>
      </c>
      <c r="C2585" s="38"/>
    </row>
    <row r="2586" spans="1:3" x14ac:dyDescent="0.3">
      <c r="A2586" s="37" t="s">
        <v>125</v>
      </c>
      <c r="B2586" s="37" t="s">
        <v>92</v>
      </c>
      <c r="C2586" s="38">
        <v>111202</v>
      </c>
    </row>
    <row r="2587" spans="1:3" x14ac:dyDescent="0.3">
      <c r="A2587" s="37" t="s">
        <v>125</v>
      </c>
      <c r="B2587" s="37" t="s">
        <v>53</v>
      </c>
      <c r="C2587" s="38"/>
    </row>
    <row r="2588" spans="1:3" x14ac:dyDescent="0.3">
      <c r="A2588" s="37" t="s">
        <v>125</v>
      </c>
      <c r="B2588" s="37" t="s">
        <v>53</v>
      </c>
      <c r="C2588" s="38">
        <v>146500</v>
      </c>
    </row>
    <row r="2589" spans="1:3" x14ac:dyDescent="0.3">
      <c r="A2589" s="37" t="s">
        <v>125</v>
      </c>
      <c r="B2589" s="37" t="s">
        <v>53</v>
      </c>
      <c r="C2589" s="38">
        <v>98500</v>
      </c>
    </row>
    <row r="2590" spans="1:3" x14ac:dyDescent="0.3">
      <c r="A2590" s="37" t="s">
        <v>125</v>
      </c>
      <c r="B2590" s="37" t="s">
        <v>53</v>
      </c>
      <c r="C2590" s="38"/>
    </row>
    <row r="2591" spans="1:3" x14ac:dyDescent="0.3">
      <c r="A2591" s="37" t="s">
        <v>125</v>
      </c>
      <c r="B2591" s="37" t="s">
        <v>53</v>
      </c>
      <c r="C2591" s="38"/>
    </row>
    <row r="2592" spans="1:3" x14ac:dyDescent="0.3">
      <c r="A2592" s="37" t="s">
        <v>125</v>
      </c>
      <c r="B2592" s="37" t="s">
        <v>53</v>
      </c>
      <c r="C2592" s="38">
        <v>93000</v>
      </c>
    </row>
    <row r="2593" spans="1:3" x14ac:dyDescent="0.3">
      <c r="A2593" s="37" t="s">
        <v>125</v>
      </c>
      <c r="B2593" s="37" t="s">
        <v>88</v>
      </c>
      <c r="C2593" s="38">
        <v>111202</v>
      </c>
    </row>
    <row r="2594" spans="1:3" x14ac:dyDescent="0.3">
      <c r="A2594" s="37" t="s">
        <v>125</v>
      </c>
      <c r="B2594" s="37" t="s">
        <v>53</v>
      </c>
      <c r="C2594" s="38">
        <v>105000</v>
      </c>
    </row>
    <row r="2595" spans="1:3" x14ac:dyDescent="0.3">
      <c r="A2595" s="37" t="s">
        <v>125</v>
      </c>
      <c r="B2595" s="37" t="s">
        <v>53</v>
      </c>
      <c r="C2595" s="38">
        <v>111202</v>
      </c>
    </row>
    <row r="2596" spans="1:3" x14ac:dyDescent="0.3">
      <c r="A2596" s="37" t="s">
        <v>125</v>
      </c>
      <c r="B2596" s="37" t="s">
        <v>53</v>
      </c>
      <c r="C2596" s="38">
        <v>90000</v>
      </c>
    </row>
    <row r="2597" spans="1:3" x14ac:dyDescent="0.3">
      <c r="A2597" s="37" t="s">
        <v>125</v>
      </c>
      <c r="B2597" s="37" t="s">
        <v>53</v>
      </c>
      <c r="C2597" s="38">
        <v>90000</v>
      </c>
    </row>
    <row r="2598" spans="1:3" x14ac:dyDescent="0.3">
      <c r="A2598" s="37" t="s">
        <v>125</v>
      </c>
      <c r="B2598" s="37" t="s">
        <v>53</v>
      </c>
      <c r="C2598" s="38">
        <v>120000</v>
      </c>
    </row>
    <row r="2599" spans="1:3" x14ac:dyDescent="0.3">
      <c r="A2599" s="37" t="s">
        <v>125</v>
      </c>
      <c r="B2599" s="37" t="s">
        <v>53</v>
      </c>
      <c r="C2599" s="38">
        <v>149000</v>
      </c>
    </row>
    <row r="2600" spans="1:3" x14ac:dyDescent="0.3">
      <c r="A2600" s="37" t="s">
        <v>125</v>
      </c>
      <c r="B2600" s="37" t="s">
        <v>81</v>
      </c>
      <c r="C2600" s="38">
        <v>175000</v>
      </c>
    </row>
    <row r="2601" spans="1:3" x14ac:dyDescent="0.3">
      <c r="A2601" s="37" t="s">
        <v>125</v>
      </c>
      <c r="B2601" s="37" t="s">
        <v>53</v>
      </c>
      <c r="C2601" s="38"/>
    </row>
    <row r="2602" spans="1:3" x14ac:dyDescent="0.3">
      <c r="A2602" s="37" t="s">
        <v>125</v>
      </c>
      <c r="B2602" s="37" t="s">
        <v>53</v>
      </c>
      <c r="C2602" s="38">
        <v>200000</v>
      </c>
    </row>
    <row r="2603" spans="1:3" x14ac:dyDescent="0.3">
      <c r="A2603" s="37" t="s">
        <v>125</v>
      </c>
      <c r="B2603" s="37" t="s">
        <v>53</v>
      </c>
      <c r="C2603" s="38">
        <v>110000</v>
      </c>
    </row>
    <row r="2604" spans="1:3" x14ac:dyDescent="0.3">
      <c r="A2604" s="37" t="s">
        <v>125</v>
      </c>
      <c r="B2604" s="37" t="s">
        <v>53</v>
      </c>
      <c r="C2604" s="38">
        <v>43031</v>
      </c>
    </row>
    <row r="2605" spans="1:3" x14ac:dyDescent="0.3">
      <c r="A2605" s="37" t="s">
        <v>125</v>
      </c>
      <c r="B2605" s="37" t="s">
        <v>53</v>
      </c>
      <c r="C2605" s="38"/>
    </row>
    <row r="2606" spans="1:3" x14ac:dyDescent="0.3">
      <c r="A2606" s="37" t="s">
        <v>125</v>
      </c>
      <c r="B2606" s="37" t="s">
        <v>53</v>
      </c>
      <c r="C2606" s="38">
        <v>115000</v>
      </c>
    </row>
    <row r="2607" spans="1:3" x14ac:dyDescent="0.3">
      <c r="A2607" s="37" t="s">
        <v>125</v>
      </c>
      <c r="B2607" s="37" t="s">
        <v>53</v>
      </c>
      <c r="C2607" s="38">
        <v>85000</v>
      </c>
    </row>
    <row r="2608" spans="1:3" x14ac:dyDescent="0.3">
      <c r="A2608" s="37" t="s">
        <v>125</v>
      </c>
      <c r="B2608" s="37" t="s">
        <v>53</v>
      </c>
      <c r="C2608" s="38">
        <v>95000</v>
      </c>
    </row>
    <row r="2609" spans="1:3" x14ac:dyDescent="0.3">
      <c r="A2609" s="37" t="s">
        <v>125</v>
      </c>
      <c r="B2609" s="37" t="s">
        <v>53</v>
      </c>
      <c r="C2609" s="38"/>
    </row>
    <row r="2610" spans="1:3" x14ac:dyDescent="0.3">
      <c r="A2610" s="37" t="s">
        <v>125</v>
      </c>
      <c r="B2610" s="37" t="s">
        <v>53</v>
      </c>
      <c r="C2610" s="38"/>
    </row>
    <row r="2611" spans="1:3" x14ac:dyDescent="0.3">
      <c r="A2611" s="37" t="s">
        <v>125</v>
      </c>
      <c r="B2611" s="37" t="s">
        <v>53</v>
      </c>
      <c r="C2611" s="38"/>
    </row>
    <row r="2612" spans="1:3" x14ac:dyDescent="0.3">
      <c r="A2612" s="37" t="s">
        <v>125</v>
      </c>
      <c r="B2612" s="37" t="s">
        <v>53</v>
      </c>
      <c r="C2612" s="38">
        <v>125654.5</v>
      </c>
    </row>
    <row r="2613" spans="1:3" x14ac:dyDescent="0.3">
      <c r="A2613" s="37" t="s">
        <v>125</v>
      </c>
      <c r="B2613" s="37" t="s">
        <v>53</v>
      </c>
      <c r="C2613" s="38"/>
    </row>
    <row r="2614" spans="1:3" x14ac:dyDescent="0.3">
      <c r="A2614" s="37" t="s">
        <v>125</v>
      </c>
      <c r="B2614" s="37" t="s">
        <v>106</v>
      </c>
      <c r="C2614" s="38">
        <v>51014</v>
      </c>
    </row>
    <row r="2615" spans="1:3" x14ac:dyDescent="0.3">
      <c r="A2615" s="37" t="s">
        <v>125</v>
      </c>
      <c r="B2615" s="37" t="s">
        <v>53</v>
      </c>
      <c r="C2615" s="38"/>
    </row>
    <row r="2616" spans="1:3" x14ac:dyDescent="0.3">
      <c r="A2616" s="37" t="s">
        <v>125</v>
      </c>
      <c r="B2616" s="37" t="s">
        <v>53</v>
      </c>
      <c r="C2616" s="38">
        <v>90000</v>
      </c>
    </row>
    <row r="2617" spans="1:3" x14ac:dyDescent="0.3">
      <c r="A2617" s="37" t="s">
        <v>125</v>
      </c>
      <c r="B2617" s="37" t="s">
        <v>53</v>
      </c>
      <c r="C2617" s="38">
        <v>104000</v>
      </c>
    </row>
    <row r="2618" spans="1:3" x14ac:dyDescent="0.3">
      <c r="A2618" s="37" t="s">
        <v>125</v>
      </c>
      <c r="B2618" s="37" t="s">
        <v>53</v>
      </c>
      <c r="C2618" s="38">
        <v>80000</v>
      </c>
    </row>
    <row r="2619" spans="1:3" x14ac:dyDescent="0.3">
      <c r="A2619" s="37" t="s">
        <v>125</v>
      </c>
      <c r="B2619" s="37" t="s">
        <v>53</v>
      </c>
      <c r="C2619" s="38">
        <v>85000</v>
      </c>
    </row>
    <row r="2620" spans="1:3" x14ac:dyDescent="0.3">
      <c r="A2620" s="37" t="s">
        <v>125</v>
      </c>
      <c r="B2620" s="37" t="s">
        <v>104</v>
      </c>
      <c r="C2620" s="38">
        <v>49566.5</v>
      </c>
    </row>
    <row r="2621" spans="1:3" x14ac:dyDescent="0.3">
      <c r="A2621" s="37" t="s">
        <v>125</v>
      </c>
      <c r="B2621" s="37" t="s">
        <v>53</v>
      </c>
      <c r="C2621" s="38">
        <v>200000</v>
      </c>
    </row>
    <row r="2622" spans="1:3" x14ac:dyDescent="0.3">
      <c r="A2622" s="37" t="s">
        <v>125</v>
      </c>
      <c r="B2622" s="37" t="s">
        <v>53</v>
      </c>
      <c r="C2622" s="38"/>
    </row>
    <row r="2623" spans="1:3" x14ac:dyDescent="0.3">
      <c r="A2623" s="37" t="s">
        <v>125</v>
      </c>
      <c r="B2623" s="37" t="s">
        <v>102</v>
      </c>
      <c r="C2623" s="38">
        <v>82500</v>
      </c>
    </row>
    <row r="2624" spans="1:3" x14ac:dyDescent="0.3">
      <c r="A2624" s="37" t="s">
        <v>125</v>
      </c>
      <c r="B2624" s="37" t="s">
        <v>53</v>
      </c>
      <c r="C2624" s="38">
        <v>122500</v>
      </c>
    </row>
    <row r="2625" spans="1:3" x14ac:dyDescent="0.3">
      <c r="A2625" s="37" t="s">
        <v>125</v>
      </c>
      <c r="B2625" s="37" t="s">
        <v>69</v>
      </c>
      <c r="C2625" s="38">
        <v>111202</v>
      </c>
    </row>
    <row r="2626" spans="1:3" x14ac:dyDescent="0.3">
      <c r="A2626" s="37" t="s">
        <v>125</v>
      </c>
      <c r="B2626" s="37" t="s">
        <v>53</v>
      </c>
      <c r="C2626" s="38">
        <v>115000</v>
      </c>
    </row>
    <row r="2627" spans="1:3" x14ac:dyDescent="0.3">
      <c r="A2627" s="37" t="s">
        <v>125</v>
      </c>
      <c r="B2627" s="37" t="s">
        <v>53</v>
      </c>
      <c r="C2627" s="38"/>
    </row>
    <row r="2628" spans="1:3" x14ac:dyDescent="0.3">
      <c r="A2628" s="37" t="s">
        <v>125</v>
      </c>
      <c r="B2628" s="37" t="s">
        <v>53</v>
      </c>
      <c r="C2628" s="38"/>
    </row>
    <row r="2629" spans="1:3" x14ac:dyDescent="0.3">
      <c r="A2629" s="37" t="s">
        <v>125</v>
      </c>
      <c r="B2629" s="37" t="s">
        <v>53</v>
      </c>
      <c r="C2629" s="38">
        <v>105000</v>
      </c>
    </row>
    <row r="2630" spans="1:3" x14ac:dyDescent="0.3">
      <c r="A2630" s="37" t="s">
        <v>125</v>
      </c>
      <c r="B2630" s="37" t="s">
        <v>65</v>
      </c>
      <c r="C2630" s="38">
        <v>111175</v>
      </c>
    </row>
    <row r="2631" spans="1:3" x14ac:dyDescent="0.3">
      <c r="A2631" s="37" t="s">
        <v>125</v>
      </c>
      <c r="B2631" s="37" t="s">
        <v>53</v>
      </c>
      <c r="C2631" s="38">
        <v>90000</v>
      </c>
    </row>
    <row r="2632" spans="1:3" x14ac:dyDescent="0.3">
      <c r="A2632" s="37" t="s">
        <v>125</v>
      </c>
      <c r="B2632" s="37" t="s">
        <v>69</v>
      </c>
      <c r="C2632" s="38">
        <v>111175</v>
      </c>
    </row>
    <row r="2633" spans="1:3" x14ac:dyDescent="0.3">
      <c r="A2633" s="37" t="s">
        <v>125</v>
      </c>
      <c r="B2633" s="37" t="s">
        <v>53</v>
      </c>
      <c r="C2633" s="38">
        <v>83298</v>
      </c>
    </row>
    <row r="2634" spans="1:3" x14ac:dyDescent="0.3">
      <c r="A2634" s="37" t="s">
        <v>125</v>
      </c>
      <c r="B2634" s="37" t="s">
        <v>65</v>
      </c>
      <c r="C2634" s="38">
        <v>111202</v>
      </c>
    </row>
    <row r="2635" spans="1:3" x14ac:dyDescent="0.3">
      <c r="A2635" s="37" t="s">
        <v>125</v>
      </c>
      <c r="B2635" s="37" t="s">
        <v>53</v>
      </c>
      <c r="C2635" s="38">
        <v>130000</v>
      </c>
    </row>
    <row r="2636" spans="1:3" x14ac:dyDescent="0.3">
      <c r="A2636" s="37" t="s">
        <v>125</v>
      </c>
      <c r="B2636" s="37" t="s">
        <v>80</v>
      </c>
      <c r="C2636" s="38">
        <v>111175</v>
      </c>
    </row>
    <row r="2637" spans="1:3" x14ac:dyDescent="0.3">
      <c r="A2637" s="37" t="s">
        <v>125</v>
      </c>
      <c r="B2637" s="37" t="s">
        <v>53</v>
      </c>
      <c r="C2637" s="38">
        <v>110000</v>
      </c>
    </row>
    <row r="2638" spans="1:3" x14ac:dyDescent="0.3">
      <c r="A2638" s="37" t="s">
        <v>125</v>
      </c>
      <c r="B2638" s="37" t="s">
        <v>53</v>
      </c>
      <c r="C2638" s="38"/>
    </row>
    <row r="2639" spans="1:3" x14ac:dyDescent="0.3">
      <c r="A2639" s="37" t="s">
        <v>125</v>
      </c>
      <c r="B2639" s="37" t="s">
        <v>64</v>
      </c>
      <c r="C2639" s="38">
        <v>100500</v>
      </c>
    </row>
    <row r="2640" spans="1:3" x14ac:dyDescent="0.3">
      <c r="A2640" s="37" t="s">
        <v>125</v>
      </c>
      <c r="B2640" s="37" t="s">
        <v>53</v>
      </c>
      <c r="C2640" s="38"/>
    </row>
    <row r="2641" spans="1:3" x14ac:dyDescent="0.3">
      <c r="A2641" s="37" t="s">
        <v>125</v>
      </c>
      <c r="B2641" s="37" t="s">
        <v>53</v>
      </c>
      <c r="C2641" s="38"/>
    </row>
    <row r="2642" spans="1:3" x14ac:dyDescent="0.3">
      <c r="A2642" s="37" t="s">
        <v>125</v>
      </c>
      <c r="B2642" s="37" t="s">
        <v>53</v>
      </c>
      <c r="C2642" s="38">
        <v>148290</v>
      </c>
    </row>
    <row r="2643" spans="1:3" x14ac:dyDescent="0.3">
      <c r="A2643" s="37" t="s">
        <v>125</v>
      </c>
      <c r="B2643" s="37" t="s">
        <v>53</v>
      </c>
      <c r="C2643" s="38">
        <v>80000</v>
      </c>
    </row>
    <row r="2644" spans="1:3" x14ac:dyDescent="0.3">
      <c r="A2644" s="37" t="s">
        <v>125</v>
      </c>
      <c r="B2644" s="37" t="s">
        <v>53</v>
      </c>
      <c r="C2644" s="38">
        <v>111202</v>
      </c>
    </row>
    <row r="2645" spans="1:3" x14ac:dyDescent="0.3">
      <c r="A2645" s="37" t="s">
        <v>125</v>
      </c>
      <c r="B2645" s="37" t="s">
        <v>53</v>
      </c>
      <c r="C2645" s="38">
        <v>145000</v>
      </c>
    </row>
    <row r="2646" spans="1:3" x14ac:dyDescent="0.3">
      <c r="A2646" s="37" t="s">
        <v>125</v>
      </c>
      <c r="B2646" s="37" t="s">
        <v>53</v>
      </c>
      <c r="C2646" s="38">
        <v>130000</v>
      </c>
    </row>
    <row r="2647" spans="1:3" x14ac:dyDescent="0.3">
      <c r="A2647" s="37" t="s">
        <v>125</v>
      </c>
      <c r="B2647" s="37" t="s">
        <v>53</v>
      </c>
      <c r="C2647" s="38">
        <v>175000</v>
      </c>
    </row>
    <row r="2648" spans="1:3" x14ac:dyDescent="0.3">
      <c r="A2648" s="37" t="s">
        <v>125</v>
      </c>
      <c r="B2648" s="37" t="s">
        <v>97</v>
      </c>
      <c r="C2648" s="38">
        <v>111175</v>
      </c>
    </row>
    <row r="2649" spans="1:3" x14ac:dyDescent="0.3">
      <c r="A2649" s="37" t="s">
        <v>125</v>
      </c>
      <c r="B2649" s="37" t="s">
        <v>85</v>
      </c>
      <c r="C2649" s="38">
        <v>89100</v>
      </c>
    </row>
    <row r="2650" spans="1:3" x14ac:dyDescent="0.3">
      <c r="A2650" s="37" t="s">
        <v>125</v>
      </c>
      <c r="B2650" s="37" t="s">
        <v>53</v>
      </c>
      <c r="C2650" s="38">
        <v>115000</v>
      </c>
    </row>
    <row r="2651" spans="1:3" x14ac:dyDescent="0.3">
      <c r="A2651" s="37" t="s">
        <v>125</v>
      </c>
      <c r="B2651" s="37" t="s">
        <v>53</v>
      </c>
      <c r="C2651" s="38">
        <v>99150</v>
      </c>
    </row>
    <row r="2652" spans="1:3" x14ac:dyDescent="0.3">
      <c r="A2652" s="37" t="s">
        <v>125</v>
      </c>
      <c r="B2652" s="37" t="s">
        <v>97</v>
      </c>
      <c r="C2652" s="38">
        <v>89100</v>
      </c>
    </row>
    <row r="2653" spans="1:3" x14ac:dyDescent="0.3">
      <c r="A2653" s="37" t="s">
        <v>125</v>
      </c>
      <c r="B2653" s="37" t="s">
        <v>53</v>
      </c>
      <c r="C2653" s="38"/>
    </row>
    <row r="2654" spans="1:3" x14ac:dyDescent="0.3">
      <c r="A2654" s="37" t="s">
        <v>125</v>
      </c>
      <c r="B2654" s="37" t="s">
        <v>53</v>
      </c>
      <c r="C2654" s="38">
        <v>90000</v>
      </c>
    </row>
    <row r="2655" spans="1:3" x14ac:dyDescent="0.3">
      <c r="A2655" s="37" t="s">
        <v>125</v>
      </c>
      <c r="B2655" s="37" t="s">
        <v>53</v>
      </c>
      <c r="C2655" s="38"/>
    </row>
    <row r="2656" spans="1:3" x14ac:dyDescent="0.3">
      <c r="A2656" s="37" t="s">
        <v>125</v>
      </c>
      <c r="B2656" s="37" t="s">
        <v>53</v>
      </c>
      <c r="C2656" s="38"/>
    </row>
    <row r="2657" spans="1:3" x14ac:dyDescent="0.3">
      <c r="A2657" s="37" t="s">
        <v>125</v>
      </c>
      <c r="B2657" s="37" t="s">
        <v>53</v>
      </c>
      <c r="C2657" s="38">
        <v>135000</v>
      </c>
    </row>
    <row r="2658" spans="1:3" x14ac:dyDescent="0.3">
      <c r="A2658" s="37" t="s">
        <v>125</v>
      </c>
      <c r="B2658" s="37" t="s">
        <v>53</v>
      </c>
      <c r="C2658" s="38">
        <v>105000</v>
      </c>
    </row>
    <row r="2659" spans="1:3" x14ac:dyDescent="0.3">
      <c r="A2659" s="37" t="s">
        <v>125</v>
      </c>
      <c r="B2659" s="37" t="s">
        <v>53</v>
      </c>
      <c r="C2659" s="38">
        <v>115000</v>
      </c>
    </row>
    <row r="2660" spans="1:3" x14ac:dyDescent="0.3">
      <c r="A2660" s="37" t="s">
        <v>125</v>
      </c>
      <c r="B2660" s="37" t="s">
        <v>53</v>
      </c>
      <c r="C2660" s="38"/>
    </row>
    <row r="2661" spans="1:3" x14ac:dyDescent="0.3">
      <c r="A2661" s="37" t="s">
        <v>125</v>
      </c>
      <c r="B2661" s="37" t="s">
        <v>53</v>
      </c>
      <c r="C2661" s="38">
        <v>160000</v>
      </c>
    </row>
    <row r="2662" spans="1:3" x14ac:dyDescent="0.3">
      <c r="A2662" s="37" t="s">
        <v>125</v>
      </c>
      <c r="B2662" s="37" t="s">
        <v>53</v>
      </c>
      <c r="C2662" s="38">
        <v>100000</v>
      </c>
    </row>
    <row r="2663" spans="1:3" x14ac:dyDescent="0.3">
      <c r="A2663" s="37" t="s">
        <v>125</v>
      </c>
      <c r="B2663" s="37" t="s">
        <v>53</v>
      </c>
      <c r="C2663" s="38">
        <v>115000</v>
      </c>
    </row>
    <row r="2664" spans="1:3" x14ac:dyDescent="0.3">
      <c r="A2664" s="37" t="s">
        <v>125</v>
      </c>
      <c r="B2664" s="37" t="s">
        <v>53</v>
      </c>
      <c r="C2664" s="38"/>
    </row>
    <row r="2665" spans="1:3" x14ac:dyDescent="0.3">
      <c r="A2665" s="37" t="s">
        <v>125</v>
      </c>
      <c r="B2665" s="37" t="s">
        <v>53</v>
      </c>
      <c r="C2665" s="38">
        <v>106661.5</v>
      </c>
    </row>
    <row r="2666" spans="1:3" x14ac:dyDescent="0.3">
      <c r="A2666" s="37" t="s">
        <v>125</v>
      </c>
      <c r="B2666" s="37" t="s">
        <v>53</v>
      </c>
      <c r="C2666" s="38"/>
    </row>
    <row r="2667" spans="1:3" x14ac:dyDescent="0.3">
      <c r="A2667" s="37" t="s">
        <v>125</v>
      </c>
      <c r="B2667" s="37" t="s">
        <v>53</v>
      </c>
      <c r="C2667" s="38"/>
    </row>
    <row r="2668" spans="1:3" x14ac:dyDescent="0.3">
      <c r="A2668" s="37" t="s">
        <v>125</v>
      </c>
      <c r="B2668" s="37" t="s">
        <v>72</v>
      </c>
      <c r="C2668" s="38">
        <v>105300</v>
      </c>
    </row>
    <row r="2669" spans="1:3" x14ac:dyDescent="0.3">
      <c r="A2669" s="37" t="s">
        <v>125</v>
      </c>
      <c r="B2669" s="37" t="s">
        <v>53</v>
      </c>
      <c r="C2669" s="38"/>
    </row>
    <row r="2670" spans="1:3" x14ac:dyDescent="0.3">
      <c r="A2670" s="37" t="s">
        <v>125</v>
      </c>
      <c r="B2670" s="37" t="s">
        <v>53</v>
      </c>
      <c r="C2670" s="38"/>
    </row>
    <row r="2671" spans="1:3" x14ac:dyDescent="0.3">
      <c r="A2671" s="37" t="s">
        <v>125</v>
      </c>
      <c r="B2671" s="37" t="s">
        <v>53</v>
      </c>
      <c r="C2671" s="38">
        <v>105000</v>
      </c>
    </row>
    <row r="2672" spans="1:3" x14ac:dyDescent="0.3">
      <c r="A2672" s="37" t="s">
        <v>125</v>
      </c>
      <c r="B2672" s="37" t="s">
        <v>53</v>
      </c>
      <c r="C2672" s="38">
        <v>90601</v>
      </c>
    </row>
    <row r="2673" spans="1:3" x14ac:dyDescent="0.3">
      <c r="A2673" s="37" t="s">
        <v>125</v>
      </c>
      <c r="B2673" s="37" t="s">
        <v>53</v>
      </c>
      <c r="C2673" s="38">
        <v>66746.03125</v>
      </c>
    </row>
    <row r="2674" spans="1:3" x14ac:dyDescent="0.3">
      <c r="A2674" s="37" t="s">
        <v>125</v>
      </c>
      <c r="B2674" s="37" t="s">
        <v>53</v>
      </c>
      <c r="C2674" s="38">
        <v>100000</v>
      </c>
    </row>
    <row r="2675" spans="1:3" x14ac:dyDescent="0.3">
      <c r="A2675" s="37" t="s">
        <v>125</v>
      </c>
      <c r="B2675" s="37" t="s">
        <v>53</v>
      </c>
      <c r="C2675" s="38"/>
    </row>
    <row r="2676" spans="1:3" x14ac:dyDescent="0.3">
      <c r="A2676" s="37" t="s">
        <v>125</v>
      </c>
      <c r="B2676" s="37" t="s">
        <v>53</v>
      </c>
      <c r="C2676" s="38"/>
    </row>
    <row r="2677" spans="1:3" x14ac:dyDescent="0.3">
      <c r="A2677" s="37" t="s">
        <v>125</v>
      </c>
      <c r="B2677" s="37" t="s">
        <v>53</v>
      </c>
      <c r="C2677" s="38">
        <v>91960</v>
      </c>
    </row>
    <row r="2678" spans="1:3" x14ac:dyDescent="0.3">
      <c r="A2678" s="37" t="s">
        <v>125</v>
      </c>
      <c r="B2678" s="37" t="s">
        <v>53</v>
      </c>
      <c r="C2678" s="38">
        <v>125000</v>
      </c>
    </row>
    <row r="2679" spans="1:3" x14ac:dyDescent="0.3">
      <c r="A2679" s="37" t="s">
        <v>125</v>
      </c>
      <c r="B2679" s="37" t="s">
        <v>53</v>
      </c>
      <c r="C2679" s="38">
        <v>90000</v>
      </c>
    </row>
    <row r="2680" spans="1:3" x14ac:dyDescent="0.3">
      <c r="A2680" s="37" t="s">
        <v>125</v>
      </c>
      <c r="B2680" s="37" t="s">
        <v>53</v>
      </c>
      <c r="C2680" s="38">
        <v>90000</v>
      </c>
    </row>
    <row r="2681" spans="1:3" x14ac:dyDescent="0.3">
      <c r="A2681" s="37" t="s">
        <v>125</v>
      </c>
      <c r="B2681" s="37" t="s">
        <v>53</v>
      </c>
      <c r="C2681" s="38">
        <v>85000</v>
      </c>
    </row>
    <row r="2682" spans="1:3" x14ac:dyDescent="0.3">
      <c r="A2682" s="37" t="s">
        <v>125</v>
      </c>
      <c r="B2682" s="37" t="s">
        <v>53</v>
      </c>
      <c r="C2682" s="38">
        <v>126000</v>
      </c>
    </row>
    <row r="2683" spans="1:3" x14ac:dyDescent="0.3">
      <c r="A2683" s="37" t="s">
        <v>125</v>
      </c>
      <c r="B2683" s="37" t="s">
        <v>53</v>
      </c>
      <c r="C2683" s="38">
        <v>115000</v>
      </c>
    </row>
    <row r="2684" spans="1:3" x14ac:dyDescent="0.3">
      <c r="A2684" s="37" t="s">
        <v>125</v>
      </c>
      <c r="B2684" s="37" t="s">
        <v>53</v>
      </c>
      <c r="C2684" s="38">
        <v>170000</v>
      </c>
    </row>
    <row r="2685" spans="1:3" x14ac:dyDescent="0.3">
      <c r="A2685" s="37" t="s">
        <v>125</v>
      </c>
      <c r="B2685" s="37" t="s">
        <v>53</v>
      </c>
      <c r="C2685" s="38">
        <v>85000</v>
      </c>
    </row>
    <row r="2686" spans="1:3" x14ac:dyDescent="0.3">
      <c r="A2686" s="37" t="s">
        <v>125</v>
      </c>
      <c r="B2686" s="37" t="s">
        <v>53</v>
      </c>
      <c r="C2686" s="38">
        <v>112500</v>
      </c>
    </row>
    <row r="2687" spans="1:3" x14ac:dyDescent="0.3">
      <c r="A2687" s="37" t="s">
        <v>125</v>
      </c>
      <c r="B2687" s="37" t="s">
        <v>53</v>
      </c>
      <c r="C2687" s="38">
        <v>95150</v>
      </c>
    </row>
    <row r="2688" spans="1:3" x14ac:dyDescent="0.3">
      <c r="A2688" s="37" t="s">
        <v>125</v>
      </c>
      <c r="B2688" s="37" t="s">
        <v>88</v>
      </c>
      <c r="C2688" s="38">
        <v>79200</v>
      </c>
    </row>
    <row r="2689" spans="1:3" x14ac:dyDescent="0.3">
      <c r="A2689" s="37" t="s">
        <v>126</v>
      </c>
      <c r="B2689" s="37" t="s">
        <v>53</v>
      </c>
      <c r="C2689" s="38">
        <v>135000</v>
      </c>
    </row>
    <row r="2690" spans="1:3" x14ac:dyDescent="0.3">
      <c r="A2690" s="37" t="s">
        <v>126</v>
      </c>
      <c r="B2690" s="37" t="s">
        <v>53</v>
      </c>
      <c r="C2690" s="38">
        <v>138200</v>
      </c>
    </row>
    <row r="2691" spans="1:3" x14ac:dyDescent="0.3">
      <c r="A2691" s="37" t="s">
        <v>126</v>
      </c>
      <c r="B2691" s="37" t="s">
        <v>53</v>
      </c>
      <c r="C2691" s="38">
        <v>170672</v>
      </c>
    </row>
    <row r="2692" spans="1:3" x14ac:dyDescent="0.3">
      <c r="A2692" s="37" t="s">
        <v>126</v>
      </c>
      <c r="B2692" s="37" t="s">
        <v>53</v>
      </c>
      <c r="C2692" s="38">
        <v>150000</v>
      </c>
    </row>
    <row r="2693" spans="1:3" x14ac:dyDescent="0.3">
      <c r="A2693" s="37" t="s">
        <v>126</v>
      </c>
      <c r="B2693" s="37" t="s">
        <v>53</v>
      </c>
      <c r="C2693" s="38"/>
    </row>
    <row r="2694" spans="1:3" x14ac:dyDescent="0.3">
      <c r="A2694" s="37" t="s">
        <v>126</v>
      </c>
      <c r="B2694" s="37" t="s">
        <v>53</v>
      </c>
      <c r="C2694" s="38">
        <v>150000</v>
      </c>
    </row>
    <row r="2695" spans="1:3" x14ac:dyDescent="0.3">
      <c r="A2695" s="37" t="s">
        <v>126</v>
      </c>
      <c r="B2695" s="37" t="s">
        <v>53</v>
      </c>
      <c r="C2695" s="38">
        <v>150000</v>
      </c>
    </row>
    <row r="2696" spans="1:3" x14ac:dyDescent="0.3">
      <c r="A2696" s="37" t="s">
        <v>126</v>
      </c>
      <c r="B2696" s="37" t="s">
        <v>53</v>
      </c>
      <c r="C2696" s="38">
        <v>140000</v>
      </c>
    </row>
    <row r="2697" spans="1:3" x14ac:dyDescent="0.3">
      <c r="A2697" s="37" t="s">
        <v>126</v>
      </c>
      <c r="B2697" s="37" t="s">
        <v>53</v>
      </c>
      <c r="C2697" s="38">
        <v>150000</v>
      </c>
    </row>
    <row r="2698" spans="1:3" x14ac:dyDescent="0.3">
      <c r="A2698" s="37" t="s">
        <v>126</v>
      </c>
      <c r="B2698" s="37" t="s">
        <v>53</v>
      </c>
      <c r="C2698" s="38">
        <v>156596</v>
      </c>
    </row>
    <row r="2699" spans="1:3" x14ac:dyDescent="0.3">
      <c r="A2699" s="37" t="s">
        <v>126</v>
      </c>
      <c r="B2699" s="37" t="s">
        <v>53</v>
      </c>
      <c r="C2699" s="38"/>
    </row>
    <row r="2700" spans="1:3" x14ac:dyDescent="0.3">
      <c r="A2700" s="37" t="s">
        <v>126</v>
      </c>
      <c r="B2700" s="37" t="s">
        <v>53</v>
      </c>
      <c r="C2700" s="38">
        <v>95000</v>
      </c>
    </row>
    <row r="2701" spans="1:3" x14ac:dyDescent="0.3">
      <c r="A2701" s="37" t="s">
        <v>126</v>
      </c>
      <c r="B2701" s="37" t="s">
        <v>69</v>
      </c>
      <c r="C2701" s="38">
        <v>147500</v>
      </c>
    </row>
    <row r="2702" spans="1:3" x14ac:dyDescent="0.3">
      <c r="A2702" s="37" t="s">
        <v>126</v>
      </c>
      <c r="B2702" s="37" t="s">
        <v>53</v>
      </c>
      <c r="C2702" s="38">
        <v>155000</v>
      </c>
    </row>
    <row r="2703" spans="1:3" x14ac:dyDescent="0.3">
      <c r="A2703" s="37" t="s">
        <v>126</v>
      </c>
      <c r="B2703" s="37" t="s">
        <v>53</v>
      </c>
      <c r="C2703" s="38">
        <v>135600</v>
      </c>
    </row>
    <row r="2704" spans="1:3" x14ac:dyDescent="0.3">
      <c r="A2704" s="37" t="s">
        <v>126</v>
      </c>
      <c r="B2704" s="37" t="s">
        <v>53</v>
      </c>
      <c r="C2704" s="38">
        <v>165000</v>
      </c>
    </row>
    <row r="2705" spans="1:3" x14ac:dyDescent="0.3">
      <c r="A2705" s="37" t="s">
        <v>126</v>
      </c>
      <c r="B2705" s="37" t="s">
        <v>53</v>
      </c>
      <c r="C2705" s="38">
        <v>156596</v>
      </c>
    </row>
    <row r="2706" spans="1:3" x14ac:dyDescent="0.3">
      <c r="A2706" s="37" t="s">
        <v>126</v>
      </c>
      <c r="B2706" s="37" t="s">
        <v>53</v>
      </c>
      <c r="C2706" s="38">
        <v>200000</v>
      </c>
    </row>
    <row r="2707" spans="1:3" x14ac:dyDescent="0.3">
      <c r="A2707" s="37" t="s">
        <v>126</v>
      </c>
      <c r="B2707" s="37" t="s">
        <v>53</v>
      </c>
      <c r="C2707" s="38">
        <v>150000</v>
      </c>
    </row>
    <row r="2708" spans="1:3" x14ac:dyDescent="0.3">
      <c r="A2708" s="37" t="s">
        <v>126</v>
      </c>
      <c r="B2708" s="37" t="s">
        <v>54</v>
      </c>
      <c r="C2708" s="38"/>
    </row>
    <row r="2709" spans="1:3" x14ac:dyDescent="0.3">
      <c r="A2709" s="37" t="s">
        <v>126</v>
      </c>
      <c r="B2709" s="37" t="s">
        <v>53</v>
      </c>
      <c r="C2709" s="38">
        <v>135000</v>
      </c>
    </row>
    <row r="2710" spans="1:3" x14ac:dyDescent="0.3">
      <c r="A2710" s="37" t="s">
        <v>126</v>
      </c>
      <c r="B2710" s="37" t="s">
        <v>53</v>
      </c>
      <c r="C2710" s="38">
        <v>160000</v>
      </c>
    </row>
    <row r="2711" spans="1:3" x14ac:dyDescent="0.3">
      <c r="A2711" s="37" t="s">
        <v>126</v>
      </c>
      <c r="B2711" s="37" t="s">
        <v>88</v>
      </c>
      <c r="C2711" s="38">
        <v>147500</v>
      </c>
    </row>
    <row r="2712" spans="1:3" x14ac:dyDescent="0.3">
      <c r="A2712" s="37" t="s">
        <v>126</v>
      </c>
      <c r="B2712" s="37" t="s">
        <v>53</v>
      </c>
      <c r="C2712" s="38">
        <v>90000</v>
      </c>
    </row>
    <row r="2713" spans="1:3" x14ac:dyDescent="0.3">
      <c r="A2713" s="37" t="s">
        <v>126</v>
      </c>
      <c r="B2713" s="37" t="s">
        <v>53</v>
      </c>
      <c r="C2713" s="38"/>
    </row>
    <row r="2714" spans="1:3" x14ac:dyDescent="0.3">
      <c r="A2714" s="37" t="s">
        <v>126</v>
      </c>
      <c r="B2714" s="37" t="s">
        <v>53</v>
      </c>
      <c r="C2714" s="38">
        <v>182000</v>
      </c>
    </row>
    <row r="2715" spans="1:3" x14ac:dyDescent="0.3">
      <c r="A2715" s="37" t="s">
        <v>126</v>
      </c>
      <c r="B2715" s="37" t="s">
        <v>53</v>
      </c>
      <c r="C2715" s="38">
        <v>156596</v>
      </c>
    </row>
    <row r="2716" spans="1:3" x14ac:dyDescent="0.3">
      <c r="A2716" s="37" t="s">
        <v>126</v>
      </c>
      <c r="B2716" s="37" t="s">
        <v>69</v>
      </c>
      <c r="C2716" s="38">
        <v>147500</v>
      </c>
    </row>
    <row r="2717" spans="1:3" x14ac:dyDescent="0.3">
      <c r="A2717" s="37" t="s">
        <v>126</v>
      </c>
      <c r="B2717" s="37" t="s">
        <v>53</v>
      </c>
      <c r="C2717" s="38">
        <v>150000</v>
      </c>
    </row>
    <row r="2718" spans="1:3" x14ac:dyDescent="0.3">
      <c r="A2718" s="37" t="s">
        <v>126</v>
      </c>
      <c r="B2718" s="37" t="s">
        <v>53</v>
      </c>
      <c r="C2718" s="38">
        <v>190000</v>
      </c>
    </row>
    <row r="2719" spans="1:3" x14ac:dyDescent="0.3">
      <c r="A2719" s="37" t="s">
        <v>126</v>
      </c>
      <c r="B2719" s="37" t="s">
        <v>53</v>
      </c>
      <c r="C2719" s="38">
        <v>170672</v>
      </c>
    </row>
    <row r="2720" spans="1:3" x14ac:dyDescent="0.3">
      <c r="A2720" s="37" t="s">
        <v>126</v>
      </c>
      <c r="B2720" s="37" t="s">
        <v>53</v>
      </c>
      <c r="C2720" s="38">
        <v>45000</v>
      </c>
    </row>
    <row r="2721" spans="1:3" x14ac:dyDescent="0.3">
      <c r="A2721" s="37" t="s">
        <v>126</v>
      </c>
      <c r="B2721" s="37" t="s">
        <v>53</v>
      </c>
      <c r="C2721" s="38"/>
    </row>
    <row r="2722" spans="1:3" x14ac:dyDescent="0.3">
      <c r="A2722" s="37" t="s">
        <v>126</v>
      </c>
      <c r="B2722" s="37" t="s">
        <v>53</v>
      </c>
      <c r="C2722" s="38">
        <v>170672</v>
      </c>
    </row>
    <row r="2723" spans="1:3" x14ac:dyDescent="0.3">
      <c r="A2723" s="37" t="s">
        <v>126</v>
      </c>
      <c r="B2723" s="37" t="s">
        <v>53</v>
      </c>
      <c r="C2723" s="38">
        <v>137150</v>
      </c>
    </row>
    <row r="2724" spans="1:3" x14ac:dyDescent="0.3">
      <c r="A2724" s="37" t="s">
        <v>126</v>
      </c>
      <c r="B2724" s="37" t="s">
        <v>64</v>
      </c>
      <c r="C2724" s="38">
        <v>147500</v>
      </c>
    </row>
    <row r="2725" spans="1:3" x14ac:dyDescent="0.3">
      <c r="A2725" s="37" t="s">
        <v>126</v>
      </c>
      <c r="B2725" s="37" t="s">
        <v>97</v>
      </c>
      <c r="C2725" s="38">
        <v>147500</v>
      </c>
    </row>
    <row r="2726" spans="1:3" x14ac:dyDescent="0.3">
      <c r="A2726" s="37" t="s">
        <v>126</v>
      </c>
      <c r="B2726" s="37" t="s">
        <v>53</v>
      </c>
      <c r="C2726" s="38">
        <v>156596</v>
      </c>
    </row>
    <row r="2727" spans="1:3" x14ac:dyDescent="0.3">
      <c r="A2727" s="37" t="s">
        <v>126</v>
      </c>
      <c r="B2727" s="37" t="s">
        <v>53</v>
      </c>
      <c r="C2727" s="38">
        <v>135000</v>
      </c>
    </row>
    <row r="2728" spans="1:3" x14ac:dyDescent="0.3">
      <c r="A2728" s="37" t="s">
        <v>126</v>
      </c>
      <c r="B2728" s="37" t="s">
        <v>53</v>
      </c>
      <c r="C2728" s="38">
        <v>300000</v>
      </c>
    </row>
    <row r="2729" spans="1:3" x14ac:dyDescent="0.3">
      <c r="A2729" s="37" t="s">
        <v>126</v>
      </c>
      <c r="B2729" s="37" t="s">
        <v>54</v>
      </c>
      <c r="C2729" s="38">
        <v>125000</v>
      </c>
    </row>
    <row r="2730" spans="1:3" x14ac:dyDescent="0.3">
      <c r="A2730" s="37" t="s">
        <v>126</v>
      </c>
      <c r="B2730" s="37" t="s">
        <v>54</v>
      </c>
      <c r="C2730" s="38">
        <v>180000</v>
      </c>
    </row>
    <row r="2731" spans="1:3" x14ac:dyDescent="0.3">
      <c r="A2731" s="37" t="s">
        <v>126</v>
      </c>
      <c r="B2731" s="37" t="s">
        <v>53</v>
      </c>
      <c r="C2731" s="38"/>
    </row>
    <row r="2732" spans="1:3" x14ac:dyDescent="0.3">
      <c r="A2732" s="37" t="s">
        <v>126</v>
      </c>
      <c r="B2732" s="37" t="s">
        <v>53</v>
      </c>
      <c r="C2732" s="38">
        <v>170000</v>
      </c>
    </row>
    <row r="2733" spans="1:3" x14ac:dyDescent="0.3">
      <c r="A2733" s="37" t="s">
        <v>126</v>
      </c>
      <c r="B2733" s="37" t="s">
        <v>53</v>
      </c>
      <c r="C2733" s="38">
        <v>156596</v>
      </c>
    </row>
    <row r="2734" spans="1:3" x14ac:dyDescent="0.3">
      <c r="A2734" s="37" t="s">
        <v>126</v>
      </c>
      <c r="B2734" s="37" t="s">
        <v>88</v>
      </c>
      <c r="C2734" s="38">
        <v>147500</v>
      </c>
    </row>
    <row r="2735" spans="1:3" x14ac:dyDescent="0.3">
      <c r="A2735" s="37" t="s">
        <v>126</v>
      </c>
      <c r="B2735" s="37" t="s">
        <v>53</v>
      </c>
      <c r="C2735" s="38">
        <v>181500</v>
      </c>
    </row>
    <row r="2736" spans="1:3" x14ac:dyDescent="0.3">
      <c r="A2736" s="37" t="s">
        <v>126</v>
      </c>
      <c r="B2736" s="37" t="s">
        <v>53</v>
      </c>
      <c r="C2736" s="38"/>
    </row>
    <row r="2737" spans="1:3" x14ac:dyDescent="0.3">
      <c r="A2737" s="37" t="s">
        <v>126</v>
      </c>
      <c r="B2737" s="37" t="s">
        <v>53</v>
      </c>
      <c r="C2737" s="38">
        <v>155000</v>
      </c>
    </row>
    <row r="2738" spans="1:3" x14ac:dyDescent="0.3">
      <c r="A2738" s="37" t="s">
        <v>126</v>
      </c>
      <c r="B2738" s="37" t="s">
        <v>53</v>
      </c>
      <c r="C2738" s="38">
        <v>135600</v>
      </c>
    </row>
    <row r="2739" spans="1:3" x14ac:dyDescent="0.3">
      <c r="A2739" s="37" t="s">
        <v>126</v>
      </c>
      <c r="B2739" s="37" t="s">
        <v>53</v>
      </c>
      <c r="C2739" s="38">
        <v>190000</v>
      </c>
    </row>
    <row r="2740" spans="1:3" x14ac:dyDescent="0.3">
      <c r="A2740" s="37" t="s">
        <v>126</v>
      </c>
      <c r="B2740" s="37" t="s">
        <v>56</v>
      </c>
      <c r="C2740" s="38">
        <v>147500</v>
      </c>
    </row>
    <row r="2741" spans="1:3" x14ac:dyDescent="0.3">
      <c r="A2741" s="37" t="s">
        <v>126</v>
      </c>
      <c r="B2741" s="37" t="s">
        <v>53</v>
      </c>
      <c r="C2741" s="38">
        <v>155000</v>
      </c>
    </row>
    <row r="2742" spans="1:3" x14ac:dyDescent="0.3">
      <c r="A2742" s="37" t="s">
        <v>126</v>
      </c>
      <c r="B2742" s="37" t="s">
        <v>88</v>
      </c>
      <c r="C2742" s="38">
        <v>147500</v>
      </c>
    </row>
    <row r="2743" spans="1:3" x14ac:dyDescent="0.3">
      <c r="A2743" s="37" t="s">
        <v>126</v>
      </c>
      <c r="B2743" s="37" t="s">
        <v>53</v>
      </c>
      <c r="C2743" s="38">
        <v>172500</v>
      </c>
    </row>
    <row r="2744" spans="1:3" x14ac:dyDescent="0.3">
      <c r="A2744" s="37" t="s">
        <v>126</v>
      </c>
      <c r="B2744" s="37" t="s">
        <v>53</v>
      </c>
      <c r="C2744" s="38">
        <v>250000</v>
      </c>
    </row>
    <row r="2745" spans="1:3" x14ac:dyDescent="0.3">
      <c r="A2745" s="37" t="s">
        <v>126</v>
      </c>
      <c r="B2745" s="37" t="s">
        <v>54</v>
      </c>
      <c r="C2745" s="38">
        <v>147500</v>
      </c>
    </row>
    <row r="2746" spans="1:3" x14ac:dyDescent="0.3">
      <c r="A2746" s="37" t="s">
        <v>126</v>
      </c>
      <c r="B2746" s="37" t="s">
        <v>53</v>
      </c>
      <c r="C2746" s="38">
        <v>170672</v>
      </c>
    </row>
    <row r="2747" spans="1:3" x14ac:dyDescent="0.3">
      <c r="A2747" s="37" t="s">
        <v>126</v>
      </c>
      <c r="B2747" s="37" t="s">
        <v>53</v>
      </c>
      <c r="C2747" s="38">
        <v>180000</v>
      </c>
    </row>
    <row r="2748" spans="1:3" x14ac:dyDescent="0.3">
      <c r="A2748" s="37" t="s">
        <v>126</v>
      </c>
      <c r="B2748" s="37" t="s">
        <v>53</v>
      </c>
      <c r="C2748" s="38">
        <v>127500</v>
      </c>
    </row>
    <row r="2749" spans="1:3" x14ac:dyDescent="0.3">
      <c r="A2749" s="37" t="s">
        <v>126</v>
      </c>
      <c r="B2749" s="37" t="s">
        <v>53</v>
      </c>
      <c r="C2749" s="38"/>
    </row>
    <row r="2750" spans="1:3" x14ac:dyDescent="0.3">
      <c r="A2750" s="37" t="s">
        <v>126</v>
      </c>
      <c r="B2750" s="37" t="s">
        <v>53</v>
      </c>
      <c r="C2750" s="38"/>
    </row>
    <row r="2751" spans="1:3" x14ac:dyDescent="0.3">
      <c r="A2751" s="37" t="s">
        <v>126</v>
      </c>
      <c r="B2751" s="37" t="s">
        <v>53</v>
      </c>
      <c r="C2751" s="38">
        <v>140000</v>
      </c>
    </row>
    <row r="2752" spans="1:3" x14ac:dyDescent="0.3">
      <c r="A2752" s="37" t="s">
        <v>126</v>
      </c>
      <c r="B2752" s="37" t="s">
        <v>53</v>
      </c>
      <c r="C2752" s="38">
        <v>150000</v>
      </c>
    </row>
    <row r="2753" spans="1:3" x14ac:dyDescent="0.3">
      <c r="A2753" s="37" t="s">
        <v>126</v>
      </c>
      <c r="B2753" s="37" t="s">
        <v>63</v>
      </c>
      <c r="C2753" s="38">
        <v>142000</v>
      </c>
    </row>
    <row r="2754" spans="1:3" x14ac:dyDescent="0.3">
      <c r="A2754" s="37" t="s">
        <v>126</v>
      </c>
      <c r="B2754" s="37" t="s">
        <v>53</v>
      </c>
      <c r="C2754" s="38">
        <v>130000</v>
      </c>
    </row>
    <row r="2755" spans="1:3" x14ac:dyDescent="0.3">
      <c r="A2755" s="37" t="s">
        <v>126</v>
      </c>
      <c r="B2755" s="37" t="s">
        <v>53</v>
      </c>
      <c r="C2755" s="38">
        <v>156596</v>
      </c>
    </row>
    <row r="2756" spans="1:3" x14ac:dyDescent="0.3">
      <c r="A2756" s="37" t="s">
        <v>126</v>
      </c>
      <c r="B2756" s="37" t="s">
        <v>54</v>
      </c>
      <c r="C2756" s="38"/>
    </row>
    <row r="2757" spans="1:3" x14ac:dyDescent="0.3">
      <c r="A2757" s="37" t="s">
        <v>126</v>
      </c>
      <c r="B2757" s="37" t="s">
        <v>53</v>
      </c>
      <c r="C2757" s="38">
        <v>145000</v>
      </c>
    </row>
    <row r="2758" spans="1:3" x14ac:dyDescent="0.3">
      <c r="A2758" s="37" t="s">
        <v>126</v>
      </c>
      <c r="B2758" s="37" t="s">
        <v>53</v>
      </c>
      <c r="C2758" s="38">
        <v>140000</v>
      </c>
    </row>
    <row r="2759" spans="1:3" x14ac:dyDescent="0.3">
      <c r="A2759" s="37" t="s">
        <v>126</v>
      </c>
      <c r="B2759" s="37" t="s">
        <v>53</v>
      </c>
      <c r="C2759" s="38">
        <v>185000</v>
      </c>
    </row>
    <row r="2760" spans="1:3" x14ac:dyDescent="0.3">
      <c r="A2760" s="37" t="s">
        <v>126</v>
      </c>
      <c r="B2760" s="37" t="s">
        <v>53</v>
      </c>
      <c r="C2760" s="38">
        <v>135000</v>
      </c>
    </row>
    <row r="2761" spans="1:3" x14ac:dyDescent="0.3">
      <c r="A2761" s="37" t="s">
        <v>126</v>
      </c>
      <c r="B2761" s="37" t="s">
        <v>53</v>
      </c>
      <c r="C2761" s="38">
        <v>167500</v>
      </c>
    </row>
    <row r="2762" spans="1:3" x14ac:dyDescent="0.3">
      <c r="A2762" s="37" t="s">
        <v>126</v>
      </c>
      <c r="B2762" s="37" t="s">
        <v>53</v>
      </c>
      <c r="C2762" s="38">
        <v>156596</v>
      </c>
    </row>
    <row r="2763" spans="1:3" x14ac:dyDescent="0.3">
      <c r="A2763" s="37" t="s">
        <v>126</v>
      </c>
      <c r="B2763" s="37" t="s">
        <v>53</v>
      </c>
      <c r="C2763" s="38">
        <v>175000</v>
      </c>
    </row>
    <row r="2764" spans="1:3" x14ac:dyDescent="0.3">
      <c r="A2764" s="37" t="s">
        <v>126</v>
      </c>
      <c r="B2764" s="37" t="s">
        <v>81</v>
      </c>
      <c r="C2764" s="38">
        <v>147500</v>
      </c>
    </row>
    <row r="2765" spans="1:3" x14ac:dyDescent="0.3">
      <c r="A2765" s="37" t="s">
        <v>126</v>
      </c>
      <c r="B2765" s="37" t="s">
        <v>53</v>
      </c>
      <c r="C2765" s="38">
        <v>156596</v>
      </c>
    </row>
    <row r="2766" spans="1:3" x14ac:dyDescent="0.3">
      <c r="A2766" s="37" t="s">
        <v>126</v>
      </c>
      <c r="B2766" s="37" t="s">
        <v>54</v>
      </c>
      <c r="C2766" s="38">
        <v>170672</v>
      </c>
    </row>
    <row r="2767" spans="1:3" x14ac:dyDescent="0.3">
      <c r="A2767" s="37" t="s">
        <v>126</v>
      </c>
      <c r="B2767" s="37" t="s">
        <v>70</v>
      </c>
      <c r="C2767" s="38">
        <v>147500</v>
      </c>
    </row>
    <row r="2768" spans="1:3" x14ac:dyDescent="0.3">
      <c r="A2768" s="37" t="s">
        <v>126</v>
      </c>
      <c r="B2768" s="37" t="s">
        <v>53</v>
      </c>
      <c r="C2768" s="38">
        <v>115000</v>
      </c>
    </row>
    <row r="2769" spans="1:3" x14ac:dyDescent="0.3">
      <c r="A2769" s="37" t="s">
        <v>126</v>
      </c>
      <c r="B2769" s="37" t="s">
        <v>53</v>
      </c>
      <c r="C2769" s="38">
        <v>170000</v>
      </c>
    </row>
    <row r="2770" spans="1:3" x14ac:dyDescent="0.3">
      <c r="A2770" s="37" t="s">
        <v>126</v>
      </c>
      <c r="B2770" s="37" t="s">
        <v>54</v>
      </c>
      <c r="C2770" s="38">
        <v>170672</v>
      </c>
    </row>
    <row r="2771" spans="1:3" x14ac:dyDescent="0.3">
      <c r="A2771" s="37" t="s">
        <v>126</v>
      </c>
      <c r="B2771" s="37" t="s">
        <v>53</v>
      </c>
      <c r="C2771" s="38">
        <v>127500</v>
      </c>
    </row>
    <row r="2772" spans="1:3" x14ac:dyDescent="0.3">
      <c r="A2772" s="37" t="s">
        <v>126</v>
      </c>
      <c r="B2772" s="37" t="s">
        <v>53</v>
      </c>
      <c r="C2772" s="38">
        <v>168500</v>
      </c>
    </row>
    <row r="2773" spans="1:3" x14ac:dyDescent="0.3">
      <c r="A2773" s="37" t="s">
        <v>126</v>
      </c>
      <c r="B2773" s="37" t="s">
        <v>64</v>
      </c>
      <c r="C2773" s="38">
        <v>147500</v>
      </c>
    </row>
    <row r="2774" spans="1:3" x14ac:dyDescent="0.3">
      <c r="A2774" s="37" t="s">
        <v>126</v>
      </c>
      <c r="B2774" s="37" t="s">
        <v>53</v>
      </c>
      <c r="C2774" s="38">
        <v>155000</v>
      </c>
    </row>
    <row r="2775" spans="1:3" x14ac:dyDescent="0.3">
      <c r="A2775" s="37" t="s">
        <v>126</v>
      </c>
      <c r="B2775" s="37" t="s">
        <v>53</v>
      </c>
      <c r="C2775" s="38">
        <v>128295.0625</v>
      </c>
    </row>
    <row r="2776" spans="1:3" x14ac:dyDescent="0.3">
      <c r="A2776" s="37" t="s">
        <v>126</v>
      </c>
      <c r="B2776" s="37" t="s">
        <v>53</v>
      </c>
      <c r="C2776" s="38">
        <v>147500</v>
      </c>
    </row>
    <row r="2777" spans="1:3" x14ac:dyDescent="0.3">
      <c r="A2777" s="37" t="s">
        <v>126</v>
      </c>
      <c r="B2777" s="37" t="s">
        <v>70</v>
      </c>
      <c r="C2777" s="38">
        <v>89100</v>
      </c>
    </row>
    <row r="2778" spans="1:3" x14ac:dyDescent="0.3">
      <c r="A2778" s="37" t="s">
        <v>126</v>
      </c>
      <c r="B2778" s="37" t="s">
        <v>53</v>
      </c>
      <c r="C2778" s="38">
        <v>170672</v>
      </c>
    </row>
    <row r="2779" spans="1:3" x14ac:dyDescent="0.3">
      <c r="A2779" s="37" t="s">
        <v>126</v>
      </c>
      <c r="B2779" s="37" t="s">
        <v>53</v>
      </c>
      <c r="C2779" s="38">
        <v>156596</v>
      </c>
    </row>
    <row r="2780" spans="1:3" x14ac:dyDescent="0.3">
      <c r="A2780" s="37" t="s">
        <v>126</v>
      </c>
      <c r="B2780" s="37" t="s">
        <v>127</v>
      </c>
      <c r="C2780" s="38">
        <v>147500</v>
      </c>
    </row>
    <row r="2781" spans="1:3" x14ac:dyDescent="0.3">
      <c r="A2781" s="37" t="s">
        <v>126</v>
      </c>
      <c r="B2781" s="37" t="s">
        <v>53</v>
      </c>
      <c r="C2781" s="38">
        <v>156596</v>
      </c>
    </row>
    <row r="2782" spans="1:3" x14ac:dyDescent="0.3">
      <c r="A2782" s="37" t="s">
        <v>126</v>
      </c>
      <c r="B2782" s="37" t="s">
        <v>53</v>
      </c>
      <c r="C2782" s="38">
        <v>150000</v>
      </c>
    </row>
    <row r="2783" spans="1:3" x14ac:dyDescent="0.3">
      <c r="A2783" s="37" t="s">
        <v>126</v>
      </c>
      <c r="B2783" s="37" t="s">
        <v>53</v>
      </c>
      <c r="C2783" s="38">
        <v>170672</v>
      </c>
    </row>
    <row r="2784" spans="1:3" x14ac:dyDescent="0.3">
      <c r="A2784" s="37" t="s">
        <v>126</v>
      </c>
      <c r="B2784" s="37" t="s">
        <v>53</v>
      </c>
      <c r="C2784" s="38">
        <v>116500</v>
      </c>
    </row>
    <row r="2785" spans="1:3" x14ac:dyDescent="0.3">
      <c r="A2785" s="37" t="s">
        <v>126</v>
      </c>
      <c r="B2785" s="37" t="s">
        <v>79</v>
      </c>
      <c r="C2785" s="38">
        <v>147500</v>
      </c>
    </row>
    <row r="2786" spans="1:3" x14ac:dyDescent="0.3">
      <c r="A2786" s="37" t="s">
        <v>126</v>
      </c>
      <c r="B2786" s="37" t="s">
        <v>54</v>
      </c>
      <c r="C2786" s="38"/>
    </row>
    <row r="2787" spans="1:3" x14ac:dyDescent="0.3">
      <c r="A2787" s="37" t="s">
        <v>126</v>
      </c>
      <c r="B2787" s="37" t="s">
        <v>65</v>
      </c>
      <c r="C2787" s="38">
        <v>56700</v>
      </c>
    </row>
    <row r="2788" spans="1:3" x14ac:dyDescent="0.3">
      <c r="A2788" s="37" t="s">
        <v>126</v>
      </c>
      <c r="B2788" s="37" t="s">
        <v>53</v>
      </c>
      <c r="C2788" s="38">
        <v>150000</v>
      </c>
    </row>
    <row r="2789" spans="1:3" x14ac:dyDescent="0.3">
      <c r="A2789" s="37" t="s">
        <v>126</v>
      </c>
      <c r="B2789" s="37" t="s">
        <v>53</v>
      </c>
      <c r="C2789" s="38">
        <v>122470.5</v>
      </c>
    </row>
    <row r="2790" spans="1:3" x14ac:dyDescent="0.3">
      <c r="A2790" s="37" t="s">
        <v>126</v>
      </c>
      <c r="B2790" s="37" t="s">
        <v>53</v>
      </c>
      <c r="C2790" s="38">
        <v>145000</v>
      </c>
    </row>
    <row r="2791" spans="1:3" x14ac:dyDescent="0.3">
      <c r="A2791" s="37" t="s">
        <v>126</v>
      </c>
      <c r="B2791" s="37" t="s">
        <v>53</v>
      </c>
      <c r="C2791" s="38">
        <v>172500</v>
      </c>
    </row>
    <row r="2792" spans="1:3" x14ac:dyDescent="0.3">
      <c r="A2792" s="37" t="s">
        <v>126</v>
      </c>
      <c r="B2792" s="37" t="s">
        <v>53</v>
      </c>
      <c r="C2792" s="38">
        <v>122500</v>
      </c>
    </row>
    <row r="2793" spans="1:3" x14ac:dyDescent="0.3">
      <c r="A2793" s="37" t="s">
        <v>126</v>
      </c>
      <c r="B2793" s="37" t="s">
        <v>53</v>
      </c>
      <c r="C2793" s="38">
        <v>135000</v>
      </c>
    </row>
    <row r="2794" spans="1:3" x14ac:dyDescent="0.3">
      <c r="A2794" s="37" t="s">
        <v>126</v>
      </c>
      <c r="B2794" s="37" t="s">
        <v>53</v>
      </c>
      <c r="C2794" s="38">
        <v>202500</v>
      </c>
    </row>
    <row r="2795" spans="1:3" x14ac:dyDescent="0.3">
      <c r="A2795" s="37" t="s">
        <v>126</v>
      </c>
      <c r="B2795" s="37" t="s">
        <v>53</v>
      </c>
      <c r="C2795" s="38">
        <v>157500</v>
      </c>
    </row>
    <row r="2796" spans="1:3" x14ac:dyDescent="0.3">
      <c r="A2796" s="37" t="s">
        <v>126</v>
      </c>
      <c r="B2796" s="37" t="s">
        <v>69</v>
      </c>
      <c r="C2796" s="38">
        <v>89100</v>
      </c>
    </row>
    <row r="2797" spans="1:3" x14ac:dyDescent="0.3">
      <c r="A2797" s="37" t="s">
        <v>126</v>
      </c>
      <c r="B2797" s="37" t="s">
        <v>53</v>
      </c>
      <c r="C2797" s="38">
        <v>122470.5</v>
      </c>
    </row>
    <row r="2798" spans="1:3" x14ac:dyDescent="0.3">
      <c r="A2798" s="37" t="s">
        <v>126</v>
      </c>
      <c r="B2798" s="37" t="s">
        <v>53</v>
      </c>
      <c r="C2798" s="38">
        <v>147500</v>
      </c>
    </row>
    <row r="2799" spans="1:3" x14ac:dyDescent="0.3">
      <c r="A2799" s="37" t="s">
        <v>126</v>
      </c>
      <c r="B2799" s="37" t="s">
        <v>110</v>
      </c>
      <c r="C2799" s="38">
        <v>147500</v>
      </c>
    </row>
    <row r="2800" spans="1:3" x14ac:dyDescent="0.3">
      <c r="A2800" s="37" t="s">
        <v>126</v>
      </c>
      <c r="B2800" s="37" t="s">
        <v>69</v>
      </c>
      <c r="C2800" s="38">
        <v>89100</v>
      </c>
    </row>
    <row r="2801" spans="1:3" x14ac:dyDescent="0.3">
      <c r="A2801" s="37" t="s">
        <v>126</v>
      </c>
      <c r="B2801" s="37" t="s">
        <v>81</v>
      </c>
      <c r="C2801" s="38">
        <v>147500</v>
      </c>
    </row>
    <row r="2802" spans="1:3" x14ac:dyDescent="0.3">
      <c r="A2802" s="37" t="s">
        <v>126</v>
      </c>
      <c r="B2802" s="37" t="s">
        <v>53</v>
      </c>
      <c r="C2802" s="38">
        <v>132500</v>
      </c>
    </row>
    <row r="2803" spans="1:3" x14ac:dyDescent="0.3">
      <c r="A2803" s="37" t="s">
        <v>126</v>
      </c>
      <c r="B2803" s="37" t="s">
        <v>53</v>
      </c>
      <c r="C2803" s="38">
        <v>185000</v>
      </c>
    </row>
    <row r="2804" spans="1:3" x14ac:dyDescent="0.3">
      <c r="A2804" s="37" t="s">
        <v>126</v>
      </c>
      <c r="B2804" s="37" t="s">
        <v>54</v>
      </c>
      <c r="C2804" s="38">
        <v>170672</v>
      </c>
    </row>
    <row r="2805" spans="1:3" x14ac:dyDescent="0.3">
      <c r="A2805" s="37" t="s">
        <v>126</v>
      </c>
      <c r="B2805" s="37" t="s">
        <v>53</v>
      </c>
      <c r="C2805" s="38">
        <v>180000</v>
      </c>
    </row>
    <row r="2806" spans="1:3" x14ac:dyDescent="0.3">
      <c r="A2806" s="37" t="s">
        <v>126</v>
      </c>
      <c r="B2806" s="37" t="s">
        <v>53</v>
      </c>
      <c r="C2806" s="38">
        <v>105000</v>
      </c>
    </row>
    <row r="2807" spans="1:3" x14ac:dyDescent="0.3">
      <c r="A2807" s="37" t="s">
        <v>126</v>
      </c>
      <c r="B2807" s="37" t="s">
        <v>81</v>
      </c>
      <c r="C2807" s="38">
        <v>90000</v>
      </c>
    </row>
    <row r="2808" spans="1:3" x14ac:dyDescent="0.3">
      <c r="A2808" s="37" t="s">
        <v>126</v>
      </c>
      <c r="B2808" s="37" t="s">
        <v>69</v>
      </c>
      <c r="C2808" s="38">
        <v>147500</v>
      </c>
    </row>
    <row r="2809" spans="1:3" x14ac:dyDescent="0.3">
      <c r="A2809" s="37" t="s">
        <v>126</v>
      </c>
      <c r="B2809" s="37" t="s">
        <v>83</v>
      </c>
      <c r="C2809" s="38">
        <v>147500</v>
      </c>
    </row>
    <row r="2810" spans="1:3" x14ac:dyDescent="0.3">
      <c r="A2810" s="37" t="s">
        <v>126</v>
      </c>
      <c r="B2810" s="37" t="s">
        <v>124</v>
      </c>
      <c r="C2810" s="38">
        <v>147500</v>
      </c>
    </row>
    <row r="2811" spans="1:3" x14ac:dyDescent="0.3">
      <c r="A2811" s="37" t="s">
        <v>126</v>
      </c>
      <c r="B2811" s="37" t="s">
        <v>53</v>
      </c>
      <c r="C2811" s="38"/>
    </row>
    <row r="2812" spans="1:3" x14ac:dyDescent="0.3">
      <c r="A2812" s="37" t="s">
        <v>126</v>
      </c>
      <c r="B2812" s="37" t="s">
        <v>88</v>
      </c>
      <c r="C2812" s="38">
        <v>147500</v>
      </c>
    </row>
    <row r="2813" spans="1:3" x14ac:dyDescent="0.3">
      <c r="A2813" s="37" t="s">
        <v>126</v>
      </c>
      <c r="B2813" s="37" t="s">
        <v>54</v>
      </c>
      <c r="C2813" s="38">
        <v>185000</v>
      </c>
    </row>
    <row r="2814" spans="1:3" x14ac:dyDescent="0.3">
      <c r="A2814" s="37" t="s">
        <v>126</v>
      </c>
      <c r="B2814" s="37" t="s">
        <v>53</v>
      </c>
      <c r="C2814" s="38">
        <v>180000</v>
      </c>
    </row>
    <row r="2815" spans="1:3" x14ac:dyDescent="0.3">
      <c r="A2815" s="37" t="s">
        <v>126</v>
      </c>
      <c r="B2815" s="37" t="s">
        <v>79</v>
      </c>
      <c r="C2815" s="38">
        <v>161160</v>
      </c>
    </row>
    <row r="2816" spans="1:3" x14ac:dyDescent="0.3">
      <c r="A2816" s="37" t="s">
        <v>126</v>
      </c>
      <c r="B2816" s="37" t="s">
        <v>53</v>
      </c>
      <c r="C2816" s="38">
        <v>274500</v>
      </c>
    </row>
    <row r="2817" spans="1:3" x14ac:dyDescent="0.3">
      <c r="A2817" s="37" t="s">
        <v>126</v>
      </c>
      <c r="B2817" s="37" t="s">
        <v>72</v>
      </c>
      <c r="C2817" s="38">
        <v>125000</v>
      </c>
    </row>
    <row r="2818" spans="1:3" x14ac:dyDescent="0.3">
      <c r="A2818" s="37" t="s">
        <v>126</v>
      </c>
      <c r="B2818" s="37" t="s">
        <v>72</v>
      </c>
      <c r="C2818" s="38">
        <v>147500</v>
      </c>
    </row>
    <row r="2819" spans="1:3" x14ac:dyDescent="0.3">
      <c r="A2819" s="37" t="s">
        <v>126</v>
      </c>
      <c r="B2819" s="37" t="s">
        <v>53</v>
      </c>
      <c r="C2819" s="38">
        <v>127500</v>
      </c>
    </row>
    <row r="2820" spans="1:3" x14ac:dyDescent="0.3">
      <c r="A2820" s="37" t="s">
        <v>126</v>
      </c>
      <c r="B2820" s="37" t="s">
        <v>53</v>
      </c>
      <c r="C2820" s="38"/>
    </row>
    <row r="2821" spans="1:3" x14ac:dyDescent="0.3">
      <c r="A2821" s="37" t="s">
        <v>126</v>
      </c>
      <c r="B2821" s="37" t="s">
        <v>81</v>
      </c>
      <c r="C2821" s="38">
        <v>90000</v>
      </c>
    </row>
    <row r="2822" spans="1:3" x14ac:dyDescent="0.3">
      <c r="A2822" s="37" t="s">
        <v>126</v>
      </c>
      <c r="B2822" s="37" t="s">
        <v>97</v>
      </c>
      <c r="C2822" s="38">
        <v>147500</v>
      </c>
    </row>
    <row r="2823" spans="1:3" x14ac:dyDescent="0.3">
      <c r="A2823" s="37" t="s">
        <v>126</v>
      </c>
      <c r="B2823" s="37" t="s">
        <v>81</v>
      </c>
      <c r="C2823" s="38">
        <v>90000</v>
      </c>
    </row>
    <row r="2824" spans="1:3" x14ac:dyDescent="0.3">
      <c r="A2824" s="37" t="s">
        <v>126</v>
      </c>
      <c r="B2824" s="37" t="s">
        <v>81</v>
      </c>
      <c r="C2824" s="38">
        <v>140000</v>
      </c>
    </row>
    <row r="2825" spans="1:3" x14ac:dyDescent="0.3">
      <c r="A2825" s="37" t="s">
        <v>126</v>
      </c>
      <c r="B2825" s="37" t="s">
        <v>72</v>
      </c>
      <c r="C2825" s="38">
        <v>96760.5</v>
      </c>
    </row>
    <row r="2826" spans="1:3" x14ac:dyDescent="0.3">
      <c r="A2826" s="37" t="s">
        <v>126</v>
      </c>
      <c r="B2826" s="37" t="s">
        <v>83</v>
      </c>
      <c r="C2826" s="38">
        <v>147500</v>
      </c>
    </row>
    <row r="2827" spans="1:3" x14ac:dyDescent="0.3">
      <c r="A2827" s="37" t="s">
        <v>126</v>
      </c>
      <c r="B2827" s="37" t="s">
        <v>53</v>
      </c>
      <c r="C2827" s="38"/>
    </row>
    <row r="2828" spans="1:3" x14ac:dyDescent="0.3">
      <c r="A2828" s="37" t="s">
        <v>126</v>
      </c>
      <c r="B2828" s="37" t="s">
        <v>53</v>
      </c>
      <c r="C2828" s="38"/>
    </row>
    <row r="2829" spans="1:3" x14ac:dyDescent="0.3">
      <c r="A2829" s="37" t="s">
        <v>126</v>
      </c>
      <c r="B2829" s="37" t="s">
        <v>97</v>
      </c>
      <c r="C2829" s="38">
        <v>147500</v>
      </c>
    </row>
    <row r="2830" spans="1:3" x14ac:dyDescent="0.3">
      <c r="A2830" s="37" t="s">
        <v>126</v>
      </c>
      <c r="B2830" s="37" t="s">
        <v>53</v>
      </c>
      <c r="C2830" s="38">
        <v>147500</v>
      </c>
    </row>
    <row r="2831" spans="1:3" x14ac:dyDescent="0.3">
      <c r="A2831" s="37" t="s">
        <v>126</v>
      </c>
      <c r="B2831" s="37" t="s">
        <v>88</v>
      </c>
      <c r="C2831" s="38">
        <v>147500</v>
      </c>
    </row>
    <row r="2832" spans="1:3" x14ac:dyDescent="0.3">
      <c r="A2832" s="37" t="s">
        <v>126</v>
      </c>
      <c r="B2832" s="37" t="s">
        <v>88</v>
      </c>
      <c r="C2832" s="38">
        <v>147500</v>
      </c>
    </row>
    <row r="2833" spans="1:3" x14ac:dyDescent="0.3">
      <c r="A2833" s="37" t="s">
        <v>126</v>
      </c>
      <c r="B2833" s="37" t="s">
        <v>81</v>
      </c>
      <c r="C2833" s="38">
        <v>150000</v>
      </c>
    </row>
    <row r="2834" spans="1:3" x14ac:dyDescent="0.3">
      <c r="A2834" s="37" t="s">
        <v>128</v>
      </c>
      <c r="B2834" s="37" t="s">
        <v>53</v>
      </c>
      <c r="C2834" s="38">
        <v>116700</v>
      </c>
    </row>
    <row r="2835" spans="1:3" x14ac:dyDescent="0.3">
      <c r="A2835" s="37" t="s">
        <v>128</v>
      </c>
      <c r="B2835" s="37" t="s">
        <v>53</v>
      </c>
      <c r="C2835" s="38">
        <v>145000</v>
      </c>
    </row>
    <row r="2836" spans="1:3" x14ac:dyDescent="0.3">
      <c r="A2836" s="37" t="s">
        <v>128</v>
      </c>
      <c r="B2836" s="37" t="s">
        <v>53</v>
      </c>
      <c r="C2836" s="38">
        <v>173000</v>
      </c>
    </row>
    <row r="2837" spans="1:3" x14ac:dyDescent="0.3">
      <c r="A2837" s="37" t="s">
        <v>128</v>
      </c>
      <c r="B2837" s="37" t="s">
        <v>53</v>
      </c>
      <c r="C2837" s="38">
        <v>135000</v>
      </c>
    </row>
    <row r="2838" spans="1:3" x14ac:dyDescent="0.3">
      <c r="A2838" s="37" t="s">
        <v>128</v>
      </c>
      <c r="B2838" s="37" t="s">
        <v>53</v>
      </c>
      <c r="C2838" s="38"/>
    </row>
    <row r="2839" spans="1:3" x14ac:dyDescent="0.3">
      <c r="A2839" s="37" t="s">
        <v>128</v>
      </c>
      <c r="B2839" s="37" t="s">
        <v>53</v>
      </c>
      <c r="C2839" s="38">
        <v>160000</v>
      </c>
    </row>
    <row r="2840" spans="1:3" x14ac:dyDescent="0.3">
      <c r="A2840" s="37" t="s">
        <v>128</v>
      </c>
      <c r="B2840" s="37" t="s">
        <v>53</v>
      </c>
      <c r="C2840" s="38">
        <v>161000</v>
      </c>
    </row>
    <row r="2841" spans="1:3" x14ac:dyDescent="0.3">
      <c r="A2841" s="37" t="s">
        <v>128</v>
      </c>
      <c r="B2841" s="37" t="s">
        <v>53</v>
      </c>
      <c r="C2841" s="38">
        <v>140000</v>
      </c>
    </row>
    <row r="2842" spans="1:3" x14ac:dyDescent="0.3">
      <c r="A2842" s="37" t="s">
        <v>128</v>
      </c>
      <c r="B2842" s="37" t="s">
        <v>54</v>
      </c>
      <c r="C2842" s="38">
        <v>165000</v>
      </c>
    </row>
    <row r="2843" spans="1:3" x14ac:dyDescent="0.3">
      <c r="A2843" s="37" t="s">
        <v>128</v>
      </c>
      <c r="B2843" s="37" t="s">
        <v>53</v>
      </c>
      <c r="C2843" s="38">
        <v>160000</v>
      </c>
    </row>
    <row r="2844" spans="1:3" x14ac:dyDescent="0.3">
      <c r="A2844" s="37" t="s">
        <v>128</v>
      </c>
      <c r="B2844" s="37" t="s">
        <v>97</v>
      </c>
      <c r="C2844" s="38">
        <v>157500</v>
      </c>
    </row>
    <row r="2845" spans="1:3" x14ac:dyDescent="0.3">
      <c r="A2845" s="37" t="s">
        <v>128</v>
      </c>
      <c r="B2845" s="37" t="s">
        <v>53</v>
      </c>
      <c r="C2845" s="38"/>
    </row>
    <row r="2846" spans="1:3" x14ac:dyDescent="0.3">
      <c r="A2846" s="37" t="s">
        <v>128</v>
      </c>
      <c r="B2846" s="37" t="s">
        <v>53</v>
      </c>
      <c r="C2846" s="38">
        <v>145000</v>
      </c>
    </row>
    <row r="2847" spans="1:3" x14ac:dyDescent="0.3">
      <c r="A2847" s="37" t="s">
        <v>128</v>
      </c>
      <c r="B2847" s="37" t="s">
        <v>53</v>
      </c>
      <c r="C2847" s="38">
        <v>225000</v>
      </c>
    </row>
    <row r="2848" spans="1:3" x14ac:dyDescent="0.3">
      <c r="A2848" s="37" t="s">
        <v>128</v>
      </c>
      <c r="B2848" s="37" t="s">
        <v>53</v>
      </c>
      <c r="C2848" s="38">
        <v>222589</v>
      </c>
    </row>
    <row r="2849" spans="1:3" x14ac:dyDescent="0.3">
      <c r="A2849" s="37" t="s">
        <v>128</v>
      </c>
      <c r="B2849" s="37" t="s">
        <v>54</v>
      </c>
      <c r="C2849" s="38">
        <v>200000</v>
      </c>
    </row>
    <row r="2850" spans="1:3" x14ac:dyDescent="0.3">
      <c r="A2850" s="37" t="s">
        <v>128</v>
      </c>
      <c r="B2850" s="37" t="s">
        <v>53</v>
      </c>
      <c r="C2850" s="38">
        <v>375000</v>
      </c>
    </row>
    <row r="2851" spans="1:3" x14ac:dyDescent="0.3">
      <c r="A2851" s="37" t="s">
        <v>128</v>
      </c>
      <c r="B2851" s="37" t="s">
        <v>53</v>
      </c>
      <c r="C2851" s="38">
        <v>315000</v>
      </c>
    </row>
    <row r="2852" spans="1:3" x14ac:dyDescent="0.3">
      <c r="A2852" s="37" t="s">
        <v>128</v>
      </c>
      <c r="B2852" s="37" t="s">
        <v>79</v>
      </c>
      <c r="C2852" s="38">
        <v>79200</v>
      </c>
    </row>
    <row r="2853" spans="1:3" x14ac:dyDescent="0.3">
      <c r="A2853" s="37" t="s">
        <v>128</v>
      </c>
      <c r="B2853" s="37" t="s">
        <v>53</v>
      </c>
      <c r="C2853" s="38">
        <v>150000</v>
      </c>
    </row>
    <row r="2854" spans="1:3" x14ac:dyDescent="0.3">
      <c r="A2854" s="37" t="s">
        <v>128</v>
      </c>
      <c r="B2854" s="37" t="s">
        <v>53</v>
      </c>
      <c r="C2854" s="38">
        <v>157500</v>
      </c>
    </row>
    <row r="2855" spans="1:3" x14ac:dyDescent="0.3">
      <c r="A2855" s="37" t="s">
        <v>128</v>
      </c>
      <c r="B2855" s="37" t="s">
        <v>53</v>
      </c>
      <c r="C2855" s="38">
        <v>115000</v>
      </c>
    </row>
    <row r="2856" spans="1:3" x14ac:dyDescent="0.3">
      <c r="A2856" s="37" t="s">
        <v>128</v>
      </c>
      <c r="B2856" s="37" t="s">
        <v>72</v>
      </c>
      <c r="C2856" s="38">
        <v>130500</v>
      </c>
    </row>
    <row r="2857" spans="1:3" x14ac:dyDescent="0.3">
      <c r="A2857" s="37" t="s">
        <v>128</v>
      </c>
      <c r="B2857" s="37" t="s">
        <v>53</v>
      </c>
      <c r="C2857" s="38">
        <v>90000</v>
      </c>
    </row>
    <row r="2858" spans="1:3" x14ac:dyDescent="0.3">
      <c r="A2858" s="37" t="s">
        <v>128</v>
      </c>
      <c r="B2858" s="37" t="s">
        <v>53</v>
      </c>
      <c r="C2858" s="38">
        <v>202000</v>
      </c>
    </row>
    <row r="2859" spans="1:3" x14ac:dyDescent="0.3">
      <c r="A2859" s="37" t="s">
        <v>128</v>
      </c>
      <c r="B2859" s="37" t="s">
        <v>53</v>
      </c>
      <c r="C2859" s="38">
        <v>58500</v>
      </c>
    </row>
    <row r="2860" spans="1:3" x14ac:dyDescent="0.3">
      <c r="A2860" s="37" t="s">
        <v>128</v>
      </c>
      <c r="B2860" s="37" t="s">
        <v>53</v>
      </c>
      <c r="C2860" s="38">
        <v>172500</v>
      </c>
    </row>
    <row r="2861" spans="1:3" x14ac:dyDescent="0.3">
      <c r="A2861" s="37" t="s">
        <v>128</v>
      </c>
      <c r="B2861" s="37" t="s">
        <v>54</v>
      </c>
      <c r="C2861" s="38">
        <v>140000</v>
      </c>
    </row>
    <row r="2862" spans="1:3" x14ac:dyDescent="0.3">
      <c r="A2862" s="37" t="s">
        <v>128</v>
      </c>
      <c r="B2862" s="37" t="s">
        <v>54</v>
      </c>
      <c r="C2862" s="38">
        <v>127000</v>
      </c>
    </row>
    <row r="2863" spans="1:3" x14ac:dyDescent="0.3">
      <c r="A2863" s="37" t="s">
        <v>128</v>
      </c>
      <c r="B2863" s="37" t="s">
        <v>80</v>
      </c>
      <c r="C2863" s="38">
        <v>79200</v>
      </c>
    </row>
    <row r="2864" spans="1:3" x14ac:dyDescent="0.3">
      <c r="A2864" s="37" t="s">
        <v>128</v>
      </c>
      <c r="B2864" s="37" t="s">
        <v>98</v>
      </c>
      <c r="C2864" s="38">
        <v>72900</v>
      </c>
    </row>
    <row r="2865" spans="1:3" x14ac:dyDescent="0.3">
      <c r="A2865" s="37" t="s">
        <v>128</v>
      </c>
      <c r="B2865" s="37" t="s">
        <v>53</v>
      </c>
      <c r="C2865" s="38">
        <v>125000</v>
      </c>
    </row>
    <row r="2866" spans="1:3" x14ac:dyDescent="0.3">
      <c r="A2866" s="37" t="s">
        <v>128</v>
      </c>
      <c r="B2866" s="37" t="s">
        <v>97</v>
      </c>
      <c r="C2866" s="38">
        <v>89100</v>
      </c>
    </row>
    <row r="2867" spans="1:3" x14ac:dyDescent="0.3">
      <c r="A2867" s="37" t="s">
        <v>128</v>
      </c>
      <c r="B2867" s="37" t="s">
        <v>110</v>
      </c>
      <c r="C2867" s="38">
        <v>157500</v>
      </c>
    </row>
    <row r="2868" spans="1:3" x14ac:dyDescent="0.3">
      <c r="A2868" s="37" t="s">
        <v>128</v>
      </c>
      <c r="B2868" s="37" t="s">
        <v>53</v>
      </c>
      <c r="C2868" s="38"/>
    </row>
    <row r="2869" spans="1:3" x14ac:dyDescent="0.3">
      <c r="A2869" s="37" t="s">
        <v>128</v>
      </c>
      <c r="B2869" s="37" t="s">
        <v>53</v>
      </c>
      <c r="C2869" s="38">
        <v>215000</v>
      </c>
    </row>
    <row r="2870" spans="1:3" x14ac:dyDescent="0.3">
      <c r="A2870" s="37" t="s">
        <v>128</v>
      </c>
      <c r="B2870" s="37" t="s">
        <v>54</v>
      </c>
      <c r="C2870" s="38"/>
    </row>
    <row r="2871" spans="1:3" x14ac:dyDescent="0.3">
      <c r="A2871" s="37" t="s">
        <v>128</v>
      </c>
      <c r="B2871" s="37" t="s">
        <v>53</v>
      </c>
      <c r="C2871" s="38">
        <v>165000</v>
      </c>
    </row>
    <row r="2872" spans="1:3" x14ac:dyDescent="0.3">
      <c r="A2872" s="37" t="s">
        <v>128</v>
      </c>
      <c r="B2872" s="37" t="s">
        <v>53</v>
      </c>
      <c r="C2872" s="38">
        <v>185000</v>
      </c>
    </row>
    <row r="2873" spans="1:3" x14ac:dyDescent="0.3">
      <c r="A2873" s="37" t="s">
        <v>128</v>
      </c>
      <c r="B2873" s="37" t="s">
        <v>53</v>
      </c>
      <c r="C2873" s="38">
        <v>115000</v>
      </c>
    </row>
    <row r="2874" spans="1:3" x14ac:dyDescent="0.3">
      <c r="A2874" s="37" t="s">
        <v>128</v>
      </c>
      <c r="B2874" s="37" t="s">
        <v>53</v>
      </c>
      <c r="C2874" s="38">
        <v>157500</v>
      </c>
    </row>
    <row r="2875" spans="1:3" x14ac:dyDescent="0.3">
      <c r="A2875" s="37" t="s">
        <v>128</v>
      </c>
      <c r="B2875" s="37" t="s">
        <v>87</v>
      </c>
      <c r="C2875" s="38">
        <v>89100</v>
      </c>
    </row>
    <row r="2876" spans="1:3" x14ac:dyDescent="0.3">
      <c r="A2876" s="37" t="s">
        <v>128</v>
      </c>
      <c r="B2876" s="37" t="s">
        <v>65</v>
      </c>
      <c r="C2876" s="38">
        <v>56700</v>
      </c>
    </row>
    <row r="2877" spans="1:3" x14ac:dyDescent="0.3">
      <c r="A2877" s="37" t="s">
        <v>128</v>
      </c>
      <c r="B2877" s="37" t="s">
        <v>81</v>
      </c>
      <c r="C2877" s="38">
        <v>157000</v>
      </c>
    </row>
    <row r="2878" spans="1:3" x14ac:dyDescent="0.3">
      <c r="A2878" s="37" t="s">
        <v>128</v>
      </c>
      <c r="B2878" s="37" t="s">
        <v>53</v>
      </c>
      <c r="C2878" s="38"/>
    </row>
    <row r="2879" spans="1:3" x14ac:dyDescent="0.3">
      <c r="A2879" s="37" t="s">
        <v>128</v>
      </c>
      <c r="B2879" s="37" t="s">
        <v>54</v>
      </c>
      <c r="C2879" s="38">
        <v>126000</v>
      </c>
    </row>
    <row r="2880" spans="1:3" x14ac:dyDescent="0.3">
      <c r="A2880" s="37" t="s">
        <v>128</v>
      </c>
      <c r="B2880" s="37" t="s">
        <v>53</v>
      </c>
      <c r="C2880" s="38"/>
    </row>
    <row r="2881" spans="1:3" x14ac:dyDescent="0.3">
      <c r="A2881" s="37" t="s">
        <v>128</v>
      </c>
      <c r="B2881" s="37" t="s">
        <v>53</v>
      </c>
      <c r="C2881" s="38">
        <v>220500</v>
      </c>
    </row>
    <row r="2882" spans="1:3" x14ac:dyDescent="0.3">
      <c r="A2882" s="37" t="s">
        <v>128</v>
      </c>
      <c r="B2882" s="37" t="s">
        <v>53</v>
      </c>
      <c r="C2882" s="38">
        <v>157500</v>
      </c>
    </row>
    <row r="2883" spans="1:3" x14ac:dyDescent="0.3">
      <c r="A2883" s="37" t="s">
        <v>128</v>
      </c>
      <c r="B2883" s="37" t="s">
        <v>53</v>
      </c>
      <c r="C2883" s="38"/>
    </row>
    <row r="2884" spans="1:3" x14ac:dyDescent="0.3">
      <c r="A2884" s="37" t="s">
        <v>128</v>
      </c>
      <c r="B2884" s="37" t="s">
        <v>53</v>
      </c>
      <c r="C2884" s="38">
        <v>157500</v>
      </c>
    </row>
    <row r="2885" spans="1:3" x14ac:dyDescent="0.3">
      <c r="A2885" s="37" t="s">
        <v>128</v>
      </c>
      <c r="B2885" s="37" t="s">
        <v>53</v>
      </c>
      <c r="C2885" s="38">
        <v>177500</v>
      </c>
    </row>
    <row r="2886" spans="1:3" x14ac:dyDescent="0.3">
      <c r="A2886" s="37" t="s">
        <v>128</v>
      </c>
      <c r="B2886" s="37" t="s">
        <v>53</v>
      </c>
      <c r="C2886" s="38">
        <v>157500</v>
      </c>
    </row>
    <row r="2887" spans="1:3" x14ac:dyDescent="0.3">
      <c r="A2887" s="37" t="s">
        <v>128</v>
      </c>
      <c r="B2887" s="37" t="s">
        <v>53</v>
      </c>
      <c r="C2887" s="38">
        <v>135000</v>
      </c>
    </row>
    <row r="2888" spans="1:3" x14ac:dyDescent="0.3">
      <c r="A2888" s="37" t="s">
        <v>128</v>
      </c>
      <c r="B2888" s="37" t="s">
        <v>53</v>
      </c>
      <c r="C2888" s="38">
        <v>90000</v>
      </c>
    </row>
    <row r="2889" spans="1:3" x14ac:dyDescent="0.3">
      <c r="A2889" s="37" t="s">
        <v>128</v>
      </c>
      <c r="B2889" s="37" t="s">
        <v>53</v>
      </c>
      <c r="C2889" s="38">
        <v>160000</v>
      </c>
    </row>
    <row r="2890" spans="1:3" x14ac:dyDescent="0.3">
      <c r="A2890" s="37" t="s">
        <v>128</v>
      </c>
      <c r="B2890" s="37" t="s">
        <v>53</v>
      </c>
      <c r="C2890" s="38">
        <v>157500</v>
      </c>
    </row>
    <row r="2891" spans="1:3" x14ac:dyDescent="0.3">
      <c r="A2891" s="37" t="s">
        <v>128</v>
      </c>
      <c r="B2891" s="37" t="s">
        <v>54</v>
      </c>
      <c r="C2891" s="38">
        <v>157500</v>
      </c>
    </row>
    <row r="2892" spans="1:3" x14ac:dyDescent="0.3">
      <c r="A2892" s="37" t="s">
        <v>128</v>
      </c>
      <c r="B2892" s="37" t="s">
        <v>73</v>
      </c>
      <c r="C2892" s="38">
        <v>157500</v>
      </c>
    </row>
    <row r="2893" spans="1:3" x14ac:dyDescent="0.3">
      <c r="A2893" s="37" t="s">
        <v>128</v>
      </c>
      <c r="B2893" s="37" t="s">
        <v>53</v>
      </c>
      <c r="C2893" s="38">
        <v>186960</v>
      </c>
    </row>
    <row r="2894" spans="1:3" x14ac:dyDescent="0.3">
      <c r="A2894" s="37" t="s">
        <v>128</v>
      </c>
      <c r="B2894" s="37" t="s">
        <v>53</v>
      </c>
      <c r="C2894" s="38"/>
    </row>
    <row r="2895" spans="1:3" x14ac:dyDescent="0.3">
      <c r="A2895" s="37" t="s">
        <v>128</v>
      </c>
      <c r="B2895" s="37" t="s">
        <v>110</v>
      </c>
      <c r="C2895" s="38">
        <v>157500</v>
      </c>
    </row>
    <row r="2896" spans="1:3" x14ac:dyDescent="0.3">
      <c r="A2896" s="37" t="s">
        <v>128</v>
      </c>
      <c r="B2896" s="37" t="s">
        <v>53</v>
      </c>
      <c r="C2896" s="38">
        <v>90000</v>
      </c>
    </row>
    <row r="2897" spans="1:3" x14ac:dyDescent="0.3">
      <c r="A2897" s="37" t="s">
        <v>128</v>
      </c>
      <c r="B2897" s="37" t="s">
        <v>53</v>
      </c>
      <c r="C2897" s="38">
        <v>155000</v>
      </c>
    </row>
    <row r="2898" spans="1:3" x14ac:dyDescent="0.3">
      <c r="A2898" s="37" t="s">
        <v>128</v>
      </c>
      <c r="B2898" s="37" t="s">
        <v>53</v>
      </c>
      <c r="C2898" s="38">
        <v>150000</v>
      </c>
    </row>
    <row r="2899" spans="1:3" x14ac:dyDescent="0.3">
      <c r="A2899" s="37" t="s">
        <v>128</v>
      </c>
      <c r="B2899" s="37" t="s">
        <v>53</v>
      </c>
      <c r="C2899" s="38">
        <v>125500</v>
      </c>
    </row>
    <row r="2900" spans="1:3" x14ac:dyDescent="0.3">
      <c r="A2900" s="37" t="s">
        <v>128</v>
      </c>
      <c r="B2900" s="37" t="s">
        <v>53</v>
      </c>
      <c r="C2900" s="38">
        <v>125000</v>
      </c>
    </row>
    <row r="2901" spans="1:3" x14ac:dyDescent="0.3">
      <c r="A2901" s="37" t="s">
        <v>128</v>
      </c>
      <c r="B2901" s="37" t="s">
        <v>92</v>
      </c>
      <c r="C2901" s="38">
        <v>88128</v>
      </c>
    </row>
    <row r="2902" spans="1:3" x14ac:dyDescent="0.3">
      <c r="A2902" s="37" t="s">
        <v>128</v>
      </c>
      <c r="B2902" s="37" t="s">
        <v>69</v>
      </c>
      <c r="C2902" s="38">
        <v>157500</v>
      </c>
    </row>
    <row r="2903" spans="1:3" x14ac:dyDescent="0.3">
      <c r="A2903" s="37" t="s">
        <v>128</v>
      </c>
      <c r="B2903" s="37" t="s">
        <v>53</v>
      </c>
      <c r="C2903" s="38">
        <v>150000</v>
      </c>
    </row>
    <row r="2904" spans="1:3" x14ac:dyDescent="0.3">
      <c r="A2904" s="37" t="s">
        <v>128</v>
      </c>
      <c r="B2904" s="37" t="s">
        <v>54</v>
      </c>
      <c r="C2904" s="38">
        <v>113450</v>
      </c>
    </row>
    <row r="2905" spans="1:3" x14ac:dyDescent="0.3">
      <c r="A2905" s="37" t="s">
        <v>128</v>
      </c>
      <c r="B2905" s="37" t="s">
        <v>53</v>
      </c>
      <c r="C2905" s="38">
        <v>160000</v>
      </c>
    </row>
    <row r="2906" spans="1:3" x14ac:dyDescent="0.3">
      <c r="A2906" s="37" t="s">
        <v>128</v>
      </c>
      <c r="B2906" s="37" t="s">
        <v>53</v>
      </c>
      <c r="C2906" s="38">
        <v>185000</v>
      </c>
    </row>
    <row r="2907" spans="1:3" x14ac:dyDescent="0.3">
      <c r="A2907" s="37" t="s">
        <v>128</v>
      </c>
      <c r="B2907" s="37" t="s">
        <v>53</v>
      </c>
      <c r="C2907" s="38">
        <v>125000</v>
      </c>
    </row>
    <row r="2908" spans="1:3" x14ac:dyDescent="0.3">
      <c r="A2908" s="37" t="s">
        <v>128</v>
      </c>
      <c r="B2908" s="37" t="s">
        <v>53</v>
      </c>
      <c r="C2908" s="38"/>
    </row>
    <row r="2909" spans="1:3" x14ac:dyDescent="0.3">
      <c r="A2909" s="37" t="s">
        <v>128</v>
      </c>
      <c r="B2909" s="37" t="s">
        <v>54</v>
      </c>
      <c r="C2909" s="38">
        <v>98856</v>
      </c>
    </row>
    <row r="2910" spans="1:3" x14ac:dyDescent="0.3">
      <c r="A2910" s="37" t="s">
        <v>128</v>
      </c>
      <c r="B2910" s="37" t="s">
        <v>53</v>
      </c>
      <c r="C2910" s="38">
        <v>181950</v>
      </c>
    </row>
    <row r="2911" spans="1:3" x14ac:dyDescent="0.3">
      <c r="A2911" s="37" t="s">
        <v>128</v>
      </c>
      <c r="B2911" s="37" t="s">
        <v>53</v>
      </c>
      <c r="C2911" s="38">
        <v>211511</v>
      </c>
    </row>
    <row r="2912" spans="1:3" x14ac:dyDescent="0.3">
      <c r="A2912" s="37" t="s">
        <v>128</v>
      </c>
      <c r="B2912" s="37" t="s">
        <v>93</v>
      </c>
      <c r="C2912" s="38">
        <v>75000</v>
      </c>
    </row>
    <row r="2913" spans="1:3" x14ac:dyDescent="0.3">
      <c r="A2913" s="37" t="s">
        <v>128</v>
      </c>
      <c r="B2913" s="37" t="s">
        <v>53</v>
      </c>
      <c r="C2913" s="38"/>
    </row>
    <row r="2914" spans="1:3" x14ac:dyDescent="0.3">
      <c r="A2914" s="37" t="s">
        <v>128</v>
      </c>
      <c r="B2914" s="37" t="s">
        <v>124</v>
      </c>
      <c r="C2914" s="38">
        <v>79200</v>
      </c>
    </row>
    <row r="2915" spans="1:3" x14ac:dyDescent="0.3">
      <c r="A2915" s="37" t="s">
        <v>128</v>
      </c>
      <c r="B2915" s="37" t="s">
        <v>53</v>
      </c>
      <c r="C2915" s="38">
        <v>152650</v>
      </c>
    </row>
    <row r="2916" spans="1:3" x14ac:dyDescent="0.3">
      <c r="A2916" s="37" t="s">
        <v>128</v>
      </c>
      <c r="B2916" s="37" t="s">
        <v>53</v>
      </c>
      <c r="C2916" s="38">
        <v>245000</v>
      </c>
    </row>
    <row r="2917" spans="1:3" x14ac:dyDescent="0.3">
      <c r="A2917" s="37" t="s">
        <v>128</v>
      </c>
      <c r="B2917" s="37" t="s">
        <v>90</v>
      </c>
      <c r="C2917" s="38">
        <v>79200</v>
      </c>
    </row>
    <row r="2918" spans="1:3" x14ac:dyDescent="0.3">
      <c r="A2918" s="37" t="s">
        <v>128</v>
      </c>
      <c r="B2918" s="37" t="s">
        <v>53</v>
      </c>
      <c r="C2918" s="38">
        <v>205000</v>
      </c>
    </row>
    <row r="2919" spans="1:3" x14ac:dyDescent="0.3">
      <c r="A2919" s="37" t="s">
        <v>128</v>
      </c>
      <c r="B2919" s="37" t="s">
        <v>53</v>
      </c>
      <c r="C2919" s="38">
        <v>183000</v>
      </c>
    </row>
    <row r="2920" spans="1:3" x14ac:dyDescent="0.3">
      <c r="A2920" s="37" t="s">
        <v>128</v>
      </c>
      <c r="B2920" s="37" t="s">
        <v>53</v>
      </c>
      <c r="C2920" s="38">
        <v>239080</v>
      </c>
    </row>
    <row r="2921" spans="1:3" x14ac:dyDescent="0.3">
      <c r="A2921" s="37" t="s">
        <v>128</v>
      </c>
      <c r="B2921" s="37" t="s">
        <v>53</v>
      </c>
      <c r="C2921" s="38">
        <v>242597</v>
      </c>
    </row>
    <row r="2922" spans="1:3" x14ac:dyDescent="0.3">
      <c r="A2922" s="37" t="s">
        <v>128</v>
      </c>
      <c r="B2922" s="37" t="s">
        <v>54</v>
      </c>
      <c r="C2922" s="38">
        <v>175000</v>
      </c>
    </row>
    <row r="2923" spans="1:3" x14ac:dyDescent="0.3">
      <c r="A2923" s="37" t="s">
        <v>128</v>
      </c>
      <c r="B2923" s="37" t="s">
        <v>54</v>
      </c>
      <c r="C2923" s="38">
        <v>90000</v>
      </c>
    </row>
    <row r="2924" spans="1:3" x14ac:dyDescent="0.3">
      <c r="A2924" s="37" t="s">
        <v>128</v>
      </c>
      <c r="B2924" s="37" t="s">
        <v>53</v>
      </c>
      <c r="C2924" s="38">
        <v>176500</v>
      </c>
    </row>
    <row r="2925" spans="1:3" x14ac:dyDescent="0.3">
      <c r="A2925" s="37" t="s">
        <v>128</v>
      </c>
      <c r="B2925" s="37" t="s">
        <v>53</v>
      </c>
      <c r="C2925" s="38">
        <v>150000</v>
      </c>
    </row>
    <row r="2926" spans="1:3" x14ac:dyDescent="0.3">
      <c r="A2926" s="37" t="s">
        <v>128</v>
      </c>
      <c r="B2926" s="37" t="s">
        <v>54</v>
      </c>
      <c r="C2926" s="38">
        <v>165000</v>
      </c>
    </row>
    <row r="2927" spans="1:3" x14ac:dyDescent="0.3">
      <c r="A2927" s="37" t="s">
        <v>128</v>
      </c>
      <c r="B2927" s="37" t="s">
        <v>72</v>
      </c>
      <c r="C2927" s="38">
        <v>157500</v>
      </c>
    </row>
    <row r="2928" spans="1:3" x14ac:dyDescent="0.3">
      <c r="A2928" s="37" t="s">
        <v>128</v>
      </c>
      <c r="B2928" s="37" t="s">
        <v>72</v>
      </c>
      <c r="C2928" s="38">
        <v>157500</v>
      </c>
    </row>
    <row r="2929" spans="1:3" x14ac:dyDescent="0.3">
      <c r="A2929" s="37" t="s">
        <v>128</v>
      </c>
      <c r="B2929" s="37" t="s">
        <v>53</v>
      </c>
      <c r="C2929" s="38">
        <v>135000</v>
      </c>
    </row>
    <row r="2930" spans="1:3" x14ac:dyDescent="0.3">
      <c r="A2930" s="37" t="s">
        <v>128</v>
      </c>
      <c r="B2930" s="37" t="s">
        <v>54</v>
      </c>
      <c r="C2930" s="38">
        <v>165000</v>
      </c>
    </row>
    <row r="2931" spans="1:3" x14ac:dyDescent="0.3">
      <c r="A2931" s="37" t="s">
        <v>128</v>
      </c>
      <c r="B2931" s="37" t="s">
        <v>72</v>
      </c>
      <c r="C2931" s="38">
        <v>157500</v>
      </c>
    </row>
    <row r="2932" spans="1:3" x14ac:dyDescent="0.3">
      <c r="A2932" s="37" t="s">
        <v>128</v>
      </c>
      <c r="B2932" s="37" t="s">
        <v>53</v>
      </c>
      <c r="C2932" s="38">
        <v>155000</v>
      </c>
    </row>
    <row r="2933" spans="1:3" x14ac:dyDescent="0.3">
      <c r="A2933" s="37" t="s">
        <v>128</v>
      </c>
      <c r="B2933" s="37" t="s">
        <v>53</v>
      </c>
      <c r="C2933" s="38">
        <v>222589</v>
      </c>
    </row>
    <row r="2934" spans="1:3" x14ac:dyDescent="0.3">
      <c r="A2934" s="37" t="s">
        <v>128</v>
      </c>
      <c r="B2934" s="37" t="s">
        <v>53</v>
      </c>
      <c r="C2934" s="38">
        <v>125000</v>
      </c>
    </row>
    <row r="2935" spans="1:3" x14ac:dyDescent="0.3">
      <c r="A2935" s="37" t="s">
        <v>128</v>
      </c>
      <c r="B2935" s="37" t="s">
        <v>53</v>
      </c>
      <c r="C2935" s="38">
        <v>125000</v>
      </c>
    </row>
    <row r="2936" spans="1:3" x14ac:dyDescent="0.3">
      <c r="A2936" s="37" t="s">
        <v>128</v>
      </c>
      <c r="B2936" s="37" t="s">
        <v>53</v>
      </c>
      <c r="C2936" s="38">
        <v>180000</v>
      </c>
    </row>
    <row r="2937" spans="1:3" x14ac:dyDescent="0.3">
      <c r="A2937" s="37" t="s">
        <v>128</v>
      </c>
      <c r="B2937" s="37" t="s">
        <v>53</v>
      </c>
      <c r="C2937" s="38"/>
    </row>
    <row r="2938" spans="1:3" x14ac:dyDescent="0.3">
      <c r="A2938" s="37" t="s">
        <v>128</v>
      </c>
      <c r="B2938" s="37" t="s">
        <v>53</v>
      </c>
      <c r="C2938" s="38"/>
    </row>
    <row r="2939" spans="1:3" x14ac:dyDescent="0.3">
      <c r="A2939" s="37" t="s">
        <v>128</v>
      </c>
      <c r="B2939" s="37" t="s">
        <v>87</v>
      </c>
      <c r="C2939" s="38">
        <v>89100</v>
      </c>
    </row>
    <row r="2940" spans="1:3" x14ac:dyDescent="0.3">
      <c r="A2940" s="37" t="s">
        <v>128</v>
      </c>
      <c r="B2940" s="37" t="s">
        <v>53</v>
      </c>
      <c r="C2940" s="38">
        <v>170000</v>
      </c>
    </row>
    <row r="2941" spans="1:3" x14ac:dyDescent="0.3">
      <c r="A2941" s="37" t="s">
        <v>128</v>
      </c>
      <c r="B2941" s="37" t="s">
        <v>53</v>
      </c>
      <c r="C2941" s="38">
        <v>157500</v>
      </c>
    </row>
    <row r="2942" spans="1:3" x14ac:dyDescent="0.3">
      <c r="A2942" s="37" t="s">
        <v>128</v>
      </c>
      <c r="B2942" s="37" t="s">
        <v>54</v>
      </c>
      <c r="C2942" s="38">
        <v>135000</v>
      </c>
    </row>
    <row r="2943" spans="1:3" x14ac:dyDescent="0.3">
      <c r="A2943" s="37" t="s">
        <v>128</v>
      </c>
      <c r="B2943" s="37" t="s">
        <v>53</v>
      </c>
      <c r="C2943" s="38">
        <v>167500</v>
      </c>
    </row>
    <row r="2944" spans="1:3" x14ac:dyDescent="0.3">
      <c r="A2944" s="37" t="s">
        <v>128</v>
      </c>
      <c r="B2944" s="37" t="s">
        <v>54</v>
      </c>
      <c r="C2944" s="38"/>
    </row>
    <row r="2945" spans="1:3" x14ac:dyDescent="0.3">
      <c r="A2945" s="37" t="s">
        <v>128</v>
      </c>
      <c r="B2945" s="37" t="s">
        <v>54</v>
      </c>
      <c r="C2945" s="38">
        <v>140000</v>
      </c>
    </row>
    <row r="2946" spans="1:3" x14ac:dyDescent="0.3">
      <c r="A2946" s="37" t="s">
        <v>128</v>
      </c>
      <c r="B2946" s="37" t="s">
        <v>53</v>
      </c>
      <c r="C2946" s="38">
        <v>107500</v>
      </c>
    </row>
    <row r="2947" spans="1:3" x14ac:dyDescent="0.3">
      <c r="A2947" s="37" t="s">
        <v>128</v>
      </c>
      <c r="B2947" s="37" t="s">
        <v>53</v>
      </c>
      <c r="C2947" s="38">
        <v>90000</v>
      </c>
    </row>
    <row r="2948" spans="1:3" x14ac:dyDescent="0.3">
      <c r="A2948" s="37" t="s">
        <v>128</v>
      </c>
      <c r="B2948" s="37" t="s">
        <v>53</v>
      </c>
      <c r="C2948" s="38">
        <v>131900</v>
      </c>
    </row>
    <row r="2949" spans="1:3" x14ac:dyDescent="0.3">
      <c r="A2949" s="37" t="s">
        <v>128</v>
      </c>
      <c r="B2949" s="37" t="s">
        <v>53</v>
      </c>
      <c r="C2949" s="38">
        <v>150000</v>
      </c>
    </row>
    <row r="2950" spans="1:3" x14ac:dyDescent="0.3">
      <c r="A2950" s="37" t="s">
        <v>128</v>
      </c>
      <c r="B2950" s="37" t="s">
        <v>53</v>
      </c>
      <c r="C2950" s="38">
        <v>158500</v>
      </c>
    </row>
    <row r="2951" spans="1:3" x14ac:dyDescent="0.3">
      <c r="A2951" s="37" t="s">
        <v>128</v>
      </c>
      <c r="B2951" s="37" t="s">
        <v>53</v>
      </c>
      <c r="C2951" s="38"/>
    </row>
    <row r="2952" spans="1:3" x14ac:dyDescent="0.3">
      <c r="A2952" s="37" t="s">
        <v>128</v>
      </c>
      <c r="B2952" s="37" t="s">
        <v>53</v>
      </c>
      <c r="C2952" s="38">
        <v>153000</v>
      </c>
    </row>
    <row r="2953" spans="1:3" x14ac:dyDescent="0.3">
      <c r="A2953" s="37" t="s">
        <v>128</v>
      </c>
      <c r="B2953" s="37" t="s">
        <v>54</v>
      </c>
      <c r="C2953" s="38">
        <v>157500</v>
      </c>
    </row>
    <row r="2954" spans="1:3" x14ac:dyDescent="0.3">
      <c r="A2954" s="37" t="s">
        <v>128</v>
      </c>
      <c r="B2954" s="37" t="s">
        <v>53</v>
      </c>
      <c r="C2954" s="38">
        <v>145000</v>
      </c>
    </row>
    <row r="2955" spans="1:3" x14ac:dyDescent="0.3">
      <c r="A2955" s="37" t="s">
        <v>128</v>
      </c>
      <c r="B2955" s="37" t="s">
        <v>53</v>
      </c>
      <c r="C2955" s="38">
        <v>212500</v>
      </c>
    </row>
    <row r="2956" spans="1:3" x14ac:dyDescent="0.3">
      <c r="A2956" s="37" t="s">
        <v>128</v>
      </c>
      <c r="B2956" s="37" t="s">
        <v>53</v>
      </c>
      <c r="C2956" s="38"/>
    </row>
    <row r="2957" spans="1:3" x14ac:dyDescent="0.3">
      <c r="A2957" s="37" t="s">
        <v>128</v>
      </c>
      <c r="B2957" s="37" t="s">
        <v>53</v>
      </c>
      <c r="C2957" s="38">
        <v>90000</v>
      </c>
    </row>
    <row r="2958" spans="1:3" x14ac:dyDescent="0.3">
      <c r="A2958" s="37" t="s">
        <v>128</v>
      </c>
      <c r="B2958" s="37" t="s">
        <v>53</v>
      </c>
      <c r="C2958" s="38">
        <v>200000</v>
      </c>
    </row>
    <row r="2959" spans="1:3" x14ac:dyDescent="0.3">
      <c r="A2959" s="37" t="s">
        <v>128</v>
      </c>
      <c r="B2959" s="37" t="s">
        <v>54</v>
      </c>
      <c r="C2959" s="38">
        <v>475000</v>
      </c>
    </row>
    <row r="2960" spans="1:3" x14ac:dyDescent="0.3">
      <c r="A2960" s="37" t="s">
        <v>128</v>
      </c>
      <c r="B2960" s="37" t="s">
        <v>53</v>
      </c>
      <c r="C2960" s="38">
        <v>200000</v>
      </c>
    </row>
    <row r="2961" spans="1:3" x14ac:dyDescent="0.3">
      <c r="A2961" s="37" t="s">
        <v>128</v>
      </c>
      <c r="B2961" s="37" t="s">
        <v>53</v>
      </c>
      <c r="C2961" s="38">
        <v>154000</v>
      </c>
    </row>
    <row r="2962" spans="1:3" x14ac:dyDescent="0.3">
      <c r="A2962" s="37" t="s">
        <v>128</v>
      </c>
      <c r="B2962" s="37" t="s">
        <v>53</v>
      </c>
      <c r="C2962" s="38">
        <v>150000</v>
      </c>
    </row>
    <row r="2963" spans="1:3" x14ac:dyDescent="0.3">
      <c r="A2963" s="37" t="s">
        <v>128</v>
      </c>
      <c r="B2963" s="37" t="s">
        <v>53</v>
      </c>
      <c r="C2963" s="38"/>
    </row>
    <row r="2964" spans="1:3" x14ac:dyDescent="0.3">
      <c r="A2964" s="37" t="s">
        <v>128</v>
      </c>
      <c r="B2964" s="37" t="s">
        <v>53</v>
      </c>
      <c r="C2964" s="38">
        <v>130000</v>
      </c>
    </row>
    <row r="2965" spans="1:3" x14ac:dyDescent="0.3">
      <c r="A2965" s="37" t="s">
        <v>128</v>
      </c>
      <c r="B2965" s="37" t="s">
        <v>53</v>
      </c>
      <c r="C2965" s="38"/>
    </row>
    <row r="2966" spans="1:3" x14ac:dyDescent="0.3">
      <c r="A2966" s="37" t="s">
        <v>128</v>
      </c>
      <c r="B2966" s="37" t="s">
        <v>53</v>
      </c>
      <c r="C2966" s="38">
        <v>86150</v>
      </c>
    </row>
    <row r="2967" spans="1:3" x14ac:dyDescent="0.3">
      <c r="A2967" s="37" t="s">
        <v>128</v>
      </c>
      <c r="B2967" s="37" t="s">
        <v>53</v>
      </c>
      <c r="C2967" s="38">
        <v>177495</v>
      </c>
    </row>
    <row r="2968" spans="1:3" x14ac:dyDescent="0.3">
      <c r="A2968" s="37" t="s">
        <v>128</v>
      </c>
      <c r="B2968" s="37" t="s">
        <v>53</v>
      </c>
      <c r="C2968" s="38"/>
    </row>
    <row r="2969" spans="1:3" x14ac:dyDescent="0.3">
      <c r="A2969" s="37" t="s">
        <v>128</v>
      </c>
      <c r="B2969" s="37" t="s">
        <v>53</v>
      </c>
      <c r="C2969" s="38">
        <v>175000</v>
      </c>
    </row>
    <row r="2970" spans="1:3" x14ac:dyDescent="0.3">
      <c r="A2970" s="37" t="s">
        <v>128</v>
      </c>
      <c r="B2970" s="37" t="s">
        <v>53</v>
      </c>
      <c r="C2970" s="38">
        <v>120000</v>
      </c>
    </row>
    <row r="2971" spans="1:3" x14ac:dyDescent="0.3">
      <c r="A2971" s="37" t="s">
        <v>128</v>
      </c>
      <c r="B2971" s="37" t="s">
        <v>53</v>
      </c>
      <c r="C2971" s="38">
        <v>168000</v>
      </c>
    </row>
    <row r="2972" spans="1:3" x14ac:dyDescent="0.3">
      <c r="A2972" s="37" t="s">
        <v>128</v>
      </c>
      <c r="B2972" s="37" t="s">
        <v>53</v>
      </c>
      <c r="C2972" s="38">
        <v>245000</v>
      </c>
    </row>
    <row r="2973" spans="1:3" x14ac:dyDescent="0.3">
      <c r="A2973" s="37" t="s">
        <v>128</v>
      </c>
      <c r="B2973" s="37" t="s">
        <v>53</v>
      </c>
      <c r="C2973" s="38"/>
    </row>
    <row r="2974" spans="1:3" x14ac:dyDescent="0.3">
      <c r="A2974" s="37" t="s">
        <v>128</v>
      </c>
      <c r="B2974" s="37" t="s">
        <v>54</v>
      </c>
      <c r="C2974" s="38">
        <v>124702.53125</v>
      </c>
    </row>
    <row r="2975" spans="1:3" x14ac:dyDescent="0.3">
      <c r="A2975" s="37" t="s">
        <v>128</v>
      </c>
      <c r="B2975" s="37" t="s">
        <v>54</v>
      </c>
      <c r="C2975" s="38">
        <v>250000</v>
      </c>
    </row>
    <row r="2976" spans="1:3" x14ac:dyDescent="0.3">
      <c r="A2976" s="37" t="s">
        <v>128</v>
      </c>
      <c r="B2976" s="37" t="s">
        <v>53</v>
      </c>
      <c r="C2976" s="38">
        <v>200935.5</v>
      </c>
    </row>
    <row r="2977" spans="1:3" x14ac:dyDescent="0.3">
      <c r="A2977" s="37" t="s">
        <v>128</v>
      </c>
      <c r="B2977" s="37" t="s">
        <v>53</v>
      </c>
      <c r="C2977" s="38">
        <v>205000</v>
      </c>
    </row>
    <row r="2978" spans="1:3" x14ac:dyDescent="0.3">
      <c r="A2978" s="37" t="s">
        <v>128</v>
      </c>
      <c r="B2978" s="37" t="s">
        <v>53</v>
      </c>
      <c r="C2978" s="38">
        <v>200000</v>
      </c>
    </row>
    <row r="2979" spans="1:3" x14ac:dyDescent="0.3">
      <c r="A2979" s="37" t="s">
        <v>128</v>
      </c>
      <c r="B2979" s="37" t="s">
        <v>54</v>
      </c>
      <c r="C2979" s="38"/>
    </row>
    <row r="2980" spans="1:3" x14ac:dyDescent="0.3">
      <c r="A2980" s="37" t="s">
        <v>128</v>
      </c>
      <c r="B2980" s="37" t="s">
        <v>80</v>
      </c>
      <c r="C2980" s="38">
        <v>157500</v>
      </c>
    </row>
    <row r="2981" spans="1:3" x14ac:dyDescent="0.3">
      <c r="A2981" s="37" t="s">
        <v>128</v>
      </c>
      <c r="B2981" s="37" t="s">
        <v>54</v>
      </c>
      <c r="C2981" s="38">
        <v>105515</v>
      </c>
    </row>
    <row r="2982" spans="1:3" x14ac:dyDescent="0.3">
      <c r="A2982" s="37" t="s">
        <v>128</v>
      </c>
      <c r="B2982" s="37" t="s">
        <v>53</v>
      </c>
      <c r="C2982" s="38">
        <v>160000</v>
      </c>
    </row>
    <row r="2983" spans="1:3" x14ac:dyDescent="0.3">
      <c r="A2983" s="37" t="s">
        <v>128</v>
      </c>
      <c r="B2983" s="37" t="s">
        <v>53</v>
      </c>
      <c r="C2983" s="38">
        <v>175000</v>
      </c>
    </row>
    <row r="2984" spans="1:3" x14ac:dyDescent="0.3">
      <c r="A2984" s="37" t="s">
        <v>128</v>
      </c>
      <c r="B2984" s="37" t="s">
        <v>53</v>
      </c>
      <c r="C2984" s="38">
        <v>126000</v>
      </c>
    </row>
    <row r="2985" spans="1:3" x14ac:dyDescent="0.3">
      <c r="A2985" s="37" t="s">
        <v>128</v>
      </c>
      <c r="B2985" s="37" t="s">
        <v>54</v>
      </c>
      <c r="C2985" s="38"/>
    </row>
    <row r="2986" spans="1:3" x14ac:dyDescent="0.3">
      <c r="A2986" s="37" t="s">
        <v>128</v>
      </c>
      <c r="B2986" s="37" t="s">
        <v>53</v>
      </c>
      <c r="C2986" s="38">
        <v>90000</v>
      </c>
    </row>
    <row r="2987" spans="1:3" x14ac:dyDescent="0.3">
      <c r="A2987" s="37" t="s">
        <v>128</v>
      </c>
      <c r="B2987" s="37" t="s">
        <v>53</v>
      </c>
      <c r="C2987" s="38">
        <v>112500</v>
      </c>
    </row>
    <row r="2988" spans="1:3" x14ac:dyDescent="0.3">
      <c r="A2988" s="37" t="s">
        <v>128</v>
      </c>
      <c r="B2988" s="37" t="s">
        <v>73</v>
      </c>
      <c r="C2988" s="38">
        <v>157500</v>
      </c>
    </row>
    <row r="2989" spans="1:3" x14ac:dyDescent="0.3">
      <c r="A2989" s="37" t="s">
        <v>128</v>
      </c>
      <c r="B2989" s="37" t="s">
        <v>53</v>
      </c>
      <c r="C2989" s="38">
        <v>90000</v>
      </c>
    </row>
    <row r="2990" spans="1:3" x14ac:dyDescent="0.3">
      <c r="A2990" s="37" t="s">
        <v>128</v>
      </c>
      <c r="B2990" s="37" t="s">
        <v>53</v>
      </c>
      <c r="C2990" s="38">
        <v>150000</v>
      </c>
    </row>
    <row r="2991" spans="1:3" x14ac:dyDescent="0.3">
      <c r="A2991" s="37" t="s">
        <v>128</v>
      </c>
      <c r="B2991" s="37" t="s">
        <v>53</v>
      </c>
      <c r="C2991" s="38">
        <v>215000</v>
      </c>
    </row>
    <row r="2992" spans="1:3" x14ac:dyDescent="0.3">
      <c r="A2992" s="37" t="s">
        <v>128</v>
      </c>
      <c r="B2992" s="37" t="s">
        <v>53</v>
      </c>
      <c r="C2992" s="38">
        <v>115000</v>
      </c>
    </row>
    <row r="2993" spans="1:3" x14ac:dyDescent="0.3">
      <c r="A2993" s="37" t="s">
        <v>128</v>
      </c>
      <c r="B2993" s="37" t="s">
        <v>88</v>
      </c>
      <c r="C2993" s="38">
        <v>79200</v>
      </c>
    </row>
    <row r="2994" spans="1:3" x14ac:dyDescent="0.3">
      <c r="A2994" s="37" t="s">
        <v>128</v>
      </c>
      <c r="B2994" s="37" t="s">
        <v>53</v>
      </c>
      <c r="C2994" s="38">
        <v>90000</v>
      </c>
    </row>
    <row r="2995" spans="1:3" x14ac:dyDescent="0.3">
      <c r="A2995" s="37" t="s">
        <v>128</v>
      </c>
      <c r="B2995" s="37" t="s">
        <v>53</v>
      </c>
      <c r="C2995" s="38">
        <v>90000</v>
      </c>
    </row>
    <row r="2996" spans="1:3" x14ac:dyDescent="0.3">
      <c r="A2996" s="37" t="s">
        <v>128</v>
      </c>
      <c r="B2996" s="37" t="s">
        <v>54</v>
      </c>
      <c r="C2996" s="38">
        <v>150000</v>
      </c>
    </row>
    <row r="2997" spans="1:3" x14ac:dyDescent="0.3">
      <c r="A2997" s="37" t="s">
        <v>128</v>
      </c>
      <c r="B2997" s="37" t="s">
        <v>53</v>
      </c>
      <c r="C2997" s="38">
        <v>157500</v>
      </c>
    </row>
    <row r="2998" spans="1:3" x14ac:dyDescent="0.3">
      <c r="A2998" s="37" t="s">
        <v>128</v>
      </c>
      <c r="B2998" s="37" t="s">
        <v>72</v>
      </c>
      <c r="C2998" s="38">
        <v>105300</v>
      </c>
    </row>
    <row r="2999" spans="1:3" x14ac:dyDescent="0.3">
      <c r="A2999" s="37" t="s">
        <v>128</v>
      </c>
      <c r="B2999" s="37" t="s">
        <v>53</v>
      </c>
      <c r="C2999" s="38">
        <v>190000</v>
      </c>
    </row>
    <row r="3000" spans="1:3" x14ac:dyDescent="0.3">
      <c r="A3000" s="37" t="s">
        <v>128</v>
      </c>
      <c r="B3000" s="37" t="s">
        <v>53</v>
      </c>
      <c r="C3000" s="38">
        <v>170000</v>
      </c>
    </row>
    <row r="3001" spans="1:3" x14ac:dyDescent="0.3">
      <c r="A3001" s="37" t="s">
        <v>128</v>
      </c>
      <c r="B3001" s="37" t="s">
        <v>53</v>
      </c>
      <c r="C3001" s="38">
        <v>157500</v>
      </c>
    </row>
    <row r="3002" spans="1:3" x14ac:dyDescent="0.3">
      <c r="A3002" s="37" t="s">
        <v>128</v>
      </c>
      <c r="B3002" s="37" t="s">
        <v>53</v>
      </c>
      <c r="C3002" s="38">
        <v>125000</v>
      </c>
    </row>
    <row r="3003" spans="1:3" x14ac:dyDescent="0.3">
      <c r="A3003" s="37" t="s">
        <v>128</v>
      </c>
      <c r="B3003" s="37" t="s">
        <v>53</v>
      </c>
      <c r="C3003" s="38">
        <v>90000</v>
      </c>
    </row>
    <row r="3004" spans="1:3" x14ac:dyDescent="0.3">
      <c r="A3004" s="37" t="s">
        <v>128</v>
      </c>
      <c r="B3004" s="37" t="s">
        <v>58</v>
      </c>
      <c r="C3004" s="38">
        <v>79200</v>
      </c>
    </row>
    <row r="3005" spans="1:3" x14ac:dyDescent="0.3">
      <c r="A3005" s="37" t="s">
        <v>128</v>
      </c>
      <c r="B3005" s="37" t="s">
        <v>54</v>
      </c>
      <c r="C3005" s="38">
        <v>191000</v>
      </c>
    </row>
    <row r="3006" spans="1:3" x14ac:dyDescent="0.3">
      <c r="A3006" s="37" t="s">
        <v>128</v>
      </c>
      <c r="B3006" s="37" t="s">
        <v>57</v>
      </c>
      <c r="C3006" s="38">
        <v>137500</v>
      </c>
    </row>
    <row r="3007" spans="1:3" x14ac:dyDescent="0.3">
      <c r="A3007" s="37" t="s">
        <v>128</v>
      </c>
      <c r="B3007" s="37" t="s">
        <v>53</v>
      </c>
      <c r="C3007" s="38">
        <v>175000</v>
      </c>
    </row>
    <row r="3008" spans="1:3" x14ac:dyDescent="0.3">
      <c r="A3008" s="37" t="s">
        <v>128</v>
      </c>
      <c r="B3008" s="37" t="s">
        <v>53</v>
      </c>
      <c r="C3008" s="38">
        <v>198000</v>
      </c>
    </row>
    <row r="3009" spans="1:3" x14ac:dyDescent="0.3">
      <c r="A3009" s="37" t="s">
        <v>128</v>
      </c>
      <c r="B3009" s="37" t="s">
        <v>54</v>
      </c>
      <c r="C3009" s="38">
        <v>210000</v>
      </c>
    </row>
    <row r="3010" spans="1:3" x14ac:dyDescent="0.3">
      <c r="A3010" s="37" t="s">
        <v>128</v>
      </c>
      <c r="B3010" s="37" t="s">
        <v>53</v>
      </c>
      <c r="C3010" s="38">
        <v>302880</v>
      </c>
    </row>
    <row r="3011" spans="1:3" x14ac:dyDescent="0.3">
      <c r="A3011" s="37" t="s">
        <v>128</v>
      </c>
      <c r="B3011" s="37" t="s">
        <v>65</v>
      </c>
      <c r="C3011" s="38">
        <v>147500</v>
      </c>
    </row>
    <row r="3012" spans="1:3" x14ac:dyDescent="0.3">
      <c r="A3012" s="37" t="s">
        <v>128</v>
      </c>
      <c r="B3012" s="37" t="s">
        <v>54</v>
      </c>
      <c r="C3012" s="38"/>
    </row>
    <row r="3013" spans="1:3" x14ac:dyDescent="0.3">
      <c r="A3013" s="37" t="s">
        <v>128</v>
      </c>
      <c r="B3013" s="37" t="s">
        <v>53</v>
      </c>
      <c r="C3013" s="38">
        <v>134000</v>
      </c>
    </row>
    <row r="3014" spans="1:3" x14ac:dyDescent="0.3">
      <c r="A3014" s="37" t="s">
        <v>128</v>
      </c>
      <c r="B3014" s="37" t="s">
        <v>53</v>
      </c>
      <c r="C3014" s="38">
        <v>76839</v>
      </c>
    </row>
    <row r="3015" spans="1:3" x14ac:dyDescent="0.3">
      <c r="A3015" s="37" t="s">
        <v>128</v>
      </c>
      <c r="B3015" s="37" t="s">
        <v>53</v>
      </c>
      <c r="C3015" s="38">
        <v>200000</v>
      </c>
    </row>
    <row r="3016" spans="1:3" x14ac:dyDescent="0.3">
      <c r="A3016" s="37" t="s">
        <v>128</v>
      </c>
      <c r="B3016" s="37" t="s">
        <v>53</v>
      </c>
      <c r="C3016" s="38"/>
    </row>
    <row r="3017" spans="1:3" x14ac:dyDescent="0.3">
      <c r="A3017" s="37" t="s">
        <v>128</v>
      </c>
      <c r="B3017" s="37" t="s">
        <v>53</v>
      </c>
      <c r="C3017" s="38">
        <v>198000</v>
      </c>
    </row>
    <row r="3018" spans="1:3" x14ac:dyDescent="0.3">
      <c r="A3018" s="37" t="s">
        <v>128</v>
      </c>
      <c r="B3018" s="37" t="s">
        <v>53</v>
      </c>
      <c r="C3018" s="38"/>
    </row>
    <row r="3019" spans="1:3" x14ac:dyDescent="0.3">
      <c r="A3019" s="37" t="s">
        <v>128</v>
      </c>
      <c r="B3019" s="37" t="s">
        <v>53</v>
      </c>
      <c r="C3019" s="38">
        <v>210000</v>
      </c>
    </row>
    <row r="3020" spans="1:3" x14ac:dyDescent="0.3">
      <c r="A3020" s="37" t="s">
        <v>128</v>
      </c>
      <c r="B3020" s="37" t="s">
        <v>88</v>
      </c>
      <c r="C3020" s="38">
        <v>105650</v>
      </c>
    </row>
    <row r="3021" spans="1:3" x14ac:dyDescent="0.3">
      <c r="A3021" s="37" t="s">
        <v>128</v>
      </c>
      <c r="B3021" s="37" t="s">
        <v>54</v>
      </c>
      <c r="C3021" s="38">
        <v>152500</v>
      </c>
    </row>
    <row r="3022" spans="1:3" x14ac:dyDescent="0.3">
      <c r="A3022" s="37" t="s">
        <v>128</v>
      </c>
      <c r="B3022" s="37" t="s">
        <v>54</v>
      </c>
      <c r="C3022" s="38">
        <v>130000</v>
      </c>
    </row>
    <row r="3023" spans="1:3" x14ac:dyDescent="0.3">
      <c r="A3023" s="37" t="s">
        <v>128</v>
      </c>
      <c r="B3023" s="37" t="s">
        <v>53</v>
      </c>
      <c r="C3023" s="38">
        <v>157500</v>
      </c>
    </row>
    <row r="3024" spans="1:3" x14ac:dyDescent="0.3">
      <c r="A3024" s="37" t="s">
        <v>128</v>
      </c>
      <c r="B3024" s="37" t="s">
        <v>65</v>
      </c>
      <c r="C3024" s="38">
        <v>147500</v>
      </c>
    </row>
    <row r="3025" spans="1:3" x14ac:dyDescent="0.3">
      <c r="A3025" s="37" t="s">
        <v>128</v>
      </c>
      <c r="B3025" s="37" t="s">
        <v>53</v>
      </c>
      <c r="C3025" s="38">
        <v>150000</v>
      </c>
    </row>
    <row r="3026" spans="1:3" x14ac:dyDescent="0.3">
      <c r="A3026" s="37" t="s">
        <v>128</v>
      </c>
      <c r="B3026" s="37" t="s">
        <v>53</v>
      </c>
      <c r="C3026" s="38"/>
    </row>
    <row r="3027" spans="1:3" x14ac:dyDescent="0.3">
      <c r="A3027" s="37" t="s">
        <v>128</v>
      </c>
      <c r="B3027" s="37" t="s">
        <v>53</v>
      </c>
      <c r="C3027" s="38">
        <v>196800</v>
      </c>
    </row>
    <row r="3028" spans="1:3" x14ac:dyDescent="0.3">
      <c r="A3028" s="37" t="s">
        <v>128</v>
      </c>
      <c r="B3028" s="37" t="s">
        <v>53</v>
      </c>
      <c r="C3028" s="38">
        <v>90000</v>
      </c>
    </row>
    <row r="3029" spans="1:3" x14ac:dyDescent="0.3">
      <c r="A3029" s="37" t="s">
        <v>128</v>
      </c>
      <c r="B3029" s="37" t="s">
        <v>53</v>
      </c>
      <c r="C3029" s="38">
        <v>157500</v>
      </c>
    </row>
    <row r="3030" spans="1:3" x14ac:dyDescent="0.3">
      <c r="A3030" s="37" t="s">
        <v>128</v>
      </c>
      <c r="B3030" s="37" t="s">
        <v>53</v>
      </c>
      <c r="C3030" s="38">
        <v>222000</v>
      </c>
    </row>
    <row r="3031" spans="1:3" x14ac:dyDescent="0.3">
      <c r="A3031" s="37" t="s">
        <v>128</v>
      </c>
      <c r="B3031" s="37" t="s">
        <v>53</v>
      </c>
      <c r="C3031" s="38"/>
    </row>
    <row r="3032" spans="1:3" x14ac:dyDescent="0.3">
      <c r="A3032" s="37" t="s">
        <v>128</v>
      </c>
      <c r="B3032" s="37" t="s">
        <v>53</v>
      </c>
      <c r="C3032" s="38"/>
    </row>
    <row r="3033" spans="1:3" x14ac:dyDescent="0.3">
      <c r="A3033" s="37" t="s">
        <v>128</v>
      </c>
      <c r="B3033" s="37" t="s">
        <v>53</v>
      </c>
      <c r="C3033" s="38"/>
    </row>
    <row r="3034" spans="1:3" x14ac:dyDescent="0.3">
      <c r="A3034" s="37" t="s">
        <v>128</v>
      </c>
      <c r="B3034" s="37" t="s">
        <v>53</v>
      </c>
      <c r="C3034" s="38">
        <v>102000</v>
      </c>
    </row>
    <row r="3035" spans="1:3" x14ac:dyDescent="0.3">
      <c r="A3035" s="37" t="s">
        <v>128</v>
      </c>
      <c r="B3035" s="37" t="s">
        <v>54</v>
      </c>
      <c r="C3035" s="38">
        <v>158445</v>
      </c>
    </row>
    <row r="3036" spans="1:3" x14ac:dyDescent="0.3">
      <c r="A3036" s="37" t="s">
        <v>128</v>
      </c>
      <c r="B3036" s="37" t="s">
        <v>81</v>
      </c>
      <c r="C3036" s="38">
        <v>150000</v>
      </c>
    </row>
    <row r="3037" spans="1:3" x14ac:dyDescent="0.3">
      <c r="A3037" s="37" t="s">
        <v>128</v>
      </c>
      <c r="B3037" s="37" t="s">
        <v>53</v>
      </c>
      <c r="C3037" s="38">
        <v>196800</v>
      </c>
    </row>
    <row r="3038" spans="1:3" x14ac:dyDescent="0.3">
      <c r="A3038" s="37" t="s">
        <v>128</v>
      </c>
      <c r="B3038" s="37" t="s">
        <v>53</v>
      </c>
      <c r="C3038" s="38">
        <v>155000</v>
      </c>
    </row>
    <row r="3039" spans="1:3" x14ac:dyDescent="0.3">
      <c r="A3039" s="37" t="s">
        <v>128</v>
      </c>
      <c r="B3039" s="37" t="s">
        <v>53</v>
      </c>
      <c r="C3039" s="38">
        <v>157500</v>
      </c>
    </row>
    <row r="3040" spans="1:3" x14ac:dyDescent="0.3">
      <c r="A3040" s="37" t="s">
        <v>128</v>
      </c>
      <c r="B3040" s="37" t="s">
        <v>53</v>
      </c>
      <c r="C3040" s="38"/>
    </row>
    <row r="3041" spans="1:3" x14ac:dyDescent="0.3">
      <c r="A3041" s="37" t="s">
        <v>128</v>
      </c>
      <c r="B3041" s="37" t="s">
        <v>53</v>
      </c>
      <c r="C3041" s="38">
        <v>195000</v>
      </c>
    </row>
    <row r="3042" spans="1:3" x14ac:dyDescent="0.3">
      <c r="A3042" s="37" t="s">
        <v>128</v>
      </c>
      <c r="B3042" s="37" t="s">
        <v>53</v>
      </c>
      <c r="C3042" s="38">
        <v>193500</v>
      </c>
    </row>
    <row r="3043" spans="1:3" x14ac:dyDescent="0.3">
      <c r="A3043" s="37" t="s">
        <v>128</v>
      </c>
      <c r="B3043" s="37" t="s">
        <v>53</v>
      </c>
      <c r="C3043" s="38"/>
    </row>
    <row r="3044" spans="1:3" x14ac:dyDescent="0.3">
      <c r="A3044" s="37" t="s">
        <v>128</v>
      </c>
      <c r="B3044" s="37" t="s">
        <v>53</v>
      </c>
      <c r="C3044" s="38"/>
    </row>
    <row r="3045" spans="1:3" x14ac:dyDescent="0.3">
      <c r="A3045" s="37" t="s">
        <v>128</v>
      </c>
      <c r="B3045" s="37" t="s">
        <v>53</v>
      </c>
      <c r="C3045" s="38">
        <v>90000</v>
      </c>
    </row>
    <row r="3046" spans="1:3" x14ac:dyDescent="0.3">
      <c r="A3046" s="37" t="s">
        <v>128</v>
      </c>
      <c r="B3046" s="37" t="s">
        <v>81</v>
      </c>
      <c r="C3046" s="38">
        <v>90000</v>
      </c>
    </row>
    <row r="3047" spans="1:3" x14ac:dyDescent="0.3">
      <c r="A3047" s="37" t="s">
        <v>128</v>
      </c>
      <c r="B3047" s="37" t="s">
        <v>53</v>
      </c>
      <c r="C3047" s="38">
        <v>135000</v>
      </c>
    </row>
    <row r="3048" spans="1:3" x14ac:dyDescent="0.3">
      <c r="A3048" s="37" t="s">
        <v>128</v>
      </c>
      <c r="B3048" s="37" t="s">
        <v>88</v>
      </c>
      <c r="C3048" s="38">
        <v>157500</v>
      </c>
    </row>
    <row r="3049" spans="1:3" x14ac:dyDescent="0.3">
      <c r="A3049" s="37" t="s">
        <v>128</v>
      </c>
      <c r="B3049" s="37" t="s">
        <v>53</v>
      </c>
      <c r="C3049" s="38"/>
    </row>
    <row r="3050" spans="1:3" x14ac:dyDescent="0.3">
      <c r="A3050" s="37" t="s">
        <v>128</v>
      </c>
      <c r="B3050" s="37" t="s">
        <v>53</v>
      </c>
      <c r="C3050" s="38">
        <v>68375.5</v>
      </c>
    </row>
    <row r="3051" spans="1:3" x14ac:dyDescent="0.3">
      <c r="A3051" s="37" t="s">
        <v>128</v>
      </c>
      <c r="B3051" s="37" t="s">
        <v>53</v>
      </c>
      <c r="C3051" s="38">
        <v>172500</v>
      </c>
    </row>
    <row r="3052" spans="1:3" x14ac:dyDescent="0.3">
      <c r="A3052" s="37" t="s">
        <v>128</v>
      </c>
      <c r="B3052" s="37" t="s">
        <v>88</v>
      </c>
      <c r="C3052" s="38">
        <v>157500</v>
      </c>
    </row>
    <row r="3053" spans="1:3" x14ac:dyDescent="0.3">
      <c r="A3053" s="37" t="s">
        <v>128</v>
      </c>
      <c r="B3053" s="37" t="s">
        <v>53</v>
      </c>
      <c r="C3053" s="38">
        <v>175000</v>
      </c>
    </row>
    <row r="3054" spans="1:3" x14ac:dyDescent="0.3">
      <c r="A3054" s="37" t="s">
        <v>128</v>
      </c>
      <c r="B3054" s="37" t="s">
        <v>53</v>
      </c>
      <c r="C3054" s="38">
        <v>184844.5</v>
      </c>
    </row>
    <row r="3055" spans="1:3" x14ac:dyDescent="0.3">
      <c r="A3055" s="37" t="s">
        <v>128</v>
      </c>
      <c r="B3055" s="37" t="s">
        <v>53</v>
      </c>
      <c r="C3055" s="38">
        <v>190500</v>
      </c>
    </row>
    <row r="3056" spans="1:3" x14ac:dyDescent="0.3">
      <c r="A3056" s="37" t="s">
        <v>128</v>
      </c>
      <c r="B3056" s="37" t="s">
        <v>53</v>
      </c>
      <c r="C3056" s="38">
        <v>134000</v>
      </c>
    </row>
    <row r="3057" spans="1:3" x14ac:dyDescent="0.3">
      <c r="A3057" s="37" t="s">
        <v>128</v>
      </c>
      <c r="B3057" s="37" t="s">
        <v>53</v>
      </c>
      <c r="C3057" s="38">
        <v>193499</v>
      </c>
    </row>
    <row r="3058" spans="1:3" x14ac:dyDescent="0.3">
      <c r="A3058" s="37" t="s">
        <v>128</v>
      </c>
      <c r="B3058" s="37" t="s">
        <v>53</v>
      </c>
      <c r="C3058" s="38">
        <v>310270</v>
      </c>
    </row>
    <row r="3059" spans="1:3" x14ac:dyDescent="0.3">
      <c r="A3059" s="37" t="s">
        <v>128</v>
      </c>
      <c r="B3059" s="37" t="s">
        <v>53</v>
      </c>
      <c r="C3059" s="38">
        <v>175000</v>
      </c>
    </row>
    <row r="3060" spans="1:3" x14ac:dyDescent="0.3">
      <c r="A3060" s="37" t="s">
        <v>128</v>
      </c>
      <c r="B3060" s="37" t="s">
        <v>53</v>
      </c>
      <c r="C3060" s="38">
        <v>150000</v>
      </c>
    </row>
    <row r="3061" spans="1:3" x14ac:dyDescent="0.3">
      <c r="A3061" s="37" t="s">
        <v>128</v>
      </c>
      <c r="B3061" s="37" t="s">
        <v>53</v>
      </c>
      <c r="C3061" s="38"/>
    </row>
    <row r="3062" spans="1:3" x14ac:dyDescent="0.3">
      <c r="A3062" s="37" t="s">
        <v>128</v>
      </c>
      <c r="B3062" s="37" t="s">
        <v>53</v>
      </c>
      <c r="C3062" s="38">
        <v>193500</v>
      </c>
    </row>
    <row r="3063" spans="1:3" x14ac:dyDescent="0.3">
      <c r="A3063" s="37" t="s">
        <v>128</v>
      </c>
      <c r="B3063" s="37" t="s">
        <v>53</v>
      </c>
      <c r="C3063" s="38">
        <v>145500</v>
      </c>
    </row>
    <row r="3064" spans="1:3" x14ac:dyDescent="0.3">
      <c r="A3064" s="37" t="s">
        <v>128</v>
      </c>
      <c r="B3064" s="37" t="s">
        <v>53</v>
      </c>
      <c r="C3064" s="38">
        <v>137500</v>
      </c>
    </row>
    <row r="3065" spans="1:3" x14ac:dyDescent="0.3">
      <c r="A3065" s="37" t="s">
        <v>128</v>
      </c>
      <c r="B3065" s="37" t="s">
        <v>53</v>
      </c>
      <c r="C3065" s="38">
        <v>142809</v>
      </c>
    </row>
    <row r="3066" spans="1:3" x14ac:dyDescent="0.3">
      <c r="A3066" s="37" t="s">
        <v>128</v>
      </c>
      <c r="B3066" s="37" t="s">
        <v>53</v>
      </c>
      <c r="C3066" s="38"/>
    </row>
    <row r="3067" spans="1:3" x14ac:dyDescent="0.3">
      <c r="A3067" s="37" t="s">
        <v>128</v>
      </c>
      <c r="B3067" s="37" t="s">
        <v>53</v>
      </c>
      <c r="C3067" s="38">
        <v>229500</v>
      </c>
    </row>
    <row r="3068" spans="1:3" x14ac:dyDescent="0.3">
      <c r="A3068" s="37" t="s">
        <v>128</v>
      </c>
      <c r="B3068" s="37" t="s">
        <v>53</v>
      </c>
      <c r="C3068" s="38">
        <v>166000</v>
      </c>
    </row>
    <row r="3069" spans="1:3" x14ac:dyDescent="0.3">
      <c r="A3069" s="37" t="s">
        <v>128</v>
      </c>
      <c r="B3069" s="37" t="s">
        <v>53</v>
      </c>
      <c r="C3069" s="38">
        <v>90000</v>
      </c>
    </row>
    <row r="3070" spans="1:3" x14ac:dyDescent="0.3">
      <c r="A3070" s="37" t="s">
        <v>129</v>
      </c>
      <c r="B3070" s="37" t="s">
        <v>88</v>
      </c>
      <c r="C3070" s="38">
        <v>64800</v>
      </c>
    </row>
    <row r="3071" spans="1:3" x14ac:dyDescent="0.3">
      <c r="A3071" s="37" t="s">
        <v>129</v>
      </c>
      <c r="B3071" s="37" t="s">
        <v>53</v>
      </c>
      <c r="C3071" s="38">
        <v>150000</v>
      </c>
    </row>
    <row r="3072" spans="1:3" x14ac:dyDescent="0.3">
      <c r="A3072" s="37" t="s">
        <v>129</v>
      </c>
      <c r="B3072" s="37" t="s">
        <v>112</v>
      </c>
      <c r="C3072" s="38">
        <v>79200</v>
      </c>
    </row>
    <row r="3073" spans="1:3" x14ac:dyDescent="0.3">
      <c r="A3073" s="37" t="s">
        <v>129</v>
      </c>
      <c r="B3073" s="37" t="s">
        <v>53</v>
      </c>
      <c r="C3073" s="38">
        <v>99150</v>
      </c>
    </row>
    <row r="3074" spans="1:3" x14ac:dyDescent="0.3">
      <c r="A3074" s="37" t="s">
        <v>129</v>
      </c>
      <c r="B3074" s="37" t="s">
        <v>88</v>
      </c>
      <c r="C3074" s="38">
        <v>79200</v>
      </c>
    </row>
    <row r="3075" spans="1:3" x14ac:dyDescent="0.3">
      <c r="A3075" s="37" t="s">
        <v>129</v>
      </c>
      <c r="B3075" s="37" t="s">
        <v>53</v>
      </c>
      <c r="C3075" s="38">
        <v>197500</v>
      </c>
    </row>
    <row r="3076" spans="1:3" x14ac:dyDescent="0.3">
      <c r="A3076" s="37" t="s">
        <v>129</v>
      </c>
      <c r="B3076" s="37" t="s">
        <v>53</v>
      </c>
      <c r="C3076" s="38"/>
    </row>
    <row r="3077" spans="1:3" x14ac:dyDescent="0.3">
      <c r="A3077" s="37" t="s">
        <v>129</v>
      </c>
      <c r="B3077" s="37" t="s">
        <v>53</v>
      </c>
      <c r="C3077" s="38">
        <v>175000</v>
      </c>
    </row>
    <row r="3078" spans="1:3" x14ac:dyDescent="0.3">
      <c r="A3078" s="37" t="s">
        <v>129</v>
      </c>
      <c r="B3078" s="37" t="s">
        <v>88</v>
      </c>
      <c r="C3078" s="38">
        <v>50400</v>
      </c>
    </row>
    <row r="3079" spans="1:3" x14ac:dyDescent="0.3">
      <c r="A3079" s="37" t="s">
        <v>129</v>
      </c>
      <c r="B3079" s="37" t="s">
        <v>53</v>
      </c>
      <c r="C3079" s="38"/>
    </row>
    <row r="3080" spans="1:3" x14ac:dyDescent="0.3">
      <c r="A3080" s="37" t="s">
        <v>129</v>
      </c>
      <c r="B3080" s="37" t="s">
        <v>53</v>
      </c>
      <c r="C3080" s="38">
        <v>115000</v>
      </c>
    </row>
    <row r="3081" spans="1:3" x14ac:dyDescent="0.3">
      <c r="A3081" s="37" t="s">
        <v>129</v>
      </c>
      <c r="B3081" s="37" t="s">
        <v>70</v>
      </c>
      <c r="C3081" s="38">
        <v>156500</v>
      </c>
    </row>
    <row r="3082" spans="1:3" x14ac:dyDescent="0.3">
      <c r="A3082" s="37" t="s">
        <v>129</v>
      </c>
      <c r="B3082" s="37" t="s">
        <v>88</v>
      </c>
      <c r="C3082" s="38">
        <v>79200</v>
      </c>
    </row>
    <row r="3083" spans="1:3" x14ac:dyDescent="0.3">
      <c r="A3083" s="37" t="s">
        <v>129</v>
      </c>
      <c r="B3083" s="37" t="s">
        <v>54</v>
      </c>
      <c r="C3083" s="38">
        <v>115000</v>
      </c>
    </row>
    <row r="3084" spans="1:3" x14ac:dyDescent="0.3">
      <c r="A3084" s="37" t="s">
        <v>129</v>
      </c>
      <c r="B3084" s="37" t="s">
        <v>65</v>
      </c>
      <c r="C3084" s="38">
        <v>156500</v>
      </c>
    </row>
    <row r="3085" spans="1:3" x14ac:dyDescent="0.3">
      <c r="A3085" s="37" t="s">
        <v>129</v>
      </c>
      <c r="B3085" s="37" t="s">
        <v>69</v>
      </c>
      <c r="C3085" s="38">
        <v>56700</v>
      </c>
    </row>
    <row r="3086" spans="1:3" x14ac:dyDescent="0.3">
      <c r="A3086" s="37" t="s">
        <v>129</v>
      </c>
      <c r="B3086" s="37" t="s">
        <v>76</v>
      </c>
      <c r="C3086" s="38">
        <v>79200</v>
      </c>
    </row>
    <row r="3087" spans="1:3" x14ac:dyDescent="0.3">
      <c r="A3087" s="37" t="s">
        <v>129</v>
      </c>
      <c r="B3087" s="37" t="s">
        <v>53</v>
      </c>
      <c r="C3087" s="38">
        <v>48982</v>
      </c>
    </row>
    <row r="3088" spans="1:3" x14ac:dyDescent="0.3">
      <c r="A3088" s="37" t="s">
        <v>129</v>
      </c>
      <c r="B3088" s="37" t="s">
        <v>72</v>
      </c>
      <c r="C3088" s="38">
        <v>89100</v>
      </c>
    </row>
    <row r="3089" spans="1:3" x14ac:dyDescent="0.3">
      <c r="A3089" s="37" t="s">
        <v>129</v>
      </c>
      <c r="B3089" s="37" t="s">
        <v>88</v>
      </c>
      <c r="C3089" s="38">
        <v>44418.5</v>
      </c>
    </row>
    <row r="3090" spans="1:3" x14ac:dyDescent="0.3">
      <c r="A3090" s="37" t="s">
        <v>129</v>
      </c>
      <c r="B3090" s="37" t="s">
        <v>70</v>
      </c>
      <c r="C3090" s="38">
        <v>89100</v>
      </c>
    </row>
    <row r="3091" spans="1:3" x14ac:dyDescent="0.3">
      <c r="A3091" s="37" t="s">
        <v>129</v>
      </c>
      <c r="B3091" s="37" t="s">
        <v>53</v>
      </c>
      <c r="C3091" s="38">
        <v>97500</v>
      </c>
    </row>
    <row r="3092" spans="1:3" x14ac:dyDescent="0.3">
      <c r="A3092" s="37" t="s">
        <v>129</v>
      </c>
      <c r="B3092" s="37" t="s">
        <v>98</v>
      </c>
      <c r="C3092" s="38">
        <v>72900</v>
      </c>
    </row>
    <row r="3093" spans="1:3" x14ac:dyDescent="0.3">
      <c r="A3093" s="37" t="s">
        <v>129</v>
      </c>
      <c r="B3093" s="37" t="s">
        <v>110</v>
      </c>
      <c r="C3093" s="38">
        <v>89100</v>
      </c>
    </row>
    <row r="3094" spans="1:3" x14ac:dyDescent="0.3">
      <c r="A3094" s="37" t="s">
        <v>129</v>
      </c>
      <c r="B3094" s="37" t="s">
        <v>110</v>
      </c>
      <c r="C3094" s="38">
        <v>65000</v>
      </c>
    </row>
    <row r="3095" spans="1:3" x14ac:dyDescent="0.3">
      <c r="A3095" s="37" t="s">
        <v>129</v>
      </c>
      <c r="B3095" s="37" t="s">
        <v>88</v>
      </c>
      <c r="C3095" s="38">
        <v>79200</v>
      </c>
    </row>
    <row r="3096" spans="1:3" x14ac:dyDescent="0.3">
      <c r="A3096" s="37" t="s">
        <v>129</v>
      </c>
      <c r="B3096" s="37" t="s">
        <v>69</v>
      </c>
      <c r="C3096" s="38">
        <v>56700</v>
      </c>
    </row>
    <row r="3097" spans="1:3" x14ac:dyDescent="0.3">
      <c r="A3097" s="37" t="s">
        <v>129</v>
      </c>
      <c r="B3097" s="37" t="s">
        <v>54</v>
      </c>
      <c r="C3097" s="38"/>
    </row>
    <row r="3098" spans="1:3" x14ac:dyDescent="0.3">
      <c r="A3098" s="37" t="s">
        <v>129</v>
      </c>
      <c r="B3098" s="37" t="s">
        <v>88</v>
      </c>
      <c r="C3098" s="38">
        <v>200000</v>
      </c>
    </row>
    <row r="3099" spans="1:3" x14ac:dyDescent="0.3">
      <c r="A3099" s="37" t="s">
        <v>129</v>
      </c>
      <c r="B3099" s="37" t="s">
        <v>97</v>
      </c>
      <c r="C3099" s="38">
        <v>79200</v>
      </c>
    </row>
    <row r="3100" spans="1:3" x14ac:dyDescent="0.3">
      <c r="A3100" s="37" t="s">
        <v>129</v>
      </c>
      <c r="B3100" s="37" t="s">
        <v>102</v>
      </c>
      <c r="C3100" s="38">
        <v>145000</v>
      </c>
    </row>
    <row r="3101" spans="1:3" x14ac:dyDescent="0.3">
      <c r="A3101" s="37" t="s">
        <v>129</v>
      </c>
      <c r="B3101" s="37" t="s">
        <v>72</v>
      </c>
      <c r="C3101" s="38">
        <v>89100</v>
      </c>
    </row>
    <row r="3102" spans="1:3" x14ac:dyDescent="0.3">
      <c r="A3102" s="37" t="s">
        <v>129</v>
      </c>
      <c r="B3102" s="37" t="s">
        <v>112</v>
      </c>
      <c r="C3102" s="38">
        <v>79200</v>
      </c>
    </row>
    <row r="3103" spans="1:3" x14ac:dyDescent="0.3">
      <c r="A3103" s="37" t="s">
        <v>129</v>
      </c>
      <c r="B3103" s="37" t="s">
        <v>53</v>
      </c>
      <c r="C3103" s="38">
        <v>77300</v>
      </c>
    </row>
  </sheetData>
  <autoFilter ref="A1:C3103" xr:uid="{476F6601-355F-4694-885C-1B7837D5920E}">
    <sortState xmlns:xlrd2="http://schemas.microsoft.com/office/spreadsheetml/2017/richdata2" ref="A2:C3103">
      <sortCondition ref="A1:A3103"/>
    </sortState>
  </autoFilter>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A2D26-67F5-440B-876D-952279E04FB2}">
  <dimension ref="A1:O3103"/>
  <sheetViews>
    <sheetView workbookViewId="0">
      <selection activeCell="O11" sqref="O11"/>
    </sheetView>
  </sheetViews>
  <sheetFormatPr defaultRowHeight="14.4" x14ac:dyDescent="0.3"/>
  <cols>
    <col min="1" max="1" width="23.109375" bestFit="1" customWidth="1"/>
    <col min="2" max="2" width="18.44140625" bestFit="1" customWidth="1"/>
    <col min="3" max="3" width="14.6640625" style="48" bestFit="1" customWidth="1"/>
    <col min="5" max="5" width="11.21875" bestFit="1" customWidth="1"/>
    <col min="6" max="6" width="9.44140625" bestFit="1" customWidth="1"/>
    <col min="7" max="7" width="7" bestFit="1" customWidth="1"/>
    <col min="8" max="8" width="7.88671875" customWidth="1"/>
    <col min="9" max="9" width="10.33203125" customWidth="1"/>
    <col min="10" max="10" width="22.77734375" bestFit="1" customWidth="1"/>
    <col min="11" max="11" width="12.5546875" bestFit="1" customWidth="1"/>
    <col min="12" max="12" width="10.33203125" customWidth="1"/>
  </cols>
  <sheetData>
    <row r="1" spans="1:15" x14ac:dyDescent="0.3">
      <c r="A1" s="35" t="s">
        <v>49</v>
      </c>
      <c r="B1" s="35" t="s">
        <v>50</v>
      </c>
      <c r="C1" s="36" t="s">
        <v>51</v>
      </c>
      <c r="E1" s="49" t="s">
        <v>143</v>
      </c>
      <c r="F1" s="37">
        <f>COUNT(C:C)</f>
        <v>2287</v>
      </c>
      <c r="G1" s="51"/>
      <c r="H1" s="51"/>
      <c r="J1" s="53" t="s">
        <v>10</v>
      </c>
      <c r="K1" s="53" t="s">
        <v>153</v>
      </c>
      <c r="L1" s="53" t="s">
        <v>154</v>
      </c>
    </row>
    <row r="2" spans="1:15" x14ac:dyDescent="0.3">
      <c r="A2" s="37" t="s">
        <v>52</v>
      </c>
      <c r="B2" s="37" t="s">
        <v>53</v>
      </c>
      <c r="C2" s="38">
        <v>137500</v>
      </c>
      <c r="E2" s="49" t="s">
        <v>144</v>
      </c>
      <c r="F2" s="52">
        <f>AVERAGE(C:C)</f>
        <v>123064.16214951355</v>
      </c>
      <c r="G2" s="51"/>
      <c r="H2" s="51"/>
      <c r="J2" t="s">
        <v>2</v>
      </c>
      <c r="K2" s="50">
        <f>AVERAGEIF(A:A,Table6[[#This Row],[Column1]],C:C)</f>
        <v>92446.314901329562</v>
      </c>
      <c r="L2">
        <f>RANK(Table6[[#This Row],[Column2]],$K$2:$K$11)</f>
        <v>10</v>
      </c>
    </row>
    <row r="3" spans="1:15" x14ac:dyDescent="0.3">
      <c r="A3" s="37" t="s">
        <v>52</v>
      </c>
      <c r="B3" s="37" t="s">
        <v>53</v>
      </c>
      <c r="C3" s="38"/>
      <c r="E3" s="49" t="s">
        <v>145</v>
      </c>
      <c r="F3" s="52">
        <f>MEDIAN(C:C)</f>
        <v>115000</v>
      </c>
      <c r="G3" s="51"/>
      <c r="H3" s="51"/>
      <c r="J3" t="s">
        <v>52</v>
      </c>
      <c r="K3" s="50">
        <f>AVERAGEIF(A:A,Table6[[#This Row],[Column1]],C:C)</f>
        <v>97140.96666666666</v>
      </c>
      <c r="L3">
        <f>RANK(Table6[[#This Row],[Column2]],$K$2:$K$11)</f>
        <v>9</v>
      </c>
    </row>
    <row r="4" spans="1:15" x14ac:dyDescent="0.3">
      <c r="A4" s="37" t="s">
        <v>52</v>
      </c>
      <c r="B4" s="37" t="s">
        <v>53</v>
      </c>
      <c r="C4" s="38"/>
      <c r="E4" s="49" t="s">
        <v>146</v>
      </c>
      <c r="F4" s="52">
        <f>_xlfn.STDEV.S(C:C)</f>
        <v>47367.702396473826</v>
      </c>
      <c r="G4" s="51"/>
      <c r="H4" s="51"/>
      <c r="J4" t="s">
        <v>0</v>
      </c>
      <c r="K4" s="50">
        <f>AVERAGEIF(A:A,Table6[[#This Row],[Column1]],C:C)</f>
        <v>136314.8670983162</v>
      </c>
      <c r="L4">
        <f>RANK(Table6[[#This Row],[Column2]],$K$2:$K$11)</f>
        <v>3</v>
      </c>
    </row>
    <row r="5" spans="1:15" x14ac:dyDescent="0.3">
      <c r="A5" s="37" t="s">
        <v>52</v>
      </c>
      <c r="B5" s="37" t="s">
        <v>53</v>
      </c>
      <c r="C5" s="38">
        <v>87500</v>
      </c>
      <c r="E5" s="49" t="s">
        <v>147</v>
      </c>
      <c r="F5" s="52">
        <f>_xlfn.QUARTILE.INC(C:C,H5)</f>
        <v>32500</v>
      </c>
      <c r="G5" s="37" t="e">
        <f>_xlfn.QUARTILE.EXC(C:C,H5)</f>
        <v>#NUM!</v>
      </c>
      <c r="H5" s="37">
        <v>0</v>
      </c>
      <c r="J5" t="s">
        <v>66</v>
      </c>
      <c r="K5" s="50">
        <f>AVERAGEIF(A:A,Table6[[#This Row],[Column1]],C:C)</f>
        <v>119575</v>
      </c>
      <c r="L5">
        <f>RANK(Table6[[#This Row],[Column2]],$K$2:$K$11)</f>
        <v>6</v>
      </c>
    </row>
    <row r="6" spans="1:15" x14ac:dyDescent="0.3">
      <c r="A6" s="37" t="s">
        <v>52</v>
      </c>
      <c r="B6" s="37" t="s">
        <v>54</v>
      </c>
      <c r="C6" s="38"/>
      <c r="E6" s="49" t="s">
        <v>148</v>
      </c>
      <c r="F6" s="52">
        <f>_xlfn.QUARTILE.INC(C:C,H6)</f>
        <v>90000</v>
      </c>
      <c r="G6" s="37">
        <f>_xlfn.QUARTILE.EXC(C:C,H6)</f>
        <v>90000</v>
      </c>
      <c r="H6" s="37">
        <v>1</v>
      </c>
      <c r="J6" t="s">
        <v>4</v>
      </c>
      <c r="K6" s="50">
        <f>AVERAGEIF(A:A,Table6[[#This Row],[Column1]],C:C)</f>
        <v>129157.5571012677</v>
      </c>
      <c r="L6">
        <f>RANK(Table6[[#This Row],[Column2]],$K$2:$K$11)</f>
        <v>4</v>
      </c>
    </row>
    <row r="7" spans="1:15" x14ac:dyDescent="0.3">
      <c r="A7" s="37" t="s">
        <v>52</v>
      </c>
      <c r="B7" s="37" t="s">
        <v>53</v>
      </c>
      <c r="C7" s="38">
        <v>77500</v>
      </c>
      <c r="E7" s="49" t="s">
        <v>149</v>
      </c>
      <c r="F7" s="52">
        <f>_xlfn.QUARTILE.INC(C:C,H7)</f>
        <v>115000</v>
      </c>
      <c r="G7" s="37">
        <f>_xlfn.QUARTILE.EXC(C:C,H7)</f>
        <v>115000</v>
      </c>
      <c r="H7" s="37">
        <v>2</v>
      </c>
      <c r="J7" t="s">
        <v>1</v>
      </c>
      <c r="K7" s="50">
        <f>AVERAGEIF(A:A,Table6[[#This Row],[Column1]],C:C)</f>
        <v>124426.10563380281</v>
      </c>
      <c r="L7">
        <f>RANK(Table6[[#This Row],[Column2]],$K$2:$K$11)</f>
        <v>5</v>
      </c>
    </row>
    <row r="8" spans="1:15" x14ac:dyDescent="0.3">
      <c r="A8" s="37" t="s">
        <v>52</v>
      </c>
      <c r="B8" s="37" t="s">
        <v>53</v>
      </c>
      <c r="C8" s="38"/>
      <c r="E8" s="49" t="s">
        <v>150</v>
      </c>
      <c r="F8" s="52">
        <f>_xlfn.QUARTILE.INC(C:C,H8)</f>
        <v>150000</v>
      </c>
      <c r="G8" s="37">
        <f>_xlfn.QUARTILE.EXC(C:C,H8)</f>
        <v>150000</v>
      </c>
      <c r="H8" s="37">
        <v>3</v>
      </c>
      <c r="J8" t="s">
        <v>125</v>
      </c>
      <c r="K8" s="50">
        <f>AVERAGEIF(A:A,Table6[[#This Row],[Column1]],C:C)</f>
        <v>112280.84646498227</v>
      </c>
      <c r="L8">
        <f>RANK(Table6[[#This Row],[Column2]],$K$2:$K$11)</f>
        <v>7</v>
      </c>
    </row>
    <row r="9" spans="1:15" x14ac:dyDescent="0.3">
      <c r="A9" s="37" t="s">
        <v>52</v>
      </c>
      <c r="B9" s="37" t="s">
        <v>53</v>
      </c>
      <c r="C9" s="38">
        <v>172500</v>
      </c>
      <c r="E9" s="49" t="s">
        <v>151</v>
      </c>
      <c r="F9" s="52">
        <f>_xlfn.QUARTILE.INC(C:C,H9)</f>
        <v>475000</v>
      </c>
      <c r="G9" s="37" t="e">
        <f>_xlfn.QUARTILE.EXC(C:C,H9)</f>
        <v>#NUM!</v>
      </c>
      <c r="H9" s="37">
        <v>4</v>
      </c>
      <c r="J9" t="s">
        <v>128</v>
      </c>
      <c r="K9" s="50">
        <f>AVERAGEIF(A:A,Table6[[#This Row],[Column1]],C:C)</f>
        <v>155326.08926361386</v>
      </c>
      <c r="L9">
        <f>RANK(Table6[[#This Row],[Column2]],$K$2:$K$11)</f>
        <v>1</v>
      </c>
    </row>
    <row r="10" spans="1:15" x14ac:dyDescent="0.3">
      <c r="A10" s="37" t="s">
        <v>52</v>
      </c>
      <c r="B10" s="37" t="s">
        <v>53</v>
      </c>
      <c r="C10" s="38">
        <v>77500</v>
      </c>
      <c r="E10" s="49" t="s">
        <v>152</v>
      </c>
      <c r="F10" s="52">
        <f>MODE(C:C)</f>
        <v>90000</v>
      </c>
      <c r="G10" s="51"/>
      <c r="H10" s="51"/>
      <c r="J10" t="s">
        <v>126</v>
      </c>
      <c r="K10" s="50">
        <f>AVERAGEIF(A:A,Table6[[#This Row],[Column1]],C:C)</f>
        <v>149586.2658653846</v>
      </c>
      <c r="L10">
        <f>RANK(Table6[[#This Row],[Column2]],$K$2:$K$11)</f>
        <v>2</v>
      </c>
    </row>
    <row r="11" spans="1:15" x14ac:dyDescent="0.3">
      <c r="A11" s="37" t="s">
        <v>52</v>
      </c>
      <c r="B11" s="37" t="s">
        <v>53</v>
      </c>
      <c r="C11" s="38">
        <v>125000</v>
      </c>
      <c r="J11" t="s">
        <v>129</v>
      </c>
      <c r="K11" s="50">
        <f>AVERAGEIF(A:A,Table6[[#This Row],[Column1]],C:C)</f>
        <v>98553.241935483864</v>
      </c>
      <c r="L11">
        <f>RANK(Table6[[#This Row],[Column2]],$K$2:$K$11)</f>
        <v>8</v>
      </c>
      <c r="N11" t="s">
        <v>155</v>
      </c>
      <c r="O11" t="s">
        <v>155</v>
      </c>
    </row>
    <row r="12" spans="1:15" x14ac:dyDescent="0.3">
      <c r="A12" s="37" t="s">
        <v>52</v>
      </c>
      <c r="B12" s="37" t="s">
        <v>55</v>
      </c>
      <c r="C12" s="38">
        <v>110000</v>
      </c>
    </row>
    <row r="13" spans="1:15" x14ac:dyDescent="0.3">
      <c r="A13" s="37" t="s">
        <v>52</v>
      </c>
      <c r="B13" s="37" t="s">
        <v>53</v>
      </c>
      <c r="C13" s="38"/>
    </row>
    <row r="14" spans="1:15" x14ac:dyDescent="0.3">
      <c r="A14" s="37" t="s">
        <v>52</v>
      </c>
      <c r="B14" s="37" t="s">
        <v>53</v>
      </c>
      <c r="C14" s="38">
        <v>97500</v>
      </c>
    </row>
    <row r="15" spans="1:15" x14ac:dyDescent="0.3">
      <c r="A15" s="37" t="s">
        <v>52</v>
      </c>
      <c r="B15" s="37" t="s">
        <v>56</v>
      </c>
      <c r="C15" s="38">
        <v>63000</v>
      </c>
    </row>
    <row r="16" spans="1:15" x14ac:dyDescent="0.3">
      <c r="A16" s="37" t="s">
        <v>52</v>
      </c>
      <c r="B16" s="37" t="s">
        <v>53</v>
      </c>
      <c r="C16" s="38"/>
    </row>
    <row r="17" spans="1:3" x14ac:dyDescent="0.3">
      <c r="A17" s="37" t="s">
        <v>52</v>
      </c>
      <c r="B17" s="37" t="s">
        <v>53</v>
      </c>
      <c r="C17" s="38">
        <v>150000</v>
      </c>
    </row>
    <row r="18" spans="1:3" x14ac:dyDescent="0.3">
      <c r="A18" s="37" t="s">
        <v>52</v>
      </c>
      <c r="B18" s="37" t="s">
        <v>57</v>
      </c>
      <c r="C18" s="38">
        <v>70000</v>
      </c>
    </row>
    <row r="19" spans="1:3" x14ac:dyDescent="0.3">
      <c r="A19" s="37" t="s">
        <v>52</v>
      </c>
      <c r="B19" s="37" t="s">
        <v>58</v>
      </c>
      <c r="C19" s="38"/>
    </row>
    <row r="20" spans="1:3" x14ac:dyDescent="0.3">
      <c r="A20" s="37" t="s">
        <v>52</v>
      </c>
      <c r="B20" s="37" t="s">
        <v>53</v>
      </c>
      <c r="C20" s="38">
        <v>105800</v>
      </c>
    </row>
    <row r="21" spans="1:3" x14ac:dyDescent="0.3">
      <c r="A21" s="37" t="s">
        <v>52</v>
      </c>
      <c r="B21" s="37" t="s">
        <v>53</v>
      </c>
      <c r="C21" s="38"/>
    </row>
    <row r="22" spans="1:3" x14ac:dyDescent="0.3">
      <c r="A22" s="37" t="s">
        <v>52</v>
      </c>
      <c r="B22" s="37" t="s">
        <v>63</v>
      </c>
      <c r="C22" s="38">
        <v>63000</v>
      </c>
    </row>
    <row r="23" spans="1:3" x14ac:dyDescent="0.3">
      <c r="A23" s="37" t="s">
        <v>52</v>
      </c>
      <c r="B23" s="37" t="s">
        <v>53</v>
      </c>
      <c r="C23" s="38"/>
    </row>
    <row r="24" spans="1:3" x14ac:dyDescent="0.3">
      <c r="A24" s="37" t="s">
        <v>52</v>
      </c>
      <c r="B24" s="37" t="s">
        <v>53</v>
      </c>
      <c r="C24" s="38"/>
    </row>
    <row r="25" spans="1:3" x14ac:dyDescent="0.3">
      <c r="A25" s="37" t="s">
        <v>52</v>
      </c>
      <c r="B25" s="37" t="s">
        <v>53</v>
      </c>
      <c r="C25" s="38"/>
    </row>
    <row r="26" spans="1:3" x14ac:dyDescent="0.3">
      <c r="A26" s="37" t="s">
        <v>52</v>
      </c>
      <c r="B26" s="37" t="s">
        <v>64</v>
      </c>
      <c r="C26" s="38">
        <v>79200</v>
      </c>
    </row>
    <row r="27" spans="1:3" x14ac:dyDescent="0.3">
      <c r="A27" s="37" t="s">
        <v>52</v>
      </c>
      <c r="B27" s="37" t="s">
        <v>53</v>
      </c>
      <c r="C27" s="38">
        <v>112500</v>
      </c>
    </row>
    <row r="28" spans="1:3" x14ac:dyDescent="0.3">
      <c r="A28" s="37" t="s">
        <v>52</v>
      </c>
      <c r="B28" s="37" t="s">
        <v>53</v>
      </c>
      <c r="C28" s="38">
        <v>125000</v>
      </c>
    </row>
    <row r="29" spans="1:3" x14ac:dyDescent="0.3">
      <c r="A29" s="37" t="s">
        <v>52</v>
      </c>
      <c r="B29" s="37" t="s">
        <v>53</v>
      </c>
      <c r="C29" s="38">
        <v>80000</v>
      </c>
    </row>
    <row r="30" spans="1:3" x14ac:dyDescent="0.3">
      <c r="A30" s="37" t="s">
        <v>52</v>
      </c>
      <c r="B30" s="37" t="s">
        <v>53</v>
      </c>
      <c r="C30" s="38">
        <v>90000</v>
      </c>
    </row>
    <row r="31" spans="1:3" x14ac:dyDescent="0.3">
      <c r="A31" s="37" t="s">
        <v>52</v>
      </c>
      <c r="B31" s="37" t="s">
        <v>53</v>
      </c>
      <c r="C31" s="38">
        <v>105000</v>
      </c>
    </row>
    <row r="32" spans="1:3" x14ac:dyDescent="0.3">
      <c r="A32" s="37" t="s">
        <v>52</v>
      </c>
      <c r="B32" s="37" t="s">
        <v>53</v>
      </c>
      <c r="C32" s="38">
        <v>101279</v>
      </c>
    </row>
    <row r="33" spans="1:3" x14ac:dyDescent="0.3">
      <c r="A33" s="37" t="s">
        <v>52</v>
      </c>
      <c r="B33" s="37" t="s">
        <v>54</v>
      </c>
      <c r="C33" s="38">
        <v>113550</v>
      </c>
    </row>
    <row r="34" spans="1:3" x14ac:dyDescent="0.3">
      <c r="A34" s="37" t="s">
        <v>52</v>
      </c>
      <c r="B34" s="37" t="s">
        <v>53</v>
      </c>
      <c r="C34" s="38"/>
    </row>
    <row r="35" spans="1:3" x14ac:dyDescent="0.3">
      <c r="A35" s="37" t="s">
        <v>52</v>
      </c>
      <c r="B35" s="37" t="s">
        <v>53</v>
      </c>
      <c r="C35" s="38">
        <v>68700</v>
      </c>
    </row>
    <row r="36" spans="1:3" x14ac:dyDescent="0.3">
      <c r="A36" s="37" t="s">
        <v>52</v>
      </c>
      <c r="B36" s="37" t="s">
        <v>53</v>
      </c>
      <c r="C36" s="38">
        <v>85000</v>
      </c>
    </row>
    <row r="37" spans="1:3" x14ac:dyDescent="0.3">
      <c r="A37" s="37" t="s">
        <v>52</v>
      </c>
      <c r="B37" s="37" t="s">
        <v>53</v>
      </c>
      <c r="C37" s="38">
        <v>74500</v>
      </c>
    </row>
    <row r="38" spans="1:3" x14ac:dyDescent="0.3">
      <c r="A38" s="37" t="s">
        <v>52</v>
      </c>
      <c r="B38" s="37" t="s">
        <v>54</v>
      </c>
      <c r="C38" s="38">
        <v>103350</v>
      </c>
    </row>
    <row r="39" spans="1:3" x14ac:dyDescent="0.3">
      <c r="A39" s="37" t="s">
        <v>52</v>
      </c>
      <c r="B39" s="37" t="s">
        <v>53</v>
      </c>
      <c r="C39" s="38">
        <v>130000</v>
      </c>
    </row>
    <row r="40" spans="1:3" x14ac:dyDescent="0.3">
      <c r="A40" s="37" t="s">
        <v>52</v>
      </c>
      <c r="B40" s="37" t="s">
        <v>53</v>
      </c>
      <c r="C40" s="38"/>
    </row>
    <row r="41" spans="1:3" x14ac:dyDescent="0.3">
      <c r="A41" s="37" t="s">
        <v>52</v>
      </c>
      <c r="B41" s="37" t="s">
        <v>53</v>
      </c>
      <c r="C41" s="38">
        <v>77500</v>
      </c>
    </row>
    <row r="42" spans="1:3" x14ac:dyDescent="0.3">
      <c r="A42" s="37" t="s">
        <v>52</v>
      </c>
      <c r="B42" s="37" t="s">
        <v>65</v>
      </c>
      <c r="C42" s="38">
        <v>80850</v>
      </c>
    </row>
    <row r="43" spans="1:3" x14ac:dyDescent="0.3">
      <c r="A43" s="37" t="s">
        <v>52</v>
      </c>
      <c r="B43" s="37" t="s">
        <v>53</v>
      </c>
      <c r="C43" s="38"/>
    </row>
    <row r="44" spans="1:3" x14ac:dyDescent="0.3">
      <c r="A44" s="37" t="s">
        <v>52</v>
      </c>
      <c r="B44" s="37" t="s">
        <v>53</v>
      </c>
      <c r="C44" s="38"/>
    </row>
    <row r="45" spans="1:3" x14ac:dyDescent="0.3">
      <c r="A45" s="37" t="s">
        <v>52</v>
      </c>
      <c r="B45" s="37" t="s">
        <v>53</v>
      </c>
      <c r="C45" s="38">
        <v>51000</v>
      </c>
    </row>
    <row r="46" spans="1:3" x14ac:dyDescent="0.3">
      <c r="A46" s="37" t="s">
        <v>52</v>
      </c>
      <c r="B46" s="37" t="s">
        <v>53</v>
      </c>
      <c r="C46" s="38">
        <v>100000</v>
      </c>
    </row>
    <row r="47" spans="1:3" x14ac:dyDescent="0.3">
      <c r="A47" s="37" t="s">
        <v>66</v>
      </c>
      <c r="B47" s="37" t="s">
        <v>67</v>
      </c>
      <c r="C47" s="38">
        <v>79200</v>
      </c>
    </row>
    <row r="48" spans="1:3" x14ac:dyDescent="0.3">
      <c r="A48" s="37" t="s">
        <v>66</v>
      </c>
      <c r="B48" s="37" t="s">
        <v>68</v>
      </c>
      <c r="C48" s="38">
        <v>110000</v>
      </c>
    </row>
    <row r="49" spans="1:3" x14ac:dyDescent="0.3">
      <c r="A49" s="37" t="s">
        <v>66</v>
      </c>
      <c r="B49" s="37" t="s">
        <v>69</v>
      </c>
      <c r="C49" s="38">
        <v>200000</v>
      </c>
    </row>
    <row r="50" spans="1:3" x14ac:dyDescent="0.3">
      <c r="A50" s="37" t="s">
        <v>66</v>
      </c>
      <c r="B50" s="37" t="s">
        <v>70</v>
      </c>
      <c r="C50" s="38">
        <v>89100</v>
      </c>
    </row>
    <row r="51" spans="1:3" x14ac:dyDescent="0.3">
      <c r="A51" s="37" t="s">
        <v>2</v>
      </c>
      <c r="B51" s="37" t="s">
        <v>53</v>
      </c>
      <c r="C51" s="38">
        <v>144481.5</v>
      </c>
    </row>
    <row r="52" spans="1:3" x14ac:dyDescent="0.3">
      <c r="A52" s="37" t="s">
        <v>2</v>
      </c>
      <c r="B52" s="37" t="s">
        <v>53</v>
      </c>
      <c r="C52" s="38">
        <v>132315</v>
      </c>
    </row>
    <row r="53" spans="1:3" x14ac:dyDescent="0.3">
      <c r="A53" s="37" t="s">
        <v>2</v>
      </c>
      <c r="B53" s="37" t="s">
        <v>53</v>
      </c>
      <c r="C53" s="38">
        <v>112500</v>
      </c>
    </row>
    <row r="54" spans="1:3" x14ac:dyDescent="0.3">
      <c r="A54" s="37" t="s">
        <v>2</v>
      </c>
      <c r="B54" s="37" t="s">
        <v>53</v>
      </c>
      <c r="C54" s="38">
        <v>52500</v>
      </c>
    </row>
    <row r="55" spans="1:3" x14ac:dyDescent="0.3">
      <c r="A55" s="37" t="s">
        <v>2</v>
      </c>
      <c r="B55" s="37" t="s">
        <v>54</v>
      </c>
      <c r="C55" s="38">
        <v>115775</v>
      </c>
    </row>
    <row r="56" spans="1:3" x14ac:dyDescent="0.3">
      <c r="A56" s="37" t="s">
        <v>2</v>
      </c>
      <c r="B56" s="37" t="s">
        <v>53</v>
      </c>
      <c r="C56" s="38">
        <v>97500</v>
      </c>
    </row>
    <row r="57" spans="1:3" x14ac:dyDescent="0.3">
      <c r="A57" s="37" t="s">
        <v>2</v>
      </c>
      <c r="B57" s="37" t="s">
        <v>53</v>
      </c>
      <c r="C57" s="38">
        <v>127500</v>
      </c>
    </row>
    <row r="58" spans="1:3" x14ac:dyDescent="0.3">
      <c r="A58" s="37" t="s">
        <v>2</v>
      </c>
      <c r="B58" s="37" t="s">
        <v>53</v>
      </c>
      <c r="C58" s="38">
        <v>115000</v>
      </c>
    </row>
    <row r="59" spans="1:3" x14ac:dyDescent="0.3">
      <c r="A59" s="37" t="s">
        <v>2</v>
      </c>
      <c r="B59" s="37" t="s">
        <v>53</v>
      </c>
      <c r="C59" s="38"/>
    </row>
    <row r="60" spans="1:3" x14ac:dyDescent="0.3">
      <c r="A60" s="37" t="s">
        <v>2</v>
      </c>
      <c r="B60" s="37" t="s">
        <v>53</v>
      </c>
      <c r="C60" s="38"/>
    </row>
    <row r="61" spans="1:3" x14ac:dyDescent="0.3">
      <c r="A61" s="37" t="s">
        <v>2</v>
      </c>
      <c r="B61" s="37" t="s">
        <v>53</v>
      </c>
      <c r="C61" s="38"/>
    </row>
    <row r="62" spans="1:3" x14ac:dyDescent="0.3">
      <c r="A62" s="37" t="s">
        <v>2</v>
      </c>
      <c r="B62" s="37" t="s">
        <v>53</v>
      </c>
      <c r="C62" s="38">
        <v>175000</v>
      </c>
    </row>
    <row r="63" spans="1:3" x14ac:dyDescent="0.3">
      <c r="A63" s="37" t="s">
        <v>2</v>
      </c>
      <c r="B63" s="37" t="s">
        <v>53</v>
      </c>
      <c r="C63" s="38">
        <v>115000</v>
      </c>
    </row>
    <row r="64" spans="1:3" x14ac:dyDescent="0.3">
      <c r="A64" s="37" t="s">
        <v>2</v>
      </c>
      <c r="B64" s="37" t="s">
        <v>67</v>
      </c>
      <c r="C64" s="38">
        <v>111175</v>
      </c>
    </row>
    <row r="65" spans="1:3" x14ac:dyDescent="0.3">
      <c r="A65" s="37" t="s">
        <v>2</v>
      </c>
      <c r="B65" s="37" t="s">
        <v>71</v>
      </c>
      <c r="C65" s="38">
        <v>51014</v>
      </c>
    </row>
    <row r="66" spans="1:3" x14ac:dyDescent="0.3">
      <c r="A66" s="37" t="s">
        <v>2</v>
      </c>
      <c r="B66" s="37" t="s">
        <v>53</v>
      </c>
      <c r="C66" s="38"/>
    </row>
    <row r="67" spans="1:3" x14ac:dyDescent="0.3">
      <c r="A67" s="37" t="s">
        <v>2</v>
      </c>
      <c r="B67" s="37" t="s">
        <v>53</v>
      </c>
      <c r="C67" s="38"/>
    </row>
    <row r="68" spans="1:3" x14ac:dyDescent="0.3">
      <c r="A68" s="37" t="s">
        <v>2</v>
      </c>
      <c r="B68" s="37" t="s">
        <v>53</v>
      </c>
      <c r="C68" s="38"/>
    </row>
    <row r="69" spans="1:3" x14ac:dyDescent="0.3">
      <c r="A69" s="37" t="s">
        <v>2</v>
      </c>
      <c r="B69" s="37" t="s">
        <v>53</v>
      </c>
      <c r="C69" s="38"/>
    </row>
    <row r="70" spans="1:3" x14ac:dyDescent="0.3">
      <c r="A70" s="37" t="s">
        <v>2</v>
      </c>
      <c r="B70" s="37" t="s">
        <v>53</v>
      </c>
      <c r="C70" s="38">
        <v>133285</v>
      </c>
    </row>
    <row r="71" spans="1:3" x14ac:dyDescent="0.3">
      <c r="A71" s="37" t="s">
        <v>2</v>
      </c>
      <c r="B71" s="37" t="s">
        <v>53</v>
      </c>
      <c r="C71" s="38"/>
    </row>
    <row r="72" spans="1:3" x14ac:dyDescent="0.3">
      <c r="A72" s="37" t="s">
        <v>2</v>
      </c>
      <c r="B72" s="37" t="s">
        <v>53</v>
      </c>
      <c r="C72" s="38"/>
    </row>
    <row r="73" spans="1:3" x14ac:dyDescent="0.3">
      <c r="A73" s="37" t="s">
        <v>2</v>
      </c>
      <c r="B73" s="37" t="s">
        <v>53</v>
      </c>
      <c r="C73" s="38">
        <v>57500</v>
      </c>
    </row>
    <row r="74" spans="1:3" x14ac:dyDescent="0.3">
      <c r="A74" s="37" t="s">
        <v>2</v>
      </c>
      <c r="B74" s="37" t="s">
        <v>53</v>
      </c>
      <c r="C74" s="38"/>
    </row>
    <row r="75" spans="1:3" x14ac:dyDescent="0.3">
      <c r="A75" s="37" t="s">
        <v>2</v>
      </c>
      <c r="B75" s="37" t="s">
        <v>53</v>
      </c>
      <c r="C75" s="38">
        <v>60000</v>
      </c>
    </row>
    <row r="76" spans="1:3" x14ac:dyDescent="0.3">
      <c r="A76" s="37" t="s">
        <v>2</v>
      </c>
      <c r="B76" s="37" t="s">
        <v>70</v>
      </c>
      <c r="C76" s="38">
        <v>45000</v>
      </c>
    </row>
    <row r="77" spans="1:3" x14ac:dyDescent="0.3">
      <c r="A77" s="37" t="s">
        <v>2</v>
      </c>
      <c r="B77" s="37" t="s">
        <v>53</v>
      </c>
      <c r="C77" s="38">
        <v>112500</v>
      </c>
    </row>
    <row r="78" spans="1:3" x14ac:dyDescent="0.3">
      <c r="A78" s="37" t="s">
        <v>2</v>
      </c>
      <c r="B78" s="37" t="s">
        <v>53</v>
      </c>
      <c r="C78" s="38">
        <v>170000</v>
      </c>
    </row>
    <row r="79" spans="1:3" x14ac:dyDescent="0.3">
      <c r="A79" s="37" t="s">
        <v>2</v>
      </c>
      <c r="B79" s="37" t="s">
        <v>53</v>
      </c>
      <c r="C79" s="38">
        <v>145000</v>
      </c>
    </row>
    <row r="80" spans="1:3" x14ac:dyDescent="0.3">
      <c r="A80" s="37" t="s">
        <v>2</v>
      </c>
      <c r="B80" s="37" t="s">
        <v>53</v>
      </c>
      <c r="C80" s="38"/>
    </row>
    <row r="81" spans="1:3" x14ac:dyDescent="0.3">
      <c r="A81" s="37" t="s">
        <v>2</v>
      </c>
      <c r="B81" s="37" t="s">
        <v>53</v>
      </c>
      <c r="C81" s="38">
        <v>101540</v>
      </c>
    </row>
    <row r="82" spans="1:3" x14ac:dyDescent="0.3">
      <c r="A82" s="37" t="s">
        <v>2</v>
      </c>
      <c r="B82" s="37" t="s">
        <v>72</v>
      </c>
      <c r="C82" s="38">
        <v>51014</v>
      </c>
    </row>
    <row r="83" spans="1:3" x14ac:dyDescent="0.3">
      <c r="A83" s="37" t="s">
        <v>2</v>
      </c>
      <c r="B83" s="37" t="s">
        <v>53</v>
      </c>
      <c r="C83" s="38"/>
    </row>
    <row r="84" spans="1:3" x14ac:dyDescent="0.3">
      <c r="A84" s="37" t="s">
        <v>2</v>
      </c>
      <c r="B84" s="37" t="s">
        <v>53</v>
      </c>
      <c r="C84" s="38">
        <v>93000</v>
      </c>
    </row>
    <row r="85" spans="1:3" x14ac:dyDescent="0.3">
      <c r="A85" s="37" t="s">
        <v>2</v>
      </c>
      <c r="B85" s="37" t="s">
        <v>53</v>
      </c>
      <c r="C85" s="38"/>
    </row>
    <row r="86" spans="1:3" x14ac:dyDescent="0.3">
      <c r="A86" s="37" t="s">
        <v>2</v>
      </c>
      <c r="B86" s="37" t="s">
        <v>54</v>
      </c>
      <c r="C86" s="38"/>
    </row>
    <row r="87" spans="1:3" x14ac:dyDescent="0.3">
      <c r="A87" s="37" t="s">
        <v>2</v>
      </c>
      <c r="B87" s="37" t="s">
        <v>53</v>
      </c>
      <c r="C87" s="38">
        <v>85000</v>
      </c>
    </row>
    <row r="88" spans="1:3" x14ac:dyDescent="0.3">
      <c r="A88" s="37" t="s">
        <v>2</v>
      </c>
      <c r="B88" s="37" t="s">
        <v>53</v>
      </c>
      <c r="C88" s="38"/>
    </row>
    <row r="89" spans="1:3" x14ac:dyDescent="0.3">
      <c r="A89" s="37" t="s">
        <v>2</v>
      </c>
      <c r="B89" s="37" t="s">
        <v>54</v>
      </c>
      <c r="C89" s="38">
        <v>52500</v>
      </c>
    </row>
    <row r="90" spans="1:3" x14ac:dyDescent="0.3">
      <c r="A90" s="37" t="s">
        <v>2</v>
      </c>
      <c r="B90" s="37" t="s">
        <v>73</v>
      </c>
      <c r="C90" s="38">
        <v>80850</v>
      </c>
    </row>
    <row r="91" spans="1:3" x14ac:dyDescent="0.3">
      <c r="A91" s="37" t="s">
        <v>2</v>
      </c>
      <c r="B91" s="37" t="s">
        <v>74</v>
      </c>
      <c r="C91" s="38">
        <v>111175</v>
      </c>
    </row>
    <row r="92" spans="1:3" x14ac:dyDescent="0.3">
      <c r="A92" s="37" t="s">
        <v>2</v>
      </c>
      <c r="B92" s="37" t="s">
        <v>53</v>
      </c>
      <c r="C92" s="38"/>
    </row>
    <row r="93" spans="1:3" x14ac:dyDescent="0.3">
      <c r="A93" s="37" t="s">
        <v>2</v>
      </c>
      <c r="B93" s="37" t="s">
        <v>74</v>
      </c>
      <c r="C93" s="38">
        <v>51014</v>
      </c>
    </row>
    <row r="94" spans="1:3" x14ac:dyDescent="0.3">
      <c r="A94" s="37" t="s">
        <v>2</v>
      </c>
      <c r="B94" s="37" t="s">
        <v>53</v>
      </c>
      <c r="C94" s="38"/>
    </row>
    <row r="95" spans="1:3" x14ac:dyDescent="0.3">
      <c r="A95" s="37" t="s">
        <v>2</v>
      </c>
      <c r="B95" s="37" t="s">
        <v>54</v>
      </c>
      <c r="C95" s="38">
        <v>138615</v>
      </c>
    </row>
    <row r="96" spans="1:3" x14ac:dyDescent="0.3">
      <c r="A96" s="37" t="s">
        <v>2</v>
      </c>
      <c r="B96" s="37" t="s">
        <v>53</v>
      </c>
      <c r="C96" s="38">
        <v>85000</v>
      </c>
    </row>
    <row r="97" spans="1:3" x14ac:dyDescent="0.3">
      <c r="A97" s="37" t="s">
        <v>2</v>
      </c>
      <c r="B97" s="37" t="s">
        <v>53</v>
      </c>
      <c r="C97" s="38"/>
    </row>
    <row r="98" spans="1:3" x14ac:dyDescent="0.3">
      <c r="A98" s="37" t="s">
        <v>2</v>
      </c>
      <c r="B98" s="37" t="s">
        <v>75</v>
      </c>
      <c r="C98" s="38">
        <v>56700</v>
      </c>
    </row>
    <row r="99" spans="1:3" x14ac:dyDescent="0.3">
      <c r="A99" s="37" t="s">
        <v>2</v>
      </c>
      <c r="B99" s="37" t="s">
        <v>53</v>
      </c>
      <c r="C99" s="38">
        <v>62500</v>
      </c>
    </row>
    <row r="100" spans="1:3" x14ac:dyDescent="0.3">
      <c r="A100" s="37" t="s">
        <v>2</v>
      </c>
      <c r="B100" s="37" t="s">
        <v>53</v>
      </c>
      <c r="C100" s="38">
        <v>85000</v>
      </c>
    </row>
    <row r="101" spans="1:3" x14ac:dyDescent="0.3">
      <c r="A101" s="37" t="s">
        <v>2</v>
      </c>
      <c r="B101" s="37" t="s">
        <v>54</v>
      </c>
      <c r="C101" s="38"/>
    </row>
    <row r="102" spans="1:3" x14ac:dyDescent="0.3">
      <c r="A102" s="37" t="s">
        <v>2</v>
      </c>
      <c r="B102" s="37" t="s">
        <v>76</v>
      </c>
      <c r="C102" s="38">
        <v>45000</v>
      </c>
    </row>
    <row r="103" spans="1:3" x14ac:dyDescent="0.3">
      <c r="A103" s="37" t="s">
        <v>2</v>
      </c>
      <c r="B103" s="37" t="s">
        <v>53</v>
      </c>
      <c r="C103" s="38">
        <v>155000</v>
      </c>
    </row>
    <row r="104" spans="1:3" x14ac:dyDescent="0.3">
      <c r="A104" s="37" t="s">
        <v>2</v>
      </c>
      <c r="B104" s="37" t="s">
        <v>53</v>
      </c>
      <c r="C104" s="38">
        <v>57500</v>
      </c>
    </row>
    <row r="105" spans="1:3" x14ac:dyDescent="0.3">
      <c r="A105" s="37" t="s">
        <v>2</v>
      </c>
      <c r="B105" s="37" t="s">
        <v>67</v>
      </c>
      <c r="C105" s="38">
        <v>111175</v>
      </c>
    </row>
    <row r="106" spans="1:3" x14ac:dyDescent="0.3">
      <c r="A106" s="37" t="s">
        <v>2</v>
      </c>
      <c r="B106" s="37" t="s">
        <v>53</v>
      </c>
      <c r="C106" s="38">
        <v>117200</v>
      </c>
    </row>
    <row r="107" spans="1:3" x14ac:dyDescent="0.3">
      <c r="A107" s="37" t="s">
        <v>2</v>
      </c>
      <c r="B107" s="37" t="s">
        <v>53</v>
      </c>
      <c r="C107" s="38"/>
    </row>
    <row r="108" spans="1:3" x14ac:dyDescent="0.3">
      <c r="A108" s="37" t="s">
        <v>2</v>
      </c>
      <c r="B108" s="37" t="s">
        <v>53</v>
      </c>
      <c r="C108" s="38">
        <v>95000</v>
      </c>
    </row>
    <row r="109" spans="1:3" x14ac:dyDescent="0.3">
      <c r="A109" s="37" t="s">
        <v>2</v>
      </c>
      <c r="B109" s="37" t="s">
        <v>53</v>
      </c>
      <c r="C109" s="38"/>
    </row>
    <row r="110" spans="1:3" x14ac:dyDescent="0.3">
      <c r="A110" s="37" t="s">
        <v>2</v>
      </c>
      <c r="B110" s="37" t="s">
        <v>53</v>
      </c>
      <c r="C110" s="38">
        <v>115000</v>
      </c>
    </row>
    <row r="111" spans="1:3" x14ac:dyDescent="0.3">
      <c r="A111" s="37" t="s">
        <v>2</v>
      </c>
      <c r="B111" s="37" t="s">
        <v>53</v>
      </c>
      <c r="C111" s="38"/>
    </row>
    <row r="112" spans="1:3" x14ac:dyDescent="0.3">
      <c r="A112" s="37" t="s">
        <v>2</v>
      </c>
      <c r="B112" s="37" t="s">
        <v>54</v>
      </c>
      <c r="C112" s="38">
        <v>115000</v>
      </c>
    </row>
    <row r="113" spans="1:3" x14ac:dyDescent="0.3">
      <c r="A113" s="37" t="s">
        <v>2</v>
      </c>
      <c r="B113" s="37" t="s">
        <v>70</v>
      </c>
      <c r="C113" s="38">
        <v>102500</v>
      </c>
    </row>
    <row r="114" spans="1:3" x14ac:dyDescent="0.3">
      <c r="A114" s="37" t="s">
        <v>2</v>
      </c>
      <c r="B114" s="37" t="s">
        <v>53</v>
      </c>
      <c r="C114" s="38"/>
    </row>
    <row r="115" spans="1:3" x14ac:dyDescent="0.3">
      <c r="A115" s="37" t="s">
        <v>2</v>
      </c>
      <c r="B115" s="37" t="s">
        <v>53</v>
      </c>
      <c r="C115" s="38"/>
    </row>
    <row r="116" spans="1:3" x14ac:dyDescent="0.3">
      <c r="A116" s="37" t="s">
        <v>2</v>
      </c>
      <c r="B116" s="37" t="s">
        <v>53</v>
      </c>
      <c r="C116" s="38">
        <v>215500</v>
      </c>
    </row>
    <row r="117" spans="1:3" x14ac:dyDescent="0.3">
      <c r="A117" s="37" t="s">
        <v>2</v>
      </c>
      <c r="B117" s="37" t="s">
        <v>53</v>
      </c>
      <c r="C117" s="38">
        <v>70000</v>
      </c>
    </row>
    <row r="118" spans="1:3" x14ac:dyDescent="0.3">
      <c r="A118" s="37" t="s">
        <v>2</v>
      </c>
      <c r="B118" s="37" t="s">
        <v>53</v>
      </c>
      <c r="C118" s="38"/>
    </row>
    <row r="119" spans="1:3" x14ac:dyDescent="0.3">
      <c r="A119" s="37" t="s">
        <v>2</v>
      </c>
      <c r="B119" s="37" t="s">
        <v>53</v>
      </c>
      <c r="C119" s="38">
        <v>80000</v>
      </c>
    </row>
    <row r="120" spans="1:3" x14ac:dyDescent="0.3">
      <c r="A120" s="37" t="s">
        <v>2</v>
      </c>
      <c r="B120" s="37" t="s">
        <v>53</v>
      </c>
      <c r="C120" s="38">
        <v>133285</v>
      </c>
    </row>
    <row r="121" spans="1:3" x14ac:dyDescent="0.3">
      <c r="A121" s="37" t="s">
        <v>2</v>
      </c>
      <c r="B121" s="37" t="s">
        <v>53</v>
      </c>
      <c r="C121" s="38">
        <v>115000</v>
      </c>
    </row>
    <row r="122" spans="1:3" x14ac:dyDescent="0.3">
      <c r="A122" s="37" t="s">
        <v>2</v>
      </c>
      <c r="B122" s="37" t="s">
        <v>53</v>
      </c>
      <c r="C122" s="38">
        <v>146100</v>
      </c>
    </row>
    <row r="123" spans="1:3" x14ac:dyDescent="0.3">
      <c r="A123" s="37" t="s">
        <v>2</v>
      </c>
      <c r="B123" s="37" t="s">
        <v>78</v>
      </c>
      <c r="C123" s="38">
        <v>102500</v>
      </c>
    </row>
    <row r="124" spans="1:3" x14ac:dyDescent="0.3">
      <c r="A124" s="37" t="s">
        <v>2</v>
      </c>
      <c r="B124" s="37" t="s">
        <v>53</v>
      </c>
      <c r="C124" s="38"/>
    </row>
    <row r="125" spans="1:3" x14ac:dyDescent="0.3">
      <c r="A125" s="37" t="s">
        <v>2</v>
      </c>
      <c r="B125" s="37" t="s">
        <v>53</v>
      </c>
      <c r="C125" s="38">
        <v>52775</v>
      </c>
    </row>
    <row r="126" spans="1:3" x14ac:dyDescent="0.3">
      <c r="A126" s="37" t="s">
        <v>2</v>
      </c>
      <c r="B126" s="37" t="s">
        <v>53</v>
      </c>
      <c r="C126" s="38"/>
    </row>
    <row r="127" spans="1:3" x14ac:dyDescent="0.3">
      <c r="A127" s="37" t="s">
        <v>2</v>
      </c>
      <c r="B127" s="37" t="s">
        <v>53</v>
      </c>
      <c r="C127" s="38">
        <v>81550</v>
      </c>
    </row>
    <row r="128" spans="1:3" x14ac:dyDescent="0.3">
      <c r="A128" s="37" t="s">
        <v>2</v>
      </c>
      <c r="B128" s="37" t="s">
        <v>79</v>
      </c>
      <c r="C128" s="38">
        <v>111175</v>
      </c>
    </row>
    <row r="129" spans="1:3" x14ac:dyDescent="0.3">
      <c r="A129" s="37" t="s">
        <v>2</v>
      </c>
      <c r="B129" s="37" t="s">
        <v>80</v>
      </c>
      <c r="C129" s="38">
        <v>79200</v>
      </c>
    </row>
    <row r="130" spans="1:3" x14ac:dyDescent="0.3">
      <c r="A130" s="37" t="s">
        <v>2</v>
      </c>
      <c r="B130" s="37" t="s">
        <v>53</v>
      </c>
      <c r="C130" s="38">
        <v>70000</v>
      </c>
    </row>
    <row r="131" spans="1:3" x14ac:dyDescent="0.3">
      <c r="A131" s="37" t="s">
        <v>2</v>
      </c>
      <c r="B131" s="37" t="s">
        <v>53</v>
      </c>
      <c r="C131" s="38">
        <v>55000</v>
      </c>
    </row>
    <row r="132" spans="1:3" x14ac:dyDescent="0.3">
      <c r="A132" s="37" t="s">
        <v>2</v>
      </c>
      <c r="B132" s="37" t="s">
        <v>53</v>
      </c>
      <c r="C132" s="38"/>
    </row>
    <row r="133" spans="1:3" x14ac:dyDescent="0.3">
      <c r="A133" s="37" t="s">
        <v>2</v>
      </c>
      <c r="B133" s="37" t="s">
        <v>53</v>
      </c>
      <c r="C133" s="38">
        <v>46238.3984375</v>
      </c>
    </row>
    <row r="134" spans="1:3" x14ac:dyDescent="0.3">
      <c r="A134" s="37" t="s">
        <v>2</v>
      </c>
      <c r="B134" s="37" t="s">
        <v>53</v>
      </c>
      <c r="C134" s="38"/>
    </row>
    <row r="135" spans="1:3" x14ac:dyDescent="0.3">
      <c r="A135" s="37" t="s">
        <v>2</v>
      </c>
      <c r="B135" s="37" t="s">
        <v>53</v>
      </c>
      <c r="C135" s="38">
        <v>144481.5</v>
      </c>
    </row>
    <row r="136" spans="1:3" x14ac:dyDescent="0.3">
      <c r="A136" s="37" t="s">
        <v>2</v>
      </c>
      <c r="B136" s="37" t="s">
        <v>53</v>
      </c>
      <c r="C136" s="38">
        <v>124444</v>
      </c>
    </row>
    <row r="137" spans="1:3" x14ac:dyDescent="0.3">
      <c r="A137" s="37" t="s">
        <v>2</v>
      </c>
      <c r="B137" s="37" t="s">
        <v>53</v>
      </c>
      <c r="C137" s="38">
        <v>62500</v>
      </c>
    </row>
    <row r="138" spans="1:3" x14ac:dyDescent="0.3">
      <c r="A138" s="37" t="s">
        <v>2</v>
      </c>
      <c r="B138" s="37" t="s">
        <v>53</v>
      </c>
      <c r="C138" s="38"/>
    </row>
    <row r="139" spans="1:3" x14ac:dyDescent="0.3">
      <c r="A139" s="37" t="s">
        <v>2</v>
      </c>
      <c r="B139" s="37" t="s">
        <v>53</v>
      </c>
      <c r="C139" s="38">
        <v>55000</v>
      </c>
    </row>
    <row r="140" spans="1:3" x14ac:dyDescent="0.3">
      <c r="A140" s="37" t="s">
        <v>2</v>
      </c>
      <c r="B140" s="37" t="s">
        <v>53</v>
      </c>
      <c r="C140" s="38"/>
    </row>
    <row r="141" spans="1:3" x14ac:dyDescent="0.3">
      <c r="A141" s="37" t="s">
        <v>2</v>
      </c>
      <c r="B141" s="37" t="s">
        <v>53</v>
      </c>
      <c r="C141" s="38"/>
    </row>
    <row r="142" spans="1:3" x14ac:dyDescent="0.3">
      <c r="A142" s="37" t="s">
        <v>2</v>
      </c>
      <c r="B142" s="37" t="s">
        <v>81</v>
      </c>
      <c r="C142" s="38">
        <v>99150</v>
      </c>
    </row>
    <row r="143" spans="1:3" x14ac:dyDescent="0.3">
      <c r="A143" s="37" t="s">
        <v>2</v>
      </c>
      <c r="B143" s="37" t="s">
        <v>53</v>
      </c>
      <c r="C143" s="38">
        <v>57500</v>
      </c>
    </row>
    <row r="144" spans="1:3" x14ac:dyDescent="0.3">
      <c r="A144" s="37" t="s">
        <v>2</v>
      </c>
      <c r="B144" s="37" t="s">
        <v>53</v>
      </c>
      <c r="C144" s="38">
        <v>90000</v>
      </c>
    </row>
    <row r="145" spans="1:3" x14ac:dyDescent="0.3">
      <c r="A145" s="37" t="s">
        <v>2</v>
      </c>
      <c r="B145" s="37" t="s">
        <v>53</v>
      </c>
      <c r="C145" s="38">
        <v>91960</v>
      </c>
    </row>
    <row r="146" spans="1:3" x14ac:dyDescent="0.3">
      <c r="A146" s="37" t="s">
        <v>2</v>
      </c>
      <c r="B146" s="37" t="s">
        <v>53</v>
      </c>
      <c r="C146" s="38">
        <v>84479</v>
      </c>
    </row>
    <row r="147" spans="1:3" x14ac:dyDescent="0.3">
      <c r="A147" s="37" t="s">
        <v>2</v>
      </c>
      <c r="B147" s="37" t="s">
        <v>82</v>
      </c>
      <c r="C147" s="38"/>
    </row>
    <row r="148" spans="1:3" x14ac:dyDescent="0.3">
      <c r="A148" s="37" t="s">
        <v>2</v>
      </c>
      <c r="B148" s="37" t="s">
        <v>53</v>
      </c>
      <c r="C148" s="38">
        <v>77500</v>
      </c>
    </row>
    <row r="149" spans="1:3" x14ac:dyDescent="0.3">
      <c r="A149" s="37" t="s">
        <v>2</v>
      </c>
      <c r="B149" s="37" t="s">
        <v>83</v>
      </c>
      <c r="C149" s="38">
        <v>51014</v>
      </c>
    </row>
    <row r="150" spans="1:3" x14ac:dyDescent="0.3">
      <c r="A150" s="37" t="s">
        <v>2</v>
      </c>
      <c r="B150" s="37" t="s">
        <v>53</v>
      </c>
      <c r="C150" s="38">
        <v>65000</v>
      </c>
    </row>
    <row r="151" spans="1:3" x14ac:dyDescent="0.3">
      <c r="A151" s="37" t="s">
        <v>2</v>
      </c>
      <c r="B151" s="37" t="s">
        <v>53</v>
      </c>
      <c r="C151" s="38">
        <v>81350</v>
      </c>
    </row>
    <row r="152" spans="1:3" x14ac:dyDescent="0.3">
      <c r="A152" s="37" t="s">
        <v>2</v>
      </c>
      <c r="B152" s="37" t="s">
        <v>53</v>
      </c>
      <c r="C152" s="38">
        <v>82500</v>
      </c>
    </row>
    <row r="153" spans="1:3" x14ac:dyDescent="0.3">
      <c r="A153" s="37" t="s">
        <v>2</v>
      </c>
      <c r="B153" s="37" t="s">
        <v>53</v>
      </c>
      <c r="C153" s="38">
        <v>90000</v>
      </c>
    </row>
    <row r="154" spans="1:3" x14ac:dyDescent="0.3">
      <c r="A154" s="37" t="s">
        <v>2</v>
      </c>
      <c r="B154" s="37" t="s">
        <v>53</v>
      </c>
      <c r="C154" s="38">
        <v>120710</v>
      </c>
    </row>
    <row r="155" spans="1:3" x14ac:dyDescent="0.3">
      <c r="A155" s="37" t="s">
        <v>2</v>
      </c>
      <c r="B155" s="37" t="s">
        <v>53</v>
      </c>
      <c r="C155" s="38">
        <v>60000</v>
      </c>
    </row>
    <row r="156" spans="1:3" x14ac:dyDescent="0.3">
      <c r="A156" s="37" t="s">
        <v>2</v>
      </c>
      <c r="B156" s="37" t="s">
        <v>69</v>
      </c>
      <c r="C156" s="38">
        <v>51014</v>
      </c>
    </row>
    <row r="157" spans="1:3" x14ac:dyDescent="0.3">
      <c r="A157" s="37" t="s">
        <v>2</v>
      </c>
      <c r="B157" s="37" t="s">
        <v>53</v>
      </c>
      <c r="C157" s="38">
        <v>106492.5</v>
      </c>
    </row>
    <row r="158" spans="1:3" x14ac:dyDescent="0.3">
      <c r="A158" s="37" t="s">
        <v>2</v>
      </c>
      <c r="B158" s="37" t="s">
        <v>53</v>
      </c>
      <c r="C158" s="38"/>
    </row>
    <row r="159" spans="1:3" x14ac:dyDescent="0.3">
      <c r="A159" s="37" t="s">
        <v>2</v>
      </c>
      <c r="B159" s="37" t="s">
        <v>53</v>
      </c>
      <c r="C159" s="38"/>
    </row>
    <row r="160" spans="1:3" x14ac:dyDescent="0.3">
      <c r="A160" s="37" t="s">
        <v>2</v>
      </c>
      <c r="B160" s="37" t="s">
        <v>53</v>
      </c>
      <c r="C160" s="38"/>
    </row>
    <row r="161" spans="1:3" x14ac:dyDescent="0.3">
      <c r="A161" s="37" t="s">
        <v>2</v>
      </c>
      <c r="B161" s="37" t="s">
        <v>53</v>
      </c>
      <c r="C161" s="38"/>
    </row>
    <row r="162" spans="1:3" x14ac:dyDescent="0.3">
      <c r="A162" s="37" t="s">
        <v>2</v>
      </c>
      <c r="B162" s="37" t="s">
        <v>53</v>
      </c>
      <c r="C162" s="38">
        <v>125000</v>
      </c>
    </row>
    <row r="163" spans="1:3" x14ac:dyDescent="0.3">
      <c r="A163" s="37" t="s">
        <v>2</v>
      </c>
      <c r="B163" s="37" t="s">
        <v>53</v>
      </c>
      <c r="C163" s="38">
        <v>200000</v>
      </c>
    </row>
    <row r="164" spans="1:3" x14ac:dyDescent="0.3">
      <c r="A164" s="37" t="s">
        <v>2</v>
      </c>
      <c r="B164" s="37" t="s">
        <v>53</v>
      </c>
      <c r="C164" s="38">
        <v>164746</v>
      </c>
    </row>
    <row r="165" spans="1:3" x14ac:dyDescent="0.3">
      <c r="A165" s="37" t="s">
        <v>2</v>
      </c>
      <c r="B165" s="37" t="s">
        <v>53</v>
      </c>
      <c r="C165" s="38"/>
    </row>
    <row r="166" spans="1:3" x14ac:dyDescent="0.3">
      <c r="A166" s="37" t="s">
        <v>2</v>
      </c>
      <c r="B166" s="37" t="s">
        <v>53</v>
      </c>
      <c r="C166" s="38">
        <v>115000</v>
      </c>
    </row>
    <row r="167" spans="1:3" x14ac:dyDescent="0.3">
      <c r="A167" s="37" t="s">
        <v>2</v>
      </c>
      <c r="B167" s="37" t="s">
        <v>53</v>
      </c>
      <c r="C167" s="38"/>
    </row>
    <row r="168" spans="1:3" x14ac:dyDescent="0.3">
      <c r="A168" s="37" t="s">
        <v>2</v>
      </c>
      <c r="B168" s="37" t="s">
        <v>83</v>
      </c>
      <c r="C168" s="38">
        <v>51014</v>
      </c>
    </row>
    <row r="169" spans="1:3" x14ac:dyDescent="0.3">
      <c r="A169" s="37" t="s">
        <v>2</v>
      </c>
      <c r="B169" s="37" t="s">
        <v>53</v>
      </c>
      <c r="C169" s="38"/>
    </row>
    <row r="170" spans="1:3" x14ac:dyDescent="0.3">
      <c r="A170" s="37" t="s">
        <v>2</v>
      </c>
      <c r="B170" s="37" t="s">
        <v>53</v>
      </c>
      <c r="C170" s="38"/>
    </row>
    <row r="171" spans="1:3" x14ac:dyDescent="0.3">
      <c r="A171" s="37" t="s">
        <v>2</v>
      </c>
      <c r="B171" s="37" t="s">
        <v>53</v>
      </c>
      <c r="C171" s="38"/>
    </row>
    <row r="172" spans="1:3" x14ac:dyDescent="0.3">
      <c r="A172" s="37" t="s">
        <v>2</v>
      </c>
      <c r="B172" s="37" t="s">
        <v>84</v>
      </c>
      <c r="C172" s="38">
        <v>89100</v>
      </c>
    </row>
    <row r="173" spans="1:3" x14ac:dyDescent="0.3">
      <c r="A173" s="37" t="s">
        <v>2</v>
      </c>
      <c r="B173" s="37" t="s">
        <v>54</v>
      </c>
      <c r="C173" s="38">
        <v>42500</v>
      </c>
    </row>
    <row r="174" spans="1:3" x14ac:dyDescent="0.3">
      <c r="A174" s="37" t="s">
        <v>2</v>
      </c>
      <c r="B174" s="37" t="s">
        <v>53</v>
      </c>
      <c r="C174" s="38"/>
    </row>
    <row r="175" spans="1:3" x14ac:dyDescent="0.3">
      <c r="A175" s="37" t="s">
        <v>2</v>
      </c>
      <c r="B175" s="37" t="s">
        <v>53</v>
      </c>
      <c r="C175" s="38"/>
    </row>
    <row r="176" spans="1:3" x14ac:dyDescent="0.3">
      <c r="A176" s="37" t="s">
        <v>2</v>
      </c>
      <c r="B176" s="37" t="s">
        <v>53</v>
      </c>
      <c r="C176" s="38">
        <v>67500</v>
      </c>
    </row>
    <row r="177" spans="1:3" x14ac:dyDescent="0.3">
      <c r="A177" s="37" t="s">
        <v>2</v>
      </c>
      <c r="B177" s="37" t="s">
        <v>53</v>
      </c>
      <c r="C177" s="38"/>
    </row>
    <row r="178" spans="1:3" x14ac:dyDescent="0.3">
      <c r="A178" s="37" t="s">
        <v>2</v>
      </c>
      <c r="B178" s="37" t="s">
        <v>53</v>
      </c>
      <c r="C178" s="38">
        <v>80000</v>
      </c>
    </row>
    <row r="179" spans="1:3" x14ac:dyDescent="0.3">
      <c r="A179" s="37" t="s">
        <v>2</v>
      </c>
      <c r="B179" s="37" t="s">
        <v>53</v>
      </c>
      <c r="C179" s="38">
        <v>75000</v>
      </c>
    </row>
    <row r="180" spans="1:3" x14ac:dyDescent="0.3">
      <c r="A180" s="37" t="s">
        <v>2</v>
      </c>
      <c r="B180" s="37" t="s">
        <v>53</v>
      </c>
      <c r="C180" s="38">
        <v>115700</v>
      </c>
    </row>
    <row r="181" spans="1:3" x14ac:dyDescent="0.3">
      <c r="A181" s="37" t="s">
        <v>2</v>
      </c>
      <c r="B181" s="37" t="s">
        <v>53</v>
      </c>
      <c r="C181" s="38">
        <v>102500</v>
      </c>
    </row>
    <row r="182" spans="1:3" x14ac:dyDescent="0.3">
      <c r="A182" s="37" t="s">
        <v>2</v>
      </c>
      <c r="B182" s="37" t="s">
        <v>53</v>
      </c>
      <c r="C182" s="38"/>
    </row>
    <row r="183" spans="1:3" x14ac:dyDescent="0.3">
      <c r="A183" s="37" t="s">
        <v>2</v>
      </c>
      <c r="B183" s="37" t="s">
        <v>53</v>
      </c>
      <c r="C183" s="38">
        <v>110000</v>
      </c>
    </row>
    <row r="184" spans="1:3" x14ac:dyDescent="0.3">
      <c r="A184" s="37" t="s">
        <v>2</v>
      </c>
      <c r="B184" s="37" t="s">
        <v>53</v>
      </c>
      <c r="C184" s="38">
        <v>77981</v>
      </c>
    </row>
    <row r="185" spans="1:3" x14ac:dyDescent="0.3">
      <c r="A185" s="37" t="s">
        <v>2</v>
      </c>
      <c r="B185" s="37" t="s">
        <v>53</v>
      </c>
      <c r="C185" s="38">
        <v>70000</v>
      </c>
    </row>
    <row r="186" spans="1:3" x14ac:dyDescent="0.3">
      <c r="A186" s="37" t="s">
        <v>2</v>
      </c>
      <c r="B186" s="37" t="s">
        <v>63</v>
      </c>
      <c r="C186" s="38">
        <v>111202</v>
      </c>
    </row>
    <row r="187" spans="1:3" x14ac:dyDescent="0.3">
      <c r="A187" s="37" t="s">
        <v>2</v>
      </c>
      <c r="B187" s="37" t="s">
        <v>53</v>
      </c>
      <c r="C187" s="38">
        <v>52500</v>
      </c>
    </row>
    <row r="188" spans="1:3" x14ac:dyDescent="0.3">
      <c r="A188" s="37" t="s">
        <v>2</v>
      </c>
      <c r="B188" s="37" t="s">
        <v>53</v>
      </c>
      <c r="C188" s="38"/>
    </row>
    <row r="189" spans="1:3" x14ac:dyDescent="0.3">
      <c r="A189" s="37" t="s">
        <v>2</v>
      </c>
      <c r="B189" s="37" t="s">
        <v>53</v>
      </c>
      <c r="C189" s="38">
        <v>50000</v>
      </c>
    </row>
    <row r="190" spans="1:3" x14ac:dyDescent="0.3">
      <c r="A190" s="37" t="s">
        <v>2</v>
      </c>
      <c r="B190" s="37" t="s">
        <v>53</v>
      </c>
      <c r="C190" s="38">
        <v>70000</v>
      </c>
    </row>
    <row r="191" spans="1:3" x14ac:dyDescent="0.3">
      <c r="A191" s="37" t="s">
        <v>2</v>
      </c>
      <c r="B191" s="37" t="s">
        <v>53</v>
      </c>
      <c r="C191" s="38">
        <v>75000</v>
      </c>
    </row>
    <row r="192" spans="1:3" x14ac:dyDescent="0.3">
      <c r="A192" s="37" t="s">
        <v>2</v>
      </c>
      <c r="B192" s="37" t="s">
        <v>53</v>
      </c>
      <c r="C192" s="38"/>
    </row>
    <row r="193" spans="1:3" x14ac:dyDescent="0.3">
      <c r="A193" s="37" t="s">
        <v>2</v>
      </c>
      <c r="B193" s="37" t="s">
        <v>53</v>
      </c>
      <c r="C193" s="38">
        <v>79123.6875</v>
      </c>
    </row>
    <row r="194" spans="1:3" x14ac:dyDescent="0.3">
      <c r="A194" s="37" t="s">
        <v>2</v>
      </c>
      <c r="B194" s="37" t="s">
        <v>85</v>
      </c>
      <c r="C194" s="38">
        <v>51014</v>
      </c>
    </row>
    <row r="195" spans="1:3" x14ac:dyDescent="0.3">
      <c r="A195" s="37" t="s">
        <v>2</v>
      </c>
      <c r="B195" s="37" t="s">
        <v>53</v>
      </c>
      <c r="C195" s="38"/>
    </row>
    <row r="196" spans="1:3" x14ac:dyDescent="0.3">
      <c r="A196" s="37" t="s">
        <v>2</v>
      </c>
      <c r="B196" s="37" t="s">
        <v>53</v>
      </c>
      <c r="C196" s="38"/>
    </row>
    <row r="197" spans="1:3" x14ac:dyDescent="0.3">
      <c r="A197" s="37" t="s">
        <v>2</v>
      </c>
      <c r="B197" s="37" t="s">
        <v>86</v>
      </c>
      <c r="C197" s="38">
        <v>111202</v>
      </c>
    </row>
    <row r="198" spans="1:3" x14ac:dyDescent="0.3">
      <c r="A198" s="37" t="s">
        <v>2</v>
      </c>
      <c r="B198" s="37" t="s">
        <v>53</v>
      </c>
      <c r="C198" s="38">
        <v>143500</v>
      </c>
    </row>
    <row r="199" spans="1:3" x14ac:dyDescent="0.3">
      <c r="A199" s="37" t="s">
        <v>2</v>
      </c>
      <c r="B199" s="37" t="s">
        <v>53</v>
      </c>
      <c r="C199" s="38">
        <v>68000</v>
      </c>
    </row>
    <row r="200" spans="1:3" x14ac:dyDescent="0.3">
      <c r="A200" s="37" t="s">
        <v>2</v>
      </c>
      <c r="B200" s="37" t="s">
        <v>53</v>
      </c>
      <c r="C200" s="38"/>
    </row>
    <row r="201" spans="1:3" x14ac:dyDescent="0.3">
      <c r="A201" s="37" t="s">
        <v>2</v>
      </c>
      <c r="B201" s="37" t="s">
        <v>53</v>
      </c>
      <c r="C201" s="38">
        <v>100000</v>
      </c>
    </row>
    <row r="202" spans="1:3" x14ac:dyDescent="0.3">
      <c r="A202" s="37" t="s">
        <v>2</v>
      </c>
      <c r="B202" s="37" t="s">
        <v>53</v>
      </c>
      <c r="C202" s="38">
        <v>97500</v>
      </c>
    </row>
    <row r="203" spans="1:3" x14ac:dyDescent="0.3">
      <c r="A203" s="37" t="s">
        <v>2</v>
      </c>
      <c r="B203" s="37" t="s">
        <v>53</v>
      </c>
      <c r="C203" s="38">
        <v>67500</v>
      </c>
    </row>
    <row r="204" spans="1:3" x14ac:dyDescent="0.3">
      <c r="A204" s="37" t="s">
        <v>2</v>
      </c>
      <c r="B204" s="37" t="s">
        <v>53</v>
      </c>
      <c r="C204" s="38">
        <v>90000</v>
      </c>
    </row>
    <row r="205" spans="1:3" x14ac:dyDescent="0.3">
      <c r="A205" s="37" t="s">
        <v>2</v>
      </c>
      <c r="B205" s="37" t="s">
        <v>53</v>
      </c>
      <c r="C205" s="38"/>
    </row>
    <row r="206" spans="1:3" x14ac:dyDescent="0.3">
      <c r="A206" s="37" t="s">
        <v>2</v>
      </c>
      <c r="B206" s="37" t="s">
        <v>72</v>
      </c>
      <c r="C206" s="38">
        <v>89100</v>
      </c>
    </row>
    <row r="207" spans="1:3" x14ac:dyDescent="0.3">
      <c r="A207" s="37" t="s">
        <v>2</v>
      </c>
      <c r="B207" s="37" t="s">
        <v>53</v>
      </c>
      <c r="C207" s="38">
        <v>105050</v>
      </c>
    </row>
    <row r="208" spans="1:3" x14ac:dyDescent="0.3">
      <c r="A208" s="37" t="s">
        <v>2</v>
      </c>
      <c r="B208" s="37" t="s">
        <v>53</v>
      </c>
      <c r="C208" s="38">
        <v>138615</v>
      </c>
    </row>
    <row r="209" spans="1:3" x14ac:dyDescent="0.3">
      <c r="A209" s="37" t="s">
        <v>2</v>
      </c>
      <c r="B209" s="37" t="s">
        <v>53</v>
      </c>
      <c r="C209" s="38"/>
    </row>
    <row r="210" spans="1:3" x14ac:dyDescent="0.3">
      <c r="A210" s="37" t="s">
        <v>2</v>
      </c>
      <c r="B210" s="37" t="s">
        <v>53</v>
      </c>
      <c r="C210" s="38">
        <v>59000</v>
      </c>
    </row>
    <row r="211" spans="1:3" x14ac:dyDescent="0.3">
      <c r="A211" s="37" t="s">
        <v>2</v>
      </c>
      <c r="B211" s="37" t="s">
        <v>87</v>
      </c>
      <c r="C211" s="38">
        <v>72900</v>
      </c>
    </row>
    <row r="212" spans="1:3" x14ac:dyDescent="0.3">
      <c r="A212" s="37" t="s">
        <v>2</v>
      </c>
      <c r="B212" s="37" t="s">
        <v>53</v>
      </c>
      <c r="C212" s="38">
        <v>62500</v>
      </c>
    </row>
    <row r="213" spans="1:3" x14ac:dyDescent="0.3">
      <c r="A213" s="37" t="s">
        <v>2</v>
      </c>
      <c r="B213" s="37" t="s">
        <v>53</v>
      </c>
      <c r="C213" s="38"/>
    </row>
    <row r="214" spans="1:3" x14ac:dyDescent="0.3">
      <c r="A214" s="37" t="s">
        <v>2</v>
      </c>
      <c r="B214" s="37" t="s">
        <v>53</v>
      </c>
      <c r="C214" s="38"/>
    </row>
    <row r="215" spans="1:3" x14ac:dyDescent="0.3">
      <c r="A215" s="37" t="s">
        <v>2</v>
      </c>
      <c r="B215" s="37" t="s">
        <v>72</v>
      </c>
      <c r="C215" s="38">
        <v>98500</v>
      </c>
    </row>
    <row r="216" spans="1:3" x14ac:dyDescent="0.3">
      <c r="A216" s="37" t="s">
        <v>2</v>
      </c>
      <c r="B216" s="37" t="s">
        <v>53</v>
      </c>
      <c r="C216" s="38">
        <v>51014</v>
      </c>
    </row>
    <row r="217" spans="1:3" x14ac:dyDescent="0.3">
      <c r="A217" s="37" t="s">
        <v>2</v>
      </c>
      <c r="B217" s="37" t="s">
        <v>53</v>
      </c>
      <c r="C217" s="38"/>
    </row>
    <row r="218" spans="1:3" x14ac:dyDescent="0.3">
      <c r="A218" s="37" t="s">
        <v>2</v>
      </c>
      <c r="B218" s="37" t="s">
        <v>53</v>
      </c>
      <c r="C218" s="38">
        <v>125000</v>
      </c>
    </row>
    <row r="219" spans="1:3" x14ac:dyDescent="0.3">
      <c r="A219" s="37" t="s">
        <v>2</v>
      </c>
      <c r="B219" s="37" t="s">
        <v>53</v>
      </c>
      <c r="C219" s="38"/>
    </row>
    <row r="220" spans="1:3" x14ac:dyDescent="0.3">
      <c r="A220" s="37" t="s">
        <v>2</v>
      </c>
      <c r="B220" s="37" t="s">
        <v>53</v>
      </c>
      <c r="C220" s="38"/>
    </row>
    <row r="221" spans="1:3" x14ac:dyDescent="0.3">
      <c r="A221" s="37" t="s">
        <v>2</v>
      </c>
      <c r="B221" s="37" t="s">
        <v>70</v>
      </c>
      <c r="C221" s="38">
        <v>111202</v>
      </c>
    </row>
    <row r="222" spans="1:3" x14ac:dyDescent="0.3">
      <c r="A222" s="37" t="s">
        <v>2</v>
      </c>
      <c r="B222" s="37" t="s">
        <v>53</v>
      </c>
      <c r="C222" s="38">
        <v>90000</v>
      </c>
    </row>
    <row r="223" spans="1:3" x14ac:dyDescent="0.3">
      <c r="A223" s="37" t="s">
        <v>2</v>
      </c>
      <c r="B223" s="37" t="s">
        <v>53</v>
      </c>
      <c r="C223" s="38">
        <v>95000</v>
      </c>
    </row>
    <row r="224" spans="1:3" x14ac:dyDescent="0.3">
      <c r="A224" s="37" t="s">
        <v>2</v>
      </c>
      <c r="B224" s="37" t="s">
        <v>54</v>
      </c>
      <c r="C224" s="38"/>
    </row>
    <row r="225" spans="1:3" x14ac:dyDescent="0.3">
      <c r="A225" s="37" t="s">
        <v>2</v>
      </c>
      <c r="B225" s="37" t="s">
        <v>88</v>
      </c>
      <c r="C225" s="38">
        <v>111175</v>
      </c>
    </row>
    <row r="226" spans="1:3" x14ac:dyDescent="0.3">
      <c r="A226" s="37" t="s">
        <v>2</v>
      </c>
      <c r="B226" s="37" t="s">
        <v>53</v>
      </c>
      <c r="C226" s="38"/>
    </row>
    <row r="227" spans="1:3" x14ac:dyDescent="0.3">
      <c r="A227" s="37" t="s">
        <v>2</v>
      </c>
      <c r="B227" s="37" t="s">
        <v>53</v>
      </c>
      <c r="C227" s="38">
        <v>115000</v>
      </c>
    </row>
    <row r="228" spans="1:3" x14ac:dyDescent="0.3">
      <c r="A228" s="37" t="s">
        <v>2</v>
      </c>
      <c r="B228" s="37" t="s">
        <v>53</v>
      </c>
      <c r="C228" s="38"/>
    </row>
    <row r="229" spans="1:3" x14ac:dyDescent="0.3">
      <c r="A229" s="37" t="s">
        <v>2</v>
      </c>
      <c r="B229" s="37" t="s">
        <v>53</v>
      </c>
      <c r="C229" s="38">
        <v>125000</v>
      </c>
    </row>
    <row r="230" spans="1:3" x14ac:dyDescent="0.3">
      <c r="A230" s="37" t="s">
        <v>2</v>
      </c>
      <c r="B230" s="37" t="s">
        <v>53</v>
      </c>
      <c r="C230" s="38"/>
    </row>
    <row r="231" spans="1:3" x14ac:dyDescent="0.3">
      <c r="A231" s="37" t="s">
        <v>2</v>
      </c>
      <c r="B231" s="37" t="s">
        <v>53</v>
      </c>
      <c r="C231" s="38">
        <v>89300</v>
      </c>
    </row>
    <row r="232" spans="1:3" x14ac:dyDescent="0.3">
      <c r="A232" s="37" t="s">
        <v>2</v>
      </c>
      <c r="B232" s="37" t="s">
        <v>53</v>
      </c>
      <c r="C232" s="38">
        <v>115791.5</v>
      </c>
    </row>
    <row r="233" spans="1:3" x14ac:dyDescent="0.3">
      <c r="A233" s="37" t="s">
        <v>2</v>
      </c>
      <c r="B233" s="37" t="s">
        <v>53</v>
      </c>
      <c r="C233" s="38">
        <v>53357</v>
      </c>
    </row>
    <row r="234" spans="1:3" x14ac:dyDescent="0.3">
      <c r="A234" s="37" t="s">
        <v>2</v>
      </c>
      <c r="B234" s="37" t="s">
        <v>53</v>
      </c>
      <c r="C234" s="38"/>
    </row>
    <row r="235" spans="1:3" x14ac:dyDescent="0.3">
      <c r="A235" s="37" t="s">
        <v>2</v>
      </c>
      <c r="B235" s="37" t="s">
        <v>89</v>
      </c>
      <c r="C235" s="38">
        <v>51014</v>
      </c>
    </row>
    <row r="236" spans="1:3" x14ac:dyDescent="0.3">
      <c r="A236" s="37" t="s">
        <v>2</v>
      </c>
      <c r="B236" s="37" t="s">
        <v>53</v>
      </c>
      <c r="C236" s="38">
        <v>83862.5</v>
      </c>
    </row>
    <row r="237" spans="1:3" x14ac:dyDescent="0.3">
      <c r="A237" s="37" t="s">
        <v>2</v>
      </c>
      <c r="B237" s="37" t="s">
        <v>90</v>
      </c>
      <c r="C237" s="38">
        <v>165000</v>
      </c>
    </row>
    <row r="238" spans="1:3" x14ac:dyDescent="0.3">
      <c r="A238" s="37" t="s">
        <v>2</v>
      </c>
      <c r="B238" s="37" t="s">
        <v>53</v>
      </c>
      <c r="C238" s="38">
        <v>65085</v>
      </c>
    </row>
    <row r="239" spans="1:3" x14ac:dyDescent="0.3">
      <c r="A239" s="37" t="s">
        <v>2</v>
      </c>
      <c r="B239" s="37" t="s">
        <v>53</v>
      </c>
      <c r="C239" s="38"/>
    </row>
    <row r="240" spans="1:3" x14ac:dyDescent="0.3">
      <c r="A240" s="37" t="s">
        <v>2</v>
      </c>
      <c r="B240" s="37" t="s">
        <v>53</v>
      </c>
      <c r="C240" s="38">
        <v>85000</v>
      </c>
    </row>
    <row r="241" spans="1:3" x14ac:dyDescent="0.3">
      <c r="A241" s="37" t="s">
        <v>2</v>
      </c>
      <c r="B241" s="37" t="s">
        <v>91</v>
      </c>
      <c r="C241" s="38">
        <v>100500</v>
      </c>
    </row>
    <row r="242" spans="1:3" x14ac:dyDescent="0.3">
      <c r="A242" s="37" t="s">
        <v>2</v>
      </c>
      <c r="B242" s="37" t="s">
        <v>54</v>
      </c>
      <c r="C242" s="38"/>
    </row>
    <row r="243" spans="1:3" x14ac:dyDescent="0.3">
      <c r="A243" s="37" t="s">
        <v>2</v>
      </c>
      <c r="B243" s="37" t="s">
        <v>54</v>
      </c>
      <c r="C243" s="38"/>
    </row>
    <row r="244" spans="1:3" x14ac:dyDescent="0.3">
      <c r="A244" s="37" t="s">
        <v>2</v>
      </c>
      <c r="B244" s="37" t="s">
        <v>53</v>
      </c>
      <c r="C244" s="38">
        <v>110000</v>
      </c>
    </row>
    <row r="245" spans="1:3" x14ac:dyDescent="0.3">
      <c r="A245" s="37" t="s">
        <v>2</v>
      </c>
      <c r="B245" s="37" t="s">
        <v>54</v>
      </c>
      <c r="C245" s="38">
        <v>40000</v>
      </c>
    </row>
    <row r="246" spans="1:3" x14ac:dyDescent="0.3">
      <c r="A246" s="37" t="s">
        <v>2</v>
      </c>
      <c r="B246" s="37" t="s">
        <v>73</v>
      </c>
      <c r="C246" s="38">
        <v>111202</v>
      </c>
    </row>
    <row r="247" spans="1:3" x14ac:dyDescent="0.3">
      <c r="A247" s="37" t="s">
        <v>2</v>
      </c>
      <c r="B247" s="37" t="s">
        <v>53</v>
      </c>
      <c r="C247" s="38"/>
    </row>
    <row r="248" spans="1:3" x14ac:dyDescent="0.3">
      <c r="A248" s="37" t="s">
        <v>2</v>
      </c>
      <c r="B248" s="37" t="s">
        <v>53</v>
      </c>
      <c r="C248" s="38">
        <v>132500</v>
      </c>
    </row>
    <row r="249" spans="1:3" x14ac:dyDescent="0.3">
      <c r="A249" s="37" t="s">
        <v>2</v>
      </c>
      <c r="B249" s="37" t="s">
        <v>53</v>
      </c>
      <c r="C249" s="38">
        <v>47500</v>
      </c>
    </row>
    <row r="250" spans="1:3" x14ac:dyDescent="0.3">
      <c r="A250" s="37" t="s">
        <v>2</v>
      </c>
      <c r="B250" s="37" t="s">
        <v>53</v>
      </c>
      <c r="C250" s="38"/>
    </row>
    <row r="251" spans="1:3" x14ac:dyDescent="0.3">
      <c r="A251" s="37" t="s">
        <v>2</v>
      </c>
      <c r="B251" s="37" t="s">
        <v>53</v>
      </c>
      <c r="C251" s="38"/>
    </row>
    <row r="252" spans="1:3" x14ac:dyDescent="0.3">
      <c r="A252" s="37" t="s">
        <v>2</v>
      </c>
      <c r="B252" s="37" t="s">
        <v>53</v>
      </c>
      <c r="C252" s="38"/>
    </row>
    <row r="253" spans="1:3" x14ac:dyDescent="0.3">
      <c r="A253" s="37" t="s">
        <v>2</v>
      </c>
      <c r="B253" s="37" t="s">
        <v>53</v>
      </c>
      <c r="C253" s="38"/>
    </row>
    <row r="254" spans="1:3" x14ac:dyDescent="0.3">
      <c r="A254" s="37" t="s">
        <v>2</v>
      </c>
      <c r="B254" s="37" t="s">
        <v>53</v>
      </c>
      <c r="C254" s="38"/>
    </row>
    <row r="255" spans="1:3" x14ac:dyDescent="0.3">
      <c r="A255" s="37" t="s">
        <v>2</v>
      </c>
      <c r="B255" s="37" t="s">
        <v>54</v>
      </c>
      <c r="C255" s="38">
        <v>47500</v>
      </c>
    </row>
    <row r="256" spans="1:3" x14ac:dyDescent="0.3">
      <c r="A256" s="37" t="s">
        <v>2</v>
      </c>
      <c r="B256" s="37" t="s">
        <v>53</v>
      </c>
      <c r="C256" s="38"/>
    </row>
    <row r="257" spans="1:3" x14ac:dyDescent="0.3">
      <c r="A257" s="37" t="s">
        <v>2</v>
      </c>
      <c r="B257" s="37" t="s">
        <v>53</v>
      </c>
      <c r="C257" s="38">
        <v>90000</v>
      </c>
    </row>
    <row r="258" spans="1:3" x14ac:dyDescent="0.3">
      <c r="A258" s="37" t="s">
        <v>2</v>
      </c>
      <c r="B258" s="37" t="s">
        <v>53</v>
      </c>
      <c r="C258" s="38"/>
    </row>
    <row r="259" spans="1:3" x14ac:dyDescent="0.3">
      <c r="A259" s="37" t="s">
        <v>2</v>
      </c>
      <c r="B259" s="37" t="s">
        <v>53</v>
      </c>
      <c r="C259" s="38"/>
    </row>
    <row r="260" spans="1:3" x14ac:dyDescent="0.3">
      <c r="A260" s="37" t="s">
        <v>2</v>
      </c>
      <c r="B260" s="37" t="s">
        <v>54</v>
      </c>
      <c r="C260" s="38"/>
    </row>
    <row r="261" spans="1:3" x14ac:dyDescent="0.3">
      <c r="A261" s="37" t="s">
        <v>2</v>
      </c>
      <c r="B261" s="37" t="s">
        <v>92</v>
      </c>
      <c r="C261" s="38">
        <v>105650</v>
      </c>
    </row>
    <row r="262" spans="1:3" x14ac:dyDescent="0.3">
      <c r="A262" s="37" t="s">
        <v>2</v>
      </c>
      <c r="B262" s="37" t="s">
        <v>53</v>
      </c>
      <c r="C262" s="38"/>
    </row>
    <row r="263" spans="1:3" x14ac:dyDescent="0.3">
      <c r="A263" s="37" t="s">
        <v>2</v>
      </c>
      <c r="B263" s="37" t="s">
        <v>93</v>
      </c>
      <c r="C263" s="38"/>
    </row>
    <row r="264" spans="1:3" x14ac:dyDescent="0.3">
      <c r="A264" s="37" t="s">
        <v>2</v>
      </c>
      <c r="B264" s="37" t="s">
        <v>53</v>
      </c>
      <c r="C264" s="38"/>
    </row>
    <row r="265" spans="1:3" x14ac:dyDescent="0.3">
      <c r="A265" s="37" t="s">
        <v>2</v>
      </c>
      <c r="B265" s="37" t="s">
        <v>53</v>
      </c>
      <c r="C265" s="38">
        <v>87500</v>
      </c>
    </row>
    <row r="266" spans="1:3" x14ac:dyDescent="0.3">
      <c r="A266" s="37" t="s">
        <v>2</v>
      </c>
      <c r="B266" s="37" t="s">
        <v>53</v>
      </c>
      <c r="C266" s="38"/>
    </row>
    <row r="267" spans="1:3" x14ac:dyDescent="0.3">
      <c r="A267" s="37" t="s">
        <v>2</v>
      </c>
      <c r="B267" s="37" t="s">
        <v>94</v>
      </c>
      <c r="C267" s="38">
        <v>44100</v>
      </c>
    </row>
    <row r="268" spans="1:3" x14ac:dyDescent="0.3">
      <c r="A268" s="37" t="s">
        <v>2</v>
      </c>
      <c r="B268" s="37" t="s">
        <v>53</v>
      </c>
      <c r="C268" s="38">
        <v>96500</v>
      </c>
    </row>
    <row r="269" spans="1:3" x14ac:dyDescent="0.3">
      <c r="A269" s="37" t="s">
        <v>2</v>
      </c>
      <c r="B269" s="37" t="s">
        <v>86</v>
      </c>
      <c r="C269" s="38">
        <v>56700</v>
      </c>
    </row>
    <row r="270" spans="1:3" x14ac:dyDescent="0.3">
      <c r="A270" s="37" t="s">
        <v>2</v>
      </c>
      <c r="B270" s="37" t="s">
        <v>53</v>
      </c>
      <c r="C270" s="38">
        <v>55000</v>
      </c>
    </row>
    <row r="271" spans="1:3" x14ac:dyDescent="0.3">
      <c r="A271" s="37" t="s">
        <v>2</v>
      </c>
      <c r="B271" s="37" t="s">
        <v>88</v>
      </c>
      <c r="C271" s="38">
        <v>111175</v>
      </c>
    </row>
    <row r="272" spans="1:3" x14ac:dyDescent="0.3">
      <c r="A272" s="37" t="s">
        <v>2</v>
      </c>
      <c r="B272" s="37" t="s">
        <v>53</v>
      </c>
      <c r="C272" s="38">
        <v>110000</v>
      </c>
    </row>
    <row r="273" spans="1:3" x14ac:dyDescent="0.3">
      <c r="A273" s="37" t="s">
        <v>2</v>
      </c>
      <c r="B273" s="37" t="s">
        <v>53</v>
      </c>
      <c r="C273" s="38">
        <v>115000</v>
      </c>
    </row>
    <row r="274" spans="1:3" x14ac:dyDescent="0.3">
      <c r="A274" s="37" t="s">
        <v>2</v>
      </c>
      <c r="B274" s="37" t="s">
        <v>53</v>
      </c>
      <c r="C274" s="38">
        <v>97500</v>
      </c>
    </row>
    <row r="275" spans="1:3" x14ac:dyDescent="0.3">
      <c r="A275" s="37" t="s">
        <v>2</v>
      </c>
      <c r="B275" s="37" t="s">
        <v>54</v>
      </c>
      <c r="C275" s="38">
        <v>125000</v>
      </c>
    </row>
    <row r="276" spans="1:3" x14ac:dyDescent="0.3">
      <c r="A276" s="37" t="s">
        <v>2</v>
      </c>
      <c r="B276" s="37" t="s">
        <v>53</v>
      </c>
      <c r="C276" s="38">
        <v>50388</v>
      </c>
    </row>
    <row r="277" spans="1:3" x14ac:dyDescent="0.3">
      <c r="A277" s="37" t="s">
        <v>2</v>
      </c>
      <c r="B277" s="37" t="s">
        <v>53</v>
      </c>
      <c r="C277" s="38">
        <v>110000</v>
      </c>
    </row>
    <row r="278" spans="1:3" x14ac:dyDescent="0.3">
      <c r="A278" s="37" t="s">
        <v>2</v>
      </c>
      <c r="B278" s="37" t="s">
        <v>95</v>
      </c>
      <c r="C278" s="38">
        <v>98500</v>
      </c>
    </row>
    <row r="279" spans="1:3" x14ac:dyDescent="0.3">
      <c r="A279" s="37" t="s">
        <v>2</v>
      </c>
      <c r="B279" s="37" t="s">
        <v>53</v>
      </c>
      <c r="C279" s="38"/>
    </row>
    <row r="280" spans="1:3" x14ac:dyDescent="0.3">
      <c r="A280" s="37" t="s">
        <v>2</v>
      </c>
      <c r="B280" s="37" t="s">
        <v>53</v>
      </c>
      <c r="C280" s="38">
        <v>92500</v>
      </c>
    </row>
    <row r="281" spans="1:3" x14ac:dyDescent="0.3">
      <c r="A281" s="37" t="s">
        <v>2</v>
      </c>
      <c r="B281" s="37" t="s">
        <v>53</v>
      </c>
      <c r="C281" s="38"/>
    </row>
    <row r="282" spans="1:3" x14ac:dyDescent="0.3">
      <c r="A282" s="37" t="s">
        <v>2</v>
      </c>
      <c r="B282" s="37" t="s">
        <v>53</v>
      </c>
      <c r="C282" s="38"/>
    </row>
    <row r="283" spans="1:3" x14ac:dyDescent="0.3">
      <c r="A283" s="37" t="s">
        <v>2</v>
      </c>
      <c r="B283" s="37" t="s">
        <v>53</v>
      </c>
      <c r="C283" s="38">
        <v>222500</v>
      </c>
    </row>
    <row r="284" spans="1:3" x14ac:dyDescent="0.3">
      <c r="A284" s="37" t="s">
        <v>2</v>
      </c>
      <c r="B284" s="37" t="s">
        <v>53</v>
      </c>
      <c r="C284" s="38">
        <v>83243</v>
      </c>
    </row>
    <row r="285" spans="1:3" x14ac:dyDescent="0.3">
      <c r="A285" s="37" t="s">
        <v>2</v>
      </c>
      <c r="B285" s="37" t="s">
        <v>53</v>
      </c>
      <c r="C285" s="38"/>
    </row>
    <row r="286" spans="1:3" x14ac:dyDescent="0.3">
      <c r="A286" s="37" t="s">
        <v>2</v>
      </c>
      <c r="B286" s="37" t="s">
        <v>53</v>
      </c>
      <c r="C286" s="38"/>
    </row>
    <row r="287" spans="1:3" x14ac:dyDescent="0.3">
      <c r="A287" s="37" t="s">
        <v>2</v>
      </c>
      <c r="B287" s="37" t="s">
        <v>53</v>
      </c>
      <c r="C287" s="38"/>
    </row>
    <row r="288" spans="1:3" x14ac:dyDescent="0.3">
      <c r="A288" s="37" t="s">
        <v>2</v>
      </c>
      <c r="B288" s="37" t="s">
        <v>53</v>
      </c>
      <c r="C288" s="38">
        <v>81682</v>
      </c>
    </row>
    <row r="289" spans="1:3" x14ac:dyDescent="0.3">
      <c r="A289" s="37" t="s">
        <v>2</v>
      </c>
      <c r="B289" s="37" t="s">
        <v>56</v>
      </c>
      <c r="C289" s="38">
        <v>111202</v>
      </c>
    </row>
    <row r="290" spans="1:3" x14ac:dyDescent="0.3">
      <c r="A290" s="37" t="s">
        <v>2</v>
      </c>
      <c r="B290" s="37" t="s">
        <v>65</v>
      </c>
      <c r="C290" s="38">
        <v>56700</v>
      </c>
    </row>
    <row r="291" spans="1:3" x14ac:dyDescent="0.3">
      <c r="A291" s="37" t="s">
        <v>2</v>
      </c>
      <c r="B291" s="37" t="s">
        <v>53</v>
      </c>
      <c r="C291" s="38">
        <v>137500</v>
      </c>
    </row>
    <row r="292" spans="1:3" x14ac:dyDescent="0.3">
      <c r="A292" s="37" t="s">
        <v>2</v>
      </c>
      <c r="B292" s="37" t="s">
        <v>53</v>
      </c>
      <c r="C292" s="38"/>
    </row>
    <row r="293" spans="1:3" x14ac:dyDescent="0.3">
      <c r="A293" s="37" t="s">
        <v>2</v>
      </c>
      <c r="B293" s="37" t="s">
        <v>53</v>
      </c>
      <c r="C293" s="38">
        <v>115000</v>
      </c>
    </row>
    <row r="294" spans="1:3" x14ac:dyDescent="0.3">
      <c r="A294" s="37" t="s">
        <v>2</v>
      </c>
      <c r="B294" s="37" t="s">
        <v>70</v>
      </c>
      <c r="C294" s="38">
        <v>165000</v>
      </c>
    </row>
    <row r="295" spans="1:3" x14ac:dyDescent="0.3">
      <c r="A295" s="37" t="s">
        <v>2</v>
      </c>
      <c r="B295" s="37" t="s">
        <v>54</v>
      </c>
      <c r="C295" s="38">
        <v>85000</v>
      </c>
    </row>
    <row r="296" spans="1:3" x14ac:dyDescent="0.3">
      <c r="A296" s="37" t="s">
        <v>2</v>
      </c>
      <c r="B296" s="37" t="s">
        <v>53</v>
      </c>
      <c r="C296" s="38"/>
    </row>
    <row r="297" spans="1:3" x14ac:dyDescent="0.3">
      <c r="A297" s="37" t="s">
        <v>2</v>
      </c>
      <c r="B297" s="37" t="s">
        <v>53</v>
      </c>
      <c r="C297" s="38">
        <v>72500</v>
      </c>
    </row>
    <row r="298" spans="1:3" x14ac:dyDescent="0.3">
      <c r="A298" s="37" t="s">
        <v>2</v>
      </c>
      <c r="B298" s="37" t="s">
        <v>53</v>
      </c>
      <c r="C298" s="38"/>
    </row>
    <row r="299" spans="1:3" x14ac:dyDescent="0.3">
      <c r="A299" s="37" t="s">
        <v>2</v>
      </c>
      <c r="B299" s="37" t="s">
        <v>96</v>
      </c>
      <c r="C299" s="38">
        <v>45000</v>
      </c>
    </row>
    <row r="300" spans="1:3" x14ac:dyDescent="0.3">
      <c r="A300" s="37" t="s">
        <v>2</v>
      </c>
      <c r="B300" s="37" t="s">
        <v>53</v>
      </c>
      <c r="C300" s="38">
        <v>46103</v>
      </c>
    </row>
    <row r="301" spans="1:3" x14ac:dyDescent="0.3">
      <c r="A301" s="37" t="s">
        <v>2</v>
      </c>
      <c r="B301" s="37" t="s">
        <v>53</v>
      </c>
      <c r="C301" s="38">
        <v>100000</v>
      </c>
    </row>
    <row r="302" spans="1:3" x14ac:dyDescent="0.3">
      <c r="A302" s="37" t="s">
        <v>2</v>
      </c>
      <c r="B302" s="37" t="s">
        <v>53</v>
      </c>
      <c r="C302" s="38"/>
    </row>
    <row r="303" spans="1:3" x14ac:dyDescent="0.3">
      <c r="A303" s="37" t="s">
        <v>2</v>
      </c>
      <c r="B303" s="37" t="s">
        <v>53</v>
      </c>
      <c r="C303" s="38">
        <v>50000</v>
      </c>
    </row>
    <row r="304" spans="1:3" x14ac:dyDescent="0.3">
      <c r="A304" s="37" t="s">
        <v>2</v>
      </c>
      <c r="B304" s="37" t="s">
        <v>53</v>
      </c>
      <c r="C304" s="38">
        <v>50000</v>
      </c>
    </row>
    <row r="305" spans="1:3" x14ac:dyDescent="0.3">
      <c r="A305" s="37" t="s">
        <v>2</v>
      </c>
      <c r="B305" s="37" t="s">
        <v>53</v>
      </c>
      <c r="C305" s="38"/>
    </row>
    <row r="306" spans="1:3" x14ac:dyDescent="0.3">
      <c r="A306" s="37" t="s">
        <v>2</v>
      </c>
      <c r="B306" s="37" t="s">
        <v>53</v>
      </c>
      <c r="C306" s="38">
        <v>67500</v>
      </c>
    </row>
    <row r="307" spans="1:3" x14ac:dyDescent="0.3">
      <c r="A307" s="37" t="s">
        <v>2</v>
      </c>
      <c r="B307" s="37" t="s">
        <v>53</v>
      </c>
      <c r="C307" s="38"/>
    </row>
    <row r="308" spans="1:3" x14ac:dyDescent="0.3">
      <c r="A308" s="37" t="s">
        <v>2</v>
      </c>
      <c r="B308" s="37" t="s">
        <v>53</v>
      </c>
      <c r="C308" s="38">
        <v>90000</v>
      </c>
    </row>
    <row r="309" spans="1:3" x14ac:dyDescent="0.3">
      <c r="A309" s="37" t="s">
        <v>2</v>
      </c>
      <c r="B309" s="37" t="s">
        <v>53</v>
      </c>
      <c r="C309" s="38">
        <v>63991</v>
      </c>
    </row>
    <row r="310" spans="1:3" x14ac:dyDescent="0.3">
      <c r="A310" s="37" t="s">
        <v>2</v>
      </c>
      <c r="B310" s="37" t="s">
        <v>53</v>
      </c>
      <c r="C310" s="38">
        <v>61266.3984375</v>
      </c>
    </row>
    <row r="311" spans="1:3" x14ac:dyDescent="0.3">
      <c r="A311" s="37" t="s">
        <v>2</v>
      </c>
      <c r="B311" s="37" t="s">
        <v>53</v>
      </c>
      <c r="C311" s="38"/>
    </row>
    <row r="312" spans="1:3" x14ac:dyDescent="0.3">
      <c r="A312" s="37" t="s">
        <v>2</v>
      </c>
      <c r="B312" s="37" t="s">
        <v>53</v>
      </c>
      <c r="C312" s="38">
        <v>85000</v>
      </c>
    </row>
    <row r="313" spans="1:3" x14ac:dyDescent="0.3">
      <c r="A313" s="37" t="s">
        <v>2</v>
      </c>
      <c r="B313" s="37" t="s">
        <v>53</v>
      </c>
      <c r="C313" s="38">
        <v>77500</v>
      </c>
    </row>
    <row r="314" spans="1:3" x14ac:dyDescent="0.3">
      <c r="A314" s="37" t="s">
        <v>2</v>
      </c>
      <c r="B314" s="37" t="s">
        <v>53</v>
      </c>
      <c r="C314" s="38"/>
    </row>
    <row r="315" spans="1:3" x14ac:dyDescent="0.3">
      <c r="A315" s="37" t="s">
        <v>2</v>
      </c>
      <c r="B315" s="37" t="s">
        <v>53</v>
      </c>
      <c r="C315" s="38"/>
    </row>
    <row r="316" spans="1:3" x14ac:dyDescent="0.3">
      <c r="A316" s="37" t="s">
        <v>2</v>
      </c>
      <c r="B316" s="37" t="s">
        <v>53</v>
      </c>
      <c r="C316" s="38">
        <v>51232</v>
      </c>
    </row>
    <row r="317" spans="1:3" x14ac:dyDescent="0.3">
      <c r="A317" s="37" t="s">
        <v>2</v>
      </c>
      <c r="B317" s="37" t="s">
        <v>73</v>
      </c>
      <c r="C317" s="38">
        <v>100500</v>
      </c>
    </row>
    <row r="318" spans="1:3" x14ac:dyDescent="0.3">
      <c r="A318" s="37" t="s">
        <v>2</v>
      </c>
      <c r="B318" s="37" t="s">
        <v>65</v>
      </c>
      <c r="C318" s="38">
        <v>51014</v>
      </c>
    </row>
    <row r="319" spans="1:3" x14ac:dyDescent="0.3">
      <c r="A319" s="37" t="s">
        <v>2</v>
      </c>
      <c r="B319" s="37" t="s">
        <v>53</v>
      </c>
      <c r="C319" s="38"/>
    </row>
    <row r="320" spans="1:3" x14ac:dyDescent="0.3">
      <c r="A320" s="37" t="s">
        <v>2</v>
      </c>
      <c r="B320" s="37" t="s">
        <v>53</v>
      </c>
      <c r="C320" s="38">
        <v>65000</v>
      </c>
    </row>
    <row r="321" spans="1:3" x14ac:dyDescent="0.3">
      <c r="A321" s="37" t="s">
        <v>2</v>
      </c>
      <c r="B321" s="37" t="s">
        <v>53</v>
      </c>
      <c r="C321" s="38">
        <v>55000</v>
      </c>
    </row>
    <row r="322" spans="1:3" x14ac:dyDescent="0.3">
      <c r="A322" s="37" t="s">
        <v>2</v>
      </c>
      <c r="B322" s="37" t="s">
        <v>53</v>
      </c>
      <c r="C322" s="38">
        <v>132315</v>
      </c>
    </row>
    <row r="323" spans="1:3" x14ac:dyDescent="0.3">
      <c r="A323" s="37" t="s">
        <v>2</v>
      </c>
      <c r="B323" s="37" t="s">
        <v>53</v>
      </c>
      <c r="C323" s="38"/>
    </row>
    <row r="324" spans="1:3" x14ac:dyDescent="0.3">
      <c r="A324" s="37" t="s">
        <v>2</v>
      </c>
      <c r="B324" s="37" t="s">
        <v>53</v>
      </c>
      <c r="C324" s="38">
        <v>146100</v>
      </c>
    </row>
    <row r="325" spans="1:3" x14ac:dyDescent="0.3">
      <c r="A325" s="37" t="s">
        <v>2</v>
      </c>
      <c r="B325" s="37" t="s">
        <v>53</v>
      </c>
      <c r="C325" s="38">
        <v>50000</v>
      </c>
    </row>
    <row r="326" spans="1:3" x14ac:dyDescent="0.3">
      <c r="A326" s="37" t="s">
        <v>2</v>
      </c>
      <c r="B326" s="37" t="s">
        <v>97</v>
      </c>
      <c r="C326" s="38">
        <v>51014</v>
      </c>
    </row>
    <row r="327" spans="1:3" x14ac:dyDescent="0.3">
      <c r="A327" s="37" t="s">
        <v>2</v>
      </c>
      <c r="B327" s="37" t="s">
        <v>53</v>
      </c>
      <c r="C327" s="38"/>
    </row>
    <row r="328" spans="1:3" x14ac:dyDescent="0.3">
      <c r="A328" s="37" t="s">
        <v>2</v>
      </c>
      <c r="B328" s="37" t="s">
        <v>53</v>
      </c>
      <c r="C328" s="38">
        <v>118000</v>
      </c>
    </row>
    <row r="329" spans="1:3" x14ac:dyDescent="0.3">
      <c r="A329" s="37" t="s">
        <v>2</v>
      </c>
      <c r="B329" s="37" t="s">
        <v>98</v>
      </c>
      <c r="C329" s="38">
        <v>200000</v>
      </c>
    </row>
    <row r="330" spans="1:3" x14ac:dyDescent="0.3">
      <c r="A330" s="37" t="s">
        <v>2</v>
      </c>
      <c r="B330" s="37" t="s">
        <v>53</v>
      </c>
      <c r="C330" s="38">
        <v>56000</v>
      </c>
    </row>
    <row r="331" spans="1:3" x14ac:dyDescent="0.3">
      <c r="A331" s="37" t="s">
        <v>2</v>
      </c>
      <c r="B331" s="37" t="s">
        <v>53</v>
      </c>
      <c r="C331" s="38">
        <v>77500</v>
      </c>
    </row>
    <row r="332" spans="1:3" x14ac:dyDescent="0.3">
      <c r="A332" s="37" t="s">
        <v>2</v>
      </c>
      <c r="B332" s="37" t="s">
        <v>53</v>
      </c>
      <c r="C332" s="38">
        <v>115000</v>
      </c>
    </row>
    <row r="333" spans="1:3" x14ac:dyDescent="0.3">
      <c r="A333" s="37" t="s">
        <v>2</v>
      </c>
      <c r="B333" s="37" t="s">
        <v>80</v>
      </c>
      <c r="C333" s="38">
        <v>111175</v>
      </c>
    </row>
    <row r="334" spans="1:3" x14ac:dyDescent="0.3">
      <c r="A334" s="37" t="s">
        <v>2</v>
      </c>
      <c r="B334" s="37" t="s">
        <v>53</v>
      </c>
      <c r="C334" s="38">
        <v>100000</v>
      </c>
    </row>
    <row r="335" spans="1:3" x14ac:dyDescent="0.3">
      <c r="A335" s="37" t="s">
        <v>2</v>
      </c>
      <c r="B335" s="37" t="s">
        <v>53</v>
      </c>
      <c r="C335" s="38">
        <v>155000</v>
      </c>
    </row>
    <row r="336" spans="1:3" x14ac:dyDescent="0.3">
      <c r="A336" s="37" t="s">
        <v>2</v>
      </c>
      <c r="B336" s="37" t="s">
        <v>53</v>
      </c>
      <c r="C336" s="38">
        <v>52500</v>
      </c>
    </row>
    <row r="337" spans="1:3" x14ac:dyDescent="0.3">
      <c r="A337" s="37" t="s">
        <v>2</v>
      </c>
      <c r="B337" s="37" t="s">
        <v>98</v>
      </c>
      <c r="C337" s="38">
        <v>98500</v>
      </c>
    </row>
    <row r="338" spans="1:3" x14ac:dyDescent="0.3">
      <c r="A338" s="37" t="s">
        <v>2</v>
      </c>
      <c r="B338" s="37" t="s">
        <v>53</v>
      </c>
      <c r="C338" s="38">
        <v>95000</v>
      </c>
    </row>
    <row r="339" spans="1:3" x14ac:dyDescent="0.3">
      <c r="A339" s="37" t="s">
        <v>2</v>
      </c>
      <c r="B339" s="37" t="s">
        <v>53</v>
      </c>
      <c r="C339" s="38">
        <v>133285</v>
      </c>
    </row>
    <row r="340" spans="1:3" x14ac:dyDescent="0.3">
      <c r="A340" s="37" t="s">
        <v>2</v>
      </c>
      <c r="B340" s="37" t="s">
        <v>69</v>
      </c>
      <c r="C340" s="38">
        <v>80850</v>
      </c>
    </row>
    <row r="341" spans="1:3" x14ac:dyDescent="0.3">
      <c r="A341" s="37" t="s">
        <v>2</v>
      </c>
      <c r="B341" s="37" t="s">
        <v>99</v>
      </c>
      <c r="C341" s="38">
        <v>98500</v>
      </c>
    </row>
    <row r="342" spans="1:3" x14ac:dyDescent="0.3">
      <c r="A342" s="37" t="s">
        <v>2</v>
      </c>
      <c r="B342" s="37" t="s">
        <v>53</v>
      </c>
      <c r="C342" s="38"/>
    </row>
    <row r="343" spans="1:3" x14ac:dyDescent="0.3">
      <c r="A343" s="37" t="s">
        <v>2</v>
      </c>
      <c r="B343" s="37" t="s">
        <v>53</v>
      </c>
      <c r="C343" s="38"/>
    </row>
    <row r="344" spans="1:3" x14ac:dyDescent="0.3">
      <c r="A344" s="37" t="s">
        <v>2</v>
      </c>
      <c r="B344" s="37" t="s">
        <v>54</v>
      </c>
      <c r="C344" s="38">
        <v>111175</v>
      </c>
    </row>
    <row r="345" spans="1:3" x14ac:dyDescent="0.3">
      <c r="A345" s="37" t="s">
        <v>2</v>
      </c>
      <c r="B345" s="37" t="s">
        <v>73</v>
      </c>
      <c r="C345" s="38">
        <v>147500</v>
      </c>
    </row>
    <row r="346" spans="1:3" x14ac:dyDescent="0.3">
      <c r="A346" s="37" t="s">
        <v>2</v>
      </c>
      <c r="B346" s="37" t="s">
        <v>53</v>
      </c>
      <c r="C346" s="38">
        <v>100000</v>
      </c>
    </row>
    <row r="347" spans="1:3" x14ac:dyDescent="0.3">
      <c r="A347" s="37" t="s">
        <v>2</v>
      </c>
      <c r="B347" s="37" t="s">
        <v>53</v>
      </c>
      <c r="C347" s="38">
        <v>70000</v>
      </c>
    </row>
    <row r="348" spans="1:3" x14ac:dyDescent="0.3">
      <c r="A348" s="37" t="s">
        <v>2</v>
      </c>
      <c r="B348" s="37" t="s">
        <v>53</v>
      </c>
      <c r="C348" s="38"/>
    </row>
    <row r="349" spans="1:3" x14ac:dyDescent="0.3">
      <c r="A349" s="37" t="s">
        <v>2</v>
      </c>
      <c r="B349" s="37" t="s">
        <v>53</v>
      </c>
      <c r="C349" s="38">
        <v>85000</v>
      </c>
    </row>
    <row r="350" spans="1:3" x14ac:dyDescent="0.3">
      <c r="A350" s="37" t="s">
        <v>2</v>
      </c>
      <c r="B350" s="37" t="s">
        <v>100</v>
      </c>
      <c r="C350" s="38">
        <v>79200</v>
      </c>
    </row>
    <row r="351" spans="1:3" x14ac:dyDescent="0.3">
      <c r="A351" s="37" t="s">
        <v>2</v>
      </c>
      <c r="B351" s="37" t="s">
        <v>53</v>
      </c>
      <c r="C351" s="38">
        <v>57000</v>
      </c>
    </row>
    <row r="352" spans="1:3" x14ac:dyDescent="0.3">
      <c r="A352" s="37" t="s">
        <v>2</v>
      </c>
      <c r="B352" s="37" t="s">
        <v>53</v>
      </c>
      <c r="C352" s="38">
        <v>45000</v>
      </c>
    </row>
    <row r="353" spans="1:3" x14ac:dyDescent="0.3">
      <c r="A353" s="37" t="s">
        <v>2</v>
      </c>
      <c r="B353" s="37" t="s">
        <v>53</v>
      </c>
      <c r="C353" s="38">
        <v>97500</v>
      </c>
    </row>
    <row r="354" spans="1:3" x14ac:dyDescent="0.3">
      <c r="A354" s="37" t="s">
        <v>2</v>
      </c>
      <c r="B354" s="37" t="s">
        <v>53</v>
      </c>
      <c r="C354" s="38">
        <v>115000</v>
      </c>
    </row>
    <row r="355" spans="1:3" x14ac:dyDescent="0.3">
      <c r="A355" s="37" t="s">
        <v>2</v>
      </c>
      <c r="B355" s="37" t="s">
        <v>53</v>
      </c>
      <c r="C355" s="38">
        <v>121065</v>
      </c>
    </row>
    <row r="356" spans="1:3" x14ac:dyDescent="0.3">
      <c r="A356" s="37" t="s">
        <v>2</v>
      </c>
      <c r="B356" s="37" t="s">
        <v>53</v>
      </c>
      <c r="C356" s="38">
        <v>218500</v>
      </c>
    </row>
    <row r="357" spans="1:3" x14ac:dyDescent="0.3">
      <c r="A357" s="37" t="s">
        <v>2</v>
      </c>
      <c r="B357" s="37" t="s">
        <v>53</v>
      </c>
      <c r="C357" s="38">
        <v>75000</v>
      </c>
    </row>
    <row r="358" spans="1:3" x14ac:dyDescent="0.3">
      <c r="A358" s="37" t="s">
        <v>2</v>
      </c>
      <c r="B358" s="37" t="s">
        <v>53</v>
      </c>
      <c r="C358" s="38"/>
    </row>
    <row r="359" spans="1:3" x14ac:dyDescent="0.3">
      <c r="A359" s="37" t="s">
        <v>2</v>
      </c>
      <c r="B359" s="37" t="s">
        <v>54</v>
      </c>
      <c r="C359" s="38">
        <v>112500</v>
      </c>
    </row>
    <row r="360" spans="1:3" x14ac:dyDescent="0.3">
      <c r="A360" s="37" t="s">
        <v>2</v>
      </c>
      <c r="B360" s="37" t="s">
        <v>53</v>
      </c>
      <c r="C360" s="38">
        <v>172015</v>
      </c>
    </row>
    <row r="361" spans="1:3" x14ac:dyDescent="0.3">
      <c r="A361" s="37" t="s">
        <v>2</v>
      </c>
      <c r="B361" s="37" t="s">
        <v>53</v>
      </c>
      <c r="C361" s="38">
        <v>104750</v>
      </c>
    </row>
    <row r="362" spans="1:3" x14ac:dyDescent="0.3">
      <c r="A362" s="37" t="s">
        <v>2</v>
      </c>
      <c r="B362" s="37" t="s">
        <v>53</v>
      </c>
      <c r="C362" s="38"/>
    </row>
    <row r="363" spans="1:3" x14ac:dyDescent="0.3">
      <c r="A363" s="37" t="s">
        <v>2</v>
      </c>
      <c r="B363" s="37" t="s">
        <v>53</v>
      </c>
      <c r="C363" s="38"/>
    </row>
    <row r="364" spans="1:3" x14ac:dyDescent="0.3">
      <c r="A364" s="37" t="s">
        <v>2</v>
      </c>
      <c r="B364" s="37" t="s">
        <v>53</v>
      </c>
      <c r="C364" s="38"/>
    </row>
    <row r="365" spans="1:3" x14ac:dyDescent="0.3">
      <c r="A365" s="37" t="s">
        <v>2</v>
      </c>
      <c r="B365" s="37" t="s">
        <v>53</v>
      </c>
      <c r="C365" s="38">
        <v>115000</v>
      </c>
    </row>
    <row r="366" spans="1:3" x14ac:dyDescent="0.3">
      <c r="A366" s="37" t="s">
        <v>2</v>
      </c>
      <c r="B366" s="37" t="s">
        <v>90</v>
      </c>
      <c r="C366" s="38">
        <v>51014</v>
      </c>
    </row>
    <row r="367" spans="1:3" x14ac:dyDescent="0.3">
      <c r="A367" s="37" t="s">
        <v>2</v>
      </c>
      <c r="B367" s="37" t="s">
        <v>73</v>
      </c>
      <c r="C367" s="38">
        <v>51014</v>
      </c>
    </row>
    <row r="368" spans="1:3" x14ac:dyDescent="0.3">
      <c r="A368" s="37" t="s">
        <v>2</v>
      </c>
      <c r="B368" s="37" t="s">
        <v>53</v>
      </c>
      <c r="C368" s="38">
        <v>52366.3984375</v>
      </c>
    </row>
    <row r="369" spans="1:3" x14ac:dyDescent="0.3">
      <c r="A369" s="37" t="s">
        <v>2</v>
      </c>
      <c r="B369" s="37" t="s">
        <v>53</v>
      </c>
      <c r="C369" s="38">
        <v>52500</v>
      </c>
    </row>
    <row r="370" spans="1:3" x14ac:dyDescent="0.3">
      <c r="A370" s="37" t="s">
        <v>2</v>
      </c>
      <c r="B370" s="37" t="s">
        <v>53</v>
      </c>
      <c r="C370" s="38">
        <v>57500</v>
      </c>
    </row>
    <row r="371" spans="1:3" x14ac:dyDescent="0.3">
      <c r="A371" s="37" t="s">
        <v>2</v>
      </c>
      <c r="B371" s="37" t="s">
        <v>53</v>
      </c>
      <c r="C371" s="38">
        <v>80000</v>
      </c>
    </row>
    <row r="372" spans="1:3" x14ac:dyDescent="0.3">
      <c r="A372" s="37" t="s">
        <v>2</v>
      </c>
      <c r="B372" s="37" t="s">
        <v>53</v>
      </c>
      <c r="C372" s="38">
        <v>111202</v>
      </c>
    </row>
    <row r="373" spans="1:3" x14ac:dyDescent="0.3">
      <c r="A373" s="37" t="s">
        <v>2</v>
      </c>
      <c r="B373" s="37" t="s">
        <v>53</v>
      </c>
      <c r="C373" s="38">
        <v>118222</v>
      </c>
    </row>
    <row r="374" spans="1:3" x14ac:dyDescent="0.3">
      <c r="A374" s="37" t="s">
        <v>2</v>
      </c>
      <c r="B374" s="37" t="s">
        <v>53</v>
      </c>
      <c r="C374" s="38"/>
    </row>
    <row r="375" spans="1:3" x14ac:dyDescent="0.3">
      <c r="A375" s="37" t="s">
        <v>2</v>
      </c>
      <c r="B375" s="37" t="s">
        <v>53</v>
      </c>
      <c r="C375" s="38"/>
    </row>
    <row r="376" spans="1:3" x14ac:dyDescent="0.3">
      <c r="A376" s="37" t="s">
        <v>2</v>
      </c>
      <c r="B376" s="37" t="s">
        <v>87</v>
      </c>
      <c r="C376" s="38">
        <v>51014</v>
      </c>
    </row>
    <row r="377" spans="1:3" x14ac:dyDescent="0.3">
      <c r="A377" s="37" t="s">
        <v>2</v>
      </c>
      <c r="B377" s="37" t="s">
        <v>97</v>
      </c>
      <c r="C377" s="38">
        <v>111202</v>
      </c>
    </row>
    <row r="378" spans="1:3" x14ac:dyDescent="0.3">
      <c r="A378" s="37" t="s">
        <v>2</v>
      </c>
      <c r="B378" s="37" t="s">
        <v>53</v>
      </c>
      <c r="C378" s="38">
        <v>55080</v>
      </c>
    </row>
    <row r="379" spans="1:3" x14ac:dyDescent="0.3">
      <c r="A379" s="37" t="s">
        <v>2</v>
      </c>
      <c r="B379" s="37" t="s">
        <v>53</v>
      </c>
      <c r="C379" s="38"/>
    </row>
    <row r="380" spans="1:3" x14ac:dyDescent="0.3">
      <c r="A380" s="37" t="s">
        <v>2</v>
      </c>
      <c r="B380" s="37" t="s">
        <v>53</v>
      </c>
      <c r="C380" s="38"/>
    </row>
    <row r="381" spans="1:3" x14ac:dyDescent="0.3">
      <c r="A381" s="37" t="s">
        <v>2</v>
      </c>
      <c r="B381" s="37" t="s">
        <v>53</v>
      </c>
      <c r="C381" s="38"/>
    </row>
    <row r="382" spans="1:3" x14ac:dyDescent="0.3">
      <c r="A382" s="37" t="s">
        <v>2</v>
      </c>
      <c r="B382" s="37" t="s">
        <v>73</v>
      </c>
      <c r="C382" s="38">
        <v>80850</v>
      </c>
    </row>
    <row r="383" spans="1:3" x14ac:dyDescent="0.3">
      <c r="A383" s="37" t="s">
        <v>2</v>
      </c>
      <c r="B383" s="37" t="s">
        <v>53</v>
      </c>
      <c r="C383" s="38"/>
    </row>
    <row r="384" spans="1:3" x14ac:dyDescent="0.3">
      <c r="A384" s="37" t="s">
        <v>2</v>
      </c>
      <c r="B384" s="37" t="s">
        <v>53</v>
      </c>
      <c r="C384" s="38"/>
    </row>
    <row r="385" spans="1:3" x14ac:dyDescent="0.3">
      <c r="A385" s="37" t="s">
        <v>2</v>
      </c>
      <c r="B385" s="37" t="s">
        <v>101</v>
      </c>
      <c r="C385" s="38">
        <v>45000</v>
      </c>
    </row>
    <row r="386" spans="1:3" x14ac:dyDescent="0.3">
      <c r="A386" s="37" t="s">
        <v>2</v>
      </c>
      <c r="B386" s="37" t="s">
        <v>53</v>
      </c>
      <c r="C386" s="38"/>
    </row>
    <row r="387" spans="1:3" x14ac:dyDescent="0.3">
      <c r="A387" s="37" t="s">
        <v>2</v>
      </c>
      <c r="B387" s="37" t="s">
        <v>54</v>
      </c>
      <c r="C387" s="38"/>
    </row>
    <row r="388" spans="1:3" x14ac:dyDescent="0.3">
      <c r="A388" s="37" t="s">
        <v>2</v>
      </c>
      <c r="B388" s="37" t="s">
        <v>53</v>
      </c>
      <c r="C388" s="38">
        <v>85000</v>
      </c>
    </row>
    <row r="389" spans="1:3" x14ac:dyDescent="0.3">
      <c r="A389" s="37" t="s">
        <v>2</v>
      </c>
      <c r="B389" s="37" t="s">
        <v>53</v>
      </c>
      <c r="C389" s="38"/>
    </row>
    <row r="390" spans="1:3" x14ac:dyDescent="0.3">
      <c r="A390" s="37" t="s">
        <v>2</v>
      </c>
      <c r="B390" s="37" t="s">
        <v>53</v>
      </c>
      <c r="C390" s="38">
        <v>60000</v>
      </c>
    </row>
    <row r="391" spans="1:3" x14ac:dyDescent="0.3">
      <c r="A391" s="37" t="s">
        <v>2</v>
      </c>
      <c r="B391" s="37" t="s">
        <v>65</v>
      </c>
      <c r="C391" s="38">
        <v>111175</v>
      </c>
    </row>
    <row r="392" spans="1:3" x14ac:dyDescent="0.3">
      <c r="A392" s="37" t="s">
        <v>2</v>
      </c>
      <c r="B392" s="37" t="s">
        <v>53</v>
      </c>
      <c r="C392" s="38"/>
    </row>
    <row r="393" spans="1:3" x14ac:dyDescent="0.3">
      <c r="A393" s="37" t="s">
        <v>2</v>
      </c>
      <c r="B393" s="37" t="s">
        <v>53</v>
      </c>
      <c r="C393" s="38">
        <v>75000</v>
      </c>
    </row>
    <row r="394" spans="1:3" x14ac:dyDescent="0.3">
      <c r="A394" s="37" t="s">
        <v>2</v>
      </c>
      <c r="B394" s="37" t="s">
        <v>53</v>
      </c>
      <c r="C394" s="38"/>
    </row>
    <row r="395" spans="1:3" x14ac:dyDescent="0.3">
      <c r="A395" s="37" t="s">
        <v>2</v>
      </c>
      <c r="B395" s="37" t="s">
        <v>53</v>
      </c>
      <c r="C395" s="38"/>
    </row>
    <row r="396" spans="1:3" x14ac:dyDescent="0.3">
      <c r="A396" s="37" t="s">
        <v>2</v>
      </c>
      <c r="B396" s="37" t="s">
        <v>53</v>
      </c>
      <c r="C396" s="38"/>
    </row>
    <row r="397" spans="1:3" x14ac:dyDescent="0.3">
      <c r="A397" s="37" t="s">
        <v>2</v>
      </c>
      <c r="B397" s="37" t="s">
        <v>69</v>
      </c>
      <c r="C397" s="38">
        <v>166419.5</v>
      </c>
    </row>
    <row r="398" spans="1:3" x14ac:dyDescent="0.3">
      <c r="A398" s="37" t="s">
        <v>2</v>
      </c>
      <c r="B398" s="37" t="s">
        <v>53</v>
      </c>
      <c r="C398" s="38">
        <v>95000</v>
      </c>
    </row>
    <row r="399" spans="1:3" x14ac:dyDescent="0.3">
      <c r="A399" s="37" t="s">
        <v>2</v>
      </c>
      <c r="B399" s="37" t="s">
        <v>53</v>
      </c>
      <c r="C399" s="38">
        <v>87500</v>
      </c>
    </row>
    <row r="400" spans="1:3" x14ac:dyDescent="0.3">
      <c r="A400" s="37" t="s">
        <v>2</v>
      </c>
      <c r="B400" s="37" t="s">
        <v>56</v>
      </c>
      <c r="C400" s="38">
        <v>111175</v>
      </c>
    </row>
    <row r="401" spans="1:3" x14ac:dyDescent="0.3">
      <c r="A401" s="37" t="s">
        <v>2</v>
      </c>
      <c r="B401" s="37" t="s">
        <v>53</v>
      </c>
      <c r="C401" s="38"/>
    </row>
    <row r="402" spans="1:3" x14ac:dyDescent="0.3">
      <c r="A402" s="37" t="s">
        <v>2</v>
      </c>
      <c r="B402" s="37" t="s">
        <v>53</v>
      </c>
      <c r="C402" s="38">
        <v>72500</v>
      </c>
    </row>
    <row r="403" spans="1:3" x14ac:dyDescent="0.3">
      <c r="A403" s="37" t="s">
        <v>2</v>
      </c>
      <c r="B403" s="37" t="s">
        <v>53</v>
      </c>
      <c r="C403" s="38"/>
    </row>
    <row r="404" spans="1:3" x14ac:dyDescent="0.3">
      <c r="A404" s="37" t="s">
        <v>2</v>
      </c>
      <c r="B404" s="37" t="s">
        <v>53</v>
      </c>
      <c r="C404" s="38"/>
    </row>
    <row r="405" spans="1:3" x14ac:dyDescent="0.3">
      <c r="A405" s="37" t="s">
        <v>2</v>
      </c>
      <c r="B405" s="37" t="s">
        <v>53</v>
      </c>
      <c r="C405" s="38"/>
    </row>
    <row r="406" spans="1:3" x14ac:dyDescent="0.3">
      <c r="A406" s="37" t="s">
        <v>2</v>
      </c>
      <c r="B406" s="37" t="s">
        <v>53</v>
      </c>
      <c r="C406" s="38">
        <v>65000</v>
      </c>
    </row>
    <row r="407" spans="1:3" x14ac:dyDescent="0.3">
      <c r="A407" s="37" t="s">
        <v>2</v>
      </c>
      <c r="B407" s="37" t="s">
        <v>53</v>
      </c>
      <c r="C407" s="38"/>
    </row>
    <row r="408" spans="1:3" x14ac:dyDescent="0.3">
      <c r="A408" s="37" t="s">
        <v>2</v>
      </c>
      <c r="B408" s="37" t="s">
        <v>53</v>
      </c>
      <c r="C408" s="38">
        <v>95000</v>
      </c>
    </row>
    <row r="409" spans="1:3" x14ac:dyDescent="0.3">
      <c r="A409" s="37" t="s">
        <v>2</v>
      </c>
      <c r="B409" s="37" t="s">
        <v>53</v>
      </c>
      <c r="C409" s="38">
        <v>65000</v>
      </c>
    </row>
    <row r="410" spans="1:3" x14ac:dyDescent="0.3">
      <c r="A410" s="37" t="s">
        <v>2</v>
      </c>
      <c r="B410" s="37" t="s">
        <v>102</v>
      </c>
      <c r="C410" s="38">
        <v>59000</v>
      </c>
    </row>
    <row r="411" spans="1:3" x14ac:dyDescent="0.3">
      <c r="A411" s="37" t="s">
        <v>2</v>
      </c>
      <c r="B411" s="37" t="s">
        <v>53</v>
      </c>
      <c r="C411" s="38"/>
    </row>
    <row r="412" spans="1:3" x14ac:dyDescent="0.3">
      <c r="A412" s="37" t="s">
        <v>2</v>
      </c>
      <c r="B412" s="37" t="s">
        <v>53</v>
      </c>
      <c r="C412" s="38"/>
    </row>
    <row r="413" spans="1:3" x14ac:dyDescent="0.3">
      <c r="A413" s="37" t="s">
        <v>2</v>
      </c>
      <c r="B413" s="37" t="s">
        <v>73</v>
      </c>
      <c r="C413" s="38">
        <v>111175</v>
      </c>
    </row>
    <row r="414" spans="1:3" x14ac:dyDescent="0.3">
      <c r="A414" s="37" t="s">
        <v>2</v>
      </c>
      <c r="B414" s="37" t="s">
        <v>98</v>
      </c>
      <c r="C414" s="38">
        <v>163782</v>
      </c>
    </row>
    <row r="415" spans="1:3" x14ac:dyDescent="0.3">
      <c r="A415" s="37" t="s">
        <v>2</v>
      </c>
      <c r="B415" s="37" t="s">
        <v>53</v>
      </c>
      <c r="C415" s="38"/>
    </row>
    <row r="416" spans="1:3" x14ac:dyDescent="0.3">
      <c r="A416" s="37" t="s">
        <v>2</v>
      </c>
      <c r="B416" s="37" t="s">
        <v>64</v>
      </c>
      <c r="C416" s="38">
        <v>109500</v>
      </c>
    </row>
    <row r="417" spans="1:3" x14ac:dyDescent="0.3">
      <c r="A417" s="37" t="s">
        <v>2</v>
      </c>
      <c r="B417" s="37" t="s">
        <v>53</v>
      </c>
      <c r="C417" s="38"/>
    </row>
    <row r="418" spans="1:3" x14ac:dyDescent="0.3">
      <c r="A418" s="37" t="s">
        <v>2</v>
      </c>
      <c r="B418" s="37" t="s">
        <v>54</v>
      </c>
      <c r="C418" s="38"/>
    </row>
    <row r="419" spans="1:3" x14ac:dyDescent="0.3">
      <c r="A419" s="37" t="s">
        <v>2</v>
      </c>
      <c r="B419" s="37" t="s">
        <v>53</v>
      </c>
      <c r="C419" s="38">
        <v>130000</v>
      </c>
    </row>
    <row r="420" spans="1:3" x14ac:dyDescent="0.3">
      <c r="A420" s="37" t="s">
        <v>2</v>
      </c>
      <c r="B420" s="37" t="s">
        <v>53</v>
      </c>
      <c r="C420" s="38"/>
    </row>
    <row r="421" spans="1:3" x14ac:dyDescent="0.3">
      <c r="A421" s="37" t="s">
        <v>2</v>
      </c>
      <c r="B421" s="37" t="s">
        <v>63</v>
      </c>
      <c r="C421" s="38">
        <v>45000</v>
      </c>
    </row>
    <row r="422" spans="1:3" x14ac:dyDescent="0.3">
      <c r="A422" s="37" t="s">
        <v>2</v>
      </c>
      <c r="B422" s="37" t="s">
        <v>53</v>
      </c>
      <c r="C422" s="38">
        <v>82500</v>
      </c>
    </row>
    <row r="423" spans="1:3" x14ac:dyDescent="0.3">
      <c r="A423" s="37" t="s">
        <v>2</v>
      </c>
      <c r="B423" s="37" t="s">
        <v>53</v>
      </c>
      <c r="C423" s="38">
        <v>43656</v>
      </c>
    </row>
    <row r="424" spans="1:3" x14ac:dyDescent="0.3">
      <c r="A424" s="37" t="s">
        <v>2</v>
      </c>
      <c r="B424" s="37" t="s">
        <v>53</v>
      </c>
      <c r="C424" s="38">
        <v>70600</v>
      </c>
    </row>
    <row r="425" spans="1:3" x14ac:dyDescent="0.3">
      <c r="A425" s="37" t="s">
        <v>2</v>
      </c>
      <c r="B425" s="37" t="s">
        <v>53</v>
      </c>
      <c r="C425" s="38"/>
    </row>
    <row r="426" spans="1:3" x14ac:dyDescent="0.3">
      <c r="A426" s="37" t="s">
        <v>2</v>
      </c>
      <c r="B426" s="37" t="s">
        <v>53</v>
      </c>
      <c r="C426" s="38"/>
    </row>
    <row r="427" spans="1:3" x14ac:dyDescent="0.3">
      <c r="A427" s="37" t="s">
        <v>2</v>
      </c>
      <c r="B427" s="37" t="s">
        <v>53</v>
      </c>
      <c r="C427" s="38"/>
    </row>
    <row r="428" spans="1:3" x14ac:dyDescent="0.3">
      <c r="A428" s="37" t="s">
        <v>2</v>
      </c>
      <c r="B428" s="37" t="s">
        <v>53</v>
      </c>
      <c r="C428" s="38">
        <v>140000</v>
      </c>
    </row>
    <row r="429" spans="1:3" x14ac:dyDescent="0.3">
      <c r="A429" s="37" t="s">
        <v>2</v>
      </c>
      <c r="B429" s="37" t="s">
        <v>67</v>
      </c>
      <c r="C429" s="38">
        <v>111202</v>
      </c>
    </row>
    <row r="430" spans="1:3" x14ac:dyDescent="0.3">
      <c r="A430" s="37" t="s">
        <v>2</v>
      </c>
      <c r="B430" s="37" t="s">
        <v>53</v>
      </c>
      <c r="C430" s="38"/>
    </row>
    <row r="431" spans="1:3" x14ac:dyDescent="0.3">
      <c r="A431" s="37" t="s">
        <v>2</v>
      </c>
      <c r="B431" s="37" t="s">
        <v>53</v>
      </c>
      <c r="C431" s="38">
        <v>90000</v>
      </c>
    </row>
    <row r="432" spans="1:3" x14ac:dyDescent="0.3">
      <c r="A432" s="37" t="s">
        <v>2</v>
      </c>
      <c r="B432" s="37" t="s">
        <v>53</v>
      </c>
      <c r="C432" s="38">
        <v>90000</v>
      </c>
    </row>
    <row r="433" spans="1:3" x14ac:dyDescent="0.3">
      <c r="A433" s="37" t="s">
        <v>2</v>
      </c>
      <c r="B433" s="37" t="s">
        <v>53</v>
      </c>
      <c r="C433" s="38"/>
    </row>
    <row r="434" spans="1:3" x14ac:dyDescent="0.3">
      <c r="A434" s="37" t="s">
        <v>2</v>
      </c>
      <c r="B434" s="37" t="s">
        <v>53</v>
      </c>
      <c r="C434" s="38">
        <v>67043</v>
      </c>
    </row>
    <row r="435" spans="1:3" x14ac:dyDescent="0.3">
      <c r="A435" s="37" t="s">
        <v>2</v>
      </c>
      <c r="B435" s="37" t="s">
        <v>53</v>
      </c>
      <c r="C435" s="38"/>
    </row>
    <row r="436" spans="1:3" x14ac:dyDescent="0.3">
      <c r="A436" s="37" t="s">
        <v>2</v>
      </c>
      <c r="B436" s="37" t="s">
        <v>88</v>
      </c>
      <c r="C436" s="38">
        <v>104500</v>
      </c>
    </row>
    <row r="437" spans="1:3" x14ac:dyDescent="0.3">
      <c r="A437" s="37" t="s">
        <v>2</v>
      </c>
      <c r="B437" s="37" t="s">
        <v>103</v>
      </c>
      <c r="C437" s="38">
        <v>72900</v>
      </c>
    </row>
    <row r="438" spans="1:3" x14ac:dyDescent="0.3">
      <c r="A438" s="37" t="s">
        <v>2</v>
      </c>
      <c r="B438" s="37" t="s">
        <v>53</v>
      </c>
      <c r="C438" s="38">
        <v>80000</v>
      </c>
    </row>
    <row r="439" spans="1:3" x14ac:dyDescent="0.3">
      <c r="A439" s="37" t="s">
        <v>2</v>
      </c>
      <c r="B439" s="37" t="s">
        <v>53</v>
      </c>
      <c r="C439" s="38"/>
    </row>
    <row r="440" spans="1:3" x14ac:dyDescent="0.3">
      <c r="A440" s="37" t="s">
        <v>2</v>
      </c>
      <c r="B440" s="37" t="s">
        <v>53</v>
      </c>
      <c r="C440" s="38"/>
    </row>
    <row r="441" spans="1:3" x14ac:dyDescent="0.3">
      <c r="A441" s="37" t="s">
        <v>2</v>
      </c>
      <c r="B441" s="37" t="s">
        <v>53</v>
      </c>
      <c r="C441" s="38"/>
    </row>
    <row r="442" spans="1:3" x14ac:dyDescent="0.3">
      <c r="A442" s="37" t="s">
        <v>2</v>
      </c>
      <c r="B442" s="37" t="s">
        <v>54</v>
      </c>
      <c r="C442" s="38"/>
    </row>
    <row r="443" spans="1:3" x14ac:dyDescent="0.3">
      <c r="A443" s="37" t="s">
        <v>2</v>
      </c>
      <c r="B443" s="37" t="s">
        <v>53</v>
      </c>
      <c r="C443" s="38">
        <v>91960</v>
      </c>
    </row>
    <row r="444" spans="1:3" x14ac:dyDescent="0.3">
      <c r="A444" s="37" t="s">
        <v>2</v>
      </c>
      <c r="B444" s="37" t="s">
        <v>75</v>
      </c>
      <c r="C444" s="38">
        <v>165000</v>
      </c>
    </row>
    <row r="445" spans="1:3" x14ac:dyDescent="0.3">
      <c r="A445" s="37" t="s">
        <v>2</v>
      </c>
      <c r="B445" s="37" t="s">
        <v>70</v>
      </c>
      <c r="C445" s="38">
        <v>111175</v>
      </c>
    </row>
    <row r="446" spans="1:3" x14ac:dyDescent="0.3">
      <c r="A446" s="37" t="s">
        <v>2</v>
      </c>
      <c r="B446" s="37" t="s">
        <v>53</v>
      </c>
      <c r="C446" s="38">
        <v>65000</v>
      </c>
    </row>
    <row r="447" spans="1:3" x14ac:dyDescent="0.3">
      <c r="A447" s="37" t="s">
        <v>2</v>
      </c>
      <c r="B447" s="37" t="s">
        <v>53</v>
      </c>
      <c r="C447" s="38">
        <v>61313.82421875</v>
      </c>
    </row>
    <row r="448" spans="1:3" x14ac:dyDescent="0.3">
      <c r="A448" s="37" t="s">
        <v>2</v>
      </c>
      <c r="B448" s="37" t="s">
        <v>53</v>
      </c>
      <c r="C448" s="38">
        <v>66058</v>
      </c>
    </row>
    <row r="449" spans="1:3" x14ac:dyDescent="0.3">
      <c r="A449" s="37" t="s">
        <v>2</v>
      </c>
      <c r="B449" s="37" t="s">
        <v>53</v>
      </c>
      <c r="C449" s="38">
        <v>93670</v>
      </c>
    </row>
    <row r="450" spans="1:3" x14ac:dyDescent="0.3">
      <c r="A450" s="37" t="s">
        <v>2</v>
      </c>
      <c r="B450" s="37" t="s">
        <v>53</v>
      </c>
      <c r="C450" s="38">
        <v>115000</v>
      </c>
    </row>
    <row r="451" spans="1:3" x14ac:dyDescent="0.3">
      <c r="A451" s="37" t="s">
        <v>2</v>
      </c>
      <c r="B451" s="37" t="s">
        <v>65</v>
      </c>
      <c r="C451" s="38">
        <v>165000</v>
      </c>
    </row>
    <row r="452" spans="1:3" x14ac:dyDescent="0.3">
      <c r="A452" s="37" t="s">
        <v>2</v>
      </c>
      <c r="B452" s="37" t="s">
        <v>53</v>
      </c>
      <c r="C452" s="38">
        <v>65000</v>
      </c>
    </row>
    <row r="453" spans="1:3" x14ac:dyDescent="0.3">
      <c r="A453" s="37" t="s">
        <v>2</v>
      </c>
      <c r="B453" s="37" t="s">
        <v>53</v>
      </c>
      <c r="C453" s="38"/>
    </row>
    <row r="454" spans="1:3" x14ac:dyDescent="0.3">
      <c r="A454" s="37" t="s">
        <v>2</v>
      </c>
      <c r="B454" s="37" t="s">
        <v>53</v>
      </c>
      <c r="C454" s="38">
        <v>112500</v>
      </c>
    </row>
    <row r="455" spans="1:3" x14ac:dyDescent="0.3">
      <c r="A455" s="37" t="s">
        <v>2</v>
      </c>
      <c r="B455" s="37" t="s">
        <v>53</v>
      </c>
      <c r="C455" s="38"/>
    </row>
    <row r="456" spans="1:3" x14ac:dyDescent="0.3">
      <c r="A456" s="37" t="s">
        <v>2</v>
      </c>
      <c r="B456" s="37" t="s">
        <v>53</v>
      </c>
      <c r="C456" s="38"/>
    </row>
    <row r="457" spans="1:3" x14ac:dyDescent="0.3">
      <c r="A457" s="37" t="s">
        <v>2</v>
      </c>
      <c r="B457" s="37" t="s">
        <v>104</v>
      </c>
      <c r="C457" s="38">
        <v>111175</v>
      </c>
    </row>
    <row r="458" spans="1:3" x14ac:dyDescent="0.3">
      <c r="A458" s="37" t="s">
        <v>2</v>
      </c>
      <c r="B458" s="37" t="s">
        <v>53</v>
      </c>
      <c r="C458" s="38"/>
    </row>
    <row r="459" spans="1:3" x14ac:dyDescent="0.3">
      <c r="A459" s="37" t="s">
        <v>2</v>
      </c>
      <c r="B459" s="37" t="s">
        <v>53</v>
      </c>
      <c r="C459" s="38"/>
    </row>
    <row r="460" spans="1:3" x14ac:dyDescent="0.3">
      <c r="A460" s="37" t="s">
        <v>2</v>
      </c>
      <c r="B460" s="37" t="s">
        <v>53</v>
      </c>
      <c r="C460" s="38">
        <v>65000</v>
      </c>
    </row>
    <row r="461" spans="1:3" x14ac:dyDescent="0.3">
      <c r="A461" s="37" t="s">
        <v>2</v>
      </c>
      <c r="B461" s="37" t="s">
        <v>53</v>
      </c>
      <c r="C461" s="38">
        <v>217000</v>
      </c>
    </row>
    <row r="462" spans="1:3" x14ac:dyDescent="0.3">
      <c r="A462" s="37" t="s">
        <v>2</v>
      </c>
      <c r="B462" s="37" t="s">
        <v>53</v>
      </c>
      <c r="C462" s="38">
        <v>77500</v>
      </c>
    </row>
    <row r="463" spans="1:3" x14ac:dyDescent="0.3">
      <c r="A463" s="37" t="s">
        <v>2</v>
      </c>
      <c r="B463" s="37" t="s">
        <v>53</v>
      </c>
      <c r="C463" s="38"/>
    </row>
    <row r="464" spans="1:3" x14ac:dyDescent="0.3">
      <c r="A464" s="37" t="s">
        <v>2</v>
      </c>
      <c r="B464" s="37" t="s">
        <v>53</v>
      </c>
      <c r="C464" s="38">
        <v>55000</v>
      </c>
    </row>
    <row r="465" spans="1:3" x14ac:dyDescent="0.3">
      <c r="A465" s="37" t="s">
        <v>2</v>
      </c>
      <c r="B465" s="37" t="s">
        <v>83</v>
      </c>
      <c r="C465" s="38">
        <v>111175</v>
      </c>
    </row>
    <row r="466" spans="1:3" x14ac:dyDescent="0.3">
      <c r="A466" s="37" t="s">
        <v>2</v>
      </c>
      <c r="B466" s="37" t="s">
        <v>64</v>
      </c>
      <c r="C466" s="38">
        <v>111175</v>
      </c>
    </row>
    <row r="467" spans="1:3" x14ac:dyDescent="0.3">
      <c r="A467" s="37" t="s">
        <v>2</v>
      </c>
      <c r="B467" s="37" t="s">
        <v>105</v>
      </c>
      <c r="C467" s="38">
        <v>79200</v>
      </c>
    </row>
    <row r="468" spans="1:3" x14ac:dyDescent="0.3">
      <c r="A468" s="37" t="s">
        <v>2</v>
      </c>
      <c r="B468" s="37" t="s">
        <v>64</v>
      </c>
      <c r="C468" s="38">
        <v>100500</v>
      </c>
    </row>
    <row r="469" spans="1:3" x14ac:dyDescent="0.3">
      <c r="A469" s="37" t="s">
        <v>2</v>
      </c>
      <c r="B469" s="37" t="s">
        <v>53</v>
      </c>
      <c r="C469" s="38">
        <v>180000</v>
      </c>
    </row>
    <row r="470" spans="1:3" x14ac:dyDescent="0.3">
      <c r="A470" s="37" t="s">
        <v>2</v>
      </c>
      <c r="B470" s="37" t="s">
        <v>53</v>
      </c>
      <c r="C470" s="38"/>
    </row>
    <row r="471" spans="1:3" x14ac:dyDescent="0.3">
      <c r="A471" s="37" t="s">
        <v>2</v>
      </c>
      <c r="B471" s="37" t="s">
        <v>53</v>
      </c>
      <c r="C471" s="38"/>
    </row>
    <row r="472" spans="1:3" x14ac:dyDescent="0.3">
      <c r="A472" s="37" t="s">
        <v>2</v>
      </c>
      <c r="B472" s="37" t="s">
        <v>53</v>
      </c>
      <c r="C472" s="38">
        <v>60000</v>
      </c>
    </row>
    <row r="473" spans="1:3" x14ac:dyDescent="0.3">
      <c r="A473" s="37" t="s">
        <v>2</v>
      </c>
      <c r="B473" s="37" t="s">
        <v>53</v>
      </c>
      <c r="C473" s="38"/>
    </row>
    <row r="474" spans="1:3" x14ac:dyDescent="0.3">
      <c r="A474" s="37" t="s">
        <v>2</v>
      </c>
      <c r="B474" s="37" t="s">
        <v>53</v>
      </c>
      <c r="C474" s="38">
        <v>70087</v>
      </c>
    </row>
    <row r="475" spans="1:3" x14ac:dyDescent="0.3">
      <c r="A475" s="37" t="s">
        <v>2</v>
      </c>
      <c r="B475" s="37" t="s">
        <v>53</v>
      </c>
      <c r="C475" s="38">
        <v>52000</v>
      </c>
    </row>
    <row r="476" spans="1:3" x14ac:dyDescent="0.3">
      <c r="A476" s="37" t="s">
        <v>2</v>
      </c>
      <c r="B476" s="37" t="s">
        <v>53</v>
      </c>
      <c r="C476" s="38">
        <v>65000</v>
      </c>
    </row>
    <row r="477" spans="1:3" x14ac:dyDescent="0.3">
      <c r="A477" s="37" t="s">
        <v>2</v>
      </c>
      <c r="B477" s="37" t="s">
        <v>97</v>
      </c>
      <c r="C477" s="38">
        <v>105650</v>
      </c>
    </row>
    <row r="478" spans="1:3" x14ac:dyDescent="0.3">
      <c r="A478" s="37" t="s">
        <v>2</v>
      </c>
      <c r="B478" s="37" t="s">
        <v>53</v>
      </c>
      <c r="C478" s="38"/>
    </row>
    <row r="479" spans="1:3" x14ac:dyDescent="0.3">
      <c r="A479" s="37" t="s">
        <v>2</v>
      </c>
      <c r="B479" s="37" t="s">
        <v>53</v>
      </c>
      <c r="C479" s="38">
        <v>59192.5</v>
      </c>
    </row>
    <row r="480" spans="1:3" x14ac:dyDescent="0.3">
      <c r="A480" s="37" t="s">
        <v>2</v>
      </c>
      <c r="B480" s="37" t="s">
        <v>53</v>
      </c>
      <c r="C480" s="38">
        <v>109159</v>
      </c>
    </row>
    <row r="481" spans="1:3" x14ac:dyDescent="0.3">
      <c r="A481" s="37" t="s">
        <v>2</v>
      </c>
      <c r="B481" s="37" t="s">
        <v>53</v>
      </c>
      <c r="C481" s="38"/>
    </row>
    <row r="482" spans="1:3" x14ac:dyDescent="0.3">
      <c r="A482" s="37" t="s">
        <v>2</v>
      </c>
      <c r="B482" s="37" t="s">
        <v>53</v>
      </c>
      <c r="C482" s="38">
        <v>86500</v>
      </c>
    </row>
    <row r="483" spans="1:3" x14ac:dyDescent="0.3">
      <c r="A483" s="37" t="s">
        <v>2</v>
      </c>
      <c r="B483" s="37" t="s">
        <v>53</v>
      </c>
      <c r="C483" s="38"/>
    </row>
    <row r="484" spans="1:3" x14ac:dyDescent="0.3">
      <c r="A484" s="37" t="s">
        <v>2</v>
      </c>
      <c r="B484" s="37" t="s">
        <v>53</v>
      </c>
      <c r="C484" s="38">
        <v>65000</v>
      </c>
    </row>
    <row r="485" spans="1:3" x14ac:dyDescent="0.3">
      <c r="A485" s="37" t="s">
        <v>2</v>
      </c>
      <c r="B485" s="37" t="s">
        <v>53</v>
      </c>
      <c r="C485" s="38">
        <v>95000</v>
      </c>
    </row>
    <row r="486" spans="1:3" x14ac:dyDescent="0.3">
      <c r="A486" s="37" t="s">
        <v>2</v>
      </c>
      <c r="B486" s="37" t="s">
        <v>53</v>
      </c>
      <c r="C486" s="38">
        <v>51059</v>
      </c>
    </row>
    <row r="487" spans="1:3" x14ac:dyDescent="0.3">
      <c r="A487" s="37" t="s">
        <v>2</v>
      </c>
      <c r="B487" s="37" t="s">
        <v>53</v>
      </c>
      <c r="C487" s="38">
        <v>64105</v>
      </c>
    </row>
    <row r="488" spans="1:3" x14ac:dyDescent="0.3">
      <c r="A488" s="37" t="s">
        <v>2</v>
      </c>
      <c r="B488" s="37" t="s">
        <v>53</v>
      </c>
      <c r="C488" s="38">
        <v>90000</v>
      </c>
    </row>
    <row r="489" spans="1:3" x14ac:dyDescent="0.3">
      <c r="A489" s="37" t="s">
        <v>2</v>
      </c>
      <c r="B489" s="37" t="s">
        <v>58</v>
      </c>
      <c r="C489" s="38"/>
    </row>
    <row r="490" spans="1:3" x14ac:dyDescent="0.3">
      <c r="A490" s="37" t="s">
        <v>2</v>
      </c>
      <c r="B490" s="37" t="s">
        <v>53</v>
      </c>
      <c r="C490" s="38">
        <v>130000</v>
      </c>
    </row>
    <row r="491" spans="1:3" x14ac:dyDescent="0.3">
      <c r="A491" s="37" t="s">
        <v>2</v>
      </c>
      <c r="B491" s="37" t="s">
        <v>53</v>
      </c>
      <c r="C491" s="38">
        <v>109735</v>
      </c>
    </row>
    <row r="492" spans="1:3" x14ac:dyDescent="0.3">
      <c r="A492" s="37" t="s">
        <v>2</v>
      </c>
      <c r="B492" s="37" t="s">
        <v>53</v>
      </c>
      <c r="C492" s="38">
        <v>100000</v>
      </c>
    </row>
    <row r="493" spans="1:3" x14ac:dyDescent="0.3">
      <c r="A493" s="37" t="s">
        <v>2</v>
      </c>
      <c r="B493" s="37" t="s">
        <v>54</v>
      </c>
      <c r="C493" s="38">
        <v>43000</v>
      </c>
    </row>
    <row r="494" spans="1:3" x14ac:dyDescent="0.3">
      <c r="A494" s="37" t="s">
        <v>2</v>
      </c>
      <c r="B494" s="37" t="s">
        <v>53</v>
      </c>
      <c r="C494" s="38"/>
    </row>
    <row r="495" spans="1:3" x14ac:dyDescent="0.3">
      <c r="A495" s="37" t="s">
        <v>2</v>
      </c>
      <c r="B495" s="37" t="s">
        <v>53</v>
      </c>
      <c r="C495" s="38"/>
    </row>
    <row r="496" spans="1:3" x14ac:dyDescent="0.3">
      <c r="A496" s="37" t="s">
        <v>2</v>
      </c>
      <c r="B496" s="37" t="s">
        <v>53</v>
      </c>
      <c r="C496" s="38">
        <v>70000</v>
      </c>
    </row>
    <row r="497" spans="1:3" x14ac:dyDescent="0.3">
      <c r="A497" s="37" t="s">
        <v>2</v>
      </c>
      <c r="B497" s="37" t="s">
        <v>53</v>
      </c>
      <c r="C497" s="38">
        <v>57550</v>
      </c>
    </row>
    <row r="498" spans="1:3" x14ac:dyDescent="0.3">
      <c r="A498" s="37" t="s">
        <v>2</v>
      </c>
      <c r="B498" s="37" t="s">
        <v>53</v>
      </c>
      <c r="C498" s="38">
        <v>90000</v>
      </c>
    </row>
    <row r="499" spans="1:3" x14ac:dyDescent="0.3">
      <c r="A499" s="37" t="s">
        <v>2</v>
      </c>
      <c r="B499" s="37" t="s">
        <v>53</v>
      </c>
      <c r="C499" s="38">
        <v>87500</v>
      </c>
    </row>
    <row r="500" spans="1:3" x14ac:dyDescent="0.3">
      <c r="A500" s="37" t="s">
        <v>2</v>
      </c>
      <c r="B500" s="37" t="s">
        <v>53</v>
      </c>
      <c r="C500" s="38">
        <v>109159</v>
      </c>
    </row>
    <row r="501" spans="1:3" x14ac:dyDescent="0.3">
      <c r="A501" s="37" t="s">
        <v>2</v>
      </c>
      <c r="B501" s="37" t="s">
        <v>53</v>
      </c>
      <c r="C501" s="38">
        <v>105000</v>
      </c>
    </row>
    <row r="502" spans="1:3" x14ac:dyDescent="0.3">
      <c r="A502" s="37" t="s">
        <v>2</v>
      </c>
      <c r="B502" s="37" t="s">
        <v>53</v>
      </c>
      <c r="C502" s="38">
        <v>90000</v>
      </c>
    </row>
    <row r="503" spans="1:3" x14ac:dyDescent="0.3">
      <c r="A503" s="37" t="s">
        <v>2</v>
      </c>
      <c r="B503" s="37" t="s">
        <v>54</v>
      </c>
      <c r="C503" s="38">
        <v>170000</v>
      </c>
    </row>
    <row r="504" spans="1:3" x14ac:dyDescent="0.3">
      <c r="A504" s="37" t="s">
        <v>2</v>
      </c>
      <c r="B504" s="37" t="s">
        <v>53</v>
      </c>
      <c r="C504" s="38">
        <v>100000</v>
      </c>
    </row>
    <row r="505" spans="1:3" x14ac:dyDescent="0.3">
      <c r="A505" s="37" t="s">
        <v>2</v>
      </c>
      <c r="B505" s="37" t="s">
        <v>53</v>
      </c>
      <c r="C505" s="38"/>
    </row>
    <row r="506" spans="1:3" x14ac:dyDescent="0.3">
      <c r="A506" s="37" t="s">
        <v>2</v>
      </c>
      <c r="B506" s="37" t="s">
        <v>53</v>
      </c>
      <c r="C506" s="38">
        <v>96000</v>
      </c>
    </row>
    <row r="507" spans="1:3" x14ac:dyDescent="0.3">
      <c r="A507" s="37" t="s">
        <v>2</v>
      </c>
      <c r="B507" s="37" t="s">
        <v>104</v>
      </c>
      <c r="C507" s="38">
        <v>45000</v>
      </c>
    </row>
    <row r="508" spans="1:3" x14ac:dyDescent="0.3">
      <c r="A508" s="37" t="s">
        <v>2</v>
      </c>
      <c r="B508" s="37" t="s">
        <v>53</v>
      </c>
      <c r="C508" s="38"/>
    </row>
    <row r="509" spans="1:3" x14ac:dyDescent="0.3">
      <c r="A509" s="37" t="s">
        <v>2</v>
      </c>
      <c r="B509" s="37" t="s">
        <v>53</v>
      </c>
      <c r="C509" s="38"/>
    </row>
    <row r="510" spans="1:3" x14ac:dyDescent="0.3">
      <c r="A510" s="37" t="s">
        <v>2</v>
      </c>
      <c r="B510" s="37" t="s">
        <v>53</v>
      </c>
      <c r="C510" s="38"/>
    </row>
    <row r="511" spans="1:3" x14ac:dyDescent="0.3">
      <c r="A511" s="37" t="s">
        <v>2</v>
      </c>
      <c r="B511" s="37" t="s">
        <v>53</v>
      </c>
      <c r="C511" s="38"/>
    </row>
    <row r="512" spans="1:3" x14ac:dyDescent="0.3">
      <c r="A512" s="37" t="s">
        <v>2</v>
      </c>
      <c r="B512" s="37" t="s">
        <v>53</v>
      </c>
      <c r="C512" s="38"/>
    </row>
    <row r="513" spans="1:3" x14ac:dyDescent="0.3">
      <c r="A513" s="37" t="s">
        <v>2</v>
      </c>
      <c r="B513" s="37" t="s">
        <v>53</v>
      </c>
      <c r="C513" s="38"/>
    </row>
    <row r="514" spans="1:3" x14ac:dyDescent="0.3">
      <c r="A514" s="37" t="s">
        <v>2</v>
      </c>
      <c r="B514" s="37" t="s">
        <v>53</v>
      </c>
      <c r="C514" s="38"/>
    </row>
    <row r="515" spans="1:3" x14ac:dyDescent="0.3">
      <c r="A515" s="37" t="s">
        <v>2</v>
      </c>
      <c r="B515" s="37" t="s">
        <v>53</v>
      </c>
      <c r="C515" s="38"/>
    </row>
    <row r="516" spans="1:3" x14ac:dyDescent="0.3">
      <c r="A516" s="37" t="s">
        <v>2</v>
      </c>
      <c r="B516" s="37" t="s">
        <v>53</v>
      </c>
      <c r="C516" s="38">
        <v>105000</v>
      </c>
    </row>
    <row r="517" spans="1:3" x14ac:dyDescent="0.3">
      <c r="A517" s="37" t="s">
        <v>2</v>
      </c>
      <c r="B517" s="37" t="s">
        <v>53</v>
      </c>
      <c r="C517" s="38"/>
    </row>
    <row r="518" spans="1:3" x14ac:dyDescent="0.3">
      <c r="A518" s="37" t="s">
        <v>2</v>
      </c>
      <c r="B518" s="37" t="s">
        <v>53</v>
      </c>
      <c r="C518" s="38">
        <v>95000</v>
      </c>
    </row>
    <row r="519" spans="1:3" x14ac:dyDescent="0.3">
      <c r="A519" s="37" t="s">
        <v>2</v>
      </c>
      <c r="B519" s="37" t="s">
        <v>53</v>
      </c>
      <c r="C519" s="38"/>
    </row>
    <row r="520" spans="1:3" x14ac:dyDescent="0.3">
      <c r="A520" s="37" t="s">
        <v>2</v>
      </c>
      <c r="B520" s="37" t="s">
        <v>54</v>
      </c>
      <c r="C520" s="38"/>
    </row>
    <row r="521" spans="1:3" x14ac:dyDescent="0.3">
      <c r="A521" s="37" t="s">
        <v>2</v>
      </c>
      <c r="B521" s="37" t="s">
        <v>53</v>
      </c>
      <c r="C521" s="38">
        <v>98500</v>
      </c>
    </row>
    <row r="522" spans="1:3" x14ac:dyDescent="0.3">
      <c r="A522" s="37" t="s">
        <v>2</v>
      </c>
      <c r="B522" s="37" t="s">
        <v>53</v>
      </c>
      <c r="C522" s="38">
        <v>127500</v>
      </c>
    </row>
    <row r="523" spans="1:3" x14ac:dyDescent="0.3">
      <c r="A523" s="37" t="s">
        <v>2</v>
      </c>
      <c r="B523" s="37" t="s">
        <v>53</v>
      </c>
      <c r="C523" s="38">
        <v>70000</v>
      </c>
    </row>
    <row r="524" spans="1:3" x14ac:dyDescent="0.3">
      <c r="A524" s="37" t="s">
        <v>2</v>
      </c>
      <c r="B524" s="37" t="s">
        <v>53</v>
      </c>
      <c r="C524" s="38">
        <v>62500</v>
      </c>
    </row>
    <row r="525" spans="1:3" x14ac:dyDescent="0.3">
      <c r="A525" s="37" t="s">
        <v>2</v>
      </c>
      <c r="B525" s="37" t="s">
        <v>53</v>
      </c>
      <c r="C525" s="38">
        <v>67500</v>
      </c>
    </row>
    <row r="526" spans="1:3" x14ac:dyDescent="0.3">
      <c r="A526" s="37" t="s">
        <v>2</v>
      </c>
      <c r="B526" s="37" t="s">
        <v>106</v>
      </c>
      <c r="C526" s="38">
        <v>165000</v>
      </c>
    </row>
    <row r="527" spans="1:3" x14ac:dyDescent="0.3">
      <c r="A527" s="37" t="s">
        <v>2</v>
      </c>
      <c r="B527" s="37" t="s">
        <v>53</v>
      </c>
      <c r="C527" s="38">
        <v>47275.5</v>
      </c>
    </row>
    <row r="528" spans="1:3" x14ac:dyDescent="0.3">
      <c r="A528" s="37" t="s">
        <v>2</v>
      </c>
      <c r="B528" s="37" t="s">
        <v>53</v>
      </c>
      <c r="C528" s="38"/>
    </row>
    <row r="529" spans="1:3" x14ac:dyDescent="0.3">
      <c r="A529" s="37" t="s">
        <v>2</v>
      </c>
      <c r="B529" s="37" t="s">
        <v>53</v>
      </c>
      <c r="C529" s="38">
        <v>95680</v>
      </c>
    </row>
    <row r="530" spans="1:3" x14ac:dyDescent="0.3">
      <c r="A530" s="37" t="s">
        <v>2</v>
      </c>
      <c r="B530" s="37" t="s">
        <v>53</v>
      </c>
      <c r="C530" s="38"/>
    </row>
    <row r="531" spans="1:3" x14ac:dyDescent="0.3">
      <c r="A531" s="37" t="s">
        <v>2</v>
      </c>
      <c r="B531" s="37" t="s">
        <v>53</v>
      </c>
      <c r="C531" s="38">
        <v>62500</v>
      </c>
    </row>
    <row r="532" spans="1:3" x14ac:dyDescent="0.3">
      <c r="A532" s="37" t="s">
        <v>2</v>
      </c>
      <c r="B532" s="37" t="s">
        <v>53</v>
      </c>
      <c r="C532" s="38"/>
    </row>
    <row r="533" spans="1:3" x14ac:dyDescent="0.3">
      <c r="A533" s="37" t="s">
        <v>2</v>
      </c>
      <c r="B533" s="37" t="s">
        <v>69</v>
      </c>
      <c r="C533" s="38">
        <v>51014</v>
      </c>
    </row>
    <row r="534" spans="1:3" x14ac:dyDescent="0.3">
      <c r="A534" s="37" t="s">
        <v>2</v>
      </c>
      <c r="B534" s="37" t="s">
        <v>54</v>
      </c>
      <c r="C534" s="38">
        <v>77250</v>
      </c>
    </row>
    <row r="535" spans="1:3" x14ac:dyDescent="0.3">
      <c r="A535" s="37" t="s">
        <v>2</v>
      </c>
      <c r="B535" s="37" t="s">
        <v>53</v>
      </c>
      <c r="C535" s="38">
        <v>125000</v>
      </c>
    </row>
    <row r="536" spans="1:3" x14ac:dyDescent="0.3">
      <c r="A536" s="37" t="s">
        <v>2</v>
      </c>
      <c r="B536" s="37" t="s">
        <v>53</v>
      </c>
      <c r="C536" s="38">
        <v>70000</v>
      </c>
    </row>
    <row r="537" spans="1:3" x14ac:dyDescent="0.3">
      <c r="A537" s="37" t="s">
        <v>2</v>
      </c>
      <c r="B537" s="37" t="s">
        <v>53</v>
      </c>
      <c r="C537" s="38"/>
    </row>
    <row r="538" spans="1:3" x14ac:dyDescent="0.3">
      <c r="A538" s="37" t="s">
        <v>2</v>
      </c>
      <c r="B538" s="37" t="s">
        <v>53</v>
      </c>
      <c r="C538" s="38"/>
    </row>
    <row r="539" spans="1:3" x14ac:dyDescent="0.3">
      <c r="A539" s="37" t="s">
        <v>2</v>
      </c>
      <c r="B539" s="37" t="s">
        <v>53</v>
      </c>
      <c r="C539" s="38">
        <v>90000</v>
      </c>
    </row>
    <row r="540" spans="1:3" x14ac:dyDescent="0.3">
      <c r="A540" s="37" t="s">
        <v>2</v>
      </c>
      <c r="B540" s="37" t="s">
        <v>53</v>
      </c>
      <c r="C540" s="38"/>
    </row>
    <row r="541" spans="1:3" x14ac:dyDescent="0.3">
      <c r="A541" s="37" t="s">
        <v>2</v>
      </c>
      <c r="B541" s="37" t="s">
        <v>53</v>
      </c>
      <c r="C541" s="38">
        <v>87900</v>
      </c>
    </row>
    <row r="542" spans="1:3" x14ac:dyDescent="0.3">
      <c r="A542" s="37" t="s">
        <v>2</v>
      </c>
      <c r="B542" s="37" t="s">
        <v>53</v>
      </c>
      <c r="C542" s="38">
        <v>140000</v>
      </c>
    </row>
    <row r="543" spans="1:3" x14ac:dyDescent="0.3">
      <c r="A543" s="37" t="s">
        <v>2</v>
      </c>
      <c r="B543" s="37" t="s">
        <v>53</v>
      </c>
      <c r="C543" s="38">
        <v>81167</v>
      </c>
    </row>
    <row r="544" spans="1:3" x14ac:dyDescent="0.3">
      <c r="A544" s="37" t="s">
        <v>2</v>
      </c>
      <c r="B544" s="37" t="s">
        <v>53</v>
      </c>
      <c r="C544" s="38">
        <v>131900</v>
      </c>
    </row>
    <row r="545" spans="1:3" x14ac:dyDescent="0.3">
      <c r="A545" s="37" t="s">
        <v>2</v>
      </c>
      <c r="B545" s="37" t="s">
        <v>53</v>
      </c>
      <c r="C545" s="38">
        <v>151950</v>
      </c>
    </row>
    <row r="546" spans="1:3" x14ac:dyDescent="0.3">
      <c r="A546" s="37" t="s">
        <v>2</v>
      </c>
      <c r="B546" s="37" t="s">
        <v>53</v>
      </c>
      <c r="C546" s="38">
        <v>125000</v>
      </c>
    </row>
    <row r="547" spans="1:3" x14ac:dyDescent="0.3">
      <c r="A547" s="37" t="s">
        <v>2</v>
      </c>
      <c r="B547" s="37" t="s">
        <v>53</v>
      </c>
      <c r="C547" s="38"/>
    </row>
    <row r="548" spans="1:3" x14ac:dyDescent="0.3">
      <c r="A548" s="37" t="s">
        <v>2</v>
      </c>
      <c r="B548" s="37" t="s">
        <v>53</v>
      </c>
      <c r="C548" s="38">
        <v>94500</v>
      </c>
    </row>
    <row r="549" spans="1:3" x14ac:dyDescent="0.3">
      <c r="A549" s="37" t="s">
        <v>2</v>
      </c>
      <c r="B549" s="37" t="s">
        <v>53</v>
      </c>
      <c r="C549" s="38"/>
    </row>
    <row r="550" spans="1:3" x14ac:dyDescent="0.3">
      <c r="A550" s="37" t="s">
        <v>2</v>
      </c>
      <c r="B550" s="37" t="s">
        <v>53</v>
      </c>
      <c r="C550" s="38"/>
    </row>
    <row r="551" spans="1:3" x14ac:dyDescent="0.3">
      <c r="A551" s="37" t="s">
        <v>2</v>
      </c>
      <c r="B551" s="37" t="s">
        <v>53</v>
      </c>
      <c r="C551" s="38">
        <v>143000</v>
      </c>
    </row>
    <row r="552" spans="1:3" x14ac:dyDescent="0.3">
      <c r="A552" s="37" t="s">
        <v>2</v>
      </c>
      <c r="B552" s="37" t="s">
        <v>53</v>
      </c>
      <c r="C552" s="38"/>
    </row>
    <row r="553" spans="1:3" x14ac:dyDescent="0.3">
      <c r="A553" s="37" t="s">
        <v>2</v>
      </c>
      <c r="B553" s="37" t="s">
        <v>53</v>
      </c>
      <c r="C553" s="38"/>
    </row>
    <row r="554" spans="1:3" x14ac:dyDescent="0.3">
      <c r="A554" s="37" t="s">
        <v>2</v>
      </c>
      <c r="B554" s="37" t="s">
        <v>53</v>
      </c>
      <c r="C554" s="38">
        <v>85000</v>
      </c>
    </row>
    <row r="555" spans="1:3" x14ac:dyDescent="0.3">
      <c r="A555" s="37" t="s">
        <v>2</v>
      </c>
      <c r="B555" s="37" t="s">
        <v>53</v>
      </c>
      <c r="C555" s="38">
        <v>138615</v>
      </c>
    </row>
    <row r="556" spans="1:3" x14ac:dyDescent="0.3">
      <c r="A556" s="37" t="s">
        <v>2</v>
      </c>
      <c r="B556" s="37" t="s">
        <v>53</v>
      </c>
      <c r="C556" s="38"/>
    </row>
    <row r="557" spans="1:3" x14ac:dyDescent="0.3">
      <c r="A557" s="37" t="s">
        <v>2</v>
      </c>
      <c r="B557" s="37" t="s">
        <v>54</v>
      </c>
      <c r="C557" s="38">
        <v>57500</v>
      </c>
    </row>
    <row r="558" spans="1:3" x14ac:dyDescent="0.3">
      <c r="A558" s="37" t="s">
        <v>2</v>
      </c>
      <c r="B558" s="37" t="s">
        <v>53</v>
      </c>
      <c r="C558" s="38"/>
    </row>
    <row r="559" spans="1:3" x14ac:dyDescent="0.3">
      <c r="A559" s="37" t="s">
        <v>2</v>
      </c>
      <c r="B559" s="37" t="s">
        <v>53</v>
      </c>
      <c r="C559" s="38"/>
    </row>
    <row r="560" spans="1:3" x14ac:dyDescent="0.3">
      <c r="A560" s="37" t="s">
        <v>2</v>
      </c>
      <c r="B560" s="37" t="s">
        <v>103</v>
      </c>
      <c r="C560" s="38">
        <v>89100</v>
      </c>
    </row>
    <row r="561" spans="1:3" x14ac:dyDescent="0.3">
      <c r="A561" s="37" t="s">
        <v>2</v>
      </c>
      <c r="B561" s="37" t="s">
        <v>53</v>
      </c>
      <c r="C561" s="38"/>
    </row>
    <row r="562" spans="1:3" x14ac:dyDescent="0.3">
      <c r="A562" s="37" t="s">
        <v>2</v>
      </c>
      <c r="B562" s="37" t="s">
        <v>53</v>
      </c>
      <c r="C562" s="38">
        <v>144481.5</v>
      </c>
    </row>
    <row r="563" spans="1:3" x14ac:dyDescent="0.3">
      <c r="A563" s="37" t="s">
        <v>2</v>
      </c>
      <c r="B563" s="37" t="s">
        <v>53</v>
      </c>
      <c r="C563" s="38">
        <v>60000</v>
      </c>
    </row>
    <row r="564" spans="1:3" x14ac:dyDescent="0.3">
      <c r="A564" s="37" t="s">
        <v>2</v>
      </c>
      <c r="B564" s="37" t="s">
        <v>69</v>
      </c>
      <c r="C564" s="38">
        <v>200000</v>
      </c>
    </row>
    <row r="565" spans="1:3" x14ac:dyDescent="0.3">
      <c r="A565" s="37" t="s">
        <v>2</v>
      </c>
      <c r="B565" s="37" t="s">
        <v>53</v>
      </c>
      <c r="C565" s="38">
        <v>97500</v>
      </c>
    </row>
    <row r="566" spans="1:3" x14ac:dyDescent="0.3">
      <c r="A566" s="37" t="s">
        <v>2</v>
      </c>
      <c r="B566" s="37" t="s">
        <v>53</v>
      </c>
      <c r="C566" s="38">
        <v>115000</v>
      </c>
    </row>
    <row r="567" spans="1:3" x14ac:dyDescent="0.3">
      <c r="A567" s="37" t="s">
        <v>2</v>
      </c>
      <c r="B567" s="37" t="s">
        <v>53</v>
      </c>
      <c r="C567" s="38">
        <v>65000</v>
      </c>
    </row>
    <row r="568" spans="1:3" x14ac:dyDescent="0.3">
      <c r="A568" s="37" t="s">
        <v>2</v>
      </c>
      <c r="B568" s="37" t="s">
        <v>53</v>
      </c>
      <c r="C568" s="38"/>
    </row>
    <row r="569" spans="1:3" x14ac:dyDescent="0.3">
      <c r="A569" s="37" t="s">
        <v>2</v>
      </c>
      <c r="B569" s="37" t="s">
        <v>53</v>
      </c>
      <c r="C569" s="38">
        <v>120000</v>
      </c>
    </row>
    <row r="570" spans="1:3" x14ac:dyDescent="0.3">
      <c r="A570" s="37" t="s">
        <v>2</v>
      </c>
      <c r="B570" s="37" t="s">
        <v>53</v>
      </c>
      <c r="C570" s="38"/>
    </row>
    <row r="571" spans="1:3" x14ac:dyDescent="0.3">
      <c r="A571" s="37" t="s">
        <v>2</v>
      </c>
      <c r="B571" s="37" t="s">
        <v>68</v>
      </c>
      <c r="C571" s="38"/>
    </row>
    <row r="572" spans="1:3" x14ac:dyDescent="0.3">
      <c r="A572" s="37" t="s">
        <v>2</v>
      </c>
      <c r="B572" s="37" t="s">
        <v>88</v>
      </c>
      <c r="C572" s="38">
        <v>165000</v>
      </c>
    </row>
    <row r="573" spans="1:3" x14ac:dyDescent="0.3">
      <c r="A573" s="37" t="s">
        <v>2</v>
      </c>
      <c r="B573" s="37" t="s">
        <v>53</v>
      </c>
      <c r="C573" s="38"/>
    </row>
    <row r="574" spans="1:3" x14ac:dyDescent="0.3">
      <c r="A574" s="37" t="s">
        <v>2</v>
      </c>
      <c r="B574" s="37" t="s">
        <v>53</v>
      </c>
      <c r="C574" s="38">
        <v>125000</v>
      </c>
    </row>
    <row r="575" spans="1:3" x14ac:dyDescent="0.3">
      <c r="A575" s="37" t="s">
        <v>2</v>
      </c>
      <c r="B575" s="37" t="s">
        <v>53</v>
      </c>
      <c r="C575" s="38">
        <v>32500</v>
      </c>
    </row>
    <row r="576" spans="1:3" x14ac:dyDescent="0.3">
      <c r="A576" s="37" t="s">
        <v>2</v>
      </c>
      <c r="B576" s="37" t="s">
        <v>53</v>
      </c>
      <c r="C576" s="38">
        <v>55000</v>
      </c>
    </row>
    <row r="577" spans="1:3" x14ac:dyDescent="0.3">
      <c r="A577" s="37" t="s">
        <v>2</v>
      </c>
      <c r="B577" s="37" t="s">
        <v>53</v>
      </c>
      <c r="C577" s="38">
        <v>60500</v>
      </c>
    </row>
    <row r="578" spans="1:3" x14ac:dyDescent="0.3">
      <c r="A578" s="37" t="s">
        <v>2</v>
      </c>
      <c r="B578" s="37" t="s">
        <v>53</v>
      </c>
      <c r="C578" s="38"/>
    </row>
    <row r="579" spans="1:3" x14ac:dyDescent="0.3">
      <c r="A579" s="37" t="s">
        <v>2</v>
      </c>
      <c r="B579" s="37" t="s">
        <v>53</v>
      </c>
      <c r="C579" s="38">
        <v>89830</v>
      </c>
    </row>
    <row r="580" spans="1:3" x14ac:dyDescent="0.3">
      <c r="A580" s="37" t="s">
        <v>2</v>
      </c>
      <c r="B580" s="37" t="s">
        <v>69</v>
      </c>
      <c r="C580" s="38">
        <v>102500</v>
      </c>
    </row>
    <row r="581" spans="1:3" x14ac:dyDescent="0.3">
      <c r="A581" s="37" t="s">
        <v>2</v>
      </c>
      <c r="B581" s="37" t="s">
        <v>53</v>
      </c>
      <c r="C581" s="38"/>
    </row>
    <row r="582" spans="1:3" x14ac:dyDescent="0.3">
      <c r="A582" s="37" t="s">
        <v>2</v>
      </c>
      <c r="B582" s="37" t="s">
        <v>53</v>
      </c>
      <c r="C582" s="38">
        <v>72500</v>
      </c>
    </row>
    <row r="583" spans="1:3" x14ac:dyDescent="0.3">
      <c r="A583" s="37" t="s">
        <v>2</v>
      </c>
      <c r="B583" s="37" t="s">
        <v>53</v>
      </c>
      <c r="C583" s="38"/>
    </row>
    <row r="584" spans="1:3" x14ac:dyDescent="0.3">
      <c r="A584" s="37" t="s">
        <v>2</v>
      </c>
      <c r="B584" s="37" t="s">
        <v>53</v>
      </c>
      <c r="C584" s="38">
        <v>160000</v>
      </c>
    </row>
    <row r="585" spans="1:3" x14ac:dyDescent="0.3">
      <c r="A585" s="37" t="s">
        <v>2</v>
      </c>
      <c r="B585" s="37" t="s">
        <v>53</v>
      </c>
      <c r="C585" s="38">
        <v>60000</v>
      </c>
    </row>
    <row r="586" spans="1:3" x14ac:dyDescent="0.3">
      <c r="A586" s="37" t="s">
        <v>2</v>
      </c>
      <c r="B586" s="37" t="s">
        <v>53</v>
      </c>
      <c r="C586" s="38"/>
    </row>
    <row r="587" spans="1:3" x14ac:dyDescent="0.3">
      <c r="A587" s="37" t="s">
        <v>2</v>
      </c>
      <c r="B587" s="37" t="s">
        <v>53</v>
      </c>
      <c r="C587" s="38">
        <v>55000</v>
      </c>
    </row>
    <row r="588" spans="1:3" x14ac:dyDescent="0.3">
      <c r="A588" s="37" t="s">
        <v>2</v>
      </c>
      <c r="B588" s="37" t="s">
        <v>53</v>
      </c>
      <c r="C588" s="38"/>
    </row>
    <row r="589" spans="1:3" x14ac:dyDescent="0.3">
      <c r="A589" s="37" t="s">
        <v>2</v>
      </c>
      <c r="B589" s="37" t="s">
        <v>53</v>
      </c>
      <c r="C589" s="38"/>
    </row>
    <row r="590" spans="1:3" x14ac:dyDescent="0.3">
      <c r="A590" s="37" t="s">
        <v>2</v>
      </c>
      <c r="B590" s="37" t="s">
        <v>53</v>
      </c>
      <c r="C590" s="38">
        <v>137500</v>
      </c>
    </row>
    <row r="591" spans="1:3" x14ac:dyDescent="0.3">
      <c r="A591" s="37" t="s">
        <v>2</v>
      </c>
      <c r="B591" s="37" t="s">
        <v>53</v>
      </c>
      <c r="C591" s="38">
        <v>64500</v>
      </c>
    </row>
    <row r="592" spans="1:3" x14ac:dyDescent="0.3">
      <c r="A592" s="37" t="s">
        <v>2</v>
      </c>
      <c r="B592" s="37" t="s">
        <v>53</v>
      </c>
      <c r="C592" s="38">
        <v>83862.5</v>
      </c>
    </row>
    <row r="593" spans="1:3" x14ac:dyDescent="0.3">
      <c r="A593" s="37" t="s">
        <v>2</v>
      </c>
      <c r="B593" s="37" t="s">
        <v>53</v>
      </c>
      <c r="C593" s="38">
        <v>128356</v>
      </c>
    </row>
    <row r="594" spans="1:3" x14ac:dyDescent="0.3">
      <c r="A594" s="37" t="s">
        <v>2</v>
      </c>
      <c r="B594" s="37" t="s">
        <v>53</v>
      </c>
      <c r="C594" s="38">
        <v>175000</v>
      </c>
    </row>
    <row r="595" spans="1:3" x14ac:dyDescent="0.3">
      <c r="A595" s="37" t="s">
        <v>2</v>
      </c>
      <c r="B595" s="37" t="s">
        <v>53</v>
      </c>
      <c r="C595" s="38"/>
    </row>
    <row r="596" spans="1:3" x14ac:dyDescent="0.3">
      <c r="A596" s="37" t="s">
        <v>2</v>
      </c>
      <c r="B596" s="37" t="s">
        <v>104</v>
      </c>
      <c r="C596" s="38">
        <v>111202</v>
      </c>
    </row>
    <row r="597" spans="1:3" x14ac:dyDescent="0.3">
      <c r="A597" s="37" t="s">
        <v>2</v>
      </c>
      <c r="B597" s="37" t="s">
        <v>53</v>
      </c>
      <c r="C597" s="38">
        <v>130000</v>
      </c>
    </row>
    <row r="598" spans="1:3" x14ac:dyDescent="0.3">
      <c r="A598" s="37" t="s">
        <v>2</v>
      </c>
      <c r="B598" s="37" t="s">
        <v>53</v>
      </c>
      <c r="C598" s="38">
        <v>109350</v>
      </c>
    </row>
    <row r="599" spans="1:3" x14ac:dyDescent="0.3">
      <c r="A599" s="37" t="s">
        <v>2</v>
      </c>
      <c r="B599" s="37" t="s">
        <v>53</v>
      </c>
      <c r="C599" s="38">
        <v>50000</v>
      </c>
    </row>
    <row r="600" spans="1:3" x14ac:dyDescent="0.3">
      <c r="A600" s="37" t="s">
        <v>2</v>
      </c>
      <c r="B600" s="37" t="s">
        <v>87</v>
      </c>
      <c r="C600" s="38">
        <v>51000</v>
      </c>
    </row>
    <row r="601" spans="1:3" x14ac:dyDescent="0.3">
      <c r="A601" s="37" t="s">
        <v>2</v>
      </c>
      <c r="B601" s="37" t="s">
        <v>53</v>
      </c>
      <c r="C601" s="38"/>
    </row>
    <row r="602" spans="1:3" x14ac:dyDescent="0.3">
      <c r="A602" s="37" t="s">
        <v>2</v>
      </c>
      <c r="B602" s="37" t="s">
        <v>53</v>
      </c>
      <c r="C602" s="38">
        <v>130000</v>
      </c>
    </row>
    <row r="603" spans="1:3" x14ac:dyDescent="0.3">
      <c r="A603" s="37" t="s">
        <v>2</v>
      </c>
      <c r="B603" s="37" t="s">
        <v>53</v>
      </c>
      <c r="C603" s="38">
        <v>88000</v>
      </c>
    </row>
    <row r="604" spans="1:3" x14ac:dyDescent="0.3">
      <c r="A604" s="37" t="s">
        <v>2</v>
      </c>
      <c r="B604" s="37" t="s">
        <v>88</v>
      </c>
      <c r="C604" s="38">
        <v>64800</v>
      </c>
    </row>
    <row r="605" spans="1:3" x14ac:dyDescent="0.3">
      <c r="A605" s="37" t="s">
        <v>2</v>
      </c>
      <c r="B605" s="37" t="s">
        <v>53</v>
      </c>
      <c r="C605" s="38">
        <v>65000</v>
      </c>
    </row>
    <row r="606" spans="1:3" x14ac:dyDescent="0.3">
      <c r="A606" s="37" t="s">
        <v>2</v>
      </c>
      <c r="B606" s="37" t="s">
        <v>53</v>
      </c>
      <c r="C606" s="38"/>
    </row>
    <row r="607" spans="1:3" x14ac:dyDescent="0.3">
      <c r="A607" s="37" t="s">
        <v>2</v>
      </c>
      <c r="B607" s="37" t="s">
        <v>53</v>
      </c>
      <c r="C607" s="38"/>
    </row>
    <row r="608" spans="1:3" x14ac:dyDescent="0.3">
      <c r="A608" s="37" t="s">
        <v>2</v>
      </c>
      <c r="B608" s="37" t="s">
        <v>53</v>
      </c>
      <c r="C608" s="38"/>
    </row>
    <row r="609" spans="1:3" x14ac:dyDescent="0.3">
      <c r="A609" s="37" t="s">
        <v>2</v>
      </c>
      <c r="B609" s="37" t="s">
        <v>53</v>
      </c>
      <c r="C609" s="38"/>
    </row>
    <row r="610" spans="1:3" x14ac:dyDescent="0.3">
      <c r="A610" s="37" t="s">
        <v>2</v>
      </c>
      <c r="B610" s="37" t="s">
        <v>53</v>
      </c>
      <c r="C610" s="38">
        <v>67500</v>
      </c>
    </row>
    <row r="611" spans="1:3" x14ac:dyDescent="0.3">
      <c r="A611" s="37" t="s">
        <v>2</v>
      </c>
      <c r="B611" s="37" t="s">
        <v>53</v>
      </c>
      <c r="C611" s="38">
        <v>105000</v>
      </c>
    </row>
    <row r="612" spans="1:3" x14ac:dyDescent="0.3">
      <c r="A612" s="37" t="s">
        <v>2</v>
      </c>
      <c r="B612" s="37" t="s">
        <v>53</v>
      </c>
      <c r="C612" s="38">
        <v>95700</v>
      </c>
    </row>
    <row r="613" spans="1:3" x14ac:dyDescent="0.3">
      <c r="A613" s="37" t="s">
        <v>2</v>
      </c>
      <c r="B613" s="37" t="s">
        <v>53</v>
      </c>
      <c r="C613" s="38"/>
    </row>
    <row r="614" spans="1:3" x14ac:dyDescent="0.3">
      <c r="A614" s="37" t="s">
        <v>2</v>
      </c>
      <c r="B614" s="37" t="s">
        <v>53</v>
      </c>
      <c r="C614" s="38">
        <v>138516</v>
      </c>
    </row>
    <row r="615" spans="1:3" x14ac:dyDescent="0.3">
      <c r="A615" s="37" t="s">
        <v>2</v>
      </c>
      <c r="B615" s="37" t="s">
        <v>53</v>
      </c>
      <c r="C615" s="38"/>
    </row>
    <row r="616" spans="1:3" x14ac:dyDescent="0.3">
      <c r="A616" s="37" t="s">
        <v>2</v>
      </c>
      <c r="B616" s="37" t="s">
        <v>53</v>
      </c>
      <c r="C616" s="38">
        <v>109159</v>
      </c>
    </row>
    <row r="617" spans="1:3" x14ac:dyDescent="0.3">
      <c r="A617" s="37" t="s">
        <v>2</v>
      </c>
      <c r="B617" s="37" t="s">
        <v>53</v>
      </c>
      <c r="C617" s="38">
        <v>107500</v>
      </c>
    </row>
    <row r="618" spans="1:3" x14ac:dyDescent="0.3">
      <c r="A618" s="37" t="s">
        <v>2</v>
      </c>
      <c r="B618" s="37" t="s">
        <v>53</v>
      </c>
      <c r="C618" s="38">
        <v>95000</v>
      </c>
    </row>
    <row r="619" spans="1:3" x14ac:dyDescent="0.3">
      <c r="A619" s="37" t="s">
        <v>2</v>
      </c>
      <c r="B619" s="37" t="s">
        <v>53</v>
      </c>
      <c r="C619" s="38">
        <v>111500</v>
      </c>
    </row>
    <row r="620" spans="1:3" x14ac:dyDescent="0.3">
      <c r="A620" s="37" t="s">
        <v>2</v>
      </c>
      <c r="B620" s="37" t="s">
        <v>53</v>
      </c>
      <c r="C620" s="38"/>
    </row>
    <row r="621" spans="1:3" x14ac:dyDescent="0.3">
      <c r="A621" s="37" t="s">
        <v>2</v>
      </c>
      <c r="B621" s="37" t="s">
        <v>53</v>
      </c>
      <c r="C621" s="38"/>
    </row>
    <row r="622" spans="1:3" x14ac:dyDescent="0.3">
      <c r="A622" s="37" t="s">
        <v>2</v>
      </c>
      <c r="B622" s="37" t="s">
        <v>53</v>
      </c>
      <c r="C622" s="38">
        <v>50000</v>
      </c>
    </row>
    <row r="623" spans="1:3" x14ac:dyDescent="0.3">
      <c r="A623" s="37" t="s">
        <v>2</v>
      </c>
      <c r="B623" s="37" t="s">
        <v>53</v>
      </c>
      <c r="C623" s="38"/>
    </row>
    <row r="624" spans="1:3" x14ac:dyDescent="0.3">
      <c r="A624" s="37" t="s">
        <v>2</v>
      </c>
      <c r="B624" s="37" t="s">
        <v>53</v>
      </c>
      <c r="C624" s="38"/>
    </row>
    <row r="625" spans="1:3" x14ac:dyDescent="0.3">
      <c r="A625" s="37" t="s">
        <v>2</v>
      </c>
      <c r="B625" s="37" t="s">
        <v>53</v>
      </c>
      <c r="C625" s="38">
        <v>54000</v>
      </c>
    </row>
    <row r="626" spans="1:3" x14ac:dyDescent="0.3">
      <c r="A626" s="37" t="s">
        <v>2</v>
      </c>
      <c r="B626" s="37" t="s">
        <v>53</v>
      </c>
      <c r="C626" s="38"/>
    </row>
    <row r="627" spans="1:3" x14ac:dyDescent="0.3">
      <c r="A627" s="37" t="s">
        <v>2</v>
      </c>
      <c r="B627" s="37" t="s">
        <v>53</v>
      </c>
      <c r="C627" s="38"/>
    </row>
    <row r="628" spans="1:3" x14ac:dyDescent="0.3">
      <c r="A628" s="37" t="s">
        <v>2</v>
      </c>
      <c r="B628" s="37" t="s">
        <v>53</v>
      </c>
      <c r="C628" s="38"/>
    </row>
    <row r="629" spans="1:3" x14ac:dyDescent="0.3">
      <c r="A629" s="37" t="s">
        <v>2</v>
      </c>
      <c r="B629" s="37" t="s">
        <v>53</v>
      </c>
      <c r="C629" s="38">
        <v>62500</v>
      </c>
    </row>
    <row r="630" spans="1:3" x14ac:dyDescent="0.3">
      <c r="A630" s="37" t="s">
        <v>2</v>
      </c>
      <c r="B630" s="37" t="s">
        <v>53</v>
      </c>
      <c r="C630" s="38">
        <v>122500</v>
      </c>
    </row>
    <row r="631" spans="1:3" x14ac:dyDescent="0.3">
      <c r="A631" s="37" t="s">
        <v>2</v>
      </c>
      <c r="B631" s="37" t="s">
        <v>53</v>
      </c>
      <c r="C631" s="38"/>
    </row>
    <row r="632" spans="1:3" x14ac:dyDescent="0.3">
      <c r="A632" s="37" t="s">
        <v>2</v>
      </c>
      <c r="B632" s="37" t="s">
        <v>53</v>
      </c>
      <c r="C632" s="38"/>
    </row>
    <row r="633" spans="1:3" x14ac:dyDescent="0.3">
      <c r="A633" s="37" t="s">
        <v>2</v>
      </c>
      <c r="B633" s="37" t="s">
        <v>95</v>
      </c>
      <c r="C633" s="38">
        <v>109500</v>
      </c>
    </row>
    <row r="634" spans="1:3" x14ac:dyDescent="0.3">
      <c r="A634" s="37" t="s">
        <v>2</v>
      </c>
      <c r="B634" s="37" t="s">
        <v>53</v>
      </c>
      <c r="C634" s="38"/>
    </row>
    <row r="635" spans="1:3" x14ac:dyDescent="0.3">
      <c r="A635" s="37" t="s">
        <v>2</v>
      </c>
      <c r="B635" s="37" t="s">
        <v>53</v>
      </c>
      <c r="C635" s="38">
        <v>95000</v>
      </c>
    </row>
    <row r="636" spans="1:3" x14ac:dyDescent="0.3">
      <c r="A636" s="37" t="s">
        <v>2</v>
      </c>
      <c r="B636" s="37" t="s">
        <v>53</v>
      </c>
      <c r="C636" s="38">
        <v>90000</v>
      </c>
    </row>
    <row r="637" spans="1:3" x14ac:dyDescent="0.3">
      <c r="A637" s="37" t="s">
        <v>2</v>
      </c>
      <c r="B637" s="37" t="s">
        <v>54</v>
      </c>
      <c r="C637" s="38">
        <v>82430</v>
      </c>
    </row>
    <row r="638" spans="1:3" x14ac:dyDescent="0.3">
      <c r="A638" s="37" t="s">
        <v>2</v>
      </c>
      <c r="B638" s="37" t="s">
        <v>53</v>
      </c>
      <c r="C638" s="38"/>
    </row>
    <row r="639" spans="1:3" x14ac:dyDescent="0.3">
      <c r="A639" s="37" t="s">
        <v>2</v>
      </c>
      <c r="B639" s="37" t="s">
        <v>53</v>
      </c>
      <c r="C639" s="38">
        <v>82500</v>
      </c>
    </row>
    <row r="640" spans="1:3" x14ac:dyDescent="0.3">
      <c r="A640" s="37" t="s">
        <v>2</v>
      </c>
      <c r="B640" s="37" t="s">
        <v>97</v>
      </c>
      <c r="C640" s="38">
        <v>51014</v>
      </c>
    </row>
    <row r="641" spans="1:3" x14ac:dyDescent="0.3">
      <c r="A641" s="37" t="s">
        <v>2</v>
      </c>
      <c r="B641" s="37" t="s">
        <v>53</v>
      </c>
      <c r="C641" s="38"/>
    </row>
    <row r="642" spans="1:3" x14ac:dyDescent="0.3">
      <c r="A642" s="37" t="s">
        <v>2</v>
      </c>
      <c r="B642" s="37" t="s">
        <v>53</v>
      </c>
      <c r="C642" s="38"/>
    </row>
    <row r="643" spans="1:3" x14ac:dyDescent="0.3">
      <c r="A643" s="37" t="s">
        <v>2</v>
      </c>
      <c r="B643" s="37" t="s">
        <v>53</v>
      </c>
      <c r="C643" s="38"/>
    </row>
    <row r="644" spans="1:3" x14ac:dyDescent="0.3">
      <c r="A644" s="37" t="s">
        <v>2</v>
      </c>
      <c r="B644" s="37" t="s">
        <v>53</v>
      </c>
      <c r="C644" s="38"/>
    </row>
    <row r="645" spans="1:3" x14ac:dyDescent="0.3">
      <c r="A645" s="37" t="s">
        <v>2</v>
      </c>
      <c r="B645" s="37" t="s">
        <v>53</v>
      </c>
      <c r="C645" s="38">
        <v>70000</v>
      </c>
    </row>
    <row r="646" spans="1:3" x14ac:dyDescent="0.3">
      <c r="A646" s="37" t="s">
        <v>2</v>
      </c>
      <c r="B646" s="37" t="s">
        <v>53</v>
      </c>
      <c r="C646" s="38"/>
    </row>
    <row r="647" spans="1:3" x14ac:dyDescent="0.3">
      <c r="A647" s="37" t="s">
        <v>2</v>
      </c>
      <c r="B647" s="37" t="s">
        <v>105</v>
      </c>
      <c r="C647" s="38">
        <v>111175</v>
      </c>
    </row>
    <row r="648" spans="1:3" x14ac:dyDescent="0.3">
      <c r="A648" s="37" t="s">
        <v>2</v>
      </c>
      <c r="B648" s="37" t="s">
        <v>53</v>
      </c>
      <c r="C648" s="38">
        <v>52500</v>
      </c>
    </row>
    <row r="649" spans="1:3" x14ac:dyDescent="0.3">
      <c r="A649" s="37" t="s">
        <v>2</v>
      </c>
      <c r="B649" s="37" t="s">
        <v>53</v>
      </c>
      <c r="C649" s="38"/>
    </row>
    <row r="650" spans="1:3" x14ac:dyDescent="0.3">
      <c r="A650" s="37" t="s">
        <v>2</v>
      </c>
      <c r="B650" s="37" t="s">
        <v>53</v>
      </c>
      <c r="C650" s="38">
        <v>70000</v>
      </c>
    </row>
    <row r="651" spans="1:3" x14ac:dyDescent="0.3">
      <c r="A651" s="37" t="s">
        <v>2</v>
      </c>
      <c r="B651" s="37" t="s">
        <v>53</v>
      </c>
      <c r="C651" s="38">
        <v>37500</v>
      </c>
    </row>
    <row r="652" spans="1:3" x14ac:dyDescent="0.3">
      <c r="A652" s="37" t="s">
        <v>2</v>
      </c>
      <c r="B652" s="37" t="s">
        <v>53</v>
      </c>
      <c r="C652" s="38">
        <v>159133</v>
      </c>
    </row>
    <row r="653" spans="1:3" x14ac:dyDescent="0.3">
      <c r="A653" s="37" t="s">
        <v>2</v>
      </c>
      <c r="B653" s="37" t="s">
        <v>53</v>
      </c>
      <c r="C653" s="38">
        <v>90000</v>
      </c>
    </row>
    <row r="654" spans="1:3" x14ac:dyDescent="0.3">
      <c r="A654" s="37" t="s">
        <v>2</v>
      </c>
      <c r="B654" s="37" t="s">
        <v>53</v>
      </c>
      <c r="C654" s="38">
        <v>88000</v>
      </c>
    </row>
    <row r="655" spans="1:3" x14ac:dyDescent="0.3">
      <c r="A655" s="37" t="s">
        <v>2</v>
      </c>
      <c r="B655" s="37" t="s">
        <v>53</v>
      </c>
      <c r="C655" s="38"/>
    </row>
    <row r="656" spans="1:3" x14ac:dyDescent="0.3">
      <c r="A656" s="37" t="s">
        <v>2</v>
      </c>
      <c r="B656" s="37" t="s">
        <v>53</v>
      </c>
      <c r="C656" s="38"/>
    </row>
    <row r="657" spans="1:3" x14ac:dyDescent="0.3">
      <c r="A657" s="37" t="s">
        <v>2</v>
      </c>
      <c r="B657" s="37" t="s">
        <v>53</v>
      </c>
      <c r="C657" s="38"/>
    </row>
    <row r="658" spans="1:3" x14ac:dyDescent="0.3">
      <c r="A658" s="37" t="s">
        <v>2</v>
      </c>
      <c r="B658" s="37" t="s">
        <v>53</v>
      </c>
      <c r="C658" s="38"/>
    </row>
    <row r="659" spans="1:3" x14ac:dyDescent="0.3">
      <c r="A659" s="37" t="s">
        <v>2</v>
      </c>
      <c r="B659" s="37" t="s">
        <v>53</v>
      </c>
      <c r="C659" s="38">
        <v>85000</v>
      </c>
    </row>
    <row r="660" spans="1:3" x14ac:dyDescent="0.3">
      <c r="A660" s="37" t="s">
        <v>2</v>
      </c>
      <c r="B660" s="37" t="s">
        <v>53</v>
      </c>
      <c r="C660" s="38"/>
    </row>
    <row r="661" spans="1:3" x14ac:dyDescent="0.3">
      <c r="A661" s="37" t="s">
        <v>2</v>
      </c>
      <c r="B661" s="37" t="s">
        <v>64</v>
      </c>
      <c r="C661" s="38">
        <v>111175</v>
      </c>
    </row>
    <row r="662" spans="1:3" x14ac:dyDescent="0.3">
      <c r="A662" s="37" t="s">
        <v>2</v>
      </c>
      <c r="B662" s="37" t="s">
        <v>105</v>
      </c>
      <c r="C662" s="38">
        <v>111175</v>
      </c>
    </row>
    <row r="663" spans="1:3" x14ac:dyDescent="0.3">
      <c r="A663" s="37" t="s">
        <v>2</v>
      </c>
      <c r="B663" s="37" t="s">
        <v>54</v>
      </c>
      <c r="C663" s="38"/>
    </row>
    <row r="664" spans="1:3" x14ac:dyDescent="0.3">
      <c r="A664" s="37" t="s">
        <v>2</v>
      </c>
      <c r="B664" s="37" t="s">
        <v>53</v>
      </c>
      <c r="C664" s="38">
        <v>100000</v>
      </c>
    </row>
    <row r="665" spans="1:3" x14ac:dyDescent="0.3">
      <c r="A665" s="37" t="s">
        <v>2</v>
      </c>
      <c r="B665" s="37" t="s">
        <v>53</v>
      </c>
      <c r="C665" s="38"/>
    </row>
    <row r="666" spans="1:3" x14ac:dyDescent="0.3">
      <c r="A666" s="37" t="s">
        <v>2</v>
      </c>
      <c r="B666" s="37" t="s">
        <v>53</v>
      </c>
      <c r="C666" s="38">
        <v>90000</v>
      </c>
    </row>
    <row r="667" spans="1:3" x14ac:dyDescent="0.3">
      <c r="A667" s="37" t="s">
        <v>2</v>
      </c>
      <c r="B667" s="37" t="s">
        <v>53</v>
      </c>
      <c r="C667" s="38">
        <v>90000</v>
      </c>
    </row>
    <row r="668" spans="1:3" x14ac:dyDescent="0.3">
      <c r="A668" s="37" t="s">
        <v>2</v>
      </c>
      <c r="B668" s="37" t="s">
        <v>53</v>
      </c>
      <c r="C668" s="38"/>
    </row>
    <row r="669" spans="1:3" x14ac:dyDescent="0.3">
      <c r="A669" s="37" t="s">
        <v>2</v>
      </c>
      <c r="B669" s="37" t="s">
        <v>53</v>
      </c>
      <c r="C669" s="38">
        <v>187875</v>
      </c>
    </row>
    <row r="670" spans="1:3" x14ac:dyDescent="0.3">
      <c r="A670" s="37" t="s">
        <v>2</v>
      </c>
      <c r="B670" s="37" t="s">
        <v>53</v>
      </c>
      <c r="C670" s="38"/>
    </row>
    <row r="671" spans="1:3" x14ac:dyDescent="0.3">
      <c r="A671" s="37" t="s">
        <v>2</v>
      </c>
      <c r="B671" s="37" t="s">
        <v>54</v>
      </c>
      <c r="C671" s="38">
        <v>139246.5</v>
      </c>
    </row>
    <row r="672" spans="1:3" x14ac:dyDescent="0.3">
      <c r="A672" s="37" t="s">
        <v>2</v>
      </c>
      <c r="B672" s="37" t="s">
        <v>53</v>
      </c>
      <c r="C672" s="38"/>
    </row>
    <row r="673" spans="1:3" x14ac:dyDescent="0.3">
      <c r="A673" s="37" t="s">
        <v>2</v>
      </c>
      <c r="B673" s="37" t="s">
        <v>53</v>
      </c>
      <c r="C673" s="38"/>
    </row>
    <row r="674" spans="1:3" x14ac:dyDescent="0.3">
      <c r="A674" s="37" t="s">
        <v>2</v>
      </c>
      <c r="B674" s="37" t="s">
        <v>53</v>
      </c>
      <c r="C674" s="38">
        <v>188675</v>
      </c>
    </row>
    <row r="675" spans="1:3" x14ac:dyDescent="0.3">
      <c r="A675" s="37" t="s">
        <v>2</v>
      </c>
      <c r="B675" s="37" t="s">
        <v>53</v>
      </c>
      <c r="C675" s="38"/>
    </row>
    <row r="676" spans="1:3" x14ac:dyDescent="0.3">
      <c r="A676" s="37" t="s">
        <v>2</v>
      </c>
      <c r="B676" s="37" t="s">
        <v>53</v>
      </c>
      <c r="C676" s="38">
        <v>157000</v>
      </c>
    </row>
    <row r="677" spans="1:3" x14ac:dyDescent="0.3">
      <c r="A677" s="37" t="s">
        <v>2</v>
      </c>
      <c r="B677" s="37" t="s">
        <v>53</v>
      </c>
      <c r="C677" s="38">
        <v>98500</v>
      </c>
    </row>
    <row r="678" spans="1:3" x14ac:dyDescent="0.3">
      <c r="A678" s="37" t="s">
        <v>2</v>
      </c>
      <c r="B678" s="37" t="s">
        <v>79</v>
      </c>
      <c r="C678" s="38">
        <v>100500</v>
      </c>
    </row>
    <row r="679" spans="1:3" x14ac:dyDescent="0.3">
      <c r="A679" s="37" t="s">
        <v>2</v>
      </c>
      <c r="B679" s="37" t="s">
        <v>53</v>
      </c>
      <c r="C679" s="38"/>
    </row>
    <row r="680" spans="1:3" x14ac:dyDescent="0.3">
      <c r="A680" s="37" t="s">
        <v>2</v>
      </c>
      <c r="B680" s="37" t="s">
        <v>53</v>
      </c>
      <c r="C680" s="38"/>
    </row>
    <row r="681" spans="1:3" x14ac:dyDescent="0.3">
      <c r="A681" s="37" t="s">
        <v>2</v>
      </c>
      <c r="B681" s="37" t="s">
        <v>53</v>
      </c>
      <c r="C681" s="38"/>
    </row>
    <row r="682" spans="1:3" x14ac:dyDescent="0.3">
      <c r="A682" s="37" t="s">
        <v>2</v>
      </c>
      <c r="B682" s="37" t="s">
        <v>53</v>
      </c>
      <c r="C682" s="38">
        <v>125000</v>
      </c>
    </row>
    <row r="683" spans="1:3" x14ac:dyDescent="0.3">
      <c r="A683" s="37" t="s">
        <v>2</v>
      </c>
      <c r="B683" s="37" t="s">
        <v>53</v>
      </c>
      <c r="C683" s="38">
        <v>75000</v>
      </c>
    </row>
    <row r="684" spans="1:3" x14ac:dyDescent="0.3">
      <c r="A684" s="37" t="s">
        <v>2</v>
      </c>
      <c r="B684" s="37" t="s">
        <v>53</v>
      </c>
      <c r="C684" s="38"/>
    </row>
    <row r="685" spans="1:3" x14ac:dyDescent="0.3">
      <c r="A685" s="37" t="s">
        <v>2</v>
      </c>
      <c r="B685" s="37" t="s">
        <v>72</v>
      </c>
      <c r="C685" s="38">
        <v>51014</v>
      </c>
    </row>
    <row r="686" spans="1:3" x14ac:dyDescent="0.3">
      <c r="A686" s="37" t="s">
        <v>2</v>
      </c>
      <c r="B686" s="37" t="s">
        <v>74</v>
      </c>
      <c r="C686" s="38">
        <v>45000</v>
      </c>
    </row>
    <row r="687" spans="1:3" x14ac:dyDescent="0.3">
      <c r="A687" s="37" t="s">
        <v>2</v>
      </c>
      <c r="B687" s="37" t="s">
        <v>53</v>
      </c>
      <c r="C687" s="38"/>
    </row>
    <row r="688" spans="1:3" x14ac:dyDescent="0.3">
      <c r="A688" s="37" t="s">
        <v>2</v>
      </c>
      <c r="B688" s="37" t="s">
        <v>53</v>
      </c>
      <c r="C688" s="38"/>
    </row>
    <row r="689" spans="1:3" x14ac:dyDescent="0.3">
      <c r="A689" s="37" t="s">
        <v>2</v>
      </c>
      <c r="B689" s="37" t="s">
        <v>53</v>
      </c>
      <c r="C689" s="38"/>
    </row>
    <row r="690" spans="1:3" x14ac:dyDescent="0.3">
      <c r="A690" s="37" t="s">
        <v>2</v>
      </c>
      <c r="B690" s="37" t="s">
        <v>53</v>
      </c>
      <c r="C690" s="38"/>
    </row>
    <row r="691" spans="1:3" x14ac:dyDescent="0.3">
      <c r="A691" s="37" t="s">
        <v>2</v>
      </c>
      <c r="B691" s="37" t="s">
        <v>53</v>
      </c>
      <c r="C691" s="38">
        <v>115000</v>
      </c>
    </row>
    <row r="692" spans="1:3" x14ac:dyDescent="0.3">
      <c r="A692" s="37" t="s">
        <v>2</v>
      </c>
      <c r="B692" s="37" t="s">
        <v>53</v>
      </c>
      <c r="C692" s="38">
        <v>105900</v>
      </c>
    </row>
    <row r="693" spans="1:3" x14ac:dyDescent="0.3">
      <c r="A693" s="37" t="s">
        <v>2</v>
      </c>
      <c r="B693" s="37" t="s">
        <v>53</v>
      </c>
      <c r="C693" s="38"/>
    </row>
    <row r="694" spans="1:3" x14ac:dyDescent="0.3">
      <c r="A694" s="37" t="s">
        <v>2</v>
      </c>
      <c r="B694" s="37" t="s">
        <v>53</v>
      </c>
      <c r="C694" s="38"/>
    </row>
    <row r="695" spans="1:3" x14ac:dyDescent="0.3">
      <c r="A695" s="37" t="s">
        <v>2</v>
      </c>
      <c r="B695" s="37" t="s">
        <v>53</v>
      </c>
      <c r="C695" s="38"/>
    </row>
    <row r="696" spans="1:3" x14ac:dyDescent="0.3">
      <c r="A696" s="37" t="s">
        <v>2</v>
      </c>
      <c r="B696" s="37" t="s">
        <v>53</v>
      </c>
      <c r="C696" s="38"/>
    </row>
    <row r="697" spans="1:3" x14ac:dyDescent="0.3">
      <c r="A697" s="37" t="s">
        <v>2</v>
      </c>
      <c r="B697" s="37" t="s">
        <v>53</v>
      </c>
      <c r="C697" s="38">
        <v>90000</v>
      </c>
    </row>
    <row r="698" spans="1:3" x14ac:dyDescent="0.3">
      <c r="A698" s="37" t="s">
        <v>2</v>
      </c>
      <c r="B698" s="37" t="s">
        <v>86</v>
      </c>
      <c r="C698" s="38">
        <v>51014</v>
      </c>
    </row>
    <row r="699" spans="1:3" x14ac:dyDescent="0.3">
      <c r="A699" s="37" t="s">
        <v>2</v>
      </c>
      <c r="B699" s="37" t="s">
        <v>53</v>
      </c>
      <c r="C699" s="38"/>
    </row>
    <row r="700" spans="1:3" x14ac:dyDescent="0.3">
      <c r="A700" s="37" t="s">
        <v>2</v>
      </c>
      <c r="B700" s="37" t="s">
        <v>53</v>
      </c>
      <c r="C700" s="38">
        <v>77500</v>
      </c>
    </row>
    <row r="701" spans="1:3" x14ac:dyDescent="0.3">
      <c r="A701" s="37" t="s">
        <v>2</v>
      </c>
      <c r="B701" s="37" t="s">
        <v>53</v>
      </c>
      <c r="C701" s="38"/>
    </row>
    <row r="702" spans="1:3" x14ac:dyDescent="0.3">
      <c r="A702" s="37" t="s">
        <v>2</v>
      </c>
      <c r="B702" s="37" t="s">
        <v>53</v>
      </c>
      <c r="C702" s="38"/>
    </row>
    <row r="703" spans="1:3" x14ac:dyDescent="0.3">
      <c r="A703" s="37" t="s">
        <v>2</v>
      </c>
      <c r="B703" s="37" t="s">
        <v>53</v>
      </c>
      <c r="C703" s="38">
        <v>137500</v>
      </c>
    </row>
    <row r="704" spans="1:3" x14ac:dyDescent="0.3">
      <c r="A704" s="37" t="s">
        <v>2</v>
      </c>
      <c r="B704" s="37" t="s">
        <v>53</v>
      </c>
      <c r="C704" s="38">
        <v>76000</v>
      </c>
    </row>
    <row r="705" spans="1:3" x14ac:dyDescent="0.3">
      <c r="A705" s="37" t="s">
        <v>2</v>
      </c>
      <c r="B705" s="37" t="s">
        <v>53</v>
      </c>
      <c r="C705" s="38">
        <v>73481</v>
      </c>
    </row>
    <row r="706" spans="1:3" x14ac:dyDescent="0.3">
      <c r="A706" s="37" t="s">
        <v>2</v>
      </c>
      <c r="B706" s="37" t="s">
        <v>98</v>
      </c>
      <c r="C706" s="38">
        <v>89100</v>
      </c>
    </row>
    <row r="707" spans="1:3" x14ac:dyDescent="0.3">
      <c r="A707" s="37" t="s">
        <v>2</v>
      </c>
      <c r="B707" s="37" t="s">
        <v>53</v>
      </c>
      <c r="C707" s="38">
        <v>71500</v>
      </c>
    </row>
    <row r="708" spans="1:3" x14ac:dyDescent="0.3">
      <c r="A708" s="37" t="s">
        <v>2</v>
      </c>
      <c r="B708" s="37" t="s">
        <v>53</v>
      </c>
      <c r="C708" s="38">
        <v>100000</v>
      </c>
    </row>
    <row r="709" spans="1:3" x14ac:dyDescent="0.3">
      <c r="A709" s="37" t="s">
        <v>2</v>
      </c>
      <c r="B709" s="37" t="s">
        <v>53</v>
      </c>
      <c r="C709" s="38">
        <v>45000</v>
      </c>
    </row>
    <row r="710" spans="1:3" x14ac:dyDescent="0.3">
      <c r="A710" s="37" t="s">
        <v>2</v>
      </c>
      <c r="B710" s="37" t="s">
        <v>53</v>
      </c>
      <c r="C710" s="38"/>
    </row>
    <row r="711" spans="1:3" x14ac:dyDescent="0.3">
      <c r="A711" s="37" t="s">
        <v>2</v>
      </c>
      <c r="B711" s="37" t="s">
        <v>53</v>
      </c>
      <c r="C711" s="38">
        <v>111202</v>
      </c>
    </row>
    <row r="712" spans="1:3" x14ac:dyDescent="0.3">
      <c r="A712" s="37" t="s">
        <v>2</v>
      </c>
      <c r="B712" s="37" t="s">
        <v>53</v>
      </c>
      <c r="C712" s="38">
        <v>90792</v>
      </c>
    </row>
    <row r="713" spans="1:3" x14ac:dyDescent="0.3">
      <c r="A713" s="37" t="s">
        <v>2</v>
      </c>
      <c r="B713" s="37" t="s">
        <v>53</v>
      </c>
      <c r="C713" s="38">
        <v>85000</v>
      </c>
    </row>
    <row r="714" spans="1:3" x14ac:dyDescent="0.3">
      <c r="A714" s="37" t="s">
        <v>2</v>
      </c>
      <c r="B714" s="37" t="s">
        <v>53</v>
      </c>
      <c r="C714" s="38"/>
    </row>
    <row r="715" spans="1:3" x14ac:dyDescent="0.3">
      <c r="A715" s="37" t="s">
        <v>2</v>
      </c>
      <c r="B715" s="37" t="s">
        <v>53</v>
      </c>
      <c r="C715" s="38"/>
    </row>
    <row r="716" spans="1:3" x14ac:dyDescent="0.3">
      <c r="A716" s="37" t="s">
        <v>2</v>
      </c>
      <c r="B716" s="37" t="s">
        <v>53</v>
      </c>
      <c r="C716" s="38">
        <v>117550</v>
      </c>
    </row>
    <row r="717" spans="1:3" x14ac:dyDescent="0.3">
      <c r="A717" s="37" t="s">
        <v>2</v>
      </c>
      <c r="B717" s="37" t="s">
        <v>53</v>
      </c>
      <c r="C717" s="38">
        <v>181425</v>
      </c>
    </row>
    <row r="718" spans="1:3" x14ac:dyDescent="0.3">
      <c r="A718" s="37" t="s">
        <v>2</v>
      </c>
      <c r="B718" s="37" t="s">
        <v>53</v>
      </c>
      <c r="C718" s="38"/>
    </row>
    <row r="719" spans="1:3" x14ac:dyDescent="0.3">
      <c r="A719" s="37" t="s">
        <v>2</v>
      </c>
      <c r="B719" s="37" t="s">
        <v>53</v>
      </c>
      <c r="C719" s="38">
        <v>150000</v>
      </c>
    </row>
    <row r="720" spans="1:3" x14ac:dyDescent="0.3">
      <c r="A720" s="37" t="s">
        <v>2</v>
      </c>
      <c r="B720" s="37" t="s">
        <v>53</v>
      </c>
      <c r="C720" s="38">
        <v>150000</v>
      </c>
    </row>
    <row r="721" spans="1:3" x14ac:dyDescent="0.3">
      <c r="A721" s="37" t="s">
        <v>2</v>
      </c>
      <c r="B721" s="37" t="s">
        <v>69</v>
      </c>
      <c r="C721" s="38">
        <v>200000</v>
      </c>
    </row>
    <row r="722" spans="1:3" x14ac:dyDescent="0.3">
      <c r="A722" s="37" t="s">
        <v>2</v>
      </c>
      <c r="B722" s="37" t="s">
        <v>53</v>
      </c>
      <c r="C722" s="38">
        <v>52500</v>
      </c>
    </row>
    <row r="723" spans="1:3" x14ac:dyDescent="0.3">
      <c r="A723" s="37" t="s">
        <v>2</v>
      </c>
      <c r="B723" s="37" t="s">
        <v>53</v>
      </c>
      <c r="C723" s="38">
        <v>144481.5</v>
      </c>
    </row>
    <row r="724" spans="1:3" x14ac:dyDescent="0.3">
      <c r="A724" s="37" t="s">
        <v>2</v>
      </c>
      <c r="B724" s="37" t="s">
        <v>53</v>
      </c>
      <c r="C724" s="38"/>
    </row>
    <row r="725" spans="1:3" x14ac:dyDescent="0.3">
      <c r="A725" s="37" t="s">
        <v>2</v>
      </c>
      <c r="B725" s="37" t="s">
        <v>53</v>
      </c>
      <c r="C725" s="38">
        <v>90000</v>
      </c>
    </row>
    <row r="726" spans="1:3" x14ac:dyDescent="0.3">
      <c r="A726" s="37" t="s">
        <v>2</v>
      </c>
      <c r="B726" s="37" t="s">
        <v>98</v>
      </c>
      <c r="C726" s="38">
        <v>98500</v>
      </c>
    </row>
    <row r="727" spans="1:3" x14ac:dyDescent="0.3">
      <c r="A727" s="37" t="s">
        <v>2</v>
      </c>
      <c r="B727" s="37" t="s">
        <v>53</v>
      </c>
      <c r="C727" s="38">
        <v>55000</v>
      </c>
    </row>
    <row r="728" spans="1:3" x14ac:dyDescent="0.3">
      <c r="A728" s="37" t="s">
        <v>2</v>
      </c>
      <c r="B728" s="37" t="s">
        <v>53</v>
      </c>
      <c r="C728" s="38">
        <v>70000</v>
      </c>
    </row>
    <row r="729" spans="1:3" x14ac:dyDescent="0.3">
      <c r="A729" s="37" t="s">
        <v>2</v>
      </c>
      <c r="B729" s="37" t="s">
        <v>53</v>
      </c>
      <c r="C729" s="38">
        <v>52500</v>
      </c>
    </row>
    <row r="730" spans="1:3" x14ac:dyDescent="0.3">
      <c r="A730" s="37" t="s">
        <v>2</v>
      </c>
      <c r="B730" s="37" t="s">
        <v>53</v>
      </c>
      <c r="C730" s="38"/>
    </row>
    <row r="731" spans="1:3" x14ac:dyDescent="0.3">
      <c r="A731" s="37" t="s">
        <v>2</v>
      </c>
      <c r="B731" s="37" t="s">
        <v>53</v>
      </c>
      <c r="C731" s="38">
        <v>65000</v>
      </c>
    </row>
    <row r="732" spans="1:3" x14ac:dyDescent="0.3">
      <c r="A732" s="37" t="s">
        <v>2</v>
      </c>
      <c r="B732" s="37" t="s">
        <v>53</v>
      </c>
      <c r="C732" s="38"/>
    </row>
    <row r="733" spans="1:3" x14ac:dyDescent="0.3">
      <c r="A733" s="37" t="s">
        <v>2</v>
      </c>
      <c r="B733" s="37" t="s">
        <v>53</v>
      </c>
      <c r="C733" s="38">
        <v>58017</v>
      </c>
    </row>
    <row r="734" spans="1:3" x14ac:dyDescent="0.3">
      <c r="A734" s="37" t="s">
        <v>2</v>
      </c>
      <c r="B734" s="37" t="s">
        <v>53</v>
      </c>
      <c r="C734" s="38"/>
    </row>
    <row r="735" spans="1:3" x14ac:dyDescent="0.3">
      <c r="A735" s="37" t="s">
        <v>2</v>
      </c>
      <c r="B735" s="37" t="s">
        <v>69</v>
      </c>
      <c r="C735" s="38">
        <v>89100</v>
      </c>
    </row>
    <row r="736" spans="1:3" x14ac:dyDescent="0.3">
      <c r="A736" s="37" t="s">
        <v>2</v>
      </c>
      <c r="B736" s="37" t="s">
        <v>53</v>
      </c>
      <c r="C736" s="38">
        <v>80000</v>
      </c>
    </row>
    <row r="737" spans="1:3" x14ac:dyDescent="0.3">
      <c r="A737" s="37" t="s">
        <v>2</v>
      </c>
      <c r="B737" s="37" t="s">
        <v>53</v>
      </c>
      <c r="C737" s="38"/>
    </row>
    <row r="738" spans="1:3" x14ac:dyDescent="0.3">
      <c r="A738" s="37" t="s">
        <v>2</v>
      </c>
      <c r="B738" s="37" t="s">
        <v>53</v>
      </c>
      <c r="C738" s="38">
        <v>105000</v>
      </c>
    </row>
    <row r="739" spans="1:3" x14ac:dyDescent="0.3">
      <c r="A739" s="37" t="s">
        <v>2</v>
      </c>
      <c r="B739" s="37" t="s">
        <v>53</v>
      </c>
      <c r="C739" s="38"/>
    </row>
    <row r="740" spans="1:3" x14ac:dyDescent="0.3">
      <c r="A740" s="37" t="s">
        <v>2</v>
      </c>
      <c r="B740" s="37" t="s">
        <v>53</v>
      </c>
      <c r="C740" s="38">
        <v>127100</v>
      </c>
    </row>
    <row r="741" spans="1:3" x14ac:dyDescent="0.3">
      <c r="A741" s="37" t="s">
        <v>2</v>
      </c>
      <c r="B741" s="37" t="s">
        <v>53</v>
      </c>
      <c r="C741" s="38"/>
    </row>
    <row r="742" spans="1:3" x14ac:dyDescent="0.3">
      <c r="A742" s="37" t="s">
        <v>2</v>
      </c>
      <c r="B742" s="37" t="s">
        <v>53</v>
      </c>
      <c r="C742" s="38">
        <v>90000</v>
      </c>
    </row>
    <row r="743" spans="1:3" x14ac:dyDescent="0.3">
      <c r="A743" s="37" t="s">
        <v>2</v>
      </c>
      <c r="B743" s="37" t="s">
        <v>53</v>
      </c>
      <c r="C743" s="38"/>
    </row>
    <row r="744" spans="1:3" x14ac:dyDescent="0.3">
      <c r="A744" s="37" t="s">
        <v>2</v>
      </c>
      <c r="B744" s="37" t="s">
        <v>53</v>
      </c>
      <c r="C744" s="38">
        <v>81350</v>
      </c>
    </row>
    <row r="745" spans="1:3" x14ac:dyDescent="0.3">
      <c r="A745" s="37" t="s">
        <v>2</v>
      </c>
      <c r="B745" s="37" t="s">
        <v>53</v>
      </c>
      <c r="C745" s="38"/>
    </row>
    <row r="746" spans="1:3" x14ac:dyDescent="0.3">
      <c r="A746" s="37" t="s">
        <v>2</v>
      </c>
      <c r="B746" s="37" t="s">
        <v>53</v>
      </c>
      <c r="C746" s="38">
        <v>101540</v>
      </c>
    </row>
    <row r="747" spans="1:3" x14ac:dyDescent="0.3">
      <c r="A747" s="37" t="s">
        <v>2</v>
      </c>
      <c r="B747" s="37" t="s">
        <v>53</v>
      </c>
      <c r="C747" s="38">
        <v>125000</v>
      </c>
    </row>
    <row r="748" spans="1:3" x14ac:dyDescent="0.3">
      <c r="A748" s="37" t="s">
        <v>2</v>
      </c>
      <c r="B748" s="37" t="s">
        <v>53</v>
      </c>
      <c r="C748" s="38">
        <v>49500</v>
      </c>
    </row>
    <row r="749" spans="1:3" x14ac:dyDescent="0.3">
      <c r="A749" s="37" t="s">
        <v>2</v>
      </c>
      <c r="B749" s="37" t="s">
        <v>53</v>
      </c>
      <c r="C749" s="38">
        <v>92500</v>
      </c>
    </row>
    <row r="750" spans="1:3" x14ac:dyDescent="0.3">
      <c r="A750" s="37" t="s">
        <v>2</v>
      </c>
      <c r="B750" s="37" t="s">
        <v>53</v>
      </c>
      <c r="C750" s="38">
        <v>150000</v>
      </c>
    </row>
    <row r="751" spans="1:3" x14ac:dyDescent="0.3">
      <c r="A751" s="37" t="s">
        <v>2</v>
      </c>
      <c r="B751" s="37" t="s">
        <v>53</v>
      </c>
      <c r="C751" s="38">
        <v>70000</v>
      </c>
    </row>
    <row r="752" spans="1:3" x14ac:dyDescent="0.3">
      <c r="A752" s="37" t="s">
        <v>2</v>
      </c>
      <c r="B752" s="37" t="s">
        <v>53</v>
      </c>
      <c r="C752" s="38">
        <v>85000</v>
      </c>
    </row>
    <row r="753" spans="1:3" x14ac:dyDescent="0.3">
      <c r="A753" s="37" t="s">
        <v>2</v>
      </c>
      <c r="B753" s="37" t="s">
        <v>53</v>
      </c>
      <c r="C753" s="38">
        <v>150000</v>
      </c>
    </row>
    <row r="754" spans="1:3" x14ac:dyDescent="0.3">
      <c r="A754" s="37" t="s">
        <v>2</v>
      </c>
      <c r="B754" s="37" t="s">
        <v>53</v>
      </c>
      <c r="C754" s="38">
        <v>115000</v>
      </c>
    </row>
    <row r="755" spans="1:3" x14ac:dyDescent="0.3">
      <c r="A755" s="37" t="s">
        <v>2</v>
      </c>
      <c r="B755" s="37" t="s">
        <v>53</v>
      </c>
      <c r="C755" s="38"/>
    </row>
    <row r="756" spans="1:3" x14ac:dyDescent="0.3">
      <c r="A756" s="37" t="s">
        <v>2</v>
      </c>
      <c r="B756" s="37" t="s">
        <v>53</v>
      </c>
      <c r="C756" s="38">
        <v>115000</v>
      </c>
    </row>
    <row r="757" spans="1:3" x14ac:dyDescent="0.3">
      <c r="A757" s="37" t="s">
        <v>2</v>
      </c>
      <c r="B757" s="37" t="s">
        <v>53</v>
      </c>
      <c r="C757" s="38">
        <v>115000</v>
      </c>
    </row>
    <row r="758" spans="1:3" x14ac:dyDescent="0.3">
      <c r="A758" s="37" t="s">
        <v>2</v>
      </c>
      <c r="B758" s="37" t="s">
        <v>53</v>
      </c>
      <c r="C758" s="38"/>
    </row>
    <row r="759" spans="1:3" x14ac:dyDescent="0.3">
      <c r="A759" s="37" t="s">
        <v>2</v>
      </c>
      <c r="B759" s="37" t="s">
        <v>53</v>
      </c>
      <c r="C759" s="38"/>
    </row>
    <row r="760" spans="1:3" x14ac:dyDescent="0.3">
      <c r="A760" s="37" t="s">
        <v>2</v>
      </c>
      <c r="B760" s="37" t="s">
        <v>53</v>
      </c>
      <c r="C760" s="38"/>
    </row>
    <row r="761" spans="1:3" x14ac:dyDescent="0.3">
      <c r="A761" s="37" t="s">
        <v>2</v>
      </c>
      <c r="B761" s="37" t="s">
        <v>53</v>
      </c>
      <c r="C761" s="38">
        <v>50289.1796875</v>
      </c>
    </row>
    <row r="762" spans="1:3" x14ac:dyDescent="0.3">
      <c r="A762" s="37" t="s">
        <v>2</v>
      </c>
      <c r="B762" s="37" t="s">
        <v>53</v>
      </c>
      <c r="C762" s="38">
        <v>42120</v>
      </c>
    </row>
    <row r="763" spans="1:3" x14ac:dyDescent="0.3">
      <c r="A763" s="37" t="s">
        <v>2</v>
      </c>
      <c r="B763" s="37" t="s">
        <v>53</v>
      </c>
      <c r="C763" s="38"/>
    </row>
    <row r="764" spans="1:3" x14ac:dyDescent="0.3">
      <c r="A764" s="37" t="s">
        <v>2</v>
      </c>
      <c r="B764" s="37" t="s">
        <v>85</v>
      </c>
      <c r="C764" s="38">
        <v>45000</v>
      </c>
    </row>
    <row r="765" spans="1:3" x14ac:dyDescent="0.3">
      <c r="A765" s="37" t="s">
        <v>2</v>
      </c>
      <c r="B765" s="37" t="s">
        <v>53</v>
      </c>
      <c r="C765" s="38">
        <v>70000</v>
      </c>
    </row>
    <row r="766" spans="1:3" x14ac:dyDescent="0.3">
      <c r="A766" s="37" t="s">
        <v>2</v>
      </c>
      <c r="B766" s="37" t="s">
        <v>53</v>
      </c>
      <c r="C766" s="38">
        <v>87000</v>
      </c>
    </row>
    <row r="767" spans="1:3" x14ac:dyDescent="0.3">
      <c r="A767" s="37" t="s">
        <v>2</v>
      </c>
      <c r="B767" s="37" t="s">
        <v>53</v>
      </c>
      <c r="C767" s="38"/>
    </row>
    <row r="768" spans="1:3" x14ac:dyDescent="0.3">
      <c r="A768" s="37" t="s">
        <v>2</v>
      </c>
      <c r="B768" s="37" t="s">
        <v>53</v>
      </c>
      <c r="C768" s="38"/>
    </row>
    <row r="769" spans="1:3" x14ac:dyDescent="0.3">
      <c r="A769" s="37" t="s">
        <v>2</v>
      </c>
      <c r="B769" s="37" t="s">
        <v>53</v>
      </c>
      <c r="C769" s="38">
        <v>110240.109375</v>
      </c>
    </row>
    <row r="770" spans="1:3" x14ac:dyDescent="0.3">
      <c r="A770" s="37" t="s">
        <v>2</v>
      </c>
      <c r="B770" s="37" t="s">
        <v>53</v>
      </c>
      <c r="C770" s="38"/>
    </row>
    <row r="771" spans="1:3" x14ac:dyDescent="0.3">
      <c r="A771" s="37" t="s">
        <v>2</v>
      </c>
      <c r="B771" s="37" t="s">
        <v>53</v>
      </c>
      <c r="C771" s="38"/>
    </row>
    <row r="772" spans="1:3" x14ac:dyDescent="0.3">
      <c r="A772" s="37" t="s">
        <v>2</v>
      </c>
      <c r="B772" s="37" t="s">
        <v>53</v>
      </c>
      <c r="C772" s="38">
        <v>39500</v>
      </c>
    </row>
    <row r="773" spans="1:3" x14ac:dyDescent="0.3">
      <c r="A773" s="37" t="s">
        <v>2</v>
      </c>
      <c r="B773" s="37" t="s">
        <v>53</v>
      </c>
      <c r="C773" s="38"/>
    </row>
    <row r="774" spans="1:3" x14ac:dyDescent="0.3">
      <c r="A774" s="37" t="s">
        <v>2</v>
      </c>
      <c r="B774" s="37" t="s">
        <v>53</v>
      </c>
      <c r="C774" s="38"/>
    </row>
    <row r="775" spans="1:3" x14ac:dyDescent="0.3">
      <c r="A775" s="37" t="s">
        <v>2</v>
      </c>
      <c r="B775" s="37" t="s">
        <v>53</v>
      </c>
      <c r="C775" s="38">
        <v>61500</v>
      </c>
    </row>
    <row r="776" spans="1:3" x14ac:dyDescent="0.3">
      <c r="A776" s="37" t="s">
        <v>2</v>
      </c>
      <c r="B776" s="37" t="s">
        <v>53</v>
      </c>
      <c r="C776" s="38">
        <v>70000</v>
      </c>
    </row>
    <row r="777" spans="1:3" x14ac:dyDescent="0.3">
      <c r="A777" s="37" t="s">
        <v>2</v>
      </c>
      <c r="B777" s="37" t="s">
        <v>57</v>
      </c>
      <c r="C777" s="38">
        <v>60000</v>
      </c>
    </row>
    <row r="778" spans="1:3" x14ac:dyDescent="0.3">
      <c r="A778" s="37" t="s">
        <v>2</v>
      </c>
      <c r="B778" s="37" t="s">
        <v>53</v>
      </c>
      <c r="C778" s="38"/>
    </row>
    <row r="779" spans="1:3" x14ac:dyDescent="0.3">
      <c r="A779" s="37" t="s">
        <v>2</v>
      </c>
      <c r="B779" s="37" t="s">
        <v>53</v>
      </c>
      <c r="C779" s="38">
        <v>75000</v>
      </c>
    </row>
    <row r="780" spans="1:3" x14ac:dyDescent="0.3">
      <c r="A780" s="37" t="s">
        <v>2</v>
      </c>
      <c r="B780" s="37" t="s">
        <v>53</v>
      </c>
      <c r="C780" s="38">
        <v>60000</v>
      </c>
    </row>
    <row r="781" spans="1:3" x14ac:dyDescent="0.3">
      <c r="A781" s="37" t="s">
        <v>2</v>
      </c>
      <c r="B781" s="37" t="s">
        <v>53</v>
      </c>
      <c r="C781" s="38">
        <v>137500</v>
      </c>
    </row>
    <row r="782" spans="1:3" x14ac:dyDescent="0.3">
      <c r="A782" s="37" t="s">
        <v>2</v>
      </c>
      <c r="B782" s="37" t="s">
        <v>53</v>
      </c>
      <c r="C782" s="38">
        <v>89833.5</v>
      </c>
    </row>
    <row r="783" spans="1:3" x14ac:dyDescent="0.3">
      <c r="A783" s="37" t="s">
        <v>2</v>
      </c>
      <c r="B783" s="37" t="s">
        <v>53</v>
      </c>
      <c r="C783" s="38"/>
    </row>
    <row r="784" spans="1:3" x14ac:dyDescent="0.3">
      <c r="A784" s="37" t="s">
        <v>2</v>
      </c>
      <c r="B784" s="37" t="s">
        <v>53</v>
      </c>
      <c r="C784" s="38">
        <v>74801.5</v>
      </c>
    </row>
    <row r="785" spans="1:3" x14ac:dyDescent="0.3">
      <c r="A785" s="37" t="s">
        <v>2</v>
      </c>
      <c r="B785" s="37" t="s">
        <v>53</v>
      </c>
      <c r="C785" s="38"/>
    </row>
    <row r="786" spans="1:3" x14ac:dyDescent="0.3">
      <c r="A786" s="37" t="s">
        <v>2</v>
      </c>
      <c r="B786" s="37" t="s">
        <v>53</v>
      </c>
      <c r="C786" s="38"/>
    </row>
    <row r="787" spans="1:3" x14ac:dyDescent="0.3">
      <c r="A787" s="37" t="s">
        <v>2</v>
      </c>
      <c r="B787" s="37" t="s">
        <v>53</v>
      </c>
      <c r="C787" s="38"/>
    </row>
    <row r="788" spans="1:3" x14ac:dyDescent="0.3">
      <c r="A788" s="37" t="s">
        <v>2</v>
      </c>
      <c r="B788" s="37" t="s">
        <v>53</v>
      </c>
      <c r="C788" s="38">
        <v>50000</v>
      </c>
    </row>
    <row r="789" spans="1:3" x14ac:dyDescent="0.3">
      <c r="A789" s="37" t="s">
        <v>2</v>
      </c>
      <c r="B789" s="37" t="s">
        <v>53</v>
      </c>
      <c r="C789" s="38">
        <v>60000</v>
      </c>
    </row>
    <row r="790" spans="1:3" x14ac:dyDescent="0.3">
      <c r="A790" s="37" t="s">
        <v>2</v>
      </c>
      <c r="B790" s="37" t="s">
        <v>53</v>
      </c>
      <c r="C790" s="38">
        <v>97500</v>
      </c>
    </row>
    <row r="791" spans="1:3" x14ac:dyDescent="0.3">
      <c r="A791" s="37" t="s">
        <v>2</v>
      </c>
      <c r="B791" s="37" t="s">
        <v>107</v>
      </c>
      <c r="C791" s="38">
        <v>56700</v>
      </c>
    </row>
    <row r="792" spans="1:3" x14ac:dyDescent="0.3">
      <c r="A792" s="37" t="s">
        <v>2</v>
      </c>
      <c r="B792" s="37" t="s">
        <v>53</v>
      </c>
      <c r="C792" s="38">
        <v>51014</v>
      </c>
    </row>
    <row r="793" spans="1:3" x14ac:dyDescent="0.3">
      <c r="A793" s="37" t="s">
        <v>2</v>
      </c>
      <c r="B793" s="37" t="s">
        <v>53</v>
      </c>
      <c r="C793" s="38"/>
    </row>
    <row r="794" spans="1:3" x14ac:dyDescent="0.3">
      <c r="A794" s="37" t="s">
        <v>2</v>
      </c>
      <c r="B794" s="37" t="s">
        <v>53</v>
      </c>
      <c r="C794" s="38"/>
    </row>
    <row r="795" spans="1:3" x14ac:dyDescent="0.3">
      <c r="A795" s="37" t="s">
        <v>2</v>
      </c>
      <c r="B795" s="37" t="s">
        <v>53</v>
      </c>
      <c r="C795" s="38"/>
    </row>
    <row r="796" spans="1:3" x14ac:dyDescent="0.3">
      <c r="A796" s="37" t="s">
        <v>2</v>
      </c>
      <c r="B796" s="37" t="s">
        <v>53</v>
      </c>
      <c r="C796" s="38">
        <v>63211</v>
      </c>
    </row>
    <row r="797" spans="1:3" x14ac:dyDescent="0.3">
      <c r="A797" s="37" t="s">
        <v>2</v>
      </c>
      <c r="B797" s="37" t="s">
        <v>53</v>
      </c>
      <c r="C797" s="38"/>
    </row>
    <row r="798" spans="1:3" x14ac:dyDescent="0.3">
      <c r="A798" s="37" t="s">
        <v>2</v>
      </c>
      <c r="B798" s="37" t="s">
        <v>53</v>
      </c>
      <c r="C798" s="38">
        <v>91000</v>
      </c>
    </row>
    <row r="799" spans="1:3" x14ac:dyDescent="0.3">
      <c r="A799" s="37" t="s">
        <v>2</v>
      </c>
      <c r="B799" s="37" t="s">
        <v>53</v>
      </c>
      <c r="C799" s="38"/>
    </row>
    <row r="800" spans="1:3" x14ac:dyDescent="0.3">
      <c r="A800" s="37" t="s">
        <v>2</v>
      </c>
      <c r="B800" s="37" t="s">
        <v>53</v>
      </c>
      <c r="C800" s="38"/>
    </row>
    <row r="801" spans="1:3" x14ac:dyDescent="0.3">
      <c r="A801" s="37" t="s">
        <v>2</v>
      </c>
      <c r="B801" s="37" t="s">
        <v>75</v>
      </c>
      <c r="C801" s="38">
        <v>56700</v>
      </c>
    </row>
    <row r="802" spans="1:3" x14ac:dyDescent="0.3">
      <c r="A802" s="37" t="s">
        <v>2</v>
      </c>
      <c r="B802" s="37" t="s">
        <v>53</v>
      </c>
      <c r="C802" s="38">
        <v>59000</v>
      </c>
    </row>
    <row r="803" spans="1:3" x14ac:dyDescent="0.3">
      <c r="A803" s="37" t="s">
        <v>2</v>
      </c>
      <c r="B803" s="37" t="s">
        <v>53</v>
      </c>
      <c r="C803" s="38">
        <v>64998</v>
      </c>
    </row>
    <row r="804" spans="1:3" x14ac:dyDescent="0.3">
      <c r="A804" s="37" t="s">
        <v>2</v>
      </c>
      <c r="B804" s="37" t="s">
        <v>64</v>
      </c>
      <c r="C804" s="38">
        <v>45000</v>
      </c>
    </row>
    <row r="805" spans="1:3" x14ac:dyDescent="0.3">
      <c r="A805" s="37" t="s">
        <v>2</v>
      </c>
      <c r="B805" s="37" t="s">
        <v>53</v>
      </c>
      <c r="C805" s="38"/>
    </row>
    <row r="806" spans="1:3" x14ac:dyDescent="0.3">
      <c r="A806" s="37" t="s">
        <v>2</v>
      </c>
      <c r="B806" s="37" t="s">
        <v>53</v>
      </c>
      <c r="C806" s="38"/>
    </row>
    <row r="807" spans="1:3" x14ac:dyDescent="0.3">
      <c r="A807" s="37" t="s">
        <v>2</v>
      </c>
      <c r="B807" s="37" t="s">
        <v>53</v>
      </c>
      <c r="C807" s="38">
        <v>85000</v>
      </c>
    </row>
    <row r="808" spans="1:3" x14ac:dyDescent="0.3">
      <c r="A808" s="37" t="s">
        <v>2</v>
      </c>
      <c r="B808" s="37" t="s">
        <v>53</v>
      </c>
      <c r="C808" s="38"/>
    </row>
    <row r="809" spans="1:3" x14ac:dyDescent="0.3">
      <c r="A809" s="37" t="s">
        <v>2</v>
      </c>
      <c r="B809" s="37" t="s">
        <v>53</v>
      </c>
      <c r="C809" s="38">
        <v>132500</v>
      </c>
    </row>
    <row r="810" spans="1:3" x14ac:dyDescent="0.3">
      <c r="A810" s="37" t="s">
        <v>2</v>
      </c>
      <c r="B810" s="37" t="s">
        <v>53</v>
      </c>
      <c r="C810" s="38">
        <v>82430</v>
      </c>
    </row>
    <row r="811" spans="1:3" x14ac:dyDescent="0.3">
      <c r="A811" s="37" t="s">
        <v>2</v>
      </c>
      <c r="B811" s="37" t="s">
        <v>53</v>
      </c>
      <c r="C811" s="38">
        <v>70000</v>
      </c>
    </row>
    <row r="812" spans="1:3" x14ac:dyDescent="0.3">
      <c r="A812" s="37" t="s">
        <v>2</v>
      </c>
      <c r="B812" s="37" t="s">
        <v>53</v>
      </c>
      <c r="C812" s="38">
        <v>140000</v>
      </c>
    </row>
    <row r="813" spans="1:3" x14ac:dyDescent="0.3">
      <c r="A813" s="37" t="s">
        <v>2</v>
      </c>
      <c r="B813" s="37" t="s">
        <v>53</v>
      </c>
      <c r="C813" s="38"/>
    </row>
    <row r="814" spans="1:3" x14ac:dyDescent="0.3">
      <c r="A814" s="37" t="s">
        <v>2</v>
      </c>
      <c r="B814" s="37" t="s">
        <v>53</v>
      </c>
      <c r="C814" s="38">
        <v>115000</v>
      </c>
    </row>
    <row r="815" spans="1:3" x14ac:dyDescent="0.3">
      <c r="A815" s="37" t="s">
        <v>2</v>
      </c>
      <c r="B815" s="37" t="s">
        <v>53</v>
      </c>
      <c r="C815" s="38"/>
    </row>
    <row r="816" spans="1:3" x14ac:dyDescent="0.3">
      <c r="A816" s="37" t="s">
        <v>2</v>
      </c>
      <c r="B816" s="37" t="s">
        <v>70</v>
      </c>
      <c r="C816" s="38">
        <v>89100</v>
      </c>
    </row>
    <row r="817" spans="1:3" x14ac:dyDescent="0.3">
      <c r="A817" s="37" t="s">
        <v>2</v>
      </c>
      <c r="B817" s="37" t="s">
        <v>53</v>
      </c>
      <c r="C817" s="38"/>
    </row>
    <row r="818" spans="1:3" x14ac:dyDescent="0.3">
      <c r="A818" s="37" t="s">
        <v>2</v>
      </c>
      <c r="B818" s="37" t="s">
        <v>53</v>
      </c>
      <c r="C818" s="38"/>
    </row>
    <row r="819" spans="1:3" x14ac:dyDescent="0.3">
      <c r="A819" s="37" t="s">
        <v>2</v>
      </c>
      <c r="B819" s="37" t="s">
        <v>53</v>
      </c>
      <c r="C819" s="38"/>
    </row>
    <row r="820" spans="1:3" x14ac:dyDescent="0.3">
      <c r="A820" s="37" t="s">
        <v>2</v>
      </c>
      <c r="B820" s="37" t="s">
        <v>83</v>
      </c>
      <c r="C820" s="38">
        <v>63000</v>
      </c>
    </row>
    <row r="821" spans="1:3" x14ac:dyDescent="0.3">
      <c r="A821" s="37" t="s">
        <v>2</v>
      </c>
      <c r="B821" s="37" t="s">
        <v>68</v>
      </c>
      <c r="C821" s="38">
        <v>47500</v>
      </c>
    </row>
    <row r="822" spans="1:3" x14ac:dyDescent="0.3">
      <c r="A822" s="37" t="s">
        <v>2</v>
      </c>
      <c r="B822" s="37" t="s">
        <v>53</v>
      </c>
      <c r="C822" s="38"/>
    </row>
    <row r="823" spans="1:3" x14ac:dyDescent="0.3">
      <c r="A823" s="37" t="s">
        <v>2</v>
      </c>
      <c r="B823" s="37" t="s">
        <v>53</v>
      </c>
      <c r="C823" s="38">
        <v>67431</v>
      </c>
    </row>
    <row r="824" spans="1:3" x14ac:dyDescent="0.3">
      <c r="A824" s="37" t="s">
        <v>2</v>
      </c>
      <c r="B824" s="37" t="s">
        <v>53</v>
      </c>
      <c r="C824" s="38">
        <v>115000</v>
      </c>
    </row>
    <row r="825" spans="1:3" x14ac:dyDescent="0.3">
      <c r="A825" s="37" t="s">
        <v>2</v>
      </c>
      <c r="B825" s="37" t="s">
        <v>53</v>
      </c>
      <c r="C825" s="38"/>
    </row>
    <row r="826" spans="1:3" x14ac:dyDescent="0.3">
      <c r="A826" s="37" t="s">
        <v>2</v>
      </c>
      <c r="B826" s="37" t="s">
        <v>53</v>
      </c>
      <c r="C826" s="38">
        <v>97500</v>
      </c>
    </row>
    <row r="827" spans="1:3" x14ac:dyDescent="0.3">
      <c r="A827" s="37" t="s">
        <v>2</v>
      </c>
      <c r="B827" s="37" t="s">
        <v>53</v>
      </c>
      <c r="C827" s="38"/>
    </row>
    <row r="828" spans="1:3" x14ac:dyDescent="0.3">
      <c r="A828" s="37" t="s">
        <v>2</v>
      </c>
      <c r="B828" s="37" t="s">
        <v>53</v>
      </c>
      <c r="C828" s="38"/>
    </row>
    <row r="829" spans="1:3" x14ac:dyDescent="0.3">
      <c r="A829" s="37" t="s">
        <v>2</v>
      </c>
      <c r="B829" s="37" t="s">
        <v>53</v>
      </c>
      <c r="C829" s="38"/>
    </row>
    <row r="830" spans="1:3" x14ac:dyDescent="0.3">
      <c r="A830" s="37" t="s">
        <v>2</v>
      </c>
      <c r="B830" s="37" t="s">
        <v>53</v>
      </c>
      <c r="C830" s="38"/>
    </row>
    <row r="831" spans="1:3" x14ac:dyDescent="0.3">
      <c r="A831" s="37" t="s">
        <v>2</v>
      </c>
      <c r="B831" s="37" t="s">
        <v>53</v>
      </c>
      <c r="C831" s="38"/>
    </row>
    <row r="832" spans="1:3" x14ac:dyDescent="0.3">
      <c r="A832" s="37" t="s">
        <v>2</v>
      </c>
      <c r="B832" s="37" t="s">
        <v>53</v>
      </c>
      <c r="C832" s="38"/>
    </row>
    <row r="833" spans="1:3" x14ac:dyDescent="0.3">
      <c r="A833" s="37" t="s">
        <v>2</v>
      </c>
      <c r="B833" s="37" t="s">
        <v>53</v>
      </c>
      <c r="C833" s="38"/>
    </row>
    <row r="834" spans="1:3" x14ac:dyDescent="0.3">
      <c r="A834" s="37" t="s">
        <v>2</v>
      </c>
      <c r="B834" s="37" t="s">
        <v>53</v>
      </c>
      <c r="C834" s="38"/>
    </row>
    <row r="835" spans="1:3" x14ac:dyDescent="0.3">
      <c r="A835" s="37" t="s">
        <v>2</v>
      </c>
      <c r="B835" s="37" t="s">
        <v>53</v>
      </c>
      <c r="C835" s="38"/>
    </row>
    <row r="836" spans="1:3" x14ac:dyDescent="0.3">
      <c r="A836" s="37" t="s">
        <v>2</v>
      </c>
      <c r="B836" s="37" t="s">
        <v>53</v>
      </c>
      <c r="C836" s="38">
        <v>146100</v>
      </c>
    </row>
    <row r="837" spans="1:3" x14ac:dyDescent="0.3">
      <c r="A837" s="37" t="s">
        <v>2</v>
      </c>
      <c r="B837" s="37" t="s">
        <v>53</v>
      </c>
      <c r="C837" s="38"/>
    </row>
    <row r="838" spans="1:3" x14ac:dyDescent="0.3">
      <c r="A838" s="37" t="s">
        <v>2</v>
      </c>
      <c r="B838" s="37" t="s">
        <v>53</v>
      </c>
      <c r="C838" s="38"/>
    </row>
    <row r="839" spans="1:3" x14ac:dyDescent="0.3">
      <c r="A839" s="37" t="s">
        <v>2</v>
      </c>
      <c r="B839" s="37" t="s">
        <v>53</v>
      </c>
      <c r="C839" s="38">
        <v>112500</v>
      </c>
    </row>
    <row r="840" spans="1:3" x14ac:dyDescent="0.3">
      <c r="A840" s="37" t="s">
        <v>2</v>
      </c>
      <c r="B840" s="37" t="s">
        <v>53</v>
      </c>
      <c r="C840" s="38">
        <v>90000</v>
      </c>
    </row>
    <row r="841" spans="1:3" x14ac:dyDescent="0.3">
      <c r="A841" s="37" t="s">
        <v>2</v>
      </c>
      <c r="B841" s="37" t="s">
        <v>53</v>
      </c>
      <c r="C841" s="38">
        <v>87500</v>
      </c>
    </row>
    <row r="842" spans="1:3" x14ac:dyDescent="0.3">
      <c r="A842" s="37" t="s">
        <v>2</v>
      </c>
      <c r="B842" s="37" t="s">
        <v>53</v>
      </c>
      <c r="C842" s="38"/>
    </row>
    <row r="843" spans="1:3" x14ac:dyDescent="0.3">
      <c r="A843" s="37" t="s">
        <v>2</v>
      </c>
      <c r="B843" s="37" t="s">
        <v>53</v>
      </c>
      <c r="C843" s="38">
        <v>89833.5</v>
      </c>
    </row>
    <row r="844" spans="1:3" x14ac:dyDescent="0.3">
      <c r="A844" s="37" t="s">
        <v>2</v>
      </c>
      <c r="B844" s="37" t="s">
        <v>53</v>
      </c>
      <c r="C844" s="38">
        <v>67500</v>
      </c>
    </row>
    <row r="845" spans="1:3" x14ac:dyDescent="0.3">
      <c r="A845" s="37" t="s">
        <v>2</v>
      </c>
      <c r="B845" s="37" t="s">
        <v>53</v>
      </c>
      <c r="C845" s="38"/>
    </row>
    <row r="846" spans="1:3" x14ac:dyDescent="0.3">
      <c r="A846" s="37" t="s">
        <v>2</v>
      </c>
      <c r="B846" s="37" t="s">
        <v>108</v>
      </c>
      <c r="C846" s="38">
        <v>89100</v>
      </c>
    </row>
    <row r="847" spans="1:3" x14ac:dyDescent="0.3">
      <c r="A847" s="37" t="s">
        <v>2</v>
      </c>
      <c r="B847" s="37" t="s">
        <v>53</v>
      </c>
      <c r="C847" s="38"/>
    </row>
    <row r="848" spans="1:3" x14ac:dyDescent="0.3">
      <c r="A848" s="37" t="s">
        <v>2</v>
      </c>
      <c r="B848" s="37" t="s">
        <v>53</v>
      </c>
      <c r="C848" s="38"/>
    </row>
    <row r="849" spans="1:3" x14ac:dyDescent="0.3">
      <c r="A849" s="37" t="s">
        <v>2</v>
      </c>
      <c r="B849" s="37" t="s">
        <v>53</v>
      </c>
      <c r="C849" s="38">
        <v>65000</v>
      </c>
    </row>
    <row r="850" spans="1:3" x14ac:dyDescent="0.3">
      <c r="A850" s="37" t="s">
        <v>2</v>
      </c>
      <c r="B850" s="37" t="s">
        <v>53</v>
      </c>
      <c r="C850" s="38">
        <v>100000</v>
      </c>
    </row>
    <row r="851" spans="1:3" x14ac:dyDescent="0.3">
      <c r="A851" s="37" t="s">
        <v>2</v>
      </c>
      <c r="B851" s="37" t="s">
        <v>53</v>
      </c>
      <c r="C851" s="38">
        <v>114500</v>
      </c>
    </row>
    <row r="852" spans="1:3" x14ac:dyDescent="0.3">
      <c r="A852" s="37" t="s">
        <v>2</v>
      </c>
      <c r="B852" s="37" t="s">
        <v>53</v>
      </c>
      <c r="C852" s="38"/>
    </row>
    <row r="853" spans="1:3" x14ac:dyDescent="0.3">
      <c r="A853" s="37" t="s">
        <v>2</v>
      </c>
      <c r="B853" s="37" t="s">
        <v>53</v>
      </c>
      <c r="C853" s="38"/>
    </row>
    <row r="854" spans="1:3" x14ac:dyDescent="0.3">
      <c r="A854" s="37" t="s">
        <v>2</v>
      </c>
      <c r="B854" s="37" t="s">
        <v>53</v>
      </c>
      <c r="C854" s="38">
        <v>90000</v>
      </c>
    </row>
    <row r="855" spans="1:3" x14ac:dyDescent="0.3">
      <c r="A855" s="37" t="s">
        <v>2</v>
      </c>
      <c r="B855" s="37" t="s">
        <v>53</v>
      </c>
      <c r="C855" s="38"/>
    </row>
    <row r="856" spans="1:3" x14ac:dyDescent="0.3">
      <c r="A856" s="37" t="s">
        <v>2</v>
      </c>
      <c r="B856" s="37" t="s">
        <v>53</v>
      </c>
      <c r="C856" s="38">
        <v>67500</v>
      </c>
    </row>
    <row r="857" spans="1:3" x14ac:dyDescent="0.3">
      <c r="A857" s="37" t="s">
        <v>2</v>
      </c>
      <c r="B857" s="37" t="s">
        <v>53</v>
      </c>
      <c r="C857" s="38"/>
    </row>
    <row r="858" spans="1:3" x14ac:dyDescent="0.3">
      <c r="A858" s="37" t="s">
        <v>2</v>
      </c>
      <c r="B858" s="37" t="s">
        <v>53</v>
      </c>
      <c r="C858" s="38">
        <v>83002.3828125</v>
      </c>
    </row>
    <row r="859" spans="1:3" x14ac:dyDescent="0.3">
      <c r="A859" s="37" t="s">
        <v>2</v>
      </c>
      <c r="B859" s="37" t="s">
        <v>53</v>
      </c>
      <c r="C859" s="38">
        <v>65000</v>
      </c>
    </row>
    <row r="860" spans="1:3" x14ac:dyDescent="0.3">
      <c r="A860" s="37" t="s">
        <v>2</v>
      </c>
      <c r="B860" s="37" t="s">
        <v>53</v>
      </c>
      <c r="C860" s="38">
        <v>45886</v>
      </c>
    </row>
    <row r="861" spans="1:3" x14ac:dyDescent="0.3">
      <c r="A861" s="37" t="s">
        <v>2</v>
      </c>
      <c r="B861" s="37" t="s">
        <v>53</v>
      </c>
      <c r="C861" s="38">
        <v>105515</v>
      </c>
    </row>
    <row r="862" spans="1:3" x14ac:dyDescent="0.3">
      <c r="A862" s="37" t="s">
        <v>2</v>
      </c>
      <c r="B862" s="37" t="s">
        <v>53</v>
      </c>
      <c r="C862" s="38"/>
    </row>
    <row r="863" spans="1:3" x14ac:dyDescent="0.3">
      <c r="A863" s="37" t="s">
        <v>2</v>
      </c>
      <c r="B863" s="37" t="s">
        <v>83</v>
      </c>
      <c r="C863" s="38">
        <v>44100</v>
      </c>
    </row>
    <row r="864" spans="1:3" x14ac:dyDescent="0.3">
      <c r="A864" s="37" t="s">
        <v>2</v>
      </c>
      <c r="B864" s="37" t="s">
        <v>53</v>
      </c>
      <c r="C864" s="38"/>
    </row>
    <row r="865" spans="1:3" x14ac:dyDescent="0.3">
      <c r="A865" s="37" t="s">
        <v>2</v>
      </c>
      <c r="B865" s="37" t="s">
        <v>53</v>
      </c>
      <c r="C865" s="38"/>
    </row>
    <row r="866" spans="1:3" x14ac:dyDescent="0.3">
      <c r="A866" s="37" t="s">
        <v>2</v>
      </c>
      <c r="B866" s="37" t="s">
        <v>53</v>
      </c>
      <c r="C866" s="38">
        <v>90000</v>
      </c>
    </row>
    <row r="867" spans="1:3" x14ac:dyDescent="0.3">
      <c r="A867" s="37" t="s">
        <v>2</v>
      </c>
      <c r="B867" s="37" t="s">
        <v>53</v>
      </c>
      <c r="C867" s="38"/>
    </row>
    <row r="868" spans="1:3" x14ac:dyDescent="0.3">
      <c r="A868" s="37" t="s">
        <v>2</v>
      </c>
      <c r="B868" s="37" t="s">
        <v>53</v>
      </c>
      <c r="C868" s="38"/>
    </row>
    <row r="869" spans="1:3" x14ac:dyDescent="0.3">
      <c r="A869" s="37" t="s">
        <v>2</v>
      </c>
      <c r="B869" s="37" t="s">
        <v>88</v>
      </c>
      <c r="C869" s="38">
        <v>64800</v>
      </c>
    </row>
    <row r="870" spans="1:3" x14ac:dyDescent="0.3">
      <c r="A870" s="37" t="s">
        <v>2</v>
      </c>
      <c r="B870" s="37" t="s">
        <v>53</v>
      </c>
      <c r="C870" s="38">
        <v>90000</v>
      </c>
    </row>
    <row r="871" spans="1:3" x14ac:dyDescent="0.3">
      <c r="A871" s="37" t="s">
        <v>2</v>
      </c>
      <c r="B871" s="37" t="s">
        <v>109</v>
      </c>
      <c r="C871" s="38"/>
    </row>
    <row r="872" spans="1:3" x14ac:dyDescent="0.3">
      <c r="A872" s="37" t="s">
        <v>2</v>
      </c>
      <c r="B872" s="37" t="s">
        <v>53</v>
      </c>
      <c r="C872" s="38"/>
    </row>
    <row r="873" spans="1:3" x14ac:dyDescent="0.3">
      <c r="A873" s="37" t="s">
        <v>2</v>
      </c>
      <c r="B873" s="37" t="s">
        <v>53</v>
      </c>
      <c r="C873" s="38"/>
    </row>
    <row r="874" spans="1:3" x14ac:dyDescent="0.3">
      <c r="A874" s="37" t="s">
        <v>2</v>
      </c>
      <c r="B874" s="37" t="s">
        <v>53</v>
      </c>
      <c r="C874" s="38">
        <v>150000</v>
      </c>
    </row>
    <row r="875" spans="1:3" x14ac:dyDescent="0.3">
      <c r="A875" s="37" t="s">
        <v>2</v>
      </c>
      <c r="B875" s="37" t="s">
        <v>53</v>
      </c>
      <c r="C875" s="38"/>
    </row>
    <row r="876" spans="1:3" x14ac:dyDescent="0.3">
      <c r="A876" s="37" t="s">
        <v>2</v>
      </c>
      <c r="B876" s="37" t="s">
        <v>53</v>
      </c>
      <c r="C876" s="38">
        <v>82923</v>
      </c>
    </row>
    <row r="877" spans="1:3" x14ac:dyDescent="0.3">
      <c r="A877" s="37" t="s">
        <v>2</v>
      </c>
      <c r="B877" s="37" t="s">
        <v>53</v>
      </c>
      <c r="C877" s="38">
        <v>218500</v>
      </c>
    </row>
    <row r="878" spans="1:3" x14ac:dyDescent="0.3">
      <c r="A878" s="37" t="s">
        <v>2</v>
      </c>
      <c r="B878" s="37" t="s">
        <v>53</v>
      </c>
      <c r="C878" s="38"/>
    </row>
    <row r="879" spans="1:3" x14ac:dyDescent="0.3">
      <c r="A879" s="37" t="s">
        <v>2</v>
      </c>
      <c r="B879" s="37" t="s">
        <v>53</v>
      </c>
      <c r="C879" s="38">
        <v>103000</v>
      </c>
    </row>
    <row r="880" spans="1:3" x14ac:dyDescent="0.3">
      <c r="A880" s="37" t="s">
        <v>2</v>
      </c>
      <c r="B880" s="37" t="s">
        <v>53</v>
      </c>
      <c r="C880" s="38"/>
    </row>
    <row r="881" spans="1:3" x14ac:dyDescent="0.3">
      <c r="A881" s="37" t="s">
        <v>2</v>
      </c>
      <c r="B881" s="37" t="s">
        <v>53</v>
      </c>
      <c r="C881" s="38">
        <v>73453</v>
      </c>
    </row>
    <row r="882" spans="1:3" x14ac:dyDescent="0.3">
      <c r="A882" s="37" t="s">
        <v>2</v>
      </c>
      <c r="B882" s="37" t="s">
        <v>53</v>
      </c>
      <c r="C882" s="38"/>
    </row>
    <row r="883" spans="1:3" x14ac:dyDescent="0.3">
      <c r="A883" s="37" t="s">
        <v>2</v>
      </c>
      <c r="B883" s="37" t="s">
        <v>53</v>
      </c>
      <c r="C883" s="38">
        <v>125000</v>
      </c>
    </row>
    <row r="884" spans="1:3" x14ac:dyDescent="0.3">
      <c r="A884" s="37" t="s">
        <v>2</v>
      </c>
      <c r="B884" s="37" t="s">
        <v>53</v>
      </c>
      <c r="C884" s="38">
        <v>65000</v>
      </c>
    </row>
    <row r="885" spans="1:3" x14ac:dyDescent="0.3">
      <c r="A885" s="37" t="s">
        <v>2</v>
      </c>
      <c r="B885" s="37" t="s">
        <v>95</v>
      </c>
      <c r="C885" s="38">
        <v>80850</v>
      </c>
    </row>
    <row r="886" spans="1:3" x14ac:dyDescent="0.3">
      <c r="A886" s="37" t="s">
        <v>2</v>
      </c>
      <c r="B886" s="37" t="s">
        <v>53</v>
      </c>
      <c r="C886" s="38">
        <v>189000</v>
      </c>
    </row>
    <row r="887" spans="1:3" x14ac:dyDescent="0.3">
      <c r="A887" s="37" t="s">
        <v>2</v>
      </c>
      <c r="B887" s="37" t="s">
        <v>90</v>
      </c>
      <c r="C887" s="38">
        <v>45000</v>
      </c>
    </row>
    <row r="888" spans="1:3" x14ac:dyDescent="0.3">
      <c r="A888" s="37" t="s">
        <v>2</v>
      </c>
      <c r="B888" s="37" t="s">
        <v>53</v>
      </c>
      <c r="C888" s="38">
        <v>95000</v>
      </c>
    </row>
    <row r="889" spans="1:3" x14ac:dyDescent="0.3">
      <c r="A889" s="37" t="s">
        <v>2</v>
      </c>
      <c r="B889" s="37" t="s">
        <v>53</v>
      </c>
      <c r="C889" s="38">
        <v>70000</v>
      </c>
    </row>
    <row r="890" spans="1:3" x14ac:dyDescent="0.3">
      <c r="A890" s="37" t="s">
        <v>2</v>
      </c>
      <c r="B890" s="37" t="s">
        <v>88</v>
      </c>
      <c r="C890" s="38">
        <v>79200</v>
      </c>
    </row>
    <row r="891" spans="1:3" x14ac:dyDescent="0.3">
      <c r="A891" s="37" t="s">
        <v>2</v>
      </c>
      <c r="B891" s="37" t="s">
        <v>53</v>
      </c>
      <c r="C891" s="38">
        <v>81500</v>
      </c>
    </row>
    <row r="892" spans="1:3" x14ac:dyDescent="0.3">
      <c r="A892" s="37" t="s">
        <v>2</v>
      </c>
      <c r="B892" s="37" t="s">
        <v>53</v>
      </c>
      <c r="C892" s="38">
        <v>111202</v>
      </c>
    </row>
    <row r="893" spans="1:3" x14ac:dyDescent="0.3">
      <c r="A893" s="37" t="s">
        <v>2</v>
      </c>
      <c r="B893" s="37" t="s">
        <v>53</v>
      </c>
      <c r="C893" s="38"/>
    </row>
    <row r="894" spans="1:3" x14ac:dyDescent="0.3">
      <c r="A894" s="37" t="s">
        <v>2</v>
      </c>
      <c r="B894" s="37" t="s">
        <v>53</v>
      </c>
      <c r="C894" s="38">
        <v>125000</v>
      </c>
    </row>
    <row r="895" spans="1:3" x14ac:dyDescent="0.3">
      <c r="A895" s="37" t="s">
        <v>2</v>
      </c>
      <c r="B895" s="37" t="s">
        <v>53</v>
      </c>
      <c r="C895" s="38"/>
    </row>
    <row r="896" spans="1:3" x14ac:dyDescent="0.3">
      <c r="A896" s="37" t="s">
        <v>2</v>
      </c>
      <c r="B896" s="37" t="s">
        <v>53</v>
      </c>
      <c r="C896" s="38"/>
    </row>
    <row r="897" spans="1:3" x14ac:dyDescent="0.3">
      <c r="A897" s="37" t="s">
        <v>2</v>
      </c>
      <c r="B897" s="37" t="s">
        <v>53</v>
      </c>
      <c r="C897" s="38">
        <v>72500</v>
      </c>
    </row>
    <row r="898" spans="1:3" x14ac:dyDescent="0.3">
      <c r="A898" s="37" t="s">
        <v>2</v>
      </c>
      <c r="B898" s="37" t="s">
        <v>53</v>
      </c>
      <c r="C898" s="38">
        <v>80000</v>
      </c>
    </row>
    <row r="899" spans="1:3" x14ac:dyDescent="0.3">
      <c r="A899" s="37" t="s">
        <v>2</v>
      </c>
      <c r="B899" s="37" t="s">
        <v>53</v>
      </c>
      <c r="C899" s="38"/>
    </row>
    <row r="900" spans="1:3" x14ac:dyDescent="0.3">
      <c r="A900" s="37" t="s">
        <v>2</v>
      </c>
      <c r="B900" s="37" t="s">
        <v>53</v>
      </c>
      <c r="C900" s="38"/>
    </row>
    <row r="901" spans="1:3" x14ac:dyDescent="0.3">
      <c r="A901" s="37" t="s">
        <v>2</v>
      </c>
      <c r="B901" s="37" t="s">
        <v>53</v>
      </c>
      <c r="C901" s="38"/>
    </row>
    <row r="902" spans="1:3" x14ac:dyDescent="0.3">
      <c r="A902" s="37" t="s">
        <v>2</v>
      </c>
      <c r="B902" s="37" t="s">
        <v>53</v>
      </c>
      <c r="C902" s="38">
        <v>67500</v>
      </c>
    </row>
    <row r="903" spans="1:3" x14ac:dyDescent="0.3">
      <c r="A903" s="37" t="s">
        <v>2</v>
      </c>
      <c r="B903" s="37" t="s">
        <v>53</v>
      </c>
      <c r="C903" s="38">
        <v>52000</v>
      </c>
    </row>
    <row r="904" spans="1:3" x14ac:dyDescent="0.3">
      <c r="A904" s="37" t="s">
        <v>2</v>
      </c>
      <c r="B904" s="37" t="s">
        <v>53</v>
      </c>
      <c r="C904" s="38">
        <v>90000</v>
      </c>
    </row>
    <row r="905" spans="1:3" x14ac:dyDescent="0.3">
      <c r="A905" s="37" t="s">
        <v>2</v>
      </c>
      <c r="B905" s="37" t="s">
        <v>53</v>
      </c>
      <c r="C905" s="38"/>
    </row>
    <row r="906" spans="1:3" x14ac:dyDescent="0.3">
      <c r="A906" s="37" t="s">
        <v>2</v>
      </c>
      <c r="B906" s="37" t="s">
        <v>53</v>
      </c>
      <c r="C906" s="38"/>
    </row>
    <row r="907" spans="1:3" x14ac:dyDescent="0.3">
      <c r="A907" s="37" t="s">
        <v>2</v>
      </c>
      <c r="B907" s="37" t="s">
        <v>53</v>
      </c>
      <c r="C907" s="38"/>
    </row>
    <row r="908" spans="1:3" x14ac:dyDescent="0.3">
      <c r="A908" s="37" t="s">
        <v>2</v>
      </c>
      <c r="B908" s="37" t="s">
        <v>53</v>
      </c>
      <c r="C908" s="38">
        <v>60000</v>
      </c>
    </row>
    <row r="909" spans="1:3" x14ac:dyDescent="0.3">
      <c r="A909" s="37" t="s">
        <v>2</v>
      </c>
      <c r="B909" s="37" t="s">
        <v>53</v>
      </c>
      <c r="C909" s="38">
        <v>115000</v>
      </c>
    </row>
    <row r="910" spans="1:3" x14ac:dyDescent="0.3">
      <c r="A910" s="37" t="s">
        <v>2</v>
      </c>
      <c r="B910" s="37" t="s">
        <v>53</v>
      </c>
      <c r="C910" s="38"/>
    </row>
    <row r="911" spans="1:3" x14ac:dyDescent="0.3">
      <c r="A911" s="37" t="s">
        <v>2</v>
      </c>
      <c r="B911" s="37" t="s">
        <v>53</v>
      </c>
      <c r="C911" s="38"/>
    </row>
    <row r="912" spans="1:3" x14ac:dyDescent="0.3">
      <c r="A912" s="37" t="s">
        <v>2</v>
      </c>
      <c r="B912" s="37" t="s">
        <v>53</v>
      </c>
      <c r="C912" s="38">
        <v>75000</v>
      </c>
    </row>
    <row r="913" spans="1:3" x14ac:dyDescent="0.3">
      <c r="A913" s="37" t="s">
        <v>2</v>
      </c>
      <c r="B913" s="37" t="s">
        <v>53</v>
      </c>
      <c r="C913" s="38"/>
    </row>
    <row r="914" spans="1:3" x14ac:dyDescent="0.3">
      <c r="A914" s="37" t="s">
        <v>2</v>
      </c>
      <c r="B914" s="37" t="s">
        <v>88</v>
      </c>
      <c r="C914" s="38">
        <v>64800</v>
      </c>
    </row>
    <row r="915" spans="1:3" x14ac:dyDescent="0.3">
      <c r="A915" s="37" t="s">
        <v>2</v>
      </c>
      <c r="B915" s="37" t="s">
        <v>105</v>
      </c>
      <c r="C915" s="38">
        <v>111175</v>
      </c>
    </row>
    <row r="916" spans="1:3" x14ac:dyDescent="0.3">
      <c r="A916" s="37" t="s">
        <v>2</v>
      </c>
      <c r="B916" s="37" t="s">
        <v>53</v>
      </c>
      <c r="C916" s="38"/>
    </row>
    <row r="917" spans="1:3" x14ac:dyDescent="0.3">
      <c r="A917" s="37" t="s">
        <v>2</v>
      </c>
      <c r="B917" s="37" t="s">
        <v>53</v>
      </c>
      <c r="C917" s="38"/>
    </row>
    <row r="918" spans="1:3" x14ac:dyDescent="0.3">
      <c r="A918" s="37" t="s">
        <v>2</v>
      </c>
      <c r="B918" s="37" t="s">
        <v>53</v>
      </c>
      <c r="C918" s="38"/>
    </row>
    <row r="919" spans="1:3" x14ac:dyDescent="0.3">
      <c r="A919" s="37" t="s">
        <v>2</v>
      </c>
      <c r="B919" s="37" t="s">
        <v>53</v>
      </c>
      <c r="C919" s="38"/>
    </row>
    <row r="920" spans="1:3" x14ac:dyDescent="0.3">
      <c r="A920" s="37" t="s">
        <v>2</v>
      </c>
      <c r="B920" s="37" t="s">
        <v>53</v>
      </c>
      <c r="C920" s="38">
        <v>146100</v>
      </c>
    </row>
    <row r="921" spans="1:3" x14ac:dyDescent="0.3">
      <c r="A921" s="37" t="s">
        <v>2</v>
      </c>
      <c r="B921" s="37" t="s">
        <v>53</v>
      </c>
      <c r="C921" s="38">
        <v>70000</v>
      </c>
    </row>
    <row r="922" spans="1:3" x14ac:dyDescent="0.3">
      <c r="A922" s="37" t="s">
        <v>2</v>
      </c>
      <c r="B922" s="37" t="s">
        <v>53</v>
      </c>
      <c r="C922" s="38">
        <v>70000</v>
      </c>
    </row>
    <row r="923" spans="1:3" x14ac:dyDescent="0.3">
      <c r="A923" s="37" t="s">
        <v>2</v>
      </c>
      <c r="B923" s="37" t="s">
        <v>53</v>
      </c>
      <c r="C923" s="38"/>
    </row>
    <row r="924" spans="1:3" x14ac:dyDescent="0.3">
      <c r="A924" s="37" t="s">
        <v>2</v>
      </c>
      <c r="B924" s="37" t="s">
        <v>53</v>
      </c>
      <c r="C924" s="38">
        <v>85000</v>
      </c>
    </row>
    <row r="925" spans="1:3" x14ac:dyDescent="0.3">
      <c r="A925" s="37" t="s">
        <v>2</v>
      </c>
      <c r="B925" s="37" t="s">
        <v>54</v>
      </c>
      <c r="C925" s="38"/>
    </row>
    <row r="926" spans="1:3" x14ac:dyDescent="0.3">
      <c r="A926" s="37" t="s">
        <v>2</v>
      </c>
      <c r="B926" s="37" t="s">
        <v>53</v>
      </c>
      <c r="C926" s="38">
        <v>115000</v>
      </c>
    </row>
    <row r="927" spans="1:3" x14ac:dyDescent="0.3">
      <c r="A927" s="37" t="s">
        <v>2</v>
      </c>
      <c r="B927" s="37" t="s">
        <v>53</v>
      </c>
      <c r="C927" s="38"/>
    </row>
    <row r="928" spans="1:3" x14ac:dyDescent="0.3">
      <c r="A928" s="37" t="s">
        <v>2</v>
      </c>
      <c r="B928" s="37" t="s">
        <v>53</v>
      </c>
      <c r="C928" s="38"/>
    </row>
    <row r="929" spans="1:3" x14ac:dyDescent="0.3">
      <c r="A929" s="37" t="s">
        <v>2</v>
      </c>
      <c r="B929" s="37" t="s">
        <v>72</v>
      </c>
      <c r="C929" s="38">
        <v>102500</v>
      </c>
    </row>
    <row r="930" spans="1:3" x14ac:dyDescent="0.3">
      <c r="A930" s="37" t="s">
        <v>2</v>
      </c>
      <c r="B930" s="37" t="s">
        <v>53</v>
      </c>
      <c r="C930" s="38">
        <v>145000</v>
      </c>
    </row>
    <row r="931" spans="1:3" x14ac:dyDescent="0.3">
      <c r="A931" s="37" t="s">
        <v>2</v>
      </c>
      <c r="B931" s="37" t="s">
        <v>53</v>
      </c>
      <c r="C931" s="38"/>
    </row>
    <row r="932" spans="1:3" x14ac:dyDescent="0.3">
      <c r="A932" s="37" t="s">
        <v>2</v>
      </c>
      <c r="B932" s="37" t="s">
        <v>53</v>
      </c>
      <c r="C932" s="38"/>
    </row>
    <row r="933" spans="1:3" x14ac:dyDescent="0.3">
      <c r="A933" s="37" t="s">
        <v>2</v>
      </c>
      <c r="B933" s="37" t="s">
        <v>81</v>
      </c>
      <c r="C933" s="38">
        <v>98500</v>
      </c>
    </row>
    <row r="934" spans="1:3" x14ac:dyDescent="0.3">
      <c r="A934" s="37" t="s">
        <v>2</v>
      </c>
      <c r="B934" s="37" t="s">
        <v>53</v>
      </c>
      <c r="C934" s="38"/>
    </row>
    <row r="935" spans="1:3" x14ac:dyDescent="0.3">
      <c r="A935" s="37" t="s">
        <v>2</v>
      </c>
      <c r="B935" s="37" t="s">
        <v>53</v>
      </c>
      <c r="C935" s="38">
        <v>90000</v>
      </c>
    </row>
    <row r="936" spans="1:3" x14ac:dyDescent="0.3">
      <c r="A936" s="37" t="s">
        <v>2</v>
      </c>
      <c r="B936" s="37" t="s">
        <v>53</v>
      </c>
      <c r="C936" s="38">
        <v>98500</v>
      </c>
    </row>
    <row r="937" spans="1:3" x14ac:dyDescent="0.3">
      <c r="A937" s="37" t="s">
        <v>2</v>
      </c>
      <c r="B937" s="37" t="s">
        <v>53</v>
      </c>
      <c r="C937" s="38">
        <v>82500</v>
      </c>
    </row>
    <row r="938" spans="1:3" x14ac:dyDescent="0.3">
      <c r="A938" s="37" t="s">
        <v>2</v>
      </c>
      <c r="B938" s="37" t="s">
        <v>53</v>
      </c>
      <c r="C938" s="38">
        <v>157500</v>
      </c>
    </row>
    <row r="939" spans="1:3" x14ac:dyDescent="0.3">
      <c r="A939" s="37" t="s">
        <v>2</v>
      </c>
      <c r="B939" s="37" t="s">
        <v>53</v>
      </c>
      <c r="C939" s="38">
        <v>54500</v>
      </c>
    </row>
    <row r="940" spans="1:3" x14ac:dyDescent="0.3">
      <c r="A940" s="37" t="s">
        <v>2</v>
      </c>
      <c r="B940" s="37" t="s">
        <v>53</v>
      </c>
      <c r="C940" s="38">
        <v>97500</v>
      </c>
    </row>
    <row r="941" spans="1:3" x14ac:dyDescent="0.3">
      <c r="A941" s="37" t="s">
        <v>2</v>
      </c>
      <c r="B941" s="37" t="s">
        <v>53</v>
      </c>
      <c r="C941" s="38">
        <v>113000</v>
      </c>
    </row>
    <row r="942" spans="1:3" x14ac:dyDescent="0.3">
      <c r="A942" s="37" t="s">
        <v>2</v>
      </c>
      <c r="B942" s="37" t="s">
        <v>53</v>
      </c>
      <c r="C942" s="38">
        <v>118162</v>
      </c>
    </row>
    <row r="943" spans="1:3" x14ac:dyDescent="0.3">
      <c r="A943" s="37" t="s">
        <v>2</v>
      </c>
      <c r="B943" s="37" t="s">
        <v>53</v>
      </c>
      <c r="C943" s="38"/>
    </row>
    <row r="944" spans="1:3" x14ac:dyDescent="0.3">
      <c r="A944" s="37" t="s">
        <v>2</v>
      </c>
      <c r="B944" s="37" t="s">
        <v>53</v>
      </c>
      <c r="C944" s="38">
        <v>115000</v>
      </c>
    </row>
    <row r="945" spans="1:3" x14ac:dyDescent="0.3">
      <c r="A945" s="37" t="s">
        <v>2</v>
      </c>
      <c r="B945" s="37" t="s">
        <v>53</v>
      </c>
      <c r="C945" s="38"/>
    </row>
    <row r="946" spans="1:3" x14ac:dyDescent="0.3">
      <c r="A946" s="37" t="s">
        <v>2</v>
      </c>
      <c r="B946" s="37" t="s">
        <v>53</v>
      </c>
      <c r="C946" s="38"/>
    </row>
    <row r="947" spans="1:3" x14ac:dyDescent="0.3">
      <c r="A947" s="37" t="s">
        <v>2</v>
      </c>
      <c r="B947" s="37" t="s">
        <v>53</v>
      </c>
      <c r="C947" s="38">
        <v>68328.546875</v>
      </c>
    </row>
    <row r="948" spans="1:3" x14ac:dyDescent="0.3">
      <c r="A948" s="37" t="s">
        <v>2</v>
      </c>
      <c r="B948" s="37" t="s">
        <v>88</v>
      </c>
      <c r="C948" s="38">
        <v>111175</v>
      </c>
    </row>
    <row r="949" spans="1:3" x14ac:dyDescent="0.3">
      <c r="A949" s="37" t="s">
        <v>2</v>
      </c>
      <c r="B949" s="37" t="s">
        <v>53</v>
      </c>
      <c r="C949" s="38"/>
    </row>
    <row r="950" spans="1:3" x14ac:dyDescent="0.3">
      <c r="A950" s="37" t="s">
        <v>2</v>
      </c>
      <c r="B950" s="37" t="s">
        <v>53</v>
      </c>
      <c r="C950" s="38">
        <v>127500</v>
      </c>
    </row>
    <row r="951" spans="1:3" x14ac:dyDescent="0.3">
      <c r="A951" s="37" t="s">
        <v>2</v>
      </c>
      <c r="B951" s="37" t="s">
        <v>53</v>
      </c>
      <c r="C951" s="38">
        <v>110000</v>
      </c>
    </row>
    <row r="952" spans="1:3" x14ac:dyDescent="0.3">
      <c r="A952" s="37" t="s">
        <v>2</v>
      </c>
      <c r="B952" s="37" t="s">
        <v>53</v>
      </c>
      <c r="C952" s="38"/>
    </row>
    <row r="953" spans="1:3" x14ac:dyDescent="0.3">
      <c r="A953" s="37" t="s">
        <v>2</v>
      </c>
      <c r="B953" s="37" t="s">
        <v>53</v>
      </c>
      <c r="C953" s="38">
        <v>71850</v>
      </c>
    </row>
    <row r="954" spans="1:3" x14ac:dyDescent="0.3">
      <c r="A954" s="37" t="s">
        <v>2</v>
      </c>
      <c r="B954" s="37" t="s">
        <v>53</v>
      </c>
      <c r="C954" s="38"/>
    </row>
    <row r="955" spans="1:3" x14ac:dyDescent="0.3">
      <c r="A955" s="37" t="s">
        <v>2</v>
      </c>
      <c r="B955" s="37" t="s">
        <v>53</v>
      </c>
      <c r="C955" s="38"/>
    </row>
    <row r="956" spans="1:3" x14ac:dyDescent="0.3">
      <c r="A956" s="37" t="s">
        <v>2</v>
      </c>
      <c r="B956" s="37" t="s">
        <v>53</v>
      </c>
      <c r="C956" s="38">
        <v>110000</v>
      </c>
    </row>
    <row r="957" spans="1:3" x14ac:dyDescent="0.3">
      <c r="A957" s="37" t="s">
        <v>2</v>
      </c>
      <c r="B957" s="37" t="s">
        <v>53</v>
      </c>
      <c r="C957" s="38"/>
    </row>
    <row r="958" spans="1:3" x14ac:dyDescent="0.3">
      <c r="A958" s="37" t="s">
        <v>2</v>
      </c>
      <c r="B958" s="37" t="s">
        <v>53</v>
      </c>
      <c r="C958" s="38">
        <v>65500.6640625</v>
      </c>
    </row>
    <row r="959" spans="1:3" x14ac:dyDescent="0.3">
      <c r="A959" s="37" t="s">
        <v>2</v>
      </c>
      <c r="B959" s="37" t="s">
        <v>53</v>
      </c>
      <c r="C959" s="38">
        <v>75000</v>
      </c>
    </row>
    <row r="960" spans="1:3" x14ac:dyDescent="0.3">
      <c r="A960" s="37" t="s">
        <v>2</v>
      </c>
      <c r="B960" s="37" t="s">
        <v>53</v>
      </c>
      <c r="C960" s="38"/>
    </row>
    <row r="961" spans="1:3" x14ac:dyDescent="0.3">
      <c r="A961" s="37" t="s">
        <v>2</v>
      </c>
      <c r="B961" s="37" t="s">
        <v>53</v>
      </c>
      <c r="C961" s="38">
        <v>105000</v>
      </c>
    </row>
    <row r="962" spans="1:3" x14ac:dyDescent="0.3">
      <c r="A962" s="37" t="s">
        <v>2</v>
      </c>
      <c r="B962" s="37" t="s">
        <v>53</v>
      </c>
      <c r="C962" s="38">
        <v>115000</v>
      </c>
    </row>
    <row r="963" spans="1:3" x14ac:dyDescent="0.3">
      <c r="A963" s="37" t="s">
        <v>2</v>
      </c>
      <c r="B963" s="37" t="s">
        <v>53</v>
      </c>
      <c r="C963" s="38"/>
    </row>
    <row r="964" spans="1:3" x14ac:dyDescent="0.3">
      <c r="A964" s="37" t="s">
        <v>2</v>
      </c>
      <c r="B964" s="37" t="s">
        <v>53</v>
      </c>
      <c r="C964" s="38">
        <v>102500</v>
      </c>
    </row>
    <row r="965" spans="1:3" x14ac:dyDescent="0.3">
      <c r="A965" s="37" t="s">
        <v>2</v>
      </c>
      <c r="B965" s="37" t="s">
        <v>53</v>
      </c>
      <c r="C965" s="38"/>
    </row>
    <row r="966" spans="1:3" x14ac:dyDescent="0.3">
      <c r="A966" s="37" t="s">
        <v>2</v>
      </c>
      <c r="B966" s="37" t="s">
        <v>53</v>
      </c>
      <c r="C966" s="38"/>
    </row>
    <row r="967" spans="1:3" x14ac:dyDescent="0.3">
      <c r="A967" s="37" t="s">
        <v>2</v>
      </c>
      <c r="B967" s="37" t="s">
        <v>53</v>
      </c>
      <c r="C967" s="38"/>
    </row>
    <row r="968" spans="1:3" x14ac:dyDescent="0.3">
      <c r="A968" s="37" t="s">
        <v>2</v>
      </c>
      <c r="B968" s="37" t="s">
        <v>53</v>
      </c>
      <c r="C968" s="38">
        <v>56745</v>
      </c>
    </row>
    <row r="969" spans="1:3" x14ac:dyDescent="0.3">
      <c r="A969" s="37" t="s">
        <v>2</v>
      </c>
      <c r="B969" s="37" t="s">
        <v>53</v>
      </c>
      <c r="C969" s="38">
        <v>90000</v>
      </c>
    </row>
    <row r="970" spans="1:3" x14ac:dyDescent="0.3">
      <c r="A970" s="37" t="s">
        <v>2</v>
      </c>
      <c r="B970" s="37" t="s">
        <v>53</v>
      </c>
      <c r="C970" s="38">
        <v>125000</v>
      </c>
    </row>
    <row r="971" spans="1:3" x14ac:dyDescent="0.3">
      <c r="A971" s="37" t="s">
        <v>2</v>
      </c>
      <c r="B971" s="37" t="s">
        <v>53</v>
      </c>
      <c r="C971" s="38">
        <v>64140</v>
      </c>
    </row>
    <row r="972" spans="1:3" x14ac:dyDescent="0.3">
      <c r="A972" s="37" t="s">
        <v>2</v>
      </c>
      <c r="B972" s="37" t="s">
        <v>53</v>
      </c>
      <c r="C972" s="38"/>
    </row>
    <row r="973" spans="1:3" x14ac:dyDescent="0.3">
      <c r="A973" s="37" t="s">
        <v>2</v>
      </c>
      <c r="B973" s="37" t="s">
        <v>53</v>
      </c>
      <c r="C973" s="38">
        <v>80000</v>
      </c>
    </row>
    <row r="974" spans="1:3" x14ac:dyDescent="0.3">
      <c r="A974" s="37" t="s">
        <v>2</v>
      </c>
      <c r="B974" s="37" t="s">
        <v>53</v>
      </c>
      <c r="C974" s="38"/>
    </row>
    <row r="975" spans="1:3" x14ac:dyDescent="0.3">
      <c r="A975" s="37" t="s">
        <v>2</v>
      </c>
      <c r="B975" s="37" t="s">
        <v>53</v>
      </c>
      <c r="C975" s="38"/>
    </row>
    <row r="976" spans="1:3" x14ac:dyDescent="0.3">
      <c r="A976" s="37" t="s">
        <v>2</v>
      </c>
      <c r="B976" s="37" t="s">
        <v>53</v>
      </c>
      <c r="C976" s="38"/>
    </row>
    <row r="977" spans="1:3" x14ac:dyDescent="0.3">
      <c r="A977" s="37" t="s">
        <v>2</v>
      </c>
      <c r="B977" s="37" t="s">
        <v>53</v>
      </c>
      <c r="C977" s="38"/>
    </row>
    <row r="978" spans="1:3" x14ac:dyDescent="0.3">
      <c r="A978" s="37" t="s">
        <v>2</v>
      </c>
      <c r="B978" s="37" t="s">
        <v>53</v>
      </c>
      <c r="C978" s="38"/>
    </row>
    <row r="979" spans="1:3" x14ac:dyDescent="0.3">
      <c r="A979" s="37" t="s">
        <v>2</v>
      </c>
      <c r="B979" s="37" t="s">
        <v>53</v>
      </c>
      <c r="C979" s="38"/>
    </row>
    <row r="980" spans="1:3" x14ac:dyDescent="0.3">
      <c r="A980" s="37" t="s">
        <v>2</v>
      </c>
      <c r="B980" s="37" t="s">
        <v>53</v>
      </c>
      <c r="C980" s="38">
        <v>55000</v>
      </c>
    </row>
    <row r="981" spans="1:3" x14ac:dyDescent="0.3">
      <c r="A981" s="37" t="s">
        <v>2</v>
      </c>
      <c r="B981" s="37" t="s">
        <v>53</v>
      </c>
      <c r="C981" s="38"/>
    </row>
    <row r="982" spans="1:3" x14ac:dyDescent="0.3">
      <c r="A982" s="37" t="s">
        <v>2</v>
      </c>
      <c r="B982" s="37" t="s">
        <v>53</v>
      </c>
      <c r="C982" s="38"/>
    </row>
    <row r="983" spans="1:3" x14ac:dyDescent="0.3">
      <c r="A983" s="37" t="s">
        <v>2</v>
      </c>
      <c r="B983" s="37" t="s">
        <v>53</v>
      </c>
      <c r="C983" s="38">
        <v>52500</v>
      </c>
    </row>
    <row r="984" spans="1:3" x14ac:dyDescent="0.3">
      <c r="A984" s="37" t="s">
        <v>2</v>
      </c>
      <c r="B984" s="37" t="s">
        <v>53</v>
      </c>
      <c r="C984" s="38">
        <v>55000</v>
      </c>
    </row>
    <row r="985" spans="1:3" x14ac:dyDescent="0.3">
      <c r="A985" s="37" t="s">
        <v>2</v>
      </c>
      <c r="B985" s="37" t="s">
        <v>53</v>
      </c>
      <c r="C985" s="38">
        <v>81350</v>
      </c>
    </row>
    <row r="986" spans="1:3" x14ac:dyDescent="0.3">
      <c r="A986" s="37" t="s">
        <v>2</v>
      </c>
      <c r="B986" s="37" t="s">
        <v>53</v>
      </c>
      <c r="C986" s="38"/>
    </row>
    <row r="987" spans="1:3" x14ac:dyDescent="0.3">
      <c r="A987" s="37" t="s">
        <v>2</v>
      </c>
      <c r="B987" s="37" t="s">
        <v>53</v>
      </c>
      <c r="C987" s="38"/>
    </row>
    <row r="988" spans="1:3" x14ac:dyDescent="0.3">
      <c r="A988" s="37" t="s">
        <v>2</v>
      </c>
      <c r="B988" s="37" t="s">
        <v>53</v>
      </c>
      <c r="C988" s="38">
        <v>92500</v>
      </c>
    </row>
    <row r="989" spans="1:3" x14ac:dyDescent="0.3">
      <c r="A989" s="37" t="s">
        <v>2</v>
      </c>
      <c r="B989" s="37" t="s">
        <v>53</v>
      </c>
      <c r="C989" s="38">
        <v>65037.5</v>
      </c>
    </row>
    <row r="990" spans="1:3" x14ac:dyDescent="0.3">
      <c r="A990" s="37" t="s">
        <v>2</v>
      </c>
      <c r="B990" s="37" t="s">
        <v>53</v>
      </c>
      <c r="C990" s="38"/>
    </row>
    <row r="991" spans="1:3" x14ac:dyDescent="0.3">
      <c r="A991" s="37" t="s">
        <v>2</v>
      </c>
      <c r="B991" s="37" t="s">
        <v>53</v>
      </c>
      <c r="C991" s="38"/>
    </row>
    <row r="992" spans="1:3" x14ac:dyDescent="0.3">
      <c r="A992" s="37" t="s">
        <v>2</v>
      </c>
      <c r="B992" s="37" t="s">
        <v>53</v>
      </c>
      <c r="C992" s="38">
        <v>75000</v>
      </c>
    </row>
    <row r="993" spans="1:3" x14ac:dyDescent="0.3">
      <c r="A993" s="37" t="s">
        <v>2</v>
      </c>
      <c r="B993" s="37" t="s">
        <v>53</v>
      </c>
      <c r="C993" s="38"/>
    </row>
    <row r="994" spans="1:3" x14ac:dyDescent="0.3">
      <c r="A994" s="37" t="s">
        <v>2</v>
      </c>
      <c r="B994" s="37" t="s">
        <v>53</v>
      </c>
      <c r="C994" s="38"/>
    </row>
    <row r="995" spans="1:3" x14ac:dyDescent="0.3">
      <c r="A995" s="37" t="s">
        <v>2</v>
      </c>
      <c r="B995" s="37" t="s">
        <v>97</v>
      </c>
      <c r="C995" s="38">
        <v>45000</v>
      </c>
    </row>
    <row r="996" spans="1:3" x14ac:dyDescent="0.3">
      <c r="A996" s="37" t="s">
        <v>2</v>
      </c>
      <c r="B996" s="37" t="s">
        <v>53</v>
      </c>
      <c r="C996" s="38">
        <v>95680</v>
      </c>
    </row>
    <row r="997" spans="1:3" x14ac:dyDescent="0.3">
      <c r="A997" s="37" t="s">
        <v>2</v>
      </c>
      <c r="B997" s="37" t="s">
        <v>53</v>
      </c>
      <c r="C997" s="38"/>
    </row>
    <row r="998" spans="1:3" x14ac:dyDescent="0.3">
      <c r="A998" s="37" t="s">
        <v>2</v>
      </c>
      <c r="B998" s="37" t="s">
        <v>88</v>
      </c>
      <c r="C998" s="38">
        <v>100500</v>
      </c>
    </row>
    <row r="999" spans="1:3" x14ac:dyDescent="0.3">
      <c r="A999" s="37" t="s">
        <v>2</v>
      </c>
      <c r="B999" s="37" t="s">
        <v>53</v>
      </c>
      <c r="C999" s="38">
        <v>90000</v>
      </c>
    </row>
    <row r="1000" spans="1:3" x14ac:dyDescent="0.3">
      <c r="A1000" s="37" t="s">
        <v>2</v>
      </c>
      <c r="B1000" s="37" t="s">
        <v>53</v>
      </c>
      <c r="C1000" s="38">
        <v>85000</v>
      </c>
    </row>
    <row r="1001" spans="1:3" x14ac:dyDescent="0.3">
      <c r="A1001" s="37" t="s">
        <v>2</v>
      </c>
      <c r="B1001" s="37" t="s">
        <v>53</v>
      </c>
      <c r="C1001" s="38">
        <v>52500</v>
      </c>
    </row>
    <row r="1002" spans="1:3" x14ac:dyDescent="0.3">
      <c r="A1002" s="37" t="s">
        <v>2</v>
      </c>
      <c r="B1002" s="37" t="s">
        <v>53</v>
      </c>
      <c r="C1002" s="38">
        <v>120710</v>
      </c>
    </row>
    <row r="1003" spans="1:3" x14ac:dyDescent="0.3">
      <c r="A1003" s="37" t="s">
        <v>2</v>
      </c>
      <c r="B1003" s="37" t="s">
        <v>53</v>
      </c>
      <c r="C1003" s="38">
        <v>82500</v>
      </c>
    </row>
    <row r="1004" spans="1:3" x14ac:dyDescent="0.3">
      <c r="A1004" s="37" t="s">
        <v>2</v>
      </c>
      <c r="B1004" s="37" t="s">
        <v>53</v>
      </c>
      <c r="C1004" s="38"/>
    </row>
    <row r="1005" spans="1:3" x14ac:dyDescent="0.3">
      <c r="A1005" s="37" t="s">
        <v>2</v>
      </c>
      <c r="B1005" s="37" t="s">
        <v>53</v>
      </c>
      <c r="C1005" s="38">
        <v>85000</v>
      </c>
    </row>
    <row r="1006" spans="1:3" x14ac:dyDescent="0.3">
      <c r="A1006" s="37" t="s">
        <v>2</v>
      </c>
      <c r="B1006" s="37" t="s">
        <v>53</v>
      </c>
      <c r="C1006" s="38">
        <v>65000</v>
      </c>
    </row>
    <row r="1007" spans="1:3" x14ac:dyDescent="0.3">
      <c r="A1007" s="37" t="s">
        <v>2</v>
      </c>
      <c r="B1007" s="37" t="s">
        <v>53</v>
      </c>
      <c r="C1007" s="38">
        <v>80000</v>
      </c>
    </row>
    <row r="1008" spans="1:3" x14ac:dyDescent="0.3">
      <c r="A1008" s="37" t="s">
        <v>2</v>
      </c>
      <c r="B1008" s="37" t="s">
        <v>53</v>
      </c>
      <c r="C1008" s="38">
        <v>142500</v>
      </c>
    </row>
    <row r="1009" spans="1:3" x14ac:dyDescent="0.3">
      <c r="A1009" s="37" t="s">
        <v>2</v>
      </c>
      <c r="B1009" s="37" t="s">
        <v>53</v>
      </c>
      <c r="C1009" s="38"/>
    </row>
    <row r="1010" spans="1:3" x14ac:dyDescent="0.3">
      <c r="A1010" s="37" t="s">
        <v>2</v>
      </c>
      <c r="B1010" s="37" t="s">
        <v>53</v>
      </c>
      <c r="C1010" s="38"/>
    </row>
    <row r="1011" spans="1:3" x14ac:dyDescent="0.3">
      <c r="A1011" s="37" t="s">
        <v>2</v>
      </c>
      <c r="B1011" s="37" t="s">
        <v>53</v>
      </c>
      <c r="C1011" s="38"/>
    </row>
    <row r="1012" spans="1:3" x14ac:dyDescent="0.3">
      <c r="A1012" s="37" t="s">
        <v>2</v>
      </c>
      <c r="B1012" s="37" t="s">
        <v>53</v>
      </c>
      <c r="C1012" s="38">
        <v>75500</v>
      </c>
    </row>
    <row r="1013" spans="1:3" x14ac:dyDescent="0.3">
      <c r="A1013" s="37" t="s">
        <v>2</v>
      </c>
      <c r="B1013" s="37" t="s">
        <v>53</v>
      </c>
      <c r="C1013" s="38"/>
    </row>
    <row r="1014" spans="1:3" x14ac:dyDescent="0.3">
      <c r="A1014" s="37" t="s">
        <v>2</v>
      </c>
      <c r="B1014" s="37" t="s">
        <v>53</v>
      </c>
      <c r="C1014" s="38">
        <v>95000</v>
      </c>
    </row>
    <row r="1015" spans="1:3" x14ac:dyDescent="0.3">
      <c r="A1015" s="37" t="s">
        <v>2</v>
      </c>
      <c r="B1015" s="37" t="s">
        <v>53</v>
      </c>
      <c r="C1015" s="38">
        <v>65000</v>
      </c>
    </row>
    <row r="1016" spans="1:3" x14ac:dyDescent="0.3">
      <c r="A1016" s="37" t="s">
        <v>2</v>
      </c>
      <c r="B1016" s="37" t="s">
        <v>53</v>
      </c>
      <c r="C1016" s="38">
        <v>56212.5</v>
      </c>
    </row>
    <row r="1017" spans="1:3" x14ac:dyDescent="0.3">
      <c r="A1017" s="37" t="s">
        <v>2</v>
      </c>
      <c r="B1017" s="37" t="s">
        <v>53</v>
      </c>
      <c r="C1017" s="38"/>
    </row>
    <row r="1018" spans="1:3" x14ac:dyDescent="0.3">
      <c r="A1018" s="37" t="s">
        <v>2</v>
      </c>
      <c r="B1018" s="37" t="s">
        <v>53</v>
      </c>
      <c r="C1018" s="38">
        <v>115000</v>
      </c>
    </row>
    <row r="1019" spans="1:3" x14ac:dyDescent="0.3">
      <c r="A1019" s="37" t="s">
        <v>2</v>
      </c>
      <c r="B1019" s="37" t="s">
        <v>53</v>
      </c>
      <c r="C1019" s="38">
        <v>65000</v>
      </c>
    </row>
    <row r="1020" spans="1:3" x14ac:dyDescent="0.3">
      <c r="A1020" s="37" t="s">
        <v>2</v>
      </c>
      <c r="B1020" s="37" t="s">
        <v>53</v>
      </c>
      <c r="C1020" s="38"/>
    </row>
    <row r="1021" spans="1:3" x14ac:dyDescent="0.3">
      <c r="A1021" s="37" t="s">
        <v>2</v>
      </c>
      <c r="B1021" s="37" t="s">
        <v>53</v>
      </c>
      <c r="C1021" s="38"/>
    </row>
    <row r="1022" spans="1:3" x14ac:dyDescent="0.3">
      <c r="A1022" s="37" t="s">
        <v>2</v>
      </c>
      <c r="B1022" s="37" t="s">
        <v>53</v>
      </c>
      <c r="C1022" s="38"/>
    </row>
    <row r="1023" spans="1:3" x14ac:dyDescent="0.3">
      <c r="A1023" s="37" t="s">
        <v>2</v>
      </c>
      <c r="B1023" s="37" t="s">
        <v>53</v>
      </c>
      <c r="C1023" s="38">
        <v>105000</v>
      </c>
    </row>
    <row r="1024" spans="1:3" x14ac:dyDescent="0.3">
      <c r="A1024" s="37" t="s">
        <v>2</v>
      </c>
      <c r="B1024" s="37" t="s">
        <v>53</v>
      </c>
      <c r="C1024" s="38"/>
    </row>
    <row r="1025" spans="1:3" x14ac:dyDescent="0.3">
      <c r="A1025" s="37" t="s">
        <v>2</v>
      </c>
      <c r="B1025" s="37" t="s">
        <v>75</v>
      </c>
      <c r="C1025" s="38">
        <v>56700</v>
      </c>
    </row>
    <row r="1026" spans="1:3" x14ac:dyDescent="0.3">
      <c r="A1026" s="37" t="s">
        <v>2</v>
      </c>
      <c r="B1026" s="37" t="s">
        <v>53</v>
      </c>
      <c r="C1026" s="38"/>
    </row>
    <row r="1027" spans="1:3" x14ac:dyDescent="0.3">
      <c r="A1027" s="37" t="s">
        <v>2</v>
      </c>
      <c r="B1027" s="37" t="s">
        <v>53</v>
      </c>
      <c r="C1027" s="38">
        <v>76579</v>
      </c>
    </row>
    <row r="1028" spans="1:3" x14ac:dyDescent="0.3">
      <c r="A1028" s="37" t="s">
        <v>2</v>
      </c>
      <c r="B1028" s="37" t="s">
        <v>53</v>
      </c>
      <c r="C1028" s="38">
        <v>115791.5</v>
      </c>
    </row>
    <row r="1029" spans="1:3" x14ac:dyDescent="0.3">
      <c r="A1029" s="37" t="s">
        <v>2</v>
      </c>
      <c r="B1029" s="37" t="s">
        <v>53</v>
      </c>
      <c r="C1029" s="38"/>
    </row>
    <row r="1030" spans="1:3" x14ac:dyDescent="0.3">
      <c r="A1030" s="37" t="s">
        <v>2</v>
      </c>
      <c r="B1030" s="37" t="s">
        <v>53</v>
      </c>
      <c r="C1030" s="38">
        <v>79928.40625</v>
      </c>
    </row>
    <row r="1031" spans="1:3" x14ac:dyDescent="0.3">
      <c r="A1031" s="37" t="s">
        <v>2</v>
      </c>
      <c r="B1031" s="37" t="s">
        <v>53</v>
      </c>
      <c r="C1031" s="38">
        <v>56500</v>
      </c>
    </row>
    <row r="1032" spans="1:3" x14ac:dyDescent="0.3">
      <c r="A1032" s="37" t="s">
        <v>2</v>
      </c>
      <c r="B1032" s="37" t="s">
        <v>53</v>
      </c>
      <c r="C1032" s="38"/>
    </row>
    <row r="1033" spans="1:3" x14ac:dyDescent="0.3">
      <c r="A1033" s="37" t="s">
        <v>4</v>
      </c>
      <c r="B1033" s="37" t="s">
        <v>69</v>
      </c>
      <c r="C1033" s="38">
        <v>98301.5</v>
      </c>
    </row>
    <row r="1034" spans="1:3" x14ac:dyDescent="0.3">
      <c r="A1034" s="37" t="s">
        <v>4</v>
      </c>
      <c r="B1034" s="37" t="s">
        <v>53</v>
      </c>
      <c r="C1034" s="38">
        <v>102500</v>
      </c>
    </row>
    <row r="1035" spans="1:3" x14ac:dyDescent="0.3">
      <c r="A1035" s="37" t="s">
        <v>4</v>
      </c>
      <c r="B1035" s="37" t="s">
        <v>53</v>
      </c>
      <c r="C1035" s="38">
        <v>75000</v>
      </c>
    </row>
    <row r="1036" spans="1:3" x14ac:dyDescent="0.3">
      <c r="A1036" s="37" t="s">
        <v>4</v>
      </c>
      <c r="B1036" s="37" t="s">
        <v>53</v>
      </c>
      <c r="C1036" s="38">
        <v>105000</v>
      </c>
    </row>
    <row r="1037" spans="1:3" x14ac:dyDescent="0.3">
      <c r="A1037" s="37" t="s">
        <v>4</v>
      </c>
      <c r="B1037" s="37" t="s">
        <v>53</v>
      </c>
      <c r="C1037" s="38">
        <v>90000</v>
      </c>
    </row>
    <row r="1038" spans="1:3" x14ac:dyDescent="0.3">
      <c r="A1038" s="37" t="s">
        <v>4</v>
      </c>
      <c r="B1038" s="37" t="s">
        <v>54</v>
      </c>
      <c r="C1038" s="38">
        <v>105000</v>
      </c>
    </row>
    <row r="1039" spans="1:3" x14ac:dyDescent="0.3">
      <c r="A1039" s="37" t="s">
        <v>4</v>
      </c>
      <c r="B1039" s="37" t="s">
        <v>53</v>
      </c>
      <c r="C1039" s="38">
        <v>164500</v>
      </c>
    </row>
    <row r="1040" spans="1:3" x14ac:dyDescent="0.3">
      <c r="A1040" s="37" t="s">
        <v>4</v>
      </c>
      <c r="B1040" s="37" t="s">
        <v>53</v>
      </c>
      <c r="C1040" s="38">
        <v>149874</v>
      </c>
    </row>
    <row r="1041" spans="1:3" x14ac:dyDescent="0.3">
      <c r="A1041" s="37" t="s">
        <v>4</v>
      </c>
      <c r="B1041" s="37" t="s">
        <v>53</v>
      </c>
      <c r="C1041" s="38">
        <v>155000</v>
      </c>
    </row>
    <row r="1042" spans="1:3" x14ac:dyDescent="0.3">
      <c r="A1042" s="37" t="s">
        <v>4</v>
      </c>
      <c r="B1042" s="37" t="s">
        <v>53</v>
      </c>
      <c r="C1042" s="38">
        <v>145000</v>
      </c>
    </row>
    <row r="1043" spans="1:3" x14ac:dyDescent="0.3">
      <c r="A1043" s="37" t="s">
        <v>4</v>
      </c>
      <c r="B1043" s="37" t="s">
        <v>53</v>
      </c>
      <c r="C1043" s="38">
        <v>147500</v>
      </c>
    </row>
    <row r="1044" spans="1:3" x14ac:dyDescent="0.3">
      <c r="A1044" s="37" t="s">
        <v>4</v>
      </c>
      <c r="B1044" s="37" t="s">
        <v>53</v>
      </c>
      <c r="C1044" s="38">
        <v>70000</v>
      </c>
    </row>
    <row r="1045" spans="1:3" x14ac:dyDescent="0.3">
      <c r="A1045" s="37" t="s">
        <v>4</v>
      </c>
      <c r="B1045" s="37" t="s">
        <v>54</v>
      </c>
      <c r="C1045" s="38">
        <v>125000</v>
      </c>
    </row>
    <row r="1046" spans="1:3" x14ac:dyDescent="0.3">
      <c r="A1046" s="37" t="s">
        <v>4</v>
      </c>
      <c r="B1046" s="37" t="s">
        <v>53</v>
      </c>
      <c r="C1046" s="38">
        <v>127500</v>
      </c>
    </row>
    <row r="1047" spans="1:3" x14ac:dyDescent="0.3">
      <c r="A1047" s="37" t="s">
        <v>4</v>
      </c>
      <c r="B1047" s="37" t="s">
        <v>54</v>
      </c>
      <c r="C1047" s="38">
        <v>150000</v>
      </c>
    </row>
    <row r="1048" spans="1:3" x14ac:dyDescent="0.3">
      <c r="A1048" s="37" t="s">
        <v>4</v>
      </c>
      <c r="B1048" s="37" t="s">
        <v>53</v>
      </c>
      <c r="C1048" s="38"/>
    </row>
    <row r="1049" spans="1:3" x14ac:dyDescent="0.3">
      <c r="A1049" s="37" t="s">
        <v>4</v>
      </c>
      <c r="B1049" s="37" t="s">
        <v>53</v>
      </c>
      <c r="C1049" s="38">
        <v>115000</v>
      </c>
    </row>
    <row r="1050" spans="1:3" x14ac:dyDescent="0.3">
      <c r="A1050" s="37" t="s">
        <v>4</v>
      </c>
      <c r="B1050" s="37" t="s">
        <v>53</v>
      </c>
      <c r="C1050" s="38">
        <v>155000</v>
      </c>
    </row>
    <row r="1051" spans="1:3" x14ac:dyDescent="0.3">
      <c r="A1051" s="37" t="s">
        <v>4</v>
      </c>
      <c r="B1051" s="37" t="s">
        <v>53</v>
      </c>
      <c r="C1051" s="38">
        <v>145000</v>
      </c>
    </row>
    <row r="1052" spans="1:3" x14ac:dyDescent="0.3">
      <c r="A1052" s="37" t="s">
        <v>4</v>
      </c>
      <c r="B1052" s="37" t="s">
        <v>53</v>
      </c>
      <c r="C1052" s="38">
        <v>90000</v>
      </c>
    </row>
    <row r="1053" spans="1:3" x14ac:dyDescent="0.3">
      <c r="A1053" s="37" t="s">
        <v>4</v>
      </c>
      <c r="B1053" s="37" t="s">
        <v>54</v>
      </c>
      <c r="C1053" s="38">
        <v>80000</v>
      </c>
    </row>
    <row r="1054" spans="1:3" x14ac:dyDescent="0.3">
      <c r="A1054" s="37" t="s">
        <v>4</v>
      </c>
      <c r="B1054" s="37" t="s">
        <v>53</v>
      </c>
      <c r="C1054" s="38">
        <v>140000</v>
      </c>
    </row>
    <row r="1055" spans="1:3" x14ac:dyDescent="0.3">
      <c r="A1055" s="37" t="s">
        <v>4</v>
      </c>
      <c r="B1055" s="37" t="s">
        <v>53</v>
      </c>
      <c r="C1055" s="38">
        <v>85000</v>
      </c>
    </row>
    <row r="1056" spans="1:3" x14ac:dyDescent="0.3">
      <c r="A1056" s="37" t="s">
        <v>4</v>
      </c>
      <c r="B1056" s="37" t="s">
        <v>81</v>
      </c>
      <c r="C1056" s="38">
        <v>124000</v>
      </c>
    </row>
    <row r="1057" spans="1:3" x14ac:dyDescent="0.3">
      <c r="A1057" s="37" t="s">
        <v>4</v>
      </c>
      <c r="B1057" s="37" t="s">
        <v>53</v>
      </c>
      <c r="C1057" s="38"/>
    </row>
    <row r="1058" spans="1:3" x14ac:dyDescent="0.3">
      <c r="A1058" s="37" t="s">
        <v>4</v>
      </c>
      <c r="B1058" s="37" t="s">
        <v>53</v>
      </c>
      <c r="C1058" s="38">
        <v>110000</v>
      </c>
    </row>
    <row r="1059" spans="1:3" x14ac:dyDescent="0.3">
      <c r="A1059" s="37" t="s">
        <v>4</v>
      </c>
      <c r="B1059" s="37" t="s">
        <v>53</v>
      </c>
      <c r="C1059" s="38">
        <v>165000</v>
      </c>
    </row>
    <row r="1060" spans="1:3" x14ac:dyDescent="0.3">
      <c r="A1060" s="37" t="s">
        <v>4</v>
      </c>
      <c r="B1060" s="37" t="s">
        <v>53</v>
      </c>
      <c r="C1060" s="38"/>
    </row>
    <row r="1061" spans="1:3" x14ac:dyDescent="0.3">
      <c r="A1061" s="37" t="s">
        <v>4</v>
      </c>
      <c r="B1061" s="37" t="s">
        <v>53</v>
      </c>
      <c r="C1061" s="38">
        <v>123600</v>
      </c>
    </row>
    <row r="1062" spans="1:3" x14ac:dyDescent="0.3">
      <c r="A1062" s="37" t="s">
        <v>4</v>
      </c>
      <c r="B1062" s="37" t="s">
        <v>87</v>
      </c>
      <c r="C1062" s="38">
        <v>147500</v>
      </c>
    </row>
    <row r="1063" spans="1:3" x14ac:dyDescent="0.3">
      <c r="A1063" s="37" t="s">
        <v>4</v>
      </c>
      <c r="B1063" s="37" t="s">
        <v>53</v>
      </c>
      <c r="C1063" s="38">
        <v>208114</v>
      </c>
    </row>
    <row r="1064" spans="1:3" x14ac:dyDescent="0.3">
      <c r="A1064" s="37" t="s">
        <v>4</v>
      </c>
      <c r="B1064" s="37" t="s">
        <v>53</v>
      </c>
      <c r="C1064" s="38">
        <v>175000</v>
      </c>
    </row>
    <row r="1065" spans="1:3" x14ac:dyDescent="0.3">
      <c r="A1065" s="37" t="s">
        <v>4</v>
      </c>
      <c r="B1065" s="37" t="s">
        <v>53</v>
      </c>
      <c r="C1065" s="38">
        <v>160000</v>
      </c>
    </row>
    <row r="1066" spans="1:3" x14ac:dyDescent="0.3">
      <c r="A1066" s="37" t="s">
        <v>4</v>
      </c>
      <c r="B1066" s="37" t="s">
        <v>110</v>
      </c>
      <c r="C1066" s="38">
        <v>165000</v>
      </c>
    </row>
    <row r="1067" spans="1:3" x14ac:dyDescent="0.3">
      <c r="A1067" s="37" t="s">
        <v>4</v>
      </c>
      <c r="B1067" s="37" t="s">
        <v>53</v>
      </c>
      <c r="C1067" s="38">
        <v>127500</v>
      </c>
    </row>
    <row r="1068" spans="1:3" x14ac:dyDescent="0.3">
      <c r="A1068" s="37" t="s">
        <v>4</v>
      </c>
      <c r="B1068" s="37" t="s">
        <v>53</v>
      </c>
      <c r="C1068" s="38">
        <v>160000</v>
      </c>
    </row>
    <row r="1069" spans="1:3" x14ac:dyDescent="0.3">
      <c r="A1069" s="37" t="s">
        <v>4</v>
      </c>
      <c r="B1069" s="37" t="s">
        <v>53</v>
      </c>
      <c r="C1069" s="38"/>
    </row>
    <row r="1070" spans="1:3" x14ac:dyDescent="0.3">
      <c r="A1070" s="37" t="s">
        <v>4</v>
      </c>
      <c r="B1070" s="37" t="s">
        <v>88</v>
      </c>
      <c r="C1070" s="38">
        <v>147500</v>
      </c>
    </row>
    <row r="1071" spans="1:3" x14ac:dyDescent="0.3">
      <c r="A1071" s="37" t="s">
        <v>4</v>
      </c>
      <c r="B1071" s="37" t="s">
        <v>53</v>
      </c>
      <c r="C1071" s="38">
        <v>125000</v>
      </c>
    </row>
    <row r="1072" spans="1:3" x14ac:dyDescent="0.3">
      <c r="A1072" s="37" t="s">
        <v>4</v>
      </c>
      <c r="B1072" s="37" t="s">
        <v>105</v>
      </c>
      <c r="C1072" s="38">
        <v>98301.5</v>
      </c>
    </row>
    <row r="1073" spans="1:3" x14ac:dyDescent="0.3">
      <c r="A1073" s="37" t="s">
        <v>4</v>
      </c>
      <c r="B1073" s="37" t="s">
        <v>53</v>
      </c>
      <c r="C1073" s="38">
        <v>90000</v>
      </c>
    </row>
    <row r="1074" spans="1:3" x14ac:dyDescent="0.3">
      <c r="A1074" s="37" t="s">
        <v>4</v>
      </c>
      <c r="B1074" s="37" t="s">
        <v>53</v>
      </c>
      <c r="C1074" s="38">
        <v>102500</v>
      </c>
    </row>
    <row r="1075" spans="1:3" x14ac:dyDescent="0.3">
      <c r="A1075" s="37" t="s">
        <v>4</v>
      </c>
      <c r="B1075" s="37" t="s">
        <v>53</v>
      </c>
      <c r="C1075" s="38">
        <v>120000</v>
      </c>
    </row>
    <row r="1076" spans="1:3" x14ac:dyDescent="0.3">
      <c r="A1076" s="37" t="s">
        <v>4</v>
      </c>
      <c r="B1076" s="37" t="s">
        <v>53</v>
      </c>
      <c r="C1076" s="38">
        <v>120000</v>
      </c>
    </row>
    <row r="1077" spans="1:3" x14ac:dyDescent="0.3">
      <c r="A1077" s="37" t="s">
        <v>4</v>
      </c>
      <c r="B1077" s="37" t="s">
        <v>53</v>
      </c>
      <c r="C1077" s="38">
        <v>160060.234375</v>
      </c>
    </row>
    <row r="1078" spans="1:3" x14ac:dyDescent="0.3">
      <c r="A1078" s="37" t="s">
        <v>4</v>
      </c>
      <c r="B1078" s="37" t="s">
        <v>53</v>
      </c>
      <c r="C1078" s="38">
        <v>90000</v>
      </c>
    </row>
    <row r="1079" spans="1:3" x14ac:dyDescent="0.3">
      <c r="A1079" s="37" t="s">
        <v>4</v>
      </c>
      <c r="B1079" s="37" t="s">
        <v>79</v>
      </c>
      <c r="C1079" s="38">
        <v>147500</v>
      </c>
    </row>
    <row r="1080" spans="1:3" x14ac:dyDescent="0.3">
      <c r="A1080" s="37" t="s">
        <v>4</v>
      </c>
      <c r="B1080" s="37" t="s">
        <v>53</v>
      </c>
      <c r="C1080" s="38">
        <v>127500</v>
      </c>
    </row>
    <row r="1081" spans="1:3" x14ac:dyDescent="0.3">
      <c r="A1081" s="37" t="s">
        <v>4</v>
      </c>
      <c r="B1081" s="37" t="s">
        <v>53</v>
      </c>
      <c r="C1081" s="38">
        <v>90000</v>
      </c>
    </row>
    <row r="1082" spans="1:3" x14ac:dyDescent="0.3">
      <c r="A1082" s="37" t="s">
        <v>4</v>
      </c>
      <c r="B1082" s="37" t="s">
        <v>53</v>
      </c>
      <c r="C1082" s="38">
        <v>96500</v>
      </c>
    </row>
    <row r="1083" spans="1:3" x14ac:dyDescent="0.3">
      <c r="A1083" s="37" t="s">
        <v>4</v>
      </c>
      <c r="B1083" s="37" t="s">
        <v>54</v>
      </c>
      <c r="C1083" s="38">
        <v>112500</v>
      </c>
    </row>
    <row r="1084" spans="1:3" x14ac:dyDescent="0.3">
      <c r="A1084" s="37" t="s">
        <v>4</v>
      </c>
      <c r="B1084" s="37" t="s">
        <v>75</v>
      </c>
      <c r="C1084" s="38">
        <v>98301.5</v>
      </c>
    </row>
    <row r="1085" spans="1:3" x14ac:dyDescent="0.3">
      <c r="A1085" s="37" t="s">
        <v>4</v>
      </c>
      <c r="B1085" s="37" t="s">
        <v>53</v>
      </c>
      <c r="C1085" s="38">
        <v>150000</v>
      </c>
    </row>
    <row r="1086" spans="1:3" x14ac:dyDescent="0.3">
      <c r="A1086" s="37" t="s">
        <v>4</v>
      </c>
      <c r="B1086" s="37" t="s">
        <v>54</v>
      </c>
      <c r="C1086" s="38">
        <v>125000</v>
      </c>
    </row>
    <row r="1087" spans="1:3" x14ac:dyDescent="0.3">
      <c r="A1087" s="37" t="s">
        <v>4</v>
      </c>
      <c r="B1087" s="37" t="s">
        <v>53</v>
      </c>
      <c r="C1087" s="38">
        <v>125000</v>
      </c>
    </row>
    <row r="1088" spans="1:3" x14ac:dyDescent="0.3">
      <c r="A1088" s="37" t="s">
        <v>4</v>
      </c>
      <c r="B1088" s="37" t="s">
        <v>53</v>
      </c>
      <c r="C1088" s="38">
        <v>90000</v>
      </c>
    </row>
    <row r="1089" spans="1:3" x14ac:dyDescent="0.3">
      <c r="A1089" s="37" t="s">
        <v>4</v>
      </c>
      <c r="B1089" s="37" t="s">
        <v>53</v>
      </c>
      <c r="C1089" s="38">
        <v>125000</v>
      </c>
    </row>
    <row r="1090" spans="1:3" x14ac:dyDescent="0.3">
      <c r="A1090" s="37" t="s">
        <v>4</v>
      </c>
      <c r="B1090" s="37" t="s">
        <v>53</v>
      </c>
      <c r="C1090" s="38">
        <v>98301.5</v>
      </c>
    </row>
    <row r="1091" spans="1:3" x14ac:dyDescent="0.3">
      <c r="A1091" s="37" t="s">
        <v>4</v>
      </c>
      <c r="B1091" s="37" t="s">
        <v>53</v>
      </c>
      <c r="C1091" s="38">
        <v>160000</v>
      </c>
    </row>
    <row r="1092" spans="1:3" x14ac:dyDescent="0.3">
      <c r="A1092" s="37" t="s">
        <v>4</v>
      </c>
      <c r="B1092" s="37" t="s">
        <v>53</v>
      </c>
      <c r="C1092" s="38"/>
    </row>
    <row r="1093" spans="1:3" x14ac:dyDescent="0.3">
      <c r="A1093" s="37" t="s">
        <v>4</v>
      </c>
      <c r="B1093" s="37" t="s">
        <v>53</v>
      </c>
      <c r="C1093" s="38">
        <v>115000</v>
      </c>
    </row>
    <row r="1094" spans="1:3" x14ac:dyDescent="0.3">
      <c r="A1094" s="37" t="s">
        <v>4</v>
      </c>
      <c r="B1094" s="37" t="s">
        <v>54</v>
      </c>
      <c r="C1094" s="38"/>
    </row>
    <row r="1095" spans="1:3" x14ac:dyDescent="0.3">
      <c r="A1095" s="37" t="s">
        <v>4</v>
      </c>
      <c r="B1095" s="37" t="s">
        <v>53</v>
      </c>
      <c r="C1095" s="38">
        <v>90000</v>
      </c>
    </row>
    <row r="1096" spans="1:3" x14ac:dyDescent="0.3">
      <c r="A1096" s="37" t="s">
        <v>4</v>
      </c>
      <c r="B1096" s="37" t="s">
        <v>53</v>
      </c>
      <c r="C1096" s="38">
        <v>50000</v>
      </c>
    </row>
    <row r="1097" spans="1:3" x14ac:dyDescent="0.3">
      <c r="A1097" s="37" t="s">
        <v>4</v>
      </c>
      <c r="B1097" s="37" t="s">
        <v>53</v>
      </c>
      <c r="C1097" s="38">
        <v>172500</v>
      </c>
    </row>
    <row r="1098" spans="1:3" x14ac:dyDescent="0.3">
      <c r="A1098" s="37" t="s">
        <v>4</v>
      </c>
      <c r="B1098" s="37" t="s">
        <v>53</v>
      </c>
      <c r="C1098" s="38">
        <v>105000</v>
      </c>
    </row>
    <row r="1099" spans="1:3" x14ac:dyDescent="0.3">
      <c r="A1099" s="37" t="s">
        <v>4</v>
      </c>
      <c r="B1099" s="37" t="s">
        <v>53</v>
      </c>
      <c r="C1099" s="38">
        <v>144481.5</v>
      </c>
    </row>
    <row r="1100" spans="1:3" x14ac:dyDescent="0.3">
      <c r="A1100" s="37" t="s">
        <v>4</v>
      </c>
      <c r="B1100" s="37" t="s">
        <v>53</v>
      </c>
      <c r="C1100" s="38">
        <v>110000</v>
      </c>
    </row>
    <row r="1101" spans="1:3" x14ac:dyDescent="0.3">
      <c r="A1101" s="37" t="s">
        <v>4</v>
      </c>
      <c r="B1101" s="37" t="s">
        <v>70</v>
      </c>
      <c r="C1101" s="38">
        <v>147500</v>
      </c>
    </row>
    <row r="1102" spans="1:3" x14ac:dyDescent="0.3">
      <c r="A1102" s="37" t="s">
        <v>4</v>
      </c>
      <c r="B1102" s="37" t="s">
        <v>53</v>
      </c>
      <c r="C1102" s="38">
        <v>115000</v>
      </c>
    </row>
    <row r="1103" spans="1:3" x14ac:dyDescent="0.3">
      <c r="A1103" s="37" t="s">
        <v>4</v>
      </c>
      <c r="B1103" s="37" t="s">
        <v>53</v>
      </c>
      <c r="C1103" s="38"/>
    </row>
    <row r="1104" spans="1:3" x14ac:dyDescent="0.3">
      <c r="A1104" s="37" t="s">
        <v>4</v>
      </c>
      <c r="B1104" s="37" t="s">
        <v>53</v>
      </c>
      <c r="C1104" s="38">
        <v>175000</v>
      </c>
    </row>
    <row r="1105" spans="1:3" x14ac:dyDescent="0.3">
      <c r="A1105" s="37" t="s">
        <v>4</v>
      </c>
      <c r="B1105" s="37" t="s">
        <v>53</v>
      </c>
      <c r="C1105" s="38">
        <v>115000</v>
      </c>
    </row>
    <row r="1106" spans="1:3" x14ac:dyDescent="0.3">
      <c r="A1106" s="37" t="s">
        <v>4</v>
      </c>
      <c r="B1106" s="37" t="s">
        <v>53</v>
      </c>
      <c r="C1106" s="38"/>
    </row>
    <row r="1107" spans="1:3" x14ac:dyDescent="0.3">
      <c r="A1107" s="37" t="s">
        <v>4</v>
      </c>
      <c r="B1107" s="37" t="s">
        <v>53</v>
      </c>
      <c r="C1107" s="38">
        <v>157500</v>
      </c>
    </row>
    <row r="1108" spans="1:3" x14ac:dyDescent="0.3">
      <c r="A1108" s="37" t="s">
        <v>4</v>
      </c>
      <c r="B1108" s="37" t="s">
        <v>54</v>
      </c>
      <c r="C1108" s="38">
        <v>133900</v>
      </c>
    </row>
    <row r="1109" spans="1:3" x14ac:dyDescent="0.3">
      <c r="A1109" s="37" t="s">
        <v>4</v>
      </c>
      <c r="B1109" s="37" t="s">
        <v>53</v>
      </c>
      <c r="C1109" s="38">
        <v>125000</v>
      </c>
    </row>
    <row r="1110" spans="1:3" x14ac:dyDescent="0.3">
      <c r="A1110" s="37" t="s">
        <v>4</v>
      </c>
      <c r="B1110" s="37" t="s">
        <v>53</v>
      </c>
      <c r="C1110" s="38">
        <v>120000</v>
      </c>
    </row>
    <row r="1111" spans="1:3" x14ac:dyDescent="0.3">
      <c r="A1111" s="37" t="s">
        <v>4</v>
      </c>
      <c r="B1111" s="37" t="s">
        <v>53</v>
      </c>
      <c r="C1111" s="38">
        <v>160000</v>
      </c>
    </row>
    <row r="1112" spans="1:3" x14ac:dyDescent="0.3">
      <c r="A1112" s="37" t="s">
        <v>4</v>
      </c>
      <c r="B1112" s="37" t="s">
        <v>54</v>
      </c>
      <c r="C1112" s="38"/>
    </row>
    <row r="1113" spans="1:3" x14ac:dyDescent="0.3">
      <c r="A1113" s="37" t="s">
        <v>4</v>
      </c>
      <c r="B1113" s="37" t="s">
        <v>100</v>
      </c>
      <c r="C1113" s="38">
        <v>96760.5</v>
      </c>
    </row>
    <row r="1114" spans="1:3" x14ac:dyDescent="0.3">
      <c r="A1114" s="37" t="s">
        <v>4</v>
      </c>
      <c r="B1114" s="37" t="s">
        <v>104</v>
      </c>
      <c r="C1114" s="38">
        <v>98301.5</v>
      </c>
    </row>
    <row r="1115" spans="1:3" x14ac:dyDescent="0.3">
      <c r="A1115" s="37" t="s">
        <v>4</v>
      </c>
      <c r="B1115" s="37" t="s">
        <v>53</v>
      </c>
      <c r="C1115" s="38">
        <v>140000</v>
      </c>
    </row>
    <row r="1116" spans="1:3" x14ac:dyDescent="0.3">
      <c r="A1116" s="37" t="s">
        <v>4</v>
      </c>
      <c r="B1116" s="37" t="s">
        <v>53</v>
      </c>
      <c r="C1116" s="38">
        <v>214000</v>
      </c>
    </row>
    <row r="1117" spans="1:3" x14ac:dyDescent="0.3">
      <c r="A1117" s="37" t="s">
        <v>4</v>
      </c>
      <c r="B1117" s="37" t="s">
        <v>53</v>
      </c>
      <c r="C1117" s="38">
        <v>119037.5</v>
      </c>
    </row>
    <row r="1118" spans="1:3" x14ac:dyDescent="0.3">
      <c r="A1118" s="37" t="s">
        <v>4</v>
      </c>
      <c r="B1118" s="37" t="s">
        <v>54</v>
      </c>
      <c r="C1118" s="38">
        <v>215000</v>
      </c>
    </row>
    <row r="1119" spans="1:3" x14ac:dyDescent="0.3">
      <c r="A1119" s="37" t="s">
        <v>4</v>
      </c>
      <c r="B1119" s="37" t="s">
        <v>100</v>
      </c>
      <c r="C1119" s="38">
        <v>249000</v>
      </c>
    </row>
    <row r="1120" spans="1:3" x14ac:dyDescent="0.3">
      <c r="A1120" s="37" t="s">
        <v>4</v>
      </c>
      <c r="B1120" s="37" t="s">
        <v>54</v>
      </c>
      <c r="C1120" s="38">
        <v>112500</v>
      </c>
    </row>
    <row r="1121" spans="1:3" x14ac:dyDescent="0.3">
      <c r="A1121" s="37" t="s">
        <v>4</v>
      </c>
      <c r="B1121" s="37" t="s">
        <v>53</v>
      </c>
      <c r="C1121" s="38">
        <v>130000</v>
      </c>
    </row>
    <row r="1122" spans="1:3" x14ac:dyDescent="0.3">
      <c r="A1122" s="37" t="s">
        <v>4</v>
      </c>
      <c r="B1122" s="37" t="s">
        <v>53</v>
      </c>
      <c r="C1122" s="38">
        <v>155000</v>
      </c>
    </row>
    <row r="1123" spans="1:3" x14ac:dyDescent="0.3">
      <c r="A1123" s="37" t="s">
        <v>4</v>
      </c>
      <c r="B1123" s="37" t="s">
        <v>53</v>
      </c>
      <c r="C1123" s="38">
        <v>175000</v>
      </c>
    </row>
    <row r="1124" spans="1:3" x14ac:dyDescent="0.3">
      <c r="A1124" s="37" t="s">
        <v>4</v>
      </c>
      <c r="B1124" s="37" t="s">
        <v>54</v>
      </c>
      <c r="C1124" s="38">
        <v>145000</v>
      </c>
    </row>
    <row r="1125" spans="1:3" x14ac:dyDescent="0.3">
      <c r="A1125" s="37" t="s">
        <v>4</v>
      </c>
      <c r="B1125" s="37" t="s">
        <v>53</v>
      </c>
      <c r="C1125" s="38">
        <v>131000</v>
      </c>
    </row>
    <row r="1126" spans="1:3" x14ac:dyDescent="0.3">
      <c r="A1126" s="37" t="s">
        <v>4</v>
      </c>
      <c r="B1126" s="37" t="s">
        <v>53</v>
      </c>
      <c r="C1126" s="38">
        <v>90000</v>
      </c>
    </row>
    <row r="1127" spans="1:3" x14ac:dyDescent="0.3">
      <c r="A1127" s="37" t="s">
        <v>4</v>
      </c>
      <c r="B1127" s="37" t="s">
        <v>54</v>
      </c>
      <c r="C1127" s="38">
        <v>151000</v>
      </c>
    </row>
    <row r="1128" spans="1:3" x14ac:dyDescent="0.3">
      <c r="A1128" s="37" t="s">
        <v>4</v>
      </c>
      <c r="B1128" s="37" t="s">
        <v>53</v>
      </c>
      <c r="C1128" s="38">
        <v>117500</v>
      </c>
    </row>
    <row r="1129" spans="1:3" x14ac:dyDescent="0.3">
      <c r="A1129" s="37" t="s">
        <v>4</v>
      </c>
      <c r="B1129" s="37" t="s">
        <v>88</v>
      </c>
      <c r="C1129" s="38">
        <v>96760.5</v>
      </c>
    </row>
    <row r="1130" spans="1:3" x14ac:dyDescent="0.3">
      <c r="A1130" s="37" t="s">
        <v>4</v>
      </c>
      <c r="B1130" s="37" t="s">
        <v>97</v>
      </c>
      <c r="C1130" s="38">
        <v>98283</v>
      </c>
    </row>
    <row r="1131" spans="1:3" x14ac:dyDescent="0.3">
      <c r="A1131" s="37" t="s">
        <v>4</v>
      </c>
      <c r="B1131" s="37" t="s">
        <v>53</v>
      </c>
      <c r="C1131" s="38">
        <v>193562.5</v>
      </c>
    </row>
    <row r="1132" spans="1:3" x14ac:dyDescent="0.3">
      <c r="A1132" s="37" t="s">
        <v>4</v>
      </c>
      <c r="B1132" s="37" t="s">
        <v>53</v>
      </c>
      <c r="C1132" s="38">
        <v>90000</v>
      </c>
    </row>
    <row r="1133" spans="1:3" x14ac:dyDescent="0.3">
      <c r="A1133" s="37" t="s">
        <v>4</v>
      </c>
      <c r="B1133" s="37" t="s">
        <v>54</v>
      </c>
      <c r="C1133" s="38"/>
    </row>
    <row r="1134" spans="1:3" x14ac:dyDescent="0.3">
      <c r="A1134" s="37" t="s">
        <v>4</v>
      </c>
      <c r="B1134" s="37" t="s">
        <v>53</v>
      </c>
      <c r="C1134" s="38">
        <v>105000</v>
      </c>
    </row>
    <row r="1135" spans="1:3" x14ac:dyDescent="0.3">
      <c r="A1135" s="37" t="s">
        <v>4</v>
      </c>
      <c r="B1135" s="37" t="s">
        <v>53</v>
      </c>
      <c r="C1135" s="38">
        <v>80000</v>
      </c>
    </row>
    <row r="1136" spans="1:3" x14ac:dyDescent="0.3">
      <c r="A1136" s="37" t="s">
        <v>4</v>
      </c>
      <c r="B1136" s="37" t="s">
        <v>56</v>
      </c>
      <c r="C1136" s="38">
        <v>98301.5</v>
      </c>
    </row>
    <row r="1137" spans="1:3" x14ac:dyDescent="0.3">
      <c r="A1137" s="37" t="s">
        <v>4</v>
      </c>
      <c r="B1137" s="37" t="s">
        <v>54</v>
      </c>
      <c r="C1137" s="38">
        <v>140000</v>
      </c>
    </row>
    <row r="1138" spans="1:3" x14ac:dyDescent="0.3">
      <c r="A1138" s="37" t="s">
        <v>4</v>
      </c>
      <c r="B1138" s="37" t="s">
        <v>81</v>
      </c>
      <c r="C1138" s="38">
        <v>147500</v>
      </c>
    </row>
    <row r="1139" spans="1:3" x14ac:dyDescent="0.3">
      <c r="A1139" s="37" t="s">
        <v>4</v>
      </c>
      <c r="B1139" s="37" t="s">
        <v>110</v>
      </c>
      <c r="C1139" s="38">
        <v>89100</v>
      </c>
    </row>
    <row r="1140" spans="1:3" x14ac:dyDescent="0.3">
      <c r="A1140" s="37" t="s">
        <v>4</v>
      </c>
      <c r="B1140" s="37" t="s">
        <v>53</v>
      </c>
      <c r="C1140" s="38">
        <v>122500</v>
      </c>
    </row>
    <row r="1141" spans="1:3" x14ac:dyDescent="0.3">
      <c r="A1141" s="37" t="s">
        <v>4</v>
      </c>
      <c r="B1141" s="37" t="s">
        <v>53</v>
      </c>
      <c r="C1141" s="38">
        <v>110000</v>
      </c>
    </row>
    <row r="1142" spans="1:3" x14ac:dyDescent="0.3">
      <c r="A1142" s="37" t="s">
        <v>4</v>
      </c>
      <c r="B1142" s="37" t="s">
        <v>53</v>
      </c>
      <c r="C1142" s="38">
        <v>105000</v>
      </c>
    </row>
    <row r="1143" spans="1:3" x14ac:dyDescent="0.3">
      <c r="A1143" s="37" t="s">
        <v>4</v>
      </c>
      <c r="B1143" s="37" t="s">
        <v>53</v>
      </c>
      <c r="C1143" s="38">
        <v>99800</v>
      </c>
    </row>
    <row r="1144" spans="1:3" x14ac:dyDescent="0.3">
      <c r="A1144" s="37" t="s">
        <v>4</v>
      </c>
      <c r="B1144" s="37" t="s">
        <v>53</v>
      </c>
      <c r="C1144" s="38"/>
    </row>
    <row r="1145" spans="1:3" x14ac:dyDescent="0.3">
      <c r="A1145" s="37" t="s">
        <v>4</v>
      </c>
      <c r="B1145" s="37" t="s">
        <v>53</v>
      </c>
      <c r="C1145" s="38">
        <v>200000</v>
      </c>
    </row>
    <row r="1146" spans="1:3" x14ac:dyDescent="0.3">
      <c r="A1146" s="37" t="s">
        <v>4</v>
      </c>
      <c r="B1146" s="37" t="s">
        <v>53</v>
      </c>
      <c r="C1146" s="38">
        <v>200000</v>
      </c>
    </row>
    <row r="1147" spans="1:3" x14ac:dyDescent="0.3">
      <c r="A1147" s="37" t="s">
        <v>4</v>
      </c>
      <c r="B1147" s="37" t="s">
        <v>53</v>
      </c>
      <c r="C1147" s="38">
        <v>105000</v>
      </c>
    </row>
    <row r="1148" spans="1:3" x14ac:dyDescent="0.3">
      <c r="A1148" s="37" t="s">
        <v>4</v>
      </c>
      <c r="B1148" s="37" t="s">
        <v>53</v>
      </c>
      <c r="C1148" s="38">
        <v>106256.8984375</v>
      </c>
    </row>
    <row r="1149" spans="1:3" x14ac:dyDescent="0.3">
      <c r="A1149" s="37" t="s">
        <v>4</v>
      </c>
      <c r="B1149" s="37" t="s">
        <v>53</v>
      </c>
      <c r="C1149" s="38">
        <v>58926</v>
      </c>
    </row>
    <row r="1150" spans="1:3" x14ac:dyDescent="0.3">
      <c r="A1150" s="37" t="s">
        <v>4</v>
      </c>
      <c r="B1150" s="37" t="s">
        <v>53</v>
      </c>
      <c r="C1150" s="38">
        <v>105000</v>
      </c>
    </row>
    <row r="1151" spans="1:3" x14ac:dyDescent="0.3">
      <c r="A1151" s="37" t="s">
        <v>4</v>
      </c>
      <c r="B1151" s="37" t="s">
        <v>53</v>
      </c>
      <c r="C1151" s="38">
        <v>105000</v>
      </c>
    </row>
    <row r="1152" spans="1:3" x14ac:dyDescent="0.3">
      <c r="A1152" s="37" t="s">
        <v>4</v>
      </c>
      <c r="B1152" s="37" t="s">
        <v>71</v>
      </c>
      <c r="C1152" s="38">
        <v>64800</v>
      </c>
    </row>
    <row r="1153" spans="1:3" x14ac:dyDescent="0.3">
      <c r="A1153" s="37" t="s">
        <v>4</v>
      </c>
      <c r="B1153" s="37" t="s">
        <v>53</v>
      </c>
      <c r="C1153" s="38"/>
    </row>
    <row r="1154" spans="1:3" x14ac:dyDescent="0.3">
      <c r="A1154" s="37" t="s">
        <v>4</v>
      </c>
      <c r="B1154" s="37" t="s">
        <v>53</v>
      </c>
      <c r="C1154" s="38">
        <v>190950</v>
      </c>
    </row>
    <row r="1155" spans="1:3" x14ac:dyDescent="0.3">
      <c r="A1155" s="37" t="s">
        <v>4</v>
      </c>
      <c r="B1155" s="37" t="s">
        <v>54</v>
      </c>
      <c r="C1155" s="38">
        <v>122500</v>
      </c>
    </row>
    <row r="1156" spans="1:3" x14ac:dyDescent="0.3">
      <c r="A1156" s="37" t="s">
        <v>4</v>
      </c>
      <c r="B1156" s="37" t="s">
        <v>53</v>
      </c>
      <c r="C1156" s="38">
        <v>245000</v>
      </c>
    </row>
    <row r="1157" spans="1:3" x14ac:dyDescent="0.3">
      <c r="A1157" s="37" t="s">
        <v>4</v>
      </c>
      <c r="B1157" s="37" t="s">
        <v>53</v>
      </c>
      <c r="C1157" s="38">
        <v>165000</v>
      </c>
    </row>
    <row r="1158" spans="1:3" x14ac:dyDescent="0.3">
      <c r="A1158" s="37" t="s">
        <v>4</v>
      </c>
      <c r="B1158" s="37" t="s">
        <v>53</v>
      </c>
      <c r="C1158" s="38">
        <v>133000</v>
      </c>
    </row>
    <row r="1159" spans="1:3" x14ac:dyDescent="0.3">
      <c r="A1159" s="37" t="s">
        <v>4</v>
      </c>
      <c r="B1159" s="37" t="s">
        <v>68</v>
      </c>
      <c r="C1159" s="38">
        <v>98283</v>
      </c>
    </row>
    <row r="1160" spans="1:3" x14ac:dyDescent="0.3">
      <c r="A1160" s="37" t="s">
        <v>4</v>
      </c>
      <c r="B1160" s="37" t="s">
        <v>53</v>
      </c>
      <c r="C1160" s="38"/>
    </row>
    <row r="1161" spans="1:3" x14ac:dyDescent="0.3">
      <c r="A1161" s="37" t="s">
        <v>4</v>
      </c>
      <c r="B1161" s="37" t="s">
        <v>53</v>
      </c>
      <c r="C1161" s="38"/>
    </row>
    <row r="1162" spans="1:3" x14ac:dyDescent="0.3">
      <c r="A1162" s="37" t="s">
        <v>4</v>
      </c>
      <c r="B1162" s="37" t="s">
        <v>53</v>
      </c>
      <c r="C1162" s="38">
        <v>147500</v>
      </c>
    </row>
    <row r="1163" spans="1:3" x14ac:dyDescent="0.3">
      <c r="A1163" s="37" t="s">
        <v>4</v>
      </c>
      <c r="B1163" s="37" t="s">
        <v>53</v>
      </c>
      <c r="C1163" s="38"/>
    </row>
    <row r="1164" spans="1:3" x14ac:dyDescent="0.3">
      <c r="A1164" s="37" t="s">
        <v>4</v>
      </c>
      <c r="B1164" s="37" t="s">
        <v>54</v>
      </c>
      <c r="C1164" s="38">
        <v>137320.3125</v>
      </c>
    </row>
    <row r="1165" spans="1:3" x14ac:dyDescent="0.3">
      <c r="A1165" s="37" t="s">
        <v>4</v>
      </c>
      <c r="B1165" s="37" t="s">
        <v>54</v>
      </c>
      <c r="C1165" s="38">
        <v>98275.5</v>
      </c>
    </row>
    <row r="1166" spans="1:3" x14ac:dyDescent="0.3">
      <c r="A1166" s="37" t="s">
        <v>4</v>
      </c>
      <c r="B1166" s="37" t="s">
        <v>53</v>
      </c>
      <c r="C1166" s="38">
        <v>122470.5</v>
      </c>
    </row>
    <row r="1167" spans="1:3" x14ac:dyDescent="0.3">
      <c r="A1167" s="37" t="s">
        <v>4</v>
      </c>
      <c r="B1167" s="37" t="s">
        <v>53</v>
      </c>
      <c r="C1167" s="38"/>
    </row>
    <row r="1168" spans="1:3" x14ac:dyDescent="0.3">
      <c r="A1168" s="37" t="s">
        <v>4</v>
      </c>
      <c r="B1168" s="37" t="s">
        <v>54</v>
      </c>
      <c r="C1168" s="38"/>
    </row>
    <row r="1169" spans="1:3" x14ac:dyDescent="0.3">
      <c r="A1169" s="37" t="s">
        <v>4</v>
      </c>
      <c r="B1169" s="37" t="s">
        <v>53</v>
      </c>
      <c r="C1169" s="38">
        <v>117500</v>
      </c>
    </row>
    <row r="1170" spans="1:3" x14ac:dyDescent="0.3">
      <c r="A1170" s="37" t="s">
        <v>4</v>
      </c>
      <c r="B1170" s="37" t="s">
        <v>53</v>
      </c>
      <c r="C1170" s="38">
        <v>125000</v>
      </c>
    </row>
    <row r="1171" spans="1:3" x14ac:dyDescent="0.3">
      <c r="A1171" s="37" t="s">
        <v>4</v>
      </c>
      <c r="B1171" s="37" t="s">
        <v>53</v>
      </c>
      <c r="C1171" s="38">
        <v>190950</v>
      </c>
    </row>
    <row r="1172" spans="1:3" x14ac:dyDescent="0.3">
      <c r="A1172" s="37" t="s">
        <v>4</v>
      </c>
      <c r="B1172" s="37" t="s">
        <v>53</v>
      </c>
      <c r="C1172" s="38"/>
    </row>
    <row r="1173" spans="1:3" x14ac:dyDescent="0.3">
      <c r="A1173" s="37" t="s">
        <v>4</v>
      </c>
      <c r="B1173" s="37" t="s">
        <v>111</v>
      </c>
      <c r="C1173" s="38">
        <v>147500</v>
      </c>
    </row>
    <row r="1174" spans="1:3" x14ac:dyDescent="0.3">
      <c r="A1174" s="37" t="s">
        <v>4</v>
      </c>
      <c r="B1174" s="37" t="s">
        <v>53</v>
      </c>
      <c r="C1174" s="38"/>
    </row>
    <row r="1175" spans="1:3" x14ac:dyDescent="0.3">
      <c r="A1175" s="37" t="s">
        <v>4</v>
      </c>
      <c r="B1175" s="37" t="s">
        <v>53</v>
      </c>
      <c r="C1175" s="38"/>
    </row>
    <row r="1176" spans="1:3" x14ac:dyDescent="0.3">
      <c r="A1176" s="37" t="s">
        <v>4</v>
      </c>
      <c r="B1176" s="37" t="s">
        <v>54</v>
      </c>
      <c r="C1176" s="38"/>
    </row>
    <row r="1177" spans="1:3" x14ac:dyDescent="0.3">
      <c r="A1177" s="37" t="s">
        <v>4</v>
      </c>
      <c r="B1177" s="37" t="s">
        <v>53</v>
      </c>
      <c r="C1177" s="38">
        <v>110144.390625</v>
      </c>
    </row>
    <row r="1178" spans="1:3" x14ac:dyDescent="0.3">
      <c r="A1178" s="37" t="s">
        <v>4</v>
      </c>
      <c r="B1178" s="37" t="s">
        <v>53</v>
      </c>
      <c r="C1178" s="38">
        <v>109750</v>
      </c>
    </row>
    <row r="1179" spans="1:3" x14ac:dyDescent="0.3">
      <c r="A1179" s="37" t="s">
        <v>4</v>
      </c>
      <c r="B1179" s="37" t="s">
        <v>54</v>
      </c>
      <c r="C1179" s="38"/>
    </row>
    <row r="1180" spans="1:3" x14ac:dyDescent="0.3">
      <c r="A1180" s="37" t="s">
        <v>4</v>
      </c>
      <c r="B1180" s="37" t="s">
        <v>53</v>
      </c>
      <c r="C1180" s="38"/>
    </row>
    <row r="1181" spans="1:3" x14ac:dyDescent="0.3">
      <c r="A1181" s="37" t="s">
        <v>4</v>
      </c>
      <c r="B1181" s="37" t="s">
        <v>54</v>
      </c>
      <c r="C1181" s="38">
        <v>135000</v>
      </c>
    </row>
    <row r="1182" spans="1:3" x14ac:dyDescent="0.3">
      <c r="A1182" s="37" t="s">
        <v>4</v>
      </c>
      <c r="B1182" s="37" t="s">
        <v>73</v>
      </c>
      <c r="C1182" s="38">
        <v>96773</v>
      </c>
    </row>
    <row r="1183" spans="1:3" x14ac:dyDescent="0.3">
      <c r="A1183" s="37" t="s">
        <v>4</v>
      </c>
      <c r="B1183" s="37" t="s">
        <v>53</v>
      </c>
      <c r="C1183" s="38">
        <v>136000</v>
      </c>
    </row>
    <row r="1184" spans="1:3" x14ac:dyDescent="0.3">
      <c r="A1184" s="37" t="s">
        <v>4</v>
      </c>
      <c r="B1184" s="37" t="s">
        <v>88</v>
      </c>
      <c r="C1184" s="38">
        <v>131580</v>
      </c>
    </row>
    <row r="1185" spans="1:3" x14ac:dyDescent="0.3">
      <c r="A1185" s="37" t="s">
        <v>4</v>
      </c>
      <c r="B1185" s="37" t="s">
        <v>53</v>
      </c>
      <c r="C1185" s="38">
        <v>125000</v>
      </c>
    </row>
    <row r="1186" spans="1:3" x14ac:dyDescent="0.3">
      <c r="A1186" s="37" t="s">
        <v>4</v>
      </c>
      <c r="B1186" s="37" t="s">
        <v>88</v>
      </c>
      <c r="C1186" s="38">
        <v>147500</v>
      </c>
    </row>
    <row r="1187" spans="1:3" x14ac:dyDescent="0.3">
      <c r="A1187" s="37" t="s">
        <v>4</v>
      </c>
      <c r="B1187" s="37" t="s">
        <v>54</v>
      </c>
      <c r="C1187" s="38">
        <v>180000</v>
      </c>
    </row>
    <row r="1188" spans="1:3" x14ac:dyDescent="0.3">
      <c r="A1188" s="37" t="s">
        <v>4</v>
      </c>
      <c r="B1188" s="37" t="s">
        <v>53</v>
      </c>
      <c r="C1188" s="38">
        <v>175000</v>
      </c>
    </row>
    <row r="1189" spans="1:3" x14ac:dyDescent="0.3">
      <c r="A1189" s="37" t="s">
        <v>4</v>
      </c>
      <c r="B1189" s="37" t="s">
        <v>65</v>
      </c>
      <c r="C1189" s="38">
        <v>96773</v>
      </c>
    </row>
    <row r="1190" spans="1:3" x14ac:dyDescent="0.3">
      <c r="A1190" s="37" t="s">
        <v>4</v>
      </c>
      <c r="B1190" s="37" t="s">
        <v>53</v>
      </c>
      <c r="C1190" s="38"/>
    </row>
    <row r="1191" spans="1:3" x14ac:dyDescent="0.3">
      <c r="A1191" s="37" t="s">
        <v>4</v>
      </c>
      <c r="B1191" s="37" t="s">
        <v>53</v>
      </c>
      <c r="C1191" s="38">
        <v>154000</v>
      </c>
    </row>
    <row r="1192" spans="1:3" x14ac:dyDescent="0.3">
      <c r="A1192" s="37" t="s">
        <v>4</v>
      </c>
      <c r="B1192" s="37" t="s">
        <v>53</v>
      </c>
      <c r="C1192" s="38"/>
    </row>
    <row r="1193" spans="1:3" x14ac:dyDescent="0.3">
      <c r="A1193" s="37" t="s">
        <v>4</v>
      </c>
      <c r="B1193" s="37" t="s">
        <v>53</v>
      </c>
      <c r="C1193" s="38">
        <v>208114</v>
      </c>
    </row>
    <row r="1194" spans="1:3" x14ac:dyDescent="0.3">
      <c r="A1194" s="37" t="s">
        <v>4</v>
      </c>
      <c r="B1194" s="37" t="s">
        <v>53</v>
      </c>
      <c r="C1194" s="38">
        <v>175000</v>
      </c>
    </row>
    <row r="1195" spans="1:3" x14ac:dyDescent="0.3">
      <c r="A1195" s="37" t="s">
        <v>4</v>
      </c>
      <c r="B1195" s="37" t="s">
        <v>53</v>
      </c>
      <c r="C1195" s="38">
        <v>90000</v>
      </c>
    </row>
    <row r="1196" spans="1:3" x14ac:dyDescent="0.3">
      <c r="A1196" s="37" t="s">
        <v>4</v>
      </c>
      <c r="B1196" s="37" t="s">
        <v>53</v>
      </c>
      <c r="C1196" s="38"/>
    </row>
    <row r="1197" spans="1:3" x14ac:dyDescent="0.3">
      <c r="A1197" s="37" t="s">
        <v>4</v>
      </c>
      <c r="B1197" s="37" t="s">
        <v>53</v>
      </c>
      <c r="C1197" s="38">
        <v>115000</v>
      </c>
    </row>
    <row r="1198" spans="1:3" x14ac:dyDescent="0.3">
      <c r="A1198" s="37" t="s">
        <v>4</v>
      </c>
      <c r="B1198" s="37" t="s">
        <v>53</v>
      </c>
      <c r="C1198" s="38">
        <v>144481.5</v>
      </c>
    </row>
    <row r="1199" spans="1:3" x14ac:dyDescent="0.3">
      <c r="A1199" s="37" t="s">
        <v>4</v>
      </c>
      <c r="B1199" s="37" t="s">
        <v>53</v>
      </c>
      <c r="C1199" s="38"/>
    </row>
    <row r="1200" spans="1:3" x14ac:dyDescent="0.3">
      <c r="A1200" s="37" t="s">
        <v>4</v>
      </c>
      <c r="B1200" s="37" t="s">
        <v>53</v>
      </c>
      <c r="C1200" s="38"/>
    </row>
    <row r="1201" spans="1:3" x14ac:dyDescent="0.3">
      <c r="A1201" s="37" t="s">
        <v>4</v>
      </c>
      <c r="B1201" s="37" t="s">
        <v>53</v>
      </c>
      <c r="C1201" s="38"/>
    </row>
    <row r="1202" spans="1:3" x14ac:dyDescent="0.3">
      <c r="A1202" s="37" t="s">
        <v>4</v>
      </c>
      <c r="B1202" s="37" t="s">
        <v>53</v>
      </c>
      <c r="C1202" s="38">
        <v>115000</v>
      </c>
    </row>
    <row r="1203" spans="1:3" x14ac:dyDescent="0.3">
      <c r="A1203" s="37" t="s">
        <v>4</v>
      </c>
      <c r="B1203" s="37" t="s">
        <v>54</v>
      </c>
      <c r="C1203" s="38"/>
    </row>
    <row r="1204" spans="1:3" x14ac:dyDescent="0.3">
      <c r="A1204" s="37" t="s">
        <v>4</v>
      </c>
      <c r="B1204" s="37" t="s">
        <v>53</v>
      </c>
      <c r="C1204" s="38">
        <v>146000</v>
      </c>
    </row>
    <row r="1205" spans="1:3" x14ac:dyDescent="0.3">
      <c r="A1205" s="37" t="s">
        <v>4</v>
      </c>
      <c r="B1205" s="37" t="s">
        <v>74</v>
      </c>
      <c r="C1205" s="38">
        <v>50400</v>
      </c>
    </row>
    <row r="1206" spans="1:3" x14ac:dyDescent="0.3">
      <c r="A1206" s="37" t="s">
        <v>4</v>
      </c>
      <c r="B1206" s="37" t="s">
        <v>53</v>
      </c>
      <c r="C1206" s="38">
        <v>160000</v>
      </c>
    </row>
    <row r="1207" spans="1:3" x14ac:dyDescent="0.3">
      <c r="A1207" s="37" t="s">
        <v>4</v>
      </c>
      <c r="B1207" s="37" t="s">
        <v>53</v>
      </c>
      <c r="C1207" s="38">
        <v>155000</v>
      </c>
    </row>
    <row r="1208" spans="1:3" x14ac:dyDescent="0.3">
      <c r="A1208" s="37" t="s">
        <v>4</v>
      </c>
      <c r="B1208" s="37" t="s">
        <v>53</v>
      </c>
      <c r="C1208" s="38">
        <v>187500</v>
      </c>
    </row>
    <row r="1209" spans="1:3" x14ac:dyDescent="0.3">
      <c r="A1209" s="37" t="s">
        <v>4</v>
      </c>
      <c r="B1209" s="37" t="s">
        <v>53</v>
      </c>
      <c r="C1209" s="38">
        <v>137290.484375</v>
      </c>
    </row>
    <row r="1210" spans="1:3" x14ac:dyDescent="0.3">
      <c r="A1210" s="37" t="s">
        <v>4</v>
      </c>
      <c r="B1210" s="37" t="s">
        <v>53</v>
      </c>
      <c r="C1210" s="38">
        <v>172500</v>
      </c>
    </row>
    <row r="1211" spans="1:3" x14ac:dyDescent="0.3">
      <c r="A1211" s="37" t="s">
        <v>4</v>
      </c>
      <c r="B1211" s="37" t="s">
        <v>53</v>
      </c>
      <c r="C1211" s="38">
        <v>89500</v>
      </c>
    </row>
    <row r="1212" spans="1:3" x14ac:dyDescent="0.3">
      <c r="A1212" s="37" t="s">
        <v>4</v>
      </c>
      <c r="B1212" s="37" t="s">
        <v>53</v>
      </c>
      <c r="C1212" s="38">
        <v>125000</v>
      </c>
    </row>
    <row r="1213" spans="1:3" x14ac:dyDescent="0.3">
      <c r="A1213" s="37" t="s">
        <v>4</v>
      </c>
      <c r="B1213" s="37" t="s">
        <v>53</v>
      </c>
      <c r="C1213" s="38">
        <v>180000</v>
      </c>
    </row>
    <row r="1214" spans="1:3" x14ac:dyDescent="0.3">
      <c r="A1214" s="37" t="s">
        <v>4</v>
      </c>
      <c r="B1214" s="37" t="s">
        <v>53</v>
      </c>
      <c r="C1214" s="38">
        <v>87500</v>
      </c>
    </row>
    <row r="1215" spans="1:3" x14ac:dyDescent="0.3">
      <c r="A1215" s="37" t="s">
        <v>4</v>
      </c>
      <c r="B1215" s="37" t="s">
        <v>98</v>
      </c>
      <c r="C1215" s="38">
        <v>96760.5</v>
      </c>
    </row>
    <row r="1216" spans="1:3" x14ac:dyDescent="0.3">
      <c r="A1216" s="37" t="s">
        <v>4</v>
      </c>
      <c r="B1216" s="37" t="s">
        <v>88</v>
      </c>
      <c r="C1216" s="38">
        <v>147500</v>
      </c>
    </row>
    <row r="1217" spans="1:3" x14ac:dyDescent="0.3">
      <c r="A1217" s="37" t="s">
        <v>4</v>
      </c>
      <c r="B1217" s="37" t="s">
        <v>53</v>
      </c>
      <c r="C1217" s="38">
        <v>112500</v>
      </c>
    </row>
    <row r="1218" spans="1:3" x14ac:dyDescent="0.3">
      <c r="A1218" s="37" t="s">
        <v>4</v>
      </c>
      <c r="B1218" s="37" t="s">
        <v>53</v>
      </c>
      <c r="C1218" s="38">
        <v>95000</v>
      </c>
    </row>
    <row r="1219" spans="1:3" x14ac:dyDescent="0.3">
      <c r="A1219" s="37" t="s">
        <v>4</v>
      </c>
      <c r="B1219" s="37" t="s">
        <v>53</v>
      </c>
      <c r="C1219" s="38">
        <v>95000</v>
      </c>
    </row>
    <row r="1220" spans="1:3" x14ac:dyDescent="0.3">
      <c r="A1220" s="37" t="s">
        <v>4</v>
      </c>
      <c r="B1220" s="37" t="s">
        <v>54</v>
      </c>
      <c r="C1220" s="38">
        <v>99500</v>
      </c>
    </row>
    <row r="1221" spans="1:3" x14ac:dyDescent="0.3">
      <c r="A1221" s="37" t="s">
        <v>4</v>
      </c>
      <c r="B1221" s="37" t="s">
        <v>53</v>
      </c>
      <c r="C1221" s="38"/>
    </row>
    <row r="1222" spans="1:3" x14ac:dyDescent="0.3">
      <c r="A1222" s="37" t="s">
        <v>4</v>
      </c>
      <c r="B1222" s="37" t="s">
        <v>53</v>
      </c>
      <c r="C1222" s="38">
        <v>150000</v>
      </c>
    </row>
    <row r="1223" spans="1:3" x14ac:dyDescent="0.3">
      <c r="A1223" s="37" t="s">
        <v>4</v>
      </c>
      <c r="B1223" s="37" t="s">
        <v>88</v>
      </c>
      <c r="C1223" s="38">
        <v>147500</v>
      </c>
    </row>
    <row r="1224" spans="1:3" x14ac:dyDescent="0.3">
      <c r="A1224" s="37" t="s">
        <v>4</v>
      </c>
      <c r="B1224" s="37" t="s">
        <v>53</v>
      </c>
      <c r="C1224" s="38"/>
    </row>
    <row r="1225" spans="1:3" x14ac:dyDescent="0.3">
      <c r="A1225" s="37" t="s">
        <v>4</v>
      </c>
      <c r="B1225" s="37" t="s">
        <v>53</v>
      </c>
      <c r="C1225" s="38">
        <v>190950</v>
      </c>
    </row>
    <row r="1226" spans="1:3" x14ac:dyDescent="0.3">
      <c r="A1226" s="37" t="s">
        <v>4</v>
      </c>
      <c r="B1226" s="37" t="s">
        <v>53</v>
      </c>
      <c r="C1226" s="38">
        <v>145000</v>
      </c>
    </row>
    <row r="1227" spans="1:3" x14ac:dyDescent="0.3">
      <c r="A1227" s="37" t="s">
        <v>4</v>
      </c>
      <c r="B1227" s="37" t="s">
        <v>53</v>
      </c>
      <c r="C1227" s="38"/>
    </row>
    <row r="1228" spans="1:3" x14ac:dyDescent="0.3">
      <c r="A1228" s="37" t="s">
        <v>4</v>
      </c>
      <c r="B1228" s="37" t="s">
        <v>53</v>
      </c>
      <c r="C1228" s="38"/>
    </row>
    <row r="1229" spans="1:3" x14ac:dyDescent="0.3">
      <c r="A1229" s="37" t="s">
        <v>4</v>
      </c>
      <c r="B1229" s="37" t="s">
        <v>53</v>
      </c>
      <c r="C1229" s="38">
        <v>102500</v>
      </c>
    </row>
    <row r="1230" spans="1:3" x14ac:dyDescent="0.3">
      <c r="A1230" s="37" t="s">
        <v>4</v>
      </c>
      <c r="B1230" s="37" t="s">
        <v>53</v>
      </c>
      <c r="C1230" s="38"/>
    </row>
    <row r="1231" spans="1:3" x14ac:dyDescent="0.3">
      <c r="A1231" s="37" t="s">
        <v>4</v>
      </c>
      <c r="B1231" s="37" t="s">
        <v>53</v>
      </c>
      <c r="C1231" s="38">
        <v>80000</v>
      </c>
    </row>
    <row r="1232" spans="1:3" x14ac:dyDescent="0.3">
      <c r="A1232" s="37" t="s">
        <v>4</v>
      </c>
      <c r="B1232" s="37" t="s">
        <v>53</v>
      </c>
      <c r="C1232" s="38">
        <v>130000</v>
      </c>
    </row>
    <row r="1233" spans="1:3" x14ac:dyDescent="0.3">
      <c r="A1233" s="37" t="s">
        <v>4</v>
      </c>
      <c r="B1233" s="37" t="s">
        <v>88</v>
      </c>
      <c r="C1233" s="38">
        <v>147500</v>
      </c>
    </row>
    <row r="1234" spans="1:3" x14ac:dyDescent="0.3">
      <c r="A1234" s="37" t="s">
        <v>4</v>
      </c>
      <c r="B1234" s="37" t="s">
        <v>54</v>
      </c>
      <c r="C1234" s="38">
        <v>165000</v>
      </c>
    </row>
    <row r="1235" spans="1:3" x14ac:dyDescent="0.3">
      <c r="A1235" s="37" t="s">
        <v>4</v>
      </c>
      <c r="B1235" s="37" t="s">
        <v>53</v>
      </c>
      <c r="C1235" s="38"/>
    </row>
    <row r="1236" spans="1:3" x14ac:dyDescent="0.3">
      <c r="A1236" s="37" t="s">
        <v>4</v>
      </c>
      <c r="B1236" s="37" t="s">
        <v>75</v>
      </c>
      <c r="C1236" s="38">
        <v>147500</v>
      </c>
    </row>
    <row r="1237" spans="1:3" x14ac:dyDescent="0.3">
      <c r="A1237" s="37" t="s">
        <v>4</v>
      </c>
      <c r="B1237" s="37" t="s">
        <v>54</v>
      </c>
      <c r="C1237" s="38"/>
    </row>
    <row r="1238" spans="1:3" x14ac:dyDescent="0.3">
      <c r="A1238" s="37" t="s">
        <v>4</v>
      </c>
      <c r="B1238" s="37" t="s">
        <v>53</v>
      </c>
      <c r="C1238" s="38">
        <v>117500</v>
      </c>
    </row>
    <row r="1239" spans="1:3" x14ac:dyDescent="0.3">
      <c r="A1239" s="37" t="s">
        <v>4</v>
      </c>
      <c r="B1239" s="37" t="s">
        <v>53</v>
      </c>
      <c r="C1239" s="38">
        <v>150000</v>
      </c>
    </row>
    <row r="1240" spans="1:3" x14ac:dyDescent="0.3">
      <c r="A1240" s="37" t="s">
        <v>4</v>
      </c>
      <c r="B1240" s="37" t="s">
        <v>54</v>
      </c>
      <c r="C1240" s="38">
        <v>90000</v>
      </c>
    </row>
    <row r="1241" spans="1:3" x14ac:dyDescent="0.3">
      <c r="A1241" s="37" t="s">
        <v>4</v>
      </c>
      <c r="B1241" s="37" t="s">
        <v>53</v>
      </c>
      <c r="C1241" s="38"/>
    </row>
    <row r="1242" spans="1:3" x14ac:dyDescent="0.3">
      <c r="A1242" s="37" t="s">
        <v>4</v>
      </c>
      <c r="B1242" s="37" t="s">
        <v>100</v>
      </c>
      <c r="C1242" s="38">
        <v>72960</v>
      </c>
    </row>
    <row r="1243" spans="1:3" x14ac:dyDescent="0.3">
      <c r="A1243" s="37" t="s">
        <v>4</v>
      </c>
      <c r="B1243" s="37" t="s">
        <v>53</v>
      </c>
      <c r="C1243" s="38">
        <v>80000</v>
      </c>
    </row>
    <row r="1244" spans="1:3" x14ac:dyDescent="0.3">
      <c r="A1244" s="37" t="s">
        <v>4</v>
      </c>
      <c r="B1244" s="37" t="s">
        <v>54</v>
      </c>
      <c r="C1244" s="38">
        <v>150000</v>
      </c>
    </row>
    <row r="1245" spans="1:3" x14ac:dyDescent="0.3">
      <c r="A1245" s="37" t="s">
        <v>4</v>
      </c>
      <c r="B1245" s="37" t="s">
        <v>53</v>
      </c>
      <c r="C1245" s="38">
        <v>200256</v>
      </c>
    </row>
    <row r="1246" spans="1:3" x14ac:dyDescent="0.3">
      <c r="A1246" s="37" t="s">
        <v>4</v>
      </c>
      <c r="B1246" s="37" t="s">
        <v>53</v>
      </c>
      <c r="C1246" s="38">
        <v>145000</v>
      </c>
    </row>
    <row r="1247" spans="1:3" x14ac:dyDescent="0.3">
      <c r="A1247" s="37" t="s">
        <v>4</v>
      </c>
      <c r="B1247" s="37" t="s">
        <v>69</v>
      </c>
      <c r="C1247" s="38">
        <v>56700</v>
      </c>
    </row>
    <row r="1248" spans="1:3" x14ac:dyDescent="0.3">
      <c r="A1248" s="37" t="s">
        <v>4</v>
      </c>
      <c r="B1248" s="37" t="s">
        <v>53</v>
      </c>
      <c r="C1248" s="38"/>
    </row>
    <row r="1249" spans="1:3" x14ac:dyDescent="0.3">
      <c r="A1249" s="37" t="s">
        <v>4</v>
      </c>
      <c r="B1249" s="37" t="s">
        <v>53</v>
      </c>
      <c r="C1249" s="38"/>
    </row>
    <row r="1250" spans="1:3" x14ac:dyDescent="0.3">
      <c r="A1250" s="37" t="s">
        <v>4</v>
      </c>
      <c r="B1250" s="37" t="s">
        <v>53</v>
      </c>
      <c r="C1250" s="38">
        <v>145000</v>
      </c>
    </row>
    <row r="1251" spans="1:3" x14ac:dyDescent="0.3">
      <c r="A1251" s="37" t="s">
        <v>4</v>
      </c>
      <c r="B1251" s="37" t="s">
        <v>65</v>
      </c>
      <c r="C1251" s="38">
        <v>80850</v>
      </c>
    </row>
    <row r="1252" spans="1:3" x14ac:dyDescent="0.3">
      <c r="A1252" s="37" t="s">
        <v>4</v>
      </c>
      <c r="B1252" s="37" t="s">
        <v>56</v>
      </c>
      <c r="C1252" s="38">
        <v>98283</v>
      </c>
    </row>
    <row r="1253" spans="1:3" x14ac:dyDescent="0.3">
      <c r="A1253" s="37" t="s">
        <v>4</v>
      </c>
      <c r="B1253" s="37" t="s">
        <v>63</v>
      </c>
      <c r="C1253" s="38">
        <v>96773</v>
      </c>
    </row>
    <row r="1254" spans="1:3" x14ac:dyDescent="0.3">
      <c r="A1254" s="37" t="s">
        <v>4</v>
      </c>
      <c r="B1254" s="37" t="s">
        <v>53</v>
      </c>
      <c r="C1254" s="38">
        <v>142500</v>
      </c>
    </row>
    <row r="1255" spans="1:3" x14ac:dyDescent="0.3">
      <c r="A1255" s="37" t="s">
        <v>4</v>
      </c>
      <c r="B1255" s="37" t="s">
        <v>53</v>
      </c>
      <c r="C1255" s="38"/>
    </row>
    <row r="1256" spans="1:3" x14ac:dyDescent="0.3">
      <c r="A1256" s="37" t="s">
        <v>4</v>
      </c>
      <c r="B1256" s="37" t="s">
        <v>53</v>
      </c>
      <c r="C1256" s="38">
        <v>169000</v>
      </c>
    </row>
    <row r="1257" spans="1:3" x14ac:dyDescent="0.3">
      <c r="A1257" s="37" t="s">
        <v>4</v>
      </c>
      <c r="B1257" s="37" t="s">
        <v>53</v>
      </c>
      <c r="C1257" s="38">
        <v>135600</v>
      </c>
    </row>
    <row r="1258" spans="1:3" x14ac:dyDescent="0.3">
      <c r="A1258" s="37" t="s">
        <v>4</v>
      </c>
      <c r="B1258" s="37" t="s">
        <v>63</v>
      </c>
      <c r="C1258" s="38">
        <v>147500</v>
      </c>
    </row>
    <row r="1259" spans="1:3" x14ac:dyDescent="0.3">
      <c r="A1259" s="37" t="s">
        <v>4</v>
      </c>
      <c r="B1259" s="37" t="s">
        <v>54</v>
      </c>
      <c r="C1259" s="38">
        <v>106358</v>
      </c>
    </row>
    <row r="1260" spans="1:3" x14ac:dyDescent="0.3">
      <c r="A1260" s="37" t="s">
        <v>4</v>
      </c>
      <c r="B1260" s="37" t="s">
        <v>53</v>
      </c>
      <c r="C1260" s="38"/>
    </row>
    <row r="1261" spans="1:3" x14ac:dyDescent="0.3">
      <c r="A1261" s="37" t="s">
        <v>4</v>
      </c>
      <c r="B1261" s="37" t="s">
        <v>53</v>
      </c>
      <c r="C1261" s="38"/>
    </row>
    <row r="1262" spans="1:3" x14ac:dyDescent="0.3">
      <c r="A1262" s="37" t="s">
        <v>4</v>
      </c>
      <c r="B1262" s="37" t="s">
        <v>53</v>
      </c>
      <c r="C1262" s="38"/>
    </row>
    <row r="1263" spans="1:3" x14ac:dyDescent="0.3">
      <c r="A1263" s="37" t="s">
        <v>4</v>
      </c>
      <c r="B1263" s="37" t="s">
        <v>53</v>
      </c>
      <c r="C1263" s="38">
        <v>205000</v>
      </c>
    </row>
    <row r="1264" spans="1:3" x14ac:dyDescent="0.3">
      <c r="A1264" s="37" t="s">
        <v>4</v>
      </c>
      <c r="B1264" s="37" t="s">
        <v>53</v>
      </c>
      <c r="C1264" s="38">
        <v>90000</v>
      </c>
    </row>
    <row r="1265" spans="1:3" x14ac:dyDescent="0.3">
      <c r="A1265" s="37" t="s">
        <v>4</v>
      </c>
      <c r="B1265" s="37" t="s">
        <v>53</v>
      </c>
      <c r="C1265" s="38">
        <v>127500</v>
      </c>
    </row>
    <row r="1266" spans="1:3" x14ac:dyDescent="0.3">
      <c r="A1266" s="37" t="s">
        <v>4</v>
      </c>
      <c r="B1266" s="37" t="s">
        <v>54</v>
      </c>
      <c r="C1266" s="38"/>
    </row>
    <row r="1267" spans="1:3" x14ac:dyDescent="0.3">
      <c r="A1267" s="37" t="s">
        <v>4</v>
      </c>
      <c r="B1267" s="37" t="s">
        <v>53</v>
      </c>
      <c r="C1267" s="38">
        <v>147500</v>
      </c>
    </row>
    <row r="1268" spans="1:3" x14ac:dyDescent="0.3">
      <c r="A1268" s="37" t="s">
        <v>4</v>
      </c>
      <c r="B1268" s="37" t="s">
        <v>53</v>
      </c>
      <c r="C1268" s="38">
        <v>87500</v>
      </c>
    </row>
    <row r="1269" spans="1:3" x14ac:dyDescent="0.3">
      <c r="A1269" s="37" t="s">
        <v>4</v>
      </c>
      <c r="B1269" s="37" t="s">
        <v>53</v>
      </c>
      <c r="C1269" s="38"/>
    </row>
    <row r="1270" spans="1:3" x14ac:dyDescent="0.3">
      <c r="A1270" s="37" t="s">
        <v>4</v>
      </c>
      <c r="B1270" s="37" t="s">
        <v>53</v>
      </c>
      <c r="C1270" s="38">
        <v>144000</v>
      </c>
    </row>
    <row r="1271" spans="1:3" x14ac:dyDescent="0.3">
      <c r="A1271" s="37" t="s">
        <v>4</v>
      </c>
      <c r="B1271" s="37" t="s">
        <v>53</v>
      </c>
      <c r="C1271" s="38"/>
    </row>
    <row r="1272" spans="1:3" x14ac:dyDescent="0.3">
      <c r="A1272" s="37" t="s">
        <v>4</v>
      </c>
      <c r="B1272" s="37" t="s">
        <v>53</v>
      </c>
      <c r="C1272" s="38">
        <v>112500</v>
      </c>
    </row>
    <row r="1273" spans="1:3" x14ac:dyDescent="0.3">
      <c r="A1273" s="37" t="s">
        <v>4</v>
      </c>
      <c r="B1273" s="37" t="s">
        <v>53</v>
      </c>
      <c r="C1273" s="38"/>
    </row>
    <row r="1274" spans="1:3" x14ac:dyDescent="0.3">
      <c r="A1274" s="37" t="s">
        <v>4</v>
      </c>
      <c r="B1274" s="37" t="s">
        <v>53</v>
      </c>
      <c r="C1274" s="38">
        <v>130000</v>
      </c>
    </row>
    <row r="1275" spans="1:3" x14ac:dyDescent="0.3">
      <c r="A1275" s="37" t="s">
        <v>4</v>
      </c>
      <c r="B1275" s="37" t="s">
        <v>53</v>
      </c>
      <c r="C1275" s="38">
        <v>120000</v>
      </c>
    </row>
    <row r="1276" spans="1:3" x14ac:dyDescent="0.3">
      <c r="A1276" s="37" t="s">
        <v>4</v>
      </c>
      <c r="B1276" s="37" t="s">
        <v>53</v>
      </c>
      <c r="C1276" s="38">
        <v>146100</v>
      </c>
    </row>
    <row r="1277" spans="1:3" x14ac:dyDescent="0.3">
      <c r="A1277" s="37" t="s">
        <v>4</v>
      </c>
      <c r="B1277" s="37" t="s">
        <v>53</v>
      </c>
      <c r="C1277" s="38"/>
    </row>
    <row r="1278" spans="1:3" x14ac:dyDescent="0.3">
      <c r="A1278" s="37" t="s">
        <v>4</v>
      </c>
      <c r="B1278" s="37" t="s">
        <v>69</v>
      </c>
      <c r="C1278" s="38">
        <v>147500</v>
      </c>
    </row>
    <row r="1279" spans="1:3" x14ac:dyDescent="0.3">
      <c r="A1279" s="37" t="s">
        <v>4</v>
      </c>
      <c r="B1279" s="37" t="s">
        <v>54</v>
      </c>
      <c r="C1279" s="38">
        <v>120000</v>
      </c>
    </row>
    <row r="1280" spans="1:3" x14ac:dyDescent="0.3">
      <c r="A1280" s="37" t="s">
        <v>4</v>
      </c>
      <c r="B1280" s="37" t="s">
        <v>97</v>
      </c>
      <c r="C1280" s="38">
        <v>89100</v>
      </c>
    </row>
    <row r="1281" spans="1:3" x14ac:dyDescent="0.3">
      <c r="A1281" s="37" t="s">
        <v>4</v>
      </c>
      <c r="B1281" s="37" t="s">
        <v>98</v>
      </c>
      <c r="C1281" s="38">
        <v>147500</v>
      </c>
    </row>
    <row r="1282" spans="1:3" x14ac:dyDescent="0.3">
      <c r="A1282" s="37" t="s">
        <v>4</v>
      </c>
      <c r="B1282" s="37" t="s">
        <v>53</v>
      </c>
      <c r="C1282" s="38">
        <v>112500</v>
      </c>
    </row>
    <row r="1283" spans="1:3" x14ac:dyDescent="0.3">
      <c r="A1283" s="37" t="s">
        <v>4</v>
      </c>
      <c r="B1283" s="37" t="s">
        <v>53</v>
      </c>
      <c r="C1283" s="38">
        <v>99150</v>
      </c>
    </row>
    <row r="1284" spans="1:3" x14ac:dyDescent="0.3">
      <c r="A1284" s="37" t="s">
        <v>4</v>
      </c>
      <c r="B1284" s="37" t="s">
        <v>53</v>
      </c>
      <c r="C1284" s="38">
        <v>175000</v>
      </c>
    </row>
    <row r="1285" spans="1:3" x14ac:dyDescent="0.3">
      <c r="A1285" s="37" t="s">
        <v>4</v>
      </c>
      <c r="B1285" s="37" t="s">
        <v>53</v>
      </c>
      <c r="C1285" s="38">
        <v>150000</v>
      </c>
    </row>
    <row r="1286" spans="1:3" x14ac:dyDescent="0.3">
      <c r="A1286" s="37" t="s">
        <v>4</v>
      </c>
      <c r="B1286" s="37" t="s">
        <v>54</v>
      </c>
      <c r="C1286" s="38">
        <v>125000</v>
      </c>
    </row>
    <row r="1287" spans="1:3" x14ac:dyDescent="0.3">
      <c r="A1287" s="37" t="s">
        <v>4</v>
      </c>
      <c r="B1287" s="37" t="s">
        <v>53</v>
      </c>
      <c r="C1287" s="38">
        <v>95000</v>
      </c>
    </row>
    <row r="1288" spans="1:3" x14ac:dyDescent="0.3">
      <c r="A1288" s="37" t="s">
        <v>4</v>
      </c>
      <c r="B1288" s="37" t="s">
        <v>53</v>
      </c>
      <c r="C1288" s="38">
        <v>105000</v>
      </c>
    </row>
    <row r="1289" spans="1:3" x14ac:dyDescent="0.3">
      <c r="A1289" s="37" t="s">
        <v>4</v>
      </c>
      <c r="B1289" s="37" t="s">
        <v>112</v>
      </c>
      <c r="C1289" s="38">
        <v>133000</v>
      </c>
    </row>
    <row r="1290" spans="1:3" x14ac:dyDescent="0.3">
      <c r="A1290" s="37" t="s">
        <v>4</v>
      </c>
      <c r="B1290" s="37" t="s">
        <v>53</v>
      </c>
      <c r="C1290" s="38">
        <v>130000</v>
      </c>
    </row>
    <row r="1291" spans="1:3" x14ac:dyDescent="0.3">
      <c r="A1291" s="37" t="s">
        <v>4</v>
      </c>
      <c r="B1291" s="37" t="s">
        <v>53</v>
      </c>
      <c r="C1291" s="38">
        <v>110000</v>
      </c>
    </row>
    <row r="1292" spans="1:3" x14ac:dyDescent="0.3">
      <c r="A1292" s="37" t="s">
        <v>4</v>
      </c>
      <c r="B1292" s="37" t="s">
        <v>53</v>
      </c>
      <c r="C1292" s="38">
        <v>102150</v>
      </c>
    </row>
    <row r="1293" spans="1:3" x14ac:dyDescent="0.3">
      <c r="A1293" s="37" t="s">
        <v>4</v>
      </c>
      <c r="B1293" s="37" t="s">
        <v>53</v>
      </c>
      <c r="C1293" s="38">
        <v>130000</v>
      </c>
    </row>
    <row r="1294" spans="1:3" x14ac:dyDescent="0.3">
      <c r="A1294" s="37" t="s">
        <v>4</v>
      </c>
      <c r="B1294" s="37" t="s">
        <v>54</v>
      </c>
      <c r="C1294" s="38">
        <v>107500</v>
      </c>
    </row>
    <row r="1295" spans="1:3" x14ac:dyDescent="0.3">
      <c r="A1295" s="37" t="s">
        <v>4</v>
      </c>
      <c r="B1295" s="37" t="s">
        <v>53</v>
      </c>
      <c r="C1295" s="38">
        <v>130000</v>
      </c>
    </row>
    <row r="1296" spans="1:3" x14ac:dyDescent="0.3">
      <c r="A1296" s="37" t="s">
        <v>4</v>
      </c>
      <c r="B1296" s="37" t="s">
        <v>53</v>
      </c>
      <c r="C1296" s="38">
        <v>146000</v>
      </c>
    </row>
    <row r="1297" spans="1:3" x14ac:dyDescent="0.3">
      <c r="A1297" s="37" t="s">
        <v>4</v>
      </c>
      <c r="B1297" s="37" t="s">
        <v>53</v>
      </c>
      <c r="C1297" s="38">
        <v>255000</v>
      </c>
    </row>
    <row r="1298" spans="1:3" x14ac:dyDescent="0.3">
      <c r="A1298" s="37" t="s">
        <v>4</v>
      </c>
      <c r="B1298" s="37" t="s">
        <v>54</v>
      </c>
      <c r="C1298" s="38"/>
    </row>
    <row r="1299" spans="1:3" x14ac:dyDescent="0.3">
      <c r="A1299" s="37" t="s">
        <v>4</v>
      </c>
      <c r="B1299" s="37" t="s">
        <v>53</v>
      </c>
      <c r="C1299" s="38">
        <v>117500</v>
      </c>
    </row>
    <row r="1300" spans="1:3" x14ac:dyDescent="0.3">
      <c r="A1300" s="37" t="s">
        <v>4</v>
      </c>
      <c r="B1300" s="37" t="s">
        <v>81</v>
      </c>
      <c r="C1300" s="38">
        <v>131580</v>
      </c>
    </row>
    <row r="1301" spans="1:3" x14ac:dyDescent="0.3">
      <c r="A1301" s="37" t="s">
        <v>4</v>
      </c>
      <c r="B1301" s="37" t="s">
        <v>53</v>
      </c>
      <c r="C1301" s="38"/>
    </row>
    <row r="1302" spans="1:3" x14ac:dyDescent="0.3">
      <c r="A1302" s="37" t="s">
        <v>4</v>
      </c>
      <c r="B1302" s="37" t="s">
        <v>53</v>
      </c>
      <c r="C1302" s="38"/>
    </row>
    <row r="1303" spans="1:3" x14ac:dyDescent="0.3">
      <c r="A1303" s="37" t="s">
        <v>4</v>
      </c>
      <c r="B1303" s="37" t="s">
        <v>53</v>
      </c>
      <c r="C1303" s="38"/>
    </row>
    <row r="1304" spans="1:3" x14ac:dyDescent="0.3">
      <c r="A1304" s="37" t="s">
        <v>4</v>
      </c>
      <c r="B1304" s="37" t="s">
        <v>53</v>
      </c>
      <c r="C1304" s="38"/>
    </row>
    <row r="1305" spans="1:3" x14ac:dyDescent="0.3">
      <c r="A1305" s="37" t="s">
        <v>4</v>
      </c>
      <c r="B1305" s="37" t="s">
        <v>53</v>
      </c>
      <c r="C1305" s="38">
        <v>130000</v>
      </c>
    </row>
    <row r="1306" spans="1:3" x14ac:dyDescent="0.3">
      <c r="A1306" s="37" t="s">
        <v>4</v>
      </c>
      <c r="B1306" s="37" t="s">
        <v>53</v>
      </c>
      <c r="C1306" s="38">
        <v>127500</v>
      </c>
    </row>
    <row r="1307" spans="1:3" x14ac:dyDescent="0.3">
      <c r="A1307" s="37" t="s">
        <v>4</v>
      </c>
      <c r="B1307" s="37" t="s">
        <v>53</v>
      </c>
      <c r="C1307" s="38">
        <v>207500</v>
      </c>
    </row>
    <row r="1308" spans="1:3" x14ac:dyDescent="0.3">
      <c r="A1308" s="37" t="s">
        <v>4</v>
      </c>
      <c r="B1308" s="37" t="s">
        <v>74</v>
      </c>
      <c r="C1308" s="38">
        <v>45000</v>
      </c>
    </row>
    <row r="1309" spans="1:3" x14ac:dyDescent="0.3">
      <c r="A1309" s="37" t="s">
        <v>4</v>
      </c>
      <c r="B1309" s="37" t="s">
        <v>53</v>
      </c>
      <c r="C1309" s="38"/>
    </row>
    <row r="1310" spans="1:3" x14ac:dyDescent="0.3">
      <c r="A1310" s="37" t="s">
        <v>4</v>
      </c>
      <c r="B1310" s="37" t="s">
        <v>53</v>
      </c>
      <c r="C1310" s="38"/>
    </row>
    <row r="1311" spans="1:3" x14ac:dyDescent="0.3">
      <c r="A1311" s="37" t="s">
        <v>4</v>
      </c>
      <c r="B1311" s="37" t="s">
        <v>88</v>
      </c>
      <c r="C1311" s="38">
        <v>98301.5</v>
      </c>
    </row>
    <row r="1312" spans="1:3" x14ac:dyDescent="0.3">
      <c r="A1312" s="37" t="s">
        <v>4</v>
      </c>
      <c r="B1312" s="37" t="s">
        <v>53</v>
      </c>
      <c r="C1312" s="38"/>
    </row>
    <row r="1313" spans="1:3" x14ac:dyDescent="0.3">
      <c r="A1313" s="37" t="s">
        <v>4</v>
      </c>
      <c r="B1313" s="37" t="s">
        <v>53</v>
      </c>
      <c r="C1313" s="38">
        <v>135000</v>
      </c>
    </row>
    <row r="1314" spans="1:3" x14ac:dyDescent="0.3">
      <c r="A1314" s="37" t="s">
        <v>4</v>
      </c>
      <c r="B1314" s="37" t="s">
        <v>53</v>
      </c>
      <c r="C1314" s="38">
        <v>100000</v>
      </c>
    </row>
    <row r="1315" spans="1:3" x14ac:dyDescent="0.3">
      <c r="A1315" s="37" t="s">
        <v>4</v>
      </c>
      <c r="B1315" s="37" t="s">
        <v>53</v>
      </c>
      <c r="C1315" s="38"/>
    </row>
    <row r="1316" spans="1:3" x14ac:dyDescent="0.3">
      <c r="A1316" s="37" t="s">
        <v>4</v>
      </c>
      <c r="B1316" s="37" t="s">
        <v>53</v>
      </c>
      <c r="C1316" s="38">
        <v>125000</v>
      </c>
    </row>
    <row r="1317" spans="1:3" x14ac:dyDescent="0.3">
      <c r="A1317" s="37" t="s">
        <v>4</v>
      </c>
      <c r="B1317" s="37" t="s">
        <v>53</v>
      </c>
      <c r="C1317" s="38">
        <v>90000</v>
      </c>
    </row>
    <row r="1318" spans="1:3" x14ac:dyDescent="0.3">
      <c r="A1318" s="37" t="s">
        <v>4</v>
      </c>
      <c r="B1318" s="37" t="s">
        <v>53</v>
      </c>
      <c r="C1318" s="38">
        <v>99150</v>
      </c>
    </row>
    <row r="1319" spans="1:3" x14ac:dyDescent="0.3">
      <c r="A1319" s="37" t="s">
        <v>4</v>
      </c>
      <c r="B1319" s="37" t="s">
        <v>53</v>
      </c>
      <c r="C1319" s="38"/>
    </row>
    <row r="1320" spans="1:3" x14ac:dyDescent="0.3">
      <c r="A1320" s="37" t="s">
        <v>4</v>
      </c>
      <c r="B1320" s="37" t="s">
        <v>92</v>
      </c>
      <c r="C1320" s="38">
        <v>98301.5</v>
      </c>
    </row>
    <row r="1321" spans="1:3" x14ac:dyDescent="0.3">
      <c r="A1321" s="37" t="s">
        <v>4</v>
      </c>
      <c r="B1321" s="37" t="s">
        <v>63</v>
      </c>
      <c r="C1321" s="38">
        <v>98283</v>
      </c>
    </row>
    <row r="1322" spans="1:3" x14ac:dyDescent="0.3">
      <c r="A1322" s="37" t="s">
        <v>4</v>
      </c>
      <c r="B1322" s="37" t="s">
        <v>53</v>
      </c>
      <c r="C1322" s="38">
        <v>130000</v>
      </c>
    </row>
    <row r="1323" spans="1:3" x14ac:dyDescent="0.3">
      <c r="A1323" s="37" t="s">
        <v>4</v>
      </c>
      <c r="B1323" s="37" t="s">
        <v>53</v>
      </c>
      <c r="C1323" s="38">
        <v>123600</v>
      </c>
    </row>
    <row r="1324" spans="1:3" x14ac:dyDescent="0.3">
      <c r="A1324" s="37" t="s">
        <v>4</v>
      </c>
      <c r="B1324" s="37" t="s">
        <v>74</v>
      </c>
      <c r="C1324" s="38">
        <v>147500</v>
      </c>
    </row>
    <row r="1325" spans="1:3" x14ac:dyDescent="0.3">
      <c r="A1325" s="37" t="s">
        <v>4</v>
      </c>
      <c r="B1325" s="37" t="s">
        <v>69</v>
      </c>
      <c r="C1325" s="38">
        <v>200000</v>
      </c>
    </row>
    <row r="1326" spans="1:3" x14ac:dyDescent="0.3">
      <c r="A1326" s="37" t="s">
        <v>4</v>
      </c>
      <c r="B1326" s="37" t="s">
        <v>53</v>
      </c>
      <c r="C1326" s="38"/>
    </row>
    <row r="1327" spans="1:3" x14ac:dyDescent="0.3">
      <c r="A1327" s="37" t="s">
        <v>4</v>
      </c>
      <c r="B1327" s="37" t="s">
        <v>53</v>
      </c>
      <c r="C1327" s="38">
        <v>125000</v>
      </c>
    </row>
    <row r="1328" spans="1:3" x14ac:dyDescent="0.3">
      <c r="A1328" s="37" t="s">
        <v>4</v>
      </c>
      <c r="B1328" s="37" t="s">
        <v>70</v>
      </c>
      <c r="C1328" s="38">
        <v>45000</v>
      </c>
    </row>
    <row r="1329" spans="1:3" x14ac:dyDescent="0.3">
      <c r="A1329" s="37" t="s">
        <v>4</v>
      </c>
      <c r="B1329" s="37" t="s">
        <v>86</v>
      </c>
      <c r="C1329" s="38"/>
    </row>
    <row r="1330" spans="1:3" x14ac:dyDescent="0.3">
      <c r="A1330" s="37" t="s">
        <v>4</v>
      </c>
      <c r="B1330" s="37" t="s">
        <v>53</v>
      </c>
      <c r="C1330" s="38"/>
    </row>
    <row r="1331" spans="1:3" x14ac:dyDescent="0.3">
      <c r="A1331" s="37" t="s">
        <v>4</v>
      </c>
      <c r="B1331" s="37" t="s">
        <v>53</v>
      </c>
      <c r="C1331" s="38">
        <v>125000</v>
      </c>
    </row>
    <row r="1332" spans="1:3" x14ac:dyDescent="0.3">
      <c r="A1332" s="37" t="s">
        <v>4</v>
      </c>
      <c r="B1332" s="37" t="s">
        <v>53</v>
      </c>
      <c r="C1332" s="38">
        <v>122500</v>
      </c>
    </row>
    <row r="1333" spans="1:3" x14ac:dyDescent="0.3">
      <c r="A1333" s="37" t="s">
        <v>4</v>
      </c>
      <c r="B1333" s="37" t="s">
        <v>53</v>
      </c>
      <c r="C1333" s="38">
        <v>105000</v>
      </c>
    </row>
    <row r="1334" spans="1:3" x14ac:dyDescent="0.3">
      <c r="A1334" s="37" t="s">
        <v>4</v>
      </c>
      <c r="B1334" s="37" t="s">
        <v>99</v>
      </c>
      <c r="C1334" s="38">
        <v>147500</v>
      </c>
    </row>
    <row r="1335" spans="1:3" x14ac:dyDescent="0.3">
      <c r="A1335" s="37" t="s">
        <v>4</v>
      </c>
      <c r="B1335" s="37" t="s">
        <v>53</v>
      </c>
      <c r="C1335" s="38">
        <v>251000</v>
      </c>
    </row>
    <row r="1336" spans="1:3" x14ac:dyDescent="0.3">
      <c r="A1336" s="37" t="s">
        <v>4</v>
      </c>
      <c r="B1336" s="37" t="s">
        <v>53</v>
      </c>
      <c r="C1336" s="38">
        <v>109500</v>
      </c>
    </row>
    <row r="1337" spans="1:3" x14ac:dyDescent="0.3">
      <c r="A1337" s="37" t="s">
        <v>4</v>
      </c>
      <c r="B1337" s="37" t="s">
        <v>54</v>
      </c>
      <c r="C1337" s="38"/>
    </row>
    <row r="1338" spans="1:3" x14ac:dyDescent="0.3">
      <c r="A1338" s="37" t="s">
        <v>4</v>
      </c>
      <c r="B1338" s="37" t="s">
        <v>98</v>
      </c>
      <c r="C1338" s="38">
        <v>89100</v>
      </c>
    </row>
    <row r="1339" spans="1:3" x14ac:dyDescent="0.3">
      <c r="A1339" s="37" t="s">
        <v>4</v>
      </c>
      <c r="B1339" s="37" t="s">
        <v>53</v>
      </c>
      <c r="C1339" s="38">
        <v>185000</v>
      </c>
    </row>
    <row r="1340" spans="1:3" x14ac:dyDescent="0.3">
      <c r="A1340" s="37" t="s">
        <v>4</v>
      </c>
      <c r="B1340" s="37" t="s">
        <v>53</v>
      </c>
      <c r="C1340" s="38">
        <v>80000</v>
      </c>
    </row>
    <row r="1341" spans="1:3" x14ac:dyDescent="0.3">
      <c r="A1341" s="37" t="s">
        <v>4</v>
      </c>
      <c r="B1341" s="37" t="s">
        <v>53</v>
      </c>
      <c r="C1341" s="38"/>
    </row>
    <row r="1342" spans="1:3" x14ac:dyDescent="0.3">
      <c r="A1342" s="37" t="s">
        <v>4</v>
      </c>
      <c r="B1342" s="37" t="s">
        <v>53</v>
      </c>
      <c r="C1342" s="38">
        <v>230000</v>
      </c>
    </row>
    <row r="1343" spans="1:3" x14ac:dyDescent="0.3">
      <c r="A1343" s="37" t="s">
        <v>4</v>
      </c>
      <c r="B1343" s="37" t="s">
        <v>86</v>
      </c>
      <c r="C1343" s="38">
        <v>147500</v>
      </c>
    </row>
    <row r="1344" spans="1:3" x14ac:dyDescent="0.3">
      <c r="A1344" s="37" t="s">
        <v>4</v>
      </c>
      <c r="B1344" s="37" t="s">
        <v>54</v>
      </c>
      <c r="C1344" s="38"/>
    </row>
    <row r="1345" spans="1:3" x14ac:dyDescent="0.3">
      <c r="A1345" s="37" t="s">
        <v>4</v>
      </c>
      <c r="B1345" s="37" t="s">
        <v>98</v>
      </c>
      <c r="C1345" s="38">
        <v>96773</v>
      </c>
    </row>
    <row r="1346" spans="1:3" x14ac:dyDescent="0.3">
      <c r="A1346" s="37" t="s">
        <v>4</v>
      </c>
      <c r="B1346" s="37" t="s">
        <v>53</v>
      </c>
      <c r="C1346" s="38">
        <v>180000</v>
      </c>
    </row>
    <row r="1347" spans="1:3" x14ac:dyDescent="0.3">
      <c r="A1347" s="37" t="s">
        <v>4</v>
      </c>
      <c r="B1347" s="37" t="s">
        <v>54</v>
      </c>
      <c r="C1347" s="38">
        <v>165000</v>
      </c>
    </row>
    <row r="1348" spans="1:3" x14ac:dyDescent="0.3">
      <c r="A1348" s="37" t="s">
        <v>4</v>
      </c>
      <c r="B1348" s="37" t="s">
        <v>113</v>
      </c>
      <c r="C1348" s="38">
        <v>98283</v>
      </c>
    </row>
    <row r="1349" spans="1:3" x14ac:dyDescent="0.3">
      <c r="A1349" s="37" t="s">
        <v>4</v>
      </c>
      <c r="B1349" s="37" t="s">
        <v>53</v>
      </c>
      <c r="C1349" s="38">
        <v>114500</v>
      </c>
    </row>
    <row r="1350" spans="1:3" x14ac:dyDescent="0.3">
      <c r="A1350" s="37" t="s">
        <v>4</v>
      </c>
      <c r="B1350" s="37" t="s">
        <v>53</v>
      </c>
      <c r="C1350" s="38">
        <v>145000</v>
      </c>
    </row>
    <row r="1351" spans="1:3" x14ac:dyDescent="0.3">
      <c r="A1351" s="37" t="s">
        <v>4</v>
      </c>
      <c r="B1351" s="37" t="s">
        <v>81</v>
      </c>
      <c r="C1351" s="38">
        <v>90000</v>
      </c>
    </row>
    <row r="1352" spans="1:3" x14ac:dyDescent="0.3">
      <c r="A1352" s="37" t="s">
        <v>4</v>
      </c>
      <c r="B1352" s="37" t="s">
        <v>53</v>
      </c>
      <c r="C1352" s="38">
        <v>130000</v>
      </c>
    </row>
    <row r="1353" spans="1:3" x14ac:dyDescent="0.3">
      <c r="A1353" s="37" t="s">
        <v>4</v>
      </c>
      <c r="B1353" s="37" t="s">
        <v>53</v>
      </c>
      <c r="C1353" s="38"/>
    </row>
    <row r="1354" spans="1:3" x14ac:dyDescent="0.3">
      <c r="A1354" s="37" t="s">
        <v>4</v>
      </c>
      <c r="B1354" s="37" t="s">
        <v>53</v>
      </c>
      <c r="C1354" s="38">
        <v>215000</v>
      </c>
    </row>
    <row r="1355" spans="1:3" x14ac:dyDescent="0.3">
      <c r="A1355" s="37" t="s">
        <v>4</v>
      </c>
      <c r="B1355" s="37" t="s">
        <v>53</v>
      </c>
      <c r="C1355" s="38">
        <v>119523</v>
      </c>
    </row>
    <row r="1356" spans="1:3" x14ac:dyDescent="0.3">
      <c r="A1356" s="37" t="s">
        <v>4</v>
      </c>
      <c r="B1356" s="37" t="s">
        <v>54</v>
      </c>
      <c r="C1356" s="38">
        <v>133000</v>
      </c>
    </row>
    <row r="1357" spans="1:3" x14ac:dyDescent="0.3">
      <c r="A1357" s="37" t="s">
        <v>4</v>
      </c>
      <c r="B1357" s="37" t="s">
        <v>53</v>
      </c>
      <c r="C1357" s="38">
        <v>145000</v>
      </c>
    </row>
    <row r="1358" spans="1:3" x14ac:dyDescent="0.3">
      <c r="A1358" s="37" t="s">
        <v>4</v>
      </c>
      <c r="B1358" s="37" t="s">
        <v>53</v>
      </c>
      <c r="C1358" s="38">
        <v>110144.390625</v>
      </c>
    </row>
    <row r="1359" spans="1:3" x14ac:dyDescent="0.3">
      <c r="A1359" s="37" t="s">
        <v>4</v>
      </c>
      <c r="B1359" s="37" t="s">
        <v>97</v>
      </c>
      <c r="C1359" s="38">
        <v>98301.5</v>
      </c>
    </row>
    <row r="1360" spans="1:3" x14ac:dyDescent="0.3">
      <c r="A1360" s="37" t="s">
        <v>4</v>
      </c>
      <c r="B1360" s="37" t="s">
        <v>114</v>
      </c>
      <c r="C1360" s="38">
        <v>93600</v>
      </c>
    </row>
    <row r="1361" spans="1:3" x14ac:dyDescent="0.3">
      <c r="A1361" s="37" t="s">
        <v>4</v>
      </c>
      <c r="B1361" s="37" t="s">
        <v>53</v>
      </c>
      <c r="C1361" s="38">
        <v>192500</v>
      </c>
    </row>
    <row r="1362" spans="1:3" x14ac:dyDescent="0.3">
      <c r="A1362" s="37" t="s">
        <v>4</v>
      </c>
      <c r="B1362" s="37" t="s">
        <v>53</v>
      </c>
      <c r="C1362" s="38">
        <v>96500</v>
      </c>
    </row>
    <row r="1363" spans="1:3" x14ac:dyDescent="0.3">
      <c r="A1363" s="37" t="s">
        <v>4</v>
      </c>
      <c r="B1363" s="37" t="s">
        <v>53</v>
      </c>
      <c r="C1363" s="38">
        <v>110000</v>
      </c>
    </row>
    <row r="1364" spans="1:3" x14ac:dyDescent="0.3">
      <c r="A1364" s="37" t="s">
        <v>4</v>
      </c>
      <c r="B1364" s="37" t="s">
        <v>111</v>
      </c>
      <c r="C1364" s="38">
        <v>147500</v>
      </c>
    </row>
    <row r="1365" spans="1:3" x14ac:dyDescent="0.3">
      <c r="A1365" s="37" t="s">
        <v>4</v>
      </c>
      <c r="B1365" s="37" t="s">
        <v>53</v>
      </c>
      <c r="C1365" s="38"/>
    </row>
    <row r="1366" spans="1:3" x14ac:dyDescent="0.3">
      <c r="A1366" s="37" t="s">
        <v>4</v>
      </c>
      <c r="B1366" s="37" t="s">
        <v>86</v>
      </c>
      <c r="C1366" s="38">
        <v>98283</v>
      </c>
    </row>
    <row r="1367" spans="1:3" x14ac:dyDescent="0.3">
      <c r="A1367" s="37" t="s">
        <v>4</v>
      </c>
      <c r="B1367" s="37" t="s">
        <v>53</v>
      </c>
      <c r="C1367" s="38">
        <v>152500</v>
      </c>
    </row>
    <row r="1368" spans="1:3" x14ac:dyDescent="0.3">
      <c r="A1368" s="37" t="s">
        <v>4</v>
      </c>
      <c r="B1368" s="37" t="s">
        <v>53</v>
      </c>
      <c r="C1368" s="38"/>
    </row>
    <row r="1369" spans="1:3" x14ac:dyDescent="0.3">
      <c r="A1369" s="37" t="s">
        <v>4</v>
      </c>
      <c r="B1369" s="37" t="s">
        <v>53</v>
      </c>
      <c r="C1369" s="38">
        <v>190950</v>
      </c>
    </row>
    <row r="1370" spans="1:3" x14ac:dyDescent="0.3">
      <c r="A1370" s="37" t="s">
        <v>4</v>
      </c>
      <c r="B1370" s="37" t="s">
        <v>53</v>
      </c>
      <c r="C1370" s="38">
        <v>150000</v>
      </c>
    </row>
    <row r="1371" spans="1:3" x14ac:dyDescent="0.3">
      <c r="A1371" s="37" t="s">
        <v>4</v>
      </c>
      <c r="B1371" s="37" t="s">
        <v>115</v>
      </c>
      <c r="C1371" s="38">
        <v>50500</v>
      </c>
    </row>
    <row r="1372" spans="1:3" x14ac:dyDescent="0.3">
      <c r="A1372" s="37" t="s">
        <v>4</v>
      </c>
      <c r="B1372" s="37" t="s">
        <v>53</v>
      </c>
      <c r="C1372" s="38">
        <v>99150</v>
      </c>
    </row>
    <row r="1373" spans="1:3" x14ac:dyDescent="0.3">
      <c r="A1373" s="37" t="s">
        <v>4</v>
      </c>
      <c r="B1373" s="37" t="s">
        <v>98</v>
      </c>
      <c r="C1373" s="38">
        <v>96773</v>
      </c>
    </row>
    <row r="1374" spans="1:3" x14ac:dyDescent="0.3">
      <c r="A1374" s="37" t="s">
        <v>4</v>
      </c>
      <c r="B1374" s="37" t="s">
        <v>53</v>
      </c>
      <c r="C1374" s="38">
        <v>184500</v>
      </c>
    </row>
    <row r="1375" spans="1:3" x14ac:dyDescent="0.3">
      <c r="A1375" s="37" t="s">
        <v>4</v>
      </c>
      <c r="B1375" s="37" t="s">
        <v>97</v>
      </c>
      <c r="C1375" s="38">
        <v>131580</v>
      </c>
    </row>
    <row r="1376" spans="1:3" x14ac:dyDescent="0.3">
      <c r="A1376" s="37" t="s">
        <v>4</v>
      </c>
      <c r="B1376" s="37" t="s">
        <v>53</v>
      </c>
      <c r="C1376" s="38">
        <v>136125</v>
      </c>
    </row>
    <row r="1377" spans="1:3" x14ac:dyDescent="0.3">
      <c r="A1377" s="37" t="s">
        <v>4</v>
      </c>
      <c r="B1377" s="37" t="s">
        <v>53</v>
      </c>
      <c r="C1377" s="38">
        <v>172475.5</v>
      </c>
    </row>
    <row r="1378" spans="1:3" x14ac:dyDescent="0.3">
      <c r="A1378" s="37" t="s">
        <v>4</v>
      </c>
      <c r="B1378" s="37" t="s">
        <v>110</v>
      </c>
      <c r="C1378" s="38">
        <v>131580</v>
      </c>
    </row>
    <row r="1379" spans="1:3" x14ac:dyDescent="0.3">
      <c r="A1379" s="37" t="s">
        <v>4</v>
      </c>
      <c r="B1379" s="37" t="s">
        <v>53</v>
      </c>
      <c r="C1379" s="38"/>
    </row>
    <row r="1380" spans="1:3" x14ac:dyDescent="0.3">
      <c r="A1380" s="37" t="s">
        <v>4</v>
      </c>
      <c r="B1380" s="37" t="s">
        <v>53</v>
      </c>
      <c r="C1380" s="38">
        <v>140000</v>
      </c>
    </row>
    <row r="1381" spans="1:3" x14ac:dyDescent="0.3">
      <c r="A1381" s="37" t="s">
        <v>4</v>
      </c>
      <c r="B1381" s="37" t="s">
        <v>93</v>
      </c>
      <c r="C1381" s="38">
        <v>98283</v>
      </c>
    </row>
    <row r="1382" spans="1:3" x14ac:dyDescent="0.3">
      <c r="A1382" s="37" t="s">
        <v>4</v>
      </c>
      <c r="B1382" s="37" t="s">
        <v>91</v>
      </c>
      <c r="C1382" s="38">
        <v>147500</v>
      </c>
    </row>
    <row r="1383" spans="1:3" x14ac:dyDescent="0.3">
      <c r="A1383" s="37" t="s">
        <v>4</v>
      </c>
      <c r="B1383" s="37" t="s">
        <v>54</v>
      </c>
      <c r="C1383" s="38">
        <v>115000</v>
      </c>
    </row>
    <row r="1384" spans="1:3" x14ac:dyDescent="0.3">
      <c r="A1384" s="37" t="s">
        <v>4</v>
      </c>
      <c r="B1384" s="37" t="s">
        <v>53</v>
      </c>
      <c r="C1384" s="38"/>
    </row>
    <row r="1385" spans="1:3" x14ac:dyDescent="0.3">
      <c r="A1385" s="37" t="s">
        <v>4</v>
      </c>
      <c r="B1385" s="37" t="s">
        <v>53</v>
      </c>
      <c r="C1385" s="38">
        <v>135000</v>
      </c>
    </row>
    <row r="1386" spans="1:3" x14ac:dyDescent="0.3">
      <c r="A1386" s="37" t="s">
        <v>4</v>
      </c>
      <c r="B1386" s="37" t="s">
        <v>53</v>
      </c>
      <c r="C1386" s="38"/>
    </row>
    <row r="1387" spans="1:3" x14ac:dyDescent="0.3">
      <c r="A1387" s="37" t="s">
        <v>4</v>
      </c>
      <c r="B1387" s="37" t="s">
        <v>53</v>
      </c>
      <c r="C1387" s="38">
        <v>105000</v>
      </c>
    </row>
    <row r="1388" spans="1:3" x14ac:dyDescent="0.3">
      <c r="A1388" s="37" t="s">
        <v>4</v>
      </c>
      <c r="B1388" s="37" t="s">
        <v>54</v>
      </c>
      <c r="C1388" s="38">
        <v>177500</v>
      </c>
    </row>
    <row r="1389" spans="1:3" x14ac:dyDescent="0.3">
      <c r="A1389" s="37" t="s">
        <v>4</v>
      </c>
      <c r="B1389" s="37" t="s">
        <v>81</v>
      </c>
      <c r="C1389" s="38">
        <v>110000</v>
      </c>
    </row>
    <row r="1390" spans="1:3" x14ac:dyDescent="0.3">
      <c r="A1390" s="37" t="s">
        <v>4</v>
      </c>
      <c r="B1390" s="37" t="s">
        <v>70</v>
      </c>
      <c r="C1390" s="38">
        <v>98283</v>
      </c>
    </row>
    <row r="1391" spans="1:3" x14ac:dyDescent="0.3">
      <c r="A1391" s="37" t="s">
        <v>4</v>
      </c>
      <c r="B1391" s="37" t="s">
        <v>81</v>
      </c>
      <c r="C1391" s="38">
        <v>90000</v>
      </c>
    </row>
    <row r="1392" spans="1:3" x14ac:dyDescent="0.3">
      <c r="A1392" s="37" t="s">
        <v>4</v>
      </c>
      <c r="B1392" s="37" t="s">
        <v>72</v>
      </c>
      <c r="C1392" s="38">
        <v>131580</v>
      </c>
    </row>
    <row r="1393" spans="1:3" x14ac:dyDescent="0.3">
      <c r="A1393" s="37" t="s">
        <v>4</v>
      </c>
      <c r="B1393" s="37" t="s">
        <v>53</v>
      </c>
      <c r="C1393" s="38">
        <v>152650</v>
      </c>
    </row>
    <row r="1394" spans="1:3" x14ac:dyDescent="0.3">
      <c r="A1394" s="37" t="s">
        <v>4</v>
      </c>
      <c r="B1394" s="37" t="s">
        <v>53</v>
      </c>
      <c r="C1394" s="38"/>
    </row>
    <row r="1395" spans="1:3" x14ac:dyDescent="0.3">
      <c r="A1395" s="37" t="s">
        <v>4</v>
      </c>
      <c r="B1395" s="37" t="s">
        <v>53</v>
      </c>
      <c r="C1395" s="38"/>
    </row>
    <row r="1396" spans="1:3" x14ac:dyDescent="0.3">
      <c r="A1396" s="37" t="s">
        <v>4</v>
      </c>
      <c r="B1396" s="37" t="s">
        <v>53</v>
      </c>
      <c r="C1396" s="38">
        <v>140000</v>
      </c>
    </row>
    <row r="1397" spans="1:3" x14ac:dyDescent="0.3">
      <c r="A1397" s="37" t="s">
        <v>4</v>
      </c>
      <c r="B1397" s="37" t="s">
        <v>54</v>
      </c>
      <c r="C1397" s="38">
        <v>90000</v>
      </c>
    </row>
    <row r="1398" spans="1:3" x14ac:dyDescent="0.3">
      <c r="A1398" s="37" t="s">
        <v>4</v>
      </c>
      <c r="B1398" s="37" t="s">
        <v>53</v>
      </c>
      <c r="C1398" s="38"/>
    </row>
    <row r="1399" spans="1:3" x14ac:dyDescent="0.3">
      <c r="A1399" s="37" t="s">
        <v>4</v>
      </c>
      <c r="B1399" s="37" t="s">
        <v>53</v>
      </c>
      <c r="C1399" s="38"/>
    </row>
    <row r="1400" spans="1:3" x14ac:dyDescent="0.3">
      <c r="A1400" s="37" t="s">
        <v>4</v>
      </c>
      <c r="B1400" s="37" t="s">
        <v>53</v>
      </c>
      <c r="C1400" s="38">
        <v>125000</v>
      </c>
    </row>
    <row r="1401" spans="1:3" x14ac:dyDescent="0.3">
      <c r="A1401" s="37" t="s">
        <v>4</v>
      </c>
      <c r="B1401" s="37" t="s">
        <v>116</v>
      </c>
      <c r="C1401" s="38">
        <v>96760.5</v>
      </c>
    </row>
    <row r="1402" spans="1:3" x14ac:dyDescent="0.3">
      <c r="A1402" s="37" t="s">
        <v>4</v>
      </c>
      <c r="B1402" s="37" t="s">
        <v>53</v>
      </c>
      <c r="C1402" s="38"/>
    </row>
    <row r="1403" spans="1:3" x14ac:dyDescent="0.3">
      <c r="A1403" s="37" t="s">
        <v>4</v>
      </c>
      <c r="B1403" s="37" t="s">
        <v>81</v>
      </c>
      <c r="C1403" s="38">
        <v>90000</v>
      </c>
    </row>
    <row r="1404" spans="1:3" x14ac:dyDescent="0.3">
      <c r="A1404" s="37" t="s">
        <v>4</v>
      </c>
      <c r="B1404" s="37" t="s">
        <v>53</v>
      </c>
      <c r="C1404" s="38"/>
    </row>
    <row r="1405" spans="1:3" x14ac:dyDescent="0.3">
      <c r="A1405" s="37" t="s">
        <v>4</v>
      </c>
      <c r="B1405" s="37" t="s">
        <v>81</v>
      </c>
      <c r="C1405" s="38">
        <v>125000</v>
      </c>
    </row>
    <row r="1406" spans="1:3" x14ac:dyDescent="0.3">
      <c r="A1406" s="37" t="s">
        <v>4</v>
      </c>
      <c r="B1406" s="37" t="s">
        <v>53</v>
      </c>
      <c r="C1406" s="38">
        <v>208114</v>
      </c>
    </row>
    <row r="1407" spans="1:3" x14ac:dyDescent="0.3">
      <c r="A1407" s="37" t="s">
        <v>4</v>
      </c>
      <c r="B1407" s="37" t="s">
        <v>53</v>
      </c>
      <c r="C1407" s="38">
        <v>150000</v>
      </c>
    </row>
    <row r="1408" spans="1:3" x14ac:dyDescent="0.3">
      <c r="A1408" s="37" t="s">
        <v>4</v>
      </c>
      <c r="B1408" s="37" t="s">
        <v>68</v>
      </c>
      <c r="C1408" s="38"/>
    </row>
    <row r="1409" spans="1:3" x14ac:dyDescent="0.3">
      <c r="A1409" s="37" t="s">
        <v>4</v>
      </c>
      <c r="B1409" s="37" t="s">
        <v>69</v>
      </c>
      <c r="C1409" s="38">
        <v>98283</v>
      </c>
    </row>
    <row r="1410" spans="1:3" x14ac:dyDescent="0.3">
      <c r="A1410" s="37" t="s">
        <v>4</v>
      </c>
      <c r="B1410" s="37" t="s">
        <v>117</v>
      </c>
      <c r="C1410" s="38">
        <v>235000</v>
      </c>
    </row>
    <row r="1411" spans="1:3" x14ac:dyDescent="0.3">
      <c r="A1411" s="37" t="s">
        <v>4</v>
      </c>
      <c r="B1411" s="37" t="s">
        <v>81</v>
      </c>
      <c r="C1411" s="38">
        <v>90000</v>
      </c>
    </row>
    <row r="1412" spans="1:3" x14ac:dyDescent="0.3">
      <c r="A1412" s="37" t="s">
        <v>4</v>
      </c>
      <c r="B1412" s="37" t="s">
        <v>53</v>
      </c>
      <c r="C1412" s="38">
        <v>125000</v>
      </c>
    </row>
    <row r="1413" spans="1:3" x14ac:dyDescent="0.3">
      <c r="A1413" s="37" t="s">
        <v>4</v>
      </c>
      <c r="B1413" s="37" t="s">
        <v>53</v>
      </c>
      <c r="C1413" s="38">
        <v>115000</v>
      </c>
    </row>
    <row r="1414" spans="1:3" x14ac:dyDescent="0.3">
      <c r="A1414" s="37" t="s">
        <v>4</v>
      </c>
      <c r="B1414" s="37" t="s">
        <v>118</v>
      </c>
      <c r="C1414" s="38">
        <v>147500</v>
      </c>
    </row>
    <row r="1415" spans="1:3" x14ac:dyDescent="0.3">
      <c r="A1415" s="37" t="s">
        <v>4</v>
      </c>
      <c r="B1415" s="37" t="s">
        <v>116</v>
      </c>
      <c r="C1415" s="38">
        <v>133000</v>
      </c>
    </row>
    <row r="1416" spans="1:3" x14ac:dyDescent="0.3">
      <c r="A1416" s="37" t="s">
        <v>4</v>
      </c>
      <c r="B1416" s="37" t="s">
        <v>53</v>
      </c>
      <c r="C1416" s="38"/>
    </row>
    <row r="1417" spans="1:3" x14ac:dyDescent="0.3">
      <c r="A1417" s="37" t="s">
        <v>4</v>
      </c>
      <c r="B1417" s="37" t="s">
        <v>53</v>
      </c>
      <c r="C1417" s="38"/>
    </row>
    <row r="1418" spans="1:3" x14ac:dyDescent="0.3">
      <c r="A1418" s="37" t="s">
        <v>4</v>
      </c>
      <c r="B1418" s="37" t="s">
        <v>81</v>
      </c>
      <c r="C1418" s="38">
        <v>99150</v>
      </c>
    </row>
    <row r="1419" spans="1:3" x14ac:dyDescent="0.3">
      <c r="A1419" s="37" t="s">
        <v>4</v>
      </c>
      <c r="B1419" s="37" t="s">
        <v>53</v>
      </c>
      <c r="C1419" s="38">
        <v>150000</v>
      </c>
    </row>
    <row r="1420" spans="1:3" x14ac:dyDescent="0.3">
      <c r="A1420" s="37" t="s">
        <v>4</v>
      </c>
      <c r="B1420" s="37" t="s">
        <v>97</v>
      </c>
      <c r="C1420" s="38">
        <v>98301.5</v>
      </c>
    </row>
    <row r="1421" spans="1:3" x14ac:dyDescent="0.3">
      <c r="A1421" s="37" t="s">
        <v>4</v>
      </c>
      <c r="B1421" s="37" t="s">
        <v>53</v>
      </c>
      <c r="C1421" s="38">
        <v>147500</v>
      </c>
    </row>
    <row r="1422" spans="1:3" x14ac:dyDescent="0.3">
      <c r="A1422" s="37" t="s">
        <v>4</v>
      </c>
      <c r="B1422" s="37" t="s">
        <v>53</v>
      </c>
      <c r="C1422" s="38"/>
    </row>
    <row r="1423" spans="1:3" x14ac:dyDescent="0.3">
      <c r="A1423" s="37" t="s">
        <v>4</v>
      </c>
      <c r="B1423" s="37" t="s">
        <v>73</v>
      </c>
      <c r="C1423" s="38">
        <v>147500</v>
      </c>
    </row>
    <row r="1424" spans="1:3" x14ac:dyDescent="0.3">
      <c r="A1424" s="37" t="s">
        <v>4</v>
      </c>
      <c r="B1424" s="37" t="s">
        <v>73</v>
      </c>
      <c r="C1424" s="38">
        <v>133000</v>
      </c>
    </row>
    <row r="1425" spans="1:3" x14ac:dyDescent="0.3">
      <c r="A1425" s="37" t="s">
        <v>4</v>
      </c>
      <c r="B1425" s="37" t="s">
        <v>53</v>
      </c>
      <c r="C1425" s="38">
        <v>115000</v>
      </c>
    </row>
    <row r="1426" spans="1:3" x14ac:dyDescent="0.3">
      <c r="A1426" s="37" t="s">
        <v>4</v>
      </c>
      <c r="B1426" s="37" t="s">
        <v>53</v>
      </c>
      <c r="C1426" s="38">
        <v>90000</v>
      </c>
    </row>
    <row r="1427" spans="1:3" x14ac:dyDescent="0.3">
      <c r="A1427" s="37" t="s">
        <v>4</v>
      </c>
      <c r="B1427" s="37" t="s">
        <v>81</v>
      </c>
      <c r="C1427" s="38">
        <v>90000</v>
      </c>
    </row>
    <row r="1428" spans="1:3" x14ac:dyDescent="0.3">
      <c r="A1428" s="37" t="s">
        <v>4</v>
      </c>
      <c r="B1428" s="37" t="s">
        <v>113</v>
      </c>
      <c r="C1428" s="38">
        <v>131580</v>
      </c>
    </row>
    <row r="1429" spans="1:3" x14ac:dyDescent="0.3">
      <c r="A1429" s="37" t="s">
        <v>4</v>
      </c>
      <c r="B1429" s="37" t="s">
        <v>81</v>
      </c>
      <c r="C1429" s="38">
        <v>90000</v>
      </c>
    </row>
    <row r="1430" spans="1:3" x14ac:dyDescent="0.3">
      <c r="A1430" s="37" t="s">
        <v>4</v>
      </c>
      <c r="B1430" s="37" t="s">
        <v>53</v>
      </c>
      <c r="C1430" s="38">
        <v>175000</v>
      </c>
    </row>
    <row r="1431" spans="1:3" x14ac:dyDescent="0.3">
      <c r="A1431" s="37" t="s">
        <v>4</v>
      </c>
      <c r="B1431" s="37" t="s">
        <v>53</v>
      </c>
      <c r="C1431" s="38">
        <v>269500</v>
      </c>
    </row>
    <row r="1432" spans="1:3" x14ac:dyDescent="0.3">
      <c r="A1432" s="37" t="s">
        <v>4</v>
      </c>
      <c r="B1432" s="37" t="s">
        <v>53</v>
      </c>
      <c r="C1432" s="38"/>
    </row>
    <row r="1433" spans="1:3" x14ac:dyDescent="0.3">
      <c r="A1433" s="37" t="s">
        <v>4</v>
      </c>
      <c r="B1433" s="37" t="s">
        <v>69</v>
      </c>
      <c r="C1433" s="38">
        <v>98283</v>
      </c>
    </row>
    <row r="1434" spans="1:3" x14ac:dyDescent="0.3">
      <c r="A1434" s="37" t="s">
        <v>4</v>
      </c>
      <c r="B1434" s="37" t="s">
        <v>86</v>
      </c>
      <c r="C1434" s="38">
        <v>147500</v>
      </c>
    </row>
    <row r="1435" spans="1:3" x14ac:dyDescent="0.3">
      <c r="A1435" s="37" t="s">
        <v>4</v>
      </c>
      <c r="B1435" s="37" t="s">
        <v>53</v>
      </c>
      <c r="C1435" s="38"/>
    </row>
    <row r="1436" spans="1:3" x14ac:dyDescent="0.3">
      <c r="A1436" s="37" t="s">
        <v>4</v>
      </c>
      <c r="B1436" s="37" t="s">
        <v>97</v>
      </c>
      <c r="C1436" s="38">
        <v>89100</v>
      </c>
    </row>
    <row r="1437" spans="1:3" x14ac:dyDescent="0.3">
      <c r="A1437" s="37" t="s">
        <v>4</v>
      </c>
      <c r="B1437" s="37" t="s">
        <v>53</v>
      </c>
      <c r="C1437" s="38">
        <v>125000</v>
      </c>
    </row>
    <row r="1438" spans="1:3" x14ac:dyDescent="0.3">
      <c r="A1438" s="37" t="s">
        <v>4</v>
      </c>
      <c r="B1438" s="37" t="s">
        <v>53</v>
      </c>
      <c r="C1438" s="38"/>
    </row>
    <row r="1439" spans="1:3" x14ac:dyDescent="0.3">
      <c r="A1439" s="37" t="s">
        <v>4</v>
      </c>
      <c r="B1439" s="37" t="s">
        <v>54</v>
      </c>
      <c r="C1439" s="38">
        <v>175000</v>
      </c>
    </row>
    <row r="1440" spans="1:3" x14ac:dyDescent="0.3">
      <c r="A1440" s="37" t="s">
        <v>4</v>
      </c>
      <c r="B1440" s="37" t="s">
        <v>71</v>
      </c>
      <c r="C1440" s="38">
        <v>79200</v>
      </c>
    </row>
    <row r="1441" spans="1:3" x14ac:dyDescent="0.3">
      <c r="A1441" s="37" t="s">
        <v>4</v>
      </c>
      <c r="B1441" s="37" t="s">
        <v>119</v>
      </c>
      <c r="C1441" s="38">
        <v>147500</v>
      </c>
    </row>
    <row r="1442" spans="1:3" x14ac:dyDescent="0.3">
      <c r="A1442" s="37" t="s">
        <v>4</v>
      </c>
      <c r="B1442" s="37" t="s">
        <v>97</v>
      </c>
      <c r="C1442" s="38">
        <v>147500</v>
      </c>
    </row>
    <row r="1443" spans="1:3" x14ac:dyDescent="0.3">
      <c r="A1443" s="37" t="s">
        <v>4</v>
      </c>
      <c r="B1443" s="37" t="s">
        <v>53</v>
      </c>
      <c r="C1443" s="38">
        <v>325000</v>
      </c>
    </row>
    <row r="1444" spans="1:3" x14ac:dyDescent="0.3">
      <c r="A1444" s="37" t="s">
        <v>4</v>
      </c>
      <c r="B1444" s="37" t="s">
        <v>53</v>
      </c>
      <c r="C1444" s="38"/>
    </row>
    <row r="1445" spans="1:3" x14ac:dyDescent="0.3">
      <c r="A1445" s="37" t="s">
        <v>4</v>
      </c>
      <c r="B1445" s="37" t="s">
        <v>53</v>
      </c>
      <c r="C1445" s="38">
        <v>90000</v>
      </c>
    </row>
    <row r="1446" spans="1:3" x14ac:dyDescent="0.3">
      <c r="A1446" s="37" t="s">
        <v>4</v>
      </c>
      <c r="B1446" s="37" t="s">
        <v>53</v>
      </c>
      <c r="C1446" s="38">
        <v>125000</v>
      </c>
    </row>
    <row r="1447" spans="1:3" x14ac:dyDescent="0.3">
      <c r="A1447" s="37" t="s">
        <v>4</v>
      </c>
      <c r="B1447" s="37" t="s">
        <v>53</v>
      </c>
      <c r="C1447" s="38">
        <v>137610</v>
      </c>
    </row>
    <row r="1448" spans="1:3" x14ac:dyDescent="0.3">
      <c r="A1448" s="37" t="s">
        <v>4</v>
      </c>
      <c r="B1448" s="37" t="s">
        <v>56</v>
      </c>
      <c r="C1448" s="38">
        <v>98283</v>
      </c>
    </row>
    <row r="1449" spans="1:3" x14ac:dyDescent="0.3">
      <c r="A1449" s="37" t="s">
        <v>4</v>
      </c>
      <c r="B1449" s="37" t="s">
        <v>53</v>
      </c>
      <c r="C1449" s="38">
        <v>101001.5</v>
      </c>
    </row>
    <row r="1450" spans="1:3" x14ac:dyDescent="0.3">
      <c r="A1450" s="37" t="s">
        <v>4</v>
      </c>
      <c r="B1450" s="37" t="s">
        <v>53</v>
      </c>
      <c r="C1450" s="38"/>
    </row>
    <row r="1451" spans="1:3" x14ac:dyDescent="0.3">
      <c r="A1451" s="37" t="s">
        <v>4</v>
      </c>
      <c r="B1451" s="37" t="s">
        <v>53</v>
      </c>
      <c r="C1451" s="38">
        <v>209500</v>
      </c>
    </row>
    <row r="1452" spans="1:3" x14ac:dyDescent="0.3">
      <c r="A1452" s="37" t="s">
        <v>4</v>
      </c>
      <c r="B1452" s="37" t="s">
        <v>107</v>
      </c>
      <c r="C1452" s="38">
        <v>89100</v>
      </c>
    </row>
    <row r="1453" spans="1:3" x14ac:dyDescent="0.3">
      <c r="A1453" s="37" t="s">
        <v>4</v>
      </c>
      <c r="B1453" s="37" t="s">
        <v>53</v>
      </c>
      <c r="C1453" s="38">
        <v>105000</v>
      </c>
    </row>
    <row r="1454" spans="1:3" x14ac:dyDescent="0.3">
      <c r="A1454" s="37" t="s">
        <v>4</v>
      </c>
      <c r="B1454" s="37" t="s">
        <v>110</v>
      </c>
      <c r="C1454" s="38">
        <v>133000</v>
      </c>
    </row>
    <row r="1455" spans="1:3" x14ac:dyDescent="0.3">
      <c r="A1455" s="37" t="s">
        <v>4</v>
      </c>
      <c r="B1455" s="37" t="s">
        <v>53</v>
      </c>
      <c r="C1455" s="38">
        <v>165000</v>
      </c>
    </row>
    <row r="1456" spans="1:3" x14ac:dyDescent="0.3">
      <c r="A1456" s="37" t="s">
        <v>4</v>
      </c>
      <c r="B1456" s="37" t="s">
        <v>53</v>
      </c>
      <c r="C1456" s="38">
        <v>97500</v>
      </c>
    </row>
    <row r="1457" spans="1:3" x14ac:dyDescent="0.3">
      <c r="A1457" s="37" t="s">
        <v>4</v>
      </c>
      <c r="B1457" s="37" t="s">
        <v>54</v>
      </c>
      <c r="C1457" s="38">
        <v>112500</v>
      </c>
    </row>
    <row r="1458" spans="1:3" x14ac:dyDescent="0.3">
      <c r="A1458" s="37" t="s">
        <v>4</v>
      </c>
      <c r="B1458" s="37" t="s">
        <v>88</v>
      </c>
      <c r="C1458" s="38">
        <v>147500</v>
      </c>
    </row>
    <row r="1459" spans="1:3" x14ac:dyDescent="0.3">
      <c r="A1459" s="37" t="s">
        <v>4</v>
      </c>
      <c r="B1459" s="37" t="s">
        <v>53</v>
      </c>
      <c r="C1459" s="38">
        <v>135000</v>
      </c>
    </row>
    <row r="1460" spans="1:3" x14ac:dyDescent="0.3">
      <c r="A1460" s="37" t="s">
        <v>4</v>
      </c>
      <c r="B1460" s="37" t="s">
        <v>63</v>
      </c>
      <c r="C1460" s="38">
        <v>50400</v>
      </c>
    </row>
    <row r="1461" spans="1:3" x14ac:dyDescent="0.3">
      <c r="A1461" s="37" t="s">
        <v>4</v>
      </c>
      <c r="B1461" s="37" t="s">
        <v>53</v>
      </c>
      <c r="C1461" s="38"/>
    </row>
    <row r="1462" spans="1:3" x14ac:dyDescent="0.3">
      <c r="A1462" s="37" t="s">
        <v>4</v>
      </c>
      <c r="B1462" s="37" t="s">
        <v>53</v>
      </c>
      <c r="C1462" s="38">
        <v>300000</v>
      </c>
    </row>
    <row r="1463" spans="1:3" x14ac:dyDescent="0.3">
      <c r="A1463" s="37" t="s">
        <v>4</v>
      </c>
      <c r="B1463" s="37" t="s">
        <v>68</v>
      </c>
      <c r="C1463" s="38">
        <v>98301.5</v>
      </c>
    </row>
    <row r="1464" spans="1:3" x14ac:dyDescent="0.3">
      <c r="A1464" s="37" t="s">
        <v>4</v>
      </c>
      <c r="B1464" s="37" t="s">
        <v>88</v>
      </c>
      <c r="C1464" s="38">
        <v>147500</v>
      </c>
    </row>
    <row r="1465" spans="1:3" x14ac:dyDescent="0.3">
      <c r="A1465" s="37" t="s">
        <v>4</v>
      </c>
      <c r="B1465" s="37" t="s">
        <v>120</v>
      </c>
      <c r="C1465" s="38">
        <v>56700</v>
      </c>
    </row>
    <row r="1466" spans="1:3" x14ac:dyDescent="0.3">
      <c r="A1466" s="37" t="s">
        <v>4</v>
      </c>
      <c r="B1466" s="37" t="s">
        <v>53</v>
      </c>
      <c r="C1466" s="38">
        <v>99150</v>
      </c>
    </row>
    <row r="1467" spans="1:3" x14ac:dyDescent="0.3">
      <c r="A1467" s="37" t="s">
        <v>4</v>
      </c>
      <c r="B1467" s="37" t="s">
        <v>53</v>
      </c>
      <c r="C1467" s="38">
        <v>90000</v>
      </c>
    </row>
    <row r="1468" spans="1:3" x14ac:dyDescent="0.3">
      <c r="A1468" s="37" t="s">
        <v>4</v>
      </c>
      <c r="B1468" s="37" t="s">
        <v>53</v>
      </c>
      <c r="C1468" s="38">
        <v>87500</v>
      </c>
    </row>
    <row r="1469" spans="1:3" x14ac:dyDescent="0.3">
      <c r="A1469" s="37" t="s">
        <v>4</v>
      </c>
      <c r="B1469" s="37" t="s">
        <v>98</v>
      </c>
      <c r="C1469" s="38">
        <v>72900</v>
      </c>
    </row>
    <row r="1470" spans="1:3" x14ac:dyDescent="0.3">
      <c r="A1470" s="37" t="s">
        <v>4</v>
      </c>
      <c r="B1470" s="37" t="s">
        <v>97</v>
      </c>
      <c r="C1470" s="38">
        <v>147500</v>
      </c>
    </row>
    <row r="1471" spans="1:3" x14ac:dyDescent="0.3">
      <c r="A1471" s="37" t="s">
        <v>4</v>
      </c>
      <c r="B1471" s="37" t="s">
        <v>53</v>
      </c>
      <c r="C1471" s="38">
        <v>177500</v>
      </c>
    </row>
    <row r="1472" spans="1:3" x14ac:dyDescent="0.3">
      <c r="A1472" s="37" t="s">
        <v>4</v>
      </c>
      <c r="B1472" s="37" t="s">
        <v>97</v>
      </c>
      <c r="C1472" s="38">
        <v>98301.5</v>
      </c>
    </row>
    <row r="1473" spans="1:3" x14ac:dyDescent="0.3">
      <c r="A1473" s="37" t="s">
        <v>4</v>
      </c>
      <c r="B1473" s="37" t="s">
        <v>73</v>
      </c>
      <c r="C1473" s="38">
        <v>249000</v>
      </c>
    </row>
    <row r="1474" spans="1:3" x14ac:dyDescent="0.3">
      <c r="A1474" s="37" t="s">
        <v>4</v>
      </c>
      <c r="B1474" s="37" t="s">
        <v>54</v>
      </c>
      <c r="C1474" s="38">
        <v>80000</v>
      </c>
    </row>
    <row r="1475" spans="1:3" x14ac:dyDescent="0.3">
      <c r="A1475" s="37" t="s">
        <v>4</v>
      </c>
      <c r="B1475" s="37" t="s">
        <v>53</v>
      </c>
      <c r="C1475" s="38">
        <v>125000</v>
      </c>
    </row>
    <row r="1476" spans="1:3" x14ac:dyDescent="0.3">
      <c r="A1476" s="37" t="s">
        <v>4</v>
      </c>
      <c r="B1476" s="37" t="s">
        <v>88</v>
      </c>
      <c r="C1476" s="38">
        <v>147500</v>
      </c>
    </row>
    <row r="1477" spans="1:3" x14ac:dyDescent="0.3">
      <c r="A1477" s="37" t="s">
        <v>4</v>
      </c>
      <c r="B1477" s="37" t="s">
        <v>98</v>
      </c>
      <c r="C1477" s="38">
        <v>45000</v>
      </c>
    </row>
    <row r="1478" spans="1:3" x14ac:dyDescent="0.3">
      <c r="A1478" s="37" t="s">
        <v>4</v>
      </c>
      <c r="B1478" s="37" t="s">
        <v>81</v>
      </c>
      <c r="C1478" s="38">
        <v>125000</v>
      </c>
    </row>
    <row r="1479" spans="1:3" x14ac:dyDescent="0.3">
      <c r="A1479" s="37" t="s">
        <v>4</v>
      </c>
      <c r="B1479" s="37" t="s">
        <v>89</v>
      </c>
      <c r="C1479" s="38">
        <v>147500</v>
      </c>
    </row>
    <row r="1480" spans="1:3" x14ac:dyDescent="0.3">
      <c r="A1480" s="37" t="s">
        <v>4</v>
      </c>
      <c r="B1480" s="37" t="s">
        <v>81</v>
      </c>
      <c r="C1480" s="38">
        <v>90000</v>
      </c>
    </row>
    <row r="1481" spans="1:3" x14ac:dyDescent="0.3">
      <c r="A1481" s="37" t="s">
        <v>4</v>
      </c>
      <c r="B1481" s="37" t="s">
        <v>54</v>
      </c>
      <c r="C1481" s="38">
        <v>157000</v>
      </c>
    </row>
    <row r="1482" spans="1:3" x14ac:dyDescent="0.3">
      <c r="A1482" s="37" t="s">
        <v>4</v>
      </c>
      <c r="B1482" s="37" t="s">
        <v>86</v>
      </c>
      <c r="C1482" s="38">
        <v>147500</v>
      </c>
    </row>
    <row r="1483" spans="1:3" x14ac:dyDescent="0.3">
      <c r="A1483" s="37" t="s">
        <v>4</v>
      </c>
      <c r="B1483" s="37" t="s">
        <v>88</v>
      </c>
      <c r="C1483" s="38">
        <v>79200</v>
      </c>
    </row>
    <row r="1484" spans="1:3" x14ac:dyDescent="0.3">
      <c r="A1484" s="37" t="s">
        <v>4</v>
      </c>
      <c r="B1484" s="37" t="s">
        <v>88</v>
      </c>
      <c r="C1484" s="38">
        <v>79200</v>
      </c>
    </row>
    <row r="1485" spans="1:3" x14ac:dyDescent="0.3">
      <c r="A1485" s="37" t="s">
        <v>4</v>
      </c>
      <c r="B1485" s="37" t="s">
        <v>53</v>
      </c>
      <c r="C1485" s="38"/>
    </row>
    <row r="1486" spans="1:3" x14ac:dyDescent="0.3">
      <c r="A1486" s="37" t="s">
        <v>4</v>
      </c>
      <c r="B1486" s="37" t="s">
        <v>68</v>
      </c>
      <c r="C1486" s="38">
        <v>147500</v>
      </c>
    </row>
    <row r="1487" spans="1:3" x14ac:dyDescent="0.3">
      <c r="A1487" s="37" t="s">
        <v>4</v>
      </c>
      <c r="B1487" s="37" t="s">
        <v>53</v>
      </c>
      <c r="C1487" s="38">
        <v>110000</v>
      </c>
    </row>
    <row r="1488" spans="1:3" x14ac:dyDescent="0.3">
      <c r="A1488" s="37" t="s">
        <v>4</v>
      </c>
      <c r="B1488" s="37" t="s">
        <v>96</v>
      </c>
      <c r="C1488" s="38">
        <v>96773</v>
      </c>
    </row>
    <row r="1489" spans="1:3" x14ac:dyDescent="0.3">
      <c r="A1489" s="37" t="s">
        <v>4</v>
      </c>
      <c r="B1489" s="37" t="s">
        <v>76</v>
      </c>
      <c r="C1489" s="38">
        <v>133000</v>
      </c>
    </row>
    <row r="1490" spans="1:3" x14ac:dyDescent="0.3">
      <c r="A1490" s="37" t="s">
        <v>4</v>
      </c>
      <c r="B1490" s="37" t="s">
        <v>63</v>
      </c>
      <c r="C1490" s="38">
        <v>65000</v>
      </c>
    </row>
    <row r="1491" spans="1:3" x14ac:dyDescent="0.3">
      <c r="A1491" s="37" t="s">
        <v>4</v>
      </c>
      <c r="B1491" s="37" t="s">
        <v>53</v>
      </c>
      <c r="C1491" s="38">
        <v>125000</v>
      </c>
    </row>
    <row r="1492" spans="1:3" x14ac:dyDescent="0.3">
      <c r="A1492" s="37" t="s">
        <v>4</v>
      </c>
      <c r="B1492" s="37" t="s">
        <v>81</v>
      </c>
      <c r="C1492" s="38">
        <v>90000</v>
      </c>
    </row>
    <row r="1493" spans="1:3" x14ac:dyDescent="0.3">
      <c r="A1493" s="37" t="s">
        <v>4</v>
      </c>
      <c r="B1493" s="37" t="s">
        <v>81</v>
      </c>
      <c r="C1493" s="38">
        <v>190000</v>
      </c>
    </row>
    <row r="1494" spans="1:3" x14ac:dyDescent="0.3">
      <c r="A1494" s="37" t="s">
        <v>4</v>
      </c>
      <c r="B1494" s="37" t="s">
        <v>97</v>
      </c>
      <c r="C1494" s="38">
        <v>147500</v>
      </c>
    </row>
    <row r="1495" spans="1:3" x14ac:dyDescent="0.3">
      <c r="A1495" s="37" t="s">
        <v>4</v>
      </c>
      <c r="B1495" s="37" t="s">
        <v>103</v>
      </c>
      <c r="C1495" s="38">
        <v>147500</v>
      </c>
    </row>
    <row r="1496" spans="1:3" x14ac:dyDescent="0.3">
      <c r="A1496" s="37" t="s">
        <v>4</v>
      </c>
      <c r="B1496" s="37" t="s">
        <v>53</v>
      </c>
      <c r="C1496" s="38">
        <v>162500</v>
      </c>
    </row>
    <row r="1497" spans="1:3" x14ac:dyDescent="0.3">
      <c r="A1497" s="37" t="s">
        <v>4</v>
      </c>
      <c r="B1497" s="37" t="s">
        <v>53</v>
      </c>
      <c r="C1497" s="38">
        <v>208114</v>
      </c>
    </row>
    <row r="1498" spans="1:3" x14ac:dyDescent="0.3">
      <c r="A1498" s="37" t="s">
        <v>4</v>
      </c>
      <c r="B1498" s="37" t="s">
        <v>81</v>
      </c>
      <c r="C1498" s="38"/>
    </row>
    <row r="1499" spans="1:3" x14ac:dyDescent="0.3">
      <c r="A1499" s="37" t="s">
        <v>4</v>
      </c>
      <c r="B1499" s="37" t="s">
        <v>88</v>
      </c>
      <c r="C1499" s="38">
        <v>147500</v>
      </c>
    </row>
    <row r="1500" spans="1:3" x14ac:dyDescent="0.3">
      <c r="A1500" s="37" t="s">
        <v>4</v>
      </c>
      <c r="B1500" s="37" t="s">
        <v>53</v>
      </c>
      <c r="C1500" s="38"/>
    </row>
    <row r="1501" spans="1:3" x14ac:dyDescent="0.3">
      <c r="A1501" s="37" t="s">
        <v>4</v>
      </c>
      <c r="B1501" s="37" t="s">
        <v>65</v>
      </c>
      <c r="C1501" s="38">
        <v>147500</v>
      </c>
    </row>
    <row r="1502" spans="1:3" x14ac:dyDescent="0.3">
      <c r="A1502" s="37" t="s">
        <v>4</v>
      </c>
      <c r="B1502" s="37" t="s">
        <v>68</v>
      </c>
      <c r="C1502" s="38">
        <v>115000</v>
      </c>
    </row>
    <row r="1503" spans="1:3" x14ac:dyDescent="0.3">
      <c r="A1503" s="37" t="s">
        <v>4</v>
      </c>
      <c r="B1503" s="37" t="s">
        <v>53</v>
      </c>
      <c r="C1503" s="38"/>
    </row>
    <row r="1504" spans="1:3" x14ac:dyDescent="0.3">
      <c r="A1504" s="37" t="s">
        <v>4</v>
      </c>
      <c r="B1504" s="37" t="s">
        <v>81</v>
      </c>
      <c r="C1504" s="38"/>
    </row>
    <row r="1505" spans="1:3" x14ac:dyDescent="0.3">
      <c r="A1505" s="37" t="s">
        <v>4</v>
      </c>
      <c r="B1505" s="37" t="s">
        <v>53</v>
      </c>
      <c r="C1505" s="38">
        <v>205000</v>
      </c>
    </row>
    <row r="1506" spans="1:3" x14ac:dyDescent="0.3">
      <c r="A1506" s="37" t="s">
        <v>4</v>
      </c>
      <c r="B1506" s="37" t="s">
        <v>53</v>
      </c>
      <c r="C1506" s="38">
        <v>102500</v>
      </c>
    </row>
    <row r="1507" spans="1:3" x14ac:dyDescent="0.3">
      <c r="A1507" s="37" t="s">
        <v>4</v>
      </c>
      <c r="B1507" s="37" t="s">
        <v>83</v>
      </c>
      <c r="C1507" s="38">
        <v>147500</v>
      </c>
    </row>
    <row r="1508" spans="1:3" x14ac:dyDescent="0.3">
      <c r="A1508" s="37" t="s">
        <v>4</v>
      </c>
      <c r="B1508" s="37" t="s">
        <v>69</v>
      </c>
      <c r="C1508" s="38">
        <v>147500</v>
      </c>
    </row>
    <row r="1509" spans="1:3" x14ac:dyDescent="0.3">
      <c r="A1509" s="37" t="s">
        <v>4</v>
      </c>
      <c r="B1509" s="37" t="s">
        <v>81</v>
      </c>
      <c r="C1509" s="38">
        <v>147500</v>
      </c>
    </row>
    <row r="1510" spans="1:3" x14ac:dyDescent="0.3">
      <c r="A1510" s="37" t="s">
        <v>4</v>
      </c>
      <c r="B1510" s="37" t="s">
        <v>53</v>
      </c>
      <c r="C1510" s="38">
        <v>105000</v>
      </c>
    </row>
    <row r="1511" spans="1:3" x14ac:dyDescent="0.3">
      <c r="A1511" s="37" t="s">
        <v>4</v>
      </c>
      <c r="B1511" s="37" t="s">
        <v>54</v>
      </c>
      <c r="C1511" s="38">
        <v>91000</v>
      </c>
    </row>
    <row r="1512" spans="1:3" x14ac:dyDescent="0.3">
      <c r="A1512" s="37" t="s">
        <v>4</v>
      </c>
      <c r="B1512" s="37" t="s">
        <v>88</v>
      </c>
      <c r="C1512" s="38">
        <v>96760.5</v>
      </c>
    </row>
    <row r="1513" spans="1:3" x14ac:dyDescent="0.3">
      <c r="A1513" s="37" t="s">
        <v>4</v>
      </c>
      <c r="B1513" s="37" t="s">
        <v>53</v>
      </c>
      <c r="C1513" s="38">
        <v>106000</v>
      </c>
    </row>
    <row r="1514" spans="1:3" x14ac:dyDescent="0.3">
      <c r="A1514" s="37" t="s">
        <v>4</v>
      </c>
      <c r="B1514" s="37" t="s">
        <v>72</v>
      </c>
      <c r="C1514" s="38">
        <v>96760.5</v>
      </c>
    </row>
    <row r="1515" spans="1:3" x14ac:dyDescent="0.3">
      <c r="A1515" s="37" t="s">
        <v>4</v>
      </c>
      <c r="B1515" s="37" t="s">
        <v>58</v>
      </c>
      <c r="C1515" s="38"/>
    </row>
    <row r="1516" spans="1:3" x14ac:dyDescent="0.3">
      <c r="A1516" s="37" t="s">
        <v>4</v>
      </c>
      <c r="B1516" s="37" t="s">
        <v>54</v>
      </c>
      <c r="C1516" s="38">
        <v>120000</v>
      </c>
    </row>
    <row r="1517" spans="1:3" x14ac:dyDescent="0.3">
      <c r="A1517" s="37" t="s">
        <v>4</v>
      </c>
      <c r="B1517" s="37" t="s">
        <v>53</v>
      </c>
      <c r="C1517" s="38"/>
    </row>
    <row r="1518" spans="1:3" x14ac:dyDescent="0.3">
      <c r="A1518" s="37" t="s">
        <v>4</v>
      </c>
      <c r="B1518" s="37" t="s">
        <v>81</v>
      </c>
      <c r="C1518" s="38">
        <v>147500</v>
      </c>
    </row>
    <row r="1519" spans="1:3" x14ac:dyDescent="0.3">
      <c r="A1519" s="37" t="s">
        <v>4</v>
      </c>
      <c r="B1519" s="37" t="s">
        <v>53</v>
      </c>
      <c r="C1519" s="38">
        <v>138200</v>
      </c>
    </row>
    <row r="1520" spans="1:3" x14ac:dyDescent="0.3">
      <c r="A1520" s="37" t="s">
        <v>4</v>
      </c>
      <c r="B1520" s="37" t="s">
        <v>53</v>
      </c>
      <c r="C1520" s="38">
        <v>221000</v>
      </c>
    </row>
    <row r="1521" spans="1:3" x14ac:dyDescent="0.3">
      <c r="A1521" s="37" t="s">
        <v>4</v>
      </c>
      <c r="B1521" s="37" t="s">
        <v>53</v>
      </c>
      <c r="C1521" s="38">
        <v>98283</v>
      </c>
    </row>
    <row r="1522" spans="1:3" x14ac:dyDescent="0.3">
      <c r="A1522" s="37" t="s">
        <v>4</v>
      </c>
      <c r="B1522" s="37" t="s">
        <v>53</v>
      </c>
      <c r="C1522" s="38">
        <v>165000</v>
      </c>
    </row>
    <row r="1523" spans="1:3" x14ac:dyDescent="0.3">
      <c r="A1523" s="37" t="s">
        <v>4</v>
      </c>
      <c r="B1523" s="37" t="s">
        <v>80</v>
      </c>
      <c r="C1523" s="38">
        <v>96760.5</v>
      </c>
    </row>
    <row r="1524" spans="1:3" x14ac:dyDescent="0.3">
      <c r="A1524" s="37" t="s">
        <v>4</v>
      </c>
      <c r="B1524" s="37" t="s">
        <v>72</v>
      </c>
      <c r="C1524" s="38">
        <v>96773</v>
      </c>
    </row>
    <row r="1525" spans="1:3" x14ac:dyDescent="0.3">
      <c r="A1525" s="37" t="s">
        <v>4</v>
      </c>
      <c r="B1525" s="37" t="s">
        <v>81</v>
      </c>
      <c r="C1525" s="38">
        <v>90000</v>
      </c>
    </row>
    <row r="1526" spans="1:3" x14ac:dyDescent="0.3">
      <c r="A1526" s="37" t="s">
        <v>4</v>
      </c>
      <c r="B1526" s="37" t="s">
        <v>53</v>
      </c>
      <c r="C1526" s="38">
        <v>243000</v>
      </c>
    </row>
    <row r="1527" spans="1:3" x14ac:dyDescent="0.3">
      <c r="A1527" s="37" t="s">
        <v>4</v>
      </c>
      <c r="B1527" s="37" t="s">
        <v>68</v>
      </c>
      <c r="C1527" s="38"/>
    </row>
    <row r="1528" spans="1:3" x14ac:dyDescent="0.3">
      <c r="A1528" s="37" t="s">
        <v>4</v>
      </c>
      <c r="B1528" s="37" t="s">
        <v>105</v>
      </c>
      <c r="C1528" s="38">
        <v>96760.5</v>
      </c>
    </row>
    <row r="1529" spans="1:3" x14ac:dyDescent="0.3">
      <c r="A1529" s="37" t="s">
        <v>4</v>
      </c>
      <c r="B1529" s="37" t="s">
        <v>53</v>
      </c>
      <c r="C1529" s="38">
        <v>103000</v>
      </c>
    </row>
    <row r="1530" spans="1:3" x14ac:dyDescent="0.3">
      <c r="A1530" s="37" t="s">
        <v>4</v>
      </c>
      <c r="B1530" s="37" t="s">
        <v>110</v>
      </c>
      <c r="C1530" s="38">
        <v>96760.5</v>
      </c>
    </row>
    <row r="1531" spans="1:3" x14ac:dyDescent="0.3">
      <c r="A1531" s="37" t="s">
        <v>4</v>
      </c>
      <c r="B1531" s="37" t="s">
        <v>81</v>
      </c>
      <c r="C1531" s="38"/>
    </row>
    <row r="1532" spans="1:3" x14ac:dyDescent="0.3">
      <c r="A1532" s="37" t="s">
        <v>4</v>
      </c>
      <c r="B1532" s="37" t="s">
        <v>53</v>
      </c>
      <c r="C1532" s="38">
        <v>87500</v>
      </c>
    </row>
    <row r="1533" spans="1:3" x14ac:dyDescent="0.3">
      <c r="A1533" s="37" t="s">
        <v>4</v>
      </c>
      <c r="B1533" s="37" t="s">
        <v>81</v>
      </c>
      <c r="C1533" s="38">
        <v>147500</v>
      </c>
    </row>
    <row r="1534" spans="1:3" x14ac:dyDescent="0.3">
      <c r="A1534" s="37" t="s">
        <v>4</v>
      </c>
      <c r="B1534" s="37" t="s">
        <v>54</v>
      </c>
      <c r="C1534" s="38">
        <v>115000</v>
      </c>
    </row>
    <row r="1535" spans="1:3" x14ac:dyDescent="0.3">
      <c r="A1535" s="37" t="s">
        <v>4</v>
      </c>
      <c r="B1535" s="37" t="s">
        <v>53</v>
      </c>
      <c r="C1535" s="38">
        <v>90000</v>
      </c>
    </row>
    <row r="1536" spans="1:3" x14ac:dyDescent="0.3">
      <c r="A1536" s="37" t="s">
        <v>4</v>
      </c>
      <c r="B1536" s="37" t="s">
        <v>64</v>
      </c>
      <c r="C1536" s="38">
        <v>98301.5</v>
      </c>
    </row>
    <row r="1537" spans="1:3" x14ac:dyDescent="0.3">
      <c r="A1537" s="37" t="s">
        <v>4</v>
      </c>
      <c r="B1537" s="37" t="s">
        <v>68</v>
      </c>
      <c r="C1537" s="38"/>
    </row>
    <row r="1538" spans="1:3" x14ac:dyDescent="0.3">
      <c r="A1538" s="37" t="s">
        <v>4</v>
      </c>
      <c r="B1538" s="37" t="s">
        <v>81</v>
      </c>
      <c r="C1538" s="38">
        <v>90000</v>
      </c>
    </row>
    <row r="1539" spans="1:3" x14ac:dyDescent="0.3">
      <c r="A1539" s="37" t="s">
        <v>4</v>
      </c>
      <c r="B1539" s="37" t="s">
        <v>69</v>
      </c>
      <c r="C1539" s="38">
        <v>98301.5</v>
      </c>
    </row>
    <row r="1540" spans="1:3" x14ac:dyDescent="0.3">
      <c r="A1540" s="37" t="s">
        <v>4</v>
      </c>
      <c r="B1540" s="37" t="s">
        <v>53</v>
      </c>
      <c r="C1540" s="38"/>
    </row>
    <row r="1541" spans="1:3" x14ac:dyDescent="0.3">
      <c r="A1541" s="37" t="s">
        <v>4</v>
      </c>
      <c r="B1541" s="37" t="s">
        <v>53</v>
      </c>
      <c r="C1541" s="38">
        <v>130000</v>
      </c>
    </row>
    <row r="1542" spans="1:3" x14ac:dyDescent="0.3">
      <c r="A1542" s="37" t="s">
        <v>4</v>
      </c>
      <c r="B1542" s="37" t="s">
        <v>53</v>
      </c>
      <c r="C1542" s="38">
        <v>209000</v>
      </c>
    </row>
    <row r="1543" spans="1:3" x14ac:dyDescent="0.3">
      <c r="A1543" s="37" t="s">
        <v>4</v>
      </c>
      <c r="B1543" s="37" t="s">
        <v>72</v>
      </c>
      <c r="C1543" s="38">
        <v>50000</v>
      </c>
    </row>
    <row r="1544" spans="1:3" x14ac:dyDescent="0.3">
      <c r="A1544" s="37" t="s">
        <v>4</v>
      </c>
      <c r="B1544" s="37" t="s">
        <v>81</v>
      </c>
      <c r="C1544" s="38">
        <v>125000</v>
      </c>
    </row>
    <row r="1545" spans="1:3" x14ac:dyDescent="0.3">
      <c r="A1545" s="37" t="s">
        <v>4</v>
      </c>
      <c r="B1545" s="37" t="s">
        <v>88</v>
      </c>
      <c r="C1545" s="38">
        <v>45000</v>
      </c>
    </row>
    <row r="1546" spans="1:3" x14ac:dyDescent="0.3">
      <c r="A1546" s="37" t="s">
        <v>4</v>
      </c>
      <c r="B1546" s="37" t="s">
        <v>54</v>
      </c>
      <c r="C1546" s="38">
        <v>140000</v>
      </c>
    </row>
    <row r="1547" spans="1:3" x14ac:dyDescent="0.3">
      <c r="A1547" s="37" t="s">
        <v>4</v>
      </c>
      <c r="B1547" s="37" t="s">
        <v>53</v>
      </c>
      <c r="C1547" s="38">
        <v>125000</v>
      </c>
    </row>
    <row r="1548" spans="1:3" x14ac:dyDescent="0.3">
      <c r="A1548" s="37" t="s">
        <v>4</v>
      </c>
      <c r="B1548" s="37" t="s">
        <v>88</v>
      </c>
      <c r="C1548" s="38">
        <v>147500</v>
      </c>
    </row>
    <row r="1549" spans="1:3" x14ac:dyDescent="0.3">
      <c r="A1549" s="37" t="s">
        <v>4</v>
      </c>
      <c r="B1549" s="37" t="s">
        <v>81</v>
      </c>
      <c r="C1549" s="38">
        <v>125000</v>
      </c>
    </row>
    <row r="1550" spans="1:3" x14ac:dyDescent="0.3">
      <c r="A1550" s="37" t="s">
        <v>4</v>
      </c>
      <c r="B1550" s="37" t="s">
        <v>97</v>
      </c>
      <c r="C1550" s="38">
        <v>98283</v>
      </c>
    </row>
    <row r="1551" spans="1:3" x14ac:dyDescent="0.3">
      <c r="A1551" s="37" t="s">
        <v>4</v>
      </c>
      <c r="B1551" s="37" t="s">
        <v>53</v>
      </c>
      <c r="C1551" s="38">
        <v>208114</v>
      </c>
    </row>
    <row r="1552" spans="1:3" x14ac:dyDescent="0.3">
      <c r="A1552" s="37" t="s">
        <v>4</v>
      </c>
      <c r="B1552" s="37" t="s">
        <v>53</v>
      </c>
      <c r="C1552" s="38">
        <v>208114</v>
      </c>
    </row>
    <row r="1553" spans="1:3" x14ac:dyDescent="0.3">
      <c r="A1553" s="37" t="s">
        <v>4</v>
      </c>
      <c r="B1553" s="37" t="s">
        <v>69</v>
      </c>
      <c r="C1553" s="38">
        <v>147500</v>
      </c>
    </row>
    <row r="1554" spans="1:3" x14ac:dyDescent="0.3">
      <c r="A1554" s="37" t="s">
        <v>4</v>
      </c>
      <c r="B1554" s="37" t="s">
        <v>88</v>
      </c>
      <c r="C1554" s="38">
        <v>147500</v>
      </c>
    </row>
    <row r="1555" spans="1:3" x14ac:dyDescent="0.3">
      <c r="A1555" s="37" t="s">
        <v>0</v>
      </c>
      <c r="B1555" s="37" t="s">
        <v>53</v>
      </c>
      <c r="C1555" s="38">
        <v>224500</v>
      </c>
    </row>
    <row r="1556" spans="1:3" x14ac:dyDescent="0.3">
      <c r="A1556" s="37" t="s">
        <v>0</v>
      </c>
      <c r="B1556" s="37" t="s">
        <v>53</v>
      </c>
      <c r="C1556" s="38">
        <v>157500</v>
      </c>
    </row>
    <row r="1557" spans="1:3" x14ac:dyDescent="0.3">
      <c r="A1557" s="37" t="s">
        <v>0</v>
      </c>
      <c r="B1557" s="37" t="s">
        <v>97</v>
      </c>
      <c r="C1557" s="38">
        <v>88128</v>
      </c>
    </row>
    <row r="1558" spans="1:3" x14ac:dyDescent="0.3">
      <c r="A1558" s="37" t="s">
        <v>0</v>
      </c>
      <c r="B1558" s="37" t="s">
        <v>53</v>
      </c>
      <c r="C1558" s="38"/>
    </row>
    <row r="1559" spans="1:3" x14ac:dyDescent="0.3">
      <c r="A1559" s="37" t="s">
        <v>0</v>
      </c>
      <c r="B1559" s="37" t="s">
        <v>53</v>
      </c>
      <c r="C1559" s="38">
        <v>105800</v>
      </c>
    </row>
    <row r="1560" spans="1:3" x14ac:dyDescent="0.3">
      <c r="A1560" s="37" t="s">
        <v>0</v>
      </c>
      <c r="B1560" s="37" t="s">
        <v>53</v>
      </c>
      <c r="C1560" s="38">
        <v>115000</v>
      </c>
    </row>
    <row r="1561" spans="1:3" x14ac:dyDescent="0.3">
      <c r="A1561" s="37" t="s">
        <v>0</v>
      </c>
      <c r="B1561" s="37" t="s">
        <v>53</v>
      </c>
      <c r="C1561" s="38">
        <v>200000</v>
      </c>
    </row>
    <row r="1562" spans="1:3" x14ac:dyDescent="0.3">
      <c r="A1562" s="37" t="s">
        <v>0</v>
      </c>
      <c r="B1562" s="37" t="s">
        <v>53</v>
      </c>
      <c r="C1562" s="38">
        <v>57500</v>
      </c>
    </row>
    <row r="1563" spans="1:3" x14ac:dyDescent="0.3">
      <c r="A1563" s="37" t="s">
        <v>0</v>
      </c>
      <c r="B1563" s="37" t="s">
        <v>54</v>
      </c>
      <c r="C1563" s="38">
        <v>77500</v>
      </c>
    </row>
    <row r="1564" spans="1:3" x14ac:dyDescent="0.3">
      <c r="A1564" s="37" t="s">
        <v>0</v>
      </c>
      <c r="B1564" s="37" t="s">
        <v>53</v>
      </c>
      <c r="C1564" s="38"/>
    </row>
    <row r="1565" spans="1:3" x14ac:dyDescent="0.3">
      <c r="A1565" s="37" t="s">
        <v>0</v>
      </c>
      <c r="B1565" s="37" t="s">
        <v>53</v>
      </c>
      <c r="C1565" s="38"/>
    </row>
    <row r="1566" spans="1:3" x14ac:dyDescent="0.3">
      <c r="A1566" s="37" t="s">
        <v>0</v>
      </c>
      <c r="B1566" s="37" t="s">
        <v>54</v>
      </c>
      <c r="C1566" s="38">
        <v>110000</v>
      </c>
    </row>
    <row r="1567" spans="1:3" x14ac:dyDescent="0.3">
      <c r="A1567" s="37" t="s">
        <v>0</v>
      </c>
      <c r="B1567" s="37" t="s">
        <v>53</v>
      </c>
      <c r="C1567" s="38"/>
    </row>
    <row r="1568" spans="1:3" x14ac:dyDescent="0.3">
      <c r="A1568" s="37" t="s">
        <v>0</v>
      </c>
      <c r="B1568" s="37" t="s">
        <v>53</v>
      </c>
      <c r="C1568" s="38">
        <v>350000</v>
      </c>
    </row>
    <row r="1569" spans="1:3" x14ac:dyDescent="0.3">
      <c r="A1569" s="37" t="s">
        <v>0</v>
      </c>
      <c r="B1569" s="37" t="s">
        <v>53</v>
      </c>
      <c r="C1569" s="38">
        <v>202500</v>
      </c>
    </row>
    <row r="1570" spans="1:3" x14ac:dyDescent="0.3">
      <c r="A1570" s="37" t="s">
        <v>0</v>
      </c>
      <c r="B1570" s="37" t="s">
        <v>54</v>
      </c>
      <c r="C1570" s="38">
        <v>265500</v>
      </c>
    </row>
    <row r="1571" spans="1:3" x14ac:dyDescent="0.3">
      <c r="A1571" s="37" t="s">
        <v>0</v>
      </c>
      <c r="B1571" s="37" t="s">
        <v>53</v>
      </c>
      <c r="C1571" s="38">
        <v>135000</v>
      </c>
    </row>
    <row r="1572" spans="1:3" x14ac:dyDescent="0.3">
      <c r="A1572" s="37" t="s">
        <v>0</v>
      </c>
      <c r="B1572" s="37" t="s">
        <v>54</v>
      </c>
      <c r="C1572" s="38">
        <v>215000</v>
      </c>
    </row>
    <row r="1573" spans="1:3" x14ac:dyDescent="0.3">
      <c r="A1573" s="37" t="s">
        <v>0</v>
      </c>
      <c r="B1573" s="37" t="s">
        <v>53</v>
      </c>
      <c r="C1573" s="38">
        <v>160000</v>
      </c>
    </row>
    <row r="1574" spans="1:3" x14ac:dyDescent="0.3">
      <c r="A1574" s="37" t="s">
        <v>0</v>
      </c>
      <c r="B1574" s="37" t="s">
        <v>53</v>
      </c>
      <c r="C1574" s="38">
        <v>143910.5</v>
      </c>
    </row>
    <row r="1575" spans="1:3" x14ac:dyDescent="0.3">
      <c r="A1575" s="37" t="s">
        <v>0</v>
      </c>
      <c r="B1575" s="37" t="s">
        <v>53</v>
      </c>
      <c r="C1575" s="38">
        <v>75000</v>
      </c>
    </row>
    <row r="1576" spans="1:3" x14ac:dyDescent="0.3">
      <c r="A1576" s="37" t="s">
        <v>0</v>
      </c>
      <c r="B1576" s="37" t="s">
        <v>54</v>
      </c>
      <c r="C1576" s="38">
        <v>137110</v>
      </c>
    </row>
    <row r="1577" spans="1:3" x14ac:dyDescent="0.3">
      <c r="A1577" s="37" t="s">
        <v>0</v>
      </c>
      <c r="B1577" s="37" t="s">
        <v>84</v>
      </c>
      <c r="C1577" s="38">
        <v>56700</v>
      </c>
    </row>
    <row r="1578" spans="1:3" x14ac:dyDescent="0.3">
      <c r="A1578" s="37" t="s">
        <v>0</v>
      </c>
      <c r="B1578" s="37" t="s">
        <v>54</v>
      </c>
      <c r="C1578" s="38">
        <v>99790</v>
      </c>
    </row>
    <row r="1579" spans="1:3" x14ac:dyDescent="0.3">
      <c r="A1579" s="37" t="s">
        <v>0</v>
      </c>
      <c r="B1579" s="37" t="s">
        <v>53</v>
      </c>
      <c r="C1579" s="38">
        <v>128500</v>
      </c>
    </row>
    <row r="1580" spans="1:3" x14ac:dyDescent="0.3">
      <c r="A1580" s="37" t="s">
        <v>0</v>
      </c>
      <c r="B1580" s="37" t="s">
        <v>53</v>
      </c>
      <c r="C1580" s="38">
        <v>209955.5</v>
      </c>
    </row>
    <row r="1581" spans="1:3" x14ac:dyDescent="0.3">
      <c r="A1581" s="37" t="s">
        <v>0</v>
      </c>
      <c r="B1581" s="37" t="s">
        <v>86</v>
      </c>
      <c r="C1581" s="38">
        <v>105300</v>
      </c>
    </row>
    <row r="1582" spans="1:3" x14ac:dyDescent="0.3">
      <c r="A1582" s="37" t="s">
        <v>0</v>
      </c>
      <c r="B1582" s="37" t="s">
        <v>53</v>
      </c>
      <c r="C1582" s="38">
        <v>107500</v>
      </c>
    </row>
    <row r="1583" spans="1:3" x14ac:dyDescent="0.3">
      <c r="A1583" s="37" t="s">
        <v>0</v>
      </c>
      <c r="B1583" s="37" t="s">
        <v>53</v>
      </c>
      <c r="C1583" s="38"/>
    </row>
    <row r="1584" spans="1:3" x14ac:dyDescent="0.3">
      <c r="A1584" s="37" t="s">
        <v>0</v>
      </c>
      <c r="B1584" s="37" t="s">
        <v>53</v>
      </c>
      <c r="C1584" s="38">
        <v>120000.5</v>
      </c>
    </row>
    <row r="1585" spans="1:3" x14ac:dyDescent="0.3">
      <c r="A1585" s="37" t="s">
        <v>0</v>
      </c>
      <c r="B1585" s="37" t="s">
        <v>53</v>
      </c>
      <c r="C1585" s="38">
        <v>115000</v>
      </c>
    </row>
    <row r="1586" spans="1:3" x14ac:dyDescent="0.3">
      <c r="A1586" s="37" t="s">
        <v>0</v>
      </c>
      <c r="B1586" s="37" t="s">
        <v>53</v>
      </c>
      <c r="C1586" s="38">
        <v>115000</v>
      </c>
    </row>
    <row r="1587" spans="1:3" x14ac:dyDescent="0.3">
      <c r="A1587" s="37" t="s">
        <v>0</v>
      </c>
      <c r="B1587" s="37" t="s">
        <v>53</v>
      </c>
      <c r="C1587" s="38">
        <v>250000</v>
      </c>
    </row>
    <row r="1588" spans="1:3" x14ac:dyDescent="0.3">
      <c r="A1588" s="37" t="s">
        <v>0</v>
      </c>
      <c r="B1588" s="37" t="s">
        <v>54</v>
      </c>
      <c r="C1588" s="38"/>
    </row>
    <row r="1589" spans="1:3" x14ac:dyDescent="0.3">
      <c r="A1589" s="37" t="s">
        <v>0</v>
      </c>
      <c r="B1589" s="37" t="s">
        <v>53</v>
      </c>
      <c r="C1589" s="38">
        <v>175000</v>
      </c>
    </row>
    <row r="1590" spans="1:3" x14ac:dyDescent="0.3">
      <c r="A1590" s="37" t="s">
        <v>0</v>
      </c>
      <c r="B1590" s="37" t="s">
        <v>53</v>
      </c>
      <c r="C1590" s="38">
        <v>130000</v>
      </c>
    </row>
    <row r="1591" spans="1:3" x14ac:dyDescent="0.3">
      <c r="A1591" s="37" t="s">
        <v>0</v>
      </c>
      <c r="B1591" s="37" t="s">
        <v>53</v>
      </c>
      <c r="C1591" s="38"/>
    </row>
    <row r="1592" spans="1:3" x14ac:dyDescent="0.3">
      <c r="A1592" s="37" t="s">
        <v>0</v>
      </c>
      <c r="B1592" s="37" t="s">
        <v>53</v>
      </c>
      <c r="C1592" s="38"/>
    </row>
    <row r="1593" spans="1:3" x14ac:dyDescent="0.3">
      <c r="A1593" s="37" t="s">
        <v>0</v>
      </c>
      <c r="B1593" s="37" t="s">
        <v>53</v>
      </c>
      <c r="C1593" s="38"/>
    </row>
    <row r="1594" spans="1:3" x14ac:dyDescent="0.3">
      <c r="A1594" s="37" t="s">
        <v>0</v>
      </c>
      <c r="B1594" s="37" t="s">
        <v>53</v>
      </c>
      <c r="C1594" s="38">
        <v>150000</v>
      </c>
    </row>
    <row r="1595" spans="1:3" x14ac:dyDescent="0.3">
      <c r="A1595" s="37" t="s">
        <v>0</v>
      </c>
      <c r="B1595" s="37" t="s">
        <v>53</v>
      </c>
      <c r="C1595" s="38">
        <v>120000.5</v>
      </c>
    </row>
    <row r="1596" spans="1:3" x14ac:dyDescent="0.3">
      <c r="A1596" s="37" t="s">
        <v>0</v>
      </c>
      <c r="B1596" s="37" t="s">
        <v>53</v>
      </c>
      <c r="C1596" s="38">
        <v>105000</v>
      </c>
    </row>
    <row r="1597" spans="1:3" x14ac:dyDescent="0.3">
      <c r="A1597" s="37" t="s">
        <v>0</v>
      </c>
      <c r="B1597" s="37" t="s">
        <v>53</v>
      </c>
      <c r="C1597" s="38">
        <v>250000</v>
      </c>
    </row>
    <row r="1598" spans="1:3" x14ac:dyDescent="0.3">
      <c r="A1598" s="37" t="s">
        <v>0</v>
      </c>
      <c r="B1598" s="37" t="s">
        <v>53</v>
      </c>
      <c r="C1598" s="38"/>
    </row>
    <row r="1599" spans="1:3" x14ac:dyDescent="0.3">
      <c r="A1599" s="37" t="s">
        <v>0</v>
      </c>
      <c r="B1599" s="37" t="s">
        <v>53</v>
      </c>
      <c r="C1599" s="38">
        <v>100000</v>
      </c>
    </row>
    <row r="1600" spans="1:3" x14ac:dyDescent="0.3">
      <c r="A1600" s="37" t="s">
        <v>0</v>
      </c>
      <c r="B1600" s="37" t="s">
        <v>53</v>
      </c>
      <c r="C1600" s="38">
        <v>140000</v>
      </c>
    </row>
    <row r="1601" spans="1:3" x14ac:dyDescent="0.3">
      <c r="A1601" s="37" t="s">
        <v>0</v>
      </c>
      <c r="B1601" s="37" t="s">
        <v>53</v>
      </c>
      <c r="C1601" s="38">
        <v>160000</v>
      </c>
    </row>
    <row r="1602" spans="1:3" x14ac:dyDescent="0.3">
      <c r="A1602" s="37" t="s">
        <v>0</v>
      </c>
      <c r="B1602" s="37" t="s">
        <v>81</v>
      </c>
      <c r="C1602" s="38">
        <v>99150</v>
      </c>
    </row>
    <row r="1603" spans="1:3" x14ac:dyDescent="0.3">
      <c r="A1603" s="37" t="s">
        <v>0</v>
      </c>
      <c r="B1603" s="37" t="s">
        <v>53</v>
      </c>
      <c r="C1603" s="38"/>
    </row>
    <row r="1604" spans="1:3" x14ac:dyDescent="0.3">
      <c r="A1604" s="37" t="s">
        <v>0</v>
      </c>
      <c r="B1604" s="37" t="s">
        <v>53</v>
      </c>
      <c r="C1604" s="38">
        <v>125000</v>
      </c>
    </row>
    <row r="1605" spans="1:3" x14ac:dyDescent="0.3">
      <c r="A1605" s="37" t="s">
        <v>0</v>
      </c>
      <c r="B1605" s="37" t="s">
        <v>53</v>
      </c>
      <c r="C1605" s="38">
        <v>182000</v>
      </c>
    </row>
    <row r="1606" spans="1:3" x14ac:dyDescent="0.3">
      <c r="A1606" s="37" t="s">
        <v>0</v>
      </c>
      <c r="B1606" s="37" t="s">
        <v>53</v>
      </c>
      <c r="C1606" s="38"/>
    </row>
    <row r="1607" spans="1:3" x14ac:dyDescent="0.3">
      <c r="A1607" s="37" t="s">
        <v>0</v>
      </c>
      <c r="B1607" s="37" t="s">
        <v>53</v>
      </c>
      <c r="C1607" s="38">
        <v>190000</v>
      </c>
    </row>
    <row r="1608" spans="1:3" x14ac:dyDescent="0.3">
      <c r="A1608" s="37" t="s">
        <v>0</v>
      </c>
      <c r="B1608" s="37" t="s">
        <v>53</v>
      </c>
      <c r="C1608" s="38">
        <v>150000</v>
      </c>
    </row>
    <row r="1609" spans="1:3" x14ac:dyDescent="0.3">
      <c r="A1609" s="37" t="s">
        <v>0</v>
      </c>
      <c r="B1609" s="37" t="s">
        <v>53</v>
      </c>
      <c r="C1609" s="38">
        <v>212500</v>
      </c>
    </row>
    <row r="1610" spans="1:3" x14ac:dyDescent="0.3">
      <c r="A1610" s="37" t="s">
        <v>0</v>
      </c>
      <c r="B1610" s="37" t="s">
        <v>53</v>
      </c>
      <c r="C1610" s="38">
        <v>135000</v>
      </c>
    </row>
    <row r="1611" spans="1:3" x14ac:dyDescent="0.3">
      <c r="A1611" s="37" t="s">
        <v>0</v>
      </c>
      <c r="B1611" s="37" t="s">
        <v>53</v>
      </c>
      <c r="C1611" s="38"/>
    </row>
    <row r="1612" spans="1:3" x14ac:dyDescent="0.3">
      <c r="A1612" s="37" t="s">
        <v>0</v>
      </c>
      <c r="B1612" s="37" t="s">
        <v>54</v>
      </c>
      <c r="C1612" s="38">
        <v>146383</v>
      </c>
    </row>
    <row r="1613" spans="1:3" x14ac:dyDescent="0.3">
      <c r="A1613" s="37" t="s">
        <v>0</v>
      </c>
      <c r="B1613" s="37" t="s">
        <v>53</v>
      </c>
      <c r="C1613" s="38"/>
    </row>
    <row r="1614" spans="1:3" x14ac:dyDescent="0.3">
      <c r="A1614" s="37" t="s">
        <v>0</v>
      </c>
      <c r="B1614" s="37" t="s">
        <v>53</v>
      </c>
      <c r="C1614" s="38"/>
    </row>
    <row r="1615" spans="1:3" x14ac:dyDescent="0.3">
      <c r="A1615" s="37" t="s">
        <v>0</v>
      </c>
      <c r="B1615" s="37" t="s">
        <v>93</v>
      </c>
      <c r="C1615" s="38">
        <v>132500</v>
      </c>
    </row>
    <row r="1616" spans="1:3" x14ac:dyDescent="0.3">
      <c r="A1616" s="37" t="s">
        <v>0</v>
      </c>
      <c r="B1616" s="37" t="s">
        <v>53</v>
      </c>
      <c r="C1616" s="38">
        <v>134000</v>
      </c>
    </row>
    <row r="1617" spans="1:3" x14ac:dyDescent="0.3">
      <c r="A1617" s="37" t="s">
        <v>0</v>
      </c>
      <c r="B1617" s="37" t="s">
        <v>79</v>
      </c>
      <c r="C1617" s="38">
        <v>79200</v>
      </c>
    </row>
    <row r="1618" spans="1:3" x14ac:dyDescent="0.3">
      <c r="A1618" s="37" t="s">
        <v>0</v>
      </c>
      <c r="B1618" s="37" t="s">
        <v>53</v>
      </c>
      <c r="C1618" s="38">
        <v>120000</v>
      </c>
    </row>
    <row r="1619" spans="1:3" x14ac:dyDescent="0.3">
      <c r="A1619" s="37" t="s">
        <v>0</v>
      </c>
      <c r="B1619" s="37" t="s">
        <v>53</v>
      </c>
      <c r="C1619" s="38"/>
    </row>
    <row r="1620" spans="1:3" x14ac:dyDescent="0.3">
      <c r="A1620" s="37" t="s">
        <v>0</v>
      </c>
      <c r="B1620" s="37" t="s">
        <v>53</v>
      </c>
      <c r="C1620" s="38">
        <v>130000</v>
      </c>
    </row>
    <row r="1621" spans="1:3" x14ac:dyDescent="0.3">
      <c r="A1621" s="37" t="s">
        <v>0</v>
      </c>
      <c r="B1621" s="37" t="s">
        <v>53</v>
      </c>
      <c r="C1621" s="38">
        <v>145000</v>
      </c>
    </row>
    <row r="1622" spans="1:3" x14ac:dyDescent="0.3">
      <c r="A1622" s="37" t="s">
        <v>0</v>
      </c>
      <c r="B1622" s="37" t="s">
        <v>85</v>
      </c>
      <c r="C1622" s="38">
        <v>64821.5</v>
      </c>
    </row>
    <row r="1623" spans="1:3" x14ac:dyDescent="0.3">
      <c r="A1623" s="37" t="s">
        <v>0</v>
      </c>
      <c r="B1623" s="37" t="s">
        <v>53</v>
      </c>
      <c r="C1623" s="38">
        <v>90000</v>
      </c>
    </row>
    <row r="1624" spans="1:3" x14ac:dyDescent="0.3">
      <c r="A1624" s="37" t="s">
        <v>0</v>
      </c>
      <c r="B1624" s="37" t="s">
        <v>53</v>
      </c>
      <c r="C1624" s="38">
        <v>112500</v>
      </c>
    </row>
    <row r="1625" spans="1:3" x14ac:dyDescent="0.3">
      <c r="A1625" s="37" t="s">
        <v>0</v>
      </c>
      <c r="B1625" s="37" t="s">
        <v>53</v>
      </c>
      <c r="C1625" s="38">
        <v>155000</v>
      </c>
    </row>
    <row r="1626" spans="1:3" x14ac:dyDescent="0.3">
      <c r="A1626" s="37" t="s">
        <v>0</v>
      </c>
      <c r="B1626" s="37" t="s">
        <v>53</v>
      </c>
      <c r="C1626" s="38">
        <v>157500</v>
      </c>
    </row>
    <row r="1627" spans="1:3" x14ac:dyDescent="0.3">
      <c r="A1627" s="37" t="s">
        <v>0</v>
      </c>
      <c r="B1627" s="37" t="s">
        <v>53</v>
      </c>
      <c r="C1627" s="38"/>
    </row>
    <row r="1628" spans="1:3" x14ac:dyDescent="0.3">
      <c r="A1628" s="37" t="s">
        <v>0</v>
      </c>
      <c r="B1628" s="37" t="s">
        <v>53</v>
      </c>
      <c r="C1628" s="38"/>
    </row>
    <row r="1629" spans="1:3" x14ac:dyDescent="0.3">
      <c r="A1629" s="37" t="s">
        <v>0</v>
      </c>
      <c r="B1629" s="37" t="s">
        <v>53</v>
      </c>
      <c r="C1629" s="38"/>
    </row>
    <row r="1630" spans="1:3" x14ac:dyDescent="0.3">
      <c r="A1630" s="37" t="s">
        <v>0</v>
      </c>
      <c r="B1630" s="37" t="s">
        <v>53</v>
      </c>
      <c r="C1630" s="38">
        <v>115000</v>
      </c>
    </row>
    <row r="1631" spans="1:3" x14ac:dyDescent="0.3">
      <c r="A1631" s="37" t="s">
        <v>0</v>
      </c>
      <c r="B1631" s="37" t="s">
        <v>53</v>
      </c>
      <c r="C1631" s="38">
        <v>169500</v>
      </c>
    </row>
    <row r="1632" spans="1:3" x14ac:dyDescent="0.3">
      <c r="A1632" s="37" t="s">
        <v>0</v>
      </c>
      <c r="B1632" s="37" t="s">
        <v>53</v>
      </c>
      <c r="C1632" s="38">
        <v>72500</v>
      </c>
    </row>
    <row r="1633" spans="1:3" x14ac:dyDescent="0.3">
      <c r="A1633" s="37" t="s">
        <v>0</v>
      </c>
      <c r="B1633" s="37" t="s">
        <v>53</v>
      </c>
      <c r="C1633" s="38">
        <v>100000</v>
      </c>
    </row>
    <row r="1634" spans="1:3" x14ac:dyDescent="0.3">
      <c r="A1634" s="37" t="s">
        <v>0</v>
      </c>
      <c r="B1634" s="37" t="s">
        <v>53</v>
      </c>
      <c r="C1634" s="38">
        <v>90000</v>
      </c>
    </row>
    <row r="1635" spans="1:3" x14ac:dyDescent="0.3">
      <c r="A1635" s="37" t="s">
        <v>0</v>
      </c>
      <c r="B1635" s="37" t="s">
        <v>53</v>
      </c>
      <c r="C1635" s="38">
        <v>85050</v>
      </c>
    </row>
    <row r="1636" spans="1:3" x14ac:dyDescent="0.3">
      <c r="A1636" s="37" t="s">
        <v>0</v>
      </c>
      <c r="B1636" s="37" t="s">
        <v>53</v>
      </c>
      <c r="C1636" s="38">
        <v>225000</v>
      </c>
    </row>
    <row r="1637" spans="1:3" x14ac:dyDescent="0.3">
      <c r="A1637" s="37" t="s">
        <v>0</v>
      </c>
      <c r="B1637" s="37" t="s">
        <v>53</v>
      </c>
      <c r="C1637" s="38"/>
    </row>
    <row r="1638" spans="1:3" x14ac:dyDescent="0.3">
      <c r="A1638" s="37" t="s">
        <v>0</v>
      </c>
      <c r="B1638" s="37" t="s">
        <v>53</v>
      </c>
      <c r="C1638" s="38">
        <v>130000</v>
      </c>
    </row>
    <row r="1639" spans="1:3" x14ac:dyDescent="0.3">
      <c r="A1639" s="37" t="s">
        <v>0</v>
      </c>
      <c r="B1639" s="37" t="s">
        <v>53</v>
      </c>
      <c r="C1639" s="38">
        <v>150000</v>
      </c>
    </row>
    <row r="1640" spans="1:3" x14ac:dyDescent="0.3">
      <c r="A1640" s="37" t="s">
        <v>0</v>
      </c>
      <c r="B1640" s="37" t="s">
        <v>53</v>
      </c>
      <c r="C1640" s="38">
        <v>185000</v>
      </c>
    </row>
    <row r="1641" spans="1:3" x14ac:dyDescent="0.3">
      <c r="A1641" s="37" t="s">
        <v>0</v>
      </c>
      <c r="B1641" s="37" t="s">
        <v>53</v>
      </c>
      <c r="C1641" s="38">
        <v>168018.5</v>
      </c>
    </row>
    <row r="1642" spans="1:3" x14ac:dyDescent="0.3">
      <c r="A1642" s="37" t="s">
        <v>0</v>
      </c>
      <c r="B1642" s="37" t="s">
        <v>53</v>
      </c>
      <c r="C1642" s="38"/>
    </row>
    <row r="1643" spans="1:3" x14ac:dyDescent="0.3">
      <c r="A1643" s="37" t="s">
        <v>0</v>
      </c>
      <c r="B1643" s="37" t="s">
        <v>107</v>
      </c>
      <c r="C1643" s="38">
        <v>109500</v>
      </c>
    </row>
    <row r="1644" spans="1:3" x14ac:dyDescent="0.3">
      <c r="A1644" s="37" t="s">
        <v>0</v>
      </c>
      <c r="B1644" s="37" t="s">
        <v>53</v>
      </c>
      <c r="C1644" s="38">
        <v>150000</v>
      </c>
    </row>
    <row r="1645" spans="1:3" x14ac:dyDescent="0.3">
      <c r="A1645" s="37" t="s">
        <v>0</v>
      </c>
      <c r="B1645" s="37" t="s">
        <v>54</v>
      </c>
      <c r="C1645" s="38">
        <v>145000</v>
      </c>
    </row>
    <row r="1646" spans="1:3" x14ac:dyDescent="0.3">
      <c r="A1646" s="37" t="s">
        <v>0</v>
      </c>
      <c r="B1646" s="37" t="s">
        <v>53</v>
      </c>
      <c r="C1646" s="38">
        <v>250000</v>
      </c>
    </row>
    <row r="1647" spans="1:3" x14ac:dyDescent="0.3">
      <c r="A1647" s="37" t="s">
        <v>0</v>
      </c>
      <c r="B1647" s="37" t="s">
        <v>53</v>
      </c>
      <c r="C1647" s="38">
        <v>146383</v>
      </c>
    </row>
    <row r="1648" spans="1:3" x14ac:dyDescent="0.3">
      <c r="A1648" s="37" t="s">
        <v>0</v>
      </c>
      <c r="B1648" s="37" t="s">
        <v>54</v>
      </c>
      <c r="C1648" s="38">
        <v>200000</v>
      </c>
    </row>
    <row r="1649" spans="1:3" x14ac:dyDescent="0.3">
      <c r="A1649" s="37" t="s">
        <v>0</v>
      </c>
      <c r="B1649" s="37" t="s">
        <v>121</v>
      </c>
      <c r="C1649" s="38">
        <v>88128</v>
      </c>
    </row>
    <row r="1650" spans="1:3" x14ac:dyDescent="0.3">
      <c r="A1650" s="37" t="s">
        <v>0</v>
      </c>
      <c r="B1650" s="37" t="s">
        <v>53</v>
      </c>
      <c r="C1650" s="38">
        <v>224500</v>
      </c>
    </row>
    <row r="1651" spans="1:3" x14ac:dyDescent="0.3">
      <c r="A1651" s="37" t="s">
        <v>0</v>
      </c>
      <c r="B1651" s="37" t="s">
        <v>56</v>
      </c>
      <c r="C1651" s="38">
        <v>157500</v>
      </c>
    </row>
    <row r="1652" spans="1:3" x14ac:dyDescent="0.3">
      <c r="A1652" s="37" t="s">
        <v>0</v>
      </c>
      <c r="B1652" s="37" t="s">
        <v>54</v>
      </c>
      <c r="C1652" s="38">
        <v>100000</v>
      </c>
    </row>
    <row r="1653" spans="1:3" x14ac:dyDescent="0.3">
      <c r="A1653" s="37" t="s">
        <v>0</v>
      </c>
      <c r="B1653" s="37" t="s">
        <v>53</v>
      </c>
      <c r="C1653" s="38">
        <v>115000</v>
      </c>
    </row>
    <row r="1654" spans="1:3" x14ac:dyDescent="0.3">
      <c r="A1654" s="37" t="s">
        <v>0</v>
      </c>
      <c r="B1654" s="37" t="s">
        <v>53</v>
      </c>
      <c r="C1654" s="38">
        <v>140000</v>
      </c>
    </row>
    <row r="1655" spans="1:3" x14ac:dyDescent="0.3">
      <c r="A1655" s="37" t="s">
        <v>0</v>
      </c>
      <c r="B1655" s="37" t="s">
        <v>53</v>
      </c>
      <c r="C1655" s="38">
        <v>90000</v>
      </c>
    </row>
    <row r="1656" spans="1:3" x14ac:dyDescent="0.3">
      <c r="A1656" s="37" t="s">
        <v>0</v>
      </c>
      <c r="B1656" s="37" t="s">
        <v>58</v>
      </c>
      <c r="C1656" s="38"/>
    </row>
    <row r="1657" spans="1:3" x14ac:dyDescent="0.3">
      <c r="A1657" s="37" t="s">
        <v>0</v>
      </c>
      <c r="B1657" s="37" t="s">
        <v>53</v>
      </c>
      <c r="C1657" s="38">
        <v>165000</v>
      </c>
    </row>
    <row r="1658" spans="1:3" x14ac:dyDescent="0.3">
      <c r="A1658" s="37" t="s">
        <v>0</v>
      </c>
      <c r="B1658" s="37" t="s">
        <v>54</v>
      </c>
      <c r="C1658" s="38">
        <v>152700</v>
      </c>
    </row>
    <row r="1659" spans="1:3" x14ac:dyDescent="0.3">
      <c r="A1659" s="37" t="s">
        <v>0</v>
      </c>
      <c r="B1659" s="37" t="s">
        <v>53</v>
      </c>
      <c r="C1659" s="38">
        <v>125000</v>
      </c>
    </row>
    <row r="1660" spans="1:3" x14ac:dyDescent="0.3">
      <c r="A1660" s="37" t="s">
        <v>0</v>
      </c>
      <c r="B1660" s="37" t="s">
        <v>53</v>
      </c>
      <c r="C1660" s="38"/>
    </row>
    <row r="1661" spans="1:3" x14ac:dyDescent="0.3">
      <c r="A1661" s="37" t="s">
        <v>0</v>
      </c>
      <c r="B1661" s="37" t="s">
        <v>53</v>
      </c>
      <c r="C1661" s="38">
        <v>224500</v>
      </c>
    </row>
    <row r="1662" spans="1:3" x14ac:dyDescent="0.3">
      <c r="A1662" s="37" t="s">
        <v>0</v>
      </c>
      <c r="B1662" s="37" t="s">
        <v>53</v>
      </c>
      <c r="C1662" s="38">
        <v>165000</v>
      </c>
    </row>
    <row r="1663" spans="1:3" x14ac:dyDescent="0.3">
      <c r="A1663" s="37" t="s">
        <v>0</v>
      </c>
      <c r="B1663" s="37" t="s">
        <v>54</v>
      </c>
      <c r="C1663" s="38"/>
    </row>
    <row r="1664" spans="1:3" x14ac:dyDescent="0.3">
      <c r="A1664" s="37" t="s">
        <v>0</v>
      </c>
      <c r="B1664" s="37" t="s">
        <v>53</v>
      </c>
      <c r="C1664" s="38">
        <v>99150</v>
      </c>
    </row>
    <row r="1665" spans="1:3" x14ac:dyDescent="0.3">
      <c r="A1665" s="37" t="s">
        <v>0</v>
      </c>
      <c r="B1665" s="37" t="s">
        <v>54</v>
      </c>
      <c r="C1665" s="38">
        <v>237500</v>
      </c>
    </row>
    <row r="1666" spans="1:3" x14ac:dyDescent="0.3">
      <c r="A1666" s="37" t="s">
        <v>0</v>
      </c>
      <c r="B1666" s="37" t="s">
        <v>53</v>
      </c>
      <c r="C1666" s="38"/>
    </row>
    <row r="1667" spans="1:3" x14ac:dyDescent="0.3">
      <c r="A1667" s="37" t="s">
        <v>0</v>
      </c>
      <c r="B1667" s="37" t="s">
        <v>53</v>
      </c>
      <c r="C1667" s="38">
        <v>115000</v>
      </c>
    </row>
    <row r="1668" spans="1:3" x14ac:dyDescent="0.3">
      <c r="A1668" s="37" t="s">
        <v>0</v>
      </c>
      <c r="B1668" s="37" t="s">
        <v>53</v>
      </c>
      <c r="C1668" s="38"/>
    </row>
    <row r="1669" spans="1:3" x14ac:dyDescent="0.3">
      <c r="A1669" s="37" t="s">
        <v>0</v>
      </c>
      <c r="B1669" s="37" t="s">
        <v>53</v>
      </c>
      <c r="C1669" s="38">
        <v>167500</v>
      </c>
    </row>
    <row r="1670" spans="1:3" x14ac:dyDescent="0.3">
      <c r="A1670" s="37" t="s">
        <v>0</v>
      </c>
      <c r="B1670" s="37" t="s">
        <v>53</v>
      </c>
      <c r="C1670" s="38"/>
    </row>
    <row r="1671" spans="1:3" x14ac:dyDescent="0.3">
      <c r="A1671" s="37" t="s">
        <v>0</v>
      </c>
      <c r="B1671" s="37" t="s">
        <v>65</v>
      </c>
      <c r="C1671" s="38">
        <v>89100</v>
      </c>
    </row>
    <row r="1672" spans="1:3" x14ac:dyDescent="0.3">
      <c r="A1672" s="37" t="s">
        <v>0</v>
      </c>
      <c r="B1672" s="37" t="s">
        <v>64</v>
      </c>
      <c r="C1672" s="38">
        <v>157500</v>
      </c>
    </row>
    <row r="1673" spans="1:3" x14ac:dyDescent="0.3">
      <c r="A1673" s="37" t="s">
        <v>0</v>
      </c>
      <c r="B1673" s="37" t="s">
        <v>53</v>
      </c>
      <c r="C1673" s="38">
        <v>130000</v>
      </c>
    </row>
    <row r="1674" spans="1:3" x14ac:dyDescent="0.3">
      <c r="A1674" s="37" t="s">
        <v>0</v>
      </c>
      <c r="B1674" s="37" t="s">
        <v>53</v>
      </c>
      <c r="C1674" s="38">
        <v>105000</v>
      </c>
    </row>
    <row r="1675" spans="1:3" x14ac:dyDescent="0.3">
      <c r="A1675" s="37" t="s">
        <v>0</v>
      </c>
      <c r="B1675" s="37" t="s">
        <v>54</v>
      </c>
      <c r="C1675" s="38">
        <v>195500</v>
      </c>
    </row>
    <row r="1676" spans="1:3" x14ac:dyDescent="0.3">
      <c r="A1676" s="37" t="s">
        <v>0</v>
      </c>
      <c r="B1676" s="37" t="s">
        <v>54</v>
      </c>
      <c r="C1676" s="38"/>
    </row>
    <row r="1677" spans="1:3" x14ac:dyDescent="0.3">
      <c r="A1677" s="37" t="s">
        <v>0</v>
      </c>
      <c r="B1677" s="37" t="s">
        <v>53</v>
      </c>
      <c r="C1677" s="38"/>
    </row>
    <row r="1678" spans="1:3" x14ac:dyDescent="0.3">
      <c r="A1678" s="37" t="s">
        <v>0</v>
      </c>
      <c r="B1678" s="37" t="s">
        <v>53</v>
      </c>
      <c r="C1678" s="38">
        <v>90000</v>
      </c>
    </row>
    <row r="1679" spans="1:3" x14ac:dyDescent="0.3">
      <c r="A1679" s="37" t="s">
        <v>0</v>
      </c>
      <c r="B1679" s="37" t="s">
        <v>53</v>
      </c>
      <c r="C1679" s="38">
        <v>90000</v>
      </c>
    </row>
    <row r="1680" spans="1:3" x14ac:dyDescent="0.3">
      <c r="A1680" s="37" t="s">
        <v>0</v>
      </c>
      <c r="B1680" s="37" t="s">
        <v>53</v>
      </c>
      <c r="C1680" s="38">
        <v>90000</v>
      </c>
    </row>
    <row r="1681" spans="1:3" x14ac:dyDescent="0.3">
      <c r="A1681" s="37" t="s">
        <v>0</v>
      </c>
      <c r="B1681" s="37" t="s">
        <v>53</v>
      </c>
      <c r="C1681" s="38">
        <v>125000</v>
      </c>
    </row>
    <row r="1682" spans="1:3" x14ac:dyDescent="0.3">
      <c r="A1682" s="37" t="s">
        <v>0</v>
      </c>
      <c r="B1682" s="37" t="s">
        <v>53</v>
      </c>
      <c r="C1682" s="38">
        <v>135720</v>
      </c>
    </row>
    <row r="1683" spans="1:3" x14ac:dyDescent="0.3">
      <c r="A1683" s="37" t="s">
        <v>0</v>
      </c>
      <c r="B1683" s="37" t="s">
        <v>97</v>
      </c>
      <c r="C1683" s="38">
        <v>89100</v>
      </c>
    </row>
    <row r="1684" spans="1:3" x14ac:dyDescent="0.3">
      <c r="A1684" s="37" t="s">
        <v>0</v>
      </c>
      <c r="B1684" s="37" t="s">
        <v>53</v>
      </c>
      <c r="C1684" s="38">
        <v>225000</v>
      </c>
    </row>
    <row r="1685" spans="1:3" x14ac:dyDescent="0.3">
      <c r="A1685" s="37" t="s">
        <v>0</v>
      </c>
      <c r="B1685" s="37" t="s">
        <v>115</v>
      </c>
      <c r="C1685" s="38">
        <v>157500</v>
      </c>
    </row>
    <row r="1686" spans="1:3" x14ac:dyDescent="0.3">
      <c r="A1686" s="37" t="s">
        <v>0</v>
      </c>
      <c r="B1686" s="37" t="s">
        <v>53</v>
      </c>
      <c r="C1686" s="38">
        <v>109500</v>
      </c>
    </row>
    <row r="1687" spans="1:3" x14ac:dyDescent="0.3">
      <c r="A1687" s="37" t="s">
        <v>0</v>
      </c>
      <c r="B1687" s="37" t="s">
        <v>53</v>
      </c>
      <c r="C1687" s="38">
        <v>155000</v>
      </c>
    </row>
    <row r="1688" spans="1:3" x14ac:dyDescent="0.3">
      <c r="A1688" s="37" t="s">
        <v>0</v>
      </c>
      <c r="B1688" s="37" t="s">
        <v>53</v>
      </c>
      <c r="C1688" s="38">
        <v>84620</v>
      </c>
    </row>
    <row r="1689" spans="1:3" x14ac:dyDescent="0.3">
      <c r="A1689" s="37" t="s">
        <v>0</v>
      </c>
      <c r="B1689" s="37" t="s">
        <v>54</v>
      </c>
      <c r="C1689" s="38"/>
    </row>
    <row r="1690" spans="1:3" x14ac:dyDescent="0.3">
      <c r="A1690" s="37" t="s">
        <v>0</v>
      </c>
      <c r="B1690" s="37" t="s">
        <v>53</v>
      </c>
      <c r="C1690" s="38">
        <v>115000</v>
      </c>
    </row>
    <row r="1691" spans="1:3" x14ac:dyDescent="0.3">
      <c r="A1691" s="37" t="s">
        <v>0</v>
      </c>
      <c r="B1691" s="37" t="s">
        <v>53</v>
      </c>
      <c r="C1691" s="38">
        <v>115000</v>
      </c>
    </row>
    <row r="1692" spans="1:3" x14ac:dyDescent="0.3">
      <c r="A1692" s="37" t="s">
        <v>0</v>
      </c>
      <c r="B1692" s="37" t="s">
        <v>97</v>
      </c>
      <c r="C1692" s="38">
        <v>64821.5</v>
      </c>
    </row>
    <row r="1693" spans="1:3" x14ac:dyDescent="0.3">
      <c r="A1693" s="37" t="s">
        <v>0</v>
      </c>
      <c r="B1693" s="37" t="s">
        <v>88</v>
      </c>
      <c r="C1693" s="38">
        <v>81000</v>
      </c>
    </row>
    <row r="1694" spans="1:3" x14ac:dyDescent="0.3">
      <c r="A1694" s="37" t="s">
        <v>0</v>
      </c>
      <c r="B1694" s="37" t="s">
        <v>54</v>
      </c>
      <c r="C1694" s="38">
        <v>115000</v>
      </c>
    </row>
    <row r="1695" spans="1:3" x14ac:dyDescent="0.3">
      <c r="A1695" s="37" t="s">
        <v>0</v>
      </c>
      <c r="B1695" s="37" t="s">
        <v>54</v>
      </c>
      <c r="C1695" s="38">
        <v>105000</v>
      </c>
    </row>
    <row r="1696" spans="1:3" x14ac:dyDescent="0.3">
      <c r="A1696" s="37" t="s">
        <v>0</v>
      </c>
      <c r="B1696" s="37" t="s">
        <v>53</v>
      </c>
      <c r="C1696" s="38">
        <v>165000</v>
      </c>
    </row>
    <row r="1697" spans="1:3" x14ac:dyDescent="0.3">
      <c r="A1697" s="37" t="s">
        <v>0</v>
      </c>
      <c r="B1697" s="37" t="s">
        <v>53</v>
      </c>
      <c r="C1697" s="38">
        <v>105000</v>
      </c>
    </row>
    <row r="1698" spans="1:3" x14ac:dyDescent="0.3">
      <c r="A1698" s="37" t="s">
        <v>0</v>
      </c>
      <c r="B1698" s="37" t="s">
        <v>53</v>
      </c>
      <c r="C1698" s="38">
        <v>135000</v>
      </c>
    </row>
    <row r="1699" spans="1:3" x14ac:dyDescent="0.3">
      <c r="A1699" s="37" t="s">
        <v>0</v>
      </c>
      <c r="B1699" s="37" t="s">
        <v>53</v>
      </c>
      <c r="C1699" s="38">
        <v>115000</v>
      </c>
    </row>
    <row r="1700" spans="1:3" x14ac:dyDescent="0.3">
      <c r="A1700" s="37" t="s">
        <v>0</v>
      </c>
      <c r="B1700" s="37" t="s">
        <v>53</v>
      </c>
      <c r="C1700" s="38">
        <v>140000</v>
      </c>
    </row>
    <row r="1701" spans="1:3" x14ac:dyDescent="0.3">
      <c r="A1701" s="37" t="s">
        <v>0</v>
      </c>
      <c r="B1701" s="37" t="s">
        <v>54</v>
      </c>
      <c r="C1701" s="38">
        <v>113500</v>
      </c>
    </row>
    <row r="1702" spans="1:3" x14ac:dyDescent="0.3">
      <c r="A1702" s="37" t="s">
        <v>0</v>
      </c>
      <c r="B1702" s="37" t="s">
        <v>53</v>
      </c>
      <c r="C1702" s="38"/>
    </row>
    <row r="1703" spans="1:3" x14ac:dyDescent="0.3">
      <c r="A1703" s="37" t="s">
        <v>0</v>
      </c>
      <c r="B1703" s="37" t="s">
        <v>53</v>
      </c>
      <c r="C1703" s="38"/>
    </row>
    <row r="1704" spans="1:3" x14ac:dyDescent="0.3">
      <c r="A1704" s="37" t="s">
        <v>0</v>
      </c>
      <c r="B1704" s="37" t="s">
        <v>80</v>
      </c>
      <c r="C1704" s="38">
        <v>166941.5</v>
      </c>
    </row>
    <row r="1705" spans="1:3" x14ac:dyDescent="0.3">
      <c r="A1705" s="37" t="s">
        <v>0</v>
      </c>
      <c r="B1705" s="37" t="s">
        <v>53</v>
      </c>
      <c r="C1705" s="38">
        <v>130000</v>
      </c>
    </row>
    <row r="1706" spans="1:3" x14ac:dyDescent="0.3">
      <c r="A1706" s="37" t="s">
        <v>0</v>
      </c>
      <c r="B1706" s="37" t="s">
        <v>53</v>
      </c>
      <c r="C1706" s="38"/>
    </row>
    <row r="1707" spans="1:3" x14ac:dyDescent="0.3">
      <c r="A1707" s="37" t="s">
        <v>0</v>
      </c>
      <c r="B1707" s="37" t="s">
        <v>53</v>
      </c>
      <c r="C1707" s="38">
        <v>119550</v>
      </c>
    </row>
    <row r="1708" spans="1:3" x14ac:dyDescent="0.3">
      <c r="A1708" s="37" t="s">
        <v>0</v>
      </c>
      <c r="B1708" s="37" t="s">
        <v>53</v>
      </c>
      <c r="C1708" s="38">
        <v>152500</v>
      </c>
    </row>
    <row r="1709" spans="1:3" x14ac:dyDescent="0.3">
      <c r="A1709" s="37" t="s">
        <v>0</v>
      </c>
      <c r="B1709" s="37" t="s">
        <v>53</v>
      </c>
      <c r="C1709" s="38">
        <v>225000</v>
      </c>
    </row>
    <row r="1710" spans="1:3" x14ac:dyDescent="0.3">
      <c r="A1710" s="37" t="s">
        <v>0</v>
      </c>
      <c r="B1710" s="37" t="s">
        <v>53</v>
      </c>
      <c r="C1710" s="38">
        <v>90000</v>
      </c>
    </row>
    <row r="1711" spans="1:3" x14ac:dyDescent="0.3">
      <c r="A1711" s="37" t="s">
        <v>0</v>
      </c>
      <c r="B1711" s="37" t="s">
        <v>53</v>
      </c>
      <c r="C1711" s="38">
        <v>120000</v>
      </c>
    </row>
    <row r="1712" spans="1:3" x14ac:dyDescent="0.3">
      <c r="A1712" s="37" t="s">
        <v>0</v>
      </c>
      <c r="B1712" s="37" t="s">
        <v>53</v>
      </c>
      <c r="C1712" s="38"/>
    </row>
    <row r="1713" spans="1:3" x14ac:dyDescent="0.3">
      <c r="A1713" s="37" t="s">
        <v>0</v>
      </c>
      <c r="B1713" s="37" t="s">
        <v>54</v>
      </c>
      <c r="C1713" s="38"/>
    </row>
    <row r="1714" spans="1:3" x14ac:dyDescent="0.3">
      <c r="A1714" s="37" t="s">
        <v>0</v>
      </c>
      <c r="B1714" s="37" t="s">
        <v>53</v>
      </c>
      <c r="C1714" s="38"/>
    </row>
    <row r="1715" spans="1:3" x14ac:dyDescent="0.3">
      <c r="A1715" s="37" t="s">
        <v>0</v>
      </c>
      <c r="B1715" s="37" t="s">
        <v>53</v>
      </c>
      <c r="C1715" s="38">
        <v>152650</v>
      </c>
    </row>
    <row r="1716" spans="1:3" x14ac:dyDescent="0.3">
      <c r="A1716" s="37" t="s">
        <v>0</v>
      </c>
      <c r="B1716" s="37" t="s">
        <v>53</v>
      </c>
      <c r="C1716" s="38">
        <v>101950</v>
      </c>
    </row>
    <row r="1717" spans="1:3" x14ac:dyDescent="0.3">
      <c r="A1717" s="37" t="s">
        <v>0</v>
      </c>
      <c r="B1717" s="37" t="s">
        <v>53</v>
      </c>
      <c r="C1717" s="38">
        <v>130000</v>
      </c>
    </row>
    <row r="1718" spans="1:3" x14ac:dyDescent="0.3">
      <c r="A1718" s="37" t="s">
        <v>0</v>
      </c>
      <c r="B1718" s="37" t="s">
        <v>53</v>
      </c>
      <c r="C1718" s="38">
        <v>110000</v>
      </c>
    </row>
    <row r="1719" spans="1:3" x14ac:dyDescent="0.3">
      <c r="A1719" s="37" t="s">
        <v>0</v>
      </c>
      <c r="B1719" s="37" t="s">
        <v>53</v>
      </c>
      <c r="C1719" s="38">
        <v>127390</v>
      </c>
    </row>
    <row r="1720" spans="1:3" x14ac:dyDescent="0.3">
      <c r="A1720" s="37" t="s">
        <v>0</v>
      </c>
      <c r="B1720" s="37" t="s">
        <v>53</v>
      </c>
      <c r="C1720" s="38"/>
    </row>
    <row r="1721" spans="1:3" x14ac:dyDescent="0.3">
      <c r="A1721" s="37" t="s">
        <v>0</v>
      </c>
      <c r="B1721" s="37" t="s">
        <v>53</v>
      </c>
      <c r="C1721" s="38">
        <v>135233.34375</v>
      </c>
    </row>
    <row r="1722" spans="1:3" x14ac:dyDescent="0.3">
      <c r="A1722" s="37" t="s">
        <v>0</v>
      </c>
      <c r="B1722" s="37" t="s">
        <v>53</v>
      </c>
      <c r="C1722" s="38">
        <v>123500</v>
      </c>
    </row>
    <row r="1723" spans="1:3" x14ac:dyDescent="0.3">
      <c r="A1723" s="37" t="s">
        <v>0</v>
      </c>
      <c r="B1723" s="37" t="s">
        <v>53</v>
      </c>
      <c r="C1723" s="38">
        <v>90000</v>
      </c>
    </row>
    <row r="1724" spans="1:3" x14ac:dyDescent="0.3">
      <c r="A1724" s="37" t="s">
        <v>0</v>
      </c>
      <c r="B1724" s="37" t="s">
        <v>53</v>
      </c>
      <c r="C1724" s="38">
        <v>90000</v>
      </c>
    </row>
    <row r="1725" spans="1:3" x14ac:dyDescent="0.3">
      <c r="A1725" s="37" t="s">
        <v>0</v>
      </c>
      <c r="B1725" s="37" t="s">
        <v>80</v>
      </c>
      <c r="C1725" s="38">
        <v>64821.5</v>
      </c>
    </row>
    <row r="1726" spans="1:3" x14ac:dyDescent="0.3">
      <c r="A1726" s="37" t="s">
        <v>0</v>
      </c>
      <c r="B1726" s="37" t="s">
        <v>54</v>
      </c>
      <c r="C1726" s="38">
        <v>114500</v>
      </c>
    </row>
    <row r="1727" spans="1:3" x14ac:dyDescent="0.3">
      <c r="A1727" s="37" t="s">
        <v>0</v>
      </c>
      <c r="B1727" s="37" t="s">
        <v>53</v>
      </c>
      <c r="C1727" s="38"/>
    </row>
    <row r="1728" spans="1:3" x14ac:dyDescent="0.3">
      <c r="A1728" s="37" t="s">
        <v>0</v>
      </c>
      <c r="B1728" s="37" t="s">
        <v>53</v>
      </c>
      <c r="C1728" s="38"/>
    </row>
    <row r="1729" spans="1:3" x14ac:dyDescent="0.3">
      <c r="A1729" s="37" t="s">
        <v>0</v>
      </c>
      <c r="B1729" s="37" t="s">
        <v>53</v>
      </c>
      <c r="C1729" s="38"/>
    </row>
    <row r="1730" spans="1:3" x14ac:dyDescent="0.3">
      <c r="A1730" s="37" t="s">
        <v>0</v>
      </c>
      <c r="B1730" s="37" t="s">
        <v>53</v>
      </c>
      <c r="C1730" s="38">
        <v>63977</v>
      </c>
    </row>
    <row r="1731" spans="1:3" x14ac:dyDescent="0.3">
      <c r="A1731" s="37" t="s">
        <v>0</v>
      </c>
      <c r="B1731" s="37" t="s">
        <v>53</v>
      </c>
      <c r="C1731" s="38">
        <v>112500</v>
      </c>
    </row>
    <row r="1732" spans="1:3" x14ac:dyDescent="0.3">
      <c r="A1732" s="37" t="s">
        <v>0</v>
      </c>
      <c r="B1732" s="37" t="s">
        <v>53</v>
      </c>
      <c r="C1732" s="38"/>
    </row>
    <row r="1733" spans="1:3" x14ac:dyDescent="0.3">
      <c r="A1733" s="37" t="s">
        <v>0</v>
      </c>
      <c r="B1733" s="37" t="s">
        <v>53</v>
      </c>
      <c r="C1733" s="38">
        <v>186000</v>
      </c>
    </row>
    <row r="1734" spans="1:3" x14ac:dyDescent="0.3">
      <c r="A1734" s="37" t="s">
        <v>0</v>
      </c>
      <c r="B1734" s="37" t="s">
        <v>53</v>
      </c>
      <c r="C1734" s="38"/>
    </row>
    <row r="1735" spans="1:3" x14ac:dyDescent="0.3">
      <c r="A1735" s="37" t="s">
        <v>0</v>
      </c>
      <c r="B1735" s="37" t="s">
        <v>53</v>
      </c>
      <c r="C1735" s="38">
        <v>90000</v>
      </c>
    </row>
    <row r="1736" spans="1:3" x14ac:dyDescent="0.3">
      <c r="A1736" s="37" t="s">
        <v>0</v>
      </c>
      <c r="B1736" s="37" t="s">
        <v>53</v>
      </c>
      <c r="C1736" s="38"/>
    </row>
    <row r="1737" spans="1:3" x14ac:dyDescent="0.3">
      <c r="A1737" s="37" t="s">
        <v>0</v>
      </c>
      <c r="B1737" s="37" t="s">
        <v>53</v>
      </c>
      <c r="C1737" s="38">
        <v>109450</v>
      </c>
    </row>
    <row r="1738" spans="1:3" x14ac:dyDescent="0.3">
      <c r="A1738" s="37" t="s">
        <v>0</v>
      </c>
      <c r="B1738" s="37" t="s">
        <v>53</v>
      </c>
      <c r="C1738" s="38">
        <v>195500</v>
      </c>
    </row>
    <row r="1739" spans="1:3" x14ac:dyDescent="0.3">
      <c r="A1739" s="37" t="s">
        <v>0</v>
      </c>
      <c r="B1739" s="37" t="s">
        <v>53</v>
      </c>
      <c r="C1739" s="38"/>
    </row>
    <row r="1740" spans="1:3" x14ac:dyDescent="0.3">
      <c r="A1740" s="37" t="s">
        <v>0</v>
      </c>
      <c r="B1740" s="37" t="s">
        <v>80</v>
      </c>
      <c r="C1740" s="38">
        <v>79200</v>
      </c>
    </row>
    <row r="1741" spans="1:3" x14ac:dyDescent="0.3">
      <c r="A1741" s="37" t="s">
        <v>0</v>
      </c>
      <c r="B1741" s="37" t="s">
        <v>53</v>
      </c>
      <c r="C1741" s="38">
        <v>187000</v>
      </c>
    </row>
    <row r="1742" spans="1:3" x14ac:dyDescent="0.3">
      <c r="A1742" s="37" t="s">
        <v>0</v>
      </c>
      <c r="B1742" s="37" t="s">
        <v>53</v>
      </c>
      <c r="C1742" s="38">
        <v>115000</v>
      </c>
    </row>
    <row r="1743" spans="1:3" x14ac:dyDescent="0.3">
      <c r="A1743" s="37" t="s">
        <v>0</v>
      </c>
      <c r="B1743" s="37" t="s">
        <v>53</v>
      </c>
      <c r="C1743" s="38">
        <v>145000</v>
      </c>
    </row>
    <row r="1744" spans="1:3" x14ac:dyDescent="0.3">
      <c r="A1744" s="37" t="s">
        <v>0</v>
      </c>
      <c r="B1744" s="37" t="s">
        <v>53</v>
      </c>
      <c r="C1744" s="38">
        <v>115000</v>
      </c>
    </row>
    <row r="1745" spans="1:3" x14ac:dyDescent="0.3">
      <c r="A1745" s="37" t="s">
        <v>0</v>
      </c>
      <c r="B1745" s="37" t="s">
        <v>54</v>
      </c>
      <c r="C1745" s="38">
        <v>157000</v>
      </c>
    </row>
    <row r="1746" spans="1:3" x14ac:dyDescent="0.3">
      <c r="A1746" s="37" t="s">
        <v>0</v>
      </c>
      <c r="B1746" s="37" t="s">
        <v>54</v>
      </c>
      <c r="C1746" s="38">
        <v>59480</v>
      </c>
    </row>
    <row r="1747" spans="1:3" x14ac:dyDescent="0.3">
      <c r="A1747" s="37" t="s">
        <v>0</v>
      </c>
      <c r="B1747" s="37" t="s">
        <v>53</v>
      </c>
      <c r="C1747" s="38">
        <v>205000</v>
      </c>
    </row>
    <row r="1748" spans="1:3" x14ac:dyDescent="0.3">
      <c r="A1748" s="37" t="s">
        <v>0</v>
      </c>
      <c r="B1748" s="37" t="s">
        <v>53</v>
      </c>
      <c r="C1748" s="38">
        <v>158500</v>
      </c>
    </row>
    <row r="1749" spans="1:3" x14ac:dyDescent="0.3">
      <c r="A1749" s="37" t="s">
        <v>0</v>
      </c>
      <c r="B1749" s="37" t="s">
        <v>53</v>
      </c>
      <c r="C1749" s="38">
        <v>210000</v>
      </c>
    </row>
    <row r="1750" spans="1:3" x14ac:dyDescent="0.3">
      <c r="A1750" s="37" t="s">
        <v>0</v>
      </c>
      <c r="B1750" s="37" t="s">
        <v>122</v>
      </c>
      <c r="C1750" s="38">
        <v>157500</v>
      </c>
    </row>
    <row r="1751" spans="1:3" x14ac:dyDescent="0.3">
      <c r="A1751" s="37" t="s">
        <v>0</v>
      </c>
      <c r="B1751" s="37" t="s">
        <v>53</v>
      </c>
      <c r="C1751" s="38">
        <v>234500</v>
      </c>
    </row>
    <row r="1752" spans="1:3" x14ac:dyDescent="0.3">
      <c r="A1752" s="37" t="s">
        <v>0</v>
      </c>
      <c r="B1752" s="37" t="s">
        <v>53</v>
      </c>
      <c r="C1752" s="38"/>
    </row>
    <row r="1753" spans="1:3" x14ac:dyDescent="0.3">
      <c r="A1753" s="37" t="s">
        <v>0</v>
      </c>
      <c r="B1753" s="37" t="s">
        <v>53</v>
      </c>
      <c r="C1753" s="38">
        <v>157500</v>
      </c>
    </row>
    <row r="1754" spans="1:3" x14ac:dyDescent="0.3">
      <c r="A1754" s="37" t="s">
        <v>0</v>
      </c>
      <c r="B1754" s="37" t="s">
        <v>53</v>
      </c>
      <c r="C1754" s="38"/>
    </row>
    <row r="1755" spans="1:3" x14ac:dyDescent="0.3">
      <c r="A1755" s="37" t="s">
        <v>0</v>
      </c>
      <c r="B1755" s="37" t="s">
        <v>53</v>
      </c>
      <c r="C1755" s="38">
        <v>255000</v>
      </c>
    </row>
    <row r="1756" spans="1:3" x14ac:dyDescent="0.3">
      <c r="A1756" s="37" t="s">
        <v>0</v>
      </c>
      <c r="B1756" s="37" t="s">
        <v>72</v>
      </c>
      <c r="C1756" s="38">
        <v>89100</v>
      </c>
    </row>
    <row r="1757" spans="1:3" x14ac:dyDescent="0.3">
      <c r="A1757" s="37" t="s">
        <v>0</v>
      </c>
      <c r="B1757" s="37" t="s">
        <v>53</v>
      </c>
      <c r="C1757" s="38">
        <v>169500</v>
      </c>
    </row>
    <row r="1758" spans="1:3" x14ac:dyDescent="0.3">
      <c r="A1758" s="37" t="s">
        <v>0</v>
      </c>
      <c r="B1758" s="37" t="s">
        <v>53</v>
      </c>
      <c r="C1758" s="38">
        <v>200000</v>
      </c>
    </row>
    <row r="1759" spans="1:3" x14ac:dyDescent="0.3">
      <c r="A1759" s="37" t="s">
        <v>0</v>
      </c>
      <c r="B1759" s="37" t="s">
        <v>54</v>
      </c>
      <c r="C1759" s="38">
        <v>84692</v>
      </c>
    </row>
    <row r="1760" spans="1:3" x14ac:dyDescent="0.3">
      <c r="A1760" s="37" t="s">
        <v>0</v>
      </c>
      <c r="B1760" s="37" t="s">
        <v>53</v>
      </c>
      <c r="C1760" s="38"/>
    </row>
    <row r="1761" spans="1:3" x14ac:dyDescent="0.3">
      <c r="A1761" s="37" t="s">
        <v>0</v>
      </c>
      <c r="B1761" s="37" t="s">
        <v>53</v>
      </c>
      <c r="C1761" s="38">
        <v>90000</v>
      </c>
    </row>
    <row r="1762" spans="1:3" x14ac:dyDescent="0.3">
      <c r="A1762" s="37" t="s">
        <v>0</v>
      </c>
      <c r="B1762" s="37" t="s">
        <v>53</v>
      </c>
      <c r="C1762" s="38"/>
    </row>
    <row r="1763" spans="1:3" x14ac:dyDescent="0.3">
      <c r="A1763" s="37" t="s">
        <v>0</v>
      </c>
      <c r="B1763" s="37" t="s">
        <v>53</v>
      </c>
      <c r="C1763" s="38"/>
    </row>
    <row r="1764" spans="1:3" x14ac:dyDescent="0.3">
      <c r="A1764" s="37" t="s">
        <v>0</v>
      </c>
      <c r="B1764" s="37" t="s">
        <v>53</v>
      </c>
      <c r="C1764" s="38">
        <v>150000</v>
      </c>
    </row>
    <row r="1765" spans="1:3" x14ac:dyDescent="0.3">
      <c r="A1765" s="37" t="s">
        <v>0</v>
      </c>
      <c r="B1765" s="37" t="s">
        <v>53</v>
      </c>
      <c r="C1765" s="38">
        <v>205000</v>
      </c>
    </row>
    <row r="1766" spans="1:3" x14ac:dyDescent="0.3">
      <c r="A1766" s="37" t="s">
        <v>0</v>
      </c>
      <c r="B1766" s="37" t="s">
        <v>53</v>
      </c>
      <c r="C1766" s="38">
        <v>182500</v>
      </c>
    </row>
    <row r="1767" spans="1:3" x14ac:dyDescent="0.3">
      <c r="A1767" s="37" t="s">
        <v>0</v>
      </c>
      <c r="B1767" s="37" t="s">
        <v>53</v>
      </c>
      <c r="C1767" s="38">
        <v>160000</v>
      </c>
    </row>
    <row r="1768" spans="1:3" x14ac:dyDescent="0.3">
      <c r="A1768" s="37" t="s">
        <v>0</v>
      </c>
      <c r="B1768" s="37" t="s">
        <v>53</v>
      </c>
      <c r="C1768" s="38">
        <v>150000</v>
      </c>
    </row>
    <row r="1769" spans="1:3" x14ac:dyDescent="0.3">
      <c r="A1769" s="37" t="s">
        <v>0</v>
      </c>
      <c r="B1769" s="37" t="s">
        <v>53</v>
      </c>
      <c r="C1769" s="38"/>
    </row>
    <row r="1770" spans="1:3" x14ac:dyDescent="0.3">
      <c r="A1770" s="37" t="s">
        <v>0</v>
      </c>
      <c r="B1770" s="37" t="s">
        <v>54</v>
      </c>
      <c r="C1770" s="38">
        <v>180000</v>
      </c>
    </row>
    <row r="1771" spans="1:3" x14ac:dyDescent="0.3">
      <c r="A1771" s="37" t="s">
        <v>0</v>
      </c>
      <c r="B1771" s="37" t="s">
        <v>53</v>
      </c>
      <c r="C1771" s="38">
        <v>225000</v>
      </c>
    </row>
    <row r="1772" spans="1:3" x14ac:dyDescent="0.3">
      <c r="A1772" s="37" t="s">
        <v>0</v>
      </c>
      <c r="B1772" s="37" t="s">
        <v>54</v>
      </c>
      <c r="C1772" s="38"/>
    </row>
    <row r="1773" spans="1:3" x14ac:dyDescent="0.3">
      <c r="A1773" s="37" t="s">
        <v>0</v>
      </c>
      <c r="B1773" s="37" t="s">
        <v>58</v>
      </c>
      <c r="C1773" s="38"/>
    </row>
    <row r="1774" spans="1:3" x14ac:dyDescent="0.3">
      <c r="A1774" s="37" t="s">
        <v>0</v>
      </c>
      <c r="B1774" s="37" t="s">
        <v>54</v>
      </c>
      <c r="C1774" s="38">
        <v>132500</v>
      </c>
    </row>
    <row r="1775" spans="1:3" x14ac:dyDescent="0.3">
      <c r="A1775" s="37" t="s">
        <v>0</v>
      </c>
      <c r="B1775" s="37" t="s">
        <v>53</v>
      </c>
      <c r="C1775" s="38">
        <v>143500</v>
      </c>
    </row>
    <row r="1776" spans="1:3" x14ac:dyDescent="0.3">
      <c r="A1776" s="37" t="s">
        <v>0</v>
      </c>
      <c r="B1776" s="37" t="s">
        <v>53</v>
      </c>
      <c r="C1776" s="38"/>
    </row>
    <row r="1777" spans="1:3" x14ac:dyDescent="0.3">
      <c r="A1777" s="37" t="s">
        <v>0</v>
      </c>
      <c r="B1777" s="37" t="s">
        <v>73</v>
      </c>
      <c r="C1777" s="38">
        <v>157500</v>
      </c>
    </row>
    <row r="1778" spans="1:3" x14ac:dyDescent="0.3">
      <c r="A1778" s="37" t="s">
        <v>0</v>
      </c>
      <c r="B1778" s="37" t="s">
        <v>53</v>
      </c>
      <c r="C1778" s="38"/>
    </row>
    <row r="1779" spans="1:3" x14ac:dyDescent="0.3">
      <c r="A1779" s="37" t="s">
        <v>0</v>
      </c>
      <c r="B1779" s="37" t="s">
        <v>53</v>
      </c>
      <c r="C1779" s="38"/>
    </row>
    <row r="1780" spans="1:3" x14ac:dyDescent="0.3">
      <c r="A1780" s="37" t="s">
        <v>0</v>
      </c>
      <c r="B1780" s="37" t="s">
        <v>53</v>
      </c>
      <c r="C1780" s="38">
        <v>157375</v>
      </c>
    </row>
    <row r="1781" spans="1:3" x14ac:dyDescent="0.3">
      <c r="A1781" s="37" t="s">
        <v>0</v>
      </c>
      <c r="B1781" s="37" t="s">
        <v>53</v>
      </c>
      <c r="C1781" s="38">
        <v>220000</v>
      </c>
    </row>
    <row r="1782" spans="1:3" x14ac:dyDescent="0.3">
      <c r="A1782" s="37" t="s">
        <v>0</v>
      </c>
      <c r="B1782" s="37" t="s">
        <v>53</v>
      </c>
      <c r="C1782" s="38">
        <v>190000</v>
      </c>
    </row>
    <row r="1783" spans="1:3" x14ac:dyDescent="0.3">
      <c r="A1783" s="37" t="s">
        <v>0</v>
      </c>
      <c r="B1783" s="37" t="s">
        <v>53</v>
      </c>
      <c r="C1783" s="38">
        <v>125000</v>
      </c>
    </row>
    <row r="1784" spans="1:3" x14ac:dyDescent="0.3">
      <c r="A1784" s="37" t="s">
        <v>0</v>
      </c>
      <c r="B1784" s="37" t="s">
        <v>53</v>
      </c>
      <c r="C1784" s="38">
        <v>178500</v>
      </c>
    </row>
    <row r="1785" spans="1:3" x14ac:dyDescent="0.3">
      <c r="A1785" s="37" t="s">
        <v>0</v>
      </c>
      <c r="B1785" s="37" t="s">
        <v>53</v>
      </c>
      <c r="C1785" s="38">
        <v>106000</v>
      </c>
    </row>
    <row r="1786" spans="1:3" x14ac:dyDescent="0.3">
      <c r="A1786" s="37" t="s">
        <v>0</v>
      </c>
      <c r="B1786" s="37" t="s">
        <v>53</v>
      </c>
      <c r="C1786" s="38">
        <v>119550</v>
      </c>
    </row>
    <row r="1787" spans="1:3" x14ac:dyDescent="0.3">
      <c r="A1787" s="37" t="s">
        <v>0</v>
      </c>
      <c r="B1787" s="37" t="s">
        <v>53</v>
      </c>
      <c r="C1787" s="38">
        <v>120000</v>
      </c>
    </row>
    <row r="1788" spans="1:3" x14ac:dyDescent="0.3">
      <c r="A1788" s="37" t="s">
        <v>0</v>
      </c>
      <c r="B1788" s="37" t="s">
        <v>53</v>
      </c>
      <c r="C1788" s="38">
        <v>165000</v>
      </c>
    </row>
    <row r="1789" spans="1:3" x14ac:dyDescent="0.3">
      <c r="A1789" s="37" t="s">
        <v>0</v>
      </c>
      <c r="B1789" s="37" t="s">
        <v>75</v>
      </c>
      <c r="C1789" s="38">
        <v>56700</v>
      </c>
    </row>
    <row r="1790" spans="1:3" x14ac:dyDescent="0.3">
      <c r="A1790" s="37" t="s">
        <v>0</v>
      </c>
      <c r="B1790" s="37" t="s">
        <v>53</v>
      </c>
      <c r="C1790" s="38">
        <v>115000</v>
      </c>
    </row>
    <row r="1791" spans="1:3" x14ac:dyDescent="0.3">
      <c r="A1791" s="37" t="s">
        <v>0</v>
      </c>
      <c r="B1791" s="37" t="s">
        <v>53</v>
      </c>
      <c r="C1791" s="38"/>
    </row>
    <row r="1792" spans="1:3" x14ac:dyDescent="0.3">
      <c r="A1792" s="37" t="s">
        <v>0</v>
      </c>
      <c r="B1792" s="37" t="s">
        <v>53</v>
      </c>
      <c r="C1792" s="38">
        <v>79000</v>
      </c>
    </row>
    <row r="1793" spans="1:3" x14ac:dyDescent="0.3">
      <c r="A1793" s="37" t="s">
        <v>0</v>
      </c>
      <c r="B1793" s="37" t="s">
        <v>53</v>
      </c>
      <c r="C1793" s="38">
        <v>224500</v>
      </c>
    </row>
    <row r="1794" spans="1:3" x14ac:dyDescent="0.3">
      <c r="A1794" s="37" t="s">
        <v>0</v>
      </c>
      <c r="B1794" s="37" t="s">
        <v>71</v>
      </c>
      <c r="C1794" s="38">
        <v>157500</v>
      </c>
    </row>
    <row r="1795" spans="1:3" x14ac:dyDescent="0.3">
      <c r="A1795" s="37" t="s">
        <v>0</v>
      </c>
      <c r="B1795" s="37" t="s">
        <v>54</v>
      </c>
      <c r="C1795" s="38">
        <v>90000</v>
      </c>
    </row>
    <row r="1796" spans="1:3" x14ac:dyDescent="0.3">
      <c r="A1796" s="37" t="s">
        <v>0</v>
      </c>
      <c r="B1796" s="37" t="s">
        <v>72</v>
      </c>
      <c r="C1796" s="38">
        <v>64821.5</v>
      </c>
    </row>
    <row r="1797" spans="1:3" x14ac:dyDescent="0.3">
      <c r="A1797" s="37" t="s">
        <v>0</v>
      </c>
      <c r="B1797" s="37" t="s">
        <v>53</v>
      </c>
      <c r="C1797" s="38">
        <v>245000</v>
      </c>
    </row>
    <row r="1798" spans="1:3" x14ac:dyDescent="0.3">
      <c r="A1798" s="37" t="s">
        <v>0</v>
      </c>
      <c r="B1798" s="37" t="s">
        <v>53</v>
      </c>
      <c r="C1798" s="38">
        <v>207560</v>
      </c>
    </row>
    <row r="1799" spans="1:3" x14ac:dyDescent="0.3">
      <c r="A1799" s="37" t="s">
        <v>0</v>
      </c>
      <c r="B1799" s="37" t="s">
        <v>53</v>
      </c>
      <c r="C1799" s="38">
        <v>245000</v>
      </c>
    </row>
    <row r="1800" spans="1:3" x14ac:dyDescent="0.3">
      <c r="A1800" s="37" t="s">
        <v>0</v>
      </c>
      <c r="B1800" s="37" t="s">
        <v>53</v>
      </c>
      <c r="C1800" s="38"/>
    </row>
    <row r="1801" spans="1:3" x14ac:dyDescent="0.3">
      <c r="A1801" s="37" t="s">
        <v>0</v>
      </c>
      <c r="B1801" s="37" t="s">
        <v>54</v>
      </c>
      <c r="C1801" s="38"/>
    </row>
    <row r="1802" spans="1:3" x14ac:dyDescent="0.3">
      <c r="A1802" s="37" t="s">
        <v>0</v>
      </c>
      <c r="B1802" s="37" t="s">
        <v>53</v>
      </c>
      <c r="C1802" s="38">
        <v>74235</v>
      </c>
    </row>
    <row r="1803" spans="1:3" x14ac:dyDescent="0.3">
      <c r="A1803" s="37" t="s">
        <v>0</v>
      </c>
      <c r="B1803" s="37" t="s">
        <v>88</v>
      </c>
      <c r="C1803" s="38">
        <v>79200</v>
      </c>
    </row>
    <row r="1804" spans="1:3" x14ac:dyDescent="0.3">
      <c r="A1804" s="37" t="s">
        <v>0</v>
      </c>
      <c r="B1804" s="37" t="s">
        <v>54</v>
      </c>
      <c r="C1804" s="38">
        <v>104830</v>
      </c>
    </row>
    <row r="1805" spans="1:3" x14ac:dyDescent="0.3">
      <c r="A1805" s="37" t="s">
        <v>0</v>
      </c>
      <c r="B1805" s="37" t="s">
        <v>53</v>
      </c>
      <c r="C1805" s="38">
        <v>130000</v>
      </c>
    </row>
    <row r="1806" spans="1:3" x14ac:dyDescent="0.3">
      <c r="A1806" s="37" t="s">
        <v>0</v>
      </c>
      <c r="B1806" s="37" t="s">
        <v>53</v>
      </c>
      <c r="C1806" s="38"/>
    </row>
    <row r="1807" spans="1:3" x14ac:dyDescent="0.3">
      <c r="A1807" s="37" t="s">
        <v>0</v>
      </c>
      <c r="B1807" s="37" t="s">
        <v>53</v>
      </c>
      <c r="C1807" s="38">
        <v>190000</v>
      </c>
    </row>
    <row r="1808" spans="1:3" x14ac:dyDescent="0.3">
      <c r="A1808" s="37" t="s">
        <v>0</v>
      </c>
      <c r="B1808" s="37" t="s">
        <v>53</v>
      </c>
      <c r="C1808" s="38"/>
    </row>
    <row r="1809" spans="1:3" x14ac:dyDescent="0.3">
      <c r="A1809" s="37" t="s">
        <v>0</v>
      </c>
      <c r="B1809" s="37" t="s">
        <v>54</v>
      </c>
      <c r="C1809" s="38">
        <v>225000</v>
      </c>
    </row>
    <row r="1810" spans="1:3" x14ac:dyDescent="0.3">
      <c r="A1810" s="37" t="s">
        <v>0</v>
      </c>
      <c r="B1810" s="37" t="s">
        <v>53</v>
      </c>
      <c r="C1810" s="38"/>
    </row>
    <row r="1811" spans="1:3" x14ac:dyDescent="0.3">
      <c r="A1811" s="37" t="s">
        <v>0</v>
      </c>
      <c r="B1811" s="37" t="s">
        <v>53</v>
      </c>
      <c r="C1811" s="38">
        <v>115000</v>
      </c>
    </row>
    <row r="1812" spans="1:3" x14ac:dyDescent="0.3">
      <c r="A1812" s="37" t="s">
        <v>0</v>
      </c>
      <c r="B1812" s="37" t="s">
        <v>53</v>
      </c>
      <c r="C1812" s="38"/>
    </row>
    <row r="1813" spans="1:3" x14ac:dyDescent="0.3">
      <c r="A1813" s="37" t="s">
        <v>0</v>
      </c>
      <c r="B1813" s="37" t="s">
        <v>53</v>
      </c>
      <c r="C1813" s="38"/>
    </row>
    <row r="1814" spans="1:3" x14ac:dyDescent="0.3">
      <c r="A1814" s="37" t="s">
        <v>0</v>
      </c>
      <c r="B1814" s="37" t="s">
        <v>54</v>
      </c>
      <c r="C1814" s="38"/>
    </row>
    <row r="1815" spans="1:3" x14ac:dyDescent="0.3">
      <c r="A1815" s="37" t="s">
        <v>0</v>
      </c>
      <c r="B1815" s="37" t="s">
        <v>53</v>
      </c>
      <c r="C1815" s="38">
        <v>130000</v>
      </c>
    </row>
    <row r="1816" spans="1:3" x14ac:dyDescent="0.3">
      <c r="A1816" s="37" t="s">
        <v>0</v>
      </c>
      <c r="B1816" s="37" t="s">
        <v>54</v>
      </c>
      <c r="C1816" s="38"/>
    </row>
    <row r="1817" spans="1:3" x14ac:dyDescent="0.3">
      <c r="A1817" s="37" t="s">
        <v>0</v>
      </c>
      <c r="B1817" s="37" t="s">
        <v>53</v>
      </c>
      <c r="C1817" s="38"/>
    </row>
    <row r="1818" spans="1:3" x14ac:dyDescent="0.3">
      <c r="A1818" s="37" t="s">
        <v>0</v>
      </c>
      <c r="B1818" s="37" t="s">
        <v>53</v>
      </c>
      <c r="C1818" s="38"/>
    </row>
    <row r="1819" spans="1:3" x14ac:dyDescent="0.3">
      <c r="A1819" s="37" t="s">
        <v>0</v>
      </c>
      <c r="B1819" s="37" t="s">
        <v>70</v>
      </c>
      <c r="C1819" s="38">
        <v>89100</v>
      </c>
    </row>
    <row r="1820" spans="1:3" x14ac:dyDescent="0.3">
      <c r="A1820" s="37" t="s">
        <v>0</v>
      </c>
      <c r="B1820" s="37" t="s">
        <v>53</v>
      </c>
      <c r="C1820" s="38">
        <v>129500</v>
      </c>
    </row>
    <row r="1821" spans="1:3" x14ac:dyDescent="0.3">
      <c r="A1821" s="37" t="s">
        <v>0</v>
      </c>
      <c r="B1821" s="37" t="s">
        <v>123</v>
      </c>
      <c r="C1821" s="38">
        <v>55000</v>
      </c>
    </row>
    <row r="1822" spans="1:3" x14ac:dyDescent="0.3">
      <c r="A1822" s="37" t="s">
        <v>0</v>
      </c>
      <c r="B1822" s="37" t="s">
        <v>53</v>
      </c>
      <c r="C1822" s="38">
        <v>117500</v>
      </c>
    </row>
    <row r="1823" spans="1:3" x14ac:dyDescent="0.3">
      <c r="A1823" s="37" t="s">
        <v>0</v>
      </c>
      <c r="B1823" s="37" t="s">
        <v>72</v>
      </c>
      <c r="C1823" s="38">
        <v>157500</v>
      </c>
    </row>
    <row r="1824" spans="1:3" x14ac:dyDescent="0.3">
      <c r="A1824" s="37" t="s">
        <v>0</v>
      </c>
      <c r="B1824" s="37" t="s">
        <v>53</v>
      </c>
      <c r="C1824" s="38">
        <v>105000</v>
      </c>
    </row>
    <row r="1825" spans="1:3" x14ac:dyDescent="0.3">
      <c r="A1825" s="37" t="s">
        <v>0</v>
      </c>
      <c r="B1825" s="37" t="s">
        <v>53</v>
      </c>
      <c r="C1825" s="38"/>
    </row>
    <row r="1826" spans="1:3" x14ac:dyDescent="0.3">
      <c r="A1826" s="37" t="s">
        <v>0</v>
      </c>
      <c r="B1826" s="37" t="s">
        <v>54</v>
      </c>
      <c r="C1826" s="38"/>
    </row>
    <row r="1827" spans="1:3" x14ac:dyDescent="0.3">
      <c r="A1827" s="37" t="s">
        <v>0</v>
      </c>
      <c r="B1827" s="37" t="s">
        <v>53</v>
      </c>
      <c r="C1827" s="38">
        <v>136000</v>
      </c>
    </row>
    <row r="1828" spans="1:3" x14ac:dyDescent="0.3">
      <c r="A1828" s="37" t="s">
        <v>0</v>
      </c>
      <c r="B1828" s="37" t="s">
        <v>53</v>
      </c>
      <c r="C1828" s="38">
        <v>63000</v>
      </c>
    </row>
    <row r="1829" spans="1:3" x14ac:dyDescent="0.3">
      <c r="A1829" s="37" t="s">
        <v>0</v>
      </c>
      <c r="B1829" s="37" t="s">
        <v>53</v>
      </c>
      <c r="C1829" s="38">
        <v>224500</v>
      </c>
    </row>
    <row r="1830" spans="1:3" x14ac:dyDescent="0.3">
      <c r="A1830" s="37" t="s">
        <v>0</v>
      </c>
      <c r="B1830" s="37" t="s">
        <v>53</v>
      </c>
      <c r="C1830" s="38">
        <v>131867</v>
      </c>
    </row>
    <row r="1831" spans="1:3" x14ac:dyDescent="0.3">
      <c r="A1831" s="37" t="s">
        <v>0</v>
      </c>
      <c r="B1831" s="37" t="s">
        <v>74</v>
      </c>
      <c r="C1831" s="38">
        <v>139216</v>
      </c>
    </row>
    <row r="1832" spans="1:3" x14ac:dyDescent="0.3">
      <c r="A1832" s="37" t="s">
        <v>0</v>
      </c>
      <c r="B1832" s="37" t="s">
        <v>53</v>
      </c>
      <c r="C1832" s="38">
        <v>95303.5</v>
      </c>
    </row>
    <row r="1833" spans="1:3" x14ac:dyDescent="0.3">
      <c r="A1833" s="37" t="s">
        <v>0</v>
      </c>
      <c r="B1833" s="37" t="s">
        <v>53</v>
      </c>
      <c r="C1833" s="38">
        <v>133500</v>
      </c>
    </row>
    <row r="1834" spans="1:3" x14ac:dyDescent="0.3">
      <c r="A1834" s="37" t="s">
        <v>0</v>
      </c>
      <c r="B1834" s="37" t="s">
        <v>53</v>
      </c>
      <c r="C1834" s="38"/>
    </row>
    <row r="1835" spans="1:3" x14ac:dyDescent="0.3">
      <c r="A1835" s="37" t="s">
        <v>0</v>
      </c>
      <c r="B1835" s="37" t="s">
        <v>53</v>
      </c>
      <c r="C1835" s="38"/>
    </row>
    <row r="1836" spans="1:3" x14ac:dyDescent="0.3">
      <c r="A1836" s="37" t="s">
        <v>0</v>
      </c>
      <c r="B1836" s="37" t="s">
        <v>53</v>
      </c>
      <c r="C1836" s="38">
        <v>205000</v>
      </c>
    </row>
    <row r="1837" spans="1:3" x14ac:dyDescent="0.3">
      <c r="A1837" s="37" t="s">
        <v>0</v>
      </c>
      <c r="B1837" s="37" t="s">
        <v>53</v>
      </c>
      <c r="C1837" s="38"/>
    </row>
    <row r="1838" spans="1:3" x14ac:dyDescent="0.3">
      <c r="A1838" s="37" t="s">
        <v>0</v>
      </c>
      <c r="B1838" s="37" t="s">
        <v>54</v>
      </c>
      <c r="C1838" s="38">
        <v>162500</v>
      </c>
    </row>
    <row r="1839" spans="1:3" x14ac:dyDescent="0.3">
      <c r="A1839" s="37" t="s">
        <v>0</v>
      </c>
      <c r="B1839" s="37" t="s">
        <v>53</v>
      </c>
      <c r="C1839" s="38">
        <v>90000</v>
      </c>
    </row>
    <row r="1840" spans="1:3" x14ac:dyDescent="0.3">
      <c r="A1840" s="37" t="s">
        <v>0</v>
      </c>
      <c r="B1840" s="37" t="s">
        <v>81</v>
      </c>
      <c r="C1840" s="38">
        <v>90000</v>
      </c>
    </row>
    <row r="1841" spans="1:3" x14ac:dyDescent="0.3">
      <c r="A1841" s="37" t="s">
        <v>0</v>
      </c>
      <c r="B1841" s="37" t="s">
        <v>53</v>
      </c>
      <c r="C1841" s="38">
        <v>137500</v>
      </c>
    </row>
    <row r="1842" spans="1:3" x14ac:dyDescent="0.3">
      <c r="A1842" s="37" t="s">
        <v>0</v>
      </c>
      <c r="B1842" s="37" t="s">
        <v>53</v>
      </c>
      <c r="C1842" s="38">
        <v>162000</v>
      </c>
    </row>
    <row r="1843" spans="1:3" x14ac:dyDescent="0.3">
      <c r="A1843" s="37" t="s">
        <v>0</v>
      </c>
      <c r="B1843" s="37" t="s">
        <v>53</v>
      </c>
      <c r="C1843" s="38"/>
    </row>
    <row r="1844" spans="1:3" x14ac:dyDescent="0.3">
      <c r="A1844" s="37" t="s">
        <v>0</v>
      </c>
      <c r="B1844" s="37" t="s">
        <v>53</v>
      </c>
      <c r="C1844" s="38">
        <v>125000</v>
      </c>
    </row>
    <row r="1845" spans="1:3" x14ac:dyDescent="0.3">
      <c r="A1845" s="37" t="s">
        <v>0</v>
      </c>
      <c r="B1845" s="37" t="s">
        <v>53</v>
      </c>
      <c r="C1845" s="38">
        <v>195249.5</v>
      </c>
    </row>
    <row r="1846" spans="1:3" x14ac:dyDescent="0.3">
      <c r="A1846" s="37" t="s">
        <v>0</v>
      </c>
      <c r="B1846" s="37" t="s">
        <v>53</v>
      </c>
      <c r="C1846" s="38"/>
    </row>
    <row r="1847" spans="1:3" x14ac:dyDescent="0.3">
      <c r="A1847" s="37" t="s">
        <v>0</v>
      </c>
      <c r="B1847" s="37" t="s">
        <v>54</v>
      </c>
      <c r="C1847" s="38">
        <v>245000</v>
      </c>
    </row>
    <row r="1848" spans="1:3" x14ac:dyDescent="0.3">
      <c r="A1848" s="37" t="s">
        <v>0</v>
      </c>
      <c r="B1848" s="37" t="s">
        <v>53</v>
      </c>
      <c r="C1848" s="38">
        <v>110000</v>
      </c>
    </row>
    <row r="1849" spans="1:3" x14ac:dyDescent="0.3">
      <c r="A1849" s="37" t="s">
        <v>0</v>
      </c>
      <c r="B1849" s="37" t="s">
        <v>54</v>
      </c>
      <c r="C1849" s="38"/>
    </row>
    <row r="1850" spans="1:3" x14ac:dyDescent="0.3">
      <c r="A1850" s="37" t="s">
        <v>0</v>
      </c>
      <c r="B1850" s="37" t="s">
        <v>53</v>
      </c>
      <c r="C1850" s="38">
        <v>130000</v>
      </c>
    </row>
    <row r="1851" spans="1:3" x14ac:dyDescent="0.3">
      <c r="A1851" s="37" t="s">
        <v>0</v>
      </c>
      <c r="B1851" s="37" t="s">
        <v>54</v>
      </c>
      <c r="C1851" s="38">
        <v>165000</v>
      </c>
    </row>
    <row r="1852" spans="1:3" x14ac:dyDescent="0.3">
      <c r="A1852" s="37" t="s">
        <v>0</v>
      </c>
      <c r="B1852" s="37" t="s">
        <v>53</v>
      </c>
      <c r="C1852" s="38">
        <v>99876.2734375</v>
      </c>
    </row>
    <row r="1853" spans="1:3" x14ac:dyDescent="0.3">
      <c r="A1853" s="37" t="s">
        <v>0</v>
      </c>
      <c r="B1853" s="37" t="s">
        <v>53</v>
      </c>
      <c r="C1853" s="38">
        <v>196800</v>
      </c>
    </row>
    <row r="1854" spans="1:3" x14ac:dyDescent="0.3">
      <c r="A1854" s="37" t="s">
        <v>0</v>
      </c>
      <c r="B1854" s="37" t="s">
        <v>54</v>
      </c>
      <c r="C1854" s="38"/>
    </row>
    <row r="1855" spans="1:3" x14ac:dyDescent="0.3">
      <c r="A1855" s="37" t="s">
        <v>0</v>
      </c>
      <c r="B1855" s="37" t="s">
        <v>54</v>
      </c>
      <c r="C1855" s="38">
        <v>145000</v>
      </c>
    </row>
    <row r="1856" spans="1:3" x14ac:dyDescent="0.3">
      <c r="A1856" s="37" t="s">
        <v>0</v>
      </c>
      <c r="B1856" s="37" t="s">
        <v>53</v>
      </c>
      <c r="C1856" s="38">
        <v>125000</v>
      </c>
    </row>
    <row r="1857" spans="1:3" x14ac:dyDescent="0.3">
      <c r="A1857" s="37" t="s">
        <v>0</v>
      </c>
      <c r="B1857" s="37" t="s">
        <v>54</v>
      </c>
      <c r="C1857" s="38">
        <v>210000</v>
      </c>
    </row>
    <row r="1858" spans="1:3" x14ac:dyDescent="0.3">
      <c r="A1858" s="37" t="s">
        <v>0</v>
      </c>
      <c r="B1858" s="37" t="s">
        <v>53</v>
      </c>
      <c r="C1858" s="38">
        <v>192000</v>
      </c>
    </row>
    <row r="1859" spans="1:3" x14ac:dyDescent="0.3">
      <c r="A1859" s="37" t="s">
        <v>0</v>
      </c>
      <c r="B1859" s="37" t="s">
        <v>53</v>
      </c>
      <c r="C1859" s="38">
        <v>125000</v>
      </c>
    </row>
    <row r="1860" spans="1:3" x14ac:dyDescent="0.3">
      <c r="A1860" s="37" t="s">
        <v>0</v>
      </c>
      <c r="B1860" s="37" t="s">
        <v>53</v>
      </c>
      <c r="C1860" s="38">
        <v>190000</v>
      </c>
    </row>
    <row r="1861" spans="1:3" x14ac:dyDescent="0.3">
      <c r="A1861" s="37" t="s">
        <v>0</v>
      </c>
      <c r="B1861" s="37" t="s">
        <v>53</v>
      </c>
      <c r="C1861" s="38">
        <v>86000</v>
      </c>
    </row>
    <row r="1862" spans="1:3" x14ac:dyDescent="0.3">
      <c r="A1862" s="37" t="s">
        <v>0</v>
      </c>
      <c r="B1862" s="37" t="s">
        <v>53</v>
      </c>
      <c r="C1862" s="38">
        <v>110000</v>
      </c>
    </row>
    <row r="1863" spans="1:3" x14ac:dyDescent="0.3">
      <c r="A1863" s="37" t="s">
        <v>0</v>
      </c>
      <c r="B1863" s="37" t="s">
        <v>87</v>
      </c>
      <c r="C1863" s="38">
        <v>64821.5</v>
      </c>
    </row>
    <row r="1864" spans="1:3" x14ac:dyDescent="0.3">
      <c r="A1864" s="37" t="s">
        <v>0</v>
      </c>
      <c r="B1864" s="37" t="s">
        <v>53</v>
      </c>
      <c r="C1864" s="38"/>
    </row>
    <row r="1865" spans="1:3" x14ac:dyDescent="0.3">
      <c r="A1865" s="37" t="s">
        <v>0</v>
      </c>
      <c r="B1865" s="37" t="s">
        <v>53</v>
      </c>
      <c r="C1865" s="38">
        <v>120000</v>
      </c>
    </row>
    <row r="1866" spans="1:3" x14ac:dyDescent="0.3">
      <c r="A1866" s="37" t="s">
        <v>0</v>
      </c>
      <c r="B1866" s="37" t="s">
        <v>53</v>
      </c>
      <c r="C1866" s="38">
        <v>150000</v>
      </c>
    </row>
    <row r="1867" spans="1:3" x14ac:dyDescent="0.3">
      <c r="A1867" s="37" t="s">
        <v>0</v>
      </c>
      <c r="B1867" s="37" t="s">
        <v>54</v>
      </c>
      <c r="C1867" s="38">
        <v>110000</v>
      </c>
    </row>
    <row r="1868" spans="1:3" x14ac:dyDescent="0.3">
      <c r="A1868" s="37" t="s">
        <v>0</v>
      </c>
      <c r="B1868" s="37" t="s">
        <v>53</v>
      </c>
      <c r="C1868" s="38">
        <v>160000</v>
      </c>
    </row>
    <row r="1869" spans="1:3" x14ac:dyDescent="0.3">
      <c r="A1869" s="37" t="s">
        <v>0</v>
      </c>
      <c r="B1869" s="37" t="s">
        <v>53</v>
      </c>
      <c r="C1869" s="38">
        <v>225000</v>
      </c>
    </row>
    <row r="1870" spans="1:3" x14ac:dyDescent="0.3">
      <c r="A1870" s="37" t="s">
        <v>0</v>
      </c>
      <c r="B1870" s="37" t="s">
        <v>53</v>
      </c>
      <c r="C1870" s="38">
        <v>222500</v>
      </c>
    </row>
    <row r="1871" spans="1:3" x14ac:dyDescent="0.3">
      <c r="A1871" s="37" t="s">
        <v>0</v>
      </c>
      <c r="B1871" s="37" t="s">
        <v>53</v>
      </c>
      <c r="C1871" s="38">
        <v>103330</v>
      </c>
    </row>
    <row r="1872" spans="1:3" x14ac:dyDescent="0.3">
      <c r="A1872" s="37" t="s">
        <v>0</v>
      </c>
      <c r="B1872" s="37" t="s">
        <v>53</v>
      </c>
      <c r="C1872" s="38">
        <v>90000</v>
      </c>
    </row>
    <row r="1873" spans="1:3" x14ac:dyDescent="0.3">
      <c r="A1873" s="37" t="s">
        <v>0</v>
      </c>
      <c r="B1873" s="37" t="s">
        <v>53</v>
      </c>
      <c r="C1873" s="38">
        <v>140000</v>
      </c>
    </row>
    <row r="1874" spans="1:3" x14ac:dyDescent="0.3">
      <c r="A1874" s="37" t="s">
        <v>0</v>
      </c>
      <c r="B1874" s="37" t="s">
        <v>54</v>
      </c>
      <c r="C1874" s="38">
        <v>150000</v>
      </c>
    </row>
    <row r="1875" spans="1:3" x14ac:dyDescent="0.3">
      <c r="A1875" s="37" t="s">
        <v>0</v>
      </c>
      <c r="B1875" s="37" t="s">
        <v>53</v>
      </c>
      <c r="C1875" s="38"/>
    </row>
    <row r="1876" spans="1:3" x14ac:dyDescent="0.3">
      <c r="A1876" s="37" t="s">
        <v>0</v>
      </c>
      <c r="B1876" s="37" t="s">
        <v>53</v>
      </c>
      <c r="C1876" s="38">
        <v>145000</v>
      </c>
    </row>
    <row r="1877" spans="1:3" x14ac:dyDescent="0.3">
      <c r="A1877" s="37" t="s">
        <v>0</v>
      </c>
      <c r="B1877" s="37" t="s">
        <v>53</v>
      </c>
      <c r="C1877" s="38">
        <v>158857.5</v>
      </c>
    </row>
    <row r="1878" spans="1:3" x14ac:dyDescent="0.3">
      <c r="A1878" s="37" t="s">
        <v>0</v>
      </c>
      <c r="B1878" s="37" t="s">
        <v>53</v>
      </c>
      <c r="C1878" s="38">
        <v>96103</v>
      </c>
    </row>
    <row r="1879" spans="1:3" x14ac:dyDescent="0.3">
      <c r="A1879" s="37" t="s">
        <v>0</v>
      </c>
      <c r="B1879" s="37" t="s">
        <v>54</v>
      </c>
      <c r="C1879" s="38"/>
    </row>
    <row r="1880" spans="1:3" x14ac:dyDescent="0.3">
      <c r="A1880" s="37" t="s">
        <v>0</v>
      </c>
      <c r="B1880" s="37" t="s">
        <v>54</v>
      </c>
      <c r="C1880" s="38">
        <v>140000</v>
      </c>
    </row>
    <row r="1881" spans="1:3" x14ac:dyDescent="0.3">
      <c r="A1881" s="37" t="s">
        <v>0</v>
      </c>
      <c r="B1881" s="37" t="s">
        <v>53</v>
      </c>
      <c r="C1881" s="38">
        <v>157500</v>
      </c>
    </row>
    <row r="1882" spans="1:3" x14ac:dyDescent="0.3">
      <c r="A1882" s="37" t="s">
        <v>0</v>
      </c>
      <c r="B1882" s="37" t="s">
        <v>54</v>
      </c>
      <c r="C1882" s="38"/>
    </row>
    <row r="1883" spans="1:3" x14ac:dyDescent="0.3">
      <c r="A1883" s="37" t="s">
        <v>0</v>
      </c>
      <c r="B1883" s="37" t="s">
        <v>53</v>
      </c>
      <c r="C1883" s="38">
        <v>212500</v>
      </c>
    </row>
    <row r="1884" spans="1:3" x14ac:dyDescent="0.3">
      <c r="A1884" s="37" t="s">
        <v>0</v>
      </c>
      <c r="B1884" s="37" t="s">
        <v>54</v>
      </c>
      <c r="C1884" s="38">
        <v>110000</v>
      </c>
    </row>
    <row r="1885" spans="1:3" x14ac:dyDescent="0.3">
      <c r="A1885" s="37" t="s">
        <v>0</v>
      </c>
      <c r="B1885" s="37" t="s">
        <v>83</v>
      </c>
      <c r="C1885" s="38">
        <v>81900</v>
      </c>
    </row>
    <row r="1886" spans="1:3" x14ac:dyDescent="0.3">
      <c r="A1886" s="37" t="s">
        <v>0</v>
      </c>
      <c r="B1886" s="37" t="s">
        <v>54</v>
      </c>
      <c r="C1886" s="38">
        <v>250000</v>
      </c>
    </row>
    <row r="1887" spans="1:3" x14ac:dyDescent="0.3">
      <c r="A1887" s="37" t="s">
        <v>0</v>
      </c>
      <c r="B1887" s="37" t="s">
        <v>53</v>
      </c>
      <c r="C1887" s="38">
        <v>119550</v>
      </c>
    </row>
    <row r="1888" spans="1:3" x14ac:dyDescent="0.3">
      <c r="A1888" s="37" t="s">
        <v>0</v>
      </c>
      <c r="B1888" s="37" t="s">
        <v>97</v>
      </c>
      <c r="C1888" s="38">
        <v>56700</v>
      </c>
    </row>
    <row r="1889" spans="1:3" x14ac:dyDescent="0.3">
      <c r="A1889" s="37" t="s">
        <v>0</v>
      </c>
      <c r="B1889" s="37" t="s">
        <v>53</v>
      </c>
      <c r="C1889" s="38">
        <v>150000</v>
      </c>
    </row>
    <row r="1890" spans="1:3" x14ac:dyDescent="0.3">
      <c r="A1890" s="37" t="s">
        <v>0</v>
      </c>
      <c r="B1890" s="37" t="s">
        <v>53</v>
      </c>
      <c r="C1890" s="38">
        <v>150000</v>
      </c>
    </row>
    <row r="1891" spans="1:3" x14ac:dyDescent="0.3">
      <c r="A1891" s="37" t="s">
        <v>0</v>
      </c>
      <c r="B1891" s="37" t="s">
        <v>53</v>
      </c>
      <c r="C1891" s="38">
        <v>113000</v>
      </c>
    </row>
    <row r="1892" spans="1:3" x14ac:dyDescent="0.3">
      <c r="A1892" s="37" t="s">
        <v>0</v>
      </c>
      <c r="B1892" s="37" t="s">
        <v>53</v>
      </c>
      <c r="C1892" s="38">
        <v>132500</v>
      </c>
    </row>
    <row r="1893" spans="1:3" x14ac:dyDescent="0.3">
      <c r="A1893" s="37" t="s">
        <v>0</v>
      </c>
      <c r="B1893" s="37" t="s">
        <v>54</v>
      </c>
      <c r="C1893" s="38"/>
    </row>
    <row r="1894" spans="1:3" x14ac:dyDescent="0.3">
      <c r="A1894" s="37" t="s">
        <v>0</v>
      </c>
      <c r="B1894" s="37" t="s">
        <v>121</v>
      </c>
      <c r="C1894" s="38">
        <v>88128</v>
      </c>
    </row>
    <row r="1895" spans="1:3" x14ac:dyDescent="0.3">
      <c r="A1895" s="37" t="s">
        <v>0</v>
      </c>
      <c r="B1895" s="37" t="s">
        <v>104</v>
      </c>
      <c r="C1895" s="38">
        <v>157500</v>
      </c>
    </row>
    <row r="1896" spans="1:3" x14ac:dyDescent="0.3">
      <c r="A1896" s="37" t="s">
        <v>0</v>
      </c>
      <c r="B1896" s="37" t="s">
        <v>53</v>
      </c>
      <c r="C1896" s="38"/>
    </row>
    <row r="1897" spans="1:3" x14ac:dyDescent="0.3">
      <c r="A1897" s="37" t="s">
        <v>0</v>
      </c>
      <c r="B1897" s="37" t="s">
        <v>53</v>
      </c>
      <c r="C1897" s="38">
        <v>232500</v>
      </c>
    </row>
    <row r="1898" spans="1:3" x14ac:dyDescent="0.3">
      <c r="A1898" s="37" t="s">
        <v>0</v>
      </c>
      <c r="B1898" s="37" t="s">
        <v>53</v>
      </c>
      <c r="C1898" s="38"/>
    </row>
    <row r="1899" spans="1:3" x14ac:dyDescent="0.3">
      <c r="A1899" s="37" t="s">
        <v>0</v>
      </c>
      <c r="B1899" s="37" t="s">
        <v>53</v>
      </c>
      <c r="C1899" s="38"/>
    </row>
    <row r="1900" spans="1:3" x14ac:dyDescent="0.3">
      <c r="A1900" s="37" t="s">
        <v>0</v>
      </c>
      <c r="B1900" s="37" t="s">
        <v>53</v>
      </c>
      <c r="C1900" s="38">
        <v>115000</v>
      </c>
    </row>
    <row r="1901" spans="1:3" x14ac:dyDescent="0.3">
      <c r="A1901" s="37" t="s">
        <v>0</v>
      </c>
      <c r="B1901" s="37" t="s">
        <v>53</v>
      </c>
      <c r="C1901" s="38">
        <v>135359.34375</v>
      </c>
    </row>
    <row r="1902" spans="1:3" x14ac:dyDescent="0.3">
      <c r="A1902" s="37" t="s">
        <v>0</v>
      </c>
      <c r="B1902" s="37" t="s">
        <v>53</v>
      </c>
      <c r="C1902" s="38">
        <v>108281</v>
      </c>
    </row>
    <row r="1903" spans="1:3" x14ac:dyDescent="0.3">
      <c r="A1903" s="37" t="s">
        <v>0</v>
      </c>
      <c r="B1903" s="37" t="s">
        <v>53</v>
      </c>
      <c r="C1903" s="38"/>
    </row>
    <row r="1904" spans="1:3" x14ac:dyDescent="0.3">
      <c r="A1904" s="37" t="s">
        <v>0</v>
      </c>
      <c r="B1904" s="37" t="s">
        <v>54</v>
      </c>
      <c r="C1904" s="38"/>
    </row>
    <row r="1905" spans="1:3" x14ac:dyDescent="0.3">
      <c r="A1905" s="37" t="s">
        <v>0</v>
      </c>
      <c r="B1905" s="37" t="s">
        <v>54</v>
      </c>
      <c r="C1905" s="38">
        <v>97500</v>
      </c>
    </row>
    <row r="1906" spans="1:3" x14ac:dyDescent="0.3">
      <c r="A1906" s="37" t="s">
        <v>0</v>
      </c>
      <c r="B1906" s="37" t="s">
        <v>88</v>
      </c>
      <c r="C1906" s="38">
        <v>79200</v>
      </c>
    </row>
    <row r="1907" spans="1:3" x14ac:dyDescent="0.3">
      <c r="A1907" s="37" t="s">
        <v>0</v>
      </c>
      <c r="B1907" s="37" t="s">
        <v>53</v>
      </c>
      <c r="C1907" s="38"/>
    </row>
    <row r="1908" spans="1:3" x14ac:dyDescent="0.3">
      <c r="A1908" s="37" t="s">
        <v>0</v>
      </c>
      <c r="B1908" s="37" t="s">
        <v>54</v>
      </c>
      <c r="C1908" s="38">
        <v>110000</v>
      </c>
    </row>
    <row r="1909" spans="1:3" x14ac:dyDescent="0.3">
      <c r="A1909" s="37" t="s">
        <v>0</v>
      </c>
      <c r="B1909" s="37" t="s">
        <v>53</v>
      </c>
      <c r="C1909" s="38">
        <v>185000</v>
      </c>
    </row>
    <row r="1910" spans="1:3" x14ac:dyDescent="0.3">
      <c r="A1910" s="37" t="s">
        <v>0</v>
      </c>
      <c r="B1910" s="37" t="s">
        <v>53</v>
      </c>
      <c r="C1910" s="38">
        <v>115000</v>
      </c>
    </row>
    <row r="1911" spans="1:3" x14ac:dyDescent="0.3">
      <c r="A1911" s="37" t="s">
        <v>0</v>
      </c>
      <c r="B1911" s="37" t="s">
        <v>53</v>
      </c>
      <c r="C1911" s="38">
        <v>197500</v>
      </c>
    </row>
    <row r="1912" spans="1:3" x14ac:dyDescent="0.3">
      <c r="A1912" s="37" t="s">
        <v>0</v>
      </c>
      <c r="B1912" s="37" t="s">
        <v>54</v>
      </c>
      <c r="C1912" s="38">
        <v>200000</v>
      </c>
    </row>
    <row r="1913" spans="1:3" x14ac:dyDescent="0.3">
      <c r="A1913" s="37" t="s">
        <v>0</v>
      </c>
      <c r="B1913" s="37" t="s">
        <v>53</v>
      </c>
      <c r="C1913" s="38"/>
    </row>
    <row r="1914" spans="1:3" x14ac:dyDescent="0.3">
      <c r="A1914" s="37" t="s">
        <v>0</v>
      </c>
      <c r="B1914" s="37" t="s">
        <v>53</v>
      </c>
      <c r="C1914" s="38">
        <v>80000</v>
      </c>
    </row>
    <row r="1915" spans="1:3" x14ac:dyDescent="0.3">
      <c r="A1915" s="37" t="s">
        <v>0</v>
      </c>
      <c r="B1915" s="37" t="s">
        <v>53</v>
      </c>
      <c r="C1915" s="38"/>
    </row>
    <row r="1916" spans="1:3" x14ac:dyDescent="0.3">
      <c r="A1916" s="37" t="s">
        <v>0</v>
      </c>
      <c r="B1916" s="37" t="s">
        <v>54</v>
      </c>
      <c r="C1916" s="38"/>
    </row>
    <row r="1917" spans="1:3" x14ac:dyDescent="0.3">
      <c r="A1917" s="37" t="s">
        <v>0</v>
      </c>
      <c r="B1917" s="37" t="s">
        <v>53</v>
      </c>
      <c r="C1917" s="38">
        <v>247500</v>
      </c>
    </row>
    <row r="1918" spans="1:3" x14ac:dyDescent="0.3">
      <c r="A1918" s="37" t="s">
        <v>0</v>
      </c>
      <c r="B1918" s="37" t="s">
        <v>53</v>
      </c>
      <c r="C1918" s="38"/>
    </row>
    <row r="1919" spans="1:3" x14ac:dyDescent="0.3">
      <c r="A1919" s="37" t="s">
        <v>0</v>
      </c>
      <c r="B1919" s="37" t="s">
        <v>53</v>
      </c>
      <c r="C1919" s="38">
        <v>200000</v>
      </c>
    </row>
    <row r="1920" spans="1:3" x14ac:dyDescent="0.3">
      <c r="A1920" s="37" t="s">
        <v>0</v>
      </c>
      <c r="B1920" s="37" t="s">
        <v>54</v>
      </c>
      <c r="C1920" s="38">
        <v>135000</v>
      </c>
    </row>
    <row r="1921" spans="1:3" x14ac:dyDescent="0.3">
      <c r="A1921" s="37" t="s">
        <v>0</v>
      </c>
      <c r="B1921" s="37" t="s">
        <v>53</v>
      </c>
      <c r="C1921" s="38">
        <v>107665</v>
      </c>
    </row>
    <row r="1922" spans="1:3" x14ac:dyDescent="0.3">
      <c r="A1922" s="37" t="s">
        <v>0</v>
      </c>
      <c r="B1922" s="37" t="s">
        <v>53</v>
      </c>
      <c r="C1922" s="38"/>
    </row>
    <row r="1923" spans="1:3" x14ac:dyDescent="0.3">
      <c r="A1923" s="37" t="s">
        <v>0</v>
      </c>
      <c r="B1923" s="37" t="s">
        <v>53</v>
      </c>
      <c r="C1923" s="38">
        <v>167500</v>
      </c>
    </row>
    <row r="1924" spans="1:3" x14ac:dyDescent="0.3">
      <c r="A1924" s="37" t="s">
        <v>0</v>
      </c>
      <c r="B1924" s="37" t="s">
        <v>53</v>
      </c>
      <c r="C1924" s="38">
        <v>119550</v>
      </c>
    </row>
    <row r="1925" spans="1:3" x14ac:dyDescent="0.3">
      <c r="A1925" s="37" t="s">
        <v>0</v>
      </c>
      <c r="B1925" s="37" t="s">
        <v>53</v>
      </c>
      <c r="C1925" s="38">
        <v>125000</v>
      </c>
    </row>
    <row r="1926" spans="1:3" x14ac:dyDescent="0.3">
      <c r="A1926" s="37" t="s">
        <v>0</v>
      </c>
      <c r="B1926" s="37" t="s">
        <v>53</v>
      </c>
      <c r="C1926" s="38">
        <v>111030</v>
      </c>
    </row>
    <row r="1927" spans="1:3" x14ac:dyDescent="0.3">
      <c r="A1927" s="37" t="s">
        <v>0</v>
      </c>
      <c r="B1927" s="37" t="s">
        <v>97</v>
      </c>
      <c r="C1927" s="38">
        <v>80850</v>
      </c>
    </row>
    <row r="1928" spans="1:3" x14ac:dyDescent="0.3">
      <c r="A1928" s="37" t="s">
        <v>0</v>
      </c>
      <c r="B1928" s="37" t="s">
        <v>79</v>
      </c>
      <c r="C1928" s="38">
        <v>50400</v>
      </c>
    </row>
    <row r="1929" spans="1:3" x14ac:dyDescent="0.3">
      <c r="A1929" s="37" t="s">
        <v>0</v>
      </c>
      <c r="B1929" s="37" t="s">
        <v>63</v>
      </c>
      <c r="C1929" s="38">
        <v>64821.5</v>
      </c>
    </row>
    <row r="1930" spans="1:3" x14ac:dyDescent="0.3">
      <c r="A1930" s="37" t="s">
        <v>0</v>
      </c>
      <c r="B1930" s="37" t="s">
        <v>53</v>
      </c>
      <c r="C1930" s="38">
        <v>300000</v>
      </c>
    </row>
    <row r="1931" spans="1:3" x14ac:dyDescent="0.3">
      <c r="A1931" s="37" t="s">
        <v>0</v>
      </c>
      <c r="B1931" s="37" t="s">
        <v>53</v>
      </c>
      <c r="C1931" s="38"/>
    </row>
    <row r="1932" spans="1:3" x14ac:dyDescent="0.3">
      <c r="A1932" s="37" t="s">
        <v>0</v>
      </c>
      <c r="B1932" s="37" t="s">
        <v>53</v>
      </c>
      <c r="C1932" s="38"/>
    </row>
    <row r="1933" spans="1:3" x14ac:dyDescent="0.3">
      <c r="A1933" s="37" t="s">
        <v>0</v>
      </c>
      <c r="B1933" s="37" t="s">
        <v>53</v>
      </c>
      <c r="C1933" s="38">
        <v>133340</v>
      </c>
    </row>
    <row r="1934" spans="1:3" x14ac:dyDescent="0.3">
      <c r="A1934" s="37" t="s">
        <v>0</v>
      </c>
      <c r="B1934" s="37" t="s">
        <v>87</v>
      </c>
      <c r="C1934" s="38">
        <v>131867</v>
      </c>
    </row>
    <row r="1935" spans="1:3" x14ac:dyDescent="0.3">
      <c r="A1935" s="37" t="s">
        <v>0</v>
      </c>
      <c r="B1935" s="37" t="s">
        <v>53</v>
      </c>
      <c r="C1935" s="38"/>
    </row>
    <row r="1936" spans="1:3" x14ac:dyDescent="0.3">
      <c r="A1936" s="37" t="s">
        <v>0</v>
      </c>
      <c r="B1936" s="37" t="s">
        <v>54</v>
      </c>
      <c r="C1936" s="38"/>
    </row>
    <row r="1937" spans="1:3" x14ac:dyDescent="0.3">
      <c r="A1937" s="37" t="s">
        <v>0</v>
      </c>
      <c r="B1937" s="37" t="s">
        <v>53</v>
      </c>
      <c r="C1937" s="38">
        <v>155000</v>
      </c>
    </row>
    <row r="1938" spans="1:3" x14ac:dyDescent="0.3">
      <c r="A1938" s="37" t="s">
        <v>0</v>
      </c>
      <c r="B1938" s="37" t="s">
        <v>53</v>
      </c>
      <c r="C1938" s="38">
        <v>136400</v>
      </c>
    </row>
    <row r="1939" spans="1:3" x14ac:dyDescent="0.3">
      <c r="A1939" s="37" t="s">
        <v>0</v>
      </c>
      <c r="B1939" s="37" t="s">
        <v>53</v>
      </c>
      <c r="C1939" s="38">
        <v>197000</v>
      </c>
    </row>
    <row r="1940" spans="1:3" x14ac:dyDescent="0.3">
      <c r="A1940" s="37" t="s">
        <v>0</v>
      </c>
      <c r="B1940" s="37" t="s">
        <v>54</v>
      </c>
      <c r="C1940" s="38"/>
    </row>
    <row r="1941" spans="1:3" x14ac:dyDescent="0.3">
      <c r="A1941" s="37" t="s">
        <v>0</v>
      </c>
      <c r="B1941" s="37" t="s">
        <v>53</v>
      </c>
      <c r="C1941" s="38">
        <v>130000</v>
      </c>
    </row>
    <row r="1942" spans="1:3" x14ac:dyDescent="0.3">
      <c r="A1942" s="37" t="s">
        <v>0</v>
      </c>
      <c r="B1942" s="37" t="s">
        <v>54</v>
      </c>
      <c r="C1942" s="38">
        <v>130000</v>
      </c>
    </row>
    <row r="1943" spans="1:3" x14ac:dyDescent="0.3">
      <c r="A1943" s="37" t="s">
        <v>0</v>
      </c>
      <c r="B1943" s="37" t="s">
        <v>54</v>
      </c>
      <c r="C1943" s="38">
        <v>132500</v>
      </c>
    </row>
    <row r="1944" spans="1:3" x14ac:dyDescent="0.3">
      <c r="A1944" s="37" t="s">
        <v>0</v>
      </c>
      <c r="B1944" s="37" t="s">
        <v>53</v>
      </c>
      <c r="C1944" s="38"/>
    </row>
    <row r="1945" spans="1:3" x14ac:dyDescent="0.3">
      <c r="A1945" s="37" t="s">
        <v>0</v>
      </c>
      <c r="B1945" s="37" t="s">
        <v>72</v>
      </c>
      <c r="C1945" s="38">
        <v>88128</v>
      </c>
    </row>
    <row r="1946" spans="1:3" x14ac:dyDescent="0.3">
      <c r="A1946" s="37" t="s">
        <v>0</v>
      </c>
      <c r="B1946" s="37" t="s">
        <v>53</v>
      </c>
      <c r="C1946" s="38">
        <v>90000</v>
      </c>
    </row>
    <row r="1947" spans="1:3" x14ac:dyDescent="0.3">
      <c r="A1947" s="37" t="s">
        <v>0</v>
      </c>
      <c r="B1947" s="37" t="s">
        <v>53</v>
      </c>
      <c r="C1947" s="38"/>
    </row>
    <row r="1948" spans="1:3" x14ac:dyDescent="0.3">
      <c r="A1948" s="37" t="s">
        <v>0</v>
      </c>
      <c r="B1948" s="37" t="s">
        <v>53</v>
      </c>
      <c r="C1948" s="38">
        <v>160000</v>
      </c>
    </row>
    <row r="1949" spans="1:3" x14ac:dyDescent="0.3">
      <c r="A1949" s="37" t="s">
        <v>0</v>
      </c>
      <c r="B1949" s="37" t="s">
        <v>53</v>
      </c>
      <c r="C1949" s="38">
        <v>117500</v>
      </c>
    </row>
    <row r="1950" spans="1:3" x14ac:dyDescent="0.3">
      <c r="A1950" s="37" t="s">
        <v>0</v>
      </c>
      <c r="B1950" s="37" t="s">
        <v>53</v>
      </c>
      <c r="C1950" s="38"/>
    </row>
    <row r="1951" spans="1:3" x14ac:dyDescent="0.3">
      <c r="A1951" s="37" t="s">
        <v>0</v>
      </c>
      <c r="B1951" s="37" t="s">
        <v>53</v>
      </c>
      <c r="C1951" s="38">
        <v>150500</v>
      </c>
    </row>
    <row r="1952" spans="1:3" x14ac:dyDescent="0.3">
      <c r="A1952" s="37" t="s">
        <v>0</v>
      </c>
      <c r="B1952" s="37" t="s">
        <v>53</v>
      </c>
      <c r="C1952" s="38">
        <v>106759</v>
      </c>
    </row>
    <row r="1953" spans="1:3" x14ac:dyDescent="0.3">
      <c r="A1953" s="37" t="s">
        <v>0</v>
      </c>
      <c r="B1953" s="37" t="s">
        <v>53</v>
      </c>
      <c r="C1953" s="38"/>
    </row>
    <row r="1954" spans="1:3" x14ac:dyDescent="0.3">
      <c r="A1954" s="37" t="s">
        <v>0</v>
      </c>
      <c r="B1954" s="37" t="s">
        <v>53</v>
      </c>
      <c r="C1954" s="38"/>
    </row>
    <row r="1955" spans="1:3" x14ac:dyDescent="0.3">
      <c r="A1955" s="37" t="s">
        <v>0</v>
      </c>
      <c r="B1955" s="37" t="s">
        <v>53</v>
      </c>
      <c r="C1955" s="38"/>
    </row>
    <row r="1956" spans="1:3" x14ac:dyDescent="0.3">
      <c r="A1956" s="37" t="s">
        <v>0</v>
      </c>
      <c r="B1956" s="37" t="s">
        <v>54</v>
      </c>
      <c r="C1956" s="38">
        <v>171000</v>
      </c>
    </row>
    <row r="1957" spans="1:3" x14ac:dyDescent="0.3">
      <c r="A1957" s="37" t="s">
        <v>0</v>
      </c>
      <c r="B1957" s="37" t="s">
        <v>53</v>
      </c>
      <c r="C1957" s="38">
        <v>90000</v>
      </c>
    </row>
    <row r="1958" spans="1:3" x14ac:dyDescent="0.3">
      <c r="A1958" s="37" t="s">
        <v>0</v>
      </c>
      <c r="B1958" s="37" t="s">
        <v>53</v>
      </c>
      <c r="C1958" s="38">
        <v>155000</v>
      </c>
    </row>
    <row r="1959" spans="1:3" x14ac:dyDescent="0.3">
      <c r="A1959" s="37" t="s">
        <v>0</v>
      </c>
      <c r="B1959" s="37" t="s">
        <v>53</v>
      </c>
      <c r="C1959" s="38">
        <v>157000</v>
      </c>
    </row>
    <row r="1960" spans="1:3" x14ac:dyDescent="0.3">
      <c r="A1960" s="37" t="s">
        <v>0</v>
      </c>
      <c r="B1960" s="37" t="s">
        <v>53</v>
      </c>
      <c r="C1960" s="38">
        <v>74235</v>
      </c>
    </row>
    <row r="1961" spans="1:3" x14ac:dyDescent="0.3">
      <c r="A1961" s="37" t="s">
        <v>0</v>
      </c>
      <c r="B1961" s="37" t="s">
        <v>53</v>
      </c>
      <c r="C1961" s="38">
        <v>100750</v>
      </c>
    </row>
    <row r="1962" spans="1:3" x14ac:dyDescent="0.3">
      <c r="A1962" s="37" t="s">
        <v>0</v>
      </c>
      <c r="B1962" s="37" t="s">
        <v>53</v>
      </c>
      <c r="C1962" s="38"/>
    </row>
    <row r="1963" spans="1:3" x14ac:dyDescent="0.3">
      <c r="A1963" s="37" t="s">
        <v>0</v>
      </c>
      <c r="B1963" s="37" t="s">
        <v>53</v>
      </c>
      <c r="C1963" s="38">
        <v>115000</v>
      </c>
    </row>
    <row r="1964" spans="1:3" x14ac:dyDescent="0.3">
      <c r="A1964" s="37" t="s">
        <v>0</v>
      </c>
      <c r="B1964" s="37" t="s">
        <v>54</v>
      </c>
      <c r="C1964" s="38"/>
    </row>
    <row r="1965" spans="1:3" x14ac:dyDescent="0.3">
      <c r="A1965" s="37" t="s">
        <v>0</v>
      </c>
      <c r="B1965" s="37" t="s">
        <v>53</v>
      </c>
      <c r="C1965" s="38"/>
    </row>
    <row r="1966" spans="1:3" x14ac:dyDescent="0.3">
      <c r="A1966" s="37" t="s">
        <v>0</v>
      </c>
      <c r="B1966" s="37" t="s">
        <v>53</v>
      </c>
      <c r="C1966" s="38">
        <v>122500</v>
      </c>
    </row>
    <row r="1967" spans="1:3" x14ac:dyDescent="0.3">
      <c r="A1967" s="37" t="s">
        <v>0</v>
      </c>
      <c r="B1967" s="37" t="s">
        <v>53</v>
      </c>
      <c r="C1967" s="38">
        <v>102500</v>
      </c>
    </row>
    <row r="1968" spans="1:3" x14ac:dyDescent="0.3">
      <c r="A1968" s="37" t="s">
        <v>0</v>
      </c>
      <c r="B1968" s="37" t="s">
        <v>53</v>
      </c>
      <c r="C1968" s="38">
        <v>199000</v>
      </c>
    </row>
    <row r="1969" spans="1:3" x14ac:dyDescent="0.3">
      <c r="A1969" s="37" t="s">
        <v>0</v>
      </c>
      <c r="B1969" s="37" t="s">
        <v>54</v>
      </c>
      <c r="C1969" s="38">
        <v>94157</v>
      </c>
    </row>
    <row r="1970" spans="1:3" x14ac:dyDescent="0.3">
      <c r="A1970" s="37" t="s">
        <v>0</v>
      </c>
      <c r="B1970" s="37" t="s">
        <v>53</v>
      </c>
      <c r="C1970" s="38">
        <v>70000</v>
      </c>
    </row>
    <row r="1971" spans="1:3" x14ac:dyDescent="0.3">
      <c r="A1971" s="37" t="s">
        <v>0</v>
      </c>
      <c r="B1971" s="37" t="s">
        <v>95</v>
      </c>
      <c r="C1971" s="38">
        <v>157500</v>
      </c>
    </row>
    <row r="1972" spans="1:3" x14ac:dyDescent="0.3">
      <c r="A1972" s="37" t="s">
        <v>0</v>
      </c>
      <c r="B1972" s="37" t="s">
        <v>53</v>
      </c>
      <c r="C1972" s="38"/>
    </row>
    <row r="1973" spans="1:3" x14ac:dyDescent="0.3">
      <c r="A1973" s="37" t="s">
        <v>0</v>
      </c>
      <c r="B1973" s="37" t="s">
        <v>53</v>
      </c>
      <c r="C1973" s="38">
        <v>92671.25</v>
      </c>
    </row>
    <row r="1974" spans="1:3" x14ac:dyDescent="0.3">
      <c r="A1974" s="37" t="s">
        <v>0</v>
      </c>
      <c r="B1974" s="37" t="s">
        <v>53</v>
      </c>
      <c r="C1974" s="38">
        <v>125000</v>
      </c>
    </row>
    <row r="1975" spans="1:3" x14ac:dyDescent="0.3">
      <c r="A1975" s="37" t="s">
        <v>0</v>
      </c>
      <c r="B1975" s="37" t="s">
        <v>53</v>
      </c>
      <c r="C1975" s="38">
        <v>132662</v>
      </c>
    </row>
    <row r="1976" spans="1:3" x14ac:dyDescent="0.3">
      <c r="A1976" s="37" t="s">
        <v>0</v>
      </c>
      <c r="B1976" s="37" t="s">
        <v>64</v>
      </c>
      <c r="C1976" s="38">
        <v>157500</v>
      </c>
    </row>
    <row r="1977" spans="1:3" x14ac:dyDescent="0.3">
      <c r="A1977" s="37" t="s">
        <v>0</v>
      </c>
      <c r="B1977" s="37" t="s">
        <v>53</v>
      </c>
      <c r="C1977" s="38">
        <v>154000</v>
      </c>
    </row>
    <row r="1978" spans="1:3" x14ac:dyDescent="0.3">
      <c r="A1978" s="37" t="s">
        <v>0</v>
      </c>
      <c r="B1978" s="37" t="s">
        <v>53</v>
      </c>
      <c r="C1978" s="38">
        <v>106500</v>
      </c>
    </row>
    <row r="1979" spans="1:3" x14ac:dyDescent="0.3">
      <c r="A1979" s="37" t="s">
        <v>0</v>
      </c>
      <c r="B1979" s="37" t="s">
        <v>53</v>
      </c>
      <c r="C1979" s="38">
        <v>143500</v>
      </c>
    </row>
    <row r="1980" spans="1:3" x14ac:dyDescent="0.3">
      <c r="A1980" s="37" t="s">
        <v>0</v>
      </c>
      <c r="B1980" s="37" t="s">
        <v>53</v>
      </c>
      <c r="C1980" s="38">
        <v>205000</v>
      </c>
    </row>
    <row r="1981" spans="1:3" x14ac:dyDescent="0.3">
      <c r="A1981" s="37" t="s">
        <v>0</v>
      </c>
      <c r="B1981" s="37" t="s">
        <v>80</v>
      </c>
      <c r="C1981" s="38">
        <v>157500</v>
      </c>
    </row>
    <row r="1982" spans="1:3" x14ac:dyDescent="0.3">
      <c r="A1982" s="37" t="s">
        <v>0</v>
      </c>
      <c r="B1982" s="37" t="s">
        <v>54</v>
      </c>
      <c r="C1982" s="38">
        <v>125000</v>
      </c>
    </row>
    <row r="1983" spans="1:3" x14ac:dyDescent="0.3">
      <c r="A1983" s="37" t="s">
        <v>0</v>
      </c>
      <c r="B1983" s="37" t="s">
        <v>53</v>
      </c>
      <c r="C1983" s="38"/>
    </row>
    <row r="1984" spans="1:3" x14ac:dyDescent="0.3">
      <c r="A1984" s="37" t="s">
        <v>0</v>
      </c>
      <c r="B1984" s="37" t="s">
        <v>53</v>
      </c>
      <c r="C1984" s="38">
        <v>101840</v>
      </c>
    </row>
    <row r="1985" spans="1:3" x14ac:dyDescent="0.3">
      <c r="A1985" s="37" t="s">
        <v>0</v>
      </c>
      <c r="B1985" s="37" t="s">
        <v>53</v>
      </c>
      <c r="C1985" s="38">
        <v>107330</v>
      </c>
    </row>
    <row r="1986" spans="1:3" x14ac:dyDescent="0.3">
      <c r="A1986" s="37" t="s">
        <v>0</v>
      </c>
      <c r="B1986" s="37" t="s">
        <v>58</v>
      </c>
      <c r="C1986" s="38"/>
    </row>
    <row r="1987" spans="1:3" x14ac:dyDescent="0.3">
      <c r="A1987" s="37" t="s">
        <v>0</v>
      </c>
      <c r="B1987" s="37" t="s">
        <v>53</v>
      </c>
      <c r="C1987" s="38"/>
    </row>
    <row r="1988" spans="1:3" x14ac:dyDescent="0.3">
      <c r="A1988" s="37" t="s">
        <v>0</v>
      </c>
      <c r="B1988" s="37" t="s">
        <v>53</v>
      </c>
      <c r="C1988" s="38">
        <v>265000</v>
      </c>
    </row>
    <row r="1989" spans="1:3" x14ac:dyDescent="0.3">
      <c r="A1989" s="37" t="s">
        <v>0</v>
      </c>
      <c r="B1989" s="37" t="s">
        <v>81</v>
      </c>
      <c r="C1989" s="38">
        <v>90000</v>
      </c>
    </row>
    <row r="1990" spans="1:3" x14ac:dyDescent="0.3">
      <c r="A1990" s="37" t="s">
        <v>0</v>
      </c>
      <c r="B1990" s="37" t="s">
        <v>53</v>
      </c>
      <c r="C1990" s="38">
        <v>130000</v>
      </c>
    </row>
    <row r="1991" spans="1:3" x14ac:dyDescent="0.3">
      <c r="A1991" s="37" t="s">
        <v>0</v>
      </c>
      <c r="B1991" s="37" t="s">
        <v>54</v>
      </c>
      <c r="C1991" s="38">
        <v>240000</v>
      </c>
    </row>
    <row r="1992" spans="1:3" x14ac:dyDescent="0.3">
      <c r="A1992" s="37" t="s">
        <v>0</v>
      </c>
      <c r="B1992" s="37" t="s">
        <v>53</v>
      </c>
      <c r="C1992" s="38">
        <v>230000</v>
      </c>
    </row>
    <row r="1993" spans="1:3" x14ac:dyDescent="0.3">
      <c r="A1993" s="37" t="s">
        <v>0</v>
      </c>
      <c r="B1993" s="37" t="s">
        <v>53</v>
      </c>
      <c r="C1993" s="38">
        <v>175000</v>
      </c>
    </row>
    <row r="1994" spans="1:3" x14ac:dyDescent="0.3">
      <c r="A1994" s="37" t="s">
        <v>0</v>
      </c>
      <c r="B1994" s="37" t="s">
        <v>53</v>
      </c>
      <c r="C1994" s="38">
        <v>110000</v>
      </c>
    </row>
    <row r="1995" spans="1:3" x14ac:dyDescent="0.3">
      <c r="A1995" s="37" t="s">
        <v>0</v>
      </c>
      <c r="B1995" s="37" t="s">
        <v>53</v>
      </c>
      <c r="C1995" s="38">
        <v>82500</v>
      </c>
    </row>
    <row r="1996" spans="1:3" x14ac:dyDescent="0.3">
      <c r="A1996" s="37" t="s">
        <v>0</v>
      </c>
      <c r="B1996" s="37" t="s">
        <v>53</v>
      </c>
      <c r="C1996" s="38">
        <v>136500</v>
      </c>
    </row>
    <row r="1997" spans="1:3" x14ac:dyDescent="0.3">
      <c r="A1997" s="37" t="s">
        <v>0</v>
      </c>
      <c r="B1997" s="37" t="s">
        <v>72</v>
      </c>
      <c r="C1997" s="38">
        <v>89100</v>
      </c>
    </row>
    <row r="1998" spans="1:3" x14ac:dyDescent="0.3">
      <c r="A1998" s="37" t="s">
        <v>0</v>
      </c>
      <c r="B1998" s="37" t="s">
        <v>53</v>
      </c>
      <c r="C1998" s="38">
        <v>65000</v>
      </c>
    </row>
    <row r="1999" spans="1:3" x14ac:dyDescent="0.3">
      <c r="A1999" s="37" t="s">
        <v>0</v>
      </c>
      <c r="B1999" s="37" t="s">
        <v>97</v>
      </c>
      <c r="C1999" s="38">
        <v>157500</v>
      </c>
    </row>
    <row r="2000" spans="1:3" x14ac:dyDescent="0.3">
      <c r="A2000" s="37" t="s">
        <v>0</v>
      </c>
      <c r="B2000" s="37" t="s">
        <v>53</v>
      </c>
      <c r="C2000" s="38">
        <v>99876.2734375</v>
      </c>
    </row>
    <row r="2001" spans="1:3" x14ac:dyDescent="0.3">
      <c r="A2001" s="37" t="s">
        <v>0</v>
      </c>
      <c r="B2001" s="37" t="s">
        <v>53</v>
      </c>
      <c r="C2001" s="38">
        <v>130000</v>
      </c>
    </row>
    <row r="2002" spans="1:3" x14ac:dyDescent="0.3">
      <c r="A2002" s="37" t="s">
        <v>0</v>
      </c>
      <c r="B2002" s="37" t="s">
        <v>53</v>
      </c>
      <c r="C2002" s="38">
        <v>55000</v>
      </c>
    </row>
    <row r="2003" spans="1:3" x14ac:dyDescent="0.3">
      <c r="A2003" s="37" t="s">
        <v>0</v>
      </c>
      <c r="B2003" s="37" t="s">
        <v>72</v>
      </c>
      <c r="C2003" s="38">
        <v>88128</v>
      </c>
    </row>
    <row r="2004" spans="1:3" x14ac:dyDescent="0.3">
      <c r="A2004" s="37" t="s">
        <v>0</v>
      </c>
      <c r="B2004" s="37" t="s">
        <v>53</v>
      </c>
      <c r="C2004" s="38"/>
    </row>
    <row r="2005" spans="1:3" x14ac:dyDescent="0.3">
      <c r="A2005" s="37" t="s">
        <v>0</v>
      </c>
      <c r="B2005" s="37" t="s">
        <v>53</v>
      </c>
      <c r="C2005" s="38"/>
    </row>
    <row r="2006" spans="1:3" x14ac:dyDescent="0.3">
      <c r="A2006" s="37" t="s">
        <v>0</v>
      </c>
      <c r="B2006" s="37" t="s">
        <v>53</v>
      </c>
      <c r="C2006" s="38">
        <v>149750</v>
      </c>
    </row>
    <row r="2007" spans="1:3" x14ac:dyDescent="0.3">
      <c r="A2007" s="37" t="s">
        <v>0</v>
      </c>
      <c r="B2007" s="37" t="s">
        <v>53</v>
      </c>
      <c r="C2007" s="38">
        <v>115000</v>
      </c>
    </row>
    <row r="2008" spans="1:3" x14ac:dyDescent="0.3">
      <c r="A2008" s="37" t="s">
        <v>0</v>
      </c>
      <c r="B2008" s="37" t="s">
        <v>54</v>
      </c>
      <c r="C2008" s="38"/>
    </row>
    <row r="2009" spans="1:3" x14ac:dyDescent="0.3">
      <c r="A2009" s="37" t="s">
        <v>0</v>
      </c>
      <c r="B2009" s="37" t="s">
        <v>53</v>
      </c>
      <c r="C2009" s="38">
        <v>141500</v>
      </c>
    </row>
    <row r="2010" spans="1:3" x14ac:dyDescent="0.3">
      <c r="A2010" s="37" t="s">
        <v>0</v>
      </c>
      <c r="B2010" s="37" t="s">
        <v>70</v>
      </c>
      <c r="C2010" s="38">
        <v>157500</v>
      </c>
    </row>
    <row r="2011" spans="1:3" x14ac:dyDescent="0.3">
      <c r="A2011" s="37" t="s">
        <v>0</v>
      </c>
      <c r="B2011" s="37" t="s">
        <v>86</v>
      </c>
      <c r="C2011" s="38">
        <v>157500</v>
      </c>
    </row>
    <row r="2012" spans="1:3" x14ac:dyDescent="0.3">
      <c r="A2012" s="37" t="s">
        <v>0</v>
      </c>
      <c r="B2012" s="37" t="s">
        <v>53</v>
      </c>
      <c r="C2012" s="38">
        <v>170500</v>
      </c>
    </row>
    <row r="2013" spans="1:3" x14ac:dyDescent="0.3">
      <c r="A2013" s="37" t="s">
        <v>0</v>
      </c>
      <c r="B2013" s="37" t="s">
        <v>53</v>
      </c>
      <c r="C2013" s="38">
        <v>90000</v>
      </c>
    </row>
    <row r="2014" spans="1:3" x14ac:dyDescent="0.3">
      <c r="A2014" s="37" t="s">
        <v>0</v>
      </c>
      <c r="B2014" s="37" t="s">
        <v>54</v>
      </c>
      <c r="C2014" s="38">
        <v>100000</v>
      </c>
    </row>
    <row r="2015" spans="1:3" x14ac:dyDescent="0.3">
      <c r="A2015" s="37" t="s">
        <v>0</v>
      </c>
      <c r="B2015" s="37" t="s">
        <v>110</v>
      </c>
      <c r="C2015" s="38">
        <v>87307.5</v>
      </c>
    </row>
    <row r="2016" spans="1:3" x14ac:dyDescent="0.3">
      <c r="A2016" s="37" t="s">
        <v>0</v>
      </c>
      <c r="B2016" s="37" t="s">
        <v>69</v>
      </c>
      <c r="C2016" s="38">
        <v>105650</v>
      </c>
    </row>
    <row r="2017" spans="1:3" x14ac:dyDescent="0.3">
      <c r="A2017" s="37" t="s">
        <v>0</v>
      </c>
      <c r="B2017" s="37" t="s">
        <v>53</v>
      </c>
      <c r="C2017" s="38">
        <v>175000</v>
      </c>
    </row>
    <row r="2018" spans="1:3" x14ac:dyDescent="0.3">
      <c r="A2018" s="37" t="s">
        <v>0</v>
      </c>
      <c r="B2018" s="37" t="s">
        <v>53</v>
      </c>
      <c r="C2018" s="38"/>
    </row>
    <row r="2019" spans="1:3" x14ac:dyDescent="0.3">
      <c r="A2019" s="37" t="s">
        <v>0</v>
      </c>
      <c r="B2019" s="37" t="s">
        <v>53</v>
      </c>
      <c r="C2019" s="38">
        <v>223000</v>
      </c>
    </row>
    <row r="2020" spans="1:3" x14ac:dyDescent="0.3">
      <c r="A2020" s="37" t="s">
        <v>0</v>
      </c>
      <c r="B2020" s="37" t="s">
        <v>53</v>
      </c>
      <c r="C2020" s="38">
        <v>90000</v>
      </c>
    </row>
    <row r="2021" spans="1:3" x14ac:dyDescent="0.3">
      <c r="A2021" s="37" t="s">
        <v>0</v>
      </c>
      <c r="B2021" s="37" t="s">
        <v>54</v>
      </c>
      <c r="C2021" s="38">
        <v>105138</v>
      </c>
    </row>
    <row r="2022" spans="1:3" x14ac:dyDescent="0.3">
      <c r="A2022" s="37" t="s">
        <v>0</v>
      </c>
      <c r="B2022" s="37" t="s">
        <v>53</v>
      </c>
      <c r="C2022" s="38"/>
    </row>
    <row r="2023" spans="1:3" x14ac:dyDescent="0.3">
      <c r="A2023" s="37" t="s">
        <v>0</v>
      </c>
      <c r="B2023" s="37" t="s">
        <v>53</v>
      </c>
      <c r="C2023" s="38">
        <v>92500</v>
      </c>
    </row>
    <row r="2024" spans="1:3" x14ac:dyDescent="0.3">
      <c r="A2024" s="37" t="s">
        <v>0</v>
      </c>
      <c r="B2024" s="37" t="s">
        <v>53</v>
      </c>
      <c r="C2024" s="38">
        <v>145000</v>
      </c>
    </row>
    <row r="2025" spans="1:3" x14ac:dyDescent="0.3">
      <c r="A2025" s="37" t="s">
        <v>0</v>
      </c>
      <c r="B2025" s="37" t="s">
        <v>53</v>
      </c>
      <c r="C2025" s="38">
        <v>140000</v>
      </c>
    </row>
    <row r="2026" spans="1:3" x14ac:dyDescent="0.3">
      <c r="A2026" s="37" t="s">
        <v>0</v>
      </c>
      <c r="B2026" s="37" t="s">
        <v>72</v>
      </c>
      <c r="C2026" s="38">
        <v>132500</v>
      </c>
    </row>
    <row r="2027" spans="1:3" x14ac:dyDescent="0.3">
      <c r="A2027" s="37" t="s">
        <v>0</v>
      </c>
      <c r="B2027" s="37" t="s">
        <v>72</v>
      </c>
      <c r="C2027" s="38">
        <v>88128</v>
      </c>
    </row>
    <row r="2028" spans="1:3" x14ac:dyDescent="0.3">
      <c r="A2028" s="37" t="s">
        <v>0</v>
      </c>
      <c r="B2028" s="37" t="s">
        <v>53</v>
      </c>
      <c r="C2028" s="38">
        <v>110000</v>
      </c>
    </row>
    <row r="2029" spans="1:3" x14ac:dyDescent="0.3">
      <c r="A2029" s="37" t="s">
        <v>0</v>
      </c>
      <c r="B2029" s="37" t="s">
        <v>53</v>
      </c>
      <c r="C2029" s="38">
        <v>92500</v>
      </c>
    </row>
    <row r="2030" spans="1:3" x14ac:dyDescent="0.3">
      <c r="A2030" s="37" t="s">
        <v>0</v>
      </c>
      <c r="B2030" s="37" t="s">
        <v>97</v>
      </c>
      <c r="C2030" s="38">
        <v>63321.5</v>
      </c>
    </row>
    <row r="2031" spans="1:3" x14ac:dyDescent="0.3">
      <c r="A2031" s="37" t="s">
        <v>0</v>
      </c>
      <c r="B2031" s="37" t="s">
        <v>88</v>
      </c>
      <c r="C2031" s="38">
        <v>157500</v>
      </c>
    </row>
    <row r="2032" spans="1:3" x14ac:dyDescent="0.3">
      <c r="A2032" s="37" t="s">
        <v>0</v>
      </c>
      <c r="B2032" s="37" t="s">
        <v>54</v>
      </c>
      <c r="C2032" s="38"/>
    </row>
    <row r="2033" spans="1:3" x14ac:dyDescent="0.3">
      <c r="A2033" s="37" t="s">
        <v>0</v>
      </c>
      <c r="B2033" s="37" t="s">
        <v>54</v>
      </c>
      <c r="C2033" s="38">
        <v>65000</v>
      </c>
    </row>
    <row r="2034" spans="1:3" x14ac:dyDescent="0.3">
      <c r="A2034" s="37" t="s">
        <v>0</v>
      </c>
      <c r="B2034" s="37" t="s">
        <v>54</v>
      </c>
      <c r="C2034" s="38">
        <v>155000</v>
      </c>
    </row>
    <row r="2035" spans="1:3" x14ac:dyDescent="0.3">
      <c r="A2035" s="37" t="s">
        <v>0</v>
      </c>
      <c r="B2035" s="37" t="s">
        <v>53</v>
      </c>
      <c r="C2035" s="38">
        <v>125000</v>
      </c>
    </row>
    <row r="2036" spans="1:3" x14ac:dyDescent="0.3">
      <c r="A2036" s="37" t="s">
        <v>0</v>
      </c>
      <c r="B2036" s="37" t="s">
        <v>53</v>
      </c>
      <c r="C2036" s="38">
        <v>202000</v>
      </c>
    </row>
    <row r="2037" spans="1:3" x14ac:dyDescent="0.3">
      <c r="A2037" s="37" t="s">
        <v>0</v>
      </c>
      <c r="B2037" s="37" t="s">
        <v>88</v>
      </c>
      <c r="C2037" s="38">
        <v>157500</v>
      </c>
    </row>
    <row r="2038" spans="1:3" x14ac:dyDescent="0.3">
      <c r="A2038" s="37" t="s">
        <v>0</v>
      </c>
      <c r="B2038" s="37" t="s">
        <v>53</v>
      </c>
      <c r="C2038" s="38"/>
    </row>
    <row r="2039" spans="1:3" x14ac:dyDescent="0.3">
      <c r="A2039" s="37" t="s">
        <v>0</v>
      </c>
      <c r="B2039" s="37" t="s">
        <v>53</v>
      </c>
      <c r="C2039" s="38">
        <v>115000</v>
      </c>
    </row>
    <row r="2040" spans="1:3" x14ac:dyDescent="0.3">
      <c r="A2040" s="37" t="s">
        <v>0</v>
      </c>
      <c r="B2040" s="37" t="s">
        <v>53</v>
      </c>
      <c r="C2040" s="38">
        <v>143500</v>
      </c>
    </row>
    <row r="2041" spans="1:3" x14ac:dyDescent="0.3">
      <c r="A2041" s="37" t="s">
        <v>0</v>
      </c>
      <c r="B2041" s="37" t="s">
        <v>54</v>
      </c>
      <c r="C2041" s="38">
        <v>175000</v>
      </c>
    </row>
    <row r="2042" spans="1:3" x14ac:dyDescent="0.3">
      <c r="A2042" s="37" t="s">
        <v>0</v>
      </c>
      <c r="B2042" s="37" t="s">
        <v>53</v>
      </c>
      <c r="C2042" s="38">
        <v>120000.5</v>
      </c>
    </row>
    <row r="2043" spans="1:3" x14ac:dyDescent="0.3">
      <c r="A2043" s="37" t="s">
        <v>0</v>
      </c>
      <c r="B2043" s="37" t="s">
        <v>113</v>
      </c>
      <c r="C2043" s="38">
        <v>64821.5</v>
      </c>
    </row>
    <row r="2044" spans="1:3" x14ac:dyDescent="0.3">
      <c r="A2044" s="37" t="s">
        <v>0</v>
      </c>
      <c r="B2044" s="37" t="s">
        <v>98</v>
      </c>
      <c r="C2044" s="38">
        <v>64821.5</v>
      </c>
    </row>
    <row r="2045" spans="1:3" x14ac:dyDescent="0.3">
      <c r="A2045" s="37" t="s">
        <v>0</v>
      </c>
      <c r="B2045" s="37" t="s">
        <v>53</v>
      </c>
      <c r="C2045" s="38">
        <v>75000</v>
      </c>
    </row>
    <row r="2046" spans="1:3" x14ac:dyDescent="0.3">
      <c r="A2046" s="37" t="s">
        <v>0</v>
      </c>
      <c r="B2046" s="37" t="s">
        <v>95</v>
      </c>
      <c r="C2046" s="38">
        <v>53416.5</v>
      </c>
    </row>
    <row r="2047" spans="1:3" x14ac:dyDescent="0.3">
      <c r="A2047" s="37" t="s">
        <v>0</v>
      </c>
      <c r="B2047" s="37" t="s">
        <v>53</v>
      </c>
      <c r="C2047" s="38">
        <v>234000</v>
      </c>
    </row>
    <row r="2048" spans="1:3" x14ac:dyDescent="0.3">
      <c r="A2048" s="37" t="s">
        <v>0</v>
      </c>
      <c r="B2048" s="37" t="s">
        <v>98</v>
      </c>
      <c r="C2048" s="38">
        <v>89100</v>
      </c>
    </row>
    <row r="2049" spans="1:3" x14ac:dyDescent="0.3">
      <c r="A2049" s="37" t="s">
        <v>0</v>
      </c>
      <c r="B2049" s="37" t="s">
        <v>53</v>
      </c>
      <c r="C2049" s="38"/>
    </row>
    <row r="2050" spans="1:3" x14ac:dyDescent="0.3">
      <c r="A2050" s="37" t="s">
        <v>0</v>
      </c>
      <c r="B2050" s="37" t="s">
        <v>53</v>
      </c>
      <c r="C2050" s="38"/>
    </row>
    <row r="2051" spans="1:3" x14ac:dyDescent="0.3">
      <c r="A2051" s="37" t="s">
        <v>0</v>
      </c>
      <c r="B2051" s="37" t="s">
        <v>54</v>
      </c>
      <c r="C2051" s="38"/>
    </row>
    <row r="2052" spans="1:3" x14ac:dyDescent="0.3">
      <c r="A2052" s="37" t="s">
        <v>0</v>
      </c>
      <c r="B2052" s="37" t="s">
        <v>53</v>
      </c>
      <c r="C2052" s="38">
        <v>150000</v>
      </c>
    </row>
    <row r="2053" spans="1:3" x14ac:dyDescent="0.3">
      <c r="A2053" s="37" t="s">
        <v>0</v>
      </c>
      <c r="B2053" s="37" t="s">
        <v>53</v>
      </c>
      <c r="C2053" s="38"/>
    </row>
    <row r="2054" spans="1:3" x14ac:dyDescent="0.3">
      <c r="A2054" s="37" t="s">
        <v>0</v>
      </c>
      <c r="B2054" s="37" t="s">
        <v>53</v>
      </c>
      <c r="C2054" s="38">
        <v>107030</v>
      </c>
    </row>
    <row r="2055" spans="1:3" x14ac:dyDescent="0.3">
      <c r="A2055" s="37" t="s">
        <v>0</v>
      </c>
      <c r="B2055" s="37" t="s">
        <v>97</v>
      </c>
      <c r="C2055" s="38">
        <v>56700</v>
      </c>
    </row>
    <row r="2056" spans="1:3" x14ac:dyDescent="0.3">
      <c r="A2056" s="37" t="s">
        <v>0</v>
      </c>
      <c r="B2056" s="37" t="s">
        <v>69</v>
      </c>
      <c r="C2056" s="38">
        <v>89100</v>
      </c>
    </row>
    <row r="2057" spans="1:3" x14ac:dyDescent="0.3">
      <c r="A2057" s="37" t="s">
        <v>0</v>
      </c>
      <c r="B2057" s="37" t="s">
        <v>53</v>
      </c>
      <c r="C2057" s="38">
        <v>130000</v>
      </c>
    </row>
    <row r="2058" spans="1:3" x14ac:dyDescent="0.3">
      <c r="A2058" s="37" t="s">
        <v>0</v>
      </c>
      <c r="B2058" s="37" t="s">
        <v>53</v>
      </c>
      <c r="C2058" s="38">
        <v>120000.5</v>
      </c>
    </row>
    <row r="2059" spans="1:3" x14ac:dyDescent="0.3">
      <c r="A2059" s="37" t="s">
        <v>0</v>
      </c>
      <c r="B2059" s="37" t="s">
        <v>53</v>
      </c>
      <c r="C2059" s="38">
        <v>35000</v>
      </c>
    </row>
    <row r="2060" spans="1:3" x14ac:dyDescent="0.3">
      <c r="A2060" s="37" t="s">
        <v>0</v>
      </c>
      <c r="B2060" s="37" t="s">
        <v>54</v>
      </c>
      <c r="C2060" s="38">
        <v>100000</v>
      </c>
    </row>
    <row r="2061" spans="1:3" x14ac:dyDescent="0.3">
      <c r="A2061" s="37" t="s">
        <v>0</v>
      </c>
      <c r="B2061" s="37" t="s">
        <v>54</v>
      </c>
      <c r="C2061" s="38">
        <v>135000</v>
      </c>
    </row>
    <row r="2062" spans="1:3" x14ac:dyDescent="0.3">
      <c r="A2062" s="37" t="s">
        <v>0</v>
      </c>
      <c r="B2062" s="37" t="s">
        <v>72</v>
      </c>
      <c r="C2062" s="38">
        <v>89100</v>
      </c>
    </row>
    <row r="2063" spans="1:3" x14ac:dyDescent="0.3">
      <c r="A2063" s="37" t="s">
        <v>0</v>
      </c>
      <c r="B2063" s="37" t="s">
        <v>53</v>
      </c>
      <c r="C2063" s="38">
        <v>225000</v>
      </c>
    </row>
    <row r="2064" spans="1:3" x14ac:dyDescent="0.3">
      <c r="A2064" s="37" t="s">
        <v>0</v>
      </c>
      <c r="B2064" s="37" t="s">
        <v>53</v>
      </c>
      <c r="C2064" s="38"/>
    </row>
    <row r="2065" spans="1:3" x14ac:dyDescent="0.3">
      <c r="A2065" s="37" t="s">
        <v>0</v>
      </c>
      <c r="B2065" s="37" t="s">
        <v>53</v>
      </c>
      <c r="C2065" s="38">
        <v>162500</v>
      </c>
    </row>
    <row r="2066" spans="1:3" x14ac:dyDescent="0.3">
      <c r="A2066" s="37" t="s">
        <v>0</v>
      </c>
      <c r="B2066" s="37" t="s">
        <v>53</v>
      </c>
      <c r="C2066" s="38">
        <v>175000</v>
      </c>
    </row>
    <row r="2067" spans="1:3" x14ac:dyDescent="0.3">
      <c r="A2067" s="37" t="s">
        <v>0</v>
      </c>
      <c r="B2067" s="37" t="s">
        <v>54</v>
      </c>
      <c r="C2067" s="38">
        <v>155000</v>
      </c>
    </row>
    <row r="2068" spans="1:3" x14ac:dyDescent="0.3">
      <c r="A2068" s="37" t="s">
        <v>0</v>
      </c>
      <c r="B2068" s="37" t="s">
        <v>53</v>
      </c>
      <c r="C2068" s="38">
        <v>183310</v>
      </c>
    </row>
    <row r="2069" spans="1:3" x14ac:dyDescent="0.3">
      <c r="A2069" s="37" t="s">
        <v>0</v>
      </c>
      <c r="B2069" s="37" t="s">
        <v>73</v>
      </c>
      <c r="C2069" s="38">
        <v>99150</v>
      </c>
    </row>
    <row r="2070" spans="1:3" x14ac:dyDescent="0.3">
      <c r="A2070" s="37" t="s">
        <v>0</v>
      </c>
      <c r="B2070" s="37" t="s">
        <v>53</v>
      </c>
      <c r="C2070" s="38">
        <v>187500</v>
      </c>
    </row>
    <row r="2071" spans="1:3" x14ac:dyDescent="0.3">
      <c r="A2071" s="37" t="s">
        <v>0</v>
      </c>
      <c r="B2071" s="37" t="s">
        <v>56</v>
      </c>
      <c r="C2071" s="38">
        <v>157500</v>
      </c>
    </row>
    <row r="2072" spans="1:3" x14ac:dyDescent="0.3">
      <c r="A2072" s="37" t="s">
        <v>0</v>
      </c>
      <c r="B2072" s="37" t="s">
        <v>53</v>
      </c>
      <c r="C2072" s="38">
        <v>137500</v>
      </c>
    </row>
    <row r="2073" spans="1:3" x14ac:dyDescent="0.3">
      <c r="A2073" s="37" t="s">
        <v>0</v>
      </c>
      <c r="B2073" s="37" t="s">
        <v>53</v>
      </c>
      <c r="C2073" s="38"/>
    </row>
    <row r="2074" spans="1:3" x14ac:dyDescent="0.3">
      <c r="A2074" s="37" t="s">
        <v>0</v>
      </c>
      <c r="B2074" s="37" t="s">
        <v>53</v>
      </c>
      <c r="C2074" s="38">
        <v>130000</v>
      </c>
    </row>
    <row r="2075" spans="1:3" x14ac:dyDescent="0.3">
      <c r="A2075" s="37" t="s">
        <v>0</v>
      </c>
      <c r="B2075" s="37" t="s">
        <v>53</v>
      </c>
      <c r="C2075" s="38">
        <v>150000</v>
      </c>
    </row>
    <row r="2076" spans="1:3" x14ac:dyDescent="0.3">
      <c r="A2076" s="37" t="s">
        <v>0</v>
      </c>
      <c r="B2076" s="37" t="s">
        <v>54</v>
      </c>
      <c r="C2076" s="38">
        <v>190000</v>
      </c>
    </row>
    <row r="2077" spans="1:3" x14ac:dyDescent="0.3">
      <c r="A2077" s="37" t="s">
        <v>0</v>
      </c>
      <c r="B2077" s="37" t="s">
        <v>53</v>
      </c>
      <c r="C2077" s="38">
        <v>113500</v>
      </c>
    </row>
    <row r="2078" spans="1:3" x14ac:dyDescent="0.3">
      <c r="A2078" s="37" t="s">
        <v>0</v>
      </c>
      <c r="B2078" s="37" t="s">
        <v>105</v>
      </c>
      <c r="C2078" s="38">
        <v>157500</v>
      </c>
    </row>
    <row r="2079" spans="1:3" x14ac:dyDescent="0.3">
      <c r="A2079" s="37" t="s">
        <v>0</v>
      </c>
      <c r="B2079" s="37" t="s">
        <v>53</v>
      </c>
      <c r="C2079" s="38">
        <v>224500</v>
      </c>
    </row>
    <row r="2080" spans="1:3" x14ac:dyDescent="0.3">
      <c r="A2080" s="37" t="s">
        <v>0</v>
      </c>
      <c r="B2080" s="37" t="s">
        <v>53</v>
      </c>
      <c r="C2080" s="38">
        <v>135000</v>
      </c>
    </row>
    <row r="2081" spans="1:3" x14ac:dyDescent="0.3">
      <c r="A2081" s="37" t="s">
        <v>0</v>
      </c>
      <c r="B2081" s="37" t="s">
        <v>53</v>
      </c>
      <c r="C2081" s="38">
        <v>101603</v>
      </c>
    </row>
    <row r="2082" spans="1:3" x14ac:dyDescent="0.3">
      <c r="A2082" s="37" t="s">
        <v>0</v>
      </c>
      <c r="B2082" s="37" t="s">
        <v>53</v>
      </c>
      <c r="C2082" s="38">
        <v>95700</v>
      </c>
    </row>
    <row r="2083" spans="1:3" x14ac:dyDescent="0.3">
      <c r="A2083" s="37" t="s">
        <v>0</v>
      </c>
      <c r="B2083" s="37" t="s">
        <v>53</v>
      </c>
      <c r="C2083" s="38">
        <v>135000</v>
      </c>
    </row>
    <row r="2084" spans="1:3" x14ac:dyDescent="0.3">
      <c r="A2084" s="37" t="s">
        <v>0</v>
      </c>
      <c r="B2084" s="37" t="s">
        <v>124</v>
      </c>
      <c r="C2084" s="38">
        <v>50400</v>
      </c>
    </row>
    <row r="2085" spans="1:3" x14ac:dyDescent="0.3">
      <c r="A2085" s="37" t="s">
        <v>0</v>
      </c>
      <c r="B2085" s="37" t="s">
        <v>53</v>
      </c>
      <c r="C2085" s="38">
        <v>350000</v>
      </c>
    </row>
    <row r="2086" spans="1:3" x14ac:dyDescent="0.3">
      <c r="A2086" s="37" t="s">
        <v>0</v>
      </c>
      <c r="B2086" s="37" t="s">
        <v>53</v>
      </c>
      <c r="C2086" s="38"/>
    </row>
    <row r="2087" spans="1:3" x14ac:dyDescent="0.3">
      <c r="A2087" s="37" t="s">
        <v>0</v>
      </c>
      <c r="B2087" s="37" t="s">
        <v>54</v>
      </c>
      <c r="C2087" s="38">
        <v>135000</v>
      </c>
    </row>
    <row r="2088" spans="1:3" x14ac:dyDescent="0.3">
      <c r="A2088" s="37" t="s">
        <v>0</v>
      </c>
      <c r="B2088" s="37" t="s">
        <v>53</v>
      </c>
      <c r="C2088" s="38"/>
    </row>
    <row r="2089" spans="1:3" x14ac:dyDescent="0.3">
      <c r="A2089" s="37" t="s">
        <v>0</v>
      </c>
      <c r="B2089" s="37" t="s">
        <v>53</v>
      </c>
      <c r="C2089" s="38">
        <v>209955.5</v>
      </c>
    </row>
    <row r="2090" spans="1:3" x14ac:dyDescent="0.3">
      <c r="A2090" s="37" t="s">
        <v>0</v>
      </c>
      <c r="B2090" s="37" t="s">
        <v>54</v>
      </c>
      <c r="C2090" s="38">
        <v>67500</v>
      </c>
    </row>
    <row r="2091" spans="1:3" x14ac:dyDescent="0.3">
      <c r="A2091" s="37" t="s">
        <v>0</v>
      </c>
      <c r="B2091" s="37" t="s">
        <v>54</v>
      </c>
      <c r="C2091" s="38"/>
    </row>
    <row r="2092" spans="1:3" x14ac:dyDescent="0.3">
      <c r="A2092" s="37" t="s">
        <v>0</v>
      </c>
      <c r="B2092" s="37" t="s">
        <v>53</v>
      </c>
      <c r="C2092" s="38">
        <v>115000</v>
      </c>
    </row>
    <row r="2093" spans="1:3" x14ac:dyDescent="0.3">
      <c r="A2093" s="37" t="s">
        <v>0</v>
      </c>
      <c r="B2093" s="37" t="s">
        <v>54</v>
      </c>
      <c r="C2093" s="38">
        <v>136950</v>
      </c>
    </row>
    <row r="2094" spans="1:3" x14ac:dyDescent="0.3">
      <c r="A2094" s="37" t="s">
        <v>0</v>
      </c>
      <c r="B2094" s="37" t="s">
        <v>53</v>
      </c>
      <c r="C2094" s="38"/>
    </row>
    <row r="2095" spans="1:3" x14ac:dyDescent="0.3">
      <c r="A2095" s="37" t="s">
        <v>0</v>
      </c>
      <c r="B2095" s="37" t="s">
        <v>53</v>
      </c>
      <c r="C2095" s="38">
        <v>138000</v>
      </c>
    </row>
    <row r="2096" spans="1:3" x14ac:dyDescent="0.3">
      <c r="A2096" s="37" t="s">
        <v>0</v>
      </c>
      <c r="B2096" s="37" t="s">
        <v>54</v>
      </c>
      <c r="C2096" s="38">
        <v>140000</v>
      </c>
    </row>
    <row r="2097" spans="1:3" x14ac:dyDescent="0.3">
      <c r="A2097" s="37" t="s">
        <v>0</v>
      </c>
      <c r="B2097" s="37" t="s">
        <v>80</v>
      </c>
      <c r="C2097" s="38">
        <v>109500</v>
      </c>
    </row>
    <row r="2098" spans="1:3" x14ac:dyDescent="0.3">
      <c r="A2098" s="37" t="s">
        <v>0</v>
      </c>
      <c r="B2098" s="37" t="s">
        <v>53</v>
      </c>
      <c r="C2098" s="38"/>
    </row>
    <row r="2099" spans="1:3" x14ac:dyDescent="0.3">
      <c r="A2099" s="37" t="s">
        <v>0</v>
      </c>
      <c r="B2099" s="37" t="s">
        <v>53</v>
      </c>
      <c r="C2099" s="38">
        <v>185000</v>
      </c>
    </row>
    <row r="2100" spans="1:3" x14ac:dyDescent="0.3">
      <c r="A2100" s="37" t="s">
        <v>0</v>
      </c>
      <c r="B2100" s="37" t="s">
        <v>53</v>
      </c>
      <c r="C2100" s="38">
        <v>155000</v>
      </c>
    </row>
    <row r="2101" spans="1:3" x14ac:dyDescent="0.3">
      <c r="A2101" s="37" t="s">
        <v>0</v>
      </c>
      <c r="B2101" s="37" t="s">
        <v>53</v>
      </c>
      <c r="C2101" s="38"/>
    </row>
    <row r="2102" spans="1:3" x14ac:dyDescent="0.3">
      <c r="A2102" s="37" t="s">
        <v>0</v>
      </c>
      <c r="B2102" s="37" t="s">
        <v>53</v>
      </c>
      <c r="C2102" s="38">
        <v>115000</v>
      </c>
    </row>
    <row r="2103" spans="1:3" x14ac:dyDescent="0.3">
      <c r="A2103" s="37" t="s">
        <v>0</v>
      </c>
      <c r="B2103" s="37" t="s">
        <v>53</v>
      </c>
      <c r="C2103" s="38">
        <v>129326</v>
      </c>
    </row>
    <row r="2104" spans="1:3" x14ac:dyDescent="0.3">
      <c r="A2104" s="37" t="s">
        <v>0</v>
      </c>
      <c r="B2104" s="37" t="s">
        <v>53</v>
      </c>
      <c r="C2104" s="38">
        <v>107789.5</v>
      </c>
    </row>
    <row r="2105" spans="1:3" x14ac:dyDescent="0.3">
      <c r="A2105" s="37" t="s">
        <v>0</v>
      </c>
      <c r="B2105" s="37" t="s">
        <v>53</v>
      </c>
      <c r="C2105" s="38"/>
    </row>
    <row r="2106" spans="1:3" x14ac:dyDescent="0.3">
      <c r="A2106" s="37" t="s">
        <v>0</v>
      </c>
      <c r="B2106" s="37" t="s">
        <v>53</v>
      </c>
      <c r="C2106" s="38"/>
    </row>
    <row r="2107" spans="1:3" x14ac:dyDescent="0.3">
      <c r="A2107" s="37" t="s">
        <v>0</v>
      </c>
      <c r="B2107" s="37" t="s">
        <v>53</v>
      </c>
      <c r="C2107" s="38"/>
    </row>
    <row r="2108" spans="1:3" x14ac:dyDescent="0.3">
      <c r="A2108" s="37" t="s">
        <v>0</v>
      </c>
      <c r="B2108" s="37" t="s">
        <v>53</v>
      </c>
      <c r="C2108" s="38">
        <v>115000</v>
      </c>
    </row>
    <row r="2109" spans="1:3" x14ac:dyDescent="0.3">
      <c r="A2109" s="37" t="s">
        <v>0</v>
      </c>
      <c r="B2109" s="37" t="s">
        <v>53</v>
      </c>
      <c r="C2109" s="38"/>
    </row>
    <row r="2110" spans="1:3" x14ac:dyDescent="0.3">
      <c r="A2110" s="37" t="s">
        <v>0</v>
      </c>
      <c r="B2110" s="37" t="s">
        <v>108</v>
      </c>
      <c r="C2110" s="38">
        <v>64821.5</v>
      </c>
    </row>
    <row r="2111" spans="1:3" x14ac:dyDescent="0.3">
      <c r="A2111" s="37" t="s">
        <v>0</v>
      </c>
      <c r="B2111" s="37" t="s">
        <v>53</v>
      </c>
      <c r="C2111" s="38">
        <v>161955.5</v>
      </c>
    </row>
    <row r="2112" spans="1:3" x14ac:dyDescent="0.3">
      <c r="A2112" s="37" t="s">
        <v>0</v>
      </c>
      <c r="B2112" s="37" t="s">
        <v>53</v>
      </c>
      <c r="C2112" s="38">
        <v>117500</v>
      </c>
    </row>
    <row r="2113" spans="1:3" x14ac:dyDescent="0.3">
      <c r="A2113" s="37" t="s">
        <v>0</v>
      </c>
      <c r="B2113" s="37" t="s">
        <v>88</v>
      </c>
      <c r="C2113" s="38">
        <v>157500</v>
      </c>
    </row>
    <row r="2114" spans="1:3" x14ac:dyDescent="0.3">
      <c r="A2114" s="37" t="s">
        <v>0</v>
      </c>
      <c r="B2114" s="37" t="s">
        <v>53</v>
      </c>
      <c r="C2114" s="38">
        <v>200000</v>
      </c>
    </row>
    <row r="2115" spans="1:3" x14ac:dyDescent="0.3">
      <c r="A2115" s="37" t="s">
        <v>0</v>
      </c>
      <c r="B2115" s="37" t="s">
        <v>53</v>
      </c>
      <c r="C2115" s="38">
        <v>202500</v>
      </c>
    </row>
    <row r="2116" spans="1:3" x14ac:dyDescent="0.3">
      <c r="A2116" s="37" t="s">
        <v>0</v>
      </c>
      <c r="B2116" s="37" t="s">
        <v>53</v>
      </c>
      <c r="C2116" s="38">
        <v>94000</v>
      </c>
    </row>
    <row r="2117" spans="1:3" x14ac:dyDescent="0.3">
      <c r="A2117" s="37" t="s">
        <v>0</v>
      </c>
      <c r="B2117" s="37" t="s">
        <v>88</v>
      </c>
      <c r="C2117" s="38">
        <v>157500</v>
      </c>
    </row>
    <row r="2118" spans="1:3" x14ac:dyDescent="0.3">
      <c r="A2118" s="37" t="s">
        <v>0</v>
      </c>
      <c r="B2118" s="37" t="s">
        <v>53</v>
      </c>
      <c r="C2118" s="38">
        <v>182500</v>
      </c>
    </row>
    <row r="2119" spans="1:3" x14ac:dyDescent="0.3">
      <c r="A2119" s="37" t="s">
        <v>0</v>
      </c>
      <c r="B2119" s="37" t="s">
        <v>88</v>
      </c>
      <c r="C2119" s="38">
        <v>147500</v>
      </c>
    </row>
    <row r="2120" spans="1:3" x14ac:dyDescent="0.3">
      <c r="A2120" s="37" t="s">
        <v>0</v>
      </c>
      <c r="B2120" s="37" t="s">
        <v>53</v>
      </c>
      <c r="C2120" s="38">
        <v>105130</v>
      </c>
    </row>
    <row r="2121" spans="1:3" x14ac:dyDescent="0.3">
      <c r="A2121" s="37" t="s">
        <v>0</v>
      </c>
      <c r="B2121" s="37" t="s">
        <v>53</v>
      </c>
      <c r="C2121" s="38">
        <v>110000</v>
      </c>
    </row>
    <row r="2122" spans="1:3" x14ac:dyDescent="0.3">
      <c r="A2122" s="37" t="s">
        <v>0</v>
      </c>
      <c r="B2122" s="37" t="s">
        <v>53</v>
      </c>
      <c r="C2122" s="38">
        <v>190000</v>
      </c>
    </row>
    <row r="2123" spans="1:3" x14ac:dyDescent="0.3">
      <c r="A2123" s="37" t="s">
        <v>0</v>
      </c>
      <c r="B2123" s="37" t="s">
        <v>53</v>
      </c>
      <c r="C2123" s="38"/>
    </row>
    <row r="2124" spans="1:3" x14ac:dyDescent="0.3">
      <c r="A2124" s="37" t="s">
        <v>0</v>
      </c>
      <c r="B2124" s="37" t="s">
        <v>53</v>
      </c>
      <c r="C2124" s="38">
        <v>136656</v>
      </c>
    </row>
    <row r="2125" spans="1:3" x14ac:dyDescent="0.3">
      <c r="A2125" s="37" t="s">
        <v>0</v>
      </c>
      <c r="B2125" s="37" t="s">
        <v>53</v>
      </c>
      <c r="C2125" s="38">
        <v>195000</v>
      </c>
    </row>
    <row r="2126" spans="1:3" x14ac:dyDescent="0.3">
      <c r="A2126" s="37" t="s">
        <v>0</v>
      </c>
      <c r="B2126" s="37" t="s">
        <v>53</v>
      </c>
      <c r="C2126" s="38">
        <v>150000</v>
      </c>
    </row>
    <row r="2127" spans="1:3" x14ac:dyDescent="0.3">
      <c r="A2127" s="37" t="s">
        <v>0</v>
      </c>
      <c r="B2127" s="37" t="s">
        <v>72</v>
      </c>
      <c r="C2127" s="38">
        <v>192000</v>
      </c>
    </row>
    <row r="2128" spans="1:3" x14ac:dyDescent="0.3">
      <c r="A2128" s="37" t="s">
        <v>0</v>
      </c>
      <c r="B2128" s="37" t="s">
        <v>53</v>
      </c>
      <c r="C2128" s="38">
        <v>190877</v>
      </c>
    </row>
    <row r="2129" spans="1:3" x14ac:dyDescent="0.3">
      <c r="A2129" s="37" t="s">
        <v>0</v>
      </c>
      <c r="B2129" s="37" t="s">
        <v>53</v>
      </c>
      <c r="C2129" s="38">
        <v>151500</v>
      </c>
    </row>
    <row r="2130" spans="1:3" x14ac:dyDescent="0.3">
      <c r="A2130" s="37" t="s">
        <v>0</v>
      </c>
      <c r="B2130" s="37" t="s">
        <v>53</v>
      </c>
      <c r="C2130" s="38">
        <v>61022</v>
      </c>
    </row>
    <row r="2131" spans="1:3" x14ac:dyDescent="0.3">
      <c r="A2131" s="37" t="s">
        <v>0</v>
      </c>
      <c r="B2131" s="37" t="s">
        <v>53</v>
      </c>
      <c r="C2131" s="38"/>
    </row>
    <row r="2132" spans="1:3" x14ac:dyDescent="0.3">
      <c r="A2132" s="37" t="s">
        <v>0</v>
      </c>
      <c r="B2132" s="37" t="s">
        <v>54</v>
      </c>
      <c r="C2132" s="38"/>
    </row>
    <row r="2133" spans="1:3" x14ac:dyDescent="0.3">
      <c r="A2133" s="37" t="s">
        <v>0</v>
      </c>
      <c r="B2133" s="37" t="s">
        <v>88</v>
      </c>
      <c r="C2133" s="38">
        <v>157500</v>
      </c>
    </row>
    <row r="2134" spans="1:3" x14ac:dyDescent="0.3">
      <c r="A2134" s="37" t="s">
        <v>0</v>
      </c>
      <c r="B2134" s="37" t="s">
        <v>53</v>
      </c>
      <c r="C2134" s="38"/>
    </row>
    <row r="2135" spans="1:3" x14ac:dyDescent="0.3">
      <c r="A2135" s="37" t="s">
        <v>0</v>
      </c>
      <c r="B2135" s="37" t="s">
        <v>53</v>
      </c>
      <c r="C2135" s="38">
        <v>145000</v>
      </c>
    </row>
    <row r="2136" spans="1:3" x14ac:dyDescent="0.3">
      <c r="A2136" s="37" t="s">
        <v>0</v>
      </c>
      <c r="B2136" s="37" t="s">
        <v>53</v>
      </c>
      <c r="C2136" s="38">
        <v>115000</v>
      </c>
    </row>
    <row r="2137" spans="1:3" x14ac:dyDescent="0.3">
      <c r="A2137" s="37" t="s">
        <v>0</v>
      </c>
      <c r="B2137" s="37" t="s">
        <v>53</v>
      </c>
      <c r="C2137" s="38">
        <v>190600</v>
      </c>
    </row>
    <row r="2138" spans="1:3" x14ac:dyDescent="0.3">
      <c r="A2138" s="37" t="s">
        <v>0</v>
      </c>
      <c r="B2138" s="37" t="s">
        <v>105</v>
      </c>
      <c r="C2138" s="38">
        <v>192000</v>
      </c>
    </row>
    <row r="2139" spans="1:3" x14ac:dyDescent="0.3">
      <c r="A2139" s="37" t="s">
        <v>0</v>
      </c>
      <c r="B2139" s="37" t="s">
        <v>53</v>
      </c>
      <c r="C2139" s="38"/>
    </row>
    <row r="2140" spans="1:3" x14ac:dyDescent="0.3">
      <c r="A2140" s="37" t="s">
        <v>0</v>
      </c>
      <c r="B2140" s="37" t="s">
        <v>53</v>
      </c>
      <c r="C2140" s="38"/>
    </row>
    <row r="2141" spans="1:3" x14ac:dyDescent="0.3">
      <c r="A2141" s="37" t="s">
        <v>0</v>
      </c>
      <c r="B2141" s="37" t="s">
        <v>72</v>
      </c>
      <c r="C2141" s="38">
        <v>152625</v>
      </c>
    </row>
    <row r="2142" spans="1:3" x14ac:dyDescent="0.3">
      <c r="A2142" s="37" t="s">
        <v>0</v>
      </c>
      <c r="B2142" s="37" t="s">
        <v>53</v>
      </c>
      <c r="C2142" s="38">
        <v>118500</v>
      </c>
    </row>
    <row r="2143" spans="1:3" x14ac:dyDescent="0.3">
      <c r="A2143" s="37" t="s">
        <v>0</v>
      </c>
      <c r="B2143" s="37" t="s">
        <v>54</v>
      </c>
      <c r="C2143" s="38">
        <v>95326</v>
      </c>
    </row>
    <row r="2144" spans="1:3" x14ac:dyDescent="0.3">
      <c r="A2144" s="37" t="s">
        <v>0</v>
      </c>
      <c r="B2144" s="37" t="s">
        <v>53</v>
      </c>
      <c r="C2144" s="38">
        <v>147500</v>
      </c>
    </row>
    <row r="2145" spans="1:3" x14ac:dyDescent="0.3">
      <c r="A2145" s="37" t="s">
        <v>0</v>
      </c>
      <c r="B2145" s="37" t="s">
        <v>53</v>
      </c>
      <c r="C2145" s="38">
        <v>107800</v>
      </c>
    </row>
    <row r="2146" spans="1:3" x14ac:dyDescent="0.3">
      <c r="A2146" s="37" t="s">
        <v>0</v>
      </c>
      <c r="B2146" s="37" t="s">
        <v>53</v>
      </c>
      <c r="C2146" s="38">
        <v>90000</v>
      </c>
    </row>
    <row r="2147" spans="1:3" x14ac:dyDescent="0.3">
      <c r="A2147" s="37" t="s">
        <v>0</v>
      </c>
      <c r="B2147" s="37" t="s">
        <v>53</v>
      </c>
      <c r="C2147" s="38">
        <v>150000</v>
      </c>
    </row>
    <row r="2148" spans="1:3" x14ac:dyDescent="0.3">
      <c r="A2148" s="37" t="s">
        <v>0</v>
      </c>
      <c r="B2148" s="37" t="s">
        <v>53</v>
      </c>
      <c r="C2148" s="38">
        <v>114500</v>
      </c>
    </row>
    <row r="2149" spans="1:3" x14ac:dyDescent="0.3">
      <c r="A2149" s="37" t="s">
        <v>0</v>
      </c>
      <c r="B2149" s="37" t="s">
        <v>53</v>
      </c>
      <c r="C2149" s="38">
        <v>126650</v>
      </c>
    </row>
    <row r="2150" spans="1:3" x14ac:dyDescent="0.3">
      <c r="A2150" s="37" t="s">
        <v>0</v>
      </c>
      <c r="B2150" s="37" t="s">
        <v>53</v>
      </c>
      <c r="C2150" s="38">
        <v>157500</v>
      </c>
    </row>
    <row r="2151" spans="1:3" x14ac:dyDescent="0.3">
      <c r="A2151" s="37" t="s">
        <v>0</v>
      </c>
      <c r="B2151" s="37" t="s">
        <v>88</v>
      </c>
      <c r="C2151" s="38">
        <v>93600</v>
      </c>
    </row>
    <row r="2152" spans="1:3" x14ac:dyDescent="0.3">
      <c r="A2152" s="37" t="s">
        <v>0</v>
      </c>
      <c r="B2152" s="37" t="s">
        <v>53</v>
      </c>
      <c r="C2152" s="38"/>
    </row>
    <row r="2153" spans="1:3" x14ac:dyDescent="0.3">
      <c r="A2153" s="37" t="s">
        <v>0</v>
      </c>
      <c r="B2153" s="37" t="s">
        <v>53</v>
      </c>
      <c r="C2153" s="38">
        <v>78300</v>
      </c>
    </row>
    <row r="2154" spans="1:3" x14ac:dyDescent="0.3">
      <c r="A2154" s="37" t="s">
        <v>0</v>
      </c>
      <c r="B2154" s="37" t="s">
        <v>53</v>
      </c>
      <c r="C2154" s="38"/>
    </row>
    <row r="2155" spans="1:3" x14ac:dyDescent="0.3">
      <c r="A2155" s="37" t="s">
        <v>0</v>
      </c>
      <c r="B2155" s="37" t="s">
        <v>53</v>
      </c>
      <c r="C2155" s="38">
        <v>99150</v>
      </c>
    </row>
    <row r="2156" spans="1:3" x14ac:dyDescent="0.3">
      <c r="A2156" s="37" t="s">
        <v>0</v>
      </c>
      <c r="B2156" s="37" t="s">
        <v>53</v>
      </c>
      <c r="C2156" s="38">
        <v>157500</v>
      </c>
    </row>
    <row r="2157" spans="1:3" x14ac:dyDescent="0.3">
      <c r="A2157" s="37" t="s">
        <v>0</v>
      </c>
      <c r="B2157" s="37" t="s">
        <v>53</v>
      </c>
      <c r="C2157" s="38"/>
    </row>
    <row r="2158" spans="1:3" x14ac:dyDescent="0.3">
      <c r="A2158" s="37" t="s">
        <v>0</v>
      </c>
      <c r="B2158" s="37" t="s">
        <v>53</v>
      </c>
      <c r="C2158" s="38"/>
    </row>
    <row r="2159" spans="1:3" x14ac:dyDescent="0.3">
      <c r="A2159" s="37" t="s">
        <v>0</v>
      </c>
      <c r="B2159" s="37" t="s">
        <v>97</v>
      </c>
      <c r="C2159" s="38">
        <v>72900</v>
      </c>
    </row>
    <row r="2160" spans="1:3" x14ac:dyDescent="0.3">
      <c r="A2160" s="37" t="s">
        <v>0</v>
      </c>
      <c r="B2160" s="37" t="s">
        <v>53</v>
      </c>
      <c r="C2160" s="38">
        <v>92470</v>
      </c>
    </row>
    <row r="2161" spans="1:3" x14ac:dyDescent="0.3">
      <c r="A2161" s="37" t="s">
        <v>0</v>
      </c>
      <c r="B2161" s="37" t="s">
        <v>53</v>
      </c>
      <c r="C2161" s="38">
        <v>150500</v>
      </c>
    </row>
    <row r="2162" spans="1:3" x14ac:dyDescent="0.3">
      <c r="A2162" s="37" t="s">
        <v>0</v>
      </c>
      <c r="B2162" s="37" t="s">
        <v>53</v>
      </c>
      <c r="C2162" s="38">
        <v>110000</v>
      </c>
    </row>
    <row r="2163" spans="1:3" x14ac:dyDescent="0.3">
      <c r="A2163" s="37" t="s">
        <v>0</v>
      </c>
      <c r="B2163" s="37" t="s">
        <v>73</v>
      </c>
      <c r="C2163" s="38">
        <v>100000</v>
      </c>
    </row>
    <row r="2164" spans="1:3" x14ac:dyDescent="0.3">
      <c r="A2164" s="37" t="s">
        <v>0</v>
      </c>
      <c r="B2164" s="37" t="s">
        <v>53</v>
      </c>
      <c r="C2164" s="38">
        <v>158857.5</v>
      </c>
    </row>
    <row r="2165" spans="1:3" x14ac:dyDescent="0.3">
      <c r="A2165" s="37" t="s">
        <v>0</v>
      </c>
      <c r="B2165" s="37" t="s">
        <v>64</v>
      </c>
      <c r="C2165" s="38">
        <v>157500</v>
      </c>
    </row>
    <row r="2166" spans="1:3" x14ac:dyDescent="0.3">
      <c r="A2166" s="37" t="s">
        <v>0</v>
      </c>
      <c r="B2166" s="37" t="s">
        <v>54</v>
      </c>
      <c r="C2166" s="38">
        <v>105000</v>
      </c>
    </row>
    <row r="2167" spans="1:3" x14ac:dyDescent="0.3">
      <c r="A2167" s="37" t="s">
        <v>0</v>
      </c>
      <c r="B2167" s="37" t="s">
        <v>53</v>
      </c>
      <c r="C2167" s="38">
        <v>88393.5</v>
      </c>
    </row>
    <row r="2168" spans="1:3" x14ac:dyDescent="0.3">
      <c r="A2168" s="37" t="s">
        <v>0</v>
      </c>
      <c r="B2168" s="37" t="s">
        <v>53</v>
      </c>
      <c r="C2168" s="38">
        <v>250000</v>
      </c>
    </row>
    <row r="2169" spans="1:3" x14ac:dyDescent="0.3">
      <c r="A2169" s="37" t="s">
        <v>0</v>
      </c>
      <c r="B2169" s="37" t="s">
        <v>53</v>
      </c>
      <c r="C2169" s="38">
        <v>172500</v>
      </c>
    </row>
    <row r="2170" spans="1:3" x14ac:dyDescent="0.3">
      <c r="A2170" s="37" t="s">
        <v>0</v>
      </c>
      <c r="B2170" s="37" t="s">
        <v>53</v>
      </c>
      <c r="C2170" s="38"/>
    </row>
    <row r="2171" spans="1:3" x14ac:dyDescent="0.3">
      <c r="A2171" s="37" t="s">
        <v>0</v>
      </c>
      <c r="B2171" s="37" t="s">
        <v>53</v>
      </c>
      <c r="C2171" s="38"/>
    </row>
    <row r="2172" spans="1:3" x14ac:dyDescent="0.3">
      <c r="A2172" s="37" t="s">
        <v>0</v>
      </c>
      <c r="B2172" s="37" t="s">
        <v>53</v>
      </c>
      <c r="C2172" s="38">
        <v>131867</v>
      </c>
    </row>
    <row r="2173" spans="1:3" x14ac:dyDescent="0.3">
      <c r="A2173" s="37" t="s">
        <v>0</v>
      </c>
      <c r="B2173" s="37" t="s">
        <v>53</v>
      </c>
      <c r="C2173" s="38"/>
    </row>
    <row r="2174" spans="1:3" x14ac:dyDescent="0.3">
      <c r="A2174" s="37" t="s">
        <v>0</v>
      </c>
      <c r="B2174" s="37" t="s">
        <v>53</v>
      </c>
      <c r="C2174" s="38">
        <v>182000</v>
      </c>
    </row>
    <row r="2175" spans="1:3" x14ac:dyDescent="0.3">
      <c r="A2175" s="37" t="s">
        <v>0</v>
      </c>
      <c r="B2175" s="37" t="s">
        <v>88</v>
      </c>
      <c r="C2175" s="38">
        <v>157500</v>
      </c>
    </row>
    <row r="2176" spans="1:3" x14ac:dyDescent="0.3">
      <c r="A2176" s="37" t="s">
        <v>0</v>
      </c>
      <c r="B2176" s="37" t="s">
        <v>53</v>
      </c>
      <c r="C2176" s="38">
        <v>80850</v>
      </c>
    </row>
    <row r="2177" spans="1:3" x14ac:dyDescent="0.3">
      <c r="A2177" s="37" t="s">
        <v>0</v>
      </c>
      <c r="B2177" s="37" t="s">
        <v>53</v>
      </c>
      <c r="C2177" s="38">
        <v>150000</v>
      </c>
    </row>
    <row r="2178" spans="1:3" x14ac:dyDescent="0.3">
      <c r="A2178" s="37" t="s">
        <v>0</v>
      </c>
      <c r="B2178" s="37" t="s">
        <v>53</v>
      </c>
      <c r="C2178" s="38">
        <v>157500</v>
      </c>
    </row>
    <row r="2179" spans="1:3" x14ac:dyDescent="0.3">
      <c r="A2179" s="37" t="s">
        <v>0</v>
      </c>
      <c r="B2179" s="37" t="s">
        <v>53</v>
      </c>
      <c r="C2179" s="38">
        <v>120000</v>
      </c>
    </row>
    <row r="2180" spans="1:3" x14ac:dyDescent="0.3">
      <c r="A2180" s="37" t="s">
        <v>0</v>
      </c>
      <c r="B2180" s="37" t="s">
        <v>53</v>
      </c>
      <c r="C2180" s="38"/>
    </row>
    <row r="2181" spans="1:3" x14ac:dyDescent="0.3">
      <c r="A2181" s="37" t="s">
        <v>0</v>
      </c>
      <c r="B2181" s="37" t="s">
        <v>53</v>
      </c>
      <c r="C2181" s="38">
        <v>145000</v>
      </c>
    </row>
    <row r="2182" spans="1:3" x14ac:dyDescent="0.3">
      <c r="A2182" s="37" t="s">
        <v>0</v>
      </c>
      <c r="B2182" s="37" t="s">
        <v>53</v>
      </c>
      <c r="C2182" s="38"/>
    </row>
    <row r="2183" spans="1:3" x14ac:dyDescent="0.3">
      <c r="A2183" s="37" t="s">
        <v>0</v>
      </c>
      <c r="B2183" s="37" t="s">
        <v>53</v>
      </c>
      <c r="C2183" s="38"/>
    </row>
    <row r="2184" spans="1:3" x14ac:dyDescent="0.3">
      <c r="A2184" s="37" t="s">
        <v>0</v>
      </c>
      <c r="B2184" s="37" t="s">
        <v>53</v>
      </c>
      <c r="C2184" s="38"/>
    </row>
    <row r="2185" spans="1:3" x14ac:dyDescent="0.3">
      <c r="A2185" s="37" t="s">
        <v>0</v>
      </c>
      <c r="B2185" s="37" t="s">
        <v>97</v>
      </c>
      <c r="C2185" s="38">
        <v>56700</v>
      </c>
    </row>
    <row r="2186" spans="1:3" x14ac:dyDescent="0.3">
      <c r="A2186" s="37" t="s">
        <v>0</v>
      </c>
      <c r="B2186" s="37" t="s">
        <v>54</v>
      </c>
      <c r="C2186" s="38">
        <v>160000</v>
      </c>
    </row>
    <row r="2187" spans="1:3" x14ac:dyDescent="0.3">
      <c r="A2187" s="37" t="s">
        <v>0</v>
      </c>
      <c r="B2187" s="37" t="s">
        <v>72</v>
      </c>
      <c r="C2187" s="38">
        <v>157500</v>
      </c>
    </row>
    <row r="2188" spans="1:3" x14ac:dyDescent="0.3">
      <c r="A2188" s="37" t="s">
        <v>0</v>
      </c>
      <c r="B2188" s="37" t="s">
        <v>53</v>
      </c>
      <c r="C2188" s="38">
        <v>150000</v>
      </c>
    </row>
    <row r="2189" spans="1:3" x14ac:dyDescent="0.3">
      <c r="A2189" s="37" t="s">
        <v>0</v>
      </c>
      <c r="B2189" s="37" t="s">
        <v>53</v>
      </c>
      <c r="C2189" s="38">
        <v>135720</v>
      </c>
    </row>
    <row r="2190" spans="1:3" x14ac:dyDescent="0.3">
      <c r="A2190" s="37" t="s">
        <v>0</v>
      </c>
      <c r="B2190" s="37" t="s">
        <v>53</v>
      </c>
      <c r="C2190" s="38"/>
    </row>
    <row r="2191" spans="1:3" x14ac:dyDescent="0.3">
      <c r="A2191" s="37" t="s">
        <v>0</v>
      </c>
      <c r="B2191" s="37" t="s">
        <v>81</v>
      </c>
      <c r="C2191" s="38">
        <v>205000</v>
      </c>
    </row>
    <row r="2192" spans="1:3" x14ac:dyDescent="0.3">
      <c r="A2192" s="37" t="s">
        <v>0</v>
      </c>
      <c r="B2192" s="37" t="s">
        <v>53</v>
      </c>
      <c r="C2192" s="38"/>
    </row>
    <row r="2193" spans="1:3" x14ac:dyDescent="0.3">
      <c r="A2193" s="37" t="s">
        <v>0</v>
      </c>
      <c r="B2193" s="37" t="s">
        <v>53</v>
      </c>
      <c r="C2193" s="38"/>
    </row>
    <row r="2194" spans="1:3" x14ac:dyDescent="0.3">
      <c r="A2194" s="37" t="s">
        <v>0</v>
      </c>
      <c r="B2194" s="37" t="s">
        <v>53</v>
      </c>
      <c r="C2194" s="38"/>
    </row>
    <row r="2195" spans="1:3" x14ac:dyDescent="0.3">
      <c r="A2195" s="37" t="s">
        <v>0</v>
      </c>
      <c r="B2195" s="37" t="s">
        <v>54</v>
      </c>
      <c r="C2195" s="38">
        <v>171430</v>
      </c>
    </row>
    <row r="2196" spans="1:3" x14ac:dyDescent="0.3">
      <c r="A2196" s="37" t="s">
        <v>0</v>
      </c>
      <c r="B2196" s="37" t="s">
        <v>53</v>
      </c>
      <c r="C2196" s="38">
        <v>126650</v>
      </c>
    </row>
    <row r="2197" spans="1:3" x14ac:dyDescent="0.3">
      <c r="A2197" s="37" t="s">
        <v>0</v>
      </c>
      <c r="B2197" s="37" t="s">
        <v>53</v>
      </c>
      <c r="C2197" s="38">
        <v>157500</v>
      </c>
    </row>
    <row r="2198" spans="1:3" x14ac:dyDescent="0.3">
      <c r="A2198" s="37" t="s">
        <v>0</v>
      </c>
      <c r="B2198" s="37" t="s">
        <v>53</v>
      </c>
      <c r="C2198" s="38"/>
    </row>
    <row r="2199" spans="1:3" x14ac:dyDescent="0.3">
      <c r="A2199" s="37" t="s">
        <v>0</v>
      </c>
      <c r="B2199" s="37" t="s">
        <v>53</v>
      </c>
      <c r="C2199" s="38">
        <v>105000</v>
      </c>
    </row>
    <row r="2200" spans="1:3" x14ac:dyDescent="0.3">
      <c r="A2200" s="37" t="s">
        <v>0</v>
      </c>
      <c r="B2200" s="37" t="s">
        <v>53</v>
      </c>
      <c r="C2200" s="38">
        <v>120000.5</v>
      </c>
    </row>
    <row r="2201" spans="1:3" x14ac:dyDescent="0.3">
      <c r="A2201" s="37" t="s">
        <v>0</v>
      </c>
      <c r="B2201" s="37" t="s">
        <v>53</v>
      </c>
      <c r="C2201" s="38">
        <v>70000</v>
      </c>
    </row>
    <row r="2202" spans="1:3" x14ac:dyDescent="0.3">
      <c r="A2202" s="37" t="s">
        <v>0</v>
      </c>
      <c r="B2202" s="37" t="s">
        <v>54</v>
      </c>
      <c r="C2202" s="38"/>
    </row>
    <row r="2203" spans="1:3" x14ac:dyDescent="0.3">
      <c r="A2203" s="37" t="s">
        <v>0</v>
      </c>
      <c r="B2203" s="37" t="s">
        <v>53</v>
      </c>
      <c r="C2203" s="38"/>
    </row>
    <row r="2204" spans="1:3" x14ac:dyDescent="0.3">
      <c r="A2204" s="37" t="s">
        <v>0</v>
      </c>
      <c r="B2204" s="37" t="s">
        <v>53</v>
      </c>
      <c r="C2204" s="38">
        <v>125000</v>
      </c>
    </row>
    <row r="2205" spans="1:3" x14ac:dyDescent="0.3">
      <c r="A2205" s="37" t="s">
        <v>0</v>
      </c>
      <c r="B2205" s="37" t="s">
        <v>53</v>
      </c>
      <c r="C2205" s="38">
        <v>150000</v>
      </c>
    </row>
    <row r="2206" spans="1:3" x14ac:dyDescent="0.3">
      <c r="A2206" s="37" t="s">
        <v>0</v>
      </c>
      <c r="B2206" s="37" t="s">
        <v>53</v>
      </c>
      <c r="C2206" s="38">
        <v>210000</v>
      </c>
    </row>
    <row r="2207" spans="1:3" x14ac:dyDescent="0.3">
      <c r="A2207" s="37" t="s">
        <v>0</v>
      </c>
      <c r="B2207" s="37" t="s">
        <v>53</v>
      </c>
      <c r="C2207" s="38">
        <v>173550</v>
      </c>
    </row>
    <row r="2208" spans="1:3" x14ac:dyDescent="0.3">
      <c r="A2208" s="37" t="s">
        <v>0</v>
      </c>
      <c r="B2208" s="37" t="s">
        <v>53</v>
      </c>
      <c r="C2208" s="38">
        <v>130000</v>
      </c>
    </row>
    <row r="2209" spans="1:3" x14ac:dyDescent="0.3">
      <c r="A2209" s="37" t="s">
        <v>0</v>
      </c>
      <c r="B2209" s="37" t="s">
        <v>53</v>
      </c>
      <c r="C2209" s="38">
        <v>207500</v>
      </c>
    </row>
    <row r="2210" spans="1:3" x14ac:dyDescent="0.3">
      <c r="A2210" s="37" t="s">
        <v>0</v>
      </c>
      <c r="B2210" s="37" t="s">
        <v>53</v>
      </c>
      <c r="C2210" s="38">
        <v>110000</v>
      </c>
    </row>
    <row r="2211" spans="1:3" x14ac:dyDescent="0.3">
      <c r="A2211" s="37" t="s">
        <v>0</v>
      </c>
      <c r="B2211" s="37" t="s">
        <v>53</v>
      </c>
      <c r="C2211" s="38"/>
    </row>
    <row r="2212" spans="1:3" x14ac:dyDescent="0.3">
      <c r="A2212" s="37" t="s">
        <v>0</v>
      </c>
      <c r="B2212" s="37" t="s">
        <v>53</v>
      </c>
      <c r="C2212" s="38">
        <v>191000</v>
      </c>
    </row>
    <row r="2213" spans="1:3" x14ac:dyDescent="0.3">
      <c r="A2213" s="37" t="s">
        <v>0</v>
      </c>
      <c r="B2213" s="37" t="s">
        <v>53</v>
      </c>
      <c r="C2213" s="38"/>
    </row>
    <row r="2214" spans="1:3" x14ac:dyDescent="0.3">
      <c r="A2214" s="37" t="s">
        <v>0</v>
      </c>
      <c r="B2214" s="37" t="s">
        <v>53</v>
      </c>
      <c r="C2214" s="38">
        <v>157000</v>
      </c>
    </row>
    <row r="2215" spans="1:3" x14ac:dyDescent="0.3">
      <c r="A2215" s="37" t="s">
        <v>0</v>
      </c>
      <c r="B2215" s="37" t="s">
        <v>58</v>
      </c>
      <c r="C2215" s="38">
        <v>157500</v>
      </c>
    </row>
    <row r="2216" spans="1:3" x14ac:dyDescent="0.3">
      <c r="A2216" s="37" t="s">
        <v>0</v>
      </c>
      <c r="B2216" s="37" t="s">
        <v>54</v>
      </c>
      <c r="C2216" s="38">
        <v>129982</v>
      </c>
    </row>
    <row r="2217" spans="1:3" x14ac:dyDescent="0.3">
      <c r="A2217" s="37" t="s">
        <v>0</v>
      </c>
      <c r="B2217" s="37" t="s">
        <v>54</v>
      </c>
      <c r="C2217" s="38">
        <v>140000</v>
      </c>
    </row>
    <row r="2218" spans="1:3" x14ac:dyDescent="0.3">
      <c r="A2218" s="37" t="s">
        <v>0</v>
      </c>
      <c r="B2218" s="37" t="s">
        <v>53</v>
      </c>
      <c r="C2218" s="38">
        <v>150000</v>
      </c>
    </row>
    <row r="2219" spans="1:3" x14ac:dyDescent="0.3">
      <c r="A2219" s="37" t="s">
        <v>0</v>
      </c>
      <c r="B2219" s="37" t="s">
        <v>53</v>
      </c>
      <c r="C2219" s="38">
        <v>165000</v>
      </c>
    </row>
    <row r="2220" spans="1:3" x14ac:dyDescent="0.3">
      <c r="A2220" s="37" t="s">
        <v>0</v>
      </c>
      <c r="B2220" s="37" t="s">
        <v>53</v>
      </c>
      <c r="C2220" s="38">
        <v>122500</v>
      </c>
    </row>
    <row r="2221" spans="1:3" x14ac:dyDescent="0.3">
      <c r="A2221" s="37" t="s">
        <v>0</v>
      </c>
      <c r="B2221" s="37" t="s">
        <v>53</v>
      </c>
      <c r="C2221" s="38">
        <v>112500</v>
      </c>
    </row>
    <row r="2222" spans="1:3" x14ac:dyDescent="0.3">
      <c r="A2222" s="37" t="s">
        <v>0</v>
      </c>
      <c r="B2222" s="37" t="s">
        <v>53</v>
      </c>
      <c r="C2222" s="38"/>
    </row>
    <row r="2223" spans="1:3" x14ac:dyDescent="0.3">
      <c r="A2223" s="37" t="s">
        <v>0</v>
      </c>
      <c r="B2223" s="37" t="s">
        <v>53</v>
      </c>
      <c r="C2223" s="38">
        <v>190000</v>
      </c>
    </row>
    <row r="2224" spans="1:3" x14ac:dyDescent="0.3">
      <c r="A2224" s="37" t="s">
        <v>0</v>
      </c>
      <c r="B2224" s="37" t="s">
        <v>53</v>
      </c>
      <c r="C2224" s="38"/>
    </row>
    <row r="2225" spans="1:3" x14ac:dyDescent="0.3">
      <c r="A2225" s="37" t="s">
        <v>0</v>
      </c>
      <c r="B2225" s="37" t="s">
        <v>53</v>
      </c>
      <c r="C2225" s="38">
        <v>88393.5</v>
      </c>
    </row>
    <row r="2226" spans="1:3" x14ac:dyDescent="0.3">
      <c r="A2226" s="37" t="s">
        <v>0</v>
      </c>
      <c r="B2226" s="37" t="s">
        <v>53</v>
      </c>
      <c r="C2226" s="38">
        <v>110000</v>
      </c>
    </row>
    <row r="2227" spans="1:3" x14ac:dyDescent="0.3">
      <c r="A2227" s="37" t="s">
        <v>0</v>
      </c>
      <c r="B2227" s="37" t="s">
        <v>53</v>
      </c>
      <c r="C2227" s="38"/>
    </row>
    <row r="2228" spans="1:3" x14ac:dyDescent="0.3">
      <c r="A2228" s="37" t="s">
        <v>0</v>
      </c>
      <c r="B2228" s="37" t="s">
        <v>53</v>
      </c>
      <c r="C2228" s="38">
        <v>85132.5</v>
      </c>
    </row>
    <row r="2229" spans="1:3" x14ac:dyDescent="0.3">
      <c r="A2229" s="37" t="s">
        <v>0</v>
      </c>
      <c r="B2229" s="37" t="s">
        <v>54</v>
      </c>
      <c r="C2229" s="38">
        <v>142052</v>
      </c>
    </row>
    <row r="2230" spans="1:3" x14ac:dyDescent="0.3">
      <c r="A2230" s="37" t="s">
        <v>0</v>
      </c>
      <c r="B2230" s="37" t="s">
        <v>80</v>
      </c>
      <c r="C2230" s="38">
        <v>157500</v>
      </c>
    </row>
    <row r="2231" spans="1:3" x14ac:dyDescent="0.3">
      <c r="A2231" s="37" t="s">
        <v>0</v>
      </c>
      <c r="B2231" s="37" t="s">
        <v>72</v>
      </c>
      <c r="C2231" s="38">
        <v>64821.5</v>
      </c>
    </row>
    <row r="2232" spans="1:3" x14ac:dyDescent="0.3">
      <c r="A2232" s="37" t="s">
        <v>0</v>
      </c>
      <c r="B2232" s="37" t="s">
        <v>53</v>
      </c>
      <c r="C2232" s="38">
        <v>145000</v>
      </c>
    </row>
    <row r="2233" spans="1:3" x14ac:dyDescent="0.3">
      <c r="A2233" s="37" t="s">
        <v>0</v>
      </c>
      <c r="B2233" s="37" t="s">
        <v>53</v>
      </c>
      <c r="C2233" s="38"/>
    </row>
    <row r="2234" spans="1:3" x14ac:dyDescent="0.3">
      <c r="A2234" s="37" t="s">
        <v>0</v>
      </c>
      <c r="B2234" s="37" t="s">
        <v>53</v>
      </c>
      <c r="C2234" s="38"/>
    </row>
    <row r="2235" spans="1:3" x14ac:dyDescent="0.3">
      <c r="A2235" s="37" t="s">
        <v>0</v>
      </c>
      <c r="B2235" s="37" t="s">
        <v>53</v>
      </c>
      <c r="C2235" s="38">
        <v>195000</v>
      </c>
    </row>
    <row r="2236" spans="1:3" x14ac:dyDescent="0.3">
      <c r="A2236" s="37" t="s">
        <v>0</v>
      </c>
      <c r="B2236" s="37" t="s">
        <v>54</v>
      </c>
      <c r="C2236" s="38">
        <v>225000</v>
      </c>
    </row>
    <row r="2237" spans="1:3" x14ac:dyDescent="0.3">
      <c r="A2237" s="37" t="s">
        <v>0</v>
      </c>
      <c r="B2237" s="37" t="s">
        <v>53</v>
      </c>
      <c r="C2237" s="38">
        <v>120000</v>
      </c>
    </row>
    <row r="2238" spans="1:3" x14ac:dyDescent="0.3">
      <c r="A2238" s="37" t="s">
        <v>0</v>
      </c>
      <c r="B2238" s="37" t="s">
        <v>53</v>
      </c>
      <c r="C2238" s="38">
        <v>145000</v>
      </c>
    </row>
    <row r="2239" spans="1:3" x14ac:dyDescent="0.3">
      <c r="A2239" s="37" t="s">
        <v>0</v>
      </c>
      <c r="B2239" s="37" t="s">
        <v>53</v>
      </c>
      <c r="C2239" s="38"/>
    </row>
    <row r="2240" spans="1:3" x14ac:dyDescent="0.3">
      <c r="A2240" s="37" t="s">
        <v>0</v>
      </c>
      <c r="B2240" s="37" t="s">
        <v>53</v>
      </c>
      <c r="C2240" s="38"/>
    </row>
    <row r="2241" spans="1:3" x14ac:dyDescent="0.3">
      <c r="A2241" s="37" t="s">
        <v>0</v>
      </c>
      <c r="B2241" s="37" t="s">
        <v>53</v>
      </c>
      <c r="C2241" s="38"/>
    </row>
    <row r="2242" spans="1:3" x14ac:dyDescent="0.3">
      <c r="A2242" s="37" t="s">
        <v>0</v>
      </c>
      <c r="B2242" s="37" t="s">
        <v>53</v>
      </c>
      <c r="C2242" s="38">
        <v>90000</v>
      </c>
    </row>
    <row r="2243" spans="1:3" x14ac:dyDescent="0.3">
      <c r="A2243" s="37" t="s">
        <v>0</v>
      </c>
      <c r="B2243" s="37" t="s">
        <v>53</v>
      </c>
      <c r="C2243" s="38">
        <v>235375</v>
      </c>
    </row>
    <row r="2244" spans="1:3" x14ac:dyDescent="0.3">
      <c r="A2244" s="37" t="s">
        <v>0</v>
      </c>
      <c r="B2244" s="37" t="s">
        <v>53</v>
      </c>
      <c r="C2244" s="38">
        <v>110000</v>
      </c>
    </row>
    <row r="2245" spans="1:3" x14ac:dyDescent="0.3">
      <c r="A2245" s="37" t="s">
        <v>0</v>
      </c>
      <c r="B2245" s="37" t="s">
        <v>53</v>
      </c>
      <c r="C2245" s="38">
        <v>114500</v>
      </c>
    </row>
    <row r="2246" spans="1:3" x14ac:dyDescent="0.3">
      <c r="A2246" s="37" t="s">
        <v>0</v>
      </c>
      <c r="B2246" s="37" t="s">
        <v>53</v>
      </c>
      <c r="C2246" s="38">
        <v>195000</v>
      </c>
    </row>
    <row r="2247" spans="1:3" x14ac:dyDescent="0.3">
      <c r="A2247" s="37" t="s">
        <v>0</v>
      </c>
      <c r="B2247" s="37" t="s">
        <v>53</v>
      </c>
      <c r="C2247" s="38">
        <v>157500</v>
      </c>
    </row>
    <row r="2248" spans="1:3" x14ac:dyDescent="0.3">
      <c r="A2248" s="37" t="s">
        <v>0</v>
      </c>
      <c r="B2248" s="37" t="s">
        <v>53</v>
      </c>
      <c r="C2248" s="38">
        <v>124400</v>
      </c>
    </row>
    <row r="2249" spans="1:3" x14ac:dyDescent="0.3">
      <c r="A2249" s="37" t="s">
        <v>0</v>
      </c>
      <c r="B2249" s="37" t="s">
        <v>53</v>
      </c>
      <c r="C2249" s="38">
        <v>110000</v>
      </c>
    </row>
    <row r="2250" spans="1:3" x14ac:dyDescent="0.3">
      <c r="A2250" s="37" t="s">
        <v>0</v>
      </c>
      <c r="B2250" s="37" t="s">
        <v>53</v>
      </c>
      <c r="C2250" s="38">
        <v>185000</v>
      </c>
    </row>
    <row r="2251" spans="1:3" x14ac:dyDescent="0.3">
      <c r="A2251" s="37" t="s">
        <v>0</v>
      </c>
      <c r="B2251" s="37" t="s">
        <v>97</v>
      </c>
      <c r="C2251" s="38">
        <v>56700</v>
      </c>
    </row>
    <row r="2252" spans="1:3" x14ac:dyDescent="0.3">
      <c r="A2252" s="37" t="s">
        <v>0</v>
      </c>
      <c r="B2252" s="37" t="s">
        <v>53</v>
      </c>
      <c r="C2252" s="38">
        <v>147500</v>
      </c>
    </row>
    <row r="2253" spans="1:3" x14ac:dyDescent="0.3">
      <c r="A2253" s="37" t="s">
        <v>0</v>
      </c>
      <c r="B2253" s="37" t="s">
        <v>53</v>
      </c>
      <c r="C2253" s="38">
        <v>157500</v>
      </c>
    </row>
    <row r="2254" spans="1:3" x14ac:dyDescent="0.3">
      <c r="A2254" s="37" t="s">
        <v>0</v>
      </c>
      <c r="B2254" s="37" t="s">
        <v>53</v>
      </c>
      <c r="C2254" s="38"/>
    </row>
    <row r="2255" spans="1:3" x14ac:dyDescent="0.3">
      <c r="A2255" s="37" t="s">
        <v>0</v>
      </c>
      <c r="B2255" s="37" t="s">
        <v>53</v>
      </c>
      <c r="C2255" s="38">
        <v>125000</v>
      </c>
    </row>
    <row r="2256" spans="1:3" x14ac:dyDescent="0.3">
      <c r="A2256" s="37" t="s">
        <v>0</v>
      </c>
      <c r="B2256" s="37" t="s">
        <v>53</v>
      </c>
      <c r="C2256" s="38">
        <v>272500</v>
      </c>
    </row>
    <row r="2257" spans="1:3" x14ac:dyDescent="0.3">
      <c r="A2257" s="37" t="s">
        <v>0</v>
      </c>
      <c r="B2257" s="37" t="s">
        <v>54</v>
      </c>
      <c r="C2257" s="38">
        <v>77200</v>
      </c>
    </row>
    <row r="2258" spans="1:3" x14ac:dyDescent="0.3">
      <c r="A2258" s="37" t="s">
        <v>0</v>
      </c>
      <c r="B2258" s="37" t="s">
        <v>53</v>
      </c>
      <c r="C2258" s="38">
        <v>90000</v>
      </c>
    </row>
    <row r="2259" spans="1:3" x14ac:dyDescent="0.3">
      <c r="A2259" s="37" t="s">
        <v>0</v>
      </c>
      <c r="B2259" s="37" t="s">
        <v>53</v>
      </c>
      <c r="C2259" s="38">
        <v>155000</v>
      </c>
    </row>
    <row r="2260" spans="1:3" x14ac:dyDescent="0.3">
      <c r="A2260" s="37" t="s">
        <v>0</v>
      </c>
      <c r="B2260" s="37" t="s">
        <v>53</v>
      </c>
      <c r="C2260" s="38">
        <v>100900</v>
      </c>
    </row>
    <row r="2261" spans="1:3" x14ac:dyDescent="0.3">
      <c r="A2261" s="37" t="s">
        <v>0</v>
      </c>
      <c r="B2261" s="37" t="s">
        <v>53</v>
      </c>
      <c r="C2261" s="38">
        <v>150000</v>
      </c>
    </row>
    <row r="2262" spans="1:3" x14ac:dyDescent="0.3">
      <c r="A2262" s="37" t="s">
        <v>0</v>
      </c>
      <c r="B2262" s="37" t="s">
        <v>53</v>
      </c>
      <c r="C2262" s="38">
        <v>120000</v>
      </c>
    </row>
    <row r="2263" spans="1:3" x14ac:dyDescent="0.3">
      <c r="A2263" s="37" t="s">
        <v>0</v>
      </c>
      <c r="B2263" s="37" t="s">
        <v>53</v>
      </c>
      <c r="C2263" s="38">
        <v>224500</v>
      </c>
    </row>
    <row r="2264" spans="1:3" x14ac:dyDescent="0.3">
      <c r="A2264" s="37" t="s">
        <v>0</v>
      </c>
      <c r="B2264" s="37" t="s">
        <v>53</v>
      </c>
      <c r="C2264" s="38">
        <v>150000</v>
      </c>
    </row>
    <row r="2265" spans="1:3" x14ac:dyDescent="0.3">
      <c r="A2265" s="37" t="s">
        <v>0</v>
      </c>
      <c r="B2265" s="37" t="s">
        <v>53</v>
      </c>
      <c r="C2265" s="38">
        <v>110000</v>
      </c>
    </row>
    <row r="2266" spans="1:3" x14ac:dyDescent="0.3">
      <c r="A2266" s="37" t="s">
        <v>0</v>
      </c>
      <c r="B2266" s="37" t="s">
        <v>53</v>
      </c>
      <c r="C2266" s="38"/>
    </row>
    <row r="2267" spans="1:3" x14ac:dyDescent="0.3">
      <c r="A2267" s="37" t="s">
        <v>0</v>
      </c>
      <c r="B2267" s="37" t="s">
        <v>53</v>
      </c>
      <c r="C2267" s="38">
        <v>128816</v>
      </c>
    </row>
    <row r="2268" spans="1:3" x14ac:dyDescent="0.3">
      <c r="A2268" s="37" t="s">
        <v>0</v>
      </c>
      <c r="B2268" s="37" t="s">
        <v>99</v>
      </c>
      <c r="C2268" s="38">
        <v>64821.5</v>
      </c>
    </row>
    <row r="2269" spans="1:3" x14ac:dyDescent="0.3">
      <c r="A2269" s="37" t="s">
        <v>0</v>
      </c>
      <c r="B2269" s="37" t="s">
        <v>83</v>
      </c>
      <c r="C2269" s="38">
        <v>44100</v>
      </c>
    </row>
    <row r="2270" spans="1:3" x14ac:dyDescent="0.3">
      <c r="A2270" s="37" t="s">
        <v>0</v>
      </c>
      <c r="B2270" s="37" t="s">
        <v>53</v>
      </c>
      <c r="C2270" s="38">
        <v>180560</v>
      </c>
    </row>
    <row r="2271" spans="1:3" x14ac:dyDescent="0.3">
      <c r="A2271" s="37" t="s">
        <v>0</v>
      </c>
      <c r="B2271" s="37" t="s">
        <v>53</v>
      </c>
      <c r="C2271" s="38">
        <v>175000</v>
      </c>
    </row>
    <row r="2272" spans="1:3" x14ac:dyDescent="0.3">
      <c r="A2272" s="37" t="s">
        <v>0</v>
      </c>
      <c r="B2272" s="37" t="s">
        <v>53</v>
      </c>
      <c r="C2272" s="38">
        <v>90000</v>
      </c>
    </row>
    <row r="2273" spans="1:3" x14ac:dyDescent="0.3">
      <c r="A2273" s="37" t="s">
        <v>0</v>
      </c>
      <c r="B2273" s="37" t="s">
        <v>72</v>
      </c>
      <c r="C2273" s="38">
        <v>87307.5</v>
      </c>
    </row>
    <row r="2274" spans="1:3" x14ac:dyDescent="0.3">
      <c r="A2274" s="37" t="s">
        <v>0</v>
      </c>
      <c r="B2274" s="37" t="s">
        <v>53</v>
      </c>
      <c r="C2274" s="38">
        <v>72272</v>
      </c>
    </row>
    <row r="2275" spans="1:3" x14ac:dyDescent="0.3">
      <c r="A2275" s="37" t="s">
        <v>0</v>
      </c>
      <c r="B2275" s="37" t="s">
        <v>53</v>
      </c>
      <c r="C2275" s="38"/>
    </row>
    <row r="2276" spans="1:3" x14ac:dyDescent="0.3">
      <c r="A2276" s="37" t="s">
        <v>0</v>
      </c>
      <c r="B2276" s="37" t="s">
        <v>53</v>
      </c>
      <c r="C2276" s="38"/>
    </row>
    <row r="2277" spans="1:3" x14ac:dyDescent="0.3">
      <c r="A2277" s="37" t="s">
        <v>0</v>
      </c>
      <c r="B2277" s="37" t="s">
        <v>53</v>
      </c>
      <c r="C2277" s="38">
        <v>135000</v>
      </c>
    </row>
    <row r="2278" spans="1:3" x14ac:dyDescent="0.3">
      <c r="A2278" s="37" t="s">
        <v>0</v>
      </c>
      <c r="B2278" s="37" t="s">
        <v>53</v>
      </c>
      <c r="C2278" s="38">
        <v>139000</v>
      </c>
    </row>
    <row r="2279" spans="1:3" x14ac:dyDescent="0.3">
      <c r="A2279" s="37" t="s">
        <v>0</v>
      </c>
      <c r="B2279" s="37" t="s">
        <v>53</v>
      </c>
      <c r="C2279" s="38">
        <v>136400</v>
      </c>
    </row>
    <row r="2280" spans="1:3" x14ac:dyDescent="0.3">
      <c r="A2280" s="37" t="s">
        <v>0</v>
      </c>
      <c r="B2280" s="37" t="s">
        <v>53</v>
      </c>
      <c r="C2280" s="38">
        <v>200000</v>
      </c>
    </row>
    <row r="2281" spans="1:3" x14ac:dyDescent="0.3">
      <c r="A2281" s="37" t="s">
        <v>0</v>
      </c>
      <c r="B2281" s="37" t="s">
        <v>53</v>
      </c>
      <c r="C2281" s="38">
        <v>158697</v>
      </c>
    </row>
    <row r="2282" spans="1:3" x14ac:dyDescent="0.3">
      <c r="A2282" s="37" t="s">
        <v>0</v>
      </c>
      <c r="B2282" s="37" t="s">
        <v>53</v>
      </c>
      <c r="C2282" s="38"/>
    </row>
    <row r="2283" spans="1:3" x14ac:dyDescent="0.3">
      <c r="A2283" s="37" t="s">
        <v>0</v>
      </c>
      <c r="B2283" s="37" t="s">
        <v>53</v>
      </c>
      <c r="C2283" s="38"/>
    </row>
    <row r="2284" spans="1:3" x14ac:dyDescent="0.3">
      <c r="A2284" s="37" t="s">
        <v>0</v>
      </c>
      <c r="B2284" s="37" t="s">
        <v>53</v>
      </c>
      <c r="C2284" s="38"/>
    </row>
    <row r="2285" spans="1:3" x14ac:dyDescent="0.3">
      <c r="A2285" s="37" t="s">
        <v>0</v>
      </c>
      <c r="B2285" s="37" t="s">
        <v>53</v>
      </c>
      <c r="C2285" s="38">
        <v>122500</v>
      </c>
    </row>
    <row r="2286" spans="1:3" x14ac:dyDescent="0.3">
      <c r="A2286" s="37" t="s">
        <v>0</v>
      </c>
      <c r="B2286" s="37" t="s">
        <v>53</v>
      </c>
      <c r="C2286" s="38">
        <v>126000</v>
      </c>
    </row>
    <row r="2287" spans="1:3" x14ac:dyDescent="0.3">
      <c r="A2287" s="37" t="s">
        <v>0</v>
      </c>
      <c r="B2287" s="37" t="s">
        <v>53</v>
      </c>
      <c r="C2287" s="38">
        <v>82500</v>
      </c>
    </row>
    <row r="2288" spans="1:3" x14ac:dyDescent="0.3">
      <c r="A2288" s="37" t="s">
        <v>0</v>
      </c>
      <c r="B2288" s="37" t="s">
        <v>53</v>
      </c>
      <c r="C2288" s="38"/>
    </row>
    <row r="2289" spans="1:3" x14ac:dyDescent="0.3">
      <c r="A2289" s="37" t="s">
        <v>0</v>
      </c>
      <c r="B2289" s="37" t="s">
        <v>53</v>
      </c>
      <c r="C2289" s="38"/>
    </row>
    <row r="2290" spans="1:3" x14ac:dyDescent="0.3">
      <c r="A2290" s="37" t="s">
        <v>0</v>
      </c>
      <c r="B2290" s="37" t="s">
        <v>53</v>
      </c>
      <c r="C2290" s="38">
        <v>74781</v>
      </c>
    </row>
    <row r="2291" spans="1:3" x14ac:dyDescent="0.3">
      <c r="A2291" s="37" t="s">
        <v>0</v>
      </c>
      <c r="B2291" s="37" t="s">
        <v>53</v>
      </c>
      <c r="C2291" s="38">
        <v>161955.5</v>
      </c>
    </row>
    <row r="2292" spans="1:3" x14ac:dyDescent="0.3">
      <c r="A2292" s="37" t="s">
        <v>0</v>
      </c>
      <c r="B2292" s="37" t="s">
        <v>53</v>
      </c>
      <c r="C2292" s="38">
        <v>375000</v>
      </c>
    </row>
    <row r="2293" spans="1:3" x14ac:dyDescent="0.3">
      <c r="A2293" s="37" t="s">
        <v>0</v>
      </c>
      <c r="B2293" s="37" t="s">
        <v>53</v>
      </c>
      <c r="C2293" s="38">
        <v>150000</v>
      </c>
    </row>
    <row r="2294" spans="1:3" x14ac:dyDescent="0.3">
      <c r="A2294" s="37" t="s">
        <v>0</v>
      </c>
      <c r="B2294" s="37" t="s">
        <v>54</v>
      </c>
      <c r="C2294" s="38"/>
    </row>
    <row r="2295" spans="1:3" x14ac:dyDescent="0.3">
      <c r="A2295" s="37" t="s">
        <v>0</v>
      </c>
      <c r="B2295" s="37" t="s">
        <v>106</v>
      </c>
      <c r="C2295" s="38">
        <v>99150</v>
      </c>
    </row>
    <row r="2296" spans="1:3" x14ac:dyDescent="0.3">
      <c r="A2296" s="37" t="s">
        <v>0</v>
      </c>
      <c r="B2296" s="37" t="s">
        <v>53</v>
      </c>
      <c r="C2296" s="38">
        <v>115000</v>
      </c>
    </row>
    <row r="2297" spans="1:3" x14ac:dyDescent="0.3">
      <c r="A2297" s="37" t="s">
        <v>0</v>
      </c>
      <c r="B2297" s="37" t="s">
        <v>53</v>
      </c>
      <c r="C2297" s="38"/>
    </row>
    <row r="2298" spans="1:3" x14ac:dyDescent="0.3">
      <c r="A2298" s="37" t="s">
        <v>0</v>
      </c>
      <c r="B2298" s="37" t="s">
        <v>53</v>
      </c>
      <c r="C2298" s="38">
        <v>250000</v>
      </c>
    </row>
    <row r="2299" spans="1:3" x14ac:dyDescent="0.3">
      <c r="A2299" s="37" t="s">
        <v>0</v>
      </c>
      <c r="B2299" s="37" t="s">
        <v>53</v>
      </c>
      <c r="C2299" s="38"/>
    </row>
    <row r="2300" spans="1:3" x14ac:dyDescent="0.3">
      <c r="A2300" s="37" t="s">
        <v>0</v>
      </c>
      <c r="B2300" s="37" t="s">
        <v>53</v>
      </c>
      <c r="C2300" s="38">
        <v>184500</v>
      </c>
    </row>
    <row r="2301" spans="1:3" x14ac:dyDescent="0.3">
      <c r="A2301" s="37" t="s">
        <v>0</v>
      </c>
      <c r="B2301" s="37" t="s">
        <v>53</v>
      </c>
      <c r="C2301" s="38">
        <v>90000</v>
      </c>
    </row>
    <row r="2302" spans="1:3" x14ac:dyDescent="0.3">
      <c r="A2302" s="37" t="s">
        <v>0</v>
      </c>
      <c r="B2302" s="37" t="s">
        <v>53</v>
      </c>
      <c r="C2302" s="38"/>
    </row>
    <row r="2303" spans="1:3" x14ac:dyDescent="0.3">
      <c r="A2303" s="37" t="s">
        <v>0</v>
      </c>
      <c r="B2303" s="37" t="s">
        <v>53</v>
      </c>
      <c r="C2303" s="38">
        <v>106150</v>
      </c>
    </row>
    <row r="2304" spans="1:3" x14ac:dyDescent="0.3">
      <c r="A2304" s="37" t="s">
        <v>0</v>
      </c>
      <c r="B2304" s="37" t="s">
        <v>53</v>
      </c>
      <c r="C2304" s="38">
        <v>152580</v>
      </c>
    </row>
    <row r="2305" spans="1:3" x14ac:dyDescent="0.3">
      <c r="A2305" s="37" t="s">
        <v>0</v>
      </c>
      <c r="B2305" s="37" t="s">
        <v>53</v>
      </c>
      <c r="C2305" s="38">
        <v>125000</v>
      </c>
    </row>
    <row r="2306" spans="1:3" x14ac:dyDescent="0.3">
      <c r="A2306" s="37" t="s">
        <v>0</v>
      </c>
      <c r="B2306" s="37" t="s">
        <v>53</v>
      </c>
      <c r="C2306" s="38">
        <v>172500</v>
      </c>
    </row>
    <row r="2307" spans="1:3" x14ac:dyDescent="0.3">
      <c r="A2307" s="37" t="s">
        <v>0</v>
      </c>
      <c r="B2307" s="37" t="s">
        <v>83</v>
      </c>
      <c r="C2307" s="38">
        <v>69300</v>
      </c>
    </row>
    <row r="2308" spans="1:3" x14ac:dyDescent="0.3">
      <c r="A2308" s="37" t="s">
        <v>0</v>
      </c>
      <c r="B2308" s="37" t="s">
        <v>53</v>
      </c>
      <c r="C2308" s="38">
        <v>147000</v>
      </c>
    </row>
    <row r="2309" spans="1:3" x14ac:dyDescent="0.3">
      <c r="A2309" s="37" t="s">
        <v>0</v>
      </c>
      <c r="B2309" s="37" t="s">
        <v>53</v>
      </c>
      <c r="C2309" s="38"/>
    </row>
    <row r="2310" spans="1:3" x14ac:dyDescent="0.3">
      <c r="A2310" s="37" t="s">
        <v>0</v>
      </c>
      <c r="B2310" s="37" t="s">
        <v>54</v>
      </c>
      <c r="C2310" s="38">
        <v>95000</v>
      </c>
    </row>
    <row r="2311" spans="1:3" x14ac:dyDescent="0.3">
      <c r="A2311" s="37" t="s">
        <v>0</v>
      </c>
      <c r="B2311" s="37" t="s">
        <v>53</v>
      </c>
      <c r="C2311" s="38">
        <v>63000</v>
      </c>
    </row>
    <row r="2312" spans="1:3" x14ac:dyDescent="0.3">
      <c r="A2312" s="37" t="s">
        <v>0</v>
      </c>
      <c r="B2312" s="37" t="s">
        <v>53</v>
      </c>
      <c r="C2312" s="38"/>
    </row>
    <row r="2313" spans="1:3" x14ac:dyDescent="0.3">
      <c r="A2313" s="37" t="s">
        <v>0</v>
      </c>
      <c r="B2313" s="37" t="s">
        <v>53</v>
      </c>
      <c r="C2313" s="38">
        <v>93045</v>
      </c>
    </row>
    <row r="2314" spans="1:3" x14ac:dyDescent="0.3">
      <c r="A2314" s="37" t="s">
        <v>0</v>
      </c>
      <c r="B2314" s="37" t="s">
        <v>53</v>
      </c>
      <c r="C2314" s="38">
        <v>71100</v>
      </c>
    </row>
    <row r="2315" spans="1:3" x14ac:dyDescent="0.3">
      <c r="A2315" s="37" t="s">
        <v>0</v>
      </c>
      <c r="B2315" s="37" t="s">
        <v>53</v>
      </c>
      <c r="C2315" s="38">
        <v>207500</v>
      </c>
    </row>
    <row r="2316" spans="1:3" x14ac:dyDescent="0.3">
      <c r="A2316" s="37" t="s">
        <v>0</v>
      </c>
      <c r="B2316" s="37" t="s">
        <v>53</v>
      </c>
      <c r="C2316" s="38">
        <v>125000</v>
      </c>
    </row>
    <row r="2317" spans="1:3" x14ac:dyDescent="0.3">
      <c r="A2317" s="37" t="s">
        <v>0</v>
      </c>
      <c r="B2317" s="37" t="s">
        <v>53</v>
      </c>
      <c r="C2317" s="38"/>
    </row>
    <row r="2318" spans="1:3" x14ac:dyDescent="0.3">
      <c r="A2318" s="37" t="s">
        <v>0</v>
      </c>
      <c r="B2318" s="37" t="s">
        <v>54</v>
      </c>
      <c r="C2318" s="38"/>
    </row>
    <row r="2319" spans="1:3" x14ac:dyDescent="0.3">
      <c r="A2319" s="37" t="s">
        <v>0</v>
      </c>
      <c r="B2319" s="37" t="s">
        <v>53</v>
      </c>
      <c r="C2319" s="38"/>
    </row>
    <row r="2320" spans="1:3" x14ac:dyDescent="0.3">
      <c r="A2320" s="37" t="s">
        <v>0</v>
      </c>
      <c r="B2320" s="37" t="s">
        <v>53</v>
      </c>
      <c r="C2320" s="38">
        <v>123225</v>
      </c>
    </row>
    <row r="2321" spans="1:3" x14ac:dyDescent="0.3">
      <c r="A2321" s="37" t="s">
        <v>0</v>
      </c>
      <c r="B2321" s="37" t="s">
        <v>53</v>
      </c>
      <c r="C2321" s="38">
        <v>190000</v>
      </c>
    </row>
    <row r="2322" spans="1:3" x14ac:dyDescent="0.3">
      <c r="A2322" s="37" t="s">
        <v>0</v>
      </c>
      <c r="B2322" s="37" t="s">
        <v>53</v>
      </c>
      <c r="C2322" s="38">
        <v>270000</v>
      </c>
    </row>
    <row r="2323" spans="1:3" x14ac:dyDescent="0.3">
      <c r="A2323" s="37" t="s">
        <v>0</v>
      </c>
      <c r="B2323" s="37" t="s">
        <v>53</v>
      </c>
      <c r="C2323" s="38">
        <v>125000</v>
      </c>
    </row>
    <row r="2324" spans="1:3" x14ac:dyDescent="0.3">
      <c r="A2324" s="37" t="s">
        <v>0</v>
      </c>
      <c r="B2324" s="37" t="s">
        <v>53</v>
      </c>
      <c r="C2324" s="38">
        <v>196800</v>
      </c>
    </row>
    <row r="2325" spans="1:3" x14ac:dyDescent="0.3">
      <c r="A2325" s="37" t="s">
        <v>0</v>
      </c>
      <c r="B2325" s="37" t="s">
        <v>53</v>
      </c>
      <c r="C2325" s="38"/>
    </row>
    <row r="2326" spans="1:3" x14ac:dyDescent="0.3">
      <c r="A2326" s="37" t="s">
        <v>0</v>
      </c>
      <c r="B2326" s="37" t="s">
        <v>53</v>
      </c>
      <c r="C2326" s="38">
        <v>37107.19921875</v>
      </c>
    </row>
    <row r="2327" spans="1:3" x14ac:dyDescent="0.3">
      <c r="A2327" s="37" t="s">
        <v>0</v>
      </c>
      <c r="B2327" s="37" t="s">
        <v>53</v>
      </c>
      <c r="C2327" s="38">
        <v>103529</v>
      </c>
    </row>
    <row r="2328" spans="1:3" x14ac:dyDescent="0.3">
      <c r="A2328" s="37" t="s">
        <v>0</v>
      </c>
      <c r="B2328" s="37" t="s">
        <v>53</v>
      </c>
      <c r="C2328" s="38">
        <v>52000</v>
      </c>
    </row>
    <row r="2329" spans="1:3" x14ac:dyDescent="0.3">
      <c r="A2329" s="37" t="s">
        <v>0</v>
      </c>
      <c r="B2329" s="37" t="s">
        <v>53</v>
      </c>
      <c r="C2329" s="38"/>
    </row>
    <row r="2330" spans="1:3" x14ac:dyDescent="0.3">
      <c r="A2330" s="37" t="s">
        <v>0</v>
      </c>
      <c r="B2330" s="37" t="s">
        <v>53</v>
      </c>
      <c r="C2330" s="38"/>
    </row>
    <row r="2331" spans="1:3" x14ac:dyDescent="0.3">
      <c r="A2331" s="37" t="s">
        <v>0</v>
      </c>
      <c r="B2331" s="37" t="s">
        <v>53</v>
      </c>
      <c r="C2331" s="38">
        <v>115000</v>
      </c>
    </row>
    <row r="2332" spans="1:3" x14ac:dyDescent="0.3">
      <c r="A2332" s="37" t="s">
        <v>0</v>
      </c>
      <c r="B2332" s="37" t="s">
        <v>54</v>
      </c>
      <c r="C2332" s="38"/>
    </row>
    <row r="2333" spans="1:3" x14ac:dyDescent="0.3">
      <c r="A2333" s="37" t="s">
        <v>0</v>
      </c>
      <c r="B2333" s="37" t="s">
        <v>53</v>
      </c>
      <c r="C2333" s="38">
        <v>155000</v>
      </c>
    </row>
    <row r="2334" spans="1:3" x14ac:dyDescent="0.3">
      <c r="A2334" s="37" t="s">
        <v>0</v>
      </c>
      <c r="B2334" s="37" t="s">
        <v>53</v>
      </c>
      <c r="C2334" s="38">
        <v>90000</v>
      </c>
    </row>
    <row r="2335" spans="1:3" x14ac:dyDescent="0.3">
      <c r="A2335" s="37" t="s">
        <v>0</v>
      </c>
      <c r="B2335" s="37" t="s">
        <v>53</v>
      </c>
      <c r="C2335" s="38">
        <v>78369</v>
      </c>
    </row>
    <row r="2336" spans="1:3" x14ac:dyDescent="0.3">
      <c r="A2336" s="37" t="s">
        <v>0</v>
      </c>
      <c r="B2336" s="37" t="s">
        <v>53</v>
      </c>
      <c r="C2336" s="38">
        <v>90000</v>
      </c>
    </row>
    <row r="2337" spans="1:3" x14ac:dyDescent="0.3">
      <c r="A2337" s="37" t="s">
        <v>0</v>
      </c>
      <c r="B2337" s="37" t="s">
        <v>53</v>
      </c>
      <c r="C2337" s="38">
        <v>90000</v>
      </c>
    </row>
    <row r="2338" spans="1:3" x14ac:dyDescent="0.3">
      <c r="A2338" s="37" t="s">
        <v>0</v>
      </c>
      <c r="B2338" s="37" t="s">
        <v>54</v>
      </c>
      <c r="C2338" s="38"/>
    </row>
    <row r="2339" spans="1:3" x14ac:dyDescent="0.3">
      <c r="A2339" s="37" t="s">
        <v>0</v>
      </c>
      <c r="B2339" s="37" t="s">
        <v>53</v>
      </c>
      <c r="C2339" s="38">
        <v>125000</v>
      </c>
    </row>
    <row r="2340" spans="1:3" x14ac:dyDescent="0.3">
      <c r="A2340" s="37" t="s">
        <v>0</v>
      </c>
      <c r="B2340" s="37" t="s">
        <v>68</v>
      </c>
      <c r="C2340" s="38"/>
    </row>
    <row r="2341" spans="1:3" x14ac:dyDescent="0.3">
      <c r="A2341" s="37" t="s">
        <v>0</v>
      </c>
      <c r="B2341" s="37" t="s">
        <v>53</v>
      </c>
      <c r="C2341" s="38">
        <v>80000</v>
      </c>
    </row>
    <row r="2342" spans="1:3" x14ac:dyDescent="0.3">
      <c r="A2342" s="37" t="s">
        <v>0</v>
      </c>
      <c r="B2342" s="37" t="s">
        <v>53</v>
      </c>
      <c r="C2342" s="38">
        <v>90000</v>
      </c>
    </row>
    <row r="2343" spans="1:3" x14ac:dyDescent="0.3">
      <c r="A2343" s="37" t="s">
        <v>0</v>
      </c>
      <c r="B2343" s="37" t="s">
        <v>72</v>
      </c>
      <c r="C2343" s="38">
        <v>51068</v>
      </c>
    </row>
    <row r="2344" spans="1:3" x14ac:dyDescent="0.3">
      <c r="A2344" s="37" t="s">
        <v>0</v>
      </c>
      <c r="B2344" s="37" t="s">
        <v>53</v>
      </c>
      <c r="C2344" s="38">
        <v>135000</v>
      </c>
    </row>
    <row r="2345" spans="1:3" x14ac:dyDescent="0.3">
      <c r="A2345" s="37" t="s">
        <v>0</v>
      </c>
      <c r="B2345" s="37" t="s">
        <v>53</v>
      </c>
      <c r="C2345" s="38">
        <v>110290</v>
      </c>
    </row>
    <row r="2346" spans="1:3" x14ac:dyDescent="0.3">
      <c r="A2346" s="37" t="s">
        <v>0</v>
      </c>
      <c r="B2346" s="37" t="s">
        <v>53</v>
      </c>
      <c r="C2346" s="38"/>
    </row>
    <row r="2347" spans="1:3" x14ac:dyDescent="0.3">
      <c r="A2347" s="37" t="s">
        <v>0</v>
      </c>
      <c r="B2347" s="37" t="s">
        <v>53</v>
      </c>
      <c r="C2347" s="38">
        <v>125000</v>
      </c>
    </row>
    <row r="2348" spans="1:3" x14ac:dyDescent="0.3">
      <c r="A2348" s="37" t="s">
        <v>0</v>
      </c>
      <c r="B2348" s="37" t="s">
        <v>53</v>
      </c>
      <c r="C2348" s="38">
        <v>125000</v>
      </c>
    </row>
    <row r="2349" spans="1:3" x14ac:dyDescent="0.3">
      <c r="A2349" s="37" t="s">
        <v>0</v>
      </c>
      <c r="B2349" s="37" t="s">
        <v>53</v>
      </c>
      <c r="C2349" s="38">
        <v>160000</v>
      </c>
    </row>
    <row r="2350" spans="1:3" x14ac:dyDescent="0.3">
      <c r="A2350" s="37" t="s">
        <v>0</v>
      </c>
      <c r="B2350" s="37" t="s">
        <v>53</v>
      </c>
      <c r="C2350" s="38">
        <v>122500</v>
      </c>
    </row>
    <row r="2351" spans="1:3" x14ac:dyDescent="0.3">
      <c r="A2351" s="37" t="s">
        <v>0</v>
      </c>
      <c r="B2351" s="37" t="s">
        <v>88</v>
      </c>
      <c r="C2351" s="38">
        <v>87307.5</v>
      </c>
    </row>
    <row r="2352" spans="1:3" x14ac:dyDescent="0.3">
      <c r="A2352" s="37" t="s">
        <v>0</v>
      </c>
      <c r="B2352" s="37" t="s">
        <v>53</v>
      </c>
      <c r="C2352" s="38"/>
    </row>
    <row r="2353" spans="1:3" x14ac:dyDescent="0.3">
      <c r="A2353" s="37" t="s">
        <v>0</v>
      </c>
      <c r="B2353" s="37" t="s">
        <v>53</v>
      </c>
      <c r="C2353" s="38">
        <v>164500</v>
      </c>
    </row>
    <row r="2354" spans="1:3" x14ac:dyDescent="0.3">
      <c r="A2354" s="37" t="s">
        <v>0</v>
      </c>
      <c r="B2354" s="37" t="s">
        <v>53</v>
      </c>
      <c r="C2354" s="38">
        <v>152625</v>
      </c>
    </row>
    <row r="2355" spans="1:3" x14ac:dyDescent="0.3">
      <c r="A2355" s="37" t="s">
        <v>0</v>
      </c>
      <c r="B2355" s="37" t="s">
        <v>53</v>
      </c>
      <c r="C2355" s="38">
        <v>204500</v>
      </c>
    </row>
    <row r="2356" spans="1:3" x14ac:dyDescent="0.3">
      <c r="A2356" s="37" t="s">
        <v>0</v>
      </c>
      <c r="B2356" s="37" t="s">
        <v>53</v>
      </c>
      <c r="C2356" s="38"/>
    </row>
    <row r="2357" spans="1:3" x14ac:dyDescent="0.3">
      <c r="A2357" s="37" t="s">
        <v>0</v>
      </c>
      <c r="B2357" s="37" t="s">
        <v>53</v>
      </c>
      <c r="C2357" s="38"/>
    </row>
    <row r="2358" spans="1:3" x14ac:dyDescent="0.3">
      <c r="A2358" s="37" t="s">
        <v>0</v>
      </c>
      <c r="B2358" s="37" t="s">
        <v>53</v>
      </c>
      <c r="C2358" s="38">
        <v>115000</v>
      </c>
    </row>
    <row r="2359" spans="1:3" x14ac:dyDescent="0.3">
      <c r="A2359" s="37" t="s">
        <v>0</v>
      </c>
      <c r="B2359" s="37" t="s">
        <v>53</v>
      </c>
      <c r="C2359" s="38">
        <v>119550</v>
      </c>
    </row>
    <row r="2360" spans="1:3" x14ac:dyDescent="0.3">
      <c r="A2360" s="37" t="s">
        <v>0</v>
      </c>
      <c r="B2360" s="37" t="s">
        <v>53</v>
      </c>
      <c r="C2360" s="38">
        <v>101950</v>
      </c>
    </row>
    <row r="2361" spans="1:3" x14ac:dyDescent="0.3">
      <c r="A2361" s="37" t="s">
        <v>0</v>
      </c>
      <c r="B2361" s="37" t="s">
        <v>53</v>
      </c>
      <c r="C2361" s="38">
        <v>110000</v>
      </c>
    </row>
    <row r="2362" spans="1:3" x14ac:dyDescent="0.3">
      <c r="A2362" s="37" t="s">
        <v>0</v>
      </c>
      <c r="B2362" s="37" t="s">
        <v>53</v>
      </c>
      <c r="C2362" s="38">
        <v>125000</v>
      </c>
    </row>
    <row r="2363" spans="1:3" x14ac:dyDescent="0.3">
      <c r="A2363" s="37" t="s">
        <v>0</v>
      </c>
      <c r="B2363" s="37" t="s">
        <v>53</v>
      </c>
      <c r="C2363" s="38"/>
    </row>
    <row r="2364" spans="1:3" x14ac:dyDescent="0.3">
      <c r="A2364" s="37" t="s">
        <v>0</v>
      </c>
      <c r="B2364" s="37" t="s">
        <v>53</v>
      </c>
      <c r="C2364" s="38"/>
    </row>
    <row r="2365" spans="1:3" x14ac:dyDescent="0.3">
      <c r="A2365" s="37" t="s">
        <v>0</v>
      </c>
      <c r="B2365" s="37" t="s">
        <v>53</v>
      </c>
      <c r="C2365" s="38"/>
    </row>
    <row r="2366" spans="1:3" x14ac:dyDescent="0.3">
      <c r="A2366" s="37" t="s">
        <v>0</v>
      </c>
      <c r="B2366" s="37" t="s">
        <v>53</v>
      </c>
      <c r="C2366" s="38">
        <v>100000</v>
      </c>
    </row>
    <row r="2367" spans="1:3" x14ac:dyDescent="0.3">
      <c r="A2367" s="37" t="s">
        <v>0</v>
      </c>
      <c r="B2367" s="37" t="s">
        <v>53</v>
      </c>
      <c r="C2367" s="38"/>
    </row>
    <row r="2368" spans="1:3" x14ac:dyDescent="0.3">
      <c r="A2368" s="37" t="s">
        <v>0</v>
      </c>
      <c r="B2368" s="37" t="s">
        <v>53</v>
      </c>
      <c r="C2368" s="38">
        <v>175000</v>
      </c>
    </row>
    <row r="2369" spans="1:3" x14ac:dyDescent="0.3">
      <c r="A2369" s="37" t="s">
        <v>0</v>
      </c>
      <c r="B2369" s="37" t="s">
        <v>53</v>
      </c>
      <c r="C2369" s="38">
        <v>125000</v>
      </c>
    </row>
    <row r="2370" spans="1:3" x14ac:dyDescent="0.3">
      <c r="A2370" s="37" t="s">
        <v>0</v>
      </c>
      <c r="B2370" s="37" t="s">
        <v>53</v>
      </c>
      <c r="C2370" s="38">
        <v>119500</v>
      </c>
    </row>
    <row r="2371" spans="1:3" x14ac:dyDescent="0.3">
      <c r="A2371" s="37" t="s">
        <v>0</v>
      </c>
      <c r="B2371" s="37" t="s">
        <v>53</v>
      </c>
      <c r="C2371" s="38">
        <v>90000</v>
      </c>
    </row>
    <row r="2372" spans="1:3" x14ac:dyDescent="0.3">
      <c r="A2372" s="37" t="s">
        <v>0</v>
      </c>
      <c r="B2372" s="37" t="s">
        <v>53</v>
      </c>
      <c r="C2372" s="38">
        <v>151650</v>
      </c>
    </row>
    <row r="2373" spans="1:3" x14ac:dyDescent="0.3">
      <c r="A2373" s="37" t="s">
        <v>0</v>
      </c>
      <c r="B2373" s="37" t="s">
        <v>53</v>
      </c>
      <c r="C2373" s="38">
        <v>125000</v>
      </c>
    </row>
    <row r="2374" spans="1:3" x14ac:dyDescent="0.3">
      <c r="A2374" s="37" t="s">
        <v>0</v>
      </c>
      <c r="B2374" s="37" t="s">
        <v>88</v>
      </c>
      <c r="C2374" s="38">
        <v>88128</v>
      </c>
    </row>
    <row r="2375" spans="1:3" x14ac:dyDescent="0.3">
      <c r="A2375" s="37" t="s">
        <v>0</v>
      </c>
      <c r="B2375" s="37" t="s">
        <v>53</v>
      </c>
      <c r="C2375" s="38">
        <v>137000</v>
      </c>
    </row>
    <row r="2376" spans="1:3" x14ac:dyDescent="0.3">
      <c r="A2376" s="37" t="s">
        <v>0</v>
      </c>
      <c r="B2376" s="37" t="s">
        <v>53</v>
      </c>
      <c r="C2376" s="38"/>
    </row>
    <row r="2377" spans="1:3" x14ac:dyDescent="0.3">
      <c r="A2377" s="37" t="s">
        <v>0</v>
      </c>
      <c r="B2377" s="37" t="s">
        <v>53</v>
      </c>
      <c r="C2377" s="38">
        <v>145000</v>
      </c>
    </row>
    <row r="2378" spans="1:3" x14ac:dyDescent="0.3">
      <c r="A2378" s="37" t="s">
        <v>0</v>
      </c>
      <c r="B2378" s="37" t="s">
        <v>53</v>
      </c>
      <c r="C2378" s="38">
        <v>308500</v>
      </c>
    </row>
    <row r="2379" spans="1:3" x14ac:dyDescent="0.3">
      <c r="A2379" s="37" t="s">
        <v>0</v>
      </c>
      <c r="B2379" s="37" t="s">
        <v>53</v>
      </c>
      <c r="C2379" s="38"/>
    </row>
    <row r="2380" spans="1:3" x14ac:dyDescent="0.3">
      <c r="A2380" s="37" t="s">
        <v>0</v>
      </c>
      <c r="B2380" s="37" t="s">
        <v>54</v>
      </c>
      <c r="C2380" s="38">
        <v>87307.5</v>
      </c>
    </row>
    <row r="2381" spans="1:3" x14ac:dyDescent="0.3">
      <c r="A2381" s="37" t="s">
        <v>0</v>
      </c>
      <c r="B2381" s="37" t="s">
        <v>53</v>
      </c>
      <c r="C2381" s="38">
        <v>112996</v>
      </c>
    </row>
    <row r="2382" spans="1:3" x14ac:dyDescent="0.3">
      <c r="A2382" s="37" t="s">
        <v>0</v>
      </c>
      <c r="B2382" s="37" t="s">
        <v>53</v>
      </c>
      <c r="C2382" s="38">
        <v>90000</v>
      </c>
    </row>
    <row r="2383" spans="1:3" x14ac:dyDescent="0.3">
      <c r="A2383" s="37" t="s">
        <v>0</v>
      </c>
      <c r="B2383" s="37" t="s">
        <v>53</v>
      </c>
      <c r="C2383" s="38"/>
    </row>
    <row r="2384" spans="1:3" x14ac:dyDescent="0.3">
      <c r="A2384" s="37" t="s">
        <v>0</v>
      </c>
      <c r="B2384" s="37" t="s">
        <v>53</v>
      </c>
      <c r="C2384" s="38">
        <v>150000</v>
      </c>
    </row>
    <row r="2385" spans="1:3" x14ac:dyDescent="0.3">
      <c r="A2385" s="37" t="s">
        <v>0</v>
      </c>
      <c r="B2385" s="37" t="s">
        <v>53</v>
      </c>
      <c r="C2385" s="38">
        <v>180000</v>
      </c>
    </row>
    <row r="2386" spans="1:3" x14ac:dyDescent="0.3">
      <c r="A2386" s="37" t="s">
        <v>0</v>
      </c>
      <c r="B2386" s="37" t="s">
        <v>53</v>
      </c>
      <c r="C2386" s="38">
        <v>73079</v>
      </c>
    </row>
    <row r="2387" spans="1:3" x14ac:dyDescent="0.3">
      <c r="A2387" s="37" t="s">
        <v>0</v>
      </c>
      <c r="B2387" s="37" t="s">
        <v>72</v>
      </c>
      <c r="C2387" s="38">
        <v>88128</v>
      </c>
    </row>
    <row r="2388" spans="1:3" x14ac:dyDescent="0.3">
      <c r="A2388" s="37" t="s">
        <v>0</v>
      </c>
      <c r="B2388" s="37" t="s">
        <v>53</v>
      </c>
      <c r="C2388" s="38">
        <v>157500</v>
      </c>
    </row>
    <row r="2389" spans="1:3" x14ac:dyDescent="0.3">
      <c r="A2389" s="37" t="s">
        <v>0</v>
      </c>
      <c r="B2389" s="37" t="s">
        <v>88</v>
      </c>
      <c r="C2389" s="38">
        <v>93600</v>
      </c>
    </row>
    <row r="2390" spans="1:3" x14ac:dyDescent="0.3">
      <c r="A2390" s="37" t="s">
        <v>0</v>
      </c>
      <c r="B2390" s="37" t="s">
        <v>54</v>
      </c>
      <c r="C2390" s="38">
        <v>90000</v>
      </c>
    </row>
    <row r="2391" spans="1:3" x14ac:dyDescent="0.3">
      <c r="A2391" s="37" t="s">
        <v>0</v>
      </c>
      <c r="B2391" s="37" t="s">
        <v>53</v>
      </c>
      <c r="C2391" s="38">
        <v>90000</v>
      </c>
    </row>
    <row r="2392" spans="1:3" x14ac:dyDescent="0.3">
      <c r="A2392" s="37" t="s">
        <v>0</v>
      </c>
      <c r="B2392" s="37" t="s">
        <v>53</v>
      </c>
      <c r="C2392" s="38"/>
    </row>
    <row r="2393" spans="1:3" x14ac:dyDescent="0.3">
      <c r="A2393" s="37" t="s">
        <v>0</v>
      </c>
      <c r="B2393" s="37" t="s">
        <v>53</v>
      </c>
      <c r="C2393" s="38">
        <v>95700</v>
      </c>
    </row>
    <row r="2394" spans="1:3" x14ac:dyDescent="0.3">
      <c r="A2394" s="37" t="s">
        <v>0</v>
      </c>
      <c r="B2394" s="37" t="s">
        <v>53</v>
      </c>
      <c r="C2394" s="38">
        <v>162500</v>
      </c>
    </row>
    <row r="2395" spans="1:3" x14ac:dyDescent="0.3">
      <c r="A2395" s="37" t="s">
        <v>0</v>
      </c>
      <c r="B2395" s="37" t="s">
        <v>53</v>
      </c>
      <c r="C2395" s="38"/>
    </row>
    <row r="2396" spans="1:3" x14ac:dyDescent="0.3">
      <c r="A2396" s="37" t="s">
        <v>0</v>
      </c>
      <c r="B2396" s="37" t="s">
        <v>53</v>
      </c>
      <c r="C2396" s="38"/>
    </row>
    <row r="2397" spans="1:3" x14ac:dyDescent="0.3">
      <c r="A2397" s="37" t="s">
        <v>0</v>
      </c>
      <c r="B2397" s="37" t="s">
        <v>53</v>
      </c>
      <c r="C2397" s="38">
        <v>149946.5</v>
      </c>
    </row>
    <row r="2398" spans="1:3" x14ac:dyDescent="0.3">
      <c r="A2398" s="37" t="s">
        <v>0</v>
      </c>
      <c r="B2398" s="37" t="s">
        <v>53</v>
      </c>
      <c r="C2398" s="38">
        <v>150000</v>
      </c>
    </row>
    <row r="2399" spans="1:3" x14ac:dyDescent="0.3">
      <c r="A2399" s="37" t="s">
        <v>0</v>
      </c>
      <c r="B2399" s="37" t="s">
        <v>53</v>
      </c>
      <c r="C2399" s="38">
        <v>125000</v>
      </c>
    </row>
    <row r="2400" spans="1:3" x14ac:dyDescent="0.3">
      <c r="A2400" s="37" t="s">
        <v>0</v>
      </c>
      <c r="B2400" s="37" t="s">
        <v>53</v>
      </c>
      <c r="C2400" s="38">
        <v>150000</v>
      </c>
    </row>
    <row r="2401" spans="1:3" x14ac:dyDescent="0.3">
      <c r="A2401" s="37" t="s">
        <v>0</v>
      </c>
      <c r="B2401" s="37" t="s">
        <v>53</v>
      </c>
      <c r="C2401" s="38"/>
    </row>
    <row r="2402" spans="1:3" x14ac:dyDescent="0.3">
      <c r="A2402" s="37" t="s">
        <v>0</v>
      </c>
      <c r="B2402" s="37" t="s">
        <v>70</v>
      </c>
      <c r="C2402" s="38">
        <v>157500</v>
      </c>
    </row>
    <row r="2403" spans="1:3" x14ac:dyDescent="0.3">
      <c r="A2403" s="37" t="s">
        <v>0</v>
      </c>
      <c r="B2403" s="37" t="s">
        <v>53</v>
      </c>
      <c r="C2403" s="38">
        <v>150000</v>
      </c>
    </row>
    <row r="2404" spans="1:3" x14ac:dyDescent="0.3">
      <c r="A2404" s="37" t="s">
        <v>0</v>
      </c>
      <c r="B2404" s="37" t="s">
        <v>53</v>
      </c>
      <c r="C2404" s="38">
        <v>277500</v>
      </c>
    </row>
    <row r="2405" spans="1:3" x14ac:dyDescent="0.3">
      <c r="A2405" s="37" t="s">
        <v>0</v>
      </c>
      <c r="B2405" s="37" t="s">
        <v>53</v>
      </c>
      <c r="C2405" s="38">
        <v>120531</v>
      </c>
    </row>
    <row r="2406" spans="1:3" x14ac:dyDescent="0.3">
      <c r="A2406" s="37" t="s">
        <v>0</v>
      </c>
      <c r="B2406" s="37" t="s">
        <v>53</v>
      </c>
      <c r="C2406" s="38">
        <v>92058</v>
      </c>
    </row>
    <row r="2407" spans="1:3" x14ac:dyDescent="0.3">
      <c r="A2407" s="37" t="s">
        <v>0</v>
      </c>
      <c r="B2407" s="37" t="s">
        <v>53</v>
      </c>
      <c r="C2407" s="38">
        <v>110000</v>
      </c>
    </row>
    <row r="2408" spans="1:3" x14ac:dyDescent="0.3">
      <c r="A2408" s="37" t="s">
        <v>0</v>
      </c>
      <c r="B2408" s="37" t="s">
        <v>54</v>
      </c>
      <c r="C2408" s="38"/>
    </row>
    <row r="2409" spans="1:3" x14ac:dyDescent="0.3">
      <c r="A2409" s="37" t="s">
        <v>0</v>
      </c>
      <c r="B2409" s="37" t="s">
        <v>88</v>
      </c>
      <c r="C2409" s="38">
        <v>79200</v>
      </c>
    </row>
    <row r="2410" spans="1:3" x14ac:dyDescent="0.3">
      <c r="A2410" s="37" t="s">
        <v>0</v>
      </c>
      <c r="B2410" s="37" t="s">
        <v>53</v>
      </c>
      <c r="C2410" s="38"/>
    </row>
    <row r="2411" spans="1:3" x14ac:dyDescent="0.3">
      <c r="A2411" s="37" t="s">
        <v>0</v>
      </c>
      <c r="B2411" s="37" t="s">
        <v>53</v>
      </c>
      <c r="C2411" s="38"/>
    </row>
    <row r="2412" spans="1:3" x14ac:dyDescent="0.3">
      <c r="A2412" s="37" t="s">
        <v>0</v>
      </c>
      <c r="B2412" s="37" t="s">
        <v>53</v>
      </c>
      <c r="C2412" s="38"/>
    </row>
    <row r="2413" spans="1:3" x14ac:dyDescent="0.3">
      <c r="A2413" s="37" t="s">
        <v>0</v>
      </c>
      <c r="B2413" s="37" t="s">
        <v>83</v>
      </c>
      <c r="C2413" s="38">
        <v>69300</v>
      </c>
    </row>
    <row r="2414" spans="1:3" x14ac:dyDescent="0.3">
      <c r="A2414" s="37" t="s">
        <v>0</v>
      </c>
      <c r="B2414" s="37" t="s">
        <v>53</v>
      </c>
      <c r="C2414" s="38">
        <v>150000</v>
      </c>
    </row>
    <row r="2415" spans="1:3" x14ac:dyDescent="0.3">
      <c r="A2415" s="37" t="s">
        <v>0</v>
      </c>
      <c r="B2415" s="37" t="s">
        <v>53</v>
      </c>
      <c r="C2415" s="38">
        <v>142500</v>
      </c>
    </row>
    <row r="2416" spans="1:3" x14ac:dyDescent="0.3">
      <c r="A2416" s="37" t="s">
        <v>0</v>
      </c>
      <c r="B2416" s="37" t="s">
        <v>53</v>
      </c>
      <c r="C2416" s="38">
        <v>183310</v>
      </c>
    </row>
    <row r="2417" spans="1:3" x14ac:dyDescent="0.3">
      <c r="A2417" s="37" t="s">
        <v>0</v>
      </c>
      <c r="B2417" s="37" t="s">
        <v>53</v>
      </c>
      <c r="C2417" s="38">
        <v>110000</v>
      </c>
    </row>
    <row r="2418" spans="1:3" x14ac:dyDescent="0.3">
      <c r="A2418" s="37" t="s">
        <v>0</v>
      </c>
      <c r="B2418" s="37" t="s">
        <v>53</v>
      </c>
      <c r="C2418" s="38"/>
    </row>
    <row r="2419" spans="1:3" x14ac:dyDescent="0.3">
      <c r="A2419" s="37" t="s">
        <v>0</v>
      </c>
      <c r="B2419" s="37" t="s">
        <v>53</v>
      </c>
      <c r="C2419" s="38">
        <v>110000</v>
      </c>
    </row>
    <row r="2420" spans="1:3" x14ac:dyDescent="0.3">
      <c r="A2420" s="37" t="s">
        <v>0</v>
      </c>
      <c r="B2420" s="37" t="s">
        <v>54</v>
      </c>
      <c r="C2420" s="38">
        <v>150000</v>
      </c>
    </row>
    <row r="2421" spans="1:3" x14ac:dyDescent="0.3">
      <c r="A2421" s="37" t="s">
        <v>0</v>
      </c>
      <c r="B2421" s="37" t="s">
        <v>53</v>
      </c>
      <c r="C2421" s="38">
        <v>90000</v>
      </c>
    </row>
    <row r="2422" spans="1:3" x14ac:dyDescent="0.3">
      <c r="A2422" s="37" t="s">
        <v>0</v>
      </c>
      <c r="B2422" s="37" t="s">
        <v>88</v>
      </c>
      <c r="C2422" s="38">
        <v>79200</v>
      </c>
    </row>
    <row r="2423" spans="1:3" x14ac:dyDescent="0.3">
      <c r="A2423" s="37" t="s">
        <v>0</v>
      </c>
      <c r="B2423" s="37" t="s">
        <v>53</v>
      </c>
      <c r="C2423" s="38"/>
    </row>
    <row r="2424" spans="1:3" x14ac:dyDescent="0.3">
      <c r="A2424" s="37" t="s">
        <v>1</v>
      </c>
      <c r="B2424" s="37" t="s">
        <v>115</v>
      </c>
      <c r="C2424" s="38">
        <v>104668</v>
      </c>
    </row>
    <row r="2425" spans="1:3" x14ac:dyDescent="0.3">
      <c r="A2425" s="37" t="s">
        <v>1</v>
      </c>
      <c r="B2425" s="37" t="s">
        <v>65</v>
      </c>
      <c r="C2425" s="38">
        <v>94342.5</v>
      </c>
    </row>
    <row r="2426" spans="1:3" x14ac:dyDescent="0.3">
      <c r="A2426" s="37" t="s">
        <v>1</v>
      </c>
      <c r="B2426" s="37" t="s">
        <v>110</v>
      </c>
      <c r="C2426" s="38">
        <v>104668</v>
      </c>
    </row>
    <row r="2427" spans="1:3" x14ac:dyDescent="0.3">
      <c r="A2427" s="37" t="s">
        <v>1</v>
      </c>
      <c r="B2427" s="37" t="s">
        <v>54</v>
      </c>
      <c r="C2427" s="38">
        <v>166000</v>
      </c>
    </row>
    <row r="2428" spans="1:3" x14ac:dyDescent="0.3">
      <c r="A2428" s="37" t="s">
        <v>1</v>
      </c>
      <c r="B2428" s="37" t="s">
        <v>56</v>
      </c>
      <c r="C2428" s="38">
        <v>166000</v>
      </c>
    </row>
    <row r="2429" spans="1:3" x14ac:dyDescent="0.3">
      <c r="A2429" s="37" t="s">
        <v>1</v>
      </c>
      <c r="B2429" s="37" t="s">
        <v>70</v>
      </c>
      <c r="C2429" s="38">
        <v>89100</v>
      </c>
    </row>
    <row r="2430" spans="1:3" x14ac:dyDescent="0.3">
      <c r="A2430" s="37" t="s">
        <v>1</v>
      </c>
      <c r="B2430" s="37" t="s">
        <v>90</v>
      </c>
      <c r="C2430" s="38">
        <v>166000</v>
      </c>
    </row>
    <row r="2431" spans="1:3" x14ac:dyDescent="0.3">
      <c r="A2431" s="37" t="s">
        <v>1</v>
      </c>
      <c r="B2431" s="37" t="s">
        <v>97</v>
      </c>
      <c r="C2431" s="38">
        <v>106830</v>
      </c>
    </row>
    <row r="2432" spans="1:3" x14ac:dyDescent="0.3">
      <c r="A2432" s="37" t="s">
        <v>1</v>
      </c>
      <c r="B2432" s="37" t="s">
        <v>53</v>
      </c>
      <c r="C2432" s="38">
        <v>150000</v>
      </c>
    </row>
    <row r="2433" spans="1:3" x14ac:dyDescent="0.3">
      <c r="A2433" s="37" t="s">
        <v>1</v>
      </c>
      <c r="B2433" s="37" t="s">
        <v>56</v>
      </c>
      <c r="C2433" s="38">
        <v>166000</v>
      </c>
    </row>
    <row r="2434" spans="1:3" x14ac:dyDescent="0.3">
      <c r="A2434" s="37" t="s">
        <v>1</v>
      </c>
      <c r="B2434" s="37" t="s">
        <v>81</v>
      </c>
      <c r="C2434" s="38">
        <v>99150</v>
      </c>
    </row>
    <row r="2435" spans="1:3" x14ac:dyDescent="0.3">
      <c r="A2435" s="37" t="s">
        <v>1</v>
      </c>
      <c r="B2435" s="37" t="s">
        <v>79</v>
      </c>
      <c r="C2435" s="38">
        <v>166000</v>
      </c>
    </row>
    <row r="2436" spans="1:3" x14ac:dyDescent="0.3">
      <c r="A2436" s="37" t="s">
        <v>1</v>
      </c>
      <c r="B2436" s="37" t="s">
        <v>69</v>
      </c>
      <c r="C2436" s="38">
        <v>89100</v>
      </c>
    </row>
    <row r="2437" spans="1:3" x14ac:dyDescent="0.3">
      <c r="A2437" s="37" t="s">
        <v>1</v>
      </c>
      <c r="B2437" s="37" t="s">
        <v>54</v>
      </c>
      <c r="C2437" s="38"/>
    </row>
    <row r="2438" spans="1:3" x14ac:dyDescent="0.3">
      <c r="A2438" s="37" t="s">
        <v>1</v>
      </c>
      <c r="B2438" s="37" t="s">
        <v>124</v>
      </c>
      <c r="C2438" s="38">
        <v>50400</v>
      </c>
    </row>
    <row r="2439" spans="1:3" x14ac:dyDescent="0.3">
      <c r="A2439" s="37" t="s">
        <v>1</v>
      </c>
      <c r="B2439" s="37" t="s">
        <v>67</v>
      </c>
      <c r="C2439" s="38">
        <v>166000</v>
      </c>
    </row>
    <row r="2440" spans="1:3" x14ac:dyDescent="0.3">
      <c r="A2440" s="37" t="s">
        <v>1</v>
      </c>
      <c r="B2440" s="37" t="s">
        <v>98</v>
      </c>
      <c r="C2440" s="38">
        <v>72900</v>
      </c>
    </row>
    <row r="2441" spans="1:3" x14ac:dyDescent="0.3">
      <c r="A2441" s="37" t="s">
        <v>1</v>
      </c>
      <c r="B2441" s="37" t="s">
        <v>81</v>
      </c>
      <c r="C2441" s="38">
        <v>250000</v>
      </c>
    </row>
    <row r="2442" spans="1:3" x14ac:dyDescent="0.3">
      <c r="A2442" s="37" t="s">
        <v>1</v>
      </c>
      <c r="B2442" s="37" t="s">
        <v>83</v>
      </c>
      <c r="C2442" s="38">
        <v>44100</v>
      </c>
    </row>
    <row r="2443" spans="1:3" x14ac:dyDescent="0.3">
      <c r="A2443" s="37" t="s">
        <v>1</v>
      </c>
      <c r="B2443" s="37" t="s">
        <v>80</v>
      </c>
      <c r="C2443" s="38">
        <v>166000</v>
      </c>
    </row>
    <row r="2444" spans="1:3" x14ac:dyDescent="0.3">
      <c r="A2444" s="37" t="s">
        <v>1</v>
      </c>
      <c r="B2444" s="37" t="s">
        <v>88</v>
      </c>
      <c r="C2444" s="38">
        <v>93600</v>
      </c>
    </row>
    <row r="2445" spans="1:3" x14ac:dyDescent="0.3">
      <c r="A2445" s="37" t="s">
        <v>1</v>
      </c>
      <c r="B2445" s="37" t="s">
        <v>53</v>
      </c>
      <c r="C2445" s="38">
        <v>99150</v>
      </c>
    </row>
    <row r="2446" spans="1:3" x14ac:dyDescent="0.3">
      <c r="A2446" s="37" t="s">
        <v>1</v>
      </c>
      <c r="B2446" s="37" t="s">
        <v>53</v>
      </c>
      <c r="C2446" s="38">
        <v>89100</v>
      </c>
    </row>
    <row r="2447" spans="1:3" x14ac:dyDescent="0.3">
      <c r="A2447" s="37" t="s">
        <v>1</v>
      </c>
      <c r="B2447" s="37" t="s">
        <v>81</v>
      </c>
      <c r="C2447" s="38">
        <v>166000</v>
      </c>
    </row>
    <row r="2448" spans="1:3" x14ac:dyDescent="0.3">
      <c r="A2448" s="37" t="s">
        <v>1</v>
      </c>
      <c r="B2448" s="37" t="s">
        <v>53</v>
      </c>
      <c r="C2448" s="38">
        <v>285000</v>
      </c>
    </row>
    <row r="2449" spans="1:3" x14ac:dyDescent="0.3">
      <c r="A2449" s="37" t="s">
        <v>1</v>
      </c>
      <c r="B2449" s="37" t="s">
        <v>123</v>
      </c>
      <c r="C2449" s="38">
        <v>89100</v>
      </c>
    </row>
    <row r="2450" spans="1:3" x14ac:dyDescent="0.3">
      <c r="A2450" s="37" t="s">
        <v>1</v>
      </c>
      <c r="B2450" s="37" t="s">
        <v>53</v>
      </c>
      <c r="C2450" s="38"/>
    </row>
    <row r="2451" spans="1:3" x14ac:dyDescent="0.3">
      <c r="A2451" s="37" t="s">
        <v>1</v>
      </c>
      <c r="B2451" s="37" t="s">
        <v>53</v>
      </c>
      <c r="C2451" s="38"/>
    </row>
    <row r="2452" spans="1:3" x14ac:dyDescent="0.3">
      <c r="A2452" s="37" t="s">
        <v>1</v>
      </c>
      <c r="B2452" s="37" t="s">
        <v>97</v>
      </c>
      <c r="C2452" s="38">
        <v>89100</v>
      </c>
    </row>
    <row r="2453" spans="1:3" x14ac:dyDescent="0.3">
      <c r="A2453" s="37" t="s">
        <v>1</v>
      </c>
      <c r="B2453" s="37" t="s">
        <v>69</v>
      </c>
      <c r="C2453" s="38">
        <v>166000</v>
      </c>
    </row>
    <row r="2454" spans="1:3" x14ac:dyDescent="0.3">
      <c r="A2454" s="37" t="s">
        <v>1</v>
      </c>
      <c r="B2454" s="37" t="s">
        <v>69</v>
      </c>
      <c r="C2454" s="38">
        <v>185500</v>
      </c>
    </row>
    <row r="2455" spans="1:3" x14ac:dyDescent="0.3">
      <c r="A2455" s="37" t="s">
        <v>1</v>
      </c>
      <c r="B2455" s="37" t="s">
        <v>88</v>
      </c>
      <c r="C2455" s="38">
        <v>79200</v>
      </c>
    </row>
    <row r="2456" spans="1:3" x14ac:dyDescent="0.3">
      <c r="A2456" s="37" t="s">
        <v>1</v>
      </c>
      <c r="B2456" s="37" t="s">
        <v>56</v>
      </c>
      <c r="C2456" s="38">
        <v>69000</v>
      </c>
    </row>
    <row r="2457" spans="1:3" x14ac:dyDescent="0.3">
      <c r="A2457" s="37" t="s">
        <v>1</v>
      </c>
      <c r="B2457" s="37" t="s">
        <v>53</v>
      </c>
      <c r="C2457" s="38">
        <v>99150</v>
      </c>
    </row>
    <row r="2458" spans="1:3" x14ac:dyDescent="0.3">
      <c r="A2458" s="37" t="s">
        <v>1</v>
      </c>
      <c r="B2458" s="37" t="s">
        <v>97</v>
      </c>
      <c r="C2458" s="38">
        <v>166000</v>
      </c>
    </row>
    <row r="2459" spans="1:3" x14ac:dyDescent="0.3">
      <c r="A2459" s="37" t="s">
        <v>1</v>
      </c>
      <c r="B2459" s="37" t="s">
        <v>53</v>
      </c>
      <c r="C2459" s="38">
        <v>166000</v>
      </c>
    </row>
    <row r="2460" spans="1:3" x14ac:dyDescent="0.3">
      <c r="A2460" s="37" t="s">
        <v>1</v>
      </c>
      <c r="B2460" s="37" t="s">
        <v>81</v>
      </c>
      <c r="C2460" s="38">
        <v>166000</v>
      </c>
    </row>
    <row r="2461" spans="1:3" x14ac:dyDescent="0.3">
      <c r="A2461" s="37" t="s">
        <v>1</v>
      </c>
      <c r="B2461" s="37" t="s">
        <v>107</v>
      </c>
      <c r="C2461" s="38">
        <v>89100</v>
      </c>
    </row>
    <row r="2462" spans="1:3" x14ac:dyDescent="0.3">
      <c r="A2462" s="37" t="s">
        <v>1</v>
      </c>
      <c r="B2462" s="37" t="s">
        <v>53</v>
      </c>
      <c r="C2462" s="38">
        <v>165000</v>
      </c>
    </row>
    <row r="2463" spans="1:3" x14ac:dyDescent="0.3">
      <c r="A2463" s="37" t="s">
        <v>1</v>
      </c>
      <c r="B2463" s="37" t="s">
        <v>53</v>
      </c>
      <c r="C2463" s="38">
        <v>130000</v>
      </c>
    </row>
    <row r="2464" spans="1:3" x14ac:dyDescent="0.3">
      <c r="A2464" s="37" t="s">
        <v>1</v>
      </c>
      <c r="B2464" s="37" t="s">
        <v>53</v>
      </c>
      <c r="C2464" s="38">
        <v>228000</v>
      </c>
    </row>
    <row r="2465" spans="1:3" x14ac:dyDescent="0.3">
      <c r="A2465" s="37" t="s">
        <v>1</v>
      </c>
      <c r="B2465" s="37" t="s">
        <v>54</v>
      </c>
      <c r="C2465" s="38">
        <v>151950</v>
      </c>
    </row>
    <row r="2466" spans="1:3" x14ac:dyDescent="0.3">
      <c r="A2466" s="37" t="s">
        <v>1</v>
      </c>
      <c r="B2466" s="37" t="s">
        <v>70</v>
      </c>
      <c r="C2466" s="38">
        <v>185500</v>
      </c>
    </row>
    <row r="2467" spans="1:3" x14ac:dyDescent="0.3">
      <c r="A2467" s="37" t="s">
        <v>1</v>
      </c>
      <c r="B2467" s="37" t="s">
        <v>86</v>
      </c>
      <c r="C2467" s="38">
        <v>185500</v>
      </c>
    </row>
    <row r="2468" spans="1:3" x14ac:dyDescent="0.3">
      <c r="A2468" s="37" t="s">
        <v>1</v>
      </c>
      <c r="B2468" s="37" t="s">
        <v>69</v>
      </c>
      <c r="C2468" s="38">
        <v>44418.5</v>
      </c>
    </row>
    <row r="2469" spans="1:3" x14ac:dyDescent="0.3">
      <c r="A2469" s="37" t="s">
        <v>1</v>
      </c>
      <c r="B2469" s="37" t="s">
        <v>53</v>
      </c>
      <c r="C2469" s="38">
        <v>44408.5</v>
      </c>
    </row>
    <row r="2470" spans="1:3" x14ac:dyDescent="0.3">
      <c r="A2470" s="37" t="s">
        <v>1</v>
      </c>
      <c r="B2470" s="37" t="s">
        <v>69</v>
      </c>
      <c r="C2470" s="38">
        <v>89100</v>
      </c>
    </row>
    <row r="2471" spans="1:3" x14ac:dyDescent="0.3">
      <c r="A2471" s="37" t="s">
        <v>1</v>
      </c>
      <c r="B2471" s="37" t="s">
        <v>88</v>
      </c>
      <c r="C2471" s="38">
        <v>166000</v>
      </c>
    </row>
    <row r="2472" spans="1:3" x14ac:dyDescent="0.3">
      <c r="A2472" s="37" t="s">
        <v>1</v>
      </c>
      <c r="B2472" s="37" t="s">
        <v>53</v>
      </c>
      <c r="C2472" s="38">
        <v>172500</v>
      </c>
    </row>
    <row r="2473" spans="1:3" x14ac:dyDescent="0.3">
      <c r="A2473" s="37" t="s">
        <v>1</v>
      </c>
      <c r="B2473" s="37" t="s">
        <v>53</v>
      </c>
      <c r="C2473" s="38">
        <v>80850</v>
      </c>
    </row>
    <row r="2474" spans="1:3" x14ac:dyDescent="0.3">
      <c r="A2474" s="37" t="s">
        <v>1</v>
      </c>
      <c r="B2474" s="37" t="s">
        <v>64</v>
      </c>
      <c r="C2474" s="38">
        <v>79200</v>
      </c>
    </row>
    <row r="2475" spans="1:3" x14ac:dyDescent="0.3">
      <c r="A2475" s="37" t="s">
        <v>1</v>
      </c>
      <c r="B2475" s="37" t="s">
        <v>95</v>
      </c>
      <c r="C2475" s="38">
        <v>166000</v>
      </c>
    </row>
    <row r="2476" spans="1:3" x14ac:dyDescent="0.3">
      <c r="A2476" s="37" t="s">
        <v>1</v>
      </c>
      <c r="B2476" s="37" t="s">
        <v>69</v>
      </c>
      <c r="C2476" s="38">
        <v>89100</v>
      </c>
    </row>
    <row r="2477" spans="1:3" x14ac:dyDescent="0.3">
      <c r="A2477" s="37" t="s">
        <v>1</v>
      </c>
      <c r="B2477" s="37" t="s">
        <v>97</v>
      </c>
      <c r="C2477" s="38">
        <v>56700</v>
      </c>
    </row>
    <row r="2478" spans="1:3" x14ac:dyDescent="0.3">
      <c r="A2478" s="37" t="s">
        <v>1</v>
      </c>
      <c r="B2478" s="37" t="s">
        <v>88</v>
      </c>
      <c r="C2478" s="38">
        <v>79200</v>
      </c>
    </row>
    <row r="2479" spans="1:3" x14ac:dyDescent="0.3">
      <c r="A2479" s="37" t="s">
        <v>1</v>
      </c>
      <c r="B2479" s="37" t="s">
        <v>56</v>
      </c>
      <c r="C2479" s="38">
        <v>156500</v>
      </c>
    </row>
    <row r="2480" spans="1:3" x14ac:dyDescent="0.3">
      <c r="A2480" s="37" t="s">
        <v>1</v>
      </c>
      <c r="B2480" s="37" t="s">
        <v>98</v>
      </c>
      <c r="C2480" s="38">
        <v>166000</v>
      </c>
    </row>
    <row r="2481" spans="1:3" x14ac:dyDescent="0.3">
      <c r="A2481" s="37" t="s">
        <v>1</v>
      </c>
      <c r="B2481" s="37" t="s">
        <v>88</v>
      </c>
      <c r="C2481" s="38">
        <v>72000</v>
      </c>
    </row>
    <row r="2482" spans="1:3" x14ac:dyDescent="0.3">
      <c r="A2482" s="37" t="s">
        <v>1</v>
      </c>
      <c r="B2482" s="37" t="s">
        <v>110</v>
      </c>
      <c r="C2482" s="38">
        <v>56700</v>
      </c>
    </row>
    <row r="2483" spans="1:3" x14ac:dyDescent="0.3">
      <c r="A2483" s="37" t="s">
        <v>1</v>
      </c>
      <c r="B2483" s="37" t="s">
        <v>70</v>
      </c>
      <c r="C2483" s="38">
        <v>166000</v>
      </c>
    </row>
    <row r="2484" spans="1:3" x14ac:dyDescent="0.3">
      <c r="A2484" s="37" t="s">
        <v>1</v>
      </c>
      <c r="B2484" s="37" t="s">
        <v>88</v>
      </c>
      <c r="C2484" s="38">
        <v>79200</v>
      </c>
    </row>
    <row r="2485" spans="1:3" x14ac:dyDescent="0.3">
      <c r="A2485" s="37" t="s">
        <v>1</v>
      </c>
      <c r="B2485" s="37" t="s">
        <v>88</v>
      </c>
      <c r="C2485" s="38">
        <v>185500</v>
      </c>
    </row>
    <row r="2486" spans="1:3" x14ac:dyDescent="0.3">
      <c r="A2486" s="37" t="s">
        <v>1</v>
      </c>
      <c r="B2486" s="37" t="s">
        <v>53</v>
      </c>
      <c r="C2486" s="38">
        <v>99150</v>
      </c>
    </row>
    <row r="2487" spans="1:3" x14ac:dyDescent="0.3">
      <c r="A2487" s="37" t="s">
        <v>1</v>
      </c>
      <c r="B2487" s="37" t="s">
        <v>69</v>
      </c>
      <c r="C2487" s="38">
        <v>185500</v>
      </c>
    </row>
    <row r="2488" spans="1:3" x14ac:dyDescent="0.3">
      <c r="A2488" s="37" t="s">
        <v>1</v>
      </c>
      <c r="B2488" s="37" t="s">
        <v>97</v>
      </c>
      <c r="C2488" s="38">
        <v>95000</v>
      </c>
    </row>
    <row r="2489" spans="1:3" x14ac:dyDescent="0.3">
      <c r="A2489" s="37" t="s">
        <v>1</v>
      </c>
      <c r="B2489" s="37" t="s">
        <v>88</v>
      </c>
      <c r="C2489" s="38">
        <v>79200</v>
      </c>
    </row>
    <row r="2490" spans="1:3" x14ac:dyDescent="0.3">
      <c r="A2490" s="37" t="s">
        <v>1</v>
      </c>
      <c r="B2490" s="37" t="s">
        <v>83</v>
      </c>
      <c r="C2490" s="38">
        <v>65000</v>
      </c>
    </row>
    <row r="2491" spans="1:3" x14ac:dyDescent="0.3">
      <c r="A2491" s="37" t="s">
        <v>1</v>
      </c>
      <c r="B2491" s="37" t="s">
        <v>88</v>
      </c>
      <c r="C2491" s="38">
        <v>104668</v>
      </c>
    </row>
    <row r="2492" spans="1:3" x14ac:dyDescent="0.3">
      <c r="A2492" s="37" t="s">
        <v>1</v>
      </c>
      <c r="B2492" s="37" t="s">
        <v>53</v>
      </c>
      <c r="C2492" s="38">
        <v>166000</v>
      </c>
    </row>
    <row r="2493" spans="1:3" x14ac:dyDescent="0.3">
      <c r="A2493" s="37" t="s">
        <v>1</v>
      </c>
      <c r="B2493" s="37" t="s">
        <v>98</v>
      </c>
      <c r="C2493" s="38">
        <v>89100</v>
      </c>
    </row>
    <row r="2494" spans="1:3" x14ac:dyDescent="0.3">
      <c r="A2494" s="37" t="s">
        <v>1</v>
      </c>
      <c r="B2494" s="37" t="s">
        <v>70</v>
      </c>
      <c r="C2494" s="38">
        <v>89100</v>
      </c>
    </row>
    <row r="2495" spans="1:3" x14ac:dyDescent="0.3">
      <c r="A2495" s="37" t="s">
        <v>1</v>
      </c>
      <c r="B2495" s="37" t="s">
        <v>53</v>
      </c>
      <c r="C2495" s="38">
        <v>116950</v>
      </c>
    </row>
    <row r="2496" spans="1:3" x14ac:dyDescent="0.3">
      <c r="A2496" s="37" t="s">
        <v>1</v>
      </c>
      <c r="B2496" s="37" t="s">
        <v>68</v>
      </c>
      <c r="C2496" s="38">
        <v>166000</v>
      </c>
    </row>
    <row r="2497" spans="1:3" x14ac:dyDescent="0.3">
      <c r="A2497" s="37" t="s">
        <v>1</v>
      </c>
      <c r="B2497" s="37" t="s">
        <v>69</v>
      </c>
      <c r="C2497" s="38">
        <v>69000</v>
      </c>
    </row>
    <row r="2498" spans="1:3" x14ac:dyDescent="0.3">
      <c r="A2498" s="37" t="s">
        <v>125</v>
      </c>
      <c r="B2498" s="37" t="s">
        <v>53</v>
      </c>
      <c r="C2498" s="38">
        <v>96500</v>
      </c>
    </row>
    <row r="2499" spans="1:3" x14ac:dyDescent="0.3">
      <c r="A2499" s="37" t="s">
        <v>125</v>
      </c>
      <c r="B2499" s="37" t="s">
        <v>53</v>
      </c>
      <c r="C2499" s="38"/>
    </row>
    <row r="2500" spans="1:3" x14ac:dyDescent="0.3">
      <c r="A2500" s="37" t="s">
        <v>125</v>
      </c>
      <c r="B2500" s="37" t="s">
        <v>53</v>
      </c>
      <c r="C2500" s="38">
        <v>96500</v>
      </c>
    </row>
    <row r="2501" spans="1:3" x14ac:dyDescent="0.3">
      <c r="A2501" s="37" t="s">
        <v>125</v>
      </c>
      <c r="B2501" s="37" t="s">
        <v>53</v>
      </c>
      <c r="C2501" s="38">
        <v>96500</v>
      </c>
    </row>
    <row r="2502" spans="1:3" x14ac:dyDescent="0.3">
      <c r="A2502" s="37" t="s">
        <v>125</v>
      </c>
      <c r="B2502" s="37" t="s">
        <v>53</v>
      </c>
      <c r="C2502" s="38">
        <v>170000</v>
      </c>
    </row>
    <row r="2503" spans="1:3" x14ac:dyDescent="0.3">
      <c r="A2503" s="37" t="s">
        <v>125</v>
      </c>
      <c r="B2503" s="37" t="s">
        <v>97</v>
      </c>
      <c r="C2503" s="38">
        <v>111175</v>
      </c>
    </row>
    <row r="2504" spans="1:3" x14ac:dyDescent="0.3">
      <c r="A2504" s="37" t="s">
        <v>125</v>
      </c>
      <c r="B2504" s="37" t="s">
        <v>53</v>
      </c>
      <c r="C2504" s="38">
        <v>90000</v>
      </c>
    </row>
    <row r="2505" spans="1:3" x14ac:dyDescent="0.3">
      <c r="A2505" s="37" t="s">
        <v>125</v>
      </c>
      <c r="B2505" s="37" t="s">
        <v>53</v>
      </c>
      <c r="C2505" s="38">
        <v>146500</v>
      </c>
    </row>
    <row r="2506" spans="1:3" x14ac:dyDescent="0.3">
      <c r="A2506" s="37" t="s">
        <v>125</v>
      </c>
      <c r="B2506" s="37" t="s">
        <v>53</v>
      </c>
      <c r="C2506" s="38">
        <v>90000</v>
      </c>
    </row>
    <row r="2507" spans="1:3" x14ac:dyDescent="0.3">
      <c r="A2507" s="37" t="s">
        <v>125</v>
      </c>
      <c r="B2507" s="37" t="s">
        <v>53</v>
      </c>
      <c r="C2507" s="38"/>
    </row>
    <row r="2508" spans="1:3" x14ac:dyDescent="0.3">
      <c r="A2508" s="37" t="s">
        <v>125</v>
      </c>
      <c r="B2508" s="37" t="s">
        <v>53</v>
      </c>
      <c r="C2508" s="38">
        <v>188675</v>
      </c>
    </row>
    <row r="2509" spans="1:3" x14ac:dyDescent="0.3">
      <c r="A2509" s="37" t="s">
        <v>125</v>
      </c>
      <c r="B2509" s="37" t="s">
        <v>53</v>
      </c>
      <c r="C2509" s="38">
        <v>98450</v>
      </c>
    </row>
    <row r="2510" spans="1:3" x14ac:dyDescent="0.3">
      <c r="A2510" s="37" t="s">
        <v>125</v>
      </c>
      <c r="B2510" s="37" t="s">
        <v>53</v>
      </c>
      <c r="C2510" s="38">
        <v>93661.5</v>
      </c>
    </row>
    <row r="2511" spans="1:3" x14ac:dyDescent="0.3">
      <c r="A2511" s="37" t="s">
        <v>125</v>
      </c>
      <c r="B2511" s="37" t="s">
        <v>53</v>
      </c>
      <c r="C2511" s="38">
        <v>90000</v>
      </c>
    </row>
    <row r="2512" spans="1:3" x14ac:dyDescent="0.3">
      <c r="A2512" s="37" t="s">
        <v>125</v>
      </c>
      <c r="B2512" s="37" t="s">
        <v>53</v>
      </c>
      <c r="C2512" s="38"/>
    </row>
    <row r="2513" spans="1:3" x14ac:dyDescent="0.3">
      <c r="A2513" s="37" t="s">
        <v>125</v>
      </c>
      <c r="B2513" s="37" t="s">
        <v>53</v>
      </c>
      <c r="C2513" s="38">
        <v>112025</v>
      </c>
    </row>
    <row r="2514" spans="1:3" x14ac:dyDescent="0.3">
      <c r="A2514" s="37" t="s">
        <v>125</v>
      </c>
      <c r="B2514" s="37" t="s">
        <v>53</v>
      </c>
      <c r="C2514" s="38">
        <v>155000</v>
      </c>
    </row>
    <row r="2515" spans="1:3" x14ac:dyDescent="0.3">
      <c r="A2515" s="37" t="s">
        <v>125</v>
      </c>
      <c r="B2515" s="37" t="s">
        <v>53</v>
      </c>
      <c r="C2515" s="38">
        <v>115000</v>
      </c>
    </row>
    <row r="2516" spans="1:3" x14ac:dyDescent="0.3">
      <c r="A2516" s="37" t="s">
        <v>125</v>
      </c>
      <c r="B2516" s="37" t="s">
        <v>53</v>
      </c>
      <c r="C2516" s="38">
        <v>100379.765625</v>
      </c>
    </row>
    <row r="2517" spans="1:3" x14ac:dyDescent="0.3">
      <c r="A2517" s="37" t="s">
        <v>125</v>
      </c>
      <c r="B2517" s="37" t="s">
        <v>53</v>
      </c>
      <c r="C2517" s="38">
        <v>145000</v>
      </c>
    </row>
    <row r="2518" spans="1:3" x14ac:dyDescent="0.3">
      <c r="A2518" s="37" t="s">
        <v>125</v>
      </c>
      <c r="B2518" s="37" t="s">
        <v>53</v>
      </c>
      <c r="C2518" s="38">
        <v>102500</v>
      </c>
    </row>
    <row r="2519" spans="1:3" x14ac:dyDescent="0.3">
      <c r="A2519" s="37" t="s">
        <v>125</v>
      </c>
      <c r="B2519" s="37" t="s">
        <v>53</v>
      </c>
      <c r="C2519" s="38"/>
    </row>
    <row r="2520" spans="1:3" x14ac:dyDescent="0.3">
      <c r="A2520" s="37" t="s">
        <v>125</v>
      </c>
      <c r="B2520" s="37" t="s">
        <v>53</v>
      </c>
      <c r="C2520" s="38">
        <v>115000</v>
      </c>
    </row>
    <row r="2521" spans="1:3" x14ac:dyDescent="0.3">
      <c r="A2521" s="37" t="s">
        <v>125</v>
      </c>
      <c r="B2521" s="37" t="s">
        <v>53</v>
      </c>
      <c r="C2521" s="38">
        <v>146500</v>
      </c>
    </row>
    <row r="2522" spans="1:3" x14ac:dyDescent="0.3">
      <c r="A2522" s="37" t="s">
        <v>125</v>
      </c>
      <c r="B2522" s="37" t="s">
        <v>53</v>
      </c>
      <c r="C2522" s="38">
        <v>115000</v>
      </c>
    </row>
    <row r="2523" spans="1:3" x14ac:dyDescent="0.3">
      <c r="A2523" s="37" t="s">
        <v>125</v>
      </c>
      <c r="B2523" s="37" t="s">
        <v>53</v>
      </c>
      <c r="C2523" s="38">
        <v>112500</v>
      </c>
    </row>
    <row r="2524" spans="1:3" x14ac:dyDescent="0.3">
      <c r="A2524" s="37" t="s">
        <v>125</v>
      </c>
      <c r="B2524" s="37" t="s">
        <v>53</v>
      </c>
      <c r="C2524" s="38"/>
    </row>
    <row r="2525" spans="1:3" x14ac:dyDescent="0.3">
      <c r="A2525" s="37" t="s">
        <v>125</v>
      </c>
      <c r="B2525" s="37" t="s">
        <v>84</v>
      </c>
      <c r="C2525" s="38">
        <v>111175</v>
      </c>
    </row>
    <row r="2526" spans="1:3" x14ac:dyDescent="0.3">
      <c r="A2526" s="37" t="s">
        <v>125</v>
      </c>
      <c r="B2526" s="37" t="s">
        <v>53</v>
      </c>
      <c r="C2526" s="38"/>
    </row>
    <row r="2527" spans="1:3" x14ac:dyDescent="0.3">
      <c r="A2527" s="37" t="s">
        <v>125</v>
      </c>
      <c r="B2527" s="37" t="s">
        <v>53</v>
      </c>
      <c r="C2527" s="38">
        <v>79450</v>
      </c>
    </row>
    <row r="2528" spans="1:3" x14ac:dyDescent="0.3">
      <c r="A2528" s="37" t="s">
        <v>125</v>
      </c>
      <c r="B2528" s="37" t="s">
        <v>53</v>
      </c>
      <c r="C2528" s="38">
        <v>115000</v>
      </c>
    </row>
    <row r="2529" spans="1:3" x14ac:dyDescent="0.3">
      <c r="A2529" s="37" t="s">
        <v>125</v>
      </c>
      <c r="B2529" s="37" t="s">
        <v>53</v>
      </c>
      <c r="C2529" s="38"/>
    </row>
    <row r="2530" spans="1:3" x14ac:dyDescent="0.3">
      <c r="A2530" s="37" t="s">
        <v>125</v>
      </c>
      <c r="B2530" s="37" t="s">
        <v>97</v>
      </c>
      <c r="C2530" s="38">
        <v>111175</v>
      </c>
    </row>
    <row r="2531" spans="1:3" x14ac:dyDescent="0.3">
      <c r="A2531" s="37" t="s">
        <v>125</v>
      </c>
      <c r="B2531" s="37" t="s">
        <v>53</v>
      </c>
      <c r="C2531" s="38"/>
    </row>
    <row r="2532" spans="1:3" x14ac:dyDescent="0.3">
      <c r="A2532" s="37" t="s">
        <v>125</v>
      </c>
      <c r="B2532" s="37" t="s">
        <v>69</v>
      </c>
      <c r="C2532" s="38">
        <v>89100</v>
      </c>
    </row>
    <row r="2533" spans="1:3" x14ac:dyDescent="0.3">
      <c r="A2533" s="37" t="s">
        <v>125</v>
      </c>
      <c r="B2533" s="37" t="s">
        <v>53</v>
      </c>
      <c r="C2533" s="38">
        <v>126000</v>
      </c>
    </row>
    <row r="2534" spans="1:3" x14ac:dyDescent="0.3">
      <c r="A2534" s="37" t="s">
        <v>125</v>
      </c>
      <c r="B2534" s="37" t="s">
        <v>53</v>
      </c>
      <c r="C2534" s="38">
        <v>145000</v>
      </c>
    </row>
    <row r="2535" spans="1:3" x14ac:dyDescent="0.3">
      <c r="A2535" s="37" t="s">
        <v>125</v>
      </c>
      <c r="B2535" s="37" t="s">
        <v>90</v>
      </c>
      <c r="C2535" s="38">
        <v>111175</v>
      </c>
    </row>
    <row r="2536" spans="1:3" x14ac:dyDescent="0.3">
      <c r="A2536" s="37" t="s">
        <v>125</v>
      </c>
      <c r="B2536" s="37" t="s">
        <v>53</v>
      </c>
      <c r="C2536" s="38">
        <v>111202</v>
      </c>
    </row>
    <row r="2537" spans="1:3" x14ac:dyDescent="0.3">
      <c r="A2537" s="37" t="s">
        <v>125</v>
      </c>
      <c r="B2537" s="37" t="s">
        <v>53</v>
      </c>
      <c r="C2537" s="38">
        <v>92500</v>
      </c>
    </row>
    <row r="2538" spans="1:3" x14ac:dyDescent="0.3">
      <c r="A2538" s="37" t="s">
        <v>125</v>
      </c>
      <c r="B2538" s="37" t="s">
        <v>53</v>
      </c>
      <c r="C2538" s="38">
        <v>126250</v>
      </c>
    </row>
    <row r="2539" spans="1:3" x14ac:dyDescent="0.3">
      <c r="A2539" s="37" t="s">
        <v>125</v>
      </c>
      <c r="B2539" s="37" t="s">
        <v>53</v>
      </c>
      <c r="C2539" s="38"/>
    </row>
    <row r="2540" spans="1:3" x14ac:dyDescent="0.3">
      <c r="A2540" s="37" t="s">
        <v>125</v>
      </c>
      <c r="B2540" s="37" t="s">
        <v>53</v>
      </c>
      <c r="C2540" s="38">
        <v>165000</v>
      </c>
    </row>
    <row r="2541" spans="1:3" x14ac:dyDescent="0.3">
      <c r="A2541" s="37" t="s">
        <v>125</v>
      </c>
      <c r="B2541" s="37" t="s">
        <v>53</v>
      </c>
      <c r="C2541" s="38">
        <v>172500</v>
      </c>
    </row>
    <row r="2542" spans="1:3" x14ac:dyDescent="0.3">
      <c r="A2542" s="37" t="s">
        <v>125</v>
      </c>
      <c r="B2542" s="37" t="s">
        <v>53</v>
      </c>
      <c r="C2542" s="38"/>
    </row>
    <row r="2543" spans="1:3" x14ac:dyDescent="0.3">
      <c r="A2543" s="37" t="s">
        <v>125</v>
      </c>
      <c r="B2543" s="37" t="s">
        <v>53</v>
      </c>
      <c r="C2543" s="38">
        <v>113050</v>
      </c>
    </row>
    <row r="2544" spans="1:3" x14ac:dyDescent="0.3">
      <c r="A2544" s="37" t="s">
        <v>125</v>
      </c>
      <c r="B2544" s="37" t="s">
        <v>53</v>
      </c>
      <c r="C2544" s="38">
        <v>115000</v>
      </c>
    </row>
    <row r="2545" spans="1:3" x14ac:dyDescent="0.3">
      <c r="A2545" s="37" t="s">
        <v>125</v>
      </c>
      <c r="B2545" s="37" t="s">
        <v>54</v>
      </c>
      <c r="C2545" s="38">
        <v>116600</v>
      </c>
    </row>
    <row r="2546" spans="1:3" x14ac:dyDescent="0.3">
      <c r="A2546" s="37" t="s">
        <v>125</v>
      </c>
      <c r="B2546" s="37" t="s">
        <v>53</v>
      </c>
      <c r="C2546" s="38"/>
    </row>
    <row r="2547" spans="1:3" x14ac:dyDescent="0.3">
      <c r="A2547" s="37" t="s">
        <v>125</v>
      </c>
      <c r="B2547" s="37" t="s">
        <v>54</v>
      </c>
      <c r="C2547" s="38">
        <v>126815</v>
      </c>
    </row>
    <row r="2548" spans="1:3" x14ac:dyDescent="0.3">
      <c r="A2548" s="37" t="s">
        <v>125</v>
      </c>
      <c r="B2548" s="37" t="s">
        <v>105</v>
      </c>
      <c r="C2548" s="38">
        <v>111175</v>
      </c>
    </row>
    <row r="2549" spans="1:3" x14ac:dyDescent="0.3">
      <c r="A2549" s="37" t="s">
        <v>125</v>
      </c>
      <c r="B2549" s="37" t="s">
        <v>53</v>
      </c>
      <c r="C2549" s="38">
        <v>94473.5</v>
      </c>
    </row>
    <row r="2550" spans="1:3" x14ac:dyDescent="0.3">
      <c r="A2550" s="37" t="s">
        <v>125</v>
      </c>
      <c r="B2550" s="37" t="s">
        <v>53</v>
      </c>
      <c r="C2550" s="38">
        <v>85000</v>
      </c>
    </row>
    <row r="2551" spans="1:3" x14ac:dyDescent="0.3">
      <c r="A2551" s="37" t="s">
        <v>125</v>
      </c>
      <c r="B2551" s="37" t="s">
        <v>53</v>
      </c>
      <c r="C2551" s="38">
        <v>88513.5546875</v>
      </c>
    </row>
    <row r="2552" spans="1:3" x14ac:dyDescent="0.3">
      <c r="A2552" s="37" t="s">
        <v>125</v>
      </c>
      <c r="B2552" s="37" t="s">
        <v>53</v>
      </c>
      <c r="C2552" s="38"/>
    </row>
    <row r="2553" spans="1:3" x14ac:dyDescent="0.3">
      <c r="A2553" s="37" t="s">
        <v>125</v>
      </c>
      <c r="B2553" s="37" t="s">
        <v>53</v>
      </c>
      <c r="C2553" s="38"/>
    </row>
    <row r="2554" spans="1:3" x14ac:dyDescent="0.3">
      <c r="A2554" s="37" t="s">
        <v>125</v>
      </c>
      <c r="B2554" s="37" t="s">
        <v>53</v>
      </c>
      <c r="C2554" s="38"/>
    </row>
    <row r="2555" spans="1:3" x14ac:dyDescent="0.3">
      <c r="A2555" s="37" t="s">
        <v>125</v>
      </c>
      <c r="B2555" s="37" t="s">
        <v>53</v>
      </c>
      <c r="C2555" s="38">
        <v>125000</v>
      </c>
    </row>
    <row r="2556" spans="1:3" x14ac:dyDescent="0.3">
      <c r="A2556" s="37" t="s">
        <v>125</v>
      </c>
      <c r="B2556" s="37" t="s">
        <v>53</v>
      </c>
      <c r="C2556" s="38"/>
    </row>
    <row r="2557" spans="1:3" x14ac:dyDescent="0.3">
      <c r="A2557" s="37" t="s">
        <v>125</v>
      </c>
      <c r="B2557" s="37" t="s">
        <v>53</v>
      </c>
      <c r="C2557" s="38"/>
    </row>
    <row r="2558" spans="1:3" x14ac:dyDescent="0.3">
      <c r="A2558" s="37" t="s">
        <v>125</v>
      </c>
      <c r="B2558" s="37" t="s">
        <v>53</v>
      </c>
      <c r="C2558" s="38">
        <v>130000</v>
      </c>
    </row>
    <row r="2559" spans="1:3" x14ac:dyDescent="0.3">
      <c r="A2559" s="37" t="s">
        <v>125</v>
      </c>
      <c r="B2559" s="37" t="s">
        <v>53</v>
      </c>
      <c r="C2559" s="38">
        <v>115000</v>
      </c>
    </row>
    <row r="2560" spans="1:3" x14ac:dyDescent="0.3">
      <c r="A2560" s="37" t="s">
        <v>125</v>
      </c>
      <c r="B2560" s="37" t="s">
        <v>53</v>
      </c>
      <c r="C2560" s="38">
        <v>96000</v>
      </c>
    </row>
    <row r="2561" spans="1:3" x14ac:dyDescent="0.3">
      <c r="A2561" s="37" t="s">
        <v>125</v>
      </c>
      <c r="B2561" s="37" t="s">
        <v>53</v>
      </c>
      <c r="C2561" s="38">
        <v>92500</v>
      </c>
    </row>
    <row r="2562" spans="1:3" x14ac:dyDescent="0.3">
      <c r="A2562" s="37" t="s">
        <v>125</v>
      </c>
      <c r="B2562" s="37" t="s">
        <v>53</v>
      </c>
      <c r="C2562" s="38">
        <v>167000</v>
      </c>
    </row>
    <row r="2563" spans="1:3" x14ac:dyDescent="0.3">
      <c r="A2563" s="37" t="s">
        <v>125</v>
      </c>
      <c r="B2563" s="37" t="s">
        <v>53</v>
      </c>
      <c r="C2563" s="38">
        <v>82500</v>
      </c>
    </row>
    <row r="2564" spans="1:3" x14ac:dyDescent="0.3">
      <c r="A2564" s="37" t="s">
        <v>125</v>
      </c>
      <c r="B2564" s="37" t="s">
        <v>88</v>
      </c>
      <c r="C2564" s="38">
        <v>149637.5</v>
      </c>
    </row>
    <row r="2565" spans="1:3" x14ac:dyDescent="0.3">
      <c r="A2565" s="37" t="s">
        <v>125</v>
      </c>
      <c r="B2565" s="37" t="s">
        <v>53</v>
      </c>
      <c r="C2565" s="38"/>
    </row>
    <row r="2566" spans="1:3" x14ac:dyDescent="0.3">
      <c r="A2566" s="37" t="s">
        <v>125</v>
      </c>
      <c r="B2566" s="37" t="s">
        <v>90</v>
      </c>
      <c r="C2566" s="38">
        <v>111175</v>
      </c>
    </row>
    <row r="2567" spans="1:3" x14ac:dyDescent="0.3">
      <c r="A2567" s="37" t="s">
        <v>125</v>
      </c>
      <c r="B2567" s="37" t="s">
        <v>53</v>
      </c>
      <c r="C2567" s="38">
        <v>110000</v>
      </c>
    </row>
    <row r="2568" spans="1:3" x14ac:dyDescent="0.3">
      <c r="A2568" s="37" t="s">
        <v>125</v>
      </c>
      <c r="B2568" s="37" t="s">
        <v>53</v>
      </c>
      <c r="C2568" s="38">
        <v>120000</v>
      </c>
    </row>
    <row r="2569" spans="1:3" x14ac:dyDescent="0.3">
      <c r="A2569" s="37" t="s">
        <v>125</v>
      </c>
      <c r="B2569" s="37" t="s">
        <v>53</v>
      </c>
      <c r="C2569" s="38"/>
    </row>
    <row r="2570" spans="1:3" x14ac:dyDescent="0.3">
      <c r="A2570" s="37" t="s">
        <v>125</v>
      </c>
      <c r="B2570" s="37" t="s">
        <v>53</v>
      </c>
      <c r="C2570" s="38">
        <v>130000</v>
      </c>
    </row>
    <row r="2571" spans="1:3" x14ac:dyDescent="0.3">
      <c r="A2571" s="37" t="s">
        <v>125</v>
      </c>
      <c r="B2571" s="37" t="s">
        <v>53</v>
      </c>
      <c r="C2571" s="38">
        <v>149000</v>
      </c>
    </row>
    <row r="2572" spans="1:3" x14ac:dyDescent="0.3">
      <c r="A2572" s="37" t="s">
        <v>125</v>
      </c>
      <c r="B2572" s="37" t="s">
        <v>54</v>
      </c>
      <c r="C2572" s="38">
        <v>111175</v>
      </c>
    </row>
    <row r="2573" spans="1:3" x14ac:dyDescent="0.3">
      <c r="A2573" s="37" t="s">
        <v>125</v>
      </c>
      <c r="B2573" s="37" t="s">
        <v>53</v>
      </c>
      <c r="C2573" s="38">
        <v>90000</v>
      </c>
    </row>
    <row r="2574" spans="1:3" x14ac:dyDescent="0.3">
      <c r="A2574" s="37" t="s">
        <v>125</v>
      </c>
      <c r="B2574" s="37" t="s">
        <v>53</v>
      </c>
      <c r="C2574" s="38">
        <v>90000</v>
      </c>
    </row>
    <row r="2575" spans="1:3" x14ac:dyDescent="0.3">
      <c r="A2575" s="37" t="s">
        <v>125</v>
      </c>
      <c r="B2575" s="37" t="s">
        <v>53</v>
      </c>
      <c r="C2575" s="38"/>
    </row>
    <row r="2576" spans="1:3" x14ac:dyDescent="0.3">
      <c r="A2576" s="37" t="s">
        <v>125</v>
      </c>
      <c r="B2576" s="37" t="s">
        <v>53</v>
      </c>
      <c r="C2576" s="38">
        <v>75907</v>
      </c>
    </row>
    <row r="2577" spans="1:3" x14ac:dyDescent="0.3">
      <c r="A2577" s="37" t="s">
        <v>125</v>
      </c>
      <c r="B2577" s="37" t="s">
        <v>53</v>
      </c>
      <c r="C2577" s="38">
        <v>150500</v>
      </c>
    </row>
    <row r="2578" spans="1:3" x14ac:dyDescent="0.3">
      <c r="A2578" s="37" t="s">
        <v>125</v>
      </c>
      <c r="B2578" s="37" t="s">
        <v>53</v>
      </c>
      <c r="C2578" s="38"/>
    </row>
    <row r="2579" spans="1:3" x14ac:dyDescent="0.3">
      <c r="A2579" s="37" t="s">
        <v>125</v>
      </c>
      <c r="B2579" s="37" t="s">
        <v>53</v>
      </c>
      <c r="C2579" s="38">
        <v>145000</v>
      </c>
    </row>
    <row r="2580" spans="1:3" x14ac:dyDescent="0.3">
      <c r="A2580" s="37" t="s">
        <v>125</v>
      </c>
      <c r="B2580" s="37" t="s">
        <v>53</v>
      </c>
      <c r="C2580" s="38">
        <v>92500</v>
      </c>
    </row>
    <row r="2581" spans="1:3" x14ac:dyDescent="0.3">
      <c r="A2581" s="37" t="s">
        <v>125</v>
      </c>
      <c r="B2581" s="37" t="s">
        <v>53</v>
      </c>
      <c r="C2581" s="38"/>
    </row>
    <row r="2582" spans="1:3" x14ac:dyDescent="0.3">
      <c r="A2582" s="37" t="s">
        <v>125</v>
      </c>
      <c r="B2582" s="37" t="s">
        <v>53</v>
      </c>
      <c r="C2582" s="38">
        <v>114950</v>
      </c>
    </row>
    <row r="2583" spans="1:3" x14ac:dyDescent="0.3">
      <c r="A2583" s="37" t="s">
        <v>125</v>
      </c>
      <c r="B2583" s="37" t="s">
        <v>53</v>
      </c>
      <c r="C2583" s="38"/>
    </row>
    <row r="2584" spans="1:3" x14ac:dyDescent="0.3">
      <c r="A2584" s="37" t="s">
        <v>125</v>
      </c>
      <c r="B2584" s="37" t="s">
        <v>53</v>
      </c>
      <c r="C2584" s="38">
        <v>110000</v>
      </c>
    </row>
    <row r="2585" spans="1:3" x14ac:dyDescent="0.3">
      <c r="A2585" s="37" t="s">
        <v>125</v>
      </c>
      <c r="B2585" s="37" t="s">
        <v>53</v>
      </c>
      <c r="C2585" s="38"/>
    </row>
    <row r="2586" spans="1:3" x14ac:dyDescent="0.3">
      <c r="A2586" s="37" t="s">
        <v>125</v>
      </c>
      <c r="B2586" s="37" t="s">
        <v>92</v>
      </c>
      <c r="C2586" s="38">
        <v>111202</v>
      </c>
    </row>
    <row r="2587" spans="1:3" x14ac:dyDescent="0.3">
      <c r="A2587" s="37" t="s">
        <v>125</v>
      </c>
      <c r="B2587" s="37" t="s">
        <v>53</v>
      </c>
      <c r="C2587" s="38"/>
    </row>
    <row r="2588" spans="1:3" x14ac:dyDescent="0.3">
      <c r="A2588" s="37" t="s">
        <v>125</v>
      </c>
      <c r="B2588" s="37" t="s">
        <v>53</v>
      </c>
      <c r="C2588" s="38">
        <v>146500</v>
      </c>
    </row>
    <row r="2589" spans="1:3" x14ac:dyDescent="0.3">
      <c r="A2589" s="37" t="s">
        <v>125</v>
      </c>
      <c r="B2589" s="37" t="s">
        <v>53</v>
      </c>
      <c r="C2589" s="38">
        <v>98500</v>
      </c>
    </row>
    <row r="2590" spans="1:3" x14ac:dyDescent="0.3">
      <c r="A2590" s="37" t="s">
        <v>125</v>
      </c>
      <c r="B2590" s="37" t="s">
        <v>53</v>
      </c>
      <c r="C2590" s="38"/>
    </row>
    <row r="2591" spans="1:3" x14ac:dyDescent="0.3">
      <c r="A2591" s="37" t="s">
        <v>125</v>
      </c>
      <c r="B2591" s="37" t="s">
        <v>53</v>
      </c>
      <c r="C2591" s="38"/>
    </row>
    <row r="2592" spans="1:3" x14ac:dyDescent="0.3">
      <c r="A2592" s="37" t="s">
        <v>125</v>
      </c>
      <c r="B2592" s="37" t="s">
        <v>53</v>
      </c>
      <c r="C2592" s="38">
        <v>93000</v>
      </c>
    </row>
    <row r="2593" spans="1:3" x14ac:dyDescent="0.3">
      <c r="A2593" s="37" t="s">
        <v>125</v>
      </c>
      <c r="B2593" s="37" t="s">
        <v>88</v>
      </c>
      <c r="C2593" s="38">
        <v>111202</v>
      </c>
    </row>
    <row r="2594" spans="1:3" x14ac:dyDescent="0.3">
      <c r="A2594" s="37" t="s">
        <v>125</v>
      </c>
      <c r="B2594" s="37" t="s">
        <v>53</v>
      </c>
      <c r="C2594" s="38">
        <v>105000</v>
      </c>
    </row>
    <row r="2595" spans="1:3" x14ac:dyDescent="0.3">
      <c r="A2595" s="37" t="s">
        <v>125</v>
      </c>
      <c r="B2595" s="37" t="s">
        <v>53</v>
      </c>
      <c r="C2595" s="38">
        <v>111202</v>
      </c>
    </row>
    <row r="2596" spans="1:3" x14ac:dyDescent="0.3">
      <c r="A2596" s="37" t="s">
        <v>125</v>
      </c>
      <c r="B2596" s="37" t="s">
        <v>53</v>
      </c>
      <c r="C2596" s="38">
        <v>90000</v>
      </c>
    </row>
    <row r="2597" spans="1:3" x14ac:dyDescent="0.3">
      <c r="A2597" s="37" t="s">
        <v>125</v>
      </c>
      <c r="B2597" s="37" t="s">
        <v>53</v>
      </c>
      <c r="C2597" s="38">
        <v>90000</v>
      </c>
    </row>
    <row r="2598" spans="1:3" x14ac:dyDescent="0.3">
      <c r="A2598" s="37" t="s">
        <v>125</v>
      </c>
      <c r="B2598" s="37" t="s">
        <v>53</v>
      </c>
      <c r="C2598" s="38">
        <v>120000</v>
      </c>
    </row>
    <row r="2599" spans="1:3" x14ac:dyDescent="0.3">
      <c r="A2599" s="37" t="s">
        <v>125</v>
      </c>
      <c r="B2599" s="37" t="s">
        <v>53</v>
      </c>
      <c r="C2599" s="38">
        <v>149000</v>
      </c>
    </row>
    <row r="2600" spans="1:3" x14ac:dyDescent="0.3">
      <c r="A2600" s="37" t="s">
        <v>125</v>
      </c>
      <c r="B2600" s="37" t="s">
        <v>81</v>
      </c>
      <c r="C2600" s="38">
        <v>175000</v>
      </c>
    </row>
    <row r="2601" spans="1:3" x14ac:dyDescent="0.3">
      <c r="A2601" s="37" t="s">
        <v>125</v>
      </c>
      <c r="B2601" s="37" t="s">
        <v>53</v>
      </c>
      <c r="C2601" s="38"/>
    </row>
    <row r="2602" spans="1:3" x14ac:dyDescent="0.3">
      <c r="A2602" s="37" t="s">
        <v>125</v>
      </c>
      <c r="B2602" s="37" t="s">
        <v>53</v>
      </c>
      <c r="C2602" s="38">
        <v>200000</v>
      </c>
    </row>
    <row r="2603" spans="1:3" x14ac:dyDescent="0.3">
      <c r="A2603" s="37" t="s">
        <v>125</v>
      </c>
      <c r="B2603" s="37" t="s">
        <v>53</v>
      </c>
      <c r="C2603" s="38">
        <v>110000</v>
      </c>
    </row>
    <row r="2604" spans="1:3" x14ac:dyDescent="0.3">
      <c r="A2604" s="37" t="s">
        <v>125</v>
      </c>
      <c r="B2604" s="37" t="s">
        <v>53</v>
      </c>
      <c r="C2604" s="38">
        <v>43031</v>
      </c>
    </row>
    <row r="2605" spans="1:3" x14ac:dyDescent="0.3">
      <c r="A2605" s="37" t="s">
        <v>125</v>
      </c>
      <c r="B2605" s="37" t="s">
        <v>53</v>
      </c>
      <c r="C2605" s="38"/>
    </row>
    <row r="2606" spans="1:3" x14ac:dyDescent="0.3">
      <c r="A2606" s="37" t="s">
        <v>125</v>
      </c>
      <c r="B2606" s="37" t="s">
        <v>53</v>
      </c>
      <c r="C2606" s="38">
        <v>115000</v>
      </c>
    </row>
    <row r="2607" spans="1:3" x14ac:dyDescent="0.3">
      <c r="A2607" s="37" t="s">
        <v>125</v>
      </c>
      <c r="B2607" s="37" t="s">
        <v>53</v>
      </c>
      <c r="C2607" s="38">
        <v>85000</v>
      </c>
    </row>
    <row r="2608" spans="1:3" x14ac:dyDescent="0.3">
      <c r="A2608" s="37" t="s">
        <v>125</v>
      </c>
      <c r="B2608" s="37" t="s">
        <v>53</v>
      </c>
      <c r="C2608" s="38">
        <v>95000</v>
      </c>
    </row>
    <row r="2609" spans="1:3" x14ac:dyDescent="0.3">
      <c r="A2609" s="37" t="s">
        <v>125</v>
      </c>
      <c r="B2609" s="37" t="s">
        <v>53</v>
      </c>
      <c r="C2609" s="38"/>
    </row>
    <row r="2610" spans="1:3" x14ac:dyDescent="0.3">
      <c r="A2610" s="37" t="s">
        <v>125</v>
      </c>
      <c r="B2610" s="37" t="s">
        <v>53</v>
      </c>
      <c r="C2610" s="38"/>
    </row>
    <row r="2611" spans="1:3" x14ac:dyDescent="0.3">
      <c r="A2611" s="37" t="s">
        <v>125</v>
      </c>
      <c r="B2611" s="37" t="s">
        <v>53</v>
      </c>
      <c r="C2611" s="38"/>
    </row>
    <row r="2612" spans="1:3" x14ac:dyDescent="0.3">
      <c r="A2612" s="37" t="s">
        <v>125</v>
      </c>
      <c r="B2612" s="37" t="s">
        <v>53</v>
      </c>
      <c r="C2612" s="38">
        <v>125654.5</v>
      </c>
    </row>
    <row r="2613" spans="1:3" x14ac:dyDescent="0.3">
      <c r="A2613" s="37" t="s">
        <v>125</v>
      </c>
      <c r="B2613" s="37" t="s">
        <v>53</v>
      </c>
      <c r="C2613" s="38"/>
    </row>
    <row r="2614" spans="1:3" x14ac:dyDescent="0.3">
      <c r="A2614" s="37" t="s">
        <v>125</v>
      </c>
      <c r="B2614" s="37" t="s">
        <v>106</v>
      </c>
      <c r="C2614" s="38">
        <v>51014</v>
      </c>
    </row>
    <row r="2615" spans="1:3" x14ac:dyDescent="0.3">
      <c r="A2615" s="37" t="s">
        <v>125</v>
      </c>
      <c r="B2615" s="37" t="s">
        <v>53</v>
      </c>
      <c r="C2615" s="38"/>
    </row>
    <row r="2616" spans="1:3" x14ac:dyDescent="0.3">
      <c r="A2616" s="37" t="s">
        <v>125</v>
      </c>
      <c r="B2616" s="37" t="s">
        <v>53</v>
      </c>
      <c r="C2616" s="38">
        <v>90000</v>
      </c>
    </row>
    <row r="2617" spans="1:3" x14ac:dyDescent="0.3">
      <c r="A2617" s="37" t="s">
        <v>125</v>
      </c>
      <c r="B2617" s="37" t="s">
        <v>53</v>
      </c>
      <c r="C2617" s="38">
        <v>104000</v>
      </c>
    </row>
    <row r="2618" spans="1:3" x14ac:dyDescent="0.3">
      <c r="A2618" s="37" t="s">
        <v>125</v>
      </c>
      <c r="B2618" s="37" t="s">
        <v>53</v>
      </c>
      <c r="C2618" s="38">
        <v>80000</v>
      </c>
    </row>
    <row r="2619" spans="1:3" x14ac:dyDescent="0.3">
      <c r="A2619" s="37" t="s">
        <v>125</v>
      </c>
      <c r="B2619" s="37" t="s">
        <v>53</v>
      </c>
      <c r="C2619" s="38">
        <v>85000</v>
      </c>
    </row>
    <row r="2620" spans="1:3" x14ac:dyDescent="0.3">
      <c r="A2620" s="37" t="s">
        <v>125</v>
      </c>
      <c r="B2620" s="37" t="s">
        <v>104</v>
      </c>
      <c r="C2620" s="38">
        <v>49566.5</v>
      </c>
    </row>
    <row r="2621" spans="1:3" x14ac:dyDescent="0.3">
      <c r="A2621" s="37" t="s">
        <v>125</v>
      </c>
      <c r="B2621" s="37" t="s">
        <v>53</v>
      </c>
      <c r="C2621" s="38">
        <v>200000</v>
      </c>
    </row>
    <row r="2622" spans="1:3" x14ac:dyDescent="0.3">
      <c r="A2622" s="37" t="s">
        <v>125</v>
      </c>
      <c r="B2622" s="37" t="s">
        <v>53</v>
      </c>
      <c r="C2622" s="38"/>
    </row>
    <row r="2623" spans="1:3" x14ac:dyDescent="0.3">
      <c r="A2623" s="37" t="s">
        <v>125</v>
      </c>
      <c r="B2623" s="37" t="s">
        <v>102</v>
      </c>
      <c r="C2623" s="38">
        <v>82500</v>
      </c>
    </row>
    <row r="2624" spans="1:3" x14ac:dyDescent="0.3">
      <c r="A2624" s="37" t="s">
        <v>125</v>
      </c>
      <c r="B2624" s="37" t="s">
        <v>53</v>
      </c>
      <c r="C2624" s="38">
        <v>122500</v>
      </c>
    </row>
    <row r="2625" spans="1:3" x14ac:dyDescent="0.3">
      <c r="A2625" s="37" t="s">
        <v>125</v>
      </c>
      <c r="B2625" s="37" t="s">
        <v>69</v>
      </c>
      <c r="C2625" s="38">
        <v>111202</v>
      </c>
    </row>
    <row r="2626" spans="1:3" x14ac:dyDescent="0.3">
      <c r="A2626" s="37" t="s">
        <v>125</v>
      </c>
      <c r="B2626" s="37" t="s">
        <v>53</v>
      </c>
      <c r="C2626" s="38">
        <v>115000</v>
      </c>
    </row>
    <row r="2627" spans="1:3" x14ac:dyDescent="0.3">
      <c r="A2627" s="37" t="s">
        <v>125</v>
      </c>
      <c r="B2627" s="37" t="s">
        <v>53</v>
      </c>
      <c r="C2627" s="38"/>
    </row>
    <row r="2628" spans="1:3" x14ac:dyDescent="0.3">
      <c r="A2628" s="37" t="s">
        <v>125</v>
      </c>
      <c r="B2628" s="37" t="s">
        <v>53</v>
      </c>
      <c r="C2628" s="38"/>
    </row>
    <row r="2629" spans="1:3" x14ac:dyDescent="0.3">
      <c r="A2629" s="37" t="s">
        <v>125</v>
      </c>
      <c r="B2629" s="37" t="s">
        <v>53</v>
      </c>
      <c r="C2629" s="38">
        <v>105000</v>
      </c>
    </row>
    <row r="2630" spans="1:3" x14ac:dyDescent="0.3">
      <c r="A2630" s="37" t="s">
        <v>125</v>
      </c>
      <c r="B2630" s="37" t="s">
        <v>65</v>
      </c>
      <c r="C2630" s="38">
        <v>111175</v>
      </c>
    </row>
    <row r="2631" spans="1:3" x14ac:dyDescent="0.3">
      <c r="A2631" s="37" t="s">
        <v>125</v>
      </c>
      <c r="B2631" s="37" t="s">
        <v>53</v>
      </c>
      <c r="C2631" s="38">
        <v>90000</v>
      </c>
    </row>
    <row r="2632" spans="1:3" x14ac:dyDescent="0.3">
      <c r="A2632" s="37" t="s">
        <v>125</v>
      </c>
      <c r="B2632" s="37" t="s">
        <v>69</v>
      </c>
      <c r="C2632" s="38">
        <v>111175</v>
      </c>
    </row>
    <row r="2633" spans="1:3" x14ac:dyDescent="0.3">
      <c r="A2633" s="37" t="s">
        <v>125</v>
      </c>
      <c r="B2633" s="37" t="s">
        <v>53</v>
      </c>
      <c r="C2633" s="38">
        <v>83298</v>
      </c>
    </row>
    <row r="2634" spans="1:3" x14ac:dyDescent="0.3">
      <c r="A2634" s="37" t="s">
        <v>125</v>
      </c>
      <c r="B2634" s="37" t="s">
        <v>65</v>
      </c>
      <c r="C2634" s="38">
        <v>111202</v>
      </c>
    </row>
    <row r="2635" spans="1:3" x14ac:dyDescent="0.3">
      <c r="A2635" s="37" t="s">
        <v>125</v>
      </c>
      <c r="B2635" s="37" t="s">
        <v>53</v>
      </c>
      <c r="C2635" s="38">
        <v>130000</v>
      </c>
    </row>
    <row r="2636" spans="1:3" x14ac:dyDescent="0.3">
      <c r="A2636" s="37" t="s">
        <v>125</v>
      </c>
      <c r="B2636" s="37" t="s">
        <v>80</v>
      </c>
      <c r="C2636" s="38">
        <v>111175</v>
      </c>
    </row>
    <row r="2637" spans="1:3" x14ac:dyDescent="0.3">
      <c r="A2637" s="37" t="s">
        <v>125</v>
      </c>
      <c r="B2637" s="37" t="s">
        <v>53</v>
      </c>
      <c r="C2637" s="38">
        <v>110000</v>
      </c>
    </row>
    <row r="2638" spans="1:3" x14ac:dyDescent="0.3">
      <c r="A2638" s="37" t="s">
        <v>125</v>
      </c>
      <c r="B2638" s="37" t="s">
        <v>53</v>
      </c>
      <c r="C2638" s="38"/>
    </row>
    <row r="2639" spans="1:3" x14ac:dyDescent="0.3">
      <c r="A2639" s="37" t="s">
        <v>125</v>
      </c>
      <c r="B2639" s="37" t="s">
        <v>64</v>
      </c>
      <c r="C2639" s="38">
        <v>100500</v>
      </c>
    </row>
    <row r="2640" spans="1:3" x14ac:dyDescent="0.3">
      <c r="A2640" s="37" t="s">
        <v>125</v>
      </c>
      <c r="B2640" s="37" t="s">
        <v>53</v>
      </c>
      <c r="C2640" s="38"/>
    </row>
    <row r="2641" spans="1:3" x14ac:dyDescent="0.3">
      <c r="A2641" s="37" t="s">
        <v>125</v>
      </c>
      <c r="B2641" s="37" t="s">
        <v>53</v>
      </c>
      <c r="C2641" s="38"/>
    </row>
    <row r="2642" spans="1:3" x14ac:dyDescent="0.3">
      <c r="A2642" s="37" t="s">
        <v>125</v>
      </c>
      <c r="B2642" s="37" t="s">
        <v>53</v>
      </c>
      <c r="C2642" s="38">
        <v>148290</v>
      </c>
    </row>
    <row r="2643" spans="1:3" x14ac:dyDescent="0.3">
      <c r="A2643" s="37" t="s">
        <v>125</v>
      </c>
      <c r="B2643" s="37" t="s">
        <v>53</v>
      </c>
      <c r="C2643" s="38">
        <v>80000</v>
      </c>
    </row>
    <row r="2644" spans="1:3" x14ac:dyDescent="0.3">
      <c r="A2644" s="37" t="s">
        <v>125</v>
      </c>
      <c r="B2644" s="37" t="s">
        <v>53</v>
      </c>
      <c r="C2644" s="38">
        <v>111202</v>
      </c>
    </row>
    <row r="2645" spans="1:3" x14ac:dyDescent="0.3">
      <c r="A2645" s="37" t="s">
        <v>125</v>
      </c>
      <c r="B2645" s="37" t="s">
        <v>53</v>
      </c>
      <c r="C2645" s="38">
        <v>145000</v>
      </c>
    </row>
    <row r="2646" spans="1:3" x14ac:dyDescent="0.3">
      <c r="A2646" s="37" t="s">
        <v>125</v>
      </c>
      <c r="B2646" s="37" t="s">
        <v>53</v>
      </c>
      <c r="C2646" s="38">
        <v>130000</v>
      </c>
    </row>
    <row r="2647" spans="1:3" x14ac:dyDescent="0.3">
      <c r="A2647" s="37" t="s">
        <v>125</v>
      </c>
      <c r="B2647" s="37" t="s">
        <v>53</v>
      </c>
      <c r="C2647" s="38">
        <v>175000</v>
      </c>
    </row>
    <row r="2648" spans="1:3" x14ac:dyDescent="0.3">
      <c r="A2648" s="37" t="s">
        <v>125</v>
      </c>
      <c r="B2648" s="37" t="s">
        <v>97</v>
      </c>
      <c r="C2648" s="38">
        <v>111175</v>
      </c>
    </row>
    <row r="2649" spans="1:3" x14ac:dyDescent="0.3">
      <c r="A2649" s="37" t="s">
        <v>125</v>
      </c>
      <c r="B2649" s="37" t="s">
        <v>85</v>
      </c>
      <c r="C2649" s="38">
        <v>89100</v>
      </c>
    </row>
    <row r="2650" spans="1:3" x14ac:dyDescent="0.3">
      <c r="A2650" s="37" t="s">
        <v>125</v>
      </c>
      <c r="B2650" s="37" t="s">
        <v>53</v>
      </c>
      <c r="C2650" s="38">
        <v>115000</v>
      </c>
    </row>
    <row r="2651" spans="1:3" x14ac:dyDescent="0.3">
      <c r="A2651" s="37" t="s">
        <v>125</v>
      </c>
      <c r="B2651" s="37" t="s">
        <v>53</v>
      </c>
      <c r="C2651" s="38">
        <v>99150</v>
      </c>
    </row>
    <row r="2652" spans="1:3" x14ac:dyDescent="0.3">
      <c r="A2652" s="37" t="s">
        <v>125</v>
      </c>
      <c r="B2652" s="37" t="s">
        <v>97</v>
      </c>
      <c r="C2652" s="38">
        <v>89100</v>
      </c>
    </row>
    <row r="2653" spans="1:3" x14ac:dyDescent="0.3">
      <c r="A2653" s="37" t="s">
        <v>125</v>
      </c>
      <c r="B2653" s="37" t="s">
        <v>53</v>
      </c>
      <c r="C2653" s="38"/>
    </row>
    <row r="2654" spans="1:3" x14ac:dyDescent="0.3">
      <c r="A2654" s="37" t="s">
        <v>125</v>
      </c>
      <c r="B2654" s="37" t="s">
        <v>53</v>
      </c>
      <c r="C2654" s="38">
        <v>90000</v>
      </c>
    </row>
    <row r="2655" spans="1:3" x14ac:dyDescent="0.3">
      <c r="A2655" s="37" t="s">
        <v>125</v>
      </c>
      <c r="B2655" s="37" t="s">
        <v>53</v>
      </c>
      <c r="C2655" s="38"/>
    </row>
    <row r="2656" spans="1:3" x14ac:dyDescent="0.3">
      <c r="A2656" s="37" t="s">
        <v>125</v>
      </c>
      <c r="B2656" s="37" t="s">
        <v>53</v>
      </c>
      <c r="C2656" s="38"/>
    </row>
    <row r="2657" spans="1:3" x14ac:dyDescent="0.3">
      <c r="A2657" s="37" t="s">
        <v>125</v>
      </c>
      <c r="B2657" s="37" t="s">
        <v>53</v>
      </c>
      <c r="C2657" s="38">
        <v>135000</v>
      </c>
    </row>
    <row r="2658" spans="1:3" x14ac:dyDescent="0.3">
      <c r="A2658" s="37" t="s">
        <v>125</v>
      </c>
      <c r="B2658" s="37" t="s">
        <v>53</v>
      </c>
      <c r="C2658" s="38">
        <v>105000</v>
      </c>
    </row>
    <row r="2659" spans="1:3" x14ac:dyDescent="0.3">
      <c r="A2659" s="37" t="s">
        <v>125</v>
      </c>
      <c r="B2659" s="37" t="s">
        <v>53</v>
      </c>
      <c r="C2659" s="38">
        <v>115000</v>
      </c>
    </row>
    <row r="2660" spans="1:3" x14ac:dyDescent="0.3">
      <c r="A2660" s="37" t="s">
        <v>125</v>
      </c>
      <c r="B2660" s="37" t="s">
        <v>53</v>
      </c>
      <c r="C2660" s="38"/>
    </row>
    <row r="2661" spans="1:3" x14ac:dyDescent="0.3">
      <c r="A2661" s="37" t="s">
        <v>125</v>
      </c>
      <c r="B2661" s="37" t="s">
        <v>53</v>
      </c>
      <c r="C2661" s="38">
        <v>160000</v>
      </c>
    </row>
    <row r="2662" spans="1:3" x14ac:dyDescent="0.3">
      <c r="A2662" s="37" t="s">
        <v>125</v>
      </c>
      <c r="B2662" s="37" t="s">
        <v>53</v>
      </c>
      <c r="C2662" s="38">
        <v>100000</v>
      </c>
    </row>
    <row r="2663" spans="1:3" x14ac:dyDescent="0.3">
      <c r="A2663" s="37" t="s">
        <v>125</v>
      </c>
      <c r="B2663" s="37" t="s">
        <v>53</v>
      </c>
      <c r="C2663" s="38">
        <v>115000</v>
      </c>
    </row>
    <row r="2664" spans="1:3" x14ac:dyDescent="0.3">
      <c r="A2664" s="37" t="s">
        <v>125</v>
      </c>
      <c r="B2664" s="37" t="s">
        <v>53</v>
      </c>
      <c r="C2664" s="38"/>
    </row>
    <row r="2665" spans="1:3" x14ac:dyDescent="0.3">
      <c r="A2665" s="37" t="s">
        <v>125</v>
      </c>
      <c r="B2665" s="37" t="s">
        <v>53</v>
      </c>
      <c r="C2665" s="38">
        <v>106661.5</v>
      </c>
    </row>
    <row r="2666" spans="1:3" x14ac:dyDescent="0.3">
      <c r="A2666" s="37" t="s">
        <v>125</v>
      </c>
      <c r="B2666" s="37" t="s">
        <v>53</v>
      </c>
      <c r="C2666" s="38"/>
    </row>
    <row r="2667" spans="1:3" x14ac:dyDescent="0.3">
      <c r="A2667" s="37" t="s">
        <v>125</v>
      </c>
      <c r="B2667" s="37" t="s">
        <v>53</v>
      </c>
      <c r="C2667" s="38"/>
    </row>
    <row r="2668" spans="1:3" x14ac:dyDescent="0.3">
      <c r="A2668" s="37" t="s">
        <v>125</v>
      </c>
      <c r="B2668" s="37" t="s">
        <v>72</v>
      </c>
      <c r="C2668" s="38">
        <v>105300</v>
      </c>
    </row>
    <row r="2669" spans="1:3" x14ac:dyDescent="0.3">
      <c r="A2669" s="37" t="s">
        <v>125</v>
      </c>
      <c r="B2669" s="37" t="s">
        <v>53</v>
      </c>
      <c r="C2669" s="38"/>
    </row>
    <row r="2670" spans="1:3" x14ac:dyDescent="0.3">
      <c r="A2670" s="37" t="s">
        <v>125</v>
      </c>
      <c r="B2670" s="37" t="s">
        <v>53</v>
      </c>
      <c r="C2670" s="38"/>
    </row>
    <row r="2671" spans="1:3" x14ac:dyDescent="0.3">
      <c r="A2671" s="37" t="s">
        <v>125</v>
      </c>
      <c r="B2671" s="37" t="s">
        <v>53</v>
      </c>
      <c r="C2671" s="38">
        <v>105000</v>
      </c>
    </row>
    <row r="2672" spans="1:3" x14ac:dyDescent="0.3">
      <c r="A2672" s="37" t="s">
        <v>125</v>
      </c>
      <c r="B2672" s="37" t="s">
        <v>53</v>
      </c>
      <c r="C2672" s="38">
        <v>90601</v>
      </c>
    </row>
    <row r="2673" spans="1:3" x14ac:dyDescent="0.3">
      <c r="A2673" s="37" t="s">
        <v>125</v>
      </c>
      <c r="B2673" s="37" t="s">
        <v>53</v>
      </c>
      <c r="C2673" s="38">
        <v>66746.03125</v>
      </c>
    </row>
    <row r="2674" spans="1:3" x14ac:dyDescent="0.3">
      <c r="A2674" s="37" t="s">
        <v>125</v>
      </c>
      <c r="B2674" s="37" t="s">
        <v>53</v>
      </c>
      <c r="C2674" s="38">
        <v>100000</v>
      </c>
    </row>
    <row r="2675" spans="1:3" x14ac:dyDescent="0.3">
      <c r="A2675" s="37" t="s">
        <v>125</v>
      </c>
      <c r="B2675" s="37" t="s">
        <v>53</v>
      </c>
      <c r="C2675" s="38"/>
    </row>
    <row r="2676" spans="1:3" x14ac:dyDescent="0.3">
      <c r="A2676" s="37" t="s">
        <v>125</v>
      </c>
      <c r="B2676" s="37" t="s">
        <v>53</v>
      </c>
      <c r="C2676" s="38"/>
    </row>
    <row r="2677" spans="1:3" x14ac:dyDescent="0.3">
      <c r="A2677" s="37" t="s">
        <v>125</v>
      </c>
      <c r="B2677" s="37" t="s">
        <v>53</v>
      </c>
      <c r="C2677" s="38">
        <v>91960</v>
      </c>
    </row>
    <row r="2678" spans="1:3" x14ac:dyDescent="0.3">
      <c r="A2678" s="37" t="s">
        <v>125</v>
      </c>
      <c r="B2678" s="37" t="s">
        <v>53</v>
      </c>
      <c r="C2678" s="38">
        <v>125000</v>
      </c>
    </row>
    <row r="2679" spans="1:3" x14ac:dyDescent="0.3">
      <c r="A2679" s="37" t="s">
        <v>125</v>
      </c>
      <c r="B2679" s="37" t="s">
        <v>53</v>
      </c>
      <c r="C2679" s="38">
        <v>90000</v>
      </c>
    </row>
    <row r="2680" spans="1:3" x14ac:dyDescent="0.3">
      <c r="A2680" s="37" t="s">
        <v>125</v>
      </c>
      <c r="B2680" s="37" t="s">
        <v>53</v>
      </c>
      <c r="C2680" s="38">
        <v>90000</v>
      </c>
    </row>
    <row r="2681" spans="1:3" x14ac:dyDescent="0.3">
      <c r="A2681" s="37" t="s">
        <v>125</v>
      </c>
      <c r="B2681" s="37" t="s">
        <v>53</v>
      </c>
      <c r="C2681" s="38">
        <v>85000</v>
      </c>
    </row>
    <row r="2682" spans="1:3" x14ac:dyDescent="0.3">
      <c r="A2682" s="37" t="s">
        <v>125</v>
      </c>
      <c r="B2682" s="37" t="s">
        <v>53</v>
      </c>
      <c r="C2682" s="38">
        <v>126000</v>
      </c>
    </row>
    <row r="2683" spans="1:3" x14ac:dyDescent="0.3">
      <c r="A2683" s="37" t="s">
        <v>125</v>
      </c>
      <c r="B2683" s="37" t="s">
        <v>53</v>
      </c>
      <c r="C2683" s="38">
        <v>115000</v>
      </c>
    </row>
    <row r="2684" spans="1:3" x14ac:dyDescent="0.3">
      <c r="A2684" s="37" t="s">
        <v>125</v>
      </c>
      <c r="B2684" s="37" t="s">
        <v>53</v>
      </c>
      <c r="C2684" s="38">
        <v>170000</v>
      </c>
    </row>
    <row r="2685" spans="1:3" x14ac:dyDescent="0.3">
      <c r="A2685" s="37" t="s">
        <v>125</v>
      </c>
      <c r="B2685" s="37" t="s">
        <v>53</v>
      </c>
      <c r="C2685" s="38">
        <v>85000</v>
      </c>
    </row>
    <row r="2686" spans="1:3" x14ac:dyDescent="0.3">
      <c r="A2686" s="37" t="s">
        <v>125</v>
      </c>
      <c r="B2686" s="37" t="s">
        <v>53</v>
      </c>
      <c r="C2686" s="38">
        <v>112500</v>
      </c>
    </row>
    <row r="2687" spans="1:3" x14ac:dyDescent="0.3">
      <c r="A2687" s="37" t="s">
        <v>125</v>
      </c>
      <c r="B2687" s="37" t="s">
        <v>53</v>
      </c>
      <c r="C2687" s="38">
        <v>95150</v>
      </c>
    </row>
    <row r="2688" spans="1:3" x14ac:dyDescent="0.3">
      <c r="A2688" s="37" t="s">
        <v>125</v>
      </c>
      <c r="B2688" s="37" t="s">
        <v>88</v>
      </c>
      <c r="C2688" s="38">
        <v>79200</v>
      </c>
    </row>
    <row r="2689" spans="1:3" x14ac:dyDescent="0.3">
      <c r="A2689" s="37" t="s">
        <v>126</v>
      </c>
      <c r="B2689" s="37" t="s">
        <v>53</v>
      </c>
      <c r="C2689" s="38">
        <v>135000</v>
      </c>
    </row>
    <row r="2690" spans="1:3" x14ac:dyDescent="0.3">
      <c r="A2690" s="37" t="s">
        <v>126</v>
      </c>
      <c r="B2690" s="37" t="s">
        <v>53</v>
      </c>
      <c r="C2690" s="38">
        <v>138200</v>
      </c>
    </row>
    <row r="2691" spans="1:3" x14ac:dyDescent="0.3">
      <c r="A2691" s="37" t="s">
        <v>126</v>
      </c>
      <c r="B2691" s="37" t="s">
        <v>53</v>
      </c>
      <c r="C2691" s="38">
        <v>170672</v>
      </c>
    </row>
    <row r="2692" spans="1:3" x14ac:dyDescent="0.3">
      <c r="A2692" s="37" t="s">
        <v>126</v>
      </c>
      <c r="B2692" s="37" t="s">
        <v>53</v>
      </c>
      <c r="C2692" s="38">
        <v>150000</v>
      </c>
    </row>
    <row r="2693" spans="1:3" x14ac:dyDescent="0.3">
      <c r="A2693" s="37" t="s">
        <v>126</v>
      </c>
      <c r="B2693" s="37" t="s">
        <v>53</v>
      </c>
      <c r="C2693" s="38"/>
    </row>
    <row r="2694" spans="1:3" x14ac:dyDescent="0.3">
      <c r="A2694" s="37" t="s">
        <v>126</v>
      </c>
      <c r="B2694" s="37" t="s">
        <v>53</v>
      </c>
      <c r="C2694" s="38">
        <v>150000</v>
      </c>
    </row>
    <row r="2695" spans="1:3" x14ac:dyDescent="0.3">
      <c r="A2695" s="37" t="s">
        <v>126</v>
      </c>
      <c r="B2695" s="37" t="s">
        <v>53</v>
      </c>
      <c r="C2695" s="38">
        <v>150000</v>
      </c>
    </row>
    <row r="2696" spans="1:3" x14ac:dyDescent="0.3">
      <c r="A2696" s="37" t="s">
        <v>126</v>
      </c>
      <c r="B2696" s="37" t="s">
        <v>53</v>
      </c>
      <c r="C2696" s="38">
        <v>140000</v>
      </c>
    </row>
    <row r="2697" spans="1:3" x14ac:dyDescent="0.3">
      <c r="A2697" s="37" t="s">
        <v>126</v>
      </c>
      <c r="B2697" s="37" t="s">
        <v>53</v>
      </c>
      <c r="C2697" s="38">
        <v>150000</v>
      </c>
    </row>
    <row r="2698" spans="1:3" x14ac:dyDescent="0.3">
      <c r="A2698" s="37" t="s">
        <v>126</v>
      </c>
      <c r="B2698" s="37" t="s">
        <v>53</v>
      </c>
      <c r="C2698" s="38">
        <v>156596</v>
      </c>
    </row>
    <row r="2699" spans="1:3" x14ac:dyDescent="0.3">
      <c r="A2699" s="37" t="s">
        <v>126</v>
      </c>
      <c r="B2699" s="37" t="s">
        <v>53</v>
      </c>
      <c r="C2699" s="38"/>
    </row>
    <row r="2700" spans="1:3" x14ac:dyDescent="0.3">
      <c r="A2700" s="37" t="s">
        <v>126</v>
      </c>
      <c r="B2700" s="37" t="s">
        <v>53</v>
      </c>
      <c r="C2700" s="38">
        <v>95000</v>
      </c>
    </row>
    <row r="2701" spans="1:3" x14ac:dyDescent="0.3">
      <c r="A2701" s="37" t="s">
        <v>126</v>
      </c>
      <c r="B2701" s="37" t="s">
        <v>69</v>
      </c>
      <c r="C2701" s="38">
        <v>147500</v>
      </c>
    </row>
    <row r="2702" spans="1:3" x14ac:dyDescent="0.3">
      <c r="A2702" s="37" t="s">
        <v>126</v>
      </c>
      <c r="B2702" s="37" t="s">
        <v>53</v>
      </c>
      <c r="C2702" s="38">
        <v>155000</v>
      </c>
    </row>
    <row r="2703" spans="1:3" x14ac:dyDescent="0.3">
      <c r="A2703" s="37" t="s">
        <v>126</v>
      </c>
      <c r="B2703" s="37" t="s">
        <v>53</v>
      </c>
      <c r="C2703" s="38">
        <v>135600</v>
      </c>
    </row>
    <row r="2704" spans="1:3" x14ac:dyDescent="0.3">
      <c r="A2704" s="37" t="s">
        <v>126</v>
      </c>
      <c r="B2704" s="37" t="s">
        <v>53</v>
      </c>
      <c r="C2704" s="38">
        <v>165000</v>
      </c>
    </row>
    <row r="2705" spans="1:3" x14ac:dyDescent="0.3">
      <c r="A2705" s="37" t="s">
        <v>126</v>
      </c>
      <c r="B2705" s="37" t="s">
        <v>53</v>
      </c>
      <c r="C2705" s="38">
        <v>156596</v>
      </c>
    </row>
    <row r="2706" spans="1:3" x14ac:dyDescent="0.3">
      <c r="A2706" s="37" t="s">
        <v>126</v>
      </c>
      <c r="B2706" s="37" t="s">
        <v>53</v>
      </c>
      <c r="C2706" s="38">
        <v>200000</v>
      </c>
    </row>
    <row r="2707" spans="1:3" x14ac:dyDescent="0.3">
      <c r="A2707" s="37" t="s">
        <v>126</v>
      </c>
      <c r="B2707" s="37" t="s">
        <v>53</v>
      </c>
      <c r="C2707" s="38">
        <v>150000</v>
      </c>
    </row>
    <row r="2708" spans="1:3" x14ac:dyDescent="0.3">
      <c r="A2708" s="37" t="s">
        <v>126</v>
      </c>
      <c r="B2708" s="37" t="s">
        <v>54</v>
      </c>
      <c r="C2708" s="38"/>
    </row>
    <row r="2709" spans="1:3" x14ac:dyDescent="0.3">
      <c r="A2709" s="37" t="s">
        <v>126</v>
      </c>
      <c r="B2709" s="37" t="s">
        <v>53</v>
      </c>
      <c r="C2709" s="38">
        <v>135000</v>
      </c>
    </row>
    <row r="2710" spans="1:3" x14ac:dyDescent="0.3">
      <c r="A2710" s="37" t="s">
        <v>126</v>
      </c>
      <c r="B2710" s="37" t="s">
        <v>53</v>
      </c>
      <c r="C2710" s="38">
        <v>160000</v>
      </c>
    </row>
    <row r="2711" spans="1:3" x14ac:dyDescent="0.3">
      <c r="A2711" s="37" t="s">
        <v>126</v>
      </c>
      <c r="B2711" s="37" t="s">
        <v>88</v>
      </c>
      <c r="C2711" s="38">
        <v>147500</v>
      </c>
    </row>
    <row r="2712" spans="1:3" x14ac:dyDescent="0.3">
      <c r="A2712" s="37" t="s">
        <v>126</v>
      </c>
      <c r="B2712" s="37" t="s">
        <v>53</v>
      </c>
      <c r="C2712" s="38">
        <v>90000</v>
      </c>
    </row>
    <row r="2713" spans="1:3" x14ac:dyDescent="0.3">
      <c r="A2713" s="37" t="s">
        <v>126</v>
      </c>
      <c r="B2713" s="37" t="s">
        <v>53</v>
      </c>
      <c r="C2713" s="38"/>
    </row>
    <row r="2714" spans="1:3" x14ac:dyDescent="0.3">
      <c r="A2714" s="37" t="s">
        <v>126</v>
      </c>
      <c r="B2714" s="37" t="s">
        <v>53</v>
      </c>
      <c r="C2714" s="38">
        <v>182000</v>
      </c>
    </row>
    <row r="2715" spans="1:3" x14ac:dyDescent="0.3">
      <c r="A2715" s="37" t="s">
        <v>126</v>
      </c>
      <c r="B2715" s="37" t="s">
        <v>53</v>
      </c>
      <c r="C2715" s="38">
        <v>156596</v>
      </c>
    </row>
    <row r="2716" spans="1:3" x14ac:dyDescent="0.3">
      <c r="A2716" s="37" t="s">
        <v>126</v>
      </c>
      <c r="B2716" s="37" t="s">
        <v>69</v>
      </c>
      <c r="C2716" s="38">
        <v>147500</v>
      </c>
    </row>
    <row r="2717" spans="1:3" x14ac:dyDescent="0.3">
      <c r="A2717" s="37" t="s">
        <v>126</v>
      </c>
      <c r="B2717" s="37" t="s">
        <v>53</v>
      </c>
      <c r="C2717" s="38">
        <v>150000</v>
      </c>
    </row>
    <row r="2718" spans="1:3" x14ac:dyDescent="0.3">
      <c r="A2718" s="37" t="s">
        <v>126</v>
      </c>
      <c r="B2718" s="37" t="s">
        <v>53</v>
      </c>
      <c r="C2718" s="38">
        <v>190000</v>
      </c>
    </row>
    <row r="2719" spans="1:3" x14ac:dyDescent="0.3">
      <c r="A2719" s="37" t="s">
        <v>126</v>
      </c>
      <c r="B2719" s="37" t="s">
        <v>53</v>
      </c>
      <c r="C2719" s="38">
        <v>170672</v>
      </c>
    </row>
    <row r="2720" spans="1:3" x14ac:dyDescent="0.3">
      <c r="A2720" s="37" t="s">
        <v>126</v>
      </c>
      <c r="B2720" s="37" t="s">
        <v>53</v>
      </c>
      <c r="C2720" s="38">
        <v>45000</v>
      </c>
    </row>
    <row r="2721" spans="1:3" x14ac:dyDescent="0.3">
      <c r="A2721" s="37" t="s">
        <v>126</v>
      </c>
      <c r="B2721" s="37" t="s">
        <v>53</v>
      </c>
      <c r="C2721" s="38"/>
    </row>
    <row r="2722" spans="1:3" x14ac:dyDescent="0.3">
      <c r="A2722" s="37" t="s">
        <v>126</v>
      </c>
      <c r="B2722" s="37" t="s">
        <v>53</v>
      </c>
      <c r="C2722" s="38">
        <v>170672</v>
      </c>
    </row>
    <row r="2723" spans="1:3" x14ac:dyDescent="0.3">
      <c r="A2723" s="37" t="s">
        <v>126</v>
      </c>
      <c r="B2723" s="37" t="s">
        <v>53</v>
      </c>
      <c r="C2723" s="38">
        <v>137150</v>
      </c>
    </row>
    <row r="2724" spans="1:3" x14ac:dyDescent="0.3">
      <c r="A2724" s="37" t="s">
        <v>126</v>
      </c>
      <c r="B2724" s="37" t="s">
        <v>64</v>
      </c>
      <c r="C2724" s="38">
        <v>147500</v>
      </c>
    </row>
    <row r="2725" spans="1:3" x14ac:dyDescent="0.3">
      <c r="A2725" s="37" t="s">
        <v>126</v>
      </c>
      <c r="B2725" s="37" t="s">
        <v>97</v>
      </c>
      <c r="C2725" s="38">
        <v>147500</v>
      </c>
    </row>
    <row r="2726" spans="1:3" x14ac:dyDescent="0.3">
      <c r="A2726" s="37" t="s">
        <v>126</v>
      </c>
      <c r="B2726" s="37" t="s">
        <v>53</v>
      </c>
      <c r="C2726" s="38">
        <v>156596</v>
      </c>
    </row>
    <row r="2727" spans="1:3" x14ac:dyDescent="0.3">
      <c r="A2727" s="37" t="s">
        <v>126</v>
      </c>
      <c r="B2727" s="37" t="s">
        <v>53</v>
      </c>
      <c r="C2727" s="38">
        <v>135000</v>
      </c>
    </row>
    <row r="2728" spans="1:3" x14ac:dyDescent="0.3">
      <c r="A2728" s="37" t="s">
        <v>126</v>
      </c>
      <c r="B2728" s="37" t="s">
        <v>53</v>
      </c>
      <c r="C2728" s="38">
        <v>300000</v>
      </c>
    </row>
    <row r="2729" spans="1:3" x14ac:dyDescent="0.3">
      <c r="A2729" s="37" t="s">
        <v>126</v>
      </c>
      <c r="B2729" s="37" t="s">
        <v>54</v>
      </c>
      <c r="C2729" s="38">
        <v>125000</v>
      </c>
    </row>
    <row r="2730" spans="1:3" x14ac:dyDescent="0.3">
      <c r="A2730" s="37" t="s">
        <v>126</v>
      </c>
      <c r="B2730" s="37" t="s">
        <v>54</v>
      </c>
      <c r="C2730" s="38">
        <v>180000</v>
      </c>
    </row>
    <row r="2731" spans="1:3" x14ac:dyDescent="0.3">
      <c r="A2731" s="37" t="s">
        <v>126</v>
      </c>
      <c r="B2731" s="37" t="s">
        <v>53</v>
      </c>
      <c r="C2731" s="38"/>
    </row>
    <row r="2732" spans="1:3" x14ac:dyDescent="0.3">
      <c r="A2732" s="37" t="s">
        <v>126</v>
      </c>
      <c r="B2732" s="37" t="s">
        <v>53</v>
      </c>
      <c r="C2732" s="38">
        <v>170000</v>
      </c>
    </row>
    <row r="2733" spans="1:3" x14ac:dyDescent="0.3">
      <c r="A2733" s="37" t="s">
        <v>126</v>
      </c>
      <c r="B2733" s="37" t="s">
        <v>53</v>
      </c>
      <c r="C2733" s="38">
        <v>156596</v>
      </c>
    </row>
    <row r="2734" spans="1:3" x14ac:dyDescent="0.3">
      <c r="A2734" s="37" t="s">
        <v>126</v>
      </c>
      <c r="B2734" s="37" t="s">
        <v>88</v>
      </c>
      <c r="C2734" s="38">
        <v>147500</v>
      </c>
    </row>
    <row r="2735" spans="1:3" x14ac:dyDescent="0.3">
      <c r="A2735" s="37" t="s">
        <v>126</v>
      </c>
      <c r="B2735" s="37" t="s">
        <v>53</v>
      </c>
      <c r="C2735" s="38">
        <v>181500</v>
      </c>
    </row>
    <row r="2736" spans="1:3" x14ac:dyDescent="0.3">
      <c r="A2736" s="37" t="s">
        <v>126</v>
      </c>
      <c r="B2736" s="37" t="s">
        <v>53</v>
      </c>
      <c r="C2736" s="38"/>
    </row>
    <row r="2737" spans="1:3" x14ac:dyDescent="0.3">
      <c r="A2737" s="37" t="s">
        <v>126</v>
      </c>
      <c r="B2737" s="37" t="s">
        <v>53</v>
      </c>
      <c r="C2737" s="38">
        <v>155000</v>
      </c>
    </row>
    <row r="2738" spans="1:3" x14ac:dyDescent="0.3">
      <c r="A2738" s="37" t="s">
        <v>126</v>
      </c>
      <c r="B2738" s="37" t="s">
        <v>53</v>
      </c>
      <c r="C2738" s="38">
        <v>135600</v>
      </c>
    </row>
    <row r="2739" spans="1:3" x14ac:dyDescent="0.3">
      <c r="A2739" s="37" t="s">
        <v>126</v>
      </c>
      <c r="B2739" s="37" t="s">
        <v>53</v>
      </c>
      <c r="C2739" s="38">
        <v>190000</v>
      </c>
    </row>
    <row r="2740" spans="1:3" x14ac:dyDescent="0.3">
      <c r="A2740" s="37" t="s">
        <v>126</v>
      </c>
      <c r="B2740" s="37" t="s">
        <v>56</v>
      </c>
      <c r="C2740" s="38">
        <v>147500</v>
      </c>
    </row>
    <row r="2741" spans="1:3" x14ac:dyDescent="0.3">
      <c r="A2741" s="37" t="s">
        <v>126</v>
      </c>
      <c r="B2741" s="37" t="s">
        <v>53</v>
      </c>
      <c r="C2741" s="38">
        <v>155000</v>
      </c>
    </row>
    <row r="2742" spans="1:3" x14ac:dyDescent="0.3">
      <c r="A2742" s="37" t="s">
        <v>126</v>
      </c>
      <c r="B2742" s="37" t="s">
        <v>88</v>
      </c>
      <c r="C2742" s="38">
        <v>147500</v>
      </c>
    </row>
    <row r="2743" spans="1:3" x14ac:dyDescent="0.3">
      <c r="A2743" s="37" t="s">
        <v>126</v>
      </c>
      <c r="B2743" s="37" t="s">
        <v>53</v>
      </c>
      <c r="C2743" s="38">
        <v>172500</v>
      </c>
    </row>
    <row r="2744" spans="1:3" x14ac:dyDescent="0.3">
      <c r="A2744" s="37" t="s">
        <v>126</v>
      </c>
      <c r="B2744" s="37" t="s">
        <v>53</v>
      </c>
      <c r="C2744" s="38">
        <v>250000</v>
      </c>
    </row>
    <row r="2745" spans="1:3" x14ac:dyDescent="0.3">
      <c r="A2745" s="37" t="s">
        <v>126</v>
      </c>
      <c r="B2745" s="37" t="s">
        <v>54</v>
      </c>
      <c r="C2745" s="38">
        <v>147500</v>
      </c>
    </row>
    <row r="2746" spans="1:3" x14ac:dyDescent="0.3">
      <c r="A2746" s="37" t="s">
        <v>126</v>
      </c>
      <c r="B2746" s="37" t="s">
        <v>53</v>
      </c>
      <c r="C2746" s="38">
        <v>170672</v>
      </c>
    </row>
    <row r="2747" spans="1:3" x14ac:dyDescent="0.3">
      <c r="A2747" s="37" t="s">
        <v>126</v>
      </c>
      <c r="B2747" s="37" t="s">
        <v>53</v>
      </c>
      <c r="C2747" s="38">
        <v>180000</v>
      </c>
    </row>
    <row r="2748" spans="1:3" x14ac:dyDescent="0.3">
      <c r="A2748" s="37" t="s">
        <v>126</v>
      </c>
      <c r="B2748" s="37" t="s">
        <v>53</v>
      </c>
      <c r="C2748" s="38">
        <v>127500</v>
      </c>
    </row>
    <row r="2749" spans="1:3" x14ac:dyDescent="0.3">
      <c r="A2749" s="37" t="s">
        <v>126</v>
      </c>
      <c r="B2749" s="37" t="s">
        <v>53</v>
      </c>
      <c r="C2749" s="38"/>
    </row>
    <row r="2750" spans="1:3" x14ac:dyDescent="0.3">
      <c r="A2750" s="37" t="s">
        <v>126</v>
      </c>
      <c r="B2750" s="37" t="s">
        <v>53</v>
      </c>
      <c r="C2750" s="38"/>
    </row>
    <row r="2751" spans="1:3" x14ac:dyDescent="0.3">
      <c r="A2751" s="37" t="s">
        <v>126</v>
      </c>
      <c r="B2751" s="37" t="s">
        <v>53</v>
      </c>
      <c r="C2751" s="38">
        <v>140000</v>
      </c>
    </row>
    <row r="2752" spans="1:3" x14ac:dyDescent="0.3">
      <c r="A2752" s="37" t="s">
        <v>126</v>
      </c>
      <c r="B2752" s="37" t="s">
        <v>53</v>
      </c>
      <c r="C2752" s="38">
        <v>150000</v>
      </c>
    </row>
    <row r="2753" spans="1:3" x14ac:dyDescent="0.3">
      <c r="A2753" s="37" t="s">
        <v>126</v>
      </c>
      <c r="B2753" s="37" t="s">
        <v>63</v>
      </c>
      <c r="C2753" s="38">
        <v>142000</v>
      </c>
    </row>
    <row r="2754" spans="1:3" x14ac:dyDescent="0.3">
      <c r="A2754" s="37" t="s">
        <v>126</v>
      </c>
      <c r="B2754" s="37" t="s">
        <v>53</v>
      </c>
      <c r="C2754" s="38">
        <v>130000</v>
      </c>
    </row>
    <row r="2755" spans="1:3" x14ac:dyDescent="0.3">
      <c r="A2755" s="37" t="s">
        <v>126</v>
      </c>
      <c r="B2755" s="37" t="s">
        <v>53</v>
      </c>
      <c r="C2755" s="38">
        <v>156596</v>
      </c>
    </row>
    <row r="2756" spans="1:3" x14ac:dyDescent="0.3">
      <c r="A2756" s="37" t="s">
        <v>126</v>
      </c>
      <c r="B2756" s="37" t="s">
        <v>54</v>
      </c>
      <c r="C2756" s="38"/>
    </row>
    <row r="2757" spans="1:3" x14ac:dyDescent="0.3">
      <c r="A2757" s="37" t="s">
        <v>126</v>
      </c>
      <c r="B2757" s="37" t="s">
        <v>53</v>
      </c>
      <c r="C2757" s="38">
        <v>145000</v>
      </c>
    </row>
    <row r="2758" spans="1:3" x14ac:dyDescent="0.3">
      <c r="A2758" s="37" t="s">
        <v>126</v>
      </c>
      <c r="B2758" s="37" t="s">
        <v>53</v>
      </c>
      <c r="C2758" s="38">
        <v>140000</v>
      </c>
    </row>
    <row r="2759" spans="1:3" x14ac:dyDescent="0.3">
      <c r="A2759" s="37" t="s">
        <v>126</v>
      </c>
      <c r="B2759" s="37" t="s">
        <v>53</v>
      </c>
      <c r="C2759" s="38">
        <v>185000</v>
      </c>
    </row>
    <row r="2760" spans="1:3" x14ac:dyDescent="0.3">
      <c r="A2760" s="37" t="s">
        <v>126</v>
      </c>
      <c r="B2760" s="37" t="s">
        <v>53</v>
      </c>
      <c r="C2760" s="38">
        <v>135000</v>
      </c>
    </row>
    <row r="2761" spans="1:3" x14ac:dyDescent="0.3">
      <c r="A2761" s="37" t="s">
        <v>126</v>
      </c>
      <c r="B2761" s="37" t="s">
        <v>53</v>
      </c>
      <c r="C2761" s="38">
        <v>167500</v>
      </c>
    </row>
    <row r="2762" spans="1:3" x14ac:dyDescent="0.3">
      <c r="A2762" s="37" t="s">
        <v>126</v>
      </c>
      <c r="B2762" s="37" t="s">
        <v>53</v>
      </c>
      <c r="C2762" s="38">
        <v>156596</v>
      </c>
    </row>
    <row r="2763" spans="1:3" x14ac:dyDescent="0.3">
      <c r="A2763" s="37" t="s">
        <v>126</v>
      </c>
      <c r="B2763" s="37" t="s">
        <v>53</v>
      </c>
      <c r="C2763" s="38">
        <v>175000</v>
      </c>
    </row>
    <row r="2764" spans="1:3" x14ac:dyDescent="0.3">
      <c r="A2764" s="37" t="s">
        <v>126</v>
      </c>
      <c r="B2764" s="37" t="s">
        <v>81</v>
      </c>
      <c r="C2764" s="38">
        <v>147500</v>
      </c>
    </row>
    <row r="2765" spans="1:3" x14ac:dyDescent="0.3">
      <c r="A2765" s="37" t="s">
        <v>126</v>
      </c>
      <c r="B2765" s="37" t="s">
        <v>53</v>
      </c>
      <c r="C2765" s="38">
        <v>156596</v>
      </c>
    </row>
    <row r="2766" spans="1:3" x14ac:dyDescent="0.3">
      <c r="A2766" s="37" t="s">
        <v>126</v>
      </c>
      <c r="B2766" s="37" t="s">
        <v>54</v>
      </c>
      <c r="C2766" s="38">
        <v>170672</v>
      </c>
    </row>
    <row r="2767" spans="1:3" x14ac:dyDescent="0.3">
      <c r="A2767" s="37" t="s">
        <v>126</v>
      </c>
      <c r="B2767" s="37" t="s">
        <v>70</v>
      </c>
      <c r="C2767" s="38">
        <v>147500</v>
      </c>
    </row>
    <row r="2768" spans="1:3" x14ac:dyDescent="0.3">
      <c r="A2768" s="37" t="s">
        <v>126</v>
      </c>
      <c r="B2768" s="37" t="s">
        <v>53</v>
      </c>
      <c r="C2768" s="38">
        <v>115000</v>
      </c>
    </row>
    <row r="2769" spans="1:3" x14ac:dyDescent="0.3">
      <c r="A2769" s="37" t="s">
        <v>126</v>
      </c>
      <c r="B2769" s="37" t="s">
        <v>53</v>
      </c>
      <c r="C2769" s="38">
        <v>170000</v>
      </c>
    </row>
    <row r="2770" spans="1:3" x14ac:dyDescent="0.3">
      <c r="A2770" s="37" t="s">
        <v>126</v>
      </c>
      <c r="B2770" s="37" t="s">
        <v>54</v>
      </c>
      <c r="C2770" s="38">
        <v>170672</v>
      </c>
    </row>
    <row r="2771" spans="1:3" x14ac:dyDescent="0.3">
      <c r="A2771" s="37" t="s">
        <v>126</v>
      </c>
      <c r="B2771" s="37" t="s">
        <v>53</v>
      </c>
      <c r="C2771" s="38">
        <v>127500</v>
      </c>
    </row>
    <row r="2772" spans="1:3" x14ac:dyDescent="0.3">
      <c r="A2772" s="37" t="s">
        <v>126</v>
      </c>
      <c r="B2772" s="37" t="s">
        <v>53</v>
      </c>
      <c r="C2772" s="38">
        <v>168500</v>
      </c>
    </row>
    <row r="2773" spans="1:3" x14ac:dyDescent="0.3">
      <c r="A2773" s="37" t="s">
        <v>126</v>
      </c>
      <c r="B2773" s="37" t="s">
        <v>64</v>
      </c>
      <c r="C2773" s="38">
        <v>147500</v>
      </c>
    </row>
    <row r="2774" spans="1:3" x14ac:dyDescent="0.3">
      <c r="A2774" s="37" t="s">
        <v>126</v>
      </c>
      <c r="B2774" s="37" t="s">
        <v>53</v>
      </c>
      <c r="C2774" s="38">
        <v>155000</v>
      </c>
    </row>
    <row r="2775" spans="1:3" x14ac:dyDescent="0.3">
      <c r="A2775" s="37" t="s">
        <v>126</v>
      </c>
      <c r="B2775" s="37" t="s">
        <v>53</v>
      </c>
      <c r="C2775" s="38">
        <v>128295.0625</v>
      </c>
    </row>
    <row r="2776" spans="1:3" x14ac:dyDescent="0.3">
      <c r="A2776" s="37" t="s">
        <v>126</v>
      </c>
      <c r="B2776" s="37" t="s">
        <v>53</v>
      </c>
      <c r="C2776" s="38">
        <v>147500</v>
      </c>
    </row>
    <row r="2777" spans="1:3" x14ac:dyDescent="0.3">
      <c r="A2777" s="37" t="s">
        <v>126</v>
      </c>
      <c r="B2777" s="37" t="s">
        <v>70</v>
      </c>
      <c r="C2777" s="38">
        <v>89100</v>
      </c>
    </row>
    <row r="2778" spans="1:3" x14ac:dyDescent="0.3">
      <c r="A2778" s="37" t="s">
        <v>126</v>
      </c>
      <c r="B2778" s="37" t="s">
        <v>53</v>
      </c>
      <c r="C2778" s="38">
        <v>170672</v>
      </c>
    </row>
    <row r="2779" spans="1:3" x14ac:dyDescent="0.3">
      <c r="A2779" s="37" t="s">
        <v>126</v>
      </c>
      <c r="B2779" s="37" t="s">
        <v>53</v>
      </c>
      <c r="C2779" s="38">
        <v>156596</v>
      </c>
    </row>
    <row r="2780" spans="1:3" x14ac:dyDescent="0.3">
      <c r="A2780" s="37" t="s">
        <v>126</v>
      </c>
      <c r="B2780" s="37" t="s">
        <v>127</v>
      </c>
      <c r="C2780" s="38">
        <v>147500</v>
      </c>
    </row>
    <row r="2781" spans="1:3" x14ac:dyDescent="0.3">
      <c r="A2781" s="37" t="s">
        <v>126</v>
      </c>
      <c r="B2781" s="37" t="s">
        <v>53</v>
      </c>
      <c r="C2781" s="38">
        <v>156596</v>
      </c>
    </row>
    <row r="2782" spans="1:3" x14ac:dyDescent="0.3">
      <c r="A2782" s="37" t="s">
        <v>126</v>
      </c>
      <c r="B2782" s="37" t="s">
        <v>53</v>
      </c>
      <c r="C2782" s="38">
        <v>150000</v>
      </c>
    </row>
    <row r="2783" spans="1:3" x14ac:dyDescent="0.3">
      <c r="A2783" s="37" t="s">
        <v>126</v>
      </c>
      <c r="B2783" s="37" t="s">
        <v>53</v>
      </c>
      <c r="C2783" s="38">
        <v>170672</v>
      </c>
    </row>
    <row r="2784" spans="1:3" x14ac:dyDescent="0.3">
      <c r="A2784" s="37" t="s">
        <v>126</v>
      </c>
      <c r="B2784" s="37" t="s">
        <v>53</v>
      </c>
      <c r="C2784" s="38">
        <v>116500</v>
      </c>
    </row>
    <row r="2785" spans="1:3" x14ac:dyDescent="0.3">
      <c r="A2785" s="37" t="s">
        <v>126</v>
      </c>
      <c r="B2785" s="37" t="s">
        <v>79</v>
      </c>
      <c r="C2785" s="38">
        <v>147500</v>
      </c>
    </row>
    <row r="2786" spans="1:3" x14ac:dyDescent="0.3">
      <c r="A2786" s="37" t="s">
        <v>126</v>
      </c>
      <c r="B2786" s="37" t="s">
        <v>54</v>
      </c>
      <c r="C2786" s="38"/>
    </row>
    <row r="2787" spans="1:3" x14ac:dyDescent="0.3">
      <c r="A2787" s="37" t="s">
        <v>126</v>
      </c>
      <c r="B2787" s="37" t="s">
        <v>65</v>
      </c>
      <c r="C2787" s="38">
        <v>56700</v>
      </c>
    </row>
    <row r="2788" spans="1:3" x14ac:dyDescent="0.3">
      <c r="A2788" s="37" t="s">
        <v>126</v>
      </c>
      <c r="B2788" s="37" t="s">
        <v>53</v>
      </c>
      <c r="C2788" s="38">
        <v>150000</v>
      </c>
    </row>
    <row r="2789" spans="1:3" x14ac:dyDescent="0.3">
      <c r="A2789" s="37" t="s">
        <v>126</v>
      </c>
      <c r="B2789" s="37" t="s">
        <v>53</v>
      </c>
      <c r="C2789" s="38">
        <v>122470.5</v>
      </c>
    </row>
    <row r="2790" spans="1:3" x14ac:dyDescent="0.3">
      <c r="A2790" s="37" t="s">
        <v>126</v>
      </c>
      <c r="B2790" s="37" t="s">
        <v>53</v>
      </c>
      <c r="C2790" s="38">
        <v>145000</v>
      </c>
    </row>
    <row r="2791" spans="1:3" x14ac:dyDescent="0.3">
      <c r="A2791" s="37" t="s">
        <v>126</v>
      </c>
      <c r="B2791" s="37" t="s">
        <v>53</v>
      </c>
      <c r="C2791" s="38">
        <v>172500</v>
      </c>
    </row>
    <row r="2792" spans="1:3" x14ac:dyDescent="0.3">
      <c r="A2792" s="37" t="s">
        <v>126</v>
      </c>
      <c r="B2792" s="37" t="s">
        <v>53</v>
      </c>
      <c r="C2792" s="38">
        <v>122500</v>
      </c>
    </row>
    <row r="2793" spans="1:3" x14ac:dyDescent="0.3">
      <c r="A2793" s="37" t="s">
        <v>126</v>
      </c>
      <c r="B2793" s="37" t="s">
        <v>53</v>
      </c>
      <c r="C2793" s="38">
        <v>135000</v>
      </c>
    </row>
    <row r="2794" spans="1:3" x14ac:dyDescent="0.3">
      <c r="A2794" s="37" t="s">
        <v>126</v>
      </c>
      <c r="B2794" s="37" t="s">
        <v>53</v>
      </c>
      <c r="C2794" s="38">
        <v>202500</v>
      </c>
    </row>
    <row r="2795" spans="1:3" x14ac:dyDescent="0.3">
      <c r="A2795" s="37" t="s">
        <v>126</v>
      </c>
      <c r="B2795" s="37" t="s">
        <v>53</v>
      </c>
      <c r="C2795" s="38">
        <v>157500</v>
      </c>
    </row>
    <row r="2796" spans="1:3" x14ac:dyDescent="0.3">
      <c r="A2796" s="37" t="s">
        <v>126</v>
      </c>
      <c r="B2796" s="37" t="s">
        <v>69</v>
      </c>
      <c r="C2796" s="38">
        <v>89100</v>
      </c>
    </row>
    <row r="2797" spans="1:3" x14ac:dyDescent="0.3">
      <c r="A2797" s="37" t="s">
        <v>126</v>
      </c>
      <c r="B2797" s="37" t="s">
        <v>53</v>
      </c>
      <c r="C2797" s="38">
        <v>122470.5</v>
      </c>
    </row>
    <row r="2798" spans="1:3" x14ac:dyDescent="0.3">
      <c r="A2798" s="37" t="s">
        <v>126</v>
      </c>
      <c r="B2798" s="37" t="s">
        <v>53</v>
      </c>
      <c r="C2798" s="38">
        <v>147500</v>
      </c>
    </row>
    <row r="2799" spans="1:3" x14ac:dyDescent="0.3">
      <c r="A2799" s="37" t="s">
        <v>126</v>
      </c>
      <c r="B2799" s="37" t="s">
        <v>110</v>
      </c>
      <c r="C2799" s="38">
        <v>147500</v>
      </c>
    </row>
    <row r="2800" spans="1:3" x14ac:dyDescent="0.3">
      <c r="A2800" s="37" t="s">
        <v>126</v>
      </c>
      <c r="B2800" s="37" t="s">
        <v>69</v>
      </c>
      <c r="C2800" s="38">
        <v>89100</v>
      </c>
    </row>
    <row r="2801" spans="1:3" x14ac:dyDescent="0.3">
      <c r="A2801" s="37" t="s">
        <v>126</v>
      </c>
      <c r="B2801" s="37" t="s">
        <v>81</v>
      </c>
      <c r="C2801" s="38">
        <v>147500</v>
      </c>
    </row>
    <row r="2802" spans="1:3" x14ac:dyDescent="0.3">
      <c r="A2802" s="37" t="s">
        <v>126</v>
      </c>
      <c r="B2802" s="37" t="s">
        <v>53</v>
      </c>
      <c r="C2802" s="38">
        <v>132500</v>
      </c>
    </row>
    <row r="2803" spans="1:3" x14ac:dyDescent="0.3">
      <c r="A2803" s="37" t="s">
        <v>126</v>
      </c>
      <c r="B2803" s="37" t="s">
        <v>53</v>
      </c>
      <c r="C2803" s="38">
        <v>185000</v>
      </c>
    </row>
    <row r="2804" spans="1:3" x14ac:dyDescent="0.3">
      <c r="A2804" s="37" t="s">
        <v>126</v>
      </c>
      <c r="B2804" s="37" t="s">
        <v>54</v>
      </c>
      <c r="C2804" s="38">
        <v>170672</v>
      </c>
    </row>
    <row r="2805" spans="1:3" x14ac:dyDescent="0.3">
      <c r="A2805" s="37" t="s">
        <v>126</v>
      </c>
      <c r="B2805" s="37" t="s">
        <v>53</v>
      </c>
      <c r="C2805" s="38">
        <v>180000</v>
      </c>
    </row>
    <row r="2806" spans="1:3" x14ac:dyDescent="0.3">
      <c r="A2806" s="37" t="s">
        <v>126</v>
      </c>
      <c r="B2806" s="37" t="s">
        <v>53</v>
      </c>
      <c r="C2806" s="38">
        <v>105000</v>
      </c>
    </row>
    <row r="2807" spans="1:3" x14ac:dyDescent="0.3">
      <c r="A2807" s="37" t="s">
        <v>126</v>
      </c>
      <c r="B2807" s="37" t="s">
        <v>81</v>
      </c>
      <c r="C2807" s="38">
        <v>90000</v>
      </c>
    </row>
    <row r="2808" spans="1:3" x14ac:dyDescent="0.3">
      <c r="A2808" s="37" t="s">
        <v>126</v>
      </c>
      <c r="B2808" s="37" t="s">
        <v>69</v>
      </c>
      <c r="C2808" s="38">
        <v>147500</v>
      </c>
    </row>
    <row r="2809" spans="1:3" x14ac:dyDescent="0.3">
      <c r="A2809" s="37" t="s">
        <v>126</v>
      </c>
      <c r="B2809" s="37" t="s">
        <v>83</v>
      </c>
      <c r="C2809" s="38">
        <v>147500</v>
      </c>
    </row>
    <row r="2810" spans="1:3" x14ac:dyDescent="0.3">
      <c r="A2810" s="37" t="s">
        <v>126</v>
      </c>
      <c r="B2810" s="37" t="s">
        <v>124</v>
      </c>
      <c r="C2810" s="38">
        <v>147500</v>
      </c>
    </row>
    <row r="2811" spans="1:3" x14ac:dyDescent="0.3">
      <c r="A2811" s="37" t="s">
        <v>126</v>
      </c>
      <c r="B2811" s="37" t="s">
        <v>53</v>
      </c>
      <c r="C2811" s="38"/>
    </row>
    <row r="2812" spans="1:3" x14ac:dyDescent="0.3">
      <c r="A2812" s="37" t="s">
        <v>126</v>
      </c>
      <c r="B2812" s="37" t="s">
        <v>88</v>
      </c>
      <c r="C2812" s="38">
        <v>147500</v>
      </c>
    </row>
    <row r="2813" spans="1:3" x14ac:dyDescent="0.3">
      <c r="A2813" s="37" t="s">
        <v>126</v>
      </c>
      <c r="B2813" s="37" t="s">
        <v>54</v>
      </c>
      <c r="C2813" s="38">
        <v>185000</v>
      </c>
    </row>
    <row r="2814" spans="1:3" x14ac:dyDescent="0.3">
      <c r="A2814" s="37" t="s">
        <v>126</v>
      </c>
      <c r="B2814" s="37" t="s">
        <v>53</v>
      </c>
      <c r="C2814" s="38">
        <v>180000</v>
      </c>
    </row>
    <row r="2815" spans="1:3" x14ac:dyDescent="0.3">
      <c r="A2815" s="37" t="s">
        <v>126</v>
      </c>
      <c r="B2815" s="37" t="s">
        <v>79</v>
      </c>
      <c r="C2815" s="38">
        <v>161160</v>
      </c>
    </row>
    <row r="2816" spans="1:3" x14ac:dyDescent="0.3">
      <c r="A2816" s="37" t="s">
        <v>126</v>
      </c>
      <c r="B2816" s="37" t="s">
        <v>53</v>
      </c>
      <c r="C2816" s="38">
        <v>274500</v>
      </c>
    </row>
    <row r="2817" spans="1:3" x14ac:dyDescent="0.3">
      <c r="A2817" s="37" t="s">
        <v>126</v>
      </c>
      <c r="B2817" s="37" t="s">
        <v>72</v>
      </c>
      <c r="C2817" s="38">
        <v>125000</v>
      </c>
    </row>
    <row r="2818" spans="1:3" x14ac:dyDescent="0.3">
      <c r="A2818" s="37" t="s">
        <v>126</v>
      </c>
      <c r="B2818" s="37" t="s">
        <v>72</v>
      </c>
      <c r="C2818" s="38">
        <v>147500</v>
      </c>
    </row>
    <row r="2819" spans="1:3" x14ac:dyDescent="0.3">
      <c r="A2819" s="37" t="s">
        <v>126</v>
      </c>
      <c r="B2819" s="37" t="s">
        <v>53</v>
      </c>
      <c r="C2819" s="38">
        <v>127500</v>
      </c>
    </row>
    <row r="2820" spans="1:3" x14ac:dyDescent="0.3">
      <c r="A2820" s="37" t="s">
        <v>126</v>
      </c>
      <c r="B2820" s="37" t="s">
        <v>53</v>
      </c>
      <c r="C2820" s="38"/>
    </row>
    <row r="2821" spans="1:3" x14ac:dyDescent="0.3">
      <c r="A2821" s="37" t="s">
        <v>126</v>
      </c>
      <c r="B2821" s="37" t="s">
        <v>81</v>
      </c>
      <c r="C2821" s="38">
        <v>90000</v>
      </c>
    </row>
    <row r="2822" spans="1:3" x14ac:dyDescent="0.3">
      <c r="A2822" s="37" t="s">
        <v>126</v>
      </c>
      <c r="B2822" s="37" t="s">
        <v>97</v>
      </c>
      <c r="C2822" s="38">
        <v>147500</v>
      </c>
    </row>
    <row r="2823" spans="1:3" x14ac:dyDescent="0.3">
      <c r="A2823" s="37" t="s">
        <v>126</v>
      </c>
      <c r="B2823" s="37" t="s">
        <v>81</v>
      </c>
      <c r="C2823" s="38">
        <v>90000</v>
      </c>
    </row>
    <row r="2824" spans="1:3" x14ac:dyDescent="0.3">
      <c r="A2824" s="37" t="s">
        <v>126</v>
      </c>
      <c r="B2824" s="37" t="s">
        <v>81</v>
      </c>
      <c r="C2824" s="38">
        <v>140000</v>
      </c>
    </row>
    <row r="2825" spans="1:3" x14ac:dyDescent="0.3">
      <c r="A2825" s="37" t="s">
        <v>126</v>
      </c>
      <c r="B2825" s="37" t="s">
        <v>72</v>
      </c>
      <c r="C2825" s="38">
        <v>96760.5</v>
      </c>
    </row>
    <row r="2826" spans="1:3" x14ac:dyDescent="0.3">
      <c r="A2826" s="37" t="s">
        <v>126</v>
      </c>
      <c r="B2826" s="37" t="s">
        <v>83</v>
      </c>
      <c r="C2826" s="38">
        <v>147500</v>
      </c>
    </row>
    <row r="2827" spans="1:3" x14ac:dyDescent="0.3">
      <c r="A2827" s="37" t="s">
        <v>126</v>
      </c>
      <c r="B2827" s="37" t="s">
        <v>53</v>
      </c>
      <c r="C2827" s="38"/>
    </row>
    <row r="2828" spans="1:3" x14ac:dyDescent="0.3">
      <c r="A2828" s="37" t="s">
        <v>126</v>
      </c>
      <c r="B2828" s="37" t="s">
        <v>53</v>
      </c>
      <c r="C2828" s="38"/>
    </row>
    <row r="2829" spans="1:3" x14ac:dyDescent="0.3">
      <c r="A2829" s="37" t="s">
        <v>126</v>
      </c>
      <c r="B2829" s="37" t="s">
        <v>97</v>
      </c>
      <c r="C2829" s="38">
        <v>147500</v>
      </c>
    </row>
    <row r="2830" spans="1:3" x14ac:dyDescent="0.3">
      <c r="A2830" s="37" t="s">
        <v>126</v>
      </c>
      <c r="B2830" s="37" t="s">
        <v>53</v>
      </c>
      <c r="C2830" s="38">
        <v>147500</v>
      </c>
    </row>
    <row r="2831" spans="1:3" x14ac:dyDescent="0.3">
      <c r="A2831" s="37" t="s">
        <v>126</v>
      </c>
      <c r="B2831" s="37" t="s">
        <v>88</v>
      </c>
      <c r="C2831" s="38">
        <v>147500</v>
      </c>
    </row>
    <row r="2832" spans="1:3" x14ac:dyDescent="0.3">
      <c r="A2832" s="37" t="s">
        <v>126</v>
      </c>
      <c r="B2832" s="37" t="s">
        <v>88</v>
      </c>
      <c r="C2832" s="38">
        <v>147500</v>
      </c>
    </row>
    <row r="2833" spans="1:3" x14ac:dyDescent="0.3">
      <c r="A2833" s="37" t="s">
        <v>126</v>
      </c>
      <c r="B2833" s="37" t="s">
        <v>81</v>
      </c>
      <c r="C2833" s="38">
        <v>150000</v>
      </c>
    </row>
    <row r="2834" spans="1:3" x14ac:dyDescent="0.3">
      <c r="A2834" s="37" t="s">
        <v>128</v>
      </c>
      <c r="B2834" s="37" t="s">
        <v>53</v>
      </c>
      <c r="C2834" s="38">
        <v>116700</v>
      </c>
    </row>
    <row r="2835" spans="1:3" x14ac:dyDescent="0.3">
      <c r="A2835" s="37" t="s">
        <v>128</v>
      </c>
      <c r="B2835" s="37" t="s">
        <v>53</v>
      </c>
      <c r="C2835" s="38">
        <v>145000</v>
      </c>
    </row>
    <row r="2836" spans="1:3" x14ac:dyDescent="0.3">
      <c r="A2836" s="37" t="s">
        <v>128</v>
      </c>
      <c r="B2836" s="37" t="s">
        <v>53</v>
      </c>
      <c r="C2836" s="38">
        <v>173000</v>
      </c>
    </row>
    <row r="2837" spans="1:3" x14ac:dyDescent="0.3">
      <c r="A2837" s="37" t="s">
        <v>128</v>
      </c>
      <c r="B2837" s="37" t="s">
        <v>53</v>
      </c>
      <c r="C2837" s="38">
        <v>135000</v>
      </c>
    </row>
    <row r="2838" spans="1:3" x14ac:dyDescent="0.3">
      <c r="A2838" s="37" t="s">
        <v>128</v>
      </c>
      <c r="B2838" s="37" t="s">
        <v>53</v>
      </c>
      <c r="C2838" s="38"/>
    </row>
    <row r="2839" spans="1:3" x14ac:dyDescent="0.3">
      <c r="A2839" s="37" t="s">
        <v>128</v>
      </c>
      <c r="B2839" s="37" t="s">
        <v>53</v>
      </c>
      <c r="C2839" s="38">
        <v>160000</v>
      </c>
    </row>
    <row r="2840" spans="1:3" x14ac:dyDescent="0.3">
      <c r="A2840" s="37" t="s">
        <v>128</v>
      </c>
      <c r="B2840" s="37" t="s">
        <v>53</v>
      </c>
      <c r="C2840" s="38">
        <v>161000</v>
      </c>
    </row>
    <row r="2841" spans="1:3" x14ac:dyDescent="0.3">
      <c r="A2841" s="37" t="s">
        <v>128</v>
      </c>
      <c r="B2841" s="37" t="s">
        <v>53</v>
      </c>
      <c r="C2841" s="38">
        <v>140000</v>
      </c>
    </row>
    <row r="2842" spans="1:3" x14ac:dyDescent="0.3">
      <c r="A2842" s="37" t="s">
        <v>128</v>
      </c>
      <c r="B2842" s="37" t="s">
        <v>54</v>
      </c>
      <c r="C2842" s="38">
        <v>165000</v>
      </c>
    </row>
    <row r="2843" spans="1:3" x14ac:dyDescent="0.3">
      <c r="A2843" s="37" t="s">
        <v>128</v>
      </c>
      <c r="B2843" s="37" t="s">
        <v>53</v>
      </c>
      <c r="C2843" s="38">
        <v>160000</v>
      </c>
    </row>
    <row r="2844" spans="1:3" x14ac:dyDescent="0.3">
      <c r="A2844" s="37" t="s">
        <v>128</v>
      </c>
      <c r="B2844" s="37" t="s">
        <v>97</v>
      </c>
      <c r="C2844" s="38">
        <v>157500</v>
      </c>
    </row>
    <row r="2845" spans="1:3" x14ac:dyDescent="0.3">
      <c r="A2845" s="37" t="s">
        <v>128</v>
      </c>
      <c r="B2845" s="37" t="s">
        <v>53</v>
      </c>
      <c r="C2845" s="38"/>
    </row>
    <row r="2846" spans="1:3" x14ac:dyDescent="0.3">
      <c r="A2846" s="37" t="s">
        <v>128</v>
      </c>
      <c r="B2846" s="37" t="s">
        <v>53</v>
      </c>
      <c r="C2846" s="38">
        <v>145000</v>
      </c>
    </row>
    <row r="2847" spans="1:3" x14ac:dyDescent="0.3">
      <c r="A2847" s="37" t="s">
        <v>128</v>
      </c>
      <c r="B2847" s="37" t="s">
        <v>53</v>
      </c>
      <c r="C2847" s="38">
        <v>225000</v>
      </c>
    </row>
    <row r="2848" spans="1:3" x14ac:dyDescent="0.3">
      <c r="A2848" s="37" t="s">
        <v>128</v>
      </c>
      <c r="B2848" s="37" t="s">
        <v>53</v>
      </c>
      <c r="C2848" s="38">
        <v>222589</v>
      </c>
    </row>
    <row r="2849" spans="1:3" x14ac:dyDescent="0.3">
      <c r="A2849" s="37" t="s">
        <v>128</v>
      </c>
      <c r="B2849" s="37" t="s">
        <v>54</v>
      </c>
      <c r="C2849" s="38">
        <v>200000</v>
      </c>
    </row>
    <row r="2850" spans="1:3" x14ac:dyDescent="0.3">
      <c r="A2850" s="37" t="s">
        <v>128</v>
      </c>
      <c r="B2850" s="37" t="s">
        <v>53</v>
      </c>
      <c r="C2850" s="38">
        <v>375000</v>
      </c>
    </row>
    <row r="2851" spans="1:3" x14ac:dyDescent="0.3">
      <c r="A2851" s="37" t="s">
        <v>128</v>
      </c>
      <c r="B2851" s="37" t="s">
        <v>53</v>
      </c>
      <c r="C2851" s="38">
        <v>315000</v>
      </c>
    </row>
    <row r="2852" spans="1:3" x14ac:dyDescent="0.3">
      <c r="A2852" s="37" t="s">
        <v>128</v>
      </c>
      <c r="B2852" s="37" t="s">
        <v>79</v>
      </c>
      <c r="C2852" s="38">
        <v>79200</v>
      </c>
    </row>
    <row r="2853" spans="1:3" x14ac:dyDescent="0.3">
      <c r="A2853" s="37" t="s">
        <v>128</v>
      </c>
      <c r="B2853" s="37" t="s">
        <v>53</v>
      </c>
      <c r="C2853" s="38">
        <v>150000</v>
      </c>
    </row>
    <row r="2854" spans="1:3" x14ac:dyDescent="0.3">
      <c r="A2854" s="37" t="s">
        <v>128</v>
      </c>
      <c r="B2854" s="37" t="s">
        <v>53</v>
      </c>
      <c r="C2854" s="38">
        <v>157500</v>
      </c>
    </row>
    <row r="2855" spans="1:3" x14ac:dyDescent="0.3">
      <c r="A2855" s="37" t="s">
        <v>128</v>
      </c>
      <c r="B2855" s="37" t="s">
        <v>53</v>
      </c>
      <c r="C2855" s="38">
        <v>115000</v>
      </c>
    </row>
    <row r="2856" spans="1:3" x14ac:dyDescent="0.3">
      <c r="A2856" s="37" t="s">
        <v>128</v>
      </c>
      <c r="B2856" s="37" t="s">
        <v>72</v>
      </c>
      <c r="C2856" s="38">
        <v>130500</v>
      </c>
    </row>
    <row r="2857" spans="1:3" x14ac:dyDescent="0.3">
      <c r="A2857" s="37" t="s">
        <v>128</v>
      </c>
      <c r="B2857" s="37" t="s">
        <v>53</v>
      </c>
      <c r="C2857" s="38">
        <v>90000</v>
      </c>
    </row>
    <row r="2858" spans="1:3" x14ac:dyDescent="0.3">
      <c r="A2858" s="37" t="s">
        <v>128</v>
      </c>
      <c r="B2858" s="37" t="s">
        <v>53</v>
      </c>
      <c r="C2858" s="38">
        <v>202000</v>
      </c>
    </row>
    <row r="2859" spans="1:3" x14ac:dyDescent="0.3">
      <c r="A2859" s="37" t="s">
        <v>128</v>
      </c>
      <c r="B2859" s="37" t="s">
        <v>53</v>
      </c>
      <c r="C2859" s="38">
        <v>58500</v>
      </c>
    </row>
    <row r="2860" spans="1:3" x14ac:dyDescent="0.3">
      <c r="A2860" s="37" t="s">
        <v>128</v>
      </c>
      <c r="B2860" s="37" t="s">
        <v>53</v>
      </c>
      <c r="C2860" s="38">
        <v>172500</v>
      </c>
    </row>
    <row r="2861" spans="1:3" x14ac:dyDescent="0.3">
      <c r="A2861" s="37" t="s">
        <v>128</v>
      </c>
      <c r="B2861" s="37" t="s">
        <v>54</v>
      </c>
      <c r="C2861" s="38">
        <v>140000</v>
      </c>
    </row>
    <row r="2862" spans="1:3" x14ac:dyDescent="0.3">
      <c r="A2862" s="37" t="s">
        <v>128</v>
      </c>
      <c r="B2862" s="37" t="s">
        <v>54</v>
      </c>
      <c r="C2862" s="38">
        <v>127000</v>
      </c>
    </row>
    <row r="2863" spans="1:3" x14ac:dyDescent="0.3">
      <c r="A2863" s="37" t="s">
        <v>128</v>
      </c>
      <c r="B2863" s="37" t="s">
        <v>80</v>
      </c>
      <c r="C2863" s="38">
        <v>79200</v>
      </c>
    </row>
    <row r="2864" spans="1:3" x14ac:dyDescent="0.3">
      <c r="A2864" s="37" t="s">
        <v>128</v>
      </c>
      <c r="B2864" s="37" t="s">
        <v>98</v>
      </c>
      <c r="C2864" s="38">
        <v>72900</v>
      </c>
    </row>
    <row r="2865" spans="1:3" x14ac:dyDescent="0.3">
      <c r="A2865" s="37" t="s">
        <v>128</v>
      </c>
      <c r="B2865" s="37" t="s">
        <v>53</v>
      </c>
      <c r="C2865" s="38">
        <v>125000</v>
      </c>
    </row>
    <row r="2866" spans="1:3" x14ac:dyDescent="0.3">
      <c r="A2866" s="37" t="s">
        <v>128</v>
      </c>
      <c r="B2866" s="37" t="s">
        <v>97</v>
      </c>
      <c r="C2866" s="38">
        <v>89100</v>
      </c>
    </row>
    <row r="2867" spans="1:3" x14ac:dyDescent="0.3">
      <c r="A2867" s="37" t="s">
        <v>128</v>
      </c>
      <c r="B2867" s="37" t="s">
        <v>110</v>
      </c>
      <c r="C2867" s="38">
        <v>157500</v>
      </c>
    </row>
    <row r="2868" spans="1:3" x14ac:dyDescent="0.3">
      <c r="A2868" s="37" t="s">
        <v>128</v>
      </c>
      <c r="B2868" s="37" t="s">
        <v>53</v>
      </c>
      <c r="C2868" s="38"/>
    </row>
    <row r="2869" spans="1:3" x14ac:dyDescent="0.3">
      <c r="A2869" s="37" t="s">
        <v>128</v>
      </c>
      <c r="B2869" s="37" t="s">
        <v>53</v>
      </c>
      <c r="C2869" s="38">
        <v>215000</v>
      </c>
    </row>
    <row r="2870" spans="1:3" x14ac:dyDescent="0.3">
      <c r="A2870" s="37" t="s">
        <v>128</v>
      </c>
      <c r="B2870" s="37" t="s">
        <v>54</v>
      </c>
      <c r="C2870" s="38"/>
    </row>
    <row r="2871" spans="1:3" x14ac:dyDescent="0.3">
      <c r="A2871" s="37" t="s">
        <v>128</v>
      </c>
      <c r="B2871" s="37" t="s">
        <v>53</v>
      </c>
      <c r="C2871" s="38">
        <v>165000</v>
      </c>
    </row>
    <row r="2872" spans="1:3" x14ac:dyDescent="0.3">
      <c r="A2872" s="37" t="s">
        <v>128</v>
      </c>
      <c r="B2872" s="37" t="s">
        <v>53</v>
      </c>
      <c r="C2872" s="38">
        <v>185000</v>
      </c>
    </row>
    <row r="2873" spans="1:3" x14ac:dyDescent="0.3">
      <c r="A2873" s="37" t="s">
        <v>128</v>
      </c>
      <c r="B2873" s="37" t="s">
        <v>53</v>
      </c>
      <c r="C2873" s="38">
        <v>115000</v>
      </c>
    </row>
    <row r="2874" spans="1:3" x14ac:dyDescent="0.3">
      <c r="A2874" s="37" t="s">
        <v>128</v>
      </c>
      <c r="B2874" s="37" t="s">
        <v>53</v>
      </c>
      <c r="C2874" s="38">
        <v>157500</v>
      </c>
    </row>
    <row r="2875" spans="1:3" x14ac:dyDescent="0.3">
      <c r="A2875" s="37" t="s">
        <v>128</v>
      </c>
      <c r="B2875" s="37" t="s">
        <v>87</v>
      </c>
      <c r="C2875" s="38">
        <v>89100</v>
      </c>
    </row>
    <row r="2876" spans="1:3" x14ac:dyDescent="0.3">
      <c r="A2876" s="37" t="s">
        <v>128</v>
      </c>
      <c r="B2876" s="37" t="s">
        <v>65</v>
      </c>
      <c r="C2876" s="38">
        <v>56700</v>
      </c>
    </row>
    <row r="2877" spans="1:3" x14ac:dyDescent="0.3">
      <c r="A2877" s="37" t="s">
        <v>128</v>
      </c>
      <c r="B2877" s="37" t="s">
        <v>81</v>
      </c>
      <c r="C2877" s="38">
        <v>157000</v>
      </c>
    </row>
    <row r="2878" spans="1:3" x14ac:dyDescent="0.3">
      <c r="A2878" s="37" t="s">
        <v>128</v>
      </c>
      <c r="B2878" s="37" t="s">
        <v>53</v>
      </c>
      <c r="C2878" s="38"/>
    </row>
    <row r="2879" spans="1:3" x14ac:dyDescent="0.3">
      <c r="A2879" s="37" t="s">
        <v>128</v>
      </c>
      <c r="B2879" s="37" t="s">
        <v>54</v>
      </c>
      <c r="C2879" s="38">
        <v>126000</v>
      </c>
    </row>
    <row r="2880" spans="1:3" x14ac:dyDescent="0.3">
      <c r="A2880" s="37" t="s">
        <v>128</v>
      </c>
      <c r="B2880" s="37" t="s">
        <v>53</v>
      </c>
      <c r="C2880" s="38"/>
    </row>
    <row r="2881" spans="1:3" x14ac:dyDescent="0.3">
      <c r="A2881" s="37" t="s">
        <v>128</v>
      </c>
      <c r="B2881" s="37" t="s">
        <v>53</v>
      </c>
      <c r="C2881" s="38">
        <v>220500</v>
      </c>
    </row>
    <row r="2882" spans="1:3" x14ac:dyDescent="0.3">
      <c r="A2882" s="37" t="s">
        <v>128</v>
      </c>
      <c r="B2882" s="37" t="s">
        <v>53</v>
      </c>
      <c r="C2882" s="38">
        <v>157500</v>
      </c>
    </row>
    <row r="2883" spans="1:3" x14ac:dyDescent="0.3">
      <c r="A2883" s="37" t="s">
        <v>128</v>
      </c>
      <c r="B2883" s="37" t="s">
        <v>53</v>
      </c>
      <c r="C2883" s="38"/>
    </row>
    <row r="2884" spans="1:3" x14ac:dyDescent="0.3">
      <c r="A2884" s="37" t="s">
        <v>128</v>
      </c>
      <c r="B2884" s="37" t="s">
        <v>53</v>
      </c>
      <c r="C2884" s="38">
        <v>157500</v>
      </c>
    </row>
    <row r="2885" spans="1:3" x14ac:dyDescent="0.3">
      <c r="A2885" s="37" t="s">
        <v>128</v>
      </c>
      <c r="B2885" s="37" t="s">
        <v>53</v>
      </c>
      <c r="C2885" s="38">
        <v>177500</v>
      </c>
    </row>
    <row r="2886" spans="1:3" x14ac:dyDescent="0.3">
      <c r="A2886" s="37" t="s">
        <v>128</v>
      </c>
      <c r="B2886" s="37" t="s">
        <v>53</v>
      </c>
      <c r="C2886" s="38">
        <v>157500</v>
      </c>
    </row>
    <row r="2887" spans="1:3" x14ac:dyDescent="0.3">
      <c r="A2887" s="37" t="s">
        <v>128</v>
      </c>
      <c r="B2887" s="37" t="s">
        <v>53</v>
      </c>
      <c r="C2887" s="38">
        <v>135000</v>
      </c>
    </row>
    <row r="2888" spans="1:3" x14ac:dyDescent="0.3">
      <c r="A2888" s="37" t="s">
        <v>128</v>
      </c>
      <c r="B2888" s="37" t="s">
        <v>53</v>
      </c>
      <c r="C2888" s="38">
        <v>90000</v>
      </c>
    </row>
    <row r="2889" spans="1:3" x14ac:dyDescent="0.3">
      <c r="A2889" s="37" t="s">
        <v>128</v>
      </c>
      <c r="B2889" s="37" t="s">
        <v>53</v>
      </c>
      <c r="C2889" s="38">
        <v>160000</v>
      </c>
    </row>
    <row r="2890" spans="1:3" x14ac:dyDescent="0.3">
      <c r="A2890" s="37" t="s">
        <v>128</v>
      </c>
      <c r="B2890" s="37" t="s">
        <v>53</v>
      </c>
      <c r="C2890" s="38">
        <v>157500</v>
      </c>
    </row>
    <row r="2891" spans="1:3" x14ac:dyDescent="0.3">
      <c r="A2891" s="37" t="s">
        <v>128</v>
      </c>
      <c r="B2891" s="37" t="s">
        <v>54</v>
      </c>
      <c r="C2891" s="38">
        <v>157500</v>
      </c>
    </row>
    <row r="2892" spans="1:3" x14ac:dyDescent="0.3">
      <c r="A2892" s="37" t="s">
        <v>128</v>
      </c>
      <c r="B2892" s="37" t="s">
        <v>73</v>
      </c>
      <c r="C2892" s="38">
        <v>157500</v>
      </c>
    </row>
    <row r="2893" spans="1:3" x14ac:dyDescent="0.3">
      <c r="A2893" s="37" t="s">
        <v>128</v>
      </c>
      <c r="B2893" s="37" t="s">
        <v>53</v>
      </c>
      <c r="C2893" s="38">
        <v>186960</v>
      </c>
    </row>
    <row r="2894" spans="1:3" x14ac:dyDescent="0.3">
      <c r="A2894" s="37" t="s">
        <v>128</v>
      </c>
      <c r="B2894" s="37" t="s">
        <v>53</v>
      </c>
      <c r="C2894" s="38"/>
    </row>
    <row r="2895" spans="1:3" x14ac:dyDescent="0.3">
      <c r="A2895" s="37" t="s">
        <v>128</v>
      </c>
      <c r="B2895" s="37" t="s">
        <v>110</v>
      </c>
      <c r="C2895" s="38">
        <v>157500</v>
      </c>
    </row>
    <row r="2896" spans="1:3" x14ac:dyDescent="0.3">
      <c r="A2896" s="37" t="s">
        <v>128</v>
      </c>
      <c r="B2896" s="37" t="s">
        <v>53</v>
      </c>
      <c r="C2896" s="38">
        <v>90000</v>
      </c>
    </row>
    <row r="2897" spans="1:3" x14ac:dyDescent="0.3">
      <c r="A2897" s="37" t="s">
        <v>128</v>
      </c>
      <c r="B2897" s="37" t="s">
        <v>53</v>
      </c>
      <c r="C2897" s="38">
        <v>155000</v>
      </c>
    </row>
    <row r="2898" spans="1:3" x14ac:dyDescent="0.3">
      <c r="A2898" s="37" t="s">
        <v>128</v>
      </c>
      <c r="B2898" s="37" t="s">
        <v>53</v>
      </c>
      <c r="C2898" s="38">
        <v>150000</v>
      </c>
    </row>
    <row r="2899" spans="1:3" x14ac:dyDescent="0.3">
      <c r="A2899" s="37" t="s">
        <v>128</v>
      </c>
      <c r="B2899" s="37" t="s">
        <v>53</v>
      </c>
      <c r="C2899" s="38">
        <v>125500</v>
      </c>
    </row>
    <row r="2900" spans="1:3" x14ac:dyDescent="0.3">
      <c r="A2900" s="37" t="s">
        <v>128</v>
      </c>
      <c r="B2900" s="37" t="s">
        <v>53</v>
      </c>
      <c r="C2900" s="38">
        <v>125000</v>
      </c>
    </row>
    <row r="2901" spans="1:3" x14ac:dyDescent="0.3">
      <c r="A2901" s="37" t="s">
        <v>128</v>
      </c>
      <c r="B2901" s="37" t="s">
        <v>92</v>
      </c>
      <c r="C2901" s="38">
        <v>88128</v>
      </c>
    </row>
    <row r="2902" spans="1:3" x14ac:dyDescent="0.3">
      <c r="A2902" s="37" t="s">
        <v>128</v>
      </c>
      <c r="B2902" s="37" t="s">
        <v>69</v>
      </c>
      <c r="C2902" s="38">
        <v>157500</v>
      </c>
    </row>
    <row r="2903" spans="1:3" x14ac:dyDescent="0.3">
      <c r="A2903" s="37" t="s">
        <v>128</v>
      </c>
      <c r="B2903" s="37" t="s">
        <v>53</v>
      </c>
      <c r="C2903" s="38">
        <v>150000</v>
      </c>
    </row>
    <row r="2904" spans="1:3" x14ac:dyDescent="0.3">
      <c r="A2904" s="37" t="s">
        <v>128</v>
      </c>
      <c r="B2904" s="37" t="s">
        <v>54</v>
      </c>
      <c r="C2904" s="38">
        <v>113450</v>
      </c>
    </row>
    <row r="2905" spans="1:3" x14ac:dyDescent="0.3">
      <c r="A2905" s="37" t="s">
        <v>128</v>
      </c>
      <c r="B2905" s="37" t="s">
        <v>53</v>
      </c>
      <c r="C2905" s="38">
        <v>160000</v>
      </c>
    </row>
    <row r="2906" spans="1:3" x14ac:dyDescent="0.3">
      <c r="A2906" s="37" t="s">
        <v>128</v>
      </c>
      <c r="B2906" s="37" t="s">
        <v>53</v>
      </c>
      <c r="C2906" s="38">
        <v>185000</v>
      </c>
    </row>
    <row r="2907" spans="1:3" x14ac:dyDescent="0.3">
      <c r="A2907" s="37" t="s">
        <v>128</v>
      </c>
      <c r="B2907" s="37" t="s">
        <v>53</v>
      </c>
      <c r="C2907" s="38">
        <v>125000</v>
      </c>
    </row>
    <row r="2908" spans="1:3" x14ac:dyDescent="0.3">
      <c r="A2908" s="37" t="s">
        <v>128</v>
      </c>
      <c r="B2908" s="37" t="s">
        <v>53</v>
      </c>
      <c r="C2908" s="38"/>
    </row>
    <row r="2909" spans="1:3" x14ac:dyDescent="0.3">
      <c r="A2909" s="37" t="s">
        <v>128</v>
      </c>
      <c r="B2909" s="37" t="s">
        <v>54</v>
      </c>
      <c r="C2909" s="38">
        <v>98856</v>
      </c>
    </row>
    <row r="2910" spans="1:3" x14ac:dyDescent="0.3">
      <c r="A2910" s="37" t="s">
        <v>128</v>
      </c>
      <c r="B2910" s="37" t="s">
        <v>53</v>
      </c>
      <c r="C2910" s="38">
        <v>181950</v>
      </c>
    </row>
    <row r="2911" spans="1:3" x14ac:dyDescent="0.3">
      <c r="A2911" s="37" t="s">
        <v>128</v>
      </c>
      <c r="B2911" s="37" t="s">
        <v>53</v>
      </c>
      <c r="C2911" s="38">
        <v>211511</v>
      </c>
    </row>
    <row r="2912" spans="1:3" x14ac:dyDescent="0.3">
      <c r="A2912" s="37" t="s">
        <v>128</v>
      </c>
      <c r="B2912" s="37" t="s">
        <v>93</v>
      </c>
      <c r="C2912" s="38">
        <v>75000</v>
      </c>
    </row>
    <row r="2913" spans="1:3" x14ac:dyDescent="0.3">
      <c r="A2913" s="37" t="s">
        <v>128</v>
      </c>
      <c r="B2913" s="37" t="s">
        <v>53</v>
      </c>
      <c r="C2913" s="38"/>
    </row>
    <row r="2914" spans="1:3" x14ac:dyDescent="0.3">
      <c r="A2914" s="37" t="s">
        <v>128</v>
      </c>
      <c r="B2914" s="37" t="s">
        <v>124</v>
      </c>
      <c r="C2914" s="38">
        <v>79200</v>
      </c>
    </row>
    <row r="2915" spans="1:3" x14ac:dyDescent="0.3">
      <c r="A2915" s="37" t="s">
        <v>128</v>
      </c>
      <c r="B2915" s="37" t="s">
        <v>53</v>
      </c>
      <c r="C2915" s="38">
        <v>152650</v>
      </c>
    </row>
    <row r="2916" spans="1:3" x14ac:dyDescent="0.3">
      <c r="A2916" s="37" t="s">
        <v>128</v>
      </c>
      <c r="B2916" s="37" t="s">
        <v>53</v>
      </c>
      <c r="C2916" s="38">
        <v>245000</v>
      </c>
    </row>
    <row r="2917" spans="1:3" x14ac:dyDescent="0.3">
      <c r="A2917" s="37" t="s">
        <v>128</v>
      </c>
      <c r="B2917" s="37" t="s">
        <v>90</v>
      </c>
      <c r="C2917" s="38">
        <v>79200</v>
      </c>
    </row>
    <row r="2918" spans="1:3" x14ac:dyDescent="0.3">
      <c r="A2918" s="37" t="s">
        <v>128</v>
      </c>
      <c r="B2918" s="37" t="s">
        <v>53</v>
      </c>
      <c r="C2918" s="38">
        <v>205000</v>
      </c>
    </row>
    <row r="2919" spans="1:3" x14ac:dyDescent="0.3">
      <c r="A2919" s="37" t="s">
        <v>128</v>
      </c>
      <c r="B2919" s="37" t="s">
        <v>53</v>
      </c>
      <c r="C2919" s="38">
        <v>183000</v>
      </c>
    </row>
    <row r="2920" spans="1:3" x14ac:dyDescent="0.3">
      <c r="A2920" s="37" t="s">
        <v>128</v>
      </c>
      <c r="B2920" s="37" t="s">
        <v>53</v>
      </c>
      <c r="C2920" s="38">
        <v>239080</v>
      </c>
    </row>
    <row r="2921" spans="1:3" x14ac:dyDescent="0.3">
      <c r="A2921" s="37" t="s">
        <v>128</v>
      </c>
      <c r="B2921" s="37" t="s">
        <v>53</v>
      </c>
      <c r="C2921" s="38">
        <v>242597</v>
      </c>
    </row>
    <row r="2922" spans="1:3" x14ac:dyDescent="0.3">
      <c r="A2922" s="37" t="s">
        <v>128</v>
      </c>
      <c r="B2922" s="37" t="s">
        <v>54</v>
      </c>
      <c r="C2922" s="38">
        <v>175000</v>
      </c>
    </row>
    <row r="2923" spans="1:3" x14ac:dyDescent="0.3">
      <c r="A2923" s="37" t="s">
        <v>128</v>
      </c>
      <c r="B2923" s="37" t="s">
        <v>54</v>
      </c>
      <c r="C2923" s="38">
        <v>90000</v>
      </c>
    </row>
    <row r="2924" spans="1:3" x14ac:dyDescent="0.3">
      <c r="A2924" s="37" t="s">
        <v>128</v>
      </c>
      <c r="B2924" s="37" t="s">
        <v>53</v>
      </c>
      <c r="C2924" s="38">
        <v>176500</v>
      </c>
    </row>
    <row r="2925" spans="1:3" x14ac:dyDescent="0.3">
      <c r="A2925" s="37" t="s">
        <v>128</v>
      </c>
      <c r="B2925" s="37" t="s">
        <v>53</v>
      </c>
      <c r="C2925" s="38">
        <v>150000</v>
      </c>
    </row>
    <row r="2926" spans="1:3" x14ac:dyDescent="0.3">
      <c r="A2926" s="37" t="s">
        <v>128</v>
      </c>
      <c r="B2926" s="37" t="s">
        <v>54</v>
      </c>
      <c r="C2926" s="38">
        <v>165000</v>
      </c>
    </row>
    <row r="2927" spans="1:3" x14ac:dyDescent="0.3">
      <c r="A2927" s="37" t="s">
        <v>128</v>
      </c>
      <c r="B2927" s="37" t="s">
        <v>72</v>
      </c>
      <c r="C2927" s="38">
        <v>157500</v>
      </c>
    </row>
    <row r="2928" spans="1:3" x14ac:dyDescent="0.3">
      <c r="A2928" s="37" t="s">
        <v>128</v>
      </c>
      <c r="B2928" s="37" t="s">
        <v>72</v>
      </c>
      <c r="C2928" s="38">
        <v>157500</v>
      </c>
    </row>
    <row r="2929" spans="1:3" x14ac:dyDescent="0.3">
      <c r="A2929" s="37" t="s">
        <v>128</v>
      </c>
      <c r="B2929" s="37" t="s">
        <v>53</v>
      </c>
      <c r="C2929" s="38">
        <v>135000</v>
      </c>
    </row>
    <row r="2930" spans="1:3" x14ac:dyDescent="0.3">
      <c r="A2930" s="37" t="s">
        <v>128</v>
      </c>
      <c r="B2930" s="37" t="s">
        <v>54</v>
      </c>
      <c r="C2930" s="38">
        <v>165000</v>
      </c>
    </row>
    <row r="2931" spans="1:3" x14ac:dyDescent="0.3">
      <c r="A2931" s="37" t="s">
        <v>128</v>
      </c>
      <c r="B2931" s="37" t="s">
        <v>72</v>
      </c>
      <c r="C2931" s="38">
        <v>157500</v>
      </c>
    </row>
    <row r="2932" spans="1:3" x14ac:dyDescent="0.3">
      <c r="A2932" s="37" t="s">
        <v>128</v>
      </c>
      <c r="B2932" s="37" t="s">
        <v>53</v>
      </c>
      <c r="C2932" s="38">
        <v>155000</v>
      </c>
    </row>
    <row r="2933" spans="1:3" x14ac:dyDescent="0.3">
      <c r="A2933" s="37" t="s">
        <v>128</v>
      </c>
      <c r="B2933" s="37" t="s">
        <v>53</v>
      </c>
      <c r="C2933" s="38">
        <v>222589</v>
      </c>
    </row>
    <row r="2934" spans="1:3" x14ac:dyDescent="0.3">
      <c r="A2934" s="37" t="s">
        <v>128</v>
      </c>
      <c r="B2934" s="37" t="s">
        <v>53</v>
      </c>
      <c r="C2934" s="38">
        <v>125000</v>
      </c>
    </row>
    <row r="2935" spans="1:3" x14ac:dyDescent="0.3">
      <c r="A2935" s="37" t="s">
        <v>128</v>
      </c>
      <c r="B2935" s="37" t="s">
        <v>53</v>
      </c>
      <c r="C2935" s="38">
        <v>125000</v>
      </c>
    </row>
    <row r="2936" spans="1:3" x14ac:dyDescent="0.3">
      <c r="A2936" s="37" t="s">
        <v>128</v>
      </c>
      <c r="B2936" s="37" t="s">
        <v>53</v>
      </c>
      <c r="C2936" s="38">
        <v>180000</v>
      </c>
    </row>
    <row r="2937" spans="1:3" x14ac:dyDescent="0.3">
      <c r="A2937" s="37" t="s">
        <v>128</v>
      </c>
      <c r="B2937" s="37" t="s">
        <v>53</v>
      </c>
      <c r="C2937" s="38"/>
    </row>
    <row r="2938" spans="1:3" x14ac:dyDescent="0.3">
      <c r="A2938" s="37" t="s">
        <v>128</v>
      </c>
      <c r="B2938" s="37" t="s">
        <v>53</v>
      </c>
      <c r="C2938" s="38"/>
    </row>
    <row r="2939" spans="1:3" x14ac:dyDescent="0.3">
      <c r="A2939" s="37" t="s">
        <v>128</v>
      </c>
      <c r="B2939" s="37" t="s">
        <v>87</v>
      </c>
      <c r="C2939" s="38">
        <v>89100</v>
      </c>
    </row>
    <row r="2940" spans="1:3" x14ac:dyDescent="0.3">
      <c r="A2940" s="37" t="s">
        <v>128</v>
      </c>
      <c r="B2940" s="37" t="s">
        <v>53</v>
      </c>
      <c r="C2940" s="38">
        <v>170000</v>
      </c>
    </row>
    <row r="2941" spans="1:3" x14ac:dyDescent="0.3">
      <c r="A2941" s="37" t="s">
        <v>128</v>
      </c>
      <c r="B2941" s="37" t="s">
        <v>53</v>
      </c>
      <c r="C2941" s="38">
        <v>157500</v>
      </c>
    </row>
    <row r="2942" spans="1:3" x14ac:dyDescent="0.3">
      <c r="A2942" s="37" t="s">
        <v>128</v>
      </c>
      <c r="B2942" s="37" t="s">
        <v>54</v>
      </c>
      <c r="C2942" s="38">
        <v>135000</v>
      </c>
    </row>
    <row r="2943" spans="1:3" x14ac:dyDescent="0.3">
      <c r="A2943" s="37" t="s">
        <v>128</v>
      </c>
      <c r="B2943" s="37" t="s">
        <v>53</v>
      </c>
      <c r="C2943" s="38">
        <v>167500</v>
      </c>
    </row>
    <row r="2944" spans="1:3" x14ac:dyDescent="0.3">
      <c r="A2944" s="37" t="s">
        <v>128</v>
      </c>
      <c r="B2944" s="37" t="s">
        <v>54</v>
      </c>
      <c r="C2944" s="38"/>
    </row>
    <row r="2945" spans="1:3" x14ac:dyDescent="0.3">
      <c r="A2945" s="37" t="s">
        <v>128</v>
      </c>
      <c r="B2945" s="37" t="s">
        <v>54</v>
      </c>
      <c r="C2945" s="38">
        <v>140000</v>
      </c>
    </row>
    <row r="2946" spans="1:3" x14ac:dyDescent="0.3">
      <c r="A2946" s="37" t="s">
        <v>128</v>
      </c>
      <c r="B2946" s="37" t="s">
        <v>53</v>
      </c>
      <c r="C2946" s="38">
        <v>107500</v>
      </c>
    </row>
    <row r="2947" spans="1:3" x14ac:dyDescent="0.3">
      <c r="A2947" s="37" t="s">
        <v>128</v>
      </c>
      <c r="B2947" s="37" t="s">
        <v>53</v>
      </c>
      <c r="C2947" s="38">
        <v>90000</v>
      </c>
    </row>
    <row r="2948" spans="1:3" x14ac:dyDescent="0.3">
      <c r="A2948" s="37" t="s">
        <v>128</v>
      </c>
      <c r="B2948" s="37" t="s">
        <v>53</v>
      </c>
      <c r="C2948" s="38">
        <v>131900</v>
      </c>
    </row>
    <row r="2949" spans="1:3" x14ac:dyDescent="0.3">
      <c r="A2949" s="37" t="s">
        <v>128</v>
      </c>
      <c r="B2949" s="37" t="s">
        <v>53</v>
      </c>
      <c r="C2949" s="38">
        <v>150000</v>
      </c>
    </row>
    <row r="2950" spans="1:3" x14ac:dyDescent="0.3">
      <c r="A2950" s="37" t="s">
        <v>128</v>
      </c>
      <c r="B2950" s="37" t="s">
        <v>53</v>
      </c>
      <c r="C2950" s="38">
        <v>158500</v>
      </c>
    </row>
    <row r="2951" spans="1:3" x14ac:dyDescent="0.3">
      <c r="A2951" s="37" t="s">
        <v>128</v>
      </c>
      <c r="B2951" s="37" t="s">
        <v>53</v>
      </c>
      <c r="C2951" s="38"/>
    </row>
    <row r="2952" spans="1:3" x14ac:dyDescent="0.3">
      <c r="A2952" s="37" t="s">
        <v>128</v>
      </c>
      <c r="B2952" s="37" t="s">
        <v>53</v>
      </c>
      <c r="C2952" s="38">
        <v>153000</v>
      </c>
    </row>
    <row r="2953" spans="1:3" x14ac:dyDescent="0.3">
      <c r="A2953" s="37" t="s">
        <v>128</v>
      </c>
      <c r="B2953" s="37" t="s">
        <v>54</v>
      </c>
      <c r="C2953" s="38">
        <v>157500</v>
      </c>
    </row>
    <row r="2954" spans="1:3" x14ac:dyDescent="0.3">
      <c r="A2954" s="37" t="s">
        <v>128</v>
      </c>
      <c r="B2954" s="37" t="s">
        <v>53</v>
      </c>
      <c r="C2954" s="38">
        <v>145000</v>
      </c>
    </row>
    <row r="2955" spans="1:3" x14ac:dyDescent="0.3">
      <c r="A2955" s="37" t="s">
        <v>128</v>
      </c>
      <c r="B2955" s="37" t="s">
        <v>53</v>
      </c>
      <c r="C2955" s="38">
        <v>212500</v>
      </c>
    </row>
    <row r="2956" spans="1:3" x14ac:dyDescent="0.3">
      <c r="A2956" s="37" t="s">
        <v>128</v>
      </c>
      <c r="B2956" s="37" t="s">
        <v>53</v>
      </c>
      <c r="C2956" s="38"/>
    </row>
    <row r="2957" spans="1:3" x14ac:dyDescent="0.3">
      <c r="A2957" s="37" t="s">
        <v>128</v>
      </c>
      <c r="B2957" s="37" t="s">
        <v>53</v>
      </c>
      <c r="C2957" s="38">
        <v>90000</v>
      </c>
    </row>
    <row r="2958" spans="1:3" x14ac:dyDescent="0.3">
      <c r="A2958" s="37" t="s">
        <v>128</v>
      </c>
      <c r="B2958" s="37" t="s">
        <v>53</v>
      </c>
      <c r="C2958" s="38">
        <v>200000</v>
      </c>
    </row>
    <row r="2959" spans="1:3" x14ac:dyDescent="0.3">
      <c r="A2959" s="37" t="s">
        <v>128</v>
      </c>
      <c r="B2959" s="37" t="s">
        <v>54</v>
      </c>
      <c r="C2959" s="38">
        <v>475000</v>
      </c>
    </row>
    <row r="2960" spans="1:3" x14ac:dyDescent="0.3">
      <c r="A2960" s="37" t="s">
        <v>128</v>
      </c>
      <c r="B2960" s="37" t="s">
        <v>53</v>
      </c>
      <c r="C2960" s="38">
        <v>200000</v>
      </c>
    </row>
    <row r="2961" spans="1:3" x14ac:dyDescent="0.3">
      <c r="A2961" s="37" t="s">
        <v>128</v>
      </c>
      <c r="B2961" s="37" t="s">
        <v>53</v>
      </c>
      <c r="C2961" s="38">
        <v>154000</v>
      </c>
    </row>
    <row r="2962" spans="1:3" x14ac:dyDescent="0.3">
      <c r="A2962" s="37" t="s">
        <v>128</v>
      </c>
      <c r="B2962" s="37" t="s">
        <v>53</v>
      </c>
      <c r="C2962" s="38">
        <v>150000</v>
      </c>
    </row>
    <row r="2963" spans="1:3" x14ac:dyDescent="0.3">
      <c r="A2963" s="37" t="s">
        <v>128</v>
      </c>
      <c r="B2963" s="37" t="s">
        <v>53</v>
      </c>
      <c r="C2963" s="38"/>
    </row>
    <row r="2964" spans="1:3" x14ac:dyDescent="0.3">
      <c r="A2964" s="37" t="s">
        <v>128</v>
      </c>
      <c r="B2964" s="37" t="s">
        <v>53</v>
      </c>
      <c r="C2964" s="38">
        <v>130000</v>
      </c>
    </row>
    <row r="2965" spans="1:3" x14ac:dyDescent="0.3">
      <c r="A2965" s="37" t="s">
        <v>128</v>
      </c>
      <c r="B2965" s="37" t="s">
        <v>53</v>
      </c>
      <c r="C2965" s="38"/>
    </row>
    <row r="2966" spans="1:3" x14ac:dyDescent="0.3">
      <c r="A2966" s="37" t="s">
        <v>128</v>
      </c>
      <c r="B2966" s="37" t="s">
        <v>53</v>
      </c>
      <c r="C2966" s="38">
        <v>86150</v>
      </c>
    </row>
    <row r="2967" spans="1:3" x14ac:dyDescent="0.3">
      <c r="A2967" s="37" t="s">
        <v>128</v>
      </c>
      <c r="B2967" s="37" t="s">
        <v>53</v>
      </c>
      <c r="C2967" s="38">
        <v>177495</v>
      </c>
    </row>
    <row r="2968" spans="1:3" x14ac:dyDescent="0.3">
      <c r="A2968" s="37" t="s">
        <v>128</v>
      </c>
      <c r="B2968" s="37" t="s">
        <v>53</v>
      </c>
      <c r="C2968" s="38"/>
    </row>
    <row r="2969" spans="1:3" x14ac:dyDescent="0.3">
      <c r="A2969" s="37" t="s">
        <v>128</v>
      </c>
      <c r="B2969" s="37" t="s">
        <v>53</v>
      </c>
      <c r="C2969" s="38">
        <v>175000</v>
      </c>
    </row>
    <row r="2970" spans="1:3" x14ac:dyDescent="0.3">
      <c r="A2970" s="37" t="s">
        <v>128</v>
      </c>
      <c r="B2970" s="37" t="s">
        <v>53</v>
      </c>
      <c r="C2970" s="38">
        <v>120000</v>
      </c>
    </row>
    <row r="2971" spans="1:3" x14ac:dyDescent="0.3">
      <c r="A2971" s="37" t="s">
        <v>128</v>
      </c>
      <c r="B2971" s="37" t="s">
        <v>53</v>
      </c>
      <c r="C2971" s="38">
        <v>168000</v>
      </c>
    </row>
    <row r="2972" spans="1:3" x14ac:dyDescent="0.3">
      <c r="A2972" s="37" t="s">
        <v>128</v>
      </c>
      <c r="B2972" s="37" t="s">
        <v>53</v>
      </c>
      <c r="C2972" s="38">
        <v>245000</v>
      </c>
    </row>
    <row r="2973" spans="1:3" x14ac:dyDescent="0.3">
      <c r="A2973" s="37" t="s">
        <v>128</v>
      </c>
      <c r="B2973" s="37" t="s">
        <v>53</v>
      </c>
      <c r="C2973" s="38"/>
    </row>
    <row r="2974" spans="1:3" x14ac:dyDescent="0.3">
      <c r="A2974" s="37" t="s">
        <v>128</v>
      </c>
      <c r="B2974" s="37" t="s">
        <v>54</v>
      </c>
      <c r="C2974" s="38">
        <v>124702.53125</v>
      </c>
    </row>
    <row r="2975" spans="1:3" x14ac:dyDescent="0.3">
      <c r="A2975" s="37" t="s">
        <v>128</v>
      </c>
      <c r="B2975" s="37" t="s">
        <v>54</v>
      </c>
      <c r="C2975" s="38">
        <v>250000</v>
      </c>
    </row>
    <row r="2976" spans="1:3" x14ac:dyDescent="0.3">
      <c r="A2976" s="37" t="s">
        <v>128</v>
      </c>
      <c r="B2976" s="37" t="s">
        <v>53</v>
      </c>
      <c r="C2976" s="38">
        <v>200935.5</v>
      </c>
    </row>
    <row r="2977" spans="1:3" x14ac:dyDescent="0.3">
      <c r="A2977" s="37" t="s">
        <v>128</v>
      </c>
      <c r="B2977" s="37" t="s">
        <v>53</v>
      </c>
      <c r="C2977" s="38">
        <v>205000</v>
      </c>
    </row>
    <row r="2978" spans="1:3" x14ac:dyDescent="0.3">
      <c r="A2978" s="37" t="s">
        <v>128</v>
      </c>
      <c r="B2978" s="37" t="s">
        <v>53</v>
      </c>
      <c r="C2978" s="38">
        <v>200000</v>
      </c>
    </row>
    <row r="2979" spans="1:3" x14ac:dyDescent="0.3">
      <c r="A2979" s="37" t="s">
        <v>128</v>
      </c>
      <c r="B2979" s="37" t="s">
        <v>54</v>
      </c>
      <c r="C2979" s="38"/>
    </row>
    <row r="2980" spans="1:3" x14ac:dyDescent="0.3">
      <c r="A2980" s="37" t="s">
        <v>128</v>
      </c>
      <c r="B2980" s="37" t="s">
        <v>80</v>
      </c>
      <c r="C2980" s="38">
        <v>157500</v>
      </c>
    </row>
    <row r="2981" spans="1:3" x14ac:dyDescent="0.3">
      <c r="A2981" s="37" t="s">
        <v>128</v>
      </c>
      <c r="B2981" s="37" t="s">
        <v>54</v>
      </c>
      <c r="C2981" s="38">
        <v>105515</v>
      </c>
    </row>
    <row r="2982" spans="1:3" x14ac:dyDescent="0.3">
      <c r="A2982" s="37" t="s">
        <v>128</v>
      </c>
      <c r="B2982" s="37" t="s">
        <v>53</v>
      </c>
      <c r="C2982" s="38">
        <v>160000</v>
      </c>
    </row>
    <row r="2983" spans="1:3" x14ac:dyDescent="0.3">
      <c r="A2983" s="37" t="s">
        <v>128</v>
      </c>
      <c r="B2983" s="37" t="s">
        <v>53</v>
      </c>
      <c r="C2983" s="38">
        <v>175000</v>
      </c>
    </row>
    <row r="2984" spans="1:3" x14ac:dyDescent="0.3">
      <c r="A2984" s="37" t="s">
        <v>128</v>
      </c>
      <c r="B2984" s="37" t="s">
        <v>53</v>
      </c>
      <c r="C2984" s="38">
        <v>126000</v>
      </c>
    </row>
    <row r="2985" spans="1:3" x14ac:dyDescent="0.3">
      <c r="A2985" s="37" t="s">
        <v>128</v>
      </c>
      <c r="B2985" s="37" t="s">
        <v>54</v>
      </c>
      <c r="C2985" s="38"/>
    </row>
    <row r="2986" spans="1:3" x14ac:dyDescent="0.3">
      <c r="A2986" s="37" t="s">
        <v>128</v>
      </c>
      <c r="B2986" s="37" t="s">
        <v>53</v>
      </c>
      <c r="C2986" s="38">
        <v>90000</v>
      </c>
    </row>
    <row r="2987" spans="1:3" x14ac:dyDescent="0.3">
      <c r="A2987" s="37" t="s">
        <v>128</v>
      </c>
      <c r="B2987" s="37" t="s">
        <v>53</v>
      </c>
      <c r="C2987" s="38">
        <v>112500</v>
      </c>
    </row>
    <row r="2988" spans="1:3" x14ac:dyDescent="0.3">
      <c r="A2988" s="37" t="s">
        <v>128</v>
      </c>
      <c r="B2988" s="37" t="s">
        <v>73</v>
      </c>
      <c r="C2988" s="38">
        <v>157500</v>
      </c>
    </row>
    <row r="2989" spans="1:3" x14ac:dyDescent="0.3">
      <c r="A2989" s="37" t="s">
        <v>128</v>
      </c>
      <c r="B2989" s="37" t="s">
        <v>53</v>
      </c>
      <c r="C2989" s="38">
        <v>90000</v>
      </c>
    </row>
    <row r="2990" spans="1:3" x14ac:dyDescent="0.3">
      <c r="A2990" s="37" t="s">
        <v>128</v>
      </c>
      <c r="B2990" s="37" t="s">
        <v>53</v>
      </c>
      <c r="C2990" s="38">
        <v>150000</v>
      </c>
    </row>
    <row r="2991" spans="1:3" x14ac:dyDescent="0.3">
      <c r="A2991" s="37" t="s">
        <v>128</v>
      </c>
      <c r="B2991" s="37" t="s">
        <v>53</v>
      </c>
      <c r="C2991" s="38">
        <v>215000</v>
      </c>
    </row>
    <row r="2992" spans="1:3" x14ac:dyDescent="0.3">
      <c r="A2992" s="37" t="s">
        <v>128</v>
      </c>
      <c r="B2992" s="37" t="s">
        <v>53</v>
      </c>
      <c r="C2992" s="38">
        <v>115000</v>
      </c>
    </row>
    <row r="2993" spans="1:3" x14ac:dyDescent="0.3">
      <c r="A2993" s="37" t="s">
        <v>128</v>
      </c>
      <c r="B2993" s="37" t="s">
        <v>88</v>
      </c>
      <c r="C2993" s="38">
        <v>79200</v>
      </c>
    </row>
    <row r="2994" spans="1:3" x14ac:dyDescent="0.3">
      <c r="A2994" s="37" t="s">
        <v>128</v>
      </c>
      <c r="B2994" s="37" t="s">
        <v>53</v>
      </c>
      <c r="C2994" s="38">
        <v>90000</v>
      </c>
    </row>
    <row r="2995" spans="1:3" x14ac:dyDescent="0.3">
      <c r="A2995" s="37" t="s">
        <v>128</v>
      </c>
      <c r="B2995" s="37" t="s">
        <v>53</v>
      </c>
      <c r="C2995" s="38">
        <v>90000</v>
      </c>
    </row>
    <row r="2996" spans="1:3" x14ac:dyDescent="0.3">
      <c r="A2996" s="37" t="s">
        <v>128</v>
      </c>
      <c r="B2996" s="37" t="s">
        <v>54</v>
      </c>
      <c r="C2996" s="38">
        <v>150000</v>
      </c>
    </row>
    <row r="2997" spans="1:3" x14ac:dyDescent="0.3">
      <c r="A2997" s="37" t="s">
        <v>128</v>
      </c>
      <c r="B2997" s="37" t="s">
        <v>53</v>
      </c>
      <c r="C2997" s="38">
        <v>157500</v>
      </c>
    </row>
    <row r="2998" spans="1:3" x14ac:dyDescent="0.3">
      <c r="A2998" s="37" t="s">
        <v>128</v>
      </c>
      <c r="B2998" s="37" t="s">
        <v>72</v>
      </c>
      <c r="C2998" s="38">
        <v>105300</v>
      </c>
    </row>
    <row r="2999" spans="1:3" x14ac:dyDescent="0.3">
      <c r="A2999" s="37" t="s">
        <v>128</v>
      </c>
      <c r="B2999" s="37" t="s">
        <v>53</v>
      </c>
      <c r="C2999" s="38">
        <v>190000</v>
      </c>
    </row>
    <row r="3000" spans="1:3" x14ac:dyDescent="0.3">
      <c r="A3000" s="37" t="s">
        <v>128</v>
      </c>
      <c r="B3000" s="37" t="s">
        <v>53</v>
      </c>
      <c r="C3000" s="38">
        <v>170000</v>
      </c>
    </row>
    <row r="3001" spans="1:3" x14ac:dyDescent="0.3">
      <c r="A3001" s="37" t="s">
        <v>128</v>
      </c>
      <c r="B3001" s="37" t="s">
        <v>53</v>
      </c>
      <c r="C3001" s="38">
        <v>157500</v>
      </c>
    </row>
    <row r="3002" spans="1:3" x14ac:dyDescent="0.3">
      <c r="A3002" s="37" t="s">
        <v>128</v>
      </c>
      <c r="B3002" s="37" t="s">
        <v>53</v>
      </c>
      <c r="C3002" s="38">
        <v>125000</v>
      </c>
    </row>
    <row r="3003" spans="1:3" x14ac:dyDescent="0.3">
      <c r="A3003" s="37" t="s">
        <v>128</v>
      </c>
      <c r="B3003" s="37" t="s">
        <v>53</v>
      </c>
      <c r="C3003" s="38">
        <v>90000</v>
      </c>
    </row>
    <row r="3004" spans="1:3" x14ac:dyDescent="0.3">
      <c r="A3004" s="37" t="s">
        <v>128</v>
      </c>
      <c r="B3004" s="37" t="s">
        <v>58</v>
      </c>
      <c r="C3004" s="38">
        <v>79200</v>
      </c>
    </row>
    <row r="3005" spans="1:3" x14ac:dyDescent="0.3">
      <c r="A3005" s="37" t="s">
        <v>128</v>
      </c>
      <c r="B3005" s="37" t="s">
        <v>54</v>
      </c>
      <c r="C3005" s="38">
        <v>191000</v>
      </c>
    </row>
    <row r="3006" spans="1:3" x14ac:dyDescent="0.3">
      <c r="A3006" s="37" t="s">
        <v>128</v>
      </c>
      <c r="B3006" s="37" t="s">
        <v>57</v>
      </c>
      <c r="C3006" s="38">
        <v>137500</v>
      </c>
    </row>
    <row r="3007" spans="1:3" x14ac:dyDescent="0.3">
      <c r="A3007" s="37" t="s">
        <v>128</v>
      </c>
      <c r="B3007" s="37" t="s">
        <v>53</v>
      </c>
      <c r="C3007" s="38">
        <v>175000</v>
      </c>
    </row>
    <row r="3008" spans="1:3" x14ac:dyDescent="0.3">
      <c r="A3008" s="37" t="s">
        <v>128</v>
      </c>
      <c r="B3008" s="37" t="s">
        <v>53</v>
      </c>
      <c r="C3008" s="38">
        <v>198000</v>
      </c>
    </row>
    <row r="3009" spans="1:3" x14ac:dyDescent="0.3">
      <c r="A3009" s="37" t="s">
        <v>128</v>
      </c>
      <c r="B3009" s="37" t="s">
        <v>54</v>
      </c>
      <c r="C3009" s="38">
        <v>210000</v>
      </c>
    </row>
    <row r="3010" spans="1:3" x14ac:dyDescent="0.3">
      <c r="A3010" s="37" t="s">
        <v>128</v>
      </c>
      <c r="B3010" s="37" t="s">
        <v>53</v>
      </c>
      <c r="C3010" s="38">
        <v>302880</v>
      </c>
    </row>
    <row r="3011" spans="1:3" x14ac:dyDescent="0.3">
      <c r="A3011" s="37" t="s">
        <v>128</v>
      </c>
      <c r="B3011" s="37" t="s">
        <v>65</v>
      </c>
      <c r="C3011" s="38">
        <v>147500</v>
      </c>
    </row>
    <row r="3012" spans="1:3" x14ac:dyDescent="0.3">
      <c r="A3012" s="37" t="s">
        <v>128</v>
      </c>
      <c r="B3012" s="37" t="s">
        <v>54</v>
      </c>
      <c r="C3012" s="38"/>
    </row>
    <row r="3013" spans="1:3" x14ac:dyDescent="0.3">
      <c r="A3013" s="37" t="s">
        <v>128</v>
      </c>
      <c r="B3013" s="37" t="s">
        <v>53</v>
      </c>
      <c r="C3013" s="38">
        <v>134000</v>
      </c>
    </row>
    <row r="3014" spans="1:3" x14ac:dyDescent="0.3">
      <c r="A3014" s="37" t="s">
        <v>128</v>
      </c>
      <c r="B3014" s="37" t="s">
        <v>53</v>
      </c>
      <c r="C3014" s="38">
        <v>76839</v>
      </c>
    </row>
    <row r="3015" spans="1:3" x14ac:dyDescent="0.3">
      <c r="A3015" s="37" t="s">
        <v>128</v>
      </c>
      <c r="B3015" s="37" t="s">
        <v>53</v>
      </c>
      <c r="C3015" s="38">
        <v>200000</v>
      </c>
    </row>
    <row r="3016" spans="1:3" x14ac:dyDescent="0.3">
      <c r="A3016" s="37" t="s">
        <v>128</v>
      </c>
      <c r="B3016" s="37" t="s">
        <v>53</v>
      </c>
      <c r="C3016" s="38"/>
    </row>
    <row r="3017" spans="1:3" x14ac:dyDescent="0.3">
      <c r="A3017" s="37" t="s">
        <v>128</v>
      </c>
      <c r="B3017" s="37" t="s">
        <v>53</v>
      </c>
      <c r="C3017" s="38">
        <v>198000</v>
      </c>
    </row>
    <row r="3018" spans="1:3" x14ac:dyDescent="0.3">
      <c r="A3018" s="37" t="s">
        <v>128</v>
      </c>
      <c r="B3018" s="37" t="s">
        <v>53</v>
      </c>
      <c r="C3018" s="38"/>
    </row>
    <row r="3019" spans="1:3" x14ac:dyDescent="0.3">
      <c r="A3019" s="37" t="s">
        <v>128</v>
      </c>
      <c r="B3019" s="37" t="s">
        <v>53</v>
      </c>
      <c r="C3019" s="38">
        <v>210000</v>
      </c>
    </row>
    <row r="3020" spans="1:3" x14ac:dyDescent="0.3">
      <c r="A3020" s="37" t="s">
        <v>128</v>
      </c>
      <c r="B3020" s="37" t="s">
        <v>88</v>
      </c>
      <c r="C3020" s="38">
        <v>105650</v>
      </c>
    </row>
    <row r="3021" spans="1:3" x14ac:dyDescent="0.3">
      <c r="A3021" s="37" t="s">
        <v>128</v>
      </c>
      <c r="B3021" s="37" t="s">
        <v>54</v>
      </c>
      <c r="C3021" s="38">
        <v>152500</v>
      </c>
    </row>
    <row r="3022" spans="1:3" x14ac:dyDescent="0.3">
      <c r="A3022" s="37" t="s">
        <v>128</v>
      </c>
      <c r="B3022" s="37" t="s">
        <v>54</v>
      </c>
      <c r="C3022" s="38">
        <v>130000</v>
      </c>
    </row>
    <row r="3023" spans="1:3" x14ac:dyDescent="0.3">
      <c r="A3023" s="37" t="s">
        <v>128</v>
      </c>
      <c r="B3023" s="37" t="s">
        <v>53</v>
      </c>
      <c r="C3023" s="38">
        <v>157500</v>
      </c>
    </row>
    <row r="3024" spans="1:3" x14ac:dyDescent="0.3">
      <c r="A3024" s="37" t="s">
        <v>128</v>
      </c>
      <c r="B3024" s="37" t="s">
        <v>65</v>
      </c>
      <c r="C3024" s="38">
        <v>147500</v>
      </c>
    </row>
    <row r="3025" spans="1:3" x14ac:dyDescent="0.3">
      <c r="A3025" s="37" t="s">
        <v>128</v>
      </c>
      <c r="B3025" s="37" t="s">
        <v>53</v>
      </c>
      <c r="C3025" s="38">
        <v>150000</v>
      </c>
    </row>
    <row r="3026" spans="1:3" x14ac:dyDescent="0.3">
      <c r="A3026" s="37" t="s">
        <v>128</v>
      </c>
      <c r="B3026" s="37" t="s">
        <v>53</v>
      </c>
      <c r="C3026" s="38"/>
    </row>
    <row r="3027" spans="1:3" x14ac:dyDescent="0.3">
      <c r="A3027" s="37" t="s">
        <v>128</v>
      </c>
      <c r="B3027" s="37" t="s">
        <v>53</v>
      </c>
      <c r="C3027" s="38">
        <v>196800</v>
      </c>
    </row>
    <row r="3028" spans="1:3" x14ac:dyDescent="0.3">
      <c r="A3028" s="37" t="s">
        <v>128</v>
      </c>
      <c r="B3028" s="37" t="s">
        <v>53</v>
      </c>
      <c r="C3028" s="38">
        <v>90000</v>
      </c>
    </row>
    <row r="3029" spans="1:3" x14ac:dyDescent="0.3">
      <c r="A3029" s="37" t="s">
        <v>128</v>
      </c>
      <c r="B3029" s="37" t="s">
        <v>53</v>
      </c>
      <c r="C3029" s="38">
        <v>157500</v>
      </c>
    </row>
    <row r="3030" spans="1:3" x14ac:dyDescent="0.3">
      <c r="A3030" s="37" t="s">
        <v>128</v>
      </c>
      <c r="B3030" s="37" t="s">
        <v>53</v>
      </c>
      <c r="C3030" s="38">
        <v>222000</v>
      </c>
    </row>
    <row r="3031" spans="1:3" x14ac:dyDescent="0.3">
      <c r="A3031" s="37" t="s">
        <v>128</v>
      </c>
      <c r="B3031" s="37" t="s">
        <v>53</v>
      </c>
      <c r="C3031" s="38"/>
    </row>
    <row r="3032" spans="1:3" x14ac:dyDescent="0.3">
      <c r="A3032" s="37" t="s">
        <v>128</v>
      </c>
      <c r="B3032" s="37" t="s">
        <v>53</v>
      </c>
      <c r="C3032" s="38"/>
    </row>
    <row r="3033" spans="1:3" x14ac:dyDescent="0.3">
      <c r="A3033" s="37" t="s">
        <v>128</v>
      </c>
      <c r="B3033" s="37" t="s">
        <v>53</v>
      </c>
      <c r="C3033" s="38"/>
    </row>
    <row r="3034" spans="1:3" x14ac:dyDescent="0.3">
      <c r="A3034" s="37" t="s">
        <v>128</v>
      </c>
      <c r="B3034" s="37" t="s">
        <v>53</v>
      </c>
      <c r="C3034" s="38">
        <v>102000</v>
      </c>
    </row>
    <row r="3035" spans="1:3" x14ac:dyDescent="0.3">
      <c r="A3035" s="37" t="s">
        <v>128</v>
      </c>
      <c r="B3035" s="37" t="s">
        <v>54</v>
      </c>
      <c r="C3035" s="38">
        <v>158445</v>
      </c>
    </row>
    <row r="3036" spans="1:3" x14ac:dyDescent="0.3">
      <c r="A3036" s="37" t="s">
        <v>128</v>
      </c>
      <c r="B3036" s="37" t="s">
        <v>81</v>
      </c>
      <c r="C3036" s="38">
        <v>150000</v>
      </c>
    </row>
    <row r="3037" spans="1:3" x14ac:dyDescent="0.3">
      <c r="A3037" s="37" t="s">
        <v>128</v>
      </c>
      <c r="B3037" s="37" t="s">
        <v>53</v>
      </c>
      <c r="C3037" s="38">
        <v>196800</v>
      </c>
    </row>
    <row r="3038" spans="1:3" x14ac:dyDescent="0.3">
      <c r="A3038" s="37" t="s">
        <v>128</v>
      </c>
      <c r="B3038" s="37" t="s">
        <v>53</v>
      </c>
      <c r="C3038" s="38">
        <v>155000</v>
      </c>
    </row>
    <row r="3039" spans="1:3" x14ac:dyDescent="0.3">
      <c r="A3039" s="37" t="s">
        <v>128</v>
      </c>
      <c r="B3039" s="37" t="s">
        <v>53</v>
      </c>
      <c r="C3039" s="38">
        <v>157500</v>
      </c>
    </row>
    <row r="3040" spans="1:3" x14ac:dyDescent="0.3">
      <c r="A3040" s="37" t="s">
        <v>128</v>
      </c>
      <c r="B3040" s="37" t="s">
        <v>53</v>
      </c>
      <c r="C3040" s="38"/>
    </row>
    <row r="3041" spans="1:3" x14ac:dyDescent="0.3">
      <c r="A3041" s="37" t="s">
        <v>128</v>
      </c>
      <c r="B3041" s="37" t="s">
        <v>53</v>
      </c>
      <c r="C3041" s="38">
        <v>195000</v>
      </c>
    </row>
    <row r="3042" spans="1:3" x14ac:dyDescent="0.3">
      <c r="A3042" s="37" t="s">
        <v>128</v>
      </c>
      <c r="B3042" s="37" t="s">
        <v>53</v>
      </c>
      <c r="C3042" s="38">
        <v>193500</v>
      </c>
    </row>
    <row r="3043" spans="1:3" x14ac:dyDescent="0.3">
      <c r="A3043" s="37" t="s">
        <v>128</v>
      </c>
      <c r="B3043" s="37" t="s">
        <v>53</v>
      </c>
      <c r="C3043" s="38"/>
    </row>
    <row r="3044" spans="1:3" x14ac:dyDescent="0.3">
      <c r="A3044" s="37" t="s">
        <v>128</v>
      </c>
      <c r="B3044" s="37" t="s">
        <v>53</v>
      </c>
      <c r="C3044" s="38"/>
    </row>
    <row r="3045" spans="1:3" x14ac:dyDescent="0.3">
      <c r="A3045" s="37" t="s">
        <v>128</v>
      </c>
      <c r="B3045" s="37" t="s">
        <v>53</v>
      </c>
      <c r="C3045" s="38">
        <v>90000</v>
      </c>
    </row>
    <row r="3046" spans="1:3" x14ac:dyDescent="0.3">
      <c r="A3046" s="37" t="s">
        <v>128</v>
      </c>
      <c r="B3046" s="37" t="s">
        <v>81</v>
      </c>
      <c r="C3046" s="38">
        <v>90000</v>
      </c>
    </row>
    <row r="3047" spans="1:3" x14ac:dyDescent="0.3">
      <c r="A3047" s="37" t="s">
        <v>128</v>
      </c>
      <c r="B3047" s="37" t="s">
        <v>53</v>
      </c>
      <c r="C3047" s="38">
        <v>135000</v>
      </c>
    </row>
    <row r="3048" spans="1:3" x14ac:dyDescent="0.3">
      <c r="A3048" s="37" t="s">
        <v>128</v>
      </c>
      <c r="B3048" s="37" t="s">
        <v>88</v>
      </c>
      <c r="C3048" s="38">
        <v>157500</v>
      </c>
    </row>
    <row r="3049" spans="1:3" x14ac:dyDescent="0.3">
      <c r="A3049" s="37" t="s">
        <v>128</v>
      </c>
      <c r="B3049" s="37" t="s">
        <v>53</v>
      </c>
      <c r="C3049" s="38"/>
    </row>
    <row r="3050" spans="1:3" x14ac:dyDescent="0.3">
      <c r="A3050" s="37" t="s">
        <v>128</v>
      </c>
      <c r="B3050" s="37" t="s">
        <v>53</v>
      </c>
      <c r="C3050" s="38">
        <v>68375.5</v>
      </c>
    </row>
    <row r="3051" spans="1:3" x14ac:dyDescent="0.3">
      <c r="A3051" s="37" t="s">
        <v>128</v>
      </c>
      <c r="B3051" s="37" t="s">
        <v>53</v>
      </c>
      <c r="C3051" s="38">
        <v>172500</v>
      </c>
    </row>
    <row r="3052" spans="1:3" x14ac:dyDescent="0.3">
      <c r="A3052" s="37" t="s">
        <v>128</v>
      </c>
      <c r="B3052" s="37" t="s">
        <v>88</v>
      </c>
      <c r="C3052" s="38">
        <v>157500</v>
      </c>
    </row>
    <row r="3053" spans="1:3" x14ac:dyDescent="0.3">
      <c r="A3053" s="37" t="s">
        <v>128</v>
      </c>
      <c r="B3053" s="37" t="s">
        <v>53</v>
      </c>
      <c r="C3053" s="38">
        <v>175000</v>
      </c>
    </row>
    <row r="3054" spans="1:3" x14ac:dyDescent="0.3">
      <c r="A3054" s="37" t="s">
        <v>128</v>
      </c>
      <c r="B3054" s="37" t="s">
        <v>53</v>
      </c>
      <c r="C3054" s="38">
        <v>184844.5</v>
      </c>
    </row>
    <row r="3055" spans="1:3" x14ac:dyDescent="0.3">
      <c r="A3055" s="37" t="s">
        <v>128</v>
      </c>
      <c r="B3055" s="37" t="s">
        <v>53</v>
      </c>
      <c r="C3055" s="38">
        <v>190500</v>
      </c>
    </row>
    <row r="3056" spans="1:3" x14ac:dyDescent="0.3">
      <c r="A3056" s="37" t="s">
        <v>128</v>
      </c>
      <c r="B3056" s="37" t="s">
        <v>53</v>
      </c>
      <c r="C3056" s="38">
        <v>134000</v>
      </c>
    </row>
    <row r="3057" spans="1:3" x14ac:dyDescent="0.3">
      <c r="A3057" s="37" t="s">
        <v>128</v>
      </c>
      <c r="B3057" s="37" t="s">
        <v>53</v>
      </c>
      <c r="C3057" s="38">
        <v>193499</v>
      </c>
    </row>
    <row r="3058" spans="1:3" x14ac:dyDescent="0.3">
      <c r="A3058" s="37" t="s">
        <v>128</v>
      </c>
      <c r="B3058" s="37" t="s">
        <v>53</v>
      </c>
      <c r="C3058" s="38">
        <v>310270</v>
      </c>
    </row>
    <row r="3059" spans="1:3" x14ac:dyDescent="0.3">
      <c r="A3059" s="37" t="s">
        <v>128</v>
      </c>
      <c r="B3059" s="37" t="s">
        <v>53</v>
      </c>
      <c r="C3059" s="38">
        <v>175000</v>
      </c>
    </row>
    <row r="3060" spans="1:3" x14ac:dyDescent="0.3">
      <c r="A3060" s="37" t="s">
        <v>128</v>
      </c>
      <c r="B3060" s="37" t="s">
        <v>53</v>
      </c>
      <c r="C3060" s="38">
        <v>150000</v>
      </c>
    </row>
    <row r="3061" spans="1:3" x14ac:dyDescent="0.3">
      <c r="A3061" s="37" t="s">
        <v>128</v>
      </c>
      <c r="B3061" s="37" t="s">
        <v>53</v>
      </c>
      <c r="C3061" s="38"/>
    </row>
    <row r="3062" spans="1:3" x14ac:dyDescent="0.3">
      <c r="A3062" s="37" t="s">
        <v>128</v>
      </c>
      <c r="B3062" s="37" t="s">
        <v>53</v>
      </c>
      <c r="C3062" s="38">
        <v>193500</v>
      </c>
    </row>
    <row r="3063" spans="1:3" x14ac:dyDescent="0.3">
      <c r="A3063" s="37" t="s">
        <v>128</v>
      </c>
      <c r="B3063" s="37" t="s">
        <v>53</v>
      </c>
      <c r="C3063" s="38">
        <v>145500</v>
      </c>
    </row>
    <row r="3064" spans="1:3" x14ac:dyDescent="0.3">
      <c r="A3064" s="37" t="s">
        <v>128</v>
      </c>
      <c r="B3064" s="37" t="s">
        <v>53</v>
      </c>
      <c r="C3064" s="38">
        <v>137500</v>
      </c>
    </row>
    <row r="3065" spans="1:3" x14ac:dyDescent="0.3">
      <c r="A3065" s="37" t="s">
        <v>128</v>
      </c>
      <c r="B3065" s="37" t="s">
        <v>53</v>
      </c>
      <c r="C3065" s="38">
        <v>142809</v>
      </c>
    </row>
    <row r="3066" spans="1:3" x14ac:dyDescent="0.3">
      <c r="A3066" s="37" t="s">
        <v>128</v>
      </c>
      <c r="B3066" s="37" t="s">
        <v>53</v>
      </c>
      <c r="C3066" s="38"/>
    </row>
    <row r="3067" spans="1:3" x14ac:dyDescent="0.3">
      <c r="A3067" s="37" t="s">
        <v>128</v>
      </c>
      <c r="B3067" s="37" t="s">
        <v>53</v>
      </c>
      <c r="C3067" s="38">
        <v>229500</v>
      </c>
    </row>
    <row r="3068" spans="1:3" x14ac:dyDescent="0.3">
      <c r="A3068" s="37" t="s">
        <v>128</v>
      </c>
      <c r="B3068" s="37" t="s">
        <v>53</v>
      </c>
      <c r="C3068" s="38">
        <v>166000</v>
      </c>
    </row>
    <row r="3069" spans="1:3" x14ac:dyDescent="0.3">
      <c r="A3069" s="37" t="s">
        <v>128</v>
      </c>
      <c r="B3069" s="37" t="s">
        <v>53</v>
      </c>
      <c r="C3069" s="38">
        <v>90000</v>
      </c>
    </row>
    <row r="3070" spans="1:3" x14ac:dyDescent="0.3">
      <c r="A3070" s="37" t="s">
        <v>129</v>
      </c>
      <c r="B3070" s="37" t="s">
        <v>88</v>
      </c>
      <c r="C3070" s="38">
        <v>64800</v>
      </c>
    </row>
    <row r="3071" spans="1:3" x14ac:dyDescent="0.3">
      <c r="A3071" s="37" t="s">
        <v>129</v>
      </c>
      <c r="B3071" s="37" t="s">
        <v>53</v>
      </c>
      <c r="C3071" s="38">
        <v>150000</v>
      </c>
    </row>
    <row r="3072" spans="1:3" x14ac:dyDescent="0.3">
      <c r="A3072" s="37" t="s">
        <v>129</v>
      </c>
      <c r="B3072" s="37" t="s">
        <v>112</v>
      </c>
      <c r="C3072" s="38">
        <v>79200</v>
      </c>
    </row>
    <row r="3073" spans="1:3" x14ac:dyDescent="0.3">
      <c r="A3073" s="37" t="s">
        <v>129</v>
      </c>
      <c r="B3073" s="37" t="s">
        <v>53</v>
      </c>
      <c r="C3073" s="38">
        <v>99150</v>
      </c>
    </row>
    <row r="3074" spans="1:3" x14ac:dyDescent="0.3">
      <c r="A3074" s="37" t="s">
        <v>129</v>
      </c>
      <c r="B3074" s="37" t="s">
        <v>88</v>
      </c>
      <c r="C3074" s="38">
        <v>79200</v>
      </c>
    </row>
    <row r="3075" spans="1:3" x14ac:dyDescent="0.3">
      <c r="A3075" s="37" t="s">
        <v>129</v>
      </c>
      <c r="B3075" s="37" t="s">
        <v>53</v>
      </c>
      <c r="C3075" s="38">
        <v>197500</v>
      </c>
    </row>
    <row r="3076" spans="1:3" x14ac:dyDescent="0.3">
      <c r="A3076" s="37" t="s">
        <v>129</v>
      </c>
      <c r="B3076" s="37" t="s">
        <v>53</v>
      </c>
      <c r="C3076" s="38"/>
    </row>
    <row r="3077" spans="1:3" x14ac:dyDescent="0.3">
      <c r="A3077" s="37" t="s">
        <v>129</v>
      </c>
      <c r="B3077" s="37" t="s">
        <v>53</v>
      </c>
      <c r="C3077" s="38">
        <v>175000</v>
      </c>
    </row>
    <row r="3078" spans="1:3" x14ac:dyDescent="0.3">
      <c r="A3078" s="37" t="s">
        <v>129</v>
      </c>
      <c r="B3078" s="37" t="s">
        <v>88</v>
      </c>
      <c r="C3078" s="38">
        <v>50400</v>
      </c>
    </row>
    <row r="3079" spans="1:3" x14ac:dyDescent="0.3">
      <c r="A3079" s="37" t="s">
        <v>129</v>
      </c>
      <c r="B3079" s="37" t="s">
        <v>53</v>
      </c>
      <c r="C3079" s="38"/>
    </row>
    <row r="3080" spans="1:3" x14ac:dyDescent="0.3">
      <c r="A3080" s="37" t="s">
        <v>129</v>
      </c>
      <c r="B3080" s="37" t="s">
        <v>53</v>
      </c>
      <c r="C3080" s="38">
        <v>115000</v>
      </c>
    </row>
    <row r="3081" spans="1:3" x14ac:dyDescent="0.3">
      <c r="A3081" s="37" t="s">
        <v>129</v>
      </c>
      <c r="B3081" s="37" t="s">
        <v>70</v>
      </c>
      <c r="C3081" s="38">
        <v>156500</v>
      </c>
    </row>
    <row r="3082" spans="1:3" x14ac:dyDescent="0.3">
      <c r="A3082" s="37" t="s">
        <v>129</v>
      </c>
      <c r="B3082" s="37" t="s">
        <v>88</v>
      </c>
      <c r="C3082" s="38">
        <v>79200</v>
      </c>
    </row>
    <row r="3083" spans="1:3" x14ac:dyDescent="0.3">
      <c r="A3083" s="37" t="s">
        <v>129</v>
      </c>
      <c r="B3083" s="37" t="s">
        <v>54</v>
      </c>
      <c r="C3083" s="38">
        <v>115000</v>
      </c>
    </row>
    <row r="3084" spans="1:3" x14ac:dyDescent="0.3">
      <c r="A3084" s="37" t="s">
        <v>129</v>
      </c>
      <c r="B3084" s="37" t="s">
        <v>65</v>
      </c>
      <c r="C3084" s="38">
        <v>156500</v>
      </c>
    </row>
    <row r="3085" spans="1:3" x14ac:dyDescent="0.3">
      <c r="A3085" s="37" t="s">
        <v>129</v>
      </c>
      <c r="B3085" s="37" t="s">
        <v>69</v>
      </c>
      <c r="C3085" s="38">
        <v>56700</v>
      </c>
    </row>
    <row r="3086" spans="1:3" x14ac:dyDescent="0.3">
      <c r="A3086" s="37" t="s">
        <v>129</v>
      </c>
      <c r="B3086" s="37" t="s">
        <v>76</v>
      </c>
      <c r="C3086" s="38">
        <v>79200</v>
      </c>
    </row>
    <row r="3087" spans="1:3" x14ac:dyDescent="0.3">
      <c r="A3087" s="37" t="s">
        <v>129</v>
      </c>
      <c r="B3087" s="37" t="s">
        <v>53</v>
      </c>
      <c r="C3087" s="38">
        <v>48982</v>
      </c>
    </row>
    <row r="3088" spans="1:3" x14ac:dyDescent="0.3">
      <c r="A3088" s="37" t="s">
        <v>129</v>
      </c>
      <c r="B3088" s="37" t="s">
        <v>72</v>
      </c>
      <c r="C3088" s="38">
        <v>89100</v>
      </c>
    </row>
    <row r="3089" spans="1:3" x14ac:dyDescent="0.3">
      <c r="A3089" s="37" t="s">
        <v>129</v>
      </c>
      <c r="B3089" s="37" t="s">
        <v>88</v>
      </c>
      <c r="C3089" s="38">
        <v>44418.5</v>
      </c>
    </row>
    <row r="3090" spans="1:3" x14ac:dyDescent="0.3">
      <c r="A3090" s="37" t="s">
        <v>129</v>
      </c>
      <c r="B3090" s="37" t="s">
        <v>70</v>
      </c>
      <c r="C3090" s="38">
        <v>89100</v>
      </c>
    </row>
    <row r="3091" spans="1:3" x14ac:dyDescent="0.3">
      <c r="A3091" s="37" t="s">
        <v>129</v>
      </c>
      <c r="B3091" s="37" t="s">
        <v>53</v>
      </c>
      <c r="C3091" s="38">
        <v>97500</v>
      </c>
    </row>
    <row r="3092" spans="1:3" x14ac:dyDescent="0.3">
      <c r="A3092" s="37" t="s">
        <v>129</v>
      </c>
      <c r="B3092" s="37" t="s">
        <v>98</v>
      </c>
      <c r="C3092" s="38">
        <v>72900</v>
      </c>
    </row>
    <row r="3093" spans="1:3" x14ac:dyDescent="0.3">
      <c r="A3093" s="37" t="s">
        <v>129</v>
      </c>
      <c r="B3093" s="37" t="s">
        <v>110</v>
      </c>
      <c r="C3093" s="38">
        <v>89100</v>
      </c>
    </row>
    <row r="3094" spans="1:3" x14ac:dyDescent="0.3">
      <c r="A3094" s="37" t="s">
        <v>129</v>
      </c>
      <c r="B3094" s="37" t="s">
        <v>110</v>
      </c>
      <c r="C3094" s="38">
        <v>65000</v>
      </c>
    </row>
    <row r="3095" spans="1:3" x14ac:dyDescent="0.3">
      <c r="A3095" s="37" t="s">
        <v>129</v>
      </c>
      <c r="B3095" s="37" t="s">
        <v>88</v>
      </c>
      <c r="C3095" s="38">
        <v>79200</v>
      </c>
    </row>
    <row r="3096" spans="1:3" x14ac:dyDescent="0.3">
      <c r="A3096" s="37" t="s">
        <v>129</v>
      </c>
      <c r="B3096" s="37" t="s">
        <v>69</v>
      </c>
      <c r="C3096" s="38">
        <v>56700</v>
      </c>
    </row>
    <row r="3097" spans="1:3" x14ac:dyDescent="0.3">
      <c r="A3097" s="37" t="s">
        <v>129</v>
      </c>
      <c r="B3097" s="37" t="s">
        <v>54</v>
      </c>
      <c r="C3097" s="38"/>
    </row>
    <row r="3098" spans="1:3" x14ac:dyDescent="0.3">
      <c r="A3098" s="37" t="s">
        <v>129</v>
      </c>
      <c r="B3098" s="37" t="s">
        <v>88</v>
      </c>
      <c r="C3098" s="38">
        <v>200000</v>
      </c>
    </row>
    <row r="3099" spans="1:3" x14ac:dyDescent="0.3">
      <c r="A3099" s="37" t="s">
        <v>129</v>
      </c>
      <c r="B3099" s="37" t="s">
        <v>97</v>
      </c>
      <c r="C3099" s="38">
        <v>79200</v>
      </c>
    </row>
    <row r="3100" spans="1:3" x14ac:dyDescent="0.3">
      <c r="A3100" s="37" t="s">
        <v>129</v>
      </c>
      <c r="B3100" s="37" t="s">
        <v>102</v>
      </c>
      <c r="C3100" s="38">
        <v>145000</v>
      </c>
    </row>
    <row r="3101" spans="1:3" x14ac:dyDescent="0.3">
      <c r="A3101" s="37" t="s">
        <v>129</v>
      </c>
      <c r="B3101" s="37" t="s">
        <v>72</v>
      </c>
      <c r="C3101" s="38">
        <v>89100</v>
      </c>
    </row>
    <row r="3102" spans="1:3" x14ac:dyDescent="0.3">
      <c r="A3102" s="37" t="s">
        <v>129</v>
      </c>
      <c r="B3102" s="37" t="s">
        <v>112</v>
      </c>
      <c r="C3102" s="38">
        <v>79200</v>
      </c>
    </row>
    <row r="3103" spans="1:3" x14ac:dyDescent="0.3">
      <c r="A3103" s="37" t="s">
        <v>129</v>
      </c>
      <c r="B3103" s="37" t="s">
        <v>53</v>
      </c>
      <c r="C3103" s="38">
        <v>77300</v>
      </c>
    </row>
  </sheetData>
  <autoFilter ref="A1:A3103" xr:uid="{935A2D26-67F5-440B-876D-952279E04FB2}"/>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C7C8C-BA57-48AC-8662-59DDA65F0D86}">
  <dimension ref="A1:AK3103"/>
  <sheetViews>
    <sheetView workbookViewId="0">
      <selection activeCell="F32" sqref="F32"/>
    </sheetView>
  </sheetViews>
  <sheetFormatPr defaultRowHeight="14.4" x14ac:dyDescent="0.3"/>
  <cols>
    <col min="1" max="1" width="23.109375" bestFit="1" customWidth="1"/>
    <col min="2" max="2" width="18.109375" style="56" bestFit="1" customWidth="1"/>
    <col min="3" max="3" width="14.6640625" style="48" bestFit="1" customWidth="1"/>
    <col min="5" max="5" width="25.6640625" style="37" customWidth="1"/>
    <col min="6" max="6" width="22.77734375" style="37" bestFit="1" customWidth="1"/>
    <col min="7" max="7" width="19.109375" style="37" customWidth="1"/>
    <col min="8" max="29" width="8.88671875" style="37"/>
  </cols>
  <sheetData>
    <row r="1" spans="1:37" x14ac:dyDescent="0.3">
      <c r="A1" s="35" t="s">
        <v>49</v>
      </c>
      <c r="B1" s="54" t="s">
        <v>156</v>
      </c>
      <c r="C1" s="36" t="s">
        <v>51</v>
      </c>
      <c r="E1" s="58" t="s">
        <v>157</v>
      </c>
      <c r="F1" s="58" t="s">
        <v>158</v>
      </c>
      <c r="G1" s="58" t="s">
        <v>159</v>
      </c>
      <c r="AD1" s="37"/>
      <c r="AE1" s="37"/>
      <c r="AF1" s="37"/>
      <c r="AG1" s="37"/>
      <c r="AH1" s="37"/>
      <c r="AI1" s="37"/>
      <c r="AJ1" s="37"/>
      <c r="AK1" s="37"/>
    </row>
    <row r="2" spans="1:37" x14ac:dyDescent="0.3">
      <c r="A2" s="37" t="s">
        <v>52</v>
      </c>
      <c r="B2" s="55">
        <v>44957.833379629628</v>
      </c>
      <c r="C2" s="38">
        <v>137500</v>
      </c>
      <c r="E2" s="57" t="str" cm="1">
        <f t="array" ref="E2:E11">_xlfn.UNIQUE(A2:A3103)</f>
        <v>Business Analyst</v>
      </c>
      <c r="F2" s="57" t="str" cm="1">
        <f t="array" ref="F2:F11">_xlfn._xlws.SORT(_xlfn.ANCHORARRAY(E2))</f>
        <v>Business Analyst</v>
      </c>
      <c r="G2" s="57" cm="1">
        <f t="array" ref="G2">MEDIAN(IF(($A$2:$A$3103=$E2)*($C$2:$C$3103&lt;&gt;""),$C$2:$C$3103))</f>
        <v>93750</v>
      </c>
      <c r="AD2" s="37"/>
      <c r="AE2" s="37"/>
      <c r="AF2" s="37"/>
      <c r="AG2" s="37"/>
      <c r="AH2" s="37"/>
      <c r="AI2" s="37"/>
      <c r="AJ2" s="37"/>
      <c r="AK2" s="37"/>
    </row>
    <row r="3" spans="1:37" x14ac:dyDescent="0.3">
      <c r="A3" s="37" t="s">
        <v>52</v>
      </c>
      <c r="B3" s="55">
        <v>44956.41815972222</v>
      </c>
      <c r="C3" s="38"/>
      <c r="E3" s="57" t="str">
        <v>Cloud Engineer</v>
      </c>
      <c r="F3" s="57" t="str">
        <v>Cloud Engineer</v>
      </c>
      <c r="G3" s="57" cm="1">
        <f t="array" ref="G3">MEDIAN(IF(($A$2:$A$3103=$E3)*($C$2:$C$3103&lt;&gt;""),$C$2:$C$3103))</f>
        <v>99550</v>
      </c>
      <c r="AD3" s="37"/>
      <c r="AE3" s="37"/>
      <c r="AF3" s="37"/>
      <c r="AG3" s="37"/>
      <c r="AH3" s="37"/>
      <c r="AI3" s="37"/>
      <c r="AJ3" s="37"/>
      <c r="AK3" s="37"/>
    </row>
    <row r="4" spans="1:37" x14ac:dyDescent="0.3">
      <c r="A4" s="37" t="s">
        <v>52</v>
      </c>
      <c r="B4" s="55">
        <v>44957.814259259263</v>
      </c>
      <c r="C4" s="38"/>
      <c r="E4" s="57" t="str">
        <v>Data Analyst</v>
      </c>
      <c r="F4" s="57" t="str">
        <v>Data Analyst</v>
      </c>
      <c r="G4" s="57" cm="1">
        <f t="array" ref="G4">MEDIAN(IF(($A$2:$A$3103=$E4)*($C$2:$C$3103&lt;&gt;""),$C$2:$C$3103))</f>
        <v>89833.5</v>
      </c>
      <c r="AD4" s="37"/>
      <c r="AE4" s="37"/>
      <c r="AF4" s="37"/>
      <c r="AG4" s="37"/>
      <c r="AH4" s="37"/>
      <c r="AI4" s="37"/>
      <c r="AJ4" s="37"/>
      <c r="AK4" s="37"/>
    </row>
    <row r="5" spans="1:37" x14ac:dyDescent="0.3">
      <c r="A5" s="37" t="s">
        <v>52</v>
      </c>
      <c r="B5" s="55">
        <v>44928.792037037027</v>
      </c>
      <c r="C5" s="38">
        <v>87500</v>
      </c>
      <c r="E5" s="57" t="str">
        <v>Data Engineer</v>
      </c>
      <c r="F5" s="57" t="str">
        <v>Data Engineer</v>
      </c>
      <c r="G5" s="57" cm="1">
        <f t="array" ref="G5">MEDIAN(IF(($A$2:$A$3103=$E5)*($C$2:$C$3103&lt;&gt;""),$C$2:$C$3103))</f>
        <v>125000</v>
      </c>
      <c r="AD5" s="37"/>
      <c r="AE5" s="37"/>
      <c r="AF5" s="37"/>
      <c r="AG5" s="37"/>
      <c r="AH5" s="37"/>
      <c r="AI5" s="37"/>
      <c r="AJ5" s="37"/>
      <c r="AK5" s="37"/>
    </row>
    <row r="6" spans="1:37" x14ac:dyDescent="0.3">
      <c r="A6" s="37" t="s">
        <v>52</v>
      </c>
      <c r="B6" s="55">
        <v>44930.956273148149</v>
      </c>
      <c r="C6" s="38"/>
      <c r="E6" s="57" t="str">
        <v>Data Scientist</v>
      </c>
      <c r="F6" s="57" t="str">
        <v>Data Scientist</v>
      </c>
      <c r="G6" s="57" cm="1">
        <f t="array" ref="G6">MEDIAN(IF(($A$2:$A$3103=$E6)*($C$2:$C$3103&lt;&gt;""),$C$2:$C$3103))</f>
        <v>130000</v>
      </c>
      <c r="AD6" s="37"/>
      <c r="AE6" s="37"/>
      <c r="AF6" s="37"/>
      <c r="AG6" s="37"/>
      <c r="AH6" s="37"/>
      <c r="AI6" s="37"/>
      <c r="AJ6" s="37"/>
      <c r="AK6" s="37"/>
    </row>
    <row r="7" spans="1:37" x14ac:dyDescent="0.3">
      <c r="A7" s="37" t="s">
        <v>52</v>
      </c>
      <c r="B7" s="55">
        <v>44942.890381944453</v>
      </c>
      <c r="C7" s="38">
        <v>77500</v>
      </c>
      <c r="E7" s="57" t="str">
        <v>Machine Learning Engineer</v>
      </c>
      <c r="F7" s="57" t="str">
        <v>Machine Learning Engineer</v>
      </c>
      <c r="G7" s="57" cm="1">
        <f t="array" ref="G7">MEDIAN(IF(($A$2:$A$3103=$E7)*($C$2:$C$3103&lt;&gt;""),$C$2:$C$3103))</f>
        <v>104668</v>
      </c>
      <c r="AD7" s="37"/>
      <c r="AE7" s="37"/>
      <c r="AF7" s="37"/>
      <c r="AG7" s="37"/>
      <c r="AH7" s="37"/>
      <c r="AI7" s="37"/>
      <c r="AJ7" s="37"/>
      <c r="AK7" s="37"/>
    </row>
    <row r="8" spans="1:37" x14ac:dyDescent="0.3">
      <c r="A8" s="37" t="s">
        <v>52</v>
      </c>
      <c r="B8" s="55">
        <v>44951.168321759258</v>
      </c>
      <c r="C8" s="38"/>
      <c r="E8" s="57" t="str">
        <v>Senior Data Analyst</v>
      </c>
      <c r="F8" s="57" t="str">
        <v>Senior Data Analyst</v>
      </c>
      <c r="G8" s="57" cm="1">
        <f t="array" ref="G8">MEDIAN(IF(($A$2:$A$3103=$E8)*($C$2:$C$3103&lt;&gt;""),$C$2:$C$3103))</f>
        <v>111175</v>
      </c>
      <c r="AD8" s="37"/>
      <c r="AE8" s="37"/>
      <c r="AF8" s="37"/>
      <c r="AG8" s="37"/>
      <c r="AH8" s="37"/>
      <c r="AI8" s="37"/>
      <c r="AJ8" s="37"/>
      <c r="AK8" s="37"/>
    </row>
    <row r="9" spans="1:37" x14ac:dyDescent="0.3">
      <c r="A9" s="37" t="s">
        <v>52</v>
      </c>
      <c r="B9" s="55">
        <v>44933.334224537037</v>
      </c>
      <c r="C9" s="38">
        <v>172500</v>
      </c>
      <c r="E9" s="57" t="str">
        <v>Senior Data Engineer</v>
      </c>
      <c r="F9" s="57" t="str">
        <v>Senior Data Engineer</v>
      </c>
      <c r="G9" s="57" cm="1">
        <f t="array" ref="G9">MEDIAN(IF(($A$2:$A$3103=$E9)*($C$2:$C$3103&lt;&gt;""),$C$2:$C$3103))</f>
        <v>147500</v>
      </c>
      <c r="AD9" s="37"/>
      <c r="AE9" s="37"/>
      <c r="AF9" s="37"/>
      <c r="AG9" s="37"/>
      <c r="AH9" s="37"/>
      <c r="AI9" s="37"/>
      <c r="AJ9" s="37"/>
      <c r="AK9" s="37"/>
    </row>
    <row r="10" spans="1:37" x14ac:dyDescent="0.3">
      <c r="A10" s="37" t="s">
        <v>52</v>
      </c>
      <c r="B10" s="55">
        <v>44937.054918981477</v>
      </c>
      <c r="C10" s="38">
        <v>77500</v>
      </c>
      <c r="E10" s="57" t="str">
        <v>Senior Data Scientist</v>
      </c>
      <c r="F10" s="57" t="str">
        <v>Senior Data Scientist</v>
      </c>
      <c r="G10" s="57" cm="1">
        <f t="array" ref="G10">MEDIAN(IF(($A$2:$A$3103=$E10)*($C$2:$C$3103&lt;&gt;""),$C$2:$C$3103))</f>
        <v>157500</v>
      </c>
      <c r="AD10" s="37"/>
      <c r="AE10" s="37"/>
      <c r="AF10" s="37"/>
      <c r="AG10" s="37"/>
      <c r="AH10" s="37"/>
      <c r="AI10" s="37"/>
      <c r="AJ10" s="37"/>
      <c r="AK10" s="37"/>
    </row>
    <row r="11" spans="1:37" x14ac:dyDescent="0.3">
      <c r="A11" s="37" t="s">
        <v>52</v>
      </c>
      <c r="B11" s="55">
        <v>44947.337557870371</v>
      </c>
      <c r="C11" s="38">
        <v>125000</v>
      </c>
      <c r="E11" s="57" t="str">
        <v>Software Engineer</v>
      </c>
      <c r="F11" s="57" t="str">
        <v>Software Engineer</v>
      </c>
      <c r="G11" s="57" cm="1">
        <f t="array" ref="G11">MEDIAN(IF(($A$2:$A$3103=$E11)*($C$2:$C$3103&lt;&gt;""),$C$2:$C$3103))</f>
        <v>79200</v>
      </c>
    </row>
    <row r="12" spans="1:37" x14ac:dyDescent="0.3">
      <c r="A12" s="37" t="s">
        <v>52</v>
      </c>
      <c r="B12" s="55">
        <v>44953.692175925928</v>
      </c>
      <c r="C12" s="38">
        <v>110000</v>
      </c>
    </row>
    <row r="13" spans="1:37" x14ac:dyDescent="0.3">
      <c r="A13" s="37" t="s">
        <v>52</v>
      </c>
      <c r="B13" s="55">
        <v>44952.752951388888</v>
      </c>
      <c r="C13" s="38"/>
    </row>
    <row r="14" spans="1:37" x14ac:dyDescent="0.3">
      <c r="A14" s="37" t="s">
        <v>52</v>
      </c>
      <c r="B14" s="55">
        <v>44930.065636574072</v>
      </c>
      <c r="C14" s="38">
        <v>97500</v>
      </c>
    </row>
    <row r="15" spans="1:37" x14ac:dyDescent="0.3">
      <c r="A15" s="37" t="s">
        <v>52</v>
      </c>
      <c r="B15" s="55">
        <v>44951.586157407408</v>
      </c>
      <c r="C15" s="38">
        <v>63000</v>
      </c>
    </row>
    <row r="16" spans="1:37" x14ac:dyDescent="0.3">
      <c r="A16" s="37" t="s">
        <v>52</v>
      </c>
      <c r="B16" s="55">
        <v>44931.876597222217</v>
      </c>
      <c r="C16" s="38"/>
    </row>
    <row r="17" spans="1:3" x14ac:dyDescent="0.3">
      <c r="A17" s="37" t="s">
        <v>52</v>
      </c>
      <c r="B17" s="55">
        <v>44940.252222222232</v>
      </c>
      <c r="C17" s="38">
        <v>150000</v>
      </c>
    </row>
    <row r="18" spans="1:3" x14ac:dyDescent="0.3">
      <c r="A18" s="37" t="s">
        <v>52</v>
      </c>
      <c r="B18" s="55">
        <v>44945.854039351849</v>
      </c>
      <c r="C18" s="38">
        <v>70000</v>
      </c>
    </row>
    <row r="19" spans="1:3" x14ac:dyDescent="0.3">
      <c r="A19" s="37" t="s">
        <v>52</v>
      </c>
      <c r="B19" s="55">
        <v>44930.988946759258</v>
      </c>
      <c r="C19" s="38"/>
    </row>
    <row r="20" spans="1:3" x14ac:dyDescent="0.3">
      <c r="A20" s="37" t="s">
        <v>52</v>
      </c>
      <c r="B20" s="55">
        <v>44944.126643518517</v>
      </c>
      <c r="C20" s="38">
        <v>105800</v>
      </c>
    </row>
    <row r="21" spans="1:3" x14ac:dyDescent="0.3">
      <c r="A21" s="37" t="s">
        <v>52</v>
      </c>
      <c r="B21" s="55">
        <v>44932.83556712963</v>
      </c>
      <c r="C21" s="38"/>
    </row>
    <row r="22" spans="1:3" x14ac:dyDescent="0.3">
      <c r="A22" s="37" t="s">
        <v>52</v>
      </c>
      <c r="B22" s="55">
        <v>44950.19866898148</v>
      </c>
      <c r="C22" s="38">
        <v>63000</v>
      </c>
    </row>
    <row r="23" spans="1:3" x14ac:dyDescent="0.3">
      <c r="A23" s="37" t="s">
        <v>52</v>
      </c>
      <c r="B23" s="55">
        <v>44945.720601851863</v>
      </c>
      <c r="C23" s="38"/>
    </row>
    <row r="24" spans="1:3" x14ac:dyDescent="0.3">
      <c r="A24" s="37" t="s">
        <v>52</v>
      </c>
      <c r="B24" s="55">
        <v>44932.793263888889</v>
      </c>
      <c r="C24" s="38"/>
    </row>
    <row r="25" spans="1:3" x14ac:dyDescent="0.3">
      <c r="A25" s="37" t="s">
        <v>52</v>
      </c>
      <c r="B25" s="55">
        <v>44938.709305555552</v>
      </c>
      <c r="C25" s="38"/>
    </row>
    <row r="26" spans="1:3" x14ac:dyDescent="0.3">
      <c r="A26" s="37" t="s">
        <v>52</v>
      </c>
      <c r="B26" s="55">
        <v>44946.968229166669</v>
      </c>
      <c r="C26" s="38">
        <v>79200</v>
      </c>
    </row>
    <row r="27" spans="1:3" x14ac:dyDescent="0.3">
      <c r="A27" s="37" t="s">
        <v>52</v>
      </c>
      <c r="B27" s="55">
        <v>44953.543391203697</v>
      </c>
      <c r="C27" s="38">
        <v>112500</v>
      </c>
    </row>
    <row r="28" spans="1:3" x14ac:dyDescent="0.3">
      <c r="A28" s="37" t="s">
        <v>52</v>
      </c>
      <c r="B28" s="55">
        <v>44932.334398148138</v>
      </c>
      <c r="C28" s="38">
        <v>125000</v>
      </c>
    </row>
    <row r="29" spans="1:3" x14ac:dyDescent="0.3">
      <c r="A29" s="37" t="s">
        <v>52</v>
      </c>
      <c r="B29" s="55">
        <v>44928.626388888893</v>
      </c>
      <c r="C29" s="38">
        <v>80000</v>
      </c>
    </row>
    <row r="30" spans="1:3" x14ac:dyDescent="0.3">
      <c r="A30" s="37" t="s">
        <v>52</v>
      </c>
      <c r="B30" s="55">
        <v>44927.012442129628</v>
      </c>
      <c r="C30" s="38">
        <v>90000</v>
      </c>
    </row>
    <row r="31" spans="1:3" x14ac:dyDescent="0.3">
      <c r="A31" s="37" t="s">
        <v>52</v>
      </c>
      <c r="B31" s="55">
        <v>44932.543298611112</v>
      </c>
      <c r="C31" s="38">
        <v>105000</v>
      </c>
    </row>
    <row r="32" spans="1:3" x14ac:dyDescent="0.3">
      <c r="A32" s="37" t="s">
        <v>52</v>
      </c>
      <c r="B32" s="55">
        <v>44949.002164351848</v>
      </c>
      <c r="C32" s="38">
        <v>101279</v>
      </c>
    </row>
    <row r="33" spans="1:3" x14ac:dyDescent="0.3">
      <c r="A33" s="37" t="s">
        <v>52</v>
      </c>
      <c r="B33" s="55">
        <v>44935.690520833326</v>
      </c>
      <c r="C33" s="38">
        <v>113550</v>
      </c>
    </row>
    <row r="34" spans="1:3" x14ac:dyDescent="0.3">
      <c r="A34" s="37" t="s">
        <v>52</v>
      </c>
      <c r="B34" s="55">
        <v>44941.791875000003</v>
      </c>
      <c r="C34" s="38"/>
    </row>
    <row r="35" spans="1:3" x14ac:dyDescent="0.3">
      <c r="A35" s="37" t="s">
        <v>52</v>
      </c>
      <c r="B35" s="55">
        <v>44930.020208333342</v>
      </c>
      <c r="C35" s="38">
        <v>68700</v>
      </c>
    </row>
    <row r="36" spans="1:3" x14ac:dyDescent="0.3">
      <c r="A36" s="37" t="s">
        <v>52</v>
      </c>
      <c r="B36" s="55">
        <v>44936.709097222221</v>
      </c>
      <c r="C36" s="38">
        <v>85000</v>
      </c>
    </row>
    <row r="37" spans="1:3" x14ac:dyDescent="0.3">
      <c r="A37" s="37" t="s">
        <v>52</v>
      </c>
      <c r="B37" s="55">
        <v>44949.683888888889</v>
      </c>
      <c r="C37" s="38">
        <v>74500</v>
      </c>
    </row>
    <row r="38" spans="1:3" x14ac:dyDescent="0.3">
      <c r="A38" s="37" t="s">
        <v>52</v>
      </c>
      <c r="B38" s="55">
        <v>44935.69059027778</v>
      </c>
      <c r="C38" s="38">
        <v>103350</v>
      </c>
    </row>
    <row r="39" spans="1:3" x14ac:dyDescent="0.3">
      <c r="A39" s="37" t="s">
        <v>52</v>
      </c>
      <c r="B39" s="55">
        <v>44943.626238425917</v>
      </c>
      <c r="C39" s="38">
        <v>130000</v>
      </c>
    </row>
    <row r="40" spans="1:3" x14ac:dyDescent="0.3">
      <c r="A40" s="37" t="s">
        <v>52</v>
      </c>
      <c r="B40" s="55">
        <v>44935.918634259258</v>
      </c>
      <c r="C40" s="38"/>
    </row>
    <row r="41" spans="1:3" x14ac:dyDescent="0.3">
      <c r="A41" s="37" t="s">
        <v>52</v>
      </c>
      <c r="B41" s="55">
        <v>44953.336006944453</v>
      </c>
      <c r="C41" s="38">
        <v>77500</v>
      </c>
    </row>
    <row r="42" spans="1:3" x14ac:dyDescent="0.3">
      <c r="A42" s="37" t="s">
        <v>52</v>
      </c>
      <c r="B42" s="55">
        <v>44931.357453703713</v>
      </c>
      <c r="C42" s="38">
        <v>80850</v>
      </c>
    </row>
    <row r="43" spans="1:3" x14ac:dyDescent="0.3">
      <c r="A43" s="37" t="s">
        <v>52</v>
      </c>
      <c r="B43" s="55">
        <v>44936.971736111111</v>
      </c>
      <c r="C43" s="38"/>
    </row>
    <row r="44" spans="1:3" x14ac:dyDescent="0.3">
      <c r="A44" s="37" t="s">
        <v>52</v>
      </c>
      <c r="B44" s="55">
        <v>44939.711226851847</v>
      </c>
      <c r="C44" s="38"/>
    </row>
    <row r="45" spans="1:3" x14ac:dyDescent="0.3">
      <c r="A45" s="37" t="s">
        <v>52</v>
      </c>
      <c r="B45" s="55">
        <v>44944.168900462973</v>
      </c>
      <c r="C45" s="38">
        <v>51000</v>
      </c>
    </row>
    <row r="46" spans="1:3" x14ac:dyDescent="0.3">
      <c r="A46" s="37" t="s">
        <v>52</v>
      </c>
      <c r="B46" s="55">
        <v>44938.751967592587</v>
      </c>
      <c r="C46" s="38">
        <v>100000</v>
      </c>
    </row>
    <row r="47" spans="1:3" x14ac:dyDescent="0.3">
      <c r="A47" s="37" t="s">
        <v>66</v>
      </c>
      <c r="B47" s="55">
        <v>44957.108402777783</v>
      </c>
      <c r="C47" s="38">
        <v>79200</v>
      </c>
    </row>
    <row r="48" spans="1:3" x14ac:dyDescent="0.3">
      <c r="A48" s="37" t="s">
        <v>66</v>
      </c>
      <c r="B48" s="55">
        <v>44952.086851851847</v>
      </c>
      <c r="C48" s="38">
        <v>110000</v>
      </c>
    </row>
    <row r="49" spans="1:3" x14ac:dyDescent="0.3">
      <c r="A49" s="37" t="s">
        <v>66</v>
      </c>
      <c r="B49" s="55">
        <v>44942.916724537034</v>
      </c>
      <c r="C49" s="38">
        <v>200000</v>
      </c>
    </row>
    <row r="50" spans="1:3" x14ac:dyDescent="0.3">
      <c r="A50" s="37" t="s">
        <v>66</v>
      </c>
      <c r="B50" s="55">
        <v>44931.068229166667</v>
      </c>
      <c r="C50" s="38">
        <v>89100</v>
      </c>
    </row>
    <row r="51" spans="1:3" x14ac:dyDescent="0.3">
      <c r="A51" s="37" t="s">
        <v>2</v>
      </c>
      <c r="B51" s="55">
        <v>44928.751284722217</v>
      </c>
      <c r="C51" s="38">
        <v>144481.5</v>
      </c>
    </row>
    <row r="52" spans="1:3" x14ac:dyDescent="0.3">
      <c r="A52" s="37" t="s">
        <v>2</v>
      </c>
      <c r="B52" s="55">
        <v>44951.668541666673</v>
      </c>
      <c r="C52" s="38">
        <v>132315</v>
      </c>
    </row>
    <row r="53" spans="1:3" x14ac:dyDescent="0.3">
      <c r="A53" s="37" t="s">
        <v>2</v>
      </c>
      <c r="B53" s="55">
        <v>44929.894074074073</v>
      </c>
      <c r="C53" s="38">
        <v>112500</v>
      </c>
    </row>
    <row r="54" spans="1:3" x14ac:dyDescent="0.3">
      <c r="A54" s="37" t="s">
        <v>2</v>
      </c>
      <c r="B54" s="55">
        <v>44940.405486111107</v>
      </c>
      <c r="C54" s="38">
        <v>52500</v>
      </c>
    </row>
    <row r="55" spans="1:3" x14ac:dyDescent="0.3">
      <c r="A55" s="37" t="s">
        <v>2</v>
      </c>
      <c r="B55" s="55">
        <v>44932.162893518522</v>
      </c>
      <c r="C55" s="38">
        <v>115775</v>
      </c>
    </row>
    <row r="56" spans="1:3" x14ac:dyDescent="0.3">
      <c r="A56" s="37" t="s">
        <v>2</v>
      </c>
      <c r="B56" s="55">
        <v>44929.685902777783</v>
      </c>
      <c r="C56" s="38">
        <v>97500</v>
      </c>
    </row>
    <row r="57" spans="1:3" x14ac:dyDescent="0.3">
      <c r="A57" s="37" t="s">
        <v>2</v>
      </c>
      <c r="B57" s="55">
        <v>44931.708761574067</v>
      </c>
      <c r="C57" s="38">
        <v>127500</v>
      </c>
    </row>
    <row r="58" spans="1:3" x14ac:dyDescent="0.3">
      <c r="A58" s="37" t="s">
        <v>2</v>
      </c>
      <c r="B58" s="55">
        <v>44930.437060185177</v>
      </c>
      <c r="C58" s="38">
        <v>115000</v>
      </c>
    </row>
    <row r="59" spans="1:3" x14ac:dyDescent="0.3">
      <c r="A59" s="37" t="s">
        <v>2</v>
      </c>
      <c r="B59" s="55">
        <v>44956.541608796288</v>
      </c>
      <c r="C59" s="38"/>
    </row>
    <row r="60" spans="1:3" x14ac:dyDescent="0.3">
      <c r="A60" s="37" t="s">
        <v>2</v>
      </c>
      <c r="B60" s="55">
        <v>44942.001192129632</v>
      </c>
      <c r="C60" s="38"/>
    </row>
    <row r="61" spans="1:3" x14ac:dyDescent="0.3">
      <c r="A61" s="37" t="s">
        <v>2</v>
      </c>
      <c r="B61" s="55">
        <v>44937.667303240742</v>
      </c>
      <c r="C61" s="38"/>
    </row>
    <row r="62" spans="1:3" x14ac:dyDescent="0.3">
      <c r="A62" s="37" t="s">
        <v>2</v>
      </c>
      <c r="B62" s="55">
        <v>44942.386342592603</v>
      </c>
      <c r="C62" s="38">
        <v>175000</v>
      </c>
    </row>
    <row r="63" spans="1:3" x14ac:dyDescent="0.3">
      <c r="A63" s="37" t="s">
        <v>2</v>
      </c>
      <c r="B63" s="55">
        <v>44931.458935185183</v>
      </c>
      <c r="C63" s="38">
        <v>115000</v>
      </c>
    </row>
    <row r="64" spans="1:3" x14ac:dyDescent="0.3">
      <c r="A64" s="37" t="s">
        <v>2</v>
      </c>
      <c r="B64" s="55">
        <v>44944.734027777777</v>
      </c>
      <c r="C64" s="38">
        <v>111175</v>
      </c>
    </row>
    <row r="65" spans="1:3" x14ac:dyDescent="0.3">
      <c r="A65" s="37" t="s">
        <v>2</v>
      </c>
      <c r="B65" s="55">
        <v>44945.306388888886</v>
      </c>
      <c r="C65" s="38">
        <v>51014</v>
      </c>
    </row>
    <row r="66" spans="1:3" x14ac:dyDescent="0.3">
      <c r="A66" s="37" t="s">
        <v>2</v>
      </c>
      <c r="B66" s="55">
        <v>44935.125057870369</v>
      </c>
      <c r="C66" s="38"/>
    </row>
    <row r="67" spans="1:3" x14ac:dyDescent="0.3">
      <c r="A67" s="37" t="s">
        <v>2</v>
      </c>
      <c r="B67" s="55">
        <v>44953.002256944441</v>
      </c>
      <c r="C67" s="38"/>
    </row>
    <row r="68" spans="1:3" x14ac:dyDescent="0.3">
      <c r="A68" s="37" t="s">
        <v>2</v>
      </c>
      <c r="B68" s="55">
        <v>44955.625659722216</v>
      </c>
      <c r="C68" s="38"/>
    </row>
    <row r="69" spans="1:3" x14ac:dyDescent="0.3">
      <c r="A69" s="37" t="s">
        <v>2</v>
      </c>
      <c r="B69" s="55">
        <v>44937.750057870369</v>
      </c>
      <c r="C69" s="38"/>
    </row>
    <row r="70" spans="1:3" x14ac:dyDescent="0.3">
      <c r="A70" s="37" t="s">
        <v>2</v>
      </c>
      <c r="B70" s="55">
        <v>44936.582662037043</v>
      </c>
      <c r="C70" s="38">
        <v>133285</v>
      </c>
    </row>
    <row r="71" spans="1:3" x14ac:dyDescent="0.3">
      <c r="A71" s="37" t="s">
        <v>2</v>
      </c>
      <c r="B71" s="55">
        <v>44937.75172453704</v>
      </c>
      <c r="C71" s="38"/>
    </row>
    <row r="72" spans="1:3" x14ac:dyDescent="0.3">
      <c r="A72" s="37" t="s">
        <v>2</v>
      </c>
      <c r="B72" s="55">
        <v>44941.998622685183</v>
      </c>
      <c r="C72" s="38"/>
    </row>
    <row r="73" spans="1:3" x14ac:dyDescent="0.3">
      <c r="A73" s="37" t="s">
        <v>2</v>
      </c>
      <c r="B73" s="55">
        <v>44928.917303240742</v>
      </c>
      <c r="C73" s="38">
        <v>57500</v>
      </c>
    </row>
    <row r="74" spans="1:3" x14ac:dyDescent="0.3">
      <c r="A74" s="37" t="s">
        <v>2</v>
      </c>
      <c r="B74" s="55">
        <v>44937.668194444443</v>
      </c>
      <c r="C74" s="38"/>
    </row>
    <row r="75" spans="1:3" x14ac:dyDescent="0.3">
      <c r="A75" s="37" t="s">
        <v>2</v>
      </c>
      <c r="B75" s="55">
        <v>44931.585138888891</v>
      </c>
      <c r="C75" s="38">
        <v>60000</v>
      </c>
    </row>
    <row r="76" spans="1:3" x14ac:dyDescent="0.3">
      <c r="A76" s="37" t="s">
        <v>2</v>
      </c>
      <c r="B76" s="55">
        <v>44937.024363425917</v>
      </c>
      <c r="C76" s="38">
        <v>45000</v>
      </c>
    </row>
    <row r="77" spans="1:3" x14ac:dyDescent="0.3">
      <c r="A77" s="37" t="s">
        <v>2</v>
      </c>
      <c r="B77" s="55">
        <v>44944.740555555552</v>
      </c>
      <c r="C77" s="38">
        <v>112500</v>
      </c>
    </row>
    <row r="78" spans="1:3" x14ac:dyDescent="0.3">
      <c r="A78" s="37" t="s">
        <v>2</v>
      </c>
      <c r="B78" s="55">
        <v>44930.62604166667</v>
      </c>
      <c r="C78" s="38">
        <v>170000</v>
      </c>
    </row>
    <row r="79" spans="1:3" x14ac:dyDescent="0.3">
      <c r="A79" s="37" t="s">
        <v>2</v>
      </c>
      <c r="B79" s="55">
        <v>44935.902604166673</v>
      </c>
      <c r="C79" s="38">
        <v>145000</v>
      </c>
    </row>
    <row r="80" spans="1:3" x14ac:dyDescent="0.3">
      <c r="A80" s="37" t="s">
        <v>2</v>
      </c>
      <c r="B80" s="55">
        <v>44945.127291666657</v>
      </c>
      <c r="C80" s="38"/>
    </row>
    <row r="81" spans="1:3" x14ac:dyDescent="0.3">
      <c r="A81" s="37" t="s">
        <v>2</v>
      </c>
      <c r="B81" s="55">
        <v>44928.542546296303</v>
      </c>
      <c r="C81" s="38">
        <v>101540</v>
      </c>
    </row>
    <row r="82" spans="1:3" x14ac:dyDescent="0.3">
      <c r="A82" s="37" t="s">
        <v>2</v>
      </c>
      <c r="B82" s="55">
        <v>44951.493287037039</v>
      </c>
      <c r="C82" s="38">
        <v>51014</v>
      </c>
    </row>
    <row r="83" spans="1:3" x14ac:dyDescent="0.3">
      <c r="A83" s="37" t="s">
        <v>2</v>
      </c>
      <c r="B83" s="55">
        <v>44930.626157407409</v>
      </c>
      <c r="C83" s="38"/>
    </row>
    <row r="84" spans="1:3" x14ac:dyDescent="0.3">
      <c r="A84" s="37" t="s">
        <v>2</v>
      </c>
      <c r="B84" s="55">
        <v>44945.043229166673</v>
      </c>
      <c r="C84" s="38">
        <v>93000</v>
      </c>
    </row>
    <row r="85" spans="1:3" x14ac:dyDescent="0.3">
      <c r="A85" s="37" t="s">
        <v>2</v>
      </c>
      <c r="B85" s="55">
        <v>44949.54246527778</v>
      </c>
      <c r="C85" s="38"/>
    </row>
    <row r="86" spans="1:3" x14ac:dyDescent="0.3">
      <c r="A86" s="37" t="s">
        <v>2</v>
      </c>
      <c r="B86" s="55">
        <v>44930.005648148152</v>
      </c>
      <c r="C86" s="38"/>
    </row>
    <row r="87" spans="1:3" x14ac:dyDescent="0.3">
      <c r="A87" s="37" t="s">
        <v>2</v>
      </c>
      <c r="B87" s="55">
        <v>44939.91983796296</v>
      </c>
      <c r="C87" s="38">
        <v>85000</v>
      </c>
    </row>
    <row r="88" spans="1:3" x14ac:dyDescent="0.3">
      <c r="A88" s="37" t="s">
        <v>2</v>
      </c>
      <c r="B88" s="55">
        <v>44957.709108796298</v>
      </c>
      <c r="C88" s="38"/>
    </row>
    <row r="89" spans="1:3" x14ac:dyDescent="0.3">
      <c r="A89" s="37" t="s">
        <v>2</v>
      </c>
      <c r="B89" s="55">
        <v>44944.701122685183</v>
      </c>
      <c r="C89" s="38">
        <v>52500</v>
      </c>
    </row>
    <row r="90" spans="1:3" x14ac:dyDescent="0.3">
      <c r="A90" s="37" t="s">
        <v>2</v>
      </c>
      <c r="B90" s="55">
        <v>44931.28020833333</v>
      </c>
      <c r="C90" s="38">
        <v>80850</v>
      </c>
    </row>
    <row r="91" spans="1:3" x14ac:dyDescent="0.3">
      <c r="A91" s="37" t="s">
        <v>2</v>
      </c>
      <c r="B91" s="55">
        <v>44943.427905092591</v>
      </c>
      <c r="C91" s="38">
        <v>111175</v>
      </c>
    </row>
    <row r="92" spans="1:3" x14ac:dyDescent="0.3">
      <c r="A92" s="37" t="s">
        <v>2</v>
      </c>
      <c r="B92" s="55">
        <v>44930.019907407397</v>
      </c>
      <c r="C92" s="38"/>
    </row>
    <row r="93" spans="1:3" x14ac:dyDescent="0.3">
      <c r="A93" s="37" t="s">
        <v>2</v>
      </c>
      <c r="B93" s="55">
        <v>44948.927465277768</v>
      </c>
      <c r="C93" s="38">
        <v>51014</v>
      </c>
    </row>
    <row r="94" spans="1:3" x14ac:dyDescent="0.3">
      <c r="A94" s="37" t="s">
        <v>2</v>
      </c>
      <c r="B94" s="55">
        <v>44936.417361111111</v>
      </c>
      <c r="C94" s="38"/>
    </row>
    <row r="95" spans="1:3" x14ac:dyDescent="0.3">
      <c r="A95" s="37" t="s">
        <v>2</v>
      </c>
      <c r="B95" s="55">
        <v>44936.065555555557</v>
      </c>
      <c r="C95" s="38">
        <v>138615</v>
      </c>
    </row>
    <row r="96" spans="1:3" x14ac:dyDescent="0.3">
      <c r="A96" s="37" t="s">
        <v>2</v>
      </c>
      <c r="B96" s="55">
        <v>44936.833310185182</v>
      </c>
      <c r="C96" s="38">
        <v>85000</v>
      </c>
    </row>
    <row r="97" spans="1:3" x14ac:dyDescent="0.3">
      <c r="A97" s="37" t="s">
        <v>2</v>
      </c>
      <c r="B97" s="55">
        <v>44949.001516203702</v>
      </c>
      <c r="C97" s="38"/>
    </row>
    <row r="98" spans="1:3" x14ac:dyDescent="0.3">
      <c r="A98" s="37" t="s">
        <v>2</v>
      </c>
      <c r="B98" s="55">
        <v>44931.987997685188</v>
      </c>
      <c r="C98" s="38">
        <v>56700</v>
      </c>
    </row>
    <row r="99" spans="1:3" x14ac:dyDescent="0.3">
      <c r="A99" s="37" t="s">
        <v>2</v>
      </c>
      <c r="B99" s="55">
        <v>44944.666666666657</v>
      </c>
      <c r="C99" s="38">
        <v>62500</v>
      </c>
    </row>
    <row r="100" spans="1:3" x14ac:dyDescent="0.3">
      <c r="A100" s="37" t="s">
        <v>2</v>
      </c>
      <c r="B100" s="55">
        <v>44956.794039351851</v>
      </c>
      <c r="C100" s="38">
        <v>85000</v>
      </c>
    </row>
    <row r="101" spans="1:3" x14ac:dyDescent="0.3">
      <c r="A101" s="37" t="s">
        <v>2</v>
      </c>
      <c r="B101" s="55">
        <v>44942</v>
      </c>
      <c r="C101" s="38"/>
    </row>
    <row r="102" spans="1:3" x14ac:dyDescent="0.3">
      <c r="A102" s="37" t="s">
        <v>2</v>
      </c>
      <c r="B102" s="55">
        <v>44940.079768518517</v>
      </c>
      <c r="C102" s="38">
        <v>45000</v>
      </c>
    </row>
    <row r="103" spans="1:3" x14ac:dyDescent="0.3">
      <c r="A103" s="37" t="s">
        <v>2</v>
      </c>
      <c r="B103" s="55">
        <v>44954.019062500003</v>
      </c>
      <c r="C103" s="38">
        <v>155000</v>
      </c>
    </row>
    <row r="104" spans="1:3" x14ac:dyDescent="0.3">
      <c r="A104" s="37" t="s">
        <v>2</v>
      </c>
      <c r="B104" s="55">
        <v>44942.678171296298</v>
      </c>
      <c r="C104" s="38">
        <v>57500</v>
      </c>
    </row>
    <row r="105" spans="1:3" x14ac:dyDescent="0.3">
      <c r="A105" s="37" t="s">
        <v>2</v>
      </c>
      <c r="B105" s="55">
        <v>44943.052060185182</v>
      </c>
      <c r="C105" s="38">
        <v>111175</v>
      </c>
    </row>
    <row r="106" spans="1:3" x14ac:dyDescent="0.3">
      <c r="A106" s="37" t="s">
        <v>2</v>
      </c>
      <c r="B106" s="55">
        <v>44936.251192129632</v>
      </c>
      <c r="C106" s="38">
        <v>117200</v>
      </c>
    </row>
    <row r="107" spans="1:3" x14ac:dyDescent="0.3">
      <c r="A107" s="37" t="s">
        <v>2</v>
      </c>
      <c r="B107" s="55">
        <v>44940.875787037039</v>
      </c>
      <c r="C107" s="38"/>
    </row>
    <row r="108" spans="1:3" x14ac:dyDescent="0.3">
      <c r="A108" s="37" t="s">
        <v>2</v>
      </c>
      <c r="B108" s="55">
        <v>44952.877326388887</v>
      </c>
      <c r="C108" s="38">
        <v>95000</v>
      </c>
    </row>
    <row r="109" spans="1:3" x14ac:dyDescent="0.3">
      <c r="A109" s="37" t="s">
        <v>2</v>
      </c>
      <c r="B109" s="55">
        <v>44950.001377314817</v>
      </c>
      <c r="C109" s="38"/>
    </row>
    <row r="110" spans="1:3" x14ac:dyDescent="0.3">
      <c r="A110" s="37" t="s">
        <v>2</v>
      </c>
      <c r="B110" s="55">
        <v>44930.293182870373</v>
      </c>
      <c r="C110" s="38">
        <v>115000</v>
      </c>
    </row>
    <row r="111" spans="1:3" x14ac:dyDescent="0.3">
      <c r="A111" s="37" t="s">
        <v>2</v>
      </c>
      <c r="B111" s="55">
        <v>44944.960694444453</v>
      </c>
      <c r="C111" s="38"/>
    </row>
    <row r="112" spans="1:3" x14ac:dyDescent="0.3">
      <c r="A112" s="37" t="s">
        <v>2</v>
      </c>
      <c r="B112" s="55">
        <v>44933.087199074071</v>
      </c>
      <c r="C112" s="38">
        <v>115000</v>
      </c>
    </row>
    <row r="113" spans="1:3" x14ac:dyDescent="0.3">
      <c r="A113" s="37" t="s">
        <v>2</v>
      </c>
      <c r="B113" s="55">
        <v>44957.510925925933</v>
      </c>
      <c r="C113" s="38">
        <v>102500</v>
      </c>
    </row>
    <row r="114" spans="1:3" x14ac:dyDescent="0.3">
      <c r="A114" s="37" t="s">
        <v>2</v>
      </c>
      <c r="B114" s="55">
        <v>44943.91679398148</v>
      </c>
      <c r="C114" s="38"/>
    </row>
    <row r="115" spans="1:3" x14ac:dyDescent="0.3">
      <c r="A115" s="37" t="s">
        <v>2</v>
      </c>
      <c r="B115" s="55">
        <v>44945.637858796297</v>
      </c>
      <c r="C115" s="38"/>
    </row>
    <row r="116" spans="1:3" x14ac:dyDescent="0.3">
      <c r="A116" s="37" t="s">
        <v>2</v>
      </c>
      <c r="B116" s="55">
        <v>44937.251875000002</v>
      </c>
      <c r="C116" s="38">
        <v>215500</v>
      </c>
    </row>
    <row r="117" spans="1:3" x14ac:dyDescent="0.3">
      <c r="A117" s="37" t="s">
        <v>2</v>
      </c>
      <c r="B117" s="55">
        <v>44953.710868055547</v>
      </c>
      <c r="C117" s="38">
        <v>70000</v>
      </c>
    </row>
    <row r="118" spans="1:3" x14ac:dyDescent="0.3">
      <c r="A118" s="37" t="s">
        <v>2</v>
      </c>
      <c r="B118" s="55">
        <v>44943.627395833333</v>
      </c>
      <c r="C118" s="38"/>
    </row>
    <row r="119" spans="1:3" x14ac:dyDescent="0.3">
      <c r="A119" s="37" t="s">
        <v>2</v>
      </c>
      <c r="B119" s="55">
        <v>44946.875972222217</v>
      </c>
      <c r="C119" s="38">
        <v>80000</v>
      </c>
    </row>
    <row r="120" spans="1:3" x14ac:dyDescent="0.3">
      <c r="A120" s="37" t="s">
        <v>2</v>
      </c>
      <c r="B120" s="55">
        <v>44935.293310185189</v>
      </c>
      <c r="C120" s="38">
        <v>133285</v>
      </c>
    </row>
    <row r="121" spans="1:3" x14ac:dyDescent="0.3">
      <c r="A121" s="37" t="s">
        <v>2</v>
      </c>
      <c r="B121" s="55">
        <v>44945.303668981483</v>
      </c>
      <c r="C121" s="38">
        <v>115000</v>
      </c>
    </row>
    <row r="122" spans="1:3" x14ac:dyDescent="0.3">
      <c r="A122" s="37" t="s">
        <v>2</v>
      </c>
      <c r="B122" s="55">
        <v>44953.460023148153</v>
      </c>
      <c r="C122" s="38">
        <v>146100</v>
      </c>
    </row>
    <row r="123" spans="1:3" x14ac:dyDescent="0.3">
      <c r="A123" s="37" t="s">
        <v>2</v>
      </c>
      <c r="B123" s="55">
        <v>44936.943472222221</v>
      </c>
      <c r="C123" s="38">
        <v>102500</v>
      </c>
    </row>
    <row r="124" spans="1:3" x14ac:dyDescent="0.3">
      <c r="A124" s="37" t="s">
        <v>2</v>
      </c>
      <c r="B124" s="55">
        <v>44951.999895833331</v>
      </c>
      <c r="C124" s="38"/>
    </row>
    <row r="125" spans="1:3" x14ac:dyDescent="0.3">
      <c r="A125" s="37" t="s">
        <v>2</v>
      </c>
      <c r="B125" s="55">
        <v>44937.335856481477</v>
      </c>
      <c r="C125" s="38">
        <v>52775</v>
      </c>
    </row>
    <row r="126" spans="1:3" x14ac:dyDescent="0.3">
      <c r="A126" s="37" t="s">
        <v>2</v>
      </c>
      <c r="B126" s="55">
        <v>44944.583368055559</v>
      </c>
      <c r="C126" s="38"/>
    </row>
    <row r="127" spans="1:3" x14ac:dyDescent="0.3">
      <c r="A127" s="37" t="s">
        <v>2</v>
      </c>
      <c r="B127" s="55">
        <v>44935.250277777777</v>
      </c>
      <c r="C127" s="38">
        <v>81550</v>
      </c>
    </row>
    <row r="128" spans="1:3" x14ac:dyDescent="0.3">
      <c r="A128" s="37" t="s">
        <v>2</v>
      </c>
      <c r="B128" s="55">
        <v>44944.181192129632</v>
      </c>
      <c r="C128" s="38">
        <v>111175</v>
      </c>
    </row>
    <row r="129" spans="1:3" x14ac:dyDescent="0.3">
      <c r="A129" s="37" t="s">
        <v>2</v>
      </c>
      <c r="B129" s="55">
        <v>44939.385844907411</v>
      </c>
      <c r="C129" s="38">
        <v>79200</v>
      </c>
    </row>
    <row r="130" spans="1:3" x14ac:dyDescent="0.3">
      <c r="A130" s="37" t="s">
        <v>2</v>
      </c>
      <c r="B130" s="55">
        <v>44947.5002662037</v>
      </c>
      <c r="C130" s="38">
        <v>70000</v>
      </c>
    </row>
    <row r="131" spans="1:3" x14ac:dyDescent="0.3">
      <c r="A131" s="37" t="s">
        <v>2</v>
      </c>
      <c r="B131" s="55">
        <v>44930.020879629628</v>
      </c>
      <c r="C131" s="38">
        <v>55000</v>
      </c>
    </row>
    <row r="132" spans="1:3" x14ac:dyDescent="0.3">
      <c r="A132" s="37" t="s">
        <v>2</v>
      </c>
      <c r="B132" s="55">
        <v>44946.513379629629</v>
      </c>
      <c r="C132" s="38"/>
    </row>
    <row r="133" spans="1:3" x14ac:dyDescent="0.3">
      <c r="A133" s="37" t="s">
        <v>2</v>
      </c>
      <c r="B133" s="55">
        <v>44940.459583333337</v>
      </c>
      <c r="C133" s="38">
        <v>46238.3984375</v>
      </c>
    </row>
    <row r="134" spans="1:3" x14ac:dyDescent="0.3">
      <c r="A134" s="37" t="s">
        <v>2</v>
      </c>
      <c r="B134" s="55">
        <v>44949.877025462964</v>
      </c>
      <c r="C134" s="38"/>
    </row>
    <row r="135" spans="1:3" x14ac:dyDescent="0.3">
      <c r="A135" s="37" t="s">
        <v>2</v>
      </c>
      <c r="B135" s="55">
        <v>44944.919050925928</v>
      </c>
      <c r="C135" s="38">
        <v>144481.5</v>
      </c>
    </row>
    <row r="136" spans="1:3" x14ac:dyDescent="0.3">
      <c r="A136" s="37" t="s">
        <v>2</v>
      </c>
      <c r="B136" s="55">
        <v>44937.251793981479</v>
      </c>
      <c r="C136" s="38">
        <v>124444</v>
      </c>
    </row>
    <row r="137" spans="1:3" x14ac:dyDescent="0.3">
      <c r="A137" s="37" t="s">
        <v>2</v>
      </c>
      <c r="B137" s="55">
        <v>44930.833275462966</v>
      </c>
      <c r="C137" s="38">
        <v>62500</v>
      </c>
    </row>
    <row r="138" spans="1:3" x14ac:dyDescent="0.3">
      <c r="A138" s="37" t="s">
        <v>2</v>
      </c>
      <c r="B138" s="55">
        <v>44949.001331018517</v>
      </c>
      <c r="C138" s="38"/>
    </row>
    <row r="139" spans="1:3" x14ac:dyDescent="0.3">
      <c r="A139" s="37" t="s">
        <v>2</v>
      </c>
      <c r="B139" s="55">
        <v>44927.012476851851</v>
      </c>
      <c r="C139" s="38">
        <v>55000</v>
      </c>
    </row>
    <row r="140" spans="1:3" x14ac:dyDescent="0.3">
      <c r="A140" s="37" t="s">
        <v>2</v>
      </c>
      <c r="B140" s="55">
        <v>44929.00072916667</v>
      </c>
      <c r="C140" s="38"/>
    </row>
    <row r="141" spans="1:3" x14ac:dyDescent="0.3">
      <c r="A141" s="37" t="s">
        <v>2</v>
      </c>
      <c r="B141" s="55">
        <v>44931.750011574077</v>
      </c>
      <c r="C141" s="38"/>
    </row>
    <row r="142" spans="1:3" x14ac:dyDescent="0.3">
      <c r="A142" s="37" t="s">
        <v>2</v>
      </c>
      <c r="B142" s="55">
        <v>44950.429398148153</v>
      </c>
      <c r="C142" s="38">
        <v>99150</v>
      </c>
    </row>
    <row r="143" spans="1:3" x14ac:dyDescent="0.3">
      <c r="A143" s="37" t="s">
        <v>2</v>
      </c>
      <c r="B143" s="55">
        <v>44951.583587962959</v>
      </c>
      <c r="C143" s="38">
        <v>57500</v>
      </c>
    </row>
    <row r="144" spans="1:3" x14ac:dyDescent="0.3">
      <c r="A144" s="37" t="s">
        <v>2</v>
      </c>
      <c r="B144" s="55">
        <v>44946.833553240736</v>
      </c>
      <c r="C144" s="38">
        <v>90000</v>
      </c>
    </row>
    <row r="145" spans="1:3" x14ac:dyDescent="0.3">
      <c r="A145" s="37" t="s">
        <v>2</v>
      </c>
      <c r="B145" s="55">
        <v>44956.960312499999</v>
      </c>
      <c r="C145" s="38">
        <v>91960</v>
      </c>
    </row>
    <row r="146" spans="1:3" x14ac:dyDescent="0.3">
      <c r="A146" s="37" t="s">
        <v>2</v>
      </c>
      <c r="B146" s="55">
        <v>44931.959444444437</v>
      </c>
      <c r="C146" s="38">
        <v>84479</v>
      </c>
    </row>
    <row r="147" spans="1:3" x14ac:dyDescent="0.3">
      <c r="A147" s="37" t="s">
        <v>2</v>
      </c>
      <c r="B147" s="55">
        <v>44942.023217592592</v>
      </c>
      <c r="C147" s="38"/>
    </row>
    <row r="148" spans="1:3" x14ac:dyDescent="0.3">
      <c r="A148" s="37" t="s">
        <v>2</v>
      </c>
      <c r="B148" s="55">
        <v>44955.583298611113</v>
      </c>
      <c r="C148" s="38">
        <v>77500</v>
      </c>
    </row>
    <row r="149" spans="1:3" x14ac:dyDescent="0.3">
      <c r="A149" s="37" t="s">
        <v>2</v>
      </c>
      <c r="B149" s="55">
        <v>44945.797939814824</v>
      </c>
      <c r="C149" s="38">
        <v>51014</v>
      </c>
    </row>
    <row r="150" spans="1:3" x14ac:dyDescent="0.3">
      <c r="A150" s="37" t="s">
        <v>2</v>
      </c>
      <c r="B150" s="55">
        <v>44949.876944444448</v>
      </c>
      <c r="C150" s="38">
        <v>65000</v>
      </c>
    </row>
    <row r="151" spans="1:3" x14ac:dyDescent="0.3">
      <c r="A151" s="37" t="s">
        <v>2</v>
      </c>
      <c r="B151" s="55">
        <v>44945.125879629632</v>
      </c>
      <c r="C151" s="38">
        <v>81350</v>
      </c>
    </row>
    <row r="152" spans="1:3" x14ac:dyDescent="0.3">
      <c r="A152" s="37" t="s">
        <v>2</v>
      </c>
      <c r="B152" s="55">
        <v>44939.796400462961</v>
      </c>
      <c r="C152" s="38">
        <v>82500</v>
      </c>
    </row>
    <row r="153" spans="1:3" x14ac:dyDescent="0.3">
      <c r="A153" s="37" t="s">
        <v>2</v>
      </c>
      <c r="B153" s="55">
        <v>44933.001226851848</v>
      </c>
      <c r="C153" s="38">
        <v>90000</v>
      </c>
    </row>
    <row r="154" spans="1:3" x14ac:dyDescent="0.3">
      <c r="A154" s="37" t="s">
        <v>2</v>
      </c>
      <c r="B154" s="55">
        <v>44936.430069444446</v>
      </c>
      <c r="C154" s="38">
        <v>120710</v>
      </c>
    </row>
    <row r="155" spans="1:3" x14ac:dyDescent="0.3">
      <c r="A155" s="37" t="s">
        <v>2</v>
      </c>
      <c r="B155" s="55">
        <v>44944.615740740737</v>
      </c>
      <c r="C155" s="38">
        <v>60000</v>
      </c>
    </row>
    <row r="156" spans="1:3" x14ac:dyDescent="0.3">
      <c r="A156" s="37" t="s">
        <v>2</v>
      </c>
      <c r="B156" s="55">
        <v>44951.708182870367</v>
      </c>
      <c r="C156" s="38">
        <v>51014</v>
      </c>
    </row>
    <row r="157" spans="1:3" x14ac:dyDescent="0.3">
      <c r="A157" s="37" t="s">
        <v>2</v>
      </c>
      <c r="B157" s="55">
        <v>44944.833518518521</v>
      </c>
      <c r="C157" s="38">
        <v>106492.5</v>
      </c>
    </row>
    <row r="158" spans="1:3" x14ac:dyDescent="0.3">
      <c r="A158" s="37" t="s">
        <v>2</v>
      </c>
      <c r="B158" s="55">
        <v>44946.985439814824</v>
      </c>
      <c r="C158" s="38"/>
    </row>
    <row r="159" spans="1:3" x14ac:dyDescent="0.3">
      <c r="A159" s="37" t="s">
        <v>2</v>
      </c>
      <c r="B159" s="55">
        <v>44945.638113425928</v>
      </c>
      <c r="C159" s="38"/>
    </row>
    <row r="160" spans="1:3" x14ac:dyDescent="0.3">
      <c r="A160" s="37" t="s">
        <v>2</v>
      </c>
      <c r="B160" s="55">
        <v>44956.960509259261</v>
      </c>
      <c r="C160" s="38"/>
    </row>
    <row r="161" spans="1:3" x14ac:dyDescent="0.3">
      <c r="A161" s="37" t="s">
        <v>2</v>
      </c>
      <c r="B161" s="55">
        <v>44927.000821759262</v>
      </c>
      <c r="C161" s="38"/>
    </row>
    <row r="162" spans="1:3" x14ac:dyDescent="0.3">
      <c r="A162" s="37" t="s">
        <v>2</v>
      </c>
      <c r="B162" s="55">
        <v>44937.125648148147</v>
      </c>
      <c r="C162" s="38">
        <v>125000</v>
      </c>
    </row>
    <row r="163" spans="1:3" x14ac:dyDescent="0.3">
      <c r="A163" s="37" t="s">
        <v>2</v>
      </c>
      <c r="B163" s="55">
        <v>44950.292384259257</v>
      </c>
      <c r="C163" s="38">
        <v>200000</v>
      </c>
    </row>
    <row r="164" spans="1:3" x14ac:dyDescent="0.3">
      <c r="A164" s="37" t="s">
        <v>2</v>
      </c>
      <c r="B164" s="55">
        <v>44939.544895833344</v>
      </c>
      <c r="C164" s="38">
        <v>164746</v>
      </c>
    </row>
    <row r="165" spans="1:3" x14ac:dyDescent="0.3">
      <c r="A165" s="37" t="s">
        <v>2</v>
      </c>
      <c r="B165" s="55">
        <v>44928.586655092593</v>
      </c>
      <c r="C165" s="38"/>
    </row>
    <row r="166" spans="1:3" x14ac:dyDescent="0.3">
      <c r="A166" s="37" t="s">
        <v>2</v>
      </c>
      <c r="B166" s="55">
        <v>44937.33489583333</v>
      </c>
      <c r="C166" s="38">
        <v>115000</v>
      </c>
    </row>
    <row r="167" spans="1:3" x14ac:dyDescent="0.3">
      <c r="A167" s="37" t="s">
        <v>2</v>
      </c>
      <c r="B167" s="55">
        <v>44930.834768518522</v>
      </c>
      <c r="C167" s="38"/>
    </row>
    <row r="168" spans="1:3" x14ac:dyDescent="0.3">
      <c r="A168" s="37" t="s">
        <v>2</v>
      </c>
      <c r="B168" s="55">
        <v>44946.967407407406</v>
      </c>
      <c r="C168" s="38">
        <v>51014</v>
      </c>
    </row>
    <row r="169" spans="1:3" x14ac:dyDescent="0.3">
      <c r="A169" s="37" t="s">
        <v>2</v>
      </c>
      <c r="B169" s="55">
        <v>44936.542210648149</v>
      </c>
      <c r="C169" s="38"/>
    </row>
    <row r="170" spans="1:3" x14ac:dyDescent="0.3">
      <c r="A170" s="37" t="s">
        <v>2</v>
      </c>
      <c r="B170" s="55">
        <v>44937.793182870373</v>
      </c>
      <c r="C170" s="38"/>
    </row>
    <row r="171" spans="1:3" x14ac:dyDescent="0.3">
      <c r="A171" s="37" t="s">
        <v>2</v>
      </c>
      <c r="B171" s="55">
        <v>44950.793726851851</v>
      </c>
      <c r="C171" s="38"/>
    </row>
    <row r="172" spans="1:3" x14ac:dyDescent="0.3">
      <c r="A172" s="37" t="s">
        <v>2</v>
      </c>
      <c r="B172" s="55">
        <v>44932.544664351852</v>
      </c>
      <c r="C172" s="38">
        <v>89100</v>
      </c>
    </row>
    <row r="173" spans="1:3" x14ac:dyDescent="0.3">
      <c r="A173" s="37" t="s">
        <v>2</v>
      </c>
      <c r="B173" s="55">
        <v>44929.797175925924</v>
      </c>
      <c r="C173" s="38">
        <v>42500</v>
      </c>
    </row>
    <row r="174" spans="1:3" x14ac:dyDescent="0.3">
      <c r="A174" s="37" t="s">
        <v>2</v>
      </c>
      <c r="B174" s="55">
        <v>44929.895902777767</v>
      </c>
      <c r="C174" s="38"/>
    </row>
    <row r="175" spans="1:3" x14ac:dyDescent="0.3">
      <c r="A175" s="37" t="s">
        <v>2</v>
      </c>
      <c r="B175" s="55">
        <v>44950.625081018523</v>
      </c>
      <c r="C175" s="38"/>
    </row>
    <row r="176" spans="1:3" x14ac:dyDescent="0.3">
      <c r="A176" s="37" t="s">
        <v>2</v>
      </c>
      <c r="B176" s="55">
        <v>44945.638090277767</v>
      </c>
      <c r="C176" s="38">
        <v>67500</v>
      </c>
    </row>
    <row r="177" spans="1:3" x14ac:dyDescent="0.3">
      <c r="A177" s="37" t="s">
        <v>2</v>
      </c>
      <c r="B177" s="55">
        <v>44929.937118055554</v>
      </c>
      <c r="C177" s="38"/>
    </row>
    <row r="178" spans="1:3" x14ac:dyDescent="0.3">
      <c r="A178" s="37" t="s">
        <v>2</v>
      </c>
      <c r="B178" s="55">
        <v>44936.041678240741</v>
      </c>
      <c r="C178" s="38">
        <v>80000</v>
      </c>
    </row>
    <row r="179" spans="1:3" x14ac:dyDescent="0.3">
      <c r="A179" s="37" t="s">
        <v>2</v>
      </c>
      <c r="B179" s="55">
        <v>44939.713067129633</v>
      </c>
      <c r="C179" s="38">
        <v>75000</v>
      </c>
    </row>
    <row r="180" spans="1:3" x14ac:dyDescent="0.3">
      <c r="A180" s="37" t="s">
        <v>2</v>
      </c>
      <c r="B180" s="55">
        <v>44937.407754629632</v>
      </c>
      <c r="C180" s="38">
        <v>115700</v>
      </c>
    </row>
    <row r="181" spans="1:3" x14ac:dyDescent="0.3">
      <c r="A181" s="37" t="s">
        <v>2</v>
      </c>
      <c r="B181" s="55">
        <v>44953.709594907406</v>
      </c>
      <c r="C181" s="38">
        <v>102500</v>
      </c>
    </row>
    <row r="182" spans="1:3" x14ac:dyDescent="0.3">
      <c r="A182" s="37" t="s">
        <v>2</v>
      </c>
      <c r="B182" s="55">
        <v>44936.875173611108</v>
      </c>
      <c r="C182" s="38"/>
    </row>
    <row r="183" spans="1:3" x14ac:dyDescent="0.3">
      <c r="A183" s="37" t="s">
        <v>2</v>
      </c>
      <c r="B183" s="55">
        <v>44932.875034722223</v>
      </c>
      <c r="C183" s="38">
        <v>110000</v>
      </c>
    </row>
    <row r="184" spans="1:3" x14ac:dyDescent="0.3">
      <c r="A184" s="37" t="s">
        <v>2</v>
      </c>
      <c r="B184" s="55">
        <v>44950.00099537037</v>
      </c>
      <c r="C184" s="38">
        <v>77981</v>
      </c>
    </row>
    <row r="185" spans="1:3" x14ac:dyDescent="0.3">
      <c r="A185" s="37" t="s">
        <v>2</v>
      </c>
      <c r="B185" s="55">
        <v>44929.89398148148</v>
      </c>
      <c r="C185" s="38">
        <v>70000</v>
      </c>
    </row>
    <row r="186" spans="1:3" x14ac:dyDescent="0.3">
      <c r="A186" s="37" t="s">
        <v>2</v>
      </c>
      <c r="B186" s="55">
        <v>44930.408530092587</v>
      </c>
      <c r="C186" s="38">
        <v>111202</v>
      </c>
    </row>
    <row r="187" spans="1:3" x14ac:dyDescent="0.3">
      <c r="A187" s="37" t="s">
        <v>2</v>
      </c>
      <c r="B187" s="55">
        <v>44929.688067129631</v>
      </c>
      <c r="C187" s="38">
        <v>52500</v>
      </c>
    </row>
    <row r="188" spans="1:3" x14ac:dyDescent="0.3">
      <c r="A188" s="37" t="s">
        <v>2</v>
      </c>
      <c r="B188" s="55">
        <v>44953.708321759259</v>
      </c>
      <c r="C188" s="38"/>
    </row>
    <row r="189" spans="1:3" x14ac:dyDescent="0.3">
      <c r="A189" s="37" t="s">
        <v>2</v>
      </c>
      <c r="B189" s="55">
        <v>44932.715081018519</v>
      </c>
      <c r="C189" s="38">
        <v>50000</v>
      </c>
    </row>
    <row r="190" spans="1:3" x14ac:dyDescent="0.3">
      <c r="A190" s="37" t="s">
        <v>2</v>
      </c>
      <c r="B190" s="55">
        <v>44953.667164351849</v>
      </c>
      <c r="C190" s="38">
        <v>70000</v>
      </c>
    </row>
    <row r="191" spans="1:3" x14ac:dyDescent="0.3">
      <c r="A191" s="37" t="s">
        <v>2</v>
      </c>
      <c r="B191" s="55">
        <v>44952.792905092603</v>
      </c>
      <c r="C191" s="38">
        <v>75000</v>
      </c>
    </row>
    <row r="192" spans="1:3" x14ac:dyDescent="0.3">
      <c r="A192" s="37" t="s">
        <v>2</v>
      </c>
      <c r="B192" s="55">
        <v>44930.561527777783</v>
      </c>
      <c r="C192" s="38"/>
    </row>
    <row r="193" spans="1:3" x14ac:dyDescent="0.3">
      <c r="A193" s="37" t="s">
        <v>2</v>
      </c>
      <c r="B193" s="55">
        <v>44939.930625000001</v>
      </c>
      <c r="C193" s="38">
        <v>79123.6875</v>
      </c>
    </row>
    <row r="194" spans="1:3" x14ac:dyDescent="0.3">
      <c r="A194" s="37" t="s">
        <v>2</v>
      </c>
      <c r="B194" s="55">
        <v>44946.302256944437</v>
      </c>
      <c r="C194" s="38">
        <v>51014</v>
      </c>
    </row>
    <row r="195" spans="1:3" x14ac:dyDescent="0.3">
      <c r="A195" s="37" t="s">
        <v>2</v>
      </c>
      <c r="B195" s="55">
        <v>44942.001562500001</v>
      </c>
      <c r="C195" s="38"/>
    </row>
    <row r="196" spans="1:3" x14ac:dyDescent="0.3">
      <c r="A196" s="37" t="s">
        <v>2</v>
      </c>
      <c r="B196" s="55">
        <v>44934.791620370372</v>
      </c>
      <c r="C196" s="38"/>
    </row>
    <row r="197" spans="1:3" x14ac:dyDescent="0.3">
      <c r="A197" s="37" t="s">
        <v>2</v>
      </c>
      <c r="B197" s="55">
        <v>44932.271319444437</v>
      </c>
      <c r="C197" s="38">
        <v>111202</v>
      </c>
    </row>
    <row r="198" spans="1:3" x14ac:dyDescent="0.3">
      <c r="A198" s="37" t="s">
        <v>2</v>
      </c>
      <c r="B198" s="55">
        <v>44940.75</v>
      </c>
      <c r="C198" s="38">
        <v>143500</v>
      </c>
    </row>
    <row r="199" spans="1:3" x14ac:dyDescent="0.3">
      <c r="A199" s="37" t="s">
        <v>2</v>
      </c>
      <c r="B199" s="55">
        <v>44940.625196759262</v>
      </c>
      <c r="C199" s="38">
        <v>68000</v>
      </c>
    </row>
    <row r="200" spans="1:3" x14ac:dyDescent="0.3">
      <c r="A200" s="37" t="s">
        <v>2</v>
      </c>
      <c r="B200" s="55">
        <v>44955.666828703703</v>
      </c>
      <c r="C200" s="38"/>
    </row>
    <row r="201" spans="1:3" x14ac:dyDescent="0.3">
      <c r="A201" s="37" t="s">
        <v>2</v>
      </c>
      <c r="B201" s="55">
        <v>44930.959965277783</v>
      </c>
      <c r="C201" s="38">
        <v>100000</v>
      </c>
    </row>
    <row r="202" spans="1:3" x14ac:dyDescent="0.3">
      <c r="A202" s="37" t="s">
        <v>2</v>
      </c>
      <c r="B202" s="55">
        <v>44952.991296296299</v>
      </c>
      <c r="C202" s="38">
        <v>97500</v>
      </c>
    </row>
    <row r="203" spans="1:3" x14ac:dyDescent="0.3">
      <c r="A203" s="37" t="s">
        <v>2</v>
      </c>
      <c r="B203" s="55">
        <v>44943.876574074071</v>
      </c>
      <c r="C203" s="38">
        <v>67500</v>
      </c>
    </row>
    <row r="204" spans="1:3" x14ac:dyDescent="0.3">
      <c r="A204" s="37" t="s">
        <v>2</v>
      </c>
      <c r="B204" s="55">
        <v>44937.333356481482</v>
      </c>
      <c r="C204" s="38">
        <v>90000</v>
      </c>
    </row>
    <row r="205" spans="1:3" x14ac:dyDescent="0.3">
      <c r="A205" s="37" t="s">
        <v>2</v>
      </c>
      <c r="B205" s="55">
        <v>44946.5</v>
      </c>
      <c r="C205" s="38"/>
    </row>
    <row r="206" spans="1:3" x14ac:dyDescent="0.3">
      <c r="A206" s="37" t="s">
        <v>2</v>
      </c>
      <c r="B206" s="55">
        <v>44932.311666666668</v>
      </c>
      <c r="C206" s="38">
        <v>89100</v>
      </c>
    </row>
    <row r="207" spans="1:3" x14ac:dyDescent="0.3">
      <c r="A207" s="37" t="s">
        <v>2</v>
      </c>
      <c r="B207" s="55">
        <v>44941.667222222219</v>
      </c>
      <c r="C207" s="38">
        <v>105050</v>
      </c>
    </row>
    <row r="208" spans="1:3" x14ac:dyDescent="0.3">
      <c r="A208" s="37" t="s">
        <v>2</v>
      </c>
      <c r="B208" s="55">
        <v>44928.709317129629</v>
      </c>
      <c r="C208" s="38">
        <v>138615</v>
      </c>
    </row>
    <row r="209" spans="1:3" x14ac:dyDescent="0.3">
      <c r="A209" s="37" t="s">
        <v>2</v>
      </c>
      <c r="B209" s="55">
        <v>44929.982233796298</v>
      </c>
      <c r="C209" s="38"/>
    </row>
    <row r="210" spans="1:3" x14ac:dyDescent="0.3">
      <c r="A210" s="37" t="s">
        <v>2</v>
      </c>
      <c r="B210" s="55">
        <v>44930.355000000003</v>
      </c>
      <c r="C210" s="38">
        <v>59000</v>
      </c>
    </row>
    <row r="211" spans="1:3" x14ac:dyDescent="0.3">
      <c r="A211" s="37" t="s">
        <v>2</v>
      </c>
      <c r="B211" s="55">
        <v>44931.163287037038</v>
      </c>
      <c r="C211" s="38">
        <v>72900</v>
      </c>
    </row>
    <row r="212" spans="1:3" x14ac:dyDescent="0.3">
      <c r="A212" s="37" t="s">
        <v>2</v>
      </c>
      <c r="B212" s="55">
        <v>44932.960138888891</v>
      </c>
      <c r="C212" s="38">
        <v>62500</v>
      </c>
    </row>
    <row r="213" spans="1:3" x14ac:dyDescent="0.3">
      <c r="A213" s="37" t="s">
        <v>2</v>
      </c>
      <c r="B213" s="55">
        <v>44950.125798611109</v>
      </c>
      <c r="C213" s="38"/>
    </row>
    <row r="214" spans="1:3" x14ac:dyDescent="0.3">
      <c r="A214" s="37" t="s">
        <v>2</v>
      </c>
      <c r="B214" s="55">
        <v>44952.042604166672</v>
      </c>
      <c r="C214" s="38"/>
    </row>
    <row r="215" spans="1:3" x14ac:dyDescent="0.3">
      <c r="A215" s="37" t="s">
        <v>2</v>
      </c>
      <c r="B215" s="55">
        <v>44956.885208333333</v>
      </c>
      <c r="C215" s="38">
        <v>98500</v>
      </c>
    </row>
    <row r="216" spans="1:3" x14ac:dyDescent="0.3">
      <c r="A216" s="37" t="s">
        <v>2</v>
      </c>
      <c r="B216" s="55">
        <v>44950.918217592603</v>
      </c>
      <c r="C216" s="38">
        <v>51014</v>
      </c>
    </row>
    <row r="217" spans="1:3" x14ac:dyDescent="0.3">
      <c r="A217" s="37" t="s">
        <v>2</v>
      </c>
      <c r="B217" s="55">
        <v>44957.897534722222</v>
      </c>
      <c r="C217" s="38"/>
    </row>
    <row r="218" spans="1:3" x14ac:dyDescent="0.3">
      <c r="A218" s="37" t="s">
        <v>2</v>
      </c>
      <c r="B218" s="55">
        <v>44942.429143518522</v>
      </c>
      <c r="C218" s="38">
        <v>125000</v>
      </c>
    </row>
    <row r="219" spans="1:3" x14ac:dyDescent="0.3">
      <c r="A219" s="37" t="s">
        <v>2</v>
      </c>
      <c r="B219" s="55">
        <v>44946.860439814824</v>
      </c>
      <c r="C219" s="38"/>
    </row>
    <row r="220" spans="1:3" x14ac:dyDescent="0.3">
      <c r="A220" s="37" t="s">
        <v>2</v>
      </c>
      <c r="B220" s="55">
        <v>44930.292581018519</v>
      </c>
      <c r="C220" s="38"/>
    </row>
    <row r="221" spans="1:3" x14ac:dyDescent="0.3">
      <c r="A221" s="37" t="s">
        <v>2</v>
      </c>
      <c r="B221" s="55">
        <v>44935.635625000003</v>
      </c>
      <c r="C221" s="38">
        <v>111202</v>
      </c>
    </row>
    <row r="222" spans="1:3" x14ac:dyDescent="0.3">
      <c r="A222" s="37" t="s">
        <v>2</v>
      </c>
      <c r="B222" s="55">
        <v>44935.444340277783</v>
      </c>
      <c r="C222" s="38">
        <v>90000</v>
      </c>
    </row>
    <row r="223" spans="1:3" x14ac:dyDescent="0.3">
      <c r="A223" s="37" t="s">
        <v>2</v>
      </c>
      <c r="B223" s="55">
        <v>44957.750185185178</v>
      </c>
      <c r="C223" s="38">
        <v>95000</v>
      </c>
    </row>
    <row r="224" spans="1:3" x14ac:dyDescent="0.3">
      <c r="A224" s="37" t="s">
        <v>2</v>
      </c>
      <c r="B224" s="55">
        <v>44934.947766203702</v>
      </c>
      <c r="C224" s="38"/>
    </row>
    <row r="225" spans="1:3" x14ac:dyDescent="0.3">
      <c r="A225" s="37" t="s">
        <v>2</v>
      </c>
      <c r="B225" s="55">
        <v>44957.798738425918</v>
      </c>
      <c r="C225" s="38">
        <v>111175</v>
      </c>
    </row>
    <row r="226" spans="1:3" x14ac:dyDescent="0.3">
      <c r="A226" s="37" t="s">
        <v>2</v>
      </c>
      <c r="B226" s="55">
        <v>44937.584826388891</v>
      </c>
      <c r="C226" s="38"/>
    </row>
    <row r="227" spans="1:3" x14ac:dyDescent="0.3">
      <c r="A227" s="37" t="s">
        <v>2</v>
      </c>
      <c r="B227" s="55">
        <v>44943.541770833333</v>
      </c>
      <c r="C227" s="38">
        <v>115000</v>
      </c>
    </row>
    <row r="228" spans="1:3" x14ac:dyDescent="0.3">
      <c r="A228" s="37" t="s">
        <v>2</v>
      </c>
      <c r="B228" s="55">
        <v>44931.83321759259</v>
      </c>
      <c r="C228" s="38"/>
    </row>
    <row r="229" spans="1:3" x14ac:dyDescent="0.3">
      <c r="A229" s="37" t="s">
        <v>2</v>
      </c>
      <c r="B229" s="55">
        <v>44946.876944444448</v>
      </c>
      <c r="C229" s="38">
        <v>125000</v>
      </c>
    </row>
    <row r="230" spans="1:3" x14ac:dyDescent="0.3">
      <c r="A230" s="37" t="s">
        <v>2</v>
      </c>
      <c r="B230" s="55">
        <v>44936.875613425917</v>
      </c>
      <c r="C230" s="38"/>
    </row>
    <row r="231" spans="1:3" x14ac:dyDescent="0.3">
      <c r="A231" s="37" t="s">
        <v>2</v>
      </c>
      <c r="B231" s="55">
        <v>44935.250173611108</v>
      </c>
      <c r="C231" s="38">
        <v>89300</v>
      </c>
    </row>
    <row r="232" spans="1:3" x14ac:dyDescent="0.3">
      <c r="A232" s="37" t="s">
        <v>2</v>
      </c>
      <c r="B232" s="55">
        <v>44931.167500000003</v>
      </c>
      <c r="C232" s="38">
        <v>115791.5</v>
      </c>
    </row>
    <row r="233" spans="1:3" x14ac:dyDescent="0.3">
      <c r="A233" s="37" t="s">
        <v>2</v>
      </c>
      <c r="B233" s="55">
        <v>44930.584918981483</v>
      </c>
      <c r="C233" s="38">
        <v>53357</v>
      </c>
    </row>
    <row r="234" spans="1:3" x14ac:dyDescent="0.3">
      <c r="A234" s="37" t="s">
        <v>2</v>
      </c>
      <c r="B234" s="55">
        <v>44939.835416666669</v>
      </c>
      <c r="C234" s="38"/>
    </row>
    <row r="235" spans="1:3" x14ac:dyDescent="0.3">
      <c r="A235" s="37" t="s">
        <v>2</v>
      </c>
      <c r="B235" s="55">
        <v>44956.832141203697</v>
      </c>
      <c r="C235" s="38">
        <v>51014</v>
      </c>
    </row>
    <row r="236" spans="1:3" x14ac:dyDescent="0.3">
      <c r="A236" s="37" t="s">
        <v>2</v>
      </c>
      <c r="B236" s="55">
        <v>44940.138854166667</v>
      </c>
      <c r="C236" s="38">
        <v>83862.5</v>
      </c>
    </row>
    <row r="237" spans="1:3" x14ac:dyDescent="0.3">
      <c r="A237" s="37" t="s">
        <v>2</v>
      </c>
      <c r="B237" s="55">
        <v>44950.621481481481</v>
      </c>
      <c r="C237" s="38">
        <v>165000</v>
      </c>
    </row>
    <row r="238" spans="1:3" x14ac:dyDescent="0.3">
      <c r="A238" s="37" t="s">
        <v>2</v>
      </c>
      <c r="B238" s="55">
        <v>44946.877013888887</v>
      </c>
      <c r="C238" s="38">
        <v>65085</v>
      </c>
    </row>
    <row r="239" spans="1:3" x14ac:dyDescent="0.3">
      <c r="A239" s="37" t="s">
        <v>2</v>
      </c>
      <c r="B239" s="55">
        <v>44937.585185185177</v>
      </c>
      <c r="C239" s="38"/>
    </row>
    <row r="240" spans="1:3" x14ac:dyDescent="0.3">
      <c r="A240" s="37" t="s">
        <v>2</v>
      </c>
      <c r="B240" s="55">
        <v>44928.624988425923</v>
      </c>
      <c r="C240" s="38">
        <v>85000</v>
      </c>
    </row>
    <row r="241" spans="1:3" x14ac:dyDescent="0.3">
      <c r="A241" s="37" t="s">
        <v>2</v>
      </c>
      <c r="B241" s="55">
        <v>44928.698923611111</v>
      </c>
      <c r="C241" s="38">
        <v>100500</v>
      </c>
    </row>
    <row r="242" spans="1:3" x14ac:dyDescent="0.3">
      <c r="A242" s="37" t="s">
        <v>2</v>
      </c>
      <c r="B242" s="55">
        <v>44955.655335648153</v>
      </c>
      <c r="C242" s="38"/>
    </row>
    <row r="243" spans="1:3" x14ac:dyDescent="0.3">
      <c r="A243" s="37" t="s">
        <v>2</v>
      </c>
      <c r="B243" s="55">
        <v>44953.812557870369</v>
      </c>
      <c r="C243" s="38"/>
    </row>
    <row r="244" spans="1:3" x14ac:dyDescent="0.3">
      <c r="A244" s="37" t="s">
        <v>2</v>
      </c>
      <c r="B244" s="55">
        <v>44932.83353009259</v>
      </c>
      <c r="C244" s="38">
        <v>110000</v>
      </c>
    </row>
    <row r="245" spans="1:3" x14ac:dyDescent="0.3">
      <c r="A245" s="37" t="s">
        <v>2</v>
      </c>
      <c r="B245" s="55">
        <v>44934.989432870367</v>
      </c>
      <c r="C245" s="38">
        <v>40000</v>
      </c>
    </row>
    <row r="246" spans="1:3" x14ac:dyDescent="0.3">
      <c r="A246" s="37" t="s">
        <v>2</v>
      </c>
      <c r="B246" s="55">
        <v>44936.983078703714</v>
      </c>
      <c r="C246" s="38">
        <v>111202</v>
      </c>
    </row>
    <row r="247" spans="1:3" x14ac:dyDescent="0.3">
      <c r="A247" s="37" t="s">
        <v>2</v>
      </c>
      <c r="B247" s="55">
        <v>44942.844837962963</v>
      </c>
      <c r="C247" s="38"/>
    </row>
    <row r="248" spans="1:3" x14ac:dyDescent="0.3">
      <c r="A248" s="37" t="s">
        <v>2</v>
      </c>
      <c r="B248" s="55">
        <v>44941.416701388887</v>
      </c>
      <c r="C248" s="38">
        <v>132500</v>
      </c>
    </row>
    <row r="249" spans="1:3" x14ac:dyDescent="0.3">
      <c r="A249" s="37" t="s">
        <v>2</v>
      </c>
      <c r="B249" s="55">
        <v>44943.752013888887</v>
      </c>
      <c r="C249" s="38">
        <v>47500</v>
      </c>
    </row>
    <row r="250" spans="1:3" x14ac:dyDescent="0.3">
      <c r="A250" s="37" t="s">
        <v>2</v>
      </c>
      <c r="B250" s="55">
        <v>44937.752523148149</v>
      </c>
      <c r="C250" s="38"/>
    </row>
    <row r="251" spans="1:3" x14ac:dyDescent="0.3">
      <c r="A251" s="37" t="s">
        <v>2</v>
      </c>
      <c r="B251" s="55">
        <v>44930.667847222219</v>
      </c>
      <c r="C251" s="38"/>
    </row>
    <row r="252" spans="1:3" x14ac:dyDescent="0.3">
      <c r="A252" s="37" t="s">
        <v>2</v>
      </c>
      <c r="B252" s="55">
        <v>44944.708472222221</v>
      </c>
      <c r="C252" s="38"/>
    </row>
    <row r="253" spans="1:3" x14ac:dyDescent="0.3">
      <c r="A253" s="37" t="s">
        <v>2</v>
      </c>
      <c r="B253" s="55">
        <v>44957.875983796293</v>
      </c>
      <c r="C253" s="38"/>
    </row>
    <row r="254" spans="1:3" x14ac:dyDescent="0.3">
      <c r="A254" s="37" t="s">
        <v>2</v>
      </c>
      <c r="B254" s="55">
        <v>44935.652696759258</v>
      </c>
      <c r="C254" s="38"/>
    </row>
    <row r="255" spans="1:3" x14ac:dyDescent="0.3">
      <c r="A255" s="37" t="s">
        <v>2</v>
      </c>
      <c r="B255" s="55">
        <v>44951.903738425928</v>
      </c>
      <c r="C255" s="38">
        <v>47500</v>
      </c>
    </row>
    <row r="256" spans="1:3" x14ac:dyDescent="0.3">
      <c r="A256" s="37" t="s">
        <v>2</v>
      </c>
      <c r="B256" s="55">
        <v>44933.168402777781</v>
      </c>
      <c r="C256" s="38"/>
    </row>
    <row r="257" spans="1:3" x14ac:dyDescent="0.3">
      <c r="A257" s="37" t="s">
        <v>2</v>
      </c>
      <c r="B257" s="55">
        <v>44934.500578703701</v>
      </c>
      <c r="C257" s="38">
        <v>90000</v>
      </c>
    </row>
    <row r="258" spans="1:3" x14ac:dyDescent="0.3">
      <c r="A258" s="37" t="s">
        <v>2</v>
      </c>
      <c r="B258" s="55">
        <v>44930.018912037027</v>
      </c>
      <c r="C258" s="38"/>
    </row>
    <row r="259" spans="1:3" x14ac:dyDescent="0.3">
      <c r="A259" s="37" t="s">
        <v>2</v>
      </c>
      <c r="B259" s="55">
        <v>44948.250023148154</v>
      </c>
      <c r="C259" s="38"/>
    </row>
    <row r="260" spans="1:3" x14ac:dyDescent="0.3">
      <c r="A260" s="37" t="s">
        <v>2</v>
      </c>
      <c r="B260" s="55">
        <v>44937.659398148149</v>
      </c>
      <c r="C260" s="38"/>
    </row>
    <row r="261" spans="1:3" x14ac:dyDescent="0.3">
      <c r="A261" s="37" t="s">
        <v>2</v>
      </c>
      <c r="B261" s="55">
        <v>44944.444837962961</v>
      </c>
      <c r="C261" s="38">
        <v>105650</v>
      </c>
    </row>
    <row r="262" spans="1:3" x14ac:dyDescent="0.3">
      <c r="A262" s="37" t="s">
        <v>2</v>
      </c>
      <c r="B262" s="55">
        <v>44955.98710648148</v>
      </c>
      <c r="C262" s="38"/>
    </row>
    <row r="263" spans="1:3" x14ac:dyDescent="0.3">
      <c r="A263" s="37" t="s">
        <v>2</v>
      </c>
      <c r="B263" s="55">
        <v>44942.415509259263</v>
      </c>
      <c r="C263" s="38"/>
    </row>
    <row r="264" spans="1:3" x14ac:dyDescent="0.3">
      <c r="A264" s="37" t="s">
        <v>2</v>
      </c>
      <c r="B264" s="55">
        <v>44932.876064814824</v>
      </c>
      <c r="C264" s="38"/>
    </row>
    <row r="265" spans="1:3" x14ac:dyDescent="0.3">
      <c r="A265" s="37" t="s">
        <v>2</v>
      </c>
      <c r="B265" s="55">
        <v>44949.583668981482</v>
      </c>
      <c r="C265" s="38">
        <v>87500</v>
      </c>
    </row>
    <row r="266" spans="1:3" x14ac:dyDescent="0.3">
      <c r="A266" s="37" t="s">
        <v>2</v>
      </c>
      <c r="B266" s="55">
        <v>44944.751018518517</v>
      </c>
      <c r="C266" s="38"/>
    </row>
    <row r="267" spans="1:3" x14ac:dyDescent="0.3">
      <c r="A267" s="37" t="s">
        <v>2</v>
      </c>
      <c r="B267" s="55">
        <v>44951.115439814806</v>
      </c>
      <c r="C267" s="38">
        <v>44100</v>
      </c>
    </row>
    <row r="268" spans="1:3" x14ac:dyDescent="0.3">
      <c r="A268" s="37" t="s">
        <v>2</v>
      </c>
      <c r="B268" s="55">
        <v>44950.917291666658</v>
      </c>
      <c r="C268" s="38">
        <v>96500</v>
      </c>
    </row>
    <row r="269" spans="1:3" x14ac:dyDescent="0.3">
      <c r="A269" s="37" t="s">
        <v>2</v>
      </c>
      <c r="B269" s="55">
        <v>44946.599895833337</v>
      </c>
      <c r="C269" s="38">
        <v>56700</v>
      </c>
    </row>
    <row r="270" spans="1:3" x14ac:dyDescent="0.3">
      <c r="A270" s="37" t="s">
        <v>2</v>
      </c>
      <c r="B270" s="55">
        <v>44932.918900462973</v>
      </c>
      <c r="C270" s="38">
        <v>55000</v>
      </c>
    </row>
    <row r="271" spans="1:3" x14ac:dyDescent="0.3">
      <c r="A271" s="37" t="s">
        <v>2</v>
      </c>
      <c r="B271" s="55">
        <v>44957.008263888893</v>
      </c>
      <c r="C271" s="38">
        <v>111175</v>
      </c>
    </row>
    <row r="272" spans="1:3" x14ac:dyDescent="0.3">
      <c r="A272" s="37" t="s">
        <v>2</v>
      </c>
      <c r="B272" s="55">
        <v>44939.91915509259</v>
      </c>
      <c r="C272" s="38">
        <v>110000</v>
      </c>
    </row>
    <row r="273" spans="1:3" x14ac:dyDescent="0.3">
      <c r="A273" s="37" t="s">
        <v>2</v>
      </c>
      <c r="B273" s="55">
        <v>44930.063148148147</v>
      </c>
      <c r="C273" s="38">
        <v>115000</v>
      </c>
    </row>
    <row r="274" spans="1:3" x14ac:dyDescent="0.3">
      <c r="A274" s="37" t="s">
        <v>2</v>
      </c>
      <c r="B274" s="55">
        <v>44952.921041666668</v>
      </c>
      <c r="C274" s="38">
        <v>97500</v>
      </c>
    </row>
    <row r="275" spans="1:3" x14ac:dyDescent="0.3">
      <c r="A275" s="37" t="s">
        <v>2</v>
      </c>
      <c r="B275" s="55">
        <v>44937.867731481478</v>
      </c>
      <c r="C275" s="38">
        <v>125000</v>
      </c>
    </row>
    <row r="276" spans="1:3" x14ac:dyDescent="0.3">
      <c r="A276" s="37" t="s">
        <v>2</v>
      </c>
      <c r="B276" s="55">
        <v>44939.66983796296</v>
      </c>
      <c r="C276" s="38">
        <v>50388</v>
      </c>
    </row>
    <row r="277" spans="1:3" x14ac:dyDescent="0.3">
      <c r="A277" s="37" t="s">
        <v>2</v>
      </c>
      <c r="B277" s="55">
        <v>44932.834444444437</v>
      </c>
      <c r="C277" s="38">
        <v>110000</v>
      </c>
    </row>
    <row r="278" spans="1:3" x14ac:dyDescent="0.3">
      <c r="A278" s="37" t="s">
        <v>2</v>
      </c>
      <c r="B278" s="55">
        <v>44937.437777777777</v>
      </c>
      <c r="C278" s="38">
        <v>98500</v>
      </c>
    </row>
    <row r="279" spans="1:3" x14ac:dyDescent="0.3">
      <c r="A279" s="37" t="s">
        <v>2</v>
      </c>
      <c r="B279" s="55">
        <v>44945.374976851846</v>
      </c>
      <c r="C279" s="38"/>
    </row>
    <row r="280" spans="1:3" x14ac:dyDescent="0.3">
      <c r="A280" s="37" t="s">
        <v>2</v>
      </c>
      <c r="B280" s="55">
        <v>44937.918854166674</v>
      </c>
      <c r="C280" s="38">
        <v>92500</v>
      </c>
    </row>
    <row r="281" spans="1:3" x14ac:dyDescent="0.3">
      <c r="A281" s="37" t="s">
        <v>2</v>
      </c>
      <c r="B281" s="55">
        <v>44929.810833333337</v>
      </c>
      <c r="C281" s="38"/>
    </row>
    <row r="282" spans="1:3" x14ac:dyDescent="0.3">
      <c r="A282" s="37" t="s">
        <v>2</v>
      </c>
      <c r="B282" s="55">
        <v>44944.083935185183</v>
      </c>
      <c r="C282" s="38"/>
    </row>
    <row r="283" spans="1:3" x14ac:dyDescent="0.3">
      <c r="A283" s="37" t="s">
        <v>2</v>
      </c>
      <c r="B283" s="55">
        <v>44937.251828703702</v>
      </c>
      <c r="C283" s="38">
        <v>222500</v>
      </c>
    </row>
    <row r="284" spans="1:3" x14ac:dyDescent="0.3">
      <c r="A284" s="37" t="s">
        <v>2</v>
      </c>
      <c r="B284" s="55">
        <v>44950.001979166656</v>
      </c>
      <c r="C284" s="38">
        <v>83243</v>
      </c>
    </row>
    <row r="285" spans="1:3" x14ac:dyDescent="0.3">
      <c r="A285" s="37" t="s">
        <v>2</v>
      </c>
      <c r="B285" s="55">
        <v>44946.012106481481</v>
      </c>
      <c r="C285" s="38"/>
    </row>
    <row r="286" spans="1:3" x14ac:dyDescent="0.3">
      <c r="A286" s="37" t="s">
        <v>2</v>
      </c>
      <c r="B286" s="55">
        <v>44929.980115740742</v>
      </c>
      <c r="C286" s="38"/>
    </row>
    <row r="287" spans="1:3" x14ac:dyDescent="0.3">
      <c r="A287" s="37" t="s">
        <v>2</v>
      </c>
      <c r="B287" s="55">
        <v>44945.088726851849</v>
      </c>
      <c r="C287" s="38"/>
    </row>
    <row r="288" spans="1:3" x14ac:dyDescent="0.3">
      <c r="A288" s="37" t="s">
        <v>2</v>
      </c>
      <c r="B288" s="55">
        <v>44943.833414351851</v>
      </c>
      <c r="C288" s="38">
        <v>81682</v>
      </c>
    </row>
    <row r="289" spans="1:3" x14ac:dyDescent="0.3">
      <c r="A289" s="37" t="s">
        <v>2</v>
      </c>
      <c r="B289" s="55">
        <v>44928.353530092587</v>
      </c>
      <c r="C289" s="38">
        <v>111202</v>
      </c>
    </row>
    <row r="290" spans="1:3" x14ac:dyDescent="0.3">
      <c r="A290" s="37" t="s">
        <v>2</v>
      </c>
      <c r="B290" s="55">
        <v>44945.057824074072</v>
      </c>
      <c r="C290" s="38">
        <v>56700</v>
      </c>
    </row>
    <row r="291" spans="1:3" x14ac:dyDescent="0.3">
      <c r="A291" s="37" t="s">
        <v>2</v>
      </c>
      <c r="B291" s="55">
        <v>44935.625208333331</v>
      </c>
      <c r="C291" s="38">
        <v>137500</v>
      </c>
    </row>
    <row r="292" spans="1:3" x14ac:dyDescent="0.3">
      <c r="A292" s="37" t="s">
        <v>2</v>
      </c>
      <c r="B292" s="55">
        <v>44945.791990740741</v>
      </c>
      <c r="C292" s="38"/>
    </row>
    <row r="293" spans="1:3" x14ac:dyDescent="0.3">
      <c r="A293" s="37" t="s">
        <v>2</v>
      </c>
      <c r="B293" s="55">
        <v>44955.625208333331</v>
      </c>
      <c r="C293" s="38">
        <v>115000</v>
      </c>
    </row>
    <row r="294" spans="1:3" x14ac:dyDescent="0.3">
      <c r="A294" s="37" t="s">
        <v>2</v>
      </c>
      <c r="B294" s="55">
        <v>44946.085555555554</v>
      </c>
      <c r="C294" s="38">
        <v>165000</v>
      </c>
    </row>
    <row r="295" spans="1:3" x14ac:dyDescent="0.3">
      <c r="A295" s="37" t="s">
        <v>2</v>
      </c>
      <c r="B295" s="55">
        <v>44945.663888888892</v>
      </c>
      <c r="C295" s="38">
        <v>85000</v>
      </c>
    </row>
    <row r="296" spans="1:3" x14ac:dyDescent="0.3">
      <c r="A296" s="37" t="s">
        <v>2</v>
      </c>
      <c r="B296" s="55">
        <v>44941.584768518522</v>
      </c>
      <c r="C296" s="38"/>
    </row>
    <row r="297" spans="1:3" x14ac:dyDescent="0.3">
      <c r="A297" s="37" t="s">
        <v>2</v>
      </c>
      <c r="B297" s="55">
        <v>44951.708993055552</v>
      </c>
      <c r="C297" s="38">
        <v>72500</v>
      </c>
    </row>
    <row r="298" spans="1:3" x14ac:dyDescent="0.3">
      <c r="A298" s="37" t="s">
        <v>2</v>
      </c>
      <c r="B298" s="55">
        <v>44949.959594907406</v>
      </c>
      <c r="C298" s="38"/>
    </row>
    <row r="299" spans="1:3" x14ac:dyDescent="0.3">
      <c r="A299" s="37" t="s">
        <v>2</v>
      </c>
      <c r="B299" s="55">
        <v>44937.979907407411</v>
      </c>
      <c r="C299" s="38">
        <v>45000</v>
      </c>
    </row>
    <row r="300" spans="1:3" x14ac:dyDescent="0.3">
      <c r="A300" s="37" t="s">
        <v>2</v>
      </c>
      <c r="B300" s="55">
        <v>44935.793599537043</v>
      </c>
      <c r="C300" s="38">
        <v>46103</v>
      </c>
    </row>
    <row r="301" spans="1:3" x14ac:dyDescent="0.3">
      <c r="A301" s="37" t="s">
        <v>2</v>
      </c>
      <c r="B301" s="55">
        <v>44933.626203703701</v>
      </c>
      <c r="C301" s="38">
        <v>100000</v>
      </c>
    </row>
    <row r="302" spans="1:3" x14ac:dyDescent="0.3">
      <c r="A302" s="37" t="s">
        <v>2</v>
      </c>
      <c r="B302" s="55">
        <v>44951.792511574073</v>
      </c>
      <c r="C302" s="38"/>
    </row>
    <row r="303" spans="1:3" x14ac:dyDescent="0.3">
      <c r="A303" s="37" t="s">
        <v>2</v>
      </c>
      <c r="B303" s="55">
        <v>44932.916701388887</v>
      </c>
      <c r="C303" s="38">
        <v>50000</v>
      </c>
    </row>
    <row r="304" spans="1:3" x14ac:dyDescent="0.3">
      <c r="A304" s="37" t="s">
        <v>2</v>
      </c>
      <c r="B304" s="55">
        <v>44927.626006944447</v>
      </c>
      <c r="C304" s="38">
        <v>50000</v>
      </c>
    </row>
    <row r="305" spans="1:3" x14ac:dyDescent="0.3">
      <c r="A305" s="37" t="s">
        <v>2</v>
      </c>
      <c r="B305" s="55">
        <v>44935.584074074082</v>
      </c>
      <c r="C305" s="38"/>
    </row>
    <row r="306" spans="1:3" x14ac:dyDescent="0.3">
      <c r="A306" s="37" t="s">
        <v>2</v>
      </c>
      <c r="B306" s="55">
        <v>44952.671041666668</v>
      </c>
      <c r="C306" s="38">
        <v>67500</v>
      </c>
    </row>
    <row r="307" spans="1:3" x14ac:dyDescent="0.3">
      <c r="A307" s="37" t="s">
        <v>2</v>
      </c>
      <c r="B307" s="55">
        <v>44952.699803240743</v>
      </c>
      <c r="C307" s="38"/>
    </row>
    <row r="308" spans="1:3" x14ac:dyDescent="0.3">
      <c r="A308" s="37" t="s">
        <v>2</v>
      </c>
      <c r="B308" s="55">
        <v>44953.58556712963</v>
      </c>
      <c r="C308" s="38">
        <v>90000</v>
      </c>
    </row>
    <row r="309" spans="1:3" x14ac:dyDescent="0.3">
      <c r="A309" s="37" t="s">
        <v>2</v>
      </c>
      <c r="B309" s="55">
        <v>44936.000798611109</v>
      </c>
      <c r="C309" s="38">
        <v>63991</v>
      </c>
    </row>
    <row r="310" spans="1:3" x14ac:dyDescent="0.3">
      <c r="A310" s="37" t="s">
        <v>2</v>
      </c>
      <c r="B310" s="55">
        <v>44946.917997685188</v>
      </c>
      <c r="C310" s="38">
        <v>61266.3984375</v>
      </c>
    </row>
    <row r="311" spans="1:3" x14ac:dyDescent="0.3">
      <c r="A311" s="37" t="s">
        <v>2</v>
      </c>
      <c r="B311" s="55">
        <v>44942.84480324074</v>
      </c>
      <c r="C311" s="38"/>
    </row>
    <row r="312" spans="1:3" x14ac:dyDescent="0.3">
      <c r="A312" s="37" t="s">
        <v>2</v>
      </c>
      <c r="B312" s="55">
        <v>44930.626331018517</v>
      </c>
      <c r="C312" s="38">
        <v>85000</v>
      </c>
    </row>
    <row r="313" spans="1:3" x14ac:dyDescent="0.3">
      <c r="A313" s="37" t="s">
        <v>2</v>
      </c>
      <c r="B313" s="55">
        <v>44945.002256944441</v>
      </c>
      <c r="C313" s="38">
        <v>77500</v>
      </c>
    </row>
    <row r="314" spans="1:3" x14ac:dyDescent="0.3">
      <c r="A314" s="37" t="s">
        <v>2</v>
      </c>
      <c r="B314" s="55">
        <v>44939.836238425924</v>
      </c>
      <c r="C314" s="38"/>
    </row>
    <row r="315" spans="1:3" x14ac:dyDescent="0.3">
      <c r="A315" s="37" t="s">
        <v>2</v>
      </c>
      <c r="B315" s="55">
        <v>44938.959513888891</v>
      </c>
      <c r="C315" s="38"/>
    </row>
    <row r="316" spans="1:3" x14ac:dyDescent="0.3">
      <c r="A316" s="37" t="s">
        <v>2</v>
      </c>
      <c r="B316" s="55">
        <v>44946.012083333328</v>
      </c>
      <c r="C316" s="38">
        <v>51232</v>
      </c>
    </row>
    <row r="317" spans="1:3" x14ac:dyDescent="0.3">
      <c r="A317" s="37" t="s">
        <v>2</v>
      </c>
      <c r="B317" s="55">
        <v>44930.696909722217</v>
      </c>
      <c r="C317" s="38">
        <v>100500</v>
      </c>
    </row>
    <row r="318" spans="1:3" x14ac:dyDescent="0.3">
      <c r="A318" s="37" t="s">
        <v>2</v>
      </c>
      <c r="B318" s="55">
        <v>44951.182511574072</v>
      </c>
      <c r="C318" s="38">
        <v>51014</v>
      </c>
    </row>
    <row r="319" spans="1:3" x14ac:dyDescent="0.3">
      <c r="A319" s="37" t="s">
        <v>2</v>
      </c>
      <c r="B319" s="55">
        <v>44937.626898148148</v>
      </c>
      <c r="C319" s="38"/>
    </row>
    <row r="320" spans="1:3" x14ac:dyDescent="0.3">
      <c r="A320" s="37" t="s">
        <v>2</v>
      </c>
      <c r="B320" s="55">
        <v>44930.795659722222</v>
      </c>
      <c r="C320" s="38">
        <v>65000</v>
      </c>
    </row>
    <row r="321" spans="1:3" x14ac:dyDescent="0.3">
      <c r="A321" s="37" t="s">
        <v>2</v>
      </c>
      <c r="B321" s="55">
        <v>44930.227337962962</v>
      </c>
      <c r="C321" s="38">
        <v>55000</v>
      </c>
    </row>
    <row r="322" spans="1:3" x14ac:dyDescent="0.3">
      <c r="A322" s="37" t="s">
        <v>2</v>
      </c>
      <c r="B322" s="55">
        <v>44935.834618055553</v>
      </c>
      <c r="C322" s="38">
        <v>132315</v>
      </c>
    </row>
    <row r="323" spans="1:3" x14ac:dyDescent="0.3">
      <c r="A323" s="37" t="s">
        <v>2</v>
      </c>
      <c r="B323" s="55">
        <v>44957.958761574067</v>
      </c>
      <c r="C323" s="38"/>
    </row>
    <row r="324" spans="1:3" x14ac:dyDescent="0.3">
      <c r="A324" s="37" t="s">
        <v>2</v>
      </c>
      <c r="B324" s="55">
        <v>44951.33452546296</v>
      </c>
      <c r="C324" s="38">
        <v>146100</v>
      </c>
    </row>
    <row r="325" spans="1:3" x14ac:dyDescent="0.3">
      <c r="A325" s="37" t="s">
        <v>2</v>
      </c>
      <c r="B325" s="55">
        <v>44952.916770833333</v>
      </c>
      <c r="C325" s="38">
        <v>50000</v>
      </c>
    </row>
    <row r="326" spans="1:3" x14ac:dyDescent="0.3">
      <c r="A326" s="37" t="s">
        <v>2</v>
      </c>
      <c r="B326" s="55">
        <v>44943.801689814813</v>
      </c>
      <c r="C326" s="38">
        <v>51014</v>
      </c>
    </row>
    <row r="327" spans="1:3" x14ac:dyDescent="0.3">
      <c r="A327" s="37" t="s">
        <v>2</v>
      </c>
      <c r="B327" s="55">
        <v>44929.727407407408</v>
      </c>
      <c r="C327" s="38"/>
    </row>
    <row r="328" spans="1:3" x14ac:dyDescent="0.3">
      <c r="A328" s="37" t="s">
        <v>2</v>
      </c>
      <c r="B328" s="55">
        <v>44930.56144675926</v>
      </c>
      <c r="C328" s="38">
        <v>118000</v>
      </c>
    </row>
    <row r="329" spans="1:3" x14ac:dyDescent="0.3">
      <c r="A329" s="37" t="s">
        <v>2</v>
      </c>
      <c r="B329" s="55">
        <v>44957.103229166663</v>
      </c>
      <c r="C329" s="38">
        <v>200000</v>
      </c>
    </row>
    <row r="330" spans="1:3" x14ac:dyDescent="0.3">
      <c r="A330" s="37" t="s">
        <v>2</v>
      </c>
      <c r="B330" s="55">
        <v>44939.583518518521</v>
      </c>
      <c r="C330" s="38">
        <v>56000</v>
      </c>
    </row>
    <row r="331" spans="1:3" x14ac:dyDescent="0.3">
      <c r="A331" s="37" t="s">
        <v>2</v>
      </c>
      <c r="B331" s="55">
        <v>44927.250300925924</v>
      </c>
      <c r="C331" s="38">
        <v>77500</v>
      </c>
    </row>
    <row r="332" spans="1:3" x14ac:dyDescent="0.3">
      <c r="A332" s="37" t="s">
        <v>2</v>
      </c>
      <c r="B332" s="55">
        <v>44937.250509259262</v>
      </c>
      <c r="C332" s="38">
        <v>115000</v>
      </c>
    </row>
    <row r="333" spans="1:3" x14ac:dyDescent="0.3">
      <c r="A333" s="37" t="s">
        <v>2</v>
      </c>
      <c r="B333" s="55">
        <v>44952.86105324074</v>
      </c>
      <c r="C333" s="38">
        <v>111175</v>
      </c>
    </row>
    <row r="334" spans="1:3" x14ac:dyDescent="0.3">
      <c r="A334" s="37" t="s">
        <v>2</v>
      </c>
      <c r="B334" s="55">
        <v>44935.875740740739</v>
      </c>
      <c r="C334" s="38">
        <v>100000</v>
      </c>
    </row>
    <row r="335" spans="1:3" x14ac:dyDescent="0.3">
      <c r="A335" s="37" t="s">
        <v>2</v>
      </c>
      <c r="B335" s="55">
        <v>44931.333854166667</v>
      </c>
      <c r="C335" s="38">
        <v>155000</v>
      </c>
    </row>
    <row r="336" spans="1:3" x14ac:dyDescent="0.3">
      <c r="A336" s="37" t="s">
        <v>2</v>
      </c>
      <c r="B336" s="55">
        <v>44930.833275462966</v>
      </c>
      <c r="C336" s="38">
        <v>52500</v>
      </c>
    </row>
    <row r="337" spans="1:3" x14ac:dyDescent="0.3">
      <c r="A337" s="37" t="s">
        <v>2</v>
      </c>
      <c r="B337" s="55">
        <v>44952.521817129629</v>
      </c>
      <c r="C337" s="38">
        <v>98500</v>
      </c>
    </row>
    <row r="338" spans="1:3" x14ac:dyDescent="0.3">
      <c r="A338" s="37" t="s">
        <v>2</v>
      </c>
      <c r="B338" s="55">
        <v>44952.70857638889</v>
      </c>
      <c r="C338" s="38">
        <v>95000</v>
      </c>
    </row>
    <row r="339" spans="1:3" x14ac:dyDescent="0.3">
      <c r="A339" s="37" t="s">
        <v>2</v>
      </c>
      <c r="B339" s="55">
        <v>44936.916203703702</v>
      </c>
      <c r="C339" s="38">
        <v>133285</v>
      </c>
    </row>
    <row r="340" spans="1:3" x14ac:dyDescent="0.3">
      <c r="A340" s="37" t="s">
        <v>2</v>
      </c>
      <c r="B340" s="55">
        <v>44954.043668981481</v>
      </c>
      <c r="C340" s="38">
        <v>80850</v>
      </c>
    </row>
    <row r="341" spans="1:3" x14ac:dyDescent="0.3">
      <c r="A341" s="37" t="s">
        <v>2</v>
      </c>
      <c r="B341" s="55">
        <v>44952.601238425923</v>
      </c>
      <c r="C341" s="38">
        <v>98500</v>
      </c>
    </row>
    <row r="342" spans="1:3" x14ac:dyDescent="0.3">
      <c r="A342" s="37" t="s">
        <v>2</v>
      </c>
      <c r="B342" s="55">
        <v>44957.750694444447</v>
      </c>
      <c r="C342" s="38"/>
    </row>
    <row r="343" spans="1:3" x14ac:dyDescent="0.3">
      <c r="A343" s="37" t="s">
        <v>2</v>
      </c>
      <c r="B343" s="55">
        <v>44937.90761574074</v>
      </c>
      <c r="C343" s="38"/>
    </row>
    <row r="344" spans="1:3" x14ac:dyDescent="0.3">
      <c r="A344" s="37" t="s">
        <v>2</v>
      </c>
      <c r="B344" s="55">
        <v>44945.372361111113</v>
      </c>
      <c r="C344" s="38">
        <v>111175</v>
      </c>
    </row>
    <row r="345" spans="1:3" x14ac:dyDescent="0.3">
      <c r="A345" s="37" t="s">
        <v>2</v>
      </c>
      <c r="B345" s="55">
        <v>44950.931087962963</v>
      </c>
      <c r="C345" s="38">
        <v>147500</v>
      </c>
    </row>
    <row r="346" spans="1:3" x14ac:dyDescent="0.3">
      <c r="A346" s="37" t="s">
        <v>2</v>
      </c>
      <c r="B346" s="55">
        <v>44946.1408912037</v>
      </c>
      <c r="C346" s="38">
        <v>100000</v>
      </c>
    </row>
    <row r="347" spans="1:3" x14ac:dyDescent="0.3">
      <c r="A347" s="37" t="s">
        <v>2</v>
      </c>
      <c r="B347" s="55">
        <v>44929.898738425924</v>
      </c>
      <c r="C347" s="38">
        <v>70000</v>
      </c>
    </row>
    <row r="348" spans="1:3" x14ac:dyDescent="0.3">
      <c r="A348" s="37" t="s">
        <v>2</v>
      </c>
      <c r="B348" s="55">
        <v>44956.710682870369</v>
      </c>
      <c r="C348" s="38"/>
    </row>
    <row r="349" spans="1:3" x14ac:dyDescent="0.3">
      <c r="A349" s="37" t="s">
        <v>2</v>
      </c>
      <c r="B349" s="55">
        <v>44954.751168981478</v>
      </c>
      <c r="C349" s="38">
        <v>85000</v>
      </c>
    </row>
    <row r="350" spans="1:3" x14ac:dyDescent="0.3">
      <c r="A350" s="37" t="s">
        <v>2</v>
      </c>
      <c r="B350" s="55">
        <v>44946.349687499998</v>
      </c>
      <c r="C350" s="38">
        <v>79200</v>
      </c>
    </row>
    <row r="351" spans="1:3" x14ac:dyDescent="0.3">
      <c r="A351" s="37" t="s">
        <v>2</v>
      </c>
      <c r="B351" s="55">
        <v>44942.721087962957</v>
      </c>
      <c r="C351" s="38">
        <v>57000</v>
      </c>
    </row>
    <row r="352" spans="1:3" x14ac:dyDescent="0.3">
      <c r="A352" s="37" t="s">
        <v>2</v>
      </c>
      <c r="B352" s="55">
        <v>44930.60428240741</v>
      </c>
      <c r="C352" s="38">
        <v>45000</v>
      </c>
    </row>
    <row r="353" spans="1:3" x14ac:dyDescent="0.3">
      <c r="A353" s="37" t="s">
        <v>2</v>
      </c>
      <c r="B353" s="55">
        <v>44949.793692129628</v>
      </c>
      <c r="C353" s="38">
        <v>97500</v>
      </c>
    </row>
    <row r="354" spans="1:3" x14ac:dyDescent="0.3">
      <c r="A354" s="37" t="s">
        <v>2</v>
      </c>
      <c r="B354" s="55">
        <v>44942.803240740737</v>
      </c>
      <c r="C354" s="38">
        <v>115000</v>
      </c>
    </row>
    <row r="355" spans="1:3" x14ac:dyDescent="0.3">
      <c r="A355" s="37" t="s">
        <v>2</v>
      </c>
      <c r="B355" s="55">
        <v>44940.583784722221</v>
      </c>
      <c r="C355" s="38">
        <v>121065</v>
      </c>
    </row>
    <row r="356" spans="1:3" x14ac:dyDescent="0.3">
      <c r="A356" s="37" t="s">
        <v>2</v>
      </c>
      <c r="B356" s="55">
        <v>44933.333541666667</v>
      </c>
      <c r="C356" s="38">
        <v>218500</v>
      </c>
    </row>
    <row r="357" spans="1:3" x14ac:dyDescent="0.3">
      <c r="A357" s="37" t="s">
        <v>2</v>
      </c>
      <c r="B357" s="55">
        <v>44943.835104166668</v>
      </c>
      <c r="C357" s="38">
        <v>75000</v>
      </c>
    </row>
    <row r="358" spans="1:3" x14ac:dyDescent="0.3">
      <c r="A358" s="37" t="s">
        <v>2</v>
      </c>
      <c r="B358" s="55">
        <v>44943.918680555558</v>
      </c>
      <c r="C358" s="38"/>
    </row>
    <row r="359" spans="1:3" x14ac:dyDescent="0.3">
      <c r="A359" s="37" t="s">
        <v>2</v>
      </c>
      <c r="B359" s="55">
        <v>44934.06009259259</v>
      </c>
      <c r="C359" s="38">
        <v>112500</v>
      </c>
    </row>
    <row r="360" spans="1:3" x14ac:dyDescent="0.3">
      <c r="A360" s="37" t="s">
        <v>2</v>
      </c>
      <c r="B360" s="55">
        <v>44939.461585648147</v>
      </c>
      <c r="C360" s="38">
        <v>172015</v>
      </c>
    </row>
    <row r="361" spans="1:3" x14ac:dyDescent="0.3">
      <c r="A361" s="37" t="s">
        <v>2</v>
      </c>
      <c r="B361" s="55">
        <v>44953.834618055553</v>
      </c>
      <c r="C361" s="38">
        <v>104750</v>
      </c>
    </row>
    <row r="362" spans="1:3" x14ac:dyDescent="0.3">
      <c r="A362" s="37" t="s">
        <v>2</v>
      </c>
      <c r="B362" s="55">
        <v>44932.33488425926</v>
      </c>
      <c r="C362" s="38"/>
    </row>
    <row r="363" spans="1:3" x14ac:dyDescent="0.3">
      <c r="A363" s="37" t="s">
        <v>2</v>
      </c>
      <c r="B363" s="55">
        <v>44943.918993055559</v>
      </c>
      <c r="C363" s="38"/>
    </row>
    <row r="364" spans="1:3" x14ac:dyDescent="0.3">
      <c r="A364" s="37" t="s">
        <v>2</v>
      </c>
      <c r="B364" s="55">
        <v>44930.668495370373</v>
      </c>
      <c r="C364" s="38"/>
    </row>
    <row r="365" spans="1:3" x14ac:dyDescent="0.3">
      <c r="A365" s="37" t="s">
        <v>2</v>
      </c>
      <c r="B365" s="55">
        <v>44953.417986111112</v>
      </c>
      <c r="C365" s="38">
        <v>115000</v>
      </c>
    </row>
    <row r="366" spans="1:3" x14ac:dyDescent="0.3">
      <c r="A366" s="37" t="s">
        <v>2</v>
      </c>
      <c r="B366" s="55">
        <v>44945.560729166667</v>
      </c>
      <c r="C366" s="38">
        <v>51014</v>
      </c>
    </row>
    <row r="367" spans="1:3" x14ac:dyDescent="0.3">
      <c r="A367" s="37" t="s">
        <v>2</v>
      </c>
      <c r="B367" s="55">
        <v>44952.349293981482</v>
      </c>
      <c r="C367" s="38">
        <v>51014</v>
      </c>
    </row>
    <row r="368" spans="1:3" x14ac:dyDescent="0.3">
      <c r="A368" s="37" t="s">
        <v>2</v>
      </c>
      <c r="B368" s="55">
        <v>44949.834537037037</v>
      </c>
      <c r="C368" s="38">
        <v>52366.3984375</v>
      </c>
    </row>
    <row r="369" spans="1:3" x14ac:dyDescent="0.3">
      <c r="A369" s="37" t="s">
        <v>2</v>
      </c>
      <c r="B369" s="55">
        <v>44938.709861111107</v>
      </c>
      <c r="C369" s="38">
        <v>52500</v>
      </c>
    </row>
    <row r="370" spans="1:3" x14ac:dyDescent="0.3">
      <c r="A370" s="37" t="s">
        <v>2</v>
      </c>
      <c r="B370" s="55">
        <v>44954.668414351851</v>
      </c>
      <c r="C370" s="38">
        <v>57500</v>
      </c>
    </row>
    <row r="371" spans="1:3" x14ac:dyDescent="0.3">
      <c r="A371" s="37" t="s">
        <v>2</v>
      </c>
      <c r="B371" s="55">
        <v>44939.00099537037</v>
      </c>
      <c r="C371" s="38">
        <v>80000</v>
      </c>
    </row>
    <row r="372" spans="1:3" x14ac:dyDescent="0.3">
      <c r="A372" s="37" t="s">
        <v>2</v>
      </c>
      <c r="B372" s="55">
        <v>44928.792696759258</v>
      </c>
      <c r="C372" s="38">
        <v>111202</v>
      </c>
    </row>
    <row r="373" spans="1:3" x14ac:dyDescent="0.3">
      <c r="A373" s="37" t="s">
        <v>2</v>
      </c>
      <c r="B373" s="55">
        <v>44937.251828703702</v>
      </c>
      <c r="C373" s="38">
        <v>118222</v>
      </c>
    </row>
    <row r="374" spans="1:3" x14ac:dyDescent="0.3">
      <c r="A374" s="37" t="s">
        <v>2</v>
      </c>
      <c r="B374" s="55">
        <v>44937.33489583333</v>
      </c>
      <c r="C374" s="38"/>
    </row>
    <row r="375" spans="1:3" x14ac:dyDescent="0.3">
      <c r="A375" s="37" t="s">
        <v>2</v>
      </c>
      <c r="B375" s="55">
        <v>44931.667708333327</v>
      </c>
      <c r="C375" s="38"/>
    </row>
    <row r="376" spans="1:3" x14ac:dyDescent="0.3">
      <c r="A376" s="37" t="s">
        <v>2</v>
      </c>
      <c r="B376" s="55">
        <v>44949.913055555553</v>
      </c>
      <c r="C376" s="38">
        <v>51014</v>
      </c>
    </row>
    <row r="377" spans="1:3" x14ac:dyDescent="0.3">
      <c r="A377" s="37" t="s">
        <v>2</v>
      </c>
      <c r="B377" s="55">
        <v>44928.647789351853</v>
      </c>
      <c r="C377" s="38">
        <v>111202</v>
      </c>
    </row>
    <row r="378" spans="1:3" x14ac:dyDescent="0.3">
      <c r="A378" s="37" t="s">
        <v>2</v>
      </c>
      <c r="B378" s="55">
        <v>44935.791875000003</v>
      </c>
      <c r="C378" s="38">
        <v>55080</v>
      </c>
    </row>
    <row r="379" spans="1:3" x14ac:dyDescent="0.3">
      <c r="A379" s="37" t="s">
        <v>2</v>
      </c>
      <c r="B379" s="55">
        <v>44950.792118055557</v>
      </c>
      <c r="C379" s="38"/>
    </row>
    <row r="380" spans="1:3" x14ac:dyDescent="0.3">
      <c r="A380" s="37" t="s">
        <v>2</v>
      </c>
      <c r="B380" s="55">
        <v>44940.002870370372</v>
      </c>
      <c r="C380" s="38"/>
    </row>
    <row r="381" spans="1:3" x14ac:dyDescent="0.3">
      <c r="A381" s="37" t="s">
        <v>2</v>
      </c>
      <c r="B381" s="55">
        <v>44947.168854166674</v>
      </c>
      <c r="C381" s="38"/>
    </row>
    <row r="382" spans="1:3" x14ac:dyDescent="0.3">
      <c r="A382" s="37" t="s">
        <v>2</v>
      </c>
      <c r="B382" s="55">
        <v>44939.071238425917</v>
      </c>
      <c r="C382" s="38">
        <v>80850</v>
      </c>
    </row>
    <row r="383" spans="1:3" x14ac:dyDescent="0.3">
      <c r="A383" s="37" t="s">
        <v>2</v>
      </c>
      <c r="B383" s="55">
        <v>44955.010405092587</v>
      </c>
      <c r="C383" s="38"/>
    </row>
    <row r="384" spans="1:3" x14ac:dyDescent="0.3">
      <c r="A384" s="37" t="s">
        <v>2</v>
      </c>
      <c r="B384" s="55">
        <v>44944.002349537041</v>
      </c>
      <c r="C384" s="38"/>
    </row>
    <row r="385" spans="1:3" x14ac:dyDescent="0.3">
      <c r="A385" s="37" t="s">
        <v>2</v>
      </c>
      <c r="B385" s="55">
        <v>44938.387418981481</v>
      </c>
      <c r="C385" s="38">
        <v>45000</v>
      </c>
    </row>
    <row r="386" spans="1:3" x14ac:dyDescent="0.3">
      <c r="A386" s="37" t="s">
        <v>2</v>
      </c>
      <c r="B386" s="55">
        <v>44950.789976851847</v>
      </c>
      <c r="C386" s="38"/>
    </row>
    <row r="387" spans="1:3" x14ac:dyDescent="0.3">
      <c r="A387" s="37" t="s">
        <v>2</v>
      </c>
      <c r="B387" s="55">
        <v>44935.815555555557</v>
      </c>
      <c r="C387" s="38"/>
    </row>
    <row r="388" spans="1:3" x14ac:dyDescent="0.3">
      <c r="A388" s="37" t="s">
        <v>2</v>
      </c>
      <c r="B388" s="55">
        <v>44945.595347222217</v>
      </c>
      <c r="C388" s="38">
        <v>85000</v>
      </c>
    </row>
    <row r="389" spans="1:3" x14ac:dyDescent="0.3">
      <c r="A389" s="37" t="s">
        <v>2</v>
      </c>
      <c r="B389" s="55">
        <v>44930.60224537037</v>
      </c>
      <c r="C389" s="38"/>
    </row>
    <row r="390" spans="1:3" x14ac:dyDescent="0.3">
      <c r="A390" s="37" t="s">
        <v>2</v>
      </c>
      <c r="B390" s="55">
        <v>44946.972233796303</v>
      </c>
      <c r="C390" s="38">
        <v>60000</v>
      </c>
    </row>
    <row r="391" spans="1:3" x14ac:dyDescent="0.3">
      <c r="A391" s="37" t="s">
        <v>2</v>
      </c>
      <c r="B391" s="55">
        <v>44947.00677083333</v>
      </c>
      <c r="C391" s="38">
        <v>111175</v>
      </c>
    </row>
    <row r="392" spans="1:3" x14ac:dyDescent="0.3">
      <c r="A392" s="37" t="s">
        <v>2</v>
      </c>
      <c r="B392" s="55">
        <v>44945.042546296303</v>
      </c>
      <c r="C392" s="38"/>
    </row>
    <row r="393" spans="1:3" x14ac:dyDescent="0.3">
      <c r="A393" s="37" t="s">
        <v>2</v>
      </c>
      <c r="B393" s="55">
        <v>44946.555625000001</v>
      </c>
      <c r="C393" s="38">
        <v>75000</v>
      </c>
    </row>
    <row r="394" spans="1:3" x14ac:dyDescent="0.3">
      <c r="A394" s="37" t="s">
        <v>2</v>
      </c>
      <c r="B394" s="55">
        <v>44952.672175925924</v>
      </c>
      <c r="C394" s="38"/>
    </row>
    <row r="395" spans="1:3" x14ac:dyDescent="0.3">
      <c r="A395" s="37" t="s">
        <v>2</v>
      </c>
      <c r="B395" s="55">
        <v>44955.987175925933</v>
      </c>
      <c r="C395" s="38"/>
    </row>
    <row r="396" spans="1:3" x14ac:dyDescent="0.3">
      <c r="A396" s="37" t="s">
        <v>2</v>
      </c>
      <c r="B396" s="55">
        <v>44943.626701388886</v>
      </c>
      <c r="C396" s="38"/>
    </row>
    <row r="397" spans="1:3" x14ac:dyDescent="0.3">
      <c r="A397" s="37" t="s">
        <v>2</v>
      </c>
      <c r="B397" s="55">
        <v>44945.057233796288</v>
      </c>
      <c r="C397" s="38">
        <v>166419.5</v>
      </c>
    </row>
    <row r="398" spans="1:3" x14ac:dyDescent="0.3">
      <c r="A398" s="37" t="s">
        <v>2</v>
      </c>
      <c r="B398" s="55">
        <v>44930.834467592591</v>
      </c>
      <c r="C398" s="38">
        <v>95000</v>
      </c>
    </row>
    <row r="399" spans="1:3" x14ac:dyDescent="0.3">
      <c r="A399" s="37" t="s">
        <v>2</v>
      </c>
      <c r="B399" s="55">
        <v>44930.645416666674</v>
      </c>
      <c r="C399" s="38">
        <v>87500</v>
      </c>
    </row>
    <row r="400" spans="1:3" x14ac:dyDescent="0.3">
      <c r="A400" s="37" t="s">
        <v>2</v>
      </c>
      <c r="B400" s="55">
        <v>44952.127928240741</v>
      </c>
      <c r="C400" s="38">
        <v>111175</v>
      </c>
    </row>
    <row r="401" spans="1:3" x14ac:dyDescent="0.3">
      <c r="A401" s="37" t="s">
        <v>2</v>
      </c>
      <c r="B401" s="55">
        <v>44946.054780092592</v>
      </c>
      <c r="C401" s="38"/>
    </row>
    <row r="402" spans="1:3" x14ac:dyDescent="0.3">
      <c r="A402" s="37" t="s">
        <v>2</v>
      </c>
      <c r="B402" s="55">
        <v>44940.583854166667</v>
      </c>
      <c r="C402" s="38">
        <v>72500</v>
      </c>
    </row>
    <row r="403" spans="1:3" x14ac:dyDescent="0.3">
      <c r="A403" s="37" t="s">
        <v>2</v>
      </c>
      <c r="B403" s="55">
        <v>44930.020532407398</v>
      </c>
      <c r="C403" s="38"/>
    </row>
    <row r="404" spans="1:3" x14ac:dyDescent="0.3">
      <c r="A404" s="37" t="s">
        <v>2</v>
      </c>
      <c r="B404" s="55">
        <v>44943.015335648153</v>
      </c>
      <c r="C404" s="38"/>
    </row>
    <row r="405" spans="1:3" x14ac:dyDescent="0.3">
      <c r="A405" s="37" t="s">
        <v>2</v>
      </c>
      <c r="B405" s="55">
        <v>44951.860289351847</v>
      </c>
      <c r="C405" s="38"/>
    </row>
    <row r="406" spans="1:3" x14ac:dyDescent="0.3">
      <c r="A406" s="37" t="s">
        <v>2</v>
      </c>
      <c r="B406" s="55">
        <v>44939.930648148147</v>
      </c>
      <c r="C406" s="38">
        <v>65000</v>
      </c>
    </row>
    <row r="407" spans="1:3" x14ac:dyDescent="0.3">
      <c r="A407" s="37" t="s">
        <v>2</v>
      </c>
      <c r="B407" s="55">
        <v>44953.501261574071</v>
      </c>
      <c r="C407" s="38"/>
    </row>
    <row r="408" spans="1:3" x14ac:dyDescent="0.3">
      <c r="A408" s="37" t="s">
        <v>2</v>
      </c>
      <c r="B408" s="55">
        <v>44949.791689814818</v>
      </c>
      <c r="C408" s="38">
        <v>95000</v>
      </c>
    </row>
    <row r="409" spans="1:3" x14ac:dyDescent="0.3">
      <c r="A409" s="37" t="s">
        <v>2</v>
      </c>
      <c r="B409" s="55">
        <v>44950.665208333332</v>
      </c>
      <c r="C409" s="38">
        <v>65000</v>
      </c>
    </row>
    <row r="410" spans="1:3" x14ac:dyDescent="0.3">
      <c r="A410" s="37" t="s">
        <v>2</v>
      </c>
      <c r="B410" s="55">
        <v>44944.499062499999</v>
      </c>
      <c r="C410" s="38">
        <v>59000</v>
      </c>
    </row>
    <row r="411" spans="1:3" x14ac:dyDescent="0.3">
      <c r="A411" s="37" t="s">
        <v>2</v>
      </c>
      <c r="B411" s="55">
        <v>44949.625173611108</v>
      </c>
      <c r="C411" s="38"/>
    </row>
    <row r="412" spans="1:3" x14ac:dyDescent="0.3">
      <c r="A412" s="37" t="s">
        <v>2</v>
      </c>
      <c r="B412" s="55">
        <v>44945.813240740739</v>
      </c>
      <c r="C412" s="38"/>
    </row>
    <row r="413" spans="1:3" x14ac:dyDescent="0.3">
      <c r="A413" s="37" t="s">
        <v>2</v>
      </c>
      <c r="B413" s="55">
        <v>44953.417928240742</v>
      </c>
      <c r="C413" s="38">
        <v>111175</v>
      </c>
    </row>
    <row r="414" spans="1:3" x14ac:dyDescent="0.3">
      <c r="A414" s="37" t="s">
        <v>2</v>
      </c>
      <c r="B414" s="55">
        <v>44942.880115740743</v>
      </c>
      <c r="C414" s="38">
        <v>163782</v>
      </c>
    </row>
    <row r="415" spans="1:3" x14ac:dyDescent="0.3">
      <c r="A415" s="37" t="s">
        <v>2</v>
      </c>
      <c r="B415" s="55">
        <v>44955.585011574083</v>
      </c>
      <c r="C415" s="38"/>
    </row>
    <row r="416" spans="1:3" x14ac:dyDescent="0.3">
      <c r="A416" s="37" t="s">
        <v>2</v>
      </c>
      <c r="B416" s="55">
        <v>44943.976041666669</v>
      </c>
      <c r="C416" s="38">
        <v>109500</v>
      </c>
    </row>
    <row r="417" spans="1:3" x14ac:dyDescent="0.3">
      <c r="A417" s="37" t="s">
        <v>2</v>
      </c>
      <c r="B417" s="55">
        <v>44938.959513888891</v>
      </c>
      <c r="C417" s="38"/>
    </row>
    <row r="418" spans="1:3" x14ac:dyDescent="0.3">
      <c r="A418" s="37" t="s">
        <v>2</v>
      </c>
      <c r="B418" s="55">
        <v>44952.785925925928</v>
      </c>
      <c r="C418" s="38"/>
    </row>
    <row r="419" spans="1:3" x14ac:dyDescent="0.3">
      <c r="A419" s="37" t="s">
        <v>2</v>
      </c>
      <c r="B419" s="55">
        <v>44947.583449074067</v>
      </c>
      <c r="C419" s="38">
        <v>130000</v>
      </c>
    </row>
    <row r="420" spans="1:3" x14ac:dyDescent="0.3">
      <c r="A420" s="37" t="s">
        <v>2</v>
      </c>
      <c r="B420" s="55">
        <v>44955.001516203702</v>
      </c>
      <c r="C420" s="38"/>
    </row>
    <row r="421" spans="1:3" x14ac:dyDescent="0.3">
      <c r="A421" s="37" t="s">
        <v>2</v>
      </c>
      <c r="B421" s="55">
        <v>44936.98946759259</v>
      </c>
      <c r="C421" s="38">
        <v>45000</v>
      </c>
    </row>
    <row r="422" spans="1:3" x14ac:dyDescent="0.3">
      <c r="A422" s="37" t="s">
        <v>2</v>
      </c>
      <c r="B422" s="55">
        <v>44944.918923611112</v>
      </c>
      <c r="C422" s="38">
        <v>82500</v>
      </c>
    </row>
    <row r="423" spans="1:3" x14ac:dyDescent="0.3">
      <c r="A423" s="37" t="s">
        <v>2</v>
      </c>
      <c r="B423" s="55">
        <v>44932.335034722222</v>
      </c>
      <c r="C423" s="38">
        <v>43656</v>
      </c>
    </row>
    <row r="424" spans="1:3" x14ac:dyDescent="0.3">
      <c r="A424" s="37" t="s">
        <v>2</v>
      </c>
      <c r="B424" s="55">
        <v>44939.458587962959</v>
      </c>
      <c r="C424" s="38">
        <v>70600</v>
      </c>
    </row>
    <row r="425" spans="1:3" x14ac:dyDescent="0.3">
      <c r="A425" s="37" t="s">
        <v>2</v>
      </c>
      <c r="B425" s="55">
        <v>44937.876689814817</v>
      </c>
      <c r="C425" s="38"/>
    </row>
    <row r="426" spans="1:3" x14ac:dyDescent="0.3">
      <c r="A426" s="37" t="s">
        <v>2</v>
      </c>
      <c r="B426" s="55">
        <v>44937.752222222232</v>
      </c>
      <c r="C426" s="38"/>
    </row>
    <row r="427" spans="1:3" x14ac:dyDescent="0.3">
      <c r="A427" s="37" t="s">
        <v>2</v>
      </c>
      <c r="B427" s="55">
        <v>44941.623657407406</v>
      </c>
      <c r="C427" s="38"/>
    </row>
    <row r="428" spans="1:3" x14ac:dyDescent="0.3">
      <c r="A428" s="37" t="s">
        <v>2</v>
      </c>
      <c r="B428" s="55">
        <v>44936.624259259261</v>
      </c>
      <c r="C428" s="38">
        <v>140000</v>
      </c>
    </row>
    <row r="429" spans="1:3" x14ac:dyDescent="0.3">
      <c r="A429" s="37" t="s">
        <v>2</v>
      </c>
      <c r="B429" s="55">
        <v>44936.189016203702</v>
      </c>
      <c r="C429" s="38">
        <v>111202</v>
      </c>
    </row>
    <row r="430" spans="1:3" x14ac:dyDescent="0.3">
      <c r="A430" s="37" t="s">
        <v>2</v>
      </c>
      <c r="B430" s="55">
        <v>44937.749976851846</v>
      </c>
      <c r="C430" s="38"/>
    </row>
    <row r="431" spans="1:3" x14ac:dyDescent="0.3">
      <c r="A431" s="37" t="s">
        <v>2</v>
      </c>
      <c r="B431" s="55">
        <v>44938.459872685176</v>
      </c>
      <c r="C431" s="38">
        <v>90000</v>
      </c>
    </row>
    <row r="432" spans="1:3" x14ac:dyDescent="0.3">
      <c r="A432" s="37" t="s">
        <v>2</v>
      </c>
      <c r="B432" s="55">
        <v>44940.291886574072</v>
      </c>
      <c r="C432" s="38">
        <v>90000</v>
      </c>
    </row>
    <row r="433" spans="1:3" x14ac:dyDescent="0.3">
      <c r="A433" s="37" t="s">
        <v>2</v>
      </c>
      <c r="B433" s="55">
        <v>44950.585034722222</v>
      </c>
      <c r="C433" s="38"/>
    </row>
    <row r="434" spans="1:3" x14ac:dyDescent="0.3">
      <c r="A434" s="37" t="s">
        <v>2</v>
      </c>
      <c r="B434" s="55">
        <v>44941.29010416667</v>
      </c>
      <c r="C434" s="38">
        <v>67043</v>
      </c>
    </row>
    <row r="435" spans="1:3" x14ac:dyDescent="0.3">
      <c r="A435" s="37" t="s">
        <v>2</v>
      </c>
      <c r="B435" s="55">
        <v>44935.874965277777</v>
      </c>
      <c r="C435" s="38"/>
    </row>
    <row r="436" spans="1:3" x14ac:dyDescent="0.3">
      <c r="A436" s="37" t="s">
        <v>2</v>
      </c>
      <c r="B436" s="55">
        <v>44931.522650462961</v>
      </c>
      <c r="C436" s="38">
        <v>104500</v>
      </c>
    </row>
    <row r="437" spans="1:3" x14ac:dyDescent="0.3">
      <c r="A437" s="37" t="s">
        <v>2</v>
      </c>
      <c r="B437" s="55">
        <v>44951.315127314818</v>
      </c>
      <c r="C437" s="38">
        <v>72900</v>
      </c>
    </row>
    <row r="438" spans="1:3" x14ac:dyDescent="0.3">
      <c r="A438" s="37" t="s">
        <v>2</v>
      </c>
      <c r="B438" s="55">
        <v>44930.920347222222</v>
      </c>
      <c r="C438" s="38">
        <v>80000</v>
      </c>
    </row>
    <row r="439" spans="1:3" x14ac:dyDescent="0.3">
      <c r="A439" s="37" t="s">
        <v>2</v>
      </c>
      <c r="B439" s="55">
        <v>44949.667905092603</v>
      </c>
      <c r="C439" s="38"/>
    </row>
    <row r="440" spans="1:3" x14ac:dyDescent="0.3">
      <c r="A440" s="37" t="s">
        <v>2</v>
      </c>
      <c r="B440" s="55">
        <v>44930.020532407398</v>
      </c>
      <c r="C440" s="38"/>
    </row>
    <row r="441" spans="1:3" x14ac:dyDescent="0.3">
      <c r="A441" s="37" t="s">
        <v>2</v>
      </c>
      <c r="B441" s="55">
        <v>44951.583333333343</v>
      </c>
      <c r="C441" s="38"/>
    </row>
    <row r="442" spans="1:3" x14ac:dyDescent="0.3">
      <c r="A442" s="37" t="s">
        <v>2</v>
      </c>
      <c r="B442" s="55">
        <v>44937.992407407408</v>
      </c>
      <c r="C442" s="38"/>
    </row>
    <row r="443" spans="1:3" x14ac:dyDescent="0.3">
      <c r="A443" s="37" t="s">
        <v>2</v>
      </c>
      <c r="B443" s="55">
        <v>44935.418703703697</v>
      </c>
      <c r="C443" s="38">
        <v>91960</v>
      </c>
    </row>
    <row r="444" spans="1:3" x14ac:dyDescent="0.3">
      <c r="A444" s="37" t="s">
        <v>2</v>
      </c>
      <c r="B444" s="55">
        <v>44944.269131944442</v>
      </c>
      <c r="C444" s="38">
        <v>165000</v>
      </c>
    </row>
    <row r="445" spans="1:3" x14ac:dyDescent="0.3">
      <c r="A445" s="37" t="s">
        <v>2</v>
      </c>
      <c r="B445" s="55">
        <v>44954.513495370367</v>
      </c>
      <c r="C445" s="38">
        <v>111175</v>
      </c>
    </row>
    <row r="446" spans="1:3" x14ac:dyDescent="0.3">
      <c r="A446" s="37" t="s">
        <v>2</v>
      </c>
      <c r="B446" s="55">
        <v>44932.083553240736</v>
      </c>
      <c r="C446" s="38">
        <v>65000</v>
      </c>
    </row>
    <row r="447" spans="1:3" x14ac:dyDescent="0.3">
      <c r="A447" s="37" t="s">
        <v>2</v>
      </c>
      <c r="B447" s="55">
        <v>44936.763136574067</v>
      </c>
      <c r="C447" s="38">
        <v>61313.82421875</v>
      </c>
    </row>
    <row r="448" spans="1:3" x14ac:dyDescent="0.3">
      <c r="A448" s="37" t="s">
        <v>2</v>
      </c>
      <c r="B448" s="55">
        <v>44934.001273148147</v>
      </c>
      <c r="C448" s="38">
        <v>66058</v>
      </c>
    </row>
    <row r="449" spans="1:3" x14ac:dyDescent="0.3">
      <c r="A449" s="37" t="s">
        <v>2</v>
      </c>
      <c r="B449" s="55">
        <v>44933.499976851846</v>
      </c>
      <c r="C449" s="38">
        <v>93670</v>
      </c>
    </row>
    <row r="450" spans="1:3" x14ac:dyDescent="0.3">
      <c r="A450" s="37" t="s">
        <v>2</v>
      </c>
      <c r="B450" s="55">
        <v>44930.480115740742</v>
      </c>
      <c r="C450" s="38">
        <v>115000</v>
      </c>
    </row>
    <row r="451" spans="1:3" x14ac:dyDescent="0.3">
      <c r="A451" s="37" t="s">
        <v>2</v>
      </c>
      <c r="B451" s="55">
        <v>44951.141053240739</v>
      </c>
      <c r="C451" s="38">
        <v>165000</v>
      </c>
    </row>
    <row r="452" spans="1:3" x14ac:dyDescent="0.3">
      <c r="A452" s="37" t="s">
        <v>2</v>
      </c>
      <c r="B452" s="55">
        <v>44930.666932870372</v>
      </c>
      <c r="C452" s="38">
        <v>65000</v>
      </c>
    </row>
    <row r="453" spans="1:3" x14ac:dyDescent="0.3">
      <c r="A453" s="37" t="s">
        <v>2</v>
      </c>
      <c r="B453" s="55">
        <v>44929.979548611111</v>
      </c>
      <c r="C453" s="38"/>
    </row>
    <row r="454" spans="1:3" x14ac:dyDescent="0.3">
      <c r="A454" s="37" t="s">
        <v>2</v>
      </c>
      <c r="B454" s="55">
        <v>44956.626516203702</v>
      </c>
      <c r="C454" s="38">
        <v>112500</v>
      </c>
    </row>
    <row r="455" spans="1:3" x14ac:dyDescent="0.3">
      <c r="A455" s="37" t="s">
        <v>2</v>
      </c>
      <c r="B455" s="55">
        <v>44932.166550925933</v>
      </c>
      <c r="C455" s="38"/>
    </row>
    <row r="456" spans="1:3" x14ac:dyDescent="0.3">
      <c r="A456" s="37" t="s">
        <v>2</v>
      </c>
      <c r="B456" s="55">
        <v>44945.720300925917</v>
      </c>
      <c r="C456" s="38"/>
    </row>
    <row r="457" spans="1:3" x14ac:dyDescent="0.3">
      <c r="A457" s="37" t="s">
        <v>2</v>
      </c>
      <c r="B457" s="55">
        <v>44952.648518518523</v>
      </c>
      <c r="C457" s="38">
        <v>111175</v>
      </c>
    </row>
    <row r="458" spans="1:3" x14ac:dyDescent="0.3">
      <c r="A458" s="37" t="s">
        <v>2</v>
      </c>
      <c r="B458" s="55">
        <v>44949.083391203712</v>
      </c>
      <c r="C458" s="38"/>
    </row>
    <row r="459" spans="1:3" x14ac:dyDescent="0.3">
      <c r="A459" s="37" t="s">
        <v>2</v>
      </c>
      <c r="B459" s="55">
        <v>44929.980023148149</v>
      </c>
      <c r="C459" s="38"/>
    </row>
    <row r="460" spans="1:3" x14ac:dyDescent="0.3">
      <c r="A460" s="37" t="s">
        <v>2</v>
      </c>
      <c r="B460" s="55">
        <v>44950.666585648149</v>
      </c>
      <c r="C460" s="38">
        <v>65000</v>
      </c>
    </row>
    <row r="461" spans="1:3" x14ac:dyDescent="0.3">
      <c r="A461" s="37" t="s">
        <v>2</v>
      </c>
      <c r="B461" s="55">
        <v>44943.012071759258</v>
      </c>
      <c r="C461" s="38">
        <v>217000</v>
      </c>
    </row>
    <row r="462" spans="1:3" x14ac:dyDescent="0.3">
      <c r="A462" s="37" t="s">
        <v>2</v>
      </c>
      <c r="B462" s="55">
        <v>44928.617280092592</v>
      </c>
      <c r="C462" s="38">
        <v>77500</v>
      </c>
    </row>
    <row r="463" spans="1:3" x14ac:dyDescent="0.3">
      <c r="A463" s="37" t="s">
        <v>2</v>
      </c>
      <c r="B463" s="55">
        <v>44953.667962962973</v>
      </c>
      <c r="C463" s="38"/>
    </row>
    <row r="464" spans="1:3" x14ac:dyDescent="0.3">
      <c r="A464" s="37" t="s">
        <v>2</v>
      </c>
      <c r="B464" s="55">
        <v>44939.877743055556</v>
      </c>
      <c r="C464" s="38">
        <v>55000</v>
      </c>
    </row>
    <row r="465" spans="1:3" x14ac:dyDescent="0.3">
      <c r="A465" s="37" t="s">
        <v>2</v>
      </c>
      <c r="B465" s="55">
        <v>44943.168541666673</v>
      </c>
      <c r="C465" s="38">
        <v>111175</v>
      </c>
    </row>
    <row r="466" spans="1:3" x14ac:dyDescent="0.3">
      <c r="A466" s="37" t="s">
        <v>2</v>
      </c>
      <c r="B466" s="55">
        <v>44957.142453703702</v>
      </c>
      <c r="C466" s="38">
        <v>111175</v>
      </c>
    </row>
    <row r="467" spans="1:3" x14ac:dyDescent="0.3">
      <c r="A467" s="37" t="s">
        <v>2</v>
      </c>
      <c r="B467" s="55">
        <v>44931.483472222222</v>
      </c>
      <c r="C467" s="38">
        <v>79200</v>
      </c>
    </row>
    <row r="468" spans="1:3" x14ac:dyDescent="0.3">
      <c r="A468" s="37" t="s">
        <v>2</v>
      </c>
      <c r="B468" s="55">
        <v>44928.64949074074</v>
      </c>
      <c r="C468" s="38">
        <v>100500</v>
      </c>
    </row>
    <row r="469" spans="1:3" x14ac:dyDescent="0.3">
      <c r="A469" s="37" t="s">
        <v>2</v>
      </c>
      <c r="B469" s="55">
        <v>44929.852268518523</v>
      </c>
      <c r="C469" s="38">
        <v>180000</v>
      </c>
    </row>
    <row r="470" spans="1:3" x14ac:dyDescent="0.3">
      <c r="A470" s="37" t="s">
        <v>2</v>
      </c>
      <c r="B470" s="55">
        <v>44929.97934027778</v>
      </c>
      <c r="C470" s="38"/>
    </row>
    <row r="471" spans="1:3" x14ac:dyDescent="0.3">
      <c r="A471" s="37" t="s">
        <v>2</v>
      </c>
      <c r="B471" s="55">
        <v>44936.500486111108</v>
      </c>
      <c r="C471" s="38"/>
    </row>
    <row r="472" spans="1:3" x14ac:dyDescent="0.3">
      <c r="A472" s="37" t="s">
        <v>2</v>
      </c>
      <c r="B472" s="55">
        <v>44936.625150462962</v>
      </c>
      <c r="C472" s="38">
        <v>60000</v>
      </c>
    </row>
    <row r="473" spans="1:3" x14ac:dyDescent="0.3">
      <c r="A473" s="37" t="s">
        <v>2</v>
      </c>
      <c r="B473" s="55">
        <v>44935.959189814806</v>
      </c>
      <c r="C473" s="38"/>
    </row>
    <row r="474" spans="1:3" x14ac:dyDescent="0.3">
      <c r="A474" s="37" t="s">
        <v>2</v>
      </c>
      <c r="B474" s="55">
        <v>44938.876562500001</v>
      </c>
      <c r="C474" s="38">
        <v>70087</v>
      </c>
    </row>
    <row r="475" spans="1:3" x14ac:dyDescent="0.3">
      <c r="A475" s="37" t="s">
        <v>2</v>
      </c>
      <c r="B475" s="55">
        <v>44952.959467592591</v>
      </c>
      <c r="C475" s="38">
        <v>52000</v>
      </c>
    </row>
    <row r="476" spans="1:3" x14ac:dyDescent="0.3">
      <c r="A476" s="37" t="s">
        <v>2</v>
      </c>
      <c r="B476" s="55">
        <v>44956.000798611109</v>
      </c>
      <c r="C476" s="38">
        <v>65000</v>
      </c>
    </row>
    <row r="477" spans="1:3" x14ac:dyDescent="0.3">
      <c r="A477" s="37" t="s">
        <v>2</v>
      </c>
      <c r="B477" s="55">
        <v>44946.443206018521</v>
      </c>
      <c r="C477" s="38">
        <v>105650</v>
      </c>
    </row>
    <row r="478" spans="1:3" x14ac:dyDescent="0.3">
      <c r="A478" s="37" t="s">
        <v>2</v>
      </c>
      <c r="B478" s="55">
        <v>44929.812118055554</v>
      </c>
      <c r="C478" s="38"/>
    </row>
    <row r="479" spans="1:3" x14ac:dyDescent="0.3">
      <c r="A479" s="37" t="s">
        <v>2</v>
      </c>
      <c r="B479" s="55">
        <v>44949.625057870369</v>
      </c>
      <c r="C479" s="38">
        <v>59192.5</v>
      </c>
    </row>
    <row r="480" spans="1:3" x14ac:dyDescent="0.3">
      <c r="A480" s="37" t="s">
        <v>2</v>
      </c>
      <c r="B480" s="55">
        <v>44931.833240740743</v>
      </c>
      <c r="C480" s="38">
        <v>109159</v>
      </c>
    </row>
    <row r="481" spans="1:3" x14ac:dyDescent="0.3">
      <c r="A481" s="37" t="s">
        <v>2</v>
      </c>
      <c r="B481" s="55">
        <v>44944.876064814824</v>
      </c>
      <c r="C481" s="38"/>
    </row>
    <row r="482" spans="1:3" x14ac:dyDescent="0.3">
      <c r="A482" s="37" t="s">
        <v>2</v>
      </c>
      <c r="B482" s="55">
        <v>44944.877546296288</v>
      </c>
      <c r="C482" s="38">
        <v>86500</v>
      </c>
    </row>
    <row r="483" spans="1:3" x14ac:dyDescent="0.3">
      <c r="A483" s="37" t="s">
        <v>2</v>
      </c>
      <c r="B483" s="55">
        <v>44956.95989583333</v>
      </c>
      <c r="C483" s="38"/>
    </row>
    <row r="484" spans="1:3" x14ac:dyDescent="0.3">
      <c r="A484" s="37" t="s">
        <v>2</v>
      </c>
      <c r="B484" s="55">
        <v>44947.001006944447</v>
      </c>
      <c r="C484" s="38">
        <v>65000</v>
      </c>
    </row>
    <row r="485" spans="1:3" x14ac:dyDescent="0.3">
      <c r="A485" s="37" t="s">
        <v>2</v>
      </c>
      <c r="B485" s="55">
        <v>44944.875</v>
      </c>
      <c r="C485" s="38">
        <v>95000</v>
      </c>
    </row>
    <row r="486" spans="1:3" x14ac:dyDescent="0.3">
      <c r="A486" s="37" t="s">
        <v>2</v>
      </c>
      <c r="B486" s="55">
        <v>44949.000439814823</v>
      </c>
      <c r="C486" s="38">
        <v>51059</v>
      </c>
    </row>
    <row r="487" spans="1:3" x14ac:dyDescent="0.3">
      <c r="A487" s="37" t="s">
        <v>2</v>
      </c>
      <c r="B487" s="55">
        <v>44930.291828703703</v>
      </c>
      <c r="C487" s="38">
        <v>64105</v>
      </c>
    </row>
    <row r="488" spans="1:3" x14ac:dyDescent="0.3">
      <c r="A488" s="37" t="s">
        <v>2</v>
      </c>
      <c r="B488" s="55">
        <v>44951.834386574083</v>
      </c>
      <c r="C488" s="38">
        <v>90000</v>
      </c>
    </row>
    <row r="489" spans="1:3" x14ac:dyDescent="0.3">
      <c r="A489" s="37" t="s">
        <v>2</v>
      </c>
      <c r="B489" s="55">
        <v>44935.011562500003</v>
      </c>
      <c r="C489" s="38"/>
    </row>
    <row r="490" spans="1:3" x14ac:dyDescent="0.3">
      <c r="A490" s="37" t="s">
        <v>2</v>
      </c>
      <c r="B490" s="55">
        <v>44935.002488425933</v>
      </c>
      <c r="C490" s="38">
        <v>130000</v>
      </c>
    </row>
    <row r="491" spans="1:3" x14ac:dyDescent="0.3">
      <c r="A491" s="37" t="s">
        <v>2</v>
      </c>
      <c r="B491" s="55">
        <v>44949.000706018523</v>
      </c>
      <c r="C491" s="38">
        <v>109735</v>
      </c>
    </row>
    <row r="492" spans="1:3" x14ac:dyDescent="0.3">
      <c r="A492" s="37" t="s">
        <v>2</v>
      </c>
      <c r="B492" s="55">
        <v>44938.084930555553</v>
      </c>
      <c r="C492" s="38">
        <v>100000</v>
      </c>
    </row>
    <row r="493" spans="1:3" x14ac:dyDescent="0.3">
      <c r="A493" s="37" t="s">
        <v>2</v>
      </c>
      <c r="B493" s="55">
        <v>44930.623437499999</v>
      </c>
      <c r="C493" s="38">
        <v>43000</v>
      </c>
    </row>
    <row r="494" spans="1:3" x14ac:dyDescent="0.3">
      <c r="A494" s="37" t="s">
        <v>2</v>
      </c>
      <c r="B494" s="55">
        <v>44944.615706018521</v>
      </c>
      <c r="C494" s="38"/>
    </row>
    <row r="495" spans="1:3" x14ac:dyDescent="0.3">
      <c r="A495" s="37" t="s">
        <v>2</v>
      </c>
      <c r="B495" s="55">
        <v>44936.625925925917</v>
      </c>
      <c r="C495" s="38"/>
    </row>
    <row r="496" spans="1:3" x14ac:dyDescent="0.3">
      <c r="A496" s="37" t="s">
        <v>2</v>
      </c>
      <c r="B496" s="55">
        <v>44945.720995370371</v>
      </c>
      <c r="C496" s="38">
        <v>70000</v>
      </c>
    </row>
    <row r="497" spans="1:3" x14ac:dyDescent="0.3">
      <c r="A497" s="37" t="s">
        <v>2</v>
      </c>
      <c r="B497" s="55">
        <v>44946.638877314806</v>
      </c>
      <c r="C497" s="38">
        <v>57550</v>
      </c>
    </row>
    <row r="498" spans="1:3" x14ac:dyDescent="0.3">
      <c r="A498" s="37" t="s">
        <v>2</v>
      </c>
      <c r="B498" s="55">
        <v>44928.500347222223</v>
      </c>
      <c r="C498" s="38">
        <v>90000</v>
      </c>
    </row>
    <row r="499" spans="1:3" x14ac:dyDescent="0.3">
      <c r="A499" s="37" t="s">
        <v>2</v>
      </c>
      <c r="B499" s="55">
        <v>44946.890752314823</v>
      </c>
      <c r="C499" s="38">
        <v>87500</v>
      </c>
    </row>
    <row r="500" spans="1:3" x14ac:dyDescent="0.3">
      <c r="A500" s="37" t="s">
        <v>2</v>
      </c>
      <c r="B500" s="55">
        <v>44931.833692129629</v>
      </c>
      <c r="C500" s="38">
        <v>109159</v>
      </c>
    </row>
    <row r="501" spans="1:3" x14ac:dyDescent="0.3">
      <c r="A501" s="37" t="s">
        <v>2</v>
      </c>
      <c r="B501" s="55">
        <v>44936.999918981477</v>
      </c>
      <c r="C501" s="38">
        <v>105000</v>
      </c>
    </row>
    <row r="502" spans="1:3" x14ac:dyDescent="0.3">
      <c r="A502" s="37" t="s">
        <v>2</v>
      </c>
      <c r="B502" s="55">
        <v>44943.365624999999</v>
      </c>
      <c r="C502" s="38">
        <v>90000</v>
      </c>
    </row>
    <row r="503" spans="1:3" x14ac:dyDescent="0.3">
      <c r="A503" s="37" t="s">
        <v>2</v>
      </c>
      <c r="B503" s="55">
        <v>44949.936122685183</v>
      </c>
      <c r="C503" s="38">
        <v>170000</v>
      </c>
    </row>
    <row r="504" spans="1:3" x14ac:dyDescent="0.3">
      <c r="A504" s="37" t="s">
        <v>2</v>
      </c>
      <c r="B504" s="55">
        <v>44957.126701388886</v>
      </c>
      <c r="C504" s="38">
        <v>100000</v>
      </c>
    </row>
    <row r="505" spans="1:3" x14ac:dyDescent="0.3">
      <c r="A505" s="37" t="s">
        <v>2</v>
      </c>
      <c r="B505" s="55">
        <v>44956.583402777767</v>
      </c>
      <c r="C505" s="38"/>
    </row>
    <row r="506" spans="1:3" x14ac:dyDescent="0.3">
      <c r="A506" s="37" t="s">
        <v>2</v>
      </c>
      <c r="B506" s="55">
        <v>44930.54315972222</v>
      </c>
      <c r="C506" s="38">
        <v>96000</v>
      </c>
    </row>
    <row r="507" spans="1:3" x14ac:dyDescent="0.3">
      <c r="A507" s="37" t="s">
        <v>2</v>
      </c>
      <c r="B507" s="55">
        <v>44936.742407407408</v>
      </c>
      <c r="C507" s="38">
        <v>45000</v>
      </c>
    </row>
    <row r="508" spans="1:3" x14ac:dyDescent="0.3">
      <c r="A508" s="37" t="s">
        <v>2</v>
      </c>
      <c r="B508" s="55">
        <v>44928.583703703713</v>
      </c>
      <c r="C508" s="38"/>
    </row>
    <row r="509" spans="1:3" x14ac:dyDescent="0.3">
      <c r="A509" s="37" t="s">
        <v>2</v>
      </c>
      <c r="B509" s="55">
        <v>44937.000509259262</v>
      </c>
      <c r="C509" s="38"/>
    </row>
    <row r="510" spans="1:3" x14ac:dyDescent="0.3">
      <c r="A510" s="37" t="s">
        <v>2</v>
      </c>
      <c r="B510" s="55">
        <v>44930.603703703702</v>
      </c>
      <c r="C510" s="38"/>
    </row>
    <row r="511" spans="1:3" x14ac:dyDescent="0.3">
      <c r="A511" s="37" t="s">
        <v>2</v>
      </c>
      <c r="B511" s="55">
        <v>44950.959247685183</v>
      </c>
      <c r="C511" s="38"/>
    </row>
    <row r="512" spans="1:3" x14ac:dyDescent="0.3">
      <c r="A512" s="37" t="s">
        <v>2</v>
      </c>
      <c r="B512" s="55">
        <v>44951.709131944437</v>
      </c>
      <c r="C512" s="38"/>
    </row>
    <row r="513" spans="1:3" x14ac:dyDescent="0.3">
      <c r="A513" s="37" t="s">
        <v>2</v>
      </c>
      <c r="B513" s="55">
        <v>44929.771006944437</v>
      </c>
      <c r="C513" s="38"/>
    </row>
    <row r="514" spans="1:3" x14ac:dyDescent="0.3">
      <c r="A514" s="37" t="s">
        <v>2</v>
      </c>
      <c r="B514" s="55">
        <v>44950.375740740739</v>
      </c>
      <c r="C514" s="38"/>
    </row>
    <row r="515" spans="1:3" x14ac:dyDescent="0.3">
      <c r="A515" s="37" t="s">
        <v>2</v>
      </c>
      <c r="B515" s="55">
        <v>44946.792673611111</v>
      </c>
      <c r="C515" s="38"/>
    </row>
    <row r="516" spans="1:3" x14ac:dyDescent="0.3">
      <c r="A516" s="37" t="s">
        <v>2</v>
      </c>
      <c r="B516" s="55">
        <v>44930.916828703703</v>
      </c>
      <c r="C516" s="38">
        <v>105000</v>
      </c>
    </row>
    <row r="517" spans="1:3" x14ac:dyDescent="0.3">
      <c r="A517" s="37" t="s">
        <v>2</v>
      </c>
      <c r="B517" s="55">
        <v>44952.50267361111</v>
      </c>
      <c r="C517" s="38"/>
    </row>
    <row r="518" spans="1:3" x14ac:dyDescent="0.3">
      <c r="A518" s="37" t="s">
        <v>2</v>
      </c>
      <c r="B518" s="55">
        <v>44947.000972222217</v>
      </c>
      <c r="C518" s="38">
        <v>95000</v>
      </c>
    </row>
    <row r="519" spans="1:3" x14ac:dyDescent="0.3">
      <c r="A519" s="37" t="s">
        <v>2</v>
      </c>
      <c r="B519" s="55">
        <v>44937.833969907413</v>
      </c>
      <c r="C519" s="38"/>
    </row>
    <row r="520" spans="1:3" x14ac:dyDescent="0.3">
      <c r="A520" s="37" t="s">
        <v>2</v>
      </c>
      <c r="B520" s="55">
        <v>44930.005624999998</v>
      </c>
      <c r="C520" s="38"/>
    </row>
    <row r="521" spans="1:3" x14ac:dyDescent="0.3">
      <c r="A521" s="37" t="s">
        <v>2</v>
      </c>
      <c r="B521" s="55">
        <v>44949.25204861111</v>
      </c>
      <c r="C521" s="38">
        <v>98500</v>
      </c>
    </row>
    <row r="522" spans="1:3" x14ac:dyDescent="0.3">
      <c r="A522" s="37" t="s">
        <v>2</v>
      </c>
      <c r="B522" s="55">
        <v>44931.710138888891</v>
      </c>
      <c r="C522" s="38">
        <v>127500</v>
      </c>
    </row>
    <row r="523" spans="1:3" x14ac:dyDescent="0.3">
      <c r="A523" s="37" t="s">
        <v>2</v>
      </c>
      <c r="B523" s="55">
        <v>44937.918182870373</v>
      </c>
      <c r="C523" s="38">
        <v>70000</v>
      </c>
    </row>
    <row r="524" spans="1:3" x14ac:dyDescent="0.3">
      <c r="A524" s="37" t="s">
        <v>2</v>
      </c>
      <c r="B524" s="55">
        <v>44934.001319444447</v>
      </c>
      <c r="C524" s="38">
        <v>62500</v>
      </c>
    </row>
    <row r="525" spans="1:3" x14ac:dyDescent="0.3">
      <c r="A525" s="37" t="s">
        <v>2</v>
      </c>
      <c r="B525" s="55">
        <v>44951.793043981481</v>
      </c>
      <c r="C525" s="38">
        <v>67500</v>
      </c>
    </row>
    <row r="526" spans="1:3" x14ac:dyDescent="0.3">
      <c r="A526" s="37" t="s">
        <v>2</v>
      </c>
      <c r="B526" s="55">
        <v>44953.192060185182</v>
      </c>
      <c r="C526" s="38">
        <v>165000</v>
      </c>
    </row>
    <row r="527" spans="1:3" x14ac:dyDescent="0.3">
      <c r="A527" s="37" t="s">
        <v>2</v>
      </c>
      <c r="B527" s="55">
        <v>44936.624247685177</v>
      </c>
      <c r="C527" s="38">
        <v>47275.5</v>
      </c>
    </row>
    <row r="528" spans="1:3" x14ac:dyDescent="0.3">
      <c r="A528" s="37" t="s">
        <v>2</v>
      </c>
      <c r="B528" s="55">
        <v>44952.866331018522</v>
      </c>
      <c r="C528" s="38"/>
    </row>
    <row r="529" spans="1:3" x14ac:dyDescent="0.3">
      <c r="A529" s="37" t="s">
        <v>2</v>
      </c>
      <c r="B529" s="55">
        <v>44931.167523148149</v>
      </c>
      <c r="C529" s="38">
        <v>95680</v>
      </c>
    </row>
    <row r="530" spans="1:3" x14ac:dyDescent="0.3">
      <c r="A530" s="37" t="s">
        <v>2</v>
      </c>
      <c r="B530" s="55">
        <v>44943.751539351862</v>
      </c>
      <c r="C530" s="38"/>
    </row>
    <row r="531" spans="1:3" x14ac:dyDescent="0.3">
      <c r="A531" s="37" t="s">
        <v>2</v>
      </c>
      <c r="B531" s="55">
        <v>44951.917604166672</v>
      </c>
      <c r="C531" s="38">
        <v>62500</v>
      </c>
    </row>
    <row r="532" spans="1:3" x14ac:dyDescent="0.3">
      <c r="A532" s="37" t="s">
        <v>2</v>
      </c>
      <c r="B532" s="55">
        <v>44956.918206018519</v>
      </c>
      <c r="C532" s="38"/>
    </row>
    <row r="533" spans="1:3" x14ac:dyDescent="0.3">
      <c r="A533" s="37" t="s">
        <v>2</v>
      </c>
      <c r="B533" s="55">
        <v>44952.39167824074</v>
      </c>
      <c r="C533" s="38">
        <v>51014</v>
      </c>
    </row>
    <row r="534" spans="1:3" x14ac:dyDescent="0.3">
      <c r="A534" s="37" t="s">
        <v>2</v>
      </c>
      <c r="B534" s="55">
        <v>44930.37296296296</v>
      </c>
      <c r="C534" s="38">
        <v>77250</v>
      </c>
    </row>
    <row r="535" spans="1:3" x14ac:dyDescent="0.3">
      <c r="A535" s="37" t="s">
        <v>2</v>
      </c>
      <c r="B535" s="55">
        <v>44936.458599537043</v>
      </c>
      <c r="C535" s="38">
        <v>125000</v>
      </c>
    </row>
    <row r="536" spans="1:3" x14ac:dyDescent="0.3">
      <c r="A536" s="37" t="s">
        <v>2</v>
      </c>
      <c r="B536" s="55">
        <v>44930.709305555552</v>
      </c>
      <c r="C536" s="38">
        <v>70000</v>
      </c>
    </row>
    <row r="537" spans="1:3" x14ac:dyDescent="0.3">
      <c r="A537" s="37" t="s">
        <v>2</v>
      </c>
      <c r="B537" s="55">
        <v>44945.679525462961</v>
      </c>
      <c r="C537" s="38"/>
    </row>
    <row r="538" spans="1:3" x14ac:dyDescent="0.3">
      <c r="A538" s="37" t="s">
        <v>2</v>
      </c>
      <c r="B538" s="55">
        <v>44940.66878472222</v>
      </c>
      <c r="C538" s="38"/>
    </row>
    <row r="539" spans="1:3" x14ac:dyDescent="0.3">
      <c r="A539" s="37" t="s">
        <v>2</v>
      </c>
      <c r="B539" s="55">
        <v>44946.708726851852</v>
      </c>
      <c r="C539" s="38">
        <v>90000</v>
      </c>
    </row>
    <row r="540" spans="1:3" x14ac:dyDescent="0.3">
      <c r="A540" s="37" t="s">
        <v>2</v>
      </c>
      <c r="B540" s="55">
        <v>44936.792280092603</v>
      </c>
      <c r="C540" s="38"/>
    </row>
    <row r="541" spans="1:3" x14ac:dyDescent="0.3">
      <c r="A541" s="37" t="s">
        <v>2</v>
      </c>
      <c r="B541" s="55">
        <v>44957.833761574067</v>
      </c>
      <c r="C541" s="38">
        <v>87900</v>
      </c>
    </row>
    <row r="542" spans="1:3" x14ac:dyDescent="0.3">
      <c r="A542" s="37" t="s">
        <v>2</v>
      </c>
      <c r="B542" s="55">
        <v>44929.166724537034</v>
      </c>
      <c r="C542" s="38">
        <v>140000</v>
      </c>
    </row>
    <row r="543" spans="1:3" x14ac:dyDescent="0.3">
      <c r="A543" s="37" t="s">
        <v>2</v>
      </c>
      <c r="B543" s="55">
        <v>44927.583368055559</v>
      </c>
      <c r="C543" s="38">
        <v>81167</v>
      </c>
    </row>
    <row r="544" spans="1:3" x14ac:dyDescent="0.3">
      <c r="A544" s="37" t="s">
        <v>2</v>
      </c>
      <c r="B544" s="55">
        <v>44938.846956018519</v>
      </c>
      <c r="C544" s="38">
        <v>131900</v>
      </c>
    </row>
    <row r="545" spans="1:3" x14ac:dyDescent="0.3">
      <c r="A545" s="37" t="s">
        <v>2</v>
      </c>
      <c r="B545" s="55">
        <v>44935.292708333327</v>
      </c>
      <c r="C545" s="38">
        <v>151950</v>
      </c>
    </row>
    <row r="546" spans="1:3" x14ac:dyDescent="0.3">
      <c r="A546" s="37" t="s">
        <v>2</v>
      </c>
      <c r="B546" s="55">
        <v>44938.292453703703</v>
      </c>
      <c r="C546" s="38">
        <v>125000</v>
      </c>
    </row>
    <row r="547" spans="1:3" x14ac:dyDescent="0.3">
      <c r="A547" s="37" t="s">
        <v>2</v>
      </c>
      <c r="B547" s="55">
        <v>44931.750219907408</v>
      </c>
      <c r="C547" s="38"/>
    </row>
    <row r="548" spans="1:3" x14ac:dyDescent="0.3">
      <c r="A548" s="37" t="s">
        <v>2</v>
      </c>
      <c r="B548" s="55">
        <v>44957.7500462963</v>
      </c>
      <c r="C548" s="38">
        <v>94500</v>
      </c>
    </row>
    <row r="549" spans="1:3" x14ac:dyDescent="0.3">
      <c r="A549" s="37" t="s">
        <v>2</v>
      </c>
      <c r="B549" s="55">
        <v>44937.876689814817</v>
      </c>
      <c r="C549" s="38"/>
    </row>
    <row r="550" spans="1:3" x14ac:dyDescent="0.3">
      <c r="A550" s="37" t="s">
        <v>2</v>
      </c>
      <c r="B550" s="55">
        <v>44957.792118055557</v>
      </c>
      <c r="C550" s="38"/>
    </row>
    <row r="551" spans="1:3" x14ac:dyDescent="0.3">
      <c r="A551" s="37" t="s">
        <v>2</v>
      </c>
      <c r="B551" s="55">
        <v>44943.708333333343</v>
      </c>
      <c r="C551" s="38">
        <v>143000</v>
      </c>
    </row>
    <row r="552" spans="1:3" x14ac:dyDescent="0.3">
      <c r="A552" s="37" t="s">
        <v>2</v>
      </c>
      <c r="B552" s="55">
        <v>44938.76357638889</v>
      </c>
      <c r="C552" s="38"/>
    </row>
    <row r="553" spans="1:3" x14ac:dyDescent="0.3">
      <c r="A553" s="37" t="s">
        <v>2</v>
      </c>
      <c r="B553" s="55">
        <v>44939.000972222217</v>
      </c>
      <c r="C553" s="38"/>
    </row>
    <row r="554" spans="1:3" x14ac:dyDescent="0.3">
      <c r="A554" s="37" t="s">
        <v>2</v>
      </c>
      <c r="B554" s="55">
        <v>44939.79483796296</v>
      </c>
      <c r="C554" s="38">
        <v>85000</v>
      </c>
    </row>
    <row r="555" spans="1:3" x14ac:dyDescent="0.3">
      <c r="A555" s="37" t="s">
        <v>2</v>
      </c>
      <c r="B555" s="55">
        <v>44928.334745370368</v>
      </c>
      <c r="C555" s="38">
        <v>138615</v>
      </c>
    </row>
    <row r="556" spans="1:3" x14ac:dyDescent="0.3">
      <c r="A556" s="37" t="s">
        <v>2</v>
      </c>
      <c r="B556" s="55">
        <v>44942.762025462973</v>
      </c>
      <c r="C556" s="38"/>
    </row>
    <row r="557" spans="1:3" x14ac:dyDescent="0.3">
      <c r="A557" s="37" t="s">
        <v>2</v>
      </c>
      <c r="B557" s="55">
        <v>44931.871203703697</v>
      </c>
      <c r="C557" s="38">
        <v>57500</v>
      </c>
    </row>
    <row r="558" spans="1:3" x14ac:dyDescent="0.3">
      <c r="A558" s="37" t="s">
        <v>2</v>
      </c>
      <c r="B558" s="55">
        <v>44952.000844907408</v>
      </c>
      <c r="C558" s="38"/>
    </row>
    <row r="559" spans="1:3" x14ac:dyDescent="0.3">
      <c r="A559" s="37" t="s">
        <v>2</v>
      </c>
      <c r="B559" s="55">
        <v>44945.771539351852</v>
      </c>
      <c r="C559" s="38"/>
    </row>
    <row r="560" spans="1:3" x14ac:dyDescent="0.3">
      <c r="A560" s="37" t="s">
        <v>2</v>
      </c>
      <c r="B560" s="55">
        <v>44935.682789351849</v>
      </c>
      <c r="C560" s="38">
        <v>89100</v>
      </c>
    </row>
    <row r="561" spans="1:3" x14ac:dyDescent="0.3">
      <c r="A561" s="37" t="s">
        <v>2</v>
      </c>
      <c r="B561" s="55">
        <v>44954.500740740739</v>
      </c>
      <c r="C561" s="38"/>
    </row>
    <row r="562" spans="1:3" x14ac:dyDescent="0.3">
      <c r="A562" s="37" t="s">
        <v>2</v>
      </c>
      <c r="B562" s="55">
        <v>44954.458796296298</v>
      </c>
      <c r="C562" s="38">
        <v>144481.5</v>
      </c>
    </row>
    <row r="563" spans="1:3" x14ac:dyDescent="0.3">
      <c r="A563" s="37" t="s">
        <v>2</v>
      </c>
      <c r="B563" s="55">
        <v>44951.625104166669</v>
      </c>
      <c r="C563" s="38">
        <v>60000</v>
      </c>
    </row>
    <row r="564" spans="1:3" x14ac:dyDescent="0.3">
      <c r="A564" s="37" t="s">
        <v>2</v>
      </c>
      <c r="B564" s="55">
        <v>44957.909687500003</v>
      </c>
      <c r="C564" s="38">
        <v>200000</v>
      </c>
    </row>
    <row r="565" spans="1:3" x14ac:dyDescent="0.3">
      <c r="A565" s="37" t="s">
        <v>2</v>
      </c>
      <c r="B565" s="55">
        <v>44952.026747685188</v>
      </c>
      <c r="C565" s="38">
        <v>97500</v>
      </c>
    </row>
    <row r="566" spans="1:3" x14ac:dyDescent="0.3">
      <c r="A566" s="37" t="s">
        <v>2</v>
      </c>
      <c r="B566" s="55">
        <v>44937.668622685182</v>
      </c>
      <c r="C566" s="38">
        <v>115000</v>
      </c>
    </row>
    <row r="567" spans="1:3" x14ac:dyDescent="0.3">
      <c r="A567" s="37" t="s">
        <v>2</v>
      </c>
      <c r="B567" s="55">
        <v>44951.876712962963</v>
      </c>
      <c r="C567" s="38">
        <v>65000</v>
      </c>
    </row>
    <row r="568" spans="1:3" x14ac:dyDescent="0.3">
      <c r="A568" s="37" t="s">
        <v>2</v>
      </c>
      <c r="B568" s="55">
        <v>44929.896643518521</v>
      </c>
      <c r="C568" s="38"/>
    </row>
    <row r="569" spans="1:3" x14ac:dyDescent="0.3">
      <c r="A569" s="37" t="s">
        <v>2</v>
      </c>
      <c r="B569" s="55">
        <v>44935.878912037027</v>
      </c>
      <c r="C569" s="38">
        <v>120000</v>
      </c>
    </row>
    <row r="570" spans="1:3" x14ac:dyDescent="0.3">
      <c r="A570" s="37" t="s">
        <v>2</v>
      </c>
      <c r="B570" s="55">
        <v>44945.762465277781</v>
      </c>
      <c r="C570" s="38"/>
    </row>
    <row r="571" spans="1:3" x14ac:dyDescent="0.3">
      <c r="A571" s="37" t="s">
        <v>2</v>
      </c>
      <c r="B571" s="55">
        <v>44929.99386574074</v>
      </c>
      <c r="C571" s="38"/>
    </row>
    <row r="572" spans="1:3" x14ac:dyDescent="0.3">
      <c r="A572" s="37" t="s">
        <v>2</v>
      </c>
      <c r="B572" s="55">
        <v>44938.551979166667</v>
      </c>
      <c r="C572" s="38">
        <v>165000</v>
      </c>
    </row>
    <row r="573" spans="1:3" x14ac:dyDescent="0.3">
      <c r="A573" s="37" t="s">
        <v>2</v>
      </c>
      <c r="B573" s="55">
        <v>44953.710046296299</v>
      </c>
      <c r="C573" s="38"/>
    </row>
    <row r="574" spans="1:3" x14ac:dyDescent="0.3">
      <c r="A574" s="37" t="s">
        <v>2</v>
      </c>
      <c r="B574" s="55">
        <v>44935.250902777778</v>
      </c>
      <c r="C574" s="38">
        <v>125000</v>
      </c>
    </row>
    <row r="575" spans="1:3" x14ac:dyDescent="0.3">
      <c r="A575" s="37" t="s">
        <v>2</v>
      </c>
      <c r="B575" s="55">
        <v>44936.792812500003</v>
      </c>
      <c r="C575" s="38">
        <v>32500</v>
      </c>
    </row>
    <row r="576" spans="1:3" x14ac:dyDescent="0.3">
      <c r="A576" s="37" t="s">
        <v>2</v>
      </c>
      <c r="B576" s="55">
        <v>44953.833819444437</v>
      </c>
      <c r="C576" s="38">
        <v>55000</v>
      </c>
    </row>
    <row r="577" spans="1:3" x14ac:dyDescent="0.3">
      <c r="A577" s="37" t="s">
        <v>2</v>
      </c>
      <c r="B577" s="55">
        <v>44956.916759259257</v>
      </c>
      <c r="C577" s="38">
        <v>60500</v>
      </c>
    </row>
    <row r="578" spans="1:3" x14ac:dyDescent="0.3">
      <c r="A578" s="37" t="s">
        <v>2</v>
      </c>
      <c r="B578" s="55">
        <v>44931.666215277779</v>
      </c>
      <c r="C578" s="38"/>
    </row>
    <row r="579" spans="1:3" x14ac:dyDescent="0.3">
      <c r="A579" s="37" t="s">
        <v>2</v>
      </c>
      <c r="B579" s="55">
        <v>44929.125104166669</v>
      </c>
      <c r="C579" s="38">
        <v>89830</v>
      </c>
    </row>
    <row r="580" spans="1:3" x14ac:dyDescent="0.3">
      <c r="A580" s="37" t="s">
        <v>2</v>
      </c>
      <c r="B580" s="55">
        <v>44942.458321759259</v>
      </c>
      <c r="C580" s="38">
        <v>102500</v>
      </c>
    </row>
    <row r="581" spans="1:3" x14ac:dyDescent="0.3">
      <c r="A581" s="37" t="s">
        <v>2</v>
      </c>
      <c r="B581" s="55">
        <v>44935.625173611108</v>
      </c>
      <c r="C581" s="38"/>
    </row>
    <row r="582" spans="1:3" x14ac:dyDescent="0.3">
      <c r="A582" s="37" t="s">
        <v>2</v>
      </c>
      <c r="B582" s="55">
        <v>44956.793252314812</v>
      </c>
      <c r="C582" s="38">
        <v>72500</v>
      </c>
    </row>
    <row r="583" spans="1:3" x14ac:dyDescent="0.3">
      <c r="A583" s="37" t="s">
        <v>2</v>
      </c>
      <c r="B583" s="55">
        <v>44946.792638888888</v>
      </c>
      <c r="C583" s="38"/>
    </row>
    <row r="584" spans="1:3" x14ac:dyDescent="0.3">
      <c r="A584" s="37" t="s">
        <v>2</v>
      </c>
      <c r="B584" s="55">
        <v>44956.084976851853</v>
      </c>
      <c r="C584" s="38">
        <v>160000</v>
      </c>
    </row>
    <row r="585" spans="1:3" x14ac:dyDescent="0.3">
      <c r="A585" s="37" t="s">
        <v>2</v>
      </c>
      <c r="B585" s="55">
        <v>44948.585312499999</v>
      </c>
      <c r="C585" s="38">
        <v>60000</v>
      </c>
    </row>
    <row r="586" spans="1:3" x14ac:dyDescent="0.3">
      <c r="A586" s="37" t="s">
        <v>2</v>
      </c>
      <c r="B586" s="55">
        <v>44943.015335648153</v>
      </c>
      <c r="C586" s="38"/>
    </row>
    <row r="587" spans="1:3" x14ac:dyDescent="0.3">
      <c r="A587" s="37" t="s">
        <v>2</v>
      </c>
      <c r="B587" s="55">
        <v>44939.876886574071</v>
      </c>
      <c r="C587" s="38">
        <v>55000</v>
      </c>
    </row>
    <row r="588" spans="1:3" x14ac:dyDescent="0.3">
      <c r="A588" s="37" t="s">
        <v>2</v>
      </c>
      <c r="B588" s="55">
        <v>44952.586030092592</v>
      </c>
      <c r="C588" s="38"/>
    </row>
    <row r="589" spans="1:3" x14ac:dyDescent="0.3">
      <c r="A589" s="37" t="s">
        <v>2</v>
      </c>
      <c r="B589" s="55">
        <v>44948.00341435185</v>
      </c>
      <c r="C589" s="38"/>
    </row>
    <row r="590" spans="1:3" x14ac:dyDescent="0.3">
      <c r="A590" s="37" t="s">
        <v>2</v>
      </c>
      <c r="B590" s="55">
        <v>44935.083287037043</v>
      </c>
      <c r="C590" s="38">
        <v>137500</v>
      </c>
    </row>
    <row r="591" spans="1:3" x14ac:dyDescent="0.3">
      <c r="A591" s="37" t="s">
        <v>2</v>
      </c>
      <c r="B591" s="55">
        <v>44954.416643518518</v>
      </c>
      <c r="C591" s="38">
        <v>64500</v>
      </c>
    </row>
    <row r="592" spans="1:3" x14ac:dyDescent="0.3">
      <c r="A592" s="37" t="s">
        <v>2</v>
      </c>
      <c r="B592" s="55">
        <v>44937.74082175926</v>
      </c>
      <c r="C592" s="38">
        <v>83862.5</v>
      </c>
    </row>
    <row r="593" spans="1:3" x14ac:dyDescent="0.3">
      <c r="A593" s="37" t="s">
        <v>2</v>
      </c>
      <c r="B593" s="55">
        <v>44931.000879629632</v>
      </c>
      <c r="C593" s="38">
        <v>128356</v>
      </c>
    </row>
    <row r="594" spans="1:3" x14ac:dyDescent="0.3">
      <c r="A594" s="37" t="s">
        <v>2</v>
      </c>
      <c r="B594" s="55">
        <v>44934.333321759259</v>
      </c>
      <c r="C594" s="38">
        <v>175000</v>
      </c>
    </row>
    <row r="595" spans="1:3" x14ac:dyDescent="0.3">
      <c r="A595" s="37" t="s">
        <v>2</v>
      </c>
      <c r="B595" s="55">
        <v>44945.84652777778</v>
      </c>
      <c r="C595" s="38"/>
    </row>
    <row r="596" spans="1:3" x14ac:dyDescent="0.3">
      <c r="A596" s="37" t="s">
        <v>2</v>
      </c>
      <c r="B596" s="55">
        <v>44931.489270833343</v>
      </c>
      <c r="C596" s="38">
        <v>111202</v>
      </c>
    </row>
    <row r="597" spans="1:3" x14ac:dyDescent="0.3">
      <c r="A597" s="37" t="s">
        <v>2</v>
      </c>
      <c r="B597" s="55">
        <v>44929.85423611111</v>
      </c>
      <c r="C597" s="38">
        <v>130000</v>
      </c>
    </row>
    <row r="598" spans="1:3" x14ac:dyDescent="0.3">
      <c r="A598" s="37" t="s">
        <v>2</v>
      </c>
      <c r="B598" s="55">
        <v>44939.125173611108</v>
      </c>
      <c r="C598" s="38">
        <v>109350</v>
      </c>
    </row>
    <row r="599" spans="1:3" x14ac:dyDescent="0.3">
      <c r="A599" s="37" t="s">
        <v>2</v>
      </c>
      <c r="B599" s="55">
        <v>44929.852314814823</v>
      </c>
      <c r="C599" s="38">
        <v>50000</v>
      </c>
    </row>
    <row r="600" spans="1:3" x14ac:dyDescent="0.3">
      <c r="A600" s="37" t="s">
        <v>2</v>
      </c>
      <c r="B600" s="55">
        <v>44927.133206018523</v>
      </c>
      <c r="C600" s="38">
        <v>51000</v>
      </c>
    </row>
    <row r="601" spans="1:3" x14ac:dyDescent="0.3">
      <c r="A601" s="37" t="s">
        <v>2</v>
      </c>
      <c r="B601" s="55">
        <v>44936.916967592602</v>
      </c>
      <c r="C601" s="38"/>
    </row>
    <row r="602" spans="1:3" x14ac:dyDescent="0.3">
      <c r="A602" s="37" t="s">
        <v>2</v>
      </c>
      <c r="B602" s="55">
        <v>44944.916701388887</v>
      </c>
      <c r="C602" s="38">
        <v>130000</v>
      </c>
    </row>
    <row r="603" spans="1:3" x14ac:dyDescent="0.3">
      <c r="A603" s="37" t="s">
        <v>2</v>
      </c>
      <c r="B603" s="55">
        <v>44949.166620370372</v>
      </c>
      <c r="C603" s="38">
        <v>88000</v>
      </c>
    </row>
    <row r="604" spans="1:3" x14ac:dyDescent="0.3">
      <c r="A604" s="37" t="s">
        <v>2</v>
      </c>
      <c r="B604" s="55">
        <v>44944.05023148148</v>
      </c>
      <c r="C604" s="38">
        <v>64800</v>
      </c>
    </row>
    <row r="605" spans="1:3" x14ac:dyDescent="0.3">
      <c r="A605" s="37" t="s">
        <v>2</v>
      </c>
      <c r="B605" s="55">
        <v>44944.960381944453</v>
      </c>
      <c r="C605" s="38">
        <v>65000</v>
      </c>
    </row>
    <row r="606" spans="1:3" x14ac:dyDescent="0.3">
      <c r="A606" s="37" t="s">
        <v>2</v>
      </c>
      <c r="B606" s="55">
        <v>44957.6249537037</v>
      </c>
      <c r="C606" s="38"/>
    </row>
    <row r="607" spans="1:3" x14ac:dyDescent="0.3">
      <c r="A607" s="37" t="s">
        <v>2</v>
      </c>
      <c r="B607" s="55">
        <v>44930.020497685182</v>
      </c>
      <c r="C607" s="38"/>
    </row>
    <row r="608" spans="1:3" x14ac:dyDescent="0.3">
      <c r="A608" s="37" t="s">
        <v>2</v>
      </c>
      <c r="B608" s="55">
        <v>44957.605821759258</v>
      </c>
      <c r="C608" s="38"/>
    </row>
    <row r="609" spans="1:3" x14ac:dyDescent="0.3">
      <c r="A609" s="37" t="s">
        <v>2</v>
      </c>
      <c r="B609" s="55">
        <v>44938.917662037027</v>
      </c>
      <c r="C609" s="38"/>
    </row>
    <row r="610" spans="1:3" x14ac:dyDescent="0.3">
      <c r="A610" s="37" t="s">
        <v>2</v>
      </c>
      <c r="B610" s="55">
        <v>44930.562638888892</v>
      </c>
      <c r="C610" s="38">
        <v>67500</v>
      </c>
    </row>
    <row r="611" spans="1:3" x14ac:dyDescent="0.3">
      <c r="A611" s="37" t="s">
        <v>2</v>
      </c>
      <c r="B611" s="55">
        <v>44953.708321759259</v>
      </c>
      <c r="C611" s="38">
        <v>105000</v>
      </c>
    </row>
    <row r="612" spans="1:3" x14ac:dyDescent="0.3">
      <c r="A612" s="37" t="s">
        <v>2</v>
      </c>
      <c r="B612" s="55">
        <v>44946.125243055547</v>
      </c>
      <c r="C612" s="38">
        <v>95700</v>
      </c>
    </row>
    <row r="613" spans="1:3" x14ac:dyDescent="0.3">
      <c r="A613" s="37" t="s">
        <v>2</v>
      </c>
      <c r="B613" s="55">
        <v>44936.875104166669</v>
      </c>
      <c r="C613" s="38"/>
    </row>
    <row r="614" spans="1:3" x14ac:dyDescent="0.3">
      <c r="A614" s="37" t="s">
        <v>2</v>
      </c>
      <c r="B614" s="55">
        <v>44939.793749999997</v>
      </c>
      <c r="C614" s="38">
        <v>138516</v>
      </c>
    </row>
    <row r="615" spans="1:3" x14ac:dyDescent="0.3">
      <c r="A615" s="37" t="s">
        <v>2</v>
      </c>
      <c r="B615" s="55">
        <v>44952.334641203714</v>
      </c>
      <c r="C615" s="38"/>
    </row>
    <row r="616" spans="1:3" x14ac:dyDescent="0.3">
      <c r="A616" s="37" t="s">
        <v>2</v>
      </c>
      <c r="B616" s="55">
        <v>44944.750115740739</v>
      </c>
      <c r="C616" s="38">
        <v>109159</v>
      </c>
    </row>
    <row r="617" spans="1:3" x14ac:dyDescent="0.3">
      <c r="A617" s="37" t="s">
        <v>2</v>
      </c>
      <c r="B617" s="55">
        <v>44946.638715277782</v>
      </c>
      <c r="C617" s="38">
        <v>107500</v>
      </c>
    </row>
    <row r="618" spans="1:3" x14ac:dyDescent="0.3">
      <c r="A618" s="37" t="s">
        <v>2</v>
      </c>
      <c r="B618" s="55">
        <v>44937.918854166674</v>
      </c>
      <c r="C618" s="38">
        <v>95000</v>
      </c>
    </row>
    <row r="619" spans="1:3" x14ac:dyDescent="0.3">
      <c r="A619" s="37" t="s">
        <v>2</v>
      </c>
      <c r="B619" s="55">
        <v>44935.583483796298</v>
      </c>
      <c r="C619" s="38">
        <v>111500</v>
      </c>
    </row>
    <row r="620" spans="1:3" x14ac:dyDescent="0.3">
      <c r="A620" s="37" t="s">
        <v>2</v>
      </c>
      <c r="B620" s="55">
        <v>44929.770474537043</v>
      </c>
      <c r="C620" s="38"/>
    </row>
    <row r="621" spans="1:3" x14ac:dyDescent="0.3">
      <c r="A621" s="37" t="s">
        <v>2</v>
      </c>
      <c r="B621" s="55">
        <v>44929.97934027778</v>
      </c>
      <c r="C621" s="38"/>
    </row>
    <row r="622" spans="1:3" x14ac:dyDescent="0.3">
      <c r="A622" s="37" t="s">
        <v>2</v>
      </c>
      <c r="B622" s="55">
        <v>44934.916932870372</v>
      </c>
      <c r="C622" s="38">
        <v>50000</v>
      </c>
    </row>
    <row r="623" spans="1:3" x14ac:dyDescent="0.3">
      <c r="A623" s="37" t="s">
        <v>2</v>
      </c>
      <c r="B623" s="55">
        <v>44930.019953703697</v>
      </c>
      <c r="C623" s="38"/>
    </row>
    <row r="624" spans="1:3" x14ac:dyDescent="0.3">
      <c r="A624" s="37" t="s">
        <v>2</v>
      </c>
      <c r="B624" s="55">
        <v>44938.626539351862</v>
      </c>
      <c r="C624" s="38"/>
    </row>
    <row r="625" spans="1:3" x14ac:dyDescent="0.3">
      <c r="A625" s="37" t="s">
        <v>2</v>
      </c>
      <c r="B625" s="55">
        <v>44938.749965277777</v>
      </c>
      <c r="C625" s="38">
        <v>54000</v>
      </c>
    </row>
    <row r="626" spans="1:3" x14ac:dyDescent="0.3">
      <c r="A626" s="37" t="s">
        <v>2</v>
      </c>
      <c r="B626" s="55">
        <v>44927.386840277781</v>
      </c>
      <c r="C626" s="38"/>
    </row>
    <row r="627" spans="1:3" x14ac:dyDescent="0.3">
      <c r="A627" s="37" t="s">
        <v>2</v>
      </c>
      <c r="B627" s="55">
        <v>44957.62572916667</v>
      </c>
      <c r="C627" s="38"/>
    </row>
    <row r="628" spans="1:3" x14ac:dyDescent="0.3">
      <c r="A628" s="37" t="s">
        <v>2</v>
      </c>
      <c r="B628" s="55">
        <v>44937.918564814812</v>
      </c>
      <c r="C628" s="38"/>
    </row>
    <row r="629" spans="1:3" x14ac:dyDescent="0.3">
      <c r="A629" s="37" t="s">
        <v>2</v>
      </c>
      <c r="B629" s="55">
        <v>44932.876805555563</v>
      </c>
      <c r="C629" s="38">
        <v>62500</v>
      </c>
    </row>
    <row r="630" spans="1:3" x14ac:dyDescent="0.3">
      <c r="A630" s="37" t="s">
        <v>2</v>
      </c>
      <c r="B630" s="55">
        <v>44946.807488425933</v>
      </c>
      <c r="C630" s="38">
        <v>122500</v>
      </c>
    </row>
    <row r="631" spans="1:3" x14ac:dyDescent="0.3">
      <c r="A631" s="37" t="s">
        <v>2</v>
      </c>
      <c r="B631" s="55">
        <v>44931.917337962957</v>
      </c>
      <c r="C631" s="38"/>
    </row>
    <row r="632" spans="1:3" x14ac:dyDescent="0.3">
      <c r="A632" s="37" t="s">
        <v>2</v>
      </c>
      <c r="B632" s="55">
        <v>44954.00267361111</v>
      </c>
      <c r="C632" s="38"/>
    </row>
    <row r="633" spans="1:3" x14ac:dyDescent="0.3">
      <c r="A633" s="37" t="s">
        <v>2</v>
      </c>
      <c r="B633" s="55">
        <v>44935.812685185178</v>
      </c>
      <c r="C633" s="38">
        <v>109500</v>
      </c>
    </row>
    <row r="634" spans="1:3" x14ac:dyDescent="0.3">
      <c r="A634" s="37" t="s">
        <v>2</v>
      </c>
      <c r="B634" s="55">
        <v>44929.979189814818</v>
      </c>
      <c r="C634" s="38"/>
    </row>
    <row r="635" spans="1:3" x14ac:dyDescent="0.3">
      <c r="A635" s="37" t="s">
        <v>2</v>
      </c>
      <c r="B635" s="55">
        <v>44930.712060185193</v>
      </c>
      <c r="C635" s="38">
        <v>95000</v>
      </c>
    </row>
    <row r="636" spans="1:3" x14ac:dyDescent="0.3">
      <c r="A636" s="37" t="s">
        <v>2</v>
      </c>
      <c r="B636" s="55">
        <v>44937.668229166673</v>
      </c>
      <c r="C636" s="38">
        <v>90000</v>
      </c>
    </row>
    <row r="637" spans="1:3" x14ac:dyDescent="0.3">
      <c r="A637" s="37" t="s">
        <v>2</v>
      </c>
      <c r="B637" s="55">
        <v>44957.815520833326</v>
      </c>
      <c r="C637" s="38">
        <v>82430</v>
      </c>
    </row>
    <row r="638" spans="1:3" x14ac:dyDescent="0.3">
      <c r="A638" s="37" t="s">
        <v>2</v>
      </c>
      <c r="B638" s="55">
        <v>44936.471539351849</v>
      </c>
      <c r="C638" s="38"/>
    </row>
    <row r="639" spans="1:3" x14ac:dyDescent="0.3">
      <c r="A639" s="37" t="s">
        <v>2</v>
      </c>
      <c r="B639" s="55">
        <v>44931.792337962957</v>
      </c>
      <c r="C639" s="38">
        <v>82500</v>
      </c>
    </row>
    <row r="640" spans="1:3" x14ac:dyDescent="0.3">
      <c r="A640" s="37" t="s">
        <v>2</v>
      </c>
      <c r="B640" s="55">
        <v>44952.719155092593</v>
      </c>
      <c r="C640" s="38">
        <v>51014</v>
      </c>
    </row>
    <row r="641" spans="1:3" x14ac:dyDescent="0.3">
      <c r="A641" s="37" t="s">
        <v>2</v>
      </c>
      <c r="B641" s="55">
        <v>44931.001018518517</v>
      </c>
      <c r="C641" s="38"/>
    </row>
    <row r="642" spans="1:3" x14ac:dyDescent="0.3">
      <c r="A642" s="37" t="s">
        <v>2</v>
      </c>
      <c r="B642" s="55">
        <v>44930.019884259258</v>
      </c>
      <c r="C642" s="38"/>
    </row>
    <row r="643" spans="1:3" x14ac:dyDescent="0.3">
      <c r="A643" s="37" t="s">
        <v>2</v>
      </c>
      <c r="B643" s="55">
        <v>44931.042557870373</v>
      </c>
      <c r="C643" s="38"/>
    </row>
    <row r="644" spans="1:3" x14ac:dyDescent="0.3">
      <c r="A644" s="37" t="s">
        <v>2</v>
      </c>
      <c r="B644" s="55">
        <v>44930.584965277783</v>
      </c>
      <c r="C644" s="38"/>
    </row>
    <row r="645" spans="1:3" x14ac:dyDescent="0.3">
      <c r="A645" s="37" t="s">
        <v>2</v>
      </c>
      <c r="B645" s="55">
        <v>44942.848437499997</v>
      </c>
      <c r="C645" s="38">
        <v>70000</v>
      </c>
    </row>
    <row r="646" spans="1:3" x14ac:dyDescent="0.3">
      <c r="A646" s="37" t="s">
        <v>2</v>
      </c>
      <c r="B646" s="55">
        <v>44939.84716435185</v>
      </c>
      <c r="C646" s="38"/>
    </row>
    <row r="647" spans="1:3" x14ac:dyDescent="0.3">
      <c r="A647" s="37" t="s">
        <v>2</v>
      </c>
      <c r="B647" s="55">
        <v>44943.164201388892</v>
      </c>
      <c r="C647" s="38">
        <v>111175</v>
      </c>
    </row>
    <row r="648" spans="1:3" x14ac:dyDescent="0.3">
      <c r="A648" s="37" t="s">
        <v>2</v>
      </c>
      <c r="B648" s="55">
        <v>44949.792928240742</v>
      </c>
      <c r="C648" s="38">
        <v>52500</v>
      </c>
    </row>
    <row r="649" spans="1:3" x14ac:dyDescent="0.3">
      <c r="A649" s="37" t="s">
        <v>2</v>
      </c>
      <c r="B649" s="55">
        <v>44938.874907407408</v>
      </c>
      <c r="C649" s="38"/>
    </row>
    <row r="650" spans="1:3" x14ac:dyDescent="0.3">
      <c r="A650" s="37" t="s">
        <v>2</v>
      </c>
      <c r="B650" s="55">
        <v>44943.793680555558</v>
      </c>
      <c r="C650" s="38">
        <v>70000</v>
      </c>
    </row>
    <row r="651" spans="1:3" x14ac:dyDescent="0.3">
      <c r="A651" s="37" t="s">
        <v>2</v>
      </c>
      <c r="B651" s="55">
        <v>44953.96</v>
      </c>
      <c r="C651" s="38">
        <v>37500</v>
      </c>
    </row>
    <row r="652" spans="1:3" x14ac:dyDescent="0.3">
      <c r="A652" s="37" t="s">
        <v>2</v>
      </c>
      <c r="B652" s="55">
        <v>44949.959305555552</v>
      </c>
      <c r="C652" s="38">
        <v>159133</v>
      </c>
    </row>
    <row r="653" spans="1:3" x14ac:dyDescent="0.3">
      <c r="A653" s="37" t="s">
        <v>2</v>
      </c>
      <c r="B653" s="55">
        <v>44935.333368055559</v>
      </c>
      <c r="C653" s="38">
        <v>90000</v>
      </c>
    </row>
    <row r="654" spans="1:3" x14ac:dyDescent="0.3">
      <c r="A654" s="37" t="s">
        <v>2</v>
      </c>
      <c r="B654" s="55">
        <v>44934.583368055559</v>
      </c>
      <c r="C654" s="38">
        <v>88000</v>
      </c>
    </row>
    <row r="655" spans="1:3" x14ac:dyDescent="0.3">
      <c r="A655" s="37" t="s">
        <v>2</v>
      </c>
      <c r="B655" s="55">
        <v>44946.541689814818</v>
      </c>
      <c r="C655" s="38"/>
    </row>
    <row r="656" spans="1:3" x14ac:dyDescent="0.3">
      <c r="A656" s="37" t="s">
        <v>2</v>
      </c>
      <c r="B656" s="55">
        <v>44937.83384259259</v>
      </c>
      <c r="C656" s="38"/>
    </row>
    <row r="657" spans="1:3" x14ac:dyDescent="0.3">
      <c r="A657" s="37" t="s">
        <v>2</v>
      </c>
      <c r="B657" s="55">
        <v>44929.853668981479</v>
      </c>
      <c r="C657" s="38"/>
    </row>
    <row r="658" spans="1:3" x14ac:dyDescent="0.3">
      <c r="A658" s="37" t="s">
        <v>2</v>
      </c>
      <c r="B658" s="55">
        <v>44930.583379629628</v>
      </c>
      <c r="C658" s="38"/>
    </row>
    <row r="659" spans="1:3" x14ac:dyDescent="0.3">
      <c r="A659" s="37" t="s">
        <v>2</v>
      </c>
      <c r="B659" s="55">
        <v>44957.750023148154</v>
      </c>
      <c r="C659" s="38">
        <v>85000</v>
      </c>
    </row>
    <row r="660" spans="1:3" x14ac:dyDescent="0.3">
      <c r="A660" s="37" t="s">
        <v>2</v>
      </c>
      <c r="B660" s="55">
        <v>44945.625081018523</v>
      </c>
      <c r="C660" s="38"/>
    </row>
    <row r="661" spans="1:3" x14ac:dyDescent="0.3">
      <c r="A661" s="37" t="s">
        <v>2</v>
      </c>
      <c r="B661" s="55">
        <v>44949.932129629633</v>
      </c>
      <c r="C661" s="38">
        <v>111175</v>
      </c>
    </row>
    <row r="662" spans="1:3" x14ac:dyDescent="0.3">
      <c r="A662" s="37" t="s">
        <v>2</v>
      </c>
      <c r="B662" s="55">
        <v>44942.664340277777</v>
      </c>
      <c r="C662" s="38">
        <v>111175</v>
      </c>
    </row>
    <row r="663" spans="1:3" x14ac:dyDescent="0.3">
      <c r="A663" s="37" t="s">
        <v>2</v>
      </c>
      <c r="B663" s="55">
        <v>44949.002083333333</v>
      </c>
      <c r="C663" s="38"/>
    </row>
    <row r="664" spans="1:3" x14ac:dyDescent="0.3">
      <c r="A664" s="37" t="s">
        <v>2</v>
      </c>
      <c r="B664" s="55">
        <v>44938.921157407407</v>
      </c>
      <c r="C664" s="38">
        <v>100000</v>
      </c>
    </row>
    <row r="665" spans="1:3" x14ac:dyDescent="0.3">
      <c r="A665" s="37" t="s">
        <v>2</v>
      </c>
      <c r="B665" s="55">
        <v>44952.875023148154</v>
      </c>
      <c r="C665" s="38"/>
    </row>
    <row r="666" spans="1:3" x14ac:dyDescent="0.3">
      <c r="A666" s="37" t="s">
        <v>2</v>
      </c>
      <c r="B666" s="55">
        <v>44929.894687499997</v>
      </c>
      <c r="C666" s="38">
        <v>90000</v>
      </c>
    </row>
    <row r="667" spans="1:3" x14ac:dyDescent="0.3">
      <c r="A667" s="37" t="s">
        <v>2</v>
      </c>
      <c r="B667" s="55">
        <v>44940.291863425933</v>
      </c>
      <c r="C667" s="38">
        <v>90000</v>
      </c>
    </row>
    <row r="668" spans="1:3" x14ac:dyDescent="0.3">
      <c r="A668" s="37" t="s">
        <v>2</v>
      </c>
      <c r="B668" s="55">
        <v>44944.752615740741</v>
      </c>
      <c r="C668" s="38"/>
    </row>
    <row r="669" spans="1:3" x14ac:dyDescent="0.3">
      <c r="A669" s="37" t="s">
        <v>2</v>
      </c>
      <c r="B669" s="55">
        <v>44935.875856481478</v>
      </c>
      <c r="C669" s="38">
        <v>187875</v>
      </c>
    </row>
    <row r="670" spans="1:3" x14ac:dyDescent="0.3">
      <c r="A670" s="37" t="s">
        <v>2</v>
      </c>
      <c r="B670" s="55">
        <v>44936.762881944444</v>
      </c>
      <c r="C670" s="38"/>
    </row>
    <row r="671" spans="1:3" x14ac:dyDescent="0.3">
      <c r="A671" s="37" t="s">
        <v>2</v>
      </c>
      <c r="B671" s="55">
        <v>44935.399027777778</v>
      </c>
      <c r="C671" s="38">
        <v>139246.5</v>
      </c>
    </row>
    <row r="672" spans="1:3" x14ac:dyDescent="0.3">
      <c r="A672" s="37" t="s">
        <v>2</v>
      </c>
      <c r="B672" s="55">
        <v>44950.041678240741</v>
      </c>
      <c r="C672" s="38"/>
    </row>
    <row r="673" spans="1:3" x14ac:dyDescent="0.3">
      <c r="A673" s="37" t="s">
        <v>2</v>
      </c>
      <c r="B673" s="55">
        <v>44950.959027777782</v>
      </c>
      <c r="C673" s="38"/>
    </row>
    <row r="674" spans="1:3" x14ac:dyDescent="0.3">
      <c r="A674" s="37" t="s">
        <v>2</v>
      </c>
      <c r="B674" s="55">
        <v>44928.751076388893</v>
      </c>
      <c r="C674" s="38">
        <v>188675</v>
      </c>
    </row>
    <row r="675" spans="1:3" x14ac:dyDescent="0.3">
      <c r="A675" s="37" t="s">
        <v>2</v>
      </c>
      <c r="B675" s="55">
        <v>44950.588067129633</v>
      </c>
      <c r="C675" s="38"/>
    </row>
    <row r="676" spans="1:3" x14ac:dyDescent="0.3">
      <c r="A676" s="37" t="s">
        <v>2</v>
      </c>
      <c r="B676" s="55">
        <v>44930.625185185178</v>
      </c>
      <c r="C676" s="38">
        <v>157000</v>
      </c>
    </row>
    <row r="677" spans="1:3" x14ac:dyDescent="0.3">
      <c r="A677" s="37" t="s">
        <v>2</v>
      </c>
      <c r="B677" s="55">
        <v>44952.671886574077</v>
      </c>
      <c r="C677" s="38">
        <v>98500</v>
      </c>
    </row>
    <row r="678" spans="1:3" x14ac:dyDescent="0.3">
      <c r="A678" s="37" t="s">
        <v>2</v>
      </c>
      <c r="B678" s="55">
        <v>44928.35869212963</v>
      </c>
      <c r="C678" s="38">
        <v>100500</v>
      </c>
    </row>
    <row r="679" spans="1:3" x14ac:dyDescent="0.3">
      <c r="A679" s="37" t="s">
        <v>2</v>
      </c>
      <c r="B679" s="55">
        <v>44952.085173611107</v>
      </c>
      <c r="C679" s="38"/>
    </row>
    <row r="680" spans="1:3" x14ac:dyDescent="0.3">
      <c r="A680" s="37" t="s">
        <v>2</v>
      </c>
      <c r="B680" s="55">
        <v>44932.083761574067</v>
      </c>
      <c r="C680" s="38"/>
    </row>
    <row r="681" spans="1:3" x14ac:dyDescent="0.3">
      <c r="A681" s="37" t="s">
        <v>2</v>
      </c>
      <c r="B681" s="55">
        <v>44942.001504629632</v>
      </c>
      <c r="C681" s="38"/>
    </row>
    <row r="682" spans="1:3" x14ac:dyDescent="0.3">
      <c r="A682" s="37" t="s">
        <v>2</v>
      </c>
      <c r="B682" s="55">
        <v>44944.45989583333</v>
      </c>
      <c r="C682" s="38">
        <v>125000</v>
      </c>
    </row>
    <row r="683" spans="1:3" x14ac:dyDescent="0.3">
      <c r="A683" s="37" t="s">
        <v>2</v>
      </c>
      <c r="B683" s="55">
        <v>44936.625324074077</v>
      </c>
      <c r="C683" s="38">
        <v>75000</v>
      </c>
    </row>
    <row r="684" spans="1:3" x14ac:dyDescent="0.3">
      <c r="A684" s="37" t="s">
        <v>2</v>
      </c>
      <c r="B684" s="55">
        <v>44948.751504629632</v>
      </c>
      <c r="C684" s="38"/>
    </row>
    <row r="685" spans="1:3" x14ac:dyDescent="0.3">
      <c r="A685" s="37" t="s">
        <v>2</v>
      </c>
      <c r="B685" s="55">
        <v>44943.510844907411</v>
      </c>
      <c r="C685" s="38">
        <v>51014</v>
      </c>
    </row>
    <row r="686" spans="1:3" x14ac:dyDescent="0.3">
      <c r="A686" s="37" t="s">
        <v>2</v>
      </c>
      <c r="B686" s="55">
        <v>44931.118252314824</v>
      </c>
      <c r="C686" s="38">
        <v>45000</v>
      </c>
    </row>
    <row r="687" spans="1:3" x14ac:dyDescent="0.3">
      <c r="A687" s="37" t="s">
        <v>2</v>
      </c>
      <c r="B687" s="55">
        <v>44930.708240740743</v>
      </c>
      <c r="C687" s="38"/>
    </row>
    <row r="688" spans="1:3" x14ac:dyDescent="0.3">
      <c r="A688" s="37" t="s">
        <v>2</v>
      </c>
      <c r="B688" s="55">
        <v>44938.001562500001</v>
      </c>
      <c r="C688" s="38"/>
    </row>
    <row r="689" spans="1:3" x14ac:dyDescent="0.3">
      <c r="A689" s="37" t="s">
        <v>2</v>
      </c>
      <c r="B689" s="55">
        <v>44953.875497685192</v>
      </c>
      <c r="C689" s="38"/>
    </row>
    <row r="690" spans="1:3" x14ac:dyDescent="0.3">
      <c r="A690" s="37" t="s">
        <v>2</v>
      </c>
      <c r="B690" s="55">
        <v>44935.652696759258</v>
      </c>
      <c r="C690" s="38"/>
    </row>
    <row r="691" spans="1:3" x14ac:dyDescent="0.3">
      <c r="A691" s="37" t="s">
        <v>2</v>
      </c>
      <c r="B691" s="55">
        <v>44942.375081018523</v>
      </c>
      <c r="C691" s="38">
        <v>115000</v>
      </c>
    </row>
    <row r="692" spans="1:3" x14ac:dyDescent="0.3">
      <c r="A692" s="37" t="s">
        <v>2</v>
      </c>
      <c r="B692" s="55">
        <v>44945.916678240741</v>
      </c>
      <c r="C692" s="38">
        <v>105900</v>
      </c>
    </row>
    <row r="693" spans="1:3" x14ac:dyDescent="0.3">
      <c r="A693" s="37" t="s">
        <v>2</v>
      </c>
      <c r="B693" s="55">
        <v>44953.032962962963</v>
      </c>
      <c r="C693" s="38"/>
    </row>
    <row r="694" spans="1:3" x14ac:dyDescent="0.3">
      <c r="A694" s="37" t="s">
        <v>2</v>
      </c>
      <c r="B694" s="55">
        <v>44952.920868055553</v>
      </c>
      <c r="C694" s="38"/>
    </row>
    <row r="695" spans="1:3" x14ac:dyDescent="0.3">
      <c r="A695" s="37" t="s">
        <v>2</v>
      </c>
      <c r="B695" s="55">
        <v>44949.877071759263</v>
      </c>
      <c r="C695" s="38"/>
    </row>
    <row r="696" spans="1:3" x14ac:dyDescent="0.3">
      <c r="A696" s="37" t="s">
        <v>2</v>
      </c>
      <c r="B696" s="55">
        <v>44951.710138888891</v>
      </c>
      <c r="C696" s="38"/>
    </row>
    <row r="697" spans="1:3" x14ac:dyDescent="0.3">
      <c r="A697" s="37" t="s">
        <v>2</v>
      </c>
      <c r="B697" s="55">
        <v>44953.291886574072</v>
      </c>
      <c r="C697" s="38">
        <v>90000</v>
      </c>
    </row>
    <row r="698" spans="1:3" x14ac:dyDescent="0.3">
      <c r="A698" s="37" t="s">
        <v>2</v>
      </c>
      <c r="B698" s="55">
        <v>44943.482372685183</v>
      </c>
      <c r="C698" s="38">
        <v>51014</v>
      </c>
    </row>
    <row r="699" spans="1:3" x14ac:dyDescent="0.3">
      <c r="A699" s="37" t="s">
        <v>2</v>
      </c>
      <c r="B699" s="55">
        <v>44931.791574074072</v>
      </c>
      <c r="C699" s="38"/>
    </row>
    <row r="700" spans="1:3" x14ac:dyDescent="0.3">
      <c r="A700" s="37" t="s">
        <v>2</v>
      </c>
      <c r="B700" s="55">
        <v>44952.084074074082</v>
      </c>
      <c r="C700" s="38">
        <v>77500</v>
      </c>
    </row>
    <row r="701" spans="1:3" x14ac:dyDescent="0.3">
      <c r="A701" s="37" t="s">
        <v>2</v>
      </c>
      <c r="B701" s="55">
        <v>44933.043113425927</v>
      </c>
      <c r="C701" s="38"/>
    </row>
    <row r="702" spans="1:3" x14ac:dyDescent="0.3">
      <c r="A702" s="37" t="s">
        <v>2</v>
      </c>
      <c r="B702" s="55">
        <v>44957.708449074067</v>
      </c>
      <c r="C702" s="38"/>
    </row>
    <row r="703" spans="1:3" x14ac:dyDescent="0.3">
      <c r="A703" s="37" t="s">
        <v>2</v>
      </c>
      <c r="B703" s="55">
        <v>44930.875856481478</v>
      </c>
      <c r="C703" s="38">
        <v>137500</v>
      </c>
    </row>
    <row r="704" spans="1:3" x14ac:dyDescent="0.3">
      <c r="A704" s="37" t="s">
        <v>2</v>
      </c>
      <c r="B704" s="55">
        <v>44951.042962962973</v>
      </c>
      <c r="C704" s="38">
        <v>76000</v>
      </c>
    </row>
    <row r="705" spans="1:3" x14ac:dyDescent="0.3">
      <c r="A705" s="37" t="s">
        <v>2</v>
      </c>
      <c r="B705" s="55">
        <v>44949.000821759262</v>
      </c>
      <c r="C705" s="38">
        <v>73481</v>
      </c>
    </row>
    <row r="706" spans="1:3" x14ac:dyDescent="0.3">
      <c r="A706" s="37" t="s">
        <v>2</v>
      </c>
      <c r="B706" s="55">
        <v>44953.966284722221</v>
      </c>
      <c r="C706" s="38">
        <v>89100</v>
      </c>
    </row>
    <row r="707" spans="1:3" x14ac:dyDescent="0.3">
      <c r="A707" s="37" t="s">
        <v>2</v>
      </c>
      <c r="B707" s="55">
        <v>44940.002002314817</v>
      </c>
      <c r="C707" s="38">
        <v>71500</v>
      </c>
    </row>
    <row r="708" spans="1:3" x14ac:dyDescent="0.3">
      <c r="A708" s="37" t="s">
        <v>2</v>
      </c>
      <c r="B708" s="55">
        <v>44944.708518518521</v>
      </c>
      <c r="C708" s="38">
        <v>100000</v>
      </c>
    </row>
    <row r="709" spans="1:3" x14ac:dyDescent="0.3">
      <c r="A709" s="37" t="s">
        <v>2</v>
      </c>
      <c r="B709" s="55">
        <v>44936.888171296298</v>
      </c>
      <c r="C709" s="38">
        <v>45000</v>
      </c>
    </row>
    <row r="710" spans="1:3" x14ac:dyDescent="0.3">
      <c r="A710" s="37" t="s">
        <v>2</v>
      </c>
      <c r="B710" s="55">
        <v>44955.001319444447</v>
      </c>
      <c r="C710" s="38"/>
    </row>
    <row r="711" spans="1:3" x14ac:dyDescent="0.3">
      <c r="A711" s="37" t="s">
        <v>2</v>
      </c>
      <c r="B711" s="55">
        <v>44934.833391203712</v>
      </c>
      <c r="C711" s="38">
        <v>111202</v>
      </c>
    </row>
    <row r="712" spans="1:3" x14ac:dyDescent="0.3">
      <c r="A712" s="37" t="s">
        <v>2</v>
      </c>
      <c r="B712" s="55">
        <v>44934.125381944446</v>
      </c>
      <c r="C712" s="38">
        <v>90792</v>
      </c>
    </row>
    <row r="713" spans="1:3" x14ac:dyDescent="0.3">
      <c r="A713" s="37" t="s">
        <v>2</v>
      </c>
      <c r="B713" s="55">
        <v>44940.168796296297</v>
      </c>
      <c r="C713" s="38">
        <v>85000</v>
      </c>
    </row>
    <row r="714" spans="1:3" x14ac:dyDescent="0.3">
      <c r="A714" s="37" t="s">
        <v>2</v>
      </c>
      <c r="B714" s="55">
        <v>44951.666701388887</v>
      </c>
      <c r="C714" s="38"/>
    </row>
    <row r="715" spans="1:3" x14ac:dyDescent="0.3">
      <c r="A715" s="37" t="s">
        <v>2</v>
      </c>
      <c r="B715" s="55">
        <v>44929.810995370368</v>
      </c>
      <c r="C715" s="38"/>
    </row>
    <row r="716" spans="1:3" x14ac:dyDescent="0.3">
      <c r="A716" s="37" t="s">
        <v>2</v>
      </c>
      <c r="B716" s="55">
        <v>44944.835046296299</v>
      </c>
      <c r="C716" s="38">
        <v>117550</v>
      </c>
    </row>
    <row r="717" spans="1:3" x14ac:dyDescent="0.3">
      <c r="A717" s="37" t="s">
        <v>2</v>
      </c>
      <c r="B717" s="55">
        <v>44929.126087962963</v>
      </c>
      <c r="C717" s="38">
        <v>181425</v>
      </c>
    </row>
    <row r="718" spans="1:3" x14ac:dyDescent="0.3">
      <c r="A718" s="37" t="s">
        <v>2</v>
      </c>
      <c r="B718" s="55">
        <v>44957.625983796293</v>
      </c>
      <c r="C718" s="38"/>
    </row>
    <row r="719" spans="1:3" x14ac:dyDescent="0.3">
      <c r="A719" s="37" t="s">
        <v>2</v>
      </c>
      <c r="B719" s="55">
        <v>44929.167604166672</v>
      </c>
      <c r="C719" s="38">
        <v>150000</v>
      </c>
    </row>
    <row r="720" spans="1:3" x14ac:dyDescent="0.3">
      <c r="A720" s="37" t="s">
        <v>2</v>
      </c>
      <c r="B720" s="55">
        <v>44939.502071759263</v>
      </c>
      <c r="C720" s="38">
        <v>150000</v>
      </c>
    </row>
    <row r="721" spans="1:3" x14ac:dyDescent="0.3">
      <c r="A721" s="37" t="s">
        <v>2</v>
      </c>
      <c r="B721" s="55">
        <v>44951.098611111112</v>
      </c>
      <c r="C721" s="38">
        <v>200000</v>
      </c>
    </row>
    <row r="722" spans="1:3" x14ac:dyDescent="0.3">
      <c r="A722" s="37" t="s">
        <v>2</v>
      </c>
      <c r="B722" s="55">
        <v>44952.919004629628</v>
      </c>
      <c r="C722" s="38">
        <v>52500</v>
      </c>
    </row>
    <row r="723" spans="1:3" x14ac:dyDescent="0.3">
      <c r="A723" s="37" t="s">
        <v>2</v>
      </c>
      <c r="B723" s="55">
        <v>44943.418773148151</v>
      </c>
      <c r="C723" s="38">
        <v>144481.5</v>
      </c>
    </row>
    <row r="724" spans="1:3" x14ac:dyDescent="0.3">
      <c r="A724" s="37" t="s">
        <v>2</v>
      </c>
      <c r="B724" s="55">
        <v>44930.749907407408</v>
      </c>
      <c r="C724" s="38"/>
    </row>
    <row r="725" spans="1:3" x14ac:dyDescent="0.3">
      <c r="A725" s="37" t="s">
        <v>2</v>
      </c>
      <c r="B725" s="55">
        <v>44936.333402777767</v>
      </c>
      <c r="C725" s="38">
        <v>90000</v>
      </c>
    </row>
    <row r="726" spans="1:3" x14ac:dyDescent="0.3">
      <c r="A726" s="37" t="s">
        <v>2</v>
      </c>
      <c r="B726" s="55">
        <v>44938.755115740743</v>
      </c>
      <c r="C726" s="38">
        <v>98500</v>
      </c>
    </row>
    <row r="727" spans="1:3" x14ac:dyDescent="0.3">
      <c r="A727" s="37" t="s">
        <v>2</v>
      </c>
      <c r="B727" s="55">
        <v>44937.627523148149</v>
      </c>
      <c r="C727" s="38">
        <v>55000</v>
      </c>
    </row>
    <row r="728" spans="1:3" x14ac:dyDescent="0.3">
      <c r="A728" s="37" t="s">
        <v>2</v>
      </c>
      <c r="B728" s="55">
        <v>44953.917986111112</v>
      </c>
      <c r="C728" s="38">
        <v>70000</v>
      </c>
    </row>
    <row r="729" spans="1:3" x14ac:dyDescent="0.3">
      <c r="A729" s="37" t="s">
        <v>2</v>
      </c>
      <c r="B729" s="55">
        <v>44956.583368055559</v>
      </c>
      <c r="C729" s="38">
        <v>52500</v>
      </c>
    </row>
    <row r="730" spans="1:3" x14ac:dyDescent="0.3">
      <c r="A730" s="37" t="s">
        <v>2</v>
      </c>
      <c r="B730" s="55">
        <v>44955.001342592594</v>
      </c>
      <c r="C730" s="38"/>
    </row>
    <row r="731" spans="1:3" x14ac:dyDescent="0.3">
      <c r="A731" s="37" t="s">
        <v>2</v>
      </c>
      <c r="B731" s="55">
        <v>44944.708611111113</v>
      </c>
      <c r="C731" s="38">
        <v>65000</v>
      </c>
    </row>
    <row r="732" spans="1:3" x14ac:dyDescent="0.3">
      <c r="A732" s="37" t="s">
        <v>2</v>
      </c>
      <c r="B732" s="55">
        <v>44947.084305555552</v>
      </c>
      <c r="C732" s="38"/>
    </row>
    <row r="733" spans="1:3" x14ac:dyDescent="0.3">
      <c r="A733" s="37" t="s">
        <v>2</v>
      </c>
      <c r="B733" s="55">
        <v>44950.00105324074</v>
      </c>
      <c r="C733" s="38">
        <v>58017</v>
      </c>
    </row>
    <row r="734" spans="1:3" x14ac:dyDescent="0.3">
      <c r="A734" s="37" t="s">
        <v>2</v>
      </c>
      <c r="B734" s="55">
        <v>44936.625277777777</v>
      </c>
      <c r="C734" s="38"/>
    </row>
    <row r="735" spans="1:3" x14ac:dyDescent="0.3">
      <c r="A735" s="37" t="s">
        <v>2</v>
      </c>
      <c r="B735" s="55">
        <v>44953.293564814812</v>
      </c>
      <c r="C735" s="38">
        <v>89100</v>
      </c>
    </row>
    <row r="736" spans="1:3" x14ac:dyDescent="0.3">
      <c r="A736" s="37" t="s">
        <v>2</v>
      </c>
      <c r="B736" s="55">
        <v>44938.625</v>
      </c>
      <c r="C736" s="38">
        <v>80000</v>
      </c>
    </row>
    <row r="737" spans="1:3" x14ac:dyDescent="0.3">
      <c r="A737" s="37" t="s">
        <v>2</v>
      </c>
      <c r="B737" s="55">
        <v>44949.000902777778</v>
      </c>
      <c r="C737" s="38"/>
    </row>
    <row r="738" spans="1:3" x14ac:dyDescent="0.3">
      <c r="A738" s="37" t="s">
        <v>2</v>
      </c>
      <c r="B738" s="55">
        <v>44935.917870370373</v>
      </c>
      <c r="C738" s="38">
        <v>105000</v>
      </c>
    </row>
    <row r="739" spans="1:3" x14ac:dyDescent="0.3">
      <c r="A739" s="37" t="s">
        <v>2</v>
      </c>
      <c r="B739" s="55">
        <v>44932.960034722222</v>
      </c>
      <c r="C739" s="38"/>
    </row>
    <row r="740" spans="1:3" x14ac:dyDescent="0.3">
      <c r="A740" s="37" t="s">
        <v>2</v>
      </c>
      <c r="B740" s="55">
        <v>44932.166365740741</v>
      </c>
      <c r="C740" s="38">
        <v>127100</v>
      </c>
    </row>
    <row r="741" spans="1:3" x14ac:dyDescent="0.3">
      <c r="A741" s="37" t="s">
        <v>2</v>
      </c>
      <c r="B741" s="55">
        <v>44940.667766203696</v>
      </c>
      <c r="C741" s="38"/>
    </row>
    <row r="742" spans="1:3" x14ac:dyDescent="0.3">
      <c r="A742" s="37" t="s">
        <v>2</v>
      </c>
      <c r="B742" s="55">
        <v>44945.583460648151</v>
      </c>
      <c r="C742" s="38">
        <v>90000</v>
      </c>
    </row>
    <row r="743" spans="1:3" x14ac:dyDescent="0.3">
      <c r="A743" s="37" t="s">
        <v>2</v>
      </c>
      <c r="B743" s="55">
        <v>44935.611030092587</v>
      </c>
      <c r="C743" s="38"/>
    </row>
    <row r="744" spans="1:3" x14ac:dyDescent="0.3">
      <c r="A744" s="37" t="s">
        <v>2</v>
      </c>
      <c r="B744" s="55">
        <v>44940.667766203696</v>
      </c>
      <c r="C744" s="38">
        <v>81350</v>
      </c>
    </row>
    <row r="745" spans="1:3" x14ac:dyDescent="0.3">
      <c r="A745" s="37" t="s">
        <v>2</v>
      </c>
      <c r="B745" s="55">
        <v>44946.011967592603</v>
      </c>
      <c r="C745" s="38"/>
    </row>
    <row r="746" spans="1:3" x14ac:dyDescent="0.3">
      <c r="A746" s="37" t="s">
        <v>2</v>
      </c>
      <c r="B746" s="55">
        <v>44929.084745370368</v>
      </c>
      <c r="C746" s="38">
        <v>101540</v>
      </c>
    </row>
    <row r="747" spans="1:3" x14ac:dyDescent="0.3">
      <c r="A747" s="37" t="s">
        <v>2</v>
      </c>
      <c r="B747" s="55">
        <v>44943.500208333331</v>
      </c>
      <c r="C747" s="38">
        <v>125000</v>
      </c>
    </row>
    <row r="748" spans="1:3" x14ac:dyDescent="0.3">
      <c r="A748" s="37" t="s">
        <v>2</v>
      </c>
      <c r="B748" s="55">
        <v>44955.792291666658</v>
      </c>
      <c r="C748" s="38">
        <v>49500</v>
      </c>
    </row>
    <row r="749" spans="1:3" x14ac:dyDescent="0.3">
      <c r="A749" s="37" t="s">
        <v>2</v>
      </c>
      <c r="B749" s="55">
        <v>44927.875821759262</v>
      </c>
      <c r="C749" s="38">
        <v>92500</v>
      </c>
    </row>
    <row r="750" spans="1:3" x14ac:dyDescent="0.3">
      <c r="A750" s="37" t="s">
        <v>2</v>
      </c>
      <c r="B750" s="55">
        <v>44942.404953703714</v>
      </c>
      <c r="C750" s="38">
        <v>150000</v>
      </c>
    </row>
    <row r="751" spans="1:3" x14ac:dyDescent="0.3">
      <c r="A751" s="37" t="s">
        <v>2</v>
      </c>
      <c r="B751" s="55">
        <v>44946.651967592603</v>
      </c>
      <c r="C751" s="38">
        <v>70000</v>
      </c>
    </row>
    <row r="752" spans="1:3" x14ac:dyDescent="0.3">
      <c r="A752" s="37" t="s">
        <v>2</v>
      </c>
      <c r="B752" s="55">
        <v>44930.96</v>
      </c>
      <c r="C752" s="38">
        <v>85000</v>
      </c>
    </row>
    <row r="753" spans="1:3" x14ac:dyDescent="0.3">
      <c r="A753" s="37" t="s">
        <v>2</v>
      </c>
      <c r="B753" s="55">
        <v>44942.2500462963</v>
      </c>
      <c r="C753" s="38">
        <v>150000</v>
      </c>
    </row>
    <row r="754" spans="1:3" x14ac:dyDescent="0.3">
      <c r="A754" s="37" t="s">
        <v>2</v>
      </c>
      <c r="B754" s="55">
        <v>44956.667557870373</v>
      </c>
      <c r="C754" s="38">
        <v>115000</v>
      </c>
    </row>
    <row r="755" spans="1:3" x14ac:dyDescent="0.3">
      <c r="A755" s="37" t="s">
        <v>2</v>
      </c>
      <c r="B755" s="55">
        <v>44950.95957175926</v>
      </c>
      <c r="C755" s="38"/>
    </row>
    <row r="756" spans="1:3" x14ac:dyDescent="0.3">
      <c r="A756" s="37" t="s">
        <v>2</v>
      </c>
      <c r="B756" s="55">
        <v>44943.252349537041</v>
      </c>
      <c r="C756" s="38">
        <v>115000</v>
      </c>
    </row>
    <row r="757" spans="1:3" x14ac:dyDescent="0.3">
      <c r="A757" s="37" t="s">
        <v>2</v>
      </c>
      <c r="B757" s="55">
        <v>44945.708414351851</v>
      </c>
      <c r="C757" s="38">
        <v>115000</v>
      </c>
    </row>
    <row r="758" spans="1:3" x14ac:dyDescent="0.3">
      <c r="A758" s="37" t="s">
        <v>2</v>
      </c>
      <c r="B758" s="55">
        <v>44927.961423611108</v>
      </c>
      <c r="C758" s="38"/>
    </row>
    <row r="759" spans="1:3" x14ac:dyDescent="0.3">
      <c r="A759" s="37" t="s">
        <v>2</v>
      </c>
      <c r="B759" s="55">
        <v>44936.000648148147</v>
      </c>
      <c r="C759" s="38"/>
    </row>
    <row r="760" spans="1:3" x14ac:dyDescent="0.3">
      <c r="A760" s="37" t="s">
        <v>2</v>
      </c>
      <c r="B760" s="55">
        <v>44949.850462962961</v>
      </c>
      <c r="C760" s="38"/>
    </row>
    <row r="761" spans="1:3" x14ac:dyDescent="0.3">
      <c r="A761" s="37" t="s">
        <v>2</v>
      </c>
      <c r="B761" s="55">
        <v>44932.502164351848</v>
      </c>
      <c r="C761" s="38">
        <v>50289.1796875</v>
      </c>
    </row>
    <row r="762" spans="1:3" x14ac:dyDescent="0.3">
      <c r="A762" s="37" t="s">
        <v>2</v>
      </c>
      <c r="B762" s="55">
        <v>44957.917916666673</v>
      </c>
      <c r="C762" s="38">
        <v>42120</v>
      </c>
    </row>
    <row r="763" spans="1:3" x14ac:dyDescent="0.3">
      <c r="A763" s="37" t="s">
        <v>2</v>
      </c>
      <c r="B763" s="55">
        <v>44953.627164351848</v>
      </c>
      <c r="C763" s="38"/>
    </row>
    <row r="764" spans="1:3" x14ac:dyDescent="0.3">
      <c r="A764" s="37" t="s">
        <v>2</v>
      </c>
      <c r="B764" s="55">
        <v>44936.658194444448</v>
      </c>
      <c r="C764" s="38">
        <v>45000</v>
      </c>
    </row>
    <row r="765" spans="1:3" x14ac:dyDescent="0.3">
      <c r="A765" s="37" t="s">
        <v>2</v>
      </c>
      <c r="B765" s="55">
        <v>44939.888935185183</v>
      </c>
      <c r="C765" s="38">
        <v>70000</v>
      </c>
    </row>
    <row r="766" spans="1:3" x14ac:dyDescent="0.3">
      <c r="A766" s="37" t="s">
        <v>2</v>
      </c>
      <c r="B766" s="55">
        <v>44938.292453703703</v>
      </c>
      <c r="C766" s="38">
        <v>87000</v>
      </c>
    </row>
    <row r="767" spans="1:3" x14ac:dyDescent="0.3">
      <c r="A767" s="37" t="s">
        <v>2</v>
      </c>
      <c r="B767" s="55">
        <v>44927.959189814806</v>
      </c>
      <c r="C767" s="38"/>
    </row>
    <row r="768" spans="1:3" x14ac:dyDescent="0.3">
      <c r="A768" s="37" t="s">
        <v>2</v>
      </c>
      <c r="B768" s="55">
        <v>44944.199282407397</v>
      </c>
      <c r="C768" s="38"/>
    </row>
    <row r="769" spans="1:3" x14ac:dyDescent="0.3">
      <c r="A769" s="37" t="s">
        <v>2</v>
      </c>
      <c r="B769" s="55">
        <v>44945.76258101852</v>
      </c>
      <c r="C769" s="38">
        <v>110240.109375</v>
      </c>
    </row>
    <row r="770" spans="1:3" x14ac:dyDescent="0.3">
      <c r="A770" s="37" t="s">
        <v>2</v>
      </c>
      <c r="B770" s="55">
        <v>44939.335914351846</v>
      </c>
      <c r="C770" s="38"/>
    </row>
    <row r="771" spans="1:3" x14ac:dyDescent="0.3">
      <c r="A771" s="37" t="s">
        <v>2</v>
      </c>
      <c r="B771" s="55">
        <v>44946.583356481482</v>
      </c>
      <c r="C771" s="38"/>
    </row>
    <row r="772" spans="1:3" x14ac:dyDescent="0.3">
      <c r="A772" s="37" t="s">
        <v>2</v>
      </c>
      <c r="B772" s="55">
        <v>44940.875069444453</v>
      </c>
      <c r="C772" s="38">
        <v>39500</v>
      </c>
    </row>
    <row r="773" spans="1:3" x14ac:dyDescent="0.3">
      <c r="A773" s="37" t="s">
        <v>2</v>
      </c>
      <c r="B773" s="55">
        <v>44955.001319444447</v>
      </c>
      <c r="C773" s="38"/>
    </row>
    <row r="774" spans="1:3" x14ac:dyDescent="0.3">
      <c r="A774" s="37" t="s">
        <v>2</v>
      </c>
      <c r="B774" s="55">
        <v>44929.982974537037</v>
      </c>
      <c r="C774" s="38"/>
    </row>
    <row r="775" spans="1:3" x14ac:dyDescent="0.3">
      <c r="A775" s="37" t="s">
        <v>2</v>
      </c>
      <c r="B775" s="55">
        <v>44938.584814814807</v>
      </c>
      <c r="C775" s="38">
        <v>61500</v>
      </c>
    </row>
    <row r="776" spans="1:3" x14ac:dyDescent="0.3">
      <c r="A776" s="37" t="s">
        <v>2</v>
      </c>
      <c r="B776" s="55">
        <v>44938.583541666667</v>
      </c>
      <c r="C776" s="38">
        <v>70000</v>
      </c>
    </row>
    <row r="777" spans="1:3" x14ac:dyDescent="0.3">
      <c r="A777" s="37" t="s">
        <v>2</v>
      </c>
      <c r="B777" s="55">
        <v>44936.707152777781</v>
      </c>
      <c r="C777" s="38">
        <v>60000</v>
      </c>
    </row>
    <row r="778" spans="1:3" x14ac:dyDescent="0.3">
      <c r="A778" s="37" t="s">
        <v>2</v>
      </c>
      <c r="B778" s="55">
        <v>44943.668888888889</v>
      </c>
      <c r="C778" s="38"/>
    </row>
    <row r="779" spans="1:3" x14ac:dyDescent="0.3">
      <c r="A779" s="37" t="s">
        <v>2</v>
      </c>
      <c r="B779" s="55">
        <v>44942.721087962957</v>
      </c>
      <c r="C779" s="38">
        <v>75000</v>
      </c>
    </row>
    <row r="780" spans="1:3" x14ac:dyDescent="0.3">
      <c r="A780" s="37" t="s">
        <v>2</v>
      </c>
      <c r="B780" s="55">
        <v>44955.668553240743</v>
      </c>
      <c r="C780" s="38">
        <v>60000</v>
      </c>
    </row>
    <row r="781" spans="1:3" x14ac:dyDescent="0.3">
      <c r="A781" s="37" t="s">
        <v>2</v>
      </c>
      <c r="B781" s="55">
        <v>44937.958819444437</v>
      </c>
      <c r="C781" s="38">
        <v>137500</v>
      </c>
    </row>
    <row r="782" spans="1:3" x14ac:dyDescent="0.3">
      <c r="A782" s="37" t="s">
        <v>2</v>
      </c>
      <c r="B782" s="55">
        <v>44931.83326388889</v>
      </c>
      <c r="C782" s="38">
        <v>89833.5</v>
      </c>
    </row>
    <row r="783" spans="1:3" x14ac:dyDescent="0.3">
      <c r="A783" s="37" t="s">
        <v>2</v>
      </c>
      <c r="B783" s="55">
        <v>44928.917696759258</v>
      </c>
      <c r="C783" s="38"/>
    </row>
    <row r="784" spans="1:3" x14ac:dyDescent="0.3">
      <c r="A784" s="37" t="s">
        <v>2</v>
      </c>
      <c r="B784" s="55">
        <v>44946.875451388893</v>
      </c>
      <c r="C784" s="38">
        <v>74801.5</v>
      </c>
    </row>
    <row r="785" spans="1:3" x14ac:dyDescent="0.3">
      <c r="A785" s="37" t="s">
        <v>2</v>
      </c>
      <c r="B785" s="55">
        <v>44939.763831018521</v>
      </c>
      <c r="C785" s="38"/>
    </row>
    <row r="786" spans="1:3" x14ac:dyDescent="0.3">
      <c r="A786" s="37" t="s">
        <v>2</v>
      </c>
      <c r="B786" s="55">
        <v>44949.002141203702</v>
      </c>
      <c r="C786" s="38"/>
    </row>
    <row r="787" spans="1:3" x14ac:dyDescent="0.3">
      <c r="A787" s="37" t="s">
        <v>2</v>
      </c>
      <c r="B787" s="55">
        <v>44943.877060185187</v>
      </c>
      <c r="C787" s="38"/>
    </row>
    <row r="788" spans="1:3" x14ac:dyDescent="0.3">
      <c r="A788" s="37" t="s">
        <v>2</v>
      </c>
      <c r="B788" s="55">
        <v>44957.792395833327</v>
      </c>
      <c r="C788" s="38">
        <v>50000</v>
      </c>
    </row>
    <row r="789" spans="1:3" x14ac:dyDescent="0.3">
      <c r="A789" s="37" t="s">
        <v>2</v>
      </c>
      <c r="B789" s="55">
        <v>44945.625509259262</v>
      </c>
      <c r="C789" s="38">
        <v>60000</v>
      </c>
    </row>
    <row r="790" spans="1:3" x14ac:dyDescent="0.3">
      <c r="A790" s="37" t="s">
        <v>2</v>
      </c>
      <c r="B790" s="55">
        <v>44949.543692129628</v>
      </c>
      <c r="C790" s="38">
        <v>97500</v>
      </c>
    </row>
    <row r="791" spans="1:3" x14ac:dyDescent="0.3">
      <c r="A791" s="37" t="s">
        <v>2</v>
      </c>
      <c r="B791" s="55">
        <v>44953.058263888888</v>
      </c>
      <c r="C791" s="38">
        <v>56700</v>
      </c>
    </row>
    <row r="792" spans="1:3" x14ac:dyDescent="0.3">
      <c r="A792" s="37" t="s">
        <v>2</v>
      </c>
      <c r="B792" s="55">
        <v>44952.002789351849</v>
      </c>
      <c r="C792" s="38">
        <v>51014</v>
      </c>
    </row>
    <row r="793" spans="1:3" x14ac:dyDescent="0.3">
      <c r="A793" s="37" t="s">
        <v>2</v>
      </c>
      <c r="B793" s="55">
        <v>44944.657407407409</v>
      </c>
      <c r="C793" s="38"/>
    </row>
    <row r="794" spans="1:3" x14ac:dyDescent="0.3">
      <c r="A794" s="37" t="s">
        <v>2</v>
      </c>
      <c r="B794" s="55">
        <v>44946.985462962963</v>
      </c>
      <c r="C794" s="38"/>
    </row>
    <row r="795" spans="1:3" x14ac:dyDescent="0.3">
      <c r="A795" s="37" t="s">
        <v>2</v>
      </c>
      <c r="B795" s="55">
        <v>44950.000972222217</v>
      </c>
      <c r="C795" s="38"/>
    </row>
    <row r="796" spans="1:3" x14ac:dyDescent="0.3">
      <c r="A796" s="37" t="s">
        <v>2</v>
      </c>
      <c r="B796" s="55">
        <v>44949.001666666663</v>
      </c>
      <c r="C796" s="38">
        <v>63211</v>
      </c>
    </row>
    <row r="797" spans="1:3" x14ac:dyDescent="0.3">
      <c r="A797" s="37" t="s">
        <v>2</v>
      </c>
      <c r="B797" s="55">
        <v>44929.979328703703</v>
      </c>
      <c r="C797" s="38"/>
    </row>
    <row r="798" spans="1:3" x14ac:dyDescent="0.3">
      <c r="A798" s="37" t="s">
        <v>2</v>
      </c>
      <c r="B798" s="55">
        <v>44931.918067129627</v>
      </c>
      <c r="C798" s="38">
        <v>91000</v>
      </c>
    </row>
    <row r="799" spans="1:3" x14ac:dyDescent="0.3">
      <c r="A799" s="37" t="s">
        <v>2</v>
      </c>
      <c r="B799" s="55">
        <v>44937.749895833331</v>
      </c>
      <c r="C799" s="38"/>
    </row>
    <row r="800" spans="1:3" x14ac:dyDescent="0.3">
      <c r="A800" s="37" t="s">
        <v>2</v>
      </c>
      <c r="B800" s="55">
        <v>44935.833414351851</v>
      </c>
      <c r="C800" s="38"/>
    </row>
    <row r="801" spans="1:3" x14ac:dyDescent="0.3">
      <c r="A801" s="37" t="s">
        <v>2</v>
      </c>
      <c r="B801" s="55">
        <v>44943.895254629628</v>
      </c>
      <c r="C801" s="38">
        <v>56700</v>
      </c>
    </row>
    <row r="802" spans="1:3" x14ac:dyDescent="0.3">
      <c r="A802" s="37" t="s">
        <v>2</v>
      </c>
      <c r="B802" s="55">
        <v>44957.042025462957</v>
      </c>
      <c r="C802" s="38">
        <v>59000</v>
      </c>
    </row>
    <row r="803" spans="1:3" x14ac:dyDescent="0.3">
      <c r="A803" s="37" t="s">
        <v>2</v>
      </c>
      <c r="B803" s="55">
        <v>44932.001597222217</v>
      </c>
      <c r="C803" s="38">
        <v>64998</v>
      </c>
    </row>
    <row r="804" spans="1:3" x14ac:dyDescent="0.3">
      <c r="A804" s="37" t="s">
        <v>2</v>
      </c>
      <c r="B804" s="55">
        <v>44931.199201388888</v>
      </c>
      <c r="C804" s="38">
        <v>45000</v>
      </c>
    </row>
    <row r="805" spans="1:3" x14ac:dyDescent="0.3">
      <c r="A805" s="37" t="s">
        <v>2</v>
      </c>
      <c r="B805" s="55">
        <v>44944.042638888888</v>
      </c>
      <c r="C805" s="38"/>
    </row>
    <row r="806" spans="1:3" x14ac:dyDescent="0.3">
      <c r="A806" s="37" t="s">
        <v>2</v>
      </c>
      <c r="B806" s="55">
        <v>44939.669560185182</v>
      </c>
      <c r="C806" s="38"/>
    </row>
    <row r="807" spans="1:3" x14ac:dyDescent="0.3">
      <c r="A807" s="37" t="s">
        <v>2</v>
      </c>
      <c r="B807" s="55">
        <v>44938.835104166668</v>
      </c>
      <c r="C807" s="38">
        <v>85000</v>
      </c>
    </row>
    <row r="808" spans="1:3" x14ac:dyDescent="0.3">
      <c r="A808" s="37" t="s">
        <v>2</v>
      </c>
      <c r="B808" s="55">
        <v>44929.979907407411</v>
      </c>
      <c r="C808" s="38"/>
    </row>
    <row r="809" spans="1:3" x14ac:dyDescent="0.3">
      <c r="A809" s="37" t="s">
        <v>2</v>
      </c>
      <c r="B809" s="55">
        <v>44954.336759259262</v>
      </c>
      <c r="C809" s="38">
        <v>132500</v>
      </c>
    </row>
    <row r="810" spans="1:3" x14ac:dyDescent="0.3">
      <c r="A810" s="37" t="s">
        <v>2</v>
      </c>
      <c r="B810" s="55">
        <v>44943.585810185177</v>
      </c>
      <c r="C810" s="38">
        <v>82430</v>
      </c>
    </row>
    <row r="811" spans="1:3" x14ac:dyDescent="0.3">
      <c r="A811" s="37" t="s">
        <v>2</v>
      </c>
      <c r="B811" s="55">
        <v>44952.824629629627</v>
      </c>
      <c r="C811" s="38">
        <v>70000</v>
      </c>
    </row>
    <row r="812" spans="1:3" x14ac:dyDescent="0.3">
      <c r="A812" s="37" t="s">
        <v>2</v>
      </c>
      <c r="B812" s="55">
        <v>44952.667974537027</v>
      </c>
      <c r="C812" s="38">
        <v>140000</v>
      </c>
    </row>
    <row r="813" spans="1:3" x14ac:dyDescent="0.3">
      <c r="A813" s="37" t="s">
        <v>2</v>
      </c>
      <c r="B813" s="55">
        <v>44931.250613425917</v>
      </c>
      <c r="C813" s="38"/>
    </row>
    <row r="814" spans="1:3" x14ac:dyDescent="0.3">
      <c r="A814" s="37" t="s">
        <v>2</v>
      </c>
      <c r="B814" s="55">
        <v>44937.543194444443</v>
      </c>
      <c r="C814" s="38">
        <v>115000</v>
      </c>
    </row>
    <row r="815" spans="1:3" x14ac:dyDescent="0.3">
      <c r="A815" s="37" t="s">
        <v>2</v>
      </c>
      <c r="B815" s="55">
        <v>44946.751018518517</v>
      </c>
      <c r="C815" s="38"/>
    </row>
    <row r="816" spans="1:3" x14ac:dyDescent="0.3">
      <c r="A816" s="37" t="s">
        <v>2</v>
      </c>
      <c r="B816" s="55">
        <v>44944.347372685188</v>
      </c>
      <c r="C816" s="38">
        <v>89100</v>
      </c>
    </row>
    <row r="817" spans="1:3" x14ac:dyDescent="0.3">
      <c r="A817" s="37" t="s">
        <v>2</v>
      </c>
      <c r="B817" s="55">
        <v>44930.667638888888</v>
      </c>
      <c r="C817" s="38"/>
    </row>
    <row r="818" spans="1:3" x14ac:dyDescent="0.3">
      <c r="A818" s="37" t="s">
        <v>2</v>
      </c>
      <c r="B818" s="55">
        <v>44932.793113425927</v>
      </c>
      <c r="C818" s="38"/>
    </row>
    <row r="819" spans="1:3" x14ac:dyDescent="0.3">
      <c r="A819" s="37" t="s">
        <v>2</v>
      </c>
      <c r="B819" s="55">
        <v>44932.000219907408</v>
      </c>
      <c r="C819" s="38"/>
    </row>
    <row r="820" spans="1:3" x14ac:dyDescent="0.3">
      <c r="A820" s="37" t="s">
        <v>2</v>
      </c>
      <c r="B820" s="55">
        <v>44944.309490740743</v>
      </c>
      <c r="C820" s="38">
        <v>63000</v>
      </c>
    </row>
    <row r="821" spans="1:3" x14ac:dyDescent="0.3">
      <c r="A821" s="37" t="s">
        <v>2</v>
      </c>
      <c r="B821" s="55">
        <v>44945.06144675926</v>
      </c>
      <c r="C821" s="38">
        <v>47500</v>
      </c>
    </row>
    <row r="822" spans="1:3" x14ac:dyDescent="0.3">
      <c r="A822" s="37" t="s">
        <v>2</v>
      </c>
      <c r="B822" s="55">
        <v>44952.33388888889</v>
      </c>
      <c r="C822" s="38"/>
    </row>
    <row r="823" spans="1:3" x14ac:dyDescent="0.3">
      <c r="A823" s="37" t="s">
        <v>2</v>
      </c>
      <c r="B823" s="55">
        <v>44949.001979166656</v>
      </c>
      <c r="C823" s="38">
        <v>67431</v>
      </c>
    </row>
    <row r="824" spans="1:3" x14ac:dyDescent="0.3">
      <c r="A824" s="37" t="s">
        <v>2</v>
      </c>
      <c r="B824" s="55">
        <v>44930.91710648148</v>
      </c>
      <c r="C824" s="38">
        <v>115000</v>
      </c>
    </row>
    <row r="825" spans="1:3" x14ac:dyDescent="0.3">
      <c r="A825" s="37" t="s">
        <v>2</v>
      </c>
      <c r="B825" s="55">
        <v>44947.587291666663</v>
      </c>
      <c r="C825" s="38"/>
    </row>
    <row r="826" spans="1:3" x14ac:dyDescent="0.3">
      <c r="A826" s="37" t="s">
        <v>2</v>
      </c>
      <c r="B826" s="55">
        <v>44935.834398148138</v>
      </c>
      <c r="C826" s="38">
        <v>97500</v>
      </c>
    </row>
    <row r="827" spans="1:3" x14ac:dyDescent="0.3">
      <c r="A827" s="37" t="s">
        <v>2</v>
      </c>
      <c r="B827" s="55">
        <v>44956.793368055558</v>
      </c>
      <c r="C827" s="38"/>
    </row>
    <row r="828" spans="1:3" x14ac:dyDescent="0.3">
      <c r="A828" s="37" t="s">
        <v>2</v>
      </c>
      <c r="B828" s="55">
        <v>44951.708622685182</v>
      </c>
      <c r="C828" s="38"/>
    </row>
    <row r="829" spans="1:3" x14ac:dyDescent="0.3">
      <c r="A829" s="37" t="s">
        <v>2</v>
      </c>
      <c r="B829" s="55">
        <v>44932.001064814824</v>
      </c>
      <c r="C829" s="38"/>
    </row>
    <row r="830" spans="1:3" x14ac:dyDescent="0.3">
      <c r="A830" s="37" t="s">
        <v>2</v>
      </c>
      <c r="B830" s="55">
        <v>44949.001828703702</v>
      </c>
      <c r="C830" s="38"/>
    </row>
    <row r="831" spans="1:3" x14ac:dyDescent="0.3">
      <c r="A831" s="37" t="s">
        <v>2</v>
      </c>
      <c r="B831" s="55">
        <v>44937.541689814818</v>
      </c>
      <c r="C831" s="38"/>
    </row>
    <row r="832" spans="1:3" x14ac:dyDescent="0.3">
      <c r="A832" s="37" t="s">
        <v>2</v>
      </c>
      <c r="B832" s="55">
        <v>44946.917997685188</v>
      </c>
      <c r="C832" s="38"/>
    </row>
    <row r="833" spans="1:3" x14ac:dyDescent="0.3">
      <c r="A833" s="37" t="s">
        <v>2</v>
      </c>
      <c r="B833" s="55">
        <v>44955.000960648147</v>
      </c>
      <c r="C833" s="38"/>
    </row>
    <row r="834" spans="1:3" x14ac:dyDescent="0.3">
      <c r="A834" s="37" t="s">
        <v>2</v>
      </c>
      <c r="B834" s="55">
        <v>44952.917407407411</v>
      </c>
      <c r="C834" s="38"/>
    </row>
    <row r="835" spans="1:3" x14ac:dyDescent="0.3">
      <c r="A835" s="37" t="s">
        <v>2</v>
      </c>
      <c r="B835" s="55">
        <v>44930.020578703698</v>
      </c>
      <c r="C835" s="38"/>
    </row>
    <row r="836" spans="1:3" x14ac:dyDescent="0.3">
      <c r="A836" s="37" t="s">
        <v>2</v>
      </c>
      <c r="B836" s="55">
        <v>44943.418240740742</v>
      </c>
      <c r="C836" s="38">
        <v>146100</v>
      </c>
    </row>
    <row r="837" spans="1:3" x14ac:dyDescent="0.3">
      <c r="A837" s="37" t="s">
        <v>2</v>
      </c>
      <c r="B837" s="55">
        <v>44937.78261574074</v>
      </c>
      <c r="C837" s="38"/>
    </row>
    <row r="838" spans="1:3" x14ac:dyDescent="0.3">
      <c r="A838" s="37" t="s">
        <v>2</v>
      </c>
      <c r="B838" s="55">
        <v>44952.417754629627</v>
      </c>
      <c r="C838" s="38"/>
    </row>
    <row r="839" spans="1:3" x14ac:dyDescent="0.3">
      <c r="A839" s="37" t="s">
        <v>2</v>
      </c>
      <c r="B839" s="55">
        <v>44949.600497685176</v>
      </c>
      <c r="C839" s="38">
        <v>112500</v>
      </c>
    </row>
    <row r="840" spans="1:3" x14ac:dyDescent="0.3">
      <c r="A840" s="37" t="s">
        <v>2</v>
      </c>
      <c r="B840" s="55">
        <v>44930.148761574077</v>
      </c>
      <c r="C840" s="38">
        <v>90000</v>
      </c>
    </row>
    <row r="841" spans="1:3" x14ac:dyDescent="0.3">
      <c r="A841" s="37" t="s">
        <v>2</v>
      </c>
      <c r="B841" s="55">
        <v>44933.50105324074</v>
      </c>
      <c r="C841" s="38">
        <v>87500</v>
      </c>
    </row>
    <row r="842" spans="1:3" x14ac:dyDescent="0.3">
      <c r="A842" s="37" t="s">
        <v>2</v>
      </c>
      <c r="B842" s="55">
        <v>44947.708553240736</v>
      </c>
      <c r="C842" s="38"/>
    </row>
    <row r="843" spans="1:3" x14ac:dyDescent="0.3">
      <c r="A843" s="37" t="s">
        <v>2</v>
      </c>
      <c r="B843" s="55">
        <v>44952.83357638889</v>
      </c>
      <c r="C843" s="38">
        <v>89833.5</v>
      </c>
    </row>
    <row r="844" spans="1:3" x14ac:dyDescent="0.3">
      <c r="A844" s="37" t="s">
        <v>2</v>
      </c>
      <c r="B844" s="55">
        <v>44950.04246527778</v>
      </c>
      <c r="C844" s="38">
        <v>67500</v>
      </c>
    </row>
    <row r="845" spans="1:3" x14ac:dyDescent="0.3">
      <c r="A845" s="37" t="s">
        <v>2</v>
      </c>
      <c r="B845" s="55">
        <v>44937.499895833331</v>
      </c>
      <c r="C845" s="38"/>
    </row>
    <row r="846" spans="1:3" x14ac:dyDescent="0.3">
      <c r="A846" s="37" t="s">
        <v>2</v>
      </c>
      <c r="B846" s="55">
        <v>44951.632881944453</v>
      </c>
      <c r="C846" s="38">
        <v>89100</v>
      </c>
    </row>
    <row r="847" spans="1:3" x14ac:dyDescent="0.3">
      <c r="A847" s="37" t="s">
        <v>2</v>
      </c>
      <c r="B847" s="55">
        <v>44950.710277777784</v>
      </c>
      <c r="C847" s="38"/>
    </row>
    <row r="848" spans="1:3" x14ac:dyDescent="0.3">
      <c r="A848" s="37" t="s">
        <v>2</v>
      </c>
      <c r="B848" s="55">
        <v>44936.875300925924</v>
      </c>
      <c r="C848" s="38"/>
    </row>
    <row r="849" spans="1:3" x14ac:dyDescent="0.3">
      <c r="A849" s="37" t="s">
        <v>2</v>
      </c>
      <c r="B849" s="55">
        <v>44948.916689814818</v>
      </c>
      <c r="C849" s="38">
        <v>65000</v>
      </c>
    </row>
    <row r="850" spans="1:3" x14ac:dyDescent="0.3">
      <c r="A850" s="37" t="s">
        <v>2</v>
      </c>
      <c r="B850" s="55">
        <v>44930.876608796287</v>
      </c>
      <c r="C850" s="38">
        <v>100000</v>
      </c>
    </row>
    <row r="851" spans="1:3" x14ac:dyDescent="0.3">
      <c r="A851" s="37" t="s">
        <v>2</v>
      </c>
      <c r="B851" s="55">
        <v>44950.001331018517</v>
      </c>
      <c r="C851" s="38">
        <v>114500</v>
      </c>
    </row>
    <row r="852" spans="1:3" x14ac:dyDescent="0.3">
      <c r="A852" s="37" t="s">
        <v>2</v>
      </c>
      <c r="B852" s="55">
        <v>44930.751493055563</v>
      </c>
      <c r="C852" s="38"/>
    </row>
    <row r="853" spans="1:3" x14ac:dyDescent="0.3">
      <c r="A853" s="37" t="s">
        <v>2</v>
      </c>
      <c r="B853" s="55">
        <v>44951.833726851852</v>
      </c>
      <c r="C853" s="38"/>
    </row>
    <row r="854" spans="1:3" x14ac:dyDescent="0.3">
      <c r="A854" s="37" t="s">
        <v>2</v>
      </c>
      <c r="B854" s="55">
        <v>44937.459849537037</v>
      </c>
      <c r="C854" s="38">
        <v>90000</v>
      </c>
    </row>
    <row r="855" spans="1:3" x14ac:dyDescent="0.3">
      <c r="A855" s="37" t="s">
        <v>2</v>
      </c>
      <c r="B855" s="55">
        <v>44929.979502314818</v>
      </c>
      <c r="C855" s="38"/>
    </row>
    <row r="856" spans="1:3" x14ac:dyDescent="0.3">
      <c r="A856" s="37" t="s">
        <v>2</v>
      </c>
      <c r="B856" s="55">
        <v>44931.710196759261</v>
      </c>
      <c r="C856" s="38">
        <v>67500</v>
      </c>
    </row>
    <row r="857" spans="1:3" x14ac:dyDescent="0.3">
      <c r="A857" s="37" t="s">
        <v>2</v>
      </c>
      <c r="B857" s="55">
        <v>44930.019953703697</v>
      </c>
      <c r="C857" s="38"/>
    </row>
    <row r="858" spans="1:3" x14ac:dyDescent="0.3">
      <c r="A858" s="37" t="s">
        <v>2</v>
      </c>
      <c r="B858" s="55">
        <v>44930.417500000003</v>
      </c>
      <c r="C858" s="38">
        <v>83002.3828125</v>
      </c>
    </row>
    <row r="859" spans="1:3" x14ac:dyDescent="0.3">
      <c r="A859" s="37" t="s">
        <v>2</v>
      </c>
      <c r="B859" s="55">
        <v>44937.877245370371</v>
      </c>
      <c r="C859" s="38">
        <v>65000</v>
      </c>
    </row>
    <row r="860" spans="1:3" x14ac:dyDescent="0.3">
      <c r="A860" s="37" t="s">
        <v>2</v>
      </c>
      <c r="B860" s="55">
        <v>44943.013113425928</v>
      </c>
      <c r="C860" s="38">
        <v>45886</v>
      </c>
    </row>
    <row r="861" spans="1:3" x14ac:dyDescent="0.3">
      <c r="A861" s="37" t="s">
        <v>2</v>
      </c>
      <c r="B861" s="55">
        <v>44929.209861111107</v>
      </c>
      <c r="C861" s="38">
        <v>105515</v>
      </c>
    </row>
    <row r="862" spans="1:3" x14ac:dyDescent="0.3">
      <c r="A862" s="37" t="s">
        <v>2</v>
      </c>
      <c r="B862" s="55">
        <v>44944.669305555559</v>
      </c>
      <c r="C862" s="38"/>
    </row>
    <row r="863" spans="1:3" x14ac:dyDescent="0.3">
      <c r="A863" s="37" t="s">
        <v>2</v>
      </c>
      <c r="B863" s="55">
        <v>44951.543437499997</v>
      </c>
      <c r="C863" s="38">
        <v>44100</v>
      </c>
    </row>
    <row r="864" spans="1:3" x14ac:dyDescent="0.3">
      <c r="A864" s="37" t="s">
        <v>2</v>
      </c>
      <c r="B864" s="55">
        <v>44938.626527777778</v>
      </c>
      <c r="C864" s="38"/>
    </row>
    <row r="865" spans="1:3" x14ac:dyDescent="0.3">
      <c r="A865" s="37" t="s">
        <v>2</v>
      </c>
      <c r="B865" s="55">
        <v>44939.055243055547</v>
      </c>
      <c r="C865" s="38"/>
    </row>
    <row r="866" spans="1:3" x14ac:dyDescent="0.3">
      <c r="A866" s="37" t="s">
        <v>2</v>
      </c>
      <c r="B866" s="55">
        <v>44951.293414351851</v>
      </c>
      <c r="C866" s="38">
        <v>90000</v>
      </c>
    </row>
    <row r="867" spans="1:3" x14ac:dyDescent="0.3">
      <c r="A867" s="37" t="s">
        <v>2</v>
      </c>
      <c r="B867" s="55">
        <v>44929.979733796303</v>
      </c>
      <c r="C867" s="38"/>
    </row>
    <row r="868" spans="1:3" x14ac:dyDescent="0.3">
      <c r="A868" s="37" t="s">
        <v>2</v>
      </c>
      <c r="B868" s="55">
        <v>44930.18644675926</v>
      </c>
      <c r="C868" s="38"/>
    </row>
    <row r="869" spans="1:3" x14ac:dyDescent="0.3">
      <c r="A869" s="37" t="s">
        <v>2</v>
      </c>
      <c r="B869" s="55">
        <v>44945.535914351851</v>
      </c>
      <c r="C869" s="38">
        <v>64800</v>
      </c>
    </row>
    <row r="870" spans="1:3" x14ac:dyDescent="0.3">
      <c r="A870" s="37" t="s">
        <v>2</v>
      </c>
      <c r="B870" s="55">
        <v>44931.874930555547</v>
      </c>
      <c r="C870" s="38">
        <v>90000</v>
      </c>
    </row>
    <row r="871" spans="1:3" x14ac:dyDescent="0.3">
      <c r="A871" s="37" t="s">
        <v>2</v>
      </c>
      <c r="B871" s="55">
        <v>44931.178368055553</v>
      </c>
      <c r="C871" s="38"/>
    </row>
    <row r="872" spans="1:3" x14ac:dyDescent="0.3">
      <c r="A872" s="37" t="s">
        <v>2</v>
      </c>
      <c r="B872" s="55">
        <v>44930.103726851848</v>
      </c>
      <c r="C872" s="38"/>
    </row>
    <row r="873" spans="1:3" x14ac:dyDescent="0.3">
      <c r="A873" s="37" t="s">
        <v>2</v>
      </c>
      <c r="B873" s="55">
        <v>44929.980081018519</v>
      </c>
      <c r="C873" s="38"/>
    </row>
    <row r="874" spans="1:3" x14ac:dyDescent="0.3">
      <c r="A874" s="37" t="s">
        <v>2</v>
      </c>
      <c r="B874" s="55">
        <v>44950.001539351862</v>
      </c>
      <c r="C874" s="38">
        <v>150000</v>
      </c>
    </row>
    <row r="875" spans="1:3" x14ac:dyDescent="0.3">
      <c r="A875" s="37" t="s">
        <v>2</v>
      </c>
      <c r="B875" s="55">
        <v>44930.020543981482</v>
      </c>
      <c r="C875" s="38"/>
    </row>
    <row r="876" spans="1:3" x14ac:dyDescent="0.3">
      <c r="A876" s="37" t="s">
        <v>2</v>
      </c>
      <c r="B876" s="55">
        <v>44947.002118055563</v>
      </c>
      <c r="C876" s="38">
        <v>82923</v>
      </c>
    </row>
    <row r="877" spans="1:3" x14ac:dyDescent="0.3">
      <c r="A877" s="37" t="s">
        <v>2</v>
      </c>
      <c r="B877" s="55">
        <v>44928.708414351851</v>
      </c>
      <c r="C877" s="38">
        <v>218500</v>
      </c>
    </row>
    <row r="878" spans="1:3" x14ac:dyDescent="0.3">
      <c r="A878" s="37" t="s">
        <v>2</v>
      </c>
      <c r="B878" s="55">
        <v>44931.749930555547</v>
      </c>
      <c r="C878" s="38"/>
    </row>
    <row r="879" spans="1:3" x14ac:dyDescent="0.3">
      <c r="A879" s="37" t="s">
        <v>2</v>
      </c>
      <c r="B879" s="55">
        <v>44951.000694444447</v>
      </c>
      <c r="C879" s="38">
        <v>103000</v>
      </c>
    </row>
    <row r="880" spans="1:3" x14ac:dyDescent="0.3">
      <c r="A880" s="37" t="s">
        <v>2</v>
      </c>
      <c r="B880" s="55">
        <v>44939.793807870366</v>
      </c>
      <c r="C880" s="38"/>
    </row>
    <row r="881" spans="1:3" x14ac:dyDescent="0.3">
      <c r="A881" s="37" t="s">
        <v>2</v>
      </c>
      <c r="B881" s="55">
        <v>44936.875925925917</v>
      </c>
      <c r="C881" s="38">
        <v>73453</v>
      </c>
    </row>
    <row r="882" spans="1:3" x14ac:dyDescent="0.3">
      <c r="A882" s="37" t="s">
        <v>2</v>
      </c>
      <c r="B882" s="55">
        <v>44950.667361111111</v>
      </c>
      <c r="C882" s="38"/>
    </row>
    <row r="883" spans="1:3" x14ac:dyDescent="0.3">
      <c r="A883" s="37" t="s">
        <v>2</v>
      </c>
      <c r="B883" s="55">
        <v>44944.252256944441</v>
      </c>
      <c r="C883" s="38">
        <v>125000</v>
      </c>
    </row>
    <row r="884" spans="1:3" x14ac:dyDescent="0.3">
      <c r="A884" s="37" t="s">
        <v>2</v>
      </c>
      <c r="B884" s="55">
        <v>44936.041597222233</v>
      </c>
      <c r="C884" s="38">
        <v>65000</v>
      </c>
    </row>
    <row r="885" spans="1:3" x14ac:dyDescent="0.3">
      <c r="A885" s="37" t="s">
        <v>2</v>
      </c>
      <c r="B885" s="55">
        <v>44956.769583333327</v>
      </c>
      <c r="C885" s="38">
        <v>80850</v>
      </c>
    </row>
    <row r="886" spans="1:3" x14ac:dyDescent="0.3">
      <c r="A886" s="37" t="s">
        <v>2</v>
      </c>
      <c r="B886" s="55">
        <v>44931.000289351847</v>
      </c>
      <c r="C886" s="38">
        <v>189000</v>
      </c>
    </row>
    <row r="887" spans="1:3" x14ac:dyDescent="0.3">
      <c r="A887" s="37" t="s">
        <v>2</v>
      </c>
      <c r="B887" s="55">
        <v>44930.73641203704</v>
      </c>
      <c r="C887" s="38">
        <v>45000</v>
      </c>
    </row>
    <row r="888" spans="1:3" x14ac:dyDescent="0.3">
      <c r="A888" s="37" t="s">
        <v>2</v>
      </c>
      <c r="B888" s="55">
        <v>44935.749988425923</v>
      </c>
      <c r="C888" s="38">
        <v>95000</v>
      </c>
    </row>
    <row r="889" spans="1:3" x14ac:dyDescent="0.3">
      <c r="A889" s="37" t="s">
        <v>2</v>
      </c>
      <c r="B889" s="55">
        <v>44951.958229166667</v>
      </c>
      <c r="C889" s="38">
        <v>70000</v>
      </c>
    </row>
    <row r="890" spans="1:3" x14ac:dyDescent="0.3">
      <c r="A890" s="37" t="s">
        <v>2</v>
      </c>
      <c r="B890" s="55">
        <v>44945.092476851853</v>
      </c>
      <c r="C890" s="38">
        <v>79200</v>
      </c>
    </row>
    <row r="891" spans="1:3" x14ac:dyDescent="0.3">
      <c r="A891" s="37" t="s">
        <v>2</v>
      </c>
      <c r="B891" s="55">
        <v>44949.959537037037</v>
      </c>
      <c r="C891" s="38">
        <v>81500</v>
      </c>
    </row>
    <row r="892" spans="1:3" x14ac:dyDescent="0.3">
      <c r="A892" s="37" t="s">
        <v>2</v>
      </c>
      <c r="B892" s="55">
        <v>44930.435648148137</v>
      </c>
      <c r="C892" s="38">
        <v>111202</v>
      </c>
    </row>
    <row r="893" spans="1:3" x14ac:dyDescent="0.3">
      <c r="A893" s="37" t="s">
        <v>2</v>
      </c>
      <c r="B893" s="55">
        <v>44942.845775462964</v>
      </c>
      <c r="C893" s="38"/>
    </row>
    <row r="894" spans="1:3" x14ac:dyDescent="0.3">
      <c r="A894" s="37" t="s">
        <v>2</v>
      </c>
      <c r="B894" s="55">
        <v>44928.500034722223</v>
      </c>
      <c r="C894" s="38">
        <v>125000</v>
      </c>
    </row>
    <row r="895" spans="1:3" x14ac:dyDescent="0.3">
      <c r="A895" s="37" t="s">
        <v>2</v>
      </c>
      <c r="B895" s="55">
        <v>44955.625625000001</v>
      </c>
      <c r="C895" s="38"/>
    </row>
    <row r="896" spans="1:3" x14ac:dyDescent="0.3">
      <c r="A896" s="37" t="s">
        <v>2</v>
      </c>
      <c r="B896" s="55">
        <v>44938.999965277777</v>
      </c>
      <c r="C896" s="38"/>
    </row>
    <row r="897" spans="1:3" x14ac:dyDescent="0.3">
      <c r="A897" s="37" t="s">
        <v>2</v>
      </c>
      <c r="B897" s="55">
        <v>44931.585069444453</v>
      </c>
      <c r="C897" s="38">
        <v>72500</v>
      </c>
    </row>
    <row r="898" spans="1:3" x14ac:dyDescent="0.3">
      <c r="A898" s="37" t="s">
        <v>2</v>
      </c>
      <c r="B898" s="55">
        <v>44936.042534722219</v>
      </c>
      <c r="C898" s="38">
        <v>80000</v>
      </c>
    </row>
    <row r="899" spans="1:3" x14ac:dyDescent="0.3">
      <c r="A899" s="37" t="s">
        <v>2</v>
      </c>
      <c r="B899" s="55">
        <v>44932.918298611112</v>
      </c>
      <c r="C899" s="38"/>
    </row>
    <row r="900" spans="1:3" x14ac:dyDescent="0.3">
      <c r="A900" s="37" t="s">
        <v>2</v>
      </c>
      <c r="B900" s="55">
        <v>44956.543599537043</v>
      </c>
      <c r="C900" s="38"/>
    </row>
    <row r="901" spans="1:3" x14ac:dyDescent="0.3">
      <c r="A901" s="37" t="s">
        <v>2</v>
      </c>
      <c r="B901" s="55">
        <v>44929.979502314818</v>
      </c>
      <c r="C901" s="38"/>
    </row>
    <row r="902" spans="1:3" x14ac:dyDescent="0.3">
      <c r="A902" s="37" t="s">
        <v>2</v>
      </c>
      <c r="B902" s="55">
        <v>44931.458495370367</v>
      </c>
      <c r="C902" s="38">
        <v>67500</v>
      </c>
    </row>
    <row r="903" spans="1:3" x14ac:dyDescent="0.3">
      <c r="A903" s="37" t="s">
        <v>2</v>
      </c>
      <c r="B903" s="55">
        <v>44944.583472222221</v>
      </c>
      <c r="C903" s="38">
        <v>52000</v>
      </c>
    </row>
    <row r="904" spans="1:3" x14ac:dyDescent="0.3">
      <c r="A904" s="37" t="s">
        <v>2</v>
      </c>
      <c r="B904" s="55">
        <v>44949.833784722221</v>
      </c>
      <c r="C904" s="38">
        <v>90000</v>
      </c>
    </row>
    <row r="905" spans="1:3" x14ac:dyDescent="0.3">
      <c r="A905" s="37" t="s">
        <v>2</v>
      </c>
      <c r="B905" s="55">
        <v>44929.856562499997</v>
      </c>
      <c r="C905" s="38"/>
    </row>
    <row r="906" spans="1:3" x14ac:dyDescent="0.3">
      <c r="A906" s="37" t="s">
        <v>2</v>
      </c>
      <c r="B906" s="55">
        <v>44939.750162037039</v>
      </c>
      <c r="C906" s="38"/>
    </row>
    <row r="907" spans="1:3" x14ac:dyDescent="0.3">
      <c r="A907" s="37" t="s">
        <v>2</v>
      </c>
      <c r="B907" s="55">
        <v>44939.972384259258</v>
      </c>
      <c r="C907" s="38"/>
    </row>
    <row r="908" spans="1:3" x14ac:dyDescent="0.3">
      <c r="A908" s="37" t="s">
        <v>2</v>
      </c>
      <c r="B908" s="55">
        <v>44930.835347222222</v>
      </c>
      <c r="C908" s="38">
        <v>60000</v>
      </c>
    </row>
    <row r="909" spans="1:3" x14ac:dyDescent="0.3">
      <c r="A909" s="37" t="s">
        <v>2</v>
      </c>
      <c r="B909" s="55">
        <v>44957.250092592592</v>
      </c>
      <c r="C909" s="38">
        <v>115000</v>
      </c>
    </row>
    <row r="910" spans="1:3" x14ac:dyDescent="0.3">
      <c r="A910" s="37" t="s">
        <v>2</v>
      </c>
      <c r="B910" s="55">
        <v>44936.083611111113</v>
      </c>
      <c r="C910" s="38"/>
    </row>
    <row r="911" spans="1:3" x14ac:dyDescent="0.3">
      <c r="A911" s="37" t="s">
        <v>2</v>
      </c>
      <c r="B911" s="55">
        <v>44946.625879629632</v>
      </c>
      <c r="C911" s="38"/>
    </row>
    <row r="912" spans="1:3" x14ac:dyDescent="0.3">
      <c r="A912" s="37" t="s">
        <v>2</v>
      </c>
      <c r="B912" s="55">
        <v>44940.458333333343</v>
      </c>
      <c r="C912" s="38">
        <v>75000</v>
      </c>
    </row>
    <row r="913" spans="1:3" x14ac:dyDescent="0.3">
      <c r="A913" s="37" t="s">
        <v>2</v>
      </c>
      <c r="B913" s="55">
        <v>44950.959097222221</v>
      </c>
      <c r="C913" s="38"/>
    </row>
    <row r="914" spans="1:3" x14ac:dyDescent="0.3">
      <c r="A914" s="37" t="s">
        <v>2</v>
      </c>
      <c r="B914" s="55">
        <v>44943.425173611111</v>
      </c>
      <c r="C914" s="38">
        <v>64800</v>
      </c>
    </row>
    <row r="915" spans="1:3" x14ac:dyDescent="0.3">
      <c r="A915" s="37" t="s">
        <v>2</v>
      </c>
      <c r="B915" s="55">
        <v>44942.789340277777</v>
      </c>
      <c r="C915" s="38">
        <v>111175</v>
      </c>
    </row>
    <row r="916" spans="1:3" x14ac:dyDescent="0.3">
      <c r="A916" s="37" t="s">
        <v>2</v>
      </c>
      <c r="B916" s="55">
        <v>44946.750879629632</v>
      </c>
      <c r="C916" s="38"/>
    </row>
    <row r="917" spans="1:3" x14ac:dyDescent="0.3">
      <c r="A917" s="37" t="s">
        <v>2</v>
      </c>
      <c r="B917" s="55">
        <v>44935.792094907411</v>
      </c>
      <c r="C917" s="38"/>
    </row>
    <row r="918" spans="1:3" x14ac:dyDescent="0.3">
      <c r="A918" s="37" t="s">
        <v>2</v>
      </c>
      <c r="B918" s="55">
        <v>44929.980069444442</v>
      </c>
      <c r="C918" s="38"/>
    </row>
    <row r="919" spans="1:3" x14ac:dyDescent="0.3">
      <c r="A919" s="37" t="s">
        <v>2</v>
      </c>
      <c r="B919" s="55">
        <v>44950.626909722218</v>
      </c>
      <c r="C919" s="38"/>
    </row>
    <row r="920" spans="1:3" x14ac:dyDescent="0.3">
      <c r="A920" s="37" t="s">
        <v>2</v>
      </c>
      <c r="B920" s="55">
        <v>44928.626006944447</v>
      </c>
      <c r="C920" s="38">
        <v>146100</v>
      </c>
    </row>
    <row r="921" spans="1:3" x14ac:dyDescent="0.3">
      <c r="A921" s="37" t="s">
        <v>2</v>
      </c>
      <c r="B921" s="55">
        <v>44951.833657407413</v>
      </c>
      <c r="C921" s="38">
        <v>70000</v>
      </c>
    </row>
    <row r="922" spans="1:3" x14ac:dyDescent="0.3">
      <c r="A922" s="37" t="s">
        <v>2</v>
      </c>
      <c r="B922" s="55">
        <v>44946.262997685182</v>
      </c>
      <c r="C922" s="38">
        <v>70000</v>
      </c>
    </row>
    <row r="923" spans="1:3" x14ac:dyDescent="0.3">
      <c r="A923" s="37" t="s">
        <v>2</v>
      </c>
      <c r="B923" s="55">
        <v>44951.667303240742</v>
      </c>
      <c r="C923" s="38"/>
    </row>
    <row r="924" spans="1:3" x14ac:dyDescent="0.3">
      <c r="A924" s="37" t="s">
        <v>2</v>
      </c>
      <c r="B924" s="55">
        <v>44935.624930555547</v>
      </c>
      <c r="C924" s="38">
        <v>85000</v>
      </c>
    </row>
    <row r="925" spans="1:3" x14ac:dyDescent="0.3">
      <c r="A925" s="37" t="s">
        <v>2</v>
      </c>
      <c r="B925" s="55">
        <v>44930.005624999998</v>
      </c>
      <c r="C925" s="38"/>
    </row>
    <row r="926" spans="1:3" x14ac:dyDescent="0.3">
      <c r="A926" s="37" t="s">
        <v>2</v>
      </c>
      <c r="B926" s="55">
        <v>44942.386504629627</v>
      </c>
      <c r="C926" s="38">
        <v>115000</v>
      </c>
    </row>
    <row r="927" spans="1:3" x14ac:dyDescent="0.3">
      <c r="A927" s="37" t="s">
        <v>2</v>
      </c>
      <c r="B927" s="55">
        <v>44943.916898148149</v>
      </c>
      <c r="C927" s="38"/>
    </row>
    <row r="928" spans="1:3" x14ac:dyDescent="0.3">
      <c r="A928" s="37" t="s">
        <v>2</v>
      </c>
      <c r="B928" s="55">
        <v>44953.002500000002</v>
      </c>
      <c r="C928" s="38"/>
    </row>
    <row r="929" spans="1:3" x14ac:dyDescent="0.3">
      <c r="A929" s="37" t="s">
        <v>2</v>
      </c>
      <c r="B929" s="55">
        <v>44951.410277777781</v>
      </c>
      <c r="C929" s="38">
        <v>102500</v>
      </c>
    </row>
    <row r="930" spans="1:3" x14ac:dyDescent="0.3">
      <c r="A930" s="37" t="s">
        <v>2</v>
      </c>
      <c r="B930" s="55">
        <v>44944.917048611111</v>
      </c>
      <c r="C930" s="38">
        <v>145000</v>
      </c>
    </row>
    <row r="931" spans="1:3" x14ac:dyDescent="0.3">
      <c r="A931" s="37" t="s">
        <v>2</v>
      </c>
      <c r="B931" s="55">
        <v>44945.971342592587</v>
      </c>
      <c r="C931" s="38"/>
    </row>
    <row r="932" spans="1:3" x14ac:dyDescent="0.3">
      <c r="A932" s="37" t="s">
        <v>2</v>
      </c>
      <c r="B932" s="55">
        <v>44930.020578703698</v>
      </c>
      <c r="C932" s="38"/>
    </row>
    <row r="933" spans="1:3" x14ac:dyDescent="0.3">
      <c r="A933" s="37" t="s">
        <v>2</v>
      </c>
      <c r="B933" s="55">
        <v>44937.803240740737</v>
      </c>
      <c r="C933" s="38">
        <v>98500</v>
      </c>
    </row>
    <row r="934" spans="1:3" x14ac:dyDescent="0.3">
      <c r="A934" s="37" t="s">
        <v>2</v>
      </c>
      <c r="B934" s="55">
        <v>44929.979699074072</v>
      </c>
      <c r="C934" s="38"/>
    </row>
    <row r="935" spans="1:3" x14ac:dyDescent="0.3">
      <c r="A935" s="37" t="s">
        <v>2</v>
      </c>
      <c r="B935" s="55">
        <v>44933.416701388887</v>
      </c>
      <c r="C935" s="38">
        <v>90000</v>
      </c>
    </row>
    <row r="936" spans="1:3" x14ac:dyDescent="0.3">
      <c r="A936" s="37" t="s">
        <v>2</v>
      </c>
      <c r="B936" s="55">
        <v>44956.376516203702</v>
      </c>
      <c r="C936" s="38">
        <v>98500</v>
      </c>
    </row>
    <row r="937" spans="1:3" x14ac:dyDescent="0.3">
      <c r="A937" s="37" t="s">
        <v>2</v>
      </c>
      <c r="B937" s="55">
        <v>44957.875092592592</v>
      </c>
      <c r="C937" s="38">
        <v>82500</v>
      </c>
    </row>
    <row r="938" spans="1:3" x14ac:dyDescent="0.3">
      <c r="A938" s="37" t="s">
        <v>2</v>
      </c>
      <c r="B938" s="55">
        <v>44957.125034722223</v>
      </c>
      <c r="C938" s="38">
        <v>157500</v>
      </c>
    </row>
    <row r="939" spans="1:3" x14ac:dyDescent="0.3">
      <c r="A939" s="37" t="s">
        <v>2</v>
      </c>
      <c r="B939" s="55">
        <v>44929.771087962959</v>
      </c>
      <c r="C939" s="38">
        <v>54500</v>
      </c>
    </row>
    <row r="940" spans="1:3" x14ac:dyDescent="0.3">
      <c r="A940" s="37" t="s">
        <v>2</v>
      </c>
      <c r="B940" s="55">
        <v>44943.583541666667</v>
      </c>
      <c r="C940" s="38">
        <v>97500</v>
      </c>
    </row>
    <row r="941" spans="1:3" x14ac:dyDescent="0.3">
      <c r="A941" s="37" t="s">
        <v>2</v>
      </c>
      <c r="B941" s="55">
        <v>44936.846168981479</v>
      </c>
      <c r="C941" s="38">
        <v>113000</v>
      </c>
    </row>
    <row r="942" spans="1:3" x14ac:dyDescent="0.3">
      <c r="A942" s="37" t="s">
        <v>2</v>
      </c>
      <c r="B942" s="55">
        <v>44947.667060185187</v>
      </c>
      <c r="C942" s="38">
        <v>118162</v>
      </c>
    </row>
    <row r="943" spans="1:3" x14ac:dyDescent="0.3">
      <c r="A943" s="37" t="s">
        <v>2</v>
      </c>
      <c r="B943" s="55">
        <v>44937.615972222222</v>
      </c>
      <c r="C943" s="38"/>
    </row>
    <row r="944" spans="1:3" x14ac:dyDescent="0.3">
      <c r="A944" s="37" t="s">
        <v>2</v>
      </c>
      <c r="B944" s="55">
        <v>44952.336192129631</v>
      </c>
      <c r="C944" s="38">
        <v>115000</v>
      </c>
    </row>
    <row r="945" spans="1:3" x14ac:dyDescent="0.3">
      <c r="A945" s="37" t="s">
        <v>2</v>
      </c>
      <c r="B945" s="55">
        <v>44937.907731481479</v>
      </c>
      <c r="C945" s="38"/>
    </row>
    <row r="946" spans="1:3" x14ac:dyDescent="0.3">
      <c r="A946" s="37" t="s">
        <v>2</v>
      </c>
      <c r="B946" s="55">
        <v>44954.792916666673</v>
      </c>
      <c r="C946" s="38"/>
    </row>
    <row r="947" spans="1:3" x14ac:dyDescent="0.3">
      <c r="A947" s="37" t="s">
        <v>2</v>
      </c>
      <c r="B947" s="55">
        <v>44931.249907407408</v>
      </c>
      <c r="C947" s="38">
        <v>68328.546875</v>
      </c>
    </row>
    <row r="948" spans="1:3" x14ac:dyDescent="0.3">
      <c r="A948" s="37" t="s">
        <v>2</v>
      </c>
      <c r="B948" s="55">
        <v>44944.71775462963</v>
      </c>
      <c r="C948" s="38">
        <v>111175</v>
      </c>
    </row>
    <row r="949" spans="1:3" x14ac:dyDescent="0.3">
      <c r="A949" s="37" t="s">
        <v>2</v>
      </c>
      <c r="B949" s="55">
        <v>44944.709456018521</v>
      </c>
      <c r="C949" s="38"/>
    </row>
    <row r="950" spans="1:3" x14ac:dyDescent="0.3">
      <c r="A950" s="37" t="s">
        <v>2</v>
      </c>
      <c r="B950" s="55">
        <v>44929.893912037027</v>
      </c>
      <c r="C950" s="38">
        <v>127500</v>
      </c>
    </row>
    <row r="951" spans="1:3" x14ac:dyDescent="0.3">
      <c r="A951" s="37" t="s">
        <v>2</v>
      </c>
      <c r="B951" s="55">
        <v>44931.334733796299</v>
      </c>
      <c r="C951" s="38">
        <v>110000</v>
      </c>
    </row>
    <row r="952" spans="1:3" x14ac:dyDescent="0.3">
      <c r="A952" s="37" t="s">
        <v>2</v>
      </c>
      <c r="B952" s="55">
        <v>44945.928668981483</v>
      </c>
      <c r="C952" s="38"/>
    </row>
    <row r="953" spans="1:3" x14ac:dyDescent="0.3">
      <c r="A953" s="37" t="s">
        <v>2</v>
      </c>
      <c r="B953" s="55">
        <v>44938.333796296298</v>
      </c>
      <c r="C953" s="38">
        <v>71850</v>
      </c>
    </row>
    <row r="954" spans="1:3" x14ac:dyDescent="0.3">
      <c r="A954" s="37" t="s">
        <v>2</v>
      </c>
      <c r="B954" s="55">
        <v>44939.013680555552</v>
      </c>
      <c r="C954" s="38"/>
    </row>
    <row r="955" spans="1:3" x14ac:dyDescent="0.3">
      <c r="A955" s="37" t="s">
        <v>2</v>
      </c>
      <c r="B955" s="55">
        <v>44951.961631944447</v>
      </c>
      <c r="C955" s="38"/>
    </row>
    <row r="956" spans="1:3" x14ac:dyDescent="0.3">
      <c r="A956" s="37" t="s">
        <v>2</v>
      </c>
      <c r="B956" s="55">
        <v>44952.544409722221</v>
      </c>
      <c r="C956" s="38">
        <v>110000</v>
      </c>
    </row>
    <row r="957" spans="1:3" x14ac:dyDescent="0.3">
      <c r="A957" s="37" t="s">
        <v>2</v>
      </c>
      <c r="B957" s="55">
        <v>44939.791747685187</v>
      </c>
      <c r="C957" s="38"/>
    </row>
    <row r="958" spans="1:3" x14ac:dyDescent="0.3">
      <c r="A958" s="37" t="s">
        <v>2</v>
      </c>
      <c r="B958" s="55">
        <v>44931.66679398148</v>
      </c>
      <c r="C958" s="38">
        <v>65500.6640625</v>
      </c>
    </row>
    <row r="959" spans="1:3" x14ac:dyDescent="0.3">
      <c r="A959" s="37" t="s">
        <v>2</v>
      </c>
      <c r="B959" s="55">
        <v>44945.803668981483</v>
      </c>
      <c r="C959" s="38">
        <v>75000</v>
      </c>
    </row>
    <row r="960" spans="1:3" x14ac:dyDescent="0.3">
      <c r="A960" s="37" t="s">
        <v>2</v>
      </c>
      <c r="B960" s="55">
        <v>44931.9999537037</v>
      </c>
      <c r="C960" s="38"/>
    </row>
    <row r="961" spans="1:3" x14ac:dyDescent="0.3">
      <c r="A961" s="37" t="s">
        <v>2</v>
      </c>
      <c r="B961" s="55">
        <v>44949.585405092592</v>
      </c>
      <c r="C961" s="38">
        <v>105000</v>
      </c>
    </row>
    <row r="962" spans="1:3" x14ac:dyDescent="0.3">
      <c r="A962" s="37" t="s">
        <v>2</v>
      </c>
      <c r="B962" s="55">
        <v>44951.708865740737</v>
      </c>
      <c r="C962" s="38">
        <v>115000</v>
      </c>
    </row>
    <row r="963" spans="1:3" x14ac:dyDescent="0.3">
      <c r="A963" s="37" t="s">
        <v>2</v>
      </c>
      <c r="B963" s="55">
        <v>44951.833368055559</v>
      </c>
      <c r="C963" s="38"/>
    </row>
    <row r="964" spans="1:3" x14ac:dyDescent="0.3">
      <c r="A964" s="37" t="s">
        <v>2</v>
      </c>
      <c r="B964" s="55">
        <v>44935.750497685192</v>
      </c>
      <c r="C964" s="38">
        <v>102500</v>
      </c>
    </row>
    <row r="965" spans="1:3" x14ac:dyDescent="0.3">
      <c r="A965" s="37" t="s">
        <v>2</v>
      </c>
      <c r="B965" s="55">
        <v>44946.959282407413</v>
      </c>
      <c r="C965" s="38"/>
    </row>
    <row r="966" spans="1:3" x14ac:dyDescent="0.3">
      <c r="A966" s="37" t="s">
        <v>2</v>
      </c>
      <c r="B966" s="55">
        <v>44945.720405092587</v>
      </c>
      <c r="C966" s="38"/>
    </row>
    <row r="967" spans="1:3" x14ac:dyDescent="0.3">
      <c r="A967" s="37" t="s">
        <v>2</v>
      </c>
      <c r="B967" s="55">
        <v>44929.97928240741</v>
      </c>
      <c r="C967" s="38"/>
    </row>
    <row r="968" spans="1:3" x14ac:dyDescent="0.3">
      <c r="A968" s="37" t="s">
        <v>2</v>
      </c>
      <c r="B968" s="55">
        <v>44945.896574074082</v>
      </c>
      <c r="C968" s="38">
        <v>56745</v>
      </c>
    </row>
    <row r="969" spans="1:3" x14ac:dyDescent="0.3">
      <c r="A969" s="37" t="s">
        <v>2</v>
      </c>
      <c r="B969" s="55">
        <v>44930.06144675926</v>
      </c>
      <c r="C969" s="38">
        <v>90000</v>
      </c>
    </row>
    <row r="970" spans="1:3" x14ac:dyDescent="0.3">
      <c r="A970" s="37" t="s">
        <v>2</v>
      </c>
      <c r="B970" s="55">
        <v>44942.348506944443</v>
      </c>
      <c r="C970" s="38">
        <v>125000</v>
      </c>
    </row>
    <row r="971" spans="1:3" x14ac:dyDescent="0.3">
      <c r="A971" s="37" t="s">
        <v>2</v>
      </c>
      <c r="B971" s="55">
        <v>44933.583344907413</v>
      </c>
      <c r="C971" s="38">
        <v>64140</v>
      </c>
    </row>
    <row r="972" spans="1:3" x14ac:dyDescent="0.3">
      <c r="A972" s="37" t="s">
        <v>2</v>
      </c>
      <c r="B972" s="55">
        <v>44950.167615740742</v>
      </c>
      <c r="C972" s="38"/>
    </row>
    <row r="973" spans="1:3" x14ac:dyDescent="0.3">
      <c r="A973" s="37" t="s">
        <v>2</v>
      </c>
      <c r="B973" s="55">
        <v>44932.835196759261</v>
      </c>
      <c r="C973" s="38">
        <v>80000</v>
      </c>
    </row>
    <row r="974" spans="1:3" x14ac:dyDescent="0.3">
      <c r="A974" s="37" t="s">
        <v>2</v>
      </c>
      <c r="B974" s="55">
        <v>44954.019097222219</v>
      </c>
      <c r="C974" s="38"/>
    </row>
    <row r="975" spans="1:3" x14ac:dyDescent="0.3">
      <c r="A975" s="37" t="s">
        <v>2</v>
      </c>
      <c r="B975" s="55">
        <v>44940.667916666673</v>
      </c>
      <c r="C975" s="38"/>
    </row>
    <row r="976" spans="1:3" x14ac:dyDescent="0.3">
      <c r="A976" s="37" t="s">
        <v>2</v>
      </c>
      <c r="B976" s="55">
        <v>44952.459467592591</v>
      </c>
      <c r="C976" s="38"/>
    </row>
    <row r="977" spans="1:3" x14ac:dyDescent="0.3">
      <c r="A977" s="37" t="s">
        <v>2</v>
      </c>
      <c r="B977" s="55">
        <v>44931.624907407408</v>
      </c>
      <c r="C977" s="38"/>
    </row>
    <row r="978" spans="1:3" x14ac:dyDescent="0.3">
      <c r="A978" s="37" t="s">
        <v>2</v>
      </c>
      <c r="B978" s="55">
        <v>44942.666678240741</v>
      </c>
      <c r="C978" s="38"/>
    </row>
    <row r="979" spans="1:3" x14ac:dyDescent="0.3">
      <c r="A979" s="37" t="s">
        <v>2</v>
      </c>
      <c r="B979" s="55">
        <v>44956.001087962963</v>
      </c>
      <c r="C979" s="38"/>
    </row>
    <row r="980" spans="1:3" x14ac:dyDescent="0.3">
      <c r="A980" s="37" t="s">
        <v>2</v>
      </c>
      <c r="B980" s="55">
        <v>44944.960625</v>
      </c>
      <c r="C980" s="38">
        <v>55000</v>
      </c>
    </row>
    <row r="981" spans="1:3" x14ac:dyDescent="0.3">
      <c r="A981" s="37" t="s">
        <v>2</v>
      </c>
      <c r="B981" s="55">
        <v>44935.694699074083</v>
      </c>
      <c r="C981" s="38"/>
    </row>
    <row r="982" spans="1:3" x14ac:dyDescent="0.3">
      <c r="A982" s="37" t="s">
        <v>2</v>
      </c>
      <c r="B982" s="55">
        <v>44952.001377314817</v>
      </c>
      <c r="C982" s="38"/>
    </row>
    <row r="983" spans="1:3" x14ac:dyDescent="0.3">
      <c r="A983" s="37" t="s">
        <v>2</v>
      </c>
      <c r="B983" s="55">
        <v>44943.834155092591</v>
      </c>
      <c r="C983" s="38">
        <v>52500</v>
      </c>
    </row>
    <row r="984" spans="1:3" x14ac:dyDescent="0.3">
      <c r="A984" s="37" t="s">
        <v>2</v>
      </c>
      <c r="B984" s="55">
        <v>44943.015289351853</v>
      </c>
      <c r="C984" s="38">
        <v>55000</v>
      </c>
    </row>
    <row r="985" spans="1:3" x14ac:dyDescent="0.3">
      <c r="A985" s="37" t="s">
        <v>2</v>
      </c>
      <c r="B985" s="55">
        <v>44939.000787037039</v>
      </c>
      <c r="C985" s="38">
        <v>81350</v>
      </c>
    </row>
    <row r="986" spans="1:3" x14ac:dyDescent="0.3">
      <c r="A986" s="37" t="s">
        <v>2</v>
      </c>
      <c r="B986" s="55">
        <v>44930.019884259258</v>
      </c>
      <c r="C986" s="38"/>
    </row>
    <row r="987" spans="1:3" x14ac:dyDescent="0.3">
      <c r="A987" s="37" t="s">
        <v>2</v>
      </c>
      <c r="B987" s="55">
        <v>44944.834189814806</v>
      </c>
      <c r="C987" s="38"/>
    </row>
    <row r="988" spans="1:3" x14ac:dyDescent="0.3">
      <c r="A988" s="37" t="s">
        <v>2</v>
      </c>
      <c r="B988" s="55">
        <v>44932.792581018519</v>
      </c>
      <c r="C988" s="38">
        <v>92500</v>
      </c>
    </row>
    <row r="989" spans="1:3" x14ac:dyDescent="0.3">
      <c r="A989" s="37" t="s">
        <v>2</v>
      </c>
      <c r="B989" s="55">
        <v>44953.167245370372</v>
      </c>
      <c r="C989" s="38">
        <v>65037.5</v>
      </c>
    </row>
    <row r="990" spans="1:3" x14ac:dyDescent="0.3">
      <c r="A990" s="37" t="s">
        <v>2</v>
      </c>
      <c r="B990" s="55">
        <v>44951.583761574067</v>
      </c>
      <c r="C990" s="38"/>
    </row>
    <row r="991" spans="1:3" x14ac:dyDescent="0.3">
      <c r="A991" s="37" t="s">
        <v>2</v>
      </c>
      <c r="B991" s="55">
        <v>44935.625057870369</v>
      </c>
      <c r="C991" s="38"/>
    </row>
    <row r="992" spans="1:3" x14ac:dyDescent="0.3">
      <c r="A992" s="37" t="s">
        <v>2</v>
      </c>
      <c r="B992" s="55">
        <v>44945.637881944444</v>
      </c>
      <c r="C992" s="38">
        <v>75000</v>
      </c>
    </row>
    <row r="993" spans="1:3" x14ac:dyDescent="0.3">
      <c r="A993" s="37" t="s">
        <v>2</v>
      </c>
      <c r="B993" s="55">
        <v>44951.652002314811</v>
      </c>
      <c r="C993" s="38"/>
    </row>
    <row r="994" spans="1:3" x14ac:dyDescent="0.3">
      <c r="A994" s="37" t="s">
        <v>2</v>
      </c>
      <c r="B994" s="55">
        <v>44950.667905092603</v>
      </c>
      <c r="C994" s="38"/>
    </row>
    <row r="995" spans="1:3" x14ac:dyDescent="0.3">
      <c r="A995" s="37" t="s">
        <v>2</v>
      </c>
      <c r="B995" s="55">
        <v>44933.427569444437</v>
      </c>
      <c r="C995" s="38">
        <v>45000</v>
      </c>
    </row>
    <row r="996" spans="1:3" x14ac:dyDescent="0.3">
      <c r="A996" s="37" t="s">
        <v>2</v>
      </c>
      <c r="B996" s="55">
        <v>44931.667233796303</v>
      </c>
      <c r="C996" s="38">
        <v>95680</v>
      </c>
    </row>
    <row r="997" spans="1:3" x14ac:dyDescent="0.3">
      <c r="A997" s="37" t="s">
        <v>2</v>
      </c>
      <c r="B997" s="55">
        <v>44953.894085648149</v>
      </c>
      <c r="C997" s="38"/>
    </row>
    <row r="998" spans="1:3" x14ac:dyDescent="0.3">
      <c r="A998" s="37" t="s">
        <v>2</v>
      </c>
      <c r="B998" s="55">
        <v>44931.10728009259</v>
      </c>
      <c r="C998" s="38">
        <v>100500</v>
      </c>
    </row>
    <row r="999" spans="1:3" x14ac:dyDescent="0.3">
      <c r="A999" s="37" t="s">
        <v>2</v>
      </c>
      <c r="B999" s="55">
        <v>44928.220324074071</v>
      </c>
      <c r="C999" s="38">
        <v>90000</v>
      </c>
    </row>
    <row r="1000" spans="1:3" x14ac:dyDescent="0.3">
      <c r="A1000" s="37" t="s">
        <v>2</v>
      </c>
      <c r="B1000" s="55">
        <v>44949.874965277777</v>
      </c>
      <c r="C1000" s="38">
        <v>85000</v>
      </c>
    </row>
    <row r="1001" spans="1:3" x14ac:dyDescent="0.3">
      <c r="A1001" s="37" t="s">
        <v>2</v>
      </c>
      <c r="B1001" s="55">
        <v>44937.907465277778</v>
      </c>
      <c r="C1001" s="38">
        <v>52500</v>
      </c>
    </row>
    <row r="1002" spans="1:3" x14ac:dyDescent="0.3">
      <c r="A1002" s="37" t="s">
        <v>2</v>
      </c>
      <c r="B1002" s="55">
        <v>44951.335173611107</v>
      </c>
      <c r="C1002" s="38">
        <v>120710</v>
      </c>
    </row>
    <row r="1003" spans="1:3" x14ac:dyDescent="0.3">
      <c r="A1003" s="37" t="s">
        <v>2</v>
      </c>
      <c r="B1003" s="55">
        <v>44956.710069444453</v>
      </c>
      <c r="C1003" s="38">
        <v>82500</v>
      </c>
    </row>
    <row r="1004" spans="1:3" x14ac:dyDescent="0.3">
      <c r="A1004" s="37" t="s">
        <v>2</v>
      </c>
      <c r="B1004" s="55">
        <v>44952.000532407408</v>
      </c>
      <c r="C1004" s="38"/>
    </row>
    <row r="1005" spans="1:3" x14ac:dyDescent="0.3">
      <c r="A1005" s="37" t="s">
        <v>2</v>
      </c>
      <c r="B1005" s="55">
        <v>44945.845868055563</v>
      </c>
      <c r="C1005" s="38">
        <v>85000</v>
      </c>
    </row>
    <row r="1006" spans="1:3" x14ac:dyDescent="0.3">
      <c r="A1006" s="37" t="s">
        <v>2</v>
      </c>
      <c r="B1006" s="55">
        <v>44948.918298611112</v>
      </c>
      <c r="C1006" s="38">
        <v>65000</v>
      </c>
    </row>
    <row r="1007" spans="1:3" x14ac:dyDescent="0.3">
      <c r="A1007" s="37" t="s">
        <v>2</v>
      </c>
      <c r="B1007" s="55">
        <v>44948.999988425923</v>
      </c>
      <c r="C1007" s="38">
        <v>80000</v>
      </c>
    </row>
    <row r="1008" spans="1:3" x14ac:dyDescent="0.3">
      <c r="A1008" s="37" t="s">
        <v>2</v>
      </c>
      <c r="B1008" s="55">
        <v>44944.541805555556</v>
      </c>
      <c r="C1008" s="38">
        <v>142500</v>
      </c>
    </row>
    <row r="1009" spans="1:3" x14ac:dyDescent="0.3">
      <c r="A1009" s="37" t="s">
        <v>2</v>
      </c>
      <c r="B1009" s="55">
        <v>44935.583414351851</v>
      </c>
      <c r="C1009" s="38"/>
    </row>
    <row r="1010" spans="1:3" x14ac:dyDescent="0.3">
      <c r="A1010" s="37" t="s">
        <v>2</v>
      </c>
      <c r="B1010" s="55">
        <v>44946.013009259259</v>
      </c>
      <c r="C1010" s="38"/>
    </row>
    <row r="1011" spans="1:3" x14ac:dyDescent="0.3">
      <c r="A1011" s="37" t="s">
        <v>2</v>
      </c>
      <c r="B1011" s="55">
        <v>44932.750416666669</v>
      </c>
      <c r="C1011" s="38"/>
    </row>
    <row r="1012" spans="1:3" x14ac:dyDescent="0.3">
      <c r="A1012" s="37" t="s">
        <v>2</v>
      </c>
      <c r="B1012" s="55">
        <v>44953.583819444437</v>
      </c>
      <c r="C1012" s="38">
        <v>75500</v>
      </c>
    </row>
    <row r="1013" spans="1:3" x14ac:dyDescent="0.3">
      <c r="A1013" s="37" t="s">
        <v>2</v>
      </c>
      <c r="B1013" s="55">
        <v>44945.596192129633</v>
      </c>
      <c r="C1013" s="38"/>
    </row>
    <row r="1014" spans="1:3" x14ac:dyDescent="0.3">
      <c r="A1014" s="37" t="s">
        <v>2</v>
      </c>
      <c r="B1014" s="55">
        <v>44932.792604166672</v>
      </c>
      <c r="C1014" s="38">
        <v>95000</v>
      </c>
    </row>
    <row r="1015" spans="1:3" x14ac:dyDescent="0.3">
      <c r="A1015" s="37" t="s">
        <v>2</v>
      </c>
      <c r="B1015" s="55">
        <v>44943.959803240738</v>
      </c>
      <c r="C1015" s="38">
        <v>65000</v>
      </c>
    </row>
    <row r="1016" spans="1:3" x14ac:dyDescent="0.3">
      <c r="A1016" s="37" t="s">
        <v>2</v>
      </c>
      <c r="B1016" s="55">
        <v>44952.041770833333</v>
      </c>
      <c r="C1016" s="38">
        <v>56212.5</v>
      </c>
    </row>
    <row r="1017" spans="1:3" x14ac:dyDescent="0.3">
      <c r="A1017" s="37" t="s">
        <v>2</v>
      </c>
      <c r="B1017" s="55">
        <v>44933.749976851846</v>
      </c>
      <c r="C1017" s="38"/>
    </row>
    <row r="1018" spans="1:3" x14ac:dyDescent="0.3">
      <c r="A1018" s="37" t="s">
        <v>2</v>
      </c>
      <c r="B1018" s="55">
        <v>44942.42931712963</v>
      </c>
      <c r="C1018" s="38">
        <v>115000</v>
      </c>
    </row>
    <row r="1019" spans="1:3" x14ac:dyDescent="0.3">
      <c r="A1019" s="37" t="s">
        <v>2</v>
      </c>
      <c r="B1019" s="55">
        <v>44948.918171296304</v>
      </c>
      <c r="C1019" s="38">
        <v>65000</v>
      </c>
    </row>
    <row r="1020" spans="1:3" x14ac:dyDescent="0.3">
      <c r="A1020" s="37" t="s">
        <v>2</v>
      </c>
      <c r="B1020" s="55">
        <v>44949.001643518517</v>
      </c>
      <c r="C1020" s="38"/>
    </row>
    <row r="1021" spans="1:3" x14ac:dyDescent="0.3">
      <c r="A1021" s="37" t="s">
        <v>2</v>
      </c>
      <c r="B1021" s="55">
        <v>44950.958958333344</v>
      </c>
      <c r="C1021" s="38"/>
    </row>
    <row r="1022" spans="1:3" x14ac:dyDescent="0.3">
      <c r="A1022" s="37" t="s">
        <v>2</v>
      </c>
      <c r="B1022" s="55">
        <v>44941.998599537037</v>
      </c>
      <c r="C1022" s="38"/>
    </row>
    <row r="1023" spans="1:3" x14ac:dyDescent="0.3">
      <c r="A1023" s="37" t="s">
        <v>2</v>
      </c>
      <c r="B1023" s="55">
        <v>44931.710185185177</v>
      </c>
      <c r="C1023" s="38">
        <v>105000</v>
      </c>
    </row>
    <row r="1024" spans="1:3" x14ac:dyDescent="0.3">
      <c r="A1024" s="37" t="s">
        <v>2</v>
      </c>
      <c r="B1024" s="55">
        <v>44935.876863425918</v>
      </c>
      <c r="C1024" s="38"/>
    </row>
    <row r="1025" spans="1:3" x14ac:dyDescent="0.3">
      <c r="A1025" s="37" t="s">
        <v>2</v>
      </c>
      <c r="B1025" s="55">
        <v>44932.07130787037</v>
      </c>
      <c r="C1025" s="38">
        <v>56700</v>
      </c>
    </row>
    <row r="1026" spans="1:3" x14ac:dyDescent="0.3">
      <c r="A1026" s="37" t="s">
        <v>2</v>
      </c>
      <c r="B1026" s="55">
        <v>44930.061354166668</v>
      </c>
      <c r="C1026" s="38"/>
    </row>
    <row r="1027" spans="1:3" x14ac:dyDescent="0.3">
      <c r="A1027" s="37" t="s">
        <v>2</v>
      </c>
      <c r="B1027" s="55">
        <v>44949.001956018517</v>
      </c>
      <c r="C1027" s="38">
        <v>76579</v>
      </c>
    </row>
    <row r="1028" spans="1:3" x14ac:dyDescent="0.3">
      <c r="A1028" s="37" t="s">
        <v>2</v>
      </c>
      <c r="B1028" s="55">
        <v>44932.667627314811</v>
      </c>
      <c r="C1028" s="38">
        <v>115791.5</v>
      </c>
    </row>
    <row r="1029" spans="1:3" x14ac:dyDescent="0.3">
      <c r="A1029" s="37" t="s">
        <v>2</v>
      </c>
      <c r="B1029" s="55">
        <v>44929.980046296303</v>
      </c>
      <c r="C1029" s="38"/>
    </row>
    <row r="1030" spans="1:3" x14ac:dyDescent="0.3">
      <c r="A1030" s="37" t="s">
        <v>2</v>
      </c>
      <c r="B1030" s="55">
        <v>44946.542673611111</v>
      </c>
      <c r="C1030" s="38">
        <v>79928.40625</v>
      </c>
    </row>
    <row r="1031" spans="1:3" x14ac:dyDescent="0.3">
      <c r="A1031" s="37" t="s">
        <v>2</v>
      </c>
      <c r="B1031" s="55">
        <v>44951.081631944442</v>
      </c>
      <c r="C1031" s="38">
        <v>56500</v>
      </c>
    </row>
    <row r="1032" spans="1:3" x14ac:dyDescent="0.3">
      <c r="A1032" s="37" t="s">
        <v>2</v>
      </c>
      <c r="B1032" s="55">
        <v>44930.020601851851</v>
      </c>
      <c r="C1032" s="38"/>
    </row>
    <row r="1033" spans="1:3" x14ac:dyDescent="0.3">
      <c r="A1033" s="37" t="s">
        <v>4</v>
      </c>
      <c r="B1033" s="55">
        <v>44938.864351851851</v>
      </c>
      <c r="C1033" s="38">
        <v>98301.5</v>
      </c>
    </row>
    <row r="1034" spans="1:3" x14ac:dyDescent="0.3">
      <c r="A1034" s="37" t="s">
        <v>4</v>
      </c>
      <c r="B1034" s="55">
        <v>44939.798032407409</v>
      </c>
      <c r="C1034" s="38">
        <v>102500</v>
      </c>
    </row>
    <row r="1035" spans="1:3" x14ac:dyDescent="0.3">
      <c r="A1035" s="37" t="s">
        <v>4</v>
      </c>
      <c r="B1035" s="55">
        <v>44952.675335648149</v>
      </c>
      <c r="C1035" s="38">
        <v>75000</v>
      </c>
    </row>
    <row r="1036" spans="1:3" x14ac:dyDescent="0.3">
      <c r="A1036" s="37" t="s">
        <v>4</v>
      </c>
      <c r="B1036" s="55">
        <v>44944.634004629632</v>
      </c>
      <c r="C1036" s="38">
        <v>105000</v>
      </c>
    </row>
    <row r="1037" spans="1:3" x14ac:dyDescent="0.3">
      <c r="A1037" s="37" t="s">
        <v>4</v>
      </c>
      <c r="B1037" s="55">
        <v>44935.086574074077</v>
      </c>
      <c r="C1037" s="38">
        <v>90000</v>
      </c>
    </row>
    <row r="1038" spans="1:3" x14ac:dyDescent="0.3">
      <c r="A1038" s="37" t="s">
        <v>4</v>
      </c>
      <c r="B1038" s="55">
        <v>44952.328252314823</v>
      </c>
      <c r="C1038" s="38">
        <v>105000</v>
      </c>
    </row>
    <row r="1039" spans="1:3" x14ac:dyDescent="0.3">
      <c r="A1039" s="37" t="s">
        <v>4</v>
      </c>
      <c r="B1039" s="55">
        <v>44947.598182870373</v>
      </c>
      <c r="C1039" s="38">
        <v>164500</v>
      </c>
    </row>
    <row r="1040" spans="1:3" x14ac:dyDescent="0.3">
      <c r="A1040" s="37" t="s">
        <v>4</v>
      </c>
      <c r="B1040" s="55">
        <v>44951.975243055553</v>
      </c>
      <c r="C1040" s="38">
        <v>149874</v>
      </c>
    </row>
    <row r="1041" spans="1:3" x14ac:dyDescent="0.3">
      <c r="A1041" s="37" t="s">
        <v>4</v>
      </c>
      <c r="B1041" s="55">
        <v>44950.632337962961</v>
      </c>
      <c r="C1041" s="38">
        <v>155000</v>
      </c>
    </row>
    <row r="1042" spans="1:3" x14ac:dyDescent="0.3">
      <c r="A1042" s="37" t="s">
        <v>4</v>
      </c>
      <c r="B1042" s="55">
        <v>44941.582916666674</v>
      </c>
      <c r="C1042" s="38">
        <v>145000</v>
      </c>
    </row>
    <row r="1043" spans="1:3" x14ac:dyDescent="0.3">
      <c r="A1043" s="37" t="s">
        <v>4</v>
      </c>
      <c r="B1043" s="55">
        <v>44937.839039351849</v>
      </c>
      <c r="C1043" s="38">
        <v>147500</v>
      </c>
    </row>
    <row r="1044" spans="1:3" x14ac:dyDescent="0.3">
      <c r="A1044" s="37" t="s">
        <v>4</v>
      </c>
      <c r="B1044" s="55">
        <v>44935.862546296303</v>
      </c>
      <c r="C1044" s="38">
        <v>70000</v>
      </c>
    </row>
    <row r="1045" spans="1:3" x14ac:dyDescent="0.3">
      <c r="A1045" s="37" t="s">
        <v>4</v>
      </c>
      <c r="B1045" s="55">
        <v>44951.915694444448</v>
      </c>
      <c r="C1045" s="38">
        <v>125000</v>
      </c>
    </row>
    <row r="1046" spans="1:3" x14ac:dyDescent="0.3">
      <c r="A1046" s="37" t="s">
        <v>4</v>
      </c>
      <c r="B1046" s="55">
        <v>44932.797962962963</v>
      </c>
      <c r="C1046" s="38">
        <v>127500</v>
      </c>
    </row>
    <row r="1047" spans="1:3" x14ac:dyDescent="0.3">
      <c r="A1047" s="37" t="s">
        <v>4</v>
      </c>
      <c r="B1047" s="55">
        <v>44935.483148148152</v>
      </c>
      <c r="C1047" s="38">
        <v>150000</v>
      </c>
    </row>
    <row r="1048" spans="1:3" x14ac:dyDescent="0.3">
      <c r="A1048" s="37" t="s">
        <v>4</v>
      </c>
      <c r="B1048" s="55">
        <v>44956.797777777778</v>
      </c>
      <c r="C1048" s="38"/>
    </row>
    <row r="1049" spans="1:3" x14ac:dyDescent="0.3">
      <c r="A1049" s="37" t="s">
        <v>4</v>
      </c>
      <c r="B1049" s="55">
        <v>44928.505671296298</v>
      </c>
      <c r="C1049" s="38">
        <v>115000</v>
      </c>
    </row>
    <row r="1050" spans="1:3" x14ac:dyDescent="0.3">
      <c r="A1050" s="37" t="s">
        <v>4</v>
      </c>
      <c r="B1050" s="55">
        <v>44951.569363425922</v>
      </c>
      <c r="C1050" s="38">
        <v>155000</v>
      </c>
    </row>
    <row r="1051" spans="1:3" x14ac:dyDescent="0.3">
      <c r="A1051" s="37" t="s">
        <v>4</v>
      </c>
      <c r="B1051" s="55">
        <v>44936.048020833332</v>
      </c>
      <c r="C1051" s="38">
        <v>145000</v>
      </c>
    </row>
    <row r="1052" spans="1:3" x14ac:dyDescent="0.3">
      <c r="A1052" s="37" t="s">
        <v>4</v>
      </c>
      <c r="B1052" s="55">
        <v>44931.354224537034</v>
      </c>
      <c r="C1052" s="38">
        <v>90000</v>
      </c>
    </row>
    <row r="1053" spans="1:3" x14ac:dyDescent="0.3">
      <c r="A1053" s="37" t="s">
        <v>4</v>
      </c>
      <c r="B1053" s="55">
        <v>44936.710451388892</v>
      </c>
      <c r="C1053" s="38">
        <v>80000</v>
      </c>
    </row>
    <row r="1054" spans="1:3" x14ac:dyDescent="0.3">
      <c r="A1054" s="37" t="s">
        <v>4</v>
      </c>
      <c r="B1054" s="55">
        <v>44935.587939814817</v>
      </c>
      <c r="C1054" s="38">
        <v>140000</v>
      </c>
    </row>
    <row r="1055" spans="1:3" x14ac:dyDescent="0.3">
      <c r="A1055" s="37" t="s">
        <v>4</v>
      </c>
      <c r="B1055" s="55">
        <v>44957.67087962963</v>
      </c>
      <c r="C1055" s="38">
        <v>85000</v>
      </c>
    </row>
    <row r="1056" spans="1:3" x14ac:dyDescent="0.3">
      <c r="A1056" s="37" t="s">
        <v>4</v>
      </c>
      <c r="B1056" s="55">
        <v>44950.010266203702</v>
      </c>
      <c r="C1056" s="38">
        <v>124000</v>
      </c>
    </row>
    <row r="1057" spans="1:3" x14ac:dyDescent="0.3">
      <c r="A1057" s="37" t="s">
        <v>4</v>
      </c>
      <c r="B1057" s="55">
        <v>44930.879976851851</v>
      </c>
      <c r="C1057" s="38"/>
    </row>
    <row r="1058" spans="1:3" x14ac:dyDescent="0.3">
      <c r="A1058" s="37" t="s">
        <v>4</v>
      </c>
      <c r="B1058" s="55">
        <v>44957.587500000001</v>
      </c>
      <c r="C1058" s="38">
        <v>110000</v>
      </c>
    </row>
    <row r="1059" spans="1:3" x14ac:dyDescent="0.3">
      <c r="A1059" s="37" t="s">
        <v>4</v>
      </c>
      <c r="B1059" s="55">
        <v>44952.925127314818</v>
      </c>
      <c r="C1059" s="38">
        <v>165000</v>
      </c>
    </row>
    <row r="1060" spans="1:3" x14ac:dyDescent="0.3">
      <c r="A1060" s="37" t="s">
        <v>4</v>
      </c>
      <c r="B1060" s="55">
        <v>44932.186249999999</v>
      </c>
      <c r="C1060" s="38"/>
    </row>
    <row r="1061" spans="1:3" x14ac:dyDescent="0.3">
      <c r="A1061" s="37" t="s">
        <v>4</v>
      </c>
      <c r="B1061" s="55">
        <v>44928.63071759259</v>
      </c>
      <c r="C1061" s="38">
        <v>123600</v>
      </c>
    </row>
    <row r="1062" spans="1:3" x14ac:dyDescent="0.3">
      <c r="A1062" s="37" t="s">
        <v>4</v>
      </c>
      <c r="B1062" s="55">
        <v>44937.245046296302</v>
      </c>
      <c r="C1062" s="38">
        <v>147500</v>
      </c>
    </row>
    <row r="1063" spans="1:3" x14ac:dyDescent="0.3">
      <c r="A1063" s="37" t="s">
        <v>4</v>
      </c>
      <c r="B1063" s="55">
        <v>44953.674699074072</v>
      </c>
      <c r="C1063" s="38">
        <v>208114</v>
      </c>
    </row>
    <row r="1064" spans="1:3" x14ac:dyDescent="0.3">
      <c r="A1064" s="37" t="s">
        <v>4</v>
      </c>
      <c r="B1064" s="55">
        <v>44945.268379629633</v>
      </c>
      <c r="C1064" s="38">
        <v>175000</v>
      </c>
    </row>
    <row r="1065" spans="1:3" x14ac:dyDescent="0.3">
      <c r="A1065" s="37" t="s">
        <v>4</v>
      </c>
      <c r="B1065" s="55">
        <v>44929.733865740738</v>
      </c>
      <c r="C1065" s="38">
        <v>160000</v>
      </c>
    </row>
    <row r="1066" spans="1:3" x14ac:dyDescent="0.3">
      <c r="A1066" s="37" t="s">
        <v>4</v>
      </c>
      <c r="B1066" s="55">
        <v>44947.299097222232</v>
      </c>
      <c r="C1066" s="38">
        <v>165000</v>
      </c>
    </row>
    <row r="1067" spans="1:3" x14ac:dyDescent="0.3">
      <c r="A1067" s="37" t="s">
        <v>4</v>
      </c>
      <c r="B1067" s="55">
        <v>44937.840810185182</v>
      </c>
      <c r="C1067" s="38">
        <v>127500</v>
      </c>
    </row>
    <row r="1068" spans="1:3" x14ac:dyDescent="0.3">
      <c r="A1068" s="37" t="s">
        <v>4</v>
      </c>
      <c r="B1068" s="55">
        <v>44929.900034722217</v>
      </c>
      <c r="C1068" s="38">
        <v>160000</v>
      </c>
    </row>
    <row r="1069" spans="1:3" x14ac:dyDescent="0.3">
      <c r="A1069" s="37" t="s">
        <v>4</v>
      </c>
      <c r="B1069" s="55">
        <v>44935.737673611111</v>
      </c>
      <c r="C1069" s="38"/>
    </row>
    <row r="1070" spans="1:3" x14ac:dyDescent="0.3">
      <c r="A1070" s="37" t="s">
        <v>4</v>
      </c>
      <c r="B1070" s="55">
        <v>44956.674490740741</v>
      </c>
      <c r="C1070" s="38">
        <v>147500</v>
      </c>
    </row>
    <row r="1071" spans="1:3" x14ac:dyDescent="0.3">
      <c r="A1071" s="37" t="s">
        <v>4</v>
      </c>
      <c r="B1071" s="55">
        <v>44955.588831018518</v>
      </c>
      <c r="C1071" s="38">
        <v>125000</v>
      </c>
    </row>
    <row r="1072" spans="1:3" x14ac:dyDescent="0.3">
      <c r="A1072" s="37" t="s">
        <v>4</v>
      </c>
      <c r="B1072" s="55">
        <v>44929.019826388889</v>
      </c>
      <c r="C1072" s="38">
        <v>98301.5</v>
      </c>
    </row>
    <row r="1073" spans="1:3" x14ac:dyDescent="0.3">
      <c r="A1073" s="37" t="s">
        <v>4</v>
      </c>
      <c r="B1073" s="55">
        <v>44953.716400462959</v>
      </c>
      <c r="C1073" s="38">
        <v>90000</v>
      </c>
    </row>
    <row r="1074" spans="1:3" x14ac:dyDescent="0.3">
      <c r="A1074" s="37" t="s">
        <v>4</v>
      </c>
      <c r="B1074" s="55">
        <v>44932.838831018518</v>
      </c>
      <c r="C1074" s="38">
        <v>102500</v>
      </c>
    </row>
    <row r="1075" spans="1:3" x14ac:dyDescent="0.3">
      <c r="A1075" s="37" t="s">
        <v>4</v>
      </c>
      <c r="B1075" s="55">
        <v>44930.652777777781</v>
      </c>
      <c r="C1075" s="38">
        <v>120000</v>
      </c>
    </row>
    <row r="1076" spans="1:3" x14ac:dyDescent="0.3">
      <c r="A1076" s="37" t="s">
        <v>4</v>
      </c>
      <c r="B1076" s="55">
        <v>44935.695787037039</v>
      </c>
      <c r="C1076" s="38">
        <v>120000</v>
      </c>
    </row>
    <row r="1077" spans="1:3" x14ac:dyDescent="0.3">
      <c r="A1077" s="37" t="s">
        <v>4</v>
      </c>
      <c r="B1077" s="55">
        <v>44946.978530092587</v>
      </c>
      <c r="C1077" s="38">
        <v>160060.234375</v>
      </c>
    </row>
    <row r="1078" spans="1:3" x14ac:dyDescent="0.3">
      <c r="A1078" s="37" t="s">
        <v>4</v>
      </c>
      <c r="B1078" s="55">
        <v>44943.546793981477</v>
      </c>
      <c r="C1078" s="38">
        <v>90000</v>
      </c>
    </row>
    <row r="1079" spans="1:3" x14ac:dyDescent="0.3">
      <c r="A1079" s="37" t="s">
        <v>4</v>
      </c>
      <c r="B1079" s="55">
        <v>44936.401666666658</v>
      </c>
      <c r="C1079" s="38">
        <v>147500</v>
      </c>
    </row>
    <row r="1080" spans="1:3" x14ac:dyDescent="0.3">
      <c r="A1080" s="37" t="s">
        <v>4</v>
      </c>
      <c r="B1080" s="55">
        <v>44935.320625</v>
      </c>
      <c r="C1080" s="38">
        <v>127500</v>
      </c>
    </row>
    <row r="1081" spans="1:3" x14ac:dyDescent="0.3">
      <c r="A1081" s="37" t="s">
        <v>4</v>
      </c>
      <c r="B1081" s="55">
        <v>44950.299131944441</v>
      </c>
      <c r="C1081" s="38">
        <v>90000</v>
      </c>
    </row>
    <row r="1082" spans="1:3" x14ac:dyDescent="0.3">
      <c r="A1082" s="37" t="s">
        <v>4</v>
      </c>
      <c r="B1082" s="55">
        <v>44946.47729166667</v>
      </c>
      <c r="C1082" s="38">
        <v>96500</v>
      </c>
    </row>
    <row r="1083" spans="1:3" x14ac:dyDescent="0.3">
      <c r="A1083" s="37" t="s">
        <v>4</v>
      </c>
      <c r="B1083" s="55">
        <v>44957.13</v>
      </c>
      <c r="C1083" s="38">
        <v>112500</v>
      </c>
    </row>
    <row r="1084" spans="1:3" x14ac:dyDescent="0.3">
      <c r="A1084" s="37" t="s">
        <v>4</v>
      </c>
      <c r="B1084" s="55">
        <v>44933.262465277781</v>
      </c>
      <c r="C1084" s="38">
        <v>98301.5</v>
      </c>
    </row>
    <row r="1085" spans="1:3" x14ac:dyDescent="0.3">
      <c r="A1085" s="37" t="s">
        <v>4</v>
      </c>
      <c r="B1085" s="55">
        <v>44928.462187500001</v>
      </c>
      <c r="C1085" s="38">
        <v>150000</v>
      </c>
    </row>
    <row r="1086" spans="1:3" x14ac:dyDescent="0.3">
      <c r="A1086" s="37" t="s">
        <v>4</v>
      </c>
      <c r="B1086" s="55">
        <v>44951.540763888886</v>
      </c>
      <c r="C1086" s="38">
        <v>125000</v>
      </c>
    </row>
    <row r="1087" spans="1:3" x14ac:dyDescent="0.3">
      <c r="A1087" s="37" t="s">
        <v>4</v>
      </c>
      <c r="B1087" s="55">
        <v>44928.304479166669</v>
      </c>
      <c r="C1087" s="38">
        <v>125000</v>
      </c>
    </row>
    <row r="1088" spans="1:3" x14ac:dyDescent="0.3">
      <c r="A1088" s="37" t="s">
        <v>4</v>
      </c>
      <c r="B1088" s="55">
        <v>44954.50540509259</v>
      </c>
      <c r="C1088" s="38">
        <v>90000</v>
      </c>
    </row>
    <row r="1089" spans="1:3" x14ac:dyDescent="0.3">
      <c r="A1089" s="37" t="s">
        <v>4</v>
      </c>
      <c r="B1089" s="55">
        <v>44937.267187500001</v>
      </c>
      <c r="C1089" s="38">
        <v>125000</v>
      </c>
    </row>
    <row r="1090" spans="1:3" x14ac:dyDescent="0.3">
      <c r="A1090" s="37" t="s">
        <v>4</v>
      </c>
      <c r="B1090" s="55">
        <v>44933.503587962958</v>
      </c>
      <c r="C1090" s="38">
        <v>98301.5</v>
      </c>
    </row>
    <row r="1091" spans="1:3" x14ac:dyDescent="0.3">
      <c r="A1091" s="37" t="s">
        <v>4</v>
      </c>
      <c r="B1091" s="55">
        <v>44955.840497685182</v>
      </c>
      <c r="C1091" s="38">
        <v>160000</v>
      </c>
    </row>
    <row r="1092" spans="1:3" x14ac:dyDescent="0.3">
      <c r="A1092" s="37" t="s">
        <v>4</v>
      </c>
      <c r="B1092" s="55">
        <v>44956.673125000001</v>
      </c>
      <c r="C1092" s="38"/>
    </row>
    <row r="1093" spans="1:3" x14ac:dyDescent="0.3">
      <c r="A1093" s="37" t="s">
        <v>4</v>
      </c>
      <c r="B1093" s="55">
        <v>44930.673645833333</v>
      </c>
      <c r="C1093" s="38">
        <v>115000</v>
      </c>
    </row>
    <row r="1094" spans="1:3" x14ac:dyDescent="0.3">
      <c r="A1094" s="37" t="s">
        <v>4</v>
      </c>
      <c r="B1094" s="55">
        <v>44930.707199074073</v>
      </c>
      <c r="C1094" s="38"/>
    </row>
    <row r="1095" spans="1:3" x14ac:dyDescent="0.3">
      <c r="A1095" s="37" t="s">
        <v>4</v>
      </c>
      <c r="B1095" s="55">
        <v>44949.796620370369</v>
      </c>
      <c r="C1095" s="38">
        <v>90000</v>
      </c>
    </row>
    <row r="1096" spans="1:3" x14ac:dyDescent="0.3">
      <c r="A1096" s="37" t="s">
        <v>4</v>
      </c>
      <c r="B1096" s="55">
        <v>44936.83390046296</v>
      </c>
      <c r="C1096" s="38">
        <v>50000</v>
      </c>
    </row>
    <row r="1097" spans="1:3" x14ac:dyDescent="0.3">
      <c r="A1097" s="37" t="s">
        <v>4</v>
      </c>
      <c r="B1097" s="55">
        <v>44937.924803240741</v>
      </c>
      <c r="C1097" s="38">
        <v>172500</v>
      </c>
    </row>
    <row r="1098" spans="1:3" x14ac:dyDescent="0.3">
      <c r="A1098" s="37" t="s">
        <v>4</v>
      </c>
      <c r="B1098" s="55">
        <v>44937.32539351852</v>
      </c>
      <c r="C1098" s="38">
        <v>105000</v>
      </c>
    </row>
    <row r="1099" spans="1:3" x14ac:dyDescent="0.3">
      <c r="A1099" s="37" t="s">
        <v>4</v>
      </c>
      <c r="B1099" s="55">
        <v>44936.517025462963</v>
      </c>
      <c r="C1099" s="38">
        <v>144481.5</v>
      </c>
    </row>
    <row r="1100" spans="1:3" x14ac:dyDescent="0.3">
      <c r="A1100" s="37" t="s">
        <v>4</v>
      </c>
      <c r="B1100" s="55">
        <v>44944.908668981479</v>
      </c>
      <c r="C1100" s="38">
        <v>110000</v>
      </c>
    </row>
    <row r="1101" spans="1:3" x14ac:dyDescent="0.3">
      <c r="A1101" s="37" t="s">
        <v>4</v>
      </c>
      <c r="B1101" s="55">
        <v>44951.138865740737</v>
      </c>
      <c r="C1101" s="38">
        <v>147500</v>
      </c>
    </row>
    <row r="1102" spans="1:3" x14ac:dyDescent="0.3">
      <c r="A1102" s="37" t="s">
        <v>4</v>
      </c>
      <c r="B1102" s="55">
        <v>44936.309976851851</v>
      </c>
      <c r="C1102" s="38">
        <v>115000</v>
      </c>
    </row>
    <row r="1103" spans="1:3" x14ac:dyDescent="0.3">
      <c r="A1103" s="37" t="s">
        <v>4</v>
      </c>
      <c r="B1103" s="55">
        <v>44942.947222222218</v>
      </c>
      <c r="C1103" s="38"/>
    </row>
    <row r="1104" spans="1:3" x14ac:dyDescent="0.3">
      <c r="A1104" s="37" t="s">
        <v>4</v>
      </c>
      <c r="B1104" s="55">
        <v>44942.349629629629</v>
      </c>
      <c r="C1104" s="38">
        <v>175000</v>
      </c>
    </row>
    <row r="1105" spans="1:3" x14ac:dyDescent="0.3">
      <c r="A1105" s="37" t="s">
        <v>4</v>
      </c>
      <c r="B1105" s="55">
        <v>44939.298518518517</v>
      </c>
      <c r="C1105" s="38">
        <v>115000</v>
      </c>
    </row>
    <row r="1106" spans="1:3" x14ac:dyDescent="0.3">
      <c r="A1106" s="37" t="s">
        <v>4</v>
      </c>
      <c r="B1106" s="55">
        <v>44949.756608796299</v>
      </c>
      <c r="C1106" s="38"/>
    </row>
    <row r="1107" spans="1:3" x14ac:dyDescent="0.3">
      <c r="A1107" s="37" t="s">
        <v>4</v>
      </c>
      <c r="B1107" s="55">
        <v>44931.896701388891</v>
      </c>
      <c r="C1107" s="38">
        <v>157500</v>
      </c>
    </row>
    <row r="1108" spans="1:3" x14ac:dyDescent="0.3">
      <c r="A1108" s="37" t="s">
        <v>4</v>
      </c>
      <c r="B1108" s="55">
        <v>44954.683645833327</v>
      </c>
      <c r="C1108" s="38">
        <v>133900</v>
      </c>
    </row>
    <row r="1109" spans="1:3" x14ac:dyDescent="0.3">
      <c r="A1109" s="37" t="s">
        <v>4</v>
      </c>
      <c r="B1109" s="55">
        <v>44942.216319444437</v>
      </c>
      <c r="C1109" s="38">
        <v>125000</v>
      </c>
    </row>
    <row r="1110" spans="1:3" x14ac:dyDescent="0.3">
      <c r="A1110" s="37" t="s">
        <v>4</v>
      </c>
      <c r="B1110" s="55">
        <v>44939.009039351848</v>
      </c>
      <c r="C1110" s="38">
        <v>120000</v>
      </c>
    </row>
    <row r="1111" spans="1:3" x14ac:dyDescent="0.3">
      <c r="A1111" s="37" t="s">
        <v>4</v>
      </c>
      <c r="B1111" s="55">
        <v>44930.772835648153</v>
      </c>
      <c r="C1111" s="38">
        <v>160000</v>
      </c>
    </row>
    <row r="1112" spans="1:3" x14ac:dyDescent="0.3">
      <c r="A1112" s="37" t="s">
        <v>4</v>
      </c>
      <c r="B1112" s="55">
        <v>44942.000532407408</v>
      </c>
      <c r="C1112" s="38"/>
    </row>
    <row r="1113" spans="1:3" x14ac:dyDescent="0.3">
      <c r="A1113" s="37" t="s">
        <v>4</v>
      </c>
      <c r="B1113" s="55">
        <v>44932.613703703697</v>
      </c>
      <c r="C1113" s="38">
        <v>96760.5</v>
      </c>
    </row>
    <row r="1114" spans="1:3" x14ac:dyDescent="0.3">
      <c r="A1114" s="37" t="s">
        <v>4</v>
      </c>
      <c r="B1114" s="55">
        <v>44938.881585648152</v>
      </c>
      <c r="C1114" s="38">
        <v>98301.5</v>
      </c>
    </row>
    <row r="1115" spans="1:3" x14ac:dyDescent="0.3">
      <c r="A1115" s="37" t="s">
        <v>4</v>
      </c>
      <c r="B1115" s="55">
        <v>44942.132557870369</v>
      </c>
      <c r="C1115" s="38">
        <v>140000</v>
      </c>
    </row>
    <row r="1116" spans="1:3" x14ac:dyDescent="0.3">
      <c r="A1116" s="37" t="s">
        <v>4</v>
      </c>
      <c r="B1116" s="55">
        <v>44949.006041666667</v>
      </c>
      <c r="C1116" s="38">
        <v>214000</v>
      </c>
    </row>
    <row r="1117" spans="1:3" x14ac:dyDescent="0.3">
      <c r="A1117" s="37" t="s">
        <v>4</v>
      </c>
      <c r="B1117" s="55">
        <v>44940.546678240738</v>
      </c>
      <c r="C1117" s="38">
        <v>119037.5</v>
      </c>
    </row>
    <row r="1118" spans="1:3" x14ac:dyDescent="0.3">
      <c r="A1118" s="37" t="s">
        <v>4</v>
      </c>
      <c r="B1118" s="55">
        <v>44955.573020833333</v>
      </c>
      <c r="C1118" s="38">
        <v>215000</v>
      </c>
    </row>
    <row r="1119" spans="1:3" x14ac:dyDescent="0.3">
      <c r="A1119" s="37" t="s">
        <v>4</v>
      </c>
      <c r="B1119" s="55">
        <v>44954.625497685192</v>
      </c>
      <c r="C1119" s="38">
        <v>249000</v>
      </c>
    </row>
    <row r="1120" spans="1:3" x14ac:dyDescent="0.3">
      <c r="A1120" s="37" t="s">
        <v>4</v>
      </c>
      <c r="B1120" s="55">
        <v>44934.018726851849</v>
      </c>
      <c r="C1120" s="38">
        <v>112500</v>
      </c>
    </row>
    <row r="1121" spans="1:3" x14ac:dyDescent="0.3">
      <c r="A1121" s="37" t="s">
        <v>4</v>
      </c>
      <c r="B1121" s="55">
        <v>44935.712962962964</v>
      </c>
      <c r="C1121" s="38">
        <v>130000</v>
      </c>
    </row>
    <row r="1122" spans="1:3" x14ac:dyDescent="0.3">
      <c r="A1122" s="37" t="s">
        <v>4</v>
      </c>
      <c r="B1122" s="55">
        <v>44952.826469907413</v>
      </c>
      <c r="C1122" s="38">
        <v>155000</v>
      </c>
    </row>
    <row r="1123" spans="1:3" x14ac:dyDescent="0.3">
      <c r="A1123" s="37" t="s">
        <v>4</v>
      </c>
      <c r="B1123" s="55">
        <v>44957.481770833343</v>
      </c>
      <c r="C1123" s="38">
        <v>175000</v>
      </c>
    </row>
    <row r="1124" spans="1:3" x14ac:dyDescent="0.3">
      <c r="A1124" s="37" t="s">
        <v>4</v>
      </c>
      <c r="B1124" s="55">
        <v>44954.723009259258</v>
      </c>
      <c r="C1124" s="38">
        <v>145000</v>
      </c>
    </row>
    <row r="1125" spans="1:3" x14ac:dyDescent="0.3">
      <c r="A1125" s="37" t="s">
        <v>4</v>
      </c>
      <c r="B1125" s="55">
        <v>44950.707858796297</v>
      </c>
      <c r="C1125" s="38">
        <v>131000</v>
      </c>
    </row>
    <row r="1126" spans="1:3" x14ac:dyDescent="0.3">
      <c r="A1126" s="37" t="s">
        <v>4</v>
      </c>
      <c r="B1126" s="55">
        <v>44938.383032407408</v>
      </c>
      <c r="C1126" s="38">
        <v>90000</v>
      </c>
    </row>
    <row r="1127" spans="1:3" x14ac:dyDescent="0.3">
      <c r="A1127" s="37" t="s">
        <v>4</v>
      </c>
      <c r="B1127" s="55">
        <v>44957.857835648138</v>
      </c>
      <c r="C1127" s="38">
        <v>151000</v>
      </c>
    </row>
    <row r="1128" spans="1:3" x14ac:dyDescent="0.3">
      <c r="A1128" s="37" t="s">
        <v>4</v>
      </c>
      <c r="B1128" s="55">
        <v>44944.630983796298</v>
      </c>
      <c r="C1128" s="38">
        <v>117500</v>
      </c>
    </row>
    <row r="1129" spans="1:3" x14ac:dyDescent="0.3">
      <c r="A1129" s="37" t="s">
        <v>4</v>
      </c>
      <c r="B1129" s="55">
        <v>44931.065636574072</v>
      </c>
      <c r="C1129" s="38">
        <v>96760.5</v>
      </c>
    </row>
    <row r="1130" spans="1:3" x14ac:dyDescent="0.3">
      <c r="A1130" s="37" t="s">
        <v>4</v>
      </c>
      <c r="B1130" s="55">
        <v>44945.539236111108</v>
      </c>
      <c r="C1130" s="38">
        <v>98283</v>
      </c>
    </row>
    <row r="1131" spans="1:3" x14ac:dyDescent="0.3">
      <c r="A1131" s="37" t="s">
        <v>4</v>
      </c>
      <c r="B1131" s="55">
        <v>44933.795624999999</v>
      </c>
      <c r="C1131" s="38">
        <v>193562.5</v>
      </c>
    </row>
    <row r="1132" spans="1:3" x14ac:dyDescent="0.3">
      <c r="A1132" s="37" t="s">
        <v>4</v>
      </c>
      <c r="B1132" s="55">
        <v>44940.507743055547</v>
      </c>
      <c r="C1132" s="38">
        <v>90000</v>
      </c>
    </row>
    <row r="1133" spans="1:3" x14ac:dyDescent="0.3">
      <c r="A1133" s="37" t="s">
        <v>4</v>
      </c>
      <c r="B1133" s="55">
        <v>44953.078263888892</v>
      </c>
      <c r="C1133" s="38"/>
    </row>
    <row r="1134" spans="1:3" x14ac:dyDescent="0.3">
      <c r="A1134" s="37" t="s">
        <v>4</v>
      </c>
      <c r="B1134" s="55">
        <v>44930.923298611109</v>
      </c>
      <c r="C1134" s="38">
        <v>105000</v>
      </c>
    </row>
    <row r="1135" spans="1:3" x14ac:dyDescent="0.3">
      <c r="A1135" s="37" t="s">
        <v>4</v>
      </c>
      <c r="B1135" s="55">
        <v>44933.79378472222</v>
      </c>
      <c r="C1135" s="38">
        <v>80000</v>
      </c>
    </row>
    <row r="1136" spans="1:3" x14ac:dyDescent="0.3">
      <c r="A1136" s="37" t="s">
        <v>4</v>
      </c>
      <c r="B1136" s="55">
        <v>44929.699664351851</v>
      </c>
      <c r="C1136" s="38">
        <v>98301.5</v>
      </c>
    </row>
    <row r="1137" spans="1:3" x14ac:dyDescent="0.3">
      <c r="A1137" s="37" t="s">
        <v>4</v>
      </c>
      <c r="B1137" s="55">
        <v>44954.434814814813</v>
      </c>
      <c r="C1137" s="38">
        <v>140000</v>
      </c>
    </row>
    <row r="1138" spans="1:3" x14ac:dyDescent="0.3">
      <c r="A1138" s="37" t="s">
        <v>4</v>
      </c>
      <c r="B1138" s="55">
        <v>44947.208032407398</v>
      </c>
      <c r="C1138" s="38">
        <v>147500</v>
      </c>
    </row>
    <row r="1139" spans="1:3" x14ac:dyDescent="0.3">
      <c r="A1139" s="37" t="s">
        <v>4</v>
      </c>
      <c r="B1139" s="55">
        <v>44957.410567129627</v>
      </c>
      <c r="C1139" s="38">
        <v>89100</v>
      </c>
    </row>
    <row r="1140" spans="1:3" x14ac:dyDescent="0.3">
      <c r="A1140" s="37" t="s">
        <v>4</v>
      </c>
      <c r="B1140" s="55">
        <v>44939.506412037037</v>
      </c>
      <c r="C1140" s="38">
        <v>122500</v>
      </c>
    </row>
    <row r="1141" spans="1:3" x14ac:dyDescent="0.3">
      <c r="A1141" s="37" t="s">
        <v>4</v>
      </c>
      <c r="B1141" s="55">
        <v>44951.173726851863</v>
      </c>
      <c r="C1141" s="38">
        <v>110000</v>
      </c>
    </row>
    <row r="1142" spans="1:3" x14ac:dyDescent="0.3">
      <c r="A1142" s="37" t="s">
        <v>4</v>
      </c>
      <c r="B1142" s="55">
        <v>44933.049398148149</v>
      </c>
      <c r="C1142" s="38">
        <v>105000</v>
      </c>
    </row>
    <row r="1143" spans="1:3" x14ac:dyDescent="0.3">
      <c r="A1143" s="37" t="s">
        <v>4</v>
      </c>
      <c r="B1143" s="55">
        <v>44944.672476851847</v>
      </c>
      <c r="C1143" s="38">
        <v>99800</v>
      </c>
    </row>
    <row r="1144" spans="1:3" x14ac:dyDescent="0.3">
      <c r="A1144" s="37" t="s">
        <v>4</v>
      </c>
      <c r="B1144" s="55">
        <v>44944.923055555562</v>
      </c>
      <c r="C1144" s="38"/>
    </row>
    <row r="1145" spans="1:3" x14ac:dyDescent="0.3">
      <c r="A1145" s="37" t="s">
        <v>4</v>
      </c>
      <c r="B1145" s="55">
        <v>44953.423344907409</v>
      </c>
      <c r="C1145" s="38">
        <v>200000</v>
      </c>
    </row>
    <row r="1146" spans="1:3" x14ac:dyDescent="0.3">
      <c r="A1146" s="37" t="s">
        <v>4</v>
      </c>
      <c r="B1146" s="55">
        <v>44953.423900462964</v>
      </c>
      <c r="C1146" s="38">
        <v>200000</v>
      </c>
    </row>
    <row r="1147" spans="1:3" x14ac:dyDescent="0.3">
      <c r="A1147" s="37" t="s">
        <v>4</v>
      </c>
      <c r="B1147" s="55">
        <v>44930.150821759264</v>
      </c>
      <c r="C1147" s="38">
        <v>105000</v>
      </c>
    </row>
    <row r="1148" spans="1:3" x14ac:dyDescent="0.3">
      <c r="A1148" s="37" t="s">
        <v>4</v>
      </c>
      <c r="B1148" s="55">
        <v>44930.688356481478</v>
      </c>
      <c r="C1148" s="38">
        <v>106256.8984375</v>
      </c>
    </row>
    <row r="1149" spans="1:3" x14ac:dyDescent="0.3">
      <c r="A1149" s="37" t="s">
        <v>4</v>
      </c>
      <c r="B1149" s="55">
        <v>44948.715138888889</v>
      </c>
      <c r="C1149" s="38">
        <v>58926</v>
      </c>
    </row>
    <row r="1150" spans="1:3" x14ac:dyDescent="0.3">
      <c r="A1150" s="37" t="s">
        <v>4</v>
      </c>
      <c r="B1150" s="55">
        <v>44951.934108796297</v>
      </c>
      <c r="C1150" s="38">
        <v>105000</v>
      </c>
    </row>
    <row r="1151" spans="1:3" x14ac:dyDescent="0.3">
      <c r="A1151" s="37" t="s">
        <v>4</v>
      </c>
      <c r="B1151" s="55">
        <v>44946.357546296298</v>
      </c>
      <c r="C1151" s="38">
        <v>105000</v>
      </c>
    </row>
    <row r="1152" spans="1:3" x14ac:dyDescent="0.3">
      <c r="A1152" s="37" t="s">
        <v>4</v>
      </c>
      <c r="B1152" s="55">
        <v>44956.523541666669</v>
      </c>
      <c r="C1152" s="38">
        <v>64800</v>
      </c>
    </row>
    <row r="1153" spans="1:3" x14ac:dyDescent="0.3">
      <c r="A1153" s="37" t="s">
        <v>4</v>
      </c>
      <c r="B1153" s="55">
        <v>44936.807592592602</v>
      </c>
      <c r="C1153" s="38"/>
    </row>
    <row r="1154" spans="1:3" x14ac:dyDescent="0.3">
      <c r="A1154" s="37" t="s">
        <v>4</v>
      </c>
      <c r="B1154" s="55">
        <v>44939.340231481481</v>
      </c>
      <c r="C1154" s="38">
        <v>190950</v>
      </c>
    </row>
    <row r="1155" spans="1:3" x14ac:dyDescent="0.3">
      <c r="A1155" s="37" t="s">
        <v>4</v>
      </c>
      <c r="B1155" s="55">
        <v>44931.705439814818</v>
      </c>
      <c r="C1155" s="38">
        <v>122500</v>
      </c>
    </row>
    <row r="1156" spans="1:3" x14ac:dyDescent="0.3">
      <c r="A1156" s="37" t="s">
        <v>4</v>
      </c>
      <c r="B1156" s="55">
        <v>44934.628321759257</v>
      </c>
      <c r="C1156" s="38">
        <v>245000</v>
      </c>
    </row>
    <row r="1157" spans="1:3" x14ac:dyDescent="0.3">
      <c r="A1157" s="37" t="s">
        <v>4</v>
      </c>
      <c r="B1157" s="55">
        <v>44927.603090277778</v>
      </c>
      <c r="C1157" s="38">
        <v>165000</v>
      </c>
    </row>
    <row r="1158" spans="1:3" x14ac:dyDescent="0.3">
      <c r="A1158" s="37" t="s">
        <v>4</v>
      </c>
      <c r="B1158" s="55">
        <v>44938.422696759262</v>
      </c>
      <c r="C1158" s="38">
        <v>133000</v>
      </c>
    </row>
    <row r="1159" spans="1:3" x14ac:dyDescent="0.3">
      <c r="A1159" s="37" t="s">
        <v>4</v>
      </c>
      <c r="B1159" s="55">
        <v>44943.353842592587</v>
      </c>
      <c r="C1159" s="38">
        <v>98283</v>
      </c>
    </row>
    <row r="1160" spans="1:3" x14ac:dyDescent="0.3">
      <c r="A1160" s="37" t="s">
        <v>4</v>
      </c>
      <c r="B1160" s="55">
        <v>44957.048495370371</v>
      </c>
      <c r="C1160" s="38"/>
    </row>
    <row r="1161" spans="1:3" x14ac:dyDescent="0.3">
      <c r="A1161" s="37" t="s">
        <v>4</v>
      </c>
      <c r="B1161" s="55">
        <v>44928.546041666668</v>
      </c>
      <c r="C1161" s="38"/>
    </row>
    <row r="1162" spans="1:3" x14ac:dyDescent="0.3">
      <c r="A1162" s="37" t="s">
        <v>4</v>
      </c>
      <c r="B1162" s="55">
        <v>44955.672164351847</v>
      </c>
      <c r="C1162" s="38">
        <v>147500</v>
      </c>
    </row>
    <row r="1163" spans="1:3" x14ac:dyDescent="0.3">
      <c r="A1163" s="37" t="s">
        <v>4</v>
      </c>
      <c r="B1163" s="55">
        <v>44957.962673611109</v>
      </c>
      <c r="C1163" s="38"/>
    </row>
    <row r="1164" spans="1:3" x14ac:dyDescent="0.3">
      <c r="A1164" s="37" t="s">
        <v>4</v>
      </c>
      <c r="B1164" s="55">
        <v>44928.781446759262</v>
      </c>
      <c r="C1164" s="38">
        <v>137320.3125</v>
      </c>
    </row>
    <row r="1165" spans="1:3" x14ac:dyDescent="0.3">
      <c r="A1165" s="37" t="s">
        <v>4</v>
      </c>
      <c r="B1165" s="55">
        <v>44937.784861111111</v>
      </c>
      <c r="C1165" s="38">
        <v>98275.5</v>
      </c>
    </row>
    <row r="1166" spans="1:3" x14ac:dyDescent="0.3">
      <c r="A1166" s="37" t="s">
        <v>4</v>
      </c>
      <c r="B1166" s="55">
        <v>44928.546435185177</v>
      </c>
      <c r="C1166" s="38">
        <v>122470.5</v>
      </c>
    </row>
    <row r="1167" spans="1:3" x14ac:dyDescent="0.3">
      <c r="A1167" s="37" t="s">
        <v>4</v>
      </c>
      <c r="B1167" s="55">
        <v>44938.674490740741</v>
      </c>
      <c r="C1167" s="38"/>
    </row>
    <row r="1168" spans="1:3" x14ac:dyDescent="0.3">
      <c r="A1168" s="37" t="s">
        <v>4</v>
      </c>
      <c r="B1168" s="55">
        <v>44937.951168981483</v>
      </c>
      <c r="C1168" s="38"/>
    </row>
    <row r="1169" spans="1:3" x14ac:dyDescent="0.3">
      <c r="A1169" s="37" t="s">
        <v>4</v>
      </c>
      <c r="B1169" s="55">
        <v>44943.88212962963</v>
      </c>
      <c r="C1169" s="38">
        <v>117500</v>
      </c>
    </row>
    <row r="1170" spans="1:3" x14ac:dyDescent="0.3">
      <c r="A1170" s="37" t="s">
        <v>4</v>
      </c>
      <c r="B1170" s="55">
        <v>44943.422500000001</v>
      </c>
      <c r="C1170" s="38">
        <v>125000</v>
      </c>
    </row>
    <row r="1171" spans="1:3" x14ac:dyDescent="0.3">
      <c r="A1171" s="37" t="s">
        <v>4</v>
      </c>
      <c r="B1171" s="55">
        <v>44941.423622685194</v>
      </c>
      <c r="C1171" s="38">
        <v>190950</v>
      </c>
    </row>
    <row r="1172" spans="1:3" x14ac:dyDescent="0.3">
      <c r="A1172" s="37" t="s">
        <v>4</v>
      </c>
      <c r="B1172" s="55">
        <v>44957.170624999999</v>
      </c>
      <c r="C1172" s="38"/>
    </row>
    <row r="1173" spans="1:3" x14ac:dyDescent="0.3">
      <c r="A1173" s="37" t="s">
        <v>4</v>
      </c>
      <c r="B1173" s="55">
        <v>44942.343645833331</v>
      </c>
      <c r="C1173" s="38">
        <v>147500</v>
      </c>
    </row>
    <row r="1174" spans="1:3" x14ac:dyDescent="0.3">
      <c r="A1174" s="37" t="s">
        <v>4</v>
      </c>
      <c r="B1174" s="55">
        <v>44949.643078703702</v>
      </c>
      <c r="C1174" s="38"/>
    </row>
    <row r="1175" spans="1:3" x14ac:dyDescent="0.3">
      <c r="A1175" s="37" t="s">
        <v>4</v>
      </c>
      <c r="B1175" s="55">
        <v>44951.918541666673</v>
      </c>
      <c r="C1175" s="38"/>
    </row>
    <row r="1176" spans="1:3" x14ac:dyDescent="0.3">
      <c r="A1176" s="37" t="s">
        <v>4</v>
      </c>
      <c r="B1176" s="55">
        <v>44956.755208333343</v>
      </c>
      <c r="C1176" s="38"/>
    </row>
    <row r="1177" spans="1:3" x14ac:dyDescent="0.3">
      <c r="A1177" s="37" t="s">
        <v>4</v>
      </c>
      <c r="B1177" s="55">
        <v>44944.632094907407</v>
      </c>
      <c r="C1177" s="38">
        <v>110144.390625</v>
      </c>
    </row>
    <row r="1178" spans="1:3" x14ac:dyDescent="0.3">
      <c r="A1178" s="37" t="s">
        <v>4</v>
      </c>
      <c r="B1178" s="55">
        <v>44952.672500000001</v>
      </c>
      <c r="C1178" s="38">
        <v>109750</v>
      </c>
    </row>
    <row r="1179" spans="1:3" x14ac:dyDescent="0.3">
      <c r="A1179" s="37" t="s">
        <v>4</v>
      </c>
      <c r="B1179" s="55">
        <v>44936.918310185189</v>
      </c>
      <c r="C1179" s="38"/>
    </row>
    <row r="1180" spans="1:3" x14ac:dyDescent="0.3">
      <c r="A1180" s="37" t="s">
        <v>4</v>
      </c>
      <c r="B1180" s="55">
        <v>44953.922951388893</v>
      </c>
      <c r="C1180" s="38"/>
    </row>
    <row r="1181" spans="1:3" x14ac:dyDescent="0.3">
      <c r="A1181" s="37" t="s">
        <v>4</v>
      </c>
      <c r="B1181" s="55">
        <v>44951.582604166673</v>
      </c>
      <c r="C1181" s="38">
        <v>135000</v>
      </c>
    </row>
    <row r="1182" spans="1:3" x14ac:dyDescent="0.3">
      <c r="A1182" s="37" t="s">
        <v>4</v>
      </c>
      <c r="B1182" s="55">
        <v>44943.472569444442</v>
      </c>
      <c r="C1182" s="38">
        <v>96773</v>
      </c>
    </row>
    <row r="1183" spans="1:3" x14ac:dyDescent="0.3">
      <c r="A1183" s="37" t="s">
        <v>4</v>
      </c>
      <c r="B1183" s="55">
        <v>44938.922719907408</v>
      </c>
      <c r="C1183" s="38">
        <v>136000</v>
      </c>
    </row>
    <row r="1184" spans="1:3" x14ac:dyDescent="0.3">
      <c r="A1184" s="37" t="s">
        <v>4</v>
      </c>
      <c r="B1184" s="55">
        <v>44946.442280092589</v>
      </c>
      <c r="C1184" s="38">
        <v>131580</v>
      </c>
    </row>
    <row r="1185" spans="1:3" x14ac:dyDescent="0.3">
      <c r="A1185" s="37" t="s">
        <v>4</v>
      </c>
      <c r="B1185" s="55">
        <v>44935.171759259261</v>
      </c>
      <c r="C1185" s="38">
        <v>125000</v>
      </c>
    </row>
    <row r="1186" spans="1:3" x14ac:dyDescent="0.3">
      <c r="A1186" s="37" t="s">
        <v>4</v>
      </c>
      <c r="B1186" s="55">
        <v>44935.925266203703</v>
      </c>
      <c r="C1186" s="38">
        <v>147500</v>
      </c>
    </row>
    <row r="1187" spans="1:3" x14ac:dyDescent="0.3">
      <c r="A1187" s="37" t="s">
        <v>4</v>
      </c>
      <c r="B1187" s="55">
        <v>44957.89947916667</v>
      </c>
      <c r="C1187" s="38">
        <v>180000</v>
      </c>
    </row>
    <row r="1188" spans="1:3" x14ac:dyDescent="0.3">
      <c r="A1188" s="37" t="s">
        <v>4</v>
      </c>
      <c r="B1188" s="55">
        <v>44932.269571759258</v>
      </c>
      <c r="C1188" s="38">
        <v>175000</v>
      </c>
    </row>
    <row r="1189" spans="1:3" x14ac:dyDescent="0.3">
      <c r="A1189" s="37" t="s">
        <v>4</v>
      </c>
      <c r="B1189" s="55">
        <v>44943.765694444453</v>
      </c>
      <c r="C1189" s="38">
        <v>96773</v>
      </c>
    </row>
    <row r="1190" spans="1:3" x14ac:dyDescent="0.3">
      <c r="A1190" s="37" t="s">
        <v>4</v>
      </c>
      <c r="B1190" s="55">
        <v>44929.691886574074</v>
      </c>
      <c r="C1190" s="38"/>
    </row>
    <row r="1191" spans="1:3" x14ac:dyDescent="0.3">
      <c r="A1191" s="37" t="s">
        <v>4</v>
      </c>
      <c r="B1191" s="55">
        <v>44932.000439814823</v>
      </c>
      <c r="C1191" s="38">
        <v>154000</v>
      </c>
    </row>
    <row r="1192" spans="1:3" x14ac:dyDescent="0.3">
      <c r="A1192" s="37" t="s">
        <v>4</v>
      </c>
      <c r="B1192" s="55">
        <v>44931.980081018519</v>
      </c>
      <c r="C1192" s="38"/>
    </row>
    <row r="1193" spans="1:3" x14ac:dyDescent="0.3">
      <c r="A1193" s="37" t="s">
        <v>4</v>
      </c>
      <c r="B1193" s="55">
        <v>44953.67291666667</v>
      </c>
      <c r="C1193" s="38">
        <v>208114</v>
      </c>
    </row>
    <row r="1194" spans="1:3" x14ac:dyDescent="0.3">
      <c r="A1194" s="37" t="s">
        <v>4</v>
      </c>
      <c r="B1194" s="55">
        <v>44927.263020833343</v>
      </c>
      <c r="C1194" s="38">
        <v>175000</v>
      </c>
    </row>
    <row r="1195" spans="1:3" x14ac:dyDescent="0.3">
      <c r="A1195" s="37" t="s">
        <v>4</v>
      </c>
      <c r="B1195" s="55">
        <v>44935.464120370372</v>
      </c>
      <c r="C1195" s="38">
        <v>90000</v>
      </c>
    </row>
    <row r="1196" spans="1:3" x14ac:dyDescent="0.3">
      <c r="A1196" s="37" t="s">
        <v>4</v>
      </c>
      <c r="B1196" s="55">
        <v>44941.632847222223</v>
      </c>
      <c r="C1196" s="38"/>
    </row>
    <row r="1197" spans="1:3" x14ac:dyDescent="0.3">
      <c r="A1197" s="37" t="s">
        <v>4</v>
      </c>
      <c r="B1197" s="55">
        <v>44957.463680555556</v>
      </c>
      <c r="C1197" s="38">
        <v>115000</v>
      </c>
    </row>
    <row r="1198" spans="1:3" x14ac:dyDescent="0.3">
      <c r="A1198" s="37" t="s">
        <v>4</v>
      </c>
      <c r="B1198" s="55">
        <v>44928.054525462961</v>
      </c>
      <c r="C1198" s="38">
        <v>144481.5</v>
      </c>
    </row>
    <row r="1199" spans="1:3" x14ac:dyDescent="0.3">
      <c r="A1199" s="37" t="s">
        <v>4</v>
      </c>
      <c r="B1199" s="55">
        <v>44957.006898148153</v>
      </c>
      <c r="C1199" s="38"/>
    </row>
    <row r="1200" spans="1:3" x14ac:dyDescent="0.3">
      <c r="A1200" s="37" t="s">
        <v>4</v>
      </c>
      <c r="B1200" s="55">
        <v>44937.713530092587</v>
      </c>
      <c r="C1200" s="38"/>
    </row>
    <row r="1201" spans="1:3" x14ac:dyDescent="0.3">
      <c r="A1201" s="37" t="s">
        <v>4</v>
      </c>
      <c r="B1201" s="55">
        <v>44953.632592592592</v>
      </c>
      <c r="C1201" s="38"/>
    </row>
    <row r="1202" spans="1:3" x14ac:dyDescent="0.3">
      <c r="A1202" s="37" t="s">
        <v>4</v>
      </c>
      <c r="B1202" s="55">
        <v>44948.255011574067</v>
      </c>
      <c r="C1202" s="38">
        <v>115000</v>
      </c>
    </row>
    <row r="1203" spans="1:3" x14ac:dyDescent="0.3">
      <c r="A1203" s="37" t="s">
        <v>4</v>
      </c>
      <c r="B1203" s="55">
        <v>44943.951620370368</v>
      </c>
      <c r="C1203" s="38"/>
    </row>
    <row r="1204" spans="1:3" x14ac:dyDescent="0.3">
      <c r="A1204" s="37" t="s">
        <v>4</v>
      </c>
      <c r="B1204" s="55">
        <v>44952.3</v>
      </c>
      <c r="C1204" s="38">
        <v>146000</v>
      </c>
    </row>
    <row r="1205" spans="1:3" x14ac:dyDescent="0.3">
      <c r="A1205" s="37" t="s">
        <v>4</v>
      </c>
      <c r="B1205" s="55">
        <v>44950.010127314818</v>
      </c>
      <c r="C1205" s="38">
        <v>50400</v>
      </c>
    </row>
    <row r="1206" spans="1:3" x14ac:dyDescent="0.3">
      <c r="A1206" s="37" t="s">
        <v>4</v>
      </c>
      <c r="B1206" s="55">
        <v>44951.642071759263</v>
      </c>
      <c r="C1206" s="38">
        <v>160000</v>
      </c>
    </row>
    <row r="1207" spans="1:3" x14ac:dyDescent="0.3">
      <c r="A1207" s="37" t="s">
        <v>4</v>
      </c>
      <c r="B1207" s="55">
        <v>44956.755347222221</v>
      </c>
      <c r="C1207" s="38">
        <v>155000</v>
      </c>
    </row>
    <row r="1208" spans="1:3" x14ac:dyDescent="0.3">
      <c r="A1208" s="37" t="s">
        <v>4</v>
      </c>
      <c r="B1208" s="55">
        <v>44937.588368055563</v>
      </c>
      <c r="C1208" s="38">
        <v>187500</v>
      </c>
    </row>
    <row r="1209" spans="1:3" x14ac:dyDescent="0.3">
      <c r="A1209" s="37" t="s">
        <v>4</v>
      </c>
      <c r="B1209" s="55">
        <v>44935.797349537039</v>
      </c>
      <c r="C1209" s="38">
        <v>137290.484375</v>
      </c>
    </row>
    <row r="1210" spans="1:3" x14ac:dyDescent="0.3">
      <c r="A1210" s="37" t="s">
        <v>4</v>
      </c>
      <c r="B1210" s="55">
        <v>44950.339699074073</v>
      </c>
      <c r="C1210" s="38">
        <v>172500</v>
      </c>
    </row>
    <row r="1211" spans="1:3" x14ac:dyDescent="0.3">
      <c r="A1211" s="37" t="s">
        <v>4</v>
      </c>
      <c r="B1211" s="55">
        <v>44952.951793981483</v>
      </c>
      <c r="C1211" s="38">
        <v>89500</v>
      </c>
    </row>
    <row r="1212" spans="1:3" x14ac:dyDescent="0.3">
      <c r="A1212" s="37" t="s">
        <v>4</v>
      </c>
      <c r="B1212" s="55">
        <v>44944.215416666673</v>
      </c>
      <c r="C1212" s="38">
        <v>125000</v>
      </c>
    </row>
    <row r="1213" spans="1:3" x14ac:dyDescent="0.3">
      <c r="A1213" s="37" t="s">
        <v>4</v>
      </c>
      <c r="B1213" s="55">
        <v>44932.796481481477</v>
      </c>
      <c r="C1213" s="38">
        <v>180000</v>
      </c>
    </row>
    <row r="1214" spans="1:3" x14ac:dyDescent="0.3">
      <c r="A1214" s="37" t="s">
        <v>4</v>
      </c>
      <c r="B1214" s="55">
        <v>44949.934814814813</v>
      </c>
      <c r="C1214" s="38">
        <v>87500</v>
      </c>
    </row>
    <row r="1215" spans="1:3" x14ac:dyDescent="0.3">
      <c r="A1215" s="37" t="s">
        <v>4</v>
      </c>
      <c r="B1215" s="55">
        <v>44931.912476851852</v>
      </c>
      <c r="C1215" s="38">
        <v>96760.5</v>
      </c>
    </row>
    <row r="1216" spans="1:3" x14ac:dyDescent="0.3">
      <c r="A1216" s="37" t="s">
        <v>4</v>
      </c>
      <c r="B1216" s="55">
        <v>44940.258506944447</v>
      </c>
      <c r="C1216" s="38">
        <v>147500</v>
      </c>
    </row>
    <row r="1217" spans="1:3" x14ac:dyDescent="0.3">
      <c r="A1217" s="37" t="s">
        <v>4</v>
      </c>
      <c r="B1217" s="55">
        <v>44942.989293981482</v>
      </c>
      <c r="C1217" s="38">
        <v>112500</v>
      </c>
    </row>
    <row r="1218" spans="1:3" x14ac:dyDescent="0.3">
      <c r="A1218" s="37" t="s">
        <v>4</v>
      </c>
      <c r="B1218" s="55">
        <v>44952.798564814817</v>
      </c>
      <c r="C1218" s="38">
        <v>95000</v>
      </c>
    </row>
    <row r="1219" spans="1:3" x14ac:dyDescent="0.3">
      <c r="A1219" s="37" t="s">
        <v>4</v>
      </c>
      <c r="B1219" s="55">
        <v>44957.713900462957</v>
      </c>
      <c r="C1219" s="38">
        <v>95000</v>
      </c>
    </row>
    <row r="1220" spans="1:3" x14ac:dyDescent="0.3">
      <c r="A1220" s="37" t="s">
        <v>4</v>
      </c>
      <c r="B1220" s="55">
        <v>44942.892546296287</v>
      </c>
      <c r="C1220" s="38">
        <v>99500</v>
      </c>
    </row>
    <row r="1221" spans="1:3" x14ac:dyDescent="0.3">
      <c r="A1221" s="37" t="s">
        <v>4</v>
      </c>
      <c r="B1221" s="55">
        <v>44932.757986111108</v>
      </c>
      <c r="C1221" s="38"/>
    </row>
    <row r="1222" spans="1:3" x14ac:dyDescent="0.3">
      <c r="A1222" s="37" t="s">
        <v>4</v>
      </c>
      <c r="B1222" s="55">
        <v>44951.93408564815</v>
      </c>
      <c r="C1222" s="38">
        <v>150000</v>
      </c>
    </row>
    <row r="1223" spans="1:3" x14ac:dyDescent="0.3">
      <c r="A1223" s="37" t="s">
        <v>4</v>
      </c>
      <c r="B1223" s="55">
        <v>44931.522615740738</v>
      </c>
      <c r="C1223" s="38">
        <v>147500</v>
      </c>
    </row>
    <row r="1224" spans="1:3" x14ac:dyDescent="0.3">
      <c r="A1224" s="37" t="s">
        <v>4</v>
      </c>
      <c r="B1224" s="55">
        <v>44952.142418981479</v>
      </c>
      <c r="C1224" s="38"/>
    </row>
    <row r="1225" spans="1:3" x14ac:dyDescent="0.3">
      <c r="A1225" s="37" t="s">
        <v>4</v>
      </c>
      <c r="B1225" s="55">
        <v>44936.005810185183</v>
      </c>
      <c r="C1225" s="38">
        <v>190950</v>
      </c>
    </row>
    <row r="1226" spans="1:3" x14ac:dyDescent="0.3">
      <c r="A1226" s="37" t="s">
        <v>4</v>
      </c>
      <c r="B1226" s="55">
        <v>44947.062106481477</v>
      </c>
      <c r="C1226" s="38">
        <v>145000</v>
      </c>
    </row>
    <row r="1227" spans="1:3" x14ac:dyDescent="0.3">
      <c r="A1227" s="37" t="s">
        <v>4</v>
      </c>
      <c r="B1227" s="55">
        <v>44939.922418981478</v>
      </c>
      <c r="C1227" s="38"/>
    </row>
    <row r="1228" spans="1:3" x14ac:dyDescent="0.3">
      <c r="A1228" s="37" t="s">
        <v>4</v>
      </c>
      <c r="B1228" s="55">
        <v>44932.922824074078</v>
      </c>
      <c r="C1228" s="38"/>
    </row>
    <row r="1229" spans="1:3" x14ac:dyDescent="0.3">
      <c r="A1229" s="37" t="s">
        <v>4</v>
      </c>
      <c r="B1229" s="55">
        <v>44929.047337962962</v>
      </c>
      <c r="C1229" s="38">
        <v>102500</v>
      </c>
    </row>
    <row r="1230" spans="1:3" x14ac:dyDescent="0.3">
      <c r="A1230" s="37" t="s">
        <v>4</v>
      </c>
      <c r="B1230" s="55">
        <v>44940.591215277767</v>
      </c>
      <c r="C1230" s="38"/>
    </row>
    <row r="1231" spans="1:3" x14ac:dyDescent="0.3">
      <c r="A1231" s="37" t="s">
        <v>4</v>
      </c>
      <c r="B1231" s="55">
        <v>44954.47210648148</v>
      </c>
      <c r="C1231" s="38">
        <v>80000</v>
      </c>
    </row>
    <row r="1232" spans="1:3" x14ac:dyDescent="0.3">
      <c r="A1232" s="37" t="s">
        <v>4</v>
      </c>
      <c r="B1232" s="55">
        <v>44945.787592592591</v>
      </c>
      <c r="C1232" s="38">
        <v>130000</v>
      </c>
    </row>
    <row r="1233" spans="1:3" x14ac:dyDescent="0.3">
      <c r="A1233" s="37" t="s">
        <v>4</v>
      </c>
      <c r="B1233" s="55">
        <v>44949.79891203704</v>
      </c>
      <c r="C1233" s="38">
        <v>147500</v>
      </c>
    </row>
    <row r="1234" spans="1:3" x14ac:dyDescent="0.3">
      <c r="A1234" s="37" t="s">
        <v>4</v>
      </c>
      <c r="B1234" s="55">
        <v>44944.659953703696</v>
      </c>
      <c r="C1234" s="38">
        <v>165000</v>
      </c>
    </row>
    <row r="1235" spans="1:3" x14ac:dyDescent="0.3">
      <c r="A1235" s="37" t="s">
        <v>4</v>
      </c>
      <c r="B1235" s="55">
        <v>44936.667245370372</v>
      </c>
      <c r="C1235" s="38"/>
    </row>
    <row r="1236" spans="1:3" x14ac:dyDescent="0.3">
      <c r="A1236" s="37" t="s">
        <v>4</v>
      </c>
      <c r="B1236" s="55">
        <v>44940.68372685185</v>
      </c>
      <c r="C1236" s="38">
        <v>147500</v>
      </c>
    </row>
    <row r="1237" spans="1:3" x14ac:dyDescent="0.3">
      <c r="A1237" s="37" t="s">
        <v>4</v>
      </c>
      <c r="B1237" s="55">
        <v>44930.623692129629</v>
      </c>
      <c r="C1237" s="38"/>
    </row>
    <row r="1238" spans="1:3" x14ac:dyDescent="0.3">
      <c r="A1238" s="37" t="s">
        <v>4</v>
      </c>
      <c r="B1238" s="55">
        <v>44944.130300925928</v>
      </c>
      <c r="C1238" s="38">
        <v>117500</v>
      </c>
    </row>
    <row r="1239" spans="1:3" x14ac:dyDescent="0.3">
      <c r="A1239" s="37" t="s">
        <v>4</v>
      </c>
      <c r="B1239" s="55">
        <v>44932.338263888887</v>
      </c>
      <c r="C1239" s="38">
        <v>150000</v>
      </c>
    </row>
    <row r="1240" spans="1:3" x14ac:dyDescent="0.3">
      <c r="A1240" s="37" t="s">
        <v>4</v>
      </c>
      <c r="B1240" s="55">
        <v>44949.769201388888</v>
      </c>
      <c r="C1240" s="38">
        <v>90000</v>
      </c>
    </row>
    <row r="1241" spans="1:3" x14ac:dyDescent="0.3">
      <c r="A1241" s="37" t="s">
        <v>4</v>
      </c>
      <c r="B1241" s="55">
        <v>44943.756724537037</v>
      </c>
      <c r="C1241" s="38"/>
    </row>
    <row r="1242" spans="1:3" x14ac:dyDescent="0.3">
      <c r="A1242" s="37" t="s">
        <v>4</v>
      </c>
      <c r="B1242" s="55">
        <v>44944.856319444443</v>
      </c>
      <c r="C1242" s="38">
        <v>72960</v>
      </c>
    </row>
    <row r="1243" spans="1:3" x14ac:dyDescent="0.3">
      <c r="A1243" s="37" t="s">
        <v>4</v>
      </c>
      <c r="B1243" s="55">
        <v>44933.128206018519</v>
      </c>
      <c r="C1243" s="38">
        <v>80000</v>
      </c>
    </row>
    <row r="1244" spans="1:3" x14ac:dyDescent="0.3">
      <c r="A1244" s="37" t="s">
        <v>4</v>
      </c>
      <c r="B1244" s="55">
        <v>44944.40965277778</v>
      </c>
      <c r="C1244" s="38">
        <v>150000</v>
      </c>
    </row>
    <row r="1245" spans="1:3" x14ac:dyDescent="0.3">
      <c r="A1245" s="37" t="s">
        <v>4</v>
      </c>
      <c r="B1245" s="55">
        <v>44952.967129629629</v>
      </c>
      <c r="C1245" s="38">
        <v>200256</v>
      </c>
    </row>
    <row r="1246" spans="1:3" x14ac:dyDescent="0.3">
      <c r="A1246" s="37" t="s">
        <v>4</v>
      </c>
      <c r="B1246" s="55">
        <v>44942.615393518521</v>
      </c>
      <c r="C1246" s="38">
        <v>145000</v>
      </c>
    </row>
    <row r="1247" spans="1:3" x14ac:dyDescent="0.3">
      <c r="A1247" s="37" t="s">
        <v>4</v>
      </c>
      <c r="B1247" s="55">
        <v>44945.795474537037</v>
      </c>
      <c r="C1247" s="38">
        <v>56700</v>
      </c>
    </row>
    <row r="1248" spans="1:3" x14ac:dyDescent="0.3">
      <c r="A1248" s="37" t="s">
        <v>4</v>
      </c>
      <c r="B1248" s="55">
        <v>44928.617546296293</v>
      </c>
      <c r="C1248" s="38"/>
    </row>
    <row r="1249" spans="1:3" x14ac:dyDescent="0.3">
      <c r="A1249" s="37" t="s">
        <v>4</v>
      </c>
      <c r="B1249" s="55">
        <v>44938.758055555547</v>
      </c>
      <c r="C1249" s="38"/>
    </row>
    <row r="1250" spans="1:3" x14ac:dyDescent="0.3">
      <c r="A1250" s="37" t="s">
        <v>4</v>
      </c>
      <c r="B1250" s="55">
        <v>44939.88071759259</v>
      </c>
      <c r="C1250" s="38">
        <v>145000</v>
      </c>
    </row>
    <row r="1251" spans="1:3" x14ac:dyDescent="0.3">
      <c r="A1251" s="37" t="s">
        <v>4</v>
      </c>
      <c r="B1251" s="55">
        <v>44933.382361111107</v>
      </c>
      <c r="C1251" s="38">
        <v>80850</v>
      </c>
    </row>
    <row r="1252" spans="1:3" x14ac:dyDescent="0.3">
      <c r="A1252" s="37" t="s">
        <v>4</v>
      </c>
      <c r="B1252" s="55">
        <v>44946.843738425923</v>
      </c>
      <c r="C1252" s="38">
        <v>98283</v>
      </c>
    </row>
    <row r="1253" spans="1:3" x14ac:dyDescent="0.3">
      <c r="A1253" s="37" t="s">
        <v>4</v>
      </c>
      <c r="B1253" s="55">
        <v>44943.646041666667</v>
      </c>
      <c r="C1253" s="38">
        <v>96773</v>
      </c>
    </row>
    <row r="1254" spans="1:3" x14ac:dyDescent="0.3">
      <c r="A1254" s="37" t="s">
        <v>4</v>
      </c>
      <c r="B1254" s="55">
        <v>44936.935011574067</v>
      </c>
      <c r="C1254" s="38">
        <v>142500</v>
      </c>
    </row>
    <row r="1255" spans="1:3" x14ac:dyDescent="0.3">
      <c r="A1255" s="37" t="s">
        <v>4</v>
      </c>
      <c r="B1255" s="55">
        <v>44949.58929398148</v>
      </c>
      <c r="C1255" s="38"/>
    </row>
    <row r="1256" spans="1:3" x14ac:dyDescent="0.3">
      <c r="A1256" s="37" t="s">
        <v>4</v>
      </c>
      <c r="B1256" s="55">
        <v>44957.754236111112</v>
      </c>
      <c r="C1256" s="38">
        <v>169000</v>
      </c>
    </row>
    <row r="1257" spans="1:3" x14ac:dyDescent="0.3">
      <c r="A1257" s="37" t="s">
        <v>4</v>
      </c>
      <c r="B1257" s="55">
        <v>44932.755474537043</v>
      </c>
      <c r="C1257" s="38">
        <v>135600</v>
      </c>
    </row>
    <row r="1258" spans="1:3" x14ac:dyDescent="0.3">
      <c r="A1258" s="37" t="s">
        <v>4</v>
      </c>
      <c r="B1258" s="55">
        <v>44931.075219907398</v>
      </c>
      <c r="C1258" s="38">
        <v>147500</v>
      </c>
    </row>
    <row r="1259" spans="1:3" x14ac:dyDescent="0.3">
      <c r="A1259" s="37" t="s">
        <v>4</v>
      </c>
      <c r="B1259" s="55">
        <v>44942.000856481478</v>
      </c>
      <c r="C1259" s="38">
        <v>106358</v>
      </c>
    </row>
    <row r="1260" spans="1:3" x14ac:dyDescent="0.3">
      <c r="A1260" s="37" t="s">
        <v>4</v>
      </c>
      <c r="B1260" s="55">
        <v>44940.089594907397</v>
      </c>
      <c r="C1260" s="38"/>
    </row>
    <row r="1261" spans="1:3" x14ac:dyDescent="0.3">
      <c r="A1261" s="37" t="s">
        <v>4</v>
      </c>
      <c r="B1261" s="55">
        <v>44957.670486111107</v>
      </c>
      <c r="C1261" s="38"/>
    </row>
    <row r="1262" spans="1:3" x14ac:dyDescent="0.3">
      <c r="A1262" s="37" t="s">
        <v>4</v>
      </c>
      <c r="B1262" s="55">
        <v>44936.892187500001</v>
      </c>
      <c r="C1262" s="38"/>
    </row>
    <row r="1263" spans="1:3" x14ac:dyDescent="0.3">
      <c r="A1263" s="37" t="s">
        <v>4</v>
      </c>
      <c r="B1263" s="55">
        <v>44947.593900462962</v>
      </c>
      <c r="C1263" s="38">
        <v>205000</v>
      </c>
    </row>
    <row r="1264" spans="1:3" x14ac:dyDescent="0.3">
      <c r="A1264" s="37" t="s">
        <v>4</v>
      </c>
      <c r="B1264" s="55">
        <v>44938.299768518518</v>
      </c>
      <c r="C1264" s="38">
        <v>90000</v>
      </c>
    </row>
    <row r="1265" spans="1:3" x14ac:dyDescent="0.3">
      <c r="A1265" s="37" t="s">
        <v>4</v>
      </c>
      <c r="B1265" s="55">
        <v>44935.674386574072</v>
      </c>
      <c r="C1265" s="38">
        <v>127500</v>
      </c>
    </row>
    <row r="1266" spans="1:3" x14ac:dyDescent="0.3">
      <c r="A1266" s="37" t="s">
        <v>4</v>
      </c>
      <c r="B1266" s="55">
        <v>44930.873703703714</v>
      </c>
      <c r="C1266" s="38"/>
    </row>
    <row r="1267" spans="1:3" x14ac:dyDescent="0.3">
      <c r="A1267" s="37" t="s">
        <v>4</v>
      </c>
      <c r="B1267" s="55">
        <v>44930.527453703697</v>
      </c>
      <c r="C1267" s="38">
        <v>147500</v>
      </c>
    </row>
    <row r="1268" spans="1:3" x14ac:dyDescent="0.3">
      <c r="A1268" s="37" t="s">
        <v>4</v>
      </c>
      <c r="B1268" s="55">
        <v>44939.673587962963</v>
      </c>
      <c r="C1268" s="38">
        <v>87500</v>
      </c>
    </row>
    <row r="1269" spans="1:3" x14ac:dyDescent="0.3">
      <c r="A1269" s="37" t="s">
        <v>4</v>
      </c>
      <c r="B1269" s="55">
        <v>44936.852037037039</v>
      </c>
      <c r="C1269" s="38"/>
    </row>
    <row r="1270" spans="1:3" x14ac:dyDescent="0.3">
      <c r="A1270" s="37" t="s">
        <v>4</v>
      </c>
      <c r="B1270" s="55">
        <v>44953.050104166658</v>
      </c>
      <c r="C1270" s="38">
        <v>144000</v>
      </c>
    </row>
    <row r="1271" spans="1:3" x14ac:dyDescent="0.3">
      <c r="A1271" s="37" t="s">
        <v>4</v>
      </c>
      <c r="B1271" s="55">
        <v>44956.632094907407</v>
      </c>
      <c r="C1271" s="38"/>
    </row>
    <row r="1272" spans="1:3" x14ac:dyDescent="0.3">
      <c r="A1272" s="37" t="s">
        <v>4</v>
      </c>
      <c r="B1272" s="55">
        <v>44945.492847222216</v>
      </c>
      <c r="C1272" s="38">
        <v>112500</v>
      </c>
    </row>
    <row r="1273" spans="1:3" x14ac:dyDescent="0.3">
      <c r="A1273" s="37" t="s">
        <v>4</v>
      </c>
      <c r="B1273" s="55">
        <v>44930.797037037039</v>
      </c>
      <c r="C1273" s="38"/>
    </row>
    <row r="1274" spans="1:3" x14ac:dyDescent="0.3">
      <c r="A1274" s="37" t="s">
        <v>4</v>
      </c>
      <c r="B1274" s="55">
        <v>44937.798495370371</v>
      </c>
      <c r="C1274" s="38">
        <v>130000</v>
      </c>
    </row>
    <row r="1275" spans="1:3" x14ac:dyDescent="0.3">
      <c r="A1275" s="37" t="s">
        <v>4</v>
      </c>
      <c r="B1275" s="55">
        <v>44937.491759259261</v>
      </c>
      <c r="C1275" s="38">
        <v>120000</v>
      </c>
    </row>
    <row r="1276" spans="1:3" x14ac:dyDescent="0.3">
      <c r="A1276" s="37" t="s">
        <v>4</v>
      </c>
      <c r="B1276" s="55">
        <v>44928.755497685182</v>
      </c>
      <c r="C1276" s="38">
        <v>146100</v>
      </c>
    </row>
    <row r="1277" spans="1:3" x14ac:dyDescent="0.3">
      <c r="A1277" s="37" t="s">
        <v>4</v>
      </c>
      <c r="B1277" s="55">
        <v>44945.60050925926</v>
      </c>
      <c r="C1277" s="38"/>
    </row>
    <row r="1278" spans="1:3" x14ac:dyDescent="0.3">
      <c r="A1278" s="37" t="s">
        <v>4</v>
      </c>
      <c r="B1278" s="55">
        <v>44951.958067129628</v>
      </c>
      <c r="C1278" s="38">
        <v>147500</v>
      </c>
    </row>
    <row r="1279" spans="1:3" x14ac:dyDescent="0.3">
      <c r="A1279" s="37" t="s">
        <v>4</v>
      </c>
      <c r="B1279" s="55">
        <v>44934.323553240742</v>
      </c>
      <c r="C1279" s="38">
        <v>120000</v>
      </c>
    </row>
    <row r="1280" spans="1:3" x14ac:dyDescent="0.3">
      <c r="A1280" s="37" t="s">
        <v>4</v>
      </c>
      <c r="B1280" s="55">
        <v>44947.846736111111</v>
      </c>
      <c r="C1280" s="38">
        <v>89100</v>
      </c>
    </row>
    <row r="1281" spans="1:3" x14ac:dyDescent="0.3">
      <c r="A1281" s="37" t="s">
        <v>4</v>
      </c>
      <c r="B1281" s="55">
        <v>44953.757951388892</v>
      </c>
      <c r="C1281" s="38">
        <v>147500</v>
      </c>
    </row>
    <row r="1282" spans="1:3" x14ac:dyDescent="0.3">
      <c r="A1282" s="37" t="s">
        <v>4</v>
      </c>
      <c r="B1282" s="55">
        <v>44939.922384259262</v>
      </c>
      <c r="C1282" s="38">
        <v>112500</v>
      </c>
    </row>
    <row r="1283" spans="1:3" x14ac:dyDescent="0.3">
      <c r="A1283" s="37" t="s">
        <v>4</v>
      </c>
      <c r="B1283" s="55">
        <v>44939.877164351848</v>
      </c>
      <c r="C1283" s="38">
        <v>99150</v>
      </c>
    </row>
    <row r="1284" spans="1:3" x14ac:dyDescent="0.3">
      <c r="A1284" s="37" t="s">
        <v>4</v>
      </c>
      <c r="B1284" s="55">
        <v>44949.090613425928</v>
      </c>
      <c r="C1284" s="38">
        <v>175000</v>
      </c>
    </row>
    <row r="1285" spans="1:3" x14ac:dyDescent="0.3">
      <c r="A1285" s="37" t="s">
        <v>4</v>
      </c>
      <c r="B1285" s="55">
        <v>44938.301145833328</v>
      </c>
      <c r="C1285" s="38">
        <v>150000</v>
      </c>
    </row>
    <row r="1286" spans="1:3" x14ac:dyDescent="0.3">
      <c r="A1286" s="37" t="s">
        <v>4</v>
      </c>
      <c r="B1286" s="55">
        <v>44950.625416666669</v>
      </c>
      <c r="C1286" s="38">
        <v>125000</v>
      </c>
    </row>
    <row r="1287" spans="1:3" x14ac:dyDescent="0.3">
      <c r="A1287" s="37" t="s">
        <v>4</v>
      </c>
      <c r="B1287" s="55">
        <v>44951.684895833343</v>
      </c>
      <c r="C1287" s="38">
        <v>95000</v>
      </c>
    </row>
    <row r="1288" spans="1:3" x14ac:dyDescent="0.3">
      <c r="A1288" s="37" t="s">
        <v>4</v>
      </c>
      <c r="B1288" s="55">
        <v>44936.891944444447</v>
      </c>
      <c r="C1288" s="38">
        <v>105000</v>
      </c>
    </row>
    <row r="1289" spans="1:3" x14ac:dyDescent="0.3">
      <c r="A1289" s="37" t="s">
        <v>4</v>
      </c>
      <c r="B1289" s="55">
        <v>44942.955578703702</v>
      </c>
      <c r="C1289" s="38">
        <v>133000</v>
      </c>
    </row>
    <row r="1290" spans="1:3" x14ac:dyDescent="0.3">
      <c r="A1290" s="37" t="s">
        <v>4</v>
      </c>
      <c r="B1290" s="55">
        <v>44931.728877314818</v>
      </c>
      <c r="C1290" s="38">
        <v>130000</v>
      </c>
    </row>
    <row r="1291" spans="1:3" x14ac:dyDescent="0.3">
      <c r="A1291" s="37" t="s">
        <v>4</v>
      </c>
      <c r="B1291" s="55">
        <v>44931.629120370373</v>
      </c>
      <c r="C1291" s="38">
        <v>110000</v>
      </c>
    </row>
    <row r="1292" spans="1:3" x14ac:dyDescent="0.3">
      <c r="A1292" s="37" t="s">
        <v>4</v>
      </c>
      <c r="B1292" s="55">
        <v>44954.679305555554</v>
      </c>
      <c r="C1292" s="38">
        <v>102150</v>
      </c>
    </row>
    <row r="1293" spans="1:3" x14ac:dyDescent="0.3">
      <c r="A1293" s="37" t="s">
        <v>4</v>
      </c>
      <c r="B1293" s="55">
        <v>44941.549629629633</v>
      </c>
      <c r="C1293" s="38">
        <v>130000</v>
      </c>
    </row>
    <row r="1294" spans="1:3" x14ac:dyDescent="0.3">
      <c r="A1294" s="37" t="s">
        <v>4</v>
      </c>
      <c r="B1294" s="55">
        <v>44951.707233796304</v>
      </c>
      <c r="C1294" s="38">
        <v>107500</v>
      </c>
    </row>
    <row r="1295" spans="1:3" x14ac:dyDescent="0.3">
      <c r="A1295" s="37" t="s">
        <v>4</v>
      </c>
      <c r="B1295" s="55">
        <v>44932.548483796287</v>
      </c>
      <c r="C1295" s="38">
        <v>130000</v>
      </c>
    </row>
    <row r="1296" spans="1:3" x14ac:dyDescent="0.3">
      <c r="A1296" s="37" t="s">
        <v>4</v>
      </c>
      <c r="B1296" s="55">
        <v>44952.300023148149</v>
      </c>
      <c r="C1296" s="38">
        <v>146000</v>
      </c>
    </row>
    <row r="1297" spans="1:3" x14ac:dyDescent="0.3">
      <c r="A1297" s="37" t="s">
        <v>4</v>
      </c>
      <c r="B1297" s="55">
        <v>44949.68472222222</v>
      </c>
      <c r="C1297" s="38">
        <v>255000</v>
      </c>
    </row>
    <row r="1298" spans="1:3" x14ac:dyDescent="0.3">
      <c r="A1298" s="37" t="s">
        <v>4</v>
      </c>
      <c r="B1298" s="55">
        <v>44957.816782407397</v>
      </c>
      <c r="C1298" s="38"/>
    </row>
    <row r="1299" spans="1:3" x14ac:dyDescent="0.3">
      <c r="A1299" s="37" t="s">
        <v>4</v>
      </c>
      <c r="B1299" s="55">
        <v>44947.063437500001</v>
      </c>
      <c r="C1299" s="38">
        <v>117500</v>
      </c>
    </row>
    <row r="1300" spans="1:3" x14ac:dyDescent="0.3">
      <c r="A1300" s="37" t="s">
        <v>4</v>
      </c>
      <c r="B1300" s="55">
        <v>44953.443171296298</v>
      </c>
      <c r="C1300" s="38">
        <v>131580</v>
      </c>
    </row>
    <row r="1301" spans="1:3" x14ac:dyDescent="0.3">
      <c r="A1301" s="37" t="s">
        <v>4</v>
      </c>
      <c r="B1301" s="55">
        <v>44936.006365740737</v>
      </c>
      <c r="C1301" s="38"/>
    </row>
    <row r="1302" spans="1:3" x14ac:dyDescent="0.3">
      <c r="A1302" s="37" t="s">
        <v>4</v>
      </c>
      <c r="B1302" s="55">
        <v>44953.003750000003</v>
      </c>
      <c r="C1302" s="38"/>
    </row>
    <row r="1303" spans="1:3" x14ac:dyDescent="0.3">
      <c r="A1303" s="37" t="s">
        <v>4</v>
      </c>
      <c r="B1303" s="55">
        <v>44956.797013888892</v>
      </c>
      <c r="C1303" s="38"/>
    </row>
    <row r="1304" spans="1:3" x14ac:dyDescent="0.3">
      <c r="A1304" s="37" t="s">
        <v>4</v>
      </c>
      <c r="B1304" s="55">
        <v>44949.840196759258</v>
      </c>
      <c r="C1304" s="38"/>
    </row>
    <row r="1305" spans="1:3" x14ac:dyDescent="0.3">
      <c r="A1305" s="37" t="s">
        <v>4</v>
      </c>
      <c r="B1305" s="55">
        <v>44949.88113425926</v>
      </c>
      <c r="C1305" s="38">
        <v>130000</v>
      </c>
    </row>
    <row r="1306" spans="1:3" x14ac:dyDescent="0.3">
      <c r="A1306" s="37" t="s">
        <v>4</v>
      </c>
      <c r="B1306" s="55">
        <v>44952.591377314813</v>
      </c>
      <c r="C1306" s="38">
        <v>127500</v>
      </c>
    </row>
    <row r="1307" spans="1:3" x14ac:dyDescent="0.3">
      <c r="A1307" s="37" t="s">
        <v>4</v>
      </c>
      <c r="B1307" s="55">
        <v>44930.98064814815</v>
      </c>
      <c r="C1307" s="38">
        <v>207500</v>
      </c>
    </row>
    <row r="1308" spans="1:3" x14ac:dyDescent="0.3">
      <c r="A1308" s="37" t="s">
        <v>4</v>
      </c>
      <c r="B1308" s="55">
        <v>44943.038113425922</v>
      </c>
      <c r="C1308" s="38">
        <v>45000</v>
      </c>
    </row>
    <row r="1309" spans="1:3" x14ac:dyDescent="0.3">
      <c r="A1309" s="37" t="s">
        <v>4</v>
      </c>
      <c r="B1309" s="55">
        <v>44936.934444444443</v>
      </c>
      <c r="C1309" s="38"/>
    </row>
    <row r="1310" spans="1:3" x14ac:dyDescent="0.3">
      <c r="A1310" s="37" t="s">
        <v>4</v>
      </c>
      <c r="B1310" s="55">
        <v>44936.684756944444</v>
      </c>
      <c r="C1310" s="38"/>
    </row>
    <row r="1311" spans="1:3" x14ac:dyDescent="0.3">
      <c r="A1311" s="37" t="s">
        <v>4</v>
      </c>
      <c r="B1311" s="55">
        <v>44937.300439814811</v>
      </c>
      <c r="C1311" s="38">
        <v>98301.5</v>
      </c>
    </row>
    <row r="1312" spans="1:3" x14ac:dyDescent="0.3">
      <c r="A1312" s="37" t="s">
        <v>4</v>
      </c>
      <c r="B1312" s="55">
        <v>44936.750567129631</v>
      </c>
      <c r="C1312" s="38"/>
    </row>
    <row r="1313" spans="1:3" x14ac:dyDescent="0.3">
      <c r="A1313" s="37" t="s">
        <v>4</v>
      </c>
      <c r="B1313" s="55">
        <v>44938.756006944437</v>
      </c>
      <c r="C1313" s="38">
        <v>135000</v>
      </c>
    </row>
    <row r="1314" spans="1:3" x14ac:dyDescent="0.3">
      <c r="A1314" s="37" t="s">
        <v>4</v>
      </c>
      <c r="B1314" s="55">
        <v>44951.174791666657</v>
      </c>
      <c r="C1314" s="38">
        <v>100000</v>
      </c>
    </row>
    <row r="1315" spans="1:3" x14ac:dyDescent="0.3">
      <c r="A1315" s="37" t="s">
        <v>4</v>
      </c>
      <c r="B1315" s="55">
        <v>44952.755810185183</v>
      </c>
      <c r="C1315" s="38"/>
    </row>
    <row r="1316" spans="1:3" x14ac:dyDescent="0.3">
      <c r="A1316" s="37" t="s">
        <v>4</v>
      </c>
      <c r="B1316" s="55">
        <v>44928.255844907413</v>
      </c>
      <c r="C1316" s="38">
        <v>125000</v>
      </c>
    </row>
    <row r="1317" spans="1:3" x14ac:dyDescent="0.3">
      <c r="A1317" s="37" t="s">
        <v>4</v>
      </c>
      <c r="B1317" s="55">
        <v>44939.339085648149</v>
      </c>
      <c r="C1317" s="38">
        <v>90000</v>
      </c>
    </row>
    <row r="1318" spans="1:3" x14ac:dyDescent="0.3">
      <c r="A1318" s="37" t="s">
        <v>4</v>
      </c>
      <c r="B1318" s="55">
        <v>44937.38009259259</v>
      </c>
      <c r="C1318" s="38">
        <v>99150</v>
      </c>
    </row>
    <row r="1319" spans="1:3" x14ac:dyDescent="0.3">
      <c r="A1319" s="37" t="s">
        <v>4</v>
      </c>
      <c r="B1319" s="55">
        <v>44951.348854166667</v>
      </c>
      <c r="C1319" s="38"/>
    </row>
    <row r="1320" spans="1:3" x14ac:dyDescent="0.3">
      <c r="A1320" s="37" t="s">
        <v>4</v>
      </c>
      <c r="B1320" s="55">
        <v>44932.731273148151</v>
      </c>
      <c r="C1320" s="38">
        <v>98301.5</v>
      </c>
    </row>
    <row r="1321" spans="1:3" x14ac:dyDescent="0.3">
      <c r="A1321" s="37" t="s">
        <v>4</v>
      </c>
      <c r="B1321" s="55">
        <v>44942.462893518517</v>
      </c>
      <c r="C1321" s="38">
        <v>98283</v>
      </c>
    </row>
    <row r="1322" spans="1:3" x14ac:dyDescent="0.3">
      <c r="A1322" s="37" t="s">
        <v>4</v>
      </c>
      <c r="B1322" s="55">
        <v>44928.992685185192</v>
      </c>
      <c r="C1322" s="38">
        <v>130000</v>
      </c>
    </row>
    <row r="1323" spans="1:3" x14ac:dyDescent="0.3">
      <c r="A1323" s="37" t="s">
        <v>4</v>
      </c>
      <c r="B1323" s="55">
        <v>44928.713113425933</v>
      </c>
      <c r="C1323" s="38">
        <v>123600</v>
      </c>
    </row>
    <row r="1324" spans="1:3" x14ac:dyDescent="0.3">
      <c r="A1324" s="37" t="s">
        <v>4</v>
      </c>
      <c r="B1324" s="55">
        <v>44943.037986111107</v>
      </c>
      <c r="C1324" s="38">
        <v>147500</v>
      </c>
    </row>
    <row r="1325" spans="1:3" x14ac:dyDescent="0.3">
      <c r="A1325" s="37" t="s">
        <v>4</v>
      </c>
      <c r="B1325" s="55">
        <v>44951.666354166657</v>
      </c>
      <c r="C1325" s="38">
        <v>200000</v>
      </c>
    </row>
    <row r="1326" spans="1:3" x14ac:dyDescent="0.3">
      <c r="A1326" s="37" t="s">
        <v>4</v>
      </c>
      <c r="B1326" s="55">
        <v>44944.965752314813</v>
      </c>
      <c r="C1326" s="38"/>
    </row>
    <row r="1327" spans="1:3" x14ac:dyDescent="0.3">
      <c r="A1327" s="37" t="s">
        <v>4</v>
      </c>
      <c r="B1327" s="55">
        <v>44957.672175925924</v>
      </c>
      <c r="C1327" s="38">
        <v>125000</v>
      </c>
    </row>
    <row r="1328" spans="1:3" x14ac:dyDescent="0.3">
      <c r="A1328" s="37" t="s">
        <v>4</v>
      </c>
      <c r="B1328" s="55">
        <v>44954.126030092593</v>
      </c>
      <c r="C1328" s="38">
        <v>45000</v>
      </c>
    </row>
    <row r="1329" spans="1:3" x14ac:dyDescent="0.3">
      <c r="A1329" s="37" t="s">
        <v>4</v>
      </c>
      <c r="B1329" s="55">
        <v>44945.596979166658</v>
      </c>
      <c r="C1329" s="38"/>
    </row>
    <row r="1330" spans="1:3" x14ac:dyDescent="0.3">
      <c r="A1330" s="37" t="s">
        <v>4</v>
      </c>
      <c r="B1330" s="55">
        <v>44951.89298611111</v>
      </c>
      <c r="C1330" s="38"/>
    </row>
    <row r="1331" spans="1:3" x14ac:dyDescent="0.3">
      <c r="A1331" s="37" t="s">
        <v>4</v>
      </c>
      <c r="B1331" s="55">
        <v>44942.257986111108</v>
      </c>
      <c r="C1331" s="38">
        <v>125000</v>
      </c>
    </row>
    <row r="1332" spans="1:3" x14ac:dyDescent="0.3">
      <c r="A1332" s="37" t="s">
        <v>4</v>
      </c>
      <c r="B1332" s="55">
        <v>44949.921087962961</v>
      </c>
      <c r="C1332" s="38">
        <v>122500</v>
      </c>
    </row>
    <row r="1333" spans="1:3" x14ac:dyDescent="0.3">
      <c r="A1333" s="37" t="s">
        <v>4</v>
      </c>
      <c r="B1333" s="55">
        <v>44952.660173611112</v>
      </c>
      <c r="C1333" s="38">
        <v>105000</v>
      </c>
    </row>
    <row r="1334" spans="1:3" x14ac:dyDescent="0.3">
      <c r="A1334" s="37" t="s">
        <v>4</v>
      </c>
      <c r="B1334" s="55">
        <v>44937.194733796299</v>
      </c>
      <c r="C1334" s="38">
        <v>147500</v>
      </c>
    </row>
    <row r="1335" spans="1:3" x14ac:dyDescent="0.3">
      <c r="A1335" s="37" t="s">
        <v>4</v>
      </c>
      <c r="B1335" s="55">
        <v>44956.465648148151</v>
      </c>
      <c r="C1335" s="38">
        <v>251000</v>
      </c>
    </row>
    <row r="1336" spans="1:3" x14ac:dyDescent="0.3">
      <c r="A1336" s="37" t="s">
        <v>4</v>
      </c>
      <c r="B1336" s="55">
        <v>44946.937326388892</v>
      </c>
      <c r="C1336" s="38">
        <v>109500</v>
      </c>
    </row>
    <row r="1337" spans="1:3" x14ac:dyDescent="0.3">
      <c r="A1337" s="37" t="s">
        <v>4</v>
      </c>
      <c r="B1337" s="55">
        <v>44949.935752314806</v>
      </c>
      <c r="C1337" s="38"/>
    </row>
    <row r="1338" spans="1:3" x14ac:dyDescent="0.3">
      <c r="A1338" s="37" t="s">
        <v>4</v>
      </c>
      <c r="B1338" s="55">
        <v>44931.662546296298</v>
      </c>
      <c r="C1338" s="38">
        <v>89100</v>
      </c>
    </row>
    <row r="1339" spans="1:3" x14ac:dyDescent="0.3">
      <c r="A1339" s="37" t="s">
        <v>4</v>
      </c>
      <c r="B1339" s="55">
        <v>44937.2265625</v>
      </c>
      <c r="C1339" s="38">
        <v>185000</v>
      </c>
    </row>
    <row r="1340" spans="1:3" x14ac:dyDescent="0.3">
      <c r="A1340" s="37" t="s">
        <v>4</v>
      </c>
      <c r="B1340" s="55">
        <v>44947.42287037037</v>
      </c>
      <c r="C1340" s="38">
        <v>80000</v>
      </c>
    </row>
    <row r="1341" spans="1:3" x14ac:dyDescent="0.3">
      <c r="A1341" s="37" t="s">
        <v>4</v>
      </c>
      <c r="B1341" s="55">
        <v>44937.631493055553</v>
      </c>
      <c r="C1341" s="38"/>
    </row>
    <row r="1342" spans="1:3" x14ac:dyDescent="0.3">
      <c r="A1342" s="37" t="s">
        <v>4</v>
      </c>
      <c r="B1342" s="55">
        <v>44944.632939814823</v>
      </c>
      <c r="C1342" s="38">
        <v>230000</v>
      </c>
    </row>
    <row r="1343" spans="1:3" x14ac:dyDescent="0.3">
      <c r="A1343" s="37" t="s">
        <v>4</v>
      </c>
      <c r="B1343" s="55">
        <v>44943.524074074077</v>
      </c>
      <c r="C1343" s="38">
        <v>147500</v>
      </c>
    </row>
    <row r="1344" spans="1:3" x14ac:dyDescent="0.3">
      <c r="A1344" s="37" t="s">
        <v>4</v>
      </c>
      <c r="B1344" s="55">
        <v>44948.50277777778</v>
      </c>
      <c r="C1344" s="38"/>
    </row>
    <row r="1345" spans="1:3" x14ac:dyDescent="0.3">
      <c r="A1345" s="37" t="s">
        <v>4</v>
      </c>
      <c r="B1345" s="55">
        <v>44956.519884259258</v>
      </c>
      <c r="C1345" s="38">
        <v>96773</v>
      </c>
    </row>
    <row r="1346" spans="1:3" x14ac:dyDescent="0.3">
      <c r="A1346" s="37" t="s">
        <v>4</v>
      </c>
      <c r="B1346" s="55">
        <v>44948.756643518522</v>
      </c>
      <c r="C1346" s="38">
        <v>180000</v>
      </c>
    </row>
    <row r="1347" spans="1:3" x14ac:dyDescent="0.3">
      <c r="A1347" s="37" t="s">
        <v>4</v>
      </c>
      <c r="B1347" s="55">
        <v>44957.732986111107</v>
      </c>
      <c r="C1347" s="38">
        <v>165000</v>
      </c>
    </row>
    <row r="1348" spans="1:3" x14ac:dyDescent="0.3">
      <c r="A1348" s="37" t="s">
        <v>4</v>
      </c>
      <c r="B1348" s="55">
        <v>44953.968877314823</v>
      </c>
      <c r="C1348" s="38">
        <v>98283</v>
      </c>
    </row>
    <row r="1349" spans="1:3" x14ac:dyDescent="0.3">
      <c r="A1349" s="37" t="s">
        <v>4</v>
      </c>
      <c r="B1349" s="55">
        <v>44948.334930555553</v>
      </c>
      <c r="C1349" s="38">
        <v>114500</v>
      </c>
    </row>
    <row r="1350" spans="1:3" x14ac:dyDescent="0.3">
      <c r="A1350" s="37" t="s">
        <v>4</v>
      </c>
      <c r="B1350" s="55">
        <v>44944.506354166668</v>
      </c>
      <c r="C1350" s="38">
        <v>145000</v>
      </c>
    </row>
    <row r="1351" spans="1:3" x14ac:dyDescent="0.3">
      <c r="A1351" s="37" t="s">
        <v>4</v>
      </c>
      <c r="B1351" s="55">
        <v>44943.288472222222</v>
      </c>
      <c r="C1351" s="38">
        <v>90000</v>
      </c>
    </row>
    <row r="1352" spans="1:3" x14ac:dyDescent="0.3">
      <c r="A1352" s="37" t="s">
        <v>4</v>
      </c>
      <c r="B1352" s="55">
        <v>44945.743113425917</v>
      </c>
      <c r="C1352" s="38">
        <v>130000</v>
      </c>
    </row>
    <row r="1353" spans="1:3" x14ac:dyDescent="0.3">
      <c r="A1353" s="37" t="s">
        <v>4</v>
      </c>
      <c r="B1353" s="55">
        <v>44944.842372685183</v>
      </c>
      <c r="C1353" s="38"/>
    </row>
    <row r="1354" spans="1:3" x14ac:dyDescent="0.3">
      <c r="A1354" s="37" t="s">
        <v>4</v>
      </c>
      <c r="B1354" s="55">
        <v>44956.879942129628</v>
      </c>
      <c r="C1354" s="38">
        <v>215000</v>
      </c>
    </row>
    <row r="1355" spans="1:3" x14ac:dyDescent="0.3">
      <c r="A1355" s="37" t="s">
        <v>4</v>
      </c>
      <c r="B1355" s="55">
        <v>44929.734212962961</v>
      </c>
      <c r="C1355" s="38">
        <v>119523</v>
      </c>
    </row>
    <row r="1356" spans="1:3" x14ac:dyDescent="0.3">
      <c r="A1356" s="37" t="s">
        <v>4</v>
      </c>
      <c r="B1356" s="55">
        <v>44935.399004629631</v>
      </c>
      <c r="C1356" s="38">
        <v>133000</v>
      </c>
    </row>
    <row r="1357" spans="1:3" x14ac:dyDescent="0.3">
      <c r="A1357" s="37" t="s">
        <v>4</v>
      </c>
      <c r="B1357" s="55">
        <v>44950.623993055553</v>
      </c>
      <c r="C1357" s="38">
        <v>145000</v>
      </c>
    </row>
    <row r="1358" spans="1:3" x14ac:dyDescent="0.3">
      <c r="A1358" s="37" t="s">
        <v>4</v>
      </c>
      <c r="B1358" s="55">
        <v>44944.839085648149</v>
      </c>
      <c r="C1358" s="38">
        <v>110144.390625</v>
      </c>
    </row>
    <row r="1359" spans="1:3" x14ac:dyDescent="0.3">
      <c r="A1359" s="37" t="s">
        <v>4</v>
      </c>
      <c r="B1359" s="55">
        <v>44933.761331018519</v>
      </c>
      <c r="C1359" s="38">
        <v>98301.5</v>
      </c>
    </row>
    <row r="1360" spans="1:3" x14ac:dyDescent="0.3">
      <c r="A1360" s="37" t="s">
        <v>4</v>
      </c>
      <c r="B1360" s="55">
        <v>44936.150405092587</v>
      </c>
      <c r="C1360" s="38">
        <v>93600</v>
      </c>
    </row>
    <row r="1361" spans="1:3" x14ac:dyDescent="0.3">
      <c r="A1361" s="37" t="s">
        <v>4</v>
      </c>
      <c r="B1361" s="55">
        <v>44928.921805555547</v>
      </c>
      <c r="C1361" s="38">
        <v>192500</v>
      </c>
    </row>
    <row r="1362" spans="1:3" x14ac:dyDescent="0.3">
      <c r="A1362" s="37" t="s">
        <v>4</v>
      </c>
      <c r="B1362" s="55">
        <v>44940.754548611112</v>
      </c>
      <c r="C1362" s="38">
        <v>96500</v>
      </c>
    </row>
    <row r="1363" spans="1:3" x14ac:dyDescent="0.3">
      <c r="A1363" s="37" t="s">
        <v>4</v>
      </c>
      <c r="B1363" s="55">
        <v>44957.128738425927</v>
      </c>
      <c r="C1363" s="38">
        <v>110000</v>
      </c>
    </row>
    <row r="1364" spans="1:3" x14ac:dyDescent="0.3">
      <c r="A1364" s="37" t="s">
        <v>4</v>
      </c>
      <c r="B1364" s="55">
        <v>44938.759768518517</v>
      </c>
      <c r="C1364" s="38">
        <v>147500</v>
      </c>
    </row>
    <row r="1365" spans="1:3" x14ac:dyDescent="0.3">
      <c r="A1365" s="37" t="s">
        <v>4</v>
      </c>
      <c r="B1365" s="55">
        <v>44939.639872685177</v>
      </c>
      <c r="C1365" s="38"/>
    </row>
    <row r="1366" spans="1:3" x14ac:dyDescent="0.3">
      <c r="A1366" s="37" t="s">
        <v>4</v>
      </c>
      <c r="B1366" s="55">
        <v>44953.677905092591</v>
      </c>
      <c r="C1366" s="38">
        <v>98283</v>
      </c>
    </row>
    <row r="1367" spans="1:3" x14ac:dyDescent="0.3">
      <c r="A1367" s="37" t="s">
        <v>4</v>
      </c>
      <c r="B1367" s="55">
        <v>44950.129953703698</v>
      </c>
      <c r="C1367" s="38">
        <v>152500</v>
      </c>
    </row>
    <row r="1368" spans="1:3" x14ac:dyDescent="0.3">
      <c r="A1368" s="37" t="s">
        <v>4</v>
      </c>
      <c r="B1368" s="55">
        <v>44930.647534722222</v>
      </c>
      <c r="C1368" s="38"/>
    </row>
    <row r="1369" spans="1:3" x14ac:dyDescent="0.3">
      <c r="A1369" s="37" t="s">
        <v>4</v>
      </c>
      <c r="B1369" s="55">
        <v>44934.211921296293</v>
      </c>
      <c r="C1369" s="38">
        <v>190950</v>
      </c>
    </row>
    <row r="1370" spans="1:3" x14ac:dyDescent="0.3">
      <c r="A1370" s="37" t="s">
        <v>4</v>
      </c>
      <c r="B1370" s="55">
        <v>44952.839143518519</v>
      </c>
      <c r="C1370" s="38">
        <v>150000</v>
      </c>
    </row>
    <row r="1371" spans="1:3" x14ac:dyDescent="0.3">
      <c r="A1371" s="37" t="s">
        <v>4</v>
      </c>
      <c r="B1371" s="55">
        <v>44936.620729166672</v>
      </c>
      <c r="C1371" s="38">
        <v>50500</v>
      </c>
    </row>
    <row r="1372" spans="1:3" x14ac:dyDescent="0.3">
      <c r="A1372" s="37" t="s">
        <v>4</v>
      </c>
      <c r="B1372" s="55">
        <v>44952.326527777783</v>
      </c>
      <c r="C1372" s="38">
        <v>99150</v>
      </c>
    </row>
    <row r="1373" spans="1:3" x14ac:dyDescent="0.3">
      <c r="A1373" s="37" t="s">
        <v>4</v>
      </c>
      <c r="B1373" s="55">
        <v>44947.096666666657</v>
      </c>
      <c r="C1373" s="38">
        <v>96773</v>
      </c>
    </row>
    <row r="1374" spans="1:3" x14ac:dyDescent="0.3">
      <c r="A1374" s="37" t="s">
        <v>4</v>
      </c>
      <c r="B1374" s="55">
        <v>44942.44866898148</v>
      </c>
      <c r="C1374" s="38">
        <v>184500</v>
      </c>
    </row>
    <row r="1375" spans="1:3" x14ac:dyDescent="0.3">
      <c r="A1375" s="37" t="s">
        <v>4</v>
      </c>
      <c r="B1375" s="55">
        <v>44944.010046296287</v>
      </c>
      <c r="C1375" s="38">
        <v>131580</v>
      </c>
    </row>
    <row r="1376" spans="1:3" x14ac:dyDescent="0.3">
      <c r="A1376" s="37" t="s">
        <v>4</v>
      </c>
      <c r="B1376" s="55">
        <v>44950.29109953704</v>
      </c>
      <c r="C1376" s="38">
        <v>136125</v>
      </c>
    </row>
    <row r="1377" spans="1:3" x14ac:dyDescent="0.3">
      <c r="A1377" s="37" t="s">
        <v>4</v>
      </c>
      <c r="B1377" s="55">
        <v>44932.46435185185</v>
      </c>
      <c r="C1377" s="38">
        <v>172475.5</v>
      </c>
    </row>
    <row r="1378" spans="1:3" x14ac:dyDescent="0.3">
      <c r="A1378" s="37" t="s">
        <v>4</v>
      </c>
      <c r="B1378" s="55">
        <v>44957.744027777779</v>
      </c>
      <c r="C1378" s="38">
        <v>131580</v>
      </c>
    </row>
    <row r="1379" spans="1:3" x14ac:dyDescent="0.3">
      <c r="A1379" s="37" t="s">
        <v>4</v>
      </c>
      <c r="B1379" s="55">
        <v>44939.590532407397</v>
      </c>
      <c r="C1379" s="38"/>
    </row>
    <row r="1380" spans="1:3" x14ac:dyDescent="0.3">
      <c r="A1380" s="37" t="s">
        <v>4</v>
      </c>
      <c r="B1380" s="55">
        <v>44956.5466087963</v>
      </c>
      <c r="C1380" s="38">
        <v>140000</v>
      </c>
    </row>
    <row r="1381" spans="1:3" x14ac:dyDescent="0.3">
      <c r="A1381" s="37" t="s">
        <v>4</v>
      </c>
      <c r="B1381" s="55">
        <v>44945.335740740738</v>
      </c>
      <c r="C1381" s="38">
        <v>98283</v>
      </c>
    </row>
    <row r="1382" spans="1:3" x14ac:dyDescent="0.3">
      <c r="A1382" s="37" t="s">
        <v>4</v>
      </c>
      <c r="B1382" s="55">
        <v>44942.589270833327</v>
      </c>
      <c r="C1382" s="38">
        <v>147500</v>
      </c>
    </row>
    <row r="1383" spans="1:3" x14ac:dyDescent="0.3">
      <c r="A1383" s="37" t="s">
        <v>4</v>
      </c>
      <c r="B1383" s="55">
        <v>44934.490254629629</v>
      </c>
      <c r="C1383" s="38">
        <v>115000</v>
      </c>
    </row>
    <row r="1384" spans="1:3" x14ac:dyDescent="0.3">
      <c r="A1384" s="37" t="s">
        <v>4</v>
      </c>
      <c r="B1384" s="55">
        <v>44928.629826388889</v>
      </c>
      <c r="C1384" s="38"/>
    </row>
    <row r="1385" spans="1:3" x14ac:dyDescent="0.3">
      <c r="A1385" s="37" t="s">
        <v>4</v>
      </c>
      <c r="B1385" s="55">
        <v>44941.838414351849</v>
      </c>
      <c r="C1385" s="38">
        <v>135000</v>
      </c>
    </row>
    <row r="1386" spans="1:3" x14ac:dyDescent="0.3">
      <c r="A1386" s="37" t="s">
        <v>4</v>
      </c>
      <c r="B1386" s="55">
        <v>44937.631678240738</v>
      </c>
      <c r="C1386" s="38"/>
    </row>
    <row r="1387" spans="1:3" x14ac:dyDescent="0.3">
      <c r="A1387" s="37" t="s">
        <v>4</v>
      </c>
      <c r="B1387" s="55">
        <v>44929.943842592591</v>
      </c>
      <c r="C1387" s="38">
        <v>105000</v>
      </c>
    </row>
    <row r="1388" spans="1:3" x14ac:dyDescent="0.3">
      <c r="A1388" s="37" t="s">
        <v>4</v>
      </c>
      <c r="B1388" s="55">
        <v>44955.614421296297</v>
      </c>
      <c r="C1388" s="38">
        <v>177500</v>
      </c>
    </row>
    <row r="1389" spans="1:3" x14ac:dyDescent="0.3">
      <c r="A1389" s="37" t="s">
        <v>4</v>
      </c>
      <c r="B1389" s="55">
        <v>44938.360960648148</v>
      </c>
      <c r="C1389" s="38">
        <v>110000</v>
      </c>
    </row>
    <row r="1390" spans="1:3" x14ac:dyDescent="0.3">
      <c r="A1390" s="37" t="s">
        <v>4</v>
      </c>
      <c r="B1390" s="55">
        <v>44951.871377314812</v>
      </c>
      <c r="C1390" s="38">
        <v>98283</v>
      </c>
    </row>
    <row r="1391" spans="1:3" x14ac:dyDescent="0.3">
      <c r="A1391" s="37" t="s">
        <v>4</v>
      </c>
      <c r="B1391" s="55">
        <v>44932.31490740741</v>
      </c>
      <c r="C1391" s="38">
        <v>90000</v>
      </c>
    </row>
    <row r="1392" spans="1:3" x14ac:dyDescent="0.3">
      <c r="A1392" s="37" t="s">
        <v>4</v>
      </c>
      <c r="B1392" s="55">
        <v>44938.610335648147</v>
      </c>
      <c r="C1392" s="38">
        <v>131580</v>
      </c>
    </row>
    <row r="1393" spans="1:3" x14ac:dyDescent="0.3">
      <c r="A1393" s="37" t="s">
        <v>4</v>
      </c>
      <c r="B1393" s="55">
        <v>44954.33798611111</v>
      </c>
      <c r="C1393" s="38">
        <v>152650</v>
      </c>
    </row>
    <row r="1394" spans="1:3" x14ac:dyDescent="0.3">
      <c r="A1394" s="37" t="s">
        <v>4</v>
      </c>
      <c r="B1394" s="55">
        <v>44954.006203703713</v>
      </c>
      <c r="C1394" s="38"/>
    </row>
    <row r="1395" spans="1:3" x14ac:dyDescent="0.3">
      <c r="A1395" s="37" t="s">
        <v>4</v>
      </c>
      <c r="B1395" s="55">
        <v>44931.750543981478</v>
      </c>
      <c r="C1395" s="38"/>
    </row>
    <row r="1396" spans="1:3" x14ac:dyDescent="0.3">
      <c r="A1396" s="37" t="s">
        <v>4</v>
      </c>
      <c r="B1396" s="55">
        <v>44940.7971412037</v>
      </c>
      <c r="C1396" s="38">
        <v>140000</v>
      </c>
    </row>
    <row r="1397" spans="1:3" x14ac:dyDescent="0.3">
      <c r="A1397" s="37" t="s">
        <v>4</v>
      </c>
      <c r="B1397" s="55">
        <v>44940.991284722222</v>
      </c>
      <c r="C1397" s="38">
        <v>90000</v>
      </c>
    </row>
    <row r="1398" spans="1:3" x14ac:dyDescent="0.3">
      <c r="A1398" s="37" t="s">
        <v>4</v>
      </c>
      <c r="B1398" s="55">
        <v>44939.589085648149</v>
      </c>
      <c r="C1398" s="38"/>
    </row>
    <row r="1399" spans="1:3" x14ac:dyDescent="0.3">
      <c r="A1399" s="37" t="s">
        <v>4</v>
      </c>
      <c r="B1399" s="55">
        <v>44938.723078703697</v>
      </c>
      <c r="C1399" s="38"/>
    </row>
    <row r="1400" spans="1:3" x14ac:dyDescent="0.3">
      <c r="A1400" s="37" t="s">
        <v>4</v>
      </c>
      <c r="B1400" s="55">
        <v>44931.458877314813</v>
      </c>
      <c r="C1400" s="38">
        <v>125000</v>
      </c>
    </row>
    <row r="1401" spans="1:3" x14ac:dyDescent="0.3">
      <c r="A1401" s="37" t="s">
        <v>4</v>
      </c>
      <c r="B1401" s="55">
        <v>44928.785416666673</v>
      </c>
      <c r="C1401" s="38">
        <v>96760.5</v>
      </c>
    </row>
    <row r="1402" spans="1:3" x14ac:dyDescent="0.3">
      <c r="A1402" s="37" t="s">
        <v>4</v>
      </c>
      <c r="B1402" s="55">
        <v>44931.729270833333</v>
      </c>
      <c r="C1402" s="38"/>
    </row>
    <row r="1403" spans="1:3" x14ac:dyDescent="0.3">
      <c r="A1403" s="37" t="s">
        <v>4</v>
      </c>
      <c r="B1403" s="55">
        <v>44949.385555555556</v>
      </c>
      <c r="C1403" s="38">
        <v>90000</v>
      </c>
    </row>
    <row r="1404" spans="1:3" x14ac:dyDescent="0.3">
      <c r="A1404" s="37" t="s">
        <v>4</v>
      </c>
      <c r="B1404" s="55">
        <v>44945.007094907407</v>
      </c>
      <c r="C1404" s="38"/>
    </row>
    <row r="1405" spans="1:3" x14ac:dyDescent="0.3">
      <c r="A1405" s="37" t="s">
        <v>4</v>
      </c>
      <c r="B1405" s="55">
        <v>44943.288460648153</v>
      </c>
      <c r="C1405" s="38">
        <v>125000</v>
      </c>
    </row>
    <row r="1406" spans="1:3" x14ac:dyDescent="0.3">
      <c r="A1406" s="37" t="s">
        <v>4</v>
      </c>
      <c r="B1406" s="55">
        <v>44954.429305555554</v>
      </c>
      <c r="C1406" s="38">
        <v>208114</v>
      </c>
    </row>
    <row r="1407" spans="1:3" x14ac:dyDescent="0.3">
      <c r="A1407" s="37" t="s">
        <v>4</v>
      </c>
      <c r="B1407" s="55">
        <v>44930.689062500001</v>
      </c>
      <c r="C1407" s="38">
        <v>150000</v>
      </c>
    </row>
    <row r="1408" spans="1:3" x14ac:dyDescent="0.3">
      <c r="A1408" s="37" t="s">
        <v>4</v>
      </c>
      <c r="B1408" s="55">
        <v>44929.993807870371</v>
      </c>
      <c r="C1408" s="38"/>
    </row>
    <row r="1409" spans="1:3" x14ac:dyDescent="0.3">
      <c r="A1409" s="37" t="s">
        <v>4</v>
      </c>
      <c r="B1409" s="55">
        <v>44953.05841435185</v>
      </c>
      <c r="C1409" s="38">
        <v>98283</v>
      </c>
    </row>
    <row r="1410" spans="1:3" x14ac:dyDescent="0.3">
      <c r="A1410" s="37" t="s">
        <v>4</v>
      </c>
      <c r="B1410" s="55">
        <v>44935.761736111112</v>
      </c>
      <c r="C1410" s="38">
        <v>235000</v>
      </c>
    </row>
    <row r="1411" spans="1:3" x14ac:dyDescent="0.3">
      <c r="A1411" s="37" t="s">
        <v>4</v>
      </c>
      <c r="B1411" s="55">
        <v>44957.510034722232</v>
      </c>
      <c r="C1411" s="38">
        <v>90000</v>
      </c>
    </row>
    <row r="1412" spans="1:3" x14ac:dyDescent="0.3">
      <c r="A1412" s="37" t="s">
        <v>4</v>
      </c>
      <c r="B1412" s="55">
        <v>44944.38045138889</v>
      </c>
      <c r="C1412" s="38">
        <v>125000</v>
      </c>
    </row>
    <row r="1413" spans="1:3" x14ac:dyDescent="0.3">
      <c r="A1413" s="37" t="s">
        <v>4</v>
      </c>
      <c r="B1413" s="55">
        <v>44940.4065162037</v>
      </c>
      <c r="C1413" s="38">
        <v>115000</v>
      </c>
    </row>
    <row r="1414" spans="1:3" x14ac:dyDescent="0.3">
      <c r="A1414" s="37" t="s">
        <v>4</v>
      </c>
      <c r="B1414" s="55">
        <v>44957.478865740741</v>
      </c>
      <c r="C1414" s="38">
        <v>147500</v>
      </c>
    </row>
    <row r="1415" spans="1:3" x14ac:dyDescent="0.3">
      <c r="A1415" s="37" t="s">
        <v>4</v>
      </c>
      <c r="B1415" s="55">
        <v>44954.017083333332</v>
      </c>
      <c r="C1415" s="38">
        <v>133000</v>
      </c>
    </row>
    <row r="1416" spans="1:3" x14ac:dyDescent="0.3">
      <c r="A1416" s="37" t="s">
        <v>4</v>
      </c>
      <c r="B1416" s="55">
        <v>44943.783773148149</v>
      </c>
      <c r="C1416" s="38"/>
    </row>
    <row r="1417" spans="1:3" x14ac:dyDescent="0.3">
      <c r="A1417" s="37" t="s">
        <v>4</v>
      </c>
      <c r="B1417" s="55">
        <v>44949.755532407413</v>
      </c>
      <c r="C1417" s="38"/>
    </row>
    <row r="1418" spans="1:3" x14ac:dyDescent="0.3">
      <c r="A1418" s="37" t="s">
        <v>4</v>
      </c>
      <c r="B1418" s="55">
        <v>44951.328240740739</v>
      </c>
      <c r="C1418" s="38">
        <v>99150</v>
      </c>
    </row>
    <row r="1419" spans="1:3" x14ac:dyDescent="0.3">
      <c r="A1419" s="37" t="s">
        <v>4</v>
      </c>
      <c r="B1419" s="55">
        <v>44934.254548611112</v>
      </c>
      <c r="C1419" s="38">
        <v>150000</v>
      </c>
    </row>
    <row r="1420" spans="1:3" x14ac:dyDescent="0.3">
      <c r="A1420" s="37" t="s">
        <v>4</v>
      </c>
      <c r="B1420" s="55">
        <v>44928.81454861111</v>
      </c>
      <c r="C1420" s="38">
        <v>98301.5</v>
      </c>
    </row>
    <row r="1421" spans="1:3" x14ac:dyDescent="0.3">
      <c r="A1421" s="37" t="s">
        <v>4</v>
      </c>
      <c r="B1421" s="55">
        <v>44952.086076388892</v>
      </c>
      <c r="C1421" s="38">
        <v>147500</v>
      </c>
    </row>
    <row r="1422" spans="1:3" x14ac:dyDescent="0.3">
      <c r="A1422" s="37" t="s">
        <v>4</v>
      </c>
      <c r="B1422" s="55">
        <v>44938.54215277778</v>
      </c>
      <c r="C1422" s="38"/>
    </row>
    <row r="1423" spans="1:3" x14ac:dyDescent="0.3">
      <c r="A1423" s="37" t="s">
        <v>4</v>
      </c>
      <c r="B1423" s="55">
        <v>44932.27484953704</v>
      </c>
      <c r="C1423" s="38">
        <v>147500</v>
      </c>
    </row>
    <row r="1424" spans="1:3" x14ac:dyDescent="0.3">
      <c r="A1424" s="37" t="s">
        <v>4</v>
      </c>
      <c r="B1424" s="55">
        <v>44943.889120370368</v>
      </c>
      <c r="C1424" s="38">
        <v>133000</v>
      </c>
    </row>
    <row r="1425" spans="1:3" x14ac:dyDescent="0.3">
      <c r="A1425" s="37" t="s">
        <v>4</v>
      </c>
      <c r="B1425" s="55">
        <v>44956.298067129632</v>
      </c>
      <c r="C1425" s="38">
        <v>115000</v>
      </c>
    </row>
    <row r="1426" spans="1:3" x14ac:dyDescent="0.3">
      <c r="A1426" s="37" t="s">
        <v>4</v>
      </c>
      <c r="B1426" s="55">
        <v>44950.087083333332</v>
      </c>
      <c r="C1426" s="38">
        <v>90000</v>
      </c>
    </row>
    <row r="1427" spans="1:3" x14ac:dyDescent="0.3">
      <c r="A1427" s="37" t="s">
        <v>4</v>
      </c>
      <c r="B1427" s="55">
        <v>44950.429502314822</v>
      </c>
      <c r="C1427" s="38">
        <v>90000</v>
      </c>
    </row>
    <row r="1428" spans="1:3" x14ac:dyDescent="0.3">
      <c r="A1428" s="37" t="s">
        <v>4</v>
      </c>
      <c r="B1428" s="55">
        <v>44945.189317129632</v>
      </c>
      <c r="C1428" s="38">
        <v>131580</v>
      </c>
    </row>
    <row r="1429" spans="1:3" x14ac:dyDescent="0.3">
      <c r="A1429" s="37" t="s">
        <v>4</v>
      </c>
      <c r="B1429" s="55">
        <v>44950.512824074067</v>
      </c>
      <c r="C1429" s="38">
        <v>90000</v>
      </c>
    </row>
    <row r="1430" spans="1:3" x14ac:dyDescent="0.3">
      <c r="A1430" s="37" t="s">
        <v>4</v>
      </c>
      <c r="B1430" s="55">
        <v>44953.340011574073</v>
      </c>
      <c r="C1430" s="38">
        <v>175000</v>
      </c>
    </row>
    <row r="1431" spans="1:3" x14ac:dyDescent="0.3">
      <c r="A1431" s="37" t="s">
        <v>4</v>
      </c>
      <c r="B1431" s="55">
        <v>44936.34784722222</v>
      </c>
      <c r="C1431" s="38">
        <v>269500</v>
      </c>
    </row>
    <row r="1432" spans="1:3" x14ac:dyDescent="0.3">
      <c r="A1432" s="37" t="s">
        <v>4</v>
      </c>
      <c r="B1432" s="55">
        <v>44931.978831018518</v>
      </c>
      <c r="C1432" s="38"/>
    </row>
    <row r="1433" spans="1:3" x14ac:dyDescent="0.3">
      <c r="A1433" s="37" t="s">
        <v>4</v>
      </c>
      <c r="B1433" s="55">
        <v>44944.432615740741</v>
      </c>
      <c r="C1433" s="38">
        <v>98283</v>
      </c>
    </row>
    <row r="1434" spans="1:3" x14ac:dyDescent="0.3">
      <c r="A1434" s="37" t="s">
        <v>4</v>
      </c>
      <c r="B1434" s="55">
        <v>44938.190046296288</v>
      </c>
      <c r="C1434" s="38">
        <v>147500</v>
      </c>
    </row>
    <row r="1435" spans="1:3" x14ac:dyDescent="0.3">
      <c r="A1435" s="37" t="s">
        <v>4</v>
      </c>
      <c r="B1435" s="55">
        <v>44929.693229166667</v>
      </c>
      <c r="C1435" s="38"/>
    </row>
    <row r="1436" spans="1:3" x14ac:dyDescent="0.3">
      <c r="A1436" s="37" t="s">
        <v>4</v>
      </c>
      <c r="B1436" s="55">
        <v>44944.009814814817</v>
      </c>
      <c r="C1436" s="38">
        <v>89100</v>
      </c>
    </row>
    <row r="1437" spans="1:3" x14ac:dyDescent="0.3">
      <c r="A1437" s="37" t="s">
        <v>4</v>
      </c>
      <c r="B1437" s="55">
        <v>44951.475081018521</v>
      </c>
      <c r="C1437" s="38">
        <v>125000</v>
      </c>
    </row>
    <row r="1438" spans="1:3" x14ac:dyDescent="0.3">
      <c r="A1438" s="37" t="s">
        <v>4</v>
      </c>
      <c r="B1438" s="55">
        <v>44957.712430555563</v>
      </c>
      <c r="C1438" s="38"/>
    </row>
    <row r="1439" spans="1:3" x14ac:dyDescent="0.3">
      <c r="A1439" s="37" t="s">
        <v>4</v>
      </c>
      <c r="B1439" s="55">
        <v>44950.269062500003</v>
      </c>
      <c r="C1439" s="38">
        <v>175000</v>
      </c>
    </row>
    <row r="1440" spans="1:3" x14ac:dyDescent="0.3">
      <c r="A1440" s="37" t="s">
        <v>4</v>
      </c>
      <c r="B1440" s="55">
        <v>44957.19017361111</v>
      </c>
      <c r="C1440" s="38">
        <v>79200</v>
      </c>
    </row>
    <row r="1441" spans="1:3" x14ac:dyDescent="0.3">
      <c r="A1441" s="37" t="s">
        <v>4</v>
      </c>
      <c r="B1441" s="55">
        <v>44950.418078703697</v>
      </c>
      <c r="C1441" s="38">
        <v>147500</v>
      </c>
    </row>
    <row r="1442" spans="1:3" x14ac:dyDescent="0.3">
      <c r="A1442" s="37" t="s">
        <v>4</v>
      </c>
      <c r="B1442" s="55">
        <v>44945.7893287037</v>
      </c>
      <c r="C1442" s="38">
        <v>147500</v>
      </c>
    </row>
    <row r="1443" spans="1:3" x14ac:dyDescent="0.3">
      <c r="A1443" s="37" t="s">
        <v>4</v>
      </c>
      <c r="B1443" s="55">
        <v>44953.757708333331</v>
      </c>
      <c r="C1443" s="38">
        <v>325000</v>
      </c>
    </row>
    <row r="1444" spans="1:3" x14ac:dyDescent="0.3">
      <c r="A1444" s="37" t="s">
        <v>4</v>
      </c>
      <c r="B1444" s="55">
        <v>44929.983518518522</v>
      </c>
      <c r="C1444" s="38"/>
    </row>
    <row r="1445" spans="1:3" x14ac:dyDescent="0.3">
      <c r="A1445" s="37" t="s">
        <v>4</v>
      </c>
      <c r="B1445" s="55">
        <v>44957.295381944437</v>
      </c>
      <c r="C1445" s="38">
        <v>90000</v>
      </c>
    </row>
    <row r="1446" spans="1:3" x14ac:dyDescent="0.3">
      <c r="A1446" s="37" t="s">
        <v>4</v>
      </c>
      <c r="B1446" s="55">
        <v>44951.25267361111</v>
      </c>
      <c r="C1446" s="38">
        <v>125000</v>
      </c>
    </row>
    <row r="1447" spans="1:3" x14ac:dyDescent="0.3">
      <c r="A1447" s="37" t="s">
        <v>4</v>
      </c>
      <c r="B1447" s="55">
        <v>44929.130358796298</v>
      </c>
      <c r="C1447" s="38">
        <v>137610</v>
      </c>
    </row>
    <row r="1448" spans="1:3" x14ac:dyDescent="0.3">
      <c r="A1448" s="37" t="s">
        <v>4</v>
      </c>
      <c r="B1448" s="55">
        <v>44946.927060185182</v>
      </c>
      <c r="C1448" s="38">
        <v>98283</v>
      </c>
    </row>
    <row r="1449" spans="1:3" x14ac:dyDescent="0.3">
      <c r="A1449" s="37" t="s">
        <v>4</v>
      </c>
      <c r="B1449" s="55">
        <v>44953.29891203704</v>
      </c>
      <c r="C1449" s="38">
        <v>101001.5</v>
      </c>
    </row>
    <row r="1450" spans="1:3" x14ac:dyDescent="0.3">
      <c r="A1450" s="37" t="s">
        <v>4</v>
      </c>
      <c r="B1450" s="55">
        <v>44929.985960648148</v>
      </c>
      <c r="C1450" s="38"/>
    </row>
    <row r="1451" spans="1:3" x14ac:dyDescent="0.3">
      <c r="A1451" s="37" t="s">
        <v>4</v>
      </c>
      <c r="B1451" s="55">
        <v>44951.045416666668</v>
      </c>
      <c r="C1451" s="38">
        <v>209500</v>
      </c>
    </row>
    <row r="1452" spans="1:3" x14ac:dyDescent="0.3">
      <c r="A1452" s="37" t="s">
        <v>4</v>
      </c>
      <c r="B1452" s="55">
        <v>44932.714560185188</v>
      </c>
      <c r="C1452" s="38">
        <v>89100</v>
      </c>
    </row>
    <row r="1453" spans="1:3" x14ac:dyDescent="0.3">
      <c r="A1453" s="37" t="s">
        <v>4</v>
      </c>
      <c r="B1453" s="55">
        <v>44942.658182870371</v>
      </c>
      <c r="C1453" s="38">
        <v>105000</v>
      </c>
    </row>
    <row r="1454" spans="1:3" x14ac:dyDescent="0.3">
      <c r="A1454" s="37" t="s">
        <v>4</v>
      </c>
      <c r="B1454" s="55">
        <v>44938.365416666667</v>
      </c>
      <c r="C1454" s="38">
        <v>133000</v>
      </c>
    </row>
    <row r="1455" spans="1:3" x14ac:dyDescent="0.3">
      <c r="A1455" s="37" t="s">
        <v>4</v>
      </c>
      <c r="B1455" s="55">
        <v>44932.339837962973</v>
      </c>
      <c r="C1455" s="38">
        <v>165000</v>
      </c>
    </row>
    <row r="1456" spans="1:3" x14ac:dyDescent="0.3">
      <c r="A1456" s="37" t="s">
        <v>4</v>
      </c>
      <c r="B1456" s="55">
        <v>44936.893090277779</v>
      </c>
      <c r="C1456" s="38">
        <v>97500</v>
      </c>
    </row>
    <row r="1457" spans="1:3" x14ac:dyDescent="0.3">
      <c r="A1457" s="37" t="s">
        <v>4</v>
      </c>
      <c r="B1457" s="55">
        <v>44957.858136574083</v>
      </c>
      <c r="C1457" s="38">
        <v>112500</v>
      </c>
    </row>
    <row r="1458" spans="1:3" x14ac:dyDescent="0.3">
      <c r="A1458" s="37" t="s">
        <v>4</v>
      </c>
      <c r="B1458" s="55">
        <v>44951.783368055563</v>
      </c>
      <c r="C1458" s="38">
        <v>147500</v>
      </c>
    </row>
    <row r="1459" spans="1:3" x14ac:dyDescent="0.3">
      <c r="A1459" s="37" t="s">
        <v>4</v>
      </c>
      <c r="B1459" s="55">
        <v>44928.992638888893</v>
      </c>
      <c r="C1459" s="38">
        <v>135000</v>
      </c>
    </row>
    <row r="1460" spans="1:3" x14ac:dyDescent="0.3">
      <c r="A1460" s="37" t="s">
        <v>4</v>
      </c>
      <c r="B1460" s="55">
        <v>44931.990879629629</v>
      </c>
      <c r="C1460" s="38">
        <v>50400</v>
      </c>
    </row>
    <row r="1461" spans="1:3" x14ac:dyDescent="0.3">
      <c r="A1461" s="37" t="s">
        <v>4</v>
      </c>
      <c r="B1461" s="55">
        <v>44936.933749999997</v>
      </c>
      <c r="C1461" s="38"/>
    </row>
    <row r="1462" spans="1:3" x14ac:dyDescent="0.3">
      <c r="A1462" s="37" t="s">
        <v>4</v>
      </c>
      <c r="B1462" s="55">
        <v>44927.018634259257</v>
      </c>
      <c r="C1462" s="38">
        <v>300000</v>
      </c>
    </row>
    <row r="1463" spans="1:3" x14ac:dyDescent="0.3">
      <c r="A1463" s="37" t="s">
        <v>4</v>
      </c>
      <c r="B1463" s="55">
        <v>44936.405648148153</v>
      </c>
      <c r="C1463" s="38">
        <v>98301.5</v>
      </c>
    </row>
    <row r="1464" spans="1:3" x14ac:dyDescent="0.3">
      <c r="A1464" s="37" t="s">
        <v>4</v>
      </c>
      <c r="B1464" s="55">
        <v>44948.299930555557</v>
      </c>
      <c r="C1464" s="38">
        <v>147500</v>
      </c>
    </row>
    <row r="1465" spans="1:3" x14ac:dyDescent="0.3">
      <c r="A1465" s="37" t="s">
        <v>4</v>
      </c>
      <c r="B1465" s="55">
        <v>44929.817708333343</v>
      </c>
      <c r="C1465" s="38">
        <v>56700</v>
      </c>
    </row>
    <row r="1466" spans="1:3" x14ac:dyDescent="0.3">
      <c r="A1466" s="37" t="s">
        <v>4</v>
      </c>
      <c r="B1466" s="55">
        <v>44955.461944444447</v>
      </c>
      <c r="C1466" s="38">
        <v>99150</v>
      </c>
    </row>
    <row r="1467" spans="1:3" x14ac:dyDescent="0.3">
      <c r="A1467" s="37" t="s">
        <v>4</v>
      </c>
      <c r="B1467" s="55">
        <v>44936.308912037042</v>
      </c>
      <c r="C1467" s="38">
        <v>90000</v>
      </c>
    </row>
    <row r="1468" spans="1:3" x14ac:dyDescent="0.3">
      <c r="A1468" s="37" t="s">
        <v>4</v>
      </c>
      <c r="B1468" s="55">
        <v>44950.758101851847</v>
      </c>
      <c r="C1468" s="38">
        <v>87500</v>
      </c>
    </row>
    <row r="1469" spans="1:3" x14ac:dyDescent="0.3">
      <c r="A1469" s="37" t="s">
        <v>4</v>
      </c>
      <c r="B1469" s="55">
        <v>44952.480162037027</v>
      </c>
      <c r="C1469" s="38">
        <v>72900</v>
      </c>
    </row>
    <row r="1470" spans="1:3" x14ac:dyDescent="0.3">
      <c r="A1470" s="37" t="s">
        <v>4</v>
      </c>
      <c r="B1470" s="55">
        <v>44933.067326388889</v>
      </c>
      <c r="C1470" s="38">
        <v>147500</v>
      </c>
    </row>
    <row r="1471" spans="1:3" x14ac:dyDescent="0.3">
      <c r="A1471" s="37" t="s">
        <v>4</v>
      </c>
      <c r="B1471" s="55">
        <v>44930.797893518517</v>
      </c>
      <c r="C1471" s="38">
        <v>177500</v>
      </c>
    </row>
    <row r="1472" spans="1:3" x14ac:dyDescent="0.3">
      <c r="A1472" s="37" t="s">
        <v>4</v>
      </c>
      <c r="B1472" s="55">
        <v>44929.869733796288</v>
      </c>
      <c r="C1472" s="38">
        <v>98301.5</v>
      </c>
    </row>
    <row r="1473" spans="1:3" x14ac:dyDescent="0.3">
      <c r="A1473" s="37" t="s">
        <v>4</v>
      </c>
      <c r="B1473" s="55">
        <v>44946.961469907408</v>
      </c>
      <c r="C1473" s="38">
        <v>249000</v>
      </c>
    </row>
    <row r="1474" spans="1:3" x14ac:dyDescent="0.3">
      <c r="A1474" s="37" t="s">
        <v>4</v>
      </c>
      <c r="B1474" s="55">
        <v>44943.01761574074</v>
      </c>
      <c r="C1474" s="38">
        <v>80000</v>
      </c>
    </row>
    <row r="1475" spans="1:3" x14ac:dyDescent="0.3">
      <c r="A1475" s="37" t="s">
        <v>4</v>
      </c>
      <c r="B1475" s="55">
        <v>44937.505011574067</v>
      </c>
      <c r="C1475" s="38">
        <v>125000</v>
      </c>
    </row>
    <row r="1476" spans="1:3" x14ac:dyDescent="0.3">
      <c r="A1476" s="37" t="s">
        <v>4</v>
      </c>
      <c r="B1476" s="55">
        <v>44939.509745370371</v>
      </c>
      <c r="C1476" s="38">
        <v>147500</v>
      </c>
    </row>
    <row r="1477" spans="1:3" x14ac:dyDescent="0.3">
      <c r="A1477" s="37" t="s">
        <v>4</v>
      </c>
      <c r="B1477" s="55">
        <v>44945.884930555563</v>
      </c>
      <c r="C1477" s="38">
        <v>45000</v>
      </c>
    </row>
    <row r="1478" spans="1:3" x14ac:dyDescent="0.3">
      <c r="A1478" s="37" t="s">
        <v>4</v>
      </c>
      <c r="B1478" s="55">
        <v>44956.345856481479</v>
      </c>
      <c r="C1478" s="38">
        <v>125000</v>
      </c>
    </row>
    <row r="1479" spans="1:3" x14ac:dyDescent="0.3">
      <c r="A1479" s="37" t="s">
        <v>4</v>
      </c>
      <c r="B1479" s="55">
        <v>44946.438518518517</v>
      </c>
      <c r="C1479" s="38">
        <v>147500</v>
      </c>
    </row>
    <row r="1480" spans="1:3" x14ac:dyDescent="0.3">
      <c r="A1480" s="37" t="s">
        <v>4</v>
      </c>
      <c r="B1480" s="55">
        <v>44933.300567129627</v>
      </c>
      <c r="C1480" s="38">
        <v>90000</v>
      </c>
    </row>
    <row r="1481" spans="1:3" x14ac:dyDescent="0.3">
      <c r="A1481" s="37" t="s">
        <v>4</v>
      </c>
      <c r="B1481" s="55">
        <v>44944.742951388893</v>
      </c>
      <c r="C1481" s="38">
        <v>157000</v>
      </c>
    </row>
    <row r="1482" spans="1:3" x14ac:dyDescent="0.3">
      <c r="A1482" s="37" t="s">
        <v>4</v>
      </c>
      <c r="B1482" s="55">
        <v>44957.974224537043</v>
      </c>
      <c r="C1482" s="38">
        <v>147500</v>
      </c>
    </row>
    <row r="1483" spans="1:3" x14ac:dyDescent="0.3">
      <c r="A1483" s="37" t="s">
        <v>4</v>
      </c>
      <c r="B1483" s="55">
        <v>44933.143738425933</v>
      </c>
      <c r="C1483" s="38">
        <v>79200</v>
      </c>
    </row>
    <row r="1484" spans="1:3" x14ac:dyDescent="0.3">
      <c r="A1484" s="37" t="s">
        <v>4</v>
      </c>
      <c r="B1484" s="55">
        <v>44946.775324074071</v>
      </c>
      <c r="C1484" s="38">
        <v>79200</v>
      </c>
    </row>
    <row r="1485" spans="1:3" x14ac:dyDescent="0.3">
      <c r="A1485" s="37" t="s">
        <v>4</v>
      </c>
      <c r="B1485" s="55">
        <v>44930.83861111111</v>
      </c>
      <c r="C1485" s="38"/>
    </row>
    <row r="1486" spans="1:3" x14ac:dyDescent="0.3">
      <c r="A1486" s="37" t="s">
        <v>4</v>
      </c>
      <c r="B1486" s="55">
        <v>44935.847083333327</v>
      </c>
      <c r="C1486" s="38">
        <v>147500</v>
      </c>
    </row>
    <row r="1487" spans="1:3" x14ac:dyDescent="0.3">
      <c r="A1487" s="37" t="s">
        <v>4</v>
      </c>
      <c r="B1487" s="55">
        <v>44937.22378472222</v>
      </c>
      <c r="C1487" s="38">
        <v>110000</v>
      </c>
    </row>
    <row r="1488" spans="1:3" x14ac:dyDescent="0.3">
      <c r="A1488" s="37" t="s">
        <v>4</v>
      </c>
      <c r="B1488" s="55">
        <v>44945.968460648153</v>
      </c>
      <c r="C1488" s="38">
        <v>96773</v>
      </c>
    </row>
    <row r="1489" spans="1:3" x14ac:dyDescent="0.3">
      <c r="A1489" s="37" t="s">
        <v>4</v>
      </c>
      <c r="B1489" s="55">
        <v>44945.972060185188</v>
      </c>
      <c r="C1489" s="38">
        <v>133000</v>
      </c>
    </row>
    <row r="1490" spans="1:3" x14ac:dyDescent="0.3">
      <c r="A1490" s="37" t="s">
        <v>4</v>
      </c>
      <c r="B1490" s="55">
        <v>44927.004224537042</v>
      </c>
      <c r="C1490" s="38">
        <v>65000</v>
      </c>
    </row>
    <row r="1491" spans="1:3" x14ac:dyDescent="0.3">
      <c r="A1491" s="37" t="s">
        <v>4</v>
      </c>
      <c r="B1491" s="55">
        <v>44951.376076388893</v>
      </c>
      <c r="C1491" s="38">
        <v>125000</v>
      </c>
    </row>
    <row r="1492" spans="1:3" x14ac:dyDescent="0.3">
      <c r="A1492" s="37" t="s">
        <v>4</v>
      </c>
      <c r="B1492" s="55">
        <v>44950.34615740741</v>
      </c>
      <c r="C1492" s="38">
        <v>90000</v>
      </c>
    </row>
    <row r="1493" spans="1:3" x14ac:dyDescent="0.3">
      <c r="A1493" s="37" t="s">
        <v>4</v>
      </c>
      <c r="B1493" s="55">
        <v>44934.7184375</v>
      </c>
      <c r="C1493" s="38">
        <v>190000</v>
      </c>
    </row>
    <row r="1494" spans="1:3" x14ac:dyDescent="0.3">
      <c r="A1494" s="37" t="s">
        <v>4</v>
      </c>
      <c r="B1494" s="55">
        <v>44931.819756944453</v>
      </c>
      <c r="C1494" s="38">
        <v>147500</v>
      </c>
    </row>
    <row r="1495" spans="1:3" x14ac:dyDescent="0.3">
      <c r="A1495" s="37" t="s">
        <v>4</v>
      </c>
      <c r="B1495" s="55">
        <v>44932.359583333331</v>
      </c>
      <c r="C1495" s="38">
        <v>147500</v>
      </c>
    </row>
    <row r="1496" spans="1:3" x14ac:dyDescent="0.3">
      <c r="A1496" s="37" t="s">
        <v>4</v>
      </c>
      <c r="B1496" s="55">
        <v>44936.764722222222</v>
      </c>
      <c r="C1496" s="38">
        <v>162500</v>
      </c>
    </row>
    <row r="1497" spans="1:3" x14ac:dyDescent="0.3">
      <c r="A1497" s="37" t="s">
        <v>4</v>
      </c>
      <c r="B1497" s="55">
        <v>44955.051168981481</v>
      </c>
      <c r="C1497" s="38">
        <v>208114</v>
      </c>
    </row>
    <row r="1498" spans="1:3" x14ac:dyDescent="0.3">
      <c r="A1498" s="37" t="s">
        <v>4</v>
      </c>
      <c r="B1498" s="55">
        <v>44953.776782407411</v>
      </c>
      <c r="C1498" s="38"/>
    </row>
    <row r="1499" spans="1:3" x14ac:dyDescent="0.3">
      <c r="A1499" s="37" t="s">
        <v>4</v>
      </c>
      <c r="B1499" s="55">
        <v>44950.174409722233</v>
      </c>
      <c r="C1499" s="38">
        <v>147500</v>
      </c>
    </row>
    <row r="1500" spans="1:3" x14ac:dyDescent="0.3">
      <c r="A1500" s="37" t="s">
        <v>4</v>
      </c>
      <c r="B1500" s="55">
        <v>44943.658622685187</v>
      </c>
      <c r="C1500" s="38"/>
    </row>
    <row r="1501" spans="1:3" x14ac:dyDescent="0.3">
      <c r="A1501" s="37" t="s">
        <v>4</v>
      </c>
      <c r="B1501" s="55">
        <v>44938.614629629628</v>
      </c>
      <c r="C1501" s="38">
        <v>147500</v>
      </c>
    </row>
    <row r="1502" spans="1:3" x14ac:dyDescent="0.3">
      <c r="A1502" s="37" t="s">
        <v>4</v>
      </c>
      <c r="B1502" s="55">
        <v>44944.353078703702</v>
      </c>
      <c r="C1502" s="38">
        <v>115000</v>
      </c>
    </row>
    <row r="1503" spans="1:3" x14ac:dyDescent="0.3">
      <c r="A1503" s="37" t="s">
        <v>4</v>
      </c>
      <c r="B1503" s="55">
        <v>44927.97760416667</v>
      </c>
      <c r="C1503" s="38"/>
    </row>
    <row r="1504" spans="1:3" x14ac:dyDescent="0.3">
      <c r="A1504" s="37" t="s">
        <v>4</v>
      </c>
      <c r="B1504" s="55">
        <v>44944.178564814807</v>
      </c>
      <c r="C1504" s="38"/>
    </row>
    <row r="1505" spans="1:3" x14ac:dyDescent="0.3">
      <c r="A1505" s="37" t="s">
        <v>4</v>
      </c>
      <c r="B1505" s="55">
        <v>44935.862754629627</v>
      </c>
      <c r="C1505" s="38">
        <v>205000</v>
      </c>
    </row>
    <row r="1506" spans="1:3" x14ac:dyDescent="0.3">
      <c r="A1506" s="37" t="s">
        <v>4</v>
      </c>
      <c r="B1506" s="55">
        <v>44945.974143518521</v>
      </c>
      <c r="C1506" s="38">
        <v>102500</v>
      </c>
    </row>
    <row r="1507" spans="1:3" x14ac:dyDescent="0.3">
      <c r="A1507" s="37" t="s">
        <v>4</v>
      </c>
      <c r="B1507" s="55">
        <v>44936.987303240741</v>
      </c>
      <c r="C1507" s="38">
        <v>147500</v>
      </c>
    </row>
    <row r="1508" spans="1:3" x14ac:dyDescent="0.3">
      <c r="A1508" s="37" t="s">
        <v>4</v>
      </c>
      <c r="B1508" s="55">
        <v>44950.681631944448</v>
      </c>
      <c r="C1508" s="38">
        <v>147500</v>
      </c>
    </row>
    <row r="1509" spans="1:3" x14ac:dyDescent="0.3">
      <c r="A1509" s="37" t="s">
        <v>4</v>
      </c>
      <c r="B1509" s="55">
        <v>44936.772060185183</v>
      </c>
      <c r="C1509" s="38">
        <v>147500</v>
      </c>
    </row>
    <row r="1510" spans="1:3" x14ac:dyDescent="0.3">
      <c r="A1510" s="37" t="s">
        <v>4</v>
      </c>
      <c r="B1510" s="55">
        <v>44930.338148148148</v>
      </c>
      <c r="C1510" s="38">
        <v>105000</v>
      </c>
    </row>
    <row r="1511" spans="1:3" x14ac:dyDescent="0.3">
      <c r="A1511" s="37" t="s">
        <v>4</v>
      </c>
      <c r="B1511" s="55">
        <v>44946.988217592603</v>
      </c>
      <c r="C1511" s="38">
        <v>91000</v>
      </c>
    </row>
    <row r="1512" spans="1:3" x14ac:dyDescent="0.3">
      <c r="A1512" s="37" t="s">
        <v>4</v>
      </c>
      <c r="B1512" s="55">
        <v>44936.353067129632</v>
      </c>
      <c r="C1512" s="38">
        <v>96760.5</v>
      </c>
    </row>
    <row r="1513" spans="1:3" x14ac:dyDescent="0.3">
      <c r="A1513" s="37" t="s">
        <v>4</v>
      </c>
      <c r="B1513" s="55">
        <v>44931.921064814807</v>
      </c>
      <c r="C1513" s="38">
        <v>106000</v>
      </c>
    </row>
    <row r="1514" spans="1:3" x14ac:dyDescent="0.3">
      <c r="A1514" s="37" t="s">
        <v>4</v>
      </c>
      <c r="B1514" s="55">
        <v>44937.021493055552</v>
      </c>
      <c r="C1514" s="38">
        <v>96760.5</v>
      </c>
    </row>
    <row r="1515" spans="1:3" x14ac:dyDescent="0.3">
      <c r="A1515" s="37" t="s">
        <v>4</v>
      </c>
      <c r="B1515" s="55">
        <v>44929.994479166657</v>
      </c>
      <c r="C1515" s="38"/>
    </row>
    <row r="1516" spans="1:3" x14ac:dyDescent="0.3">
      <c r="A1516" s="37" t="s">
        <v>4</v>
      </c>
      <c r="B1516" s="55">
        <v>44951.998611111107</v>
      </c>
      <c r="C1516" s="38">
        <v>120000</v>
      </c>
    </row>
    <row r="1517" spans="1:3" x14ac:dyDescent="0.3">
      <c r="A1517" s="37" t="s">
        <v>4</v>
      </c>
      <c r="B1517" s="55">
        <v>44929.981562499997</v>
      </c>
      <c r="C1517" s="38"/>
    </row>
    <row r="1518" spans="1:3" x14ac:dyDescent="0.3">
      <c r="A1518" s="37" t="s">
        <v>4</v>
      </c>
      <c r="B1518" s="55">
        <v>44957.220659722218</v>
      </c>
      <c r="C1518" s="38">
        <v>147500</v>
      </c>
    </row>
    <row r="1519" spans="1:3" x14ac:dyDescent="0.3">
      <c r="A1519" s="37" t="s">
        <v>4</v>
      </c>
      <c r="B1519" s="55">
        <v>44938.340358796297</v>
      </c>
      <c r="C1519" s="38">
        <v>138200</v>
      </c>
    </row>
    <row r="1520" spans="1:3" x14ac:dyDescent="0.3">
      <c r="A1520" s="37" t="s">
        <v>4</v>
      </c>
      <c r="B1520" s="55">
        <v>44957.379421296297</v>
      </c>
      <c r="C1520" s="38">
        <v>221000</v>
      </c>
    </row>
    <row r="1521" spans="1:3" x14ac:dyDescent="0.3">
      <c r="A1521" s="37" t="s">
        <v>4</v>
      </c>
      <c r="B1521" s="55">
        <v>44951.652789351851</v>
      </c>
      <c r="C1521" s="38">
        <v>98283</v>
      </c>
    </row>
    <row r="1522" spans="1:3" x14ac:dyDescent="0.3">
      <c r="A1522" s="37" t="s">
        <v>4</v>
      </c>
      <c r="B1522" s="55">
        <v>44927.254664351851</v>
      </c>
      <c r="C1522" s="38">
        <v>165000</v>
      </c>
    </row>
    <row r="1523" spans="1:3" x14ac:dyDescent="0.3">
      <c r="A1523" s="37" t="s">
        <v>4</v>
      </c>
      <c r="B1523" s="55">
        <v>44939.469247685192</v>
      </c>
      <c r="C1523" s="38">
        <v>96760.5</v>
      </c>
    </row>
    <row r="1524" spans="1:3" x14ac:dyDescent="0.3">
      <c r="A1524" s="37" t="s">
        <v>4</v>
      </c>
      <c r="B1524" s="55">
        <v>44943.511041666658</v>
      </c>
      <c r="C1524" s="38">
        <v>96773</v>
      </c>
    </row>
    <row r="1525" spans="1:3" x14ac:dyDescent="0.3">
      <c r="A1525" s="37" t="s">
        <v>4</v>
      </c>
      <c r="B1525" s="55">
        <v>44945.333819444437</v>
      </c>
      <c r="C1525" s="38">
        <v>90000</v>
      </c>
    </row>
    <row r="1526" spans="1:3" x14ac:dyDescent="0.3">
      <c r="A1526" s="37" t="s">
        <v>4</v>
      </c>
      <c r="B1526" s="55">
        <v>44936.45894675926</v>
      </c>
      <c r="C1526" s="38">
        <v>243000</v>
      </c>
    </row>
    <row r="1527" spans="1:3" x14ac:dyDescent="0.3">
      <c r="A1527" s="37" t="s">
        <v>4</v>
      </c>
      <c r="B1527" s="55">
        <v>44929.993842592587</v>
      </c>
      <c r="C1527" s="38"/>
    </row>
    <row r="1528" spans="1:3" x14ac:dyDescent="0.3">
      <c r="A1528" s="37" t="s">
        <v>4</v>
      </c>
      <c r="B1528" s="55">
        <v>44931.566805555558</v>
      </c>
      <c r="C1528" s="38">
        <v>96760.5</v>
      </c>
    </row>
    <row r="1529" spans="1:3" x14ac:dyDescent="0.3">
      <c r="A1529" s="37" t="s">
        <v>4</v>
      </c>
      <c r="B1529" s="55">
        <v>44936.91615740741</v>
      </c>
      <c r="C1529" s="38">
        <v>103000</v>
      </c>
    </row>
    <row r="1530" spans="1:3" x14ac:dyDescent="0.3">
      <c r="A1530" s="37" t="s">
        <v>4</v>
      </c>
      <c r="B1530" s="55">
        <v>44937.767812500002</v>
      </c>
      <c r="C1530" s="38">
        <v>96760.5</v>
      </c>
    </row>
    <row r="1531" spans="1:3" x14ac:dyDescent="0.3">
      <c r="A1531" s="37" t="s">
        <v>4</v>
      </c>
      <c r="B1531" s="55">
        <v>44956.59584490741</v>
      </c>
      <c r="C1531" s="38"/>
    </row>
    <row r="1532" spans="1:3" x14ac:dyDescent="0.3">
      <c r="A1532" s="37" t="s">
        <v>4</v>
      </c>
      <c r="B1532" s="55">
        <v>44938.880810185183</v>
      </c>
      <c r="C1532" s="38">
        <v>87500</v>
      </c>
    </row>
    <row r="1533" spans="1:3" x14ac:dyDescent="0.3">
      <c r="A1533" s="37" t="s">
        <v>4</v>
      </c>
      <c r="B1533" s="55">
        <v>44952.036574074067</v>
      </c>
      <c r="C1533" s="38">
        <v>147500</v>
      </c>
    </row>
    <row r="1534" spans="1:3" x14ac:dyDescent="0.3">
      <c r="A1534" s="37" t="s">
        <v>4</v>
      </c>
      <c r="B1534" s="55">
        <v>44944.284687500003</v>
      </c>
      <c r="C1534" s="38">
        <v>115000</v>
      </c>
    </row>
    <row r="1535" spans="1:3" x14ac:dyDescent="0.3">
      <c r="A1535" s="37" t="s">
        <v>4</v>
      </c>
      <c r="B1535" s="55">
        <v>44935.285613425927</v>
      </c>
      <c r="C1535" s="38">
        <v>90000</v>
      </c>
    </row>
    <row r="1536" spans="1:3" x14ac:dyDescent="0.3">
      <c r="A1536" s="37" t="s">
        <v>4</v>
      </c>
      <c r="B1536" s="55">
        <v>44931.115868055553</v>
      </c>
      <c r="C1536" s="38">
        <v>98301.5</v>
      </c>
    </row>
    <row r="1537" spans="1:3" x14ac:dyDescent="0.3">
      <c r="A1537" s="37" t="s">
        <v>4</v>
      </c>
      <c r="B1537" s="55">
        <v>44929.993819444448</v>
      </c>
      <c r="C1537" s="38"/>
    </row>
    <row r="1538" spans="1:3" x14ac:dyDescent="0.3">
      <c r="A1538" s="37" t="s">
        <v>4</v>
      </c>
      <c r="B1538" s="55">
        <v>44941.303055555552</v>
      </c>
      <c r="C1538" s="38">
        <v>90000</v>
      </c>
    </row>
    <row r="1539" spans="1:3" x14ac:dyDescent="0.3">
      <c r="A1539" s="37" t="s">
        <v>4</v>
      </c>
      <c r="B1539" s="55">
        <v>44938.614351851851</v>
      </c>
      <c r="C1539" s="38">
        <v>98301.5</v>
      </c>
    </row>
    <row r="1540" spans="1:3" x14ac:dyDescent="0.3">
      <c r="A1540" s="37" t="s">
        <v>4</v>
      </c>
      <c r="B1540" s="55">
        <v>44930.793310185189</v>
      </c>
      <c r="C1540" s="38"/>
    </row>
    <row r="1541" spans="1:3" x14ac:dyDescent="0.3">
      <c r="A1541" s="37" t="s">
        <v>4</v>
      </c>
      <c r="B1541" s="55">
        <v>44935.670694444438</v>
      </c>
      <c r="C1541" s="38">
        <v>130000</v>
      </c>
    </row>
    <row r="1542" spans="1:3" x14ac:dyDescent="0.3">
      <c r="A1542" s="37" t="s">
        <v>4</v>
      </c>
      <c r="B1542" s="55">
        <v>44938.211712962962</v>
      </c>
      <c r="C1542" s="38">
        <v>209000</v>
      </c>
    </row>
    <row r="1543" spans="1:3" x14ac:dyDescent="0.3">
      <c r="A1543" s="37" t="s">
        <v>4</v>
      </c>
      <c r="B1543" s="55">
        <v>44950.762094907397</v>
      </c>
      <c r="C1543" s="38">
        <v>50000</v>
      </c>
    </row>
    <row r="1544" spans="1:3" x14ac:dyDescent="0.3">
      <c r="A1544" s="37" t="s">
        <v>4</v>
      </c>
      <c r="B1544" s="55">
        <v>44945.29215277778</v>
      </c>
      <c r="C1544" s="38">
        <v>125000</v>
      </c>
    </row>
    <row r="1545" spans="1:3" x14ac:dyDescent="0.3">
      <c r="A1545" s="37" t="s">
        <v>4</v>
      </c>
      <c r="B1545" s="55">
        <v>44939.884722222218</v>
      </c>
      <c r="C1545" s="38">
        <v>45000</v>
      </c>
    </row>
    <row r="1546" spans="1:3" x14ac:dyDescent="0.3">
      <c r="A1546" s="37" t="s">
        <v>4</v>
      </c>
      <c r="B1546" s="55">
        <v>44938.641296296293</v>
      </c>
      <c r="C1546" s="38">
        <v>140000</v>
      </c>
    </row>
    <row r="1547" spans="1:3" x14ac:dyDescent="0.3">
      <c r="A1547" s="37" t="s">
        <v>4</v>
      </c>
      <c r="B1547" s="55">
        <v>44943.34033564815</v>
      </c>
      <c r="C1547" s="38">
        <v>125000</v>
      </c>
    </row>
    <row r="1548" spans="1:3" x14ac:dyDescent="0.3">
      <c r="A1548" s="37" t="s">
        <v>4</v>
      </c>
      <c r="B1548" s="55">
        <v>44940.34202546296</v>
      </c>
      <c r="C1548" s="38">
        <v>147500</v>
      </c>
    </row>
    <row r="1549" spans="1:3" x14ac:dyDescent="0.3">
      <c r="A1549" s="37" t="s">
        <v>4</v>
      </c>
      <c r="B1549" s="55">
        <v>44953.318472222221</v>
      </c>
      <c r="C1549" s="38">
        <v>125000</v>
      </c>
    </row>
    <row r="1550" spans="1:3" x14ac:dyDescent="0.3">
      <c r="A1550" s="37" t="s">
        <v>4</v>
      </c>
      <c r="B1550" s="55">
        <v>44952.96980324074</v>
      </c>
      <c r="C1550" s="38">
        <v>98283</v>
      </c>
    </row>
    <row r="1551" spans="1:3" x14ac:dyDescent="0.3">
      <c r="A1551" s="37" t="s">
        <v>4</v>
      </c>
      <c r="B1551" s="55">
        <v>44957.589236111111</v>
      </c>
      <c r="C1551" s="38">
        <v>208114</v>
      </c>
    </row>
    <row r="1552" spans="1:3" x14ac:dyDescent="0.3">
      <c r="A1552" s="37" t="s">
        <v>4</v>
      </c>
      <c r="B1552" s="55">
        <v>44931.29210648148</v>
      </c>
      <c r="C1552" s="38">
        <v>208114</v>
      </c>
    </row>
    <row r="1553" spans="1:3" x14ac:dyDescent="0.3">
      <c r="A1553" s="37" t="s">
        <v>4</v>
      </c>
      <c r="B1553" s="55">
        <v>44953.835289351853</v>
      </c>
      <c r="C1553" s="38">
        <v>147500</v>
      </c>
    </row>
    <row r="1554" spans="1:3" x14ac:dyDescent="0.3">
      <c r="A1554" s="37" t="s">
        <v>4</v>
      </c>
      <c r="B1554" s="55">
        <v>44944.050532407397</v>
      </c>
      <c r="C1554" s="38">
        <v>147500</v>
      </c>
    </row>
    <row r="1555" spans="1:3" x14ac:dyDescent="0.3">
      <c r="A1555" s="37" t="s">
        <v>0</v>
      </c>
      <c r="B1555" s="55">
        <v>44928.62572916667</v>
      </c>
      <c r="C1555" s="38">
        <v>224500</v>
      </c>
    </row>
    <row r="1556" spans="1:3" x14ac:dyDescent="0.3">
      <c r="A1556" s="37" t="s">
        <v>0</v>
      </c>
      <c r="B1556" s="55">
        <v>44938.17</v>
      </c>
      <c r="C1556" s="38">
        <v>157500</v>
      </c>
    </row>
    <row r="1557" spans="1:3" x14ac:dyDescent="0.3">
      <c r="A1557" s="37" t="s">
        <v>0</v>
      </c>
      <c r="B1557" s="55">
        <v>44956.342997685177</v>
      </c>
      <c r="C1557" s="38">
        <v>88128</v>
      </c>
    </row>
    <row r="1558" spans="1:3" x14ac:dyDescent="0.3">
      <c r="A1558" s="37" t="s">
        <v>0</v>
      </c>
      <c r="B1558" s="55">
        <v>44953.003946759258</v>
      </c>
      <c r="C1558" s="38"/>
    </row>
    <row r="1559" spans="1:3" x14ac:dyDescent="0.3">
      <c r="A1559" s="37" t="s">
        <v>0</v>
      </c>
      <c r="B1559" s="55">
        <v>44955.420057870368</v>
      </c>
      <c r="C1559" s="38">
        <v>105800</v>
      </c>
    </row>
    <row r="1560" spans="1:3" x14ac:dyDescent="0.3">
      <c r="A1560" s="37" t="s">
        <v>0</v>
      </c>
      <c r="B1560" s="55">
        <v>44950.668113425927</v>
      </c>
      <c r="C1560" s="38">
        <v>115000</v>
      </c>
    </row>
    <row r="1561" spans="1:3" x14ac:dyDescent="0.3">
      <c r="A1561" s="37" t="s">
        <v>0</v>
      </c>
      <c r="B1561" s="55">
        <v>44946.514837962961</v>
      </c>
      <c r="C1561" s="38">
        <v>200000</v>
      </c>
    </row>
    <row r="1562" spans="1:3" x14ac:dyDescent="0.3">
      <c r="A1562" s="37" t="s">
        <v>0</v>
      </c>
      <c r="B1562" s="55">
        <v>44931.66883101852</v>
      </c>
      <c r="C1562" s="38">
        <v>57500</v>
      </c>
    </row>
    <row r="1563" spans="1:3" x14ac:dyDescent="0.3">
      <c r="A1563" s="37" t="s">
        <v>0</v>
      </c>
      <c r="B1563" s="55">
        <v>44936.751516203702</v>
      </c>
      <c r="C1563" s="38">
        <v>77500</v>
      </c>
    </row>
    <row r="1564" spans="1:3" x14ac:dyDescent="0.3">
      <c r="A1564" s="37" t="s">
        <v>0</v>
      </c>
      <c r="B1564" s="55">
        <v>44953.378587962958</v>
      </c>
      <c r="C1564" s="38"/>
    </row>
    <row r="1565" spans="1:3" x14ac:dyDescent="0.3">
      <c r="A1565" s="37" t="s">
        <v>0</v>
      </c>
      <c r="B1565" s="55">
        <v>44935.753368055557</v>
      </c>
      <c r="C1565" s="38"/>
    </row>
    <row r="1566" spans="1:3" x14ac:dyDescent="0.3">
      <c r="A1566" s="37" t="s">
        <v>0</v>
      </c>
      <c r="B1566" s="55">
        <v>44939.890717592592</v>
      </c>
      <c r="C1566" s="38">
        <v>110000</v>
      </c>
    </row>
    <row r="1567" spans="1:3" x14ac:dyDescent="0.3">
      <c r="A1567" s="37" t="s">
        <v>0</v>
      </c>
      <c r="B1567" s="55">
        <v>44942.003437500003</v>
      </c>
      <c r="C1567" s="38"/>
    </row>
    <row r="1568" spans="1:3" x14ac:dyDescent="0.3">
      <c r="A1568" s="37" t="s">
        <v>0</v>
      </c>
      <c r="B1568" s="55">
        <v>44941.251863425918</v>
      </c>
      <c r="C1568" s="38">
        <v>350000</v>
      </c>
    </row>
    <row r="1569" spans="1:3" x14ac:dyDescent="0.3">
      <c r="A1569" s="37" t="s">
        <v>0</v>
      </c>
      <c r="B1569" s="55">
        <v>44928.793657407397</v>
      </c>
      <c r="C1569" s="38">
        <v>202500</v>
      </c>
    </row>
    <row r="1570" spans="1:3" x14ac:dyDescent="0.3">
      <c r="A1570" s="37" t="s">
        <v>0</v>
      </c>
      <c r="B1570" s="55">
        <v>44946.080694444441</v>
      </c>
      <c r="C1570" s="38">
        <v>265500</v>
      </c>
    </row>
    <row r="1571" spans="1:3" x14ac:dyDescent="0.3">
      <c r="A1571" s="37" t="s">
        <v>0</v>
      </c>
      <c r="B1571" s="55">
        <v>44944.001215277778</v>
      </c>
      <c r="C1571" s="38">
        <v>135000</v>
      </c>
    </row>
    <row r="1572" spans="1:3" x14ac:dyDescent="0.3">
      <c r="A1572" s="37" t="s">
        <v>0</v>
      </c>
      <c r="B1572" s="55">
        <v>44930.581377314818</v>
      </c>
      <c r="C1572" s="38">
        <v>215000</v>
      </c>
    </row>
    <row r="1573" spans="1:3" x14ac:dyDescent="0.3">
      <c r="A1573" s="37" t="s">
        <v>0</v>
      </c>
      <c r="B1573" s="55">
        <v>44946.723113425927</v>
      </c>
      <c r="C1573" s="38">
        <v>160000</v>
      </c>
    </row>
    <row r="1574" spans="1:3" x14ac:dyDescent="0.3">
      <c r="A1574" s="37" t="s">
        <v>0</v>
      </c>
      <c r="B1574" s="55">
        <v>44937.379282407397</v>
      </c>
      <c r="C1574" s="38">
        <v>143910.5</v>
      </c>
    </row>
    <row r="1575" spans="1:3" x14ac:dyDescent="0.3">
      <c r="A1575" s="37" t="s">
        <v>0</v>
      </c>
      <c r="B1575" s="55">
        <v>44939.921261574083</v>
      </c>
      <c r="C1575" s="38">
        <v>75000</v>
      </c>
    </row>
    <row r="1576" spans="1:3" x14ac:dyDescent="0.3">
      <c r="A1576" s="37" t="s">
        <v>0</v>
      </c>
      <c r="B1576" s="55">
        <v>44937.450891203713</v>
      </c>
      <c r="C1576" s="38">
        <v>137110</v>
      </c>
    </row>
    <row r="1577" spans="1:3" x14ac:dyDescent="0.3">
      <c r="A1577" s="37" t="s">
        <v>0</v>
      </c>
      <c r="B1577" s="55">
        <v>44953.715312499997</v>
      </c>
      <c r="C1577" s="38">
        <v>56700</v>
      </c>
    </row>
    <row r="1578" spans="1:3" x14ac:dyDescent="0.3">
      <c r="A1578" s="37" t="s">
        <v>0</v>
      </c>
      <c r="B1578" s="55">
        <v>44939.098749999997</v>
      </c>
      <c r="C1578" s="38">
        <v>99790</v>
      </c>
    </row>
    <row r="1579" spans="1:3" x14ac:dyDescent="0.3">
      <c r="A1579" s="37" t="s">
        <v>0</v>
      </c>
      <c r="B1579" s="55">
        <v>44940.75240740741</v>
      </c>
      <c r="C1579" s="38">
        <v>128500</v>
      </c>
    </row>
    <row r="1580" spans="1:3" x14ac:dyDescent="0.3">
      <c r="A1580" s="37" t="s">
        <v>0</v>
      </c>
      <c r="B1580" s="55">
        <v>44953.461805555547</v>
      </c>
      <c r="C1580" s="38">
        <v>209955.5</v>
      </c>
    </row>
    <row r="1581" spans="1:3" x14ac:dyDescent="0.3">
      <c r="A1581" s="37" t="s">
        <v>0</v>
      </c>
      <c r="B1581" s="55">
        <v>44933.6330787037</v>
      </c>
      <c r="C1581" s="38">
        <v>105300</v>
      </c>
    </row>
    <row r="1582" spans="1:3" x14ac:dyDescent="0.3">
      <c r="A1582" s="37" t="s">
        <v>0</v>
      </c>
      <c r="B1582" s="55">
        <v>44938.671875</v>
      </c>
      <c r="C1582" s="38">
        <v>107500</v>
      </c>
    </row>
    <row r="1583" spans="1:3" x14ac:dyDescent="0.3">
      <c r="A1583" s="37" t="s">
        <v>0</v>
      </c>
      <c r="B1583" s="55">
        <v>44943.670254629629</v>
      </c>
      <c r="C1583" s="38"/>
    </row>
    <row r="1584" spans="1:3" x14ac:dyDescent="0.3">
      <c r="A1584" s="37" t="s">
        <v>0</v>
      </c>
      <c r="B1584" s="55">
        <v>44930.335775462961</v>
      </c>
      <c r="C1584" s="38">
        <v>120000.5</v>
      </c>
    </row>
    <row r="1585" spans="1:3" x14ac:dyDescent="0.3">
      <c r="A1585" s="37" t="s">
        <v>0</v>
      </c>
      <c r="B1585" s="55">
        <v>44951.377766203703</v>
      </c>
      <c r="C1585" s="38">
        <v>115000</v>
      </c>
    </row>
    <row r="1586" spans="1:3" x14ac:dyDescent="0.3">
      <c r="A1586" s="37" t="s">
        <v>0</v>
      </c>
      <c r="B1586" s="55">
        <v>44934.326909722222</v>
      </c>
      <c r="C1586" s="38">
        <v>115000</v>
      </c>
    </row>
    <row r="1587" spans="1:3" x14ac:dyDescent="0.3">
      <c r="A1587" s="37" t="s">
        <v>0</v>
      </c>
      <c r="B1587" s="55">
        <v>44948.544560185182</v>
      </c>
      <c r="C1587" s="38">
        <v>250000</v>
      </c>
    </row>
    <row r="1588" spans="1:3" x14ac:dyDescent="0.3">
      <c r="A1588" s="37" t="s">
        <v>0</v>
      </c>
      <c r="B1588" s="55">
        <v>44952.74417824074</v>
      </c>
      <c r="C1588" s="38"/>
    </row>
    <row r="1589" spans="1:3" x14ac:dyDescent="0.3">
      <c r="A1589" s="37" t="s">
        <v>0</v>
      </c>
      <c r="B1589" s="55">
        <v>44944.380335648151</v>
      </c>
      <c r="C1589" s="38">
        <v>175000</v>
      </c>
    </row>
    <row r="1590" spans="1:3" x14ac:dyDescent="0.3">
      <c r="A1590" s="37" t="s">
        <v>0</v>
      </c>
      <c r="B1590" s="55">
        <v>44949.434386574067</v>
      </c>
      <c r="C1590" s="38">
        <v>130000</v>
      </c>
    </row>
    <row r="1591" spans="1:3" x14ac:dyDescent="0.3">
      <c r="A1591" s="37" t="s">
        <v>0</v>
      </c>
      <c r="B1591" s="55">
        <v>44946.851666666669</v>
      </c>
      <c r="C1591" s="38"/>
    </row>
    <row r="1592" spans="1:3" x14ac:dyDescent="0.3">
      <c r="A1592" s="37" t="s">
        <v>0</v>
      </c>
      <c r="B1592" s="55">
        <v>44953.96199074074</v>
      </c>
      <c r="C1592" s="38"/>
    </row>
    <row r="1593" spans="1:3" x14ac:dyDescent="0.3">
      <c r="A1593" s="37" t="s">
        <v>0</v>
      </c>
      <c r="B1593" s="55">
        <v>44957.128645833327</v>
      </c>
      <c r="C1593" s="38"/>
    </row>
    <row r="1594" spans="1:3" x14ac:dyDescent="0.3">
      <c r="A1594" s="37" t="s">
        <v>0</v>
      </c>
      <c r="B1594" s="55">
        <v>44942.32167824074</v>
      </c>
      <c r="C1594" s="38">
        <v>150000</v>
      </c>
    </row>
    <row r="1595" spans="1:3" x14ac:dyDescent="0.3">
      <c r="A1595" s="37" t="s">
        <v>0</v>
      </c>
      <c r="B1595" s="55">
        <v>44930.58734953704</v>
      </c>
      <c r="C1595" s="38">
        <v>120000.5</v>
      </c>
    </row>
    <row r="1596" spans="1:3" x14ac:dyDescent="0.3">
      <c r="A1596" s="37" t="s">
        <v>0</v>
      </c>
      <c r="B1596" s="55">
        <v>44935.961562500001</v>
      </c>
      <c r="C1596" s="38">
        <v>105000</v>
      </c>
    </row>
    <row r="1597" spans="1:3" x14ac:dyDescent="0.3">
      <c r="A1597" s="37" t="s">
        <v>0</v>
      </c>
      <c r="B1597" s="55">
        <v>44929.772581018522</v>
      </c>
      <c r="C1597" s="38">
        <v>250000</v>
      </c>
    </row>
    <row r="1598" spans="1:3" x14ac:dyDescent="0.3">
      <c r="A1598" s="37" t="s">
        <v>0</v>
      </c>
      <c r="B1598" s="55">
        <v>44931.961238425924</v>
      </c>
      <c r="C1598" s="38"/>
    </row>
    <row r="1599" spans="1:3" x14ac:dyDescent="0.3">
      <c r="A1599" s="37" t="s">
        <v>0</v>
      </c>
      <c r="B1599" s="55">
        <v>44950.628750000003</v>
      </c>
      <c r="C1599" s="38">
        <v>100000</v>
      </c>
    </row>
    <row r="1600" spans="1:3" x14ac:dyDescent="0.3">
      <c r="A1600" s="37" t="s">
        <v>0</v>
      </c>
      <c r="B1600" s="55">
        <v>44950.921087962961</v>
      </c>
      <c r="C1600" s="38">
        <v>140000</v>
      </c>
    </row>
    <row r="1601" spans="1:3" x14ac:dyDescent="0.3">
      <c r="A1601" s="37" t="s">
        <v>0</v>
      </c>
      <c r="B1601" s="55">
        <v>44940.139386574083</v>
      </c>
      <c r="C1601" s="38">
        <v>160000</v>
      </c>
    </row>
    <row r="1602" spans="1:3" x14ac:dyDescent="0.3">
      <c r="A1602" s="37" t="s">
        <v>0</v>
      </c>
      <c r="B1602" s="55">
        <v>44953.4846875</v>
      </c>
      <c r="C1602" s="38">
        <v>99150</v>
      </c>
    </row>
    <row r="1603" spans="1:3" x14ac:dyDescent="0.3">
      <c r="A1603" s="37" t="s">
        <v>0</v>
      </c>
      <c r="B1603" s="55">
        <v>44929.981145833342</v>
      </c>
      <c r="C1603" s="38"/>
    </row>
    <row r="1604" spans="1:3" x14ac:dyDescent="0.3">
      <c r="A1604" s="37" t="s">
        <v>0</v>
      </c>
      <c r="B1604" s="55">
        <v>44953.461898148147</v>
      </c>
      <c r="C1604" s="38">
        <v>125000</v>
      </c>
    </row>
    <row r="1605" spans="1:3" x14ac:dyDescent="0.3">
      <c r="A1605" s="37" t="s">
        <v>0</v>
      </c>
      <c r="B1605" s="55">
        <v>44953.836875000001</v>
      </c>
      <c r="C1605" s="38">
        <v>182000</v>
      </c>
    </row>
    <row r="1606" spans="1:3" x14ac:dyDescent="0.3">
      <c r="A1606" s="37" t="s">
        <v>0</v>
      </c>
      <c r="B1606" s="55">
        <v>44946.682037037041</v>
      </c>
      <c r="C1606" s="38"/>
    </row>
    <row r="1607" spans="1:3" x14ac:dyDescent="0.3">
      <c r="A1607" s="37" t="s">
        <v>0</v>
      </c>
      <c r="B1607" s="55">
        <v>44950.373912037037</v>
      </c>
      <c r="C1607" s="38">
        <v>190000</v>
      </c>
    </row>
    <row r="1608" spans="1:3" x14ac:dyDescent="0.3">
      <c r="A1608" s="37" t="s">
        <v>0</v>
      </c>
      <c r="B1608" s="55">
        <v>44933.354571759257</v>
      </c>
      <c r="C1608" s="38">
        <v>150000</v>
      </c>
    </row>
    <row r="1609" spans="1:3" x14ac:dyDescent="0.3">
      <c r="A1609" s="37" t="s">
        <v>0</v>
      </c>
      <c r="B1609" s="55">
        <v>44930.523078703707</v>
      </c>
      <c r="C1609" s="38">
        <v>212500</v>
      </c>
    </row>
    <row r="1610" spans="1:3" x14ac:dyDescent="0.3">
      <c r="A1610" s="37" t="s">
        <v>0</v>
      </c>
      <c r="B1610" s="55">
        <v>44945.681006944447</v>
      </c>
      <c r="C1610" s="38">
        <v>135000</v>
      </c>
    </row>
    <row r="1611" spans="1:3" x14ac:dyDescent="0.3">
      <c r="A1611" s="37" t="s">
        <v>0</v>
      </c>
      <c r="B1611" s="55">
        <v>44938.921249999999</v>
      </c>
      <c r="C1611" s="38"/>
    </row>
    <row r="1612" spans="1:3" x14ac:dyDescent="0.3">
      <c r="A1612" s="37" t="s">
        <v>0</v>
      </c>
      <c r="B1612" s="55">
        <v>44939.182175925933</v>
      </c>
      <c r="C1612" s="38">
        <v>146383</v>
      </c>
    </row>
    <row r="1613" spans="1:3" x14ac:dyDescent="0.3">
      <c r="A1613" s="37" t="s">
        <v>0</v>
      </c>
      <c r="B1613" s="55">
        <v>44949.585717592592</v>
      </c>
      <c r="C1613" s="38"/>
    </row>
    <row r="1614" spans="1:3" x14ac:dyDescent="0.3">
      <c r="A1614" s="37" t="s">
        <v>0</v>
      </c>
      <c r="B1614" s="55">
        <v>44939.921655092592</v>
      </c>
      <c r="C1614" s="38"/>
    </row>
    <row r="1615" spans="1:3" x14ac:dyDescent="0.3">
      <c r="A1615" s="37" t="s">
        <v>0</v>
      </c>
      <c r="B1615" s="55">
        <v>44937.066261574073</v>
      </c>
      <c r="C1615" s="38">
        <v>132500</v>
      </c>
    </row>
    <row r="1616" spans="1:3" x14ac:dyDescent="0.3">
      <c r="A1616" s="37" t="s">
        <v>0</v>
      </c>
      <c r="B1616" s="55">
        <v>44929.001817129632</v>
      </c>
      <c r="C1616" s="38">
        <v>134000</v>
      </c>
    </row>
    <row r="1617" spans="1:3" x14ac:dyDescent="0.3">
      <c r="A1617" s="37" t="s">
        <v>0</v>
      </c>
      <c r="B1617" s="55">
        <v>44947.295682870368</v>
      </c>
      <c r="C1617" s="38">
        <v>79200</v>
      </c>
    </row>
    <row r="1618" spans="1:3" x14ac:dyDescent="0.3">
      <c r="A1618" s="37" t="s">
        <v>0</v>
      </c>
      <c r="B1618" s="55">
        <v>44957.794745370367</v>
      </c>
      <c r="C1618" s="38">
        <v>120000</v>
      </c>
    </row>
    <row r="1619" spans="1:3" x14ac:dyDescent="0.3">
      <c r="A1619" s="37" t="s">
        <v>0</v>
      </c>
      <c r="B1619" s="55">
        <v>44952.045254629629</v>
      </c>
      <c r="C1619" s="38"/>
    </row>
    <row r="1620" spans="1:3" x14ac:dyDescent="0.3">
      <c r="A1620" s="37" t="s">
        <v>0</v>
      </c>
      <c r="B1620" s="55">
        <v>44931.628460648149</v>
      </c>
      <c r="C1620" s="38">
        <v>130000</v>
      </c>
    </row>
    <row r="1621" spans="1:3" x14ac:dyDescent="0.3">
      <c r="A1621" s="37" t="s">
        <v>0</v>
      </c>
      <c r="B1621" s="55">
        <v>44952.02747685185</v>
      </c>
      <c r="C1621" s="38">
        <v>145000</v>
      </c>
    </row>
    <row r="1622" spans="1:3" x14ac:dyDescent="0.3">
      <c r="A1622" s="37" t="s">
        <v>0</v>
      </c>
      <c r="B1622" s="55">
        <v>44939.271516203713</v>
      </c>
      <c r="C1622" s="38">
        <v>64821.5</v>
      </c>
    </row>
    <row r="1623" spans="1:3" x14ac:dyDescent="0.3">
      <c r="A1623" s="37" t="s">
        <v>0</v>
      </c>
      <c r="B1623" s="55">
        <v>44932.337025462963</v>
      </c>
      <c r="C1623" s="38">
        <v>90000</v>
      </c>
    </row>
    <row r="1624" spans="1:3" x14ac:dyDescent="0.3">
      <c r="A1624" s="37" t="s">
        <v>0</v>
      </c>
      <c r="B1624" s="55">
        <v>44953.003113425933</v>
      </c>
      <c r="C1624" s="38">
        <v>112500</v>
      </c>
    </row>
    <row r="1625" spans="1:3" x14ac:dyDescent="0.3">
      <c r="A1625" s="37" t="s">
        <v>0</v>
      </c>
      <c r="B1625" s="55">
        <v>44955.003449074073</v>
      </c>
      <c r="C1625" s="38">
        <v>155000</v>
      </c>
    </row>
    <row r="1626" spans="1:3" x14ac:dyDescent="0.3">
      <c r="A1626" s="37" t="s">
        <v>0</v>
      </c>
      <c r="B1626" s="55">
        <v>44937.014814814807</v>
      </c>
      <c r="C1626" s="38">
        <v>157500</v>
      </c>
    </row>
    <row r="1627" spans="1:3" x14ac:dyDescent="0.3">
      <c r="A1627" s="37" t="s">
        <v>0</v>
      </c>
      <c r="B1627" s="55">
        <v>44937.797673611109</v>
      </c>
      <c r="C1627" s="38"/>
    </row>
    <row r="1628" spans="1:3" x14ac:dyDescent="0.3">
      <c r="A1628" s="37" t="s">
        <v>0</v>
      </c>
      <c r="B1628" s="55">
        <v>44929.940509259257</v>
      </c>
      <c r="C1628" s="38"/>
    </row>
    <row r="1629" spans="1:3" x14ac:dyDescent="0.3">
      <c r="A1629" s="37" t="s">
        <v>0</v>
      </c>
      <c r="B1629" s="55">
        <v>44945.639837962961</v>
      </c>
      <c r="C1629" s="38"/>
    </row>
    <row r="1630" spans="1:3" x14ac:dyDescent="0.3">
      <c r="A1630" s="37" t="s">
        <v>0</v>
      </c>
      <c r="B1630" s="55">
        <v>44928.667604166672</v>
      </c>
      <c r="C1630" s="38">
        <v>115000</v>
      </c>
    </row>
    <row r="1631" spans="1:3" x14ac:dyDescent="0.3">
      <c r="A1631" s="37" t="s">
        <v>0</v>
      </c>
      <c r="B1631" s="55">
        <v>44933.877974537027</v>
      </c>
      <c r="C1631" s="38">
        <v>169500</v>
      </c>
    </row>
    <row r="1632" spans="1:3" x14ac:dyDescent="0.3">
      <c r="A1632" s="37" t="s">
        <v>0</v>
      </c>
      <c r="B1632" s="55">
        <v>44956.625358796293</v>
      </c>
      <c r="C1632" s="38">
        <v>72500</v>
      </c>
    </row>
    <row r="1633" spans="1:3" x14ac:dyDescent="0.3">
      <c r="A1633" s="37" t="s">
        <v>0</v>
      </c>
      <c r="B1633" s="55">
        <v>44949.002442129633</v>
      </c>
      <c r="C1633" s="38">
        <v>100000</v>
      </c>
    </row>
    <row r="1634" spans="1:3" x14ac:dyDescent="0.3">
      <c r="A1634" s="37" t="s">
        <v>0</v>
      </c>
      <c r="B1634" s="55">
        <v>44935.794895833344</v>
      </c>
      <c r="C1634" s="38">
        <v>90000</v>
      </c>
    </row>
    <row r="1635" spans="1:3" x14ac:dyDescent="0.3">
      <c r="A1635" s="37" t="s">
        <v>0</v>
      </c>
      <c r="B1635" s="55">
        <v>44946.097650462973</v>
      </c>
      <c r="C1635" s="38">
        <v>85050</v>
      </c>
    </row>
    <row r="1636" spans="1:3" x14ac:dyDescent="0.3">
      <c r="A1636" s="37" t="s">
        <v>0</v>
      </c>
      <c r="B1636" s="55">
        <v>44942.362372685187</v>
      </c>
      <c r="C1636" s="38">
        <v>225000</v>
      </c>
    </row>
    <row r="1637" spans="1:3" x14ac:dyDescent="0.3">
      <c r="A1637" s="37" t="s">
        <v>0</v>
      </c>
      <c r="B1637" s="55">
        <v>44953.003993055558</v>
      </c>
      <c r="C1637" s="38"/>
    </row>
    <row r="1638" spans="1:3" x14ac:dyDescent="0.3">
      <c r="A1638" s="37" t="s">
        <v>0</v>
      </c>
      <c r="B1638" s="55">
        <v>44940.585787037038</v>
      </c>
      <c r="C1638" s="38">
        <v>130000</v>
      </c>
    </row>
    <row r="1639" spans="1:3" x14ac:dyDescent="0.3">
      <c r="A1639" s="37" t="s">
        <v>0</v>
      </c>
      <c r="B1639" s="55">
        <v>44935.504155092603</v>
      </c>
      <c r="C1639" s="38">
        <v>150000</v>
      </c>
    </row>
    <row r="1640" spans="1:3" x14ac:dyDescent="0.3">
      <c r="A1640" s="37" t="s">
        <v>0</v>
      </c>
      <c r="B1640" s="55">
        <v>44930.794363425928</v>
      </c>
      <c r="C1640" s="38">
        <v>185000</v>
      </c>
    </row>
    <row r="1641" spans="1:3" x14ac:dyDescent="0.3">
      <c r="A1641" s="37" t="s">
        <v>0</v>
      </c>
      <c r="B1641" s="55">
        <v>44951.210844907408</v>
      </c>
      <c r="C1641" s="38">
        <v>168018.5</v>
      </c>
    </row>
    <row r="1642" spans="1:3" x14ac:dyDescent="0.3">
      <c r="A1642" s="37" t="s">
        <v>0</v>
      </c>
      <c r="B1642" s="55">
        <v>44946.01666666667</v>
      </c>
      <c r="C1642" s="38"/>
    </row>
    <row r="1643" spans="1:3" x14ac:dyDescent="0.3">
      <c r="A1643" s="37" t="s">
        <v>0</v>
      </c>
      <c r="B1643" s="55">
        <v>44945.336770833332</v>
      </c>
      <c r="C1643" s="38">
        <v>109500</v>
      </c>
    </row>
    <row r="1644" spans="1:3" x14ac:dyDescent="0.3">
      <c r="A1644" s="37" t="s">
        <v>0</v>
      </c>
      <c r="B1644" s="55">
        <v>44939.336724537039</v>
      </c>
      <c r="C1644" s="38">
        <v>150000</v>
      </c>
    </row>
    <row r="1645" spans="1:3" x14ac:dyDescent="0.3">
      <c r="A1645" s="37" t="s">
        <v>0</v>
      </c>
      <c r="B1645" s="55">
        <v>44937.659259259257</v>
      </c>
      <c r="C1645" s="38">
        <v>145000</v>
      </c>
    </row>
    <row r="1646" spans="1:3" x14ac:dyDescent="0.3">
      <c r="A1646" s="37" t="s">
        <v>0</v>
      </c>
      <c r="B1646" s="55">
        <v>44944.003530092603</v>
      </c>
      <c r="C1646" s="38">
        <v>250000</v>
      </c>
    </row>
    <row r="1647" spans="1:3" x14ac:dyDescent="0.3">
      <c r="A1647" s="37" t="s">
        <v>0</v>
      </c>
      <c r="B1647" s="55">
        <v>44939.63009259259</v>
      </c>
      <c r="C1647" s="38">
        <v>146383</v>
      </c>
    </row>
    <row r="1648" spans="1:3" x14ac:dyDescent="0.3">
      <c r="A1648" s="37" t="s">
        <v>0</v>
      </c>
      <c r="B1648" s="55">
        <v>44937.701064814813</v>
      </c>
      <c r="C1648" s="38">
        <v>200000</v>
      </c>
    </row>
    <row r="1649" spans="1:3" x14ac:dyDescent="0.3">
      <c r="A1649" s="37" t="s">
        <v>0</v>
      </c>
      <c r="B1649" s="55">
        <v>44953.985462962963</v>
      </c>
      <c r="C1649" s="38">
        <v>88128</v>
      </c>
    </row>
    <row r="1650" spans="1:3" x14ac:dyDescent="0.3">
      <c r="A1650" s="37" t="s">
        <v>0</v>
      </c>
      <c r="B1650" s="55">
        <v>44937.264247685183</v>
      </c>
      <c r="C1650" s="38">
        <v>224500</v>
      </c>
    </row>
    <row r="1651" spans="1:3" x14ac:dyDescent="0.3">
      <c r="A1651" s="37" t="s">
        <v>0</v>
      </c>
      <c r="B1651" s="55">
        <v>44936.321400462963</v>
      </c>
      <c r="C1651" s="38">
        <v>157500</v>
      </c>
    </row>
    <row r="1652" spans="1:3" x14ac:dyDescent="0.3">
      <c r="A1652" s="37" t="s">
        <v>0</v>
      </c>
      <c r="B1652" s="55">
        <v>44932.038136574083</v>
      </c>
      <c r="C1652" s="38">
        <v>100000</v>
      </c>
    </row>
    <row r="1653" spans="1:3" x14ac:dyDescent="0.3">
      <c r="A1653" s="37" t="s">
        <v>0</v>
      </c>
      <c r="B1653" s="55">
        <v>44944.086550925917</v>
      </c>
      <c r="C1653" s="38">
        <v>115000</v>
      </c>
    </row>
    <row r="1654" spans="1:3" x14ac:dyDescent="0.3">
      <c r="A1654" s="37" t="s">
        <v>0</v>
      </c>
      <c r="B1654" s="55">
        <v>44950.837222222217</v>
      </c>
      <c r="C1654" s="38">
        <v>140000</v>
      </c>
    </row>
    <row r="1655" spans="1:3" x14ac:dyDescent="0.3">
      <c r="A1655" s="37" t="s">
        <v>0</v>
      </c>
      <c r="B1655" s="55">
        <v>44932.378761574073</v>
      </c>
      <c r="C1655" s="38">
        <v>90000</v>
      </c>
    </row>
    <row r="1656" spans="1:3" x14ac:dyDescent="0.3">
      <c r="A1656" s="37" t="s">
        <v>0</v>
      </c>
      <c r="B1656" s="55">
        <v>44929.994432870371</v>
      </c>
      <c r="C1656" s="38"/>
    </row>
    <row r="1657" spans="1:3" x14ac:dyDescent="0.3">
      <c r="A1657" s="37" t="s">
        <v>0</v>
      </c>
      <c r="B1657" s="55">
        <v>44938.459305555552</v>
      </c>
      <c r="C1657" s="38">
        <v>165000</v>
      </c>
    </row>
    <row r="1658" spans="1:3" x14ac:dyDescent="0.3">
      <c r="A1658" s="37" t="s">
        <v>0</v>
      </c>
      <c r="B1658" s="55">
        <v>44955.322002314817</v>
      </c>
      <c r="C1658" s="38">
        <v>152700</v>
      </c>
    </row>
    <row r="1659" spans="1:3" x14ac:dyDescent="0.3">
      <c r="A1659" s="37" t="s">
        <v>0</v>
      </c>
      <c r="B1659" s="55">
        <v>44938.338912037027</v>
      </c>
      <c r="C1659" s="38">
        <v>125000</v>
      </c>
    </row>
    <row r="1660" spans="1:3" x14ac:dyDescent="0.3">
      <c r="A1660" s="37" t="s">
        <v>0</v>
      </c>
      <c r="B1660" s="55">
        <v>44949.000821759262</v>
      </c>
      <c r="C1660" s="38"/>
    </row>
    <row r="1661" spans="1:3" x14ac:dyDescent="0.3">
      <c r="A1661" s="37" t="s">
        <v>0</v>
      </c>
      <c r="B1661" s="55">
        <v>44937.253587962958</v>
      </c>
      <c r="C1661" s="38">
        <v>224500</v>
      </c>
    </row>
    <row r="1662" spans="1:3" x14ac:dyDescent="0.3">
      <c r="A1662" s="37" t="s">
        <v>0</v>
      </c>
      <c r="B1662" s="55">
        <v>44930.753530092603</v>
      </c>
      <c r="C1662" s="38">
        <v>165000</v>
      </c>
    </row>
    <row r="1663" spans="1:3" x14ac:dyDescent="0.3">
      <c r="A1663" s="37" t="s">
        <v>0</v>
      </c>
      <c r="B1663" s="55">
        <v>44934.69798611111</v>
      </c>
      <c r="C1663" s="38"/>
    </row>
    <row r="1664" spans="1:3" x14ac:dyDescent="0.3">
      <c r="A1664" s="37" t="s">
        <v>0</v>
      </c>
      <c r="B1664" s="55">
        <v>44938.169548611113</v>
      </c>
      <c r="C1664" s="38">
        <v>99150</v>
      </c>
    </row>
    <row r="1665" spans="1:3" x14ac:dyDescent="0.3">
      <c r="A1665" s="37" t="s">
        <v>0</v>
      </c>
      <c r="B1665" s="55">
        <v>44929.964004629634</v>
      </c>
      <c r="C1665" s="38">
        <v>237500</v>
      </c>
    </row>
    <row r="1666" spans="1:3" x14ac:dyDescent="0.3">
      <c r="A1666" s="37" t="s">
        <v>0</v>
      </c>
      <c r="B1666" s="55">
        <v>44932.962002314824</v>
      </c>
      <c r="C1666" s="38"/>
    </row>
    <row r="1667" spans="1:3" x14ac:dyDescent="0.3">
      <c r="A1667" s="37" t="s">
        <v>0</v>
      </c>
      <c r="B1667" s="55">
        <v>44930.147615740738</v>
      </c>
      <c r="C1667" s="38">
        <v>115000</v>
      </c>
    </row>
    <row r="1668" spans="1:3" x14ac:dyDescent="0.3">
      <c r="A1668" s="37" t="s">
        <v>0</v>
      </c>
      <c r="B1668" s="55">
        <v>44944.668749999997</v>
      </c>
      <c r="C1668" s="38"/>
    </row>
    <row r="1669" spans="1:3" x14ac:dyDescent="0.3">
      <c r="A1669" s="37" t="s">
        <v>0</v>
      </c>
      <c r="B1669" s="55">
        <v>44945.212106481478</v>
      </c>
      <c r="C1669" s="38">
        <v>167500</v>
      </c>
    </row>
    <row r="1670" spans="1:3" x14ac:dyDescent="0.3">
      <c r="A1670" s="37" t="s">
        <v>0</v>
      </c>
      <c r="B1670" s="55">
        <v>44929.982349537036</v>
      </c>
      <c r="C1670" s="38"/>
    </row>
    <row r="1671" spans="1:3" x14ac:dyDescent="0.3">
      <c r="A1671" s="37" t="s">
        <v>0</v>
      </c>
      <c r="B1671" s="55">
        <v>44937.15283564815</v>
      </c>
      <c r="C1671" s="38">
        <v>89100</v>
      </c>
    </row>
    <row r="1672" spans="1:3" x14ac:dyDescent="0.3">
      <c r="A1672" s="37" t="s">
        <v>0</v>
      </c>
      <c r="B1672" s="55">
        <v>44957.059120370373</v>
      </c>
      <c r="C1672" s="38">
        <v>157500</v>
      </c>
    </row>
    <row r="1673" spans="1:3" x14ac:dyDescent="0.3">
      <c r="A1673" s="37" t="s">
        <v>0</v>
      </c>
      <c r="B1673" s="55">
        <v>44942.946250000001</v>
      </c>
      <c r="C1673" s="38">
        <v>130000</v>
      </c>
    </row>
    <row r="1674" spans="1:3" x14ac:dyDescent="0.3">
      <c r="A1674" s="37" t="s">
        <v>0</v>
      </c>
      <c r="B1674" s="55">
        <v>44951.045937499999</v>
      </c>
      <c r="C1674" s="38">
        <v>105000</v>
      </c>
    </row>
    <row r="1675" spans="1:3" x14ac:dyDescent="0.3">
      <c r="A1675" s="37" t="s">
        <v>0</v>
      </c>
      <c r="B1675" s="55">
        <v>44943.617569444446</v>
      </c>
      <c r="C1675" s="38">
        <v>195500</v>
      </c>
    </row>
    <row r="1676" spans="1:3" x14ac:dyDescent="0.3">
      <c r="A1676" s="37" t="s">
        <v>0</v>
      </c>
      <c r="B1676" s="55">
        <v>44957.004652777781</v>
      </c>
      <c r="C1676" s="38"/>
    </row>
    <row r="1677" spans="1:3" x14ac:dyDescent="0.3">
      <c r="A1677" s="37" t="s">
        <v>0</v>
      </c>
      <c r="B1677" s="55">
        <v>44939.889444444438</v>
      </c>
      <c r="C1677" s="38"/>
    </row>
    <row r="1678" spans="1:3" x14ac:dyDescent="0.3">
      <c r="A1678" s="37" t="s">
        <v>0</v>
      </c>
      <c r="B1678" s="55">
        <v>44942.363391203697</v>
      </c>
      <c r="C1678" s="38">
        <v>90000</v>
      </c>
    </row>
    <row r="1679" spans="1:3" x14ac:dyDescent="0.3">
      <c r="A1679" s="37" t="s">
        <v>0</v>
      </c>
      <c r="B1679" s="55">
        <v>44928.543344907397</v>
      </c>
      <c r="C1679" s="38">
        <v>90000</v>
      </c>
    </row>
    <row r="1680" spans="1:3" x14ac:dyDescent="0.3">
      <c r="A1680" s="37" t="s">
        <v>0</v>
      </c>
      <c r="B1680" s="55">
        <v>44957.376516203702</v>
      </c>
      <c r="C1680" s="38">
        <v>90000</v>
      </c>
    </row>
    <row r="1681" spans="1:3" x14ac:dyDescent="0.3">
      <c r="A1681" s="37" t="s">
        <v>0</v>
      </c>
      <c r="B1681" s="55">
        <v>44939.129872685182</v>
      </c>
      <c r="C1681" s="38">
        <v>125000</v>
      </c>
    </row>
    <row r="1682" spans="1:3" x14ac:dyDescent="0.3">
      <c r="A1682" s="37" t="s">
        <v>0</v>
      </c>
      <c r="B1682" s="55">
        <v>44936.514814814807</v>
      </c>
      <c r="C1682" s="38">
        <v>135720</v>
      </c>
    </row>
    <row r="1683" spans="1:3" x14ac:dyDescent="0.3">
      <c r="A1683" s="37" t="s">
        <v>0</v>
      </c>
      <c r="B1683" s="55">
        <v>44944.177106481482</v>
      </c>
      <c r="C1683" s="38">
        <v>89100</v>
      </c>
    </row>
    <row r="1684" spans="1:3" x14ac:dyDescent="0.3">
      <c r="A1684" s="37" t="s">
        <v>0</v>
      </c>
      <c r="B1684" s="55">
        <v>44930.502881944441</v>
      </c>
      <c r="C1684" s="38">
        <v>225000</v>
      </c>
    </row>
    <row r="1685" spans="1:3" x14ac:dyDescent="0.3">
      <c r="A1685" s="37" t="s">
        <v>0</v>
      </c>
      <c r="B1685" s="55">
        <v>44957.352731481478</v>
      </c>
      <c r="C1685" s="38">
        <v>157500</v>
      </c>
    </row>
    <row r="1686" spans="1:3" x14ac:dyDescent="0.3">
      <c r="A1686" s="37" t="s">
        <v>0</v>
      </c>
      <c r="B1686" s="55">
        <v>44946.095347222217</v>
      </c>
      <c r="C1686" s="38">
        <v>109500</v>
      </c>
    </row>
    <row r="1687" spans="1:3" x14ac:dyDescent="0.3">
      <c r="A1687" s="37" t="s">
        <v>0</v>
      </c>
      <c r="B1687" s="55">
        <v>44955.00203703704</v>
      </c>
      <c r="C1687" s="38">
        <v>155000</v>
      </c>
    </row>
    <row r="1688" spans="1:3" x14ac:dyDescent="0.3">
      <c r="A1688" s="37" t="s">
        <v>0</v>
      </c>
      <c r="B1688" s="55">
        <v>44942.987928240742</v>
      </c>
      <c r="C1688" s="38">
        <v>84620</v>
      </c>
    </row>
    <row r="1689" spans="1:3" x14ac:dyDescent="0.3">
      <c r="A1689" s="37" t="s">
        <v>0</v>
      </c>
      <c r="B1689" s="55">
        <v>44938.200856481482</v>
      </c>
      <c r="C1689" s="38"/>
    </row>
    <row r="1690" spans="1:3" x14ac:dyDescent="0.3">
      <c r="A1690" s="37" t="s">
        <v>0</v>
      </c>
      <c r="B1690" s="55">
        <v>44935.504155092603</v>
      </c>
      <c r="C1690" s="38">
        <v>115000</v>
      </c>
    </row>
    <row r="1691" spans="1:3" x14ac:dyDescent="0.3">
      <c r="A1691" s="37" t="s">
        <v>0</v>
      </c>
      <c r="B1691" s="55">
        <v>44956.461053240739</v>
      </c>
      <c r="C1691" s="38">
        <v>115000</v>
      </c>
    </row>
    <row r="1692" spans="1:3" x14ac:dyDescent="0.3">
      <c r="A1692" s="37" t="s">
        <v>0</v>
      </c>
      <c r="B1692" s="55">
        <v>44938.427499999998</v>
      </c>
      <c r="C1692" s="38">
        <v>64821.5</v>
      </c>
    </row>
    <row r="1693" spans="1:3" x14ac:dyDescent="0.3">
      <c r="A1693" s="37" t="s">
        <v>0</v>
      </c>
      <c r="B1693" s="55">
        <v>44930.273877314823</v>
      </c>
      <c r="C1693" s="38">
        <v>81000</v>
      </c>
    </row>
    <row r="1694" spans="1:3" x14ac:dyDescent="0.3">
      <c r="A1694" s="37" t="s">
        <v>0</v>
      </c>
      <c r="B1694" s="55">
        <v>44943.409363425933</v>
      </c>
      <c r="C1694" s="38">
        <v>115000</v>
      </c>
    </row>
    <row r="1695" spans="1:3" x14ac:dyDescent="0.3">
      <c r="A1695" s="37" t="s">
        <v>0</v>
      </c>
      <c r="B1695" s="55">
        <v>44937.742662037039</v>
      </c>
      <c r="C1695" s="38">
        <v>105000</v>
      </c>
    </row>
    <row r="1696" spans="1:3" x14ac:dyDescent="0.3">
      <c r="A1696" s="37" t="s">
        <v>0</v>
      </c>
      <c r="B1696" s="55">
        <v>44932.715891203698</v>
      </c>
      <c r="C1696" s="38">
        <v>165000</v>
      </c>
    </row>
    <row r="1697" spans="1:3" x14ac:dyDescent="0.3">
      <c r="A1697" s="37" t="s">
        <v>0</v>
      </c>
      <c r="B1697" s="55">
        <v>44932.045555555553</v>
      </c>
      <c r="C1697" s="38">
        <v>105000</v>
      </c>
    </row>
    <row r="1698" spans="1:3" x14ac:dyDescent="0.3">
      <c r="A1698" s="37" t="s">
        <v>0</v>
      </c>
      <c r="B1698" s="55">
        <v>44932.670173611114</v>
      </c>
      <c r="C1698" s="38">
        <v>135000</v>
      </c>
    </row>
    <row r="1699" spans="1:3" x14ac:dyDescent="0.3">
      <c r="A1699" s="37" t="s">
        <v>0</v>
      </c>
      <c r="B1699" s="55">
        <v>44957.251921296287</v>
      </c>
      <c r="C1699" s="38">
        <v>115000</v>
      </c>
    </row>
    <row r="1700" spans="1:3" x14ac:dyDescent="0.3">
      <c r="A1700" s="37" t="s">
        <v>0</v>
      </c>
      <c r="B1700" s="55">
        <v>44936.004155092603</v>
      </c>
      <c r="C1700" s="38">
        <v>140000</v>
      </c>
    </row>
    <row r="1701" spans="1:3" x14ac:dyDescent="0.3">
      <c r="A1701" s="37" t="s">
        <v>0</v>
      </c>
      <c r="B1701" s="55">
        <v>44937.992569444446</v>
      </c>
      <c r="C1701" s="38">
        <v>113500</v>
      </c>
    </row>
    <row r="1702" spans="1:3" x14ac:dyDescent="0.3">
      <c r="A1702" s="37" t="s">
        <v>0</v>
      </c>
      <c r="B1702" s="55">
        <v>44946.973749999997</v>
      </c>
      <c r="C1702" s="38"/>
    </row>
    <row r="1703" spans="1:3" x14ac:dyDescent="0.3">
      <c r="A1703" s="37" t="s">
        <v>0</v>
      </c>
      <c r="B1703" s="55">
        <v>44936.721956018519</v>
      </c>
      <c r="C1703" s="38"/>
    </row>
    <row r="1704" spans="1:3" x14ac:dyDescent="0.3">
      <c r="A1704" s="37" t="s">
        <v>0</v>
      </c>
      <c r="B1704" s="55">
        <v>44945.2346412037</v>
      </c>
      <c r="C1704" s="38">
        <v>166941.5</v>
      </c>
    </row>
    <row r="1705" spans="1:3" x14ac:dyDescent="0.3">
      <c r="A1705" s="37" t="s">
        <v>0</v>
      </c>
      <c r="B1705" s="55">
        <v>44932.711840277778</v>
      </c>
      <c r="C1705" s="38">
        <v>130000</v>
      </c>
    </row>
    <row r="1706" spans="1:3" x14ac:dyDescent="0.3">
      <c r="A1706" s="37" t="s">
        <v>0</v>
      </c>
      <c r="B1706" s="55">
        <v>44939.754571759258</v>
      </c>
      <c r="C1706" s="38"/>
    </row>
    <row r="1707" spans="1:3" x14ac:dyDescent="0.3">
      <c r="A1707" s="37" t="s">
        <v>0</v>
      </c>
      <c r="B1707" s="55">
        <v>44954.58693287037</v>
      </c>
      <c r="C1707" s="38">
        <v>119550</v>
      </c>
    </row>
    <row r="1708" spans="1:3" x14ac:dyDescent="0.3">
      <c r="A1708" s="37" t="s">
        <v>0</v>
      </c>
      <c r="B1708" s="55">
        <v>44929.897511574083</v>
      </c>
      <c r="C1708" s="38">
        <v>152500</v>
      </c>
    </row>
    <row r="1709" spans="1:3" x14ac:dyDescent="0.3">
      <c r="A1709" s="37" t="s">
        <v>0</v>
      </c>
      <c r="B1709" s="55">
        <v>44942.404988425929</v>
      </c>
      <c r="C1709" s="38">
        <v>225000</v>
      </c>
    </row>
    <row r="1710" spans="1:3" x14ac:dyDescent="0.3">
      <c r="A1710" s="37" t="s">
        <v>0</v>
      </c>
      <c r="B1710" s="55">
        <v>44945.348495370366</v>
      </c>
      <c r="C1710" s="38">
        <v>90000</v>
      </c>
    </row>
    <row r="1711" spans="1:3" x14ac:dyDescent="0.3">
      <c r="A1711" s="37" t="s">
        <v>0</v>
      </c>
      <c r="B1711" s="55">
        <v>44944.628055555557</v>
      </c>
      <c r="C1711" s="38">
        <v>120000</v>
      </c>
    </row>
    <row r="1712" spans="1:3" x14ac:dyDescent="0.3">
      <c r="A1712" s="37" t="s">
        <v>0</v>
      </c>
      <c r="B1712" s="55">
        <v>44954.003506944442</v>
      </c>
      <c r="C1712" s="38"/>
    </row>
    <row r="1713" spans="1:3" x14ac:dyDescent="0.3">
      <c r="A1713" s="37" t="s">
        <v>0</v>
      </c>
      <c r="B1713" s="55">
        <v>44936.58452546296</v>
      </c>
      <c r="C1713" s="38"/>
    </row>
    <row r="1714" spans="1:3" x14ac:dyDescent="0.3">
      <c r="A1714" s="37" t="s">
        <v>0</v>
      </c>
      <c r="B1714" s="55">
        <v>44942.654108796298</v>
      </c>
      <c r="C1714" s="38"/>
    </row>
    <row r="1715" spans="1:3" x14ac:dyDescent="0.3">
      <c r="A1715" s="37" t="s">
        <v>0</v>
      </c>
      <c r="B1715" s="55">
        <v>44954.335358796299</v>
      </c>
      <c r="C1715" s="38">
        <v>152650</v>
      </c>
    </row>
    <row r="1716" spans="1:3" x14ac:dyDescent="0.3">
      <c r="A1716" s="37" t="s">
        <v>0</v>
      </c>
      <c r="B1716" s="55">
        <v>44928.709236111114</v>
      </c>
      <c r="C1716" s="38">
        <v>101950</v>
      </c>
    </row>
    <row r="1717" spans="1:3" x14ac:dyDescent="0.3">
      <c r="A1717" s="37" t="s">
        <v>0</v>
      </c>
      <c r="B1717" s="55">
        <v>44931.668715277781</v>
      </c>
      <c r="C1717" s="38">
        <v>130000</v>
      </c>
    </row>
    <row r="1718" spans="1:3" x14ac:dyDescent="0.3">
      <c r="A1718" s="37" t="s">
        <v>0</v>
      </c>
      <c r="B1718" s="55">
        <v>44942.596967592603</v>
      </c>
      <c r="C1718" s="38">
        <v>110000</v>
      </c>
    </row>
    <row r="1719" spans="1:3" x14ac:dyDescent="0.3">
      <c r="A1719" s="37" t="s">
        <v>0</v>
      </c>
      <c r="B1719" s="55">
        <v>44946.057152777779</v>
      </c>
      <c r="C1719" s="38">
        <v>127390</v>
      </c>
    </row>
    <row r="1720" spans="1:3" x14ac:dyDescent="0.3">
      <c r="A1720" s="37" t="s">
        <v>0</v>
      </c>
      <c r="B1720" s="55">
        <v>44951.878530092603</v>
      </c>
      <c r="C1720" s="38"/>
    </row>
    <row r="1721" spans="1:3" x14ac:dyDescent="0.3">
      <c r="A1721" s="37" t="s">
        <v>0</v>
      </c>
      <c r="B1721" s="55">
        <v>44936.044872685183</v>
      </c>
      <c r="C1721" s="38">
        <v>135233.34375</v>
      </c>
    </row>
    <row r="1722" spans="1:3" x14ac:dyDescent="0.3">
      <c r="A1722" s="37" t="s">
        <v>0</v>
      </c>
      <c r="B1722" s="55">
        <v>44928.044409722221</v>
      </c>
      <c r="C1722" s="38">
        <v>123500</v>
      </c>
    </row>
    <row r="1723" spans="1:3" x14ac:dyDescent="0.3">
      <c r="A1723" s="37" t="s">
        <v>0</v>
      </c>
      <c r="B1723" s="55">
        <v>44944.408101851863</v>
      </c>
      <c r="C1723" s="38">
        <v>90000</v>
      </c>
    </row>
    <row r="1724" spans="1:3" x14ac:dyDescent="0.3">
      <c r="A1724" s="37" t="s">
        <v>0</v>
      </c>
      <c r="B1724" s="55">
        <v>44957.3362037037</v>
      </c>
      <c r="C1724" s="38">
        <v>90000</v>
      </c>
    </row>
    <row r="1725" spans="1:3" x14ac:dyDescent="0.3">
      <c r="A1725" s="37" t="s">
        <v>0</v>
      </c>
      <c r="B1725" s="55">
        <v>44951.077604166669</v>
      </c>
      <c r="C1725" s="38">
        <v>64821.5</v>
      </c>
    </row>
    <row r="1726" spans="1:3" x14ac:dyDescent="0.3">
      <c r="A1726" s="37" t="s">
        <v>0</v>
      </c>
      <c r="B1726" s="55">
        <v>44937.001377314817</v>
      </c>
      <c r="C1726" s="38">
        <v>114500</v>
      </c>
    </row>
    <row r="1727" spans="1:3" x14ac:dyDescent="0.3">
      <c r="A1727" s="37" t="s">
        <v>0</v>
      </c>
      <c r="B1727" s="55">
        <v>44938.680671296293</v>
      </c>
      <c r="C1727" s="38"/>
    </row>
    <row r="1728" spans="1:3" x14ac:dyDescent="0.3">
      <c r="A1728" s="37" t="s">
        <v>0</v>
      </c>
      <c r="B1728" s="55">
        <v>44953.294722222221</v>
      </c>
      <c r="C1728" s="38"/>
    </row>
    <row r="1729" spans="1:3" x14ac:dyDescent="0.3">
      <c r="A1729" s="37" t="s">
        <v>0</v>
      </c>
      <c r="B1729" s="55">
        <v>44929.98133101852</v>
      </c>
      <c r="C1729" s="38"/>
    </row>
    <row r="1730" spans="1:3" x14ac:dyDescent="0.3">
      <c r="A1730" s="37" t="s">
        <v>0</v>
      </c>
      <c r="B1730" s="55">
        <v>44942.988020833327</v>
      </c>
      <c r="C1730" s="38">
        <v>63977</v>
      </c>
    </row>
    <row r="1731" spans="1:3" x14ac:dyDescent="0.3">
      <c r="A1731" s="37" t="s">
        <v>0</v>
      </c>
      <c r="B1731" s="55">
        <v>44936.846909722219</v>
      </c>
      <c r="C1731" s="38">
        <v>112500</v>
      </c>
    </row>
    <row r="1732" spans="1:3" x14ac:dyDescent="0.3">
      <c r="A1732" s="37" t="s">
        <v>0</v>
      </c>
      <c r="B1732" s="55">
        <v>44946.849409722221</v>
      </c>
      <c r="C1732" s="38"/>
    </row>
    <row r="1733" spans="1:3" x14ac:dyDescent="0.3">
      <c r="A1733" s="37" t="s">
        <v>0</v>
      </c>
      <c r="B1733" s="55">
        <v>44936.514386574083</v>
      </c>
      <c r="C1733" s="38">
        <v>186000</v>
      </c>
    </row>
    <row r="1734" spans="1:3" x14ac:dyDescent="0.3">
      <c r="A1734" s="37" t="s">
        <v>0</v>
      </c>
      <c r="B1734" s="55">
        <v>44943.961898148147</v>
      </c>
      <c r="C1734" s="38"/>
    </row>
    <row r="1735" spans="1:3" x14ac:dyDescent="0.3">
      <c r="A1735" s="37" t="s">
        <v>0</v>
      </c>
      <c r="B1735" s="55">
        <v>44933.335821759261</v>
      </c>
      <c r="C1735" s="38">
        <v>90000</v>
      </c>
    </row>
    <row r="1736" spans="1:3" x14ac:dyDescent="0.3">
      <c r="A1736" s="37" t="s">
        <v>0</v>
      </c>
      <c r="B1736" s="55">
        <v>44929.982708333337</v>
      </c>
      <c r="C1736" s="38"/>
    </row>
    <row r="1737" spans="1:3" x14ac:dyDescent="0.3">
      <c r="A1737" s="37" t="s">
        <v>0</v>
      </c>
      <c r="B1737" s="55">
        <v>44943.112500000003</v>
      </c>
      <c r="C1737" s="38">
        <v>109450</v>
      </c>
    </row>
    <row r="1738" spans="1:3" x14ac:dyDescent="0.3">
      <c r="A1738" s="37" t="s">
        <v>0</v>
      </c>
      <c r="B1738" s="55">
        <v>44933.877314814818</v>
      </c>
      <c r="C1738" s="38">
        <v>195500</v>
      </c>
    </row>
    <row r="1739" spans="1:3" x14ac:dyDescent="0.3">
      <c r="A1739" s="37" t="s">
        <v>0</v>
      </c>
      <c r="B1739" s="55">
        <v>44929.981041666673</v>
      </c>
      <c r="C1739" s="38"/>
    </row>
    <row r="1740" spans="1:3" x14ac:dyDescent="0.3">
      <c r="A1740" s="37" t="s">
        <v>0</v>
      </c>
      <c r="B1740" s="55">
        <v>44946.354502314818</v>
      </c>
      <c r="C1740" s="38">
        <v>79200</v>
      </c>
    </row>
    <row r="1741" spans="1:3" x14ac:dyDescent="0.3">
      <c r="A1741" s="37" t="s">
        <v>0</v>
      </c>
      <c r="B1741" s="55">
        <v>44938.879432870373</v>
      </c>
      <c r="C1741" s="38">
        <v>187000</v>
      </c>
    </row>
    <row r="1742" spans="1:3" x14ac:dyDescent="0.3">
      <c r="A1742" s="37" t="s">
        <v>0</v>
      </c>
      <c r="B1742" s="55">
        <v>44951.444016203714</v>
      </c>
      <c r="C1742" s="38">
        <v>115000</v>
      </c>
    </row>
    <row r="1743" spans="1:3" x14ac:dyDescent="0.3">
      <c r="A1743" s="37" t="s">
        <v>0</v>
      </c>
      <c r="B1743" s="55">
        <v>44949.543946759259</v>
      </c>
      <c r="C1743" s="38">
        <v>145000</v>
      </c>
    </row>
    <row r="1744" spans="1:3" x14ac:dyDescent="0.3">
      <c r="A1744" s="37" t="s">
        <v>0</v>
      </c>
      <c r="B1744" s="55">
        <v>44935.337361111109</v>
      </c>
      <c r="C1744" s="38">
        <v>115000</v>
      </c>
    </row>
    <row r="1745" spans="1:3" x14ac:dyDescent="0.3">
      <c r="A1745" s="37" t="s">
        <v>0</v>
      </c>
      <c r="B1745" s="55">
        <v>44953.160682870373</v>
      </c>
      <c r="C1745" s="38">
        <v>157000</v>
      </c>
    </row>
    <row r="1746" spans="1:3" x14ac:dyDescent="0.3">
      <c r="A1746" s="37" t="s">
        <v>0</v>
      </c>
      <c r="B1746" s="55">
        <v>44952.994085648148</v>
      </c>
      <c r="C1746" s="38">
        <v>59480</v>
      </c>
    </row>
    <row r="1747" spans="1:3" x14ac:dyDescent="0.3">
      <c r="A1747" s="37" t="s">
        <v>0</v>
      </c>
      <c r="B1747" s="55">
        <v>44937.961076388892</v>
      </c>
      <c r="C1747" s="38">
        <v>205000</v>
      </c>
    </row>
    <row r="1748" spans="1:3" x14ac:dyDescent="0.3">
      <c r="A1748" s="37" t="s">
        <v>0</v>
      </c>
      <c r="B1748" s="55">
        <v>44949.002326388887</v>
      </c>
      <c r="C1748" s="38">
        <v>158500</v>
      </c>
    </row>
    <row r="1749" spans="1:3" x14ac:dyDescent="0.3">
      <c r="A1749" s="37" t="s">
        <v>0</v>
      </c>
      <c r="B1749" s="55">
        <v>44945.763993055552</v>
      </c>
      <c r="C1749" s="38">
        <v>210000</v>
      </c>
    </row>
    <row r="1750" spans="1:3" x14ac:dyDescent="0.3">
      <c r="A1750" s="37" t="s">
        <v>0</v>
      </c>
      <c r="B1750" s="55">
        <v>44953.970208333332</v>
      </c>
      <c r="C1750" s="38">
        <v>157500</v>
      </c>
    </row>
    <row r="1751" spans="1:3" x14ac:dyDescent="0.3">
      <c r="A1751" s="37" t="s">
        <v>0</v>
      </c>
      <c r="B1751" s="55">
        <v>44937.264270833337</v>
      </c>
      <c r="C1751" s="38">
        <v>234500</v>
      </c>
    </row>
    <row r="1752" spans="1:3" x14ac:dyDescent="0.3">
      <c r="A1752" s="37" t="s">
        <v>0</v>
      </c>
      <c r="B1752" s="55">
        <v>44947.015509259261</v>
      </c>
      <c r="C1752" s="38"/>
    </row>
    <row r="1753" spans="1:3" x14ac:dyDescent="0.3">
      <c r="A1753" s="37" t="s">
        <v>0</v>
      </c>
      <c r="B1753" s="55">
        <v>44938.796944444453</v>
      </c>
      <c r="C1753" s="38">
        <v>157500</v>
      </c>
    </row>
    <row r="1754" spans="1:3" x14ac:dyDescent="0.3">
      <c r="A1754" s="37" t="s">
        <v>0</v>
      </c>
      <c r="B1754" s="55">
        <v>44949.877442129633</v>
      </c>
      <c r="C1754" s="38"/>
    </row>
    <row r="1755" spans="1:3" x14ac:dyDescent="0.3">
      <c r="A1755" s="37" t="s">
        <v>0</v>
      </c>
      <c r="B1755" s="55">
        <v>44930.377951388888</v>
      </c>
      <c r="C1755" s="38">
        <v>255000</v>
      </c>
    </row>
    <row r="1756" spans="1:3" x14ac:dyDescent="0.3">
      <c r="A1756" s="37" t="s">
        <v>0</v>
      </c>
      <c r="B1756" s="55">
        <v>44951.826944444438</v>
      </c>
      <c r="C1756" s="38">
        <v>89100</v>
      </c>
    </row>
    <row r="1757" spans="1:3" x14ac:dyDescent="0.3">
      <c r="A1757" s="37" t="s">
        <v>0</v>
      </c>
      <c r="B1757" s="55">
        <v>44941.457337962973</v>
      </c>
      <c r="C1757" s="38">
        <v>169500</v>
      </c>
    </row>
    <row r="1758" spans="1:3" x14ac:dyDescent="0.3">
      <c r="A1758" s="37" t="s">
        <v>0</v>
      </c>
      <c r="B1758" s="55">
        <v>44932.753981481481</v>
      </c>
      <c r="C1758" s="38">
        <v>200000</v>
      </c>
    </row>
    <row r="1759" spans="1:3" x14ac:dyDescent="0.3">
      <c r="A1759" s="37" t="s">
        <v>0</v>
      </c>
      <c r="B1759" s="55">
        <v>44956.712673611109</v>
      </c>
      <c r="C1759" s="38">
        <v>84692</v>
      </c>
    </row>
    <row r="1760" spans="1:3" x14ac:dyDescent="0.3">
      <c r="A1760" s="37" t="s">
        <v>0</v>
      </c>
      <c r="B1760" s="55">
        <v>44950.128611111111</v>
      </c>
      <c r="C1760" s="38"/>
    </row>
    <row r="1761" spans="1:3" x14ac:dyDescent="0.3">
      <c r="A1761" s="37" t="s">
        <v>0</v>
      </c>
      <c r="B1761" s="55">
        <v>44939.338321759264</v>
      </c>
      <c r="C1761" s="38">
        <v>90000</v>
      </c>
    </row>
    <row r="1762" spans="1:3" x14ac:dyDescent="0.3">
      <c r="A1762" s="37" t="s">
        <v>0</v>
      </c>
      <c r="B1762" s="55">
        <v>44929.981087962973</v>
      </c>
      <c r="C1762" s="38"/>
    </row>
    <row r="1763" spans="1:3" x14ac:dyDescent="0.3">
      <c r="A1763" s="37" t="s">
        <v>0</v>
      </c>
      <c r="B1763" s="55">
        <v>44929.982974537037</v>
      </c>
      <c r="C1763" s="38"/>
    </row>
    <row r="1764" spans="1:3" x14ac:dyDescent="0.3">
      <c r="A1764" s="37" t="s">
        <v>0</v>
      </c>
      <c r="B1764" s="55">
        <v>44956.671099537038</v>
      </c>
      <c r="C1764" s="38">
        <v>150000</v>
      </c>
    </row>
    <row r="1765" spans="1:3" x14ac:dyDescent="0.3">
      <c r="A1765" s="37" t="s">
        <v>0</v>
      </c>
      <c r="B1765" s="55">
        <v>44945.847326388888</v>
      </c>
      <c r="C1765" s="38">
        <v>205000</v>
      </c>
    </row>
    <row r="1766" spans="1:3" x14ac:dyDescent="0.3">
      <c r="A1766" s="37" t="s">
        <v>0</v>
      </c>
      <c r="B1766" s="55">
        <v>44952.796076388891</v>
      </c>
      <c r="C1766" s="38">
        <v>182500</v>
      </c>
    </row>
    <row r="1767" spans="1:3" x14ac:dyDescent="0.3">
      <c r="A1767" s="37" t="s">
        <v>0</v>
      </c>
      <c r="B1767" s="55">
        <v>44949.503877314812</v>
      </c>
      <c r="C1767" s="38">
        <v>160000</v>
      </c>
    </row>
    <row r="1768" spans="1:3" x14ac:dyDescent="0.3">
      <c r="A1768" s="37" t="s">
        <v>0</v>
      </c>
      <c r="B1768" s="55">
        <v>44935.920011574082</v>
      </c>
      <c r="C1768" s="38">
        <v>150000</v>
      </c>
    </row>
    <row r="1769" spans="1:3" x14ac:dyDescent="0.3">
      <c r="A1769" s="37" t="s">
        <v>0</v>
      </c>
      <c r="B1769" s="55">
        <v>44927.012743055559</v>
      </c>
      <c r="C1769" s="38"/>
    </row>
    <row r="1770" spans="1:3" x14ac:dyDescent="0.3">
      <c r="A1770" s="37" t="s">
        <v>0</v>
      </c>
      <c r="B1770" s="55">
        <v>44950.916979166657</v>
      </c>
      <c r="C1770" s="38">
        <v>180000</v>
      </c>
    </row>
    <row r="1771" spans="1:3" x14ac:dyDescent="0.3">
      <c r="A1771" s="37" t="s">
        <v>0</v>
      </c>
      <c r="B1771" s="55">
        <v>44939.588472222233</v>
      </c>
      <c r="C1771" s="38">
        <v>225000</v>
      </c>
    </row>
    <row r="1772" spans="1:3" x14ac:dyDescent="0.3">
      <c r="A1772" s="37" t="s">
        <v>0</v>
      </c>
      <c r="B1772" s="55">
        <v>44957.523958333331</v>
      </c>
      <c r="C1772" s="38"/>
    </row>
    <row r="1773" spans="1:3" x14ac:dyDescent="0.3">
      <c r="A1773" s="37" t="s">
        <v>0</v>
      </c>
      <c r="B1773" s="55">
        <v>44929.994432870371</v>
      </c>
      <c r="C1773" s="38"/>
    </row>
    <row r="1774" spans="1:3" x14ac:dyDescent="0.3">
      <c r="A1774" s="37" t="s">
        <v>0</v>
      </c>
      <c r="B1774" s="55">
        <v>44950.583506944437</v>
      </c>
      <c r="C1774" s="38">
        <v>132500</v>
      </c>
    </row>
    <row r="1775" spans="1:3" x14ac:dyDescent="0.3">
      <c r="A1775" s="37" t="s">
        <v>0</v>
      </c>
      <c r="B1775" s="55">
        <v>44935.62773148148</v>
      </c>
      <c r="C1775" s="38">
        <v>143500</v>
      </c>
    </row>
    <row r="1776" spans="1:3" x14ac:dyDescent="0.3">
      <c r="A1776" s="37" t="s">
        <v>0</v>
      </c>
      <c r="B1776" s="55">
        <v>44929.814837962957</v>
      </c>
      <c r="C1776" s="38"/>
    </row>
    <row r="1777" spans="1:3" x14ac:dyDescent="0.3">
      <c r="A1777" s="37" t="s">
        <v>0</v>
      </c>
      <c r="B1777" s="55">
        <v>44932.691435185188</v>
      </c>
      <c r="C1777" s="38">
        <v>157500</v>
      </c>
    </row>
    <row r="1778" spans="1:3" x14ac:dyDescent="0.3">
      <c r="A1778" s="37" t="s">
        <v>0</v>
      </c>
      <c r="B1778" s="55">
        <v>44953.71297453704</v>
      </c>
      <c r="C1778" s="38"/>
    </row>
    <row r="1779" spans="1:3" x14ac:dyDescent="0.3">
      <c r="A1779" s="37" t="s">
        <v>0</v>
      </c>
      <c r="B1779" s="55">
        <v>44931.127766203703</v>
      </c>
      <c r="C1779" s="38"/>
    </row>
    <row r="1780" spans="1:3" x14ac:dyDescent="0.3">
      <c r="A1780" s="37" t="s">
        <v>0</v>
      </c>
      <c r="B1780" s="55">
        <v>44953.296273148153</v>
      </c>
      <c r="C1780" s="38">
        <v>157375</v>
      </c>
    </row>
    <row r="1781" spans="1:3" x14ac:dyDescent="0.3">
      <c r="A1781" s="37" t="s">
        <v>0</v>
      </c>
      <c r="B1781" s="55">
        <v>44937.586805555547</v>
      </c>
      <c r="C1781" s="38">
        <v>220000</v>
      </c>
    </row>
    <row r="1782" spans="1:3" x14ac:dyDescent="0.3">
      <c r="A1782" s="37" t="s">
        <v>0</v>
      </c>
      <c r="B1782" s="55">
        <v>44938.003912037027</v>
      </c>
      <c r="C1782" s="38">
        <v>190000</v>
      </c>
    </row>
    <row r="1783" spans="1:3" x14ac:dyDescent="0.3">
      <c r="A1783" s="37" t="s">
        <v>0</v>
      </c>
      <c r="B1783" s="55">
        <v>44945.890543981477</v>
      </c>
      <c r="C1783" s="38">
        <v>125000</v>
      </c>
    </row>
    <row r="1784" spans="1:3" x14ac:dyDescent="0.3">
      <c r="A1784" s="37" t="s">
        <v>0</v>
      </c>
      <c r="B1784" s="55">
        <v>44957.293622685182</v>
      </c>
      <c r="C1784" s="38">
        <v>178500</v>
      </c>
    </row>
    <row r="1785" spans="1:3" x14ac:dyDescent="0.3">
      <c r="A1785" s="37" t="s">
        <v>0</v>
      </c>
      <c r="B1785" s="55">
        <v>44950.670590277783</v>
      </c>
      <c r="C1785" s="38">
        <v>106000</v>
      </c>
    </row>
    <row r="1786" spans="1:3" x14ac:dyDescent="0.3">
      <c r="A1786" s="37" t="s">
        <v>0</v>
      </c>
      <c r="B1786" s="55">
        <v>44946.097743055558</v>
      </c>
      <c r="C1786" s="38">
        <v>119550</v>
      </c>
    </row>
    <row r="1787" spans="1:3" x14ac:dyDescent="0.3">
      <c r="A1787" s="37" t="s">
        <v>0</v>
      </c>
      <c r="B1787" s="55">
        <v>44949.003738425927</v>
      </c>
      <c r="C1787" s="38">
        <v>120000</v>
      </c>
    </row>
    <row r="1788" spans="1:3" x14ac:dyDescent="0.3">
      <c r="A1788" s="37" t="s">
        <v>0</v>
      </c>
      <c r="B1788" s="55">
        <v>44932.753553240742</v>
      </c>
      <c r="C1788" s="38">
        <v>165000</v>
      </c>
    </row>
    <row r="1789" spans="1:3" x14ac:dyDescent="0.3">
      <c r="A1789" s="37" t="s">
        <v>0</v>
      </c>
      <c r="B1789" s="55">
        <v>44944.602349537039</v>
      </c>
      <c r="C1789" s="38">
        <v>56700</v>
      </c>
    </row>
    <row r="1790" spans="1:3" x14ac:dyDescent="0.3">
      <c r="A1790" s="37" t="s">
        <v>0</v>
      </c>
      <c r="B1790" s="55">
        <v>44930.314664351848</v>
      </c>
      <c r="C1790" s="38">
        <v>115000</v>
      </c>
    </row>
    <row r="1791" spans="1:3" x14ac:dyDescent="0.3">
      <c r="A1791" s="37" t="s">
        <v>0</v>
      </c>
      <c r="B1791" s="55">
        <v>44949.003784722219</v>
      </c>
      <c r="C1791" s="38"/>
    </row>
    <row r="1792" spans="1:3" x14ac:dyDescent="0.3">
      <c r="A1792" s="37" t="s">
        <v>0</v>
      </c>
      <c r="B1792" s="55">
        <v>44953.727766203701</v>
      </c>
      <c r="C1792" s="38">
        <v>79000</v>
      </c>
    </row>
    <row r="1793" spans="1:3" x14ac:dyDescent="0.3">
      <c r="A1793" s="37" t="s">
        <v>0</v>
      </c>
      <c r="B1793" s="55">
        <v>44937.253564814811</v>
      </c>
      <c r="C1793" s="38">
        <v>224500</v>
      </c>
    </row>
    <row r="1794" spans="1:3" x14ac:dyDescent="0.3">
      <c r="A1794" s="37" t="s">
        <v>0</v>
      </c>
      <c r="B1794" s="55">
        <v>44931.742175925923</v>
      </c>
      <c r="C1794" s="38">
        <v>157500</v>
      </c>
    </row>
    <row r="1795" spans="1:3" x14ac:dyDescent="0.3">
      <c r="A1795" s="37" t="s">
        <v>0</v>
      </c>
      <c r="B1795" s="55">
        <v>44951.208449074067</v>
      </c>
      <c r="C1795" s="38">
        <v>90000</v>
      </c>
    </row>
    <row r="1796" spans="1:3" x14ac:dyDescent="0.3">
      <c r="A1796" s="37" t="s">
        <v>0</v>
      </c>
      <c r="B1796" s="55">
        <v>44947.431446759263</v>
      </c>
      <c r="C1796" s="38">
        <v>64821.5</v>
      </c>
    </row>
    <row r="1797" spans="1:3" x14ac:dyDescent="0.3">
      <c r="A1797" s="37" t="s">
        <v>0</v>
      </c>
      <c r="B1797" s="55">
        <v>44933.501932870371</v>
      </c>
      <c r="C1797" s="38">
        <v>245000</v>
      </c>
    </row>
    <row r="1798" spans="1:3" x14ac:dyDescent="0.3">
      <c r="A1798" s="37" t="s">
        <v>0</v>
      </c>
      <c r="B1798" s="55">
        <v>44938.46234953704</v>
      </c>
      <c r="C1798" s="38">
        <v>207560</v>
      </c>
    </row>
    <row r="1799" spans="1:3" x14ac:dyDescent="0.3">
      <c r="A1799" s="37" t="s">
        <v>0</v>
      </c>
      <c r="B1799" s="55">
        <v>44952.295370370368</v>
      </c>
      <c r="C1799" s="38">
        <v>245000</v>
      </c>
    </row>
    <row r="1800" spans="1:3" x14ac:dyDescent="0.3">
      <c r="A1800" s="37" t="s">
        <v>0</v>
      </c>
      <c r="B1800" s="55">
        <v>44931.627847222233</v>
      </c>
      <c r="C1800" s="38"/>
    </row>
    <row r="1801" spans="1:3" x14ac:dyDescent="0.3">
      <c r="A1801" s="37" t="s">
        <v>0</v>
      </c>
      <c r="B1801" s="55">
        <v>44949.002002314817</v>
      </c>
      <c r="C1801" s="38"/>
    </row>
    <row r="1802" spans="1:3" x14ac:dyDescent="0.3">
      <c r="A1802" s="37" t="s">
        <v>0</v>
      </c>
      <c r="B1802" s="55">
        <v>44945.745439814818</v>
      </c>
      <c r="C1802" s="38">
        <v>74235</v>
      </c>
    </row>
    <row r="1803" spans="1:3" x14ac:dyDescent="0.3">
      <c r="A1803" s="37" t="s">
        <v>0</v>
      </c>
      <c r="B1803" s="55">
        <v>44951.699837962973</v>
      </c>
      <c r="C1803" s="38">
        <v>79200</v>
      </c>
    </row>
    <row r="1804" spans="1:3" x14ac:dyDescent="0.3">
      <c r="A1804" s="37" t="s">
        <v>0</v>
      </c>
      <c r="B1804" s="55">
        <v>44957.004652777781</v>
      </c>
      <c r="C1804" s="38">
        <v>104830</v>
      </c>
    </row>
    <row r="1805" spans="1:3" x14ac:dyDescent="0.3">
      <c r="A1805" s="37" t="s">
        <v>0</v>
      </c>
      <c r="B1805" s="55">
        <v>44945.786793981482</v>
      </c>
      <c r="C1805" s="38">
        <v>130000</v>
      </c>
    </row>
    <row r="1806" spans="1:3" x14ac:dyDescent="0.3">
      <c r="A1806" s="37" t="s">
        <v>0</v>
      </c>
      <c r="B1806" s="55">
        <v>44929.982997685183</v>
      </c>
      <c r="C1806" s="38"/>
    </row>
    <row r="1807" spans="1:3" x14ac:dyDescent="0.3">
      <c r="A1807" s="37" t="s">
        <v>0</v>
      </c>
      <c r="B1807" s="55">
        <v>44942.514201388891</v>
      </c>
      <c r="C1807" s="38">
        <v>190000</v>
      </c>
    </row>
    <row r="1808" spans="1:3" x14ac:dyDescent="0.3">
      <c r="A1808" s="37" t="s">
        <v>0</v>
      </c>
      <c r="B1808" s="55">
        <v>44939.963784722233</v>
      </c>
      <c r="C1808" s="38"/>
    </row>
    <row r="1809" spans="1:3" x14ac:dyDescent="0.3">
      <c r="A1809" s="37" t="s">
        <v>0</v>
      </c>
      <c r="B1809" s="55">
        <v>44944.617546296293</v>
      </c>
      <c r="C1809" s="38">
        <v>225000</v>
      </c>
    </row>
    <row r="1810" spans="1:3" x14ac:dyDescent="0.3">
      <c r="A1810" s="37" t="s">
        <v>0</v>
      </c>
      <c r="B1810" s="55">
        <v>44956.627696759257</v>
      </c>
      <c r="C1810" s="38"/>
    </row>
    <row r="1811" spans="1:3" x14ac:dyDescent="0.3">
      <c r="A1811" s="37" t="s">
        <v>0</v>
      </c>
      <c r="B1811" s="55">
        <v>44950.017500000002</v>
      </c>
      <c r="C1811" s="38">
        <v>115000</v>
      </c>
    </row>
    <row r="1812" spans="1:3" x14ac:dyDescent="0.3">
      <c r="A1812" s="37" t="s">
        <v>0</v>
      </c>
      <c r="B1812" s="55">
        <v>44929.982442129629</v>
      </c>
      <c r="C1812" s="38"/>
    </row>
    <row r="1813" spans="1:3" x14ac:dyDescent="0.3">
      <c r="A1813" s="37" t="s">
        <v>0</v>
      </c>
      <c r="B1813" s="55">
        <v>44929.982094907413</v>
      </c>
      <c r="C1813" s="38"/>
    </row>
    <row r="1814" spans="1:3" x14ac:dyDescent="0.3">
      <c r="A1814" s="37" t="s">
        <v>0</v>
      </c>
      <c r="B1814" s="55">
        <v>44951.986990740741</v>
      </c>
      <c r="C1814" s="38"/>
    </row>
    <row r="1815" spans="1:3" x14ac:dyDescent="0.3">
      <c r="A1815" s="37" t="s">
        <v>0</v>
      </c>
      <c r="B1815" s="55">
        <v>44945.599143518521</v>
      </c>
      <c r="C1815" s="38">
        <v>130000</v>
      </c>
    </row>
    <row r="1816" spans="1:3" x14ac:dyDescent="0.3">
      <c r="A1816" s="37" t="s">
        <v>0</v>
      </c>
      <c r="B1816" s="55">
        <v>44944.825798611113</v>
      </c>
      <c r="C1816" s="38"/>
    </row>
    <row r="1817" spans="1:3" x14ac:dyDescent="0.3">
      <c r="A1817" s="37" t="s">
        <v>0</v>
      </c>
      <c r="B1817" s="55">
        <v>44950.628680555557</v>
      </c>
      <c r="C1817" s="38"/>
    </row>
    <row r="1818" spans="1:3" x14ac:dyDescent="0.3">
      <c r="A1818" s="37" t="s">
        <v>0</v>
      </c>
      <c r="B1818" s="55">
        <v>44929.982974537037</v>
      </c>
      <c r="C1818" s="38"/>
    </row>
    <row r="1819" spans="1:3" x14ac:dyDescent="0.3">
      <c r="A1819" s="37" t="s">
        <v>0</v>
      </c>
      <c r="B1819" s="55">
        <v>44946.750810185193</v>
      </c>
      <c r="C1819" s="38">
        <v>89100</v>
      </c>
    </row>
    <row r="1820" spans="1:3" x14ac:dyDescent="0.3">
      <c r="A1820" s="37" t="s">
        <v>0</v>
      </c>
      <c r="B1820" s="55">
        <v>44945.005416666667</v>
      </c>
      <c r="C1820" s="38">
        <v>129500</v>
      </c>
    </row>
    <row r="1821" spans="1:3" x14ac:dyDescent="0.3">
      <c r="A1821" s="37" t="s">
        <v>0</v>
      </c>
      <c r="B1821" s="55">
        <v>44936.27239583333</v>
      </c>
      <c r="C1821" s="38">
        <v>55000</v>
      </c>
    </row>
    <row r="1822" spans="1:3" x14ac:dyDescent="0.3">
      <c r="A1822" s="37" t="s">
        <v>0</v>
      </c>
      <c r="B1822" s="55">
        <v>44936.087164351848</v>
      </c>
      <c r="C1822" s="38">
        <v>117500</v>
      </c>
    </row>
    <row r="1823" spans="1:3" x14ac:dyDescent="0.3">
      <c r="A1823" s="37" t="s">
        <v>0</v>
      </c>
      <c r="B1823" s="55">
        <v>44938.735034722216</v>
      </c>
      <c r="C1823" s="38">
        <v>157500</v>
      </c>
    </row>
    <row r="1824" spans="1:3" x14ac:dyDescent="0.3">
      <c r="A1824" s="37" t="s">
        <v>0</v>
      </c>
      <c r="B1824" s="55">
        <v>44937.056111111109</v>
      </c>
      <c r="C1824" s="38">
        <v>105000</v>
      </c>
    </row>
    <row r="1825" spans="1:3" x14ac:dyDescent="0.3">
      <c r="A1825" s="37" t="s">
        <v>0</v>
      </c>
      <c r="B1825" s="55">
        <v>44944.671550925923</v>
      </c>
      <c r="C1825" s="38"/>
    </row>
    <row r="1826" spans="1:3" x14ac:dyDescent="0.3">
      <c r="A1826" s="37" t="s">
        <v>0</v>
      </c>
      <c r="B1826" s="55">
        <v>44955.014953703707</v>
      </c>
      <c r="C1826" s="38"/>
    </row>
    <row r="1827" spans="1:3" x14ac:dyDescent="0.3">
      <c r="A1827" s="37" t="s">
        <v>0</v>
      </c>
      <c r="B1827" s="55">
        <v>44948.461331018523</v>
      </c>
      <c r="C1827" s="38">
        <v>136000</v>
      </c>
    </row>
    <row r="1828" spans="1:3" x14ac:dyDescent="0.3">
      <c r="A1828" s="37" t="s">
        <v>0</v>
      </c>
      <c r="B1828" s="55">
        <v>44939.212002314824</v>
      </c>
      <c r="C1828" s="38">
        <v>63000</v>
      </c>
    </row>
    <row r="1829" spans="1:3" x14ac:dyDescent="0.3">
      <c r="A1829" s="37" t="s">
        <v>0</v>
      </c>
      <c r="B1829" s="55">
        <v>44937.264247685183</v>
      </c>
      <c r="C1829" s="38">
        <v>224500</v>
      </c>
    </row>
    <row r="1830" spans="1:3" x14ac:dyDescent="0.3">
      <c r="A1830" s="37" t="s">
        <v>0</v>
      </c>
      <c r="B1830" s="55">
        <v>44951.501747685194</v>
      </c>
      <c r="C1830" s="38">
        <v>131867</v>
      </c>
    </row>
    <row r="1831" spans="1:3" x14ac:dyDescent="0.3">
      <c r="A1831" s="37" t="s">
        <v>0</v>
      </c>
      <c r="B1831" s="55">
        <v>44946.124826388892</v>
      </c>
      <c r="C1831" s="38">
        <v>139216</v>
      </c>
    </row>
    <row r="1832" spans="1:3" x14ac:dyDescent="0.3">
      <c r="A1832" s="37" t="s">
        <v>0</v>
      </c>
      <c r="B1832" s="55">
        <v>44956.168668981481</v>
      </c>
      <c r="C1832" s="38">
        <v>95303.5</v>
      </c>
    </row>
    <row r="1833" spans="1:3" x14ac:dyDescent="0.3">
      <c r="A1833" s="37" t="s">
        <v>0</v>
      </c>
      <c r="B1833" s="55">
        <v>44927.179340277777</v>
      </c>
      <c r="C1833" s="38">
        <v>133500</v>
      </c>
    </row>
    <row r="1834" spans="1:3" x14ac:dyDescent="0.3">
      <c r="A1834" s="37" t="s">
        <v>0</v>
      </c>
      <c r="B1834" s="55">
        <v>44945.251284722217</v>
      </c>
      <c r="C1834" s="38"/>
    </row>
    <row r="1835" spans="1:3" x14ac:dyDescent="0.3">
      <c r="A1835" s="37" t="s">
        <v>0</v>
      </c>
      <c r="B1835" s="55">
        <v>44937.097812499997</v>
      </c>
      <c r="C1835" s="38"/>
    </row>
    <row r="1836" spans="1:3" x14ac:dyDescent="0.3">
      <c r="A1836" s="37" t="s">
        <v>0</v>
      </c>
      <c r="B1836" s="55">
        <v>44950.877175925933</v>
      </c>
      <c r="C1836" s="38">
        <v>205000</v>
      </c>
    </row>
    <row r="1837" spans="1:3" x14ac:dyDescent="0.3">
      <c r="A1837" s="37" t="s">
        <v>0</v>
      </c>
      <c r="B1837" s="55">
        <v>44937.991435185177</v>
      </c>
      <c r="C1837" s="38"/>
    </row>
    <row r="1838" spans="1:3" x14ac:dyDescent="0.3">
      <c r="A1838" s="37" t="s">
        <v>0</v>
      </c>
      <c r="B1838" s="55">
        <v>44930.956562500003</v>
      </c>
      <c r="C1838" s="38">
        <v>162500</v>
      </c>
    </row>
    <row r="1839" spans="1:3" x14ac:dyDescent="0.3">
      <c r="A1839" s="37" t="s">
        <v>0</v>
      </c>
      <c r="B1839" s="55">
        <v>44930.420972222222</v>
      </c>
      <c r="C1839" s="38">
        <v>90000</v>
      </c>
    </row>
    <row r="1840" spans="1:3" x14ac:dyDescent="0.3">
      <c r="A1840" s="37" t="s">
        <v>0</v>
      </c>
      <c r="B1840" s="55">
        <v>44930.159247685187</v>
      </c>
      <c r="C1840" s="38">
        <v>90000</v>
      </c>
    </row>
    <row r="1841" spans="1:3" x14ac:dyDescent="0.3">
      <c r="A1841" s="37" t="s">
        <v>0</v>
      </c>
      <c r="B1841" s="55">
        <v>44944.544745370367</v>
      </c>
      <c r="C1841" s="38">
        <v>137500</v>
      </c>
    </row>
    <row r="1842" spans="1:3" x14ac:dyDescent="0.3">
      <c r="A1842" s="37" t="s">
        <v>0</v>
      </c>
      <c r="B1842" s="55">
        <v>44928.668310185189</v>
      </c>
      <c r="C1842" s="38">
        <v>162000</v>
      </c>
    </row>
    <row r="1843" spans="1:3" x14ac:dyDescent="0.3">
      <c r="A1843" s="37" t="s">
        <v>0</v>
      </c>
      <c r="B1843" s="55">
        <v>44929.981145833342</v>
      </c>
      <c r="C1843" s="38"/>
    </row>
    <row r="1844" spans="1:3" x14ac:dyDescent="0.3">
      <c r="A1844" s="37" t="s">
        <v>0</v>
      </c>
      <c r="B1844" s="55">
        <v>44954.67796296296</v>
      </c>
      <c r="C1844" s="38">
        <v>125000</v>
      </c>
    </row>
    <row r="1845" spans="1:3" x14ac:dyDescent="0.3">
      <c r="A1845" s="37" t="s">
        <v>0</v>
      </c>
      <c r="B1845" s="55">
        <v>44947.293981481482</v>
      </c>
      <c r="C1845" s="38">
        <v>195249.5</v>
      </c>
    </row>
    <row r="1846" spans="1:3" x14ac:dyDescent="0.3">
      <c r="A1846" s="37" t="s">
        <v>0</v>
      </c>
      <c r="B1846" s="55">
        <v>44929.981458333343</v>
      </c>
      <c r="C1846" s="38"/>
    </row>
    <row r="1847" spans="1:3" x14ac:dyDescent="0.3">
      <c r="A1847" s="37" t="s">
        <v>0</v>
      </c>
      <c r="B1847" s="55">
        <v>44946.988275462973</v>
      </c>
      <c r="C1847" s="38">
        <v>245000</v>
      </c>
    </row>
    <row r="1848" spans="1:3" x14ac:dyDescent="0.3">
      <c r="A1848" s="37" t="s">
        <v>0</v>
      </c>
      <c r="B1848" s="55">
        <v>44943.055</v>
      </c>
      <c r="C1848" s="38">
        <v>110000</v>
      </c>
    </row>
    <row r="1849" spans="1:3" x14ac:dyDescent="0.3">
      <c r="A1849" s="37" t="s">
        <v>0</v>
      </c>
      <c r="B1849" s="55">
        <v>44932.795775462961</v>
      </c>
      <c r="C1849" s="38"/>
    </row>
    <row r="1850" spans="1:3" x14ac:dyDescent="0.3">
      <c r="A1850" s="37" t="s">
        <v>0</v>
      </c>
      <c r="B1850" s="55">
        <v>44931.794594907413</v>
      </c>
      <c r="C1850" s="38">
        <v>130000</v>
      </c>
    </row>
    <row r="1851" spans="1:3" x14ac:dyDescent="0.3">
      <c r="A1851" s="37" t="s">
        <v>0</v>
      </c>
      <c r="B1851" s="55">
        <v>44947.029918981483</v>
      </c>
      <c r="C1851" s="38">
        <v>165000</v>
      </c>
    </row>
    <row r="1852" spans="1:3" x14ac:dyDescent="0.3">
      <c r="A1852" s="37" t="s">
        <v>0</v>
      </c>
      <c r="B1852" s="55">
        <v>44937.961747685193</v>
      </c>
      <c r="C1852" s="38">
        <v>99876.2734375</v>
      </c>
    </row>
    <row r="1853" spans="1:3" x14ac:dyDescent="0.3">
      <c r="A1853" s="37" t="s">
        <v>0</v>
      </c>
      <c r="B1853" s="55">
        <v>44937.253541666672</v>
      </c>
      <c r="C1853" s="38">
        <v>196800</v>
      </c>
    </row>
    <row r="1854" spans="1:3" x14ac:dyDescent="0.3">
      <c r="A1854" s="37" t="s">
        <v>0</v>
      </c>
      <c r="B1854" s="55">
        <v>44932.753981481481</v>
      </c>
      <c r="C1854" s="38"/>
    </row>
    <row r="1855" spans="1:3" x14ac:dyDescent="0.3">
      <c r="A1855" s="37" t="s">
        <v>0</v>
      </c>
      <c r="B1855" s="55">
        <v>44931.579664351862</v>
      </c>
      <c r="C1855" s="38">
        <v>145000</v>
      </c>
    </row>
    <row r="1856" spans="1:3" x14ac:dyDescent="0.3">
      <c r="A1856" s="37" t="s">
        <v>0</v>
      </c>
      <c r="B1856" s="55">
        <v>44937.282847222217</v>
      </c>
      <c r="C1856" s="38">
        <v>125000</v>
      </c>
    </row>
    <row r="1857" spans="1:3" x14ac:dyDescent="0.3">
      <c r="A1857" s="37" t="s">
        <v>0</v>
      </c>
      <c r="B1857" s="55">
        <v>44950.333541666667</v>
      </c>
      <c r="C1857" s="38">
        <v>210000</v>
      </c>
    </row>
    <row r="1858" spans="1:3" x14ac:dyDescent="0.3">
      <c r="A1858" s="37" t="s">
        <v>0</v>
      </c>
      <c r="B1858" s="55">
        <v>44951.129155092603</v>
      </c>
      <c r="C1858" s="38">
        <v>192000</v>
      </c>
    </row>
    <row r="1859" spans="1:3" x14ac:dyDescent="0.3">
      <c r="A1859" s="37" t="s">
        <v>0</v>
      </c>
      <c r="B1859" s="55">
        <v>44948.877384259264</v>
      </c>
      <c r="C1859" s="38">
        <v>125000</v>
      </c>
    </row>
    <row r="1860" spans="1:3" x14ac:dyDescent="0.3">
      <c r="A1860" s="37" t="s">
        <v>0</v>
      </c>
      <c r="B1860" s="55">
        <v>44929.730243055557</v>
      </c>
      <c r="C1860" s="38">
        <v>190000</v>
      </c>
    </row>
    <row r="1861" spans="1:3" x14ac:dyDescent="0.3">
      <c r="A1861" s="37" t="s">
        <v>0</v>
      </c>
      <c r="B1861" s="55">
        <v>44933.377858796302</v>
      </c>
      <c r="C1861" s="38">
        <v>86000</v>
      </c>
    </row>
    <row r="1862" spans="1:3" x14ac:dyDescent="0.3">
      <c r="A1862" s="37" t="s">
        <v>0</v>
      </c>
      <c r="B1862" s="55">
        <v>44941.003032407411</v>
      </c>
      <c r="C1862" s="38">
        <v>110000</v>
      </c>
    </row>
    <row r="1863" spans="1:3" x14ac:dyDescent="0.3">
      <c r="A1863" s="37" t="s">
        <v>0</v>
      </c>
      <c r="B1863" s="55">
        <v>44949.913171296299</v>
      </c>
      <c r="C1863" s="38">
        <v>64821.5</v>
      </c>
    </row>
    <row r="1864" spans="1:3" x14ac:dyDescent="0.3">
      <c r="A1864" s="37" t="s">
        <v>0</v>
      </c>
      <c r="B1864" s="55">
        <v>44954.628263888888</v>
      </c>
      <c r="C1864" s="38"/>
    </row>
    <row r="1865" spans="1:3" x14ac:dyDescent="0.3">
      <c r="A1865" s="37" t="s">
        <v>0</v>
      </c>
      <c r="B1865" s="55">
        <v>44939.089166666658</v>
      </c>
      <c r="C1865" s="38">
        <v>120000</v>
      </c>
    </row>
    <row r="1866" spans="1:3" x14ac:dyDescent="0.3">
      <c r="A1866" s="37" t="s">
        <v>0</v>
      </c>
      <c r="B1866" s="55">
        <v>44950.671307870369</v>
      </c>
      <c r="C1866" s="38">
        <v>150000</v>
      </c>
    </row>
    <row r="1867" spans="1:3" x14ac:dyDescent="0.3">
      <c r="A1867" s="37" t="s">
        <v>0</v>
      </c>
      <c r="B1867" s="55">
        <v>44938.6403587963</v>
      </c>
      <c r="C1867" s="38">
        <v>110000</v>
      </c>
    </row>
    <row r="1868" spans="1:3" x14ac:dyDescent="0.3">
      <c r="A1868" s="37" t="s">
        <v>0</v>
      </c>
      <c r="B1868" s="55">
        <v>44946.515092592592</v>
      </c>
      <c r="C1868" s="38">
        <v>160000</v>
      </c>
    </row>
    <row r="1869" spans="1:3" x14ac:dyDescent="0.3">
      <c r="A1869" s="37" t="s">
        <v>0</v>
      </c>
      <c r="B1869" s="55">
        <v>44950.960462962961</v>
      </c>
      <c r="C1869" s="38">
        <v>225000</v>
      </c>
    </row>
    <row r="1870" spans="1:3" x14ac:dyDescent="0.3">
      <c r="A1870" s="37" t="s">
        <v>0</v>
      </c>
      <c r="B1870" s="55">
        <v>44930.836631944447</v>
      </c>
      <c r="C1870" s="38">
        <v>222500</v>
      </c>
    </row>
    <row r="1871" spans="1:3" x14ac:dyDescent="0.3">
      <c r="A1871" s="37" t="s">
        <v>0</v>
      </c>
      <c r="B1871" s="55">
        <v>44949.002141203702</v>
      </c>
      <c r="C1871" s="38">
        <v>103330</v>
      </c>
    </row>
    <row r="1872" spans="1:3" x14ac:dyDescent="0.3">
      <c r="A1872" s="37" t="s">
        <v>0</v>
      </c>
      <c r="B1872" s="55">
        <v>44938.33693287037</v>
      </c>
      <c r="C1872" s="38">
        <v>90000</v>
      </c>
    </row>
    <row r="1873" spans="1:3" x14ac:dyDescent="0.3">
      <c r="A1873" s="37" t="s">
        <v>0</v>
      </c>
      <c r="B1873" s="55">
        <v>44946.932395833333</v>
      </c>
      <c r="C1873" s="38">
        <v>140000</v>
      </c>
    </row>
    <row r="1874" spans="1:3" x14ac:dyDescent="0.3">
      <c r="A1874" s="37" t="s">
        <v>0</v>
      </c>
      <c r="B1874" s="55">
        <v>44956.33766203704</v>
      </c>
      <c r="C1874" s="38">
        <v>150000</v>
      </c>
    </row>
    <row r="1875" spans="1:3" x14ac:dyDescent="0.3">
      <c r="A1875" s="37" t="s">
        <v>0</v>
      </c>
      <c r="B1875" s="55">
        <v>44929.981562499997</v>
      </c>
      <c r="C1875" s="38"/>
    </row>
    <row r="1876" spans="1:3" x14ac:dyDescent="0.3">
      <c r="A1876" s="37" t="s">
        <v>0</v>
      </c>
      <c r="B1876" s="55">
        <v>44942.680254629631</v>
      </c>
      <c r="C1876" s="38">
        <v>145000</v>
      </c>
    </row>
    <row r="1877" spans="1:3" x14ac:dyDescent="0.3">
      <c r="A1877" s="37" t="s">
        <v>0</v>
      </c>
      <c r="B1877" s="55">
        <v>44937.253587962958</v>
      </c>
      <c r="C1877" s="38">
        <v>158857.5</v>
      </c>
    </row>
    <row r="1878" spans="1:3" x14ac:dyDescent="0.3">
      <c r="A1878" s="37" t="s">
        <v>0</v>
      </c>
      <c r="B1878" s="55">
        <v>44934.002800925933</v>
      </c>
      <c r="C1878" s="38">
        <v>96103</v>
      </c>
    </row>
    <row r="1879" spans="1:3" x14ac:dyDescent="0.3">
      <c r="A1879" s="37" t="s">
        <v>0</v>
      </c>
      <c r="B1879" s="55">
        <v>44944.950856481482</v>
      </c>
      <c r="C1879" s="38"/>
    </row>
    <row r="1880" spans="1:3" x14ac:dyDescent="0.3">
      <c r="A1880" s="37" t="s">
        <v>0</v>
      </c>
      <c r="B1880" s="55">
        <v>44942.808854166673</v>
      </c>
      <c r="C1880" s="38">
        <v>140000</v>
      </c>
    </row>
    <row r="1881" spans="1:3" x14ac:dyDescent="0.3">
      <c r="A1881" s="37" t="s">
        <v>0</v>
      </c>
      <c r="B1881" s="55">
        <v>44939.014039351852</v>
      </c>
      <c r="C1881" s="38">
        <v>157500</v>
      </c>
    </row>
    <row r="1882" spans="1:3" x14ac:dyDescent="0.3">
      <c r="A1882" s="37" t="s">
        <v>0</v>
      </c>
      <c r="B1882" s="55">
        <v>44949.002106481479</v>
      </c>
      <c r="C1882" s="38"/>
    </row>
    <row r="1883" spans="1:3" x14ac:dyDescent="0.3">
      <c r="A1883" s="37" t="s">
        <v>0</v>
      </c>
      <c r="B1883" s="55">
        <v>44935.7112037037</v>
      </c>
      <c r="C1883" s="38">
        <v>212500</v>
      </c>
    </row>
    <row r="1884" spans="1:3" x14ac:dyDescent="0.3">
      <c r="A1884" s="37" t="s">
        <v>0</v>
      </c>
      <c r="B1884" s="55">
        <v>44938.723553240743</v>
      </c>
      <c r="C1884" s="38">
        <v>110000</v>
      </c>
    </row>
    <row r="1885" spans="1:3" x14ac:dyDescent="0.3">
      <c r="A1885" s="37" t="s">
        <v>0</v>
      </c>
      <c r="B1885" s="55">
        <v>44933.073506944442</v>
      </c>
      <c r="C1885" s="38">
        <v>81900</v>
      </c>
    </row>
    <row r="1886" spans="1:3" x14ac:dyDescent="0.3">
      <c r="A1886" s="37" t="s">
        <v>0</v>
      </c>
      <c r="B1886" s="55">
        <v>44938.07613425926</v>
      </c>
      <c r="C1886" s="38">
        <v>250000</v>
      </c>
    </row>
    <row r="1887" spans="1:3" x14ac:dyDescent="0.3">
      <c r="A1887" s="37" t="s">
        <v>0</v>
      </c>
      <c r="B1887" s="55">
        <v>44954.587118055562</v>
      </c>
      <c r="C1887" s="38">
        <v>119550</v>
      </c>
    </row>
    <row r="1888" spans="1:3" x14ac:dyDescent="0.3">
      <c r="A1888" s="37" t="s">
        <v>0</v>
      </c>
      <c r="B1888" s="55">
        <v>44952.42759259259</v>
      </c>
      <c r="C1888" s="38">
        <v>56700</v>
      </c>
    </row>
    <row r="1889" spans="1:3" x14ac:dyDescent="0.3">
      <c r="A1889" s="37" t="s">
        <v>0</v>
      </c>
      <c r="B1889" s="55">
        <v>44951.962430555563</v>
      </c>
      <c r="C1889" s="38">
        <v>150000</v>
      </c>
    </row>
    <row r="1890" spans="1:3" x14ac:dyDescent="0.3">
      <c r="A1890" s="37" t="s">
        <v>0</v>
      </c>
      <c r="B1890" s="55">
        <v>44937.377881944441</v>
      </c>
      <c r="C1890" s="38">
        <v>150000</v>
      </c>
    </row>
    <row r="1891" spans="1:3" x14ac:dyDescent="0.3">
      <c r="A1891" s="37" t="s">
        <v>0</v>
      </c>
      <c r="B1891" s="55">
        <v>44927.627754629633</v>
      </c>
      <c r="C1891" s="38">
        <v>113000</v>
      </c>
    </row>
    <row r="1892" spans="1:3" x14ac:dyDescent="0.3">
      <c r="A1892" s="37" t="s">
        <v>0</v>
      </c>
      <c r="B1892" s="55">
        <v>44939.754062499997</v>
      </c>
      <c r="C1892" s="38">
        <v>132500</v>
      </c>
    </row>
    <row r="1893" spans="1:3" x14ac:dyDescent="0.3">
      <c r="A1893" s="37" t="s">
        <v>0</v>
      </c>
      <c r="B1893" s="55">
        <v>44943.950798611113</v>
      </c>
      <c r="C1893" s="38"/>
    </row>
    <row r="1894" spans="1:3" x14ac:dyDescent="0.3">
      <c r="A1894" s="37" t="s">
        <v>0</v>
      </c>
      <c r="B1894" s="55">
        <v>44950.260972222219</v>
      </c>
      <c r="C1894" s="38">
        <v>88128</v>
      </c>
    </row>
    <row r="1895" spans="1:3" x14ac:dyDescent="0.3">
      <c r="A1895" s="37" t="s">
        <v>0</v>
      </c>
      <c r="B1895" s="55">
        <v>44945.803946759261</v>
      </c>
      <c r="C1895" s="38">
        <v>157500</v>
      </c>
    </row>
    <row r="1896" spans="1:3" x14ac:dyDescent="0.3">
      <c r="A1896" s="37" t="s">
        <v>0</v>
      </c>
      <c r="B1896" s="55">
        <v>44935.669722222221</v>
      </c>
      <c r="C1896" s="38"/>
    </row>
    <row r="1897" spans="1:3" x14ac:dyDescent="0.3">
      <c r="A1897" s="37" t="s">
        <v>0</v>
      </c>
      <c r="B1897" s="55">
        <v>44935.919988425929</v>
      </c>
      <c r="C1897" s="38">
        <v>232500</v>
      </c>
    </row>
    <row r="1898" spans="1:3" x14ac:dyDescent="0.3">
      <c r="A1898" s="37" t="s">
        <v>0</v>
      </c>
      <c r="B1898" s="55">
        <v>44956.712013888893</v>
      </c>
      <c r="C1898" s="38"/>
    </row>
    <row r="1899" spans="1:3" x14ac:dyDescent="0.3">
      <c r="A1899" s="37" t="s">
        <v>0</v>
      </c>
      <c r="B1899" s="55">
        <v>44944.212557870371</v>
      </c>
      <c r="C1899" s="38"/>
    </row>
    <row r="1900" spans="1:3" x14ac:dyDescent="0.3">
      <c r="A1900" s="37" t="s">
        <v>0</v>
      </c>
      <c r="B1900" s="55">
        <v>44933.66814814815</v>
      </c>
      <c r="C1900" s="38">
        <v>115000</v>
      </c>
    </row>
    <row r="1901" spans="1:3" x14ac:dyDescent="0.3">
      <c r="A1901" s="37" t="s">
        <v>0</v>
      </c>
      <c r="B1901" s="55">
        <v>44951.628622685188</v>
      </c>
      <c r="C1901" s="38">
        <v>135359.34375</v>
      </c>
    </row>
    <row r="1902" spans="1:3" x14ac:dyDescent="0.3">
      <c r="A1902" s="37" t="s">
        <v>0</v>
      </c>
      <c r="B1902" s="55">
        <v>44949.002511574072</v>
      </c>
      <c r="C1902" s="38">
        <v>108281</v>
      </c>
    </row>
    <row r="1903" spans="1:3" x14ac:dyDescent="0.3">
      <c r="A1903" s="37" t="s">
        <v>0</v>
      </c>
      <c r="B1903" s="55">
        <v>44943.783182870371</v>
      </c>
      <c r="C1903" s="38"/>
    </row>
    <row r="1904" spans="1:3" x14ac:dyDescent="0.3">
      <c r="A1904" s="37" t="s">
        <v>0</v>
      </c>
      <c r="B1904" s="55">
        <v>44931.829664351862</v>
      </c>
      <c r="C1904" s="38"/>
    </row>
    <row r="1905" spans="1:3" x14ac:dyDescent="0.3">
      <c r="A1905" s="37" t="s">
        <v>0</v>
      </c>
      <c r="B1905" s="55">
        <v>44954.348101851851</v>
      </c>
      <c r="C1905" s="38">
        <v>97500</v>
      </c>
    </row>
    <row r="1906" spans="1:3" x14ac:dyDescent="0.3">
      <c r="A1906" s="37" t="s">
        <v>0</v>
      </c>
      <c r="B1906" s="55">
        <v>44943.758460648147</v>
      </c>
      <c r="C1906" s="38">
        <v>79200</v>
      </c>
    </row>
    <row r="1907" spans="1:3" x14ac:dyDescent="0.3">
      <c r="A1907" s="37" t="s">
        <v>0</v>
      </c>
      <c r="B1907" s="55">
        <v>44950.837546296287</v>
      </c>
      <c r="C1907" s="38"/>
    </row>
    <row r="1908" spans="1:3" x14ac:dyDescent="0.3">
      <c r="A1908" s="37" t="s">
        <v>0</v>
      </c>
      <c r="B1908" s="55">
        <v>44935.899270833332</v>
      </c>
      <c r="C1908" s="38">
        <v>110000</v>
      </c>
    </row>
    <row r="1909" spans="1:3" x14ac:dyDescent="0.3">
      <c r="A1909" s="37" t="s">
        <v>0</v>
      </c>
      <c r="B1909" s="55">
        <v>44951.292407407411</v>
      </c>
      <c r="C1909" s="38">
        <v>185000</v>
      </c>
    </row>
    <row r="1910" spans="1:3" x14ac:dyDescent="0.3">
      <c r="A1910" s="37" t="s">
        <v>0</v>
      </c>
      <c r="B1910" s="55">
        <v>44934.293136574073</v>
      </c>
      <c r="C1910" s="38">
        <v>115000</v>
      </c>
    </row>
    <row r="1911" spans="1:3" x14ac:dyDescent="0.3">
      <c r="A1911" s="37" t="s">
        <v>0</v>
      </c>
      <c r="B1911" s="55">
        <v>44945.682500000003</v>
      </c>
      <c r="C1911" s="38">
        <v>197500</v>
      </c>
    </row>
    <row r="1912" spans="1:3" x14ac:dyDescent="0.3">
      <c r="A1912" s="37" t="s">
        <v>0</v>
      </c>
      <c r="B1912" s="55">
        <v>44942.433888888889</v>
      </c>
      <c r="C1912" s="38">
        <v>200000</v>
      </c>
    </row>
    <row r="1913" spans="1:3" x14ac:dyDescent="0.3">
      <c r="A1913" s="37" t="s">
        <v>0</v>
      </c>
      <c r="B1913" s="55">
        <v>44929.982175925928</v>
      </c>
      <c r="C1913" s="38"/>
    </row>
    <row r="1914" spans="1:3" x14ac:dyDescent="0.3">
      <c r="A1914" s="37" t="s">
        <v>0</v>
      </c>
      <c r="B1914" s="55">
        <v>44953.420173611114</v>
      </c>
      <c r="C1914" s="38">
        <v>80000</v>
      </c>
    </row>
    <row r="1915" spans="1:3" x14ac:dyDescent="0.3">
      <c r="A1915" s="37" t="s">
        <v>0</v>
      </c>
      <c r="B1915" s="55">
        <v>44929.98265046296</v>
      </c>
      <c r="C1915" s="38"/>
    </row>
    <row r="1916" spans="1:3" x14ac:dyDescent="0.3">
      <c r="A1916" s="37" t="s">
        <v>0</v>
      </c>
      <c r="B1916" s="55">
        <v>44934.060069444437</v>
      </c>
      <c r="C1916" s="38"/>
    </row>
    <row r="1917" spans="1:3" x14ac:dyDescent="0.3">
      <c r="A1917" s="37" t="s">
        <v>0</v>
      </c>
      <c r="B1917" s="55">
        <v>44936.085543981477</v>
      </c>
      <c r="C1917" s="38">
        <v>247500</v>
      </c>
    </row>
    <row r="1918" spans="1:3" x14ac:dyDescent="0.3">
      <c r="A1918" s="37" t="s">
        <v>0</v>
      </c>
      <c r="B1918" s="55">
        <v>44929.981412037043</v>
      </c>
      <c r="C1918" s="38"/>
    </row>
    <row r="1919" spans="1:3" x14ac:dyDescent="0.3">
      <c r="A1919" s="37" t="s">
        <v>0</v>
      </c>
      <c r="B1919" s="55">
        <v>44936.473749999997</v>
      </c>
      <c r="C1919" s="38">
        <v>200000</v>
      </c>
    </row>
    <row r="1920" spans="1:3" x14ac:dyDescent="0.3">
      <c r="A1920" s="37" t="s">
        <v>0</v>
      </c>
      <c r="B1920" s="55">
        <v>44930.873136574082</v>
      </c>
      <c r="C1920" s="38">
        <v>135000</v>
      </c>
    </row>
    <row r="1921" spans="1:3" x14ac:dyDescent="0.3">
      <c r="A1921" s="37" t="s">
        <v>0</v>
      </c>
      <c r="B1921" s="55">
        <v>44952.826192129629</v>
      </c>
      <c r="C1921" s="38">
        <v>107665</v>
      </c>
    </row>
    <row r="1922" spans="1:3" x14ac:dyDescent="0.3">
      <c r="A1922" s="37" t="s">
        <v>0</v>
      </c>
      <c r="B1922" s="55">
        <v>44936.889085648138</v>
      </c>
      <c r="C1922" s="38"/>
    </row>
    <row r="1923" spans="1:3" x14ac:dyDescent="0.3">
      <c r="A1923" s="37" t="s">
        <v>0</v>
      </c>
      <c r="B1923" s="55">
        <v>44935.668796296297</v>
      </c>
      <c r="C1923" s="38">
        <v>167500</v>
      </c>
    </row>
    <row r="1924" spans="1:3" x14ac:dyDescent="0.3">
      <c r="A1924" s="37" t="s">
        <v>0</v>
      </c>
      <c r="B1924" s="55">
        <v>44956.195902777778</v>
      </c>
      <c r="C1924" s="38">
        <v>119550</v>
      </c>
    </row>
    <row r="1925" spans="1:3" x14ac:dyDescent="0.3">
      <c r="A1925" s="37" t="s">
        <v>0</v>
      </c>
      <c r="B1925" s="55">
        <v>44930.314212962963</v>
      </c>
      <c r="C1925" s="38">
        <v>125000</v>
      </c>
    </row>
    <row r="1926" spans="1:3" x14ac:dyDescent="0.3">
      <c r="A1926" s="37" t="s">
        <v>0</v>
      </c>
      <c r="B1926" s="55">
        <v>44949.004652777781</v>
      </c>
      <c r="C1926" s="38">
        <v>111030</v>
      </c>
    </row>
    <row r="1927" spans="1:3" x14ac:dyDescent="0.3">
      <c r="A1927" s="37" t="s">
        <v>0</v>
      </c>
      <c r="B1927" s="55">
        <v>44942.452025462961</v>
      </c>
      <c r="C1927" s="38">
        <v>80850</v>
      </c>
    </row>
    <row r="1928" spans="1:3" x14ac:dyDescent="0.3">
      <c r="A1928" s="37" t="s">
        <v>0</v>
      </c>
      <c r="B1928" s="55">
        <v>44931.572233796287</v>
      </c>
      <c r="C1928" s="38">
        <v>50400</v>
      </c>
    </row>
    <row r="1929" spans="1:3" x14ac:dyDescent="0.3">
      <c r="A1929" s="37" t="s">
        <v>0</v>
      </c>
      <c r="B1929" s="55">
        <v>44942.546307870369</v>
      </c>
      <c r="C1929" s="38">
        <v>64821.5</v>
      </c>
    </row>
    <row r="1930" spans="1:3" x14ac:dyDescent="0.3">
      <c r="A1930" s="37" t="s">
        <v>0</v>
      </c>
      <c r="B1930" s="55">
        <v>44947.464606481481</v>
      </c>
      <c r="C1930" s="38">
        <v>300000</v>
      </c>
    </row>
    <row r="1931" spans="1:3" x14ac:dyDescent="0.3">
      <c r="A1931" s="37" t="s">
        <v>0</v>
      </c>
      <c r="B1931" s="55">
        <v>44944.420856481483</v>
      </c>
      <c r="C1931" s="38"/>
    </row>
    <row r="1932" spans="1:3" x14ac:dyDescent="0.3">
      <c r="A1932" s="37" t="s">
        <v>0</v>
      </c>
      <c r="B1932" s="55">
        <v>44955.004224537042</v>
      </c>
      <c r="C1932" s="38"/>
    </row>
    <row r="1933" spans="1:3" x14ac:dyDescent="0.3">
      <c r="A1933" s="37" t="s">
        <v>0</v>
      </c>
      <c r="B1933" s="55">
        <v>44934.710300925923</v>
      </c>
      <c r="C1933" s="38">
        <v>133340</v>
      </c>
    </row>
    <row r="1934" spans="1:3" x14ac:dyDescent="0.3">
      <c r="A1934" s="37" t="s">
        <v>0</v>
      </c>
      <c r="B1934" s="55">
        <v>44952.776458333326</v>
      </c>
      <c r="C1934" s="38">
        <v>131867</v>
      </c>
    </row>
    <row r="1935" spans="1:3" x14ac:dyDescent="0.3">
      <c r="A1935" s="37" t="s">
        <v>0</v>
      </c>
      <c r="B1935" s="55">
        <v>44929.981851851851</v>
      </c>
      <c r="C1935" s="38"/>
    </row>
    <row r="1936" spans="1:3" x14ac:dyDescent="0.3">
      <c r="A1936" s="37" t="s">
        <v>0</v>
      </c>
      <c r="B1936" s="55">
        <v>44948.22383101852</v>
      </c>
      <c r="C1936" s="38"/>
    </row>
    <row r="1937" spans="1:3" x14ac:dyDescent="0.3">
      <c r="A1937" s="37" t="s">
        <v>0</v>
      </c>
      <c r="B1937" s="55">
        <v>44955.003750000003</v>
      </c>
      <c r="C1937" s="38">
        <v>155000</v>
      </c>
    </row>
    <row r="1938" spans="1:3" x14ac:dyDescent="0.3">
      <c r="A1938" s="37" t="s">
        <v>0</v>
      </c>
      <c r="B1938" s="55">
        <v>44955.587905092587</v>
      </c>
      <c r="C1938" s="38">
        <v>136400</v>
      </c>
    </row>
    <row r="1939" spans="1:3" x14ac:dyDescent="0.3">
      <c r="A1939" s="37" t="s">
        <v>0</v>
      </c>
      <c r="B1939" s="55">
        <v>44953.795289351852</v>
      </c>
      <c r="C1939" s="38">
        <v>197000</v>
      </c>
    </row>
    <row r="1940" spans="1:3" x14ac:dyDescent="0.3">
      <c r="A1940" s="37" t="s">
        <v>0</v>
      </c>
      <c r="B1940" s="55">
        <v>44946.288958333331</v>
      </c>
      <c r="C1940" s="38"/>
    </row>
    <row r="1941" spans="1:3" x14ac:dyDescent="0.3">
      <c r="A1941" s="37" t="s">
        <v>0</v>
      </c>
      <c r="B1941" s="55">
        <v>44943.669270833343</v>
      </c>
      <c r="C1941" s="38">
        <v>130000</v>
      </c>
    </row>
    <row r="1942" spans="1:3" x14ac:dyDescent="0.3">
      <c r="A1942" s="37" t="s">
        <v>0</v>
      </c>
      <c r="B1942" s="55">
        <v>44948.460115740738</v>
      </c>
      <c r="C1942" s="38">
        <v>130000</v>
      </c>
    </row>
    <row r="1943" spans="1:3" x14ac:dyDescent="0.3">
      <c r="A1943" s="37" t="s">
        <v>0</v>
      </c>
      <c r="B1943" s="55">
        <v>44937.001597222217</v>
      </c>
      <c r="C1943" s="38">
        <v>132500</v>
      </c>
    </row>
    <row r="1944" spans="1:3" x14ac:dyDescent="0.3">
      <c r="A1944" s="37" t="s">
        <v>0</v>
      </c>
      <c r="B1944" s="55">
        <v>44939.754432870373</v>
      </c>
      <c r="C1944" s="38"/>
    </row>
    <row r="1945" spans="1:3" x14ac:dyDescent="0.3">
      <c r="A1945" s="37" t="s">
        <v>0</v>
      </c>
      <c r="B1945" s="55">
        <v>44929.226817129631</v>
      </c>
      <c r="C1945" s="38">
        <v>88128</v>
      </c>
    </row>
    <row r="1946" spans="1:3" x14ac:dyDescent="0.3">
      <c r="A1946" s="37" t="s">
        <v>0</v>
      </c>
      <c r="B1946" s="55">
        <v>44938.420335648138</v>
      </c>
      <c r="C1946" s="38">
        <v>90000</v>
      </c>
    </row>
    <row r="1947" spans="1:3" x14ac:dyDescent="0.3">
      <c r="A1947" s="37" t="s">
        <v>0</v>
      </c>
      <c r="B1947" s="55">
        <v>44950.878865740742</v>
      </c>
      <c r="C1947" s="38"/>
    </row>
    <row r="1948" spans="1:3" x14ac:dyDescent="0.3">
      <c r="A1948" s="37" t="s">
        <v>0</v>
      </c>
      <c r="B1948" s="55">
        <v>44932.674004629633</v>
      </c>
      <c r="C1948" s="38">
        <v>160000</v>
      </c>
    </row>
    <row r="1949" spans="1:3" x14ac:dyDescent="0.3">
      <c r="A1949" s="37" t="s">
        <v>0</v>
      </c>
      <c r="B1949" s="55">
        <v>44935.670381944437</v>
      </c>
      <c r="C1949" s="38">
        <v>117500</v>
      </c>
    </row>
    <row r="1950" spans="1:3" x14ac:dyDescent="0.3">
      <c r="A1950" s="37" t="s">
        <v>0</v>
      </c>
      <c r="B1950" s="55">
        <v>44936.639745370368</v>
      </c>
      <c r="C1950" s="38"/>
    </row>
    <row r="1951" spans="1:3" x14ac:dyDescent="0.3">
      <c r="A1951" s="37" t="s">
        <v>0</v>
      </c>
      <c r="B1951" s="55">
        <v>44949.084189814806</v>
      </c>
      <c r="C1951" s="38">
        <v>150500</v>
      </c>
    </row>
    <row r="1952" spans="1:3" x14ac:dyDescent="0.3">
      <c r="A1952" s="37" t="s">
        <v>0</v>
      </c>
      <c r="B1952" s="55">
        <v>44952.629131944443</v>
      </c>
      <c r="C1952" s="38">
        <v>106759</v>
      </c>
    </row>
    <row r="1953" spans="1:3" x14ac:dyDescent="0.3">
      <c r="A1953" s="37" t="s">
        <v>0</v>
      </c>
      <c r="B1953" s="55">
        <v>44929.981145833342</v>
      </c>
      <c r="C1953" s="38"/>
    </row>
    <row r="1954" spans="1:3" x14ac:dyDescent="0.3">
      <c r="A1954" s="37" t="s">
        <v>0</v>
      </c>
      <c r="B1954" s="55">
        <v>44929.982997685183</v>
      </c>
      <c r="C1954" s="38"/>
    </row>
    <row r="1955" spans="1:3" x14ac:dyDescent="0.3">
      <c r="A1955" s="37" t="s">
        <v>0</v>
      </c>
      <c r="B1955" s="55">
        <v>44946.891180555547</v>
      </c>
      <c r="C1955" s="38"/>
    </row>
    <row r="1956" spans="1:3" x14ac:dyDescent="0.3">
      <c r="A1956" s="37" t="s">
        <v>0</v>
      </c>
      <c r="B1956" s="55">
        <v>44939.182118055563</v>
      </c>
      <c r="C1956" s="38">
        <v>171000</v>
      </c>
    </row>
    <row r="1957" spans="1:3" x14ac:dyDescent="0.3">
      <c r="A1957" s="37" t="s">
        <v>0</v>
      </c>
      <c r="B1957" s="55">
        <v>44949.294050925928</v>
      </c>
      <c r="C1957" s="38">
        <v>90000</v>
      </c>
    </row>
    <row r="1958" spans="1:3" x14ac:dyDescent="0.3">
      <c r="A1958" s="37" t="s">
        <v>0</v>
      </c>
      <c r="B1958" s="55">
        <v>44954.003611111111</v>
      </c>
      <c r="C1958" s="38">
        <v>155000</v>
      </c>
    </row>
    <row r="1959" spans="1:3" x14ac:dyDescent="0.3">
      <c r="A1959" s="37" t="s">
        <v>0</v>
      </c>
      <c r="B1959" s="55">
        <v>44934.002881944441</v>
      </c>
      <c r="C1959" s="38">
        <v>157000</v>
      </c>
    </row>
    <row r="1960" spans="1:3" x14ac:dyDescent="0.3">
      <c r="A1960" s="37" t="s">
        <v>0</v>
      </c>
      <c r="B1960" s="55">
        <v>44931.333449074067</v>
      </c>
      <c r="C1960" s="38">
        <v>74235</v>
      </c>
    </row>
    <row r="1961" spans="1:3" x14ac:dyDescent="0.3">
      <c r="A1961" s="37" t="s">
        <v>0</v>
      </c>
      <c r="B1961" s="55">
        <v>44930.793761574067</v>
      </c>
      <c r="C1961" s="38">
        <v>100750</v>
      </c>
    </row>
    <row r="1962" spans="1:3" x14ac:dyDescent="0.3">
      <c r="A1962" s="37" t="s">
        <v>0</v>
      </c>
      <c r="B1962" s="55">
        <v>44950.711377314823</v>
      </c>
      <c r="C1962" s="38"/>
    </row>
    <row r="1963" spans="1:3" x14ac:dyDescent="0.3">
      <c r="A1963" s="37" t="s">
        <v>0</v>
      </c>
      <c r="B1963" s="55">
        <v>44930.147581018522</v>
      </c>
      <c r="C1963" s="38">
        <v>115000</v>
      </c>
    </row>
    <row r="1964" spans="1:3" x14ac:dyDescent="0.3">
      <c r="A1964" s="37" t="s">
        <v>0</v>
      </c>
      <c r="B1964" s="55">
        <v>44955.015011574083</v>
      </c>
      <c r="C1964" s="38"/>
    </row>
    <row r="1965" spans="1:3" x14ac:dyDescent="0.3">
      <c r="A1965" s="37" t="s">
        <v>0</v>
      </c>
      <c r="B1965" s="55">
        <v>44953.004282407397</v>
      </c>
      <c r="C1965" s="38"/>
    </row>
    <row r="1966" spans="1:3" x14ac:dyDescent="0.3">
      <c r="A1966" s="37" t="s">
        <v>0</v>
      </c>
      <c r="B1966" s="55">
        <v>44952.587627314817</v>
      </c>
      <c r="C1966" s="38">
        <v>122500</v>
      </c>
    </row>
    <row r="1967" spans="1:3" x14ac:dyDescent="0.3">
      <c r="A1967" s="37" t="s">
        <v>0</v>
      </c>
      <c r="B1967" s="55">
        <v>44944.836145833331</v>
      </c>
      <c r="C1967" s="38">
        <v>102500</v>
      </c>
    </row>
    <row r="1968" spans="1:3" x14ac:dyDescent="0.3">
      <c r="A1968" s="37" t="s">
        <v>0</v>
      </c>
      <c r="B1968" s="55">
        <v>44937.253587962958</v>
      </c>
      <c r="C1968" s="38">
        <v>199000</v>
      </c>
    </row>
    <row r="1969" spans="1:3" x14ac:dyDescent="0.3">
      <c r="A1969" s="37" t="s">
        <v>0</v>
      </c>
      <c r="B1969" s="55">
        <v>44957.982476851852</v>
      </c>
      <c r="C1969" s="38">
        <v>94157</v>
      </c>
    </row>
    <row r="1970" spans="1:3" x14ac:dyDescent="0.3">
      <c r="A1970" s="37" t="s">
        <v>0</v>
      </c>
      <c r="B1970" s="55">
        <v>44935.836458333331</v>
      </c>
      <c r="C1970" s="38">
        <v>70000</v>
      </c>
    </row>
    <row r="1971" spans="1:3" x14ac:dyDescent="0.3">
      <c r="A1971" s="37" t="s">
        <v>0</v>
      </c>
      <c r="B1971" s="55">
        <v>44950.35224537037</v>
      </c>
      <c r="C1971" s="38">
        <v>157500</v>
      </c>
    </row>
    <row r="1972" spans="1:3" x14ac:dyDescent="0.3">
      <c r="A1972" s="37" t="s">
        <v>0</v>
      </c>
      <c r="B1972" s="55">
        <v>44950.377488425933</v>
      </c>
      <c r="C1972" s="38"/>
    </row>
    <row r="1973" spans="1:3" x14ac:dyDescent="0.3">
      <c r="A1973" s="37" t="s">
        <v>0</v>
      </c>
      <c r="B1973" s="55">
        <v>44948.461238425924</v>
      </c>
      <c r="C1973" s="38">
        <v>92671.25</v>
      </c>
    </row>
    <row r="1974" spans="1:3" x14ac:dyDescent="0.3">
      <c r="A1974" s="37" t="s">
        <v>0</v>
      </c>
      <c r="B1974" s="55">
        <v>44930.065682870372</v>
      </c>
      <c r="C1974" s="38">
        <v>125000</v>
      </c>
    </row>
    <row r="1975" spans="1:3" x14ac:dyDescent="0.3">
      <c r="A1975" s="37" t="s">
        <v>0</v>
      </c>
      <c r="B1975" s="55">
        <v>44929.85732638889</v>
      </c>
      <c r="C1975" s="38">
        <v>132662</v>
      </c>
    </row>
    <row r="1976" spans="1:3" x14ac:dyDescent="0.3">
      <c r="A1976" s="37" t="s">
        <v>0</v>
      </c>
      <c r="B1976" s="55">
        <v>44938.991249999999</v>
      </c>
      <c r="C1976" s="38">
        <v>157500</v>
      </c>
    </row>
    <row r="1977" spans="1:3" x14ac:dyDescent="0.3">
      <c r="A1977" s="37" t="s">
        <v>0</v>
      </c>
      <c r="B1977" s="55">
        <v>44946.014780092592</v>
      </c>
      <c r="C1977" s="38">
        <v>154000</v>
      </c>
    </row>
    <row r="1978" spans="1:3" x14ac:dyDescent="0.3">
      <c r="A1978" s="37" t="s">
        <v>0</v>
      </c>
      <c r="B1978" s="55">
        <v>44929.856666666667</v>
      </c>
      <c r="C1978" s="38">
        <v>106500</v>
      </c>
    </row>
    <row r="1979" spans="1:3" x14ac:dyDescent="0.3">
      <c r="A1979" s="37" t="s">
        <v>0</v>
      </c>
      <c r="B1979" s="55">
        <v>44940.752511574072</v>
      </c>
      <c r="C1979" s="38">
        <v>143500</v>
      </c>
    </row>
    <row r="1980" spans="1:3" x14ac:dyDescent="0.3">
      <c r="A1980" s="37" t="s">
        <v>0</v>
      </c>
      <c r="B1980" s="55">
        <v>44945.640914351847</v>
      </c>
      <c r="C1980" s="38">
        <v>205000</v>
      </c>
    </row>
    <row r="1981" spans="1:3" x14ac:dyDescent="0.3">
      <c r="A1981" s="37" t="s">
        <v>0</v>
      </c>
      <c r="B1981" s="55">
        <v>44951.939398148148</v>
      </c>
      <c r="C1981" s="38">
        <v>157500</v>
      </c>
    </row>
    <row r="1982" spans="1:3" x14ac:dyDescent="0.3">
      <c r="A1982" s="37" t="s">
        <v>0</v>
      </c>
      <c r="B1982" s="55">
        <v>44935.982604166667</v>
      </c>
      <c r="C1982" s="38">
        <v>125000</v>
      </c>
    </row>
    <row r="1983" spans="1:3" x14ac:dyDescent="0.3">
      <c r="A1983" s="37" t="s">
        <v>0</v>
      </c>
      <c r="B1983" s="55">
        <v>44938.671099537038</v>
      </c>
      <c r="C1983" s="38"/>
    </row>
    <row r="1984" spans="1:3" x14ac:dyDescent="0.3">
      <c r="A1984" s="37" t="s">
        <v>0</v>
      </c>
      <c r="B1984" s="55">
        <v>44945.00545138889</v>
      </c>
      <c r="C1984" s="38">
        <v>101840</v>
      </c>
    </row>
    <row r="1985" spans="1:3" x14ac:dyDescent="0.3">
      <c r="A1985" s="37" t="s">
        <v>0</v>
      </c>
      <c r="B1985" s="55">
        <v>44948.01425925926</v>
      </c>
      <c r="C1985" s="38">
        <v>107330</v>
      </c>
    </row>
    <row r="1986" spans="1:3" x14ac:dyDescent="0.3">
      <c r="A1986" s="37" t="s">
        <v>0</v>
      </c>
      <c r="B1986" s="55">
        <v>44932.983425925922</v>
      </c>
      <c r="C1986" s="38"/>
    </row>
    <row r="1987" spans="1:3" x14ac:dyDescent="0.3">
      <c r="A1987" s="37" t="s">
        <v>0</v>
      </c>
      <c r="B1987" s="55">
        <v>44937.014699074083</v>
      </c>
      <c r="C1987" s="38"/>
    </row>
    <row r="1988" spans="1:3" x14ac:dyDescent="0.3">
      <c r="A1988" s="37" t="s">
        <v>0</v>
      </c>
      <c r="B1988" s="55">
        <v>44953.462638888886</v>
      </c>
      <c r="C1988" s="38">
        <v>265000</v>
      </c>
    </row>
    <row r="1989" spans="1:3" x14ac:dyDescent="0.3">
      <c r="A1989" s="37" t="s">
        <v>0</v>
      </c>
      <c r="B1989" s="55">
        <v>44933.231550925928</v>
      </c>
      <c r="C1989" s="38">
        <v>90000</v>
      </c>
    </row>
    <row r="1990" spans="1:3" x14ac:dyDescent="0.3">
      <c r="A1990" s="37" t="s">
        <v>0</v>
      </c>
      <c r="B1990" s="55">
        <v>44942.946180555547</v>
      </c>
      <c r="C1990" s="38">
        <v>130000</v>
      </c>
    </row>
    <row r="1991" spans="1:3" x14ac:dyDescent="0.3">
      <c r="A1991" s="37" t="s">
        <v>0</v>
      </c>
      <c r="B1991" s="55">
        <v>44942.683807870373</v>
      </c>
      <c r="C1991" s="38">
        <v>240000</v>
      </c>
    </row>
    <row r="1992" spans="1:3" x14ac:dyDescent="0.3">
      <c r="A1992" s="37" t="s">
        <v>0</v>
      </c>
      <c r="B1992" s="55">
        <v>44928.585300925923</v>
      </c>
      <c r="C1992" s="38">
        <v>230000</v>
      </c>
    </row>
    <row r="1993" spans="1:3" x14ac:dyDescent="0.3">
      <c r="A1993" s="37" t="s">
        <v>0</v>
      </c>
      <c r="B1993" s="55">
        <v>44930.064236111109</v>
      </c>
      <c r="C1993" s="38">
        <v>175000</v>
      </c>
    </row>
    <row r="1994" spans="1:3" x14ac:dyDescent="0.3">
      <c r="A1994" s="37" t="s">
        <v>0</v>
      </c>
      <c r="B1994" s="55">
        <v>44949.725787037038</v>
      </c>
      <c r="C1994" s="38">
        <v>110000</v>
      </c>
    </row>
    <row r="1995" spans="1:3" x14ac:dyDescent="0.3">
      <c r="A1995" s="37" t="s">
        <v>0</v>
      </c>
      <c r="B1995" s="55">
        <v>44930.60800925926</v>
      </c>
      <c r="C1995" s="38">
        <v>82500</v>
      </c>
    </row>
    <row r="1996" spans="1:3" x14ac:dyDescent="0.3">
      <c r="A1996" s="37" t="s">
        <v>0</v>
      </c>
      <c r="B1996" s="55">
        <v>44953.045949074083</v>
      </c>
      <c r="C1996" s="38">
        <v>136500</v>
      </c>
    </row>
    <row r="1997" spans="1:3" x14ac:dyDescent="0.3">
      <c r="A1997" s="37" t="s">
        <v>0</v>
      </c>
      <c r="B1997" s="55">
        <v>44935.384548611109</v>
      </c>
      <c r="C1997" s="38">
        <v>89100</v>
      </c>
    </row>
    <row r="1998" spans="1:3" x14ac:dyDescent="0.3">
      <c r="A1998" s="37" t="s">
        <v>0</v>
      </c>
      <c r="B1998" s="55">
        <v>44932.924097222232</v>
      </c>
      <c r="C1998" s="38">
        <v>65000</v>
      </c>
    </row>
    <row r="1999" spans="1:3" x14ac:dyDescent="0.3">
      <c r="A1999" s="37" t="s">
        <v>0</v>
      </c>
      <c r="B1999" s="55">
        <v>44933.802812499998</v>
      </c>
      <c r="C1999" s="38">
        <v>157500</v>
      </c>
    </row>
    <row r="2000" spans="1:3" x14ac:dyDescent="0.3">
      <c r="A2000" s="37" t="s">
        <v>0</v>
      </c>
      <c r="B2000" s="55">
        <v>44929.730983796297</v>
      </c>
      <c r="C2000" s="38">
        <v>99876.2734375</v>
      </c>
    </row>
    <row r="2001" spans="1:3" x14ac:dyDescent="0.3">
      <c r="A2001" s="37" t="s">
        <v>0</v>
      </c>
      <c r="B2001" s="55">
        <v>44950.627175925933</v>
      </c>
      <c r="C2001" s="38">
        <v>130000</v>
      </c>
    </row>
    <row r="2002" spans="1:3" x14ac:dyDescent="0.3">
      <c r="A2002" s="37" t="s">
        <v>0</v>
      </c>
      <c r="B2002" s="55">
        <v>44943.837002314824</v>
      </c>
      <c r="C2002" s="38">
        <v>55000</v>
      </c>
    </row>
    <row r="2003" spans="1:3" x14ac:dyDescent="0.3">
      <c r="A2003" s="37" t="s">
        <v>0</v>
      </c>
      <c r="B2003" s="55">
        <v>44953.650775462957</v>
      </c>
      <c r="C2003" s="38">
        <v>88128</v>
      </c>
    </row>
    <row r="2004" spans="1:3" x14ac:dyDescent="0.3">
      <c r="A2004" s="37" t="s">
        <v>0</v>
      </c>
      <c r="B2004" s="55">
        <v>44947.923263888893</v>
      </c>
      <c r="C2004" s="38"/>
    </row>
    <row r="2005" spans="1:3" x14ac:dyDescent="0.3">
      <c r="A2005" s="37" t="s">
        <v>0</v>
      </c>
      <c r="B2005" s="55">
        <v>44950.665625000001</v>
      </c>
      <c r="C2005" s="38"/>
    </row>
    <row r="2006" spans="1:3" x14ac:dyDescent="0.3">
      <c r="A2006" s="37" t="s">
        <v>0</v>
      </c>
      <c r="B2006" s="55">
        <v>44954.668668981481</v>
      </c>
      <c r="C2006" s="38">
        <v>149750</v>
      </c>
    </row>
    <row r="2007" spans="1:3" x14ac:dyDescent="0.3">
      <c r="A2007" s="37" t="s">
        <v>0</v>
      </c>
      <c r="B2007" s="55">
        <v>44935.837384259263</v>
      </c>
      <c r="C2007" s="38">
        <v>115000</v>
      </c>
    </row>
    <row r="2008" spans="1:3" x14ac:dyDescent="0.3">
      <c r="A2008" s="37" t="s">
        <v>0</v>
      </c>
      <c r="B2008" s="55">
        <v>44943.534155092602</v>
      </c>
      <c r="C2008" s="38"/>
    </row>
    <row r="2009" spans="1:3" x14ac:dyDescent="0.3">
      <c r="A2009" s="37" t="s">
        <v>0</v>
      </c>
      <c r="B2009" s="55">
        <v>44928.294814814813</v>
      </c>
      <c r="C2009" s="38">
        <v>141500</v>
      </c>
    </row>
    <row r="2010" spans="1:3" x14ac:dyDescent="0.3">
      <c r="A2010" s="37" t="s">
        <v>0</v>
      </c>
      <c r="B2010" s="55">
        <v>44936.691006944442</v>
      </c>
      <c r="C2010" s="38">
        <v>157500</v>
      </c>
    </row>
    <row r="2011" spans="1:3" x14ac:dyDescent="0.3">
      <c r="A2011" s="37" t="s">
        <v>0</v>
      </c>
      <c r="B2011" s="55">
        <v>44944.731435185182</v>
      </c>
      <c r="C2011" s="38">
        <v>157500</v>
      </c>
    </row>
    <row r="2012" spans="1:3" x14ac:dyDescent="0.3">
      <c r="A2012" s="37" t="s">
        <v>0</v>
      </c>
      <c r="B2012" s="55">
        <v>44934.701921296299</v>
      </c>
      <c r="C2012" s="38">
        <v>170500</v>
      </c>
    </row>
    <row r="2013" spans="1:3" x14ac:dyDescent="0.3">
      <c r="A2013" s="37" t="s">
        <v>0</v>
      </c>
      <c r="B2013" s="55">
        <v>44942.388842592591</v>
      </c>
      <c r="C2013" s="38">
        <v>90000</v>
      </c>
    </row>
    <row r="2014" spans="1:3" x14ac:dyDescent="0.3">
      <c r="A2014" s="37" t="s">
        <v>0</v>
      </c>
      <c r="B2014" s="55">
        <v>44943.909571759257</v>
      </c>
      <c r="C2014" s="38">
        <v>100000</v>
      </c>
    </row>
    <row r="2015" spans="1:3" x14ac:dyDescent="0.3">
      <c r="A2015" s="37" t="s">
        <v>0</v>
      </c>
      <c r="B2015" s="55">
        <v>44938.90662037037</v>
      </c>
      <c r="C2015" s="38">
        <v>87307.5</v>
      </c>
    </row>
    <row r="2016" spans="1:3" x14ac:dyDescent="0.3">
      <c r="A2016" s="37" t="s">
        <v>0</v>
      </c>
      <c r="B2016" s="55">
        <v>44946.921851851846</v>
      </c>
      <c r="C2016" s="38">
        <v>105650</v>
      </c>
    </row>
    <row r="2017" spans="1:3" x14ac:dyDescent="0.3">
      <c r="A2017" s="37" t="s">
        <v>0</v>
      </c>
      <c r="B2017" s="55">
        <v>44930.502569444441</v>
      </c>
      <c r="C2017" s="38">
        <v>175000</v>
      </c>
    </row>
    <row r="2018" spans="1:3" x14ac:dyDescent="0.3">
      <c r="A2018" s="37" t="s">
        <v>0</v>
      </c>
      <c r="B2018" s="55">
        <v>44952.962893518517</v>
      </c>
      <c r="C2018" s="38"/>
    </row>
    <row r="2019" spans="1:3" x14ac:dyDescent="0.3">
      <c r="A2019" s="37" t="s">
        <v>0</v>
      </c>
      <c r="B2019" s="55">
        <v>44937.62841435185</v>
      </c>
      <c r="C2019" s="38">
        <v>223000</v>
      </c>
    </row>
    <row r="2020" spans="1:3" x14ac:dyDescent="0.3">
      <c r="A2020" s="37" t="s">
        <v>0</v>
      </c>
      <c r="B2020" s="55">
        <v>44939.254305555558</v>
      </c>
      <c r="C2020" s="38">
        <v>90000</v>
      </c>
    </row>
    <row r="2021" spans="1:3" x14ac:dyDescent="0.3">
      <c r="A2021" s="37" t="s">
        <v>0</v>
      </c>
      <c r="B2021" s="55">
        <v>44940.99077546296</v>
      </c>
      <c r="C2021" s="38">
        <v>105138</v>
      </c>
    </row>
    <row r="2022" spans="1:3" x14ac:dyDescent="0.3">
      <c r="A2022" s="37" t="s">
        <v>0</v>
      </c>
      <c r="B2022" s="55">
        <v>44929.981886574067</v>
      </c>
      <c r="C2022" s="38"/>
    </row>
    <row r="2023" spans="1:3" x14ac:dyDescent="0.3">
      <c r="A2023" s="37" t="s">
        <v>0</v>
      </c>
      <c r="B2023" s="55">
        <v>44956.003055555557</v>
      </c>
      <c r="C2023" s="38">
        <v>92500</v>
      </c>
    </row>
    <row r="2024" spans="1:3" x14ac:dyDescent="0.3">
      <c r="A2024" s="37" t="s">
        <v>0</v>
      </c>
      <c r="B2024" s="55">
        <v>44938.639097222222</v>
      </c>
      <c r="C2024" s="38">
        <v>145000</v>
      </c>
    </row>
    <row r="2025" spans="1:3" x14ac:dyDescent="0.3">
      <c r="A2025" s="37" t="s">
        <v>0</v>
      </c>
      <c r="B2025" s="55">
        <v>44936.889560185176</v>
      </c>
      <c r="C2025" s="38">
        <v>140000</v>
      </c>
    </row>
    <row r="2026" spans="1:3" x14ac:dyDescent="0.3">
      <c r="A2026" s="37" t="s">
        <v>0</v>
      </c>
      <c r="B2026" s="55">
        <v>44936.646192129629</v>
      </c>
      <c r="C2026" s="38">
        <v>132500</v>
      </c>
    </row>
    <row r="2027" spans="1:3" x14ac:dyDescent="0.3">
      <c r="A2027" s="37" t="s">
        <v>0</v>
      </c>
      <c r="B2027" s="55">
        <v>44954.234074074076</v>
      </c>
      <c r="C2027" s="38">
        <v>88128</v>
      </c>
    </row>
    <row r="2028" spans="1:3" x14ac:dyDescent="0.3">
      <c r="A2028" s="37" t="s">
        <v>0</v>
      </c>
      <c r="B2028" s="55">
        <v>44938.379016203697</v>
      </c>
      <c r="C2028" s="38">
        <v>110000</v>
      </c>
    </row>
    <row r="2029" spans="1:3" x14ac:dyDescent="0.3">
      <c r="A2029" s="37" t="s">
        <v>0</v>
      </c>
      <c r="B2029" s="55">
        <v>44930.585856481477</v>
      </c>
      <c r="C2029" s="38">
        <v>92500</v>
      </c>
    </row>
    <row r="2030" spans="1:3" x14ac:dyDescent="0.3">
      <c r="A2030" s="37" t="s">
        <v>0</v>
      </c>
      <c r="B2030" s="55">
        <v>44932.069803240738</v>
      </c>
      <c r="C2030" s="38">
        <v>63321.5</v>
      </c>
    </row>
    <row r="2031" spans="1:3" x14ac:dyDescent="0.3">
      <c r="A2031" s="37" t="s">
        <v>0</v>
      </c>
      <c r="B2031" s="55">
        <v>44936.477523148147</v>
      </c>
      <c r="C2031" s="38">
        <v>157500</v>
      </c>
    </row>
    <row r="2032" spans="1:3" x14ac:dyDescent="0.3">
      <c r="A2032" s="37" t="s">
        <v>0</v>
      </c>
      <c r="B2032" s="55">
        <v>44950.018773148149</v>
      </c>
      <c r="C2032" s="38"/>
    </row>
    <row r="2033" spans="1:3" x14ac:dyDescent="0.3">
      <c r="A2033" s="37" t="s">
        <v>0</v>
      </c>
      <c r="B2033" s="55">
        <v>44949.893703703703</v>
      </c>
      <c r="C2033" s="38">
        <v>65000</v>
      </c>
    </row>
    <row r="2034" spans="1:3" x14ac:dyDescent="0.3">
      <c r="A2034" s="37" t="s">
        <v>0</v>
      </c>
      <c r="B2034" s="55">
        <v>44955.014675925922</v>
      </c>
      <c r="C2034" s="38">
        <v>155000</v>
      </c>
    </row>
    <row r="2035" spans="1:3" x14ac:dyDescent="0.3">
      <c r="A2035" s="37" t="s">
        <v>0</v>
      </c>
      <c r="B2035" s="55">
        <v>44943.294317129628</v>
      </c>
      <c r="C2035" s="38">
        <v>125000</v>
      </c>
    </row>
    <row r="2036" spans="1:3" x14ac:dyDescent="0.3">
      <c r="A2036" s="37" t="s">
        <v>0</v>
      </c>
      <c r="B2036" s="55">
        <v>44942.263854166667</v>
      </c>
      <c r="C2036" s="38">
        <v>202000</v>
      </c>
    </row>
    <row r="2037" spans="1:3" x14ac:dyDescent="0.3">
      <c r="A2037" s="37" t="s">
        <v>0</v>
      </c>
      <c r="B2037" s="55">
        <v>44938.468495370369</v>
      </c>
      <c r="C2037" s="38">
        <v>157500</v>
      </c>
    </row>
    <row r="2038" spans="1:3" x14ac:dyDescent="0.3">
      <c r="A2038" s="37" t="s">
        <v>0</v>
      </c>
      <c r="B2038" s="55">
        <v>44950.878136574072</v>
      </c>
      <c r="C2038" s="38"/>
    </row>
    <row r="2039" spans="1:3" x14ac:dyDescent="0.3">
      <c r="A2039" s="37" t="s">
        <v>0</v>
      </c>
      <c r="B2039" s="55">
        <v>44934.285254629627</v>
      </c>
      <c r="C2039" s="38">
        <v>115000</v>
      </c>
    </row>
    <row r="2040" spans="1:3" x14ac:dyDescent="0.3">
      <c r="A2040" s="37" t="s">
        <v>0</v>
      </c>
      <c r="B2040" s="55">
        <v>44947.505439814813</v>
      </c>
      <c r="C2040" s="38">
        <v>143500</v>
      </c>
    </row>
    <row r="2041" spans="1:3" x14ac:dyDescent="0.3">
      <c r="A2041" s="37" t="s">
        <v>0</v>
      </c>
      <c r="B2041" s="55">
        <v>44935.857673611114</v>
      </c>
      <c r="C2041" s="38">
        <v>175000</v>
      </c>
    </row>
    <row r="2042" spans="1:3" x14ac:dyDescent="0.3">
      <c r="A2042" s="37" t="s">
        <v>0</v>
      </c>
      <c r="B2042" s="55">
        <v>44930.589375000003</v>
      </c>
      <c r="C2042" s="38">
        <v>120000.5</v>
      </c>
    </row>
    <row r="2043" spans="1:3" x14ac:dyDescent="0.3">
      <c r="A2043" s="37" t="s">
        <v>0</v>
      </c>
      <c r="B2043" s="55">
        <v>44951.71502314815</v>
      </c>
      <c r="C2043" s="38">
        <v>64821.5</v>
      </c>
    </row>
    <row r="2044" spans="1:3" x14ac:dyDescent="0.3">
      <c r="A2044" s="37" t="s">
        <v>0</v>
      </c>
      <c r="B2044" s="55">
        <v>44942.588495370372</v>
      </c>
      <c r="C2044" s="38">
        <v>64821.5</v>
      </c>
    </row>
    <row r="2045" spans="1:3" x14ac:dyDescent="0.3">
      <c r="A2045" s="37" t="s">
        <v>0</v>
      </c>
      <c r="B2045" s="55">
        <v>44935.001932870371</v>
      </c>
      <c r="C2045" s="38">
        <v>75000</v>
      </c>
    </row>
    <row r="2046" spans="1:3" x14ac:dyDescent="0.3">
      <c r="A2046" s="37" t="s">
        <v>0</v>
      </c>
      <c r="B2046" s="55">
        <v>44943.77134259259</v>
      </c>
      <c r="C2046" s="38">
        <v>53416.5</v>
      </c>
    </row>
    <row r="2047" spans="1:3" x14ac:dyDescent="0.3">
      <c r="A2047" s="37" t="s">
        <v>0</v>
      </c>
      <c r="B2047" s="55">
        <v>44935.167002314818</v>
      </c>
      <c r="C2047" s="38">
        <v>234000</v>
      </c>
    </row>
    <row r="2048" spans="1:3" x14ac:dyDescent="0.3">
      <c r="A2048" s="37" t="s">
        <v>0</v>
      </c>
      <c r="B2048" s="55">
        <v>44943.171782407408</v>
      </c>
      <c r="C2048" s="38">
        <v>89100</v>
      </c>
    </row>
    <row r="2049" spans="1:3" x14ac:dyDescent="0.3">
      <c r="A2049" s="37" t="s">
        <v>0</v>
      </c>
      <c r="B2049" s="55">
        <v>44946.932199074072</v>
      </c>
      <c r="C2049" s="38"/>
    </row>
    <row r="2050" spans="1:3" x14ac:dyDescent="0.3">
      <c r="A2050" s="37" t="s">
        <v>0</v>
      </c>
      <c r="B2050" s="55">
        <v>44946.265509259261</v>
      </c>
      <c r="C2050" s="38"/>
    </row>
    <row r="2051" spans="1:3" x14ac:dyDescent="0.3">
      <c r="A2051" s="37" t="s">
        <v>0</v>
      </c>
      <c r="B2051" s="55">
        <v>44949.727152777778</v>
      </c>
      <c r="C2051" s="38"/>
    </row>
    <row r="2052" spans="1:3" x14ac:dyDescent="0.3">
      <c r="A2052" s="37" t="s">
        <v>0</v>
      </c>
      <c r="B2052" s="55">
        <v>44951.294236111113</v>
      </c>
      <c r="C2052" s="38">
        <v>150000</v>
      </c>
    </row>
    <row r="2053" spans="1:3" x14ac:dyDescent="0.3">
      <c r="A2053" s="37" t="s">
        <v>0</v>
      </c>
      <c r="B2053" s="55">
        <v>44947.79787037037</v>
      </c>
      <c r="C2053" s="38"/>
    </row>
    <row r="2054" spans="1:3" x14ac:dyDescent="0.3">
      <c r="A2054" s="37" t="s">
        <v>0</v>
      </c>
      <c r="B2054" s="55">
        <v>44949.002245370371</v>
      </c>
      <c r="C2054" s="38">
        <v>107030</v>
      </c>
    </row>
    <row r="2055" spans="1:3" x14ac:dyDescent="0.3">
      <c r="A2055" s="37" t="s">
        <v>0</v>
      </c>
      <c r="B2055" s="55">
        <v>44930.578263888892</v>
      </c>
      <c r="C2055" s="38">
        <v>56700</v>
      </c>
    </row>
    <row r="2056" spans="1:3" x14ac:dyDescent="0.3">
      <c r="A2056" s="37" t="s">
        <v>0</v>
      </c>
      <c r="B2056" s="55">
        <v>44937.391319444447</v>
      </c>
      <c r="C2056" s="38">
        <v>89100</v>
      </c>
    </row>
    <row r="2057" spans="1:3" x14ac:dyDescent="0.3">
      <c r="A2057" s="37" t="s">
        <v>0</v>
      </c>
      <c r="B2057" s="55">
        <v>44936.722060185188</v>
      </c>
      <c r="C2057" s="38">
        <v>130000</v>
      </c>
    </row>
    <row r="2058" spans="1:3" x14ac:dyDescent="0.3">
      <c r="A2058" s="37" t="s">
        <v>0</v>
      </c>
      <c r="B2058" s="55">
        <v>44930.589375000003</v>
      </c>
      <c r="C2058" s="38">
        <v>120000.5</v>
      </c>
    </row>
    <row r="2059" spans="1:3" x14ac:dyDescent="0.3">
      <c r="A2059" s="37" t="s">
        <v>0</v>
      </c>
      <c r="B2059" s="55">
        <v>44950.05909722222</v>
      </c>
      <c r="C2059" s="38">
        <v>35000</v>
      </c>
    </row>
    <row r="2060" spans="1:3" x14ac:dyDescent="0.3">
      <c r="A2060" s="37" t="s">
        <v>0</v>
      </c>
      <c r="B2060" s="55">
        <v>44950.708425925928</v>
      </c>
      <c r="C2060" s="38">
        <v>100000</v>
      </c>
    </row>
    <row r="2061" spans="1:3" x14ac:dyDescent="0.3">
      <c r="A2061" s="37" t="s">
        <v>0</v>
      </c>
      <c r="B2061" s="55">
        <v>44951.736851851849</v>
      </c>
      <c r="C2061" s="38">
        <v>135000</v>
      </c>
    </row>
    <row r="2062" spans="1:3" x14ac:dyDescent="0.3">
      <c r="A2062" s="37" t="s">
        <v>0</v>
      </c>
      <c r="B2062" s="55">
        <v>44942.328981481478</v>
      </c>
      <c r="C2062" s="38">
        <v>89100</v>
      </c>
    </row>
    <row r="2063" spans="1:3" x14ac:dyDescent="0.3">
      <c r="A2063" s="37" t="s">
        <v>0</v>
      </c>
      <c r="B2063" s="55">
        <v>44950.211192129631</v>
      </c>
      <c r="C2063" s="38">
        <v>225000</v>
      </c>
    </row>
    <row r="2064" spans="1:3" x14ac:dyDescent="0.3">
      <c r="A2064" s="37" t="s">
        <v>0</v>
      </c>
      <c r="B2064" s="55">
        <v>44955.045266203713</v>
      </c>
      <c r="C2064" s="38"/>
    </row>
    <row r="2065" spans="1:3" x14ac:dyDescent="0.3">
      <c r="A2065" s="37" t="s">
        <v>0</v>
      </c>
      <c r="B2065" s="55">
        <v>44931.7106712963</v>
      </c>
      <c r="C2065" s="38">
        <v>162500</v>
      </c>
    </row>
    <row r="2066" spans="1:3" x14ac:dyDescent="0.3">
      <c r="A2066" s="37" t="s">
        <v>0</v>
      </c>
      <c r="B2066" s="55">
        <v>44943.377569444441</v>
      </c>
      <c r="C2066" s="38">
        <v>175000</v>
      </c>
    </row>
    <row r="2067" spans="1:3" x14ac:dyDescent="0.3">
      <c r="A2067" s="37" t="s">
        <v>0</v>
      </c>
      <c r="B2067" s="55">
        <v>44930.539895833332</v>
      </c>
      <c r="C2067" s="38">
        <v>155000</v>
      </c>
    </row>
    <row r="2068" spans="1:3" x14ac:dyDescent="0.3">
      <c r="A2068" s="37" t="s">
        <v>0</v>
      </c>
      <c r="B2068" s="55">
        <v>44942.55364583333</v>
      </c>
      <c r="C2068" s="38">
        <v>183310</v>
      </c>
    </row>
    <row r="2069" spans="1:3" x14ac:dyDescent="0.3">
      <c r="A2069" s="37" t="s">
        <v>0</v>
      </c>
      <c r="B2069" s="55">
        <v>44943.430798611109</v>
      </c>
      <c r="C2069" s="38">
        <v>99150</v>
      </c>
    </row>
    <row r="2070" spans="1:3" x14ac:dyDescent="0.3">
      <c r="A2070" s="37" t="s">
        <v>0</v>
      </c>
      <c r="B2070" s="55">
        <v>44938.587824074071</v>
      </c>
      <c r="C2070" s="38">
        <v>187500</v>
      </c>
    </row>
    <row r="2071" spans="1:3" x14ac:dyDescent="0.3">
      <c r="A2071" s="37" t="s">
        <v>0</v>
      </c>
      <c r="B2071" s="55">
        <v>44936.696400462963</v>
      </c>
      <c r="C2071" s="38">
        <v>157500</v>
      </c>
    </row>
    <row r="2072" spans="1:3" x14ac:dyDescent="0.3">
      <c r="A2072" s="37" t="s">
        <v>0</v>
      </c>
      <c r="B2072" s="55">
        <v>44935.669039351851</v>
      </c>
      <c r="C2072" s="38">
        <v>137500</v>
      </c>
    </row>
    <row r="2073" spans="1:3" x14ac:dyDescent="0.3">
      <c r="A2073" s="37" t="s">
        <v>0</v>
      </c>
      <c r="B2073" s="55">
        <v>44938.962708333333</v>
      </c>
      <c r="C2073" s="38"/>
    </row>
    <row r="2074" spans="1:3" x14ac:dyDescent="0.3">
      <c r="A2074" s="37" t="s">
        <v>0</v>
      </c>
      <c r="B2074" s="55">
        <v>44932.252847222233</v>
      </c>
      <c r="C2074" s="38">
        <v>130000</v>
      </c>
    </row>
    <row r="2075" spans="1:3" x14ac:dyDescent="0.3">
      <c r="A2075" s="37" t="s">
        <v>0</v>
      </c>
      <c r="B2075" s="55">
        <v>44928.335069444453</v>
      </c>
      <c r="C2075" s="38">
        <v>150000</v>
      </c>
    </row>
    <row r="2076" spans="1:3" x14ac:dyDescent="0.3">
      <c r="A2076" s="37" t="s">
        <v>0</v>
      </c>
      <c r="B2076" s="55">
        <v>44944.534097222233</v>
      </c>
      <c r="C2076" s="38">
        <v>190000</v>
      </c>
    </row>
    <row r="2077" spans="1:3" x14ac:dyDescent="0.3">
      <c r="A2077" s="37" t="s">
        <v>0</v>
      </c>
      <c r="B2077" s="55">
        <v>44946.973703703698</v>
      </c>
      <c r="C2077" s="38">
        <v>113500</v>
      </c>
    </row>
    <row r="2078" spans="1:3" x14ac:dyDescent="0.3">
      <c r="A2078" s="37" t="s">
        <v>0</v>
      </c>
      <c r="B2078" s="55">
        <v>44957.38554398148</v>
      </c>
      <c r="C2078" s="38">
        <v>157500</v>
      </c>
    </row>
    <row r="2079" spans="1:3" x14ac:dyDescent="0.3">
      <c r="A2079" s="37" t="s">
        <v>0</v>
      </c>
      <c r="B2079" s="55">
        <v>44937.253587962958</v>
      </c>
      <c r="C2079" s="38">
        <v>224500</v>
      </c>
    </row>
    <row r="2080" spans="1:3" x14ac:dyDescent="0.3">
      <c r="A2080" s="37" t="s">
        <v>0</v>
      </c>
      <c r="B2080" s="55">
        <v>44937.794942129629</v>
      </c>
      <c r="C2080" s="38">
        <v>135000</v>
      </c>
    </row>
    <row r="2081" spans="1:3" x14ac:dyDescent="0.3">
      <c r="A2081" s="37" t="s">
        <v>0</v>
      </c>
      <c r="B2081" s="55">
        <v>44930.230821759258</v>
      </c>
      <c r="C2081" s="38">
        <v>101603</v>
      </c>
    </row>
    <row r="2082" spans="1:3" x14ac:dyDescent="0.3">
      <c r="A2082" s="37" t="s">
        <v>0</v>
      </c>
      <c r="B2082" s="55">
        <v>44949.850856481477</v>
      </c>
      <c r="C2082" s="38">
        <v>95700</v>
      </c>
    </row>
    <row r="2083" spans="1:3" x14ac:dyDescent="0.3">
      <c r="A2083" s="37" t="s">
        <v>0</v>
      </c>
      <c r="B2083" s="55">
        <v>44937.014050925929</v>
      </c>
      <c r="C2083" s="38">
        <v>135000</v>
      </c>
    </row>
    <row r="2084" spans="1:3" x14ac:dyDescent="0.3">
      <c r="A2084" s="37" t="s">
        <v>0</v>
      </c>
      <c r="B2084" s="55">
        <v>44932.573321759257</v>
      </c>
      <c r="C2084" s="38">
        <v>50400</v>
      </c>
    </row>
    <row r="2085" spans="1:3" x14ac:dyDescent="0.3">
      <c r="A2085" s="37" t="s">
        <v>0</v>
      </c>
      <c r="B2085" s="55">
        <v>44930.064155092587</v>
      </c>
      <c r="C2085" s="38">
        <v>350000</v>
      </c>
    </row>
    <row r="2086" spans="1:3" x14ac:dyDescent="0.3">
      <c r="A2086" s="37" t="s">
        <v>0</v>
      </c>
      <c r="B2086" s="55">
        <v>44946.682719907411</v>
      </c>
      <c r="C2086" s="38"/>
    </row>
    <row r="2087" spans="1:3" x14ac:dyDescent="0.3">
      <c r="A2087" s="37" t="s">
        <v>0</v>
      </c>
      <c r="B2087" s="55">
        <v>44944.45076388889</v>
      </c>
      <c r="C2087" s="38">
        <v>135000</v>
      </c>
    </row>
    <row r="2088" spans="1:3" x14ac:dyDescent="0.3">
      <c r="A2088" s="37" t="s">
        <v>0</v>
      </c>
      <c r="B2088" s="55">
        <v>44944.837175925917</v>
      </c>
      <c r="C2088" s="38"/>
    </row>
    <row r="2089" spans="1:3" x14ac:dyDescent="0.3">
      <c r="A2089" s="37" t="s">
        <v>0</v>
      </c>
      <c r="B2089" s="55">
        <v>44937.253564814811</v>
      </c>
      <c r="C2089" s="38">
        <v>209955.5</v>
      </c>
    </row>
    <row r="2090" spans="1:3" x14ac:dyDescent="0.3">
      <c r="A2090" s="37" t="s">
        <v>0</v>
      </c>
      <c r="B2090" s="55">
        <v>44952.535821759258</v>
      </c>
      <c r="C2090" s="38">
        <v>67500</v>
      </c>
    </row>
    <row r="2091" spans="1:3" x14ac:dyDescent="0.3">
      <c r="A2091" s="37" t="s">
        <v>0</v>
      </c>
      <c r="B2091" s="55">
        <v>44948.015590277777</v>
      </c>
      <c r="C2091" s="38"/>
    </row>
    <row r="2092" spans="1:3" x14ac:dyDescent="0.3">
      <c r="A2092" s="37" t="s">
        <v>0</v>
      </c>
      <c r="B2092" s="55">
        <v>44934.293043981481</v>
      </c>
      <c r="C2092" s="38">
        <v>115000</v>
      </c>
    </row>
    <row r="2093" spans="1:3" x14ac:dyDescent="0.3">
      <c r="A2093" s="37" t="s">
        <v>0</v>
      </c>
      <c r="B2093" s="55">
        <v>44948.265601851846</v>
      </c>
      <c r="C2093" s="38">
        <v>136950</v>
      </c>
    </row>
    <row r="2094" spans="1:3" x14ac:dyDescent="0.3">
      <c r="A2094" s="37" t="s">
        <v>0</v>
      </c>
      <c r="B2094" s="55">
        <v>44929.982627314806</v>
      </c>
      <c r="C2094" s="38"/>
    </row>
    <row r="2095" spans="1:3" x14ac:dyDescent="0.3">
      <c r="A2095" s="37" t="s">
        <v>0</v>
      </c>
      <c r="B2095" s="55">
        <v>44950.961886574078</v>
      </c>
      <c r="C2095" s="38">
        <v>138000</v>
      </c>
    </row>
    <row r="2096" spans="1:3" x14ac:dyDescent="0.3">
      <c r="A2096" s="37" t="s">
        <v>0</v>
      </c>
      <c r="B2096" s="55">
        <v>44930.00576388889</v>
      </c>
      <c r="C2096" s="38">
        <v>140000</v>
      </c>
    </row>
    <row r="2097" spans="1:3" x14ac:dyDescent="0.3">
      <c r="A2097" s="37" t="s">
        <v>0</v>
      </c>
      <c r="B2097" s="55">
        <v>44932.98777777778</v>
      </c>
      <c r="C2097" s="38">
        <v>109500</v>
      </c>
    </row>
    <row r="2098" spans="1:3" x14ac:dyDescent="0.3">
      <c r="A2098" s="37" t="s">
        <v>0</v>
      </c>
      <c r="B2098" s="55">
        <v>44949.12841435185</v>
      </c>
      <c r="C2098" s="38"/>
    </row>
    <row r="2099" spans="1:3" x14ac:dyDescent="0.3">
      <c r="A2099" s="37" t="s">
        <v>0</v>
      </c>
      <c r="B2099" s="55">
        <v>44932.7112037037</v>
      </c>
      <c r="C2099" s="38">
        <v>185000</v>
      </c>
    </row>
    <row r="2100" spans="1:3" x14ac:dyDescent="0.3">
      <c r="A2100" s="37" t="s">
        <v>0</v>
      </c>
      <c r="B2100" s="55">
        <v>44948.004918981482</v>
      </c>
      <c r="C2100" s="38">
        <v>155000</v>
      </c>
    </row>
    <row r="2101" spans="1:3" x14ac:dyDescent="0.3">
      <c r="A2101" s="37" t="s">
        <v>0</v>
      </c>
      <c r="B2101" s="55">
        <v>44938.672500000001</v>
      </c>
      <c r="C2101" s="38"/>
    </row>
    <row r="2102" spans="1:3" x14ac:dyDescent="0.3">
      <c r="A2102" s="37" t="s">
        <v>0</v>
      </c>
      <c r="B2102" s="55">
        <v>44954.55296296296</v>
      </c>
      <c r="C2102" s="38">
        <v>115000</v>
      </c>
    </row>
    <row r="2103" spans="1:3" x14ac:dyDescent="0.3">
      <c r="A2103" s="37" t="s">
        <v>0</v>
      </c>
      <c r="B2103" s="55">
        <v>44944.949652777781</v>
      </c>
      <c r="C2103" s="38">
        <v>129326</v>
      </c>
    </row>
    <row r="2104" spans="1:3" x14ac:dyDescent="0.3">
      <c r="A2104" s="37" t="s">
        <v>0</v>
      </c>
      <c r="B2104" s="55">
        <v>44936.170127314806</v>
      </c>
      <c r="C2104" s="38">
        <v>107789.5</v>
      </c>
    </row>
    <row r="2105" spans="1:3" x14ac:dyDescent="0.3">
      <c r="A2105" s="37" t="s">
        <v>0</v>
      </c>
      <c r="B2105" s="55">
        <v>44932.711342592593</v>
      </c>
      <c r="C2105" s="38"/>
    </row>
    <row r="2106" spans="1:3" x14ac:dyDescent="0.3">
      <c r="A2106" s="37" t="s">
        <v>0</v>
      </c>
      <c r="B2106" s="55">
        <v>44938.629131944443</v>
      </c>
      <c r="C2106" s="38"/>
    </row>
    <row r="2107" spans="1:3" x14ac:dyDescent="0.3">
      <c r="A2107" s="37" t="s">
        <v>0</v>
      </c>
      <c r="B2107" s="55">
        <v>44954.005555555559</v>
      </c>
      <c r="C2107" s="38"/>
    </row>
    <row r="2108" spans="1:3" x14ac:dyDescent="0.3">
      <c r="A2108" s="37" t="s">
        <v>0</v>
      </c>
      <c r="B2108" s="55">
        <v>44936.889756944453</v>
      </c>
      <c r="C2108" s="38">
        <v>115000</v>
      </c>
    </row>
    <row r="2109" spans="1:3" x14ac:dyDescent="0.3">
      <c r="A2109" s="37" t="s">
        <v>0</v>
      </c>
      <c r="B2109" s="55">
        <v>44935.794872685183</v>
      </c>
      <c r="C2109" s="38"/>
    </row>
    <row r="2110" spans="1:3" x14ac:dyDescent="0.3">
      <c r="A2110" s="37" t="s">
        <v>0</v>
      </c>
      <c r="B2110" s="55">
        <v>44950.992106481477</v>
      </c>
      <c r="C2110" s="38">
        <v>64821.5</v>
      </c>
    </row>
    <row r="2111" spans="1:3" x14ac:dyDescent="0.3">
      <c r="A2111" s="37" t="s">
        <v>0</v>
      </c>
      <c r="B2111" s="55">
        <v>44928.627013888887</v>
      </c>
      <c r="C2111" s="38">
        <v>161955.5</v>
      </c>
    </row>
    <row r="2112" spans="1:3" x14ac:dyDescent="0.3">
      <c r="A2112" s="37" t="s">
        <v>0</v>
      </c>
      <c r="B2112" s="55">
        <v>44945.004884259259</v>
      </c>
      <c r="C2112" s="38">
        <v>117500</v>
      </c>
    </row>
    <row r="2113" spans="1:3" x14ac:dyDescent="0.3">
      <c r="A2113" s="37" t="s">
        <v>0</v>
      </c>
      <c r="B2113" s="55">
        <v>44951.908101851863</v>
      </c>
      <c r="C2113" s="38">
        <v>157500</v>
      </c>
    </row>
    <row r="2114" spans="1:3" x14ac:dyDescent="0.3">
      <c r="A2114" s="37" t="s">
        <v>0</v>
      </c>
      <c r="B2114" s="55">
        <v>44933.169456018521</v>
      </c>
      <c r="C2114" s="38">
        <v>200000</v>
      </c>
    </row>
    <row r="2115" spans="1:3" x14ac:dyDescent="0.3">
      <c r="A2115" s="37" t="s">
        <v>0</v>
      </c>
      <c r="B2115" s="55">
        <v>44927.253275462957</v>
      </c>
      <c r="C2115" s="38">
        <v>202500</v>
      </c>
    </row>
    <row r="2116" spans="1:3" x14ac:dyDescent="0.3">
      <c r="A2116" s="37" t="s">
        <v>0</v>
      </c>
      <c r="B2116" s="55">
        <v>44935.836516203701</v>
      </c>
      <c r="C2116" s="38">
        <v>94000</v>
      </c>
    </row>
    <row r="2117" spans="1:3" x14ac:dyDescent="0.3">
      <c r="A2117" s="37" t="s">
        <v>0</v>
      </c>
      <c r="B2117" s="55">
        <v>44940.508437500001</v>
      </c>
      <c r="C2117" s="38">
        <v>157500</v>
      </c>
    </row>
    <row r="2118" spans="1:3" x14ac:dyDescent="0.3">
      <c r="A2118" s="37" t="s">
        <v>0</v>
      </c>
      <c r="B2118" s="55">
        <v>44945.847129629627</v>
      </c>
      <c r="C2118" s="38">
        <v>182500</v>
      </c>
    </row>
    <row r="2119" spans="1:3" x14ac:dyDescent="0.3">
      <c r="A2119" s="37" t="s">
        <v>0</v>
      </c>
      <c r="B2119" s="55">
        <v>44949.840752314813</v>
      </c>
      <c r="C2119" s="38">
        <v>147500</v>
      </c>
    </row>
    <row r="2120" spans="1:3" x14ac:dyDescent="0.3">
      <c r="A2120" s="37" t="s">
        <v>0</v>
      </c>
      <c r="B2120" s="55">
        <v>44956.003067129634</v>
      </c>
      <c r="C2120" s="38">
        <v>105130</v>
      </c>
    </row>
    <row r="2121" spans="1:3" x14ac:dyDescent="0.3">
      <c r="A2121" s="37" t="s">
        <v>0</v>
      </c>
      <c r="B2121" s="55">
        <v>44940.336296296293</v>
      </c>
      <c r="C2121" s="38">
        <v>110000</v>
      </c>
    </row>
    <row r="2122" spans="1:3" x14ac:dyDescent="0.3">
      <c r="A2122" s="37" t="s">
        <v>0</v>
      </c>
      <c r="B2122" s="55">
        <v>44951.919768518521</v>
      </c>
      <c r="C2122" s="38">
        <v>190000</v>
      </c>
    </row>
    <row r="2123" spans="1:3" x14ac:dyDescent="0.3">
      <c r="A2123" s="37" t="s">
        <v>0</v>
      </c>
      <c r="B2123" s="55">
        <v>44951.670729166668</v>
      </c>
      <c r="C2123" s="38"/>
    </row>
    <row r="2124" spans="1:3" x14ac:dyDescent="0.3">
      <c r="A2124" s="37" t="s">
        <v>0</v>
      </c>
      <c r="B2124" s="55">
        <v>44951.004687499997</v>
      </c>
      <c r="C2124" s="38">
        <v>136656</v>
      </c>
    </row>
    <row r="2125" spans="1:3" x14ac:dyDescent="0.3">
      <c r="A2125" s="37" t="s">
        <v>0</v>
      </c>
      <c r="B2125" s="55">
        <v>44937.628078703703</v>
      </c>
      <c r="C2125" s="38">
        <v>195000</v>
      </c>
    </row>
    <row r="2126" spans="1:3" x14ac:dyDescent="0.3">
      <c r="A2126" s="37" t="s">
        <v>0</v>
      </c>
      <c r="B2126" s="55">
        <v>44947.464108796303</v>
      </c>
      <c r="C2126" s="38">
        <v>150000</v>
      </c>
    </row>
    <row r="2127" spans="1:3" x14ac:dyDescent="0.3">
      <c r="A2127" s="37" t="s">
        <v>0</v>
      </c>
      <c r="B2127" s="55">
        <v>44928.393599537027</v>
      </c>
      <c r="C2127" s="38">
        <v>192000</v>
      </c>
    </row>
    <row r="2128" spans="1:3" x14ac:dyDescent="0.3">
      <c r="A2128" s="37" t="s">
        <v>0</v>
      </c>
      <c r="B2128" s="55">
        <v>44934.376782407409</v>
      </c>
      <c r="C2128" s="38">
        <v>190877</v>
      </c>
    </row>
    <row r="2129" spans="1:3" x14ac:dyDescent="0.3">
      <c r="A2129" s="37" t="s">
        <v>0</v>
      </c>
      <c r="B2129" s="55">
        <v>44943.628217592603</v>
      </c>
      <c r="C2129" s="38">
        <v>151500</v>
      </c>
    </row>
    <row r="2130" spans="1:3" x14ac:dyDescent="0.3">
      <c r="A2130" s="37" t="s">
        <v>0</v>
      </c>
      <c r="B2130" s="55">
        <v>44937.754270833328</v>
      </c>
      <c r="C2130" s="38">
        <v>61022</v>
      </c>
    </row>
    <row r="2131" spans="1:3" x14ac:dyDescent="0.3">
      <c r="A2131" s="37" t="s">
        <v>0</v>
      </c>
      <c r="B2131" s="55">
        <v>44929.98101851852</v>
      </c>
      <c r="C2131" s="38"/>
    </row>
    <row r="2132" spans="1:3" x14ac:dyDescent="0.3">
      <c r="A2132" s="37" t="s">
        <v>0</v>
      </c>
      <c r="B2132" s="55">
        <v>44951.000173611108</v>
      </c>
      <c r="C2132" s="38"/>
    </row>
    <row r="2133" spans="1:3" x14ac:dyDescent="0.3">
      <c r="A2133" s="37" t="s">
        <v>0</v>
      </c>
      <c r="B2133" s="55">
        <v>44929.267650462964</v>
      </c>
      <c r="C2133" s="38">
        <v>157500</v>
      </c>
    </row>
    <row r="2134" spans="1:3" x14ac:dyDescent="0.3">
      <c r="A2134" s="37" t="s">
        <v>0</v>
      </c>
      <c r="B2134" s="55">
        <v>44929.981111111112</v>
      </c>
      <c r="C2134" s="38"/>
    </row>
    <row r="2135" spans="1:3" x14ac:dyDescent="0.3">
      <c r="A2135" s="37" t="s">
        <v>0</v>
      </c>
      <c r="B2135" s="55">
        <v>44956.586504629631</v>
      </c>
      <c r="C2135" s="38">
        <v>145000</v>
      </c>
    </row>
    <row r="2136" spans="1:3" x14ac:dyDescent="0.3">
      <c r="A2136" s="37" t="s">
        <v>0</v>
      </c>
      <c r="B2136" s="55">
        <v>44944.252627314818</v>
      </c>
      <c r="C2136" s="38">
        <v>115000</v>
      </c>
    </row>
    <row r="2137" spans="1:3" x14ac:dyDescent="0.3">
      <c r="A2137" s="37" t="s">
        <v>0</v>
      </c>
      <c r="B2137" s="55">
        <v>44948.004918981482</v>
      </c>
      <c r="C2137" s="38">
        <v>190600</v>
      </c>
    </row>
    <row r="2138" spans="1:3" x14ac:dyDescent="0.3">
      <c r="A2138" s="37" t="s">
        <v>0</v>
      </c>
      <c r="B2138" s="55">
        <v>44953.333831018521</v>
      </c>
      <c r="C2138" s="38">
        <v>192000</v>
      </c>
    </row>
    <row r="2139" spans="1:3" x14ac:dyDescent="0.3">
      <c r="A2139" s="37" t="s">
        <v>0</v>
      </c>
      <c r="B2139" s="55">
        <v>44929.981087962973</v>
      </c>
      <c r="C2139" s="38"/>
    </row>
    <row r="2140" spans="1:3" x14ac:dyDescent="0.3">
      <c r="A2140" s="37" t="s">
        <v>0</v>
      </c>
      <c r="B2140" s="55">
        <v>44944.169224537043</v>
      </c>
      <c r="C2140" s="38"/>
    </row>
    <row r="2141" spans="1:3" x14ac:dyDescent="0.3">
      <c r="A2141" s="37" t="s">
        <v>0</v>
      </c>
      <c r="B2141" s="55">
        <v>44955.343842592592</v>
      </c>
      <c r="C2141" s="38">
        <v>152625</v>
      </c>
    </row>
    <row r="2142" spans="1:3" x14ac:dyDescent="0.3">
      <c r="A2142" s="37" t="s">
        <v>0</v>
      </c>
      <c r="B2142" s="55">
        <v>44950.919733796298</v>
      </c>
      <c r="C2142" s="38">
        <v>118500</v>
      </c>
    </row>
    <row r="2143" spans="1:3" x14ac:dyDescent="0.3">
      <c r="A2143" s="37" t="s">
        <v>0</v>
      </c>
      <c r="B2143" s="55">
        <v>44950.018773148149</v>
      </c>
      <c r="C2143" s="38">
        <v>95326</v>
      </c>
    </row>
    <row r="2144" spans="1:3" x14ac:dyDescent="0.3">
      <c r="A2144" s="37" t="s">
        <v>0</v>
      </c>
      <c r="B2144" s="55">
        <v>44935.961145833331</v>
      </c>
      <c r="C2144" s="38">
        <v>147500</v>
      </c>
    </row>
    <row r="2145" spans="1:3" x14ac:dyDescent="0.3">
      <c r="A2145" s="37" t="s">
        <v>0</v>
      </c>
      <c r="B2145" s="55">
        <v>44951.752418981479</v>
      </c>
      <c r="C2145" s="38">
        <v>107800</v>
      </c>
    </row>
    <row r="2146" spans="1:3" x14ac:dyDescent="0.3">
      <c r="A2146" s="37" t="s">
        <v>0</v>
      </c>
      <c r="B2146" s="55">
        <v>44939.295324074083</v>
      </c>
      <c r="C2146" s="38">
        <v>90000</v>
      </c>
    </row>
    <row r="2147" spans="1:3" x14ac:dyDescent="0.3">
      <c r="A2147" s="37" t="s">
        <v>0</v>
      </c>
      <c r="B2147" s="55">
        <v>44957.336817129632</v>
      </c>
      <c r="C2147" s="38">
        <v>150000</v>
      </c>
    </row>
    <row r="2148" spans="1:3" x14ac:dyDescent="0.3">
      <c r="A2148" s="37" t="s">
        <v>0</v>
      </c>
      <c r="B2148" s="55">
        <v>44931.7109375</v>
      </c>
      <c r="C2148" s="38">
        <v>114500</v>
      </c>
    </row>
    <row r="2149" spans="1:3" x14ac:dyDescent="0.3">
      <c r="A2149" s="37" t="s">
        <v>0</v>
      </c>
      <c r="B2149" s="55">
        <v>44938.086284722223</v>
      </c>
      <c r="C2149" s="38">
        <v>126650</v>
      </c>
    </row>
    <row r="2150" spans="1:3" x14ac:dyDescent="0.3">
      <c r="A2150" s="37" t="s">
        <v>0</v>
      </c>
      <c r="B2150" s="55">
        <v>44951.544768518521</v>
      </c>
      <c r="C2150" s="38">
        <v>157500</v>
      </c>
    </row>
    <row r="2151" spans="1:3" x14ac:dyDescent="0.3">
      <c r="A2151" s="37" t="s">
        <v>0</v>
      </c>
      <c r="B2151" s="55">
        <v>44957.507071759261</v>
      </c>
      <c r="C2151" s="38">
        <v>93600</v>
      </c>
    </row>
    <row r="2152" spans="1:3" x14ac:dyDescent="0.3">
      <c r="A2152" s="37" t="s">
        <v>0</v>
      </c>
      <c r="B2152" s="55">
        <v>44957.7112037037</v>
      </c>
      <c r="C2152" s="38"/>
    </row>
    <row r="2153" spans="1:3" x14ac:dyDescent="0.3">
      <c r="A2153" s="37" t="s">
        <v>0</v>
      </c>
      <c r="B2153" s="55">
        <v>44938.680671296293</v>
      </c>
      <c r="C2153" s="38">
        <v>78300</v>
      </c>
    </row>
    <row r="2154" spans="1:3" x14ac:dyDescent="0.3">
      <c r="A2154" s="37" t="s">
        <v>0</v>
      </c>
      <c r="B2154" s="55">
        <v>44953.462337962963</v>
      </c>
      <c r="C2154" s="38"/>
    </row>
    <row r="2155" spans="1:3" x14ac:dyDescent="0.3">
      <c r="A2155" s="37" t="s">
        <v>0</v>
      </c>
      <c r="B2155" s="55">
        <v>44952.296226851853</v>
      </c>
      <c r="C2155" s="38">
        <v>99150</v>
      </c>
    </row>
    <row r="2156" spans="1:3" x14ac:dyDescent="0.3">
      <c r="A2156" s="37" t="s">
        <v>0</v>
      </c>
      <c r="B2156" s="55">
        <v>44930.753622685188</v>
      </c>
      <c r="C2156" s="38">
        <v>157500</v>
      </c>
    </row>
    <row r="2157" spans="1:3" x14ac:dyDescent="0.3">
      <c r="A2157" s="37" t="s">
        <v>0</v>
      </c>
      <c r="B2157" s="55">
        <v>44936.085752314822</v>
      </c>
      <c r="C2157" s="38"/>
    </row>
    <row r="2158" spans="1:3" x14ac:dyDescent="0.3">
      <c r="A2158" s="37" t="s">
        <v>0</v>
      </c>
      <c r="B2158" s="55">
        <v>44957.960601851853</v>
      </c>
      <c r="C2158" s="38"/>
    </row>
    <row r="2159" spans="1:3" x14ac:dyDescent="0.3">
      <c r="A2159" s="37" t="s">
        <v>0</v>
      </c>
      <c r="B2159" s="55">
        <v>44938.761087962957</v>
      </c>
      <c r="C2159" s="38">
        <v>72900</v>
      </c>
    </row>
    <row r="2160" spans="1:3" x14ac:dyDescent="0.3">
      <c r="A2160" s="37" t="s">
        <v>0</v>
      </c>
      <c r="B2160" s="55">
        <v>44933.003657407397</v>
      </c>
      <c r="C2160" s="38">
        <v>92470</v>
      </c>
    </row>
    <row r="2161" spans="1:3" x14ac:dyDescent="0.3">
      <c r="A2161" s="37" t="s">
        <v>0</v>
      </c>
      <c r="B2161" s="55">
        <v>44941.710335648153</v>
      </c>
      <c r="C2161" s="38">
        <v>150500</v>
      </c>
    </row>
    <row r="2162" spans="1:3" x14ac:dyDescent="0.3">
      <c r="A2162" s="37" t="s">
        <v>0</v>
      </c>
      <c r="B2162" s="55">
        <v>44955.75403935185</v>
      </c>
      <c r="C2162" s="38">
        <v>110000</v>
      </c>
    </row>
    <row r="2163" spans="1:3" x14ac:dyDescent="0.3">
      <c r="A2163" s="37" t="s">
        <v>0</v>
      </c>
      <c r="B2163" s="55">
        <v>44951.830509259264</v>
      </c>
      <c r="C2163" s="38">
        <v>100000</v>
      </c>
    </row>
    <row r="2164" spans="1:3" x14ac:dyDescent="0.3">
      <c r="A2164" s="37" t="s">
        <v>0</v>
      </c>
      <c r="B2164" s="55">
        <v>44937.253587962958</v>
      </c>
      <c r="C2164" s="38">
        <v>158857.5</v>
      </c>
    </row>
    <row r="2165" spans="1:3" x14ac:dyDescent="0.3">
      <c r="A2165" s="37" t="s">
        <v>0</v>
      </c>
      <c r="B2165" s="55">
        <v>44937.071064814823</v>
      </c>
      <c r="C2165" s="38">
        <v>157500</v>
      </c>
    </row>
    <row r="2166" spans="1:3" x14ac:dyDescent="0.3">
      <c r="A2166" s="37" t="s">
        <v>0</v>
      </c>
      <c r="B2166" s="55">
        <v>44931.829861111109</v>
      </c>
      <c r="C2166" s="38">
        <v>105000</v>
      </c>
    </row>
    <row r="2167" spans="1:3" x14ac:dyDescent="0.3">
      <c r="A2167" s="37" t="s">
        <v>0</v>
      </c>
      <c r="B2167" s="55">
        <v>44947.506666666668</v>
      </c>
      <c r="C2167" s="38">
        <v>88393.5</v>
      </c>
    </row>
    <row r="2168" spans="1:3" x14ac:dyDescent="0.3">
      <c r="A2168" s="37" t="s">
        <v>0</v>
      </c>
      <c r="B2168" s="55">
        <v>44947.589212962957</v>
      </c>
      <c r="C2168" s="38">
        <v>250000</v>
      </c>
    </row>
    <row r="2169" spans="1:3" x14ac:dyDescent="0.3">
      <c r="A2169" s="37" t="s">
        <v>0</v>
      </c>
      <c r="B2169" s="55">
        <v>44936.805243055547</v>
      </c>
      <c r="C2169" s="38">
        <v>172500</v>
      </c>
    </row>
    <row r="2170" spans="1:3" x14ac:dyDescent="0.3">
      <c r="A2170" s="37" t="s">
        <v>0</v>
      </c>
      <c r="B2170" s="55">
        <v>44929.982905092591</v>
      </c>
      <c r="C2170" s="38"/>
    </row>
    <row r="2171" spans="1:3" x14ac:dyDescent="0.3">
      <c r="A2171" s="37" t="s">
        <v>0</v>
      </c>
      <c r="B2171" s="55">
        <v>44929.982175925928</v>
      </c>
      <c r="C2171" s="38"/>
    </row>
    <row r="2172" spans="1:3" x14ac:dyDescent="0.3">
      <c r="A2172" s="37" t="s">
        <v>0</v>
      </c>
      <c r="B2172" s="55">
        <v>44949.460613425923</v>
      </c>
      <c r="C2172" s="38">
        <v>131867</v>
      </c>
    </row>
    <row r="2173" spans="1:3" x14ac:dyDescent="0.3">
      <c r="A2173" s="37" t="s">
        <v>0</v>
      </c>
      <c r="B2173" s="55">
        <v>44935.878495370373</v>
      </c>
      <c r="C2173" s="38"/>
    </row>
    <row r="2174" spans="1:3" x14ac:dyDescent="0.3">
      <c r="A2174" s="37" t="s">
        <v>0</v>
      </c>
      <c r="B2174" s="55">
        <v>44954.677731481483</v>
      </c>
      <c r="C2174" s="38">
        <v>182000</v>
      </c>
    </row>
    <row r="2175" spans="1:3" x14ac:dyDescent="0.3">
      <c r="A2175" s="37" t="s">
        <v>0</v>
      </c>
      <c r="B2175" s="55">
        <v>44952.301192129627</v>
      </c>
      <c r="C2175" s="38">
        <v>157500</v>
      </c>
    </row>
    <row r="2176" spans="1:3" x14ac:dyDescent="0.3">
      <c r="A2176" s="37" t="s">
        <v>0</v>
      </c>
      <c r="B2176" s="55">
        <v>44951.25409722222</v>
      </c>
      <c r="C2176" s="38">
        <v>80850</v>
      </c>
    </row>
    <row r="2177" spans="1:3" x14ac:dyDescent="0.3">
      <c r="A2177" s="37" t="s">
        <v>0</v>
      </c>
      <c r="B2177" s="55">
        <v>44954.170208333337</v>
      </c>
      <c r="C2177" s="38">
        <v>150000</v>
      </c>
    </row>
    <row r="2178" spans="1:3" x14ac:dyDescent="0.3">
      <c r="A2178" s="37" t="s">
        <v>0</v>
      </c>
      <c r="B2178" s="55">
        <v>44935.585844907408</v>
      </c>
      <c r="C2178" s="38">
        <v>157500</v>
      </c>
    </row>
    <row r="2179" spans="1:3" x14ac:dyDescent="0.3">
      <c r="A2179" s="37" t="s">
        <v>0</v>
      </c>
      <c r="B2179" s="55">
        <v>44929.857604166667</v>
      </c>
      <c r="C2179" s="38">
        <v>120000</v>
      </c>
    </row>
    <row r="2180" spans="1:3" x14ac:dyDescent="0.3">
      <c r="A2180" s="37" t="s">
        <v>0</v>
      </c>
      <c r="B2180" s="55">
        <v>44946.97314814815</v>
      </c>
      <c r="C2180" s="38"/>
    </row>
    <row r="2181" spans="1:3" x14ac:dyDescent="0.3">
      <c r="A2181" s="37" t="s">
        <v>0</v>
      </c>
      <c r="B2181" s="55">
        <v>44940.544479166667</v>
      </c>
      <c r="C2181" s="38">
        <v>145000</v>
      </c>
    </row>
    <row r="2182" spans="1:3" x14ac:dyDescent="0.3">
      <c r="A2182" s="37" t="s">
        <v>0</v>
      </c>
      <c r="B2182" s="55">
        <v>44928.9921875</v>
      </c>
      <c r="C2182" s="38"/>
    </row>
    <row r="2183" spans="1:3" x14ac:dyDescent="0.3">
      <c r="A2183" s="37" t="s">
        <v>0</v>
      </c>
      <c r="B2183" s="55">
        <v>44942.638333333343</v>
      </c>
      <c r="C2183" s="38"/>
    </row>
    <row r="2184" spans="1:3" x14ac:dyDescent="0.3">
      <c r="A2184" s="37" t="s">
        <v>0</v>
      </c>
      <c r="B2184" s="55">
        <v>44939.920949074083</v>
      </c>
      <c r="C2184" s="38"/>
    </row>
    <row r="2185" spans="1:3" x14ac:dyDescent="0.3">
      <c r="A2185" s="37" t="s">
        <v>0</v>
      </c>
      <c r="B2185" s="55">
        <v>44950.343923611108</v>
      </c>
      <c r="C2185" s="38">
        <v>56700</v>
      </c>
    </row>
    <row r="2186" spans="1:3" x14ac:dyDescent="0.3">
      <c r="A2186" s="37" t="s">
        <v>0</v>
      </c>
      <c r="B2186" s="55">
        <v>44948.265555555547</v>
      </c>
      <c r="C2186" s="38">
        <v>160000</v>
      </c>
    </row>
    <row r="2187" spans="1:3" x14ac:dyDescent="0.3">
      <c r="A2187" s="37" t="s">
        <v>0</v>
      </c>
      <c r="B2187" s="55">
        <v>44931.066550925927</v>
      </c>
      <c r="C2187" s="38">
        <v>157500</v>
      </c>
    </row>
    <row r="2188" spans="1:3" x14ac:dyDescent="0.3">
      <c r="A2188" s="37" t="s">
        <v>0</v>
      </c>
      <c r="B2188" s="55">
        <v>44932.169953703713</v>
      </c>
      <c r="C2188" s="38">
        <v>150000</v>
      </c>
    </row>
    <row r="2189" spans="1:3" x14ac:dyDescent="0.3">
      <c r="A2189" s="37" t="s">
        <v>0</v>
      </c>
      <c r="B2189" s="55">
        <v>44950.294710648152</v>
      </c>
      <c r="C2189" s="38">
        <v>135720</v>
      </c>
    </row>
    <row r="2190" spans="1:3" x14ac:dyDescent="0.3">
      <c r="A2190" s="37" t="s">
        <v>0</v>
      </c>
      <c r="B2190" s="55">
        <v>44929.981145833342</v>
      </c>
      <c r="C2190" s="38"/>
    </row>
    <row r="2191" spans="1:3" x14ac:dyDescent="0.3">
      <c r="A2191" s="37" t="s">
        <v>0</v>
      </c>
      <c r="B2191" s="55">
        <v>44938.944201388891</v>
      </c>
      <c r="C2191" s="38">
        <v>205000</v>
      </c>
    </row>
    <row r="2192" spans="1:3" x14ac:dyDescent="0.3">
      <c r="A2192" s="37" t="s">
        <v>0</v>
      </c>
      <c r="B2192" s="55">
        <v>44929.982893518521</v>
      </c>
      <c r="C2192" s="38"/>
    </row>
    <row r="2193" spans="1:3" x14ac:dyDescent="0.3">
      <c r="A2193" s="37" t="s">
        <v>0</v>
      </c>
      <c r="B2193" s="55">
        <v>44953.836377314823</v>
      </c>
      <c r="C2193" s="38"/>
    </row>
    <row r="2194" spans="1:3" x14ac:dyDescent="0.3">
      <c r="A2194" s="37" t="s">
        <v>0</v>
      </c>
      <c r="B2194" s="55">
        <v>44944.961655092593</v>
      </c>
      <c r="C2194" s="38"/>
    </row>
    <row r="2195" spans="1:3" x14ac:dyDescent="0.3">
      <c r="A2195" s="37" t="s">
        <v>0</v>
      </c>
      <c r="B2195" s="55">
        <v>44931.996412037042</v>
      </c>
      <c r="C2195" s="38">
        <v>171430</v>
      </c>
    </row>
    <row r="2196" spans="1:3" x14ac:dyDescent="0.3">
      <c r="A2196" s="37" t="s">
        <v>0</v>
      </c>
      <c r="B2196" s="55">
        <v>44931.877557870372</v>
      </c>
      <c r="C2196" s="38">
        <v>126650</v>
      </c>
    </row>
    <row r="2197" spans="1:3" x14ac:dyDescent="0.3">
      <c r="A2197" s="37" t="s">
        <v>0</v>
      </c>
      <c r="B2197" s="55">
        <v>44935.794965277782</v>
      </c>
      <c r="C2197" s="38">
        <v>157500</v>
      </c>
    </row>
    <row r="2198" spans="1:3" x14ac:dyDescent="0.3">
      <c r="A2198" s="37" t="s">
        <v>0</v>
      </c>
      <c r="B2198" s="55">
        <v>44957.606168981481</v>
      </c>
      <c r="C2198" s="38"/>
    </row>
    <row r="2199" spans="1:3" x14ac:dyDescent="0.3">
      <c r="A2199" s="37" t="s">
        <v>0</v>
      </c>
      <c r="B2199" s="55">
        <v>44936.930335648147</v>
      </c>
      <c r="C2199" s="38">
        <v>105000</v>
      </c>
    </row>
    <row r="2200" spans="1:3" x14ac:dyDescent="0.3">
      <c r="A2200" s="37" t="s">
        <v>0</v>
      </c>
      <c r="B2200" s="55">
        <v>44930.586550925917</v>
      </c>
      <c r="C2200" s="38">
        <v>120000.5</v>
      </c>
    </row>
    <row r="2201" spans="1:3" x14ac:dyDescent="0.3">
      <c r="A2201" s="37" t="s">
        <v>0</v>
      </c>
      <c r="B2201" s="55">
        <v>44949.961944444447</v>
      </c>
      <c r="C2201" s="38">
        <v>70000</v>
      </c>
    </row>
    <row r="2202" spans="1:3" x14ac:dyDescent="0.3">
      <c r="A2202" s="37" t="s">
        <v>0</v>
      </c>
      <c r="B2202" s="55">
        <v>44950.333356481482</v>
      </c>
      <c r="C2202" s="38"/>
    </row>
    <row r="2203" spans="1:3" x14ac:dyDescent="0.3">
      <c r="A2203" s="37" t="s">
        <v>0</v>
      </c>
      <c r="B2203" s="55">
        <v>44953.296261574083</v>
      </c>
      <c r="C2203" s="38"/>
    </row>
    <row r="2204" spans="1:3" x14ac:dyDescent="0.3">
      <c r="A2204" s="37" t="s">
        <v>0</v>
      </c>
      <c r="B2204" s="55">
        <v>44927.253194444442</v>
      </c>
      <c r="C2204" s="38">
        <v>125000</v>
      </c>
    </row>
    <row r="2205" spans="1:3" x14ac:dyDescent="0.3">
      <c r="A2205" s="37" t="s">
        <v>0</v>
      </c>
      <c r="B2205" s="55">
        <v>44940.377395833333</v>
      </c>
      <c r="C2205" s="38">
        <v>150000</v>
      </c>
    </row>
    <row r="2206" spans="1:3" x14ac:dyDescent="0.3">
      <c r="A2206" s="37" t="s">
        <v>0</v>
      </c>
      <c r="B2206" s="55">
        <v>44928.08666666667</v>
      </c>
      <c r="C2206" s="38">
        <v>210000</v>
      </c>
    </row>
    <row r="2207" spans="1:3" x14ac:dyDescent="0.3">
      <c r="A2207" s="37" t="s">
        <v>0</v>
      </c>
      <c r="B2207" s="55">
        <v>44942.389074074083</v>
      </c>
      <c r="C2207" s="38">
        <v>173550</v>
      </c>
    </row>
    <row r="2208" spans="1:3" x14ac:dyDescent="0.3">
      <c r="A2208" s="37" t="s">
        <v>0</v>
      </c>
      <c r="B2208" s="55">
        <v>44951.793136574073</v>
      </c>
      <c r="C2208" s="38">
        <v>130000</v>
      </c>
    </row>
    <row r="2209" spans="1:3" x14ac:dyDescent="0.3">
      <c r="A2209" s="37" t="s">
        <v>0</v>
      </c>
      <c r="B2209" s="55">
        <v>44949.503391203703</v>
      </c>
      <c r="C2209" s="38">
        <v>207500</v>
      </c>
    </row>
    <row r="2210" spans="1:3" x14ac:dyDescent="0.3">
      <c r="A2210" s="37" t="s">
        <v>0</v>
      </c>
      <c r="B2210" s="55">
        <v>44940.711956018517</v>
      </c>
      <c r="C2210" s="38">
        <v>110000</v>
      </c>
    </row>
    <row r="2211" spans="1:3" x14ac:dyDescent="0.3">
      <c r="A2211" s="37" t="s">
        <v>0</v>
      </c>
      <c r="B2211" s="55">
        <v>44944.667974537027</v>
      </c>
      <c r="C2211" s="38"/>
    </row>
    <row r="2212" spans="1:3" x14ac:dyDescent="0.3">
      <c r="A2212" s="37" t="s">
        <v>0</v>
      </c>
      <c r="B2212" s="55">
        <v>44932.127557870372</v>
      </c>
      <c r="C2212" s="38">
        <v>191000</v>
      </c>
    </row>
    <row r="2213" spans="1:3" x14ac:dyDescent="0.3">
      <c r="A2213" s="37" t="s">
        <v>0</v>
      </c>
      <c r="B2213" s="55">
        <v>44928.253807870373</v>
      </c>
      <c r="C2213" s="38"/>
    </row>
    <row r="2214" spans="1:3" x14ac:dyDescent="0.3">
      <c r="A2214" s="37" t="s">
        <v>0</v>
      </c>
      <c r="B2214" s="55">
        <v>44933.668032407397</v>
      </c>
      <c r="C2214" s="38">
        <v>157000</v>
      </c>
    </row>
    <row r="2215" spans="1:3" x14ac:dyDescent="0.3">
      <c r="A2215" s="37" t="s">
        <v>0</v>
      </c>
      <c r="B2215" s="55">
        <v>44956.471736111111</v>
      </c>
      <c r="C2215" s="38">
        <v>157500</v>
      </c>
    </row>
    <row r="2216" spans="1:3" x14ac:dyDescent="0.3">
      <c r="A2216" s="37" t="s">
        <v>0</v>
      </c>
      <c r="B2216" s="55">
        <v>44927.716990740737</v>
      </c>
      <c r="C2216" s="38">
        <v>129982</v>
      </c>
    </row>
    <row r="2217" spans="1:3" x14ac:dyDescent="0.3">
      <c r="A2217" s="37" t="s">
        <v>0</v>
      </c>
      <c r="B2217" s="55">
        <v>44936.668287037042</v>
      </c>
      <c r="C2217" s="38">
        <v>140000</v>
      </c>
    </row>
    <row r="2218" spans="1:3" x14ac:dyDescent="0.3">
      <c r="A2218" s="37" t="s">
        <v>0</v>
      </c>
      <c r="B2218" s="55">
        <v>44937.180636574078</v>
      </c>
      <c r="C2218" s="38">
        <v>150000</v>
      </c>
    </row>
    <row r="2219" spans="1:3" x14ac:dyDescent="0.3">
      <c r="A2219" s="37" t="s">
        <v>0</v>
      </c>
      <c r="B2219" s="55">
        <v>44945.828344907408</v>
      </c>
      <c r="C2219" s="38">
        <v>165000</v>
      </c>
    </row>
    <row r="2220" spans="1:3" x14ac:dyDescent="0.3">
      <c r="A2220" s="37" t="s">
        <v>0</v>
      </c>
      <c r="B2220" s="55">
        <v>44945.80572916667</v>
      </c>
      <c r="C2220" s="38">
        <v>122500</v>
      </c>
    </row>
    <row r="2221" spans="1:3" x14ac:dyDescent="0.3">
      <c r="A2221" s="37" t="s">
        <v>0</v>
      </c>
      <c r="B2221" s="55">
        <v>44932.960833333331</v>
      </c>
      <c r="C2221" s="38">
        <v>112500</v>
      </c>
    </row>
    <row r="2222" spans="1:3" x14ac:dyDescent="0.3">
      <c r="A2222" s="37" t="s">
        <v>0</v>
      </c>
      <c r="B2222" s="55">
        <v>44949.00340277778</v>
      </c>
      <c r="C2222" s="38"/>
    </row>
    <row r="2223" spans="1:3" x14ac:dyDescent="0.3">
      <c r="A2223" s="37" t="s">
        <v>0</v>
      </c>
      <c r="B2223" s="55">
        <v>44954.212395833332</v>
      </c>
      <c r="C2223" s="38">
        <v>190000</v>
      </c>
    </row>
    <row r="2224" spans="1:3" x14ac:dyDescent="0.3">
      <c r="A2224" s="37" t="s">
        <v>0</v>
      </c>
      <c r="B2224" s="55">
        <v>44938.003437500003</v>
      </c>
      <c r="C2224" s="38"/>
    </row>
    <row r="2225" spans="1:3" x14ac:dyDescent="0.3">
      <c r="A2225" s="37" t="s">
        <v>0</v>
      </c>
      <c r="B2225" s="55">
        <v>44950.504270833328</v>
      </c>
      <c r="C2225" s="38">
        <v>88393.5</v>
      </c>
    </row>
    <row r="2226" spans="1:3" x14ac:dyDescent="0.3">
      <c r="A2226" s="37" t="s">
        <v>0</v>
      </c>
      <c r="B2226" s="55">
        <v>44957.939479166656</v>
      </c>
      <c r="C2226" s="38">
        <v>110000</v>
      </c>
    </row>
    <row r="2227" spans="1:3" x14ac:dyDescent="0.3">
      <c r="A2227" s="37" t="s">
        <v>0</v>
      </c>
      <c r="B2227" s="55">
        <v>44932.62840277778</v>
      </c>
      <c r="C2227" s="38"/>
    </row>
    <row r="2228" spans="1:3" x14ac:dyDescent="0.3">
      <c r="A2228" s="37" t="s">
        <v>0</v>
      </c>
      <c r="B2228" s="55">
        <v>44931.585289351853</v>
      </c>
      <c r="C2228" s="38">
        <v>85132.5</v>
      </c>
    </row>
    <row r="2229" spans="1:3" x14ac:dyDescent="0.3">
      <c r="A2229" s="37" t="s">
        <v>0</v>
      </c>
      <c r="B2229" s="55">
        <v>44952.70239583333</v>
      </c>
      <c r="C2229" s="38">
        <v>142052</v>
      </c>
    </row>
    <row r="2230" spans="1:3" x14ac:dyDescent="0.3">
      <c r="A2230" s="37" t="s">
        <v>0</v>
      </c>
      <c r="B2230" s="55">
        <v>44949.705821759257</v>
      </c>
      <c r="C2230" s="38">
        <v>157500</v>
      </c>
    </row>
    <row r="2231" spans="1:3" x14ac:dyDescent="0.3">
      <c r="A2231" s="37" t="s">
        <v>0</v>
      </c>
      <c r="B2231" s="55">
        <v>44935.926134259258</v>
      </c>
      <c r="C2231" s="38">
        <v>64821.5</v>
      </c>
    </row>
    <row r="2232" spans="1:3" x14ac:dyDescent="0.3">
      <c r="A2232" s="37" t="s">
        <v>0</v>
      </c>
      <c r="B2232" s="55">
        <v>44951.711539351847</v>
      </c>
      <c r="C2232" s="38">
        <v>145000</v>
      </c>
    </row>
    <row r="2233" spans="1:3" x14ac:dyDescent="0.3">
      <c r="A2233" s="37" t="s">
        <v>0</v>
      </c>
      <c r="B2233" s="55">
        <v>44949.170370370368</v>
      </c>
      <c r="C2233" s="38"/>
    </row>
    <row r="2234" spans="1:3" x14ac:dyDescent="0.3">
      <c r="A2234" s="37" t="s">
        <v>0</v>
      </c>
      <c r="B2234" s="55">
        <v>44930.669479166667</v>
      </c>
      <c r="C2234" s="38"/>
    </row>
    <row r="2235" spans="1:3" x14ac:dyDescent="0.3">
      <c r="A2235" s="37" t="s">
        <v>0</v>
      </c>
      <c r="B2235" s="55">
        <v>44937.586168981477</v>
      </c>
      <c r="C2235" s="38">
        <v>195000</v>
      </c>
    </row>
    <row r="2236" spans="1:3" x14ac:dyDescent="0.3">
      <c r="A2236" s="37" t="s">
        <v>0</v>
      </c>
      <c r="B2236" s="55">
        <v>44938.682280092587</v>
      </c>
      <c r="C2236" s="38">
        <v>225000</v>
      </c>
    </row>
    <row r="2237" spans="1:3" x14ac:dyDescent="0.3">
      <c r="A2237" s="37" t="s">
        <v>0</v>
      </c>
      <c r="B2237" s="55">
        <v>44938.795208333337</v>
      </c>
      <c r="C2237" s="38">
        <v>120000</v>
      </c>
    </row>
    <row r="2238" spans="1:3" x14ac:dyDescent="0.3">
      <c r="A2238" s="37" t="s">
        <v>0</v>
      </c>
      <c r="B2238" s="55">
        <v>44957.752604166657</v>
      </c>
      <c r="C2238" s="38">
        <v>145000</v>
      </c>
    </row>
    <row r="2239" spans="1:3" x14ac:dyDescent="0.3">
      <c r="A2239" s="37" t="s">
        <v>0</v>
      </c>
      <c r="B2239" s="55">
        <v>44929.98159722222</v>
      </c>
      <c r="C2239" s="38"/>
    </row>
    <row r="2240" spans="1:3" x14ac:dyDescent="0.3">
      <c r="A2240" s="37" t="s">
        <v>0</v>
      </c>
      <c r="B2240" s="55">
        <v>44953.795173611114</v>
      </c>
      <c r="C2240" s="38"/>
    </row>
    <row r="2241" spans="1:3" x14ac:dyDescent="0.3">
      <c r="A2241" s="37" t="s">
        <v>0</v>
      </c>
      <c r="B2241" s="55">
        <v>44949.000937500001</v>
      </c>
      <c r="C2241" s="38"/>
    </row>
    <row r="2242" spans="1:3" x14ac:dyDescent="0.3">
      <c r="A2242" s="37" t="s">
        <v>0</v>
      </c>
      <c r="B2242" s="55">
        <v>44953.380636574067</v>
      </c>
      <c r="C2242" s="38">
        <v>90000</v>
      </c>
    </row>
    <row r="2243" spans="1:3" x14ac:dyDescent="0.3">
      <c r="A2243" s="37" t="s">
        <v>0</v>
      </c>
      <c r="B2243" s="55">
        <v>44930.794409722221</v>
      </c>
      <c r="C2243" s="38">
        <v>235375</v>
      </c>
    </row>
    <row r="2244" spans="1:3" x14ac:dyDescent="0.3">
      <c r="A2244" s="37" t="s">
        <v>0</v>
      </c>
      <c r="B2244" s="55">
        <v>44956.585694444453</v>
      </c>
      <c r="C2244" s="38">
        <v>110000</v>
      </c>
    </row>
    <row r="2245" spans="1:3" x14ac:dyDescent="0.3">
      <c r="A2245" s="37" t="s">
        <v>0</v>
      </c>
      <c r="B2245" s="55">
        <v>44940.419548611113</v>
      </c>
      <c r="C2245" s="38">
        <v>114500</v>
      </c>
    </row>
    <row r="2246" spans="1:3" x14ac:dyDescent="0.3">
      <c r="A2246" s="37" t="s">
        <v>0</v>
      </c>
      <c r="B2246" s="55">
        <v>44942.388333333343</v>
      </c>
      <c r="C2246" s="38">
        <v>195000</v>
      </c>
    </row>
    <row r="2247" spans="1:3" x14ac:dyDescent="0.3">
      <c r="A2247" s="37" t="s">
        <v>0</v>
      </c>
      <c r="B2247" s="55">
        <v>44931.544166666667</v>
      </c>
      <c r="C2247" s="38">
        <v>157500</v>
      </c>
    </row>
    <row r="2248" spans="1:3" x14ac:dyDescent="0.3">
      <c r="A2248" s="37" t="s">
        <v>0</v>
      </c>
      <c r="B2248" s="55">
        <v>44957.004236111112</v>
      </c>
      <c r="C2248" s="38">
        <v>124400</v>
      </c>
    </row>
    <row r="2249" spans="1:3" x14ac:dyDescent="0.3">
      <c r="A2249" s="37" t="s">
        <v>0</v>
      </c>
      <c r="B2249" s="55">
        <v>44953.004687499997</v>
      </c>
      <c r="C2249" s="38">
        <v>110000</v>
      </c>
    </row>
    <row r="2250" spans="1:3" x14ac:dyDescent="0.3">
      <c r="A2250" s="37" t="s">
        <v>0</v>
      </c>
      <c r="B2250" s="55">
        <v>44946.015439814822</v>
      </c>
      <c r="C2250" s="38">
        <v>185000</v>
      </c>
    </row>
    <row r="2251" spans="1:3" x14ac:dyDescent="0.3">
      <c r="A2251" s="37" t="s">
        <v>0</v>
      </c>
      <c r="B2251" s="55">
        <v>44950.927233796298</v>
      </c>
      <c r="C2251" s="38">
        <v>56700</v>
      </c>
    </row>
    <row r="2252" spans="1:3" x14ac:dyDescent="0.3">
      <c r="A2252" s="37" t="s">
        <v>0</v>
      </c>
      <c r="B2252" s="55">
        <v>44951.294699074067</v>
      </c>
      <c r="C2252" s="38">
        <v>147500</v>
      </c>
    </row>
    <row r="2253" spans="1:3" x14ac:dyDescent="0.3">
      <c r="A2253" s="37" t="s">
        <v>0</v>
      </c>
      <c r="B2253" s="55">
        <v>44951.417349537027</v>
      </c>
      <c r="C2253" s="38">
        <v>157500</v>
      </c>
    </row>
    <row r="2254" spans="1:3" x14ac:dyDescent="0.3">
      <c r="A2254" s="37" t="s">
        <v>0</v>
      </c>
      <c r="B2254" s="55">
        <v>44929.982905092591</v>
      </c>
      <c r="C2254" s="38"/>
    </row>
    <row r="2255" spans="1:3" x14ac:dyDescent="0.3">
      <c r="A2255" s="37" t="s">
        <v>0</v>
      </c>
      <c r="B2255" s="55">
        <v>44950.503067129634</v>
      </c>
      <c r="C2255" s="38">
        <v>125000</v>
      </c>
    </row>
    <row r="2256" spans="1:3" x14ac:dyDescent="0.3">
      <c r="A2256" s="37" t="s">
        <v>0</v>
      </c>
      <c r="B2256" s="55">
        <v>44945.003935185188</v>
      </c>
      <c r="C2256" s="38">
        <v>272500</v>
      </c>
    </row>
    <row r="2257" spans="1:3" x14ac:dyDescent="0.3">
      <c r="A2257" s="37" t="s">
        <v>0</v>
      </c>
      <c r="B2257" s="55">
        <v>44956.629780092589</v>
      </c>
      <c r="C2257" s="38">
        <v>77200</v>
      </c>
    </row>
    <row r="2258" spans="1:3" x14ac:dyDescent="0.3">
      <c r="A2258" s="37" t="s">
        <v>0</v>
      </c>
      <c r="B2258" s="55">
        <v>44934.335752314822</v>
      </c>
      <c r="C2258" s="38">
        <v>90000</v>
      </c>
    </row>
    <row r="2259" spans="1:3" x14ac:dyDescent="0.3">
      <c r="A2259" s="37" t="s">
        <v>0</v>
      </c>
      <c r="B2259" s="55">
        <v>44946.974363425928</v>
      </c>
      <c r="C2259" s="38">
        <v>155000</v>
      </c>
    </row>
    <row r="2260" spans="1:3" x14ac:dyDescent="0.3">
      <c r="A2260" s="37" t="s">
        <v>0</v>
      </c>
      <c r="B2260" s="55">
        <v>44948.336365740739</v>
      </c>
      <c r="C2260" s="38">
        <v>100900</v>
      </c>
    </row>
    <row r="2261" spans="1:3" x14ac:dyDescent="0.3">
      <c r="A2261" s="37" t="s">
        <v>0</v>
      </c>
      <c r="B2261" s="55">
        <v>44942.430717592593</v>
      </c>
      <c r="C2261" s="38">
        <v>150000</v>
      </c>
    </row>
    <row r="2262" spans="1:3" x14ac:dyDescent="0.3">
      <c r="A2262" s="37" t="s">
        <v>0</v>
      </c>
      <c r="B2262" s="55">
        <v>44951.860763888893</v>
      </c>
      <c r="C2262" s="38">
        <v>120000</v>
      </c>
    </row>
    <row r="2263" spans="1:3" x14ac:dyDescent="0.3">
      <c r="A2263" s="37" t="s">
        <v>0</v>
      </c>
      <c r="B2263" s="55">
        <v>44937.253587962958</v>
      </c>
      <c r="C2263" s="38">
        <v>224500</v>
      </c>
    </row>
    <row r="2264" spans="1:3" x14ac:dyDescent="0.3">
      <c r="A2264" s="37" t="s">
        <v>0</v>
      </c>
      <c r="B2264" s="55">
        <v>44945.306469907409</v>
      </c>
      <c r="C2264" s="38">
        <v>150000</v>
      </c>
    </row>
    <row r="2265" spans="1:3" x14ac:dyDescent="0.3">
      <c r="A2265" s="37" t="s">
        <v>0</v>
      </c>
      <c r="B2265" s="55">
        <v>44927.00203703704</v>
      </c>
      <c r="C2265" s="38">
        <v>110000</v>
      </c>
    </row>
    <row r="2266" spans="1:3" x14ac:dyDescent="0.3">
      <c r="A2266" s="37" t="s">
        <v>0</v>
      </c>
      <c r="B2266" s="55">
        <v>44929.982708333337</v>
      </c>
      <c r="C2266" s="38"/>
    </row>
    <row r="2267" spans="1:3" x14ac:dyDescent="0.3">
      <c r="A2267" s="37" t="s">
        <v>0</v>
      </c>
      <c r="B2267" s="55">
        <v>44951.669861111113</v>
      </c>
      <c r="C2267" s="38">
        <v>128816</v>
      </c>
    </row>
    <row r="2268" spans="1:3" x14ac:dyDescent="0.3">
      <c r="A2268" s="37" t="s">
        <v>0</v>
      </c>
      <c r="B2268" s="55">
        <v>44936.778078703697</v>
      </c>
      <c r="C2268" s="38">
        <v>64821.5</v>
      </c>
    </row>
    <row r="2269" spans="1:3" x14ac:dyDescent="0.3">
      <c r="A2269" s="37" t="s">
        <v>0</v>
      </c>
      <c r="B2269" s="55">
        <v>44955.156759259262</v>
      </c>
      <c r="C2269" s="38">
        <v>44100</v>
      </c>
    </row>
    <row r="2270" spans="1:3" x14ac:dyDescent="0.3">
      <c r="A2270" s="37" t="s">
        <v>0</v>
      </c>
      <c r="B2270" s="55">
        <v>44930.794479166667</v>
      </c>
      <c r="C2270" s="38">
        <v>180560</v>
      </c>
    </row>
    <row r="2271" spans="1:3" x14ac:dyDescent="0.3">
      <c r="A2271" s="37" t="s">
        <v>0</v>
      </c>
      <c r="B2271" s="55">
        <v>44945.433344907397</v>
      </c>
      <c r="C2271" s="38">
        <v>175000</v>
      </c>
    </row>
    <row r="2272" spans="1:3" x14ac:dyDescent="0.3">
      <c r="A2272" s="37" t="s">
        <v>0</v>
      </c>
      <c r="B2272" s="55">
        <v>44944.282997685194</v>
      </c>
      <c r="C2272" s="38">
        <v>90000</v>
      </c>
    </row>
    <row r="2273" spans="1:3" x14ac:dyDescent="0.3">
      <c r="A2273" s="37" t="s">
        <v>0</v>
      </c>
      <c r="B2273" s="55">
        <v>44936.354490740741</v>
      </c>
      <c r="C2273" s="38">
        <v>87307.5</v>
      </c>
    </row>
    <row r="2274" spans="1:3" x14ac:dyDescent="0.3">
      <c r="A2274" s="37" t="s">
        <v>0</v>
      </c>
      <c r="B2274" s="55">
        <v>44943.991423611107</v>
      </c>
      <c r="C2274" s="38">
        <v>72272</v>
      </c>
    </row>
    <row r="2275" spans="1:3" x14ac:dyDescent="0.3">
      <c r="A2275" s="37" t="s">
        <v>0</v>
      </c>
      <c r="B2275" s="55">
        <v>44929.981851851851</v>
      </c>
      <c r="C2275" s="38"/>
    </row>
    <row r="2276" spans="1:3" x14ac:dyDescent="0.3">
      <c r="A2276" s="37" t="s">
        <v>0</v>
      </c>
      <c r="B2276" s="55">
        <v>44929.98101851852</v>
      </c>
      <c r="C2276" s="38"/>
    </row>
    <row r="2277" spans="1:3" x14ac:dyDescent="0.3">
      <c r="A2277" s="37" t="s">
        <v>0</v>
      </c>
      <c r="B2277" s="55">
        <v>44932.67396990741</v>
      </c>
      <c r="C2277" s="38">
        <v>135000</v>
      </c>
    </row>
    <row r="2278" spans="1:3" x14ac:dyDescent="0.3">
      <c r="A2278" s="37" t="s">
        <v>0</v>
      </c>
      <c r="B2278" s="55">
        <v>44946.889837962961</v>
      </c>
      <c r="C2278" s="38">
        <v>139000</v>
      </c>
    </row>
    <row r="2279" spans="1:3" x14ac:dyDescent="0.3">
      <c r="A2279" s="37" t="s">
        <v>0</v>
      </c>
      <c r="B2279" s="55">
        <v>44937.265393518523</v>
      </c>
      <c r="C2279" s="38">
        <v>136400</v>
      </c>
    </row>
    <row r="2280" spans="1:3" x14ac:dyDescent="0.3">
      <c r="A2280" s="37" t="s">
        <v>0</v>
      </c>
      <c r="B2280" s="55">
        <v>44941.626967592587</v>
      </c>
      <c r="C2280" s="38">
        <v>200000</v>
      </c>
    </row>
    <row r="2281" spans="1:3" x14ac:dyDescent="0.3">
      <c r="A2281" s="37" t="s">
        <v>0</v>
      </c>
      <c r="B2281" s="55">
        <v>44953.336099537039</v>
      </c>
      <c r="C2281" s="38">
        <v>158697</v>
      </c>
    </row>
    <row r="2282" spans="1:3" x14ac:dyDescent="0.3">
      <c r="A2282" s="37" t="s">
        <v>0</v>
      </c>
      <c r="B2282" s="55">
        <v>44947.018333333333</v>
      </c>
      <c r="C2282" s="38"/>
    </row>
    <row r="2283" spans="1:3" x14ac:dyDescent="0.3">
      <c r="A2283" s="37" t="s">
        <v>0</v>
      </c>
      <c r="B2283" s="55">
        <v>44950.711423611108</v>
      </c>
      <c r="C2283" s="38"/>
    </row>
    <row r="2284" spans="1:3" x14ac:dyDescent="0.3">
      <c r="A2284" s="37" t="s">
        <v>0</v>
      </c>
      <c r="B2284" s="55">
        <v>44955.00209490741</v>
      </c>
      <c r="C2284" s="38"/>
    </row>
    <row r="2285" spans="1:3" x14ac:dyDescent="0.3">
      <c r="A2285" s="37" t="s">
        <v>0</v>
      </c>
      <c r="B2285" s="55">
        <v>44937.877789351849</v>
      </c>
      <c r="C2285" s="38">
        <v>122500</v>
      </c>
    </row>
    <row r="2286" spans="1:3" x14ac:dyDescent="0.3">
      <c r="A2286" s="37" t="s">
        <v>0</v>
      </c>
      <c r="B2286" s="55">
        <v>44943.712939814817</v>
      </c>
      <c r="C2286" s="38">
        <v>126000</v>
      </c>
    </row>
    <row r="2287" spans="1:3" x14ac:dyDescent="0.3">
      <c r="A2287" s="37" t="s">
        <v>0</v>
      </c>
      <c r="B2287" s="55">
        <v>44930.065821759257</v>
      </c>
      <c r="C2287" s="38">
        <v>82500</v>
      </c>
    </row>
    <row r="2288" spans="1:3" x14ac:dyDescent="0.3">
      <c r="A2288" s="37" t="s">
        <v>0</v>
      </c>
      <c r="B2288" s="55">
        <v>44949.046284722222</v>
      </c>
      <c r="C2288" s="38"/>
    </row>
    <row r="2289" spans="1:3" x14ac:dyDescent="0.3">
      <c r="A2289" s="37" t="s">
        <v>0</v>
      </c>
      <c r="B2289" s="55">
        <v>44929.982974537037</v>
      </c>
      <c r="C2289" s="38"/>
    </row>
    <row r="2290" spans="1:3" x14ac:dyDescent="0.3">
      <c r="A2290" s="37" t="s">
        <v>0</v>
      </c>
      <c r="B2290" s="55">
        <v>44952.671620370369</v>
      </c>
      <c r="C2290" s="38">
        <v>74781</v>
      </c>
    </row>
    <row r="2291" spans="1:3" x14ac:dyDescent="0.3">
      <c r="A2291" s="37" t="s">
        <v>0</v>
      </c>
      <c r="B2291" s="55">
        <v>44937.253564814811</v>
      </c>
      <c r="C2291" s="38">
        <v>161955.5</v>
      </c>
    </row>
    <row r="2292" spans="1:3" x14ac:dyDescent="0.3">
      <c r="A2292" s="37" t="s">
        <v>0</v>
      </c>
      <c r="B2292" s="55">
        <v>44928.418368055558</v>
      </c>
      <c r="C2292" s="38">
        <v>375000</v>
      </c>
    </row>
    <row r="2293" spans="1:3" x14ac:dyDescent="0.3">
      <c r="A2293" s="37" t="s">
        <v>0</v>
      </c>
      <c r="B2293" s="55">
        <v>44951.252129629633</v>
      </c>
      <c r="C2293" s="38">
        <v>150000</v>
      </c>
    </row>
    <row r="2294" spans="1:3" x14ac:dyDescent="0.3">
      <c r="A2294" s="37" t="s">
        <v>0</v>
      </c>
      <c r="B2294" s="55">
        <v>44938.640416666669</v>
      </c>
      <c r="C2294" s="38"/>
    </row>
    <row r="2295" spans="1:3" x14ac:dyDescent="0.3">
      <c r="A2295" s="37" t="s">
        <v>0</v>
      </c>
      <c r="B2295" s="55">
        <v>44938.107465277782</v>
      </c>
      <c r="C2295" s="38">
        <v>99150</v>
      </c>
    </row>
    <row r="2296" spans="1:3" x14ac:dyDescent="0.3">
      <c r="A2296" s="37" t="s">
        <v>0</v>
      </c>
      <c r="B2296" s="55">
        <v>44957.460833333331</v>
      </c>
      <c r="C2296" s="38">
        <v>115000</v>
      </c>
    </row>
    <row r="2297" spans="1:3" x14ac:dyDescent="0.3">
      <c r="A2297" s="37" t="s">
        <v>0</v>
      </c>
      <c r="B2297" s="55">
        <v>44939.003865740742</v>
      </c>
      <c r="C2297" s="38"/>
    </row>
    <row r="2298" spans="1:3" x14ac:dyDescent="0.3">
      <c r="A2298" s="37" t="s">
        <v>0</v>
      </c>
      <c r="B2298" s="55">
        <v>44940.836145833331</v>
      </c>
      <c r="C2298" s="38">
        <v>250000</v>
      </c>
    </row>
    <row r="2299" spans="1:3" x14ac:dyDescent="0.3">
      <c r="A2299" s="37" t="s">
        <v>0</v>
      </c>
      <c r="B2299" s="55">
        <v>44936.044849537036</v>
      </c>
      <c r="C2299" s="38"/>
    </row>
    <row r="2300" spans="1:3" x14ac:dyDescent="0.3">
      <c r="A2300" s="37" t="s">
        <v>0</v>
      </c>
      <c r="B2300" s="55">
        <v>44928.835266203707</v>
      </c>
      <c r="C2300" s="38">
        <v>184500</v>
      </c>
    </row>
    <row r="2301" spans="1:3" x14ac:dyDescent="0.3">
      <c r="A2301" s="37" t="s">
        <v>0</v>
      </c>
      <c r="B2301" s="55">
        <v>44937.463020833333</v>
      </c>
      <c r="C2301" s="38">
        <v>90000</v>
      </c>
    </row>
    <row r="2302" spans="1:3" x14ac:dyDescent="0.3">
      <c r="A2302" s="37" t="s">
        <v>0</v>
      </c>
      <c r="B2302" s="55">
        <v>44929.982118055559</v>
      </c>
      <c r="C2302" s="38"/>
    </row>
    <row r="2303" spans="1:3" x14ac:dyDescent="0.3">
      <c r="A2303" s="37" t="s">
        <v>0</v>
      </c>
      <c r="B2303" s="55">
        <v>44938.920289351852</v>
      </c>
      <c r="C2303" s="38">
        <v>106150</v>
      </c>
    </row>
    <row r="2304" spans="1:3" x14ac:dyDescent="0.3">
      <c r="A2304" s="37" t="s">
        <v>0</v>
      </c>
      <c r="B2304" s="55">
        <v>44930.294456018521</v>
      </c>
      <c r="C2304" s="38">
        <v>152580</v>
      </c>
    </row>
    <row r="2305" spans="1:3" x14ac:dyDescent="0.3">
      <c r="A2305" s="37" t="s">
        <v>0</v>
      </c>
      <c r="B2305" s="55">
        <v>44936.002129629633</v>
      </c>
      <c r="C2305" s="38">
        <v>125000</v>
      </c>
    </row>
    <row r="2306" spans="1:3" x14ac:dyDescent="0.3">
      <c r="A2306" s="37" t="s">
        <v>0</v>
      </c>
      <c r="B2306" s="55">
        <v>44952.336354166669</v>
      </c>
      <c r="C2306" s="38">
        <v>172500</v>
      </c>
    </row>
    <row r="2307" spans="1:3" x14ac:dyDescent="0.3">
      <c r="A2307" s="37" t="s">
        <v>0</v>
      </c>
      <c r="B2307" s="55">
        <v>44954.740057870367</v>
      </c>
      <c r="C2307" s="38">
        <v>69300</v>
      </c>
    </row>
    <row r="2308" spans="1:3" x14ac:dyDescent="0.3">
      <c r="A2308" s="37" t="s">
        <v>0</v>
      </c>
      <c r="B2308" s="55">
        <v>44931.502500000002</v>
      </c>
      <c r="C2308" s="38">
        <v>147000</v>
      </c>
    </row>
    <row r="2309" spans="1:3" x14ac:dyDescent="0.3">
      <c r="A2309" s="37" t="s">
        <v>0</v>
      </c>
      <c r="B2309" s="55">
        <v>44954.005590277768</v>
      </c>
      <c r="C2309" s="38"/>
    </row>
    <row r="2310" spans="1:3" x14ac:dyDescent="0.3">
      <c r="A2310" s="37" t="s">
        <v>0</v>
      </c>
      <c r="B2310" s="55">
        <v>44940.057129629633</v>
      </c>
      <c r="C2310" s="38">
        <v>95000</v>
      </c>
    </row>
    <row r="2311" spans="1:3" x14ac:dyDescent="0.3">
      <c r="A2311" s="37" t="s">
        <v>0</v>
      </c>
      <c r="B2311" s="55">
        <v>44937.252326388887</v>
      </c>
      <c r="C2311" s="38">
        <v>63000</v>
      </c>
    </row>
    <row r="2312" spans="1:3" x14ac:dyDescent="0.3">
      <c r="A2312" s="37" t="s">
        <v>0</v>
      </c>
      <c r="B2312" s="55">
        <v>44939.96230324074</v>
      </c>
      <c r="C2312" s="38"/>
    </row>
    <row r="2313" spans="1:3" x14ac:dyDescent="0.3">
      <c r="A2313" s="37" t="s">
        <v>0</v>
      </c>
      <c r="B2313" s="55">
        <v>44940.989571759259</v>
      </c>
      <c r="C2313" s="38">
        <v>93045</v>
      </c>
    </row>
    <row r="2314" spans="1:3" x14ac:dyDescent="0.3">
      <c r="A2314" s="37" t="s">
        <v>0</v>
      </c>
      <c r="B2314" s="55">
        <v>44932.127685185187</v>
      </c>
      <c r="C2314" s="38">
        <v>71100</v>
      </c>
    </row>
    <row r="2315" spans="1:3" x14ac:dyDescent="0.3">
      <c r="A2315" s="37" t="s">
        <v>0</v>
      </c>
      <c r="B2315" s="55">
        <v>44943.711481481478</v>
      </c>
      <c r="C2315" s="38">
        <v>207500</v>
      </c>
    </row>
    <row r="2316" spans="1:3" x14ac:dyDescent="0.3">
      <c r="A2316" s="37" t="s">
        <v>0</v>
      </c>
      <c r="B2316" s="55">
        <v>44950.002349537041</v>
      </c>
      <c r="C2316" s="38">
        <v>125000</v>
      </c>
    </row>
    <row r="2317" spans="1:3" x14ac:dyDescent="0.3">
      <c r="A2317" s="37" t="s">
        <v>0</v>
      </c>
      <c r="B2317" s="55">
        <v>44943.752199074072</v>
      </c>
      <c r="C2317" s="38"/>
    </row>
    <row r="2318" spans="1:3" x14ac:dyDescent="0.3">
      <c r="A2318" s="37" t="s">
        <v>0</v>
      </c>
      <c r="B2318" s="55">
        <v>44938.075879629629</v>
      </c>
      <c r="C2318" s="38"/>
    </row>
    <row r="2319" spans="1:3" x14ac:dyDescent="0.3">
      <c r="A2319" s="37" t="s">
        <v>0</v>
      </c>
      <c r="B2319" s="55">
        <v>44953.004259259258</v>
      </c>
      <c r="C2319" s="38"/>
    </row>
    <row r="2320" spans="1:3" x14ac:dyDescent="0.3">
      <c r="A2320" s="37" t="s">
        <v>0</v>
      </c>
      <c r="B2320" s="55">
        <v>44931.833449074067</v>
      </c>
      <c r="C2320" s="38">
        <v>123225</v>
      </c>
    </row>
    <row r="2321" spans="1:3" x14ac:dyDescent="0.3">
      <c r="A2321" s="37" t="s">
        <v>0</v>
      </c>
      <c r="B2321" s="55">
        <v>44935.877256944441</v>
      </c>
      <c r="C2321" s="38">
        <v>190000</v>
      </c>
    </row>
    <row r="2322" spans="1:3" x14ac:dyDescent="0.3">
      <c r="A2322" s="37" t="s">
        <v>0</v>
      </c>
      <c r="B2322" s="55">
        <v>44953.003946759258</v>
      </c>
      <c r="C2322" s="38">
        <v>270000</v>
      </c>
    </row>
    <row r="2323" spans="1:3" x14ac:dyDescent="0.3">
      <c r="A2323" s="37" t="s">
        <v>0</v>
      </c>
      <c r="B2323" s="55">
        <v>44951.253379629627</v>
      </c>
      <c r="C2323" s="38">
        <v>125000</v>
      </c>
    </row>
    <row r="2324" spans="1:3" x14ac:dyDescent="0.3">
      <c r="A2324" s="37" t="s">
        <v>0</v>
      </c>
      <c r="B2324" s="55">
        <v>44937.253564814811</v>
      </c>
      <c r="C2324" s="38">
        <v>196800</v>
      </c>
    </row>
    <row r="2325" spans="1:3" x14ac:dyDescent="0.3">
      <c r="A2325" s="37" t="s">
        <v>0</v>
      </c>
      <c r="B2325" s="55">
        <v>44947.588379629633</v>
      </c>
      <c r="C2325" s="38"/>
    </row>
    <row r="2326" spans="1:3" x14ac:dyDescent="0.3">
      <c r="A2326" s="37" t="s">
        <v>0</v>
      </c>
      <c r="B2326" s="55">
        <v>44957.419618055559</v>
      </c>
      <c r="C2326" s="38">
        <v>37107.19921875</v>
      </c>
    </row>
    <row r="2327" spans="1:3" x14ac:dyDescent="0.3">
      <c r="A2327" s="37" t="s">
        <v>0</v>
      </c>
      <c r="B2327" s="55">
        <v>44946.931516203702</v>
      </c>
      <c r="C2327" s="38">
        <v>103529</v>
      </c>
    </row>
    <row r="2328" spans="1:3" x14ac:dyDescent="0.3">
      <c r="A2328" s="37" t="s">
        <v>0</v>
      </c>
      <c r="B2328" s="55">
        <v>44928.004513888889</v>
      </c>
      <c r="C2328" s="38">
        <v>52000</v>
      </c>
    </row>
    <row r="2329" spans="1:3" x14ac:dyDescent="0.3">
      <c r="A2329" s="37" t="s">
        <v>0</v>
      </c>
      <c r="B2329" s="55">
        <v>44929.981574074067</v>
      </c>
      <c r="C2329" s="38"/>
    </row>
    <row r="2330" spans="1:3" x14ac:dyDescent="0.3">
      <c r="A2330" s="37" t="s">
        <v>0</v>
      </c>
      <c r="B2330" s="55">
        <v>44943.877881944441</v>
      </c>
      <c r="C2330" s="38"/>
    </row>
    <row r="2331" spans="1:3" x14ac:dyDescent="0.3">
      <c r="A2331" s="37" t="s">
        <v>0</v>
      </c>
      <c r="B2331" s="55">
        <v>44938.295381944437</v>
      </c>
      <c r="C2331" s="38">
        <v>115000</v>
      </c>
    </row>
    <row r="2332" spans="1:3" x14ac:dyDescent="0.3">
      <c r="A2332" s="37" t="s">
        <v>0</v>
      </c>
      <c r="B2332" s="55">
        <v>44935.64916666667</v>
      </c>
      <c r="C2332" s="38"/>
    </row>
    <row r="2333" spans="1:3" x14ac:dyDescent="0.3">
      <c r="A2333" s="37" t="s">
        <v>0</v>
      </c>
      <c r="B2333" s="55">
        <v>44928.742222222223</v>
      </c>
      <c r="C2333" s="38">
        <v>155000</v>
      </c>
    </row>
    <row r="2334" spans="1:3" x14ac:dyDescent="0.3">
      <c r="A2334" s="37" t="s">
        <v>0</v>
      </c>
      <c r="B2334" s="55">
        <v>44946.306446759263</v>
      </c>
      <c r="C2334" s="38">
        <v>90000</v>
      </c>
    </row>
    <row r="2335" spans="1:3" x14ac:dyDescent="0.3">
      <c r="A2335" s="37" t="s">
        <v>0</v>
      </c>
      <c r="B2335" s="55">
        <v>44950.002905092602</v>
      </c>
      <c r="C2335" s="38">
        <v>78369</v>
      </c>
    </row>
    <row r="2336" spans="1:3" x14ac:dyDescent="0.3">
      <c r="A2336" s="37" t="s">
        <v>0</v>
      </c>
      <c r="B2336" s="55">
        <v>44951.753622685188</v>
      </c>
      <c r="C2336" s="38">
        <v>90000</v>
      </c>
    </row>
    <row r="2337" spans="1:3" x14ac:dyDescent="0.3">
      <c r="A2337" s="37" t="s">
        <v>0</v>
      </c>
      <c r="B2337" s="55">
        <v>44951.377025462964</v>
      </c>
      <c r="C2337" s="38">
        <v>90000</v>
      </c>
    </row>
    <row r="2338" spans="1:3" x14ac:dyDescent="0.3">
      <c r="A2338" s="37" t="s">
        <v>0</v>
      </c>
      <c r="B2338" s="55">
        <v>44944.992719907408</v>
      </c>
      <c r="C2338" s="38"/>
    </row>
    <row r="2339" spans="1:3" x14ac:dyDescent="0.3">
      <c r="A2339" s="37" t="s">
        <v>0</v>
      </c>
      <c r="B2339" s="55">
        <v>44945.473113425927</v>
      </c>
      <c r="C2339" s="38">
        <v>125000</v>
      </c>
    </row>
    <row r="2340" spans="1:3" x14ac:dyDescent="0.3">
      <c r="A2340" s="37" t="s">
        <v>0</v>
      </c>
      <c r="B2340" s="55">
        <v>44929.993425925917</v>
      </c>
      <c r="C2340" s="38"/>
    </row>
    <row r="2341" spans="1:3" x14ac:dyDescent="0.3">
      <c r="A2341" s="37" t="s">
        <v>0</v>
      </c>
      <c r="B2341" s="55">
        <v>44931.333483796298</v>
      </c>
      <c r="C2341" s="38">
        <v>80000</v>
      </c>
    </row>
    <row r="2342" spans="1:3" x14ac:dyDescent="0.3">
      <c r="A2342" s="37" t="s">
        <v>0</v>
      </c>
      <c r="B2342" s="55">
        <v>44942.388541666667</v>
      </c>
      <c r="C2342" s="38">
        <v>90000</v>
      </c>
    </row>
    <row r="2343" spans="1:3" x14ac:dyDescent="0.3">
      <c r="A2343" s="37" t="s">
        <v>0</v>
      </c>
      <c r="B2343" s="55">
        <v>44942.912326388891</v>
      </c>
      <c r="C2343" s="38">
        <v>51068</v>
      </c>
    </row>
    <row r="2344" spans="1:3" x14ac:dyDescent="0.3">
      <c r="A2344" s="37" t="s">
        <v>0</v>
      </c>
      <c r="B2344" s="55">
        <v>44943.711597222216</v>
      </c>
      <c r="C2344" s="38">
        <v>135000</v>
      </c>
    </row>
    <row r="2345" spans="1:3" x14ac:dyDescent="0.3">
      <c r="A2345" s="37" t="s">
        <v>0</v>
      </c>
      <c r="B2345" s="55">
        <v>44929.855949074074</v>
      </c>
      <c r="C2345" s="38">
        <v>110290</v>
      </c>
    </row>
    <row r="2346" spans="1:3" x14ac:dyDescent="0.3">
      <c r="A2346" s="37" t="s">
        <v>0</v>
      </c>
      <c r="B2346" s="55">
        <v>44929.982847222222</v>
      </c>
      <c r="C2346" s="38"/>
    </row>
    <row r="2347" spans="1:3" x14ac:dyDescent="0.3">
      <c r="A2347" s="37" t="s">
        <v>0</v>
      </c>
      <c r="B2347" s="55">
        <v>44931.295532407406</v>
      </c>
      <c r="C2347" s="38">
        <v>125000</v>
      </c>
    </row>
    <row r="2348" spans="1:3" x14ac:dyDescent="0.3">
      <c r="A2348" s="37" t="s">
        <v>0</v>
      </c>
      <c r="B2348" s="55">
        <v>44939.420613425929</v>
      </c>
      <c r="C2348" s="38">
        <v>125000</v>
      </c>
    </row>
    <row r="2349" spans="1:3" x14ac:dyDescent="0.3">
      <c r="A2349" s="37" t="s">
        <v>0</v>
      </c>
      <c r="B2349" s="55">
        <v>44929.897546296299</v>
      </c>
      <c r="C2349" s="38">
        <v>160000</v>
      </c>
    </row>
    <row r="2350" spans="1:3" x14ac:dyDescent="0.3">
      <c r="A2350" s="37" t="s">
        <v>0</v>
      </c>
      <c r="B2350" s="55">
        <v>44929.25267361111</v>
      </c>
      <c r="C2350" s="38">
        <v>122500</v>
      </c>
    </row>
    <row r="2351" spans="1:3" x14ac:dyDescent="0.3">
      <c r="A2351" s="37" t="s">
        <v>0</v>
      </c>
      <c r="B2351" s="55">
        <v>44936.977523148147</v>
      </c>
      <c r="C2351" s="38">
        <v>87307.5</v>
      </c>
    </row>
    <row r="2352" spans="1:3" x14ac:dyDescent="0.3">
      <c r="A2352" s="37" t="s">
        <v>0</v>
      </c>
      <c r="B2352" s="55">
        <v>44930.962129629632</v>
      </c>
      <c r="C2352" s="38"/>
    </row>
    <row r="2353" spans="1:3" x14ac:dyDescent="0.3">
      <c r="A2353" s="37" t="s">
        <v>0</v>
      </c>
      <c r="B2353" s="55">
        <v>44943.741423611107</v>
      </c>
      <c r="C2353" s="38">
        <v>164500</v>
      </c>
    </row>
    <row r="2354" spans="1:3" x14ac:dyDescent="0.3">
      <c r="A2354" s="37" t="s">
        <v>0</v>
      </c>
      <c r="B2354" s="55">
        <v>44953.295208333337</v>
      </c>
      <c r="C2354" s="38">
        <v>152625</v>
      </c>
    </row>
    <row r="2355" spans="1:3" x14ac:dyDescent="0.3">
      <c r="A2355" s="37" t="s">
        <v>0</v>
      </c>
      <c r="B2355" s="55">
        <v>44949.044571759259</v>
      </c>
      <c r="C2355" s="38">
        <v>204500</v>
      </c>
    </row>
    <row r="2356" spans="1:3" x14ac:dyDescent="0.3">
      <c r="A2356" s="37" t="s">
        <v>0</v>
      </c>
      <c r="B2356" s="55">
        <v>44929.982442129629</v>
      </c>
      <c r="C2356" s="38"/>
    </row>
    <row r="2357" spans="1:3" x14ac:dyDescent="0.3">
      <c r="A2357" s="37" t="s">
        <v>0</v>
      </c>
      <c r="B2357" s="55">
        <v>44929.982974537037</v>
      </c>
      <c r="C2357" s="38"/>
    </row>
    <row r="2358" spans="1:3" x14ac:dyDescent="0.3">
      <c r="A2358" s="37" t="s">
        <v>0</v>
      </c>
      <c r="B2358" s="55">
        <v>44948.292372685188</v>
      </c>
      <c r="C2358" s="38">
        <v>115000</v>
      </c>
    </row>
    <row r="2359" spans="1:3" x14ac:dyDescent="0.3">
      <c r="A2359" s="37" t="s">
        <v>0</v>
      </c>
      <c r="B2359" s="55">
        <v>44956.195879629631</v>
      </c>
      <c r="C2359" s="38">
        <v>119550</v>
      </c>
    </row>
    <row r="2360" spans="1:3" x14ac:dyDescent="0.3">
      <c r="A2360" s="37" t="s">
        <v>0</v>
      </c>
      <c r="B2360" s="55">
        <v>44928.617071759261</v>
      </c>
      <c r="C2360" s="38">
        <v>101950</v>
      </c>
    </row>
    <row r="2361" spans="1:3" x14ac:dyDescent="0.3">
      <c r="A2361" s="37" t="s">
        <v>0</v>
      </c>
      <c r="B2361" s="55">
        <v>44928.584953703707</v>
      </c>
      <c r="C2361" s="38">
        <v>110000</v>
      </c>
    </row>
    <row r="2362" spans="1:3" x14ac:dyDescent="0.3">
      <c r="A2362" s="37" t="s">
        <v>0</v>
      </c>
      <c r="B2362" s="55">
        <v>44928.918275462973</v>
      </c>
      <c r="C2362" s="38">
        <v>125000</v>
      </c>
    </row>
    <row r="2363" spans="1:3" x14ac:dyDescent="0.3">
      <c r="A2363" s="37" t="s">
        <v>0</v>
      </c>
      <c r="B2363" s="55">
        <v>44929.982094907413</v>
      </c>
      <c r="C2363" s="38"/>
    </row>
    <row r="2364" spans="1:3" x14ac:dyDescent="0.3">
      <c r="A2364" s="37" t="s">
        <v>0</v>
      </c>
      <c r="B2364" s="55">
        <v>44938.795231481483</v>
      </c>
      <c r="C2364" s="38"/>
    </row>
    <row r="2365" spans="1:3" x14ac:dyDescent="0.3">
      <c r="A2365" s="37" t="s">
        <v>0</v>
      </c>
      <c r="B2365" s="55">
        <v>44949.000914351847</v>
      </c>
      <c r="C2365" s="38"/>
    </row>
    <row r="2366" spans="1:3" x14ac:dyDescent="0.3">
      <c r="A2366" s="37" t="s">
        <v>0</v>
      </c>
      <c r="B2366" s="55">
        <v>44931.62809027778</v>
      </c>
      <c r="C2366" s="38">
        <v>100000</v>
      </c>
    </row>
    <row r="2367" spans="1:3" x14ac:dyDescent="0.3">
      <c r="A2367" s="37" t="s">
        <v>0</v>
      </c>
      <c r="B2367" s="55">
        <v>44929.981064814812</v>
      </c>
      <c r="C2367" s="38"/>
    </row>
    <row r="2368" spans="1:3" x14ac:dyDescent="0.3">
      <c r="A2368" s="37" t="s">
        <v>0</v>
      </c>
      <c r="B2368" s="55">
        <v>44927.33666666667</v>
      </c>
      <c r="C2368" s="38">
        <v>175000</v>
      </c>
    </row>
    <row r="2369" spans="1:3" x14ac:dyDescent="0.3">
      <c r="A2369" s="37" t="s">
        <v>0</v>
      </c>
      <c r="B2369" s="55">
        <v>44937.502743055556</v>
      </c>
      <c r="C2369" s="38">
        <v>125000</v>
      </c>
    </row>
    <row r="2370" spans="1:3" x14ac:dyDescent="0.3">
      <c r="A2370" s="37" t="s">
        <v>0</v>
      </c>
      <c r="B2370" s="55">
        <v>44938.169456018521</v>
      </c>
      <c r="C2370" s="38">
        <v>119500</v>
      </c>
    </row>
    <row r="2371" spans="1:3" x14ac:dyDescent="0.3">
      <c r="A2371" s="37" t="s">
        <v>0</v>
      </c>
      <c r="B2371" s="55">
        <v>44938.337650462963</v>
      </c>
      <c r="C2371" s="38">
        <v>90000</v>
      </c>
    </row>
    <row r="2372" spans="1:3" x14ac:dyDescent="0.3">
      <c r="A2372" s="37" t="s">
        <v>0</v>
      </c>
      <c r="B2372" s="55">
        <v>44953.753541666672</v>
      </c>
      <c r="C2372" s="38">
        <v>151650</v>
      </c>
    </row>
    <row r="2373" spans="1:3" x14ac:dyDescent="0.3">
      <c r="A2373" s="37" t="s">
        <v>0</v>
      </c>
      <c r="B2373" s="55">
        <v>44950.461875000001</v>
      </c>
      <c r="C2373" s="38">
        <v>125000</v>
      </c>
    </row>
    <row r="2374" spans="1:3" x14ac:dyDescent="0.3">
      <c r="A2374" s="37" t="s">
        <v>0</v>
      </c>
      <c r="B2374" s="55">
        <v>44953.009606481479</v>
      </c>
      <c r="C2374" s="38">
        <v>88128</v>
      </c>
    </row>
    <row r="2375" spans="1:3" x14ac:dyDescent="0.3">
      <c r="A2375" s="37" t="s">
        <v>0</v>
      </c>
      <c r="B2375" s="55">
        <v>44929.168217592603</v>
      </c>
      <c r="C2375" s="38">
        <v>137000</v>
      </c>
    </row>
    <row r="2376" spans="1:3" x14ac:dyDescent="0.3">
      <c r="A2376" s="37" t="s">
        <v>0</v>
      </c>
      <c r="B2376" s="55">
        <v>44929.982974537037</v>
      </c>
      <c r="C2376" s="38"/>
    </row>
    <row r="2377" spans="1:3" x14ac:dyDescent="0.3">
      <c r="A2377" s="37" t="s">
        <v>0</v>
      </c>
      <c r="B2377" s="55">
        <v>44937.324652777781</v>
      </c>
      <c r="C2377" s="38">
        <v>145000</v>
      </c>
    </row>
    <row r="2378" spans="1:3" x14ac:dyDescent="0.3">
      <c r="A2378" s="37" t="s">
        <v>0</v>
      </c>
      <c r="B2378" s="55">
        <v>44940.045671296299</v>
      </c>
      <c r="C2378" s="38">
        <v>308500</v>
      </c>
    </row>
    <row r="2379" spans="1:3" x14ac:dyDescent="0.3">
      <c r="A2379" s="37" t="s">
        <v>0</v>
      </c>
      <c r="B2379" s="55">
        <v>44947.629652777781</v>
      </c>
      <c r="C2379" s="38"/>
    </row>
    <row r="2380" spans="1:3" x14ac:dyDescent="0.3">
      <c r="A2380" s="37" t="s">
        <v>0</v>
      </c>
      <c r="B2380" s="55">
        <v>44937.292893518519</v>
      </c>
      <c r="C2380" s="38">
        <v>87307.5</v>
      </c>
    </row>
    <row r="2381" spans="1:3" x14ac:dyDescent="0.3">
      <c r="A2381" s="37" t="s">
        <v>0</v>
      </c>
      <c r="B2381" s="55">
        <v>44947.125972222217</v>
      </c>
      <c r="C2381" s="38">
        <v>112996</v>
      </c>
    </row>
    <row r="2382" spans="1:3" x14ac:dyDescent="0.3">
      <c r="A2382" s="37" t="s">
        <v>0</v>
      </c>
      <c r="B2382" s="55">
        <v>44939.306203703702</v>
      </c>
      <c r="C2382" s="38">
        <v>90000</v>
      </c>
    </row>
    <row r="2383" spans="1:3" x14ac:dyDescent="0.3">
      <c r="A2383" s="37" t="s">
        <v>0</v>
      </c>
      <c r="B2383" s="55">
        <v>44929.981574074067</v>
      </c>
      <c r="C2383" s="38"/>
    </row>
    <row r="2384" spans="1:3" x14ac:dyDescent="0.3">
      <c r="A2384" s="37" t="s">
        <v>0</v>
      </c>
      <c r="B2384" s="55">
        <v>44933.294247685182</v>
      </c>
      <c r="C2384" s="38">
        <v>150000</v>
      </c>
    </row>
    <row r="2385" spans="1:3" x14ac:dyDescent="0.3">
      <c r="A2385" s="37" t="s">
        <v>0</v>
      </c>
      <c r="B2385" s="55">
        <v>44947.422175925924</v>
      </c>
      <c r="C2385" s="38">
        <v>180000</v>
      </c>
    </row>
    <row r="2386" spans="1:3" x14ac:dyDescent="0.3">
      <c r="A2386" s="37" t="s">
        <v>0</v>
      </c>
      <c r="B2386" s="55">
        <v>44941.002962962957</v>
      </c>
      <c r="C2386" s="38">
        <v>73079</v>
      </c>
    </row>
    <row r="2387" spans="1:3" x14ac:dyDescent="0.3">
      <c r="A2387" s="37" t="s">
        <v>0</v>
      </c>
      <c r="B2387" s="55">
        <v>44947.028333333343</v>
      </c>
      <c r="C2387" s="38">
        <v>88128</v>
      </c>
    </row>
    <row r="2388" spans="1:3" x14ac:dyDescent="0.3">
      <c r="A2388" s="37" t="s">
        <v>0</v>
      </c>
      <c r="B2388" s="55">
        <v>44928.961006944453</v>
      </c>
      <c r="C2388" s="38">
        <v>157500</v>
      </c>
    </row>
    <row r="2389" spans="1:3" x14ac:dyDescent="0.3">
      <c r="A2389" s="37" t="s">
        <v>0</v>
      </c>
      <c r="B2389" s="55">
        <v>44951.908194444448</v>
      </c>
      <c r="C2389" s="38">
        <v>93600</v>
      </c>
    </row>
    <row r="2390" spans="1:3" x14ac:dyDescent="0.3">
      <c r="A2390" s="37" t="s">
        <v>0</v>
      </c>
      <c r="B2390" s="55">
        <v>44952.619062500002</v>
      </c>
      <c r="C2390" s="38">
        <v>90000</v>
      </c>
    </row>
    <row r="2391" spans="1:3" x14ac:dyDescent="0.3">
      <c r="A2391" s="37" t="s">
        <v>0</v>
      </c>
      <c r="B2391" s="55">
        <v>44947.41978009259</v>
      </c>
      <c r="C2391" s="38">
        <v>90000</v>
      </c>
    </row>
    <row r="2392" spans="1:3" x14ac:dyDescent="0.3">
      <c r="A2392" s="37" t="s">
        <v>0</v>
      </c>
      <c r="B2392" s="55">
        <v>44929.982893518521</v>
      </c>
      <c r="C2392" s="38"/>
    </row>
    <row r="2393" spans="1:3" x14ac:dyDescent="0.3">
      <c r="A2393" s="37" t="s">
        <v>0</v>
      </c>
      <c r="B2393" s="55">
        <v>44950.835821759261</v>
      </c>
      <c r="C2393" s="38">
        <v>95700</v>
      </c>
    </row>
    <row r="2394" spans="1:3" x14ac:dyDescent="0.3">
      <c r="A2394" s="37" t="s">
        <v>0</v>
      </c>
      <c r="B2394" s="55">
        <v>44949.168888888889</v>
      </c>
      <c r="C2394" s="38">
        <v>162500</v>
      </c>
    </row>
    <row r="2395" spans="1:3" x14ac:dyDescent="0.3">
      <c r="A2395" s="37" t="s">
        <v>0</v>
      </c>
      <c r="B2395" s="55">
        <v>44950.002905092602</v>
      </c>
      <c r="C2395" s="38"/>
    </row>
    <row r="2396" spans="1:3" x14ac:dyDescent="0.3">
      <c r="A2396" s="37" t="s">
        <v>0</v>
      </c>
      <c r="B2396" s="55">
        <v>44945.848113425927</v>
      </c>
      <c r="C2396" s="38"/>
    </row>
    <row r="2397" spans="1:3" x14ac:dyDescent="0.3">
      <c r="A2397" s="37" t="s">
        <v>0</v>
      </c>
      <c r="B2397" s="55">
        <v>44950.017500000002</v>
      </c>
      <c r="C2397" s="38">
        <v>149946.5</v>
      </c>
    </row>
    <row r="2398" spans="1:3" x14ac:dyDescent="0.3">
      <c r="A2398" s="37" t="s">
        <v>0</v>
      </c>
      <c r="B2398" s="55">
        <v>44951.503472222219</v>
      </c>
      <c r="C2398" s="38">
        <v>150000</v>
      </c>
    </row>
    <row r="2399" spans="1:3" x14ac:dyDescent="0.3">
      <c r="A2399" s="37" t="s">
        <v>0</v>
      </c>
      <c r="B2399" s="55">
        <v>44935.167858796303</v>
      </c>
      <c r="C2399" s="38">
        <v>125000</v>
      </c>
    </row>
    <row r="2400" spans="1:3" x14ac:dyDescent="0.3">
      <c r="A2400" s="37" t="s">
        <v>0</v>
      </c>
      <c r="B2400" s="55">
        <v>44934.32707175926</v>
      </c>
      <c r="C2400" s="38">
        <v>150000</v>
      </c>
    </row>
    <row r="2401" spans="1:3" x14ac:dyDescent="0.3">
      <c r="A2401" s="37" t="s">
        <v>0</v>
      </c>
      <c r="B2401" s="55">
        <v>44939.712314814817</v>
      </c>
      <c r="C2401" s="38"/>
    </row>
    <row r="2402" spans="1:3" x14ac:dyDescent="0.3">
      <c r="A2402" s="37" t="s">
        <v>0</v>
      </c>
      <c r="B2402" s="55">
        <v>44936.815983796303</v>
      </c>
      <c r="C2402" s="38">
        <v>157500</v>
      </c>
    </row>
    <row r="2403" spans="1:3" x14ac:dyDescent="0.3">
      <c r="A2403" s="37" t="s">
        <v>0</v>
      </c>
      <c r="B2403" s="55">
        <v>44956.336053240739</v>
      </c>
      <c r="C2403" s="38">
        <v>150000</v>
      </c>
    </row>
    <row r="2404" spans="1:3" x14ac:dyDescent="0.3">
      <c r="A2404" s="37" t="s">
        <v>0</v>
      </c>
      <c r="B2404" s="55">
        <v>44952.295358796298</v>
      </c>
      <c r="C2404" s="38">
        <v>277500</v>
      </c>
    </row>
    <row r="2405" spans="1:3" x14ac:dyDescent="0.3">
      <c r="A2405" s="37" t="s">
        <v>0</v>
      </c>
      <c r="B2405" s="55">
        <v>44927.014687499999</v>
      </c>
      <c r="C2405" s="38">
        <v>120531</v>
      </c>
    </row>
    <row r="2406" spans="1:3" x14ac:dyDescent="0.3">
      <c r="A2406" s="37" t="s">
        <v>0</v>
      </c>
      <c r="B2406" s="55">
        <v>44944.074571759258</v>
      </c>
      <c r="C2406" s="38">
        <v>92058</v>
      </c>
    </row>
    <row r="2407" spans="1:3" x14ac:dyDescent="0.3">
      <c r="A2407" s="37" t="s">
        <v>0</v>
      </c>
      <c r="B2407" s="55">
        <v>44936.763495370367</v>
      </c>
      <c r="C2407" s="38">
        <v>110000</v>
      </c>
    </row>
    <row r="2408" spans="1:3" x14ac:dyDescent="0.3">
      <c r="A2408" s="37" t="s">
        <v>0</v>
      </c>
      <c r="B2408" s="55">
        <v>44953.979224537034</v>
      </c>
      <c r="C2408" s="38"/>
    </row>
    <row r="2409" spans="1:3" x14ac:dyDescent="0.3">
      <c r="A2409" s="37" t="s">
        <v>0</v>
      </c>
      <c r="B2409" s="55">
        <v>44932.435416666667</v>
      </c>
      <c r="C2409" s="38">
        <v>79200</v>
      </c>
    </row>
    <row r="2410" spans="1:3" x14ac:dyDescent="0.3">
      <c r="A2410" s="37" t="s">
        <v>0</v>
      </c>
      <c r="B2410" s="55">
        <v>44944.588472222233</v>
      </c>
      <c r="C2410" s="38"/>
    </row>
    <row r="2411" spans="1:3" x14ac:dyDescent="0.3">
      <c r="A2411" s="37" t="s">
        <v>0</v>
      </c>
      <c r="B2411" s="55">
        <v>44929.982974537037</v>
      </c>
      <c r="C2411" s="38"/>
    </row>
    <row r="2412" spans="1:3" x14ac:dyDescent="0.3">
      <c r="A2412" s="37" t="s">
        <v>0</v>
      </c>
      <c r="B2412" s="55">
        <v>44937.878055555557</v>
      </c>
      <c r="C2412" s="38"/>
    </row>
    <row r="2413" spans="1:3" x14ac:dyDescent="0.3">
      <c r="A2413" s="37" t="s">
        <v>0</v>
      </c>
      <c r="B2413" s="55">
        <v>44957.142152777778</v>
      </c>
      <c r="C2413" s="38">
        <v>69300</v>
      </c>
    </row>
    <row r="2414" spans="1:3" x14ac:dyDescent="0.3">
      <c r="A2414" s="37" t="s">
        <v>0</v>
      </c>
      <c r="B2414" s="55">
        <v>44952.043692129628</v>
      </c>
      <c r="C2414" s="38">
        <v>150000</v>
      </c>
    </row>
    <row r="2415" spans="1:3" x14ac:dyDescent="0.3">
      <c r="A2415" s="37" t="s">
        <v>0</v>
      </c>
      <c r="B2415" s="55">
        <v>44954.295266203713</v>
      </c>
      <c r="C2415" s="38">
        <v>142500</v>
      </c>
    </row>
    <row r="2416" spans="1:3" x14ac:dyDescent="0.3">
      <c r="A2416" s="37" t="s">
        <v>0</v>
      </c>
      <c r="B2416" s="55">
        <v>44938.920624999999</v>
      </c>
      <c r="C2416" s="38">
        <v>183310</v>
      </c>
    </row>
    <row r="2417" spans="1:3" x14ac:dyDescent="0.3">
      <c r="A2417" s="37" t="s">
        <v>0</v>
      </c>
      <c r="B2417" s="55">
        <v>44938.876099537039</v>
      </c>
      <c r="C2417" s="38">
        <v>110000</v>
      </c>
    </row>
    <row r="2418" spans="1:3" x14ac:dyDescent="0.3">
      <c r="A2418" s="37" t="s">
        <v>0</v>
      </c>
      <c r="B2418" s="55">
        <v>44954.003472222219</v>
      </c>
      <c r="C2418" s="38"/>
    </row>
    <row r="2419" spans="1:3" x14ac:dyDescent="0.3">
      <c r="A2419" s="37" t="s">
        <v>0</v>
      </c>
      <c r="B2419" s="55">
        <v>44929.125347222223</v>
      </c>
      <c r="C2419" s="38">
        <v>110000</v>
      </c>
    </row>
    <row r="2420" spans="1:3" x14ac:dyDescent="0.3">
      <c r="A2420" s="37" t="s">
        <v>0</v>
      </c>
      <c r="B2420" s="55">
        <v>44946.738506944443</v>
      </c>
      <c r="C2420" s="38">
        <v>150000</v>
      </c>
    </row>
    <row r="2421" spans="1:3" x14ac:dyDescent="0.3">
      <c r="A2421" s="37" t="s">
        <v>0</v>
      </c>
      <c r="B2421" s="55">
        <v>44929.12767361111</v>
      </c>
      <c r="C2421" s="38">
        <v>90000</v>
      </c>
    </row>
    <row r="2422" spans="1:3" x14ac:dyDescent="0.3">
      <c r="A2422" s="37" t="s">
        <v>0</v>
      </c>
      <c r="B2422" s="55">
        <v>44935.341793981483</v>
      </c>
      <c r="C2422" s="38">
        <v>79200</v>
      </c>
    </row>
    <row r="2423" spans="1:3" x14ac:dyDescent="0.3">
      <c r="A2423" s="37" t="s">
        <v>0</v>
      </c>
      <c r="B2423" s="55">
        <v>44936.003078703703</v>
      </c>
      <c r="C2423" s="38"/>
    </row>
    <row r="2424" spans="1:3" x14ac:dyDescent="0.3">
      <c r="A2424" s="37" t="s">
        <v>1</v>
      </c>
      <c r="B2424" s="55">
        <v>44945.192858796298</v>
      </c>
      <c r="C2424" s="38">
        <v>104668</v>
      </c>
    </row>
    <row r="2425" spans="1:3" x14ac:dyDescent="0.3">
      <c r="A2425" s="37" t="s">
        <v>1</v>
      </c>
      <c r="B2425" s="55">
        <v>44935.885138888887</v>
      </c>
      <c r="C2425" s="38">
        <v>94342.5</v>
      </c>
    </row>
    <row r="2426" spans="1:3" x14ac:dyDescent="0.3">
      <c r="A2426" s="37" t="s">
        <v>1</v>
      </c>
      <c r="B2426" s="55">
        <v>44944.683935185189</v>
      </c>
      <c r="C2426" s="38">
        <v>104668</v>
      </c>
    </row>
    <row r="2427" spans="1:3" x14ac:dyDescent="0.3">
      <c r="A2427" s="37" t="s">
        <v>1</v>
      </c>
      <c r="B2427" s="55">
        <v>44932.378981481481</v>
      </c>
      <c r="C2427" s="38">
        <v>166000</v>
      </c>
    </row>
    <row r="2428" spans="1:3" x14ac:dyDescent="0.3">
      <c r="A2428" s="37" t="s">
        <v>1</v>
      </c>
      <c r="B2428" s="55">
        <v>44953.144525462973</v>
      </c>
      <c r="C2428" s="38">
        <v>166000</v>
      </c>
    </row>
    <row r="2429" spans="1:3" x14ac:dyDescent="0.3">
      <c r="A2429" s="37" t="s">
        <v>1</v>
      </c>
      <c r="B2429" s="55">
        <v>44957.677754629629</v>
      </c>
      <c r="C2429" s="38">
        <v>89100</v>
      </c>
    </row>
    <row r="2430" spans="1:3" x14ac:dyDescent="0.3">
      <c r="A2430" s="37" t="s">
        <v>1</v>
      </c>
      <c r="B2430" s="55">
        <v>44955.090474537043</v>
      </c>
      <c r="C2430" s="38">
        <v>166000</v>
      </c>
    </row>
    <row r="2431" spans="1:3" x14ac:dyDescent="0.3">
      <c r="A2431" s="37" t="s">
        <v>1</v>
      </c>
      <c r="B2431" s="55">
        <v>44943.260231481479</v>
      </c>
      <c r="C2431" s="38">
        <v>106830</v>
      </c>
    </row>
    <row r="2432" spans="1:3" x14ac:dyDescent="0.3">
      <c r="A2432" s="37" t="s">
        <v>1</v>
      </c>
      <c r="B2432" s="55">
        <v>44936.0862037037</v>
      </c>
      <c r="C2432" s="38">
        <v>150000</v>
      </c>
    </row>
    <row r="2433" spans="1:3" x14ac:dyDescent="0.3">
      <c r="A2433" s="37" t="s">
        <v>1</v>
      </c>
      <c r="B2433" s="55">
        <v>44936.488333333327</v>
      </c>
      <c r="C2433" s="38">
        <v>166000</v>
      </c>
    </row>
    <row r="2434" spans="1:3" x14ac:dyDescent="0.3">
      <c r="A2434" s="37" t="s">
        <v>1</v>
      </c>
      <c r="B2434" s="55">
        <v>44946.832916666674</v>
      </c>
      <c r="C2434" s="38">
        <v>99150</v>
      </c>
    </row>
    <row r="2435" spans="1:3" x14ac:dyDescent="0.3">
      <c r="A2435" s="37" t="s">
        <v>1</v>
      </c>
      <c r="B2435" s="55">
        <v>44946.754328703697</v>
      </c>
      <c r="C2435" s="38">
        <v>166000</v>
      </c>
    </row>
    <row r="2436" spans="1:3" x14ac:dyDescent="0.3">
      <c r="A2436" s="37" t="s">
        <v>1</v>
      </c>
      <c r="B2436" s="55">
        <v>44946.797673611109</v>
      </c>
      <c r="C2436" s="38">
        <v>89100</v>
      </c>
    </row>
    <row r="2437" spans="1:3" x14ac:dyDescent="0.3">
      <c r="A2437" s="37" t="s">
        <v>1</v>
      </c>
      <c r="B2437" s="55">
        <v>44937.784224537027</v>
      </c>
      <c r="C2437" s="38"/>
    </row>
    <row r="2438" spans="1:3" x14ac:dyDescent="0.3">
      <c r="A2438" s="37" t="s">
        <v>1</v>
      </c>
      <c r="B2438" s="55">
        <v>44936.104895833327</v>
      </c>
      <c r="C2438" s="38">
        <v>50400</v>
      </c>
    </row>
    <row r="2439" spans="1:3" x14ac:dyDescent="0.3">
      <c r="A2439" s="37" t="s">
        <v>1</v>
      </c>
      <c r="B2439" s="55">
        <v>44946.812071759261</v>
      </c>
      <c r="C2439" s="38">
        <v>166000</v>
      </c>
    </row>
    <row r="2440" spans="1:3" x14ac:dyDescent="0.3">
      <c r="A2440" s="37" t="s">
        <v>1</v>
      </c>
      <c r="B2440" s="55">
        <v>44931.662476851852</v>
      </c>
      <c r="C2440" s="38">
        <v>72900</v>
      </c>
    </row>
    <row r="2441" spans="1:3" x14ac:dyDescent="0.3">
      <c r="A2441" s="37" t="s">
        <v>1</v>
      </c>
      <c r="B2441" s="55">
        <v>44949.760462962957</v>
      </c>
      <c r="C2441" s="38">
        <v>250000</v>
      </c>
    </row>
    <row r="2442" spans="1:3" x14ac:dyDescent="0.3">
      <c r="A2442" s="37" t="s">
        <v>1</v>
      </c>
      <c r="B2442" s="55">
        <v>44952.251840277779</v>
      </c>
      <c r="C2442" s="38">
        <v>44100</v>
      </c>
    </row>
    <row r="2443" spans="1:3" x14ac:dyDescent="0.3">
      <c r="A2443" s="37" t="s">
        <v>1</v>
      </c>
      <c r="B2443" s="55">
        <v>44951.077743055554</v>
      </c>
      <c r="C2443" s="38">
        <v>166000</v>
      </c>
    </row>
    <row r="2444" spans="1:3" x14ac:dyDescent="0.3">
      <c r="A2444" s="37" t="s">
        <v>1</v>
      </c>
      <c r="B2444" s="55">
        <v>44933.185474537036</v>
      </c>
      <c r="C2444" s="38">
        <v>93600</v>
      </c>
    </row>
    <row r="2445" spans="1:3" x14ac:dyDescent="0.3">
      <c r="A2445" s="37" t="s">
        <v>1</v>
      </c>
      <c r="B2445" s="55">
        <v>44938.587291666663</v>
      </c>
      <c r="C2445" s="38">
        <v>99150</v>
      </c>
    </row>
    <row r="2446" spans="1:3" x14ac:dyDescent="0.3">
      <c r="A2446" s="37" t="s">
        <v>1</v>
      </c>
      <c r="B2446" s="55">
        <v>44947.506504629629</v>
      </c>
      <c r="C2446" s="38">
        <v>89100</v>
      </c>
    </row>
    <row r="2447" spans="1:3" x14ac:dyDescent="0.3">
      <c r="A2447" s="37" t="s">
        <v>1</v>
      </c>
      <c r="B2447" s="55">
        <v>44956.59578703704</v>
      </c>
      <c r="C2447" s="38">
        <v>166000</v>
      </c>
    </row>
    <row r="2448" spans="1:3" x14ac:dyDescent="0.3">
      <c r="A2448" s="37" t="s">
        <v>1</v>
      </c>
      <c r="B2448" s="55">
        <v>44957.501956018517</v>
      </c>
      <c r="C2448" s="38">
        <v>285000</v>
      </c>
    </row>
    <row r="2449" spans="1:3" x14ac:dyDescent="0.3">
      <c r="A2449" s="37" t="s">
        <v>1</v>
      </c>
      <c r="B2449" s="55">
        <v>44947.250069444453</v>
      </c>
      <c r="C2449" s="38">
        <v>89100</v>
      </c>
    </row>
    <row r="2450" spans="1:3" x14ac:dyDescent="0.3">
      <c r="A2450" s="37" t="s">
        <v>1</v>
      </c>
      <c r="B2450" s="55">
        <v>44943.237476851849</v>
      </c>
      <c r="C2450" s="38"/>
    </row>
    <row r="2451" spans="1:3" x14ac:dyDescent="0.3">
      <c r="A2451" s="37" t="s">
        <v>1</v>
      </c>
      <c r="B2451" s="55">
        <v>44942.696261574078</v>
      </c>
      <c r="C2451" s="38"/>
    </row>
    <row r="2452" spans="1:3" x14ac:dyDescent="0.3">
      <c r="A2452" s="37" t="s">
        <v>1</v>
      </c>
      <c r="B2452" s="55">
        <v>44943.201944444438</v>
      </c>
      <c r="C2452" s="38">
        <v>89100</v>
      </c>
    </row>
    <row r="2453" spans="1:3" x14ac:dyDescent="0.3">
      <c r="A2453" s="37" t="s">
        <v>1</v>
      </c>
      <c r="B2453" s="55">
        <v>44937.932997685188</v>
      </c>
      <c r="C2453" s="38">
        <v>166000</v>
      </c>
    </row>
    <row r="2454" spans="1:3" x14ac:dyDescent="0.3">
      <c r="A2454" s="37" t="s">
        <v>1</v>
      </c>
      <c r="B2454" s="55">
        <v>44948.55431712963</v>
      </c>
      <c r="C2454" s="38">
        <v>185500</v>
      </c>
    </row>
    <row r="2455" spans="1:3" x14ac:dyDescent="0.3">
      <c r="A2455" s="37" t="s">
        <v>1</v>
      </c>
      <c r="B2455" s="55">
        <v>44938.30195601852</v>
      </c>
      <c r="C2455" s="38">
        <v>79200</v>
      </c>
    </row>
    <row r="2456" spans="1:3" x14ac:dyDescent="0.3">
      <c r="A2456" s="37" t="s">
        <v>1</v>
      </c>
      <c r="B2456" s="55">
        <v>44930.736030092587</v>
      </c>
      <c r="C2456" s="38">
        <v>69000</v>
      </c>
    </row>
    <row r="2457" spans="1:3" x14ac:dyDescent="0.3">
      <c r="A2457" s="37" t="s">
        <v>1</v>
      </c>
      <c r="B2457" s="55">
        <v>44939.042557870373</v>
      </c>
      <c r="C2457" s="38">
        <v>99150</v>
      </c>
    </row>
    <row r="2458" spans="1:3" x14ac:dyDescent="0.3">
      <c r="A2458" s="37" t="s">
        <v>1</v>
      </c>
      <c r="B2458" s="55">
        <v>44949.967002314806</v>
      </c>
      <c r="C2458" s="38">
        <v>166000</v>
      </c>
    </row>
    <row r="2459" spans="1:3" x14ac:dyDescent="0.3">
      <c r="A2459" s="37" t="s">
        <v>1</v>
      </c>
      <c r="B2459" s="55">
        <v>44951.711099537039</v>
      </c>
      <c r="C2459" s="38">
        <v>166000</v>
      </c>
    </row>
    <row r="2460" spans="1:3" x14ac:dyDescent="0.3">
      <c r="A2460" s="37" t="s">
        <v>1</v>
      </c>
      <c r="B2460" s="55">
        <v>44952.388715277782</v>
      </c>
      <c r="C2460" s="38">
        <v>166000</v>
      </c>
    </row>
    <row r="2461" spans="1:3" x14ac:dyDescent="0.3">
      <c r="A2461" s="37" t="s">
        <v>1</v>
      </c>
      <c r="B2461" s="55">
        <v>44931.290543981479</v>
      </c>
      <c r="C2461" s="38">
        <v>89100</v>
      </c>
    </row>
    <row r="2462" spans="1:3" x14ac:dyDescent="0.3">
      <c r="A2462" s="37" t="s">
        <v>1</v>
      </c>
      <c r="B2462" s="55">
        <v>44949.795046296298</v>
      </c>
      <c r="C2462" s="38">
        <v>165000</v>
      </c>
    </row>
    <row r="2463" spans="1:3" x14ac:dyDescent="0.3">
      <c r="A2463" s="37" t="s">
        <v>1</v>
      </c>
      <c r="B2463" s="55">
        <v>44931.917754629627</v>
      </c>
      <c r="C2463" s="38">
        <v>130000</v>
      </c>
    </row>
    <row r="2464" spans="1:3" x14ac:dyDescent="0.3">
      <c r="A2464" s="37" t="s">
        <v>1</v>
      </c>
      <c r="B2464" s="55">
        <v>44932.668981481482</v>
      </c>
      <c r="C2464" s="38">
        <v>228000</v>
      </c>
    </row>
    <row r="2465" spans="1:3" x14ac:dyDescent="0.3">
      <c r="A2465" s="37" t="s">
        <v>1</v>
      </c>
      <c r="B2465" s="55">
        <v>44935.773888888893</v>
      </c>
      <c r="C2465" s="38">
        <v>151950</v>
      </c>
    </row>
    <row r="2466" spans="1:3" x14ac:dyDescent="0.3">
      <c r="A2466" s="37" t="s">
        <v>1</v>
      </c>
      <c r="B2466" s="55">
        <v>44953.417581018519</v>
      </c>
      <c r="C2466" s="38">
        <v>185500</v>
      </c>
    </row>
    <row r="2467" spans="1:3" x14ac:dyDescent="0.3">
      <c r="A2467" s="37" t="s">
        <v>1</v>
      </c>
      <c r="B2467" s="55">
        <v>44953.594560185193</v>
      </c>
      <c r="C2467" s="38">
        <v>185500</v>
      </c>
    </row>
    <row r="2468" spans="1:3" x14ac:dyDescent="0.3">
      <c r="A2468" s="37" t="s">
        <v>1</v>
      </c>
      <c r="B2468" s="55">
        <v>44954.973275462973</v>
      </c>
      <c r="C2468" s="38">
        <v>44418.5</v>
      </c>
    </row>
    <row r="2469" spans="1:3" x14ac:dyDescent="0.3">
      <c r="A2469" s="37" t="s">
        <v>1</v>
      </c>
      <c r="B2469" s="55">
        <v>44930.586145833331</v>
      </c>
      <c r="C2469" s="38">
        <v>44408.5</v>
      </c>
    </row>
    <row r="2470" spans="1:3" x14ac:dyDescent="0.3">
      <c r="A2470" s="37" t="s">
        <v>1</v>
      </c>
      <c r="B2470" s="55">
        <v>44954.431863425933</v>
      </c>
      <c r="C2470" s="38">
        <v>89100</v>
      </c>
    </row>
    <row r="2471" spans="1:3" x14ac:dyDescent="0.3">
      <c r="A2471" s="37" t="s">
        <v>1</v>
      </c>
      <c r="B2471" s="55">
        <v>44936.091620370367</v>
      </c>
      <c r="C2471" s="38">
        <v>166000</v>
      </c>
    </row>
    <row r="2472" spans="1:3" x14ac:dyDescent="0.3">
      <c r="A2472" s="37" t="s">
        <v>1</v>
      </c>
      <c r="B2472" s="55">
        <v>44945.807210648149</v>
      </c>
      <c r="C2472" s="38">
        <v>172500</v>
      </c>
    </row>
    <row r="2473" spans="1:3" x14ac:dyDescent="0.3">
      <c r="A2473" s="37" t="s">
        <v>1</v>
      </c>
      <c r="B2473" s="55">
        <v>44942.513877314806</v>
      </c>
      <c r="C2473" s="38">
        <v>80850</v>
      </c>
    </row>
    <row r="2474" spans="1:3" x14ac:dyDescent="0.3">
      <c r="A2474" s="37" t="s">
        <v>1</v>
      </c>
      <c r="B2474" s="55">
        <v>44956.309178240743</v>
      </c>
      <c r="C2474" s="38">
        <v>79200</v>
      </c>
    </row>
    <row r="2475" spans="1:3" x14ac:dyDescent="0.3">
      <c r="A2475" s="37" t="s">
        <v>1</v>
      </c>
      <c r="B2475" s="55">
        <v>44952.087395833332</v>
      </c>
      <c r="C2475" s="38">
        <v>166000</v>
      </c>
    </row>
    <row r="2476" spans="1:3" x14ac:dyDescent="0.3">
      <c r="A2476" s="37" t="s">
        <v>1</v>
      </c>
      <c r="B2476" s="55">
        <v>44929.993009259262</v>
      </c>
      <c r="C2476" s="38">
        <v>89100</v>
      </c>
    </row>
    <row r="2477" spans="1:3" x14ac:dyDescent="0.3">
      <c r="A2477" s="37" t="s">
        <v>1</v>
      </c>
      <c r="B2477" s="55">
        <v>44942.701550925929</v>
      </c>
      <c r="C2477" s="38">
        <v>56700</v>
      </c>
    </row>
    <row r="2478" spans="1:3" x14ac:dyDescent="0.3">
      <c r="A2478" s="37" t="s">
        <v>1</v>
      </c>
      <c r="B2478" s="55">
        <v>44930.773877314823</v>
      </c>
      <c r="C2478" s="38">
        <v>79200</v>
      </c>
    </row>
    <row r="2479" spans="1:3" x14ac:dyDescent="0.3">
      <c r="A2479" s="37" t="s">
        <v>1</v>
      </c>
      <c r="B2479" s="55">
        <v>44937.894976851851</v>
      </c>
      <c r="C2479" s="38">
        <v>156500</v>
      </c>
    </row>
    <row r="2480" spans="1:3" x14ac:dyDescent="0.3">
      <c r="A2480" s="37" t="s">
        <v>1</v>
      </c>
      <c r="B2480" s="55">
        <v>44953.18849537037</v>
      </c>
      <c r="C2480" s="38">
        <v>166000</v>
      </c>
    </row>
    <row r="2481" spans="1:3" x14ac:dyDescent="0.3">
      <c r="A2481" s="37" t="s">
        <v>1</v>
      </c>
      <c r="B2481" s="55">
        <v>44953.13453703704</v>
      </c>
      <c r="C2481" s="38">
        <v>72000</v>
      </c>
    </row>
    <row r="2482" spans="1:3" x14ac:dyDescent="0.3">
      <c r="A2482" s="37" t="s">
        <v>1</v>
      </c>
      <c r="B2482" s="55">
        <v>44938.490266203713</v>
      </c>
      <c r="C2482" s="38">
        <v>56700</v>
      </c>
    </row>
    <row r="2483" spans="1:3" x14ac:dyDescent="0.3">
      <c r="A2483" s="37" t="s">
        <v>1</v>
      </c>
      <c r="B2483" s="55">
        <v>44937.721226851849</v>
      </c>
      <c r="C2483" s="38">
        <v>166000</v>
      </c>
    </row>
    <row r="2484" spans="1:3" x14ac:dyDescent="0.3">
      <c r="A2484" s="37" t="s">
        <v>1</v>
      </c>
      <c r="B2484" s="55">
        <v>44935.508310185192</v>
      </c>
      <c r="C2484" s="38">
        <v>79200</v>
      </c>
    </row>
    <row r="2485" spans="1:3" x14ac:dyDescent="0.3">
      <c r="A2485" s="37" t="s">
        <v>1</v>
      </c>
      <c r="B2485" s="55">
        <v>44931.689259259263</v>
      </c>
      <c r="C2485" s="38">
        <v>185500</v>
      </c>
    </row>
    <row r="2486" spans="1:3" x14ac:dyDescent="0.3">
      <c r="A2486" s="37" t="s">
        <v>1</v>
      </c>
      <c r="B2486" s="55">
        <v>44952.503750000003</v>
      </c>
      <c r="C2486" s="38">
        <v>99150</v>
      </c>
    </row>
    <row r="2487" spans="1:3" x14ac:dyDescent="0.3">
      <c r="A2487" s="37" t="s">
        <v>1</v>
      </c>
      <c r="B2487" s="55">
        <v>44940.889039351852</v>
      </c>
      <c r="C2487" s="38">
        <v>185500</v>
      </c>
    </row>
    <row r="2488" spans="1:3" x14ac:dyDescent="0.3">
      <c r="A2488" s="37" t="s">
        <v>1</v>
      </c>
      <c r="B2488" s="55">
        <v>44930.86440972222</v>
      </c>
      <c r="C2488" s="38">
        <v>95000</v>
      </c>
    </row>
    <row r="2489" spans="1:3" x14ac:dyDescent="0.3">
      <c r="A2489" s="37" t="s">
        <v>1</v>
      </c>
      <c r="B2489" s="55">
        <v>44951.908206018517</v>
      </c>
      <c r="C2489" s="38">
        <v>79200</v>
      </c>
    </row>
    <row r="2490" spans="1:3" x14ac:dyDescent="0.3">
      <c r="A2490" s="37" t="s">
        <v>1</v>
      </c>
      <c r="B2490" s="55">
        <v>44942.502106481479</v>
      </c>
      <c r="C2490" s="38">
        <v>65000</v>
      </c>
    </row>
    <row r="2491" spans="1:3" x14ac:dyDescent="0.3">
      <c r="A2491" s="37" t="s">
        <v>1</v>
      </c>
      <c r="B2491" s="55">
        <v>44946.316990740743</v>
      </c>
      <c r="C2491" s="38">
        <v>104668</v>
      </c>
    </row>
    <row r="2492" spans="1:3" x14ac:dyDescent="0.3">
      <c r="A2492" s="37" t="s">
        <v>1</v>
      </c>
      <c r="B2492" s="55">
        <v>44951.91946759259</v>
      </c>
      <c r="C2492" s="38">
        <v>166000</v>
      </c>
    </row>
    <row r="2493" spans="1:3" x14ac:dyDescent="0.3">
      <c r="A2493" s="37" t="s">
        <v>1</v>
      </c>
      <c r="B2493" s="55">
        <v>44931.370775462958</v>
      </c>
      <c r="C2493" s="38">
        <v>89100</v>
      </c>
    </row>
    <row r="2494" spans="1:3" x14ac:dyDescent="0.3">
      <c r="A2494" s="37" t="s">
        <v>1</v>
      </c>
      <c r="B2494" s="55">
        <v>44932.107789351852</v>
      </c>
      <c r="C2494" s="38">
        <v>89100</v>
      </c>
    </row>
    <row r="2495" spans="1:3" x14ac:dyDescent="0.3">
      <c r="A2495" s="37" t="s">
        <v>1</v>
      </c>
      <c r="B2495" s="55">
        <v>44952.420497685183</v>
      </c>
      <c r="C2495" s="38">
        <v>116950</v>
      </c>
    </row>
    <row r="2496" spans="1:3" x14ac:dyDescent="0.3">
      <c r="A2496" s="37" t="s">
        <v>1</v>
      </c>
      <c r="B2496" s="55">
        <v>44936.055486111109</v>
      </c>
      <c r="C2496" s="38">
        <v>166000</v>
      </c>
    </row>
    <row r="2497" spans="1:3" x14ac:dyDescent="0.3">
      <c r="A2497" s="37" t="s">
        <v>1</v>
      </c>
      <c r="B2497" s="55">
        <v>44938.058159722219</v>
      </c>
      <c r="C2497" s="38">
        <v>69000</v>
      </c>
    </row>
    <row r="2498" spans="1:3" x14ac:dyDescent="0.3">
      <c r="A2498" s="37" t="s">
        <v>125</v>
      </c>
      <c r="B2498" s="55">
        <v>44930.417141203703</v>
      </c>
      <c r="C2498" s="38">
        <v>96500</v>
      </c>
    </row>
    <row r="2499" spans="1:3" x14ac:dyDescent="0.3">
      <c r="A2499" s="37" t="s">
        <v>125</v>
      </c>
      <c r="B2499" s="55">
        <v>44937.418194444443</v>
      </c>
      <c r="C2499" s="38"/>
    </row>
    <row r="2500" spans="1:3" x14ac:dyDescent="0.3">
      <c r="A2500" s="37" t="s">
        <v>125</v>
      </c>
      <c r="B2500" s="55">
        <v>44930.417453703703</v>
      </c>
      <c r="C2500" s="38">
        <v>96500</v>
      </c>
    </row>
    <row r="2501" spans="1:3" x14ac:dyDescent="0.3">
      <c r="A2501" s="37" t="s">
        <v>125</v>
      </c>
      <c r="B2501" s="55">
        <v>44953.435868055552</v>
      </c>
      <c r="C2501" s="38">
        <v>96500</v>
      </c>
    </row>
    <row r="2502" spans="1:3" x14ac:dyDescent="0.3">
      <c r="A2502" s="37" t="s">
        <v>125</v>
      </c>
      <c r="B2502" s="55">
        <v>44930.060763888891</v>
      </c>
      <c r="C2502" s="38">
        <v>170000</v>
      </c>
    </row>
    <row r="2503" spans="1:3" x14ac:dyDescent="0.3">
      <c r="A2503" s="37" t="s">
        <v>125</v>
      </c>
      <c r="B2503" s="55">
        <v>44949.924791666657</v>
      </c>
      <c r="C2503" s="38">
        <v>111175</v>
      </c>
    </row>
    <row r="2504" spans="1:3" x14ac:dyDescent="0.3">
      <c r="A2504" s="37" t="s">
        <v>125</v>
      </c>
      <c r="B2504" s="55">
        <v>44949.001504629632</v>
      </c>
      <c r="C2504" s="38">
        <v>90000</v>
      </c>
    </row>
    <row r="2505" spans="1:3" x14ac:dyDescent="0.3">
      <c r="A2505" s="37" t="s">
        <v>125</v>
      </c>
      <c r="B2505" s="55">
        <v>44942.763252314813</v>
      </c>
      <c r="C2505" s="38">
        <v>146500</v>
      </c>
    </row>
    <row r="2506" spans="1:3" x14ac:dyDescent="0.3">
      <c r="A2506" s="37" t="s">
        <v>125</v>
      </c>
      <c r="B2506" s="55">
        <v>44935.376643518517</v>
      </c>
      <c r="C2506" s="38">
        <v>90000</v>
      </c>
    </row>
    <row r="2507" spans="1:3" x14ac:dyDescent="0.3">
      <c r="A2507" s="37" t="s">
        <v>125</v>
      </c>
      <c r="B2507" s="55">
        <v>44938.626539351862</v>
      </c>
      <c r="C2507" s="38"/>
    </row>
    <row r="2508" spans="1:3" x14ac:dyDescent="0.3">
      <c r="A2508" s="37" t="s">
        <v>125</v>
      </c>
      <c r="B2508" s="55">
        <v>44957.792523148149</v>
      </c>
      <c r="C2508" s="38">
        <v>188675</v>
      </c>
    </row>
    <row r="2509" spans="1:3" x14ac:dyDescent="0.3">
      <c r="A2509" s="37" t="s">
        <v>125</v>
      </c>
      <c r="B2509" s="55">
        <v>44956.667569444442</v>
      </c>
      <c r="C2509" s="38">
        <v>98450</v>
      </c>
    </row>
    <row r="2510" spans="1:3" x14ac:dyDescent="0.3">
      <c r="A2510" s="37" t="s">
        <v>125</v>
      </c>
      <c r="B2510" s="55">
        <v>44945.804837962962</v>
      </c>
      <c r="C2510" s="38">
        <v>93661.5</v>
      </c>
    </row>
    <row r="2511" spans="1:3" x14ac:dyDescent="0.3">
      <c r="A2511" s="37" t="s">
        <v>125</v>
      </c>
      <c r="B2511" s="55">
        <v>44953.250196759262</v>
      </c>
      <c r="C2511" s="38">
        <v>90000</v>
      </c>
    </row>
    <row r="2512" spans="1:3" x14ac:dyDescent="0.3">
      <c r="A2512" s="37" t="s">
        <v>125</v>
      </c>
      <c r="B2512" s="55">
        <v>44946.959351851852</v>
      </c>
      <c r="C2512" s="38"/>
    </row>
    <row r="2513" spans="1:3" x14ac:dyDescent="0.3">
      <c r="A2513" s="37" t="s">
        <v>125</v>
      </c>
      <c r="B2513" s="55">
        <v>44929.209317129629</v>
      </c>
      <c r="C2513" s="38">
        <v>112025</v>
      </c>
    </row>
    <row r="2514" spans="1:3" x14ac:dyDescent="0.3">
      <c r="A2514" s="37" t="s">
        <v>125</v>
      </c>
      <c r="B2514" s="55">
        <v>44949.541631944441</v>
      </c>
      <c r="C2514" s="38">
        <v>155000</v>
      </c>
    </row>
    <row r="2515" spans="1:3" x14ac:dyDescent="0.3">
      <c r="A2515" s="37" t="s">
        <v>125</v>
      </c>
      <c r="B2515" s="55">
        <v>44946.166678240741</v>
      </c>
      <c r="C2515" s="38">
        <v>115000</v>
      </c>
    </row>
    <row r="2516" spans="1:3" x14ac:dyDescent="0.3">
      <c r="A2516" s="37" t="s">
        <v>125</v>
      </c>
      <c r="B2516" s="55">
        <v>44956.792384259257</v>
      </c>
      <c r="C2516" s="38">
        <v>100379.765625</v>
      </c>
    </row>
    <row r="2517" spans="1:3" x14ac:dyDescent="0.3">
      <c r="A2517" s="37" t="s">
        <v>125</v>
      </c>
      <c r="B2517" s="55">
        <v>44942.428738425922</v>
      </c>
      <c r="C2517" s="38">
        <v>145000</v>
      </c>
    </row>
    <row r="2518" spans="1:3" x14ac:dyDescent="0.3">
      <c r="A2518" s="37" t="s">
        <v>125</v>
      </c>
      <c r="B2518" s="55">
        <v>44928.376331018517</v>
      </c>
      <c r="C2518" s="38">
        <v>102500</v>
      </c>
    </row>
    <row r="2519" spans="1:3" x14ac:dyDescent="0.3">
      <c r="A2519" s="37" t="s">
        <v>125</v>
      </c>
      <c r="B2519" s="55">
        <v>44957.584409722222</v>
      </c>
      <c r="C2519" s="38"/>
    </row>
    <row r="2520" spans="1:3" x14ac:dyDescent="0.3">
      <c r="A2520" s="37" t="s">
        <v>125</v>
      </c>
      <c r="B2520" s="55">
        <v>44930.545416666668</v>
      </c>
      <c r="C2520" s="38">
        <v>115000</v>
      </c>
    </row>
    <row r="2521" spans="1:3" x14ac:dyDescent="0.3">
      <c r="A2521" s="37" t="s">
        <v>125</v>
      </c>
      <c r="B2521" s="55">
        <v>44939.336562500001</v>
      </c>
      <c r="C2521" s="38">
        <v>146500</v>
      </c>
    </row>
    <row r="2522" spans="1:3" x14ac:dyDescent="0.3">
      <c r="A2522" s="37" t="s">
        <v>125</v>
      </c>
      <c r="B2522" s="55">
        <v>44933.29173611111</v>
      </c>
      <c r="C2522" s="38">
        <v>115000</v>
      </c>
    </row>
    <row r="2523" spans="1:3" x14ac:dyDescent="0.3">
      <c r="A2523" s="37" t="s">
        <v>125</v>
      </c>
      <c r="B2523" s="55">
        <v>44947.500243055547</v>
      </c>
      <c r="C2523" s="38">
        <v>112500</v>
      </c>
    </row>
    <row r="2524" spans="1:3" x14ac:dyDescent="0.3">
      <c r="A2524" s="37" t="s">
        <v>125</v>
      </c>
      <c r="B2524" s="55">
        <v>44929.644861111112</v>
      </c>
      <c r="C2524" s="38"/>
    </row>
    <row r="2525" spans="1:3" x14ac:dyDescent="0.3">
      <c r="A2525" s="37" t="s">
        <v>125</v>
      </c>
      <c r="B2525" s="55">
        <v>44957.704328703701</v>
      </c>
      <c r="C2525" s="38">
        <v>111175</v>
      </c>
    </row>
    <row r="2526" spans="1:3" x14ac:dyDescent="0.3">
      <c r="A2526" s="37" t="s">
        <v>125</v>
      </c>
      <c r="B2526" s="55">
        <v>44949.958518518521</v>
      </c>
      <c r="C2526" s="38"/>
    </row>
    <row r="2527" spans="1:3" x14ac:dyDescent="0.3">
      <c r="A2527" s="37" t="s">
        <v>125</v>
      </c>
      <c r="B2527" s="55">
        <v>44943.698958333327</v>
      </c>
      <c r="C2527" s="38">
        <v>79450</v>
      </c>
    </row>
    <row r="2528" spans="1:3" x14ac:dyDescent="0.3">
      <c r="A2528" s="37" t="s">
        <v>125</v>
      </c>
      <c r="B2528" s="55">
        <v>44928.459814814807</v>
      </c>
      <c r="C2528" s="38">
        <v>115000</v>
      </c>
    </row>
    <row r="2529" spans="1:3" x14ac:dyDescent="0.3">
      <c r="A2529" s="37" t="s">
        <v>125</v>
      </c>
      <c r="B2529" s="55">
        <v>44928.708657407413</v>
      </c>
      <c r="C2529" s="38"/>
    </row>
    <row r="2530" spans="1:3" x14ac:dyDescent="0.3">
      <c r="A2530" s="37" t="s">
        <v>125</v>
      </c>
      <c r="B2530" s="55">
        <v>44944.801666666674</v>
      </c>
      <c r="C2530" s="38">
        <v>111175</v>
      </c>
    </row>
    <row r="2531" spans="1:3" x14ac:dyDescent="0.3">
      <c r="A2531" s="37" t="s">
        <v>125</v>
      </c>
      <c r="B2531" s="55">
        <v>44957.000891203701</v>
      </c>
      <c r="C2531" s="38"/>
    </row>
    <row r="2532" spans="1:3" x14ac:dyDescent="0.3">
      <c r="A2532" s="37" t="s">
        <v>125</v>
      </c>
      <c r="B2532" s="55">
        <v>44945.462141203701</v>
      </c>
      <c r="C2532" s="38">
        <v>89100</v>
      </c>
    </row>
    <row r="2533" spans="1:3" x14ac:dyDescent="0.3">
      <c r="A2533" s="37" t="s">
        <v>125</v>
      </c>
      <c r="B2533" s="55">
        <v>44934.8749537037</v>
      </c>
      <c r="C2533" s="38">
        <v>126000</v>
      </c>
    </row>
    <row r="2534" spans="1:3" x14ac:dyDescent="0.3">
      <c r="A2534" s="37" t="s">
        <v>125</v>
      </c>
      <c r="B2534" s="55">
        <v>44951.751168981478</v>
      </c>
      <c r="C2534" s="38">
        <v>145000</v>
      </c>
    </row>
    <row r="2535" spans="1:3" x14ac:dyDescent="0.3">
      <c r="A2535" s="37" t="s">
        <v>125</v>
      </c>
      <c r="B2535" s="55">
        <v>44952.107997685183</v>
      </c>
      <c r="C2535" s="38">
        <v>111175</v>
      </c>
    </row>
    <row r="2536" spans="1:3" x14ac:dyDescent="0.3">
      <c r="A2536" s="37" t="s">
        <v>125</v>
      </c>
      <c r="B2536" s="55">
        <v>44936.042407407411</v>
      </c>
      <c r="C2536" s="38">
        <v>111202</v>
      </c>
    </row>
    <row r="2537" spans="1:3" x14ac:dyDescent="0.3">
      <c r="A2537" s="37" t="s">
        <v>125</v>
      </c>
      <c r="B2537" s="55">
        <v>44942.72152777778</v>
      </c>
      <c r="C2537" s="38">
        <v>92500</v>
      </c>
    </row>
    <row r="2538" spans="1:3" x14ac:dyDescent="0.3">
      <c r="A2538" s="37" t="s">
        <v>125</v>
      </c>
      <c r="B2538" s="55">
        <v>44950.333472222221</v>
      </c>
      <c r="C2538" s="38">
        <v>126250</v>
      </c>
    </row>
    <row r="2539" spans="1:3" x14ac:dyDescent="0.3">
      <c r="A2539" s="37" t="s">
        <v>125</v>
      </c>
      <c r="B2539" s="55">
        <v>44953.002951388888</v>
      </c>
      <c r="C2539" s="38"/>
    </row>
    <row r="2540" spans="1:3" x14ac:dyDescent="0.3">
      <c r="A2540" s="37" t="s">
        <v>125</v>
      </c>
      <c r="B2540" s="55">
        <v>44933.625011574077</v>
      </c>
      <c r="C2540" s="38">
        <v>165000</v>
      </c>
    </row>
    <row r="2541" spans="1:3" x14ac:dyDescent="0.3">
      <c r="A2541" s="37" t="s">
        <v>125</v>
      </c>
      <c r="B2541" s="55">
        <v>44931.751307870371</v>
      </c>
      <c r="C2541" s="38">
        <v>172500</v>
      </c>
    </row>
    <row r="2542" spans="1:3" x14ac:dyDescent="0.3">
      <c r="A2542" s="37" t="s">
        <v>125</v>
      </c>
      <c r="B2542" s="55">
        <v>44940.54383101852</v>
      </c>
      <c r="C2542" s="38"/>
    </row>
    <row r="2543" spans="1:3" x14ac:dyDescent="0.3">
      <c r="A2543" s="37" t="s">
        <v>125</v>
      </c>
      <c r="B2543" s="55">
        <v>44939.875289351847</v>
      </c>
      <c r="C2543" s="38">
        <v>113050</v>
      </c>
    </row>
    <row r="2544" spans="1:3" x14ac:dyDescent="0.3">
      <c r="A2544" s="37" t="s">
        <v>125</v>
      </c>
      <c r="B2544" s="55">
        <v>44942.345277777778</v>
      </c>
      <c r="C2544" s="38">
        <v>115000</v>
      </c>
    </row>
    <row r="2545" spans="1:3" x14ac:dyDescent="0.3">
      <c r="A2545" s="37" t="s">
        <v>125</v>
      </c>
      <c r="B2545" s="55">
        <v>44936.417604166672</v>
      </c>
      <c r="C2545" s="38">
        <v>116600</v>
      </c>
    </row>
    <row r="2546" spans="1:3" x14ac:dyDescent="0.3">
      <c r="A2546" s="37" t="s">
        <v>125</v>
      </c>
      <c r="B2546" s="55">
        <v>44946.652106481481</v>
      </c>
      <c r="C2546" s="38"/>
    </row>
    <row r="2547" spans="1:3" x14ac:dyDescent="0.3">
      <c r="A2547" s="37" t="s">
        <v>125</v>
      </c>
      <c r="B2547" s="55">
        <v>44928.947557870371</v>
      </c>
      <c r="C2547" s="38">
        <v>126815</v>
      </c>
    </row>
    <row r="2548" spans="1:3" x14ac:dyDescent="0.3">
      <c r="A2548" s="37" t="s">
        <v>125</v>
      </c>
      <c r="B2548" s="55">
        <v>44943.122673611113</v>
      </c>
      <c r="C2548" s="38">
        <v>111175</v>
      </c>
    </row>
    <row r="2549" spans="1:3" x14ac:dyDescent="0.3">
      <c r="A2549" s="37" t="s">
        <v>125</v>
      </c>
      <c r="B2549" s="55">
        <v>44945.804791666669</v>
      </c>
      <c r="C2549" s="38">
        <v>94473.5</v>
      </c>
    </row>
    <row r="2550" spans="1:3" x14ac:dyDescent="0.3">
      <c r="A2550" s="37" t="s">
        <v>125</v>
      </c>
      <c r="B2550" s="55">
        <v>44957.083310185182</v>
      </c>
      <c r="C2550" s="38">
        <v>85000</v>
      </c>
    </row>
    <row r="2551" spans="1:3" x14ac:dyDescent="0.3">
      <c r="A2551" s="37" t="s">
        <v>125</v>
      </c>
      <c r="B2551" s="55">
        <v>44956.793622685182</v>
      </c>
      <c r="C2551" s="38">
        <v>88513.5546875</v>
      </c>
    </row>
    <row r="2552" spans="1:3" x14ac:dyDescent="0.3">
      <c r="A2552" s="37" t="s">
        <v>125</v>
      </c>
      <c r="B2552" s="55">
        <v>44929.980081018519</v>
      </c>
      <c r="C2552" s="38"/>
    </row>
    <row r="2553" spans="1:3" x14ac:dyDescent="0.3">
      <c r="A2553" s="37" t="s">
        <v>125</v>
      </c>
      <c r="B2553" s="55">
        <v>44939.79347222222</v>
      </c>
      <c r="C2553" s="38"/>
    </row>
    <row r="2554" spans="1:3" x14ac:dyDescent="0.3">
      <c r="A2554" s="37" t="s">
        <v>125</v>
      </c>
      <c r="B2554" s="55">
        <v>44930.020578703698</v>
      </c>
      <c r="C2554" s="38"/>
    </row>
    <row r="2555" spans="1:3" x14ac:dyDescent="0.3">
      <c r="A2555" s="37" t="s">
        <v>125</v>
      </c>
      <c r="B2555" s="55">
        <v>44934.375081018523</v>
      </c>
      <c r="C2555" s="38">
        <v>125000</v>
      </c>
    </row>
    <row r="2556" spans="1:3" x14ac:dyDescent="0.3">
      <c r="A2556" s="37" t="s">
        <v>125</v>
      </c>
      <c r="B2556" s="55">
        <v>44936.709479166668</v>
      </c>
      <c r="C2556" s="38"/>
    </row>
    <row r="2557" spans="1:3" x14ac:dyDescent="0.3">
      <c r="A2557" s="37" t="s">
        <v>125</v>
      </c>
      <c r="B2557" s="55">
        <v>44955.000983796293</v>
      </c>
      <c r="C2557" s="38"/>
    </row>
    <row r="2558" spans="1:3" x14ac:dyDescent="0.3">
      <c r="A2558" s="37" t="s">
        <v>125</v>
      </c>
      <c r="B2558" s="55">
        <v>44937.949131944442</v>
      </c>
      <c r="C2558" s="38">
        <v>130000</v>
      </c>
    </row>
    <row r="2559" spans="1:3" x14ac:dyDescent="0.3">
      <c r="A2559" s="37" t="s">
        <v>125</v>
      </c>
      <c r="B2559" s="55">
        <v>44955.583981481483</v>
      </c>
      <c r="C2559" s="38">
        <v>115000</v>
      </c>
    </row>
    <row r="2560" spans="1:3" x14ac:dyDescent="0.3">
      <c r="A2560" s="37" t="s">
        <v>125</v>
      </c>
      <c r="B2560" s="55">
        <v>44933.125914351847</v>
      </c>
      <c r="C2560" s="38">
        <v>96000</v>
      </c>
    </row>
    <row r="2561" spans="1:3" x14ac:dyDescent="0.3">
      <c r="A2561" s="37" t="s">
        <v>125</v>
      </c>
      <c r="B2561" s="55">
        <v>44930.560601851852</v>
      </c>
      <c r="C2561" s="38">
        <v>92500</v>
      </c>
    </row>
    <row r="2562" spans="1:3" x14ac:dyDescent="0.3">
      <c r="A2562" s="37" t="s">
        <v>125</v>
      </c>
      <c r="B2562" s="55">
        <v>44951.670775462961</v>
      </c>
      <c r="C2562" s="38">
        <v>167000</v>
      </c>
    </row>
    <row r="2563" spans="1:3" x14ac:dyDescent="0.3">
      <c r="A2563" s="37" t="s">
        <v>125</v>
      </c>
      <c r="B2563" s="55">
        <v>44944.502465277779</v>
      </c>
      <c r="C2563" s="38">
        <v>82500</v>
      </c>
    </row>
    <row r="2564" spans="1:3" x14ac:dyDescent="0.3">
      <c r="A2564" s="37" t="s">
        <v>125</v>
      </c>
      <c r="B2564" s="55">
        <v>44939.592557870368</v>
      </c>
      <c r="C2564" s="38">
        <v>149637.5</v>
      </c>
    </row>
    <row r="2565" spans="1:3" x14ac:dyDescent="0.3">
      <c r="A2565" s="37" t="s">
        <v>125</v>
      </c>
      <c r="B2565" s="55">
        <v>44930.020543981482</v>
      </c>
      <c r="C2565" s="38"/>
    </row>
    <row r="2566" spans="1:3" x14ac:dyDescent="0.3">
      <c r="A2566" s="37" t="s">
        <v>125</v>
      </c>
      <c r="B2566" s="55">
        <v>44944.361967592587</v>
      </c>
      <c r="C2566" s="38">
        <v>111175</v>
      </c>
    </row>
    <row r="2567" spans="1:3" x14ac:dyDescent="0.3">
      <c r="A2567" s="37" t="s">
        <v>125</v>
      </c>
      <c r="B2567" s="55">
        <v>44931.834398148138</v>
      </c>
      <c r="C2567" s="38">
        <v>110000</v>
      </c>
    </row>
    <row r="2568" spans="1:3" x14ac:dyDescent="0.3">
      <c r="A2568" s="37" t="s">
        <v>125</v>
      </c>
      <c r="B2568" s="55">
        <v>44943.666666666657</v>
      </c>
      <c r="C2568" s="38">
        <v>120000</v>
      </c>
    </row>
    <row r="2569" spans="1:3" x14ac:dyDescent="0.3">
      <c r="A2569" s="37" t="s">
        <v>125</v>
      </c>
      <c r="B2569" s="55">
        <v>44957.041643518518</v>
      </c>
      <c r="C2569" s="38"/>
    </row>
    <row r="2570" spans="1:3" x14ac:dyDescent="0.3">
      <c r="A2570" s="37" t="s">
        <v>125</v>
      </c>
      <c r="B2570" s="55">
        <v>44952.699641203697</v>
      </c>
      <c r="C2570" s="38">
        <v>130000</v>
      </c>
    </row>
    <row r="2571" spans="1:3" x14ac:dyDescent="0.3">
      <c r="A2571" s="37" t="s">
        <v>125</v>
      </c>
      <c r="B2571" s="55">
        <v>44949.542824074073</v>
      </c>
      <c r="C2571" s="38">
        <v>149000</v>
      </c>
    </row>
    <row r="2572" spans="1:3" x14ac:dyDescent="0.3">
      <c r="A2572" s="37" t="s">
        <v>125</v>
      </c>
      <c r="B2572" s="55">
        <v>44954.104004629633</v>
      </c>
      <c r="C2572" s="38">
        <v>111175</v>
      </c>
    </row>
    <row r="2573" spans="1:3" x14ac:dyDescent="0.3">
      <c r="A2573" s="37" t="s">
        <v>125</v>
      </c>
      <c r="B2573" s="55">
        <v>44953.959652777783</v>
      </c>
      <c r="C2573" s="38">
        <v>90000</v>
      </c>
    </row>
    <row r="2574" spans="1:3" x14ac:dyDescent="0.3">
      <c r="A2574" s="37" t="s">
        <v>125</v>
      </c>
      <c r="B2574" s="55">
        <v>44942.763090277767</v>
      </c>
      <c r="C2574" s="38">
        <v>90000</v>
      </c>
    </row>
    <row r="2575" spans="1:3" x14ac:dyDescent="0.3">
      <c r="A2575" s="37" t="s">
        <v>125</v>
      </c>
      <c r="B2575" s="55">
        <v>44954.00267361111</v>
      </c>
      <c r="C2575" s="38"/>
    </row>
    <row r="2576" spans="1:3" x14ac:dyDescent="0.3">
      <c r="A2576" s="37" t="s">
        <v>125</v>
      </c>
      <c r="B2576" s="55">
        <v>44955.541805555556</v>
      </c>
      <c r="C2576" s="38">
        <v>75907</v>
      </c>
    </row>
    <row r="2577" spans="1:3" x14ac:dyDescent="0.3">
      <c r="A2577" s="37" t="s">
        <v>125</v>
      </c>
      <c r="B2577" s="55">
        <v>44939.295706018522</v>
      </c>
      <c r="C2577" s="38">
        <v>150500</v>
      </c>
    </row>
    <row r="2578" spans="1:3" x14ac:dyDescent="0.3">
      <c r="A2578" s="37" t="s">
        <v>125</v>
      </c>
      <c r="B2578" s="55">
        <v>44930.020543981482</v>
      </c>
      <c r="C2578" s="38"/>
    </row>
    <row r="2579" spans="1:3" x14ac:dyDescent="0.3">
      <c r="A2579" s="37" t="s">
        <v>125</v>
      </c>
      <c r="B2579" s="55">
        <v>44942.637407407397</v>
      </c>
      <c r="C2579" s="38">
        <v>145000</v>
      </c>
    </row>
    <row r="2580" spans="1:3" x14ac:dyDescent="0.3">
      <c r="A2580" s="37" t="s">
        <v>125</v>
      </c>
      <c r="B2580" s="55">
        <v>44938.66679398148</v>
      </c>
      <c r="C2580" s="38">
        <v>92500</v>
      </c>
    </row>
    <row r="2581" spans="1:3" x14ac:dyDescent="0.3">
      <c r="A2581" s="37" t="s">
        <v>125</v>
      </c>
      <c r="B2581" s="55">
        <v>44931.750428240739</v>
      </c>
      <c r="C2581" s="38"/>
    </row>
    <row r="2582" spans="1:3" x14ac:dyDescent="0.3">
      <c r="A2582" s="37" t="s">
        <v>125</v>
      </c>
      <c r="B2582" s="55">
        <v>44928.958321759259</v>
      </c>
      <c r="C2582" s="38">
        <v>114950</v>
      </c>
    </row>
    <row r="2583" spans="1:3" x14ac:dyDescent="0.3">
      <c r="A2583" s="37" t="s">
        <v>125</v>
      </c>
      <c r="B2583" s="55">
        <v>44930.625474537039</v>
      </c>
      <c r="C2583" s="38"/>
    </row>
    <row r="2584" spans="1:3" x14ac:dyDescent="0.3">
      <c r="A2584" s="37" t="s">
        <v>125</v>
      </c>
      <c r="B2584" s="55">
        <v>44929.728807870371</v>
      </c>
      <c r="C2584" s="38">
        <v>110000</v>
      </c>
    </row>
    <row r="2585" spans="1:3" x14ac:dyDescent="0.3">
      <c r="A2585" s="37" t="s">
        <v>125</v>
      </c>
      <c r="B2585" s="55">
        <v>44946.012071759258</v>
      </c>
      <c r="C2585" s="38"/>
    </row>
    <row r="2586" spans="1:3" x14ac:dyDescent="0.3">
      <c r="A2586" s="37" t="s">
        <v>125</v>
      </c>
      <c r="B2586" s="55">
        <v>44936.955833333333</v>
      </c>
      <c r="C2586" s="38">
        <v>111202</v>
      </c>
    </row>
    <row r="2587" spans="1:3" x14ac:dyDescent="0.3">
      <c r="A2587" s="37" t="s">
        <v>125</v>
      </c>
      <c r="B2587" s="55">
        <v>44929.979421296302</v>
      </c>
      <c r="C2587" s="38"/>
    </row>
    <row r="2588" spans="1:3" x14ac:dyDescent="0.3">
      <c r="A2588" s="37" t="s">
        <v>125</v>
      </c>
      <c r="B2588" s="55">
        <v>44930.37599537037</v>
      </c>
      <c r="C2588" s="38">
        <v>146500</v>
      </c>
    </row>
    <row r="2589" spans="1:3" x14ac:dyDescent="0.3">
      <c r="A2589" s="37" t="s">
        <v>125</v>
      </c>
      <c r="B2589" s="55">
        <v>44957.79178240741</v>
      </c>
      <c r="C2589" s="38">
        <v>98500</v>
      </c>
    </row>
    <row r="2590" spans="1:3" x14ac:dyDescent="0.3">
      <c r="A2590" s="37" t="s">
        <v>125</v>
      </c>
      <c r="B2590" s="55">
        <v>44939.251493055563</v>
      </c>
      <c r="C2590" s="38"/>
    </row>
    <row r="2591" spans="1:3" x14ac:dyDescent="0.3">
      <c r="A2591" s="37" t="s">
        <v>125</v>
      </c>
      <c r="B2591" s="55">
        <v>44930.019976851851</v>
      </c>
      <c r="C2591" s="38"/>
    </row>
    <row r="2592" spans="1:3" x14ac:dyDescent="0.3">
      <c r="A2592" s="37" t="s">
        <v>125</v>
      </c>
      <c r="B2592" s="55">
        <v>44940.002303240741</v>
      </c>
      <c r="C2592" s="38">
        <v>93000</v>
      </c>
    </row>
    <row r="2593" spans="1:3" x14ac:dyDescent="0.3">
      <c r="A2593" s="37" t="s">
        <v>125</v>
      </c>
      <c r="B2593" s="55">
        <v>44939.051979166667</v>
      </c>
      <c r="C2593" s="38">
        <v>111202</v>
      </c>
    </row>
    <row r="2594" spans="1:3" x14ac:dyDescent="0.3">
      <c r="A2594" s="37" t="s">
        <v>125</v>
      </c>
      <c r="B2594" s="55">
        <v>44928.749988425923</v>
      </c>
      <c r="C2594" s="38">
        <v>105000</v>
      </c>
    </row>
    <row r="2595" spans="1:3" x14ac:dyDescent="0.3">
      <c r="A2595" s="37" t="s">
        <v>125</v>
      </c>
      <c r="B2595" s="55">
        <v>44938.337685185194</v>
      </c>
      <c r="C2595" s="38">
        <v>111202</v>
      </c>
    </row>
    <row r="2596" spans="1:3" x14ac:dyDescent="0.3">
      <c r="A2596" s="37" t="s">
        <v>125</v>
      </c>
      <c r="B2596" s="55">
        <v>44928.542997685188</v>
      </c>
      <c r="C2596" s="38">
        <v>90000</v>
      </c>
    </row>
    <row r="2597" spans="1:3" x14ac:dyDescent="0.3">
      <c r="A2597" s="37" t="s">
        <v>125</v>
      </c>
      <c r="B2597" s="55">
        <v>44930.103750000002</v>
      </c>
      <c r="C2597" s="38">
        <v>90000</v>
      </c>
    </row>
    <row r="2598" spans="1:3" x14ac:dyDescent="0.3">
      <c r="A2598" s="37" t="s">
        <v>125</v>
      </c>
      <c r="B2598" s="55">
        <v>44936.917210648149</v>
      </c>
      <c r="C2598" s="38">
        <v>120000</v>
      </c>
    </row>
    <row r="2599" spans="1:3" x14ac:dyDescent="0.3">
      <c r="A2599" s="37" t="s">
        <v>125</v>
      </c>
      <c r="B2599" s="55">
        <v>44949.542662037027</v>
      </c>
      <c r="C2599" s="38">
        <v>149000</v>
      </c>
    </row>
    <row r="2600" spans="1:3" x14ac:dyDescent="0.3">
      <c r="A2600" s="37" t="s">
        <v>125</v>
      </c>
      <c r="B2600" s="55">
        <v>44943.261956018519</v>
      </c>
      <c r="C2600" s="38">
        <v>175000</v>
      </c>
    </row>
    <row r="2601" spans="1:3" x14ac:dyDescent="0.3">
      <c r="A2601" s="37" t="s">
        <v>125</v>
      </c>
      <c r="B2601" s="55">
        <v>44929.980046296303</v>
      </c>
      <c r="C2601" s="38"/>
    </row>
    <row r="2602" spans="1:3" x14ac:dyDescent="0.3">
      <c r="A2602" s="37" t="s">
        <v>125</v>
      </c>
      <c r="B2602" s="55">
        <v>44955.010208333333</v>
      </c>
      <c r="C2602" s="38">
        <v>200000</v>
      </c>
    </row>
    <row r="2603" spans="1:3" x14ac:dyDescent="0.3">
      <c r="A2603" s="37" t="s">
        <v>125</v>
      </c>
      <c r="B2603" s="55">
        <v>44931.12599537037</v>
      </c>
      <c r="C2603" s="38">
        <v>110000</v>
      </c>
    </row>
    <row r="2604" spans="1:3" x14ac:dyDescent="0.3">
      <c r="A2604" s="37" t="s">
        <v>125</v>
      </c>
      <c r="B2604" s="55">
        <v>44939.013645833344</v>
      </c>
      <c r="C2604" s="38">
        <v>43031</v>
      </c>
    </row>
    <row r="2605" spans="1:3" x14ac:dyDescent="0.3">
      <c r="A2605" s="37" t="s">
        <v>125</v>
      </c>
      <c r="B2605" s="55">
        <v>44933.333854166667</v>
      </c>
      <c r="C2605" s="38"/>
    </row>
    <row r="2606" spans="1:3" x14ac:dyDescent="0.3">
      <c r="A2606" s="37" t="s">
        <v>125</v>
      </c>
      <c r="B2606" s="55">
        <v>44928.542546296303</v>
      </c>
      <c r="C2606" s="38">
        <v>115000</v>
      </c>
    </row>
    <row r="2607" spans="1:3" x14ac:dyDescent="0.3">
      <c r="A2607" s="37" t="s">
        <v>125</v>
      </c>
      <c r="B2607" s="55">
        <v>44957.375092592592</v>
      </c>
      <c r="C2607" s="38">
        <v>85000</v>
      </c>
    </row>
    <row r="2608" spans="1:3" x14ac:dyDescent="0.3">
      <c r="A2608" s="37" t="s">
        <v>125</v>
      </c>
      <c r="B2608" s="55">
        <v>44937.78266203704</v>
      </c>
      <c r="C2608" s="38">
        <v>95000</v>
      </c>
    </row>
    <row r="2609" spans="1:3" x14ac:dyDescent="0.3">
      <c r="A2609" s="37" t="s">
        <v>125</v>
      </c>
      <c r="B2609" s="55">
        <v>44929.979467592602</v>
      </c>
      <c r="C2609" s="38"/>
    </row>
    <row r="2610" spans="1:3" x14ac:dyDescent="0.3">
      <c r="A2610" s="37" t="s">
        <v>125</v>
      </c>
      <c r="B2610" s="55">
        <v>44953.002916666657</v>
      </c>
      <c r="C2610" s="38"/>
    </row>
    <row r="2611" spans="1:3" x14ac:dyDescent="0.3">
      <c r="A2611" s="37" t="s">
        <v>125</v>
      </c>
      <c r="B2611" s="55">
        <v>44929.980115740742</v>
      </c>
      <c r="C2611" s="38"/>
    </row>
    <row r="2612" spans="1:3" x14ac:dyDescent="0.3">
      <c r="A2612" s="37" t="s">
        <v>125</v>
      </c>
      <c r="B2612" s="55">
        <v>44944.125787037039</v>
      </c>
      <c r="C2612" s="38">
        <v>125654.5</v>
      </c>
    </row>
    <row r="2613" spans="1:3" x14ac:dyDescent="0.3">
      <c r="A2613" s="37" t="s">
        <v>125</v>
      </c>
      <c r="B2613" s="55">
        <v>44953.87641203704</v>
      </c>
      <c r="C2613" s="38"/>
    </row>
    <row r="2614" spans="1:3" x14ac:dyDescent="0.3">
      <c r="A2614" s="37" t="s">
        <v>125</v>
      </c>
      <c r="B2614" s="55">
        <v>44943.733784722222</v>
      </c>
      <c r="C2614" s="38">
        <v>51014</v>
      </c>
    </row>
    <row r="2615" spans="1:3" x14ac:dyDescent="0.3">
      <c r="A2615" s="37" t="s">
        <v>125</v>
      </c>
      <c r="B2615" s="55">
        <v>44935.861030092587</v>
      </c>
      <c r="C2615" s="38"/>
    </row>
    <row r="2616" spans="1:3" x14ac:dyDescent="0.3">
      <c r="A2616" s="37" t="s">
        <v>125</v>
      </c>
      <c r="B2616" s="55">
        <v>44931.585196759261</v>
      </c>
      <c r="C2616" s="38">
        <v>90000</v>
      </c>
    </row>
    <row r="2617" spans="1:3" x14ac:dyDescent="0.3">
      <c r="A2617" s="37" t="s">
        <v>125</v>
      </c>
      <c r="B2617" s="55">
        <v>44937.793668981481</v>
      </c>
      <c r="C2617" s="38">
        <v>104000</v>
      </c>
    </row>
    <row r="2618" spans="1:3" x14ac:dyDescent="0.3">
      <c r="A2618" s="37" t="s">
        <v>125</v>
      </c>
      <c r="B2618" s="55">
        <v>44931.583819444437</v>
      </c>
      <c r="C2618" s="38">
        <v>80000</v>
      </c>
    </row>
    <row r="2619" spans="1:3" x14ac:dyDescent="0.3">
      <c r="A2619" s="37" t="s">
        <v>125</v>
      </c>
      <c r="B2619" s="55">
        <v>44936.638206018521</v>
      </c>
      <c r="C2619" s="38">
        <v>85000</v>
      </c>
    </row>
    <row r="2620" spans="1:3" x14ac:dyDescent="0.3">
      <c r="A2620" s="37" t="s">
        <v>125</v>
      </c>
      <c r="B2620" s="55">
        <v>44951.589421296303</v>
      </c>
      <c r="C2620" s="38">
        <v>49566.5</v>
      </c>
    </row>
    <row r="2621" spans="1:3" x14ac:dyDescent="0.3">
      <c r="A2621" s="37" t="s">
        <v>125</v>
      </c>
      <c r="B2621" s="55">
        <v>44955.004201388889</v>
      </c>
      <c r="C2621" s="38">
        <v>200000</v>
      </c>
    </row>
    <row r="2622" spans="1:3" x14ac:dyDescent="0.3">
      <c r="A2622" s="37" t="s">
        <v>125</v>
      </c>
      <c r="B2622" s="55">
        <v>44950.709074074082</v>
      </c>
      <c r="C2622" s="38"/>
    </row>
    <row r="2623" spans="1:3" x14ac:dyDescent="0.3">
      <c r="A2623" s="37" t="s">
        <v>125</v>
      </c>
      <c r="B2623" s="55">
        <v>44944.499062499999</v>
      </c>
      <c r="C2623" s="38">
        <v>82500</v>
      </c>
    </row>
    <row r="2624" spans="1:3" x14ac:dyDescent="0.3">
      <c r="A2624" s="37" t="s">
        <v>125</v>
      </c>
      <c r="B2624" s="55">
        <v>44930.644282407397</v>
      </c>
      <c r="C2624" s="38">
        <v>122500</v>
      </c>
    </row>
    <row r="2625" spans="1:3" x14ac:dyDescent="0.3">
      <c r="A2625" s="37" t="s">
        <v>125</v>
      </c>
      <c r="B2625" s="55">
        <v>44929.909502314818</v>
      </c>
      <c r="C2625" s="38">
        <v>111202</v>
      </c>
    </row>
    <row r="2626" spans="1:3" x14ac:dyDescent="0.3">
      <c r="A2626" s="37" t="s">
        <v>125</v>
      </c>
      <c r="B2626" s="55">
        <v>44942.5000462963</v>
      </c>
      <c r="C2626" s="38">
        <v>115000</v>
      </c>
    </row>
    <row r="2627" spans="1:3" x14ac:dyDescent="0.3">
      <c r="A2627" s="37" t="s">
        <v>125</v>
      </c>
      <c r="B2627" s="55">
        <v>44949.725648148153</v>
      </c>
      <c r="C2627" s="38"/>
    </row>
    <row r="2628" spans="1:3" x14ac:dyDescent="0.3">
      <c r="A2628" s="37" t="s">
        <v>125</v>
      </c>
      <c r="B2628" s="55">
        <v>44939.960497685177</v>
      </c>
      <c r="C2628" s="38"/>
    </row>
    <row r="2629" spans="1:3" x14ac:dyDescent="0.3">
      <c r="A2629" s="37" t="s">
        <v>125</v>
      </c>
      <c r="B2629" s="55">
        <v>44929.685995370368</v>
      </c>
      <c r="C2629" s="38">
        <v>105000</v>
      </c>
    </row>
    <row r="2630" spans="1:3" x14ac:dyDescent="0.3">
      <c r="A2630" s="37" t="s">
        <v>125</v>
      </c>
      <c r="B2630" s="55">
        <v>44952.725775462961</v>
      </c>
      <c r="C2630" s="38">
        <v>111175</v>
      </c>
    </row>
    <row r="2631" spans="1:3" x14ac:dyDescent="0.3">
      <c r="A2631" s="37" t="s">
        <v>125</v>
      </c>
      <c r="B2631" s="55">
        <v>44931.334791666668</v>
      </c>
      <c r="C2631" s="38">
        <v>90000</v>
      </c>
    </row>
    <row r="2632" spans="1:3" x14ac:dyDescent="0.3">
      <c r="A2632" s="37" t="s">
        <v>125</v>
      </c>
      <c r="B2632" s="55">
        <v>44944.932233796288</v>
      </c>
      <c r="C2632" s="38">
        <v>111175</v>
      </c>
    </row>
    <row r="2633" spans="1:3" x14ac:dyDescent="0.3">
      <c r="A2633" s="37" t="s">
        <v>125</v>
      </c>
      <c r="B2633" s="55">
        <v>44949.793182870373</v>
      </c>
      <c r="C2633" s="38">
        <v>83298</v>
      </c>
    </row>
    <row r="2634" spans="1:3" x14ac:dyDescent="0.3">
      <c r="A2634" s="37" t="s">
        <v>125</v>
      </c>
      <c r="B2634" s="55">
        <v>44940.514236111107</v>
      </c>
      <c r="C2634" s="38">
        <v>111202</v>
      </c>
    </row>
    <row r="2635" spans="1:3" x14ac:dyDescent="0.3">
      <c r="A2635" s="37" t="s">
        <v>125</v>
      </c>
      <c r="B2635" s="55">
        <v>44929.977951388893</v>
      </c>
      <c r="C2635" s="38">
        <v>130000</v>
      </c>
    </row>
    <row r="2636" spans="1:3" x14ac:dyDescent="0.3">
      <c r="A2636" s="37" t="s">
        <v>125</v>
      </c>
      <c r="B2636" s="55">
        <v>44949.372488425928</v>
      </c>
      <c r="C2636" s="38">
        <v>111175</v>
      </c>
    </row>
    <row r="2637" spans="1:3" x14ac:dyDescent="0.3">
      <c r="A2637" s="37" t="s">
        <v>125</v>
      </c>
      <c r="B2637" s="55">
        <v>44937.502453703702</v>
      </c>
      <c r="C2637" s="38">
        <v>110000</v>
      </c>
    </row>
    <row r="2638" spans="1:3" x14ac:dyDescent="0.3">
      <c r="A2638" s="37" t="s">
        <v>125</v>
      </c>
      <c r="B2638" s="55">
        <v>44930.019907407397</v>
      </c>
      <c r="C2638" s="38"/>
    </row>
    <row r="2639" spans="1:3" x14ac:dyDescent="0.3">
      <c r="A2639" s="37" t="s">
        <v>125</v>
      </c>
      <c r="B2639" s="55">
        <v>44932.651805555557</v>
      </c>
      <c r="C2639" s="38">
        <v>100500</v>
      </c>
    </row>
    <row r="2640" spans="1:3" x14ac:dyDescent="0.3">
      <c r="A2640" s="37" t="s">
        <v>125</v>
      </c>
      <c r="B2640" s="55">
        <v>44943.916921296302</v>
      </c>
      <c r="C2640" s="38"/>
    </row>
    <row r="2641" spans="1:3" x14ac:dyDescent="0.3">
      <c r="A2641" s="37" t="s">
        <v>125</v>
      </c>
      <c r="B2641" s="55">
        <v>44944.667731481481</v>
      </c>
      <c r="C2641" s="38"/>
    </row>
    <row r="2642" spans="1:3" x14ac:dyDescent="0.3">
      <c r="A2642" s="37" t="s">
        <v>125</v>
      </c>
      <c r="B2642" s="55">
        <v>44933.792129629634</v>
      </c>
      <c r="C2642" s="38">
        <v>148290</v>
      </c>
    </row>
    <row r="2643" spans="1:3" x14ac:dyDescent="0.3">
      <c r="A2643" s="37" t="s">
        <v>125</v>
      </c>
      <c r="B2643" s="55">
        <v>44934.001319444447</v>
      </c>
      <c r="C2643" s="38">
        <v>80000</v>
      </c>
    </row>
    <row r="2644" spans="1:3" x14ac:dyDescent="0.3">
      <c r="A2644" s="37" t="s">
        <v>125</v>
      </c>
      <c r="B2644" s="55">
        <v>44935.833298611113</v>
      </c>
      <c r="C2644" s="38">
        <v>111202</v>
      </c>
    </row>
    <row r="2645" spans="1:3" x14ac:dyDescent="0.3">
      <c r="A2645" s="37" t="s">
        <v>125</v>
      </c>
      <c r="B2645" s="55">
        <v>44929.895798611113</v>
      </c>
      <c r="C2645" s="38">
        <v>145000</v>
      </c>
    </row>
    <row r="2646" spans="1:3" x14ac:dyDescent="0.3">
      <c r="A2646" s="37" t="s">
        <v>125</v>
      </c>
      <c r="B2646" s="55">
        <v>44935.666678240741</v>
      </c>
      <c r="C2646" s="38">
        <v>130000</v>
      </c>
    </row>
    <row r="2647" spans="1:3" x14ac:dyDescent="0.3">
      <c r="A2647" s="37" t="s">
        <v>125</v>
      </c>
      <c r="B2647" s="55">
        <v>44942.000034722223</v>
      </c>
      <c r="C2647" s="38">
        <v>175000</v>
      </c>
    </row>
    <row r="2648" spans="1:3" x14ac:dyDescent="0.3">
      <c r="A2648" s="37" t="s">
        <v>125</v>
      </c>
      <c r="B2648" s="55">
        <v>44943.426145833328</v>
      </c>
      <c r="C2648" s="38">
        <v>111175</v>
      </c>
    </row>
    <row r="2649" spans="1:3" x14ac:dyDescent="0.3">
      <c r="A2649" s="37" t="s">
        <v>125</v>
      </c>
      <c r="B2649" s="55">
        <v>44936.866550925923</v>
      </c>
      <c r="C2649" s="38">
        <v>89100</v>
      </c>
    </row>
    <row r="2650" spans="1:3" x14ac:dyDescent="0.3">
      <c r="A2650" s="37" t="s">
        <v>125</v>
      </c>
      <c r="B2650" s="55">
        <v>44944.461145833331</v>
      </c>
      <c r="C2650" s="38">
        <v>115000</v>
      </c>
    </row>
    <row r="2651" spans="1:3" x14ac:dyDescent="0.3">
      <c r="A2651" s="37" t="s">
        <v>125</v>
      </c>
      <c r="B2651" s="55">
        <v>44951.251423611109</v>
      </c>
      <c r="C2651" s="38">
        <v>99150</v>
      </c>
    </row>
    <row r="2652" spans="1:3" x14ac:dyDescent="0.3">
      <c r="A2652" s="37" t="s">
        <v>125</v>
      </c>
      <c r="B2652" s="55">
        <v>44957.883101851847</v>
      </c>
      <c r="C2652" s="38">
        <v>89100</v>
      </c>
    </row>
    <row r="2653" spans="1:3" x14ac:dyDescent="0.3">
      <c r="A2653" s="37" t="s">
        <v>125</v>
      </c>
      <c r="B2653" s="55">
        <v>44955.010254629633</v>
      </c>
      <c r="C2653" s="38"/>
    </row>
    <row r="2654" spans="1:3" x14ac:dyDescent="0.3">
      <c r="A2654" s="37" t="s">
        <v>125</v>
      </c>
      <c r="B2654" s="55">
        <v>44936.305694444447</v>
      </c>
      <c r="C2654" s="38">
        <v>90000</v>
      </c>
    </row>
    <row r="2655" spans="1:3" x14ac:dyDescent="0.3">
      <c r="A2655" s="37" t="s">
        <v>125</v>
      </c>
      <c r="B2655" s="55">
        <v>44951.001400462963</v>
      </c>
      <c r="C2655" s="38"/>
    </row>
    <row r="2656" spans="1:3" x14ac:dyDescent="0.3">
      <c r="A2656" s="37" t="s">
        <v>125</v>
      </c>
      <c r="B2656" s="55">
        <v>44931.875601851847</v>
      </c>
      <c r="C2656" s="38"/>
    </row>
    <row r="2657" spans="1:3" x14ac:dyDescent="0.3">
      <c r="A2657" s="37" t="s">
        <v>125</v>
      </c>
      <c r="B2657" s="55">
        <v>44930.959282407413</v>
      </c>
      <c r="C2657" s="38">
        <v>135000</v>
      </c>
    </row>
    <row r="2658" spans="1:3" x14ac:dyDescent="0.3">
      <c r="A2658" s="37" t="s">
        <v>125</v>
      </c>
      <c r="B2658" s="55">
        <v>44931.125081018523</v>
      </c>
      <c r="C2658" s="38">
        <v>105000</v>
      </c>
    </row>
    <row r="2659" spans="1:3" x14ac:dyDescent="0.3">
      <c r="A2659" s="37" t="s">
        <v>125</v>
      </c>
      <c r="B2659" s="55">
        <v>44953.459675925929</v>
      </c>
      <c r="C2659" s="38">
        <v>115000</v>
      </c>
    </row>
    <row r="2660" spans="1:3" x14ac:dyDescent="0.3">
      <c r="A2660" s="37" t="s">
        <v>125</v>
      </c>
      <c r="B2660" s="55">
        <v>44956.874976851846</v>
      </c>
      <c r="C2660" s="38"/>
    </row>
    <row r="2661" spans="1:3" x14ac:dyDescent="0.3">
      <c r="A2661" s="37" t="s">
        <v>125</v>
      </c>
      <c r="B2661" s="55">
        <v>44951.292094907411</v>
      </c>
      <c r="C2661" s="38">
        <v>160000</v>
      </c>
    </row>
    <row r="2662" spans="1:3" x14ac:dyDescent="0.3">
      <c r="A2662" s="37" t="s">
        <v>125</v>
      </c>
      <c r="B2662" s="55">
        <v>44957.8750462963</v>
      </c>
      <c r="C2662" s="38">
        <v>100000</v>
      </c>
    </row>
    <row r="2663" spans="1:3" x14ac:dyDescent="0.3">
      <c r="A2663" s="37" t="s">
        <v>125</v>
      </c>
      <c r="B2663" s="55">
        <v>44950.333402777767</v>
      </c>
      <c r="C2663" s="38">
        <v>115000</v>
      </c>
    </row>
    <row r="2664" spans="1:3" x14ac:dyDescent="0.3">
      <c r="A2664" s="37" t="s">
        <v>125</v>
      </c>
      <c r="B2664" s="55">
        <v>44931.91847222222</v>
      </c>
      <c r="C2664" s="38"/>
    </row>
    <row r="2665" spans="1:3" x14ac:dyDescent="0.3">
      <c r="A2665" s="37" t="s">
        <v>125</v>
      </c>
      <c r="B2665" s="55">
        <v>44950.166608796288</v>
      </c>
      <c r="C2665" s="38">
        <v>106661.5</v>
      </c>
    </row>
    <row r="2666" spans="1:3" x14ac:dyDescent="0.3">
      <c r="A2666" s="37" t="s">
        <v>125</v>
      </c>
      <c r="B2666" s="55">
        <v>44955.001840277779</v>
      </c>
      <c r="C2666" s="38"/>
    </row>
    <row r="2667" spans="1:3" x14ac:dyDescent="0.3">
      <c r="A2667" s="37" t="s">
        <v>125</v>
      </c>
      <c r="B2667" s="55">
        <v>44929.979305555556</v>
      </c>
      <c r="C2667" s="38"/>
    </row>
    <row r="2668" spans="1:3" x14ac:dyDescent="0.3">
      <c r="A2668" s="37" t="s">
        <v>125</v>
      </c>
      <c r="B2668" s="55">
        <v>44952.47074074074</v>
      </c>
      <c r="C2668" s="38">
        <v>105300</v>
      </c>
    </row>
    <row r="2669" spans="1:3" x14ac:dyDescent="0.3">
      <c r="A2669" s="37" t="s">
        <v>125</v>
      </c>
      <c r="B2669" s="55">
        <v>44956.95957175926</v>
      </c>
      <c r="C2669" s="38"/>
    </row>
    <row r="2670" spans="1:3" x14ac:dyDescent="0.3">
      <c r="A2670" s="37" t="s">
        <v>125</v>
      </c>
      <c r="B2670" s="55">
        <v>44952.917430555557</v>
      </c>
      <c r="C2670" s="38"/>
    </row>
    <row r="2671" spans="1:3" x14ac:dyDescent="0.3">
      <c r="A2671" s="37" t="s">
        <v>125</v>
      </c>
      <c r="B2671" s="55">
        <v>44944.459074074082</v>
      </c>
      <c r="C2671" s="38">
        <v>105000</v>
      </c>
    </row>
    <row r="2672" spans="1:3" x14ac:dyDescent="0.3">
      <c r="A2672" s="37" t="s">
        <v>125</v>
      </c>
      <c r="B2672" s="55">
        <v>44946.013124999998</v>
      </c>
      <c r="C2672" s="38">
        <v>90601</v>
      </c>
    </row>
    <row r="2673" spans="1:3" x14ac:dyDescent="0.3">
      <c r="A2673" s="37" t="s">
        <v>125</v>
      </c>
      <c r="B2673" s="55">
        <v>44939.250219907408</v>
      </c>
      <c r="C2673" s="38">
        <v>66746.03125</v>
      </c>
    </row>
    <row r="2674" spans="1:3" x14ac:dyDescent="0.3">
      <c r="A2674" s="37" t="s">
        <v>125</v>
      </c>
      <c r="B2674" s="55">
        <v>44932.834444444437</v>
      </c>
      <c r="C2674" s="38">
        <v>100000</v>
      </c>
    </row>
    <row r="2675" spans="1:3" x14ac:dyDescent="0.3">
      <c r="A2675" s="37" t="s">
        <v>125</v>
      </c>
      <c r="B2675" s="55">
        <v>44936.791944444441</v>
      </c>
      <c r="C2675" s="38"/>
    </row>
    <row r="2676" spans="1:3" x14ac:dyDescent="0.3">
      <c r="A2676" s="37" t="s">
        <v>125</v>
      </c>
      <c r="B2676" s="55">
        <v>44950.667407407411</v>
      </c>
      <c r="C2676" s="38"/>
    </row>
    <row r="2677" spans="1:3" x14ac:dyDescent="0.3">
      <c r="A2677" s="37" t="s">
        <v>125</v>
      </c>
      <c r="B2677" s="55">
        <v>44951.335173611107</v>
      </c>
      <c r="C2677" s="38">
        <v>91960</v>
      </c>
    </row>
    <row r="2678" spans="1:3" x14ac:dyDescent="0.3">
      <c r="A2678" s="37" t="s">
        <v>125</v>
      </c>
      <c r="B2678" s="55">
        <v>44930.102314814823</v>
      </c>
      <c r="C2678" s="38">
        <v>125000</v>
      </c>
    </row>
    <row r="2679" spans="1:3" x14ac:dyDescent="0.3">
      <c r="A2679" s="37" t="s">
        <v>125</v>
      </c>
      <c r="B2679" s="55">
        <v>44930.104212962957</v>
      </c>
      <c r="C2679" s="38">
        <v>90000</v>
      </c>
    </row>
    <row r="2680" spans="1:3" x14ac:dyDescent="0.3">
      <c r="A2680" s="37" t="s">
        <v>125</v>
      </c>
      <c r="B2680" s="55">
        <v>44936.833819444437</v>
      </c>
      <c r="C2680" s="38">
        <v>90000</v>
      </c>
    </row>
    <row r="2681" spans="1:3" x14ac:dyDescent="0.3">
      <c r="A2681" s="37" t="s">
        <v>125</v>
      </c>
      <c r="B2681" s="55">
        <v>44950.750069444453</v>
      </c>
      <c r="C2681" s="38">
        <v>85000</v>
      </c>
    </row>
    <row r="2682" spans="1:3" x14ac:dyDescent="0.3">
      <c r="A2682" s="37" t="s">
        <v>125</v>
      </c>
      <c r="B2682" s="55">
        <v>44935.541597222233</v>
      </c>
      <c r="C2682" s="38">
        <v>126000</v>
      </c>
    </row>
    <row r="2683" spans="1:3" x14ac:dyDescent="0.3">
      <c r="A2683" s="37" t="s">
        <v>125</v>
      </c>
      <c r="B2683" s="55">
        <v>44939.41988425926</v>
      </c>
      <c r="C2683" s="38">
        <v>115000</v>
      </c>
    </row>
    <row r="2684" spans="1:3" x14ac:dyDescent="0.3">
      <c r="A2684" s="37" t="s">
        <v>125</v>
      </c>
      <c r="B2684" s="55">
        <v>44928.085416666669</v>
      </c>
      <c r="C2684" s="38">
        <v>170000</v>
      </c>
    </row>
    <row r="2685" spans="1:3" x14ac:dyDescent="0.3">
      <c r="A2685" s="37" t="s">
        <v>125</v>
      </c>
      <c r="B2685" s="55">
        <v>44932.542650462958</v>
      </c>
      <c r="C2685" s="38">
        <v>85000</v>
      </c>
    </row>
    <row r="2686" spans="1:3" x14ac:dyDescent="0.3">
      <c r="A2686" s="37" t="s">
        <v>125</v>
      </c>
      <c r="B2686" s="55">
        <v>44945.604872685188</v>
      </c>
      <c r="C2686" s="38">
        <v>112500</v>
      </c>
    </row>
    <row r="2687" spans="1:3" x14ac:dyDescent="0.3">
      <c r="A2687" s="37" t="s">
        <v>125</v>
      </c>
      <c r="B2687" s="55">
        <v>44947.545173611114</v>
      </c>
      <c r="C2687" s="38">
        <v>95150</v>
      </c>
    </row>
    <row r="2688" spans="1:3" x14ac:dyDescent="0.3">
      <c r="A2688" s="37" t="s">
        <v>125</v>
      </c>
      <c r="B2688" s="55">
        <v>44936.810949074083</v>
      </c>
      <c r="C2688" s="38">
        <v>79200</v>
      </c>
    </row>
    <row r="2689" spans="1:3" x14ac:dyDescent="0.3">
      <c r="A2689" s="37" t="s">
        <v>126</v>
      </c>
      <c r="B2689" s="55">
        <v>44933.921157407407</v>
      </c>
      <c r="C2689" s="38">
        <v>135000</v>
      </c>
    </row>
    <row r="2690" spans="1:3" x14ac:dyDescent="0.3">
      <c r="A2690" s="37" t="s">
        <v>126</v>
      </c>
      <c r="B2690" s="55">
        <v>44938.38957175926</v>
      </c>
      <c r="C2690" s="38">
        <v>138200</v>
      </c>
    </row>
    <row r="2691" spans="1:3" x14ac:dyDescent="0.3">
      <c r="A2691" s="37" t="s">
        <v>126</v>
      </c>
      <c r="B2691" s="55">
        <v>44953.672997685193</v>
      </c>
      <c r="C2691" s="38">
        <v>170672</v>
      </c>
    </row>
    <row r="2692" spans="1:3" x14ac:dyDescent="0.3">
      <c r="A2692" s="37" t="s">
        <v>126</v>
      </c>
      <c r="B2692" s="55">
        <v>44953.29965277778</v>
      </c>
      <c r="C2692" s="38">
        <v>150000</v>
      </c>
    </row>
    <row r="2693" spans="1:3" x14ac:dyDescent="0.3">
      <c r="A2693" s="37" t="s">
        <v>126</v>
      </c>
      <c r="B2693" s="55">
        <v>44936.34983796296</v>
      </c>
      <c r="C2693" s="38"/>
    </row>
    <row r="2694" spans="1:3" x14ac:dyDescent="0.3">
      <c r="A2694" s="37" t="s">
        <v>126</v>
      </c>
      <c r="B2694" s="55">
        <v>44930.441689814812</v>
      </c>
      <c r="C2694" s="38">
        <v>150000</v>
      </c>
    </row>
    <row r="2695" spans="1:3" x14ac:dyDescent="0.3">
      <c r="A2695" s="37" t="s">
        <v>126</v>
      </c>
      <c r="B2695" s="55">
        <v>44948.417974537027</v>
      </c>
      <c r="C2695" s="38">
        <v>150000</v>
      </c>
    </row>
    <row r="2696" spans="1:3" x14ac:dyDescent="0.3">
      <c r="A2696" s="37" t="s">
        <v>126</v>
      </c>
      <c r="B2696" s="55">
        <v>44932.71471064815</v>
      </c>
      <c r="C2696" s="38">
        <v>140000</v>
      </c>
    </row>
    <row r="2697" spans="1:3" x14ac:dyDescent="0.3">
      <c r="A2697" s="37" t="s">
        <v>126</v>
      </c>
      <c r="B2697" s="55">
        <v>44939.591481481482</v>
      </c>
      <c r="C2697" s="38">
        <v>150000</v>
      </c>
    </row>
    <row r="2698" spans="1:3" x14ac:dyDescent="0.3">
      <c r="A2698" s="37" t="s">
        <v>126</v>
      </c>
      <c r="B2698" s="55">
        <v>44939.797500000001</v>
      </c>
      <c r="C2698" s="38">
        <v>156596</v>
      </c>
    </row>
    <row r="2699" spans="1:3" x14ac:dyDescent="0.3">
      <c r="A2699" s="37" t="s">
        <v>126</v>
      </c>
      <c r="B2699" s="55">
        <v>44942.349699074082</v>
      </c>
      <c r="C2699" s="38"/>
    </row>
    <row r="2700" spans="1:3" x14ac:dyDescent="0.3">
      <c r="A2700" s="37" t="s">
        <v>126</v>
      </c>
      <c r="B2700" s="55">
        <v>44945.826203703713</v>
      </c>
      <c r="C2700" s="38">
        <v>95000</v>
      </c>
    </row>
    <row r="2701" spans="1:3" x14ac:dyDescent="0.3">
      <c r="A2701" s="37" t="s">
        <v>126</v>
      </c>
      <c r="B2701" s="55">
        <v>44951.333391203712</v>
      </c>
      <c r="C2701" s="38">
        <v>147500</v>
      </c>
    </row>
    <row r="2702" spans="1:3" x14ac:dyDescent="0.3">
      <c r="A2702" s="37" t="s">
        <v>126</v>
      </c>
      <c r="B2702" s="55">
        <v>44930.568206018521</v>
      </c>
      <c r="C2702" s="38">
        <v>155000</v>
      </c>
    </row>
    <row r="2703" spans="1:3" x14ac:dyDescent="0.3">
      <c r="A2703" s="37" t="s">
        <v>126</v>
      </c>
      <c r="B2703" s="55">
        <v>44930.61074074074</v>
      </c>
      <c r="C2703" s="38">
        <v>135600</v>
      </c>
    </row>
    <row r="2704" spans="1:3" x14ac:dyDescent="0.3">
      <c r="A2704" s="37" t="s">
        <v>126</v>
      </c>
      <c r="B2704" s="55">
        <v>44938.256631944438</v>
      </c>
      <c r="C2704" s="38">
        <v>165000</v>
      </c>
    </row>
    <row r="2705" spans="1:3" x14ac:dyDescent="0.3">
      <c r="A2705" s="37" t="s">
        <v>126</v>
      </c>
      <c r="B2705" s="55">
        <v>44939.882800925923</v>
      </c>
      <c r="C2705" s="38">
        <v>156596</v>
      </c>
    </row>
    <row r="2706" spans="1:3" x14ac:dyDescent="0.3">
      <c r="A2706" s="37" t="s">
        <v>126</v>
      </c>
      <c r="B2706" s="55">
        <v>44940.67260416667</v>
      </c>
      <c r="C2706" s="38">
        <v>200000</v>
      </c>
    </row>
    <row r="2707" spans="1:3" x14ac:dyDescent="0.3">
      <c r="A2707" s="37" t="s">
        <v>126</v>
      </c>
      <c r="B2707" s="55">
        <v>44928.421493055554</v>
      </c>
      <c r="C2707" s="38">
        <v>150000</v>
      </c>
    </row>
    <row r="2708" spans="1:3" x14ac:dyDescent="0.3">
      <c r="A2708" s="37" t="s">
        <v>126</v>
      </c>
      <c r="B2708" s="55">
        <v>44944.035196759258</v>
      </c>
      <c r="C2708" s="38"/>
    </row>
    <row r="2709" spans="1:3" x14ac:dyDescent="0.3">
      <c r="A2709" s="37" t="s">
        <v>126</v>
      </c>
      <c r="B2709" s="55">
        <v>44942.491053240738</v>
      </c>
      <c r="C2709" s="38">
        <v>135000</v>
      </c>
    </row>
    <row r="2710" spans="1:3" x14ac:dyDescent="0.3">
      <c r="A2710" s="37" t="s">
        <v>126</v>
      </c>
      <c r="B2710" s="55">
        <v>44949.880578703713</v>
      </c>
      <c r="C2710" s="38">
        <v>160000</v>
      </c>
    </row>
    <row r="2711" spans="1:3" x14ac:dyDescent="0.3">
      <c r="A2711" s="37" t="s">
        <v>126</v>
      </c>
      <c r="B2711" s="55">
        <v>44931.19059027778</v>
      </c>
      <c r="C2711" s="38">
        <v>147500</v>
      </c>
    </row>
    <row r="2712" spans="1:3" x14ac:dyDescent="0.3">
      <c r="A2712" s="37" t="s">
        <v>126</v>
      </c>
      <c r="B2712" s="55">
        <v>44931.254618055558</v>
      </c>
      <c r="C2712" s="38">
        <v>90000</v>
      </c>
    </row>
    <row r="2713" spans="1:3" x14ac:dyDescent="0.3">
      <c r="A2713" s="37" t="s">
        <v>126</v>
      </c>
      <c r="B2713" s="55">
        <v>44929.733460648153</v>
      </c>
      <c r="C2713" s="38"/>
    </row>
    <row r="2714" spans="1:3" x14ac:dyDescent="0.3">
      <c r="A2714" s="37" t="s">
        <v>126</v>
      </c>
      <c r="B2714" s="55">
        <v>44953.299629629633</v>
      </c>
      <c r="C2714" s="38">
        <v>182000</v>
      </c>
    </row>
    <row r="2715" spans="1:3" x14ac:dyDescent="0.3">
      <c r="A2715" s="37" t="s">
        <v>126</v>
      </c>
      <c r="B2715" s="55">
        <v>44936.005844907413</v>
      </c>
      <c r="C2715" s="38">
        <v>156596</v>
      </c>
    </row>
    <row r="2716" spans="1:3" x14ac:dyDescent="0.3">
      <c r="A2716" s="37" t="s">
        <v>126</v>
      </c>
      <c r="B2716" s="55">
        <v>44950.179780092592</v>
      </c>
      <c r="C2716" s="38">
        <v>147500</v>
      </c>
    </row>
    <row r="2717" spans="1:3" x14ac:dyDescent="0.3">
      <c r="A2717" s="37" t="s">
        <v>126</v>
      </c>
      <c r="B2717" s="55">
        <v>44947.028946759259</v>
      </c>
      <c r="C2717" s="38">
        <v>150000</v>
      </c>
    </row>
    <row r="2718" spans="1:3" x14ac:dyDescent="0.3">
      <c r="A2718" s="37" t="s">
        <v>126</v>
      </c>
      <c r="B2718" s="55">
        <v>44936.97693287037</v>
      </c>
      <c r="C2718" s="38">
        <v>190000</v>
      </c>
    </row>
    <row r="2719" spans="1:3" x14ac:dyDescent="0.3">
      <c r="A2719" s="37" t="s">
        <v>126</v>
      </c>
      <c r="B2719" s="55">
        <v>44931.022337962961</v>
      </c>
      <c r="C2719" s="38">
        <v>170672</v>
      </c>
    </row>
    <row r="2720" spans="1:3" x14ac:dyDescent="0.3">
      <c r="A2720" s="37" t="s">
        <v>126</v>
      </c>
      <c r="B2720" s="55">
        <v>44938.08666666667</v>
      </c>
      <c r="C2720" s="38">
        <v>45000</v>
      </c>
    </row>
    <row r="2721" spans="1:3" x14ac:dyDescent="0.3">
      <c r="A2721" s="37" t="s">
        <v>126</v>
      </c>
      <c r="B2721" s="55">
        <v>44932.881631944438</v>
      </c>
      <c r="C2721" s="38"/>
    </row>
    <row r="2722" spans="1:3" x14ac:dyDescent="0.3">
      <c r="A2722" s="37" t="s">
        <v>126</v>
      </c>
      <c r="B2722" s="55">
        <v>44931.021435185183</v>
      </c>
      <c r="C2722" s="38">
        <v>170672</v>
      </c>
    </row>
    <row r="2723" spans="1:3" x14ac:dyDescent="0.3">
      <c r="A2723" s="37" t="s">
        <v>126</v>
      </c>
      <c r="B2723" s="55">
        <v>44927.71297453704</v>
      </c>
      <c r="C2723" s="38">
        <v>137150</v>
      </c>
    </row>
    <row r="2724" spans="1:3" x14ac:dyDescent="0.3">
      <c r="A2724" s="37" t="s">
        <v>126</v>
      </c>
      <c r="B2724" s="55">
        <v>44930.990706018521</v>
      </c>
      <c r="C2724" s="38">
        <v>147500</v>
      </c>
    </row>
    <row r="2725" spans="1:3" x14ac:dyDescent="0.3">
      <c r="A2725" s="37" t="s">
        <v>126</v>
      </c>
      <c r="B2725" s="55">
        <v>44933.192106481481</v>
      </c>
      <c r="C2725" s="38">
        <v>147500</v>
      </c>
    </row>
    <row r="2726" spans="1:3" x14ac:dyDescent="0.3">
      <c r="A2726" s="37" t="s">
        <v>126</v>
      </c>
      <c r="B2726" s="55">
        <v>44931.270451388889</v>
      </c>
      <c r="C2726" s="38">
        <v>156596</v>
      </c>
    </row>
    <row r="2727" spans="1:3" x14ac:dyDescent="0.3">
      <c r="A2727" s="37" t="s">
        <v>126</v>
      </c>
      <c r="B2727" s="55">
        <v>44954.338587962957</v>
      </c>
      <c r="C2727" s="38">
        <v>135000</v>
      </c>
    </row>
    <row r="2728" spans="1:3" x14ac:dyDescent="0.3">
      <c r="A2728" s="37" t="s">
        <v>126</v>
      </c>
      <c r="B2728" s="55">
        <v>44957.753645833327</v>
      </c>
      <c r="C2728" s="38">
        <v>300000</v>
      </c>
    </row>
    <row r="2729" spans="1:3" x14ac:dyDescent="0.3">
      <c r="A2729" s="37" t="s">
        <v>126</v>
      </c>
      <c r="B2729" s="55">
        <v>44939.307650462957</v>
      </c>
      <c r="C2729" s="38">
        <v>125000</v>
      </c>
    </row>
    <row r="2730" spans="1:3" x14ac:dyDescent="0.3">
      <c r="A2730" s="37" t="s">
        <v>126</v>
      </c>
      <c r="B2730" s="55">
        <v>44930.520578703698</v>
      </c>
      <c r="C2730" s="38">
        <v>180000</v>
      </c>
    </row>
    <row r="2731" spans="1:3" x14ac:dyDescent="0.3">
      <c r="A2731" s="37" t="s">
        <v>126</v>
      </c>
      <c r="B2731" s="55">
        <v>44936.600023148138</v>
      </c>
      <c r="C2731" s="38"/>
    </row>
    <row r="2732" spans="1:3" x14ac:dyDescent="0.3">
      <c r="A2732" s="37" t="s">
        <v>126</v>
      </c>
      <c r="B2732" s="55">
        <v>44949.935150462959</v>
      </c>
      <c r="C2732" s="38">
        <v>170000</v>
      </c>
    </row>
    <row r="2733" spans="1:3" x14ac:dyDescent="0.3">
      <c r="A2733" s="37" t="s">
        <v>126</v>
      </c>
      <c r="B2733" s="55">
        <v>44934.212534722217</v>
      </c>
      <c r="C2733" s="38">
        <v>156596</v>
      </c>
    </row>
    <row r="2734" spans="1:3" x14ac:dyDescent="0.3">
      <c r="A2734" s="37" t="s">
        <v>126</v>
      </c>
      <c r="B2734" s="55">
        <v>44933.060416666667</v>
      </c>
      <c r="C2734" s="38">
        <v>147500</v>
      </c>
    </row>
    <row r="2735" spans="1:3" x14ac:dyDescent="0.3">
      <c r="A2735" s="37" t="s">
        <v>126</v>
      </c>
      <c r="B2735" s="55">
        <v>44932.671041666668</v>
      </c>
      <c r="C2735" s="38">
        <v>181500</v>
      </c>
    </row>
    <row r="2736" spans="1:3" x14ac:dyDescent="0.3">
      <c r="A2736" s="37" t="s">
        <v>126</v>
      </c>
      <c r="B2736" s="55">
        <v>44956.922407407408</v>
      </c>
      <c r="C2736" s="38"/>
    </row>
    <row r="2737" spans="1:3" x14ac:dyDescent="0.3">
      <c r="A2737" s="37" t="s">
        <v>126</v>
      </c>
      <c r="B2737" s="55">
        <v>44930.525983796288</v>
      </c>
      <c r="C2737" s="38">
        <v>155000</v>
      </c>
    </row>
    <row r="2738" spans="1:3" x14ac:dyDescent="0.3">
      <c r="A2738" s="37" t="s">
        <v>126</v>
      </c>
      <c r="B2738" s="55">
        <v>44932.754571759258</v>
      </c>
      <c r="C2738" s="38">
        <v>135600</v>
      </c>
    </row>
    <row r="2739" spans="1:3" x14ac:dyDescent="0.3">
      <c r="A2739" s="37" t="s">
        <v>126</v>
      </c>
      <c r="B2739" s="55">
        <v>44928.588206018518</v>
      </c>
      <c r="C2739" s="38">
        <v>190000</v>
      </c>
    </row>
    <row r="2740" spans="1:3" x14ac:dyDescent="0.3">
      <c r="A2740" s="37" t="s">
        <v>126</v>
      </c>
      <c r="B2740" s="55">
        <v>44951.586388888893</v>
      </c>
      <c r="C2740" s="38">
        <v>147500</v>
      </c>
    </row>
    <row r="2741" spans="1:3" x14ac:dyDescent="0.3">
      <c r="A2741" s="37" t="s">
        <v>126</v>
      </c>
      <c r="B2741" s="55">
        <v>44935.045173611114</v>
      </c>
      <c r="C2741" s="38">
        <v>155000</v>
      </c>
    </row>
    <row r="2742" spans="1:3" x14ac:dyDescent="0.3">
      <c r="A2742" s="37" t="s">
        <v>126</v>
      </c>
      <c r="B2742" s="55">
        <v>44953.884108796286</v>
      </c>
      <c r="C2742" s="38">
        <v>147500</v>
      </c>
    </row>
    <row r="2743" spans="1:3" x14ac:dyDescent="0.3">
      <c r="A2743" s="37" t="s">
        <v>126</v>
      </c>
      <c r="B2743" s="55">
        <v>44944.716111111113</v>
      </c>
      <c r="C2743" s="38">
        <v>172500</v>
      </c>
    </row>
    <row r="2744" spans="1:3" x14ac:dyDescent="0.3">
      <c r="A2744" s="37" t="s">
        <v>126</v>
      </c>
      <c r="B2744" s="55">
        <v>44953.632604166669</v>
      </c>
      <c r="C2744" s="38">
        <v>250000</v>
      </c>
    </row>
    <row r="2745" spans="1:3" x14ac:dyDescent="0.3">
      <c r="A2745" s="37" t="s">
        <v>126</v>
      </c>
      <c r="B2745" s="55">
        <v>44948.711111111108</v>
      </c>
      <c r="C2745" s="38">
        <v>147500</v>
      </c>
    </row>
    <row r="2746" spans="1:3" x14ac:dyDescent="0.3">
      <c r="A2746" s="37" t="s">
        <v>126</v>
      </c>
      <c r="B2746" s="55">
        <v>44953.675138888888</v>
      </c>
      <c r="C2746" s="38">
        <v>170672</v>
      </c>
    </row>
    <row r="2747" spans="1:3" x14ac:dyDescent="0.3">
      <c r="A2747" s="37" t="s">
        <v>126</v>
      </c>
      <c r="B2747" s="55">
        <v>44931.131712962961</v>
      </c>
      <c r="C2747" s="38">
        <v>180000</v>
      </c>
    </row>
    <row r="2748" spans="1:3" x14ac:dyDescent="0.3">
      <c r="A2748" s="37" t="s">
        <v>126</v>
      </c>
      <c r="B2748" s="55">
        <v>44936.768090277779</v>
      </c>
      <c r="C2748" s="38">
        <v>127500</v>
      </c>
    </row>
    <row r="2749" spans="1:3" x14ac:dyDescent="0.3">
      <c r="A2749" s="37" t="s">
        <v>126</v>
      </c>
      <c r="B2749" s="55">
        <v>44935.672199074077</v>
      </c>
      <c r="C2749" s="38"/>
    </row>
    <row r="2750" spans="1:3" x14ac:dyDescent="0.3">
      <c r="A2750" s="37" t="s">
        <v>126</v>
      </c>
      <c r="B2750" s="55">
        <v>44957.922986111109</v>
      </c>
      <c r="C2750" s="38"/>
    </row>
    <row r="2751" spans="1:3" x14ac:dyDescent="0.3">
      <c r="A2751" s="37" t="s">
        <v>126</v>
      </c>
      <c r="B2751" s="55">
        <v>44937.839826388888</v>
      </c>
      <c r="C2751" s="38">
        <v>140000</v>
      </c>
    </row>
    <row r="2752" spans="1:3" x14ac:dyDescent="0.3">
      <c r="A2752" s="37" t="s">
        <v>126</v>
      </c>
      <c r="B2752" s="55">
        <v>44942.324872685182</v>
      </c>
      <c r="C2752" s="38">
        <v>150000</v>
      </c>
    </row>
    <row r="2753" spans="1:3" x14ac:dyDescent="0.3">
      <c r="A2753" s="37" t="s">
        <v>126</v>
      </c>
      <c r="B2753" s="55">
        <v>44953.924074074072</v>
      </c>
      <c r="C2753" s="38">
        <v>142000</v>
      </c>
    </row>
    <row r="2754" spans="1:3" x14ac:dyDescent="0.3">
      <c r="A2754" s="37" t="s">
        <v>126</v>
      </c>
      <c r="B2754" s="55">
        <v>44930.631203703713</v>
      </c>
      <c r="C2754" s="38">
        <v>130000</v>
      </c>
    </row>
    <row r="2755" spans="1:3" x14ac:dyDescent="0.3">
      <c r="A2755" s="37" t="s">
        <v>126</v>
      </c>
      <c r="B2755" s="55">
        <v>44935.255833333344</v>
      </c>
      <c r="C2755" s="38">
        <v>156596</v>
      </c>
    </row>
    <row r="2756" spans="1:3" x14ac:dyDescent="0.3">
      <c r="A2756" s="37" t="s">
        <v>126</v>
      </c>
      <c r="B2756" s="55">
        <v>44939.599305555559</v>
      </c>
      <c r="C2756" s="38"/>
    </row>
    <row r="2757" spans="1:3" x14ac:dyDescent="0.3">
      <c r="A2757" s="37" t="s">
        <v>126</v>
      </c>
      <c r="B2757" s="55">
        <v>44953.841296296298</v>
      </c>
      <c r="C2757" s="38">
        <v>145000</v>
      </c>
    </row>
    <row r="2758" spans="1:3" x14ac:dyDescent="0.3">
      <c r="A2758" s="37" t="s">
        <v>126</v>
      </c>
      <c r="B2758" s="55">
        <v>44934.920266203713</v>
      </c>
      <c r="C2758" s="38">
        <v>140000</v>
      </c>
    </row>
    <row r="2759" spans="1:3" x14ac:dyDescent="0.3">
      <c r="A2759" s="37" t="s">
        <v>126</v>
      </c>
      <c r="B2759" s="55">
        <v>44949.544641203713</v>
      </c>
      <c r="C2759" s="38">
        <v>185000</v>
      </c>
    </row>
    <row r="2760" spans="1:3" x14ac:dyDescent="0.3">
      <c r="A2760" s="37" t="s">
        <v>126</v>
      </c>
      <c r="B2760" s="55">
        <v>44956.630879629629</v>
      </c>
      <c r="C2760" s="38">
        <v>135000</v>
      </c>
    </row>
    <row r="2761" spans="1:3" x14ac:dyDescent="0.3">
      <c r="A2761" s="37" t="s">
        <v>126</v>
      </c>
      <c r="B2761" s="55">
        <v>44945.830011574071</v>
      </c>
      <c r="C2761" s="38">
        <v>167500</v>
      </c>
    </row>
    <row r="2762" spans="1:3" x14ac:dyDescent="0.3">
      <c r="A2762" s="37" t="s">
        <v>126</v>
      </c>
      <c r="B2762" s="55">
        <v>44930.839872685188</v>
      </c>
      <c r="C2762" s="38">
        <v>156596</v>
      </c>
    </row>
    <row r="2763" spans="1:3" x14ac:dyDescent="0.3">
      <c r="A2763" s="37" t="s">
        <v>126</v>
      </c>
      <c r="B2763" s="55">
        <v>44935.380787037036</v>
      </c>
      <c r="C2763" s="38">
        <v>175000</v>
      </c>
    </row>
    <row r="2764" spans="1:3" x14ac:dyDescent="0.3">
      <c r="A2764" s="37" t="s">
        <v>126</v>
      </c>
      <c r="B2764" s="55">
        <v>44938.73605324074</v>
      </c>
      <c r="C2764" s="38">
        <v>147500</v>
      </c>
    </row>
    <row r="2765" spans="1:3" x14ac:dyDescent="0.3">
      <c r="A2765" s="37" t="s">
        <v>126</v>
      </c>
      <c r="B2765" s="55">
        <v>44931.005659722221</v>
      </c>
      <c r="C2765" s="38">
        <v>156596</v>
      </c>
    </row>
    <row r="2766" spans="1:3" x14ac:dyDescent="0.3">
      <c r="A2766" s="37" t="s">
        <v>126</v>
      </c>
      <c r="B2766" s="55">
        <v>44931.040370370371</v>
      </c>
      <c r="C2766" s="38">
        <v>170672</v>
      </c>
    </row>
    <row r="2767" spans="1:3" x14ac:dyDescent="0.3">
      <c r="A2767" s="37" t="s">
        <v>126</v>
      </c>
      <c r="B2767" s="55">
        <v>44937.346238425933</v>
      </c>
      <c r="C2767" s="38">
        <v>147500</v>
      </c>
    </row>
    <row r="2768" spans="1:3" x14ac:dyDescent="0.3">
      <c r="A2768" s="37" t="s">
        <v>126</v>
      </c>
      <c r="B2768" s="55">
        <v>44930.688090277778</v>
      </c>
      <c r="C2768" s="38">
        <v>115000</v>
      </c>
    </row>
    <row r="2769" spans="1:3" x14ac:dyDescent="0.3">
      <c r="A2769" s="37" t="s">
        <v>126</v>
      </c>
      <c r="B2769" s="55">
        <v>44945.893483796302</v>
      </c>
      <c r="C2769" s="38">
        <v>170000</v>
      </c>
    </row>
    <row r="2770" spans="1:3" x14ac:dyDescent="0.3">
      <c r="A2770" s="37" t="s">
        <v>126</v>
      </c>
      <c r="B2770" s="55">
        <v>44956.379976851851</v>
      </c>
      <c r="C2770" s="38">
        <v>170672</v>
      </c>
    </row>
    <row r="2771" spans="1:3" x14ac:dyDescent="0.3">
      <c r="A2771" s="37" t="s">
        <v>126</v>
      </c>
      <c r="B2771" s="55">
        <v>44938.591608796298</v>
      </c>
      <c r="C2771" s="38">
        <v>127500</v>
      </c>
    </row>
    <row r="2772" spans="1:3" x14ac:dyDescent="0.3">
      <c r="A2772" s="37" t="s">
        <v>126</v>
      </c>
      <c r="B2772" s="55">
        <v>44940.671053240738</v>
      </c>
      <c r="C2772" s="38">
        <v>168500</v>
      </c>
    </row>
    <row r="2773" spans="1:3" x14ac:dyDescent="0.3">
      <c r="A2773" s="37" t="s">
        <v>126</v>
      </c>
      <c r="B2773" s="55">
        <v>44956.098356481481</v>
      </c>
      <c r="C2773" s="38">
        <v>147500</v>
      </c>
    </row>
    <row r="2774" spans="1:3" x14ac:dyDescent="0.3">
      <c r="A2774" s="37" t="s">
        <v>126</v>
      </c>
      <c r="B2774" s="55">
        <v>44935.673541666663</v>
      </c>
      <c r="C2774" s="38">
        <v>155000</v>
      </c>
    </row>
    <row r="2775" spans="1:3" x14ac:dyDescent="0.3">
      <c r="A2775" s="37" t="s">
        <v>126</v>
      </c>
      <c r="B2775" s="55">
        <v>44953.881238425929</v>
      </c>
      <c r="C2775" s="38">
        <v>128295.0625</v>
      </c>
    </row>
    <row r="2776" spans="1:3" x14ac:dyDescent="0.3">
      <c r="A2776" s="37" t="s">
        <v>126</v>
      </c>
      <c r="B2776" s="55">
        <v>44954.509421296287</v>
      </c>
      <c r="C2776" s="38">
        <v>147500</v>
      </c>
    </row>
    <row r="2777" spans="1:3" x14ac:dyDescent="0.3">
      <c r="A2777" s="37" t="s">
        <v>126</v>
      </c>
      <c r="B2777" s="55">
        <v>44944.93074074074</v>
      </c>
      <c r="C2777" s="38">
        <v>89100</v>
      </c>
    </row>
    <row r="2778" spans="1:3" x14ac:dyDescent="0.3">
      <c r="A2778" s="37" t="s">
        <v>126</v>
      </c>
      <c r="B2778" s="55">
        <v>44931.006608796299</v>
      </c>
      <c r="C2778" s="38">
        <v>170672</v>
      </c>
    </row>
    <row r="2779" spans="1:3" x14ac:dyDescent="0.3">
      <c r="A2779" s="37" t="s">
        <v>126</v>
      </c>
      <c r="B2779" s="55">
        <v>44937.422430555547</v>
      </c>
      <c r="C2779" s="38">
        <v>156596</v>
      </c>
    </row>
    <row r="2780" spans="1:3" x14ac:dyDescent="0.3">
      <c r="A2780" s="37" t="s">
        <v>126</v>
      </c>
      <c r="B2780" s="55">
        <v>44953.971122685187</v>
      </c>
      <c r="C2780" s="38">
        <v>147500</v>
      </c>
    </row>
    <row r="2781" spans="1:3" x14ac:dyDescent="0.3">
      <c r="A2781" s="37" t="s">
        <v>126</v>
      </c>
      <c r="B2781" s="55">
        <v>44931.295960648153</v>
      </c>
      <c r="C2781" s="38">
        <v>156596</v>
      </c>
    </row>
    <row r="2782" spans="1:3" x14ac:dyDescent="0.3">
      <c r="A2782" s="37" t="s">
        <v>126</v>
      </c>
      <c r="B2782" s="55">
        <v>44937.710127314807</v>
      </c>
      <c r="C2782" s="38">
        <v>150000</v>
      </c>
    </row>
    <row r="2783" spans="1:3" x14ac:dyDescent="0.3">
      <c r="A2783" s="37" t="s">
        <v>126</v>
      </c>
      <c r="B2783" s="55">
        <v>44953.687083333331</v>
      </c>
      <c r="C2783" s="38">
        <v>170672</v>
      </c>
    </row>
    <row r="2784" spans="1:3" x14ac:dyDescent="0.3">
      <c r="A2784" s="37" t="s">
        <v>126</v>
      </c>
      <c r="B2784" s="55">
        <v>44945.075254629628</v>
      </c>
      <c r="C2784" s="38">
        <v>116500</v>
      </c>
    </row>
    <row r="2785" spans="1:3" x14ac:dyDescent="0.3">
      <c r="A2785" s="37" t="s">
        <v>126</v>
      </c>
      <c r="B2785" s="55">
        <v>44943.639525462961</v>
      </c>
      <c r="C2785" s="38">
        <v>147500</v>
      </c>
    </row>
    <row r="2786" spans="1:3" x14ac:dyDescent="0.3">
      <c r="A2786" s="37" t="s">
        <v>126</v>
      </c>
      <c r="B2786" s="55">
        <v>44935.650069444448</v>
      </c>
      <c r="C2786" s="38"/>
    </row>
    <row r="2787" spans="1:3" x14ac:dyDescent="0.3">
      <c r="A2787" s="37" t="s">
        <v>126</v>
      </c>
      <c r="B2787" s="55">
        <v>44928.810648148137</v>
      </c>
      <c r="C2787" s="38">
        <v>56700</v>
      </c>
    </row>
    <row r="2788" spans="1:3" x14ac:dyDescent="0.3">
      <c r="A2788" s="37" t="s">
        <v>126</v>
      </c>
      <c r="B2788" s="55">
        <v>44944.464687500003</v>
      </c>
      <c r="C2788" s="38">
        <v>150000</v>
      </c>
    </row>
    <row r="2789" spans="1:3" x14ac:dyDescent="0.3">
      <c r="A2789" s="37" t="s">
        <v>126</v>
      </c>
      <c r="B2789" s="55">
        <v>44928.295555555553</v>
      </c>
      <c r="C2789" s="38">
        <v>122470.5</v>
      </c>
    </row>
    <row r="2790" spans="1:3" x14ac:dyDescent="0.3">
      <c r="A2790" s="37" t="s">
        <v>126</v>
      </c>
      <c r="B2790" s="55">
        <v>44951.93273148148</v>
      </c>
      <c r="C2790" s="38">
        <v>145000</v>
      </c>
    </row>
    <row r="2791" spans="1:3" x14ac:dyDescent="0.3">
      <c r="A2791" s="37" t="s">
        <v>126</v>
      </c>
      <c r="B2791" s="55">
        <v>44946.812858796293</v>
      </c>
      <c r="C2791" s="38">
        <v>172500</v>
      </c>
    </row>
    <row r="2792" spans="1:3" x14ac:dyDescent="0.3">
      <c r="A2792" s="37" t="s">
        <v>126</v>
      </c>
      <c r="B2792" s="55">
        <v>44932.042974537027</v>
      </c>
      <c r="C2792" s="38">
        <v>122500</v>
      </c>
    </row>
    <row r="2793" spans="1:3" x14ac:dyDescent="0.3">
      <c r="A2793" s="37" t="s">
        <v>126</v>
      </c>
      <c r="B2793" s="55">
        <v>44930.56826388889</v>
      </c>
      <c r="C2793" s="38">
        <v>135000</v>
      </c>
    </row>
    <row r="2794" spans="1:3" x14ac:dyDescent="0.3">
      <c r="A2794" s="37" t="s">
        <v>126</v>
      </c>
      <c r="B2794" s="55">
        <v>44928.630243055559</v>
      </c>
      <c r="C2794" s="38">
        <v>202500</v>
      </c>
    </row>
    <row r="2795" spans="1:3" x14ac:dyDescent="0.3">
      <c r="A2795" s="37" t="s">
        <v>126</v>
      </c>
      <c r="B2795" s="55">
        <v>44947.463125000002</v>
      </c>
      <c r="C2795" s="38">
        <v>157500</v>
      </c>
    </row>
    <row r="2796" spans="1:3" x14ac:dyDescent="0.3">
      <c r="A2796" s="37" t="s">
        <v>126</v>
      </c>
      <c r="B2796" s="55">
        <v>44933.592916666668</v>
      </c>
      <c r="C2796" s="38">
        <v>89100</v>
      </c>
    </row>
    <row r="2797" spans="1:3" x14ac:dyDescent="0.3">
      <c r="A2797" s="37" t="s">
        <v>126</v>
      </c>
      <c r="B2797" s="55">
        <v>44928.962638888886</v>
      </c>
      <c r="C2797" s="38">
        <v>122470.5</v>
      </c>
    </row>
    <row r="2798" spans="1:3" x14ac:dyDescent="0.3">
      <c r="A2798" s="37" t="s">
        <v>126</v>
      </c>
      <c r="B2798" s="55">
        <v>44937.252604166657</v>
      </c>
      <c r="C2798" s="38">
        <v>147500</v>
      </c>
    </row>
    <row r="2799" spans="1:3" x14ac:dyDescent="0.3">
      <c r="A2799" s="37" t="s">
        <v>126</v>
      </c>
      <c r="B2799" s="55">
        <v>44951.917824074073</v>
      </c>
      <c r="C2799" s="38">
        <v>147500</v>
      </c>
    </row>
    <row r="2800" spans="1:3" x14ac:dyDescent="0.3">
      <c r="A2800" s="37" t="s">
        <v>126</v>
      </c>
      <c r="B2800" s="55">
        <v>44935.679618055547</v>
      </c>
      <c r="C2800" s="38">
        <v>89100</v>
      </c>
    </row>
    <row r="2801" spans="1:3" x14ac:dyDescent="0.3">
      <c r="A2801" s="37" t="s">
        <v>126</v>
      </c>
      <c r="B2801" s="55">
        <v>44931.028703703712</v>
      </c>
      <c r="C2801" s="38">
        <v>147500</v>
      </c>
    </row>
    <row r="2802" spans="1:3" x14ac:dyDescent="0.3">
      <c r="A2802" s="37" t="s">
        <v>126</v>
      </c>
      <c r="B2802" s="55">
        <v>44949.893229166657</v>
      </c>
      <c r="C2802" s="38">
        <v>132500</v>
      </c>
    </row>
    <row r="2803" spans="1:3" x14ac:dyDescent="0.3">
      <c r="A2803" s="37" t="s">
        <v>126</v>
      </c>
      <c r="B2803" s="55">
        <v>44955.588831018518</v>
      </c>
      <c r="C2803" s="38">
        <v>185000</v>
      </c>
    </row>
    <row r="2804" spans="1:3" x14ac:dyDescent="0.3">
      <c r="A2804" s="37" t="s">
        <v>126</v>
      </c>
      <c r="B2804" s="55">
        <v>44939.015844907408</v>
      </c>
      <c r="C2804" s="38">
        <v>170672</v>
      </c>
    </row>
    <row r="2805" spans="1:3" x14ac:dyDescent="0.3">
      <c r="A2805" s="37" t="s">
        <v>126</v>
      </c>
      <c r="B2805" s="55">
        <v>44936.792210648149</v>
      </c>
      <c r="C2805" s="38">
        <v>180000</v>
      </c>
    </row>
    <row r="2806" spans="1:3" x14ac:dyDescent="0.3">
      <c r="A2806" s="37" t="s">
        <v>126</v>
      </c>
      <c r="B2806" s="55">
        <v>44927.255659722221</v>
      </c>
      <c r="C2806" s="38">
        <v>105000</v>
      </c>
    </row>
    <row r="2807" spans="1:3" x14ac:dyDescent="0.3">
      <c r="A2807" s="37" t="s">
        <v>126</v>
      </c>
      <c r="B2807" s="55">
        <v>44952.30541666667</v>
      </c>
      <c r="C2807" s="38">
        <v>90000</v>
      </c>
    </row>
    <row r="2808" spans="1:3" x14ac:dyDescent="0.3">
      <c r="A2808" s="37" t="s">
        <v>126</v>
      </c>
      <c r="B2808" s="55">
        <v>44955.140104166669</v>
      </c>
      <c r="C2808" s="38">
        <v>147500</v>
      </c>
    </row>
    <row r="2809" spans="1:3" x14ac:dyDescent="0.3">
      <c r="A2809" s="37" t="s">
        <v>126</v>
      </c>
      <c r="B2809" s="55">
        <v>44945.142824074072</v>
      </c>
      <c r="C2809" s="38">
        <v>147500</v>
      </c>
    </row>
    <row r="2810" spans="1:3" x14ac:dyDescent="0.3">
      <c r="A2810" s="37" t="s">
        <v>126</v>
      </c>
      <c r="B2810" s="55">
        <v>44951.918981481482</v>
      </c>
      <c r="C2810" s="38">
        <v>147500</v>
      </c>
    </row>
    <row r="2811" spans="1:3" x14ac:dyDescent="0.3">
      <c r="A2811" s="37" t="s">
        <v>126</v>
      </c>
      <c r="B2811" s="55">
        <v>44937.797372685192</v>
      </c>
      <c r="C2811" s="38"/>
    </row>
    <row r="2812" spans="1:3" x14ac:dyDescent="0.3">
      <c r="A2812" s="37" t="s">
        <v>126</v>
      </c>
      <c r="B2812" s="55">
        <v>44948.633263888893</v>
      </c>
      <c r="C2812" s="38">
        <v>147500</v>
      </c>
    </row>
    <row r="2813" spans="1:3" x14ac:dyDescent="0.3">
      <c r="A2813" s="37" t="s">
        <v>126</v>
      </c>
      <c r="B2813" s="55">
        <v>44944.617685185192</v>
      </c>
      <c r="C2813" s="38">
        <v>185000</v>
      </c>
    </row>
    <row r="2814" spans="1:3" x14ac:dyDescent="0.3">
      <c r="A2814" s="37" t="s">
        <v>126</v>
      </c>
      <c r="B2814" s="55">
        <v>44936.833981481483</v>
      </c>
      <c r="C2814" s="38">
        <v>180000</v>
      </c>
    </row>
    <row r="2815" spans="1:3" x14ac:dyDescent="0.3">
      <c r="A2815" s="37" t="s">
        <v>126</v>
      </c>
      <c r="B2815" s="55">
        <v>44956.848356481481</v>
      </c>
      <c r="C2815" s="38">
        <v>161160</v>
      </c>
    </row>
    <row r="2816" spans="1:3" x14ac:dyDescent="0.3">
      <c r="A2816" s="37" t="s">
        <v>126</v>
      </c>
      <c r="B2816" s="55">
        <v>44935.919606481482</v>
      </c>
      <c r="C2816" s="38">
        <v>274500</v>
      </c>
    </row>
    <row r="2817" spans="1:3" x14ac:dyDescent="0.3">
      <c r="A2817" s="37" t="s">
        <v>126</v>
      </c>
      <c r="B2817" s="55">
        <v>44936.72991898148</v>
      </c>
      <c r="C2817" s="38">
        <v>125000</v>
      </c>
    </row>
    <row r="2818" spans="1:3" x14ac:dyDescent="0.3">
      <c r="A2818" s="37" t="s">
        <v>126</v>
      </c>
      <c r="B2818" s="55">
        <v>44933.228541666656</v>
      </c>
      <c r="C2818" s="38">
        <v>147500</v>
      </c>
    </row>
    <row r="2819" spans="1:3" x14ac:dyDescent="0.3">
      <c r="A2819" s="37" t="s">
        <v>126</v>
      </c>
      <c r="B2819" s="55">
        <v>44957.815115740741</v>
      </c>
      <c r="C2819" s="38">
        <v>127500</v>
      </c>
    </row>
    <row r="2820" spans="1:3" x14ac:dyDescent="0.3">
      <c r="A2820" s="37" t="s">
        <v>126</v>
      </c>
      <c r="B2820" s="55">
        <v>44957.856863425928</v>
      </c>
      <c r="C2820" s="38"/>
    </row>
    <row r="2821" spans="1:3" x14ac:dyDescent="0.3">
      <c r="A2821" s="37" t="s">
        <v>126</v>
      </c>
      <c r="B2821" s="55">
        <v>44946.541365740741</v>
      </c>
      <c r="C2821" s="38">
        <v>90000</v>
      </c>
    </row>
    <row r="2822" spans="1:3" x14ac:dyDescent="0.3">
      <c r="A2822" s="37" t="s">
        <v>126</v>
      </c>
      <c r="B2822" s="55">
        <v>44950.55265046296</v>
      </c>
      <c r="C2822" s="38">
        <v>147500</v>
      </c>
    </row>
    <row r="2823" spans="1:3" x14ac:dyDescent="0.3">
      <c r="A2823" s="37" t="s">
        <v>126</v>
      </c>
      <c r="B2823" s="55">
        <v>44936.053888888891</v>
      </c>
      <c r="C2823" s="38">
        <v>90000</v>
      </c>
    </row>
    <row r="2824" spans="1:3" x14ac:dyDescent="0.3">
      <c r="A2824" s="37" t="s">
        <v>126</v>
      </c>
      <c r="B2824" s="55">
        <v>44938.611087962963</v>
      </c>
      <c r="C2824" s="38">
        <v>140000</v>
      </c>
    </row>
    <row r="2825" spans="1:3" x14ac:dyDescent="0.3">
      <c r="A2825" s="37" t="s">
        <v>126</v>
      </c>
      <c r="B2825" s="55">
        <v>44936.604849537027</v>
      </c>
      <c r="C2825" s="38">
        <v>96760.5</v>
      </c>
    </row>
    <row r="2826" spans="1:3" x14ac:dyDescent="0.3">
      <c r="A2826" s="37" t="s">
        <v>126</v>
      </c>
      <c r="B2826" s="55">
        <v>44953.185486111113</v>
      </c>
      <c r="C2826" s="38">
        <v>147500</v>
      </c>
    </row>
    <row r="2827" spans="1:3" x14ac:dyDescent="0.3">
      <c r="A2827" s="37" t="s">
        <v>126</v>
      </c>
      <c r="B2827" s="55">
        <v>44940.364930555559</v>
      </c>
      <c r="C2827" s="38"/>
    </row>
    <row r="2828" spans="1:3" x14ac:dyDescent="0.3">
      <c r="A2828" s="37" t="s">
        <v>126</v>
      </c>
      <c r="B2828" s="55">
        <v>44937.657557870371</v>
      </c>
      <c r="C2828" s="38"/>
    </row>
    <row r="2829" spans="1:3" x14ac:dyDescent="0.3">
      <c r="A2829" s="37" t="s">
        <v>126</v>
      </c>
      <c r="B2829" s="55">
        <v>44938.553136574083</v>
      </c>
      <c r="C2829" s="38">
        <v>147500</v>
      </c>
    </row>
    <row r="2830" spans="1:3" x14ac:dyDescent="0.3">
      <c r="A2830" s="37" t="s">
        <v>126</v>
      </c>
      <c r="B2830" s="55">
        <v>44953.376747685194</v>
      </c>
      <c r="C2830" s="38">
        <v>147500</v>
      </c>
    </row>
    <row r="2831" spans="1:3" x14ac:dyDescent="0.3">
      <c r="A2831" s="37" t="s">
        <v>126</v>
      </c>
      <c r="B2831" s="55">
        <v>44946.900613425933</v>
      </c>
      <c r="C2831" s="38">
        <v>147500</v>
      </c>
    </row>
    <row r="2832" spans="1:3" x14ac:dyDescent="0.3">
      <c r="A2832" s="37" t="s">
        <v>126</v>
      </c>
      <c r="B2832" s="55">
        <v>44952.158171296287</v>
      </c>
      <c r="C2832" s="38">
        <v>147500</v>
      </c>
    </row>
    <row r="2833" spans="1:3" x14ac:dyDescent="0.3">
      <c r="A2833" s="37" t="s">
        <v>126</v>
      </c>
      <c r="B2833" s="55">
        <v>44937.272060185183</v>
      </c>
      <c r="C2833" s="38">
        <v>150000</v>
      </c>
    </row>
    <row r="2834" spans="1:3" x14ac:dyDescent="0.3">
      <c r="A2834" s="37" t="s">
        <v>128</v>
      </c>
      <c r="B2834" s="55">
        <v>44955.420046296298</v>
      </c>
      <c r="C2834" s="38">
        <v>116700</v>
      </c>
    </row>
    <row r="2835" spans="1:3" x14ac:dyDescent="0.3">
      <c r="A2835" s="37" t="s">
        <v>128</v>
      </c>
      <c r="B2835" s="55">
        <v>44930.919699074067</v>
      </c>
      <c r="C2835" s="38">
        <v>145000</v>
      </c>
    </row>
    <row r="2836" spans="1:3" x14ac:dyDescent="0.3">
      <c r="A2836" s="37" t="s">
        <v>128</v>
      </c>
      <c r="B2836" s="55">
        <v>44938.753912037027</v>
      </c>
      <c r="C2836" s="38">
        <v>173000</v>
      </c>
    </row>
    <row r="2837" spans="1:3" x14ac:dyDescent="0.3">
      <c r="A2837" s="37" t="s">
        <v>128</v>
      </c>
      <c r="B2837" s="55">
        <v>44942.904583333337</v>
      </c>
      <c r="C2837" s="38">
        <v>135000</v>
      </c>
    </row>
    <row r="2838" spans="1:3" x14ac:dyDescent="0.3">
      <c r="A2838" s="37" t="s">
        <v>128</v>
      </c>
      <c r="B2838" s="55">
        <v>44929.98265046296</v>
      </c>
      <c r="C2838" s="38"/>
    </row>
    <row r="2839" spans="1:3" x14ac:dyDescent="0.3">
      <c r="A2839" s="37" t="s">
        <v>128</v>
      </c>
      <c r="B2839" s="55">
        <v>44937.962083333332</v>
      </c>
      <c r="C2839" s="38">
        <v>160000</v>
      </c>
    </row>
    <row r="2840" spans="1:3" x14ac:dyDescent="0.3">
      <c r="A2840" s="37" t="s">
        <v>128</v>
      </c>
      <c r="B2840" s="55">
        <v>44932.252789351849</v>
      </c>
      <c r="C2840" s="38">
        <v>161000</v>
      </c>
    </row>
    <row r="2841" spans="1:3" x14ac:dyDescent="0.3">
      <c r="A2841" s="37" t="s">
        <v>128</v>
      </c>
      <c r="B2841" s="55">
        <v>44932.587152777778</v>
      </c>
      <c r="C2841" s="38">
        <v>140000</v>
      </c>
    </row>
    <row r="2842" spans="1:3" x14ac:dyDescent="0.3">
      <c r="A2842" s="37" t="s">
        <v>128</v>
      </c>
      <c r="B2842" s="55">
        <v>44936.709907407407</v>
      </c>
      <c r="C2842" s="38">
        <v>165000</v>
      </c>
    </row>
    <row r="2843" spans="1:3" x14ac:dyDescent="0.3">
      <c r="A2843" s="37" t="s">
        <v>128</v>
      </c>
      <c r="B2843" s="55">
        <v>44944.837997685187</v>
      </c>
      <c r="C2843" s="38">
        <v>160000</v>
      </c>
    </row>
    <row r="2844" spans="1:3" x14ac:dyDescent="0.3">
      <c r="A2844" s="37" t="s">
        <v>128</v>
      </c>
      <c r="B2844" s="55">
        <v>44939.261481481481</v>
      </c>
      <c r="C2844" s="38">
        <v>157500</v>
      </c>
    </row>
    <row r="2845" spans="1:3" x14ac:dyDescent="0.3">
      <c r="A2845" s="37" t="s">
        <v>128</v>
      </c>
      <c r="B2845" s="55">
        <v>44933.418576388889</v>
      </c>
      <c r="C2845" s="38"/>
    </row>
    <row r="2846" spans="1:3" x14ac:dyDescent="0.3">
      <c r="A2846" s="37" t="s">
        <v>128</v>
      </c>
      <c r="B2846" s="55">
        <v>44929.168680555558</v>
      </c>
      <c r="C2846" s="38">
        <v>145000</v>
      </c>
    </row>
    <row r="2847" spans="1:3" x14ac:dyDescent="0.3">
      <c r="A2847" s="37" t="s">
        <v>128</v>
      </c>
      <c r="B2847" s="55">
        <v>44952.421400462961</v>
      </c>
      <c r="C2847" s="38">
        <v>225000</v>
      </c>
    </row>
    <row r="2848" spans="1:3" x14ac:dyDescent="0.3">
      <c r="A2848" s="37" t="s">
        <v>128</v>
      </c>
      <c r="B2848" s="55">
        <v>44928.50167824074</v>
      </c>
      <c r="C2848" s="38">
        <v>222589</v>
      </c>
    </row>
    <row r="2849" spans="1:3" x14ac:dyDescent="0.3">
      <c r="A2849" s="37" t="s">
        <v>128</v>
      </c>
      <c r="B2849" s="55">
        <v>44939.599131944437</v>
      </c>
      <c r="C2849" s="38">
        <v>200000</v>
      </c>
    </row>
    <row r="2850" spans="1:3" x14ac:dyDescent="0.3">
      <c r="A2850" s="37" t="s">
        <v>128</v>
      </c>
      <c r="B2850" s="55">
        <v>44938.514120370368</v>
      </c>
      <c r="C2850" s="38">
        <v>375000</v>
      </c>
    </row>
    <row r="2851" spans="1:3" x14ac:dyDescent="0.3">
      <c r="A2851" s="37" t="s">
        <v>128</v>
      </c>
      <c r="B2851" s="55">
        <v>44952.754849537043</v>
      </c>
      <c r="C2851" s="38">
        <v>315000</v>
      </c>
    </row>
    <row r="2852" spans="1:3" x14ac:dyDescent="0.3">
      <c r="A2852" s="37" t="s">
        <v>128</v>
      </c>
      <c r="B2852" s="55">
        <v>44940.05777777778</v>
      </c>
      <c r="C2852" s="38">
        <v>79200</v>
      </c>
    </row>
    <row r="2853" spans="1:3" x14ac:dyDescent="0.3">
      <c r="A2853" s="37" t="s">
        <v>128</v>
      </c>
      <c r="B2853" s="55">
        <v>44945.263194444437</v>
      </c>
      <c r="C2853" s="38">
        <v>150000</v>
      </c>
    </row>
    <row r="2854" spans="1:3" x14ac:dyDescent="0.3">
      <c r="A2854" s="37" t="s">
        <v>128</v>
      </c>
      <c r="B2854" s="55">
        <v>44935.460543981477</v>
      </c>
      <c r="C2854" s="38">
        <v>157500</v>
      </c>
    </row>
    <row r="2855" spans="1:3" x14ac:dyDescent="0.3">
      <c r="A2855" s="37" t="s">
        <v>128</v>
      </c>
      <c r="B2855" s="55">
        <v>44944.83803240741</v>
      </c>
      <c r="C2855" s="38">
        <v>115000</v>
      </c>
    </row>
    <row r="2856" spans="1:3" x14ac:dyDescent="0.3">
      <c r="A2856" s="37" t="s">
        <v>128</v>
      </c>
      <c r="B2856" s="55">
        <v>44937.885567129633</v>
      </c>
      <c r="C2856" s="38">
        <v>130500</v>
      </c>
    </row>
    <row r="2857" spans="1:3" x14ac:dyDescent="0.3">
      <c r="A2857" s="37" t="s">
        <v>128</v>
      </c>
      <c r="B2857" s="55">
        <v>44942.305300925917</v>
      </c>
      <c r="C2857" s="38">
        <v>90000</v>
      </c>
    </row>
    <row r="2858" spans="1:3" x14ac:dyDescent="0.3">
      <c r="A2858" s="37" t="s">
        <v>128</v>
      </c>
      <c r="B2858" s="55">
        <v>44947.962754629632</v>
      </c>
      <c r="C2858" s="38">
        <v>202000</v>
      </c>
    </row>
    <row r="2859" spans="1:3" x14ac:dyDescent="0.3">
      <c r="A2859" s="37" t="s">
        <v>128</v>
      </c>
      <c r="B2859" s="55">
        <v>44931.586261574077</v>
      </c>
      <c r="C2859" s="38">
        <v>58500</v>
      </c>
    </row>
    <row r="2860" spans="1:3" x14ac:dyDescent="0.3">
      <c r="A2860" s="37" t="s">
        <v>128</v>
      </c>
      <c r="B2860" s="55">
        <v>44944.336944444447</v>
      </c>
      <c r="C2860" s="38">
        <v>172500</v>
      </c>
    </row>
    <row r="2861" spans="1:3" x14ac:dyDescent="0.3">
      <c r="A2861" s="37" t="s">
        <v>128</v>
      </c>
      <c r="B2861" s="55">
        <v>44930.539768518523</v>
      </c>
      <c r="C2861" s="38">
        <v>140000</v>
      </c>
    </row>
    <row r="2862" spans="1:3" x14ac:dyDescent="0.3">
      <c r="A2862" s="37" t="s">
        <v>128</v>
      </c>
      <c r="B2862" s="55">
        <v>44930.664826388893</v>
      </c>
      <c r="C2862" s="38">
        <v>127000</v>
      </c>
    </row>
    <row r="2863" spans="1:3" x14ac:dyDescent="0.3">
      <c r="A2863" s="37" t="s">
        <v>128</v>
      </c>
      <c r="B2863" s="55">
        <v>44930.125486111108</v>
      </c>
      <c r="C2863" s="38">
        <v>79200</v>
      </c>
    </row>
    <row r="2864" spans="1:3" x14ac:dyDescent="0.3">
      <c r="A2864" s="37" t="s">
        <v>128</v>
      </c>
      <c r="B2864" s="55">
        <v>44952.438483796293</v>
      </c>
      <c r="C2864" s="38">
        <v>72900</v>
      </c>
    </row>
    <row r="2865" spans="1:3" x14ac:dyDescent="0.3">
      <c r="A2865" s="37" t="s">
        <v>128</v>
      </c>
      <c r="B2865" s="55">
        <v>44950.295729166668</v>
      </c>
      <c r="C2865" s="38">
        <v>125000</v>
      </c>
    </row>
    <row r="2866" spans="1:3" x14ac:dyDescent="0.3">
      <c r="A2866" s="37" t="s">
        <v>128</v>
      </c>
      <c r="B2866" s="55">
        <v>44932.983680555553</v>
      </c>
      <c r="C2866" s="38">
        <v>89100</v>
      </c>
    </row>
    <row r="2867" spans="1:3" x14ac:dyDescent="0.3">
      <c r="A2867" s="37" t="s">
        <v>128</v>
      </c>
      <c r="B2867" s="55">
        <v>44943.641597222217</v>
      </c>
      <c r="C2867" s="38">
        <v>157500</v>
      </c>
    </row>
    <row r="2868" spans="1:3" x14ac:dyDescent="0.3">
      <c r="A2868" s="37" t="s">
        <v>128</v>
      </c>
      <c r="B2868" s="55">
        <v>44929.980439814812</v>
      </c>
      <c r="C2868" s="38"/>
    </row>
    <row r="2869" spans="1:3" x14ac:dyDescent="0.3">
      <c r="A2869" s="37" t="s">
        <v>128</v>
      </c>
      <c r="B2869" s="55">
        <v>44928.585289351853</v>
      </c>
      <c r="C2869" s="38">
        <v>215000</v>
      </c>
    </row>
    <row r="2870" spans="1:3" x14ac:dyDescent="0.3">
      <c r="A2870" s="37" t="s">
        <v>128</v>
      </c>
      <c r="B2870" s="55">
        <v>44952.994155092587</v>
      </c>
      <c r="C2870" s="38"/>
    </row>
    <row r="2871" spans="1:3" x14ac:dyDescent="0.3">
      <c r="A2871" s="37" t="s">
        <v>128</v>
      </c>
      <c r="B2871" s="55">
        <v>44939.04587962963</v>
      </c>
      <c r="C2871" s="38">
        <v>165000</v>
      </c>
    </row>
    <row r="2872" spans="1:3" x14ac:dyDescent="0.3">
      <c r="A2872" s="37" t="s">
        <v>128</v>
      </c>
      <c r="B2872" s="55">
        <v>44937.712719907409</v>
      </c>
      <c r="C2872" s="38">
        <v>185000</v>
      </c>
    </row>
    <row r="2873" spans="1:3" x14ac:dyDescent="0.3">
      <c r="A2873" s="37" t="s">
        <v>128</v>
      </c>
      <c r="B2873" s="55">
        <v>44944.085902777777</v>
      </c>
      <c r="C2873" s="38">
        <v>115000</v>
      </c>
    </row>
    <row r="2874" spans="1:3" x14ac:dyDescent="0.3">
      <c r="A2874" s="37" t="s">
        <v>128</v>
      </c>
      <c r="B2874" s="55">
        <v>44957.668275462973</v>
      </c>
      <c r="C2874" s="38">
        <v>157500</v>
      </c>
    </row>
    <row r="2875" spans="1:3" x14ac:dyDescent="0.3">
      <c r="A2875" s="37" t="s">
        <v>128</v>
      </c>
      <c r="B2875" s="55">
        <v>44932.657858796287</v>
      </c>
      <c r="C2875" s="38">
        <v>89100</v>
      </c>
    </row>
    <row r="2876" spans="1:3" x14ac:dyDescent="0.3">
      <c r="A2876" s="37" t="s">
        <v>128</v>
      </c>
      <c r="B2876" s="55">
        <v>44937.111168981479</v>
      </c>
      <c r="C2876" s="38">
        <v>56700</v>
      </c>
    </row>
    <row r="2877" spans="1:3" x14ac:dyDescent="0.3">
      <c r="A2877" s="37" t="s">
        <v>128</v>
      </c>
      <c r="B2877" s="55">
        <v>44937.76185185185</v>
      </c>
      <c r="C2877" s="38">
        <v>157000</v>
      </c>
    </row>
    <row r="2878" spans="1:3" x14ac:dyDescent="0.3">
      <c r="A2878" s="37" t="s">
        <v>128</v>
      </c>
      <c r="B2878" s="55">
        <v>44949.79519675926</v>
      </c>
      <c r="C2878" s="38"/>
    </row>
    <row r="2879" spans="1:3" x14ac:dyDescent="0.3">
      <c r="A2879" s="37" t="s">
        <v>128</v>
      </c>
      <c r="B2879" s="55">
        <v>44946.821469907409</v>
      </c>
      <c r="C2879" s="38">
        <v>126000</v>
      </c>
    </row>
    <row r="2880" spans="1:3" x14ac:dyDescent="0.3">
      <c r="A2880" s="37" t="s">
        <v>128</v>
      </c>
      <c r="B2880" s="55">
        <v>44929.981666666667</v>
      </c>
      <c r="C2880" s="38"/>
    </row>
    <row r="2881" spans="1:3" x14ac:dyDescent="0.3">
      <c r="A2881" s="37" t="s">
        <v>128</v>
      </c>
      <c r="B2881" s="55">
        <v>44950.21166666667</v>
      </c>
      <c r="C2881" s="38">
        <v>220500</v>
      </c>
    </row>
    <row r="2882" spans="1:3" x14ac:dyDescent="0.3">
      <c r="A2882" s="37" t="s">
        <v>128</v>
      </c>
      <c r="B2882" s="55">
        <v>44952.044085648151</v>
      </c>
      <c r="C2882" s="38">
        <v>157500</v>
      </c>
    </row>
    <row r="2883" spans="1:3" x14ac:dyDescent="0.3">
      <c r="A2883" s="37" t="s">
        <v>128</v>
      </c>
      <c r="B2883" s="55">
        <v>44929.981111111112</v>
      </c>
      <c r="C2883" s="38"/>
    </row>
    <row r="2884" spans="1:3" x14ac:dyDescent="0.3">
      <c r="A2884" s="37" t="s">
        <v>128</v>
      </c>
      <c r="B2884" s="55">
        <v>44951.294814814813</v>
      </c>
      <c r="C2884" s="38">
        <v>157500</v>
      </c>
    </row>
    <row r="2885" spans="1:3" x14ac:dyDescent="0.3">
      <c r="A2885" s="37" t="s">
        <v>128</v>
      </c>
      <c r="B2885" s="55">
        <v>44937.712164351848</v>
      </c>
      <c r="C2885" s="38">
        <v>177500</v>
      </c>
    </row>
    <row r="2886" spans="1:3" x14ac:dyDescent="0.3">
      <c r="A2886" s="37" t="s">
        <v>128</v>
      </c>
      <c r="B2886" s="55">
        <v>44957.170266203713</v>
      </c>
      <c r="C2886" s="38">
        <v>157500</v>
      </c>
    </row>
    <row r="2887" spans="1:3" x14ac:dyDescent="0.3">
      <c r="A2887" s="37" t="s">
        <v>128</v>
      </c>
      <c r="B2887" s="55">
        <v>44952.462627314817</v>
      </c>
      <c r="C2887" s="38">
        <v>135000</v>
      </c>
    </row>
    <row r="2888" spans="1:3" x14ac:dyDescent="0.3">
      <c r="A2888" s="37" t="s">
        <v>128</v>
      </c>
      <c r="B2888" s="55">
        <v>44951.044756944437</v>
      </c>
      <c r="C2888" s="38">
        <v>90000</v>
      </c>
    </row>
    <row r="2889" spans="1:3" x14ac:dyDescent="0.3">
      <c r="A2889" s="37" t="s">
        <v>128</v>
      </c>
      <c r="B2889" s="55">
        <v>44933.087268518517</v>
      </c>
      <c r="C2889" s="38">
        <v>160000</v>
      </c>
    </row>
    <row r="2890" spans="1:3" x14ac:dyDescent="0.3">
      <c r="A2890" s="37" t="s">
        <v>128</v>
      </c>
      <c r="B2890" s="55">
        <v>44951.752685185187</v>
      </c>
      <c r="C2890" s="38">
        <v>157500</v>
      </c>
    </row>
    <row r="2891" spans="1:3" x14ac:dyDescent="0.3">
      <c r="A2891" s="37" t="s">
        <v>128</v>
      </c>
      <c r="B2891" s="55">
        <v>44946.61341435185</v>
      </c>
      <c r="C2891" s="38">
        <v>157500</v>
      </c>
    </row>
    <row r="2892" spans="1:3" x14ac:dyDescent="0.3">
      <c r="A2892" s="37" t="s">
        <v>128</v>
      </c>
      <c r="B2892" s="55">
        <v>44945.181793981479</v>
      </c>
      <c r="C2892" s="38">
        <v>157500</v>
      </c>
    </row>
    <row r="2893" spans="1:3" x14ac:dyDescent="0.3">
      <c r="A2893" s="37" t="s">
        <v>128</v>
      </c>
      <c r="B2893" s="55">
        <v>44937.25341435185</v>
      </c>
      <c r="C2893" s="38">
        <v>186960</v>
      </c>
    </row>
    <row r="2894" spans="1:3" x14ac:dyDescent="0.3">
      <c r="A2894" s="37" t="s">
        <v>128</v>
      </c>
      <c r="B2894" s="55">
        <v>44929.981145833342</v>
      </c>
      <c r="C2894" s="38"/>
    </row>
    <row r="2895" spans="1:3" x14ac:dyDescent="0.3">
      <c r="A2895" s="37" t="s">
        <v>128</v>
      </c>
      <c r="B2895" s="55">
        <v>44953.628101851849</v>
      </c>
      <c r="C2895" s="38">
        <v>157500</v>
      </c>
    </row>
    <row r="2896" spans="1:3" x14ac:dyDescent="0.3">
      <c r="A2896" s="37" t="s">
        <v>128</v>
      </c>
      <c r="B2896" s="55">
        <v>44944.324652777781</v>
      </c>
      <c r="C2896" s="38">
        <v>90000</v>
      </c>
    </row>
    <row r="2897" spans="1:3" x14ac:dyDescent="0.3">
      <c r="A2897" s="37" t="s">
        <v>128</v>
      </c>
      <c r="B2897" s="55">
        <v>44928.918425925927</v>
      </c>
      <c r="C2897" s="38">
        <v>155000</v>
      </c>
    </row>
    <row r="2898" spans="1:3" x14ac:dyDescent="0.3">
      <c r="A2898" s="37" t="s">
        <v>128</v>
      </c>
      <c r="B2898" s="55">
        <v>44930.628078703703</v>
      </c>
      <c r="C2898" s="38">
        <v>150000</v>
      </c>
    </row>
    <row r="2899" spans="1:3" x14ac:dyDescent="0.3">
      <c r="A2899" s="37" t="s">
        <v>128</v>
      </c>
      <c r="B2899" s="55">
        <v>44940.585729166669</v>
      </c>
      <c r="C2899" s="38">
        <v>125500</v>
      </c>
    </row>
    <row r="2900" spans="1:3" x14ac:dyDescent="0.3">
      <c r="A2900" s="37" t="s">
        <v>128</v>
      </c>
      <c r="B2900" s="55">
        <v>44957.293229166673</v>
      </c>
      <c r="C2900" s="38">
        <v>125000</v>
      </c>
    </row>
    <row r="2901" spans="1:3" x14ac:dyDescent="0.3">
      <c r="A2901" s="37" t="s">
        <v>128</v>
      </c>
      <c r="B2901" s="55">
        <v>44957.47934027778</v>
      </c>
      <c r="C2901" s="38">
        <v>88128</v>
      </c>
    </row>
    <row r="2902" spans="1:3" x14ac:dyDescent="0.3">
      <c r="A2902" s="37" t="s">
        <v>128</v>
      </c>
      <c r="B2902" s="55">
        <v>44951.416203703702</v>
      </c>
      <c r="C2902" s="38">
        <v>157500</v>
      </c>
    </row>
    <row r="2903" spans="1:3" x14ac:dyDescent="0.3">
      <c r="A2903" s="37" t="s">
        <v>128</v>
      </c>
      <c r="B2903" s="55">
        <v>44950.461493055547</v>
      </c>
      <c r="C2903" s="38">
        <v>150000</v>
      </c>
    </row>
    <row r="2904" spans="1:3" x14ac:dyDescent="0.3">
      <c r="A2904" s="37" t="s">
        <v>128</v>
      </c>
      <c r="B2904" s="55">
        <v>44943.825798611113</v>
      </c>
      <c r="C2904" s="38">
        <v>113450</v>
      </c>
    </row>
    <row r="2905" spans="1:3" x14ac:dyDescent="0.3">
      <c r="A2905" s="37" t="s">
        <v>128</v>
      </c>
      <c r="B2905" s="55">
        <v>44949.795590277783</v>
      </c>
      <c r="C2905" s="38">
        <v>160000</v>
      </c>
    </row>
    <row r="2906" spans="1:3" x14ac:dyDescent="0.3">
      <c r="A2906" s="37" t="s">
        <v>128</v>
      </c>
      <c r="B2906" s="55">
        <v>44949.669270833343</v>
      </c>
      <c r="C2906" s="38">
        <v>185000</v>
      </c>
    </row>
    <row r="2907" spans="1:3" x14ac:dyDescent="0.3">
      <c r="A2907" s="37" t="s">
        <v>128</v>
      </c>
      <c r="B2907" s="55">
        <v>44936.264791666668</v>
      </c>
      <c r="C2907" s="38">
        <v>125000</v>
      </c>
    </row>
    <row r="2908" spans="1:3" x14ac:dyDescent="0.3">
      <c r="A2908" s="37" t="s">
        <v>128</v>
      </c>
      <c r="B2908" s="55">
        <v>44935.877962962957</v>
      </c>
      <c r="C2908" s="38"/>
    </row>
    <row r="2909" spans="1:3" x14ac:dyDescent="0.3">
      <c r="A2909" s="37" t="s">
        <v>128</v>
      </c>
      <c r="B2909" s="55">
        <v>44935.982476851852</v>
      </c>
      <c r="C2909" s="38">
        <v>98856</v>
      </c>
    </row>
    <row r="2910" spans="1:3" x14ac:dyDescent="0.3">
      <c r="A2910" s="37" t="s">
        <v>128</v>
      </c>
      <c r="B2910" s="55">
        <v>44931.003136574072</v>
      </c>
      <c r="C2910" s="38">
        <v>181950</v>
      </c>
    </row>
    <row r="2911" spans="1:3" x14ac:dyDescent="0.3">
      <c r="A2911" s="37" t="s">
        <v>128</v>
      </c>
      <c r="B2911" s="55">
        <v>44937.253564814811</v>
      </c>
      <c r="C2911" s="38">
        <v>211511</v>
      </c>
    </row>
    <row r="2912" spans="1:3" x14ac:dyDescent="0.3">
      <c r="A2912" s="37" t="s">
        <v>128</v>
      </c>
      <c r="B2912" s="55">
        <v>44938.862766203703</v>
      </c>
      <c r="C2912" s="38">
        <v>75000</v>
      </c>
    </row>
    <row r="2913" spans="1:3" x14ac:dyDescent="0.3">
      <c r="A2913" s="37" t="s">
        <v>128</v>
      </c>
      <c r="B2913" s="55">
        <v>44931.919560185182</v>
      </c>
      <c r="C2913" s="38"/>
    </row>
    <row r="2914" spans="1:3" x14ac:dyDescent="0.3">
      <c r="A2914" s="37" t="s">
        <v>128</v>
      </c>
      <c r="B2914" s="55">
        <v>44938.407743055563</v>
      </c>
      <c r="C2914" s="38">
        <v>79200</v>
      </c>
    </row>
    <row r="2915" spans="1:3" x14ac:dyDescent="0.3">
      <c r="A2915" s="37" t="s">
        <v>128</v>
      </c>
      <c r="B2915" s="55">
        <v>44956.210370370369</v>
      </c>
      <c r="C2915" s="38">
        <v>152650</v>
      </c>
    </row>
    <row r="2916" spans="1:3" x14ac:dyDescent="0.3">
      <c r="A2916" s="37" t="s">
        <v>128</v>
      </c>
      <c r="B2916" s="55">
        <v>44933.793553240743</v>
      </c>
      <c r="C2916" s="38">
        <v>245000</v>
      </c>
    </row>
    <row r="2917" spans="1:3" x14ac:dyDescent="0.3">
      <c r="A2917" s="37" t="s">
        <v>128</v>
      </c>
      <c r="B2917" s="55">
        <v>44940.987442129634</v>
      </c>
      <c r="C2917" s="38">
        <v>79200</v>
      </c>
    </row>
    <row r="2918" spans="1:3" x14ac:dyDescent="0.3">
      <c r="A2918" s="37" t="s">
        <v>128</v>
      </c>
      <c r="B2918" s="55">
        <v>44929.857893518521</v>
      </c>
      <c r="C2918" s="38">
        <v>205000</v>
      </c>
    </row>
    <row r="2919" spans="1:3" x14ac:dyDescent="0.3">
      <c r="A2919" s="37" t="s">
        <v>128</v>
      </c>
      <c r="B2919" s="55">
        <v>44943.029108796298</v>
      </c>
      <c r="C2919" s="38">
        <v>183000</v>
      </c>
    </row>
    <row r="2920" spans="1:3" x14ac:dyDescent="0.3">
      <c r="A2920" s="37" t="s">
        <v>128</v>
      </c>
      <c r="B2920" s="55">
        <v>44945.765023148153</v>
      </c>
      <c r="C2920" s="38">
        <v>239080</v>
      </c>
    </row>
    <row r="2921" spans="1:3" x14ac:dyDescent="0.3">
      <c r="A2921" s="37" t="s">
        <v>128</v>
      </c>
      <c r="B2921" s="55">
        <v>44954.427997685183</v>
      </c>
      <c r="C2921" s="38">
        <v>242597</v>
      </c>
    </row>
    <row r="2922" spans="1:3" x14ac:dyDescent="0.3">
      <c r="A2922" s="37" t="s">
        <v>128</v>
      </c>
      <c r="B2922" s="55">
        <v>44937.909375000003</v>
      </c>
      <c r="C2922" s="38">
        <v>175000</v>
      </c>
    </row>
    <row r="2923" spans="1:3" x14ac:dyDescent="0.3">
      <c r="A2923" s="37" t="s">
        <v>128</v>
      </c>
      <c r="B2923" s="55">
        <v>44939.182118055563</v>
      </c>
      <c r="C2923" s="38">
        <v>90000</v>
      </c>
    </row>
    <row r="2924" spans="1:3" x14ac:dyDescent="0.3">
      <c r="A2924" s="37" t="s">
        <v>128</v>
      </c>
      <c r="B2924" s="55">
        <v>44937.669409722221</v>
      </c>
      <c r="C2924" s="38">
        <v>176500</v>
      </c>
    </row>
    <row r="2925" spans="1:3" x14ac:dyDescent="0.3">
      <c r="A2925" s="37" t="s">
        <v>128</v>
      </c>
      <c r="B2925" s="55">
        <v>44931.461597222216</v>
      </c>
      <c r="C2925" s="38">
        <v>150000</v>
      </c>
    </row>
    <row r="2926" spans="1:3" x14ac:dyDescent="0.3">
      <c r="A2926" s="37" t="s">
        <v>128</v>
      </c>
      <c r="B2926" s="55">
        <v>44945.622604166667</v>
      </c>
      <c r="C2926" s="38">
        <v>165000</v>
      </c>
    </row>
    <row r="2927" spans="1:3" x14ac:dyDescent="0.3">
      <c r="A2927" s="37" t="s">
        <v>128</v>
      </c>
      <c r="B2927" s="55">
        <v>44953.484097222223</v>
      </c>
      <c r="C2927" s="38">
        <v>157500</v>
      </c>
    </row>
    <row r="2928" spans="1:3" x14ac:dyDescent="0.3">
      <c r="A2928" s="37" t="s">
        <v>128</v>
      </c>
      <c r="B2928" s="55">
        <v>44931.149884259263</v>
      </c>
      <c r="C2928" s="38">
        <v>157500</v>
      </c>
    </row>
    <row r="2929" spans="1:3" x14ac:dyDescent="0.3">
      <c r="A2929" s="37" t="s">
        <v>128</v>
      </c>
      <c r="B2929" s="55">
        <v>44943.33766203704</v>
      </c>
      <c r="C2929" s="38">
        <v>135000</v>
      </c>
    </row>
    <row r="2930" spans="1:3" x14ac:dyDescent="0.3">
      <c r="A2930" s="37" t="s">
        <v>128</v>
      </c>
      <c r="B2930" s="55">
        <v>44943.743078703701</v>
      </c>
      <c r="C2930" s="38">
        <v>165000</v>
      </c>
    </row>
    <row r="2931" spans="1:3" x14ac:dyDescent="0.3">
      <c r="A2931" s="37" t="s">
        <v>128</v>
      </c>
      <c r="B2931" s="55">
        <v>44947.431377314817</v>
      </c>
      <c r="C2931" s="38">
        <v>157500</v>
      </c>
    </row>
    <row r="2932" spans="1:3" x14ac:dyDescent="0.3">
      <c r="A2932" s="37" t="s">
        <v>128</v>
      </c>
      <c r="B2932" s="55">
        <v>44949.544571759259</v>
      </c>
      <c r="C2932" s="38">
        <v>155000</v>
      </c>
    </row>
    <row r="2933" spans="1:3" x14ac:dyDescent="0.3">
      <c r="A2933" s="37" t="s">
        <v>128</v>
      </c>
      <c r="B2933" s="55">
        <v>44928.251608796287</v>
      </c>
      <c r="C2933" s="38">
        <v>222589</v>
      </c>
    </row>
    <row r="2934" spans="1:3" x14ac:dyDescent="0.3">
      <c r="A2934" s="37" t="s">
        <v>128</v>
      </c>
      <c r="B2934" s="55">
        <v>44938.252071759263</v>
      </c>
      <c r="C2934" s="38">
        <v>125000</v>
      </c>
    </row>
    <row r="2935" spans="1:3" x14ac:dyDescent="0.3">
      <c r="A2935" s="37" t="s">
        <v>128</v>
      </c>
      <c r="B2935" s="55">
        <v>44938.460451388892</v>
      </c>
      <c r="C2935" s="38">
        <v>125000</v>
      </c>
    </row>
    <row r="2936" spans="1:3" x14ac:dyDescent="0.3">
      <c r="A2936" s="37" t="s">
        <v>128</v>
      </c>
      <c r="B2936" s="55">
        <v>44946.597488425927</v>
      </c>
      <c r="C2936" s="38">
        <v>180000</v>
      </c>
    </row>
    <row r="2937" spans="1:3" x14ac:dyDescent="0.3">
      <c r="A2937" s="37" t="s">
        <v>128</v>
      </c>
      <c r="B2937" s="55">
        <v>44929.982905092591</v>
      </c>
      <c r="C2937" s="38"/>
    </row>
    <row r="2938" spans="1:3" x14ac:dyDescent="0.3">
      <c r="A2938" s="37" t="s">
        <v>128</v>
      </c>
      <c r="B2938" s="55">
        <v>44931.795127314806</v>
      </c>
      <c r="C2938" s="38"/>
    </row>
    <row r="2939" spans="1:3" x14ac:dyDescent="0.3">
      <c r="A2939" s="37" t="s">
        <v>128</v>
      </c>
      <c r="B2939" s="55">
        <v>44951.563159722216</v>
      </c>
      <c r="C2939" s="38">
        <v>89100</v>
      </c>
    </row>
    <row r="2940" spans="1:3" x14ac:dyDescent="0.3">
      <c r="A2940" s="37" t="s">
        <v>128</v>
      </c>
      <c r="B2940" s="55">
        <v>44932.419282407413</v>
      </c>
      <c r="C2940" s="38">
        <v>170000</v>
      </c>
    </row>
    <row r="2941" spans="1:3" x14ac:dyDescent="0.3">
      <c r="A2941" s="37" t="s">
        <v>128</v>
      </c>
      <c r="B2941" s="55">
        <v>44952.127592592587</v>
      </c>
      <c r="C2941" s="38">
        <v>157500</v>
      </c>
    </row>
    <row r="2942" spans="1:3" x14ac:dyDescent="0.3">
      <c r="A2942" s="37" t="s">
        <v>128</v>
      </c>
      <c r="B2942" s="55">
        <v>44943.326365740737</v>
      </c>
      <c r="C2942" s="38">
        <v>135000</v>
      </c>
    </row>
    <row r="2943" spans="1:3" x14ac:dyDescent="0.3">
      <c r="A2943" s="37" t="s">
        <v>128</v>
      </c>
      <c r="B2943" s="55">
        <v>44932.752835648149</v>
      </c>
      <c r="C2943" s="38">
        <v>167500</v>
      </c>
    </row>
    <row r="2944" spans="1:3" x14ac:dyDescent="0.3">
      <c r="A2944" s="37" t="s">
        <v>128</v>
      </c>
      <c r="B2944" s="55">
        <v>44945.997511574067</v>
      </c>
      <c r="C2944" s="38"/>
    </row>
    <row r="2945" spans="1:3" x14ac:dyDescent="0.3">
      <c r="A2945" s="37" t="s">
        <v>128</v>
      </c>
      <c r="B2945" s="55">
        <v>44930.664930555547</v>
      </c>
      <c r="C2945" s="38">
        <v>140000</v>
      </c>
    </row>
    <row r="2946" spans="1:3" x14ac:dyDescent="0.3">
      <c r="A2946" s="37" t="s">
        <v>128</v>
      </c>
      <c r="B2946" s="55">
        <v>44930.646909722222</v>
      </c>
      <c r="C2946" s="38">
        <v>107500</v>
      </c>
    </row>
    <row r="2947" spans="1:3" x14ac:dyDescent="0.3">
      <c r="A2947" s="37" t="s">
        <v>128</v>
      </c>
      <c r="B2947" s="55">
        <v>44938.293668981481</v>
      </c>
      <c r="C2947" s="38">
        <v>90000</v>
      </c>
    </row>
    <row r="2948" spans="1:3" x14ac:dyDescent="0.3">
      <c r="A2948" s="37" t="s">
        <v>128</v>
      </c>
      <c r="B2948" s="55">
        <v>44940.822280092587</v>
      </c>
      <c r="C2948" s="38">
        <v>131900</v>
      </c>
    </row>
    <row r="2949" spans="1:3" x14ac:dyDescent="0.3">
      <c r="A2949" s="37" t="s">
        <v>128</v>
      </c>
      <c r="B2949" s="55">
        <v>44936.971828703703</v>
      </c>
      <c r="C2949" s="38">
        <v>150000</v>
      </c>
    </row>
    <row r="2950" spans="1:3" x14ac:dyDescent="0.3">
      <c r="A2950" s="37" t="s">
        <v>128</v>
      </c>
      <c r="B2950" s="55">
        <v>44951.377650462957</v>
      </c>
      <c r="C2950" s="38">
        <v>158500</v>
      </c>
    </row>
    <row r="2951" spans="1:3" x14ac:dyDescent="0.3">
      <c r="A2951" s="37" t="s">
        <v>128</v>
      </c>
      <c r="B2951" s="55">
        <v>44943.792962962973</v>
      </c>
      <c r="C2951" s="38"/>
    </row>
    <row r="2952" spans="1:3" x14ac:dyDescent="0.3">
      <c r="A2952" s="37" t="s">
        <v>128</v>
      </c>
      <c r="B2952" s="55">
        <v>44938.713541666657</v>
      </c>
      <c r="C2952" s="38">
        <v>153000</v>
      </c>
    </row>
    <row r="2953" spans="1:3" x14ac:dyDescent="0.3">
      <c r="A2953" s="37" t="s">
        <v>128</v>
      </c>
      <c r="B2953" s="55">
        <v>44935.607314814813</v>
      </c>
      <c r="C2953" s="38">
        <v>157500</v>
      </c>
    </row>
    <row r="2954" spans="1:3" x14ac:dyDescent="0.3">
      <c r="A2954" s="37" t="s">
        <v>128</v>
      </c>
      <c r="B2954" s="55">
        <v>44936.639085648138</v>
      </c>
      <c r="C2954" s="38">
        <v>145000</v>
      </c>
    </row>
    <row r="2955" spans="1:3" x14ac:dyDescent="0.3">
      <c r="A2955" s="37" t="s">
        <v>128</v>
      </c>
      <c r="B2955" s="55">
        <v>44946.681504629632</v>
      </c>
      <c r="C2955" s="38">
        <v>212500</v>
      </c>
    </row>
    <row r="2956" spans="1:3" x14ac:dyDescent="0.3">
      <c r="A2956" s="37" t="s">
        <v>128</v>
      </c>
      <c r="B2956" s="55">
        <v>44929.98101851852</v>
      </c>
      <c r="C2956" s="38"/>
    </row>
    <row r="2957" spans="1:3" x14ac:dyDescent="0.3">
      <c r="A2957" s="37" t="s">
        <v>128</v>
      </c>
      <c r="B2957" s="55">
        <v>44933.294247685182</v>
      </c>
      <c r="C2957" s="38">
        <v>90000</v>
      </c>
    </row>
    <row r="2958" spans="1:3" x14ac:dyDescent="0.3">
      <c r="A2958" s="37" t="s">
        <v>128</v>
      </c>
      <c r="B2958" s="55">
        <v>44955.003634259258</v>
      </c>
      <c r="C2958" s="38">
        <v>200000</v>
      </c>
    </row>
    <row r="2959" spans="1:3" x14ac:dyDescent="0.3">
      <c r="A2959" s="37" t="s">
        <v>128</v>
      </c>
      <c r="B2959" s="55">
        <v>44957.690810185188</v>
      </c>
      <c r="C2959" s="38">
        <v>475000</v>
      </c>
    </row>
    <row r="2960" spans="1:3" x14ac:dyDescent="0.3">
      <c r="A2960" s="37" t="s">
        <v>128</v>
      </c>
      <c r="B2960" s="55">
        <v>44955.002812500003</v>
      </c>
      <c r="C2960" s="38">
        <v>200000</v>
      </c>
    </row>
    <row r="2961" spans="1:3" x14ac:dyDescent="0.3">
      <c r="A2961" s="37" t="s">
        <v>128</v>
      </c>
      <c r="B2961" s="55">
        <v>44938.171354166669</v>
      </c>
      <c r="C2961" s="38">
        <v>154000</v>
      </c>
    </row>
    <row r="2962" spans="1:3" x14ac:dyDescent="0.3">
      <c r="A2962" s="37" t="s">
        <v>128</v>
      </c>
      <c r="B2962" s="55">
        <v>44945.555462962962</v>
      </c>
      <c r="C2962" s="38">
        <v>150000</v>
      </c>
    </row>
    <row r="2963" spans="1:3" x14ac:dyDescent="0.3">
      <c r="A2963" s="37" t="s">
        <v>128</v>
      </c>
      <c r="B2963" s="55">
        <v>44943.670231481483</v>
      </c>
      <c r="C2963" s="38"/>
    </row>
    <row r="2964" spans="1:3" x14ac:dyDescent="0.3">
      <c r="A2964" s="37" t="s">
        <v>128</v>
      </c>
      <c r="B2964" s="55">
        <v>44937.586192129631</v>
      </c>
      <c r="C2964" s="38">
        <v>130000</v>
      </c>
    </row>
    <row r="2965" spans="1:3" x14ac:dyDescent="0.3">
      <c r="A2965" s="37" t="s">
        <v>128</v>
      </c>
      <c r="B2965" s="55">
        <v>44929.981041666673</v>
      </c>
      <c r="C2965" s="38"/>
    </row>
    <row r="2966" spans="1:3" x14ac:dyDescent="0.3">
      <c r="A2966" s="37" t="s">
        <v>128</v>
      </c>
      <c r="B2966" s="55">
        <v>44940.503009259257</v>
      </c>
      <c r="C2966" s="38">
        <v>86150</v>
      </c>
    </row>
    <row r="2967" spans="1:3" x14ac:dyDescent="0.3">
      <c r="A2967" s="37" t="s">
        <v>128</v>
      </c>
      <c r="B2967" s="55">
        <v>44931.835555555554</v>
      </c>
      <c r="C2967" s="38">
        <v>177495</v>
      </c>
    </row>
    <row r="2968" spans="1:3" x14ac:dyDescent="0.3">
      <c r="A2968" s="37" t="s">
        <v>128</v>
      </c>
      <c r="B2968" s="55">
        <v>44929.981574074067</v>
      </c>
      <c r="C2968" s="38"/>
    </row>
    <row r="2969" spans="1:3" x14ac:dyDescent="0.3">
      <c r="A2969" s="37" t="s">
        <v>128</v>
      </c>
      <c r="B2969" s="55">
        <v>44928.293622685182</v>
      </c>
      <c r="C2969" s="38">
        <v>175000</v>
      </c>
    </row>
    <row r="2970" spans="1:3" x14ac:dyDescent="0.3">
      <c r="A2970" s="37" t="s">
        <v>128</v>
      </c>
      <c r="B2970" s="55">
        <v>44929.646944444437</v>
      </c>
      <c r="C2970" s="38">
        <v>120000</v>
      </c>
    </row>
    <row r="2971" spans="1:3" x14ac:dyDescent="0.3">
      <c r="A2971" s="37" t="s">
        <v>128</v>
      </c>
      <c r="B2971" s="55">
        <v>44936.12777777778</v>
      </c>
      <c r="C2971" s="38">
        <v>168000</v>
      </c>
    </row>
    <row r="2972" spans="1:3" x14ac:dyDescent="0.3">
      <c r="A2972" s="37" t="s">
        <v>128</v>
      </c>
      <c r="B2972" s="55">
        <v>44933.668032407397</v>
      </c>
      <c r="C2972" s="38">
        <v>245000</v>
      </c>
    </row>
    <row r="2973" spans="1:3" x14ac:dyDescent="0.3">
      <c r="A2973" s="37" t="s">
        <v>128</v>
      </c>
      <c r="B2973" s="55">
        <v>44947.58798611111</v>
      </c>
      <c r="C2973" s="38"/>
    </row>
    <row r="2974" spans="1:3" x14ac:dyDescent="0.3">
      <c r="A2974" s="37" t="s">
        <v>128</v>
      </c>
      <c r="B2974" s="55">
        <v>44957.98232638889</v>
      </c>
      <c r="C2974" s="38">
        <v>124702.53125</v>
      </c>
    </row>
    <row r="2975" spans="1:3" x14ac:dyDescent="0.3">
      <c r="A2975" s="37" t="s">
        <v>128</v>
      </c>
      <c r="B2975" s="55">
        <v>44956.58798611111</v>
      </c>
      <c r="C2975" s="38">
        <v>250000</v>
      </c>
    </row>
    <row r="2976" spans="1:3" x14ac:dyDescent="0.3">
      <c r="A2976" s="37" t="s">
        <v>128</v>
      </c>
      <c r="B2976" s="55">
        <v>44937.264270833337</v>
      </c>
      <c r="C2976" s="38">
        <v>200935.5</v>
      </c>
    </row>
    <row r="2977" spans="1:3" x14ac:dyDescent="0.3">
      <c r="A2977" s="37" t="s">
        <v>128</v>
      </c>
      <c r="B2977" s="55">
        <v>44954.169432870367</v>
      </c>
      <c r="C2977" s="38">
        <v>205000</v>
      </c>
    </row>
    <row r="2978" spans="1:3" x14ac:dyDescent="0.3">
      <c r="A2978" s="37" t="s">
        <v>128</v>
      </c>
      <c r="B2978" s="55">
        <v>44954.003611111111</v>
      </c>
      <c r="C2978" s="38">
        <v>200000</v>
      </c>
    </row>
    <row r="2979" spans="1:3" x14ac:dyDescent="0.3">
      <c r="A2979" s="37" t="s">
        <v>128</v>
      </c>
      <c r="B2979" s="55">
        <v>44945.955601851849</v>
      </c>
      <c r="C2979" s="38"/>
    </row>
    <row r="2980" spans="1:3" x14ac:dyDescent="0.3">
      <c r="A2980" s="37" t="s">
        <v>128</v>
      </c>
      <c r="B2980" s="55">
        <v>44952.736238425918</v>
      </c>
      <c r="C2980" s="38">
        <v>157500</v>
      </c>
    </row>
    <row r="2981" spans="1:3" x14ac:dyDescent="0.3">
      <c r="A2981" s="37" t="s">
        <v>128</v>
      </c>
      <c r="B2981" s="55">
        <v>44928.822557870371</v>
      </c>
      <c r="C2981" s="38">
        <v>105515</v>
      </c>
    </row>
    <row r="2982" spans="1:3" x14ac:dyDescent="0.3">
      <c r="A2982" s="37" t="s">
        <v>128</v>
      </c>
      <c r="B2982" s="55">
        <v>44948.835578703707</v>
      </c>
      <c r="C2982" s="38">
        <v>160000</v>
      </c>
    </row>
    <row r="2983" spans="1:3" x14ac:dyDescent="0.3">
      <c r="A2983" s="37" t="s">
        <v>128</v>
      </c>
      <c r="B2983" s="55">
        <v>44940.294074074067</v>
      </c>
      <c r="C2983" s="38">
        <v>175000</v>
      </c>
    </row>
    <row r="2984" spans="1:3" x14ac:dyDescent="0.3">
      <c r="A2984" s="37" t="s">
        <v>128</v>
      </c>
      <c r="B2984" s="55">
        <v>44946.973182870373</v>
      </c>
      <c r="C2984" s="38">
        <v>126000</v>
      </c>
    </row>
    <row r="2985" spans="1:3" x14ac:dyDescent="0.3">
      <c r="A2985" s="37" t="s">
        <v>128</v>
      </c>
      <c r="B2985" s="55">
        <v>44930.00576388889</v>
      </c>
      <c r="C2985" s="38"/>
    </row>
    <row r="2986" spans="1:3" x14ac:dyDescent="0.3">
      <c r="A2986" s="37" t="s">
        <v>128</v>
      </c>
      <c r="B2986" s="55">
        <v>44953.29619212963</v>
      </c>
      <c r="C2986" s="38">
        <v>90000</v>
      </c>
    </row>
    <row r="2987" spans="1:3" x14ac:dyDescent="0.3">
      <c r="A2987" s="37" t="s">
        <v>128</v>
      </c>
      <c r="B2987" s="55">
        <v>44955.835289351853</v>
      </c>
      <c r="C2987" s="38">
        <v>112500</v>
      </c>
    </row>
    <row r="2988" spans="1:3" x14ac:dyDescent="0.3">
      <c r="A2988" s="37" t="s">
        <v>128</v>
      </c>
      <c r="B2988" s="55">
        <v>44946.919803240737</v>
      </c>
      <c r="C2988" s="38">
        <v>157500</v>
      </c>
    </row>
    <row r="2989" spans="1:3" x14ac:dyDescent="0.3">
      <c r="A2989" s="37" t="s">
        <v>128</v>
      </c>
      <c r="B2989" s="55">
        <v>44936.264861111107</v>
      </c>
      <c r="C2989" s="38">
        <v>90000</v>
      </c>
    </row>
    <row r="2990" spans="1:3" x14ac:dyDescent="0.3">
      <c r="A2990" s="37" t="s">
        <v>128</v>
      </c>
      <c r="B2990" s="55">
        <v>44953.880624999998</v>
      </c>
      <c r="C2990" s="38">
        <v>150000</v>
      </c>
    </row>
    <row r="2991" spans="1:3" x14ac:dyDescent="0.3">
      <c r="A2991" s="37" t="s">
        <v>128</v>
      </c>
      <c r="B2991" s="55">
        <v>44937.586655092593</v>
      </c>
      <c r="C2991" s="38">
        <v>215000</v>
      </c>
    </row>
    <row r="2992" spans="1:3" x14ac:dyDescent="0.3">
      <c r="A2992" s="37" t="s">
        <v>128</v>
      </c>
      <c r="B2992" s="55">
        <v>44939.295266203713</v>
      </c>
      <c r="C2992" s="38">
        <v>115000</v>
      </c>
    </row>
    <row r="2993" spans="1:3" x14ac:dyDescent="0.3">
      <c r="A2993" s="37" t="s">
        <v>128</v>
      </c>
      <c r="B2993" s="55">
        <v>44945.910879629628</v>
      </c>
      <c r="C2993" s="38">
        <v>79200</v>
      </c>
    </row>
    <row r="2994" spans="1:3" x14ac:dyDescent="0.3">
      <c r="A2994" s="37" t="s">
        <v>128</v>
      </c>
      <c r="B2994" s="55">
        <v>44936.305243055547</v>
      </c>
      <c r="C2994" s="38">
        <v>90000</v>
      </c>
    </row>
    <row r="2995" spans="1:3" x14ac:dyDescent="0.3">
      <c r="A2995" s="37" t="s">
        <v>128</v>
      </c>
      <c r="B2995" s="55">
        <v>44930.295972222222</v>
      </c>
      <c r="C2995" s="38">
        <v>90000</v>
      </c>
    </row>
    <row r="2996" spans="1:3" x14ac:dyDescent="0.3">
      <c r="A2996" s="37" t="s">
        <v>128</v>
      </c>
      <c r="B2996" s="55">
        <v>44935.60728009259</v>
      </c>
      <c r="C2996" s="38">
        <v>150000</v>
      </c>
    </row>
    <row r="2997" spans="1:3" x14ac:dyDescent="0.3">
      <c r="A2997" s="37" t="s">
        <v>128</v>
      </c>
      <c r="B2997" s="55">
        <v>44952.169340277767</v>
      </c>
      <c r="C2997" s="38">
        <v>157500</v>
      </c>
    </row>
    <row r="2998" spans="1:3" x14ac:dyDescent="0.3">
      <c r="A2998" s="37" t="s">
        <v>128</v>
      </c>
      <c r="B2998" s="55">
        <v>44951.368692129632</v>
      </c>
      <c r="C2998" s="38">
        <v>105300</v>
      </c>
    </row>
    <row r="2999" spans="1:3" x14ac:dyDescent="0.3">
      <c r="A2999" s="37" t="s">
        <v>128</v>
      </c>
      <c r="B2999" s="55">
        <v>44932.753981481481</v>
      </c>
      <c r="C2999" s="38">
        <v>190000</v>
      </c>
    </row>
    <row r="3000" spans="1:3" x14ac:dyDescent="0.3">
      <c r="A3000" s="37" t="s">
        <v>128</v>
      </c>
      <c r="B3000" s="55">
        <v>44936.002939814818</v>
      </c>
      <c r="C3000" s="38">
        <v>170000</v>
      </c>
    </row>
    <row r="3001" spans="1:3" x14ac:dyDescent="0.3">
      <c r="A3001" s="37" t="s">
        <v>128</v>
      </c>
      <c r="B3001" s="55">
        <v>44948.920474537037</v>
      </c>
      <c r="C3001" s="38">
        <v>157500</v>
      </c>
    </row>
    <row r="3002" spans="1:3" x14ac:dyDescent="0.3">
      <c r="A3002" s="37" t="s">
        <v>128</v>
      </c>
      <c r="B3002" s="55">
        <v>44950.29582175926</v>
      </c>
      <c r="C3002" s="38">
        <v>125000</v>
      </c>
    </row>
    <row r="3003" spans="1:3" x14ac:dyDescent="0.3">
      <c r="A3003" s="37" t="s">
        <v>128</v>
      </c>
      <c r="B3003" s="55">
        <v>44941.293634259258</v>
      </c>
      <c r="C3003" s="38">
        <v>90000</v>
      </c>
    </row>
    <row r="3004" spans="1:3" x14ac:dyDescent="0.3">
      <c r="A3004" s="37" t="s">
        <v>128</v>
      </c>
      <c r="B3004" s="55">
        <v>44952.84814814815</v>
      </c>
      <c r="C3004" s="38">
        <v>79200</v>
      </c>
    </row>
    <row r="3005" spans="1:3" x14ac:dyDescent="0.3">
      <c r="A3005" s="37" t="s">
        <v>128</v>
      </c>
      <c r="B3005" s="55">
        <v>44939.015173611107</v>
      </c>
      <c r="C3005" s="38">
        <v>191000</v>
      </c>
    </row>
    <row r="3006" spans="1:3" x14ac:dyDescent="0.3">
      <c r="A3006" s="37" t="s">
        <v>128</v>
      </c>
      <c r="B3006" s="55">
        <v>44944.531435185178</v>
      </c>
      <c r="C3006" s="38">
        <v>137500</v>
      </c>
    </row>
    <row r="3007" spans="1:3" x14ac:dyDescent="0.3">
      <c r="A3007" s="37" t="s">
        <v>128</v>
      </c>
      <c r="B3007" s="55">
        <v>44936.847384259258</v>
      </c>
      <c r="C3007" s="38">
        <v>175000</v>
      </c>
    </row>
    <row r="3008" spans="1:3" x14ac:dyDescent="0.3">
      <c r="A3008" s="37" t="s">
        <v>128</v>
      </c>
      <c r="B3008" s="55">
        <v>44938.462743055563</v>
      </c>
      <c r="C3008" s="38">
        <v>198000</v>
      </c>
    </row>
    <row r="3009" spans="1:3" x14ac:dyDescent="0.3">
      <c r="A3009" s="37" t="s">
        <v>128</v>
      </c>
      <c r="B3009" s="55">
        <v>44934.61451388889</v>
      </c>
      <c r="C3009" s="38">
        <v>210000</v>
      </c>
    </row>
    <row r="3010" spans="1:3" x14ac:dyDescent="0.3">
      <c r="A3010" s="37" t="s">
        <v>128</v>
      </c>
      <c r="B3010" s="55">
        <v>44949.46130787037</v>
      </c>
      <c r="C3010" s="38">
        <v>302880</v>
      </c>
    </row>
    <row r="3011" spans="1:3" x14ac:dyDescent="0.3">
      <c r="A3011" s="37" t="s">
        <v>128</v>
      </c>
      <c r="B3011" s="55">
        <v>44938.822881944441</v>
      </c>
      <c r="C3011" s="38">
        <v>147500</v>
      </c>
    </row>
    <row r="3012" spans="1:3" x14ac:dyDescent="0.3">
      <c r="A3012" s="37" t="s">
        <v>128</v>
      </c>
      <c r="B3012" s="55">
        <v>44957.732407407413</v>
      </c>
      <c r="C3012" s="38"/>
    </row>
    <row r="3013" spans="1:3" x14ac:dyDescent="0.3">
      <c r="A3013" s="37" t="s">
        <v>128</v>
      </c>
      <c r="B3013" s="55">
        <v>44949.502349537041</v>
      </c>
      <c r="C3013" s="38">
        <v>134000</v>
      </c>
    </row>
    <row r="3014" spans="1:3" x14ac:dyDescent="0.3">
      <c r="A3014" s="37" t="s">
        <v>128</v>
      </c>
      <c r="B3014" s="55">
        <v>44953.004502314812</v>
      </c>
      <c r="C3014" s="38">
        <v>76839</v>
      </c>
    </row>
    <row r="3015" spans="1:3" x14ac:dyDescent="0.3">
      <c r="A3015" s="37" t="s">
        <v>128</v>
      </c>
      <c r="B3015" s="55">
        <v>44937.878912037027</v>
      </c>
      <c r="C3015" s="38">
        <v>200000</v>
      </c>
    </row>
    <row r="3016" spans="1:3" x14ac:dyDescent="0.3">
      <c r="A3016" s="37" t="s">
        <v>128</v>
      </c>
      <c r="B3016" s="55">
        <v>44936.806157407409</v>
      </c>
      <c r="C3016" s="38"/>
    </row>
    <row r="3017" spans="1:3" x14ac:dyDescent="0.3">
      <c r="A3017" s="37" t="s">
        <v>128</v>
      </c>
      <c r="B3017" s="55">
        <v>44937.669456018521</v>
      </c>
      <c r="C3017" s="38">
        <v>198000</v>
      </c>
    </row>
    <row r="3018" spans="1:3" x14ac:dyDescent="0.3">
      <c r="A3018" s="37" t="s">
        <v>128</v>
      </c>
      <c r="B3018" s="55">
        <v>44929.980949074074</v>
      </c>
      <c r="C3018" s="38"/>
    </row>
    <row r="3019" spans="1:3" x14ac:dyDescent="0.3">
      <c r="A3019" s="37" t="s">
        <v>128</v>
      </c>
      <c r="B3019" s="55">
        <v>44932.757407407407</v>
      </c>
      <c r="C3019" s="38">
        <v>210000</v>
      </c>
    </row>
    <row r="3020" spans="1:3" x14ac:dyDescent="0.3">
      <c r="A3020" s="37" t="s">
        <v>128</v>
      </c>
      <c r="B3020" s="55">
        <v>44944.467789351853</v>
      </c>
      <c r="C3020" s="38">
        <v>105650</v>
      </c>
    </row>
    <row r="3021" spans="1:3" x14ac:dyDescent="0.3">
      <c r="A3021" s="37" t="s">
        <v>128</v>
      </c>
      <c r="B3021" s="55">
        <v>44931.871527777781</v>
      </c>
      <c r="C3021" s="38">
        <v>152500</v>
      </c>
    </row>
    <row r="3022" spans="1:3" x14ac:dyDescent="0.3">
      <c r="A3022" s="37" t="s">
        <v>128</v>
      </c>
      <c r="B3022" s="55">
        <v>44951.653784722221</v>
      </c>
      <c r="C3022" s="38">
        <v>130000</v>
      </c>
    </row>
    <row r="3023" spans="1:3" x14ac:dyDescent="0.3">
      <c r="A3023" s="37" t="s">
        <v>128</v>
      </c>
      <c r="B3023" s="55">
        <v>44952.378703703696</v>
      </c>
      <c r="C3023" s="38">
        <v>157500</v>
      </c>
    </row>
    <row r="3024" spans="1:3" x14ac:dyDescent="0.3">
      <c r="A3024" s="37" t="s">
        <v>128</v>
      </c>
      <c r="B3024" s="55">
        <v>44933.020509259259</v>
      </c>
      <c r="C3024" s="38">
        <v>147500</v>
      </c>
    </row>
    <row r="3025" spans="1:3" x14ac:dyDescent="0.3">
      <c r="A3025" s="37" t="s">
        <v>128</v>
      </c>
      <c r="B3025" s="55">
        <v>44933.168958333343</v>
      </c>
      <c r="C3025" s="38">
        <v>150000</v>
      </c>
    </row>
    <row r="3026" spans="1:3" x14ac:dyDescent="0.3">
      <c r="A3026" s="37" t="s">
        <v>128</v>
      </c>
      <c r="B3026" s="55">
        <v>44929.981562499997</v>
      </c>
      <c r="C3026" s="38"/>
    </row>
    <row r="3027" spans="1:3" x14ac:dyDescent="0.3">
      <c r="A3027" s="37" t="s">
        <v>128</v>
      </c>
      <c r="B3027" s="55">
        <v>44937.253564814811</v>
      </c>
      <c r="C3027" s="38">
        <v>196800</v>
      </c>
    </row>
    <row r="3028" spans="1:3" x14ac:dyDescent="0.3">
      <c r="A3028" s="37" t="s">
        <v>128</v>
      </c>
      <c r="B3028" s="55">
        <v>44938.295231481483</v>
      </c>
      <c r="C3028" s="38">
        <v>90000</v>
      </c>
    </row>
    <row r="3029" spans="1:3" x14ac:dyDescent="0.3">
      <c r="A3029" s="37" t="s">
        <v>128</v>
      </c>
      <c r="B3029" s="55">
        <v>44941.250069444453</v>
      </c>
      <c r="C3029" s="38">
        <v>157500</v>
      </c>
    </row>
    <row r="3030" spans="1:3" x14ac:dyDescent="0.3">
      <c r="A3030" s="37" t="s">
        <v>128</v>
      </c>
      <c r="B3030" s="55">
        <v>44942.430011574077</v>
      </c>
      <c r="C3030" s="38">
        <v>222000</v>
      </c>
    </row>
    <row r="3031" spans="1:3" x14ac:dyDescent="0.3">
      <c r="A3031" s="37" t="s">
        <v>128</v>
      </c>
      <c r="B3031" s="55">
        <v>44929.981064814812</v>
      </c>
      <c r="C3031" s="38"/>
    </row>
    <row r="3032" spans="1:3" x14ac:dyDescent="0.3">
      <c r="A3032" s="37" t="s">
        <v>128</v>
      </c>
      <c r="B3032" s="55">
        <v>44929.982395833344</v>
      </c>
      <c r="C3032" s="38"/>
    </row>
    <row r="3033" spans="1:3" x14ac:dyDescent="0.3">
      <c r="A3033" s="37" t="s">
        <v>128</v>
      </c>
      <c r="B3033" s="55">
        <v>44955.003391203703</v>
      </c>
      <c r="C3033" s="38"/>
    </row>
    <row r="3034" spans="1:3" x14ac:dyDescent="0.3">
      <c r="A3034" s="37" t="s">
        <v>128</v>
      </c>
      <c r="B3034" s="55">
        <v>44932.044386574067</v>
      </c>
      <c r="C3034" s="38">
        <v>102000</v>
      </c>
    </row>
    <row r="3035" spans="1:3" x14ac:dyDescent="0.3">
      <c r="A3035" s="37" t="s">
        <v>128</v>
      </c>
      <c r="B3035" s="55">
        <v>44939.0155787037</v>
      </c>
      <c r="C3035" s="38">
        <v>158445</v>
      </c>
    </row>
    <row r="3036" spans="1:3" x14ac:dyDescent="0.3">
      <c r="A3036" s="37" t="s">
        <v>128</v>
      </c>
      <c r="B3036" s="55">
        <v>44943.261956018519</v>
      </c>
      <c r="C3036" s="38">
        <v>150000</v>
      </c>
    </row>
    <row r="3037" spans="1:3" x14ac:dyDescent="0.3">
      <c r="A3037" s="37" t="s">
        <v>128</v>
      </c>
      <c r="B3037" s="55">
        <v>44937.264166666668</v>
      </c>
      <c r="C3037" s="38">
        <v>196800</v>
      </c>
    </row>
    <row r="3038" spans="1:3" x14ac:dyDescent="0.3">
      <c r="A3038" s="37" t="s">
        <v>128</v>
      </c>
      <c r="B3038" s="55">
        <v>44955.002812500003</v>
      </c>
      <c r="C3038" s="38">
        <v>155000</v>
      </c>
    </row>
    <row r="3039" spans="1:3" x14ac:dyDescent="0.3">
      <c r="A3039" s="37" t="s">
        <v>128</v>
      </c>
      <c r="B3039" s="55">
        <v>44948.461712962962</v>
      </c>
      <c r="C3039" s="38">
        <v>157500</v>
      </c>
    </row>
    <row r="3040" spans="1:3" x14ac:dyDescent="0.3">
      <c r="A3040" s="37" t="s">
        <v>128</v>
      </c>
      <c r="B3040" s="55">
        <v>44929.981666666667</v>
      </c>
      <c r="C3040" s="38"/>
    </row>
    <row r="3041" spans="1:3" x14ac:dyDescent="0.3">
      <c r="A3041" s="37" t="s">
        <v>128</v>
      </c>
      <c r="B3041" s="55">
        <v>44941.54078703704</v>
      </c>
      <c r="C3041" s="38">
        <v>195000</v>
      </c>
    </row>
    <row r="3042" spans="1:3" x14ac:dyDescent="0.3">
      <c r="A3042" s="37" t="s">
        <v>128</v>
      </c>
      <c r="B3042" s="55">
        <v>44933.668078703697</v>
      </c>
      <c r="C3042" s="38">
        <v>193500</v>
      </c>
    </row>
    <row r="3043" spans="1:3" x14ac:dyDescent="0.3">
      <c r="A3043" s="37" t="s">
        <v>128</v>
      </c>
      <c r="B3043" s="55">
        <v>44929.981111111112</v>
      </c>
      <c r="C3043" s="38"/>
    </row>
    <row r="3044" spans="1:3" x14ac:dyDescent="0.3">
      <c r="A3044" s="37" t="s">
        <v>128</v>
      </c>
      <c r="B3044" s="55">
        <v>44929.982997685183</v>
      </c>
      <c r="C3044" s="38"/>
    </row>
    <row r="3045" spans="1:3" x14ac:dyDescent="0.3">
      <c r="A3045" s="37" t="s">
        <v>128</v>
      </c>
      <c r="B3045" s="55">
        <v>44942.169930555552</v>
      </c>
      <c r="C3045" s="38">
        <v>90000</v>
      </c>
    </row>
    <row r="3046" spans="1:3" x14ac:dyDescent="0.3">
      <c r="A3046" s="37" t="s">
        <v>128</v>
      </c>
      <c r="B3046" s="55">
        <v>44936.522083333337</v>
      </c>
      <c r="C3046" s="38">
        <v>90000</v>
      </c>
    </row>
    <row r="3047" spans="1:3" x14ac:dyDescent="0.3">
      <c r="A3047" s="37" t="s">
        <v>128</v>
      </c>
      <c r="B3047" s="55">
        <v>44945.347974537042</v>
      </c>
      <c r="C3047" s="38">
        <v>135000</v>
      </c>
    </row>
    <row r="3048" spans="1:3" x14ac:dyDescent="0.3">
      <c r="A3048" s="37" t="s">
        <v>128</v>
      </c>
      <c r="B3048" s="55">
        <v>44939.093541666669</v>
      </c>
      <c r="C3048" s="38">
        <v>157500</v>
      </c>
    </row>
    <row r="3049" spans="1:3" x14ac:dyDescent="0.3">
      <c r="A3049" s="37" t="s">
        <v>128</v>
      </c>
      <c r="B3049" s="55">
        <v>44929.980983796297</v>
      </c>
      <c r="C3049" s="38"/>
    </row>
    <row r="3050" spans="1:3" x14ac:dyDescent="0.3">
      <c r="A3050" s="37" t="s">
        <v>128</v>
      </c>
      <c r="B3050" s="55">
        <v>44937.657488425917</v>
      </c>
      <c r="C3050" s="38">
        <v>68375.5</v>
      </c>
    </row>
    <row r="3051" spans="1:3" x14ac:dyDescent="0.3">
      <c r="A3051" s="37" t="s">
        <v>128</v>
      </c>
      <c r="B3051" s="55">
        <v>44939.670011574082</v>
      </c>
      <c r="C3051" s="38">
        <v>172500</v>
      </c>
    </row>
    <row r="3052" spans="1:3" x14ac:dyDescent="0.3">
      <c r="A3052" s="37" t="s">
        <v>128</v>
      </c>
      <c r="B3052" s="55">
        <v>44937.34207175926</v>
      </c>
      <c r="C3052" s="38">
        <v>157500</v>
      </c>
    </row>
    <row r="3053" spans="1:3" x14ac:dyDescent="0.3">
      <c r="A3053" s="37" t="s">
        <v>128</v>
      </c>
      <c r="B3053" s="55">
        <v>44939.336678240739</v>
      </c>
      <c r="C3053" s="38">
        <v>175000</v>
      </c>
    </row>
    <row r="3054" spans="1:3" x14ac:dyDescent="0.3">
      <c r="A3054" s="37" t="s">
        <v>128</v>
      </c>
      <c r="B3054" s="55">
        <v>44932.62809027778</v>
      </c>
      <c r="C3054" s="38">
        <v>184844.5</v>
      </c>
    </row>
    <row r="3055" spans="1:3" x14ac:dyDescent="0.3">
      <c r="A3055" s="37" t="s">
        <v>128</v>
      </c>
      <c r="B3055" s="55">
        <v>44938.712199074071</v>
      </c>
      <c r="C3055" s="38">
        <v>190500</v>
      </c>
    </row>
    <row r="3056" spans="1:3" x14ac:dyDescent="0.3">
      <c r="A3056" s="37" t="s">
        <v>128</v>
      </c>
      <c r="B3056" s="55">
        <v>44940.669340277767</v>
      </c>
      <c r="C3056" s="38">
        <v>134000</v>
      </c>
    </row>
    <row r="3057" spans="1:3" x14ac:dyDescent="0.3">
      <c r="A3057" s="37" t="s">
        <v>128</v>
      </c>
      <c r="B3057" s="55">
        <v>44933.668206018519</v>
      </c>
      <c r="C3057" s="38">
        <v>193499</v>
      </c>
    </row>
    <row r="3058" spans="1:3" x14ac:dyDescent="0.3">
      <c r="A3058" s="37" t="s">
        <v>128</v>
      </c>
      <c r="B3058" s="55">
        <v>44946.01494212963</v>
      </c>
      <c r="C3058" s="38">
        <v>310270</v>
      </c>
    </row>
    <row r="3059" spans="1:3" x14ac:dyDescent="0.3">
      <c r="A3059" s="37" t="s">
        <v>128</v>
      </c>
      <c r="B3059" s="55">
        <v>44946.389814814807</v>
      </c>
      <c r="C3059" s="38">
        <v>175000</v>
      </c>
    </row>
    <row r="3060" spans="1:3" x14ac:dyDescent="0.3">
      <c r="A3060" s="37" t="s">
        <v>128</v>
      </c>
      <c r="B3060" s="55">
        <v>44940.336145833331</v>
      </c>
      <c r="C3060" s="38">
        <v>150000</v>
      </c>
    </row>
    <row r="3061" spans="1:3" x14ac:dyDescent="0.3">
      <c r="A3061" s="37" t="s">
        <v>128</v>
      </c>
      <c r="B3061" s="55">
        <v>44929.982754629629</v>
      </c>
      <c r="C3061" s="38"/>
    </row>
    <row r="3062" spans="1:3" x14ac:dyDescent="0.3">
      <c r="A3062" s="37" t="s">
        <v>128</v>
      </c>
      <c r="B3062" s="55">
        <v>44932.794456018521</v>
      </c>
      <c r="C3062" s="38">
        <v>193500</v>
      </c>
    </row>
    <row r="3063" spans="1:3" x14ac:dyDescent="0.3">
      <c r="A3063" s="37" t="s">
        <v>128</v>
      </c>
      <c r="B3063" s="55">
        <v>44939.003958333327</v>
      </c>
      <c r="C3063" s="38">
        <v>145500</v>
      </c>
    </row>
    <row r="3064" spans="1:3" x14ac:dyDescent="0.3">
      <c r="A3064" s="37" t="s">
        <v>128</v>
      </c>
      <c r="B3064" s="55">
        <v>44951.836157407408</v>
      </c>
      <c r="C3064" s="38">
        <v>137500</v>
      </c>
    </row>
    <row r="3065" spans="1:3" x14ac:dyDescent="0.3">
      <c r="A3065" s="37" t="s">
        <v>128</v>
      </c>
      <c r="B3065" s="55">
        <v>44949.003113425933</v>
      </c>
      <c r="C3065" s="38">
        <v>142809</v>
      </c>
    </row>
    <row r="3066" spans="1:3" x14ac:dyDescent="0.3">
      <c r="A3066" s="37" t="s">
        <v>128</v>
      </c>
      <c r="B3066" s="55">
        <v>44944.667974537027</v>
      </c>
      <c r="C3066" s="38"/>
    </row>
    <row r="3067" spans="1:3" x14ac:dyDescent="0.3">
      <c r="A3067" s="37" t="s">
        <v>128</v>
      </c>
      <c r="B3067" s="55">
        <v>44945.723090277781</v>
      </c>
      <c r="C3067" s="38">
        <v>229500</v>
      </c>
    </row>
    <row r="3068" spans="1:3" x14ac:dyDescent="0.3">
      <c r="A3068" s="37" t="s">
        <v>128</v>
      </c>
      <c r="B3068" s="55">
        <v>44929.897314814807</v>
      </c>
      <c r="C3068" s="38">
        <v>166000</v>
      </c>
    </row>
    <row r="3069" spans="1:3" x14ac:dyDescent="0.3">
      <c r="A3069" s="37" t="s">
        <v>128</v>
      </c>
      <c r="B3069" s="55">
        <v>44946.4766087963</v>
      </c>
      <c r="C3069" s="38">
        <v>90000</v>
      </c>
    </row>
    <row r="3070" spans="1:3" x14ac:dyDescent="0.3">
      <c r="A3070" s="37" t="s">
        <v>129</v>
      </c>
      <c r="B3070" s="55">
        <v>44936.603136574071</v>
      </c>
      <c r="C3070" s="38">
        <v>64800</v>
      </c>
    </row>
    <row r="3071" spans="1:3" x14ac:dyDescent="0.3">
      <c r="A3071" s="37" t="s">
        <v>129</v>
      </c>
      <c r="B3071" s="55">
        <v>44937.422650462962</v>
      </c>
      <c r="C3071" s="38">
        <v>150000</v>
      </c>
    </row>
    <row r="3072" spans="1:3" x14ac:dyDescent="0.3">
      <c r="A3072" s="37" t="s">
        <v>129</v>
      </c>
      <c r="B3072" s="55">
        <v>44935.891018518523</v>
      </c>
      <c r="C3072" s="38">
        <v>79200</v>
      </c>
    </row>
    <row r="3073" spans="1:3" x14ac:dyDescent="0.3">
      <c r="A3073" s="37" t="s">
        <v>129</v>
      </c>
      <c r="B3073" s="55">
        <v>44928.753321759257</v>
      </c>
      <c r="C3073" s="38">
        <v>99150</v>
      </c>
    </row>
    <row r="3074" spans="1:3" x14ac:dyDescent="0.3">
      <c r="A3074" s="37" t="s">
        <v>129</v>
      </c>
      <c r="B3074" s="55">
        <v>44956.883217592593</v>
      </c>
      <c r="C3074" s="38">
        <v>79200</v>
      </c>
    </row>
    <row r="3075" spans="1:3" x14ac:dyDescent="0.3">
      <c r="A3075" s="37" t="s">
        <v>129</v>
      </c>
      <c r="B3075" s="55">
        <v>44950.545682870368</v>
      </c>
      <c r="C3075" s="38">
        <v>197500</v>
      </c>
    </row>
    <row r="3076" spans="1:3" x14ac:dyDescent="0.3">
      <c r="A3076" s="37" t="s">
        <v>129</v>
      </c>
      <c r="B3076" s="55">
        <v>44929.982974537037</v>
      </c>
      <c r="C3076" s="38"/>
    </row>
    <row r="3077" spans="1:3" x14ac:dyDescent="0.3">
      <c r="A3077" s="37" t="s">
        <v>129</v>
      </c>
      <c r="B3077" s="55">
        <v>44935.336168981477</v>
      </c>
      <c r="C3077" s="38">
        <v>175000</v>
      </c>
    </row>
    <row r="3078" spans="1:3" x14ac:dyDescent="0.3">
      <c r="A3078" s="37" t="s">
        <v>129</v>
      </c>
      <c r="B3078" s="55">
        <v>44940.800312500003</v>
      </c>
      <c r="C3078" s="38">
        <v>50400</v>
      </c>
    </row>
    <row r="3079" spans="1:3" x14ac:dyDescent="0.3">
      <c r="A3079" s="37" t="s">
        <v>129</v>
      </c>
      <c r="B3079" s="55">
        <v>44937.960787037038</v>
      </c>
      <c r="C3079" s="38"/>
    </row>
    <row r="3080" spans="1:3" x14ac:dyDescent="0.3">
      <c r="A3080" s="37" t="s">
        <v>129</v>
      </c>
      <c r="B3080" s="55">
        <v>44942.472210648149</v>
      </c>
      <c r="C3080" s="38">
        <v>115000</v>
      </c>
    </row>
    <row r="3081" spans="1:3" x14ac:dyDescent="0.3">
      <c r="A3081" s="37" t="s">
        <v>129</v>
      </c>
      <c r="B3081" s="55">
        <v>44931.941157407397</v>
      </c>
      <c r="C3081" s="38">
        <v>156500</v>
      </c>
    </row>
    <row r="3082" spans="1:3" x14ac:dyDescent="0.3">
      <c r="A3082" s="37" t="s">
        <v>129</v>
      </c>
      <c r="B3082" s="55">
        <v>44929.059756944444</v>
      </c>
      <c r="C3082" s="38">
        <v>79200</v>
      </c>
    </row>
    <row r="3083" spans="1:3" x14ac:dyDescent="0.3">
      <c r="A3083" s="37" t="s">
        <v>129</v>
      </c>
      <c r="B3083" s="55">
        <v>44957.357187499998</v>
      </c>
      <c r="C3083" s="38">
        <v>115000</v>
      </c>
    </row>
    <row r="3084" spans="1:3" x14ac:dyDescent="0.3">
      <c r="A3084" s="37" t="s">
        <v>129</v>
      </c>
      <c r="B3084" s="55">
        <v>44944.557754629634</v>
      </c>
      <c r="C3084" s="38">
        <v>156500</v>
      </c>
    </row>
    <row r="3085" spans="1:3" x14ac:dyDescent="0.3">
      <c r="A3085" s="37" t="s">
        <v>129</v>
      </c>
      <c r="B3085" s="55">
        <v>44933.107256944437</v>
      </c>
      <c r="C3085" s="38">
        <v>56700</v>
      </c>
    </row>
    <row r="3086" spans="1:3" x14ac:dyDescent="0.3">
      <c r="A3086" s="37" t="s">
        <v>129</v>
      </c>
      <c r="B3086" s="55">
        <v>44953.191331018519</v>
      </c>
      <c r="C3086" s="38">
        <v>79200</v>
      </c>
    </row>
    <row r="3087" spans="1:3" x14ac:dyDescent="0.3">
      <c r="A3087" s="37" t="s">
        <v>129</v>
      </c>
      <c r="B3087" s="55">
        <v>44949.002141203702</v>
      </c>
      <c r="C3087" s="38">
        <v>48982</v>
      </c>
    </row>
    <row r="3088" spans="1:3" x14ac:dyDescent="0.3">
      <c r="A3088" s="37" t="s">
        <v>129</v>
      </c>
      <c r="B3088" s="55">
        <v>44931.233344907407</v>
      </c>
      <c r="C3088" s="38">
        <v>89100</v>
      </c>
    </row>
    <row r="3089" spans="1:3" x14ac:dyDescent="0.3">
      <c r="A3089" s="37" t="s">
        <v>129</v>
      </c>
      <c r="B3089" s="55">
        <v>44948.383379629631</v>
      </c>
      <c r="C3089" s="38">
        <v>44418.5</v>
      </c>
    </row>
    <row r="3090" spans="1:3" x14ac:dyDescent="0.3">
      <c r="A3090" s="37" t="s">
        <v>129</v>
      </c>
      <c r="B3090" s="55">
        <v>44957.302766203713</v>
      </c>
      <c r="C3090" s="38">
        <v>89100</v>
      </c>
    </row>
    <row r="3091" spans="1:3" x14ac:dyDescent="0.3">
      <c r="A3091" s="37" t="s">
        <v>129</v>
      </c>
      <c r="B3091" s="55">
        <v>44950.62699074074</v>
      </c>
      <c r="C3091" s="38">
        <v>97500</v>
      </c>
    </row>
    <row r="3092" spans="1:3" x14ac:dyDescent="0.3">
      <c r="A3092" s="37" t="s">
        <v>129</v>
      </c>
      <c r="B3092" s="55">
        <v>44956.561550925922</v>
      </c>
      <c r="C3092" s="38">
        <v>72900</v>
      </c>
    </row>
    <row r="3093" spans="1:3" x14ac:dyDescent="0.3">
      <c r="A3093" s="37" t="s">
        <v>129</v>
      </c>
      <c r="B3093" s="55">
        <v>44956.558449074073</v>
      </c>
      <c r="C3093" s="38">
        <v>89100</v>
      </c>
    </row>
    <row r="3094" spans="1:3" x14ac:dyDescent="0.3">
      <c r="A3094" s="37" t="s">
        <v>129</v>
      </c>
      <c r="B3094" s="55">
        <v>44942.751608796287</v>
      </c>
      <c r="C3094" s="38">
        <v>65000</v>
      </c>
    </row>
    <row r="3095" spans="1:3" x14ac:dyDescent="0.3">
      <c r="A3095" s="37" t="s">
        <v>129</v>
      </c>
      <c r="B3095" s="55">
        <v>44928.809733796297</v>
      </c>
      <c r="C3095" s="38">
        <v>79200</v>
      </c>
    </row>
    <row r="3096" spans="1:3" x14ac:dyDescent="0.3">
      <c r="A3096" s="37" t="s">
        <v>129</v>
      </c>
      <c r="B3096" s="55">
        <v>44945.140787037039</v>
      </c>
      <c r="C3096" s="38">
        <v>56700</v>
      </c>
    </row>
    <row r="3097" spans="1:3" x14ac:dyDescent="0.3">
      <c r="A3097" s="37" t="s">
        <v>129</v>
      </c>
      <c r="B3097" s="55">
        <v>44946.446423611109</v>
      </c>
      <c r="C3097" s="38"/>
    </row>
    <row r="3098" spans="1:3" x14ac:dyDescent="0.3">
      <c r="A3098" s="37" t="s">
        <v>129</v>
      </c>
      <c r="B3098" s="55">
        <v>44942.659178240741</v>
      </c>
      <c r="C3098" s="38">
        <v>200000</v>
      </c>
    </row>
    <row r="3099" spans="1:3" x14ac:dyDescent="0.3">
      <c r="A3099" s="37" t="s">
        <v>129</v>
      </c>
      <c r="B3099" s="55">
        <v>44929.661400462966</v>
      </c>
      <c r="C3099" s="38">
        <v>79200</v>
      </c>
    </row>
    <row r="3100" spans="1:3" x14ac:dyDescent="0.3">
      <c r="A3100" s="37" t="s">
        <v>129</v>
      </c>
      <c r="B3100" s="55">
        <v>44957.502384259264</v>
      </c>
      <c r="C3100" s="38">
        <v>145000</v>
      </c>
    </row>
    <row r="3101" spans="1:3" x14ac:dyDescent="0.3">
      <c r="A3101" s="37" t="s">
        <v>129</v>
      </c>
      <c r="B3101" s="55">
        <v>44938.443692129629</v>
      </c>
      <c r="C3101" s="38">
        <v>89100</v>
      </c>
    </row>
    <row r="3102" spans="1:3" x14ac:dyDescent="0.3">
      <c r="A3102" s="37" t="s">
        <v>129</v>
      </c>
      <c r="B3102" s="55">
        <v>44942.747245370367</v>
      </c>
      <c r="C3102" s="38">
        <v>79200</v>
      </c>
    </row>
    <row r="3103" spans="1:3" x14ac:dyDescent="0.3">
      <c r="A3103" s="37" t="s">
        <v>129</v>
      </c>
      <c r="B3103" s="55">
        <v>44929.003425925926</v>
      </c>
      <c r="C3103" s="38">
        <v>77300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EE252-40BC-4798-BCB0-8FBE9B5D04DE}">
  <dimension ref="A1:AB32673"/>
  <sheetViews>
    <sheetView topLeftCell="I1" workbookViewId="0">
      <selection activeCell="AB19" sqref="AB19"/>
    </sheetView>
  </sheetViews>
  <sheetFormatPr defaultRowHeight="14.4" x14ac:dyDescent="0.3"/>
  <cols>
    <col min="1" max="1" width="22.77734375" bestFit="1" customWidth="1"/>
    <col min="2" max="2" width="18.33203125" customWidth="1"/>
    <col min="3" max="3" width="18" customWidth="1"/>
    <col min="4" max="4" width="40.33203125" style="33" customWidth="1"/>
    <col min="5" max="5" width="26.44140625" customWidth="1"/>
    <col min="8" max="8" width="12.77734375" bestFit="1" customWidth="1"/>
    <col min="9" max="9" width="27" customWidth="1"/>
    <col min="10" max="10" width="19.6640625" customWidth="1"/>
    <col min="11" max="11" width="12.88671875" customWidth="1"/>
    <col min="13" max="13" width="17.77734375" bestFit="1" customWidth="1"/>
    <col min="27" max="27" width="10.88671875" bestFit="1" customWidth="1"/>
  </cols>
  <sheetData>
    <row r="1" spans="1:28" ht="15" thickBot="1" x14ac:dyDescent="0.35">
      <c r="A1" s="59" t="s">
        <v>49</v>
      </c>
      <c r="B1" s="59" t="s">
        <v>50</v>
      </c>
      <c r="C1" s="59" t="s">
        <v>51</v>
      </c>
      <c r="D1" s="59" t="s">
        <v>207</v>
      </c>
      <c r="E1" s="61" t="s">
        <v>206</v>
      </c>
      <c r="M1" s="72" t="s">
        <v>10184</v>
      </c>
      <c r="N1" s="72" t="s">
        <v>10185</v>
      </c>
      <c r="O1" s="72" t="s">
        <v>10186</v>
      </c>
      <c r="P1" s="72" t="s">
        <v>10187</v>
      </c>
      <c r="Q1" s="72" t="s">
        <v>10188</v>
      </c>
      <c r="R1" s="72" t="s">
        <v>161</v>
      </c>
      <c r="S1" s="72" t="s">
        <v>10189</v>
      </c>
      <c r="T1" s="72" t="s">
        <v>10190</v>
      </c>
      <c r="U1" s="72" t="s">
        <v>10191</v>
      </c>
      <c r="V1" s="72" t="s">
        <v>10192</v>
      </c>
      <c r="W1" s="72" t="s">
        <v>10193</v>
      </c>
      <c r="X1" s="72" t="s">
        <v>10194</v>
      </c>
      <c r="Y1" s="72" t="s">
        <v>10195</v>
      </c>
      <c r="AA1" s="73" t="s">
        <v>2</v>
      </c>
      <c r="AB1">
        <f>MATCH(AA1,M1:M7,0)</f>
        <v>2</v>
      </c>
    </row>
    <row r="2" spans="1:28" x14ac:dyDescent="0.3">
      <c r="A2" s="33" t="s">
        <v>128</v>
      </c>
      <c r="B2" s="33" t="s">
        <v>54</v>
      </c>
      <c r="C2" s="33">
        <v>128050</v>
      </c>
      <c r="D2" s="33" t="s">
        <v>208</v>
      </c>
      <c r="E2" t="str">
        <f>_xlfn.XLOOKUP(C2,$H$16:$H$21,$G$16:$G$21,,1)</f>
        <v>$125K-$200K</v>
      </c>
      <c r="M2" t="s">
        <v>2</v>
      </c>
      <c r="N2" cm="1">
        <f t="array" ref="N2">SUMPRODUCT(--(TEXT([1]Data!$H$2:$H$32673,"mmm")=N$1)*([1]Data!$A$2:$A$32673=$A2))</f>
        <v>236</v>
      </c>
      <c r="O2" cm="1">
        <f t="array" ref="O2">SUMPRODUCT(--(TEXT([1]Data!$H$2:$H$32673,"mmm")=O$1)*([1]Data!$A$2:$A$32673=$A2))</f>
        <v>165</v>
      </c>
      <c r="P2" cm="1">
        <f t="array" ref="P2">SUMPRODUCT(--(TEXT([1]Data!$H$2:$H$32673,"mmm")=P$1)*([1]Data!$A$2:$A$32673=$A2))</f>
        <v>217</v>
      </c>
      <c r="Q2" cm="1">
        <f t="array" ref="Q2">SUMPRODUCT(--(TEXT([1]Data!$H$2:$H$32673,"mmm")=Q$1)*([1]Data!$A$2:$A$32673=$A2))</f>
        <v>146</v>
      </c>
      <c r="R2" cm="1">
        <f t="array" ref="R2">SUMPRODUCT(--(TEXT([1]Data!$H$2:$H$32673,"mmm")=R$1)*([1]Data!$A$2:$A$32673=$A2))</f>
        <v>159</v>
      </c>
      <c r="S2" cm="1">
        <f t="array" ref="S2">SUMPRODUCT(--(TEXT([1]Data!$H$2:$H$32673,"mmm")=S$1)*([1]Data!$A$2:$A$32673=$A2))</f>
        <v>205</v>
      </c>
      <c r="T2" cm="1">
        <f t="array" ref="T2">SUMPRODUCT(--(TEXT([1]Data!$H$2:$H$32673,"mmm")=T$1)*([1]Data!$A$2:$A$32673=$A2))</f>
        <v>184</v>
      </c>
      <c r="U2" cm="1">
        <f t="array" ref="U2">SUMPRODUCT(--(TEXT([1]Data!$H$2:$H$32673,"mmm")=U$1)*([1]Data!$A$2:$A$32673=$A2))</f>
        <v>234</v>
      </c>
      <c r="V2" cm="1">
        <f t="array" ref="V2">SUMPRODUCT(--(TEXT([1]Data!$H$2:$H$32673,"mmm")=V$1)*([1]Data!$A$2:$A$32673=$A2))</f>
        <v>137</v>
      </c>
      <c r="W2" cm="1">
        <f t="array" ref="W2">SUMPRODUCT(--(TEXT([1]Data!$H$2:$H$32673,"mmm")=W$1)*([1]Data!$A$2:$A$32673=$A2))</f>
        <v>124</v>
      </c>
      <c r="X2" cm="1">
        <f t="array" ref="X2">SUMPRODUCT(--(TEXT([1]Data!$H$2:$H$32673,"mmm")=X$1)*([1]Data!$A$2:$A$32673=$A2))</f>
        <v>99</v>
      </c>
      <c r="Y2" cm="1">
        <f t="array" ref="Y2">SUMPRODUCT(--(TEXT([1]Data!$H$2:$H$32673,"mmm")=Y$1)*([1]Data!$A$2:$A$32673=$A2))</f>
        <v>103</v>
      </c>
      <c r="AA2" s="60" t="s">
        <v>10196</v>
      </c>
      <c r="AB2" s="60" t="s">
        <v>143</v>
      </c>
    </row>
    <row r="3" spans="1:28" x14ac:dyDescent="0.3">
      <c r="A3" s="33" t="s">
        <v>4</v>
      </c>
      <c r="B3" s="33" t="s">
        <v>53</v>
      </c>
      <c r="C3" s="33">
        <v>140000</v>
      </c>
      <c r="D3" s="33" t="s">
        <v>209</v>
      </c>
      <c r="E3" t="str">
        <f t="shared" ref="E3:E66" si="0">_xlfn.XLOOKUP(C3,$H$16:$H$21,$G$16:$G$21,,1)</f>
        <v>$125K-$200K</v>
      </c>
      <c r="M3" t="s">
        <v>125</v>
      </c>
      <c r="N3" cm="1">
        <f t="array" ref="N3">SUMPRODUCT(--(TEXT([1]Data!$H$2:$H$32673,"mmm")=N$1)*([1]Data!$A$2:$A$32673=$A3))</f>
        <v>522</v>
      </c>
      <c r="O3" cm="1">
        <f t="array" ref="O3">SUMPRODUCT(--(TEXT([1]Data!$H$2:$H$32673,"mmm")=O$1)*([1]Data!$A$2:$A$32673=$A3))</f>
        <v>590</v>
      </c>
      <c r="P3" cm="1">
        <f t="array" ref="P3">SUMPRODUCT(--(TEXT([1]Data!$H$2:$H$32673,"mmm")=P$1)*([1]Data!$A$2:$A$32673=$A3))</f>
        <v>727</v>
      </c>
      <c r="Q3" cm="1">
        <f t="array" ref="Q3">SUMPRODUCT(--(TEXT([1]Data!$H$2:$H$32673,"mmm")=Q$1)*([1]Data!$A$2:$A$32673=$A3))</f>
        <v>515</v>
      </c>
      <c r="R3" cm="1">
        <f t="array" ref="R3">SUMPRODUCT(--(TEXT([1]Data!$H$2:$H$32673,"mmm")=R$1)*([1]Data!$A$2:$A$32673=$A3))</f>
        <v>616</v>
      </c>
      <c r="S3" cm="1">
        <f t="array" ref="S3">SUMPRODUCT(--(TEXT([1]Data!$H$2:$H$32673,"mmm")=S$1)*([1]Data!$A$2:$A$32673=$A3))</f>
        <v>711</v>
      </c>
      <c r="T3" cm="1">
        <f t="array" ref="T3">SUMPRODUCT(--(TEXT([1]Data!$H$2:$H$32673,"mmm")=T$1)*([1]Data!$A$2:$A$32673=$A3))</f>
        <v>543</v>
      </c>
      <c r="U3" cm="1">
        <f t="array" ref="U3">SUMPRODUCT(--(TEXT([1]Data!$H$2:$H$32673,"mmm")=U$1)*([1]Data!$A$2:$A$32673=$A3))</f>
        <v>671</v>
      </c>
      <c r="V3" cm="1">
        <f t="array" ref="V3">SUMPRODUCT(--(TEXT([1]Data!$H$2:$H$32673,"mmm")=V$1)*([1]Data!$A$2:$A$32673=$A3))</f>
        <v>589</v>
      </c>
      <c r="W3" cm="1">
        <f t="array" ref="W3">SUMPRODUCT(--(TEXT([1]Data!$H$2:$H$32673,"mmm")=W$1)*([1]Data!$A$2:$A$32673=$A3))</f>
        <v>522</v>
      </c>
      <c r="X3" cm="1">
        <f t="array" ref="X3">SUMPRODUCT(--(TEXT([1]Data!$H$2:$H$32673,"mmm")=X$1)*([1]Data!$A$2:$A$32673=$A3))</f>
        <v>381</v>
      </c>
      <c r="Y3" cm="1">
        <f t="array" ref="Y3">SUMPRODUCT(--(TEXT([1]Data!$H$2:$H$32673,"mmm")=Y$1)*([1]Data!$A$2:$A$32673=$A3))</f>
        <v>396</v>
      </c>
      <c r="AA3" s="33" t="s">
        <v>10185</v>
      </c>
      <c r="AB3" s="33">
        <f>HLOOKUP(AA3,$M$1:$Y$7,$AB$1,FALSE)</f>
        <v>236</v>
      </c>
    </row>
    <row r="4" spans="1:28" x14ac:dyDescent="0.3">
      <c r="A4" s="33" t="s">
        <v>125</v>
      </c>
      <c r="B4" s="33" t="s">
        <v>53</v>
      </c>
      <c r="C4" s="33">
        <v>156000</v>
      </c>
      <c r="D4" s="33" t="s">
        <v>210</v>
      </c>
      <c r="E4" t="str">
        <f t="shared" si="0"/>
        <v>$125K-$200K</v>
      </c>
      <c r="H4" s="61"/>
      <c r="I4" s="62" t="s">
        <v>10173</v>
      </c>
      <c r="J4" s="85" t="s">
        <v>10174</v>
      </c>
      <c r="K4" s="86"/>
      <c r="M4" t="s">
        <v>0</v>
      </c>
      <c r="N4" cm="1">
        <f t="array" ref="N4">SUMPRODUCT(--(TEXT([1]Data!$H$2:$H$32673,"mmm")=N$1)*([1]Data!$A$2:$A$32673=$A4))</f>
        <v>191</v>
      </c>
      <c r="O4" cm="1">
        <f t="array" ref="O4">SUMPRODUCT(--(TEXT([1]Data!$H$2:$H$32673,"mmm")=O$1)*([1]Data!$A$2:$A$32673=$A4))</f>
        <v>116</v>
      </c>
      <c r="P4" cm="1">
        <f t="array" ref="P4">SUMPRODUCT(--(TEXT([1]Data!$H$2:$H$32673,"mmm")=P$1)*([1]Data!$A$2:$A$32673=$A4))</f>
        <v>114</v>
      </c>
      <c r="Q4" cm="1">
        <f t="array" ref="Q4">SUMPRODUCT(--(TEXT([1]Data!$H$2:$H$32673,"mmm")=Q$1)*([1]Data!$A$2:$A$32673=$A4))</f>
        <v>139</v>
      </c>
      <c r="R4" cm="1">
        <f t="array" ref="R4">SUMPRODUCT(--(TEXT([1]Data!$H$2:$H$32673,"mmm")=R$1)*([1]Data!$A$2:$A$32673=$A4))</f>
        <v>119</v>
      </c>
      <c r="S4" cm="1">
        <f t="array" ref="S4">SUMPRODUCT(--(TEXT([1]Data!$H$2:$H$32673,"mmm")=S$1)*([1]Data!$A$2:$A$32673=$A4))</f>
        <v>161</v>
      </c>
      <c r="T4" cm="1">
        <f t="array" ref="T4">SUMPRODUCT(--(TEXT([1]Data!$H$2:$H$32673,"mmm")=T$1)*([1]Data!$A$2:$A$32673=$A4))</f>
        <v>117</v>
      </c>
      <c r="U4" cm="1">
        <f t="array" ref="U4">SUMPRODUCT(--(TEXT([1]Data!$H$2:$H$32673,"mmm")=U$1)*([1]Data!$A$2:$A$32673=$A4))</f>
        <v>172</v>
      </c>
      <c r="V4" cm="1">
        <f t="array" ref="V4">SUMPRODUCT(--(TEXT([1]Data!$H$2:$H$32673,"mmm")=V$1)*([1]Data!$A$2:$A$32673=$A4))</f>
        <v>111</v>
      </c>
      <c r="W4" cm="1">
        <f t="array" ref="W4">SUMPRODUCT(--(TEXT([1]Data!$H$2:$H$32673,"mmm")=W$1)*([1]Data!$A$2:$A$32673=$A4))</f>
        <v>95</v>
      </c>
      <c r="X4" cm="1">
        <f t="array" ref="X4">SUMPRODUCT(--(TEXT([1]Data!$H$2:$H$32673,"mmm")=X$1)*([1]Data!$A$2:$A$32673=$A4))</f>
        <v>75</v>
      </c>
      <c r="Y4" cm="1">
        <f t="array" ref="Y4">SUMPRODUCT(--(TEXT([1]Data!$H$2:$H$32673,"mmm")=Y$1)*([1]Data!$A$2:$A$32673=$A4))</f>
        <v>74</v>
      </c>
      <c r="AA4" s="33" t="s">
        <v>10186</v>
      </c>
      <c r="AB4" s="33">
        <f t="shared" ref="AB4:AB14" si="1">HLOOKUP(AA4,$M$1:$Y$7,$AB$1,FALSE)</f>
        <v>165</v>
      </c>
    </row>
    <row r="5" spans="1:28" x14ac:dyDescent="0.3">
      <c r="A5" s="33" t="s">
        <v>1</v>
      </c>
      <c r="B5" s="33" t="s">
        <v>53</v>
      </c>
      <c r="C5" s="33">
        <v>140000</v>
      </c>
      <c r="D5" s="33" t="s">
        <v>211</v>
      </c>
      <c r="E5" t="str">
        <f t="shared" si="0"/>
        <v>$125K-$200K</v>
      </c>
      <c r="H5" s="39"/>
      <c r="I5" s="63" t="s">
        <v>10175</v>
      </c>
      <c r="J5" s="64" t="s">
        <v>10</v>
      </c>
      <c r="K5" s="65" t="s">
        <v>10176</v>
      </c>
      <c r="M5" t="s">
        <v>128</v>
      </c>
      <c r="N5" cm="1">
        <f t="array" ref="N5">SUMPRODUCT(--(TEXT([1]Data!$H$2:$H$32673,"mmm")=N$1)*([1]Data!$A$2:$A$32673=$A5))</f>
        <v>74</v>
      </c>
      <c r="O5" cm="1">
        <f t="array" ref="O5">SUMPRODUCT(--(TEXT([1]Data!$H$2:$H$32673,"mmm")=O$1)*([1]Data!$A$2:$A$32673=$A5))</f>
        <v>65</v>
      </c>
      <c r="P5" cm="1">
        <f t="array" ref="P5">SUMPRODUCT(--(TEXT([1]Data!$H$2:$H$32673,"mmm")=P$1)*([1]Data!$A$2:$A$32673=$A5))</f>
        <v>55</v>
      </c>
      <c r="Q5" cm="1">
        <f t="array" ref="Q5">SUMPRODUCT(--(TEXT([1]Data!$H$2:$H$32673,"mmm")=Q$1)*([1]Data!$A$2:$A$32673=$A5))</f>
        <v>69</v>
      </c>
      <c r="R5" cm="1">
        <f t="array" ref="R5">SUMPRODUCT(--(TEXT([1]Data!$H$2:$H$32673,"mmm")=R$1)*([1]Data!$A$2:$A$32673=$A5))</f>
        <v>62</v>
      </c>
      <c r="S5" cm="1">
        <f t="array" ref="S5">SUMPRODUCT(--(TEXT([1]Data!$H$2:$H$32673,"mmm")=S$1)*([1]Data!$A$2:$A$32673=$A5))</f>
        <v>67</v>
      </c>
      <c r="T5" cm="1">
        <f t="array" ref="T5">SUMPRODUCT(--(TEXT([1]Data!$H$2:$H$32673,"mmm")=T$1)*([1]Data!$A$2:$A$32673=$A5))</f>
        <v>73</v>
      </c>
      <c r="U5" cm="1">
        <f t="array" ref="U5">SUMPRODUCT(--(TEXT([1]Data!$H$2:$H$32673,"mmm")=U$1)*([1]Data!$A$2:$A$32673=$A5))</f>
        <v>43</v>
      </c>
      <c r="V5" cm="1">
        <f t="array" ref="V5">SUMPRODUCT(--(TEXT([1]Data!$H$2:$H$32673,"mmm")=V$1)*([1]Data!$A$2:$A$32673=$A5))</f>
        <v>24</v>
      </c>
      <c r="W5" cm="1">
        <f t="array" ref="W5">SUMPRODUCT(--(TEXT([1]Data!$H$2:$H$32673,"mmm")=W$1)*([1]Data!$A$2:$A$32673=$A5))</f>
        <v>17</v>
      </c>
      <c r="X5" cm="1">
        <f t="array" ref="X5">SUMPRODUCT(--(TEXT([1]Data!$H$2:$H$32673,"mmm")=X$1)*([1]Data!$A$2:$A$32673=$A5))</f>
        <v>36</v>
      </c>
      <c r="Y5" cm="1">
        <f t="array" ref="Y5">SUMPRODUCT(--(TEXT([1]Data!$H$2:$H$32673,"mmm")=Y$1)*([1]Data!$A$2:$A$32673=$A5))</f>
        <v>36</v>
      </c>
      <c r="AA5" s="33" t="s">
        <v>10187</v>
      </c>
      <c r="AB5" s="33">
        <f t="shared" si="1"/>
        <v>217</v>
      </c>
    </row>
    <row r="6" spans="1:28" x14ac:dyDescent="0.3">
      <c r="A6" s="33" t="s">
        <v>0</v>
      </c>
      <c r="B6" s="33" t="s">
        <v>53</v>
      </c>
      <c r="C6" s="33"/>
      <c r="D6" s="33" t="s">
        <v>212</v>
      </c>
      <c r="E6" t="str">
        <f t="shared" si="0"/>
        <v>No Data</v>
      </c>
      <c r="G6" s="61" t="s">
        <v>141</v>
      </c>
      <c r="H6" s="66">
        <f>MIN(C:C)</f>
        <v>15000</v>
      </c>
      <c r="I6" t="str">
        <f>VLOOKUP(H6,$C$2:$D$32673,2,FALSE)</f>
        <v>Net2Source Inc.</v>
      </c>
      <c r="J6" t="str">
        <f>_xlfn.XLOOKUP(H6,$C$2:$C$32673,$A$2:$A$32673,"Not Found")</f>
        <v>Data Engineer</v>
      </c>
      <c r="K6" t="str">
        <f>_xlfn.XLOOKUP(H6,$C$2:$C$32673,$B$2:$B$32673,"Not Found")</f>
        <v>Brazil</v>
      </c>
      <c r="M6" t="s">
        <v>4</v>
      </c>
      <c r="N6" cm="1">
        <f t="array" ref="N6">SUMPRODUCT(--(TEXT([1]Data!$H$2:$H$32673,"mmm")=N$1)*([1]Data!$A$2:$A$32673=$A6))</f>
        <v>869</v>
      </c>
      <c r="O6" cm="1">
        <f t="array" ref="O6">SUMPRODUCT(--(TEXT([1]Data!$H$2:$H$32673,"mmm")=O$1)*([1]Data!$A$2:$A$32673=$A6))</f>
        <v>620</v>
      </c>
      <c r="P6" cm="1">
        <f t="array" ref="P6">SUMPRODUCT(--(TEXT([1]Data!$H$2:$H$32673,"mmm")=P$1)*([1]Data!$A$2:$A$32673=$A6))</f>
        <v>717</v>
      </c>
      <c r="Q6" cm="1">
        <f t="array" ref="Q6">SUMPRODUCT(--(TEXT([1]Data!$H$2:$H$32673,"mmm")=Q$1)*([1]Data!$A$2:$A$32673=$A6))</f>
        <v>653</v>
      </c>
      <c r="R6" cm="1">
        <f t="array" ref="R6">SUMPRODUCT(--(TEXT([1]Data!$H$2:$H$32673,"mmm")=R$1)*([1]Data!$A$2:$A$32673=$A6))</f>
        <v>662</v>
      </c>
      <c r="S6" cm="1">
        <f t="array" ref="S6">SUMPRODUCT(--(TEXT([1]Data!$H$2:$H$32673,"mmm")=S$1)*([1]Data!$A$2:$A$32673=$A6))</f>
        <v>806</v>
      </c>
      <c r="T6" cm="1">
        <f t="array" ref="T6">SUMPRODUCT(--(TEXT([1]Data!$H$2:$H$32673,"mmm")=T$1)*([1]Data!$A$2:$A$32673=$A6))</f>
        <v>781</v>
      </c>
      <c r="U6" cm="1">
        <f t="array" ref="U6">SUMPRODUCT(--(TEXT([1]Data!$H$2:$H$32673,"mmm")=U$1)*([1]Data!$A$2:$A$32673=$A6))</f>
        <v>965</v>
      </c>
      <c r="V6" cm="1">
        <f t="array" ref="V6">SUMPRODUCT(--(TEXT([1]Data!$H$2:$H$32673,"mmm")=V$1)*([1]Data!$A$2:$A$32673=$A6))</f>
        <v>730</v>
      </c>
      <c r="W6" cm="1">
        <f t="array" ref="W6">SUMPRODUCT(--(TEXT([1]Data!$H$2:$H$32673,"mmm")=W$1)*([1]Data!$A$2:$A$32673=$A6))</f>
        <v>655</v>
      </c>
      <c r="X6" cm="1">
        <f t="array" ref="X6">SUMPRODUCT(--(TEXT([1]Data!$H$2:$H$32673,"mmm")=X$1)*([1]Data!$A$2:$A$32673=$A6))</f>
        <v>507</v>
      </c>
      <c r="Y6" cm="1">
        <f t="array" ref="Y6">SUMPRODUCT(--(TEXT([1]Data!$H$2:$H$32673,"mmm")=Y$1)*([1]Data!$A$2:$A$32673=$A6))</f>
        <v>530</v>
      </c>
      <c r="AA6" s="33" t="s">
        <v>10188</v>
      </c>
      <c r="AB6" s="33">
        <f t="shared" si="1"/>
        <v>146</v>
      </c>
    </row>
    <row r="7" spans="1:28" x14ac:dyDescent="0.3">
      <c r="A7" s="33" t="s">
        <v>4</v>
      </c>
      <c r="B7" s="33" t="s">
        <v>54</v>
      </c>
      <c r="C7" s="33"/>
      <c r="D7" s="33" t="s">
        <v>213</v>
      </c>
      <c r="E7" t="str">
        <f t="shared" si="0"/>
        <v>No Data</v>
      </c>
      <c r="G7" s="61" t="s">
        <v>142</v>
      </c>
      <c r="H7" s="66">
        <f>MAX(C:C)</f>
        <v>960000</v>
      </c>
      <c r="I7" t="str">
        <f t="shared" ref="I7:I8" si="2">VLOOKUP(H7,$C$2:$D$32673,2,FALSE)</f>
        <v>East River Electric Power Cooperative, Inc.</v>
      </c>
      <c r="J7" t="str">
        <f t="shared" ref="J7:J8" si="3">_xlfn.XLOOKUP(H7,$C$2:$C$32673,$A$2:$A$32673,"Not Found")</f>
        <v>Data Scientist</v>
      </c>
      <c r="K7" t="str">
        <f t="shared" ref="K7:K8" si="4">_xlfn.XLOOKUP(H7,$C$2:$C$32673,$B$2:$B$32673,"Not Found")</f>
        <v>United States</v>
      </c>
      <c r="M7" t="s">
        <v>126</v>
      </c>
      <c r="N7" cm="1">
        <f t="array" ref="N7">SUMPRODUCT(--(TEXT([1]Data!$H$2:$H$32673,"mmm")=N$1)*([1]Data!$A$2:$A$32673=$A7))</f>
        <v>522</v>
      </c>
      <c r="O7" cm="1">
        <f t="array" ref="O7">SUMPRODUCT(--(TEXT([1]Data!$H$2:$H$32673,"mmm")=O$1)*([1]Data!$A$2:$A$32673=$A7))</f>
        <v>590</v>
      </c>
      <c r="P7" cm="1">
        <f t="array" ref="P7">SUMPRODUCT(--(TEXT([1]Data!$H$2:$H$32673,"mmm")=P$1)*([1]Data!$A$2:$A$32673=$A7))</f>
        <v>727</v>
      </c>
      <c r="Q7" cm="1">
        <f t="array" ref="Q7">SUMPRODUCT(--(TEXT([1]Data!$H$2:$H$32673,"mmm")=Q$1)*([1]Data!$A$2:$A$32673=$A7))</f>
        <v>515</v>
      </c>
      <c r="R7" cm="1">
        <f t="array" ref="R7">SUMPRODUCT(--(TEXT([1]Data!$H$2:$H$32673,"mmm")=R$1)*([1]Data!$A$2:$A$32673=$A7))</f>
        <v>616</v>
      </c>
      <c r="S7" cm="1">
        <f t="array" ref="S7">SUMPRODUCT(--(TEXT([1]Data!$H$2:$H$32673,"mmm")=S$1)*([1]Data!$A$2:$A$32673=$A7))</f>
        <v>711</v>
      </c>
      <c r="T7" cm="1">
        <f t="array" ref="T7">SUMPRODUCT(--(TEXT([1]Data!$H$2:$H$32673,"mmm")=T$1)*([1]Data!$A$2:$A$32673=$A7))</f>
        <v>543</v>
      </c>
      <c r="U7" cm="1">
        <f t="array" ref="U7">SUMPRODUCT(--(TEXT([1]Data!$H$2:$H$32673,"mmm")=U$1)*([1]Data!$A$2:$A$32673=$A7))</f>
        <v>671</v>
      </c>
      <c r="V7" cm="1">
        <f t="array" ref="V7">SUMPRODUCT(--(TEXT([1]Data!$H$2:$H$32673,"mmm")=V$1)*([1]Data!$A$2:$A$32673=$A7))</f>
        <v>589</v>
      </c>
      <c r="W7" cm="1">
        <f t="array" ref="W7">SUMPRODUCT(--(TEXT([1]Data!$H$2:$H$32673,"mmm")=W$1)*([1]Data!$A$2:$A$32673=$A7))</f>
        <v>522</v>
      </c>
      <c r="X7" cm="1">
        <f t="array" ref="X7">SUMPRODUCT(--(TEXT([1]Data!$H$2:$H$32673,"mmm")=X$1)*([1]Data!$A$2:$A$32673=$A7))</f>
        <v>381</v>
      </c>
      <c r="Y7" cm="1">
        <f t="array" ref="Y7">SUMPRODUCT(--(TEXT([1]Data!$H$2:$H$32673,"mmm")=Y$1)*([1]Data!$A$2:$A$32673=$A7))</f>
        <v>396</v>
      </c>
      <c r="AA7" s="33" t="s">
        <v>161</v>
      </c>
      <c r="AB7" s="33">
        <f t="shared" si="1"/>
        <v>159</v>
      </c>
    </row>
    <row r="8" spans="1:28" x14ac:dyDescent="0.3">
      <c r="A8" s="33" t="s">
        <v>4</v>
      </c>
      <c r="B8" s="33" t="s">
        <v>53</v>
      </c>
      <c r="C8" s="33">
        <v>135000</v>
      </c>
      <c r="D8" s="33" t="s">
        <v>214</v>
      </c>
      <c r="E8" t="str">
        <f t="shared" si="0"/>
        <v>$125K-$200K</v>
      </c>
      <c r="G8" s="61" t="s">
        <v>159</v>
      </c>
      <c r="H8" s="66">
        <f>MEDIAN(C:C)</f>
        <v>115000</v>
      </c>
      <c r="I8" t="str">
        <f t="shared" si="2"/>
        <v>Volt Technical Resources</v>
      </c>
      <c r="J8" t="str">
        <f t="shared" si="3"/>
        <v>Data Engineer</v>
      </c>
      <c r="K8" t="str">
        <f t="shared" si="4"/>
        <v>United States</v>
      </c>
      <c r="AA8" s="33" t="s">
        <v>10189</v>
      </c>
      <c r="AB8" s="33">
        <f t="shared" si="1"/>
        <v>205</v>
      </c>
    </row>
    <row r="9" spans="1:28" x14ac:dyDescent="0.3">
      <c r="A9" s="33" t="s">
        <v>126</v>
      </c>
      <c r="B9" s="33" t="s">
        <v>53</v>
      </c>
      <c r="C9" s="33">
        <v>120000</v>
      </c>
      <c r="D9" s="33" t="s">
        <v>215</v>
      </c>
      <c r="E9" t="str">
        <f t="shared" si="0"/>
        <v>$100K-$125K</v>
      </c>
      <c r="AA9" s="33" t="s">
        <v>10190</v>
      </c>
      <c r="AB9" s="33">
        <f t="shared" si="1"/>
        <v>184</v>
      </c>
    </row>
    <row r="10" spans="1:28" x14ac:dyDescent="0.3">
      <c r="A10" s="33" t="s">
        <v>125</v>
      </c>
      <c r="B10" s="33" t="s">
        <v>53</v>
      </c>
      <c r="C10" s="33">
        <v>170000</v>
      </c>
      <c r="D10" s="33" t="s">
        <v>216</v>
      </c>
      <c r="E10" t="str">
        <f t="shared" si="0"/>
        <v>$125K-$200K</v>
      </c>
      <c r="AA10" s="33" t="s">
        <v>10191</v>
      </c>
      <c r="AB10" s="33">
        <f t="shared" si="1"/>
        <v>234</v>
      </c>
    </row>
    <row r="11" spans="1:28" x14ac:dyDescent="0.3">
      <c r="A11" s="33" t="s">
        <v>0</v>
      </c>
      <c r="B11" s="33" t="s">
        <v>53</v>
      </c>
      <c r="C11" s="33">
        <v>224500</v>
      </c>
      <c r="D11" s="33" t="s">
        <v>217</v>
      </c>
      <c r="E11" t="str">
        <f t="shared" si="0"/>
        <v>&gt;$200K</v>
      </c>
      <c r="AA11" s="33" t="s">
        <v>10192</v>
      </c>
      <c r="AB11" s="33">
        <f t="shared" si="1"/>
        <v>137</v>
      </c>
    </row>
    <row r="12" spans="1:28" x14ac:dyDescent="0.3">
      <c r="A12" s="33" t="s">
        <v>0</v>
      </c>
      <c r="B12" s="33" t="s">
        <v>53</v>
      </c>
      <c r="C12" s="33"/>
      <c r="D12" s="33" t="s">
        <v>218</v>
      </c>
      <c r="E12" t="str">
        <f t="shared" si="0"/>
        <v>No Data</v>
      </c>
      <c r="AA12" s="33" t="s">
        <v>10193</v>
      </c>
      <c r="AB12" s="33">
        <f t="shared" si="1"/>
        <v>124</v>
      </c>
    </row>
    <row r="13" spans="1:28" x14ac:dyDescent="0.3">
      <c r="A13" s="33" t="s">
        <v>0</v>
      </c>
      <c r="B13" s="33" t="s">
        <v>53</v>
      </c>
      <c r="C13" s="33">
        <v>225000</v>
      </c>
      <c r="D13" s="33" t="s">
        <v>219</v>
      </c>
      <c r="E13" t="str">
        <f t="shared" si="0"/>
        <v>&gt;$200K</v>
      </c>
      <c r="AA13" s="33" t="s">
        <v>10194</v>
      </c>
      <c r="AB13" s="33">
        <f t="shared" si="1"/>
        <v>99</v>
      </c>
    </row>
    <row r="14" spans="1:28" ht="15" thickBot="1" x14ac:dyDescent="0.35">
      <c r="A14" s="33" t="s">
        <v>4</v>
      </c>
      <c r="B14" s="33" t="s">
        <v>53</v>
      </c>
      <c r="C14" s="33"/>
      <c r="D14" s="33" t="s">
        <v>220</v>
      </c>
      <c r="E14" t="str">
        <f t="shared" si="0"/>
        <v>No Data</v>
      </c>
      <c r="AA14" s="33" t="s">
        <v>10195</v>
      </c>
      <c r="AB14" s="33">
        <f t="shared" si="1"/>
        <v>103</v>
      </c>
    </row>
    <row r="15" spans="1:28" x14ac:dyDescent="0.3">
      <c r="A15" s="33" t="s">
        <v>0</v>
      </c>
      <c r="B15" s="33" t="s">
        <v>53</v>
      </c>
      <c r="C15" s="33">
        <v>157500</v>
      </c>
      <c r="D15" s="33" t="s">
        <v>217</v>
      </c>
      <c r="E15" t="str">
        <f t="shared" si="0"/>
        <v>$125K-$200K</v>
      </c>
      <c r="G15" s="87" t="s">
        <v>10177</v>
      </c>
      <c r="H15" s="88"/>
    </row>
    <row r="16" spans="1:28" x14ac:dyDescent="0.3">
      <c r="A16" s="33" t="s">
        <v>2</v>
      </c>
      <c r="B16" s="33" t="s">
        <v>53</v>
      </c>
      <c r="C16" s="33">
        <v>149508.5</v>
      </c>
      <c r="D16" s="33" t="s">
        <v>217</v>
      </c>
      <c r="E16" t="str">
        <f t="shared" si="0"/>
        <v>$125K-$200K</v>
      </c>
      <c r="G16" s="67" t="s">
        <v>10178</v>
      </c>
      <c r="H16" s="68"/>
    </row>
    <row r="17" spans="1:8" x14ac:dyDescent="0.3">
      <c r="A17" s="33" t="s">
        <v>0</v>
      </c>
      <c r="B17" s="33" t="s">
        <v>53</v>
      </c>
      <c r="C17" s="33"/>
      <c r="D17" s="33" t="s">
        <v>221</v>
      </c>
      <c r="E17" t="str">
        <f t="shared" si="0"/>
        <v>No Data</v>
      </c>
      <c r="G17" s="67" t="s">
        <v>10179</v>
      </c>
      <c r="H17" s="69">
        <v>75000</v>
      </c>
    </row>
    <row r="18" spans="1:8" x14ac:dyDescent="0.3">
      <c r="A18" s="33" t="s">
        <v>4</v>
      </c>
      <c r="B18" s="33" t="s">
        <v>53</v>
      </c>
      <c r="C18" s="33">
        <v>112500</v>
      </c>
      <c r="D18" s="33" t="s">
        <v>222</v>
      </c>
      <c r="E18" t="str">
        <f t="shared" si="0"/>
        <v>$100K-$125K</v>
      </c>
      <c r="G18" s="67" t="s">
        <v>10180</v>
      </c>
      <c r="H18" s="69">
        <v>100000</v>
      </c>
    </row>
    <row r="19" spans="1:8" x14ac:dyDescent="0.3">
      <c r="A19" s="33" t="s">
        <v>4</v>
      </c>
      <c r="B19" s="33" t="s">
        <v>53</v>
      </c>
      <c r="C19" s="33">
        <v>115000</v>
      </c>
      <c r="D19" s="33" t="s">
        <v>223</v>
      </c>
      <c r="E19" t="str">
        <f t="shared" si="0"/>
        <v>$100K-$125K</v>
      </c>
      <c r="G19" s="67" t="s">
        <v>10181</v>
      </c>
      <c r="H19" s="69">
        <v>125000</v>
      </c>
    </row>
    <row r="20" spans="1:8" x14ac:dyDescent="0.3">
      <c r="A20" s="33" t="s">
        <v>0</v>
      </c>
      <c r="B20" s="33" t="s">
        <v>53</v>
      </c>
      <c r="C20" s="33">
        <v>98901.5</v>
      </c>
      <c r="D20" s="33" t="s">
        <v>224</v>
      </c>
      <c r="E20" t="str">
        <f t="shared" si="0"/>
        <v>$75K-$100K</v>
      </c>
      <c r="G20" s="67" t="s">
        <v>10182</v>
      </c>
      <c r="H20" s="69">
        <v>200000</v>
      </c>
    </row>
    <row r="21" spans="1:8" ht="15" thickBot="1" x14ac:dyDescent="0.35">
      <c r="A21" s="33" t="s">
        <v>126</v>
      </c>
      <c r="B21" s="33" t="s">
        <v>53</v>
      </c>
      <c r="C21" s="33">
        <v>173500</v>
      </c>
      <c r="D21" s="33" t="s">
        <v>225</v>
      </c>
      <c r="E21" t="str">
        <f t="shared" si="0"/>
        <v>$125K-$200K</v>
      </c>
      <c r="G21" s="70" t="s">
        <v>10183</v>
      </c>
      <c r="H21" s="71">
        <v>10000000</v>
      </c>
    </row>
    <row r="22" spans="1:8" x14ac:dyDescent="0.3">
      <c r="A22" s="33" t="s">
        <v>2</v>
      </c>
      <c r="B22" s="33" t="s">
        <v>53</v>
      </c>
      <c r="C22" s="33"/>
      <c r="D22" s="33" t="s">
        <v>226</v>
      </c>
      <c r="E22" t="str">
        <f t="shared" si="0"/>
        <v>No Data</v>
      </c>
    </row>
    <row r="23" spans="1:8" x14ac:dyDescent="0.3">
      <c r="A23" s="33" t="s">
        <v>0</v>
      </c>
      <c r="B23" s="33" t="s">
        <v>97</v>
      </c>
      <c r="C23" s="33">
        <v>88128</v>
      </c>
      <c r="D23" s="33" t="s">
        <v>227</v>
      </c>
      <c r="E23" t="str">
        <f t="shared" si="0"/>
        <v>$75K-$100K</v>
      </c>
    </row>
    <row r="24" spans="1:8" x14ac:dyDescent="0.3">
      <c r="A24" s="33" t="s">
        <v>128</v>
      </c>
      <c r="B24" s="33" t="s">
        <v>53</v>
      </c>
      <c r="C24" s="33">
        <v>170000</v>
      </c>
      <c r="D24" s="33" t="s">
        <v>228</v>
      </c>
      <c r="E24" t="str">
        <f t="shared" si="0"/>
        <v>$125K-$200K</v>
      </c>
    </row>
    <row r="25" spans="1:8" x14ac:dyDescent="0.3">
      <c r="A25" s="33" t="s">
        <v>4</v>
      </c>
      <c r="B25" s="33" t="s">
        <v>53</v>
      </c>
      <c r="C25" s="33"/>
      <c r="D25" s="33" t="s">
        <v>229</v>
      </c>
      <c r="E25" t="str">
        <f t="shared" si="0"/>
        <v>No Data</v>
      </c>
    </row>
    <row r="26" spans="1:8" x14ac:dyDescent="0.3">
      <c r="A26" s="33" t="s">
        <v>0</v>
      </c>
      <c r="B26" s="33" t="s">
        <v>53</v>
      </c>
      <c r="C26" s="33">
        <v>125000</v>
      </c>
      <c r="D26" s="33" t="s">
        <v>230</v>
      </c>
      <c r="E26" t="str">
        <f t="shared" si="0"/>
        <v>$100K-$125K</v>
      </c>
    </row>
    <row r="27" spans="1:8" x14ac:dyDescent="0.3">
      <c r="A27" s="33" t="s">
        <v>4</v>
      </c>
      <c r="B27" s="33" t="s">
        <v>53</v>
      </c>
      <c r="C27" s="33"/>
      <c r="D27" s="33" t="s">
        <v>231</v>
      </c>
      <c r="E27" t="str">
        <f t="shared" si="0"/>
        <v>No Data</v>
      </c>
    </row>
    <row r="28" spans="1:8" x14ac:dyDescent="0.3">
      <c r="A28" s="33" t="s">
        <v>126</v>
      </c>
      <c r="B28" s="33" t="s">
        <v>54</v>
      </c>
      <c r="C28" s="33">
        <v>260775</v>
      </c>
      <c r="D28" s="33" t="s">
        <v>217</v>
      </c>
      <c r="E28" t="str">
        <f t="shared" si="0"/>
        <v>&gt;$200K</v>
      </c>
    </row>
    <row r="29" spans="1:8" x14ac:dyDescent="0.3">
      <c r="A29" s="33" t="s">
        <v>126</v>
      </c>
      <c r="B29" s="33" t="s">
        <v>53</v>
      </c>
      <c r="C29" s="33"/>
      <c r="D29" s="33" t="s">
        <v>232</v>
      </c>
      <c r="E29" t="str">
        <f t="shared" si="0"/>
        <v>No Data</v>
      </c>
    </row>
    <row r="30" spans="1:8" x14ac:dyDescent="0.3">
      <c r="A30" s="33" t="s">
        <v>126</v>
      </c>
      <c r="B30" s="33" t="s">
        <v>53</v>
      </c>
      <c r="C30" s="33">
        <v>125000</v>
      </c>
      <c r="D30" s="33" t="s">
        <v>233</v>
      </c>
      <c r="E30" t="str">
        <f t="shared" si="0"/>
        <v>$100K-$125K</v>
      </c>
    </row>
    <row r="31" spans="1:8" x14ac:dyDescent="0.3">
      <c r="A31" s="33" t="s">
        <v>0</v>
      </c>
      <c r="B31" s="33" t="s">
        <v>53</v>
      </c>
      <c r="C31" s="33"/>
      <c r="D31" s="33" t="s">
        <v>234</v>
      </c>
      <c r="E31" t="str">
        <f t="shared" si="0"/>
        <v>No Data</v>
      </c>
    </row>
    <row r="32" spans="1:8" x14ac:dyDescent="0.3">
      <c r="A32" s="33" t="s">
        <v>2</v>
      </c>
      <c r="B32" s="33" t="s">
        <v>53</v>
      </c>
      <c r="C32" s="33">
        <v>125000</v>
      </c>
      <c r="D32" s="33" t="s">
        <v>235</v>
      </c>
      <c r="E32" t="str">
        <f t="shared" si="0"/>
        <v>$100K-$125K</v>
      </c>
    </row>
    <row r="33" spans="1:5" x14ac:dyDescent="0.3">
      <c r="A33" s="33" t="s">
        <v>0</v>
      </c>
      <c r="B33" s="33" t="s">
        <v>53</v>
      </c>
      <c r="C33" s="33"/>
      <c r="D33" s="33" t="s">
        <v>236</v>
      </c>
      <c r="E33" t="str">
        <f t="shared" si="0"/>
        <v>No Data</v>
      </c>
    </row>
    <row r="34" spans="1:5" x14ac:dyDescent="0.3">
      <c r="A34" s="33" t="s">
        <v>4</v>
      </c>
      <c r="B34" s="33" t="s">
        <v>53</v>
      </c>
      <c r="C34" s="33">
        <v>97500</v>
      </c>
      <c r="D34" s="33" t="s">
        <v>237</v>
      </c>
      <c r="E34" t="str">
        <f t="shared" si="0"/>
        <v>$75K-$100K</v>
      </c>
    </row>
    <row r="35" spans="1:5" x14ac:dyDescent="0.3">
      <c r="A35" s="33" t="s">
        <v>126</v>
      </c>
      <c r="B35" s="33" t="s">
        <v>53</v>
      </c>
      <c r="C35" s="33">
        <v>147500</v>
      </c>
      <c r="D35" s="33" t="s">
        <v>238</v>
      </c>
      <c r="E35" t="str">
        <f t="shared" si="0"/>
        <v>$125K-$200K</v>
      </c>
    </row>
    <row r="36" spans="1:5" x14ac:dyDescent="0.3">
      <c r="A36" s="33" t="s">
        <v>2</v>
      </c>
      <c r="B36" s="33" t="s">
        <v>53</v>
      </c>
      <c r="C36" s="33">
        <v>84000</v>
      </c>
      <c r="D36" s="33" t="s">
        <v>239</v>
      </c>
      <c r="E36" t="str">
        <f t="shared" si="0"/>
        <v>$75K-$100K</v>
      </c>
    </row>
    <row r="37" spans="1:5" x14ac:dyDescent="0.3">
      <c r="A37" s="33" t="s">
        <v>4</v>
      </c>
      <c r="B37" s="33" t="s">
        <v>53</v>
      </c>
      <c r="C37" s="33"/>
      <c r="D37" s="33" t="s">
        <v>213</v>
      </c>
      <c r="E37" t="str">
        <f t="shared" si="0"/>
        <v>No Data</v>
      </c>
    </row>
    <row r="38" spans="1:5" x14ac:dyDescent="0.3">
      <c r="A38" s="33" t="s">
        <v>0</v>
      </c>
      <c r="B38" s="33" t="s">
        <v>53</v>
      </c>
      <c r="C38" s="33">
        <v>105800</v>
      </c>
      <c r="D38" s="33" t="s">
        <v>208</v>
      </c>
      <c r="E38" t="str">
        <f t="shared" si="0"/>
        <v>$100K-$125K</v>
      </c>
    </row>
    <row r="39" spans="1:5" x14ac:dyDescent="0.3">
      <c r="A39" s="33" t="s">
        <v>4</v>
      </c>
      <c r="B39" s="33" t="s">
        <v>53</v>
      </c>
      <c r="C39" s="33"/>
      <c r="D39" s="33" t="s">
        <v>232</v>
      </c>
      <c r="E39" t="str">
        <f t="shared" si="0"/>
        <v>No Data</v>
      </c>
    </row>
    <row r="40" spans="1:5" x14ac:dyDescent="0.3">
      <c r="A40" s="33" t="s">
        <v>126</v>
      </c>
      <c r="B40" s="33" t="s">
        <v>53</v>
      </c>
      <c r="C40" s="33">
        <v>160000</v>
      </c>
      <c r="D40" s="33" t="s">
        <v>240</v>
      </c>
      <c r="E40" t="str">
        <f t="shared" si="0"/>
        <v>$125K-$200K</v>
      </c>
    </row>
    <row r="41" spans="1:5" x14ac:dyDescent="0.3">
      <c r="A41" s="33" t="s">
        <v>0</v>
      </c>
      <c r="B41" s="33" t="s">
        <v>53</v>
      </c>
      <c r="C41" s="33">
        <v>98496</v>
      </c>
      <c r="D41" s="33" t="s">
        <v>241</v>
      </c>
      <c r="E41" t="str">
        <f t="shared" si="0"/>
        <v>$75K-$100K</v>
      </c>
    </row>
    <row r="42" spans="1:5" x14ac:dyDescent="0.3">
      <c r="A42" s="33" t="s">
        <v>4</v>
      </c>
      <c r="B42" s="33" t="s">
        <v>53</v>
      </c>
      <c r="C42" s="33">
        <v>115000</v>
      </c>
      <c r="D42" s="33" t="s">
        <v>242</v>
      </c>
      <c r="E42" t="str">
        <f t="shared" si="0"/>
        <v>$100K-$125K</v>
      </c>
    </row>
    <row r="43" spans="1:5" x14ac:dyDescent="0.3">
      <c r="A43" s="33" t="s">
        <v>4</v>
      </c>
      <c r="B43" s="33" t="s">
        <v>53</v>
      </c>
      <c r="C43" s="33">
        <v>182500</v>
      </c>
      <c r="D43" s="33" t="s">
        <v>217</v>
      </c>
      <c r="E43" t="str">
        <f t="shared" si="0"/>
        <v>$125K-$200K</v>
      </c>
    </row>
    <row r="44" spans="1:5" x14ac:dyDescent="0.3">
      <c r="A44" s="33" t="s">
        <v>4</v>
      </c>
      <c r="B44" s="33" t="s">
        <v>53</v>
      </c>
      <c r="C44" s="33"/>
      <c r="D44" s="33" t="s">
        <v>243</v>
      </c>
      <c r="E44" t="str">
        <f t="shared" si="0"/>
        <v>No Data</v>
      </c>
    </row>
    <row r="45" spans="1:5" x14ac:dyDescent="0.3">
      <c r="A45" s="33" t="s">
        <v>126</v>
      </c>
      <c r="B45" s="33" t="s">
        <v>53</v>
      </c>
      <c r="C45" s="33">
        <v>200000</v>
      </c>
      <c r="D45" s="33" t="s">
        <v>244</v>
      </c>
      <c r="E45" t="str">
        <f t="shared" si="0"/>
        <v>$125K-$200K</v>
      </c>
    </row>
    <row r="46" spans="1:5" x14ac:dyDescent="0.3">
      <c r="A46" s="33" t="s">
        <v>129</v>
      </c>
      <c r="B46" s="33" t="s">
        <v>73</v>
      </c>
      <c r="C46" s="33">
        <v>155000</v>
      </c>
      <c r="D46" s="33" t="s">
        <v>245</v>
      </c>
      <c r="E46" t="str">
        <f t="shared" si="0"/>
        <v>$125K-$200K</v>
      </c>
    </row>
    <row r="47" spans="1:5" x14ac:dyDescent="0.3">
      <c r="A47" s="33" t="s">
        <v>4</v>
      </c>
      <c r="B47" s="33" t="s">
        <v>53</v>
      </c>
      <c r="C47" s="33">
        <v>102500</v>
      </c>
      <c r="D47" s="33" t="s">
        <v>246</v>
      </c>
      <c r="E47" t="str">
        <f t="shared" si="0"/>
        <v>$100K-$125K</v>
      </c>
    </row>
    <row r="48" spans="1:5" x14ac:dyDescent="0.3">
      <c r="A48" s="33" t="s">
        <v>4</v>
      </c>
      <c r="B48" s="33" t="s">
        <v>53</v>
      </c>
      <c r="C48" s="33"/>
      <c r="D48" s="33" t="s">
        <v>243</v>
      </c>
      <c r="E48" t="str">
        <f t="shared" si="0"/>
        <v>No Data</v>
      </c>
    </row>
    <row r="49" spans="1:5" x14ac:dyDescent="0.3">
      <c r="A49" s="33" t="s">
        <v>0</v>
      </c>
      <c r="B49" s="33" t="s">
        <v>53</v>
      </c>
      <c r="C49" s="33">
        <v>115000</v>
      </c>
      <c r="D49" s="33" t="s">
        <v>247</v>
      </c>
      <c r="E49" t="str">
        <f t="shared" si="0"/>
        <v>$100K-$125K</v>
      </c>
    </row>
    <row r="50" spans="1:5" x14ac:dyDescent="0.3">
      <c r="A50" s="33" t="s">
        <v>0</v>
      </c>
      <c r="B50" s="33" t="s">
        <v>53</v>
      </c>
      <c r="C50" s="33">
        <v>80000</v>
      </c>
      <c r="D50" s="33" t="s">
        <v>248</v>
      </c>
      <c r="E50" t="str">
        <f t="shared" si="0"/>
        <v>$75K-$100K</v>
      </c>
    </row>
    <row r="51" spans="1:5" x14ac:dyDescent="0.3">
      <c r="A51" s="33" t="s">
        <v>4</v>
      </c>
      <c r="B51" s="33" t="s">
        <v>53</v>
      </c>
      <c r="C51" s="33"/>
      <c r="D51" s="33" t="s">
        <v>249</v>
      </c>
      <c r="E51" t="str">
        <f t="shared" si="0"/>
        <v>No Data</v>
      </c>
    </row>
    <row r="52" spans="1:5" x14ac:dyDescent="0.3">
      <c r="A52" s="33" t="s">
        <v>125</v>
      </c>
      <c r="B52" s="33" t="s">
        <v>53</v>
      </c>
      <c r="C52" s="33">
        <v>96500</v>
      </c>
      <c r="D52" s="33" t="s">
        <v>208</v>
      </c>
      <c r="E52" t="str">
        <f t="shared" si="0"/>
        <v>$75K-$100K</v>
      </c>
    </row>
    <row r="53" spans="1:5" x14ac:dyDescent="0.3">
      <c r="A53" s="33" t="s">
        <v>4</v>
      </c>
      <c r="B53" s="33" t="s">
        <v>53</v>
      </c>
      <c r="C53" s="33">
        <v>225000</v>
      </c>
      <c r="D53" s="33" t="s">
        <v>250</v>
      </c>
      <c r="E53" t="str">
        <f t="shared" si="0"/>
        <v>&gt;$200K</v>
      </c>
    </row>
    <row r="54" spans="1:5" x14ac:dyDescent="0.3">
      <c r="A54" s="33" t="s">
        <v>2</v>
      </c>
      <c r="B54" s="33" t="s">
        <v>53</v>
      </c>
      <c r="C54" s="33"/>
      <c r="D54" s="33" t="s">
        <v>251</v>
      </c>
      <c r="E54" t="str">
        <f t="shared" si="0"/>
        <v>No Data</v>
      </c>
    </row>
    <row r="55" spans="1:5" x14ac:dyDescent="0.3">
      <c r="A55" s="33" t="s">
        <v>0</v>
      </c>
      <c r="B55" s="33" t="s">
        <v>53</v>
      </c>
      <c r="C55" s="33">
        <v>57500</v>
      </c>
      <c r="D55" s="33" t="s">
        <v>252</v>
      </c>
      <c r="E55" t="str">
        <f t="shared" si="0"/>
        <v>&lt;$75K</v>
      </c>
    </row>
    <row r="56" spans="1:5" x14ac:dyDescent="0.3">
      <c r="A56" s="33" t="s">
        <v>2</v>
      </c>
      <c r="B56" s="33" t="s">
        <v>81</v>
      </c>
      <c r="C56" s="33"/>
      <c r="D56" s="33" t="s">
        <v>253</v>
      </c>
      <c r="E56" t="str">
        <f t="shared" si="0"/>
        <v>No Data</v>
      </c>
    </row>
    <row r="57" spans="1:5" x14ac:dyDescent="0.3">
      <c r="A57" s="33" t="s">
        <v>128</v>
      </c>
      <c r="B57" s="33" t="s">
        <v>53</v>
      </c>
      <c r="C57" s="33"/>
      <c r="D57" s="33" t="s">
        <v>213</v>
      </c>
      <c r="E57" t="str">
        <f t="shared" si="0"/>
        <v>No Data</v>
      </c>
    </row>
    <row r="58" spans="1:5" x14ac:dyDescent="0.3">
      <c r="A58" s="33" t="s">
        <v>4</v>
      </c>
      <c r="B58" s="33" t="s">
        <v>53</v>
      </c>
      <c r="C58" s="33"/>
      <c r="D58" s="33" t="s">
        <v>254</v>
      </c>
      <c r="E58" t="str">
        <f t="shared" si="0"/>
        <v>No Data</v>
      </c>
    </row>
    <row r="59" spans="1:5" x14ac:dyDescent="0.3">
      <c r="A59" s="33" t="s">
        <v>126</v>
      </c>
      <c r="B59" s="33" t="s">
        <v>53</v>
      </c>
      <c r="C59" s="33">
        <v>160000</v>
      </c>
      <c r="D59" s="33" t="s">
        <v>230</v>
      </c>
      <c r="E59" t="str">
        <f t="shared" si="0"/>
        <v>$125K-$200K</v>
      </c>
    </row>
    <row r="60" spans="1:5" x14ac:dyDescent="0.3">
      <c r="A60" s="33" t="s">
        <v>126</v>
      </c>
      <c r="B60" s="33" t="s">
        <v>54</v>
      </c>
      <c r="C60" s="33">
        <v>92000</v>
      </c>
      <c r="D60" s="33" t="s">
        <v>255</v>
      </c>
      <c r="E60" t="str">
        <f t="shared" si="0"/>
        <v>$75K-$100K</v>
      </c>
    </row>
    <row r="61" spans="1:5" x14ac:dyDescent="0.3">
      <c r="A61" s="33" t="s">
        <v>0</v>
      </c>
      <c r="B61" s="33" t="s">
        <v>53</v>
      </c>
      <c r="C61" s="33">
        <v>140000</v>
      </c>
      <c r="D61" s="33" t="s">
        <v>256</v>
      </c>
      <c r="E61" t="str">
        <f t="shared" si="0"/>
        <v>$125K-$200K</v>
      </c>
    </row>
    <row r="62" spans="1:5" x14ac:dyDescent="0.3">
      <c r="A62" s="33" t="s">
        <v>4</v>
      </c>
      <c r="B62" s="33" t="s">
        <v>53</v>
      </c>
      <c r="C62" s="33">
        <v>170000</v>
      </c>
      <c r="D62" s="33" t="s">
        <v>257</v>
      </c>
      <c r="E62" t="str">
        <f t="shared" si="0"/>
        <v>$125K-$200K</v>
      </c>
    </row>
    <row r="63" spans="1:5" x14ac:dyDescent="0.3">
      <c r="A63" s="33" t="s">
        <v>0</v>
      </c>
      <c r="B63" s="33" t="s">
        <v>53</v>
      </c>
      <c r="C63" s="33"/>
      <c r="D63" s="33" t="s">
        <v>258</v>
      </c>
      <c r="E63" t="str">
        <f t="shared" si="0"/>
        <v>No Data</v>
      </c>
    </row>
    <row r="64" spans="1:5" x14ac:dyDescent="0.3">
      <c r="A64" s="33" t="s">
        <v>128</v>
      </c>
      <c r="B64" s="33" t="s">
        <v>54</v>
      </c>
      <c r="C64" s="33">
        <v>100000</v>
      </c>
      <c r="D64" s="33" t="s">
        <v>259</v>
      </c>
      <c r="E64" t="str">
        <f t="shared" si="0"/>
        <v>$75K-$100K</v>
      </c>
    </row>
    <row r="65" spans="1:5" x14ac:dyDescent="0.3">
      <c r="A65" s="33" t="s">
        <v>129</v>
      </c>
      <c r="B65" s="33" t="s">
        <v>54</v>
      </c>
      <c r="C65" s="33"/>
      <c r="D65" s="33" t="s">
        <v>260</v>
      </c>
      <c r="E65" t="str">
        <f t="shared" si="0"/>
        <v>No Data</v>
      </c>
    </row>
    <row r="66" spans="1:5" x14ac:dyDescent="0.3">
      <c r="A66" s="33" t="s">
        <v>126</v>
      </c>
      <c r="B66" s="33" t="s">
        <v>54</v>
      </c>
      <c r="C66" s="33"/>
      <c r="D66" s="33" t="s">
        <v>261</v>
      </c>
      <c r="E66" t="str">
        <f t="shared" si="0"/>
        <v>No Data</v>
      </c>
    </row>
    <row r="67" spans="1:5" x14ac:dyDescent="0.3">
      <c r="A67" s="33" t="s">
        <v>4</v>
      </c>
      <c r="B67" s="33" t="s">
        <v>96</v>
      </c>
      <c r="C67" s="33">
        <v>134241</v>
      </c>
      <c r="D67" s="33" t="s">
        <v>262</v>
      </c>
      <c r="E67" t="str">
        <f t="shared" ref="E67:E130" si="5">_xlfn.XLOOKUP(C67,$H$16:$H$21,$G$16:$G$21,,1)</f>
        <v>$125K-$200K</v>
      </c>
    </row>
    <row r="68" spans="1:5" x14ac:dyDescent="0.3">
      <c r="A68" s="33" t="s">
        <v>4</v>
      </c>
      <c r="B68" s="33" t="s">
        <v>53</v>
      </c>
      <c r="C68" s="33"/>
      <c r="D68" s="33" t="s">
        <v>263</v>
      </c>
      <c r="E68" t="str">
        <f t="shared" si="5"/>
        <v>No Data</v>
      </c>
    </row>
    <row r="69" spans="1:5" x14ac:dyDescent="0.3">
      <c r="A69" s="33" t="s">
        <v>0</v>
      </c>
      <c r="B69" s="33" t="s">
        <v>53</v>
      </c>
      <c r="C69" s="33"/>
      <c r="D69" s="33" t="s">
        <v>264</v>
      </c>
      <c r="E69" t="str">
        <f t="shared" si="5"/>
        <v>No Data</v>
      </c>
    </row>
    <row r="70" spans="1:5" x14ac:dyDescent="0.3">
      <c r="A70" s="33" t="s">
        <v>126</v>
      </c>
      <c r="B70" s="33" t="s">
        <v>53</v>
      </c>
      <c r="C70" s="33">
        <v>173500</v>
      </c>
      <c r="D70" s="33" t="s">
        <v>225</v>
      </c>
      <c r="E70" t="str">
        <f t="shared" si="5"/>
        <v>$125K-$200K</v>
      </c>
    </row>
    <row r="71" spans="1:5" x14ac:dyDescent="0.3">
      <c r="A71" s="33" t="s">
        <v>4</v>
      </c>
      <c r="B71" s="33" t="s">
        <v>54</v>
      </c>
      <c r="C71" s="33">
        <v>112500</v>
      </c>
      <c r="D71" s="33" t="s">
        <v>265</v>
      </c>
      <c r="E71" t="str">
        <f t="shared" si="5"/>
        <v>$100K-$125K</v>
      </c>
    </row>
    <row r="72" spans="1:5" x14ac:dyDescent="0.3">
      <c r="A72" s="33" t="s">
        <v>4</v>
      </c>
      <c r="B72" s="33" t="s">
        <v>53</v>
      </c>
      <c r="C72" s="33"/>
      <c r="D72" s="33" t="s">
        <v>225</v>
      </c>
      <c r="E72" t="str">
        <f t="shared" si="5"/>
        <v>No Data</v>
      </c>
    </row>
    <row r="73" spans="1:5" x14ac:dyDescent="0.3">
      <c r="A73" s="33" t="s">
        <v>2</v>
      </c>
      <c r="B73" s="33" t="s">
        <v>53</v>
      </c>
      <c r="C73" s="33"/>
      <c r="D73" s="33" t="s">
        <v>266</v>
      </c>
      <c r="E73" t="str">
        <f t="shared" si="5"/>
        <v>No Data</v>
      </c>
    </row>
    <row r="74" spans="1:5" x14ac:dyDescent="0.3">
      <c r="A74" s="33" t="s">
        <v>4</v>
      </c>
      <c r="B74" s="33" t="s">
        <v>69</v>
      </c>
      <c r="C74" s="33">
        <v>98301.5</v>
      </c>
      <c r="D74" s="33" t="s">
        <v>267</v>
      </c>
      <c r="E74" t="str">
        <f t="shared" si="5"/>
        <v>$75K-$100K</v>
      </c>
    </row>
    <row r="75" spans="1:5" x14ac:dyDescent="0.3">
      <c r="A75" s="33" t="s">
        <v>4</v>
      </c>
      <c r="B75" s="33" t="s">
        <v>53</v>
      </c>
      <c r="C75" s="33"/>
      <c r="D75" s="33" t="s">
        <v>268</v>
      </c>
      <c r="E75" t="str">
        <f t="shared" si="5"/>
        <v>No Data</v>
      </c>
    </row>
    <row r="76" spans="1:5" x14ac:dyDescent="0.3">
      <c r="A76" s="33" t="s">
        <v>4</v>
      </c>
      <c r="B76" s="33" t="s">
        <v>53</v>
      </c>
      <c r="C76" s="33"/>
      <c r="D76" s="33" t="s">
        <v>269</v>
      </c>
      <c r="E76" t="str">
        <f t="shared" si="5"/>
        <v>No Data</v>
      </c>
    </row>
    <row r="77" spans="1:5" x14ac:dyDescent="0.3">
      <c r="A77" s="33" t="s">
        <v>0</v>
      </c>
      <c r="B77" s="33" t="s">
        <v>53</v>
      </c>
      <c r="C77" s="33">
        <v>85000</v>
      </c>
      <c r="D77" s="33" t="s">
        <v>270</v>
      </c>
      <c r="E77" t="str">
        <f t="shared" si="5"/>
        <v>$75K-$100K</v>
      </c>
    </row>
    <row r="78" spans="1:5" x14ac:dyDescent="0.3">
      <c r="A78" s="33" t="s">
        <v>0</v>
      </c>
      <c r="B78" s="33" t="s">
        <v>53</v>
      </c>
      <c r="C78" s="33">
        <v>90000</v>
      </c>
      <c r="D78" s="33" t="s">
        <v>271</v>
      </c>
      <c r="E78" t="str">
        <f t="shared" si="5"/>
        <v>$75K-$100K</v>
      </c>
    </row>
    <row r="79" spans="1:5" x14ac:dyDescent="0.3">
      <c r="A79" s="33" t="s">
        <v>126</v>
      </c>
      <c r="B79" s="33" t="s">
        <v>53</v>
      </c>
      <c r="C79" s="33"/>
      <c r="D79" s="33" t="s">
        <v>225</v>
      </c>
      <c r="E79" t="str">
        <f t="shared" si="5"/>
        <v>No Data</v>
      </c>
    </row>
    <row r="80" spans="1:5" x14ac:dyDescent="0.3">
      <c r="A80" s="33" t="s">
        <v>128</v>
      </c>
      <c r="B80" s="33" t="s">
        <v>53</v>
      </c>
      <c r="C80" s="33">
        <v>116700</v>
      </c>
      <c r="D80" s="33" t="s">
        <v>208</v>
      </c>
      <c r="E80" t="str">
        <f t="shared" si="5"/>
        <v>$100K-$125K</v>
      </c>
    </row>
    <row r="81" spans="1:5" x14ac:dyDescent="0.3">
      <c r="A81" s="33" t="s">
        <v>4</v>
      </c>
      <c r="B81" s="33" t="s">
        <v>53</v>
      </c>
      <c r="C81" s="33"/>
      <c r="D81" s="33" t="s">
        <v>272</v>
      </c>
      <c r="E81" t="str">
        <f t="shared" si="5"/>
        <v>No Data</v>
      </c>
    </row>
    <row r="82" spans="1:5" x14ac:dyDescent="0.3">
      <c r="A82" s="33" t="s">
        <v>4</v>
      </c>
      <c r="B82" s="33" t="s">
        <v>69</v>
      </c>
      <c r="C82" s="33">
        <v>163500</v>
      </c>
      <c r="D82" s="33" t="s">
        <v>273</v>
      </c>
      <c r="E82" t="str">
        <f t="shared" si="5"/>
        <v>$125K-$200K</v>
      </c>
    </row>
    <row r="83" spans="1:5" x14ac:dyDescent="0.3">
      <c r="A83" s="33" t="s">
        <v>2</v>
      </c>
      <c r="B83" s="33" t="s">
        <v>53</v>
      </c>
      <c r="C83" s="33">
        <v>75000</v>
      </c>
      <c r="D83" s="33" t="s">
        <v>274</v>
      </c>
      <c r="E83" t="str">
        <f t="shared" si="5"/>
        <v>&lt;$75K</v>
      </c>
    </row>
    <row r="84" spans="1:5" x14ac:dyDescent="0.3">
      <c r="A84" s="33" t="s">
        <v>52</v>
      </c>
      <c r="B84" s="33" t="s">
        <v>53</v>
      </c>
      <c r="C84" s="33"/>
      <c r="D84" s="33" t="s">
        <v>275</v>
      </c>
      <c r="E84" t="str">
        <f t="shared" si="5"/>
        <v>No Data</v>
      </c>
    </row>
    <row r="85" spans="1:5" x14ac:dyDescent="0.3">
      <c r="A85" s="33" t="s">
        <v>0</v>
      </c>
      <c r="B85" s="33" t="s">
        <v>54</v>
      </c>
      <c r="C85" s="33">
        <v>69962.5</v>
      </c>
      <c r="D85" s="33" t="s">
        <v>276</v>
      </c>
      <c r="E85" t="str">
        <f t="shared" si="5"/>
        <v>&lt;$75K</v>
      </c>
    </row>
    <row r="86" spans="1:5" x14ac:dyDescent="0.3">
      <c r="A86" s="33" t="s">
        <v>2</v>
      </c>
      <c r="B86" s="33" t="s">
        <v>53</v>
      </c>
      <c r="C86" s="33"/>
      <c r="D86" s="33" t="s">
        <v>232</v>
      </c>
      <c r="E86" t="str">
        <f t="shared" si="5"/>
        <v>No Data</v>
      </c>
    </row>
    <row r="87" spans="1:5" x14ac:dyDescent="0.3">
      <c r="A87" s="33" t="s">
        <v>0</v>
      </c>
      <c r="B87" s="33" t="s">
        <v>53</v>
      </c>
      <c r="C87" s="33"/>
      <c r="D87" s="33" t="s">
        <v>277</v>
      </c>
      <c r="E87" t="str">
        <f t="shared" si="5"/>
        <v>No Data</v>
      </c>
    </row>
    <row r="88" spans="1:5" x14ac:dyDescent="0.3">
      <c r="A88" s="33" t="s">
        <v>4</v>
      </c>
      <c r="B88" s="33" t="s">
        <v>53</v>
      </c>
      <c r="C88" s="33"/>
      <c r="D88" s="33" t="s">
        <v>278</v>
      </c>
      <c r="E88" t="str">
        <f t="shared" si="5"/>
        <v>No Data</v>
      </c>
    </row>
    <row r="89" spans="1:5" x14ac:dyDescent="0.3">
      <c r="A89" s="33" t="s">
        <v>128</v>
      </c>
      <c r="B89" s="33" t="s">
        <v>53</v>
      </c>
      <c r="C89" s="33"/>
      <c r="D89" s="33" t="s">
        <v>279</v>
      </c>
      <c r="E89" t="str">
        <f t="shared" si="5"/>
        <v>No Data</v>
      </c>
    </row>
    <row r="90" spans="1:5" x14ac:dyDescent="0.3">
      <c r="A90" s="33" t="s">
        <v>4</v>
      </c>
      <c r="B90" s="33" t="s">
        <v>53</v>
      </c>
      <c r="C90" s="33">
        <v>122340</v>
      </c>
      <c r="D90" s="33" t="s">
        <v>280</v>
      </c>
      <c r="E90" t="str">
        <f t="shared" si="5"/>
        <v>$100K-$125K</v>
      </c>
    </row>
    <row r="91" spans="1:5" x14ac:dyDescent="0.3">
      <c r="A91" s="33" t="s">
        <v>0</v>
      </c>
      <c r="B91" s="33" t="s">
        <v>53</v>
      </c>
      <c r="C91" s="33"/>
      <c r="D91" s="33" t="s">
        <v>281</v>
      </c>
      <c r="E91" t="str">
        <f t="shared" si="5"/>
        <v>No Data</v>
      </c>
    </row>
    <row r="92" spans="1:5" x14ac:dyDescent="0.3">
      <c r="A92" s="33" t="s">
        <v>126</v>
      </c>
      <c r="B92" s="33" t="s">
        <v>53</v>
      </c>
      <c r="C92" s="33">
        <v>160000</v>
      </c>
      <c r="D92" s="33" t="s">
        <v>282</v>
      </c>
      <c r="E92" t="str">
        <f t="shared" si="5"/>
        <v>$125K-$200K</v>
      </c>
    </row>
    <row r="93" spans="1:5" x14ac:dyDescent="0.3">
      <c r="A93" s="33" t="s">
        <v>128</v>
      </c>
      <c r="B93" s="33" t="s">
        <v>110</v>
      </c>
      <c r="C93" s="33">
        <v>157500</v>
      </c>
      <c r="D93" s="33" t="s">
        <v>283</v>
      </c>
      <c r="E93" t="str">
        <f t="shared" si="5"/>
        <v>$125K-$200K</v>
      </c>
    </row>
    <row r="94" spans="1:5" x14ac:dyDescent="0.3">
      <c r="A94" s="33" t="s">
        <v>128</v>
      </c>
      <c r="B94" s="33" t="s">
        <v>53</v>
      </c>
      <c r="C94" s="33">
        <v>170000</v>
      </c>
      <c r="D94" s="33" t="s">
        <v>230</v>
      </c>
      <c r="E94" t="str">
        <f t="shared" si="5"/>
        <v>$125K-$200K</v>
      </c>
    </row>
    <row r="95" spans="1:5" x14ac:dyDescent="0.3">
      <c r="A95" s="33" t="s">
        <v>0</v>
      </c>
      <c r="B95" s="33" t="s">
        <v>53</v>
      </c>
      <c r="C95" s="33"/>
      <c r="D95" s="33" t="s">
        <v>258</v>
      </c>
      <c r="E95" t="str">
        <f t="shared" si="5"/>
        <v>No Data</v>
      </c>
    </row>
    <row r="96" spans="1:5" x14ac:dyDescent="0.3">
      <c r="A96" s="33" t="s">
        <v>0</v>
      </c>
      <c r="B96" s="33" t="s">
        <v>53</v>
      </c>
      <c r="C96" s="33"/>
      <c r="D96" s="33" t="s">
        <v>284</v>
      </c>
      <c r="E96" t="str">
        <f t="shared" si="5"/>
        <v>No Data</v>
      </c>
    </row>
    <row r="97" spans="1:5" x14ac:dyDescent="0.3">
      <c r="A97" s="33" t="s">
        <v>4</v>
      </c>
      <c r="B97" s="33" t="s">
        <v>53</v>
      </c>
      <c r="C97" s="33">
        <v>102500</v>
      </c>
      <c r="D97" s="33" t="s">
        <v>285</v>
      </c>
      <c r="E97" t="str">
        <f t="shared" si="5"/>
        <v>$100K-$125K</v>
      </c>
    </row>
    <row r="98" spans="1:5" x14ac:dyDescent="0.3">
      <c r="A98" s="33" t="s">
        <v>0</v>
      </c>
      <c r="B98" s="33" t="s">
        <v>53</v>
      </c>
      <c r="C98" s="33"/>
      <c r="D98" s="33" t="s">
        <v>286</v>
      </c>
      <c r="E98" t="str">
        <f t="shared" si="5"/>
        <v>No Data</v>
      </c>
    </row>
    <row r="99" spans="1:5" x14ac:dyDescent="0.3">
      <c r="A99" s="33" t="s">
        <v>128</v>
      </c>
      <c r="B99" s="33" t="s">
        <v>53</v>
      </c>
      <c r="C99" s="33"/>
      <c r="D99" s="33" t="s">
        <v>213</v>
      </c>
      <c r="E99" t="str">
        <f t="shared" si="5"/>
        <v>No Data</v>
      </c>
    </row>
    <row r="100" spans="1:5" x14ac:dyDescent="0.3">
      <c r="A100" s="33" t="s">
        <v>4</v>
      </c>
      <c r="B100" s="33" t="s">
        <v>53</v>
      </c>
      <c r="C100" s="33"/>
      <c r="D100" s="33" t="s">
        <v>287</v>
      </c>
      <c r="E100" t="str">
        <f t="shared" si="5"/>
        <v>No Data</v>
      </c>
    </row>
    <row r="101" spans="1:5" x14ac:dyDescent="0.3">
      <c r="A101" s="33" t="s">
        <v>129</v>
      </c>
      <c r="B101" s="33" t="s">
        <v>88</v>
      </c>
      <c r="C101" s="33">
        <v>50400</v>
      </c>
      <c r="D101" s="33" t="s">
        <v>288</v>
      </c>
      <c r="E101" t="str">
        <f t="shared" si="5"/>
        <v>&lt;$75K</v>
      </c>
    </row>
    <row r="102" spans="1:5" x14ac:dyDescent="0.3">
      <c r="A102" s="33" t="s">
        <v>4</v>
      </c>
      <c r="B102" s="33" t="s">
        <v>53</v>
      </c>
      <c r="C102" s="33"/>
      <c r="D102" s="33" t="s">
        <v>289</v>
      </c>
      <c r="E102" t="str">
        <f t="shared" si="5"/>
        <v>No Data</v>
      </c>
    </row>
    <row r="103" spans="1:5" x14ac:dyDescent="0.3">
      <c r="A103" s="33" t="s">
        <v>4</v>
      </c>
      <c r="B103" s="33" t="s">
        <v>53</v>
      </c>
      <c r="C103" s="33">
        <v>112500</v>
      </c>
      <c r="D103" s="33" t="s">
        <v>290</v>
      </c>
      <c r="E103" t="str">
        <f t="shared" si="5"/>
        <v>$100K-$125K</v>
      </c>
    </row>
    <row r="104" spans="1:5" x14ac:dyDescent="0.3">
      <c r="A104" s="33" t="s">
        <v>2</v>
      </c>
      <c r="B104" s="33" t="s">
        <v>53</v>
      </c>
      <c r="C104" s="33">
        <v>100000</v>
      </c>
      <c r="D104" s="33" t="s">
        <v>291</v>
      </c>
      <c r="E104" t="str">
        <f t="shared" si="5"/>
        <v>$75K-$100K</v>
      </c>
    </row>
    <row r="105" spans="1:5" x14ac:dyDescent="0.3">
      <c r="A105" s="33" t="s">
        <v>4</v>
      </c>
      <c r="B105" s="33" t="s">
        <v>53</v>
      </c>
      <c r="C105" s="33">
        <v>75000</v>
      </c>
      <c r="D105" s="33" t="s">
        <v>292</v>
      </c>
      <c r="E105" t="str">
        <f t="shared" si="5"/>
        <v>&lt;$75K</v>
      </c>
    </row>
    <row r="106" spans="1:5" x14ac:dyDescent="0.3">
      <c r="A106" s="33" t="s">
        <v>0</v>
      </c>
      <c r="B106" s="33" t="s">
        <v>53</v>
      </c>
      <c r="C106" s="33">
        <v>109750</v>
      </c>
      <c r="D106" s="33" t="s">
        <v>293</v>
      </c>
      <c r="E106" t="str">
        <f t="shared" si="5"/>
        <v>$100K-$125K</v>
      </c>
    </row>
    <row r="107" spans="1:5" x14ac:dyDescent="0.3">
      <c r="A107" s="33" t="s">
        <v>4</v>
      </c>
      <c r="B107" s="33" t="s">
        <v>88</v>
      </c>
      <c r="C107" s="33">
        <v>147500</v>
      </c>
      <c r="D107" s="33" t="s">
        <v>294</v>
      </c>
      <c r="E107" t="str">
        <f t="shared" si="5"/>
        <v>$125K-$200K</v>
      </c>
    </row>
    <row r="108" spans="1:5" x14ac:dyDescent="0.3">
      <c r="A108" s="33" t="s">
        <v>2</v>
      </c>
      <c r="B108" s="33" t="s">
        <v>53</v>
      </c>
      <c r="C108" s="33"/>
      <c r="D108" s="33" t="s">
        <v>295</v>
      </c>
      <c r="E108" t="str">
        <f t="shared" si="5"/>
        <v>No Data</v>
      </c>
    </row>
    <row r="109" spans="1:5" x14ac:dyDescent="0.3">
      <c r="A109" s="33" t="s">
        <v>4</v>
      </c>
      <c r="B109" s="33" t="s">
        <v>53</v>
      </c>
      <c r="C109" s="33"/>
      <c r="D109" s="33" t="s">
        <v>212</v>
      </c>
      <c r="E109" t="str">
        <f t="shared" si="5"/>
        <v>No Data</v>
      </c>
    </row>
    <row r="110" spans="1:5" x14ac:dyDescent="0.3">
      <c r="A110" s="33" t="s">
        <v>2</v>
      </c>
      <c r="B110" s="33" t="s">
        <v>53</v>
      </c>
      <c r="C110" s="33"/>
      <c r="D110" s="33" t="s">
        <v>296</v>
      </c>
      <c r="E110" t="str">
        <f t="shared" si="5"/>
        <v>No Data</v>
      </c>
    </row>
    <row r="111" spans="1:5" x14ac:dyDescent="0.3">
      <c r="A111" s="33" t="s">
        <v>0</v>
      </c>
      <c r="B111" s="33" t="s">
        <v>88</v>
      </c>
      <c r="C111" s="33">
        <v>79200</v>
      </c>
      <c r="D111" s="33" t="s">
        <v>297</v>
      </c>
      <c r="E111" t="str">
        <f t="shared" si="5"/>
        <v>$75K-$100K</v>
      </c>
    </row>
    <row r="112" spans="1:5" x14ac:dyDescent="0.3">
      <c r="A112" s="33" t="s">
        <v>4</v>
      </c>
      <c r="B112" s="33" t="s">
        <v>53</v>
      </c>
      <c r="C112" s="33"/>
      <c r="D112" s="33" t="s">
        <v>268</v>
      </c>
      <c r="E112" t="str">
        <f t="shared" si="5"/>
        <v>No Data</v>
      </c>
    </row>
    <row r="113" spans="1:5" x14ac:dyDescent="0.3">
      <c r="A113" s="33" t="s">
        <v>0</v>
      </c>
      <c r="B113" s="33" t="s">
        <v>53</v>
      </c>
      <c r="C113" s="33"/>
      <c r="D113" s="33" t="s">
        <v>298</v>
      </c>
      <c r="E113" t="str">
        <f t="shared" si="5"/>
        <v>No Data</v>
      </c>
    </row>
    <row r="114" spans="1:5" x14ac:dyDescent="0.3">
      <c r="A114" s="33" t="s">
        <v>4</v>
      </c>
      <c r="B114" s="33" t="s">
        <v>54</v>
      </c>
      <c r="C114" s="33"/>
      <c r="D114" s="33" t="s">
        <v>299</v>
      </c>
      <c r="E114" t="str">
        <f t="shared" si="5"/>
        <v>No Data</v>
      </c>
    </row>
    <row r="115" spans="1:5" x14ac:dyDescent="0.3">
      <c r="A115" s="33" t="s">
        <v>4</v>
      </c>
      <c r="B115" s="33" t="s">
        <v>53</v>
      </c>
      <c r="C115" s="33"/>
      <c r="D115" s="33" t="s">
        <v>258</v>
      </c>
      <c r="E115" t="str">
        <f t="shared" si="5"/>
        <v>No Data</v>
      </c>
    </row>
    <row r="116" spans="1:5" x14ac:dyDescent="0.3">
      <c r="A116" s="33" t="s">
        <v>4</v>
      </c>
      <c r="B116" s="33" t="s">
        <v>54</v>
      </c>
      <c r="C116" s="33"/>
      <c r="D116" s="33" t="s">
        <v>300</v>
      </c>
      <c r="E116" t="str">
        <f t="shared" si="5"/>
        <v>No Data</v>
      </c>
    </row>
    <row r="117" spans="1:5" x14ac:dyDescent="0.3">
      <c r="A117" s="33" t="s">
        <v>0</v>
      </c>
      <c r="B117" s="33" t="s">
        <v>53</v>
      </c>
      <c r="C117" s="33">
        <v>135000</v>
      </c>
      <c r="D117" s="33" t="s">
        <v>301</v>
      </c>
      <c r="E117" t="str">
        <f t="shared" si="5"/>
        <v>$125K-$200K</v>
      </c>
    </row>
    <row r="118" spans="1:5" x14ac:dyDescent="0.3">
      <c r="A118" s="33" t="s">
        <v>2</v>
      </c>
      <c r="B118" s="33" t="s">
        <v>53</v>
      </c>
      <c r="C118" s="33"/>
      <c r="D118" s="33" t="s">
        <v>268</v>
      </c>
      <c r="E118" t="str">
        <f t="shared" si="5"/>
        <v>No Data</v>
      </c>
    </row>
    <row r="119" spans="1:5" x14ac:dyDescent="0.3">
      <c r="A119" s="33" t="s">
        <v>0</v>
      </c>
      <c r="B119" s="33" t="s">
        <v>54</v>
      </c>
      <c r="C119" s="33">
        <v>155000</v>
      </c>
      <c r="D119" s="33" t="s">
        <v>302</v>
      </c>
      <c r="E119" t="str">
        <f t="shared" si="5"/>
        <v>$125K-$200K</v>
      </c>
    </row>
    <row r="120" spans="1:5" x14ac:dyDescent="0.3">
      <c r="A120" s="33" t="s">
        <v>4</v>
      </c>
      <c r="B120" s="33" t="s">
        <v>53</v>
      </c>
      <c r="C120" s="33">
        <v>58926</v>
      </c>
      <c r="D120" s="33" t="s">
        <v>225</v>
      </c>
      <c r="E120" t="str">
        <f t="shared" si="5"/>
        <v>&lt;$75K</v>
      </c>
    </row>
    <row r="121" spans="1:5" x14ac:dyDescent="0.3">
      <c r="A121" s="33" t="s">
        <v>126</v>
      </c>
      <c r="B121" s="33" t="s">
        <v>53</v>
      </c>
      <c r="C121" s="33">
        <v>135000</v>
      </c>
      <c r="D121" s="33" t="s">
        <v>303</v>
      </c>
      <c r="E121" t="str">
        <f t="shared" si="5"/>
        <v>$125K-$200K</v>
      </c>
    </row>
    <row r="122" spans="1:5" x14ac:dyDescent="0.3">
      <c r="A122" s="33" t="s">
        <v>126</v>
      </c>
      <c r="B122" s="33" t="s">
        <v>53</v>
      </c>
      <c r="C122" s="33"/>
      <c r="D122" s="33" t="s">
        <v>304</v>
      </c>
      <c r="E122" t="str">
        <f t="shared" si="5"/>
        <v>No Data</v>
      </c>
    </row>
    <row r="123" spans="1:5" x14ac:dyDescent="0.3">
      <c r="A123" s="33" t="s">
        <v>4</v>
      </c>
      <c r="B123" s="33" t="s">
        <v>53</v>
      </c>
      <c r="C123" s="33">
        <v>108415.5</v>
      </c>
      <c r="D123" s="33" t="s">
        <v>232</v>
      </c>
      <c r="E123" t="str">
        <f t="shared" si="5"/>
        <v>$100K-$125K</v>
      </c>
    </row>
    <row r="124" spans="1:5" x14ac:dyDescent="0.3">
      <c r="A124" s="33" t="s">
        <v>4</v>
      </c>
      <c r="B124" s="33" t="s">
        <v>53</v>
      </c>
      <c r="C124" s="33"/>
      <c r="D124" s="33" t="s">
        <v>305</v>
      </c>
      <c r="E124" t="str">
        <f t="shared" si="5"/>
        <v>No Data</v>
      </c>
    </row>
    <row r="125" spans="1:5" x14ac:dyDescent="0.3">
      <c r="A125" s="33" t="s">
        <v>4</v>
      </c>
      <c r="B125" s="33" t="s">
        <v>53</v>
      </c>
      <c r="C125" s="33"/>
      <c r="D125" s="33" t="s">
        <v>306</v>
      </c>
      <c r="E125" t="str">
        <f t="shared" si="5"/>
        <v>No Data</v>
      </c>
    </row>
    <row r="126" spans="1:5" x14ac:dyDescent="0.3">
      <c r="A126" s="33" t="s">
        <v>4</v>
      </c>
      <c r="B126" s="33" t="s">
        <v>53</v>
      </c>
      <c r="C126" s="33"/>
      <c r="D126" s="33" t="s">
        <v>307</v>
      </c>
      <c r="E126" t="str">
        <f t="shared" si="5"/>
        <v>No Data</v>
      </c>
    </row>
    <row r="127" spans="1:5" x14ac:dyDescent="0.3">
      <c r="A127" s="33" t="s">
        <v>125</v>
      </c>
      <c r="B127" s="33" t="s">
        <v>53</v>
      </c>
      <c r="C127" s="33">
        <v>150000</v>
      </c>
      <c r="D127" s="33" t="s">
        <v>282</v>
      </c>
      <c r="E127" t="str">
        <f t="shared" si="5"/>
        <v>$125K-$200K</v>
      </c>
    </row>
    <row r="128" spans="1:5" x14ac:dyDescent="0.3">
      <c r="A128" s="33" t="s">
        <v>66</v>
      </c>
      <c r="B128" s="33" t="s">
        <v>54</v>
      </c>
      <c r="C128" s="33"/>
      <c r="D128" s="33" t="s">
        <v>308</v>
      </c>
      <c r="E128" t="str">
        <f t="shared" si="5"/>
        <v>No Data</v>
      </c>
    </row>
    <row r="129" spans="1:5" x14ac:dyDescent="0.3">
      <c r="A129" s="33" t="s">
        <v>2</v>
      </c>
      <c r="B129" s="33" t="s">
        <v>88</v>
      </c>
      <c r="C129" s="33">
        <v>111175</v>
      </c>
      <c r="D129" s="33" t="s">
        <v>309</v>
      </c>
      <c r="E129" t="str">
        <f t="shared" si="5"/>
        <v>$100K-$125K</v>
      </c>
    </row>
    <row r="130" spans="1:5" x14ac:dyDescent="0.3">
      <c r="A130" s="33" t="s">
        <v>4</v>
      </c>
      <c r="B130" s="33" t="s">
        <v>53</v>
      </c>
      <c r="C130" s="33">
        <v>90000</v>
      </c>
      <c r="D130" s="33" t="s">
        <v>310</v>
      </c>
      <c r="E130" t="str">
        <f t="shared" si="5"/>
        <v>$75K-$100K</v>
      </c>
    </row>
    <row r="131" spans="1:5" x14ac:dyDescent="0.3">
      <c r="A131" s="33" t="s">
        <v>0</v>
      </c>
      <c r="B131" s="33" t="s">
        <v>53</v>
      </c>
      <c r="C131" s="33"/>
      <c r="D131" s="33" t="s">
        <v>311</v>
      </c>
      <c r="E131" t="str">
        <f t="shared" ref="E131:E194" si="6">_xlfn.XLOOKUP(C131,$H$16:$H$21,$G$16:$G$21,,1)</f>
        <v>No Data</v>
      </c>
    </row>
    <row r="132" spans="1:5" x14ac:dyDescent="0.3">
      <c r="A132" s="33" t="s">
        <v>126</v>
      </c>
      <c r="B132" s="33" t="s">
        <v>53</v>
      </c>
      <c r="C132" s="33">
        <v>173500</v>
      </c>
      <c r="D132" s="33" t="s">
        <v>225</v>
      </c>
      <c r="E132" t="str">
        <f t="shared" si="6"/>
        <v>$125K-$200K</v>
      </c>
    </row>
    <row r="133" spans="1:5" x14ac:dyDescent="0.3">
      <c r="A133" s="33" t="s">
        <v>0</v>
      </c>
      <c r="B133" s="33" t="s">
        <v>53</v>
      </c>
      <c r="C133" s="33">
        <v>324000</v>
      </c>
      <c r="D133" s="33" t="s">
        <v>312</v>
      </c>
      <c r="E133" t="str">
        <f t="shared" si="6"/>
        <v>&gt;$200K</v>
      </c>
    </row>
    <row r="134" spans="1:5" x14ac:dyDescent="0.3">
      <c r="A134" s="33" t="s">
        <v>4</v>
      </c>
      <c r="B134" s="33" t="s">
        <v>54</v>
      </c>
      <c r="C134" s="33">
        <v>102500</v>
      </c>
      <c r="D134" s="33" t="s">
        <v>268</v>
      </c>
      <c r="E134" t="str">
        <f t="shared" si="6"/>
        <v>$100K-$125K</v>
      </c>
    </row>
    <row r="135" spans="1:5" x14ac:dyDescent="0.3">
      <c r="A135" s="33" t="s">
        <v>4</v>
      </c>
      <c r="B135" s="33" t="s">
        <v>53</v>
      </c>
      <c r="C135" s="33">
        <v>115000</v>
      </c>
      <c r="D135" s="33" t="s">
        <v>313</v>
      </c>
      <c r="E135" t="str">
        <f t="shared" si="6"/>
        <v>$100K-$125K</v>
      </c>
    </row>
    <row r="136" spans="1:5" x14ac:dyDescent="0.3">
      <c r="A136" s="33" t="s">
        <v>0</v>
      </c>
      <c r="B136" s="33" t="s">
        <v>53</v>
      </c>
      <c r="C136" s="33">
        <v>120000</v>
      </c>
      <c r="D136" s="33" t="s">
        <v>265</v>
      </c>
      <c r="E136" t="str">
        <f t="shared" si="6"/>
        <v>$100K-$125K</v>
      </c>
    </row>
    <row r="137" spans="1:5" x14ac:dyDescent="0.3">
      <c r="A137" s="33" t="s">
        <v>0</v>
      </c>
      <c r="B137" s="33" t="s">
        <v>53</v>
      </c>
      <c r="C137" s="33"/>
      <c r="D137" s="33" t="s">
        <v>258</v>
      </c>
      <c r="E137" t="str">
        <f t="shared" si="6"/>
        <v>No Data</v>
      </c>
    </row>
    <row r="138" spans="1:5" x14ac:dyDescent="0.3">
      <c r="A138" s="33" t="s">
        <v>0</v>
      </c>
      <c r="B138" s="33" t="s">
        <v>53</v>
      </c>
      <c r="C138" s="33"/>
      <c r="D138" s="33" t="s">
        <v>258</v>
      </c>
      <c r="E138" t="str">
        <f t="shared" si="6"/>
        <v>No Data</v>
      </c>
    </row>
    <row r="139" spans="1:5" x14ac:dyDescent="0.3">
      <c r="A139" s="33" t="s">
        <v>2</v>
      </c>
      <c r="B139" s="33" t="s">
        <v>53</v>
      </c>
      <c r="C139" s="33">
        <v>90000</v>
      </c>
      <c r="D139" s="33" t="s">
        <v>314</v>
      </c>
      <c r="E139" t="str">
        <f t="shared" si="6"/>
        <v>$75K-$100K</v>
      </c>
    </row>
    <row r="140" spans="1:5" x14ac:dyDescent="0.3">
      <c r="A140" s="33" t="s">
        <v>128</v>
      </c>
      <c r="B140" s="33" t="s">
        <v>53</v>
      </c>
      <c r="C140" s="33">
        <v>145000</v>
      </c>
      <c r="D140" s="33" t="s">
        <v>315</v>
      </c>
      <c r="E140" t="str">
        <f t="shared" si="6"/>
        <v>$125K-$200K</v>
      </c>
    </row>
    <row r="141" spans="1:5" x14ac:dyDescent="0.3">
      <c r="A141" s="33" t="s">
        <v>4</v>
      </c>
      <c r="B141" s="33" t="s">
        <v>53</v>
      </c>
      <c r="C141" s="33"/>
      <c r="D141" s="33" t="s">
        <v>316</v>
      </c>
      <c r="E141" t="str">
        <f t="shared" si="6"/>
        <v>No Data</v>
      </c>
    </row>
    <row r="142" spans="1:5" x14ac:dyDescent="0.3">
      <c r="A142" s="33" t="s">
        <v>4</v>
      </c>
      <c r="B142" s="33" t="s">
        <v>53</v>
      </c>
      <c r="C142" s="33">
        <v>125000</v>
      </c>
      <c r="D142" s="33" t="s">
        <v>317</v>
      </c>
      <c r="E142" t="str">
        <f t="shared" si="6"/>
        <v>$100K-$125K</v>
      </c>
    </row>
    <row r="143" spans="1:5" x14ac:dyDescent="0.3">
      <c r="A143" s="33" t="s">
        <v>4</v>
      </c>
      <c r="B143" s="33" t="s">
        <v>53</v>
      </c>
      <c r="C143" s="33">
        <v>150000</v>
      </c>
      <c r="D143" s="33" t="s">
        <v>318</v>
      </c>
      <c r="E143" t="str">
        <f t="shared" si="6"/>
        <v>$125K-$200K</v>
      </c>
    </row>
    <row r="144" spans="1:5" x14ac:dyDescent="0.3">
      <c r="A144" s="33" t="s">
        <v>2</v>
      </c>
      <c r="B144" s="33" t="s">
        <v>53</v>
      </c>
      <c r="C144" s="33"/>
      <c r="D144" s="33" t="s">
        <v>319</v>
      </c>
      <c r="E144" t="str">
        <f t="shared" si="6"/>
        <v>No Data</v>
      </c>
    </row>
    <row r="145" spans="1:5" x14ac:dyDescent="0.3">
      <c r="A145" s="33" t="s">
        <v>128</v>
      </c>
      <c r="B145" s="33" t="s">
        <v>53</v>
      </c>
      <c r="C145" s="33">
        <v>155000</v>
      </c>
      <c r="D145" s="33" t="s">
        <v>320</v>
      </c>
      <c r="E145" t="str">
        <f t="shared" si="6"/>
        <v>$125K-$200K</v>
      </c>
    </row>
    <row r="146" spans="1:5" x14ac:dyDescent="0.3">
      <c r="A146" s="33" t="s">
        <v>4</v>
      </c>
      <c r="B146" s="33" t="s">
        <v>53</v>
      </c>
      <c r="C146" s="33">
        <v>145000</v>
      </c>
      <c r="D146" s="33" t="s">
        <v>321</v>
      </c>
      <c r="E146" t="str">
        <f t="shared" si="6"/>
        <v>$125K-$200K</v>
      </c>
    </row>
    <row r="147" spans="1:5" x14ac:dyDescent="0.3">
      <c r="A147" s="33" t="s">
        <v>0</v>
      </c>
      <c r="B147" s="33" t="s">
        <v>108</v>
      </c>
      <c r="C147" s="33">
        <v>157500</v>
      </c>
      <c r="D147" s="33" t="s">
        <v>322</v>
      </c>
      <c r="E147" t="str">
        <f t="shared" si="6"/>
        <v>$125K-$200K</v>
      </c>
    </row>
    <row r="148" spans="1:5" x14ac:dyDescent="0.3">
      <c r="A148" s="33" t="s">
        <v>0</v>
      </c>
      <c r="B148" s="33" t="s">
        <v>98</v>
      </c>
      <c r="C148" s="33">
        <v>90670</v>
      </c>
      <c r="D148" s="33" t="s">
        <v>323</v>
      </c>
      <c r="E148" t="str">
        <f t="shared" si="6"/>
        <v>$75K-$100K</v>
      </c>
    </row>
    <row r="149" spans="1:5" x14ac:dyDescent="0.3">
      <c r="A149" s="33" t="s">
        <v>4</v>
      </c>
      <c r="B149" s="33" t="s">
        <v>53</v>
      </c>
      <c r="C149" s="33">
        <v>67900</v>
      </c>
      <c r="D149" s="33" t="s">
        <v>243</v>
      </c>
      <c r="E149" t="str">
        <f t="shared" si="6"/>
        <v>&lt;$75K</v>
      </c>
    </row>
    <row r="150" spans="1:5" x14ac:dyDescent="0.3">
      <c r="A150" s="33" t="s">
        <v>0</v>
      </c>
      <c r="B150" s="33" t="s">
        <v>53</v>
      </c>
      <c r="C150" s="33"/>
      <c r="D150" s="33" t="s">
        <v>324</v>
      </c>
      <c r="E150" t="str">
        <f t="shared" si="6"/>
        <v>No Data</v>
      </c>
    </row>
    <row r="151" spans="1:5" x14ac:dyDescent="0.3">
      <c r="A151" s="33" t="s">
        <v>126</v>
      </c>
      <c r="B151" s="33" t="s">
        <v>53</v>
      </c>
      <c r="C151" s="33">
        <v>173500</v>
      </c>
      <c r="D151" s="33" t="s">
        <v>225</v>
      </c>
      <c r="E151" t="str">
        <f t="shared" si="6"/>
        <v>$125K-$200K</v>
      </c>
    </row>
    <row r="152" spans="1:5" x14ac:dyDescent="0.3">
      <c r="A152" s="33" t="s">
        <v>4</v>
      </c>
      <c r="B152" s="33" t="s">
        <v>53</v>
      </c>
      <c r="C152" s="33">
        <v>145000</v>
      </c>
      <c r="D152" s="33" t="s">
        <v>315</v>
      </c>
      <c r="E152" t="str">
        <f t="shared" si="6"/>
        <v>$125K-$200K</v>
      </c>
    </row>
    <row r="153" spans="1:5" x14ac:dyDescent="0.3">
      <c r="A153" s="33" t="s">
        <v>4</v>
      </c>
      <c r="B153" s="33" t="s">
        <v>53</v>
      </c>
      <c r="C153" s="33">
        <v>129500</v>
      </c>
      <c r="D153" s="33" t="s">
        <v>325</v>
      </c>
      <c r="E153" t="str">
        <f t="shared" si="6"/>
        <v>$125K-$200K</v>
      </c>
    </row>
    <row r="154" spans="1:5" x14ac:dyDescent="0.3">
      <c r="A154" s="33" t="s">
        <v>125</v>
      </c>
      <c r="B154" s="33" t="s">
        <v>53</v>
      </c>
      <c r="C154" s="33">
        <v>145500</v>
      </c>
      <c r="D154" s="33" t="s">
        <v>326</v>
      </c>
      <c r="E154" t="str">
        <f t="shared" si="6"/>
        <v>$125K-$200K</v>
      </c>
    </row>
    <row r="155" spans="1:5" x14ac:dyDescent="0.3">
      <c r="A155" s="33" t="s">
        <v>4</v>
      </c>
      <c r="B155" s="33" t="s">
        <v>53</v>
      </c>
      <c r="C155" s="33">
        <v>131000</v>
      </c>
      <c r="D155" s="33" t="s">
        <v>242</v>
      </c>
      <c r="E155" t="str">
        <f t="shared" si="6"/>
        <v>$125K-$200K</v>
      </c>
    </row>
    <row r="156" spans="1:5" x14ac:dyDescent="0.3">
      <c r="A156" s="33" t="s">
        <v>2</v>
      </c>
      <c r="B156" s="33" t="s">
        <v>53</v>
      </c>
      <c r="C156" s="33">
        <v>70000</v>
      </c>
      <c r="D156" s="33" t="s">
        <v>327</v>
      </c>
      <c r="E156" t="str">
        <f t="shared" si="6"/>
        <v>&lt;$75K</v>
      </c>
    </row>
    <row r="157" spans="1:5" x14ac:dyDescent="0.3">
      <c r="A157" s="33" t="s">
        <v>4</v>
      </c>
      <c r="B157" s="33" t="s">
        <v>53</v>
      </c>
      <c r="C157" s="33"/>
      <c r="D157" s="33" t="s">
        <v>258</v>
      </c>
      <c r="E157" t="str">
        <f t="shared" si="6"/>
        <v>No Data</v>
      </c>
    </row>
    <row r="158" spans="1:5" x14ac:dyDescent="0.3">
      <c r="A158" s="33" t="s">
        <v>125</v>
      </c>
      <c r="B158" s="33" t="s">
        <v>53</v>
      </c>
      <c r="C158" s="33">
        <v>125000</v>
      </c>
      <c r="D158" s="33" t="s">
        <v>328</v>
      </c>
      <c r="E158" t="str">
        <f t="shared" si="6"/>
        <v>$100K-$125K</v>
      </c>
    </row>
    <row r="159" spans="1:5" x14ac:dyDescent="0.3">
      <c r="A159" s="33" t="s">
        <v>125</v>
      </c>
      <c r="B159" s="33" t="s">
        <v>99</v>
      </c>
      <c r="C159" s="33">
        <v>165000</v>
      </c>
      <c r="D159" s="33" t="s">
        <v>329</v>
      </c>
      <c r="E159" t="str">
        <f t="shared" si="6"/>
        <v>$125K-$200K</v>
      </c>
    </row>
    <row r="160" spans="1:5" x14ac:dyDescent="0.3">
      <c r="A160" s="33" t="s">
        <v>0</v>
      </c>
      <c r="B160" s="33" t="s">
        <v>53</v>
      </c>
      <c r="C160" s="33"/>
      <c r="D160" s="33" t="s">
        <v>213</v>
      </c>
      <c r="E160" t="str">
        <f t="shared" si="6"/>
        <v>No Data</v>
      </c>
    </row>
    <row r="161" spans="1:5" x14ac:dyDescent="0.3">
      <c r="A161" s="33" t="s">
        <v>2</v>
      </c>
      <c r="B161" s="33" t="s">
        <v>53</v>
      </c>
      <c r="C161" s="33"/>
      <c r="D161" s="33" t="s">
        <v>216</v>
      </c>
      <c r="E161" t="str">
        <f t="shared" si="6"/>
        <v>No Data</v>
      </c>
    </row>
    <row r="162" spans="1:5" x14ac:dyDescent="0.3">
      <c r="A162" s="33" t="s">
        <v>4</v>
      </c>
      <c r="B162" s="33" t="s">
        <v>53</v>
      </c>
      <c r="C162" s="33"/>
      <c r="D162" s="33" t="s">
        <v>330</v>
      </c>
      <c r="E162" t="str">
        <f t="shared" si="6"/>
        <v>No Data</v>
      </c>
    </row>
    <row r="163" spans="1:5" x14ac:dyDescent="0.3">
      <c r="A163" s="33" t="s">
        <v>129</v>
      </c>
      <c r="B163" s="33" t="s">
        <v>53</v>
      </c>
      <c r="C163" s="33"/>
      <c r="D163" s="33" t="s">
        <v>331</v>
      </c>
      <c r="E163" t="str">
        <f t="shared" si="6"/>
        <v>No Data</v>
      </c>
    </row>
    <row r="164" spans="1:5" x14ac:dyDescent="0.3">
      <c r="A164" s="33" t="s">
        <v>4</v>
      </c>
      <c r="B164" s="33" t="s">
        <v>53</v>
      </c>
      <c r="C164" s="33"/>
      <c r="D164" s="33" t="s">
        <v>332</v>
      </c>
      <c r="E164" t="str">
        <f t="shared" si="6"/>
        <v>No Data</v>
      </c>
    </row>
    <row r="165" spans="1:5" x14ac:dyDescent="0.3">
      <c r="A165" s="33" t="s">
        <v>0</v>
      </c>
      <c r="B165" s="33" t="s">
        <v>53</v>
      </c>
      <c r="C165" s="33">
        <v>125000</v>
      </c>
      <c r="D165" s="33" t="s">
        <v>333</v>
      </c>
      <c r="E165" t="str">
        <f t="shared" si="6"/>
        <v>$100K-$125K</v>
      </c>
    </row>
    <row r="166" spans="1:5" x14ac:dyDescent="0.3">
      <c r="A166" s="33" t="s">
        <v>2</v>
      </c>
      <c r="B166" s="33" t="s">
        <v>53</v>
      </c>
      <c r="C166" s="33">
        <v>74050</v>
      </c>
      <c r="D166" s="33" t="s">
        <v>334</v>
      </c>
      <c r="E166" t="str">
        <f t="shared" si="6"/>
        <v>&lt;$75K</v>
      </c>
    </row>
    <row r="167" spans="1:5" x14ac:dyDescent="0.3">
      <c r="A167" s="33" t="s">
        <v>0</v>
      </c>
      <c r="B167" s="33" t="s">
        <v>53</v>
      </c>
      <c r="C167" s="33"/>
      <c r="D167" s="33" t="s">
        <v>335</v>
      </c>
      <c r="E167" t="str">
        <f t="shared" si="6"/>
        <v>No Data</v>
      </c>
    </row>
    <row r="168" spans="1:5" x14ac:dyDescent="0.3">
      <c r="A168" s="33" t="s">
        <v>128</v>
      </c>
      <c r="B168" s="33" t="s">
        <v>53</v>
      </c>
      <c r="C168" s="33"/>
      <c r="D168" s="33" t="s">
        <v>336</v>
      </c>
      <c r="E168" t="str">
        <f t="shared" si="6"/>
        <v>No Data</v>
      </c>
    </row>
    <row r="169" spans="1:5" x14ac:dyDescent="0.3">
      <c r="A169" s="33" t="s">
        <v>0</v>
      </c>
      <c r="B169" s="33" t="s">
        <v>116</v>
      </c>
      <c r="C169" s="33">
        <v>191000</v>
      </c>
      <c r="D169" s="33" t="s">
        <v>337</v>
      </c>
      <c r="E169" t="str">
        <f t="shared" si="6"/>
        <v>$125K-$200K</v>
      </c>
    </row>
    <row r="170" spans="1:5" x14ac:dyDescent="0.3">
      <c r="A170" s="33" t="s">
        <v>4</v>
      </c>
      <c r="B170" s="33" t="s">
        <v>53</v>
      </c>
      <c r="C170" s="33">
        <v>90000</v>
      </c>
      <c r="D170" s="33" t="s">
        <v>338</v>
      </c>
      <c r="E170" t="str">
        <f t="shared" si="6"/>
        <v>$75K-$100K</v>
      </c>
    </row>
    <row r="171" spans="1:5" x14ac:dyDescent="0.3">
      <c r="A171" s="33" t="s">
        <v>125</v>
      </c>
      <c r="B171" s="33" t="s">
        <v>53</v>
      </c>
      <c r="C171" s="33"/>
      <c r="D171" s="33" t="s">
        <v>339</v>
      </c>
      <c r="E171" t="str">
        <f t="shared" si="6"/>
        <v>No Data</v>
      </c>
    </row>
    <row r="172" spans="1:5" x14ac:dyDescent="0.3">
      <c r="A172" s="33" t="s">
        <v>2</v>
      </c>
      <c r="B172" s="33" t="s">
        <v>53</v>
      </c>
      <c r="C172" s="33">
        <v>85000</v>
      </c>
      <c r="D172" s="33" t="s">
        <v>268</v>
      </c>
      <c r="E172" t="str">
        <f t="shared" si="6"/>
        <v>$75K-$100K</v>
      </c>
    </row>
    <row r="173" spans="1:5" x14ac:dyDescent="0.3">
      <c r="A173" s="33" t="s">
        <v>1</v>
      </c>
      <c r="B173" s="33" t="s">
        <v>69</v>
      </c>
      <c r="C173" s="33">
        <v>89100</v>
      </c>
      <c r="D173" s="33" t="s">
        <v>340</v>
      </c>
      <c r="E173" t="str">
        <f t="shared" si="6"/>
        <v>$75K-$100K</v>
      </c>
    </row>
    <row r="174" spans="1:5" x14ac:dyDescent="0.3">
      <c r="A174" s="33" t="s">
        <v>4</v>
      </c>
      <c r="B174" s="33" t="s">
        <v>53</v>
      </c>
      <c r="C174" s="33">
        <v>100000</v>
      </c>
      <c r="D174" s="33" t="s">
        <v>341</v>
      </c>
      <c r="E174" t="str">
        <f t="shared" si="6"/>
        <v>$75K-$100K</v>
      </c>
    </row>
    <row r="175" spans="1:5" x14ac:dyDescent="0.3">
      <c r="A175" s="33" t="s">
        <v>4</v>
      </c>
      <c r="B175" s="33" t="s">
        <v>53</v>
      </c>
      <c r="C175" s="33"/>
      <c r="D175" s="33" t="s">
        <v>265</v>
      </c>
      <c r="E175" t="str">
        <f t="shared" si="6"/>
        <v>No Data</v>
      </c>
    </row>
    <row r="176" spans="1:5" x14ac:dyDescent="0.3">
      <c r="A176" s="33" t="s">
        <v>2</v>
      </c>
      <c r="B176" s="33" t="s">
        <v>53</v>
      </c>
      <c r="C176" s="33"/>
      <c r="D176" s="33" t="s">
        <v>342</v>
      </c>
      <c r="E176" t="str">
        <f t="shared" si="6"/>
        <v>No Data</v>
      </c>
    </row>
    <row r="177" spans="1:5" x14ac:dyDescent="0.3">
      <c r="A177" s="33" t="s">
        <v>4</v>
      </c>
      <c r="B177" s="33" t="s">
        <v>53</v>
      </c>
      <c r="C177" s="33"/>
      <c r="D177" s="33" t="s">
        <v>343</v>
      </c>
      <c r="E177" t="str">
        <f t="shared" si="6"/>
        <v>No Data</v>
      </c>
    </row>
    <row r="178" spans="1:5" x14ac:dyDescent="0.3">
      <c r="A178" s="33" t="s">
        <v>0</v>
      </c>
      <c r="B178" s="33" t="s">
        <v>110</v>
      </c>
      <c r="C178" s="33">
        <v>88128</v>
      </c>
      <c r="D178" s="33" t="s">
        <v>344</v>
      </c>
      <c r="E178" t="str">
        <f t="shared" si="6"/>
        <v>$75K-$100K</v>
      </c>
    </row>
    <row r="179" spans="1:5" x14ac:dyDescent="0.3">
      <c r="A179" s="33" t="s">
        <v>0</v>
      </c>
      <c r="B179" s="33" t="s">
        <v>53</v>
      </c>
      <c r="C179" s="33"/>
      <c r="D179" s="33" t="s">
        <v>345</v>
      </c>
      <c r="E179" t="str">
        <f t="shared" si="6"/>
        <v>No Data</v>
      </c>
    </row>
    <row r="180" spans="1:5" x14ac:dyDescent="0.3">
      <c r="A180" s="33" t="s">
        <v>52</v>
      </c>
      <c r="B180" s="33" t="s">
        <v>53</v>
      </c>
      <c r="C180" s="33">
        <v>105000</v>
      </c>
      <c r="D180" s="33" t="s">
        <v>346</v>
      </c>
      <c r="E180" t="str">
        <f t="shared" si="6"/>
        <v>$100K-$125K</v>
      </c>
    </row>
    <row r="181" spans="1:5" x14ac:dyDescent="0.3">
      <c r="A181" s="33" t="s">
        <v>125</v>
      </c>
      <c r="B181" s="33" t="s">
        <v>54</v>
      </c>
      <c r="C181" s="33">
        <v>78841</v>
      </c>
      <c r="D181" s="33" t="s">
        <v>347</v>
      </c>
      <c r="E181" t="str">
        <f t="shared" si="6"/>
        <v>$75K-$100K</v>
      </c>
    </row>
    <row r="182" spans="1:5" x14ac:dyDescent="0.3">
      <c r="A182" s="33" t="s">
        <v>128</v>
      </c>
      <c r="B182" s="33" t="s">
        <v>53</v>
      </c>
      <c r="C182" s="33">
        <v>116700</v>
      </c>
      <c r="D182" s="33" t="s">
        <v>208</v>
      </c>
      <c r="E182" t="str">
        <f t="shared" si="6"/>
        <v>$100K-$125K</v>
      </c>
    </row>
    <row r="183" spans="1:5" x14ac:dyDescent="0.3">
      <c r="A183" s="33" t="s">
        <v>4</v>
      </c>
      <c r="B183" s="33" t="s">
        <v>53</v>
      </c>
      <c r="C183" s="33">
        <v>75000</v>
      </c>
      <c r="D183" s="33" t="s">
        <v>348</v>
      </c>
      <c r="E183" t="str">
        <f t="shared" si="6"/>
        <v>&lt;$75K</v>
      </c>
    </row>
    <row r="184" spans="1:5" x14ac:dyDescent="0.3">
      <c r="A184" s="33" t="s">
        <v>4</v>
      </c>
      <c r="B184" s="33" t="s">
        <v>53</v>
      </c>
      <c r="C184" s="33"/>
      <c r="D184" s="33" t="s">
        <v>349</v>
      </c>
      <c r="E184" t="str">
        <f t="shared" si="6"/>
        <v>No Data</v>
      </c>
    </row>
    <row r="185" spans="1:5" x14ac:dyDescent="0.3">
      <c r="A185" s="33" t="s">
        <v>126</v>
      </c>
      <c r="B185" s="33" t="s">
        <v>53</v>
      </c>
      <c r="C185" s="33">
        <v>117500</v>
      </c>
      <c r="D185" s="33" t="s">
        <v>350</v>
      </c>
      <c r="E185" t="str">
        <f t="shared" si="6"/>
        <v>$100K-$125K</v>
      </c>
    </row>
    <row r="186" spans="1:5" x14ac:dyDescent="0.3">
      <c r="A186" s="33" t="s">
        <v>0</v>
      </c>
      <c r="B186" s="33" t="s">
        <v>53</v>
      </c>
      <c r="C186" s="33">
        <v>95000</v>
      </c>
      <c r="D186" s="33" t="s">
        <v>351</v>
      </c>
      <c r="E186" t="str">
        <f t="shared" si="6"/>
        <v>$75K-$100K</v>
      </c>
    </row>
    <row r="187" spans="1:5" x14ac:dyDescent="0.3">
      <c r="A187" s="33" t="s">
        <v>126</v>
      </c>
      <c r="B187" s="33" t="s">
        <v>54</v>
      </c>
      <c r="C187" s="33">
        <v>173500</v>
      </c>
      <c r="D187" s="33" t="s">
        <v>225</v>
      </c>
      <c r="E187" t="str">
        <f t="shared" si="6"/>
        <v>$125K-$200K</v>
      </c>
    </row>
    <row r="188" spans="1:5" x14ac:dyDescent="0.3">
      <c r="A188" s="33" t="s">
        <v>4</v>
      </c>
      <c r="B188" s="33" t="s">
        <v>53</v>
      </c>
      <c r="C188" s="33">
        <v>107850</v>
      </c>
      <c r="D188" s="33" t="s">
        <v>352</v>
      </c>
      <c r="E188" t="str">
        <f t="shared" si="6"/>
        <v>$100K-$125K</v>
      </c>
    </row>
    <row r="189" spans="1:5" x14ac:dyDescent="0.3">
      <c r="A189" s="33" t="s">
        <v>126</v>
      </c>
      <c r="B189" s="33" t="s">
        <v>53</v>
      </c>
      <c r="C189" s="33">
        <v>147500</v>
      </c>
      <c r="D189" s="33" t="s">
        <v>353</v>
      </c>
      <c r="E189" t="str">
        <f t="shared" si="6"/>
        <v>$125K-$200K</v>
      </c>
    </row>
    <row r="190" spans="1:5" x14ac:dyDescent="0.3">
      <c r="A190" s="33" t="s">
        <v>4</v>
      </c>
      <c r="B190" s="33" t="s">
        <v>53</v>
      </c>
      <c r="C190" s="33">
        <v>105000</v>
      </c>
      <c r="D190" s="33" t="s">
        <v>354</v>
      </c>
      <c r="E190" t="str">
        <f t="shared" si="6"/>
        <v>$100K-$125K</v>
      </c>
    </row>
    <row r="191" spans="1:5" x14ac:dyDescent="0.3">
      <c r="A191" s="33" t="s">
        <v>4</v>
      </c>
      <c r="B191" s="33" t="s">
        <v>53</v>
      </c>
      <c r="C191" s="33">
        <v>110000</v>
      </c>
      <c r="D191" s="33" t="s">
        <v>268</v>
      </c>
      <c r="E191" t="str">
        <f t="shared" si="6"/>
        <v>$100K-$125K</v>
      </c>
    </row>
    <row r="192" spans="1:5" x14ac:dyDescent="0.3">
      <c r="A192" s="33" t="s">
        <v>4</v>
      </c>
      <c r="B192" s="33" t="s">
        <v>53</v>
      </c>
      <c r="C192" s="33">
        <v>145000</v>
      </c>
      <c r="D192" s="33" t="s">
        <v>355</v>
      </c>
      <c r="E192" t="str">
        <f t="shared" si="6"/>
        <v>$125K-$200K</v>
      </c>
    </row>
    <row r="193" spans="1:5" x14ac:dyDescent="0.3">
      <c r="A193" s="33" t="s">
        <v>126</v>
      </c>
      <c r="B193" s="33" t="s">
        <v>53</v>
      </c>
      <c r="C193" s="33"/>
      <c r="D193" s="33" t="s">
        <v>356</v>
      </c>
      <c r="E193" t="str">
        <f t="shared" si="6"/>
        <v>No Data</v>
      </c>
    </row>
    <row r="194" spans="1:5" x14ac:dyDescent="0.3">
      <c r="A194" s="33" t="s">
        <v>0</v>
      </c>
      <c r="B194" s="33" t="s">
        <v>53</v>
      </c>
      <c r="C194" s="33">
        <v>106500</v>
      </c>
      <c r="D194" s="33" t="s">
        <v>232</v>
      </c>
      <c r="E194" t="str">
        <f t="shared" si="6"/>
        <v>$100K-$125K</v>
      </c>
    </row>
    <row r="195" spans="1:5" x14ac:dyDescent="0.3">
      <c r="A195" s="33" t="s">
        <v>2</v>
      </c>
      <c r="B195" s="33" t="s">
        <v>53</v>
      </c>
      <c r="C195" s="33"/>
      <c r="D195" s="33" t="s">
        <v>357</v>
      </c>
      <c r="E195" t="str">
        <f t="shared" ref="E195:E258" si="7">_xlfn.XLOOKUP(C195,$H$16:$H$21,$G$16:$G$21,,1)</f>
        <v>No Data</v>
      </c>
    </row>
    <row r="196" spans="1:5" x14ac:dyDescent="0.3">
      <c r="A196" s="33" t="s">
        <v>4</v>
      </c>
      <c r="B196" s="33" t="s">
        <v>53</v>
      </c>
      <c r="C196" s="33"/>
      <c r="D196" s="33" t="s">
        <v>232</v>
      </c>
      <c r="E196" t="str">
        <f t="shared" si="7"/>
        <v>No Data</v>
      </c>
    </row>
    <row r="197" spans="1:5" x14ac:dyDescent="0.3">
      <c r="A197" s="33" t="s">
        <v>2</v>
      </c>
      <c r="B197" s="33" t="s">
        <v>53</v>
      </c>
      <c r="C197" s="33">
        <v>65000</v>
      </c>
      <c r="D197" s="33" t="s">
        <v>358</v>
      </c>
      <c r="E197" t="str">
        <f t="shared" si="7"/>
        <v>&lt;$75K</v>
      </c>
    </row>
    <row r="198" spans="1:5" x14ac:dyDescent="0.3">
      <c r="A198" s="33" t="s">
        <v>0</v>
      </c>
      <c r="B198" s="33" t="s">
        <v>53</v>
      </c>
      <c r="C198" s="33"/>
      <c r="D198" s="33" t="s">
        <v>359</v>
      </c>
      <c r="E198" t="str">
        <f t="shared" si="7"/>
        <v>No Data</v>
      </c>
    </row>
    <row r="199" spans="1:5" x14ac:dyDescent="0.3">
      <c r="A199" s="33" t="s">
        <v>4</v>
      </c>
      <c r="B199" s="33" t="s">
        <v>53</v>
      </c>
      <c r="C199" s="33">
        <v>90000</v>
      </c>
      <c r="D199" s="33" t="s">
        <v>360</v>
      </c>
      <c r="E199" t="str">
        <f t="shared" si="7"/>
        <v>$75K-$100K</v>
      </c>
    </row>
    <row r="200" spans="1:5" x14ac:dyDescent="0.3">
      <c r="A200" s="33" t="s">
        <v>0</v>
      </c>
      <c r="B200" s="33" t="s">
        <v>53</v>
      </c>
      <c r="C200" s="33">
        <v>100000</v>
      </c>
      <c r="D200" s="33" t="s">
        <v>361</v>
      </c>
      <c r="E200" t="str">
        <f t="shared" si="7"/>
        <v>$75K-$100K</v>
      </c>
    </row>
    <row r="201" spans="1:5" x14ac:dyDescent="0.3">
      <c r="A201" s="33" t="s">
        <v>2</v>
      </c>
      <c r="B201" s="33" t="s">
        <v>53</v>
      </c>
      <c r="C201" s="33"/>
      <c r="D201" s="33" t="s">
        <v>362</v>
      </c>
      <c r="E201" t="str">
        <f t="shared" si="7"/>
        <v>No Data</v>
      </c>
    </row>
    <row r="202" spans="1:5" x14ac:dyDescent="0.3">
      <c r="A202" s="33" t="s">
        <v>4</v>
      </c>
      <c r="B202" s="33" t="s">
        <v>53</v>
      </c>
      <c r="C202" s="33"/>
      <c r="D202" s="33" t="s">
        <v>363</v>
      </c>
      <c r="E202" t="str">
        <f t="shared" si="7"/>
        <v>No Data</v>
      </c>
    </row>
    <row r="203" spans="1:5" x14ac:dyDescent="0.3">
      <c r="A203" s="33" t="s">
        <v>0</v>
      </c>
      <c r="B203" s="33" t="s">
        <v>53</v>
      </c>
      <c r="C203" s="33">
        <v>172500</v>
      </c>
      <c r="D203" s="33" t="s">
        <v>364</v>
      </c>
      <c r="E203" t="str">
        <f t="shared" si="7"/>
        <v>$125K-$200K</v>
      </c>
    </row>
    <row r="204" spans="1:5" x14ac:dyDescent="0.3">
      <c r="A204" s="33" t="s">
        <v>0</v>
      </c>
      <c r="B204" s="33" t="s">
        <v>58</v>
      </c>
      <c r="C204" s="33">
        <v>90670</v>
      </c>
      <c r="D204" s="33" t="s">
        <v>365</v>
      </c>
      <c r="E204" t="str">
        <f t="shared" si="7"/>
        <v>$75K-$100K</v>
      </c>
    </row>
    <row r="205" spans="1:5" x14ac:dyDescent="0.3">
      <c r="A205" s="33" t="s">
        <v>4</v>
      </c>
      <c r="B205" s="33" t="s">
        <v>53</v>
      </c>
      <c r="C205" s="33"/>
      <c r="D205" s="33" t="s">
        <v>349</v>
      </c>
      <c r="E205" t="str">
        <f t="shared" si="7"/>
        <v>No Data</v>
      </c>
    </row>
    <row r="206" spans="1:5" x14ac:dyDescent="0.3">
      <c r="A206" s="33" t="s">
        <v>4</v>
      </c>
      <c r="B206" s="33" t="s">
        <v>53</v>
      </c>
      <c r="C206" s="33">
        <v>90000</v>
      </c>
      <c r="D206" s="33" t="s">
        <v>328</v>
      </c>
      <c r="E206" t="str">
        <f t="shared" si="7"/>
        <v>$75K-$100K</v>
      </c>
    </row>
    <row r="207" spans="1:5" x14ac:dyDescent="0.3">
      <c r="A207" s="33" t="s">
        <v>4</v>
      </c>
      <c r="B207" s="33" t="s">
        <v>162</v>
      </c>
      <c r="C207" s="33"/>
      <c r="D207" s="33" t="s">
        <v>366</v>
      </c>
      <c r="E207" t="str">
        <f t="shared" si="7"/>
        <v>No Data</v>
      </c>
    </row>
    <row r="208" spans="1:5" x14ac:dyDescent="0.3">
      <c r="A208" s="33" t="s">
        <v>2</v>
      </c>
      <c r="B208" s="33" t="s">
        <v>53</v>
      </c>
      <c r="C208" s="33"/>
      <c r="D208" s="33" t="s">
        <v>268</v>
      </c>
      <c r="E208" t="str">
        <f t="shared" si="7"/>
        <v>No Data</v>
      </c>
    </row>
    <row r="209" spans="1:5" x14ac:dyDescent="0.3">
      <c r="A209" s="33" t="s">
        <v>2</v>
      </c>
      <c r="B209" s="33" t="s">
        <v>53</v>
      </c>
      <c r="C209" s="33"/>
      <c r="D209" s="33" t="s">
        <v>367</v>
      </c>
      <c r="E209" t="str">
        <f t="shared" si="7"/>
        <v>No Data</v>
      </c>
    </row>
    <row r="210" spans="1:5" x14ac:dyDescent="0.3">
      <c r="A210" s="33" t="s">
        <v>4</v>
      </c>
      <c r="B210" s="33" t="s">
        <v>53</v>
      </c>
      <c r="C210" s="33"/>
      <c r="D210" s="33" t="s">
        <v>368</v>
      </c>
      <c r="E210" t="str">
        <f t="shared" si="7"/>
        <v>No Data</v>
      </c>
    </row>
    <row r="211" spans="1:5" x14ac:dyDescent="0.3">
      <c r="A211" s="33" t="s">
        <v>2</v>
      </c>
      <c r="B211" s="33" t="s">
        <v>53</v>
      </c>
      <c r="C211" s="33"/>
      <c r="D211" s="33" t="s">
        <v>369</v>
      </c>
      <c r="E211" t="str">
        <f t="shared" si="7"/>
        <v>No Data</v>
      </c>
    </row>
    <row r="212" spans="1:5" x14ac:dyDescent="0.3">
      <c r="A212" s="33" t="s">
        <v>0</v>
      </c>
      <c r="B212" s="33" t="s">
        <v>54</v>
      </c>
      <c r="C212" s="33"/>
      <c r="D212" s="33" t="s">
        <v>370</v>
      </c>
      <c r="E212" t="str">
        <f t="shared" si="7"/>
        <v>No Data</v>
      </c>
    </row>
    <row r="213" spans="1:5" x14ac:dyDescent="0.3">
      <c r="A213" s="33" t="s">
        <v>0</v>
      </c>
      <c r="B213" s="33" t="s">
        <v>53</v>
      </c>
      <c r="C213" s="33">
        <v>135000</v>
      </c>
      <c r="D213" s="33" t="s">
        <v>265</v>
      </c>
      <c r="E213" t="str">
        <f t="shared" si="7"/>
        <v>$125K-$200K</v>
      </c>
    </row>
    <row r="214" spans="1:5" x14ac:dyDescent="0.3">
      <c r="A214" s="33" t="s">
        <v>129</v>
      </c>
      <c r="B214" s="33" t="s">
        <v>53</v>
      </c>
      <c r="C214" s="33"/>
      <c r="D214" s="33" t="s">
        <v>230</v>
      </c>
      <c r="E214" t="str">
        <f t="shared" si="7"/>
        <v>No Data</v>
      </c>
    </row>
    <row r="215" spans="1:5" x14ac:dyDescent="0.3">
      <c r="A215" s="33" t="s">
        <v>0</v>
      </c>
      <c r="B215" s="33" t="s">
        <v>53</v>
      </c>
      <c r="C215" s="33">
        <v>180000</v>
      </c>
      <c r="D215" s="33" t="s">
        <v>230</v>
      </c>
      <c r="E215" t="str">
        <f t="shared" si="7"/>
        <v>$125K-$200K</v>
      </c>
    </row>
    <row r="216" spans="1:5" x14ac:dyDescent="0.3">
      <c r="A216" s="33" t="s">
        <v>4</v>
      </c>
      <c r="B216" s="33" t="s">
        <v>53</v>
      </c>
      <c r="C216" s="33">
        <v>175000</v>
      </c>
      <c r="D216" s="33" t="s">
        <v>371</v>
      </c>
      <c r="E216" t="str">
        <f t="shared" si="7"/>
        <v>$125K-$200K</v>
      </c>
    </row>
    <row r="217" spans="1:5" x14ac:dyDescent="0.3">
      <c r="A217" s="33" t="s">
        <v>4</v>
      </c>
      <c r="B217" s="33" t="s">
        <v>53</v>
      </c>
      <c r="C217" s="33">
        <v>177500</v>
      </c>
      <c r="D217" s="33" t="s">
        <v>372</v>
      </c>
      <c r="E217" t="str">
        <f t="shared" si="7"/>
        <v>$125K-$200K</v>
      </c>
    </row>
    <row r="218" spans="1:5" x14ac:dyDescent="0.3">
      <c r="A218" s="33" t="s">
        <v>4</v>
      </c>
      <c r="B218" s="33" t="s">
        <v>54</v>
      </c>
      <c r="C218" s="33">
        <v>150000</v>
      </c>
      <c r="D218" s="33" t="s">
        <v>373</v>
      </c>
      <c r="E218" t="str">
        <f t="shared" si="7"/>
        <v>$125K-$200K</v>
      </c>
    </row>
    <row r="219" spans="1:5" x14ac:dyDescent="0.3">
      <c r="A219" s="33" t="s">
        <v>4</v>
      </c>
      <c r="B219" s="33" t="s">
        <v>53</v>
      </c>
      <c r="C219" s="33">
        <v>145000</v>
      </c>
      <c r="D219" s="33" t="s">
        <v>374</v>
      </c>
      <c r="E219" t="str">
        <f t="shared" si="7"/>
        <v>$125K-$200K</v>
      </c>
    </row>
    <row r="220" spans="1:5" x14ac:dyDescent="0.3">
      <c r="A220" s="33" t="s">
        <v>4</v>
      </c>
      <c r="B220" s="33" t="s">
        <v>53</v>
      </c>
      <c r="C220" s="33"/>
      <c r="D220" s="33" t="s">
        <v>375</v>
      </c>
      <c r="E220" t="str">
        <f t="shared" si="7"/>
        <v>No Data</v>
      </c>
    </row>
    <row r="221" spans="1:5" x14ac:dyDescent="0.3">
      <c r="A221" s="33" t="s">
        <v>4</v>
      </c>
      <c r="B221" s="33" t="s">
        <v>53</v>
      </c>
      <c r="C221" s="33">
        <v>135000</v>
      </c>
      <c r="D221" s="33" t="s">
        <v>376</v>
      </c>
      <c r="E221" t="str">
        <f t="shared" si="7"/>
        <v>$125K-$200K</v>
      </c>
    </row>
    <row r="222" spans="1:5" x14ac:dyDescent="0.3">
      <c r="A222" s="33" t="s">
        <v>0</v>
      </c>
      <c r="B222" s="33" t="s">
        <v>53</v>
      </c>
      <c r="C222" s="33">
        <v>200000</v>
      </c>
      <c r="D222" s="33" t="s">
        <v>377</v>
      </c>
      <c r="E222" t="str">
        <f t="shared" si="7"/>
        <v>$125K-$200K</v>
      </c>
    </row>
    <row r="223" spans="1:5" x14ac:dyDescent="0.3">
      <c r="A223" s="33" t="s">
        <v>2</v>
      </c>
      <c r="B223" s="33" t="s">
        <v>54</v>
      </c>
      <c r="C223" s="33">
        <v>130300</v>
      </c>
      <c r="D223" s="33" t="s">
        <v>378</v>
      </c>
      <c r="E223" t="str">
        <f t="shared" si="7"/>
        <v>$125K-$200K</v>
      </c>
    </row>
    <row r="224" spans="1:5" x14ac:dyDescent="0.3">
      <c r="A224" s="33" t="s">
        <v>2</v>
      </c>
      <c r="B224" s="33" t="s">
        <v>53</v>
      </c>
      <c r="C224" s="33">
        <v>80000</v>
      </c>
      <c r="D224" s="33" t="s">
        <v>379</v>
      </c>
      <c r="E224" t="str">
        <f t="shared" si="7"/>
        <v>$75K-$100K</v>
      </c>
    </row>
    <row r="225" spans="1:5" x14ac:dyDescent="0.3">
      <c r="A225" s="33" t="s">
        <v>128</v>
      </c>
      <c r="B225" s="33" t="s">
        <v>53</v>
      </c>
      <c r="C225" s="33">
        <v>140000</v>
      </c>
      <c r="D225" s="33" t="s">
        <v>380</v>
      </c>
      <c r="E225" t="str">
        <f t="shared" si="7"/>
        <v>$125K-$200K</v>
      </c>
    </row>
    <row r="226" spans="1:5" x14ac:dyDescent="0.3">
      <c r="A226" s="33" t="s">
        <v>52</v>
      </c>
      <c r="B226" s="33" t="s">
        <v>53</v>
      </c>
      <c r="C226" s="33">
        <v>80000</v>
      </c>
      <c r="D226" s="33" t="s">
        <v>381</v>
      </c>
      <c r="E226" t="str">
        <f t="shared" si="7"/>
        <v>$75K-$100K</v>
      </c>
    </row>
    <row r="227" spans="1:5" x14ac:dyDescent="0.3">
      <c r="A227" s="33" t="s">
        <v>2</v>
      </c>
      <c r="B227" s="33" t="s">
        <v>56</v>
      </c>
      <c r="C227" s="33">
        <v>89100</v>
      </c>
      <c r="D227" s="33" t="s">
        <v>335</v>
      </c>
      <c r="E227" t="str">
        <f t="shared" si="7"/>
        <v>$75K-$100K</v>
      </c>
    </row>
    <row r="228" spans="1:5" x14ac:dyDescent="0.3">
      <c r="A228" s="33" t="s">
        <v>2</v>
      </c>
      <c r="B228" s="33" t="s">
        <v>53</v>
      </c>
      <c r="C228" s="33">
        <v>75725</v>
      </c>
      <c r="D228" s="33" t="s">
        <v>382</v>
      </c>
      <c r="E228" t="str">
        <f t="shared" si="7"/>
        <v>$75K-$100K</v>
      </c>
    </row>
    <row r="229" spans="1:5" x14ac:dyDescent="0.3">
      <c r="A229" s="33" t="s">
        <v>126</v>
      </c>
      <c r="B229" s="33" t="s">
        <v>69</v>
      </c>
      <c r="C229" s="33">
        <v>96773</v>
      </c>
      <c r="D229" s="33" t="s">
        <v>383</v>
      </c>
      <c r="E229" t="str">
        <f t="shared" si="7"/>
        <v>$75K-$100K</v>
      </c>
    </row>
    <row r="230" spans="1:5" x14ac:dyDescent="0.3">
      <c r="A230" s="33" t="s">
        <v>0</v>
      </c>
      <c r="B230" s="33" t="s">
        <v>53</v>
      </c>
      <c r="C230" s="33">
        <v>88791</v>
      </c>
      <c r="D230" s="33" t="s">
        <v>384</v>
      </c>
      <c r="E230" t="str">
        <f t="shared" si="7"/>
        <v>$75K-$100K</v>
      </c>
    </row>
    <row r="231" spans="1:5" x14ac:dyDescent="0.3">
      <c r="A231" s="33" t="s">
        <v>0</v>
      </c>
      <c r="B231" s="33" t="s">
        <v>53</v>
      </c>
      <c r="C231" s="33">
        <v>200000</v>
      </c>
      <c r="D231" s="33" t="s">
        <v>385</v>
      </c>
      <c r="E231" t="str">
        <f t="shared" si="7"/>
        <v>$125K-$200K</v>
      </c>
    </row>
    <row r="232" spans="1:5" x14ac:dyDescent="0.3">
      <c r="A232" s="33" t="s">
        <v>129</v>
      </c>
      <c r="B232" s="33" t="s">
        <v>53</v>
      </c>
      <c r="C232" s="33">
        <v>100000</v>
      </c>
      <c r="D232" s="33" t="s">
        <v>232</v>
      </c>
      <c r="E232" t="str">
        <f t="shared" si="7"/>
        <v>$75K-$100K</v>
      </c>
    </row>
    <row r="233" spans="1:5" x14ac:dyDescent="0.3">
      <c r="A233" s="33" t="s">
        <v>0</v>
      </c>
      <c r="B233" s="33" t="s">
        <v>53</v>
      </c>
      <c r="C233" s="33">
        <v>107500</v>
      </c>
      <c r="D233" s="33" t="s">
        <v>386</v>
      </c>
      <c r="E233" t="str">
        <f t="shared" si="7"/>
        <v>$100K-$125K</v>
      </c>
    </row>
    <row r="234" spans="1:5" x14ac:dyDescent="0.3">
      <c r="A234" s="33" t="s">
        <v>0</v>
      </c>
      <c r="B234" s="33" t="s">
        <v>53</v>
      </c>
      <c r="C234" s="33">
        <v>120000</v>
      </c>
      <c r="D234" s="33" t="s">
        <v>387</v>
      </c>
      <c r="E234" t="str">
        <f t="shared" si="7"/>
        <v>$100K-$125K</v>
      </c>
    </row>
    <row r="235" spans="1:5" x14ac:dyDescent="0.3">
      <c r="A235" s="33" t="s">
        <v>126</v>
      </c>
      <c r="B235" s="33" t="s">
        <v>53</v>
      </c>
      <c r="C235" s="33"/>
      <c r="D235" s="33" t="s">
        <v>388</v>
      </c>
      <c r="E235" t="str">
        <f t="shared" si="7"/>
        <v>No Data</v>
      </c>
    </row>
    <row r="236" spans="1:5" x14ac:dyDescent="0.3">
      <c r="A236" s="33" t="s">
        <v>2</v>
      </c>
      <c r="B236" s="33" t="s">
        <v>53</v>
      </c>
      <c r="C236" s="33"/>
      <c r="D236" s="33" t="s">
        <v>389</v>
      </c>
      <c r="E236" t="str">
        <f t="shared" si="7"/>
        <v>No Data</v>
      </c>
    </row>
    <row r="237" spans="1:5" x14ac:dyDescent="0.3">
      <c r="A237" s="33" t="s">
        <v>4</v>
      </c>
      <c r="B237" s="33" t="s">
        <v>53</v>
      </c>
      <c r="C237" s="33">
        <v>90000</v>
      </c>
      <c r="D237" s="33" t="s">
        <v>390</v>
      </c>
      <c r="E237" t="str">
        <f t="shared" si="7"/>
        <v>$75K-$100K</v>
      </c>
    </row>
    <row r="238" spans="1:5" x14ac:dyDescent="0.3">
      <c r="A238" s="33" t="s">
        <v>0</v>
      </c>
      <c r="B238" s="33" t="s">
        <v>53</v>
      </c>
      <c r="C238" s="33">
        <v>200000</v>
      </c>
      <c r="D238" s="33" t="s">
        <v>391</v>
      </c>
      <c r="E238" t="str">
        <f t="shared" si="7"/>
        <v>$125K-$200K</v>
      </c>
    </row>
    <row r="239" spans="1:5" x14ac:dyDescent="0.3">
      <c r="A239" s="33" t="s">
        <v>0</v>
      </c>
      <c r="B239" s="33" t="s">
        <v>53</v>
      </c>
      <c r="C239" s="33">
        <v>57500</v>
      </c>
      <c r="D239" s="33" t="s">
        <v>392</v>
      </c>
      <c r="E239" t="str">
        <f t="shared" si="7"/>
        <v>&lt;$75K</v>
      </c>
    </row>
    <row r="240" spans="1:5" x14ac:dyDescent="0.3">
      <c r="A240" s="33" t="s">
        <v>2</v>
      </c>
      <c r="B240" s="33" t="s">
        <v>163</v>
      </c>
      <c r="C240" s="33">
        <v>57500</v>
      </c>
      <c r="D240" s="33" t="s">
        <v>393</v>
      </c>
      <c r="E240" t="str">
        <f t="shared" si="7"/>
        <v>&lt;$75K</v>
      </c>
    </row>
    <row r="241" spans="1:5" x14ac:dyDescent="0.3">
      <c r="A241" s="33" t="s">
        <v>0</v>
      </c>
      <c r="B241" s="33" t="s">
        <v>54</v>
      </c>
      <c r="C241" s="33"/>
      <c r="D241" s="33" t="s">
        <v>394</v>
      </c>
      <c r="E241" t="str">
        <f t="shared" si="7"/>
        <v>No Data</v>
      </c>
    </row>
    <row r="242" spans="1:5" x14ac:dyDescent="0.3">
      <c r="A242" s="33" t="s">
        <v>4</v>
      </c>
      <c r="B242" s="33" t="s">
        <v>53</v>
      </c>
      <c r="C242" s="33"/>
      <c r="D242" s="33" t="s">
        <v>395</v>
      </c>
      <c r="E242" t="str">
        <f t="shared" si="7"/>
        <v>No Data</v>
      </c>
    </row>
    <row r="243" spans="1:5" x14ac:dyDescent="0.3">
      <c r="A243" s="33" t="s">
        <v>4</v>
      </c>
      <c r="B243" s="33" t="s">
        <v>53</v>
      </c>
      <c r="C243" s="33"/>
      <c r="D243" s="33" t="s">
        <v>396</v>
      </c>
      <c r="E243" t="str">
        <f t="shared" si="7"/>
        <v>No Data</v>
      </c>
    </row>
    <row r="244" spans="1:5" x14ac:dyDescent="0.3">
      <c r="A244" s="33" t="s">
        <v>128</v>
      </c>
      <c r="B244" s="33" t="s">
        <v>53</v>
      </c>
      <c r="C244" s="33">
        <v>180000</v>
      </c>
      <c r="D244" s="33" t="s">
        <v>397</v>
      </c>
      <c r="E244" t="str">
        <f t="shared" si="7"/>
        <v>$125K-$200K</v>
      </c>
    </row>
    <row r="245" spans="1:5" x14ac:dyDescent="0.3">
      <c r="A245" s="33" t="s">
        <v>4</v>
      </c>
      <c r="B245" s="33" t="s">
        <v>53</v>
      </c>
      <c r="C245" s="33"/>
      <c r="D245" s="33" t="s">
        <v>398</v>
      </c>
      <c r="E245" t="str">
        <f t="shared" si="7"/>
        <v>No Data</v>
      </c>
    </row>
    <row r="246" spans="1:5" x14ac:dyDescent="0.3">
      <c r="A246" s="33" t="s">
        <v>0</v>
      </c>
      <c r="B246" s="33" t="s">
        <v>53</v>
      </c>
      <c r="C246" s="33">
        <v>120000</v>
      </c>
      <c r="D246" s="33" t="s">
        <v>399</v>
      </c>
      <c r="E246" t="str">
        <f t="shared" si="7"/>
        <v>$100K-$125K</v>
      </c>
    </row>
    <row r="247" spans="1:5" x14ac:dyDescent="0.3">
      <c r="A247" s="33" t="s">
        <v>4</v>
      </c>
      <c r="B247" s="33" t="s">
        <v>53</v>
      </c>
      <c r="C247" s="33">
        <v>175000</v>
      </c>
      <c r="D247" s="33" t="s">
        <v>400</v>
      </c>
      <c r="E247" t="str">
        <f t="shared" si="7"/>
        <v>$125K-$200K</v>
      </c>
    </row>
    <row r="248" spans="1:5" x14ac:dyDescent="0.3">
      <c r="A248" s="33" t="s">
        <v>126</v>
      </c>
      <c r="B248" s="33" t="s">
        <v>53</v>
      </c>
      <c r="C248" s="33">
        <v>246500</v>
      </c>
      <c r="D248" s="33" t="s">
        <v>225</v>
      </c>
      <c r="E248" t="str">
        <f t="shared" si="7"/>
        <v>&gt;$200K</v>
      </c>
    </row>
    <row r="249" spans="1:5" x14ac:dyDescent="0.3">
      <c r="A249" s="33" t="s">
        <v>4</v>
      </c>
      <c r="B249" s="33" t="s">
        <v>53</v>
      </c>
      <c r="C249" s="33">
        <v>130000</v>
      </c>
      <c r="D249" s="33" t="s">
        <v>265</v>
      </c>
      <c r="E249" t="str">
        <f t="shared" si="7"/>
        <v>$125K-$200K</v>
      </c>
    </row>
    <row r="250" spans="1:5" x14ac:dyDescent="0.3">
      <c r="A250" s="33" t="s">
        <v>4</v>
      </c>
      <c r="B250" s="33" t="s">
        <v>53</v>
      </c>
      <c r="C250" s="33"/>
      <c r="D250" s="33" t="s">
        <v>401</v>
      </c>
      <c r="E250" t="str">
        <f t="shared" si="7"/>
        <v>No Data</v>
      </c>
    </row>
    <row r="251" spans="1:5" x14ac:dyDescent="0.3">
      <c r="A251" s="33" t="s">
        <v>4</v>
      </c>
      <c r="B251" s="33" t="s">
        <v>53</v>
      </c>
      <c r="C251" s="33">
        <v>174720</v>
      </c>
      <c r="D251" s="33" t="s">
        <v>402</v>
      </c>
      <c r="E251" t="str">
        <f t="shared" si="7"/>
        <v>$125K-$200K</v>
      </c>
    </row>
    <row r="252" spans="1:5" x14ac:dyDescent="0.3">
      <c r="A252" s="33" t="s">
        <v>2</v>
      </c>
      <c r="B252" s="33" t="s">
        <v>53</v>
      </c>
      <c r="C252" s="33"/>
      <c r="D252" s="33" t="s">
        <v>403</v>
      </c>
      <c r="E252" t="str">
        <f t="shared" si="7"/>
        <v>No Data</v>
      </c>
    </row>
    <row r="253" spans="1:5" x14ac:dyDescent="0.3">
      <c r="A253" s="33" t="s">
        <v>4</v>
      </c>
      <c r="B253" s="33" t="s">
        <v>54</v>
      </c>
      <c r="C253" s="33">
        <v>171000</v>
      </c>
      <c r="D253" s="33" t="s">
        <v>217</v>
      </c>
      <c r="E253" t="str">
        <f t="shared" si="7"/>
        <v>$125K-$200K</v>
      </c>
    </row>
    <row r="254" spans="1:5" x14ac:dyDescent="0.3">
      <c r="A254" s="33" t="s">
        <v>126</v>
      </c>
      <c r="B254" s="33" t="s">
        <v>53</v>
      </c>
      <c r="C254" s="33"/>
      <c r="D254" s="33" t="s">
        <v>258</v>
      </c>
      <c r="E254" t="str">
        <f t="shared" si="7"/>
        <v>No Data</v>
      </c>
    </row>
    <row r="255" spans="1:5" x14ac:dyDescent="0.3">
      <c r="A255" s="33" t="s">
        <v>2</v>
      </c>
      <c r="B255" s="33" t="s">
        <v>53</v>
      </c>
      <c r="C255" s="33">
        <v>144481.5</v>
      </c>
      <c r="D255" s="33" t="s">
        <v>279</v>
      </c>
      <c r="E255" t="str">
        <f t="shared" si="7"/>
        <v>$125K-$200K</v>
      </c>
    </row>
    <row r="256" spans="1:5" x14ac:dyDescent="0.3">
      <c r="A256" s="33" t="s">
        <v>129</v>
      </c>
      <c r="B256" s="33" t="s">
        <v>92</v>
      </c>
      <c r="C256" s="33">
        <v>184500</v>
      </c>
      <c r="D256" s="33" t="s">
        <v>404</v>
      </c>
      <c r="E256" t="str">
        <f t="shared" si="7"/>
        <v>$125K-$200K</v>
      </c>
    </row>
    <row r="257" spans="1:5" x14ac:dyDescent="0.3">
      <c r="A257" s="33" t="s">
        <v>128</v>
      </c>
      <c r="B257" s="33" t="s">
        <v>65</v>
      </c>
      <c r="C257" s="33">
        <v>157500</v>
      </c>
      <c r="D257" s="33" t="s">
        <v>405</v>
      </c>
      <c r="E257" t="str">
        <f t="shared" si="7"/>
        <v>$125K-$200K</v>
      </c>
    </row>
    <row r="258" spans="1:5" x14ac:dyDescent="0.3">
      <c r="A258" s="33" t="s">
        <v>4</v>
      </c>
      <c r="B258" s="33" t="s">
        <v>53</v>
      </c>
      <c r="C258" s="33"/>
      <c r="D258" s="33" t="s">
        <v>406</v>
      </c>
      <c r="E258" t="str">
        <f t="shared" si="7"/>
        <v>No Data</v>
      </c>
    </row>
    <row r="259" spans="1:5" x14ac:dyDescent="0.3">
      <c r="A259" s="33" t="s">
        <v>4</v>
      </c>
      <c r="B259" s="33" t="s">
        <v>54</v>
      </c>
      <c r="C259" s="33"/>
      <c r="D259" s="33" t="s">
        <v>230</v>
      </c>
      <c r="E259" t="str">
        <f t="shared" ref="E259:E322" si="8">_xlfn.XLOOKUP(C259,$H$16:$H$21,$G$16:$G$21,,1)</f>
        <v>No Data</v>
      </c>
    </row>
    <row r="260" spans="1:5" x14ac:dyDescent="0.3">
      <c r="A260" s="33" t="s">
        <v>0</v>
      </c>
      <c r="B260" s="33" t="s">
        <v>72</v>
      </c>
      <c r="C260" s="33">
        <v>111500</v>
      </c>
      <c r="D260" s="33" t="s">
        <v>407</v>
      </c>
      <c r="E260" t="str">
        <f t="shared" si="8"/>
        <v>$100K-$125K</v>
      </c>
    </row>
    <row r="261" spans="1:5" x14ac:dyDescent="0.3">
      <c r="A261" s="33" t="s">
        <v>126</v>
      </c>
      <c r="B261" s="33" t="s">
        <v>53</v>
      </c>
      <c r="C261" s="33"/>
      <c r="D261" s="33" t="s">
        <v>225</v>
      </c>
      <c r="E261" t="str">
        <f t="shared" si="8"/>
        <v>No Data</v>
      </c>
    </row>
    <row r="262" spans="1:5" x14ac:dyDescent="0.3">
      <c r="A262" s="33" t="s">
        <v>2</v>
      </c>
      <c r="B262" s="33" t="s">
        <v>53</v>
      </c>
      <c r="C262" s="33"/>
      <c r="D262" s="33" t="s">
        <v>408</v>
      </c>
      <c r="E262" t="str">
        <f t="shared" si="8"/>
        <v>No Data</v>
      </c>
    </row>
    <row r="263" spans="1:5" x14ac:dyDescent="0.3">
      <c r="A263" s="33" t="s">
        <v>2</v>
      </c>
      <c r="B263" s="33" t="s">
        <v>53</v>
      </c>
      <c r="C263" s="33">
        <v>102500</v>
      </c>
      <c r="D263" s="33" t="s">
        <v>232</v>
      </c>
      <c r="E263" t="str">
        <f t="shared" si="8"/>
        <v>$100K-$125K</v>
      </c>
    </row>
    <row r="264" spans="1:5" x14ac:dyDescent="0.3">
      <c r="A264" s="33" t="s">
        <v>126</v>
      </c>
      <c r="B264" s="33" t="s">
        <v>53</v>
      </c>
      <c r="C264" s="33">
        <v>138200</v>
      </c>
      <c r="D264" s="33" t="s">
        <v>409</v>
      </c>
      <c r="E264" t="str">
        <f t="shared" si="8"/>
        <v>$125K-$200K</v>
      </c>
    </row>
    <row r="265" spans="1:5" x14ac:dyDescent="0.3">
      <c r="A265" s="33" t="s">
        <v>4</v>
      </c>
      <c r="B265" s="33" t="s">
        <v>53</v>
      </c>
      <c r="C265" s="33"/>
      <c r="D265" s="33" t="s">
        <v>410</v>
      </c>
      <c r="E265" t="str">
        <f t="shared" si="8"/>
        <v>No Data</v>
      </c>
    </row>
    <row r="266" spans="1:5" x14ac:dyDescent="0.3">
      <c r="A266" s="33" t="s">
        <v>4</v>
      </c>
      <c r="B266" s="33" t="s">
        <v>53</v>
      </c>
      <c r="C266" s="33"/>
      <c r="D266" s="33" t="s">
        <v>411</v>
      </c>
      <c r="E266" t="str">
        <f t="shared" si="8"/>
        <v>No Data</v>
      </c>
    </row>
    <row r="267" spans="1:5" x14ac:dyDescent="0.3">
      <c r="A267" s="33" t="s">
        <v>4</v>
      </c>
      <c r="B267" s="33" t="s">
        <v>53</v>
      </c>
      <c r="C267" s="33"/>
      <c r="D267" s="33" t="s">
        <v>412</v>
      </c>
      <c r="E267" t="str">
        <f t="shared" si="8"/>
        <v>No Data</v>
      </c>
    </row>
    <row r="268" spans="1:5" x14ac:dyDescent="0.3">
      <c r="A268" s="33" t="s">
        <v>2</v>
      </c>
      <c r="B268" s="33" t="s">
        <v>53</v>
      </c>
      <c r="C268" s="33"/>
      <c r="D268" s="33" t="s">
        <v>253</v>
      </c>
      <c r="E268" t="str">
        <f t="shared" si="8"/>
        <v>No Data</v>
      </c>
    </row>
    <row r="269" spans="1:5" x14ac:dyDescent="0.3">
      <c r="A269" s="33" t="s">
        <v>0</v>
      </c>
      <c r="B269" s="33" t="s">
        <v>54</v>
      </c>
      <c r="C269" s="33">
        <v>77500</v>
      </c>
      <c r="D269" s="33" t="s">
        <v>413</v>
      </c>
      <c r="E269" t="str">
        <f t="shared" si="8"/>
        <v>$75K-$100K</v>
      </c>
    </row>
    <row r="270" spans="1:5" x14ac:dyDescent="0.3">
      <c r="A270" s="33" t="s">
        <v>4</v>
      </c>
      <c r="B270" s="33" t="s">
        <v>116</v>
      </c>
      <c r="C270" s="33">
        <v>147500</v>
      </c>
      <c r="D270" s="33" t="s">
        <v>414</v>
      </c>
      <c r="E270" t="str">
        <f t="shared" si="8"/>
        <v>$125K-$200K</v>
      </c>
    </row>
    <row r="271" spans="1:5" x14ac:dyDescent="0.3">
      <c r="A271" s="33" t="s">
        <v>126</v>
      </c>
      <c r="B271" s="33" t="s">
        <v>53</v>
      </c>
      <c r="C271" s="33">
        <v>200000</v>
      </c>
      <c r="D271" s="33" t="s">
        <v>415</v>
      </c>
      <c r="E271" t="str">
        <f t="shared" si="8"/>
        <v>$125K-$200K</v>
      </c>
    </row>
    <row r="272" spans="1:5" x14ac:dyDescent="0.3">
      <c r="A272" s="33" t="s">
        <v>126</v>
      </c>
      <c r="B272" s="33" t="s">
        <v>53</v>
      </c>
      <c r="C272" s="33"/>
      <c r="D272" s="33" t="s">
        <v>416</v>
      </c>
      <c r="E272" t="str">
        <f t="shared" si="8"/>
        <v>No Data</v>
      </c>
    </row>
    <row r="273" spans="1:5" x14ac:dyDescent="0.3">
      <c r="A273" s="33" t="s">
        <v>128</v>
      </c>
      <c r="B273" s="33" t="s">
        <v>53</v>
      </c>
      <c r="C273" s="33">
        <v>95500</v>
      </c>
      <c r="D273" s="33" t="s">
        <v>417</v>
      </c>
      <c r="E273" t="str">
        <f t="shared" si="8"/>
        <v>$75K-$100K</v>
      </c>
    </row>
    <row r="274" spans="1:5" x14ac:dyDescent="0.3">
      <c r="A274" s="33" t="s">
        <v>2</v>
      </c>
      <c r="B274" s="33" t="s">
        <v>53</v>
      </c>
      <c r="C274" s="33"/>
      <c r="D274" s="33" t="s">
        <v>367</v>
      </c>
      <c r="E274" t="str">
        <f t="shared" si="8"/>
        <v>No Data</v>
      </c>
    </row>
    <row r="275" spans="1:5" x14ac:dyDescent="0.3">
      <c r="A275" s="33" t="s">
        <v>4</v>
      </c>
      <c r="B275" s="33" t="s">
        <v>54</v>
      </c>
      <c r="C275" s="33">
        <v>69000</v>
      </c>
      <c r="D275" s="33" t="s">
        <v>418</v>
      </c>
      <c r="E275" t="str">
        <f t="shared" si="8"/>
        <v>&lt;$75K</v>
      </c>
    </row>
    <row r="276" spans="1:5" x14ac:dyDescent="0.3">
      <c r="A276" s="33" t="s">
        <v>0</v>
      </c>
      <c r="B276" s="33" t="s">
        <v>54</v>
      </c>
      <c r="C276" s="33">
        <v>87450</v>
      </c>
      <c r="D276" s="33" t="s">
        <v>419</v>
      </c>
      <c r="E276" t="str">
        <f t="shared" si="8"/>
        <v>$75K-$100K</v>
      </c>
    </row>
    <row r="277" spans="1:5" x14ac:dyDescent="0.3">
      <c r="A277" s="33" t="s">
        <v>2</v>
      </c>
      <c r="B277" s="33" t="s">
        <v>53</v>
      </c>
      <c r="C277" s="33"/>
      <c r="D277" s="33" t="s">
        <v>420</v>
      </c>
      <c r="E277" t="str">
        <f t="shared" si="8"/>
        <v>No Data</v>
      </c>
    </row>
    <row r="278" spans="1:5" x14ac:dyDescent="0.3">
      <c r="A278" s="33" t="s">
        <v>0</v>
      </c>
      <c r="B278" s="33" t="s">
        <v>54</v>
      </c>
      <c r="C278" s="33">
        <v>155000</v>
      </c>
      <c r="D278" s="33" t="s">
        <v>208</v>
      </c>
      <c r="E278" t="str">
        <f t="shared" si="8"/>
        <v>$125K-$200K</v>
      </c>
    </row>
    <row r="279" spans="1:5" x14ac:dyDescent="0.3">
      <c r="A279" s="33" t="s">
        <v>4</v>
      </c>
      <c r="B279" s="33" t="s">
        <v>53</v>
      </c>
      <c r="C279" s="33"/>
      <c r="D279" s="33" t="s">
        <v>299</v>
      </c>
      <c r="E279" t="str">
        <f t="shared" si="8"/>
        <v>No Data</v>
      </c>
    </row>
    <row r="280" spans="1:5" x14ac:dyDescent="0.3">
      <c r="A280" s="33" t="s">
        <v>4</v>
      </c>
      <c r="B280" s="33" t="s">
        <v>53</v>
      </c>
      <c r="C280" s="33">
        <v>212500</v>
      </c>
      <c r="D280" s="33" t="s">
        <v>421</v>
      </c>
      <c r="E280" t="str">
        <f t="shared" si="8"/>
        <v>&gt;$200K</v>
      </c>
    </row>
    <row r="281" spans="1:5" x14ac:dyDescent="0.3">
      <c r="A281" s="33" t="s">
        <v>126</v>
      </c>
      <c r="B281" s="33" t="s">
        <v>53</v>
      </c>
      <c r="C281" s="33">
        <v>143877</v>
      </c>
      <c r="D281" s="33" t="s">
        <v>422</v>
      </c>
      <c r="E281" t="str">
        <f t="shared" si="8"/>
        <v>$125K-$200K</v>
      </c>
    </row>
    <row r="282" spans="1:5" x14ac:dyDescent="0.3">
      <c r="A282" s="33" t="s">
        <v>125</v>
      </c>
      <c r="B282" s="33" t="s">
        <v>53</v>
      </c>
      <c r="C282" s="33">
        <v>158135</v>
      </c>
      <c r="D282" s="33" t="s">
        <v>235</v>
      </c>
      <c r="E282" t="str">
        <f t="shared" si="8"/>
        <v>$125K-$200K</v>
      </c>
    </row>
    <row r="283" spans="1:5" x14ac:dyDescent="0.3">
      <c r="A283" s="33" t="s">
        <v>4</v>
      </c>
      <c r="B283" s="33" t="s">
        <v>53</v>
      </c>
      <c r="C283" s="33"/>
      <c r="D283" s="33" t="s">
        <v>243</v>
      </c>
      <c r="E283" t="str">
        <f t="shared" si="8"/>
        <v>No Data</v>
      </c>
    </row>
    <row r="284" spans="1:5" x14ac:dyDescent="0.3">
      <c r="A284" s="33" t="s">
        <v>126</v>
      </c>
      <c r="B284" s="33" t="s">
        <v>54</v>
      </c>
      <c r="C284" s="33">
        <v>90000</v>
      </c>
      <c r="D284" s="33" t="s">
        <v>423</v>
      </c>
      <c r="E284" t="str">
        <f t="shared" si="8"/>
        <v>$75K-$100K</v>
      </c>
    </row>
    <row r="285" spans="1:5" x14ac:dyDescent="0.3">
      <c r="A285" s="33" t="s">
        <v>126</v>
      </c>
      <c r="B285" s="33" t="s">
        <v>53</v>
      </c>
      <c r="C285" s="33"/>
      <c r="D285" s="33" t="s">
        <v>286</v>
      </c>
      <c r="E285" t="str">
        <f t="shared" si="8"/>
        <v>No Data</v>
      </c>
    </row>
    <row r="286" spans="1:5" x14ac:dyDescent="0.3">
      <c r="A286" s="33" t="s">
        <v>0</v>
      </c>
      <c r="B286" s="33" t="s">
        <v>53</v>
      </c>
      <c r="C286" s="33"/>
      <c r="D286" s="33" t="s">
        <v>236</v>
      </c>
      <c r="E286" t="str">
        <f t="shared" si="8"/>
        <v>No Data</v>
      </c>
    </row>
    <row r="287" spans="1:5" x14ac:dyDescent="0.3">
      <c r="A287" s="33" t="s">
        <v>2</v>
      </c>
      <c r="B287" s="33" t="s">
        <v>53</v>
      </c>
      <c r="C287" s="33">
        <v>65000</v>
      </c>
      <c r="D287" s="33" t="s">
        <v>424</v>
      </c>
      <c r="E287" t="str">
        <f t="shared" si="8"/>
        <v>&lt;$75K</v>
      </c>
    </row>
    <row r="288" spans="1:5" x14ac:dyDescent="0.3">
      <c r="A288" s="33" t="s">
        <v>4</v>
      </c>
      <c r="B288" s="33" t="s">
        <v>53</v>
      </c>
      <c r="C288" s="33">
        <v>211000</v>
      </c>
      <c r="D288" s="33" t="s">
        <v>225</v>
      </c>
      <c r="E288" t="str">
        <f t="shared" si="8"/>
        <v>&gt;$200K</v>
      </c>
    </row>
    <row r="289" spans="1:5" x14ac:dyDescent="0.3">
      <c r="A289" s="33" t="s">
        <v>2</v>
      </c>
      <c r="B289" s="33" t="s">
        <v>53</v>
      </c>
      <c r="C289" s="33"/>
      <c r="D289" s="33" t="s">
        <v>425</v>
      </c>
      <c r="E289" t="str">
        <f t="shared" si="8"/>
        <v>No Data</v>
      </c>
    </row>
    <row r="290" spans="1:5" x14ac:dyDescent="0.3">
      <c r="A290" s="33" t="s">
        <v>129</v>
      </c>
      <c r="B290" s="33" t="s">
        <v>53</v>
      </c>
      <c r="C290" s="33">
        <v>140000</v>
      </c>
      <c r="D290" s="33" t="s">
        <v>426</v>
      </c>
      <c r="E290" t="str">
        <f t="shared" si="8"/>
        <v>$125K-$200K</v>
      </c>
    </row>
    <row r="291" spans="1:5" x14ac:dyDescent="0.3">
      <c r="A291" s="33" t="s">
        <v>125</v>
      </c>
      <c r="B291" s="33" t="s">
        <v>53</v>
      </c>
      <c r="C291" s="33">
        <v>115000</v>
      </c>
      <c r="D291" s="33" t="s">
        <v>427</v>
      </c>
      <c r="E291" t="str">
        <f t="shared" si="8"/>
        <v>$100K-$125K</v>
      </c>
    </row>
    <row r="292" spans="1:5" x14ac:dyDescent="0.3">
      <c r="A292" s="33" t="s">
        <v>4</v>
      </c>
      <c r="B292" s="33" t="s">
        <v>53</v>
      </c>
      <c r="C292" s="33">
        <v>175000</v>
      </c>
      <c r="D292" s="33" t="s">
        <v>428</v>
      </c>
      <c r="E292" t="str">
        <f t="shared" si="8"/>
        <v>$125K-$200K</v>
      </c>
    </row>
    <row r="293" spans="1:5" x14ac:dyDescent="0.3">
      <c r="A293" s="33" t="s">
        <v>4</v>
      </c>
      <c r="B293" s="33" t="s">
        <v>53</v>
      </c>
      <c r="C293" s="33"/>
      <c r="D293" s="33" t="s">
        <v>429</v>
      </c>
      <c r="E293" t="str">
        <f t="shared" si="8"/>
        <v>No Data</v>
      </c>
    </row>
    <row r="294" spans="1:5" x14ac:dyDescent="0.3">
      <c r="A294" s="33" t="s">
        <v>4</v>
      </c>
      <c r="B294" s="33" t="s">
        <v>53</v>
      </c>
      <c r="C294" s="33"/>
      <c r="D294" s="33" t="s">
        <v>430</v>
      </c>
      <c r="E294" t="str">
        <f t="shared" si="8"/>
        <v>No Data</v>
      </c>
    </row>
    <row r="295" spans="1:5" x14ac:dyDescent="0.3">
      <c r="A295" s="33" t="s">
        <v>4</v>
      </c>
      <c r="B295" s="33" t="s">
        <v>54</v>
      </c>
      <c r="C295" s="33">
        <v>198500</v>
      </c>
      <c r="D295" s="33" t="s">
        <v>431</v>
      </c>
      <c r="E295" t="str">
        <f t="shared" si="8"/>
        <v>$125K-$200K</v>
      </c>
    </row>
    <row r="296" spans="1:5" x14ac:dyDescent="0.3">
      <c r="A296" s="33" t="s">
        <v>2</v>
      </c>
      <c r="B296" s="33" t="s">
        <v>53</v>
      </c>
      <c r="C296" s="33"/>
      <c r="D296" s="33" t="s">
        <v>432</v>
      </c>
      <c r="E296" t="str">
        <f t="shared" si="8"/>
        <v>No Data</v>
      </c>
    </row>
    <row r="297" spans="1:5" x14ac:dyDescent="0.3">
      <c r="A297" s="33" t="s">
        <v>4</v>
      </c>
      <c r="B297" s="33" t="s">
        <v>53</v>
      </c>
      <c r="C297" s="33"/>
      <c r="D297" s="33" t="s">
        <v>433</v>
      </c>
      <c r="E297" t="str">
        <f t="shared" si="8"/>
        <v>No Data</v>
      </c>
    </row>
    <row r="298" spans="1:5" x14ac:dyDescent="0.3">
      <c r="A298" s="33" t="s">
        <v>4</v>
      </c>
      <c r="B298" s="33" t="s">
        <v>54</v>
      </c>
      <c r="C298" s="33"/>
      <c r="D298" s="33" t="s">
        <v>434</v>
      </c>
      <c r="E298" t="str">
        <f t="shared" si="8"/>
        <v>No Data</v>
      </c>
    </row>
    <row r="299" spans="1:5" x14ac:dyDescent="0.3">
      <c r="A299" s="33" t="s">
        <v>2</v>
      </c>
      <c r="B299" s="33" t="s">
        <v>53</v>
      </c>
      <c r="C299" s="33"/>
      <c r="D299" s="33" t="s">
        <v>435</v>
      </c>
      <c r="E299" t="str">
        <f t="shared" si="8"/>
        <v>No Data</v>
      </c>
    </row>
    <row r="300" spans="1:5" x14ac:dyDescent="0.3">
      <c r="A300" s="33" t="s">
        <v>125</v>
      </c>
      <c r="B300" s="33" t="s">
        <v>53</v>
      </c>
      <c r="C300" s="33">
        <v>125000</v>
      </c>
      <c r="D300" s="33" t="s">
        <v>436</v>
      </c>
      <c r="E300" t="str">
        <f t="shared" si="8"/>
        <v>$100K-$125K</v>
      </c>
    </row>
    <row r="301" spans="1:5" x14ac:dyDescent="0.3">
      <c r="A301" s="33" t="s">
        <v>4</v>
      </c>
      <c r="B301" s="33" t="s">
        <v>53</v>
      </c>
      <c r="C301" s="33"/>
      <c r="D301" s="33" t="s">
        <v>437</v>
      </c>
      <c r="E301" t="str">
        <f t="shared" si="8"/>
        <v>No Data</v>
      </c>
    </row>
    <row r="302" spans="1:5" x14ac:dyDescent="0.3">
      <c r="A302" s="33" t="s">
        <v>4</v>
      </c>
      <c r="B302" s="33" t="s">
        <v>53</v>
      </c>
      <c r="C302" s="33"/>
      <c r="D302" s="33" t="s">
        <v>258</v>
      </c>
      <c r="E302" t="str">
        <f t="shared" si="8"/>
        <v>No Data</v>
      </c>
    </row>
    <row r="303" spans="1:5" x14ac:dyDescent="0.3">
      <c r="A303" s="33" t="s">
        <v>0</v>
      </c>
      <c r="B303" s="33" t="s">
        <v>53</v>
      </c>
      <c r="C303" s="33">
        <v>85000</v>
      </c>
      <c r="D303" s="33" t="s">
        <v>438</v>
      </c>
      <c r="E303" t="str">
        <f t="shared" si="8"/>
        <v>$75K-$100K</v>
      </c>
    </row>
    <row r="304" spans="1:5" x14ac:dyDescent="0.3">
      <c r="A304" s="33" t="s">
        <v>1</v>
      </c>
      <c r="B304" s="33" t="s">
        <v>54</v>
      </c>
      <c r="C304" s="33">
        <v>325000</v>
      </c>
      <c r="D304" s="33" t="s">
        <v>439</v>
      </c>
      <c r="E304" t="str">
        <f t="shared" si="8"/>
        <v>&gt;$200K</v>
      </c>
    </row>
    <row r="305" spans="1:5" x14ac:dyDescent="0.3">
      <c r="A305" s="33" t="s">
        <v>126</v>
      </c>
      <c r="B305" s="33" t="s">
        <v>88</v>
      </c>
      <c r="C305" s="33">
        <v>153500</v>
      </c>
      <c r="D305" s="33" t="s">
        <v>440</v>
      </c>
      <c r="E305" t="str">
        <f t="shared" si="8"/>
        <v>$125K-$200K</v>
      </c>
    </row>
    <row r="306" spans="1:5" x14ac:dyDescent="0.3">
      <c r="A306" s="33" t="s">
        <v>4</v>
      </c>
      <c r="B306" s="33" t="s">
        <v>53</v>
      </c>
      <c r="C306" s="33"/>
      <c r="D306" s="33" t="s">
        <v>441</v>
      </c>
      <c r="E306" t="str">
        <f t="shared" si="8"/>
        <v>No Data</v>
      </c>
    </row>
    <row r="307" spans="1:5" x14ac:dyDescent="0.3">
      <c r="A307" s="33" t="s">
        <v>125</v>
      </c>
      <c r="B307" s="33" t="s">
        <v>53</v>
      </c>
      <c r="C307" s="33"/>
      <c r="D307" s="33" t="s">
        <v>213</v>
      </c>
      <c r="E307" t="str">
        <f t="shared" si="8"/>
        <v>No Data</v>
      </c>
    </row>
    <row r="308" spans="1:5" x14ac:dyDescent="0.3">
      <c r="A308" s="33" t="s">
        <v>4</v>
      </c>
      <c r="B308" s="33" t="s">
        <v>53</v>
      </c>
      <c r="C308" s="33"/>
      <c r="D308" s="33" t="s">
        <v>306</v>
      </c>
      <c r="E308" t="str">
        <f t="shared" si="8"/>
        <v>No Data</v>
      </c>
    </row>
    <row r="309" spans="1:5" x14ac:dyDescent="0.3">
      <c r="A309" s="33" t="s">
        <v>0</v>
      </c>
      <c r="B309" s="33" t="s">
        <v>53</v>
      </c>
      <c r="C309" s="33">
        <v>212000</v>
      </c>
      <c r="D309" s="33" t="s">
        <v>442</v>
      </c>
      <c r="E309" t="str">
        <f t="shared" si="8"/>
        <v>&gt;$200K</v>
      </c>
    </row>
    <row r="310" spans="1:5" x14ac:dyDescent="0.3">
      <c r="A310" s="33" t="s">
        <v>0</v>
      </c>
      <c r="B310" s="33" t="s">
        <v>53</v>
      </c>
      <c r="C310" s="33"/>
      <c r="D310" s="33" t="s">
        <v>443</v>
      </c>
      <c r="E310" t="str">
        <f t="shared" si="8"/>
        <v>No Data</v>
      </c>
    </row>
    <row r="311" spans="1:5" x14ac:dyDescent="0.3">
      <c r="A311" s="33" t="s">
        <v>4</v>
      </c>
      <c r="B311" s="33" t="s">
        <v>53</v>
      </c>
      <c r="C311" s="33">
        <v>67500</v>
      </c>
      <c r="D311" s="33" t="s">
        <v>444</v>
      </c>
      <c r="E311" t="str">
        <f t="shared" si="8"/>
        <v>&lt;$75K</v>
      </c>
    </row>
    <row r="312" spans="1:5" x14ac:dyDescent="0.3">
      <c r="A312" s="33" t="s">
        <v>126</v>
      </c>
      <c r="B312" s="33" t="s">
        <v>53</v>
      </c>
      <c r="C312" s="33">
        <v>173500</v>
      </c>
      <c r="D312" s="33" t="s">
        <v>225</v>
      </c>
      <c r="E312" t="str">
        <f t="shared" si="8"/>
        <v>$125K-$200K</v>
      </c>
    </row>
    <row r="313" spans="1:5" x14ac:dyDescent="0.3">
      <c r="A313" s="33" t="s">
        <v>128</v>
      </c>
      <c r="B313" s="33" t="s">
        <v>98</v>
      </c>
      <c r="C313" s="33">
        <v>157500</v>
      </c>
      <c r="D313" s="33" t="s">
        <v>445</v>
      </c>
      <c r="E313" t="str">
        <f t="shared" si="8"/>
        <v>$125K-$200K</v>
      </c>
    </row>
    <row r="314" spans="1:5" x14ac:dyDescent="0.3">
      <c r="A314" s="33" t="s">
        <v>126</v>
      </c>
      <c r="B314" s="33" t="s">
        <v>53</v>
      </c>
      <c r="C314" s="33"/>
      <c r="D314" s="33" t="s">
        <v>299</v>
      </c>
      <c r="E314" t="str">
        <f t="shared" si="8"/>
        <v>No Data</v>
      </c>
    </row>
    <row r="315" spans="1:5" x14ac:dyDescent="0.3">
      <c r="A315" s="33" t="s">
        <v>4</v>
      </c>
      <c r="B315" s="33" t="s">
        <v>68</v>
      </c>
      <c r="C315" s="33"/>
      <c r="D315" s="33" t="s">
        <v>446</v>
      </c>
      <c r="E315" t="str">
        <f t="shared" si="8"/>
        <v>No Data</v>
      </c>
    </row>
    <row r="316" spans="1:5" x14ac:dyDescent="0.3">
      <c r="A316" s="33" t="s">
        <v>125</v>
      </c>
      <c r="B316" s="33" t="s">
        <v>53</v>
      </c>
      <c r="C316" s="33"/>
      <c r="D316" s="33" t="s">
        <v>447</v>
      </c>
      <c r="E316" t="str">
        <f t="shared" si="8"/>
        <v>No Data</v>
      </c>
    </row>
    <row r="317" spans="1:5" x14ac:dyDescent="0.3">
      <c r="A317" s="33" t="s">
        <v>126</v>
      </c>
      <c r="B317" s="33" t="s">
        <v>54</v>
      </c>
      <c r="C317" s="33"/>
      <c r="D317" s="33" t="s">
        <v>252</v>
      </c>
      <c r="E317" t="str">
        <f t="shared" si="8"/>
        <v>No Data</v>
      </c>
    </row>
    <row r="318" spans="1:5" x14ac:dyDescent="0.3">
      <c r="A318" s="33" t="s">
        <v>4</v>
      </c>
      <c r="B318" s="33" t="s">
        <v>54</v>
      </c>
      <c r="C318" s="33">
        <v>200000</v>
      </c>
      <c r="D318" s="33" t="s">
        <v>377</v>
      </c>
      <c r="E318" t="str">
        <f t="shared" si="8"/>
        <v>$125K-$200K</v>
      </c>
    </row>
    <row r="319" spans="1:5" x14ac:dyDescent="0.3">
      <c r="A319" s="33" t="s">
        <v>4</v>
      </c>
      <c r="B319" s="33" t="s">
        <v>53</v>
      </c>
      <c r="C319" s="33"/>
      <c r="D319" s="33" t="s">
        <v>448</v>
      </c>
      <c r="E319" t="str">
        <f t="shared" si="8"/>
        <v>No Data</v>
      </c>
    </row>
    <row r="320" spans="1:5" x14ac:dyDescent="0.3">
      <c r="A320" s="33" t="s">
        <v>4</v>
      </c>
      <c r="B320" s="33" t="s">
        <v>53</v>
      </c>
      <c r="C320" s="33">
        <v>122500</v>
      </c>
      <c r="D320" s="33" t="s">
        <v>449</v>
      </c>
      <c r="E320" t="str">
        <f t="shared" si="8"/>
        <v>$100K-$125K</v>
      </c>
    </row>
    <row r="321" spans="1:5" x14ac:dyDescent="0.3">
      <c r="A321" s="33" t="s">
        <v>0</v>
      </c>
      <c r="B321" s="33" t="s">
        <v>53</v>
      </c>
      <c r="C321" s="33">
        <v>116600</v>
      </c>
      <c r="D321" s="33" t="s">
        <v>450</v>
      </c>
      <c r="E321" t="str">
        <f t="shared" si="8"/>
        <v>$100K-$125K</v>
      </c>
    </row>
    <row r="322" spans="1:5" x14ac:dyDescent="0.3">
      <c r="A322" s="33" t="s">
        <v>4</v>
      </c>
      <c r="B322" s="33" t="s">
        <v>53</v>
      </c>
      <c r="C322" s="33"/>
      <c r="D322" s="33" t="s">
        <v>451</v>
      </c>
      <c r="E322" t="str">
        <f t="shared" si="8"/>
        <v>No Data</v>
      </c>
    </row>
    <row r="323" spans="1:5" x14ac:dyDescent="0.3">
      <c r="A323" s="33" t="s">
        <v>4</v>
      </c>
      <c r="B323" s="33" t="s">
        <v>54</v>
      </c>
      <c r="C323" s="33">
        <v>105000</v>
      </c>
      <c r="D323" s="33" t="s">
        <v>268</v>
      </c>
      <c r="E323" t="str">
        <f t="shared" ref="E323:E386" si="9">_xlfn.XLOOKUP(C323,$H$16:$H$21,$G$16:$G$21,,1)</f>
        <v>$100K-$125K</v>
      </c>
    </row>
    <row r="324" spans="1:5" x14ac:dyDescent="0.3">
      <c r="A324" s="33" t="s">
        <v>0</v>
      </c>
      <c r="B324" s="33" t="s">
        <v>53</v>
      </c>
      <c r="C324" s="33"/>
      <c r="D324" s="33" t="s">
        <v>452</v>
      </c>
      <c r="E324" t="str">
        <f t="shared" si="9"/>
        <v>No Data</v>
      </c>
    </row>
    <row r="325" spans="1:5" x14ac:dyDescent="0.3">
      <c r="A325" s="33" t="s">
        <v>0</v>
      </c>
      <c r="B325" s="33" t="s">
        <v>54</v>
      </c>
      <c r="C325" s="33">
        <v>170000</v>
      </c>
      <c r="D325" s="33" t="s">
        <v>315</v>
      </c>
      <c r="E325" t="str">
        <f t="shared" si="9"/>
        <v>$125K-$200K</v>
      </c>
    </row>
    <row r="326" spans="1:5" x14ac:dyDescent="0.3">
      <c r="A326" s="33" t="s">
        <v>0</v>
      </c>
      <c r="B326" s="33" t="s">
        <v>53</v>
      </c>
      <c r="C326" s="33">
        <v>112500</v>
      </c>
      <c r="D326" s="33" t="s">
        <v>453</v>
      </c>
      <c r="E326" t="str">
        <f t="shared" si="9"/>
        <v>$100K-$125K</v>
      </c>
    </row>
    <row r="327" spans="1:5" x14ac:dyDescent="0.3">
      <c r="A327" s="33" t="s">
        <v>2</v>
      </c>
      <c r="B327" s="33" t="s">
        <v>53</v>
      </c>
      <c r="C327" s="33"/>
      <c r="D327" s="33" t="s">
        <v>454</v>
      </c>
      <c r="E327" t="str">
        <f t="shared" si="9"/>
        <v>No Data</v>
      </c>
    </row>
    <row r="328" spans="1:5" x14ac:dyDescent="0.3">
      <c r="A328" s="33" t="s">
        <v>4</v>
      </c>
      <c r="B328" s="33" t="s">
        <v>53</v>
      </c>
      <c r="C328" s="33"/>
      <c r="D328" s="33" t="s">
        <v>455</v>
      </c>
      <c r="E328" t="str">
        <f t="shared" si="9"/>
        <v>No Data</v>
      </c>
    </row>
    <row r="329" spans="1:5" x14ac:dyDescent="0.3">
      <c r="A329" s="33" t="s">
        <v>0</v>
      </c>
      <c r="B329" s="33" t="s">
        <v>53</v>
      </c>
      <c r="C329" s="33">
        <v>75900</v>
      </c>
      <c r="D329" s="33" t="s">
        <v>299</v>
      </c>
      <c r="E329" t="str">
        <f t="shared" si="9"/>
        <v>$75K-$100K</v>
      </c>
    </row>
    <row r="330" spans="1:5" x14ac:dyDescent="0.3">
      <c r="A330" s="33" t="s">
        <v>126</v>
      </c>
      <c r="B330" s="33" t="s">
        <v>53</v>
      </c>
      <c r="C330" s="33">
        <v>173500</v>
      </c>
      <c r="D330" s="33" t="s">
        <v>225</v>
      </c>
      <c r="E330" t="str">
        <f t="shared" si="9"/>
        <v>$125K-$200K</v>
      </c>
    </row>
    <row r="331" spans="1:5" x14ac:dyDescent="0.3">
      <c r="A331" s="33" t="s">
        <v>4</v>
      </c>
      <c r="B331" s="33" t="s">
        <v>98</v>
      </c>
      <c r="C331" s="33">
        <v>147500</v>
      </c>
      <c r="D331" s="33" t="s">
        <v>456</v>
      </c>
      <c r="E331" t="str">
        <f t="shared" si="9"/>
        <v>$125K-$200K</v>
      </c>
    </row>
    <row r="332" spans="1:5" x14ac:dyDescent="0.3">
      <c r="A332" s="33" t="s">
        <v>2</v>
      </c>
      <c r="B332" s="33" t="s">
        <v>53</v>
      </c>
      <c r="C332" s="33"/>
      <c r="D332" s="33" t="s">
        <v>457</v>
      </c>
      <c r="E332" t="str">
        <f t="shared" si="9"/>
        <v>No Data</v>
      </c>
    </row>
    <row r="333" spans="1:5" x14ac:dyDescent="0.3">
      <c r="A333" s="33" t="s">
        <v>2</v>
      </c>
      <c r="B333" s="33" t="s">
        <v>53</v>
      </c>
      <c r="C333" s="33"/>
      <c r="D333" s="33" t="s">
        <v>458</v>
      </c>
      <c r="E333" t="str">
        <f t="shared" si="9"/>
        <v>No Data</v>
      </c>
    </row>
    <row r="334" spans="1:5" x14ac:dyDescent="0.3">
      <c r="A334" s="33" t="s">
        <v>4</v>
      </c>
      <c r="B334" s="33" t="s">
        <v>53</v>
      </c>
      <c r="C334" s="33">
        <v>120000</v>
      </c>
      <c r="D334" s="33" t="s">
        <v>315</v>
      </c>
      <c r="E334" t="str">
        <f t="shared" si="9"/>
        <v>$100K-$125K</v>
      </c>
    </row>
    <row r="335" spans="1:5" x14ac:dyDescent="0.3">
      <c r="A335" s="33" t="s">
        <v>0</v>
      </c>
      <c r="B335" s="33" t="s">
        <v>53</v>
      </c>
      <c r="C335" s="33"/>
      <c r="D335" s="33" t="s">
        <v>370</v>
      </c>
      <c r="E335" t="str">
        <f t="shared" si="9"/>
        <v>No Data</v>
      </c>
    </row>
    <row r="336" spans="1:5" x14ac:dyDescent="0.3">
      <c r="A336" s="33" t="s">
        <v>4</v>
      </c>
      <c r="B336" s="33" t="s">
        <v>53</v>
      </c>
      <c r="C336" s="33"/>
      <c r="D336" s="33" t="s">
        <v>299</v>
      </c>
      <c r="E336" t="str">
        <f t="shared" si="9"/>
        <v>No Data</v>
      </c>
    </row>
    <row r="337" spans="1:5" x14ac:dyDescent="0.3">
      <c r="A337" s="33" t="s">
        <v>4</v>
      </c>
      <c r="B337" s="33" t="s">
        <v>53</v>
      </c>
      <c r="C337" s="33"/>
      <c r="D337" s="33" t="s">
        <v>459</v>
      </c>
      <c r="E337" t="str">
        <f t="shared" si="9"/>
        <v>No Data</v>
      </c>
    </row>
    <row r="338" spans="1:5" x14ac:dyDescent="0.3">
      <c r="A338" s="33" t="s">
        <v>126</v>
      </c>
      <c r="B338" s="33" t="s">
        <v>53</v>
      </c>
      <c r="C338" s="33"/>
      <c r="D338" s="33" t="s">
        <v>460</v>
      </c>
      <c r="E338" t="str">
        <f t="shared" si="9"/>
        <v>No Data</v>
      </c>
    </row>
    <row r="339" spans="1:5" x14ac:dyDescent="0.3">
      <c r="A339" s="33" t="s">
        <v>4</v>
      </c>
      <c r="B339" s="33" t="s">
        <v>53</v>
      </c>
      <c r="C339" s="33"/>
      <c r="D339" s="33" t="s">
        <v>461</v>
      </c>
      <c r="E339" t="str">
        <f t="shared" si="9"/>
        <v>No Data</v>
      </c>
    </row>
    <row r="340" spans="1:5" x14ac:dyDescent="0.3">
      <c r="A340" s="33" t="s">
        <v>4</v>
      </c>
      <c r="B340" s="33" t="s">
        <v>53</v>
      </c>
      <c r="C340" s="33">
        <v>525000</v>
      </c>
      <c r="D340" s="33" t="s">
        <v>462</v>
      </c>
      <c r="E340" t="str">
        <f t="shared" si="9"/>
        <v>&gt;$200K</v>
      </c>
    </row>
    <row r="341" spans="1:5" x14ac:dyDescent="0.3">
      <c r="A341" s="33" t="s">
        <v>2</v>
      </c>
      <c r="B341" s="33" t="s">
        <v>53</v>
      </c>
      <c r="C341" s="33"/>
      <c r="D341" s="33" t="s">
        <v>457</v>
      </c>
      <c r="E341" t="str">
        <f t="shared" si="9"/>
        <v>No Data</v>
      </c>
    </row>
    <row r="342" spans="1:5" x14ac:dyDescent="0.3">
      <c r="A342" s="33" t="s">
        <v>0</v>
      </c>
      <c r="B342" s="33" t="s">
        <v>53</v>
      </c>
      <c r="C342" s="33">
        <v>108000</v>
      </c>
      <c r="D342" s="33" t="s">
        <v>458</v>
      </c>
      <c r="E342" t="str">
        <f t="shared" si="9"/>
        <v>$100K-$125K</v>
      </c>
    </row>
    <row r="343" spans="1:5" x14ac:dyDescent="0.3">
      <c r="A343" s="33" t="s">
        <v>126</v>
      </c>
      <c r="B343" s="33" t="s">
        <v>53</v>
      </c>
      <c r="C343" s="33">
        <v>185000</v>
      </c>
      <c r="D343" s="33" t="s">
        <v>265</v>
      </c>
      <c r="E343" t="str">
        <f t="shared" si="9"/>
        <v>$125K-$200K</v>
      </c>
    </row>
    <row r="344" spans="1:5" x14ac:dyDescent="0.3">
      <c r="A344" s="33" t="s">
        <v>126</v>
      </c>
      <c r="B344" s="33" t="s">
        <v>53</v>
      </c>
      <c r="C344" s="33">
        <v>132500</v>
      </c>
      <c r="D344" s="33" t="s">
        <v>463</v>
      </c>
      <c r="E344" t="str">
        <f t="shared" si="9"/>
        <v>$125K-$200K</v>
      </c>
    </row>
    <row r="345" spans="1:5" x14ac:dyDescent="0.3">
      <c r="A345" s="33" t="s">
        <v>4</v>
      </c>
      <c r="B345" s="33" t="s">
        <v>54</v>
      </c>
      <c r="C345" s="33">
        <v>90000</v>
      </c>
      <c r="D345" s="33" t="s">
        <v>391</v>
      </c>
      <c r="E345" t="str">
        <f t="shared" si="9"/>
        <v>$75K-$100K</v>
      </c>
    </row>
    <row r="346" spans="1:5" x14ac:dyDescent="0.3">
      <c r="A346" s="33" t="s">
        <v>126</v>
      </c>
      <c r="B346" s="33" t="s">
        <v>53</v>
      </c>
      <c r="C346" s="33"/>
      <c r="D346" s="33" t="s">
        <v>464</v>
      </c>
      <c r="E346" t="str">
        <f t="shared" si="9"/>
        <v>No Data</v>
      </c>
    </row>
    <row r="347" spans="1:5" x14ac:dyDescent="0.3">
      <c r="A347" s="33" t="s">
        <v>4</v>
      </c>
      <c r="B347" s="33" t="s">
        <v>53</v>
      </c>
      <c r="C347" s="33"/>
      <c r="D347" s="33" t="s">
        <v>465</v>
      </c>
      <c r="E347" t="str">
        <f t="shared" si="9"/>
        <v>No Data</v>
      </c>
    </row>
    <row r="348" spans="1:5" x14ac:dyDescent="0.3">
      <c r="A348" s="33" t="s">
        <v>4</v>
      </c>
      <c r="B348" s="33" t="s">
        <v>53</v>
      </c>
      <c r="C348" s="33">
        <v>90000</v>
      </c>
      <c r="D348" s="33" t="s">
        <v>466</v>
      </c>
      <c r="E348" t="str">
        <f t="shared" si="9"/>
        <v>$75K-$100K</v>
      </c>
    </row>
    <row r="349" spans="1:5" x14ac:dyDescent="0.3">
      <c r="A349" s="33" t="s">
        <v>128</v>
      </c>
      <c r="B349" s="33" t="s">
        <v>53</v>
      </c>
      <c r="C349" s="33">
        <v>140000</v>
      </c>
      <c r="D349" s="33" t="s">
        <v>467</v>
      </c>
      <c r="E349" t="str">
        <f t="shared" si="9"/>
        <v>$125K-$200K</v>
      </c>
    </row>
    <row r="350" spans="1:5" x14ac:dyDescent="0.3">
      <c r="A350" s="33" t="s">
        <v>0</v>
      </c>
      <c r="B350" s="33" t="s">
        <v>53</v>
      </c>
      <c r="C350" s="33">
        <v>165000</v>
      </c>
      <c r="D350" s="33" t="s">
        <v>230</v>
      </c>
      <c r="E350" t="str">
        <f t="shared" si="9"/>
        <v>$125K-$200K</v>
      </c>
    </row>
    <row r="351" spans="1:5" x14ac:dyDescent="0.3">
      <c r="A351" s="33" t="s">
        <v>126</v>
      </c>
      <c r="B351" s="33" t="s">
        <v>53</v>
      </c>
      <c r="C351" s="33">
        <v>185000</v>
      </c>
      <c r="D351" s="33" t="s">
        <v>225</v>
      </c>
      <c r="E351" t="str">
        <f t="shared" si="9"/>
        <v>$125K-$200K</v>
      </c>
    </row>
    <row r="352" spans="1:5" x14ac:dyDescent="0.3">
      <c r="A352" s="33" t="s">
        <v>0</v>
      </c>
      <c r="B352" s="33" t="s">
        <v>72</v>
      </c>
      <c r="C352" s="33">
        <v>72900</v>
      </c>
      <c r="D352" s="33" t="s">
        <v>468</v>
      </c>
      <c r="E352" t="str">
        <f t="shared" si="9"/>
        <v>&lt;$75K</v>
      </c>
    </row>
    <row r="353" spans="1:5" x14ac:dyDescent="0.3">
      <c r="A353" s="33" t="s">
        <v>4</v>
      </c>
      <c r="B353" s="33" t="s">
        <v>53</v>
      </c>
      <c r="C353" s="33"/>
      <c r="D353" s="33" t="s">
        <v>469</v>
      </c>
      <c r="E353" t="str">
        <f t="shared" si="9"/>
        <v>No Data</v>
      </c>
    </row>
    <row r="354" spans="1:5" x14ac:dyDescent="0.3">
      <c r="A354" s="33" t="s">
        <v>0</v>
      </c>
      <c r="B354" s="33" t="s">
        <v>53</v>
      </c>
      <c r="C354" s="33">
        <v>174720</v>
      </c>
      <c r="D354" s="33" t="s">
        <v>470</v>
      </c>
      <c r="E354" t="str">
        <f t="shared" si="9"/>
        <v>$125K-$200K</v>
      </c>
    </row>
    <row r="355" spans="1:5" x14ac:dyDescent="0.3">
      <c r="A355" s="33" t="s">
        <v>125</v>
      </c>
      <c r="B355" s="33" t="s">
        <v>54</v>
      </c>
      <c r="C355" s="33">
        <v>89000</v>
      </c>
      <c r="D355" s="33" t="s">
        <v>294</v>
      </c>
      <c r="E355" t="str">
        <f t="shared" si="9"/>
        <v>$75K-$100K</v>
      </c>
    </row>
    <row r="356" spans="1:5" x14ac:dyDescent="0.3">
      <c r="A356" s="33" t="s">
        <v>0</v>
      </c>
      <c r="B356" s="33" t="s">
        <v>53</v>
      </c>
      <c r="C356" s="33">
        <v>85000</v>
      </c>
      <c r="D356" s="33" t="s">
        <v>457</v>
      </c>
      <c r="E356" t="str">
        <f t="shared" si="9"/>
        <v>$75K-$100K</v>
      </c>
    </row>
    <row r="357" spans="1:5" x14ac:dyDescent="0.3">
      <c r="A357" s="33" t="s">
        <v>2</v>
      </c>
      <c r="B357" s="33" t="s">
        <v>54</v>
      </c>
      <c r="C357" s="33"/>
      <c r="D357" s="33" t="s">
        <v>471</v>
      </c>
      <c r="E357" t="str">
        <f t="shared" si="9"/>
        <v>No Data</v>
      </c>
    </row>
    <row r="358" spans="1:5" x14ac:dyDescent="0.3">
      <c r="A358" s="33" t="s">
        <v>2</v>
      </c>
      <c r="B358" s="33" t="s">
        <v>53</v>
      </c>
      <c r="C358" s="33">
        <v>66749.84375</v>
      </c>
      <c r="D358" s="33" t="s">
        <v>472</v>
      </c>
      <c r="E358" t="str">
        <f t="shared" si="9"/>
        <v>&lt;$75K</v>
      </c>
    </row>
    <row r="359" spans="1:5" x14ac:dyDescent="0.3">
      <c r="A359" s="33" t="s">
        <v>4</v>
      </c>
      <c r="B359" s="33" t="s">
        <v>53</v>
      </c>
      <c r="C359" s="33"/>
      <c r="D359" s="33" t="s">
        <v>225</v>
      </c>
      <c r="E359" t="str">
        <f t="shared" si="9"/>
        <v>No Data</v>
      </c>
    </row>
    <row r="360" spans="1:5" x14ac:dyDescent="0.3">
      <c r="A360" s="33" t="s">
        <v>0</v>
      </c>
      <c r="B360" s="33" t="s">
        <v>53</v>
      </c>
      <c r="C360" s="33"/>
      <c r="D360" s="33" t="s">
        <v>473</v>
      </c>
      <c r="E360" t="str">
        <f t="shared" si="9"/>
        <v>No Data</v>
      </c>
    </row>
    <row r="361" spans="1:5" x14ac:dyDescent="0.3">
      <c r="A361" s="33" t="s">
        <v>4</v>
      </c>
      <c r="B361" s="33" t="s">
        <v>53</v>
      </c>
      <c r="C361" s="33"/>
      <c r="D361" s="33" t="s">
        <v>474</v>
      </c>
      <c r="E361" t="str">
        <f t="shared" si="9"/>
        <v>No Data</v>
      </c>
    </row>
    <row r="362" spans="1:5" x14ac:dyDescent="0.3">
      <c r="A362" s="33" t="s">
        <v>4</v>
      </c>
      <c r="B362" s="33" t="s">
        <v>53</v>
      </c>
      <c r="C362" s="33"/>
      <c r="D362" s="33" t="s">
        <v>475</v>
      </c>
      <c r="E362" t="str">
        <f t="shared" si="9"/>
        <v>No Data</v>
      </c>
    </row>
    <row r="363" spans="1:5" x14ac:dyDescent="0.3">
      <c r="A363" s="33" t="s">
        <v>4</v>
      </c>
      <c r="B363" s="33" t="s">
        <v>53</v>
      </c>
      <c r="C363" s="33"/>
      <c r="D363" s="33" t="s">
        <v>258</v>
      </c>
      <c r="E363" t="str">
        <f t="shared" si="9"/>
        <v>No Data</v>
      </c>
    </row>
    <row r="364" spans="1:5" x14ac:dyDescent="0.3">
      <c r="A364" s="33" t="s">
        <v>2</v>
      </c>
      <c r="B364" s="33" t="s">
        <v>53</v>
      </c>
      <c r="C364" s="33">
        <v>132315</v>
      </c>
      <c r="D364" s="33" t="s">
        <v>476</v>
      </c>
      <c r="E364" t="str">
        <f t="shared" si="9"/>
        <v>$125K-$200K</v>
      </c>
    </row>
    <row r="365" spans="1:5" x14ac:dyDescent="0.3">
      <c r="A365" s="33" t="s">
        <v>126</v>
      </c>
      <c r="B365" s="33" t="s">
        <v>53</v>
      </c>
      <c r="C365" s="33">
        <v>112500</v>
      </c>
      <c r="D365" s="33" t="s">
        <v>477</v>
      </c>
      <c r="E365" t="str">
        <f t="shared" si="9"/>
        <v>$100K-$125K</v>
      </c>
    </row>
    <row r="366" spans="1:5" x14ac:dyDescent="0.3">
      <c r="A366" s="33" t="s">
        <v>4</v>
      </c>
      <c r="B366" s="33" t="s">
        <v>53</v>
      </c>
      <c r="C366" s="33">
        <v>72500</v>
      </c>
      <c r="D366" s="33" t="s">
        <v>265</v>
      </c>
      <c r="E366" t="str">
        <f t="shared" si="9"/>
        <v>&lt;$75K</v>
      </c>
    </row>
    <row r="367" spans="1:5" x14ac:dyDescent="0.3">
      <c r="A367" s="33" t="s">
        <v>4</v>
      </c>
      <c r="B367" s="33" t="s">
        <v>53</v>
      </c>
      <c r="C367" s="33"/>
      <c r="D367" s="33" t="s">
        <v>478</v>
      </c>
      <c r="E367" t="str">
        <f t="shared" si="9"/>
        <v>No Data</v>
      </c>
    </row>
    <row r="368" spans="1:5" x14ac:dyDescent="0.3">
      <c r="A368" s="33" t="s">
        <v>2</v>
      </c>
      <c r="B368" s="33" t="s">
        <v>53</v>
      </c>
      <c r="C368" s="33"/>
      <c r="D368" s="33" t="s">
        <v>268</v>
      </c>
      <c r="E368" t="str">
        <f t="shared" si="9"/>
        <v>No Data</v>
      </c>
    </row>
    <row r="369" spans="1:5" x14ac:dyDescent="0.3">
      <c r="A369" s="33" t="s">
        <v>128</v>
      </c>
      <c r="B369" s="33" t="s">
        <v>53</v>
      </c>
      <c r="C369" s="33">
        <v>173000</v>
      </c>
      <c r="D369" s="33" t="s">
        <v>479</v>
      </c>
      <c r="E369" t="str">
        <f t="shared" si="9"/>
        <v>$125K-$200K</v>
      </c>
    </row>
    <row r="370" spans="1:5" x14ac:dyDescent="0.3">
      <c r="A370" s="33" t="s">
        <v>2</v>
      </c>
      <c r="B370" s="33" t="s">
        <v>54</v>
      </c>
      <c r="C370" s="33">
        <v>110000</v>
      </c>
      <c r="D370" s="33" t="s">
        <v>480</v>
      </c>
      <c r="E370" t="str">
        <f t="shared" si="9"/>
        <v>$100K-$125K</v>
      </c>
    </row>
    <row r="371" spans="1:5" x14ac:dyDescent="0.3">
      <c r="A371" s="33" t="s">
        <v>2</v>
      </c>
      <c r="B371" s="33" t="s">
        <v>53</v>
      </c>
      <c r="C371" s="33"/>
      <c r="D371" s="33" t="s">
        <v>481</v>
      </c>
      <c r="E371" t="str">
        <f t="shared" si="9"/>
        <v>No Data</v>
      </c>
    </row>
    <row r="372" spans="1:5" x14ac:dyDescent="0.3">
      <c r="A372" s="33" t="s">
        <v>129</v>
      </c>
      <c r="B372" s="33" t="s">
        <v>88</v>
      </c>
      <c r="C372" s="33">
        <v>79200</v>
      </c>
      <c r="D372" s="33" t="s">
        <v>482</v>
      </c>
      <c r="E372" t="str">
        <f t="shared" si="9"/>
        <v>$75K-$100K</v>
      </c>
    </row>
    <row r="373" spans="1:5" x14ac:dyDescent="0.3">
      <c r="A373" s="33" t="s">
        <v>0</v>
      </c>
      <c r="B373" s="33" t="s">
        <v>53</v>
      </c>
      <c r="C373" s="33"/>
      <c r="D373" s="33" t="s">
        <v>258</v>
      </c>
      <c r="E373" t="str">
        <f t="shared" si="9"/>
        <v>No Data</v>
      </c>
    </row>
    <row r="374" spans="1:5" x14ac:dyDescent="0.3">
      <c r="A374" s="33" t="s">
        <v>4</v>
      </c>
      <c r="B374" s="33" t="s">
        <v>53</v>
      </c>
      <c r="C374" s="33">
        <v>86611</v>
      </c>
      <c r="D374" s="33" t="s">
        <v>483</v>
      </c>
      <c r="E374" t="str">
        <f t="shared" si="9"/>
        <v>$75K-$100K</v>
      </c>
    </row>
    <row r="375" spans="1:5" x14ac:dyDescent="0.3">
      <c r="A375" s="33" t="s">
        <v>0</v>
      </c>
      <c r="B375" s="33" t="s">
        <v>53</v>
      </c>
      <c r="C375" s="33">
        <v>101034</v>
      </c>
      <c r="D375" s="33" t="s">
        <v>484</v>
      </c>
      <c r="E375" t="str">
        <f t="shared" si="9"/>
        <v>$100K-$125K</v>
      </c>
    </row>
    <row r="376" spans="1:5" x14ac:dyDescent="0.3">
      <c r="A376" s="33" t="s">
        <v>126</v>
      </c>
      <c r="B376" s="33" t="s">
        <v>53</v>
      </c>
      <c r="C376" s="33">
        <v>246500</v>
      </c>
      <c r="D376" s="33" t="s">
        <v>225</v>
      </c>
      <c r="E376" t="str">
        <f t="shared" si="9"/>
        <v>&gt;$200K</v>
      </c>
    </row>
    <row r="377" spans="1:5" x14ac:dyDescent="0.3">
      <c r="A377" s="33" t="s">
        <v>4</v>
      </c>
      <c r="B377" s="33" t="s">
        <v>54</v>
      </c>
      <c r="C377" s="33"/>
      <c r="D377" s="33" t="s">
        <v>305</v>
      </c>
      <c r="E377" t="str">
        <f t="shared" si="9"/>
        <v>No Data</v>
      </c>
    </row>
    <row r="378" spans="1:5" x14ac:dyDescent="0.3">
      <c r="A378" s="33" t="s">
        <v>4</v>
      </c>
      <c r="B378" s="33" t="s">
        <v>53</v>
      </c>
      <c r="C378" s="33"/>
      <c r="D378" s="33" t="s">
        <v>299</v>
      </c>
      <c r="E378" t="str">
        <f t="shared" si="9"/>
        <v>No Data</v>
      </c>
    </row>
    <row r="379" spans="1:5" x14ac:dyDescent="0.3">
      <c r="A379" s="33" t="s">
        <v>2</v>
      </c>
      <c r="B379" s="33" t="s">
        <v>53</v>
      </c>
      <c r="C379" s="33">
        <v>85000</v>
      </c>
      <c r="D379" s="33" t="s">
        <v>387</v>
      </c>
      <c r="E379" t="str">
        <f t="shared" si="9"/>
        <v>$75K-$100K</v>
      </c>
    </row>
    <row r="380" spans="1:5" x14ac:dyDescent="0.3">
      <c r="A380" s="33" t="s">
        <v>2</v>
      </c>
      <c r="B380" s="33" t="s">
        <v>53</v>
      </c>
      <c r="C380" s="33"/>
      <c r="D380" s="33" t="s">
        <v>485</v>
      </c>
      <c r="E380" t="str">
        <f t="shared" si="9"/>
        <v>No Data</v>
      </c>
    </row>
    <row r="381" spans="1:5" x14ac:dyDescent="0.3">
      <c r="A381" s="33" t="s">
        <v>4</v>
      </c>
      <c r="B381" s="33" t="s">
        <v>53</v>
      </c>
      <c r="C381" s="33"/>
      <c r="D381" s="33" t="s">
        <v>213</v>
      </c>
      <c r="E381" t="str">
        <f t="shared" si="9"/>
        <v>No Data</v>
      </c>
    </row>
    <row r="382" spans="1:5" x14ac:dyDescent="0.3">
      <c r="A382" s="33" t="s">
        <v>4</v>
      </c>
      <c r="B382" s="33" t="s">
        <v>53</v>
      </c>
      <c r="C382" s="33">
        <v>125000</v>
      </c>
      <c r="D382" s="33" t="s">
        <v>486</v>
      </c>
      <c r="E382" t="str">
        <f t="shared" si="9"/>
        <v>$100K-$125K</v>
      </c>
    </row>
    <row r="383" spans="1:5" x14ac:dyDescent="0.3">
      <c r="A383" s="33" t="s">
        <v>0</v>
      </c>
      <c r="B383" s="33" t="s">
        <v>53</v>
      </c>
      <c r="C383" s="33">
        <v>112250</v>
      </c>
      <c r="D383" s="33" t="s">
        <v>487</v>
      </c>
      <c r="E383" t="str">
        <f t="shared" si="9"/>
        <v>$100K-$125K</v>
      </c>
    </row>
    <row r="384" spans="1:5" x14ac:dyDescent="0.3">
      <c r="A384" s="33" t="s">
        <v>0</v>
      </c>
      <c r="B384" s="33" t="s">
        <v>72</v>
      </c>
      <c r="C384" s="33">
        <v>69962.5</v>
      </c>
      <c r="D384" s="33" t="s">
        <v>488</v>
      </c>
      <c r="E384" t="str">
        <f t="shared" si="9"/>
        <v>&lt;$75K</v>
      </c>
    </row>
    <row r="385" spans="1:5" x14ac:dyDescent="0.3">
      <c r="A385" s="33" t="s">
        <v>4</v>
      </c>
      <c r="B385" s="33" t="s">
        <v>54</v>
      </c>
      <c r="C385" s="33"/>
      <c r="D385" s="33" t="s">
        <v>489</v>
      </c>
      <c r="E385" t="str">
        <f t="shared" si="9"/>
        <v>No Data</v>
      </c>
    </row>
    <row r="386" spans="1:5" x14ac:dyDescent="0.3">
      <c r="A386" s="33" t="s">
        <v>0</v>
      </c>
      <c r="B386" s="33" t="s">
        <v>53</v>
      </c>
      <c r="C386" s="33"/>
      <c r="D386" s="33" t="s">
        <v>490</v>
      </c>
      <c r="E386" t="str">
        <f t="shared" si="9"/>
        <v>No Data</v>
      </c>
    </row>
    <row r="387" spans="1:5" x14ac:dyDescent="0.3">
      <c r="A387" s="33" t="s">
        <v>2</v>
      </c>
      <c r="B387" s="33" t="s">
        <v>74</v>
      </c>
      <c r="C387" s="33">
        <v>109500</v>
      </c>
      <c r="D387" s="33" t="s">
        <v>491</v>
      </c>
      <c r="E387" t="str">
        <f t="shared" ref="E387:E450" si="10">_xlfn.XLOOKUP(C387,$H$16:$H$21,$G$16:$G$21,,1)</f>
        <v>$100K-$125K</v>
      </c>
    </row>
    <row r="388" spans="1:5" x14ac:dyDescent="0.3">
      <c r="A388" s="33" t="s">
        <v>2</v>
      </c>
      <c r="B388" s="33" t="s">
        <v>53</v>
      </c>
      <c r="C388" s="33">
        <v>112500</v>
      </c>
      <c r="D388" s="33" t="s">
        <v>492</v>
      </c>
      <c r="E388" t="str">
        <f t="shared" si="10"/>
        <v>$100K-$125K</v>
      </c>
    </row>
    <row r="389" spans="1:5" x14ac:dyDescent="0.3">
      <c r="A389" s="33" t="s">
        <v>2</v>
      </c>
      <c r="B389" s="33" t="s">
        <v>53</v>
      </c>
      <c r="C389" s="33"/>
      <c r="D389" s="33" t="s">
        <v>493</v>
      </c>
      <c r="E389" t="str">
        <f t="shared" si="10"/>
        <v>No Data</v>
      </c>
    </row>
    <row r="390" spans="1:5" x14ac:dyDescent="0.3">
      <c r="A390" s="33" t="s">
        <v>4</v>
      </c>
      <c r="B390" s="33" t="s">
        <v>120</v>
      </c>
      <c r="C390" s="33">
        <v>98283</v>
      </c>
      <c r="D390" s="33" t="s">
        <v>494</v>
      </c>
      <c r="E390" t="str">
        <f t="shared" si="10"/>
        <v>$75K-$100K</v>
      </c>
    </row>
    <row r="391" spans="1:5" x14ac:dyDescent="0.3">
      <c r="A391" s="33" t="s">
        <v>2</v>
      </c>
      <c r="B391" s="33" t="s">
        <v>53</v>
      </c>
      <c r="C391" s="33">
        <v>119550</v>
      </c>
      <c r="D391" s="33" t="s">
        <v>495</v>
      </c>
      <c r="E391" t="str">
        <f t="shared" si="10"/>
        <v>$100K-$125K</v>
      </c>
    </row>
    <row r="392" spans="1:5" x14ac:dyDescent="0.3">
      <c r="A392" s="33" t="s">
        <v>4</v>
      </c>
      <c r="B392" s="33" t="s">
        <v>54</v>
      </c>
      <c r="C392" s="33"/>
      <c r="D392" s="33" t="s">
        <v>496</v>
      </c>
      <c r="E392" t="str">
        <f t="shared" si="10"/>
        <v>No Data</v>
      </c>
    </row>
    <row r="393" spans="1:5" x14ac:dyDescent="0.3">
      <c r="A393" s="33" t="s">
        <v>2</v>
      </c>
      <c r="B393" s="33" t="s">
        <v>53</v>
      </c>
      <c r="C393" s="33"/>
      <c r="D393" s="33" t="s">
        <v>497</v>
      </c>
      <c r="E393" t="str">
        <f t="shared" si="10"/>
        <v>No Data</v>
      </c>
    </row>
    <row r="394" spans="1:5" x14ac:dyDescent="0.3">
      <c r="A394" s="33" t="s">
        <v>4</v>
      </c>
      <c r="B394" s="33" t="s">
        <v>53</v>
      </c>
      <c r="C394" s="33"/>
      <c r="D394" s="33" t="s">
        <v>232</v>
      </c>
      <c r="E394" t="str">
        <f t="shared" si="10"/>
        <v>No Data</v>
      </c>
    </row>
    <row r="395" spans="1:5" x14ac:dyDescent="0.3">
      <c r="A395" s="33" t="s">
        <v>4</v>
      </c>
      <c r="B395" s="33" t="s">
        <v>53</v>
      </c>
      <c r="C395" s="33">
        <v>90000</v>
      </c>
      <c r="D395" s="33" t="s">
        <v>498</v>
      </c>
      <c r="E395" t="str">
        <f t="shared" si="10"/>
        <v>$75K-$100K</v>
      </c>
    </row>
    <row r="396" spans="1:5" x14ac:dyDescent="0.3">
      <c r="A396" s="33" t="s">
        <v>4</v>
      </c>
      <c r="B396" s="33" t="s">
        <v>53</v>
      </c>
      <c r="C396" s="33">
        <v>174720</v>
      </c>
      <c r="D396" s="33" t="s">
        <v>402</v>
      </c>
      <c r="E396" t="str">
        <f t="shared" si="10"/>
        <v>$125K-$200K</v>
      </c>
    </row>
    <row r="397" spans="1:5" x14ac:dyDescent="0.3">
      <c r="A397" s="33" t="s">
        <v>0</v>
      </c>
      <c r="B397" s="33" t="s">
        <v>53</v>
      </c>
      <c r="C397" s="33">
        <v>225000</v>
      </c>
      <c r="D397" s="33" t="s">
        <v>499</v>
      </c>
      <c r="E397" t="str">
        <f t="shared" si="10"/>
        <v>&gt;$200K</v>
      </c>
    </row>
    <row r="398" spans="1:5" x14ac:dyDescent="0.3">
      <c r="A398" s="33" t="s">
        <v>0</v>
      </c>
      <c r="B398" s="33" t="s">
        <v>53</v>
      </c>
      <c r="C398" s="33"/>
      <c r="D398" s="33" t="s">
        <v>500</v>
      </c>
      <c r="E398" t="str">
        <f t="shared" si="10"/>
        <v>No Data</v>
      </c>
    </row>
    <row r="399" spans="1:5" x14ac:dyDescent="0.3">
      <c r="A399" s="33" t="s">
        <v>126</v>
      </c>
      <c r="B399" s="33" t="s">
        <v>53</v>
      </c>
      <c r="C399" s="33"/>
      <c r="D399" s="33" t="s">
        <v>501</v>
      </c>
      <c r="E399" t="str">
        <f t="shared" si="10"/>
        <v>No Data</v>
      </c>
    </row>
    <row r="400" spans="1:5" x14ac:dyDescent="0.3">
      <c r="A400" s="33" t="s">
        <v>126</v>
      </c>
      <c r="B400" s="33" t="s">
        <v>53</v>
      </c>
      <c r="C400" s="33">
        <v>165186</v>
      </c>
      <c r="D400" s="33" t="s">
        <v>217</v>
      </c>
      <c r="E400" t="str">
        <f t="shared" si="10"/>
        <v>$125K-$200K</v>
      </c>
    </row>
    <row r="401" spans="1:5" x14ac:dyDescent="0.3">
      <c r="A401" s="33" t="s">
        <v>4</v>
      </c>
      <c r="B401" s="33" t="s">
        <v>53</v>
      </c>
      <c r="C401" s="33">
        <v>148000</v>
      </c>
      <c r="D401" s="33" t="s">
        <v>502</v>
      </c>
      <c r="E401" t="str">
        <f t="shared" si="10"/>
        <v>$125K-$200K</v>
      </c>
    </row>
    <row r="402" spans="1:5" x14ac:dyDescent="0.3">
      <c r="A402" s="33" t="s">
        <v>0</v>
      </c>
      <c r="B402" s="33" t="s">
        <v>54</v>
      </c>
      <c r="C402" s="33">
        <v>150000</v>
      </c>
      <c r="D402" s="33" t="s">
        <v>503</v>
      </c>
      <c r="E402" t="str">
        <f t="shared" si="10"/>
        <v>$125K-$200K</v>
      </c>
    </row>
    <row r="403" spans="1:5" x14ac:dyDescent="0.3">
      <c r="A403" s="33" t="s">
        <v>2</v>
      </c>
      <c r="B403" s="33" t="s">
        <v>53</v>
      </c>
      <c r="C403" s="33"/>
      <c r="D403" s="33" t="s">
        <v>504</v>
      </c>
      <c r="E403" t="str">
        <f t="shared" si="10"/>
        <v>No Data</v>
      </c>
    </row>
    <row r="404" spans="1:5" x14ac:dyDescent="0.3">
      <c r="A404" s="33" t="s">
        <v>126</v>
      </c>
      <c r="B404" s="33" t="s">
        <v>53</v>
      </c>
      <c r="C404" s="33"/>
      <c r="D404" s="33" t="s">
        <v>225</v>
      </c>
      <c r="E404" t="str">
        <f t="shared" si="10"/>
        <v>No Data</v>
      </c>
    </row>
    <row r="405" spans="1:5" x14ac:dyDescent="0.3">
      <c r="A405" s="33" t="s">
        <v>126</v>
      </c>
      <c r="B405" s="33" t="s">
        <v>53</v>
      </c>
      <c r="C405" s="33">
        <v>375000</v>
      </c>
      <c r="D405" s="33" t="s">
        <v>505</v>
      </c>
      <c r="E405" t="str">
        <f t="shared" si="10"/>
        <v>&gt;$200K</v>
      </c>
    </row>
    <row r="406" spans="1:5" x14ac:dyDescent="0.3">
      <c r="A406" s="33" t="s">
        <v>0</v>
      </c>
      <c r="B406" s="33" t="s">
        <v>53</v>
      </c>
      <c r="C406" s="33"/>
      <c r="D406" s="33" t="s">
        <v>506</v>
      </c>
      <c r="E406" t="str">
        <f t="shared" si="10"/>
        <v>No Data</v>
      </c>
    </row>
    <row r="407" spans="1:5" x14ac:dyDescent="0.3">
      <c r="A407" s="33" t="s">
        <v>4</v>
      </c>
      <c r="B407" s="33" t="s">
        <v>53</v>
      </c>
      <c r="C407" s="33"/>
      <c r="D407" s="33" t="s">
        <v>507</v>
      </c>
      <c r="E407" t="str">
        <f t="shared" si="10"/>
        <v>No Data</v>
      </c>
    </row>
    <row r="408" spans="1:5" x14ac:dyDescent="0.3">
      <c r="A408" s="33" t="s">
        <v>4</v>
      </c>
      <c r="B408" s="33" t="s">
        <v>54</v>
      </c>
      <c r="C408" s="33"/>
      <c r="D408" s="33" t="s">
        <v>258</v>
      </c>
      <c r="E408" t="str">
        <f t="shared" si="10"/>
        <v>No Data</v>
      </c>
    </row>
    <row r="409" spans="1:5" x14ac:dyDescent="0.3">
      <c r="A409" s="33" t="s">
        <v>4</v>
      </c>
      <c r="B409" s="33" t="s">
        <v>53</v>
      </c>
      <c r="C409" s="33"/>
      <c r="D409" s="33" t="s">
        <v>232</v>
      </c>
      <c r="E409" t="str">
        <f t="shared" si="10"/>
        <v>No Data</v>
      </c>
    </row>
    <row r="410" spans="1:5" x14ac:dyDescent="0.3">
      <c r="A410" s="33" t="s">
        <v>2</v>
      </c>
      <c r="B410" s="33" t="s">
        <v>53</v>
      </c>
      <c r="C410" s="33"/>
      <c r="D410" s="33" t="s">
        <v>508</v>
      </c>
      <c r="E410" t="str">
        <f t="shared" si="10"/>
        <v>No Data</v>
      </c>
    </row>
    <row r="411" spans="1:5" x14ac:dyDescent="0.3">
      <c r="A411" s="33" t="s">
        <v>4</v>
      </c>
      <c r="B411" s="33" t="s">
        <v>53</v>
      </c>
      <c r="C411" s="33"/>
      <c r="D411" s="33" t="s">
        <v>357</v>
      </c>
      <c r="E411" t="str">
        <f t="shared" si="10"/>
        <v>No Data</v>
      </c>
    </row>
    <row r="412" spans="1:5" x14ac:dyDescent="0.3">
      <c r="A412" s="33" t="s">
        <v>4</v>
      </c>
      <c r="B412" s="33" t="s">
        <v>53</v>
      </c>
      <c r="C412" s="33">
        <v>163000</v>
      </c>
      <c r="D412" s="33" t="s">
        <v>509</v>
      </c>
      <c r="E412" t="str">
        <f t="shared" si="10"/>
        <v>$125K-$200K</v>
      </c>
    </row>
    <row r="413" spans="1:5" x14ac:dyDescent="0.3">
      <c r="A413" s="33" t="s">
        <v>4</v>
      </c>
      <c r="B413" s="33" t="s">
        <v>53</v>
      </c>
      <c r="C413" s="33">
        <v>147500</v>
      </c>
      <c r="D413" s="33" t="s">
        <v>222</v>
      </c>
      <c r="E413" t="str">
        <f t="shared" si="10"/>
        <v>$125K-$200K</v>
      </c>
    </row>
    <row r="414" spans="1:5" x14ac:dyDescent="0.3">
      <c r="A414" s="33" t="s">
        <v>4</v>
      </c>
      <c r="B414" s="33" t="s">
        <v>53</v>
      </c>
      <c r="C414" s="33">
        <v>120450</v>
      </c>
      <c r="D414" s="33" t="s">
        <v>280</v>
      </c>
      <c r="E414" t="str">
        <f t="shared" si="10"/>
        <v>$100K-$125K</v>
      </c>
    </row>
    <row r="415" spans="1:5" x14ac:dyDescent="0.3">
      <c r="A415" s="33" t="s">
        <v>0</v>
      </c>
      <c r="B415" s="33" t="s">
        <v>53</v>
      </c>
      <c r="C415" s="33"/>
      <c r="D415" s="33" t="s">
        <v>510</v>
      </c>
      <c r="E415" t="str">
        <f t="shared" si="10"/>
        <v>No Data</v>
      </c>
    </row>
    <row r="416" spans="1:5" x14ac:dyDescent="0.3">
      <c r="A416" s="33" t="s">
        <v>4</v>
      </c>
      <c r="B416" s="33" t="s">
        <v>53</v>
      </c>
      <c r="C416" s="33"/>
      <c r="D416" s="33" t="s">
        <v>511</v>
      </c>
      <c r="E416" t="str">
        <f t="shared" si="10"/>
        <v>No Data</v>
      </c>
    </row>
    <row r="417" spans="1:5" x14ac:dyDescent="0.3">
      <c r="A417" s="33" t="s">
        <v>128</v>
      </c>
      <c r="B417" s="33" t="s">
        <v>53</v>
      </c>
      <c r="C417" s="33">
        <v>155000</v>
      </c>
      <c r="D417" s="33" t="s">
        <v>229</v>
      </c>
      <c r="E417" t="str">
        <f t="shared" si="10"/>
        <v>$125K-$200K</v>
      </c>
    </row>
    <row r="418" spans="1:5" x14ac:dyDescent="0.3">
      <c r="A418" s="33" t="s">
        <v>126</v>
      </c>
      <c r="B418" s="33" t="s">
        <v>54</v>
      </c>
      <c r="C418" s="33"/>
      <c r="D418" s="33" t="s">
        <v>512</v>
      </c>
      <c r="E418" t="str">
        <f t="shared" si="10"/>
        <v>No Data</v>
      </c>
    </row>
    <row r="419" spans="1:5" x14ac:dyDescent="0.3">
      <c r="A419" s="33" t="s">
        <v>126</v>
      </c>
      <c r="B419" s="33" t="s">
        <v>53</v>
      </c>
      <c r="C419" s="33">
        <v>130000</v>
      </c>
      <c r="D419" s="33" t="s">
        <v>513</v>
      </c>
      <c r="E419" t="str">
        <f t="shared" si="10"/>
        <v>$125K-$200K</v>
      </c>
    </row>
    <row r="420" spans="1:5" x14ac:dyDescent="0.3">
      <c r="A420" s="33" t="s">
        <v>4</v>
      </c>
      <c r="B420" s="33" t="s">
        <v>53</v>
      </c>
      <c r="C420" s="33"/>
      <c r="D420" s="33" t="s">
        <v>514</v>
      </c>
      <c r="E420" t="str">
        <f t="shared" si="10"/>
        <v>No Data</v>
      </c>
    </row>
    <row r="421" spans="1:5" x14ac:dyDescent="0.3">
      <c r="A421" s="33" t="s">
        <v>0</v>
      </c>
      <c r="B421" s="33" t="s">
        <v>53</v>
      </c>
      <c r="C421" s="33">
        <v>142045</v>
      </c>
      <c r="D421" s="33" t="s">
        <v>515</v>
      </c>
      <c r="E421" t="str">
        <f t="shared" si="10"/>
        <v>$125K-$200K</v>
      </c>
    </row>
    <row r="422" spans="1:5" x14ac:dyDescent="0.3">
      <c r="A422" s="33" t="s">
        <v>0</v>
      </c>
      <c r="B422" s="33" t="s">
        <v>54</v>
      </c>
      <c r="C422" s="33">
        <v>175000</v>
      </c>
      <c r="D422" s="33" t="s">
        <v>230</v>
      </c>
      <c r="E422" t="str">
        <f t="shared" si="10"/>
        <v>$125K-$200K</v>
      </c>
    </row>
    <row r="423" spans="1:5" x14ac:dyDescent="0.3">
      <c r="A423" s="33" t="s">
        <v>4</v>
      </c>
      <c r="B423" s="33" t="s">
        <v>54</v>
      </c>
      <c r="C423" s="33"/>
      <c r="D423" s="33" t="s">
        <v>305</v>
      </c>
      <c r="E423" t="str">
        <f t="shared" si="10"/>
        <v>No Data</v>
      </c>
    </row>
    <row r="424" spans="1:5" x14ac:dyDescent="0.3">
      <c r="A424" s="33" t="s">
        <v>0</v>
      </c>
      <c r="B424" s="33" t="s">
        <v>53</v>
      </c>
      <c r="C424" s="33"/>
      <c r="D424" s="33" t="s">
        <v>516</v>
      </c>
      <c r="E424" t="str">
        <f t="shared" si="10"/>
        <v>No Data</v>
      </c>
    </row>
    <row r="425" spans="1:5" x14ac:dyDescent="0.3">
      <c r="A425" s="33" t="s">
        <v>125</v>
      </c>
      <c r="B425" s="33" t="s">
        <v>53</v>
      </c>
      <c r="C425" s="33">
        <v>120000</v>
      </c>
      <c r="D425" s="33" t="s">
        <v>256</v>
      </c>
      <c r="E425" t="str">
        <f t="shared" si="10"/>
        <v>$100K-$125K</v>
      </c>
    </row>
    <row r="426" spans="1:5" x14ac:dyDescent="0.3">
      <c r="A426" s="33" t="s">
        <v>2</v>
      </c>
      <c r="B426" s="33" t="s">
        <v>53</v>
      </c>
      <c r="C426" s="33">
        <v>150000</v>
      </c>
      <c r="D426" s="33" t="s">
        <v>517</v>
      </c>
      <c r="E426" t="str">
        <f t="shared" si="10"/>
        <v>$125K-$200K</v>
      </c>
    </row>
    <row r="427" spans="1:5" x14ac:dyDescent="0.3">
      <c r="A427" s="33" t="s">
        <v>4</v>
      </c>
      <c r="B427" s="33" t="s">
        <v>53</v>
      </c>
      <c r="C427" s="33">
        <v>137500</v>
      </c>
      <c r="D427" s="33" t="s">
        <v>265</v>
      </c>
      <c r="E427" t="str">
        <f t="shared" si="10"/>
        <v>$125K-$200K</v>
      </c>
    </row>
    <row r="428" spans="1:5" x14ac:dyDescent="0.3">
      <c r="A428" s="33" t="s">
        <v>0</v>
      </c>
      <c r="B428" s="33" t="s">
        <v>53</v>
      </c>
      <c r="C428" s="33">
        <v>90000</v>
      </c>
      <c r="D428" s="33" t="s">
        <v>518</v>
      </c>
      <c r="E428" t="str">
        <f t="shared" si="10"/>
        <v>$75K-$100K</v>
      </c>
    </row>
    <row r="429" spans="1:5" x14ac:dyDescent="0.3">
      <c r="A429" s="33" t="s">
        <v>4</v>
      </c>
      <c r="B429" s="33" t="s">
        <v>53</v>
      </c>
      <c r="C429" s="33">
        <v>115000</v>
      </c>
      <c r="D429" s="33" t="s">
        <v>519</v>
      </c>
      <c r="E429" t="str">
        <f t="shared" si="10"/>
        <v>$100K-$125K</v>
      </c>
    </row>
    <row r="430" spans="1:5" x14ac:dyDescent="0.3">
      <c r="A430" s="33" t="s">
        <v>4</v>
      </c>
      <c r="B430" s="33" t="s">
        <v>53</v>
      </c>
      <c r="C430" s="33">
        <v>123500</v>
      </c>
      <c r="D430" s="33" t="s">
        <v>520</v>
      </c>
      <c r="E430" t="str">
        <f t="shared" si="10"/>
        <v>$100K-$125K</v>
      </c>
    </row>
    <row r="431" spans="1:5" x14ac:dyDescent="0.3">
      <c r="A431" s="33" t="s">
        <v>128</v>
      </c>
      <c r="B431" s="33" t="s">
        <v>53</v>
      </c>
      <c r="C431" s="33">
        <v>150000</v>
      </c>
      <c r="D431" s="33" t="s">
        <v>521</v>
      </c>
      <c r="E431" t="str">
        <f t="shared" si="10"/>
        <v>$125K-$200K</v>
      </c>
    </row>
    <row r="432" spans="1:5" x14ac:dyDescent="0.3">
      <c r="A432" s="33" t="s">
        <v>4</v>
      </c>
      <c r="B432" s="33" t="s">
        <v>53</v>
      </c>
      <c r="C432" s="33"/>
      <c r="D432" s="33" t="s">
        <v>522</v>
      </c>
      <c r="E432" t="str">
        <f t="shared" si="10"/>
        <v>No Data</v>
      </c>
    </row>
    <row r="433" spans="1:5" x14ac:dyDescent="0.3">
      <c r="A433" s="33" t="s">
        <v>4</v>
      </c>
      <c r="B433" s="33" t="s">
        <v>53</v>
      </c>
      <c r="C433" s="33"/>
      <c r="D433" s="33" t="s">
        <v>268</v>
      </c>
      <c r="E433" t="str">
        <f t="shared" si="10"/>
        <v>No Data</v>
      </c>
    </row>
    <row r="434" spans="1:5" x14ac:dyDescent="0.3">
      <c r="A434" s="33" t="s">
        <v>0</v>
      </c>
      <c r="B434" s="33" t="s">
        <v>53</v>
      </c>
      <c r="C434" s="33"/>
      <c r="D434" s="33" t="s">
        <v>218</v>
      </c>
      <c r="E434" t="str">
        <f t="shared" si="10"/>
        <v>No Data</v>
      </c>
    </row>
    <row r="435" spans="1:5" x14ac:dyDescent="0.3">
      <c r="A435" s="33" t="s">
        <v>4</v>
      </c>
      <c r="B435" s="33" t="s">
        <v>53</v>
      </c>
      <c r="C435" s="33"/>
      <c r="D435" s="33" t="s">
        <v>523</v>
      </c>
      <c r="E435" t="str">
        <f t="shared" si="10"/>
        <v>No Data</v>
      </c>
    </row>
    <row r="436" spans="1:5" x14ac:dyDescent="0.3">
      <c r="A436" s="33" t="s">
        <v>0</v>
      </c>
      <c r="B436" s="33" t="s">
        <v>53</v>
      </c>
      <c r="C436" s="33">
        <v>161500</v>
      </c>
      <c r="D436" s="33" t="s">
        <v>524</v>
      </c>
      <c r="E436" t="str">
        <f t="shared" si="10"/>
        <v>$125K-$200K</v>
      </c>
    </row>
    <row r="437" spans="1:5" x14ac:dyDescent="0.3">
      <c r="A437" s="33" t="s">
        <v>0</v>
      </c>
      <c r="B437" s="33" t="s">
        <v>88</v>
      </c>
      <c r="C437" s="33">
        <v>43200</v>
      </c>
      <c r="D437" s="33" t="s">
        <v>440</v>
      </c>
      <c r="E437" t="str">
        <f t="shared" si="10"/>
        <v>&lt;$75K</v>
      </c>
    </row>
    <row r="438" spans="1:5" x14ac:dyDescent="0.3">
      <c r="A438" s="33" t="s">
        <v>4</v>
      </c>
      <c r="B438" s="33" t="s">
        <v>53</v>
      </c>
      <c r="C438" s="33">
        <v>211000</v>
      </c>
      <c r="D438" s="33" t="s">
        <v>225</v>
      </c>
      <c r="E438" t="str">
        <f t="shared" si="10"/>
        <v>&gt;$200K</v>
      </c>
    </row>
    <row r="439" spans="1:5" x14ac:dyDescent="0.3">
      <c r="A439" s="33" t="s">
        <v>4</v>
      </c>
      <c r="B439" s="33" t="s">
        <v>53</v>
      </c>
      <c r="C439" s="33">
        <v>115000</v>
      </c>
      <c r="D439" s="33" t="s">
        <v>525</v>
      </c>
      <c r="E439" t="str">
        <f t="shared" si="10"/>
        <v>$100K-$125K</v>
      </c>
    </row>
    <row r="440" spans="1:5" x14ac:dyDescent="0.3">
      <c r="A440" s="33" t="s">
        <v>4</v>
      </c>
      <c r="B440" s="33" t="s">
        <v>54</v>
      </c>
      <c r="C440" s="33">
        <v>90000</v>
      </c>
      <c r="D440" s="33" t="s">
        <v>526</v>
      </c>
      <c r="E440" t="str">
        <f t="shared" si="10"/>
        <v>$75K-$100K</v>
      </c>
    </row>
    <row r="441" spans="1:5" x14ac:dyDescent="0.3">
      <c r="A441" s="33" t="s">
        <v>126</v>
      </c>
      <c r="B441" s="33" t="s">
        <v>53</v>
      </c>
      <c r="C441" s="33"/>
      <c r="D441" s="33" t="s">
        <v>225</v>
      </c>
      <c r="E441" t="str">
        <f t="shared" si="10"/>
        <v>No Data</v>
      </c>
    </row>
    <row r="442" spans="1:5" x14ac:dyDescent="0.3">
      <c r="A442" s="33" t="s">
        <v>4</v>
      </c>
      <c r="B442" s="33" t="s">
        <v>53</v>
      </c>
      <c r="C442" s="33"/>
      <c r="D442" s="33" t="s">
        <v>527</v>
      </c>
      <c r="E442" t="str">
        <f t="shared" si="10"/>
        <v>No Data</v>
      </c>
    </row>
    <row r="443" spans="1:5" x14ac:dyDescent="0.3">
      <c r="A443" s="33" t="s">
        <v>2</v>
      </c>
      <c r="B443" s="33" t="s">
        <v>53</v>
      </c>
      <c r="C443" s="33"/>
      <c r="D443" s="33" t="s">
        <v>528</v>
      </c>
      <c r="E443" t="str">
        <f t="shared" si="10"/>
        <v>No Data</v>
      </c>
    </row>
    <row r="444" spans="1:5" x14ac:dyDescent="0.3">
      <c r="A444" s="33" t="s">
        <v>4</v>
      </c>
      <c r="B444" s="33" t="s">
        <v>53</v>
      </c>
      <c r="C444" s="33">
        <v>180000</v>
      </c>
      <c r="D444" s="33" t="s">
        <v>463</v>
      </c>
      <c r="E444" t="str">
        <f t="shared" si="10"/>
        <v>$125K-$200K</v>
      </c>
    </row>
    <row r="445" spans="1:5" x14ac:dyDescent="0.3">
      <c r="A445" s="33" t="s">
        <v>4</v>
      </c>
      <c r="B445" s="33" t="s">
        <v>53</v>
      </c>
      <c r="C445" s="33"/>
      <c r="D445" s="33" t="s">
        <v>212</v>
      </c>
      <c r="E445" t="str">
        <f t="shared" si="10"/>
        <v>No Data</v>
      </c>
    </row>
    <row r="446" spans="1:5" x14ac:dyDescent="0.3">
      <c r="A446" s="33" t="s">
        <v>2</v>
      </c>
      <c r="B446" s="33" t="s">
        <v>53</v>
      </c>
      <c r="C446" s="33">
        <v>113000</v>
      </c>
      <c r="D446" s="33" t="s">
        <v>529</v>
      </c>
      <c r="E446" t="str">
        <f t="shared" si="10"/>
        <v>$100K-$125K</v>
      </c>
    </row>
    <row r="447" spans="1:5" x14ac:dyDescent="0.3">
      <c r="A447" s="33" t="s">
        <v>0</v>
      </c>
      <c r="B447" s="33" t="s">
        <v>54</v>
      </c>
      <c r="C447" s="33"/>
      <c r="D447" s="33" t="s">
        <v>530</v>
      </c>
      <c r="E447" t="str">
        <f t="shared" si="10"/>
        <v>No Data</v>
      </c>
    </row>
    <row r="448" spans="1:5" x14ac:dyDescent="0.3">
      <c r="A448" s="33" t="s">
        <v>125</v>
      </c>
      <c r="B448" s="33" t="s">
        <v>53</v>
      </c>
      <c r="C448" s="33"/>
      <c r="D448" s="33" t="s">
        <v>531</v>
      </c>
      <c r="E448" t="str">
        <f t="shared" si="10"/>
        <v>No Data</v>
      </c>
    </row>
    <row r="449" spans="1:5" x14ac:dyDescent="0.3">
      <c r="A449" s="33" t="s">
        <v>4</v>
      </c>
      <c r="B449" s="33" t="s">
        <v>53</v>
      </c>
      <c r="C449" s="33"/>
      <c r="D449" s="33" t="s">
        <v>231</v>
      </c>
      <c r="E449" t="str">
        <f t="shared" si="10"/>
        <v>No Data</v>
      </c>
    </row>
    <row r="450" spans="1:5" x14ac:dyDescent="0.3">
      <c r="A450" s="33" t="s">
        <v>1</v>
      </c>
      <c r="B450" s="33" t="s">
        <v>92</v>
      </c>
      <c r="C450" s="33">
        <v>166000</v>
      </c>
      <c r="D450" s="33" t="s">
        <v>532</v>
      </c>
      <c r="E450" t="str">
        <f t="shared" si="10"/>
        <v>$125K-$200K</v>
      </c>
    </row>
    <row r="451" spans="1:5" x14ac:dyDescent="0.3">
      <c r="A451" s="33" t="s">
        <v>0</v>
      </c>
      <c r="B451" s="33" t="s">
        <v>53</v>
      </c>
      <c r="C451" s="33"/>
      <c r="D451" s="33" t="s">
        <v>533</v>
      </c>
      <c r="E451" t="str">
        <f t="shared" ref="E451:E514" si="11">_xlfn.XLOOKUP(C451,$H$16:$H$21,$G$16:$G$21,,1)</f>
        <v>No Data</v>
      </c>
    </row>
    <row r="452" spans="1:5" x14ac:dyDescent="0.3">
      <c r="A452" s="33" t="s">
        <v>0</v>
      </c>
      <c r="B452" s="33" t="s">
        <v>53</v>
      </c>
      <c r="C452" s="33">
        <v>242500</v>
      </c>
      <c r="D452" s="33" t="s">
        <v>217</v>
      </c>
      <c r="E452" t="str">
        <f t="shared" si="11"/>
        <v>&gt;$200K</v>
      </c>
    </row>
    <row r="453" spans="1:5" x14ac:dyDescent="0.3">
      <c r="A453" s="33" t="s">
        <v>4</v>
      </c>
      <c r="B453" s="33" t="s">
        <v>53</v>
      </c>
      <c r="C453" s="33">
        <v>148500</v>
      </c>
      <c r="D453" s="33" t="s">
        <v>534</v>
      </c>
      <c r="E453" t="str">
        <f t="shared" si="11"/>
        <v>$125K-$200K</v>
      </c>
    </row>
    <row r="454" spans="1:5" x14ac:dyDescent="0.3">
      <c r="A454" s="33" t="s">
        <v>125</v>
      </c>
      <c r="B454" s="33" t="s">
        <v>53</v>
      </c>
      <c r="C454" s="33"/>
      <c r="D454" s="33" t="s">
        <v>535</v>
      </c>
      <c r="E454" t="str">
        <f t="shared" si="11"/>
        <v>No Data</v>
      </c>
    </row>
    <row r="455" spans="1:5" x14ac:dyDescent="0.3">
      <c r="A455" s="33" t="s">
        <v>4</v>
      </c>
      <c r="B455" s="33" t="s">
        <v>53</v>
      </c>
      <c r="C455" s="33">
        <v>89000</v>
      </c>
      <c r="D455" s="33" t="s">
        <v>313</v>
      </c>
      <c r="E455" t="str">
        <f t="shared" si="11"/>
        <v>$75K-$100K</v>
      </c>
    </row>
    <row r="456" spans="1:5" x14ac:dyDescent="0.3">
      <c r="A456" s="33" t="s">
        <v>66</v>
      </c>
      <c r="B456" s="33" t="s">
        <v>53</v>
      </c>
      <c r="C456" s="33">
        <v>85000</v>
      </c>
      <c r="D456" s="33" t="s">
        <v>536</v>
      </c>
      <c r="E456" t="str">
        <f t="shared" si="11"/>
        <v>$75K-$100K</v>
      </c>
    </row>
    <row r="457" spans="1:5" x14ac:dyDescent="0.3">
      <c r="A457" s="33" t="s">
        <v>4</v>
      </c>
      <c r="B457" s="33" t="s">
        <v>53</v>
      </c>
      <c r="C457" s="33"/>
      <c r="D457" s="33" t="s">
        <v>537</v>
      </c>
      <c r="E457" t="str">
        <f t="shared" si="11"/>
        <v>No Data</v>
      </c>
    </row>
    <row r="458" spans="1:5" x14ac:dyDescent="0.3">
      <c r="A458" s="33" t="s">
        <v>2</v>
      </c>
      <c r="B458" s="33" t="s">
        <v>53</v>
      </c>
      <c r="C458" s="33"/>
      <c r="D458" s="33" t="s">
        <v>454</v>
      </c>
      <c r="E458" t="str">
        <f t="shared" si="11"/>
        <v>No Data</v>
      </c>
    </row>
    <row r="459" spans="1:5" x14ac:dyDescent="0.3">
      <c r="A459" s="33" t="s">
        <v>4</v>
      </c>
      <c r="B459" s="33" t="s">
        <v>54</v>
      </c>
      <c r="C459" s="33"/>
      <c r="D459" s="33" t="s">
        <v>538</v>
      </c>
      <c r="E459" t="str">
        <f t="shared" si="11"/>
        <v>No Data</v>
      </c>
    </row>
    <row r="460" spans="1:5" x14ac:dyDescent="0.3">
      <c r="A460" s="33" t="s">
        <v>0</v>
      </c>
      <c r="B460" s="33" t="s">
        <v>53</v>
      </c>
      <c r="C460" s="33">
        <v>110000</v>
      </c>
      <c r="D460" s="33" t="s">
        <v>539</v>
      </c>
      <c r="E460" t="str">
        <f t="shared" si="11"/>
        <v>$100K-$125K</v>
      </c>
    </row>
    <row r="461" spans="1:5" x14ac:dyDescent="0.3">
      <c r="A461" s="33" t="s">
        <v>4</v>
      </c>
      <c r="B461" s="33" t="s">
        <v>53</v>
      </c>
      <c r="C461" s="33">
        <v>180000</v>
      </c>
      <c r="D461" s="33" t="s">
        <v>540</v>
      </c>
      <c r="E461" t="str">
        <f t="shared" si="11"/>
        <v>$125K-$200K</v>
      </c>
    </row>
    <row r="462" spans="1:5" x14ac:dyDescent="0.3">
      <c r="A462" s="33" t="s">
        <v>4</v>
      </c>
      <c r="B462" s="33" t="s">
        <v>53</v>
      </c>
      <c r="C462" s="33">
        <v>102500</v>
      </c>
      <c r="D462" s="33" t="s">
        <v>541</v>
      </c>
      <c r="E462" t="str">
        <f t="shared" si="11"/>
        <v>$100K-$125K</v>
      </c>
    </row>
    <row r="463" spans="1:5" x14ac:dyDescent="0.3">
      <c r="A463" s="33" t="s">
        <v>126</v>
      </c>
      <c r="B463" s="33" t="s">
        <v>54</v>
      </c>
      <c r="C463" s="33"/>
      <c r="D463" s="33" t="s">
        <v>542</v>
      </c>
      <c r="E463" t="str">
        <f t="shared" si="11"/>
        <v>No Data</v>
      </c>
    </row>
    <row r="464" spans="1:5" x14ac:dyDescent="0.3">
      <c r="A464" s="33" t="s">
        <v>128</v>
      </c>
      <c r="B464" s="33" t="s">
        <v>53</v>
      </c>
      <c r="C464" s="33">
        <v>170000</v>
      </c>
      <c r="D464" s="33" t="s">
        <v>228</v>
      </c>
      <c r="E464" t="str">
        <f t="shared" si="11"/>
        <v>$125K-$200K</v>
      </c>
    </row>
    <row r="465" spans="1:5" x14ac:dyDescent="0.3">
      <c r="A465" s="33" t="s">
        <v>128</v>
      </c>
      <c r="B465" s="33" t="s">
        <v>53</v>
      </c>
      <c r="C465" s="33">
        <v>125000</v>
      </c>
      <c r="D465" s="33" t="s">
        <v>543</v>
      </c>
      <c r="E465" t="str">
        <f t="shared" si="11"/>
        <v>$100K-$125K</v>
      </c>
    </row>
    <row r="466" spans="1:5" x14ac:dyDescent="0.3">
      <c r="A466" s="33" t="s">
        <v>4</v>
      </c>
      <c r="B466" s="33" t="s">
        <v>53</v>
      </c>
      <c r="C466" s="33">
        <v>259711</v>
      </c>
      <c r="D466" s="33" t="s">
        <v>217</v>
      </c>
      <c r="E466" t="str">
        <f t="shared" si="11"/>
        <v>&gt;$200K</v>
      </c>
    </row>
    <row r="467" spans="1:5" x14ac:dyDescent="0.3">
      <c r="A467" s="33" t="s">
        <v>4</v>
      </c>
      <c r="B467" s="33" t="s">
        <v>54</v>
      </c>
      <c r="C467" s="33"/>
      <c r="D467" s="33" t="s">
        <v>544</v>
      </c>
      <c r="E467" t="str">
        <f t="shared" si="11"/>
        <v>No Data</v>
      </c>
    </row>
    <row r="468" spans="1:5" x14ac:dyDescent="0.3">
      <c r="A468" s="33" t="s">
        <v>1</v>
      </c>
      <c r="B468" s="33" t="s">
        <v>56</v>
      </c>
      <c r="C468" s="33">
        <v>72900</v>
      </c>
      <c r="D468" s="33" t="s">
        <v>545</v>
      </c>
      <c r="E468" t="str">
        <f t="shared" si="11"/>
        <v>&lt;$75K</v>
      </c>
    </row>
    <row r="469" spans="1:5" x14ac:dyDescent="0.3">
      <c r="A469" s="33" t="s">
        <v>128</v>
      </c>
      <c r="B469" s="33" t="s">
        <v>80</v>
      </c>
      <c r="C469" s="33">
        <v>157500</v>
      </c>
      <c r="D469" s="33" t="s">
        <v>546</v>
      </c>
      <c r="E469" t="str">
        <f t="shared" si="11"/>
        <v>$125K-$200K</v>
      </c>
    </row>
    <row r="470" spans="1:5" x14ac:dyDescent="0.3">
      <c r="A470" s="33" t="s">
        <v>126</v>
      </c>
      <c r="B470" s="33" t="s">
        <v>53</v>
      </c>
      <c r="C470" s="33"/>
      <c r="D470" s="33" t="s">
        <v>516</v>
      </c>
      <c r="E470" t="str">
        <f t="shared" si="11"/>
        <v>No Data</v>
      </c>
    </row>
    <row r="471" spans="1:5" x14ac:dyDescent="0.3">
      <c r="A471" s="33" t="s">
        <v>4</v>
      </c>
      <c r="B471" s="33" t="s">
        <v>53</v>
      </c>
      <c r="C471" s="33">
        <v>175000</v>
      </c>
      <c r="D471" s="33" t="s">
        <v>547</v>
      </c>
      <c r="E471" t="str">
        <f t="shared" si="11"/>
        <v>$125K-$200K</v>
      </c>
    </row>
    <row r="472" spans="1:5" x14ac:dyDescent="0.3">
      <c r="A472" s="33" t="s">
        <v>4</v>
      </c>
      <c r="B472" s="33" t="s">
        <v>53</v>
      </c>
      <c r="C472" s="33"/>
      <c r="D472" s="33" t="s">
        <v>548</v>
      </c>
      <c r="E472" t="str">
        <f t="shared" si="11"/>
        <v>No Data</v>
      </c>
    </row>
    <row r="473" spans="1:5" x14ac:dyDescent="0.3">
      <c r="A473" s="33" t="s">
        <v>4</v>
      </c>
      <c r="B473" s="33" t="s">
        <v>98</v>
      </c>
      <c r="C473" s="33">
        <v>147500</v>
      </c>
      <c r="D473" s="33" t="s">
        <v>549</v>
      </c>
      <c r="E473" t="str">
        <f t="shared" si="11"/>
        <v>$125K-$200K</v>
      </c>
    </row>
    <row r="474" spans="1:5" x14ac:dyDescent="0.3">
      <c r="A474" s="33" t="s">
        <v>0</v>
      </c>
      <c r="B474" s="33" t="s">
        <v>53</v>
      </c>
      <c r="C474" s="33">
        <v>90000</v>
      </c>
      <c r="D474" s="33" t="s">
        <v>550</v>
      </c>
      <c r="E474" t="str">
        <f t="shared" si="11"/>
        <v>$75K-$100K</v>
      </c>
    </row>
    <row r="475" spans="1:5" x14ac:dyDescent="0.3">
      <c r="A475" s="33" t="s">
        <v>4</v>
      </c>
      <c r="B475" s="33" t="s">
        <v>53</v>
      </c>
      <c r="C475" s="33">
        <v>163758</v>
      </c>
      <c r="D475" s="33" t="s">
        <v>551</v>
      </c>
      <c r="E475" t="str">
        <f t="shared" si="11"/>
        <v>$125K-$200K</v>
      </c>
    </row>
    <row r="476" spans="1:5" x14ac:dyDescent="0.3">
      <c r="A476" s="33" t="s">
        <v>4</v>
      </c>
      <c r="B476" s="33" t="s">
        <v>53</v>
      </c>
      <c r="C476" s="33">
        <v>135000</v>
      </c>
      <c r="D476" s="33" t="s">
        <v>520</v>
      </c>
      <c r="E476" t="str">
        <f t="shared" si="11"/>
        <v>$125K-$200K</v>
      </c>
    </row>
    <row r="477" spans="1:5" x14ac:dyDescent="0.3">
      <c r="A477" s="33" t="s">
        <v>126</v>
      </c>
      <c r="B477" s="33" t="s">
        <v>53</v>
      </c>
      <c r="C477" s="33">
        <v>150000</v>
      </c>
      <c r="D477" s="33" t="s">
        <v>265</v>
      </c>
      <c r="E477" t="str">
        <f t="shared" si="11"/>
        <v>$125K-$200K</v>
      </c>
    </row>
    <row r="478" spans="1:5" x14ac:dyDescent="0.3">
      <c r="A478" s="33" t="s">
        <v>129</v>
      </c>
      <c r="B478" s="33" t="s">
        <v>53</v>
      </c>
      <c r="C478" s="33">
        <v>200000</v>
      </c>
      <c r="D478" s="33" t="s">
        <v>552</v>
      </c>
      <c r="E478" t="str">
        <f t="shared" si="11"/>
        <v>$125K-$200K</v>
      </c>
    </row>
    <row r="479" spans="1:5" x14ac:dyDescent="0.3">
      <c r="A479" s="33" t="s">
        <v>4</v>
      </c>
      <c r="B479" s="33" t="s">
        <v>53</v>
      </c>
      <c r="C479" s="33">
        <v>124500</v>
      </c>
      <c r="D479" s="33" t="s">
        <v>553</v>
      </c>
      <c r="E479" t="str">
        <f t="shared" si="11"/>
        <v>$100K-$125K</v>
      </c>
    </row>
    <row r="480" spans="1:5" x14ac:dyDescent="0.3">
      <c r="A480" s="33" t="s">
        <v>2</v>
      </c>
      <c r="B480" s="33" t="s">
        <v>53</v>
      </c>
      <c r="C480" s="33"/>
      <c r="D480" s="33" t="s">
        <v>554</v>
      </c>
      <c r="E480" t="str">
        <f t="shared" si="11"/>
        <v>No Data</v>
      </c>
    </row>
    <row r="481" spans="1:5" x14ac:dyDescent="0.3">
      <c r="A481" s="33" t="s">
        <v>2</v>
      </c>
      <c r="B481" s="33" t="s">
        <v>53</v>
      </c>
      <c r="C481" s="33">
        <v>52500</v>
      </c>
      <c r="D481" s="33" t="s">
        <v>555</v>
      </c>
      <c r="E481" t="str">
        <f t="shared" si="11"/>
        <v>&lt;$75K</v>
      </c>
    </row>
    <row r="482" spans="1:5" x14ac:dyDescent="0.3">
      <c r="A482" s="33" t="s">
        <v>4</v>
      </c>
      <c r="B482" s="33" t="s">
        <v>54</v>
      </c>
      <c r="C482" s="33">
        <v>125000</v>
      </c>
      <c r="D482" s="33" t="s">
        <v>556</v>
      </c>
      <c r="E482" t="str">
        <f t="shared" si="11"/>
        <v>$100K-$125K</v>
      </c>
    </row>
    <row r="483" spans="1:5" x14ac:dyDescent="0.3">
      <c r="A483" s="33" t="s">
        <v>4</v>
      </c>
      <c r="B483" s="33" t="s">
        <v>53</v>
      </c>
      <c r="C483" s="33"/>
      <c r="D483" s="33" t="s">
        <v>557</v>
      </c>
      <c r="E483" t="str">
        <f t="shared" si="11"/>
        <v>No Data</v>
      </c>
    </row>
    <row r="484" spans="1:5" x14ac:dyDescent="0.3">
      <c r="A484" s="33" t="s">
        <v>4</v>
      </c>
      <c r="B484" s="33" t="s">
        <v>53</v>
      </c>
      <c r="C484" s="33"/>
      <c r="D484" s="33" t="s">
        <v>410</v>
      </c>
      <c r="E484" t="str">
        <f t="shared" si="11"/>
        <v>No Data</v>
      </c>
    </row>
    <row r="485" spans="1:5" x14ac:dyDescent="0.3">
      <c r="A485" s="33" t="s">
        <v>4</v>
      </c>
      <c r="B485" s="33" t="s">
        <v>54</v>
      </c>
      <c r="C485" s="33">
        <v>112500</v>
      </c>
      <c r="D485" s="33" t="s">
        <v>558</v>
      </c>
      <c r="E485" t="str">
        <f t="shared" si="11"/>
        <v>$100K-$125K</v>
      </c>
    </row>
    <row r="486" spans="1:5" x14ac:dyDescent="0.3">
      <c r="A486" s="33" t="s">
        <v>4</v>
      </c>
      <c r="B486" s="33" t="s">
        <v>53</v>
      </c>
      <c r="C486" s="33"/>
      <c r="D486" s="33" t="s">
        <v>559</v>
      </c>
      <c r="E486" t="str">
        <f t="shared" si="11"/>
        <v>No Data</v>
      </c>
    </row>
    <row r="487" spans="1:5" x14ac:dyDescent="0.3">
      <c r="A487" s="33" t="s">
        <v>0</v>
      </c>
      <c r="B487" s="33" t="s">
        <v>53</v>
      </c>
      <c r="C487" s="33">
        <v>83850</v>
      </c>
      <c r="D487" s="33" t="s">
        <v>560</v>
      </c>
      <c r="E487" t="str">
        <f t="shared" si="11"/>
        <v>$75K-$100K</v>
      </c>
    </row>
    <row r="488" spans="1:5" x14ac:dyDescent="0.3">
      <c r="A488" s="33" t="s">
        <v>0</v>
      </c>
      <c r="B488" s="33" t="s">
        <v>53</v>
      </c>
      <c r="C488" s="33">
        <v>157500</v>
      </c>
      <c r="D488" s="33" t="s">
        <v>561</v>
      </c>
      <c r="E488" t="str">
        <f t="shared" si="11"/>
        <v>$125K-$200K</v>
      </c>
    </row>
    <row r="489" spans="1:5" x14ac:dyDescent="0.3">
      <c r="A489" s="33" t="s">
        <v>0</v>
      </c>
      <c r="B489" s="33" t="s">
        <v>54</v>
      </c>
      <c r="C489" s="33">
        <v>220000</v>
      </c>
      <c r="D489" s="33" t="s">
        <v>265</v>
      </c>
      <c r="E489" t="str">
        <f t="shared" si="11"/>
        <v>&gt;$200K</v>
      </c>
    </row>
    <row r="490" spans="1:5" x14ac:dyDescent="0.3">
      <c r="A490" s="33" t="s">
        <v>4</v>
      </c>
      <c r="B490" s="33" t="s">
        <v>53</v>
      </c>
      <c r="C490" s="33"/>
      <c r="D490" s="33" t="s">
        <v>562</v>
      </c>
      <c r="E490" t="str">
        <f t="shared" si="11"/>
        <v>No Data</v>
      </c>
    </row>
    <row r="491" spans="1:5" x14ac:dyDescent="0.3">
      <c r="A491" s="33" t="s">
        <v>125</v>
      </c>
      <c r="B491" s="33" t="s">
        <v>53</v>
      </c>
      <c r="C491" s="33">
        <v>95000</v>
      </c>
      <c r="D491" s="33" t="s">
        <v>563</v>
      </c>
      <c r="E491" t="str">
        <f t="shared" si="11"/>
        <v>$75K-$100K</v>
      </c>
    </row>
    <row r="492" spans="1:5" x14ac:dyDescent="0.3">
      <c r="A492" s="33" t="s">
        <v>4</v>
      </c>
      <c r="B492" s="33" t="s">
        <v>53</v>
      </c>
      <c r="C492" s="33">
        <v>164500</v>
      </c>
      <c r="D492" s="33" t="s">
        <v>564</v>
      </c>
      <c r="E492" t="str">
        <f t="shared" si="11"/>
        <v>$125K-$200K</v>
      </c>
    </row>
    <row r="493" spans="1:5" x14ac:dyDescent="0.3">
      <c r="A493" s="33" t="s">
        <v>4</v>
      </c>
      <c r="B493" s="33" t="s">
        <v>53</v>
      </c>
      <c r="C493" s="33">
        <v>170672</v>
      </c>
      <c r="D493" s="33" t="s">
        <v>225</v>
      </c>
      <c r="E493" t="str">
        <f t="shared" si="11"/>
        <v>$125K-$200K</v>
      </c>
    </row>
    <row r="494" spans="1:5" x14ac:dyDescent="0.3">
      <c r="A494" s="33" t="s">
        <v>126</v>
      </c>
      <c r="B494" s="33" t="s">
        <v>53</v>
      </c>
      <c r="C494" s="33">
        <v>162500</v>
      </c>
      <c r="D494" s="33" t="s">
        <v>565</v>
      </c>
      <c r="E494" t="str">
        <f t="shared" si="11"/>
        <v>$125K-$200K</v>
      </c>
    </row>
    <row r="495" spans="1:5" x14ac:dyDescent="0.3">
      <c r="A495" s="33" t="s">
        <v>128</v>
      </c>
      <c r="B495" s="33" t="s">
        <v>53</v>
      </c>
      <c r="C495" s="33">
        <v>170000</v>
      </c>
      <c r="D495" s="33" t="s">
        <v>566</v>
      </c>
      <c r="E495" t="str">
        <f t="shared" si="11"/>
        <v>$125K-$200K</v>
      </c>
    </row>
    <row r="496" spans="1:5" x14ac:dyDescent="0.3">
      <c r="A496" s="33" t="s">
        <v>4</v>
      </c>
      <c r="B496" s="33" t="s">
        <v>53</v>
      </c>
      <c r="C496" s="33">
        <v>140000</v>
      </c>
      <c r="D496" s="33" t="s">
        <v>567</v>
      </c>
      <c r="E496" t="str">
        <f t="shared" si="11"/>
        <v>$125K-$200K</v>
      </c>
    </row>
    <row r="497" spans="1:5" x14ac:dyDescent="0.3">
      <c r="A497" s="33" t="s">
        <v>0</v>
      </c>
      <c r="B497" s="33" t="s">
        <v>53</v>
      </c>
      <c r="C497" s="33">
        <v>125000</v>
      </c>
      <c r="D497" s="33" t="s">
        <v>568</v>
      </c>
      <c r="E497" t="str">
        <f t="shared" si="11"/>
        <v>$100K-$125K</v>
      </c>
    </row>
    <row r="498" spans="1:5" x14ac:dyDescent="0.3">
      <c r="A498" s="33" t="s">
        <v>4</v>
      </c>
      <c r="B498" s="33" t="s">
        <v>54</v>
      </c>
      <c r="C498" s="33"/>
      <c r="D498" s="33" t="s">
        <v>569</v>
      </c>
      <c r="E498" t="str">
        <f t="shared" si="11"/>
        <v>No Data</v>
      </c>
    </row>
    <row r="499" spans="1:5" x14ac:dyDescent="0.3">
      <c r="A499" s="33" t="s">
        <v>4</v>
      </c>
      <c r="B499" s="33" t="s">
        <v>53</v>
      </c>
      <c r="C499" s="33">
        <v>99000</v>
      </c>
      <c r="D499" s="33" t="s">
        <v>570</v>
      </c>
      <c r="E499" t="str">
        <f t="shared" si="11"/>
        <v>$75K-$100K</v>
      </c>
    </row>
    <row r="500" spans="1:5" x14ac:dyDescent="0.3">
      <c r="A500" s="33" t="s">
        <v>129</v>
      </c>
      <c r="B500" s="33" t="s">
        <v>53</v>
      </c>
      <c r="C500" s="33">
        <v>307710</v>
      </c>
      <c r="D500" s="33" t="s">
        <v>571</v>
      </c>
      <c r="E500" t="str">
        <f t="shared" si="11"/>
        <v>&gt;$200K</v>
      </c>
    </row>
    <row r="501" spans="1:5" x14ac:dyDescent="0.3">
      <c r="A501" s="33" t="s">
        <v>126</v>
      </c>
      <c r="B501" s="33" t="s">
        <v>53</v>
      </c>
      <c r="C501" s="33">
        <v>125000</v>
      </c>
      <c r="D501" s="33" t="s">
        <v>572</v>
      </c>
      <c r="E501" t="str">
        <f t="shared" si="11"/>
        <v>$100K-$125K</v>
      </c>
    </row>
    <row r="502" spans="1:5" x14ac:dyDescent="0.3">
      <c r="A502" s="33" t="s">
        <v>52</v>
      </c>
      <c r="B502" s="33" t="s">
        <v>53</v>
      </c>
      <c r="C502" s="33">
        <v>47500</v>
      </c>
      <c r="D502" s="33" t="s">
        <v>573</v>
      </c>
      <c r="E502" t="str">
        <f t="shared" si="11"/>
        <v>&lt;$75K</v>
      </c>
    </row>
    <row r="503" spans="1:5" x14ac:dyDescent="0.3">
      <c r="A503" s="33" t="s">
        <v>126</v>
      </c>
      <c r="B503" s="33" t="s">
        <v>53</v>
      </c>
      <c r="C503" s="33"/>
      <c r="D503" s="33" t="s">
        <v>225</v>
      </c>
      <c r="E503" t="str">
        <f t="shared" si="11"/>
        <v>No Data</v>
      </c>
    </row>
    <row r="504" spans="1:5" x14ac:dyDescent="0.3">
      <c r="A504" s="33" t="s">
        <v>4</v>
      </c>
      <c r="B504" s="33" t="s">
        <v>53</v>
      </c>
      <c r="C504" s="33">
        <v>149874</v>
      </c>
      <c r="D504" s="33" t="s">
        <v>574</v>
      </c>
      <c r="E504" t="str">
        <f t="shared" si="11"/>
        <v>$125K-$200K</v>
      </c>
    </row>
    <row r="505" spans="1:5" x14ac:dyDescent="0.3">
      <c r="A505" s="33" t="s">
        <v>126</v>
      </c>
      <c r="B505" s="33" t="s">
        <v>53</v>
      </c>
      <c r="C505" s="33">
        <v>155000</v>
      </c>
      <c r="D505" s="33" t="s">
        <v>265</v>
      </c>
      <c r="E505" t="str">
        <f t="shared" si="11"/>
        <v>$125K-$200K</v>
      </c>
    </row>
    <row r="506" spans="1:5" x14ac:dyDescent="0.3">
      <c r="A506" s="33" t="s">
        <v>0</v>
      </c>
      <c r="B506" s="33" t="s">
        <v>53</v>
      </c>
      <c r="C506" s="33">
        <v>115000</v>
      </c>
      <c r="D506" s="33" t="s">
        <v>299</v>
      </c>
      <c r="E506" t="str">
        <f t="shared" si="11"/>
        <v>$100K-$125K</v>
      </c>
    </row>
    <row r="507" spans="1:5" x14ac:dyDescent="0.3">
      <c r="A507" s="33" t="s">
        <v>4</v>
      </c>
      <c r="B507" s="33" t="s">
        <v>53</v>
      </c>
      <c r="C507" s="33">
        <v>140000</v>
      </c>
      <c r="D507" s="33" t="s">
        <v>232</v>
      </c>
      <c r="E507" t="str">
        <f t="shared" si="11"/>
        <v>$125K-$200K</v>
      </c>
    </row>
    <row r="508" spans="1:5" x14ac:dyDescent="0.3">
      <c r="A508" s="33" t="s">
        <v>125</v>
      </c>
      <c r="B508" s="33" t="s">
        <v>53</v>
      </c>
      <c r="C508" s="33">
        <v>70641.34375</v>
      </c>
      <c r="D508" s="33" t="s">
        <v>575</v>
      </c>
      <c r="E508" t="str">
        <f t="shared" si="11"/>
        <v>&lt;$75K</v>
      </c>
    </row>
    <row r="509" spans="1:5" x14ac:dyDescent="0.3">
      <c r="A509" s="33" t="s">
        <v>129</v>
      </c>
      <c r="B509" s="33" t="s">
        <v>81</v>
      </c>
      <c r="C509" s="33">
        <v>90000</v>
      </c>
      <c r="D509" s="33" t="s">
        <v>576</v>
      </c>
      <c r="E509" t="str">
        <f t="shared" si="11"/>
        <v>$75K-$100K</v>
      </c>
    </row>
    <row r="510" spans="1:5" x14ac:dyDescent="0.3">
      <c r="A510" s="33" t="s">
        <v>2</v>
      </c>
      <c r="B510" s="33" t="s">
        <v>53</v>
      </c>
      <c r="C510" s="33"/>
      <c r="D510" s="33" t="s">
        <v>306</v>
      </c>
      <c r="E510" t="str">
        <f t="shared" si="11"/>
        <v>No Data</v>
      </c>
    </row>
    <row r="511" spans="1:5" x14ac:dyDescent="0.3">
      <c r="A511" s="33" t="s">
        <v>125</v>
      </c>
      <c r="B511" s="33" t="s">
        <v>53</v>
      </c>
      <c r="C511" s="33">
        <v>115000</v>
      </c>
      <c r="D511" s="33" t="s">
        <v>577</v>
      </c>
      <c r="E511" t="str">
        <f t="shared" si="11"/>
        <v>$100K-$125K</v>
      </c>
    </row>
    <row r="512" spans="1:5" x14ac:dyDescent="0.3">
      <c r="A512" s="33" t="s">
        <v>4</v>
      </c>
      <c r="B512" s="33" t="s">
        <v>53</v>
      </c>
      <c r="C512" s="33">
        <v>105000</v>
      </c>
      <c r="D512" s="33" t="s">
        <v>578</v>
      </c>
      <c r="E512" t="str">
        <f t="shared" si="11"/>
        <v>$100K-$125K</v>
      </c>
    </row>
    <row r="513" spans="1:5" x14ac:dyDescent="0.3">
      <c r="A513" s="33" t="s">
        <v>2</v>
      </c>
      <c r="B513" s="33" t="s">
        <v>54</v>
      </c>
      <c r="C513" s="33">
        <v>115775</v>
      </c>
      <c r="D513" s="33" t="s">
        <v>579</v>
      </c>
      <c r="E513" t="str">
        <f t="shared" si="11"/>
        <v>$100K-$125K</v>
      </c>
    </row>
    <row r="514" spans="1:5" x14ac:dyDescent="0.3">
      <c r="A514" s="33" t="s">
        <v>0</v>
      </c>
      <c r="B514" s="33" t="s">
        <v>53</v>
      </c>
      <c r="C514" s="33"/>
      <c r="D514" s="33" t="s">
        <v>469</v>
      </c>
      <c r="E514" t="str">
        <f t="shared" si="11"/>
        <v>No Data</v>
      </c>
    </row>
    <row r="515" spans="1:5" x14ac:dyDescent="0.3">
      <c r="A515" s="33" t="s">
        <v>4</v>
      </c>
      <c r="B515" s="33" t="s">
        <v>53</v>
      </c>
      <c r="C515" s="33">
        <v>100000</v>
      </c>
      <c r="D515" s="33" t="s">
        <v>580</v>
      </c>
      <c r="E515" t="str">
        <f t="shared" ref="E515:E578" si="12">_xlfn.XLOOKUP(C515,$H$16:$H$21,$G$16:$G$21,,1)</f>
        <v>$75K-$100K</v>
      </c>
    </row>
    <row r="516" spans="1:5" x14ac:dyDescent="0.3">
      <c r="A516" s="33" t="s">
        <v>125</v>
      </c>
      <c r="B516" s="33" t="s">
        <v>53</v>
      </c>
      <c r="C516" s="33">
        <v>96500</v>
      </c>
      <c r="D516" s="33" t="s">
        <v>208</v>
      </c>
      <c r="E516" t="str">
        <f t="shared" si="12"/>
        <v>$75K-$100K</v>
      </c>
    </row>
    <row r="517" spans="1:5" x14ac:dyDescent="0.3">
      <c r="A517" s="33" t="s">
        <v>0</v>
      </c>
      <c r="B517" s="33" t="s">
        <v>53</v>
      </c>
      <c r="C517" s="33"/>
      <c r="D517" s="33" t="s">
        <v>581</v>
      </c>
      <c r="E517" t="str">
        <f t="shared" si="12"/>
        <v>No Data</v>
      </c>
    </row>
    <row r="518" spans="1:5" x14ac:dyDescent="0.3">
      <c r="A518" s="33" t="s">
        <v>4</v>
      </c>
      <c r="B518" s="33" t="s">
        <v>56</v>
      </c>
      <c r="C518" s="33">
        <v>147500</v>
      </c>
      <c r="D518" s="33" t="s">
        <v>582</v>
      </c>
      <c r="E518" t="str">
        <f t="shared" si="12"/>
        <v>$125K-$200K</v>
      </c>
    </row>
    <row r="519" spans="1:5" x14ac:dyDescent="0.3">
      <c r="A519" s="33" t="s">
        <v>4</v>
      </c>
      <c r="B519" s="33" t="s">
        <v>53</v>
      </c>
      <c r="C519" s="33">
        <v>147500</v>
      </c>
      <c r="D519" s="33" t="s">
        <v>265</v>
      </c>
      <c r="E519" t="str">
        <f t="shared" si="12"/>
        <v>$125K-$200K</v>
      </c>
    </row>
    <row r="520" spans="1:5" x14ac:dyDescent="0.3">
      <c r="A520" s="33" t="s">
        <v>0</v>
      </c>
      <c r="B520" s="33" t="s">
        <v>53</v>
      </c>
      <c r="C520" s="33"/>
      <c r="D520" s="33" t="s">
        <v>236</v>
      </c>
      <c r="E520" t="str">
        <f t="shared" si="12"/>
        <v>No Data</v>
      </c>
    </row>
    <row r="521" spans="1:5" x14ac:dyDescent="0.3">
      <c r="A521" s="33" t="s">
        <v>2</v>
      </c>
      <c r="B521" s="33" t="s">
        <v>53</v>
      </c>
      <c r="C521" s="33">
        <v>140000</v>
      </c>
      <c r="D521" s="33" t="s">
        <v>583</v>
      </c>
      <c r="E521" t="str">
        <f t="shared" si="12"/>
        <v>$125K-$200K</v>
      </c>
    </row>
    <row r="522" spans="1:5" x14ac:dyDescent="0.3">
      <c r="A522" s="33" t="s">
        <v>2</v>
      </c>
      <c r="B522" s="33" t="s">
        <v>53</v>
      </c>
      <c r="C522" s="33">
        <v>127500</v>
      </c>
      <c r="D522" s="33" t="s">
        <v>299</v>
      </c>
      <c r="E522" t="str">
        <f t="shared" si="12"/>
        <v>$125K-$200K</v>
      </c>
    </row>
    <row r="523" spans="1:5" x14ac:dyDescent="0.3">
      <c r="A523" s="33" t="s">
        <v>128</v>
      </c>
      <c r="B523" s="33" t="s">
        <v>53</v>
      </c>
      <c r="C523" s="33">
        <v>135000</v>
      </c>
      <c r="D523" s="33" t="s">
        <v>364</v>
      </c>
      <c r="E523" t="str">
        <f t="shared" si="12"/>
        <v>$125K-$200K</v>
      </c>
    </row>
    <row r="524" spans="1:5" x14ac:dyDescent="0.3">
      <c r="A524" s="33" t="s">
        <v>126</v>
      </c>
      <c r="B524" s="33" t="s">
        <v>54</v>
      </c>
      <c r="C524" s="33">
        <v>175000</v>
      </c>
      <c r="D524" s="33" t="s">
        <v>287</v>
      </c>
      <c r="E524" t="str">
        <f t="shared" si="12"/>
        <v>$125K-$200K</v>
      </c>
    </row>
    <row r="525" spans="1:5" x14ac:dyDescent="0.3">
      <c r="A525" s="33" t="s">
        <v>4</v>
      </c>
      <c r="B525" s="33" t="s">
        <v>53</v>
      </c>
      <c r="C525" s="33">
        <v>100000</v>
      </c>
      <c r="D525" s="33" t="s">
        <v>584</v>
      </c>
      <c r="E525" t="str">
        <f t="shared" si="12"/>
        <v>$75K-$100K</v>
      </c>
    </row>
    <row r="526" spans="1:5" x14ac:dyDescent="0.3">
      <c r="A526" s="33" t="s">
        <v>2</v>
      </c>
      <c r="B526" s="33" t="s">
        <v>53</v>
      </c>
      <c r="C526" s="33">
        <v>110000</v>
      </c>
      <c r="D526" s="33" t="s">
        <v>209</v>
      </c>
      <c r="E526" t="str">
        <f t="shared" si="12"/>
        <v>$100K-$125K</v>
      </c>
    </row>
    <row r="527" spans="1:5" x14ac:dyDescent="0.3">
      <c r="A527" s="33" t="s">
        <v>4</v>
      </c>
      <c r="B527" s="33" t="s">
        <v>54</v>
      </c>
      <c r="C527" s="33">
        <v>174720</v>
      </c>
      <c r="D527" s="33" t="s">
        <v>402</v>
      </c>
      <c r="E527" t="str">
        <f t="shared" si="12"/>
        <v>$125K-$200K</v>
      </c>
    </row>
    <row r="528" spans="1:5" x14ac:dyDescent="0.3">
      <c r="A528" s="33" t="s">
        <v>0</v>
      </c>
      <c r="B528" s="33" t="s">
        <v>53</v>
      </c>
      <c r="C528" s="33"/>
      <c r="D528" s="33" t="s">
        <v>585</v>
      </c>
      <c r="E528" t="str">
        <f t="shared" si="12"/>
        <v>No Data</v>
      </c>
    </row>
    <row r="529" spans="1:5" x14ac:dyDescent="0.3">
      <c r="A529" s="33" t="s">
        <v>128</v>
      </c>
      <c r="B529" s="33" t="s">
        <v>53</v>
      </c>
      <c r="C529" s="33">
        <v>150000</v>
      </c>
      <c r="D529" s="33" t="s">
        <v>586</v>
      </c>
      <c r="E529" t="str">
        <f t="shared" si="12"/>
        <v>$125K-$200K</v>
      </c>
    </row>
    <row r="530" spans="1:5" x14ac:dyDescent="0.3">
      <c r="A530" s="33" t="s">
        <v>0</v>
      </c>
      <c r="B530" s="33" t="s">
        <v>123</v>
      </c>
      <c r="C530" s="33">
        <v>87705</v>
      </c>
      <c r="D530" s="33" t="s">
        <v>587</v>
      </c>
      <c r="E530" t="str">
        <f t="shared" si="12"/>
        <v>$75K-$100K</v>
      </c>
    </row>
    <row r="531" spans="1:5" x14ac:dyDescent="0.3">
      <c r="A531" s="33" t="s">
        <v>4</v>
      </c>
      <c r="B531" s="33" t="s">
        <v>53</v>
      </c>
      <c r="C531" s="33">
        <v>125000</v>
      </c>
      <c r="D531" s="33" t="s">
        <v>588</v>
      </c>
      <c r="E531" t="str">
        <f t="shared" si="12"/>
        <v>$100K-$125K</v>
      </c>
    </row>
    <row r="532" spans="1:5" x14ac:dyDescent="0.3">
      <c r="A532" s="33" t="s">
        <v>4</v>
      </c>
      <c r="B532" s="33" t="s">
        <v>53</v>
      </c>
      <c r="C532" s="33"/>
      <c r="D532" s="33" t="s">
        <v>589</v>
      </c>
      <c r="E532" t="str">
        <f t="shared" si="12"/>
        <v>No Data</v>
      </c>
    </row>
    <row r="533" spans="1:5" x14ac:dyDescent="0.3">
      <c r="A533" s="33" t="s">
        <v>0</v>
      </c>
      <c r="B533" s="33" t="s">
        <v>53</v>
      </c>
      <c r="C533" s="33">
        <v>153500</v>
      </c>
      <c r="D533" s="33" t="s">
        <v>590</v>
      </c>
      <c r="E533" t="str">
        <f t="shared" si="12"/>
        <v>$125K-$200K</v>
      </c>
    </row>
    <row r="534" spans="1:5" x14ac:dyDescent="0.3">
      <c r="A534" s="33" t="s">
        <v>128</v>
      </c>
      <c r="B534" s="33" t="s">
        <v>53</v>
      </c>
      <c r="C534" s="33">
        <v>160000</v>
      </c>
      <c r="D534" s="33" t="s">
        <v>591</v>
      </c>
      <c r="E534" t="str">
        <f t="shared" si="12"/>
        <v>$125K-$200K</v>
      </c>
    </row>
    <row r="535" spans="1:5" x14ac:dyDescent="0.3">
      <c r="A535" s="33" t="s">
        <v>4</v>
      </c>
      <c r="B535" s="33" t="s">
        <v>53</v>
      </c>
      <c r="C535" s="33">
        <v>130000</v>
      </c>
      <c r="D535" s="33" t="s">
        <v>592</v>
      </c>
      <c r="E535" t="str">
        <f t="shared" si="12"/>
        <v>$125K-$200K</v>
      </c>
    </row>
    <row r="536" spans="1:5" x14ac:dyDescent="0.3">
      <c r="A536" s="33" t="s">
        <v>0</v>
      </c>
      <c r="B536" s="33" t="s">
        <v>54</v>
      </c>
      <c r="C536" s="33">
        <v>110000</v>
      </c>
      <c r="D536" s="33" t="s">
        <v>593</v>
      </c>
      <c r="E536" t="str">
        <f t="shared" si="12"/>
        <v>$100K-$125K</v>
      </c>
    </row>
    <row r="537" spans="1:5" x14ac:dyDescent="0.3">
      <c r="A537" s="33" t="s">
        <v>0</v>
      </c>
      <c r="B537" s="33" t="s">
        <v>72</v>
      </c>
      <c r="C537" s="33">
        <v>157500</v>
      </c>
      <c r="D537" s="33" t="s">
        <v>594</v>
      </c>
      <c r="E537" t="str">
        <f t="shared" si="12"/>
        <v>$125K-$200K</v>
      </c>
    </row>
    <row r="538" spans="1:5" x14ac:dyDescent="0.3">
      <c r="A538" s="33" t="s">
        <v>4</v>
      </c>
      <c r="B538" s="33" t="s">
        <v>54</v>
      </c>
      <c r="C538" s="33">
        <v>125000</v>
      </c>
      <c r="D538" s="33" t="s">
        <v>595</v>
      </c>
      <c r="E538" t="str">
        <f t="shared" si="12"/>
        <v>$100K-$125K</v>
      </c>
    </row>
    <row r="539" spans="1:5" x14ac:dyDescent="0.3">
      <c r="A539" s="33" t="s">
        <v>4</v>
      </c>
      <c r="B539" s="33" t="s">
        <v>53</v>
      </c>
      <c r="C539" s="33">
        <v>145000</v>
      </c>
      <c r="D539" s="33" t="s">
        <v>596</v>
      </c>
      <c r="E539" t="str">
        <f t="shared" si="12"/>
        <v>$125K-$200K</v>
      </c>
    </row>
    <row r="540" spans="1:5" x14ac:dyDescent="0.3">
      <c r="A540" s="33" t="s">
        <v>0</v>
      </c>
      <c r="B540" s="33" t="s">
        <v>54</v>
      </c>
      <c r="C540" s="33">
        <v>155000</v>
      </c>
      <c r="D540" s="33" t="s">
        <v>230</v>
      </c>
      <c r="E540" t="str">
        <f t="shared" si="12"/>
        <v>$125K-$200K</v>
      </c>
    </row>
    <row r="541" spans="1:5" x14ac:dyDescent="0.3">
      <c r="A541" s="33" t="s">
        <v>4</v>
      </c>
      <c r="B541" s="33" t="s">
        <v>53</v>
      </c>
      <c r="C541" s="33"/>
      <c r="D541" s="33" t="s">
        <v>258</v>
      </c>
      <c r="E541" t="str">
        <f t="shared" si="12"/>
        <v>No Data</v>
      </c>
    </row>
    <row r="542" spans="1:5" x14ac:dyDescent="0.3">
      <c r="A542" s="33" t="s">
        <v>0</v>
      </c>
      <c r="B542" s="33" t="s">
        <v>53</v>
      </c>
      <c r="C542" s="33"/>
      <c r="D542" s="33" t="s">
        <v>464</v>
      </c>
      <c r="E542" t="str">
        <f t="shared" si="12"/>
        <v>No Data</v>
      </c>
    </row>
    <row r="543" spans="1:5" x14ac:dyDescent="0.3">
      <c r="A543" s="33" t="s">
        <v>4</v>
      </c>
      <c r="B543" s="33" t="s">
        <v>53</v>
      </c>
      <c r="C543" s="33">
        <v>180000</v>
      </c>
      <c r="D543" s="33" t="s">
        <v>315</v>
      </c>
      <c r="E543" t="str">
        <f t="shared" si="12"/>
        <v>$125K-$200K</v>
      </c>
    </row>
    <row r="544" spans="1:5" x14ac:dyDescent="0.3">
      <c r="A544" s="33" t="s">
        <v>4</v>
      </c>
      <c r="B544" s="33" t="s">
        <v>53</v>
      </c>
      <c r="C544" s="33">
        <v>211000</v>
      </c>
      <c r="D544" s="33" t="s">
        <v>225</v>
      </c>
      <c r="E544" t="str">
        <f t="shared" si="12"/>
        <v>&gt;$200K</v>
      </c>
    </row>
    <row r="545" spans="1:5" x14ac:dyDescent="0.3">
      <c r="A545" s="33" t="s">
        <v>0</v>
      </c>
      <c r="B545" s="33" t="s">
        <v>53</v>
      </c>
      <c r="C545" s="33">
        <v>180000</v>
      </c>
      <c r="D545" s="33" t="s">
        <v>597</v>
      </c>
      <c r="E545" t="str">
        <f t="shared" si="12"/>
        <v>$125K-$200K</v>
      </c>
    </row>
    <row r="546" spans="1:5" x14ac:dyDescent="0.3">
      <c r="A546" s="33" t="s">
        <v>4</v>
      </c>
      <c r="B546" s="33" t="s">
        <v>53</v>
      </c>
      <c r="C546" s="33">
        <v>90000</v>
      </c>
      <c r="D546" s="33" t="s">
        <v>364</v>
      </c>
      <c r="E546" t="str">
        <f t="shared" si="12"/>
        <v>$75K-$100K</v>
      </c>
    </row>
    <row r="547" spans="1:5" x14ac:dyDescent="0.3">
      <c r="A547" s="33" t="s">
        <v>0</v>
      </c>
      <c r="B547" s="33" t="s">
        <v>53</v>
      </c>
      <c r="C547" s="33"/>
      <c r="D547" s="33" t="s">
        <v>598</v>
      </c>
      <c r="E547" t="str">
        <f t="shared" si="12"/>
        <v>No Data</v>
      </c>
    </row>
    <row r="548" spans="1:5" x14ac:dyDescent="0.3">
      <c r="A548" s="33" t="s">
        <v>126</v>
      </c>
      <c r="B548" s="33" t="s">
        <v>54</v>
      </c>
      <c r="C548" s="33"/>
      <c r="D548" s="33" t="s">
        <v>258</v>
      </c>
      <c r="E548" t="str">
        <f t="shared" si="12"/>
        <v>No Data</v>
      </c>
    </row>
    <row r="549" spans="1:5" x14ac:dyDescent="0.3">
      <c r="A549" s="33" t="s">
        <v>126</v>
      </c>
      <c r="B549" s="33" t="s">
        <v>53</v>
      </c>
      <c r="C549" s="33">
        <v>145000</v>
      </c>
      <c r="D549" s="33" t="s">
        <v>599</v>
      </c>
      <c r="E549" t="str">
        <f t="shared" si="12"/>
        <v>$125K-$200K</v>
      </c>
    </row>
    <row r="550" spans="1:5" x14ac:dyDescent="0.3">
      <c r="A550" s="33" t="s">
        <v>2</v>
      </c>
      <c r="B550" s="33" t="s">
        <v>53</v>
      </c>
      <c r="C550" s="33">
        <v>49546</v>
      </c>
      <c r="D550" s="33" t="s">
        <v>600</v>
      </c>
      <c r="E550" t="str">
        <f t="shared" si="12"/>
        <v>&lt;$75K</v>
      </c>
    </row>
    <row r="551" spans="1:5" x14ac:dyDescent="0.3">
      <c r="A551" s="33" t="s">
        <v>4</v>
      </c>
      <c r="B551" s="33" t="s">
        <v>53</v>
      </c>
      <c r="C551" s="33">
        <v>155000</v>
      </c>
      <c r="D551" s="33" t="s">
        <v>601</v>
      </c>
      <c r="E551" t="str">
        <f t="shared" si="12"/>
        <v>$125K-$200K</v>
      </c>
    </row>
    <row r="552" spans="1:5" x14ac:dyDescent="0.3">
      <c r="A552" s="33" t="s">
        <v>4</v>
      </c>
      <c r="B552" s="33" t="s">
        <v>54</v>
      </c>
      <c r="C552" s="33">
        <v>155000</v>
      </c>
      <c r="D552" s="33" t="s">
        <v>602</v>
      </c>
      <c r="E552" t="str">
        <f t="shared" si="12"/>
        <v>$125K-$200K</v>
      </c>
    </row>
    <row r="553" spans="1:5" x14ac:dyDescent="0.3">
      <c r="A553" s="33" t="s">
        <v>0</v>
      </c>
      <c r="B553" s="33" t="s">
        <v>53</v>
      </c>
      <c r="C553" s="33"/>
      <c r="D553" s="33" t="s">
        <v>603</v>
      </c>
      <c r="E553" t="str">
        <f t="shared" si="12"/>
        <v>No Data</v>
      </c>
    </row>
    <row r="554" spans="1:5" x14ac:dyDescent="0.3">
      <c r="A554" s="33" t="s">
        <v>4</v>
      </c>
      <c r="B554" s="33" t="s">
        <v>53</v>
      </c>
      <c r="C554" s="33">
        <v>128000</v>
      </c>
      <c r="D554" s="33" t="s">
        <v>537</v>
      </c>
      <c r="E554" t="str">
        <f t="shared" si="12"/>
        <v>$125K-$200K</v>
      </c>
    </row>
    <row r="555" spans="1:5" x14ac:dyDescent="0.3">
      <c r="A555" s="33" t="s">
        <v>2</v>
      </c>
      <c r="B555" s="33" t="s">
        <v>53</v>
      </c>
      <c r="C555" s="33">
        <v>62500</v>
      </c>
      <c r="D555" s="33" t="s">
        <v>604</v>
      </c>
      <c r="E555" t="str">
        <f t="shared" si="12"/>
        <v>&lt;$75K</v>
      </c>
    </row>
    <row r="556" spans="1:5" x14ac:dyDescent="0.3">
      <c r="A556" s="33" t="s">
        <v>4</v>
      </c>
      <c r="B556" s="33" t="s">
        <v>53</v>
      </c>
      <c r="C556" s="33"/>
      <c r="D556" s="33" t="s">
        <v>213</v>
      </c>
      <c r="E556" t="str">
        <f t="shared" si="12"/>
        <v>No Data</v>
      </c>
    </row>
    <row r="557" spans="1:5" x14ac:dyDescent="0.3">
      <c r="A557" s="33" t="s">
        <v>0</v>
      </c>
      <c r="B557" s="33" t="s">
        <v>54</v>
      </c>
      <c r="C557" s="33"/>
      <c r="D557" s="33" t="s">
        <v>605</v>
      </c>
      <c r="E557" t="str">
        <f t="shared" si="12"/>
        <v>No Data</v>
      </c>
    </row>
    <row r="558" spans="1:5" x14ac:dyDescent="0.3">
      <c r="A558" s="33" t="s">
        <v>0</v>
      </c>
      <c r="B558" s="33" t="s">
        <v>53</v>
      </c>
      <c r="C558" s="33">
        <v>68900</v>
      </c>
      <c r="D558" s="33" t="s">
        <v>242</v>
      </c>
      <c r="E558" t="str">
        <f t="shared" si="12"/>
        <v>&lt;$75K</v>
      </c>
    </row>
    <row r="559" spans="1:5" x14ac:dyDescent="0.3">
      <c r="A559" s="33" t="s">
        <v>4</v>
      </c>
      <c r="B559" s="33" t="s">
        <v>53</v>
      </c>
      <c r="C559" s="33">
        <v>87500</v>
      </c>
      <c r="D559" s="33" t="s">
        <v>265</v>
      </c>
      <c r="E559" t="str">
        <f t="shared" si="12"/>
        <v>$75K-$100K</v>
      </c>
    </row>
    <row r="560" spans="1:5" x14ac:dyDescent="0.3">
      <c r="A560" s="33" t="s">
        <v>52</v>
      </c>
      <c r="B560" s="33" t="s">
        <v>53</v>
      </c>
      <c r="C560" s="33">
        <v>100000</v>
      </c>
      <c r="D560" s="33" t="s">
        <v>606</v>
      </c>
      <c r="E560" t="str">
        <f t="shared" si="12"/>
        <v>$75K-$100K</v>
      </c>
    </row>
    <row r="561" spans="1:5" x14ac:dyDescent="0.3">
      <c r="A561" s="33" t="s">
        <v>126</v>
      </c>
      <c r="B561" s="33" t="s">
        <v>53</v>
      </c>
      <c r="C561" s="33"/>
      <c r="D561" s="33" t="s">
        <v>607</v>
      </c>
      <c r="E561" t="str">
        <f t="shared" si="12"/>
        <v>No Data</v>
      </c>
    </row>
    <row r="562" spans="1:5" x14ac:dyDescent="0.3">
      <c r="A562" s="33" t="s">
        <v>4</v>
      </c>
      <c r="B562" s="33" t="s">
        <v>53</v>
      </c>
      <c r="C562" s="33"/>
      <c r="D562" s="33" t="s">
        <v>258</v>
      </c>
      <c r="E562" t="str">
        <f t="shared" si="12"/>
        <v>No Data</v>
      </c>
    </row>
    <row r="563" spans="1:5" x14ac:dyDescent="0.3">
      <c r="A563" s="33" t="s">
        <v>4</v>
      </c>
      <c r="B563" s="33" t="s">
        <v>53</v>
      </c>
      <c r="C563" s="33">
        <v>125000</v>
      </c>
      <c r="D563" s="33" t="s">
        <v>314</v>
      </c>
      <c r="E563" t="str">
        <f t="shared" si="12"/>
        <v>$100K-$125K</v>
      </c>
    </row>
    <row r="564" spans="1:5" x14ac:dyDescent="0.3">
      <c r="A564" s="33" t="s">
        <v>128</v>
      </c>
      <c r="B564" s="33" t="s">
        <v>54</v>
      </c>
      <c r="C564" s="33">
        <v>155000</v>
      </c>
      <c r="D564" s="33" t="s">
        <v>505</v>
      </c>
      <c r="E564" t="str">
        <f t="shared" si="12"/>
        <v>$125K-$200K</v>
      </c>
    </row>
    <row r="565" spans="1:5" x14ac:dyDescent="0.3">
      <c r="A565" s="33" t="s">
        <v>4</v>
      </c>
      <c r="B565" s="33" t="s">
        <v>53</v>
      </c>
      <c r="C565" s="33">
        <v>102500</v>
      </c>
      <c r="D565" s="33" t="s">
        <v>608</v>
      </c>
      <c r="E565" t="str">
        <f t="shared" si="12"/>
        <v>$100K-$125K</v>
      </c>
    </row>
    <row r="566" spans="1:5" x14ac:dyDescent="0.3">
      <c r="A566" s="33" t="s">
        <v>126</v>
      </c>
      <c r="B566" s="33" t="s">
        <v>53</v>
      </c>
      <c r="C566" s="33"/>
      <c r="D566" s="33" t="s">
        <v>542</v>
      </c>
      <c r="E566" t="str">
        <f t="shared" si="12"/>
        <v>No Data</v>
      </c>
    </row>
    <row r="567" spans="1:5" x14ac:dyDescent="0.3">
      <c r="A567" s="33" t="s">
        <v>0</v>
      </c>
      <c r="B567" s="33" t="s">
        <v>53</v>
      </c>
      <c r="C567" s="33">
        <v>115000</v>
      </c>
      <c r="D567" s="33" t="s">
        <v>609</v>
      </c>
      <c r="E567" t="str">
        <f t="shared" si="12"/>
        <v>$100K-$125K</v>
      </c>
    </row>
    <row r="568" spans="1:5" x14ac:dyDescent="0.3">
      <c r="A568" s="33" t="s">
        <v>52</v>
      </c>
      <c r="B568" s="33" t="s">
        <v>53</v>
      </c>
      <c r="C568" s="33">
        <v>87500</v>
      </c>
      <c r="D568" s="33" t="s">
        <v>610</v>
      </c>
      <c r="E568" t="str">
        <f t="shared" si="12"/>
        <v>$75K-$100K</v>
      </c>
    </row>
    <row r="569" spans="1:5" x14ac:dyDescent="0.3">
      <c r="A569" s="33" t="s">
        <v>126</v>
      </c>
      <c r="B569" s="33" t="s">
        <v>53</v>
      </c>
      <c r="C569" s="33">
        <v>184000</v>
      </c>
      <c r="D569" s="33" t="s">
        <v>611</v>
      </c>
      <c r="E569" t="str">
        <f t="shared" si="12"/>
        <v>$125K-$200K</v>
      </c>
    </row>
    <row r="570" spans="1:5" x14ac:dyDescent="0.3">
      <c r="A570" s="33" t="s">
        <v>4</v>
      </c>
      <c r="B570" s="33" t="s">
        <v>53</v>
      </c>
      <c r="C570" s="33"/>
      <c r="D570" s="33" t="s">
        <v>225</v>
      </c>
      <c r="E570" t="str">
        <f t="shared" si="12"/>
        <v>No Data</v>
      </c>
    </row>
    <row r="571" spans="1:5" x14ac:dyDescent="0.3">
      <c r="A571" s="33" t="s">
        <v>0</v>
      </c>
      <c r="B571" s="33" t="s">
        <v>53</v>
      </c>
      <c r="C571" s="33">
        <v>129000</v>
      </c>
      <c r="D571" s="33" t="s">
        <v>364</v>
      </c>
      <c r="E571" t="str">
        <f t="shared" si="12"/>
        <v>$125K-$200K</v>
      </c>
    </row>
    <row r="572" spans="1:5" x14ac:dyDescent="0.3">
      <c r="A572" s="33" t="s">
        <v>128</v>
      </c>
      <c r="B572" s="33" t="s">
        <v>53</v>
      </c>
      <c r="C572" s="33">
        <v>219545</v>
      </c>
      <c r="D572" s="33" t="s">
        <v>612</v>
      </c>
      <c r="E572" t="str">
        <f t="shared" si="12"/>
        <v>&gt;$200K</v>
      </c>
    </row>
    <row r="573" spans="1:5" x14ac:dyDescent="0.3">
      <c r="A573" s="33" t="s">
        <v>4</v>
      </c>
      <c r="B573" s="33" t="s">
        <v>53</v>
      </c>
      <c r="C573" s="33"/>
      <c r="D573" s="33" t="s">
        <v>228</v>
      </c>
      <c r="E573" t="str">
        <f t="shared" si="12"/>
        <v>No Data</v>
      </c>
    </row>
    <row r="574" spans="1:5" x14ac:dyDescent="0.3">
      <c r="A574" s="33" t="s">
        <v>4</v>
      </c>
      <c r="B574" s="33" t="s">
        <v>53</v>
      </c>
      <c r="C574" s="33">
        <v>130000</v>
      </c>
      <c r="D574" s="33" t="s">
        <v>613</v>
      </c>
      <c r="E574" t="str">
        <f t="shared" si="12"/>
        <v>$125K-$200K</v>
      </c>
    </row>
    <row r="575" spans="1:5" x14ac:dyDescent="0.3">
      <c r="A575" s="33" t="s">
        <v>126</v>
      </c>
      <c r="B575" s="33" t="s">
        <v>53</v>
      </c>
      <c r="C575" s="33">
        <v>140000</v>
      </c>
      <c r="D575" s="33" t="s">
        <v>315</v>
      </c>
      <c r="E575" t="str">
        <f t="shared" si="12"/>
        <v>$125K-$200K</v>
      </c>
    </row>
    <row r="576" spans="1:5" x14ac:dyDescent="0.3">
      <c r="A576" s="33" t="s">
        <v>4</v>
      </c>
      <c r="B576" s="33" t="s">
        <v>53</v>
      </c>
      <c r="C576" s="33">
        <v>170000</v>
      </c>
      <c r="D576" s="33" t="s">
        <v>614</v>
      </c>
      <c r="E576" t="str">
        <f t="shared" si="12"/>
        <v>$125K-$200K</v>
      </c>
    </row>
    <row r="577" spans="1:5" x14ac:dyDescent="0.3">
      <c r="A577" s="33" t="s">
        <v>126</v>
      </c>
      <c r="B577" s="33" t="s">
        <v>53</v>
      </c>
      <c r="C577" s="33"/>
      <c r="D577" s="33" t="s">
        <v>615</v>
      </c>
      <c r="E577" t="str">
        <f t="shared" si="12"/>
        <v>No Data</v>
      </c>
    </row>
    <row r="578" spans="1:5" x14ac:dyDescent="0.3">
      <c r="A578" s="33" t="s">
        <v>4</v>
      </c>
      <c r="B578" s="33" t="s">
        <v>53</v>
      </c>
      <c r="C578" s="33">
        <v>115000</v>
      </c>
      <c r="D578" s="33" t="s">
        <v>268</v>
      </c>
      <c r="E578" t="str">
        <f t="shared" si="12"/>
        <v>$100K-$125K</v>
      </c>
    </row>
    <row r="579" spans="1:5" x14ac:dyDescent="0.3">
      <c r="A579" s="33" t="s">
        <v>126</v>
      </c>
      <c r="B579" s="33" t="s">
        <v>53</v>
      </c>
      <c r="C579" s="33"/>
      <c r="D579" s="33" t="s">
        <v>616</v>
      </c>
      <c r="E579" t="str">
        <f t="shared" ref="E579:E642" si="13">_xlfn.XLOOKUP(C579,$H$16:$H$21,$G$16:$G$21,,1)</f>
        <v>No Data</v>
      </c>
    </row>
    <row r="580" spans="1:5" x14ac:dyDescent="0.3">
      <c r="A580" s="33" t="s">
        <v>4</v>
      </c>
      <c r="B580" s="33" t="s">
        <v>54</v>
      </c>
      <c r="C580" s="33">
        <v>132500</v>
      </c>
      <c r="D580" s="33" t="s">
        <v>617</v>
      </c>
      <c r="E580" t="str">
        <f t="shared" si="13"/>
        <v>$125K-$200K</v>
      </c>
    </row>
    <row r="581" spans="1:5" x14ac:dyDescent="0.3">
      <c r="A581" s="33" t="s">
        <v>126</v>
      </c>
      <c r="B581" s="33" t="s">
        <v>53</v>
      </c>
      <c r="C581" s="33"/>
      <c r="D581" s="33" t="s">
        <v>618</v>
      </c>
      <c r="E581" t="str">
        <f t="shared" si="13"/>
        <v>No Data</v>
      </c>
    </row>
    <row r="582" spans="1:5" x14ac:dyDescent="0.3">
      <c r="A582" s="33" t="s">
        <v>2</v>
      </c>
      <c r="B582" s="33" t="s">
        <v>53</v>
      </c>
      <c r="C582" s="33"/>
      <c r="D582" s="33" t="s">
        <v>619</v>
      </c>
      <c r="E582" t="str">
        <f t="shared" si="13"/>
        <v>No Data</v>
      </c>
    </row>
    <row r="583" spans="1:5" x14ac:dyDescent="0.3">
      <c r="A583" s="33" t="s">
        <v>4</v>
      </c>
      <c r="B583" s="33" t="s">
        <v>53</v>
      </c>
      <c r="C583" s="33"/>
      <c r="D583" s="33" t="s">
        <v>225</v>
      </c>
      <c r="E583" t="str">
        <f t="shared" si="13"/>
        <v>No Data</v>
      </c>
    </row>
    <row r="584" spans="1:5" x14ac:dyDescent="0.3">
      <c r="A584" s="33" t="s">
        <v>4</v>
      </c>
      <c r="B584" s="33" t="s">
        <v>53</v>
      </c>
      <c r="C584" s="33">
        <v>69447</v>
      </c>
      <c r="D584" s="33" t="s">
        <v>620</v>
      </c>
      <c r="E584" t="str">
        <f t="shared" si="13"/>
        <v>&lt;$75K</v>
      </c>
    </row>
    <row r="585" spans="1:5" x14ac:dyDescent="0.3">
      <c r="A585" s="33" t="s">
        <v>126</v>
      </c>
      <c r="B585" s="33" t="s">
        <v>54</v>
      </c>
      <c r="C585" s="33">
        <v>141500</v>
      </c>
      <c r="D585" s="33" t="s">
        <v>621</v>
      </c>
      <c r="E585" t="str">
        <f t="shared" si="13"/>
        <v>$125K-$200K</v>
      </c>
    </row>
    <row r="586" spans="1:5" x14ac:dyDescent="0.3">
      <c r="A586" s="33" t="s">
        <v>0</v>
      </c>
      <c r="B586" s="33" t="s">
        <v>53</v>
      </c>
      <c r="C586" s="33"/>
      <c r="D586" s="33" t="s">
        <v>622</v>
      </c>
      <c r="E586" t="str">
        <f t="shared" si="13"/>
        <v>No Data</v>
      </c>
    </row>
    <row r="587" spans="1:5" x14ac:dyDescent="0.3">
      <c r="A587" s="33" t="s">
        <v>126</v>
      </c>
      <c r="B587" s="33" t="s">
        <v>53</v>
      </c>
      <c r="C587" s="33"/>
      <c r="D587" s="33" t="s">
        <v>623</v>
      </c>
      <c r="E587" t="str">
        <f t="shared" si="13"/>
        <v>No Data</v>
      </c>
    </row>
    <row r="588" spans="1:5" x14ac:dyDescent="0.3">
      <c r="A588" s="33" t="s">
        <v>0</v>
      </c>
      <c r="B588" s="33" t="s">
        <v>53</v>
      </c>
      <c r="C588" s="33">
        <v>123500</v>
      </c>
      <c r="D588" s="33" t="s">
        <v>268</v>
      </c>
      <c r="E588" t="str">
        <f t="shared" si="13"/>
        <v>$100K-$125K</v>
      </c>
    </row>
    <row r="589" spans="1:5" x14ac:dyDescent="0.3">
      <c r="A589" s="33" t="s">
        <v>4</v>
      </c>
      <c r="B589" s="33" t="s">
        <v>53</v>
      </c>
      <c r="C589" s="33"/>
      <c r="D589" s="33" t="s">
        <v>624</v>
      </c>
      <c r="E589" t="str">
        <f t="shared" si="13"/>
        <v>No Data</v>
      </c>
    </row>
    <row r="590" spans="1:5" x14ac:dyDescent="0.3">
      <c r="A590" s="33" t="s">
        <v>126</v>
      </c>
      <c r="B590" s="33" t="s">
        <v>53</v>
      </c>
      <c r="C590" s="33"/>
      <c r="D590" s="33" t="s">
        <v>625</v>
      </c>
      <c r="E590" t="str">
        <f t="shared" si="13"/>
        <v>No Data</v>
      </c>
    </row>
    <row r="591" spans="1:5" x14ac:dyDescent="0.3">
      <c r="A591" s="33" t="s">
        <v>4</v>
      </c>
      <c r="B591" s="33" t="s">
        <v>80</v>
      </c>
      <c r="C591" s="33">
        <v>79200</v>
      </c>
      <c r="D591" s="33" t="s">
        <v>626</v>
      </c>
      <c r="E591" t="str">
        <f t="shared" si="13"/>
        <v>$75K-$100K</v>
      </c>
    </row>
    <row r="592" spans="1:5" x14ac:dyDescent="0.3">
      <c r="A592" s="33" t="s">
        <v>4</v>
      </c>
      <c r="B592" s="33" t="s">
        <v>53</v>
      </c>
      <c r="C592" s="33"/>
      <c r="D592" s="33" t="s">
        <v>410</v>
      </c>
      <c r="E592" t="str">
        <f t="shared" si="13"/>
        <v>No Data</v>
      </c>
    </row>
    <row r="593" spans="1:5" x14ac:dyDescent="0.3">
      <c r="A593" s="33" t="s">
        <v>0</v>
      </c>
      <c r="B593" s="33" t="s">
        <v>53</v>
      </c>
      <c r="C593" s="33">
        <v>109500</v>
      </c>
      <c r="D593" s="33" t="s">
        <v>609</v>
      </c>
      <c r="E593" t="str">
        <f t="shared" si="13"/>
        <v>$100K-$125K</v>
      </c>
    </row>
    <row r="594" spans="1:5" x14ac:dyDescent="0.3">
      <c r="A594" s="33" t="s">
        <v>4</v>
      </c>
      <c r="B594" s="33" t="s">
        <v>53</v>
      </c>
      <c r="C594" s="33">
        <v>192500</v>
      </c>
      <c r="D594" s="33" t="s">
        <v>265</v>
      </c>
      <c r="E594" t="str">
        <f t="shared" si="13"/>
        <v>$125K-$200K</v>
      </c>
    </row>
    <row r="595" spans="1:5" x14ac:dyDescent="0.3">
      <c r="A595" s="33" t="s">
        <v>4</v>
      </c>
      <c r="B595" s="33" t="s">
        <v>53</v>
      </c>
      <c r="C595" s="33">
        <v>150000</v>
      </c>
      <c r="D595" s="33" t="s">
        <v>627</v>
      </c>
      <c r="E595" t="str">
        <f t="shared" si="13"/>
        <v>$125K-$200K</v>
      </c>
    </row>
    <row r="596" spans="1:5" x14ac:dyDescent="0.3">
      <c r="A596" s="33" t="s">
        <v>0</v>
      </c>
      <c r="B596" s="33" t="s">
        <v>53</v>
      </c>
      <c r="C596" s="33">
        <v>205000</v>
      </c>
      <c r="D596" s="33" t="s">
        <v>228</v>
      </c>
      <c r="E596" t="str">
        <f t="shared" si="13"/>
        <v>&gt;$200K</v>
      </c>
    </row>
    <row r="597" spans="1:5" x14ac:dyDescent="0.3">
      <c r="A597" s="33" t="s">
        <v>4</v>
      </c>
      <c r="B597" s="33" t="s">
        <v>53</v>
      </c>
      <c r="C597" s="33">
        <v>130000</v>
      </c>
      <c r="D597" s="33" t="s">
        <v>628</v>
      </c>
      <c r="E597" t="str">
        <f t="shared" si="13"/>
        <v>$125K-$200K</v>
      </c>
    </row>
    <row r="598" spans="1:5" x14ac:dyDescent="0.3">
      <c r="A598" s="33" t="s">
        <v>2</v>
      </c>
      <c r="B598" s="33" t="s">
        <v>75</v>
      </c>
      <c r="C598" s="33">
        <v>165000</v>
      </c>
      <c r="D598" s="33" t="s">
        <v>629</v>
      </c>
      <c r="E598" t="str">
        <f t="shared" si="13"/>
        <v>$125K-$200K</v>
      </c>
    </row>
    <row r="599" spans="1:5" x14ac:dyDescent="0.3">
      <c r="A599" s="33" t="s">
        <v>0</v>
      </c>
      <c r="B599" s="33" t="s">
        <v>54</v>
      </c>
      <c r="C599" s="33">
        <v>100000</v>
      </c>
      <c r="D599" s="33" t="s">
        <v>630</v>
      </c>
      <c r="E599" t="str">
        <f t="shared" si="13"/>
        <v>$75K-$100K</v>
      </c>
    </row>
    <row r="600" spans="1:5" x14ac:dyDescent="0.3">
      <c r="A600" s="33" t="s">
        <v>2</v>
      </c>
      <c r="B600" s="33" t="s">
        <v>53</v>
      </c>
      <c r="C600" s="33"/>
      <c r="D600" s="33" t="s">
        <v>339</v>
      </c>
      <c r="E600" t="str">
        <f t="shared" si="13"/>
        <v>No Data</v>
      </c>
    </row>
    <row r="601" spans="1:5" x14ac:dyDescent="0.3">
      <c r="A601" s="33" t="s">
        <v>0</v>
      </c>
      <c r="B601" s="33" t="s">
        <v>53</v>
      </c>
      <c r="C601" s="33">
        <v>161500</v>
      </c>
      <c r="D601" s="33" t="s">
        <v>631</v>
      </c>
      <c r="E601" t="str">
        <f t="shared" si="13"/>
        <v>$125K-$200K</v>
      </c>
    </row>
    <row r="602" spans="1:5" x14ac:dyDescent="0.3">
      <c r="A602" s="33" t="s">
        <v>128</v>
      </c>
      <c r="B602" s="33" t="s">
        <v>53</v>
      </c>
      <c r="C602" s="33">
        <v>180000</v>
      </c>
      <c r="D602" s="33" t="s">
        <v>230</v>
      </c>
      <c r="E602" t="str">
        <f t="shared" si="13"/>
        <v>$125K-$200K</v>
      </c>
    </row>
    <row r="603" spans="1:5" x14ac:dyDescent="0.3">
      <c r="A603" s="33" t="s">
        <v>0</v>
      </c>
      <c r="B603" s="33" t="s">
        <v>53</v>
      </c>
      <c r="C603" s="33">
        <v>107000</v>
      </c>
      <c r="D603" s="33" t="s">
        <v>596</v>
      </c>
      <c r="E603" t="str">
        <f t="shared" si="13"/>
        <v>$100K-$125K</v>
      </c>
    </row>
    <row r="604" spans="1:5" x14ac:dyDescent="0.3">
      <c r="A604" s="33" t="s">
        <v>0</v>
      </c>
      <c r="B604" s="33" t="s">
        <v>53</v>
      </c>
      <c r="C604" s="33"/>
      <c r="D604" s="33" t="s">
        <v>632</v>
      </c>
      <c r="E604" t="str">
        <f t="shared" si="13"/>
        <v>No Data</v>
      </c>
    </row>
    <row r="605" spans="1:5" x14ac:dyDescent="0.3">
      <c r="A605" s="33" t="s">
        <v>0</v>
      </c>
      <c r="B605" s="33" t="s">
        <v>53</v>
      </c>
      <c r="C605" s="33"/>
      <c r="D605" s="33" t="s">
        <v>559</v>
      </c>
      <c r="E605" t="str">
        <f t="shared" si="13"/>
        <v>No Data</v>
      </c>
    </row>
    <row r="606" spans="1:5" x14ac:dyDescent="0.3">
      <c r="A606" s="33" t="s">
        <v>129</v>
      </c>
      <c r="B606" s="33" t="s">
        <v>107</v>
      </c>
      <c r="C606" s="33">
        <v>89100</v>
      </c>
      <c r="D606" s="33" t="s">
        <v>633</v>
      </c>
      <c r="E606" t="str">
        <f t="shared" si="13"/>
        <v>$75K-$100K</v>
      </c>
    </row>
    <row r="607" spans="1:5" x14ac:dyDescent="0.3">
      <c r="A607" s="33" t="s">
        <v>129</v>
      </c>
      <c r="B607" s="33" t="s">
        <v>81</v>
      </c>
      <c r="C607" s="33">
        <v>99150</v>
      </c>
      <c r="D607" s="33" t="s">
        <v>634</v>
      </c>
      <c r="E607" t="str">
        <f t="shared" si="13"/>
        <v>$75K-$100K</v>
      </c>
    </row>
    <row r="608" spans="1:5" x14ac:dyDescent="0.3">
      <c r="A608" s="33" t="s">
        <v>4</v>
      </c>
      <c r="B608" s="33" t="s">
        <v>53</v>
      </c>
      <c r="C608" s="33">
        <v>198500</v>
      </c>
      <c r="D608" s="33" t="s">
        <v>431</v>
      </c>
      <c r="E608" t="str">
        <f t="shared" si="13"/>
        <v>$125K-$200K</v>
      </c>
    </row>
    <row r="609" spans="1:5" x14ac:dyDescent="0.3">
      <c r="A609" s="33" t="s">
        <v>2</v>
      </c>
      <c r="B609" s="33" t="s">
        <v>54</v>
      </c>
      <c r="C609" s="33"/>
      <c r="D609" s="33" t="s">
        <v>232</v>
      </c>
      <c r="E609" t="str">
        <f t="shared" si="13"/>
        <v>No Data</v>
      </c>
    </row>
    <row r="610" spans="1:5" x14ac:dyDescent="0.3">
      <c r="A610" s="33" t="s">
        <v>126</v>
      </c>
      <c r="B610" s="33" t="s">
        <v>53</v>
      </c>
      <c r="C610" s="33">
        <v>180000</v>
      </c>
      <c r="D610" s="33" t="s">
        <v>540</v>
      </c>
      <c r="E610" t="str">
        <f t="shared" si="13"/>
        <v>$125K-$200K</v>
      </c>
    </row>
    <row r="611" spans="1:5" x14ac:dyDescent="0.3">
      <c r="A611" s="33" t="s">
        <v>126</v>
      </c>
      <c r="B611" s="33" t="s">
        <v>53</v>
      </c>
      <c r="C611" s="33">
        <v>140000</v>
      </c>
      <c r="D611" s="33" t="s">
        <v>635</v>
      </c>
      <c r="E611" t="str">
        <f t="shared" si="13"/>
        <v>$125K-$200K</v>
      </c>
    </row>
    <row r="612" spans="1:5" x14ac:dyDescent="0.3">
      <c r="A612" s="33" t="s">
        <v>4</v>
      </c>
      <c r="B612" s="33" t="s">
        <v>53</v>
      </c>
      <c r="C612" s="33"/>
      <c r="D612" s="33" t="s">
        <v>232</v>
      </c>
      <c r="E612" t="str">
        <f t="shared" si="13"/>
        <v>No Data</v>
      </c>
    </row>
    <row r="613" spans="1:5" x14ac:dyDescent="0.3">
      <c r="A613" s="33" t="s">
        <v>2</v>
      </c>
      <c r="B613" s="33" t="s">
        <v>53</v>
      </c>
      <c r="C613" s="33">
        <v>97500</v>
      </c>
      <c r="D613" s="33" t="s">
        <v>268</v>
      </c>
      <c r="E613" t="str">
        <f t="shared" si="13"/>
        <v>$75K-$100K</v>
      </c>
    </row>
    <row r="614" spans="1:5" x14ac:dyDescent="0.3">
      <c r="A614" s="33" t="s">
        <v>4</v>
      </c>
      <c r="B614" s="33" t="s">
        <v>53</v>
      </c>
      <c r="C614" s="33">
        <v>107755.4921875</v>
      </c>
      <c r="D614" s="33" t="s">
        <v>636</v>
      </c>
      <c r="E614" t="str">
        <f t="shared" si="13"/>
        <v>$100K-$125K</v>
      </c>
    </row>
    <row r="615" spans="1:5" x14ac:dyDescent="0.3">
      <c r="A615" s="33" t="s">
        <v>2</v>
      </c>
      <c r="B615" s="33" t="s">
        <v>54</v>
      </c>
      <c r="C615" s="33"/>
      <c r="D615" s="33" t="s">
        <v>637</v>
      </c>
      <c r="E615" t="str">
        <f t="shared" si="13"/>
        <v>No Data</v>
      </c>
    </row>
    <row r="616" spans="1:5" x14ac:dyDescent="0.3">
      <c r="A616" s="33" t="s">
        <v>4</v>
      </c>
      <c r="B616" s="33" t="s">
        <v>54</v>
      </c>
      <c r="C616" s="33"/>
      <c r="D616" s="33" t="s">
        <v>258</v>
      </c>
      <c r="E616" t="str">
        <f t="shared" si="13"/>
        <v>No Data</v>
      </c>
    </row>
    <row r="617" spans="1:5" x14ac:dyDescent="0.3">
      <c r="A617" s="33" t="s">
        <v>4</v>
      </c>
      <c r="B617" s="33" t="s">
        <v>53</v>
      </c>
      <c r="C617" s="33"/>
      <c r="D617" s="33" t="s">
        <v>213</v>
      </c>
      <c r="E617" t="str">
        <f t="shared" si="13"/>
        <v>No Data</v>
      </c>
    </row>
    <row r="618" spans="1:5" x14ac:dyDescent="0.3">
      <c r="A618" s="33" t="s">
        <v>4</v>
      </c>
      <c r="B618" s="33" t="s">
        <v>54</v>
      </c>
      <c r="C618" s="33">
        <v>175000</v>
      </c>
      <c r="D618" s="33" t="s">
        <v>638</v>
      </c>
      <c r="E618" t="str">
        <f t="shared" si="13"/>
        <v>$125K-$200K</v>
      </c>
    </row>
    <row r="619" spans="1:5" x14ac:dyDescent="0.3">
      <c r="A619" s="33" t="s">
        <v>0</v>
      </c>
      <c r="B619" s="33" t="s">
        <v>53</v>
      </c>
      <c r="C619" s="33">
        <v>157500</v>
      </c>
      <c r="D619" s="33" t="s">
        <v>217</v>
      </c>
      <c r="E619" t="str">
        <f t="shared" si="13"/>
        <v>$125K-$200K</v>
      </c>
    </row>
    <row r="620" spans="1:5" x14ac:dyDescent="0.3">
      <c r="A620" s="33" t="s">
        <v>4</v>
      </c>
      <c r="B620" s="33" t="s">
        <v>53</v>
      </c>
      <c r="C620" s="33">
        <v>100000</v>
      </c>
      <c r="D620" s="33" t="s">
        <v>268</v>
      </c>
      <c r="E620" t="str">
        <f t="shared" si="13"/>
        <v>$75K-$100K</v>
      </c>
    </row>
    <row r="621" spans="1:5" x14ac:dyDescent="0.3">
      <c r="A621" s="33" t="s">
        <v>4</v>
      </c>
      <c r="B621" s="33" t="s">
        <v>53</v>
      </c>
      <c r="C621" s="33">
        <v>145000</v>
      </c>
      <c r="D621" s="33" t="s">
        <v>326</v>
      </c>
      <c r="E621" t="str">
        <f t="shared" si="13"/>
        <v>$125K-$200K</v>
      </c>
    </row>
    <row r="622" spans="1:5" x14ac:dyDescent="0.3">
      <c r="A622" s="33" t="s">
        <v>2</v>
      </c>
      <c r="B622" s="33" t="s">
        <v>53</v>
      </c>
      <c r="C622" s="33">
        <v>60000</v>
      </c>
      <c r="D622" s="33" t="s">
        <v>639</v>
      </c>
      <c r="E622" t="str">
        <f t="shared" si="13"/>
        <v>&lt;$75K</v>
      </c>
    </row>
    <row r="623" spans="1:5" x14ac:dyDescent="0.3">
      <c r="A623" s="33" t="s">
        <v>2</v>
      </c>
      <c r="B623" s="33" t="s">
        <v>53</v>
      </c>
      <c r="C623" s="33"/>
      <c r="D623" s="33" t="s">
        <v>457</v>
      </c>
      <c r="E623" t="str">
        <f t="shared" si="13"/>
        <v>No Data</v>
      </c>
    </row>
    <row r="624" spans="1:5" x14ac:dyDescent="0.3">
      <c r="A624" s="33" t="s">
        <v>4</v>
      </c>
      <c r="B624" s="33" t="s">
        <v>53</v>
      </c>
      <c r="C624" s="33">
        <v>115000</v>
      </c>
      <c r="D624" s="33" t="s">
        <v>243</v>
      </c>
      <c r="E624" t="str">
        <f t="shared" si="13"/>
        <v>$100K-$125K</v>
      </c>
    </row>
    <row r="625" spans="1:5" x14ac:dyDescent="0.3">
      <c r="A625" s="33" t="s">
        <v>126</v>
      </c>
      <c r="B625" s="33" t="s">
        <v>53</v>
      </c>
      <c r="C625" s="33"/>
      <c r="D625" s="33" t="s">
        <v>460</v>
      </c>
      <c r="E625" t="str">
        <f t="shared" si="13"/>
        <v>No Data</v>
      </c>
    </row>
    <row r="626" spans="1:5" x14ac:dyDescent="0.3">
      <c r="A626" s="33" t="s">
        <v>4</v>
      </c>
      <c r="B626" s="33" t="s">
        <v>53</v>
      </c>
      <c r="C626" s="33"/>
      <c r="D626" s="33" t="s">
        <v>258</v>
      </c>
      <c r="E626" t="str">
        <f t="shared" si="13"/>
        <v>No Data</v>
      </c>
    </row>
    <row r="627" spans="1:5" x14ac:dyDescent="0.3">
      <c r="A627" s="33" t="s">
        <v>4</v>
      </c>
      <c r="B627" s="33" t="s">
        <v>53</v>
      </c>
      <c r="C627" s="33">
        <v>147500</v>
      </c>
      <c r="D627" s="33" t="s">
        <v>640</v>
      </c>
      <c r="E627" t="str">
        <f t="shared" si="13"/>
        <v>$125K-$200K</v>
      </c>
    </row>
    <row r="628" spans="1:5" x14ac:dyDescent="0.3">
      <c r="A628" s="33" t="s">
        <v>0</v>
      </c>
      <c r="B628" s="33" t="s">
        <v>53</v>
      </c>
      <c r="C628" s="33">
        <v>90000</v>
      </c>
      <c r="D628" s="33" t="s">
        <v>641</v>
      </c>
      <c r="E628" t="str">
        <f t="shared" si="13"/>
        <v>$75K-$100K</v>
      </c>
    </row>
    <row r="629" spans="1:5" x14ac:dyDescent="0.3">
      <c r="A629" s="33" t="s">
        <v>0</v>
      </c>
      <c r="B629" s="33" t="s">
        <v>53</v>
      </c>
      <c r="C629" s="33">
        <v>130000</v>
      </c>
      <c r="D629" s="33" t="s">
        <v>642</v>
      </c>
      <c r="E629" t="str">
        <f t="shared" si="13"/>
        <v>$125K-$200K</v>
      </c>
    </row>
    <row r="630" spans="1:5" x14ac:dyDescent="0.3">
      <c r="A630" s="33" t="s">
        <v>126</v>
      </c>
      <c r="B630" s="33" t="s">
        <v>53</v>
      </c>
      <c r="C630" s="33">
        <v>135000</v>
      </c>
      <c r="D630" s="33" t="s">
        <v>364</v>
      </c>
      <c r="E630" t="str">
        <f t="shared" si="13"/>
        <v>$125K-$200K</v>
      </c>
    </row>
    <row r="631" spans="1:5" x14ac:dyDescent="0.3">
      <c r="A631" s="33" t="s">
        <v>4</v>
      </c>
      <c r="B631" s="33" t="s">
        <v>53</v>
      </c>
      <c r="C631" s="33">
        <v>110000</v>
      </c>
      <c r="D631" s="33" t="s">
        <v>643</v>
      </c>
      <c r="E631" t="str">
        <f t="shared" si="13"/>
        <v>$100K-$125K</v>
      </c>
    </row>
    <row r="632" spans="1:5" x14ac:dyDescent="0.3">
      <c r="A632" s="33" t="s">
        <v>4</v>
      </c>
      <c r="B632" s="33" t="s">
        <v>53</v>
      </c>
      <c r="C632" s="33">
        <v>140000</v>
      </c>
      <c r="D632" s="33" t="s">
        <v>644</v>
      </c>
      <c r="E632" t="str">
        <f t="shared" si="13"/>
        <v>$125K-$200K</v>
      </c>
    </row>
    <row r="633" spans="1:5" x14ac:dyDescent="0.3">
      <c r="A633" s="33" t="s">
        <v>0</v>
      </c>
      <c r="B633" s="33" t="s">
        <v>53</v>
      </c>
      <c r="C633" s="33">
        <v>90000</v>
      </c>
      <c r="D633" s="33" t="s">
        <v>645</v>
      </c>
      <c r="E633" t="str">
        <f t="shared" si="13"/>
        <v>$75K-$100K</v>
      </c>
    </row>
    <row r="634" spans="1:5" x14ac:dyDescent="0.3">
      <c r="A634" s="33" t="s">
        <v>66</v>
      </c>
      <c r="B634" s="33" t="s">
        <v>53</v>
      </c>
      <c r="C634" s="33">
        <v>151000</v>
      </c>
      <c r="D634" s="33" t="s">
        <v>631</v>
      </c>
      <c r="E634" t="str">
        <f t="shared" si="13"/>
        <v>$125K-$200K</v>
      </c>
    </row>
    <row r="635" spans="1:5" x14ac:dyDescent="0.3">
      <c r="A635" s="33" t="s">
        <v>126</v>
      </c>
      <c r="B635" s="33" t="s">
        <v>53</v>
      </c>
      <c r="C635" s="33">
        <v>107850</v>
      </c>
      <c r="D635" s="33" t="s">
        <v>352</v>
      </c>
      <c r="E635" t="str">
        <f t="shared" si="13"/>
        <v>$100K-$125K</v>
      </c>
    </row>
    <row r="636" spans="1:5" x14ac:dyDescent="0.3">
      <c r="A636" s="33" t="s">
        <v>126</v>
      </c>
      <c r="B636" s="33" t="s">
        <v>53</v>
      </c>
      <c r="C636" s="33">
        <v>138200</v>
      </c>
      <c r="D636" s="33" t="s">
        <v>646</v>
      </c>
      <c r="E636" t="str">
        <f t="shared" si="13"/>
        <v>$125K-$200K</v>
      </c>
    </row>
    <row r="637" spans="1:5" x14ac:dyDescent="0.3">
      <c r="A637" s="33" t="s">
        <v>0</v>
      </c>
      <c r="B637" s="33" t="s">
        <v>53</v>
      </c>
      <c r="C637" s="33">
        <v>115000</v>
      </c>
      <c r="D637" s="33" t="s">
        <v>280</v>
      </c>
      <c r="E637" t="str">
        <f t="shared" si="13"/>
        <v>$100K-$125K</v>
      </c>
    </row>
    <row r="638" spans="1:5" x14ac:dyDescent="0.3">
      <c r="A638" s="33" t="s">
        <v>0</v>
      </c>
      <c r="B638" s="33" t="s">
        <v>53</v>
      </c>
      <c r="C638" s="33">
        <v>153034</v>
      </c>
      <c r="D638" s="33" t="s">
        <v>217</v>
      </c>
      <c r="E638" t="str">
        <f t="shared" si="13"/>
        <v>$125K-$200K</v>
      </c>
    </row>
    <row r="639" spans="1:5" x14ac:dyDescent="0.3">
      <c r="A639" s="33" t="s">
        <v>2</v>
      </c>
      <c r="B639" s="33" t="s">
        <v>53</v>
      </c>
      <c r="C639" s="33"/>
      <c r="D639" s="33" t="s">
        <v>647</v>
      </c>
      <c r="E639" t="str">
        <f t="shared" si="13"/>
        <v>No Data</v>
      </c>
    </row>
    <row r="640" spans="1:5" x14ac:dyDescent="0.3">
      <c r="A640" s="33" t="s">
        <v>4</v>
      </c>
      <c r="B640" s="33" t="s">
        <v>54</v>
      </c>
      <c r="C640" s="33">
        <v>109000</v>
      </c>
      <c r="D640" s="33" t="s">
        <v>648</v>
      </c>
      <c r="E640" t="str">
        <f t="shared" si="13"/>
        <v>$100K-$125K</v>
      </c>
    </row>
    <row r="641" spans="1:5" x14ac:dyDescent="0.3">
      <c r="A641" s="33" t="s">
        <v>2</v>
      </c>
      <c r="B641" s="33" t="s">
        <v>53</v>
      </c>
      <c r="C641" s="33"/>
      <c r="D641" s="33" t="s">
        <v>520</v>
      </c>
      <c r="E641" t="str">
        <f t="shared" si="13"/>
        <v>No Data</v>
      </c>
    </row>
    <row r="642" spans="1:5" x14ac:dyDescent="0.3">
      <c r="A642" s="33" t="s">
        <v>4</v>
      </c>
      <c r="B642" s="33" t="s">
        <v>53</v>
      </c>
      <c r="C642" s="33">
        <v>137500</v>
      </c>
      <c r="D642" s="33" t="s">
        <v>431</v>
      </c>
      <c r="E642" t="str">
        <f t="shared" si="13"/>
        <v>$125K-$200K</v>
      </c>
    </row>
    <row r="643" spans="1:5" x14ac:dyDescent="0.3">
      <c r="A643" s="33" t="s">
        <v>4</v>
      </c>
      <c r="B643" s="33" t="s">
        <v>53</v>
      </c>
      <c r="C643" s="33"/>
      <c r="D643" s="33" t="s">
        <v>649</v>
      </c>
      <c r="E643" t="str">
        <f t="shared" ref="E643:E706" si="14">_xlfn.XLOOKUP(C643,$H$16:$H$21,$G$16:$G$21,,1)</f>
        <v>No Data</v>
      </c>
    </row>
    <row r="644" spans="1:5" x14ac:dyDescent="0.3">
      <c r="A644" s="33" t="s">
        <v>125</v>
      </c>
      <c r="B644" s="33" t="s">
        <v>53</v>
      </c>
      <c r="C644" s="33">
        <v>96500</v>
      </c>
      <c r="D644" s="33" t="s">
        <v>208</v>
      </c>
      <c r="E644" t="str">
        <f t="shared" si="14"/>
        <v>$75K-$100K</v>
      </c>
    </row>
    <row r="645" spans="1:5" x14ac:dyDescent="0.3">
      <c r="A645" s="33" t="s">
        <v>52</v>
      </c>
      <c r="B645" s="33" t="s">
        <v>53</v>
      </c>
      <c r="C645" s="33">
        <v>79930</v>
      </c>
      <c r="D645" s="33" t="s">
        <v>476</v>
      </c>
      <c r="E645" t="str">
        <f t="shared" si="14"/>
        <v>$75K-$100K</v>
      </c>
    </row>
    <row r="646" spans="1:5" x14ac:dyDescent="0.3">
      <c r="A646" s="33" t="s">
        <v>2</v>
      </c>
      <c r="B646" s="33" t="s">
        <v>53</v>
      </c>
      <c r="C646" s="33"/>
      <c r="D646" s="33" t="s">
        <v>650</v>
      </c>
      <c r="E646" t="str">
        <f t="shared" si="14"/>
        <v>No Data</v>
      </c>
    </row>
    <row r="647" spans="1:5" x14ac:dyDescent="0.3">
      <c r="A647" s="33" t="s">
        <v>129</v>
      </c>
      <c r="B647" s="33" t="s">
        <v>53</v>
      </c>
      <c r="C647" s="33">
        <v>99150</v>
      </c>
      <c r="D647" s="33" t="s">
        <v>651</v>
      </c>
      <c r="E647" t="str">
        <f t="shared" si="14"/>
        <v>$75K-$100K</v>
      </c>
    </row>
    <row r="648" spans="1:5" x14ac:dyDescent="0.3">
      <c r="A648" s="33" t="s">
        <v>0</v>
      </c>
      <c r="B648" s="33" t="s">
        <v>53</v>
      </c>
      <c r="C648" s="33">
        <v>90000</v>
      </c>
      <c r="D648" s="33" t="s">
        <v>652</v>
      </c>
      <c r="E648" t="str">
        <f t="shared" si="14"/>
        <v>$75K-$100K</v>
      </c>
    </row>
    <row r="649" spans="1:5" x14ac:dyDescent="0.3">
      <c r="A649" s="33" t="s">
        <v>128</v>
      </c>
      <c r="B649" s="33" t="s">
        <v>53</v>
      </c>
      <c r="C649" s="33">
        <v>175000</v>
      </c>
      <c r="D649" s="33" t="s">
        <v>265</v>
      </c>
      <c r="E649" t="str">
        <f t="shared" si="14"/>
        <v>$125K-$200K</v>
      </c>
    </row>
    <row r="650" spans="1:5" x14ac:dyDescent="0.3">
      <c r="A650" s="33" t="s">
        <v>0</v>
      </c>
      <c r="B650" s="33" t="s">
        <v>53</v>
      </c>
      <c r="C650" s="33">
        <v>139500</v>
      </c>
      <c r="D650" s="33" t="s">
        <v>653</v>
      </c>
      <c r="E650" t="str">
        <f t="shared" si="14"/>
        <v>$125K-$200K</v>
      </c>
    </row>
    <row r="651" spans="1:5" x14ac:dyDescent="0.3">
      <c r="A651" s="33" t="s">
        <v>4</v>
      </c>
      <c r="B651" s="33" t="s">
        <v>53</v>
      </c>
      <c r="C651" s="33"/>
      <c r="D651" s="33" t="s">
        <v>366</v>
      </c>
      <c r="E651" t="str">
        <f t="shared" si="14"/>
        <v>No Data</v>
      </c>
    </row>
    <row r="652" spans="1:5" x14ac:dyDescent="0.3">
      <c r="A652" s="33" t="s">
        <v>4</v>
      </c>
      <c r="B652" s="33" t="s">
        <v>53</v>
      </c>
      <c r="C652" s="33"/>
      <c r="D652" s="33" t="s">
        <v>410</v>
      </c>
      <c r="E652" t="str">
        <f t="shared" si="14"/>
        <v>No Data</v>
      </c>
    </row>
    <row r="653" spans="1:5" x14ac:dyDescent="0.3">
      <c r="A653" s="33" t="s">
        <v>0</v>
      </c>
      <c r="B653" s="33" t="s">
        <v>53</v>
      </c>
      <c r="C653" s="33"/>
      <c r="D653" s="33" t="s">
        <v>654</v>
      </c>
      <c r="E653" t="str">
        <f t="shared" si="14"/>
        <v>No Data</v>
      </c>
    </row>
    <row r="654" spans="1:5" x14ac:dyDescent="0.3">
      <c r="A654" s="33" t="s">
        <v>2</v>
      </c>
      <c r="B654" s="33" t="s">
        <v>53</v>
      </c>
      <c r="C654" s="33"/>
      <c r="D654" s="33" t="s">
        <v>655</v>
      </c>
      <c r="E654" t="str">
        <f t="shared" si="14"/>
        <v>No Data</v>
      </c>
    </row>
    <row r="655" spans="1:5" x14ac:dyDescent="0.3">
      <c r="A655" s="33" t="s">
        <v>126</v>
      </c>
      <c r="B655" s="33" t="s">
        <v>53</v>
      </c>
      <c r="C655" s="33">
        <v>140000</v>
      </c>
      <c r="D655" s="33" t="s">
        <v>315</v>
      </c>
      <c r="E655" t="str">
        <f t="shared" si="14"/>
        <v>$125K-$200K</v>
      </c>
    </row>
    <row r="656" spans="1:5" x14ac:dyDescent="0.3">
      <c r="A656" s="33" t="s">
        <v>4</v>
      </c>
      <c r="B656" s="33" t="s">
        <v>53</v>
      </c>
      <c r="C656" s="33">
        <v>70000</v>
      </c>
      <c r="D656" s="33" t="s">
        <v>248</v>
      </c>
      <c r="E656" t="str">
        <f t="shared" si="14"/>
        <v>&lt;$75K</v>
      </c>
    </row>
    <row r="657" spans="1:5" x14ac:dyDescent="0.3">
      <c r="A657" s="33" t="s">
        <v>125</v>
      </c>
      <c r="B657" s="33" t="s">
        <v>53</v>
      </c>
      <c r="C657" s="33">
        <v>88500</v>
      </c>
      <c r="D657" s="33" t="s">
        <v>294</v>
      </c>
      <c r="E657" t="str">
        <f t="shared" si="14"/>
        <v>$75K-$100K</v>
      </c>
    </row>
    <row r="658" spans="1:5" x14ac:dyDescent="0.3">
      <c r="A658" s="33" t="s">
        <v>4</v>
      </c>
      <c r="B658" s="33" t="s">
        <v>53</v>
      </c>
      <c r="C658" s="33">
        <v>130000</v>
      </c>
      <c r="D658" s="33" t="s">
        <v>656</v>
      </c>
      <c r="E658" t="str">
        <f t="shared" si="14"/>
        <v>$125K-$200K</v>
      </c>
    </row>
    <row r="659" spans="1:5" x14ac:dyDescent="0.3">
      <c r="A659" s="33" t="s">
        <v>2</v>
      </c>
      <c r="B659" s="33" t="s">
        <v>54</v>
      </c>
      <c r="C659" s="33">
        <v>67500</v>
      </c>
      <c r="D659" s="33" t="s">
        <v>657</v>
      </c>
      <c r="E659" t="str">
        <f t="shared" si="14"/>
        <v>&lt;$75K</v>
      </c>
    </row>
    <row r="660" spans="1:5" x14ac:dyDescent="0.3">
      <c r="A660" s="33" t="s">
        <v>128</v>
      </c>
      <c r="B660" s="33" t="s">
        <v>53</v>
      </c>
      <c r="C660" s="33"/>
      <c r="D660" s="33" t="s">
        <v>658</v>
      </c>
      <c r="E660" t="str">
        <f t="shared" si="14"/>
        <v>No Data</v>
      </c>
    </row>
    <row r="661" spans="1:5" x14ac:dyDescent="0.3">
      <c r="A661" s="33" t="s">
        <v>4</v>
      </c>
      <c r="B661" s="33" t="s">
        <v>53</v>
      </c>
      <c r="C661" s="33">
        <v>130000</v>
      </c>
      <c r="D661" s="33" t="s">
        <v>592</v>
      </c>
      <c r="E661" t="str">
        <f t="shared" si="14"/>
        <v>$125K-$200K</v>
      </c>
    </row>
    <row r="662" spans="1:5" x14ac:dyDescent="0.3">
      <c r="A662" s="33" t="s">
        <v>128</v>
      </c>
      <c r="B662" s="33" t="s">
        <v>53</v>
      </c>
      <c r="C662" s="33">
        <v>130000</v>
      </c>
      <c r="D662" s="33" t="s">
        <v>230</v>
      </c>
      <c r="E662" t="str">
        <f t="shared" si="14"/>
        <v>$125K-$200K</v>
      </c>
    </row>
    <row r="663" spans="1:5" x14ac:dyDescent="0.3">
      <c r="A663" s="33" t="s">
        <v>2</v>
      </c>
      <c r="B663" s="33" t="s">
        <v>53</v>
      </c>
      <c r="C663" s="33">
        <v>74050</v>
      </c>
      <c r="D663" s="33" t="s">
        <v>334</v>
      </c>
      <c r="E663" t="str">
        <f t="shared" si="14"/>
        <v>&lt;$75K</v>
      </c>
    </row>
    <row r="664" spans="1:5" x14ac:dyDescent="0.3">
      <c r="A664" s="33" t="s">
        <v>4</v>
      </c>
      <c r="B664" s="33" t="s">
        <v>53</v>
      </c>
      <c r="C664" s="33"/>
      <c r="D664" s="33" t="s">
        <v>659</v>
      </c>
      <c r="E664" t="str">
        <f t="shared" si="14"/>
        <v>No Data</v>
      </c>
    </row>
    <row r="665" spans="1:5" x14ac:dyDescent="0.3">
      <c r="A665" s="33" t="s">
        <v>4</v>
      </c>
      <c r="B665" s="33" t="s">
        <v>53</v>
      </c>
      <c r="C665" s="33">
        <v>140000</v>
      </c>
      <c r="D665" s="33" t="s">
        <v>660</v>
      </c>
      <c r="E665" t="str">
        <f t="shared" si="14"/>
        <v>$125K-$200K</v>
      </c>
    </row>
    <row r="666" spans="1:5" x14ac:dyDescent="0.3">
      <c r="A666" s="33" t="s">
        <v>4</v>
      </c>
      <c r="B666" s="33" t="s">
        <v>53</v>
      </c>
      <c r="C666" s="33"/>
      <c r="D666" s="33" t="s">
        <v>661</v>
      </c>
      <c r="E666" t="str">
        <f t="shared" si="14"/>
        <v>No Data</v>
      </c>
    </row>
    <row r="667" spans="1:5" x14ac:dyDescent="0.3">
      <c r="A667" s="33" t="s">
        <v>0</v>
      </c>
      <c r="B667" s="33" t="s">
        <v>53</v>
      </c>
      <c r="C667" s="33"/>
      <c r="D667" s="33" t="s">
        <v>213</v>
      </c>
      <c r="E667" t="str">
        <f t="shared" si="14"/>
        <v>No Data</v>
      </c>
    </row>
    <row r="668" spans="1:5" x14ac:dyDescent="0.3">
      <c r="A668" s="33" t="s">
        <v>4</v>
      </c>
      <c r="B668" s="33" t="s">
        <v>54</v>
      </c>
      <c r="C668" s="33">
        <v>130000</v>
      </c>
      <c r="D668" s="33" t="s">
        <v>268</v>
      </c>
      <c r="E668" t="str">
        <f t="shared" si="14"/>
        <v>$125K-$200K</v>
      </c>
    </row>
    <row r="669" spans="1:5" x14ac:dyDescent="0.3">
      <c r="A669" s="33" t="s">
        <v>4</v>
      </c>
      <c r="B669" s="33" t="s">
        <v>53</v>
      </c>
      <c r="C669" s="33"/>
      <c r="D669" s="33" t="s">
        <v>662</v>
      </c>
      <c r="E669" t="str">
        <f t="shared" si="14"/>
        <v>No Data</v>
      </c>
    </row>
    <row r="670" spans="1:5" x14ac:dyDescent="0.3">
      <c r="A670" s="33" t="s">
        <v>2</v>
      </c>
      <c r="B670" s="33" t="s">
        <v>53</v>
      </c>
      <c r="C670" s="33">
        <v>85000</v>
      </c>
      <c r="D670" s="33" t="s">
        <v>663</v>
      </c>
      <c r="E670" t="str">
        <f t="shared" si="14"/>
        <v>$75K-$100K</v>
      </c>
    </row>
    <row r="671" spans="1:5" x14ac:dyDescent="0.3">
      <c r="A671" s="33" t="s">
        <v>4</v>
      </c>
      <c r="B671" s="33" t="s">
        <v>53</v>
      </c>
      <c r="C671" s="33"/>
      <c r="D671" s="33" t="s">
        <v>664</v>
      </c>
      <c r="E671" t="str">
        <f t="shared" si="14"/>
        <v>No Data</v>
      </c>
    </row>
    <row r="672" spans="1:5" x14ac:dyDescent="0.3">
      <c r="A672" s="33" t="s">
        <v>4</v>
      </c>
      <c r="B672" s="33" t="s">
        <v>53</v>
      </c>
      <c r="C672" s="33"/>
      <c r="D672" s="33" t="s">
        <v>665</v>
      </c>
      <c r="E672" t="str">
        <f t="shared" si="14"/>
        <v>No Data</v>
      </c>
    </row>
    <row r="673" spans="1:5" x14ac:dyDescent="0.3">
      <c r="A673" s="33" t="s">
        <v>126</v>
      </c>
      <c r="B673" s="33" t="s">
        <v>53</v>
      </c>
      <c r="C673" s="33">
        <v>185000</v>
      </c>
      <c r="D673" s="33" t="s">
        <v>282</v>
      </c>
      <c r="E673" t="str">
        <f t="shared" si="14"/>
        <v>$125K-$200K</v>
      </c>
    </row>
    <row r="674" spans="1:5" x14ac:dyDescent="0.3">
      <c r="A674" s="33" t="s">
        <v>0</v>
      </c>
      <c r="B674" s="33" t="s">
        <v>53</v>
      </c>
      <c r="C674" s="33"/>
      <c r="D674" s="33" t="s">
        <v>268</v>
      </c>
      <c r="E674" t="str">
        <f t="shared" si="14"/>
        <v>No Data</v>
      </c>
    </row>
    <row r="675" spans="1:5" x14ac:dyDescent="0.3">
      <c r="A675" s="33" t="s">
        <v>0</v>
      </c>
      <c r="B675" s="33" t="s">
        <v>53</v>
      </c>
      <c r="C675" s="33">
        <v>115000</v>
      </c>
      <c r="D675" s="33" t="s">
        <v>315</v>
      </c>
      <c r="E675" t="str">
        <f t="shared" si="14"/>
        <v>$100K-$125K</v>
      </c>
    </row>
    <row r="676" spans="1:5" x14ac:dyDescent="0.3">
      <c r="A676" s="33" t="s">
        <v>0</v>
      </c>
      <c r="B676" s="33" t="s">
        <v>75</v>
      </c>
      <c r="C676" s="33"/>
      <c r="D676" s="33" t="s">
        <v>666</v>
      </c>
      <c r="E676" t="str">
        <f t="shared" si="14"/>
        <v>No Data</v>
      </c>
    </row>
    <row r="677" spans="1:5" x14ac:dyDescent="0.3">
      <c r="A677" s="33" t="s">
        <v>4</v>
      </c>
      <c r="B677" s="33" t="s">
        <v>53</v>
      </c>
      <c r="C677" s="33">
        <v>120000</v>
      </c>
      <c r="D677" s="33" t="s">
        <v>642</v>
      </c>
      <c r="E677" t="str">
        <f t="shared" si="14"/>
        <v>$100K-$125K</v>
      </c>
    </row>
    <row r="678" spans="1:5" x14ac:dyDescent="0.3">
      <c r="A678" s="33" t="s">
        <v>4</v>
      </c>
      <c r="B678" s="33" t="s">
        <v>53</v>
      </c>
      <c r="C678" s="33">
        <v>125000</v>
      </c>
      <c r="D678" s="33" t="s">
        <v>667</v>
      </c>
      <c r="E678" t="str">
        <f t="shared" si="14"/>
        <v>$100K-$125K</v>
      </c>
    </row>
    <row r="679" spans="1:5" x14ac:dyDescent="0.3">
      <c r="A679" s="33" t="s">
        <v>126</v>
      </c>
      <c r="B679" s="33" t="s">
        <v>53</v>
      </c>
      <c r="C679" s="33"/>
      <c r="D679" s="33" t="s">
        <v>542</v>
      </c>
      <c r="E679" t="str">
        <f t="shared" si="14"/>
        <v>No Data</v>
      </c>
    </row>
    <row r="680" spans="1:5" x14ac:dyDescent="0.3">
      <c r="A680" s="33" t="s">
        <v>4</v>
      </c>
      <c r="B680" s="33" t="s">
        <v>53</v>
      </c>
      <c r="C680" s="33">
        <v>70000</v>
      </c>
      <c r="D680" s="33" t="s">
        <v>248</v>
      </c>
      <c r="E680" t="str">
        <f t="shared" si="14"/>
        <v>&lt;$75K</v>
      </c>
    </row>
    <row r="681" spans="1:5" x14ac:dyDescent="0.3">
      <c r="A681" s="33" t="s">
        <v>125</v>
      </c>
      <c r="B681" s="33" t="s">
        <v>53</v>
      </c>
      <c r="C681" s="33">
        <v>170000</v>
      </c>
      <c r="D681" s="33" t="s">
        <v>230</v>
      </c>
      <c r="E681" t="str">
        <f t="shared" si="14"/>
        <v>$125K-$200K</v>
      </c>
    </row>
    <row r="682" spans="1:5" x14ac:dyDescent="0.3">
      <c r="A682" s="33" t="s">
        <v>1</v>
      </c>
      <c r="B682" s="33" t="s">
        <v>115</v>
      </c>
      <c r="C682" s="33">
        <v>104668</v>
      </c>
      <c r="D682" s="33" t="s">
        <v>668</v>
      </c>
      <c r="E682" t="str">
        <f t="shared" si="14"/>
        <v>$100K-$125K</v>
      </c>
    </row>
    <row r="683" spans="1:5" x14ac:dyDescent="0.3">
      <c r="A683" s="33" t="s">
        <v>4</v>
      </c>
      <c r="B683" s="33" t="s">
        <v>53</v>
      </c>
      <c r="C683" s="33"/>
      <c r="D683" s="33" t="s">
        <v>669</v>
      </c>
      <c r="E683" t="str">
        <f t="shared" si="14"/>
        <v>No Data</v>
      </c>
    </row>
    <row r="684" spans="1:5" x14ac:dyDescent="0.3">
      <c r="A684" s="33" t="s">
        <v>0</v>
      </c>
      <c r="B684" s="33" t="s">
        <v>53</v>
      </c>
      <c r="C684" s="33"/>
      <c r="D684" s="33" t="s">
        <v>670</v>
      </c>
      <c r="E684" t="str">
        <f t="shared" si="14"/>
        <v>No Data</v>
      </c>
    </row>
    <row r="685" spans="1:5" x14ac:dyDescent="0.3">
      <c r="A685" s="33" t="s">
        <v>4</v>
      </c>
      <c r="B685" s="33" t="s">
        <v>54</v>
      </c>
      <c r="C685" s="33">
        <v>125000</v>
      </c>
      <c r="D685" s="33" t="s">
        <v>671</v>
      </c>
      <c r="E685" t="str">
        <f t="shared" si="14"/>
        <v>$100K-$125K</v>
      </c>
    </row>
    <row r="686" spans="1:5" x14ac:dyDescent="0.3">
      <c r="A686" s="33" t="s">
        <v>4</v>
      </c>
      <c r="B686" s="33" t="s">
        <v>53</v>
      </c>
      <c r="C686" s="33">
        <v>116000</v>
      </c>
      <c r="D686" s="33" t="s">
        <v>672</v>
      </c>
      <c r="E686" t="str">
        <f t="shared" si="14"/>
        <v>$100K-$125K</v>
      </c>
    </row>
    <row r="687" spans="1:5" x14ac:dyDescent="0.3">
      <c r="A687" s="33" t="s">
        <v>0</v>
      </c>
      <c r="B687" s="33" t="s">
        <v>97</v>
      </c>
      <c r="C687" s="33">
        <v>157500</v>
      </c>
      <c r="D687" s="33" t="s">
        <v>673</v>
      </c>
      <c r="E687" t="str">
        <f t="shared" si="14"/>
        <v>$125K-$200K</v>
      </c>
    </row>
    <row r="688" spans="1:5" x14ac:dyDescent="0.3">
      <c r="A688" s="33" t="s">
        <v>126</v>
      </c>
      <c r="B688" s="33" t="s">
        <v>53</v>
      </c>
      <c r="C688" s="33"/>
      <c r="D688" s="33" t="s">
        <v>674</v>
      </c>
      <c r="E688" t="str">
        <f t="shared" si="14"/>
        <v>No Data</v>
      </c>
    </row>
    <row r="689" spans="1:5" x14ac:dyDescent="0.3">
      <c r="A689" s="33" t="s">
        <v>4</v>
      </c>
      <c r="B689" s="33" t="s">
        <v>97</v>
      </c>
      <c r="C689" s="33">
        <v>97444</v>
      </c>
      <c r="D689" s="33" t="s">
        <v>494</v>
      </c>
      <c r="E689" t="str">
        <f t="shared" si="14"/>
        <v>$75K-$100K</v>
      </c>
    </row>
    <row r="690" spans="1:5" x14ac:dyDescent="0.3">
      <c r="A690" s="33" t="s">
        <v>126</v>
      </c>
      <c r="B690" s="33" t="s">
        <v>53</v>
      </c>
      <c r="C690" s="33">
        <v>115000</v>
      </c>
      <c r="D690" s="33" t="s">
        <v>299</v>
      </c>
      <c r="E690" t="str">
        <f t="shared" si="14"/>
        <v>$100K-$125K</v>
      </c>
    </row>
    <row r="691" spans="1:5" x14ac:dyDescent="0.3">
      <c r="A691" s="33" t="s">
        <v>0</v>
      </c>
      <c r="B691" s="33" t="s">
        <v>53</v>
      </c>
      <c r="C691" s="33"/>
      <c r="D691" s="33" t="s">
        <v>457</v>
      </c>
      <c r="E691" t="str">
        <f t="shared" si="14"/>
        <v>No Data</v>
      </c>
    </row>
    <row r="692" spans="1:5" x14ac:dyDescent="0.3">
      <c r="A692" s="33" t="s">
        <v>0</v>
      </c>
      <c r="B692" s="33" t="s">
        <v>53</v>
      </c>
      <c r="C692" s="33"/>
      <c r="D692" s="33" t="s">
        <v>675</v>
      </c>
      <c r="E692" t="str">
        <f t="shared" si="14"/>
        <v>No Data</v>
      </c>
    </row>
    <row r="693" spans="1:5" x14ac:dyDescent="0.3">
      <c r="A693" s="33" t="s">
        <v>2</v>
      </c>
      <c r="B693" s="33" t="s">
        <v>53</v>
      </c>
      <c r="C693" s="33"/>
      <c r="D693" s="33" t="s">
        <v>520</v>
      </c>
      <c r="E693" t="str">
        <f t="shared" si="14"/>
        <v>No Data</v>
      </c>
    </row>
    <row r="694" spans="1:5" x14ac:dyDescent="0.3">
      <c r="A694" s="33" t="s">
        <v>4</v>
      </c>
      <c r="B694" s="33" t="s">
        <v>53</v>
      </c>
      <c r="C694" s="33">
        <v>122500</v>
      </c>
      <c r="D694" s="33" t="s">
        <v>301</v>
      </c>
      <c r="E694" t="str">
        <f t="shared" si="14"/>
        <v>$100K-$125K</v>
      </c>
    </row>
    <row r="695" spans="1:5" x14ac:dyDescent="0.3">
      <c r="A695" s="33" t="s">
        <v>52</v>
      </c>
      <c r="B695" s="33" t="s">
        <v>53</v>
      </c>
      <c r="C695" s="33">
        <v>100000</v>
      </c>
      <c r="D695" s="33" t="s">
        <v>676</v>
      </c>
      <c r="E695" t="str">
        <f t="shared" si="14"/>
        <v>$75K-$100K</v>
      </c>
    </row>
    <row r="696" spans="1:5" x14ac:dyDescent="0.3">
      <c r="A696" s="33" t="s">
        <v>0</v>
      </c>
      <c r="B696" s="33" t="s">
        <v>53</v>
      </c>
      <c r="C696" s="33">
        <v>350000</v>
      </c>
      <c r="D696" s="33" t="s">
        <v>677</v>
      </c>
      <c r="E696" t="str">
        <f t="shared" si="14"/>
        <v>&gt;$200K</v>
      </c>
    </row>
    <row r="697" spans="1:5" x14ac:dyDescent="0.3">
      <c r="A697" s="33" t="s">
        <v>0</v>
      </c>
      <c r="B697" s="33" t="s">
        <v>53</v>
      </c>
      <c r="C697" s="33">
        <v>172000</v>
      </c>
      <c r="D697" s="33" t="s">
        <v>364</v>
      </c>
      <c r="E697" t="str">
        <f t="shared" si="14"/>
        <v>$125K-$200K</v>
      </c>
    </row>
    <row r="698" spans="1:5" x14ac:dyDescent="0.3">
      <c r="A698" s="33" t="s">
        <v>2</v>
      </c>
      <c r="B698" s="33" t="s">
        <v>54</v>
      </c>
      <c r="C698" s="33"/>
      <c r="D698" s="33" t="s">
        <v>666</v>
      </c>
      <c r="E698" t="str">
        <f t="shared" si="14"/>
        <v>No Data</v>
      </c>
    </row>
    <row r="699" spans="1:5" x14ac:dyDescent="0.3">
      <c r="A699" s="33" t="s">
        <v>125</v>
      </c>
      <c r="B699" s="33" t="s">
        <v>53</v>
      </c>
      <c r="C699" s="33">
        <v>157500</v>
      </c>
      <c r="D699" s="33" t="s">
        <v>678</v>
      </c>
      <c r="E699" t="str">
        <f t="shared" si="14"/>
        <v>$125K-$200K</v>
      </c>
    </row>
    <row r="700" spans="1:5" x14ac:dyDescent="0.3">
      <c r="A700" s="33" t="s">
        <v>2</v>
      </c>
      <c r="B700" s="33" t="s">
        <v>53</v>
      </c>
      <c r="C700" s="33">
        <v>87472</v>
      </c>
      <c r="D700" s="33" t="s">
        <v>679</v>
      </c>
      <c r="E700" t="str">
        <f t="shared" si="14"/>
        <v>$75K-$100K</v>
      </c>
    </row>
    <row r="701" spans="1:5" x14ac:dyDescent="0.3">
      <c r="A701" s="33" t="s">
        <v>4</v>
      </c>
      <c r="B701" s="33" t="s">
        <v>53</v>
      </c>
      <c r="C701" s="33"/>
      <c r="D701" s="33" t="s">
        <v>299</v>
      </c>
      <c r="E701" t="str">
        <f t="shared" si="14"/>
        <v>No Data</v>
      </c>
    </row>
    <row r="702" spans="1:5" x14ac:dyDescent="0.3">
      <c r="A702" s="33" t="s">
        <v>126</v>
      </c>
      <c r="B702" s="33" t="s">
        <v>53</v>
      </c>
      <c r="C702" s="33">
        <v>150000</v>
      </c>
      <c r="D702" s="33" t="s">
        <v>564</v>
      </c>
      <c r="E702" t="str">
        <f t="shared" si="14"/>
        <v>$125K-$200K</v>
      </c>
    </row>
    <row r="703" spans="1:5" x14ac:dyDescent="0.3">
      <c r="A703" s="33" t="s">
        <v>128</v>
      </c>
      <c r="B703" s="33" t="s">
        <v>53</v>
      </c>
      <c r="C703" s="33">
        <v>210123</v>
      </c>
      <c r="D703" s="33" t="s">
        <v>680</v>
      </c>
      <c r="E703" t="str">
        <f t="shared" si="14"/>
        <v>&gt;$200K</v>
      </c>
    </row>
    <row r="704" spans="1:5" x14ac:dyDescent="0.3">
      <c r="A704" s="33" t="s">
        <v>1</v>
      </c>
      <c r="B704" s="33" t="s">
        <v>65</v>
      </c>
      <c r="C704" s="33">
        <v>94342.5</v>
      </c>
      <c r="D704" s="33" t="s">
        <v>681</v>
      </c>
      <c r="E704" t="str">
        <f t="shared" si="14"/>
        <v>$75K-$100K</v>
      </c>
    </row>
    <row r="705" spans="1:5" x14ac:dyDescent="0.3">
      <c r="A705" s="33" t="s">
        <v>2</v>
      </c>
      <c r="B705" s="33" t="s">
        <v>53</v>
      </c>
      <c r="C705" s="33"/>
      <c r="D705" s="33" t="s">
        <v>457</v>
      </c>
      <c r="E705" t="str">
        <f t="shared" si="14"/>
        <v>No Data</v>
      </c>
    </row>
    <row r="706" spans="1:5" x14ac:dyDescent="0.3">
      <c r="A706" s="33" t="s">
        <v>4</v>
      </c>
      <c r="B706" s="33" t="s">
        <v>53</v>
      </c>
      <c r="C706" s="33">
        <v>137500</v>
      </c>
      <c r="D706" s="33" t="s">
        <v>682</v>
      </c>
      <c r="E706" t="str">
        <f t="shared" si="14"/>
        <v>$125K-$200K</v>
      </c>
    </row>
    <row r="707" spans="1:5" x14ac:dyDescent="0.3">
      <c r="A707" s="33" t="s">
        <v>4</v>
      </c>
      <c r="B707" s="33" t="s">
        <v>53</v>
      </c>
      <c r="C707" s="33"/>
      <c r="D707" s="33" t="s">
        <v>683</v>
      </c>
      <c r="E707" t="str">
        <f t="shared" ref="E707:E770" si="15">_xlfn.XLOOKUP(C707,$H$16:$H$21,$G$16:$G$21,,1)</f>
        <v>No Data</v>
      </c>
    </row>
    <row r="708" spans="1:5" x14ac:dyDescent="0.3">
      <c r="A708" s="33" t="s">
        <v>4</v>
      </c>
      <c r="B708" s="33" t="s">
        <v>53</v>
      </c>
      <c r="C708" s="33"/>
      <c r="D708" s="33" t="s">
        <v>299</v>
      </c>
      <c r="E708" t="str">
        <f t="shared" si="15"/>
        <v>No Data</v>
      </c>
    </row>
    <row r="709" spans="1:5" x14ac:dyDescent="0.3">
      <c r="A709" s="33" t="s">
        <v>4</v>
      </c>
      <c r="B709" s="33" t="s">
        <v>53</v>
      </c>
      <c r="C709" s="33">
        <v>90000</v>
      </c>
      <c r="D709" s="33" t="s">
        <v>684</v>
      </c>
      <c r="E709" t="str">
        <f t="shared" si="15"/>
        <v>$75K-$100K</v>
      </c>
    </row>
    <row r="710" spans="1:5" x14ac:dyDescent="0.3">
      <c r="A710" s="33" t="s">
        <v>2</v>
      </c>
      <c r="B710" s="33" t="s">
        <v>64</v>
      </c>
      <c r="C710" s="33">
        <v>57500</v>
      </c>
      <c r="D710" s="33" t="s">
        <v>685</v>
      </c>
      <c r="E710" t="str">
        <f t="shared" si="15"/>
        <v>&lt;$75K</v>
      </c>
    </row>
    <row r="711" spans="1:5" x14ac:dyDescent="0.3">
      <c r="A711" s="33" t="s">
        <v>4</v>
      </c>
      <c r="B711" s="33" t="s">
        <v>53</v>
      </c>
      <c r="C711" s="33">
        <v>135000</v>
      </c>
      <c r="D711" s="33" t="s">
        <v>686</v>
      </c>
      <c r="E711" t="str">
        <f t="shared" si="15"/>
        <v>$125K-$200K</v>
      </c>
    </row>
    <row r="712" spans="1:5" x14ac:dyDescent="0.3">
      <c r="A712" s="33" t="s">
        <v>128</v>
      </c>
      <c r="B712" s="33" t="s">
        <v>53</v>
      </c>
      <c r="C712" s="33">
        <v>240000</v>
      </c>
      <c r="D712" s="33" t="s">
        <v>265</v>
      </c>
      <c r="E712" t="str">
        <f t="shared" si="15"/>
        <v>&gt;$200K</v>
      </c>
    </row>
    <row r="713" spans="1:5" x14ac:dyDescent="0.3">
      <c r="A713" s="33" t="s">
        <v>4</v>
      </c>
      <c r="B713" s="33" t="s">
        <v>53</v>
      </c>
      <c r="C713" s="33">
        <v>208114</v>
      </c>
      <c r="D713" s="33" t="s">
        <v>225</v>
      </c>
      <c r="E713" t="str">
        <f t="shared" si="15"/>
        <v>&gt;$200K</v>
      </c>
    </row>
    <row r="714" spans="1:5" x14ac:dyDescent="0.3">
      <c r="A714" s="33" t="s">
        <v>4</v>
      </c>
      <c r="B714" s="33" t="s">
        <v>53</v>
      </c>
      <c r="C714" s="33">
        <v>97500</v>
      </c>
      <c r="D714" s="33" t="s">
        <v>687</v>
      </c>
      <c r="E714" t="str">
        <f t="shared" si="15"/>
        <v>$75K-$100K</v>
      </c>
    </row>
    <row r="715" spans="1:5" x14ac:dyDescent="0.3">
      <c r="A715" s="33" t="s">
        <v>4</v>
      </c>
      <c r="B715" s="33" t="s">
        <v>72</v>
      </c>
      <c r="C715" s="33">
        <v>165000</v>
      </c>
      <c r="D715" s="33" t="s">
        <v>688</v>
      </c>
      <c r="E715" t="str">
        <f t="shared" si="15"/>
        <v>$125K-$200K</v>
      </c>
    </row>
    <row r="716" spans="1:5" x14ac:dyDescent="0.3">
      <c r="A716" s="33" t="s">
        <v>2</v>
      </c>
      <c r="B716" s="33" t="s">
        <v>53</v>
      </c>
      <c r="C716" s="33">
        <v>102500</v>
      </c>
      <c r="D716" s="33" t="s">
        <v>689</v>
      </c>
      <c r="E716" t="str">
        <f t="shared" si="15"/>
        <v>$100K-$125K</v>
      </c>
    </row>
    <row r="717" spans="1:5" x14ac:dyDescent="0.3">
      <c r="A717" s="33" t="s">
        <v>4</v>
      </c>
      <c r="B717" s="33" t="s">
        <v>53</v>
      </c>
      <c r="C717" s="33">
        <v>127500</v>
      </c>
      <c r="D717" s="33" t="s">
        <v>268</v>
      </c>
      <c r="E717" t="str">
        <f t="shared" si="15"/>
        <v>$125K-$200K</v>
      </c>
    </row>
    <row r="718" spans="1:5" x14ac:dyDescent="0.3">
      <c r="A718" s="33" t="s">
        <v>0</v>
      </c>
      <c r="B718" s="33" t="s">
        <v>53</v>
      </c>
      <c r="C718" s="33">
        <v>90000</v>
      </c>
      <c r="D718" s="33" t="s">
        <v>690</v>
      </c>
      <c r="E718" t="str">
        <f t="shared" si="15"/>
        <v>$75K-$100K</v>
      </c>
    </row>
    <row r="719" spans="1:5" x14ac:dyDescent="0.3">
      <c r="A719" s="33" t="s">
        <v>4</v>
      </c>
      <c r="B719" s="33" t="s">
        <v>64</v>
      </c>
      <c r="C719" s="33">
        <v>147500</v>
      </c>
      <c r="D719" s="33" t="s">
        <v>691</v>
      </c>
      <c r="E719" t="str">
        <f t="shared" si="15"/>
        <v>$125K-$200K</v>
      </c>
    </row>
    <row r="720" spans="1:5" x14ac:dyDescent="0.3">
      <c r="A720" s="33" t="s">
        <v>4</v>
      </c>
      <c r="B720" s="33" t="s">
        <v>53</v>
      </c>
      <c r="C720" s="33">
        <v>375000</v>
      </c>
      <c r="D720" s="33" t="s">
        <v>692</v>
      </c>
      <c r="E720" t="str">
        <f t="shared" si="15"/>
        <v>&gt;$200K</v>
      </c>
    </row>
    <row r="721" spans="1:5" x14ac:dyDescent="0.3">
      <c r="A721" s="33" t="s">
        <v>4</v>
      </c>
      <c r="B721" s="33" t="s">
        <v>53</v>
      </c>
      <c r="C721" s="33"/>
      <c r="D721" s="33" t="s">
        <v>395</v>
      </c>
      <c r="E721" t="str">
        <f t="shared" si="15"/>
        <v>No Data</v>
      </c>
    </row>
    <row r="722" spans="1:5" x14ac:dyDescent="0.3">
      <c r="A722" s="33" t="s">
        <v>4</v>
      </c>
      <c r="B722" s="33" t="s">
        <v>53</v>
      </c>
      <c r="C722" s="33"/>
      <c r="D722" s="33" t="s">
        <v>300</v>
      </c>
      <c r="E722" t="str">
        <f t="shared" si="15"/>
        <v>No Data</v>
      </c>
    </row>
    <row r="723" spans="1:5" x14ac:dyDescent="0.3">
      <c r="A723" s="33" t="s">
        <v>0</v>
      </c>
      <c r="B723" s="33" t="s">
        <v>53</v>
      </c>
      <c r="C723" s="33">
        <v>115000</v>
      </c>
      <c r="D723" s="33" t="s">
        <v>693</v>
      </c>
      <c r="E723" t="str">
        <f t="shared" si="15"/>
        <v>$100K-$125K</v>
      </c>
    </row>
    <row r="724" spans="1:5" x14ac:dyDescent="0.3">
      <c r="A724" s="33" t="s">
        <v>2</v>
      </c>
      <c r="B724" s="33" t="s">
        <v>53</v>
      </c>
      <c r="C724" s="33">
        <v>101250</v>
      </c>
      <c r="D724" s="33" t="s">
        <v>694</v>
      </c>
      <c r="E724" t="str">
        <f t="shared" si="15"/>
        <v>$100K-$125K</v>
      </c>
    </row>
    <row r="725" spans="1:5" x14ac:dyDescent="0.3">
      <c r="A725" s="33" t="s">
        <v>2</v>
      </c>
      <c r="B725" s="33" t="s">
        <v>53</v>
      </c>
      <c r="C725" s="33"/>
      <c r="D725" s="33" t="s">
        <v>695</v>
      </c>
      <c r="E725" t="str">
        <f t="shared" si="15"/>
        <v>No Data</v>
      </c>
    </row>
    <row r="726" spans="1:5" x14ac:dyDescent="0.3">
      <c r="A726" s="33" t="s">
        <v>2</v>
      </c>
      <c r="B726" s="33" t="s">
        <v>53</v>
      </c>
      <c r="C726" s="33">
        <v>51000</v>
      </c>
      <c r="D726" s="33" t="s">
        <v>696</v>
      </c>
      <c r="E726" t="str">
        <f t="shared" si="15"/>
        <v>&lt;$75K</v>
      </c>
    </row>
    <row r="727" spans="1:5" x14ac:dyDescent="0.3">
      <c r="A727" s="33" t="s">
        <v>2</v>
      </c>
      <c r="B727" s="33" t="s">
        <v>80</v>
      </c>
      <c r="C727" s="33">
        <v>111175</v>
      </c>
      <c r="D727" s="33" t="s">
        <v>697</v>
      </c>
      <c r="E727" t="str">
        <f t="shared" si="15"/>
        <v>$100K-$125K</v>
      </c>
    </row>
    <row r="728" spans="1:5" x14ac:dyDescent="0.3">
      <c r="A728" s="33" t="s">
        <v>2</v>
      </c>
      <c r="B728" s="33" t="s">
        <v>53</v>
      </c>
      <c r="C728" s="33">
        <v>125000</v>
      </c>
      <c r="D728" s="33" t="s">
        <v>466</v>
      </c>
      <c r="E728" t="str">
        <f t="shared" si="15"/>
        <v>$100K-$125K</v>
      </c>
    </row>
    <row r="729" spans="1:5" x14ac:dyDescent="0.3">
      <c r="A729" s="33" t="s">
        <v>2</v>
      </c>
      <c r="B729" s="33" t="s">
        <v>53</v>
      </c>
      <c r="C729" s="33">
        <v>122500</v>
      </c>
      <c r="D729" s="33" t="s">
        <v>698</v>
      </c>
      <c r="E729" t="str">
        <f t="shared" si="15"/>
        <v>$100K-$125K</v>
      </c>
    </row>
    <row r="730" spans="1:5" x14ac:dyDescent="0.3">
      <c r="A730" s="33" t="s">
        <v>4</v>
      </c>
      <c r="B730" s="33" t="s">
        <v>164</v>
      </c>
      <c r="C730" s="33"/>
      <c r="D730" s="33" t="s">
        <v>666</v>
      </c>
      <c r="E730" t="str">
        <f t="shared" si="15"/>
        <v>No Data</v>
      </c>
    </row>
    <row r="731" spans="1:5" x14ac:dyDescent="0.3">
      <c r="A731" s="33" t="s">
        <v>126</v>
      </c>
      <c r="B731" s="33" t="s">
        <v>53</v>
      </c>
      <c r="C731" s="33">
        <v>90000</v>
      </c>
      <c r="D731" s="33" t="s">
        <v>699</v>
      </c>
      <c r="E731" t="str">
        <f t="shared" si="15"/>
        <v>$75K-$100K</v>
      </c>
    </row>
    <row r="732" spans="1:5" x14ac:dyDescent="0.3">
      <c r="A732" s="33" t="s">
        <v>0</v>
      </c>
      <c r="B732" s="33" t="s">
        <v>53</v>
      </c>
      <c r="C732" s="33">
        <v>202500</v>
      </c>
      <c r="D732" s="33" t="s">
        <v>315</v>
      </c>
      <c r="E732" t="str">
        <f t="shared" si="15"/>
        <v>&gt;$200K</v>
      </c>
    </row>
    <row r="733" spans="1:5" x14ac:dyDescent="0.3">
      <c r="A733" s="33" t="s">
        <v>2</v>
      </c>
      <c r="B733" s="33" t="s">
        <v>53</v>
      </c>
      <c r="C733" s="33"/>
      <c r="D733" s="33" t="s">
        <v>700</v>
      </c>
      <c r="E733" t="str">
        <f t="shared" si="15"/>
        <v>No Data</v>
      </c>
    </row>
    <row r="734" spans="1:5" x14ac:dyDescent="0.3">
      <c r="A734" s="33" t="s">
        <v>2</v>
      </c>
      <c r="B734" s="33" t="s">
        <v>53</v>
      </c>
      <c r="C734" s="33">
        <v>60000</v>
      </c>
      <c r="D734" s="33" t="s">
        <v>701</v>
      </c>
      <c r="E734" t="str">
        <f t="shared" si="15"/>
        <v>&lt;$75K</v>
      </c>
    </row>
    <row r="735" spans="1:5" x14ac:dyDescent="0.3">
      <c r="A735" s="33" t="s">
        <v>4</v>
      </c>
      <c r="B735" s="33" t="s">
        <v>53</v>
      </c>
      <c r="C735" s="33"/>
      <c r="D735" s="33" t="s">
        <v>702</v>
      </c>
      <c r="E735" t="str">
        <f t="shared" si="15"/>
        <v>No Data</v>
      </c>
    </row>
    <row r="736" spans="1:5" x14ac:dyDescent="0.3">
      <c r="A736" s="33" t="s">
        <v>4</v>
      </c>
      <c r="B736" s="33" t="s">
        <v>53</v>
      </c>
      <c r="C736" s="33">
        <v>90000</v>
      </c>
      <c r="D736" s="33" t="s">
        <v>703</v>
      </c>
      <c r="E736" t="str">
        <f t="shared" si="15"/>
        <v>$75K-$100K</v>
      </c>
    </row>
    <row r="737" spans="1:5" x14ac:dyDescent="0.3">
      <c r="A737" s="33" t="s">
        <v>126</v>
      </c>
      <c r="B737" s="33" t="s">
        <v>53</v>
      </c>
      <c r="C737" s="33">
        <v>220000</v>
      </c>
      <c r="D737" s="33" t="s">
        <v>520</v>
      </c>
      <c r="E737" t="str">
        <f t="shared" si="15"/>
        <v>&gt;$200K</v>
      </c>
    </row>
    <row r="738" spans="1:5" x14ac:dyDescent="0.3">
      <c r="A738" s="33" t="s">
        <v>126</v>
      </c>
      <c r="B738" s="33" t="s">
        <v>53</v>
      </c>
      <c r="C738" s="33"/>
      <c r="D738" s="33" t="s">
        <v>704</v>
      </c>
      <c r="E738" t="str">
        <f t="shared" si="15"/>
        <v>No Data</v>
      </c>
    </row>
    <row r="739" spans="1:5" x14ac:dyDescent="0.3">
      <c r="A739" s="33" t="s">
        <v>4</v>
      </c>
      <c r="B739" s="33" t="s">
        <v>54</v>
      </c>
      <c r="C739" s="33">
        <v>150000</v>
      </c>
      <c r="D739" s="33" t="s">
        <v>705</v>
      </c>
      <c r="E739" t="str">
        <f t="shared" si="15"/>
        <v>$125K-$200K</v>
      </c>
    </row>
    <row r="740" spans="1:5" x14ac:dyDescent="0.3">
      <c r="A740" s="33" t="s">
        <v>126</v>
      </c>
      <c r="B740" s="33" t="s">
        <v>53</v>
      </c>
      <c r="C740" s="33">
        <v>138200</v>
      </c>
      <c r="D740" s="33" t="s">
        <v>646</v>
      </c>
      <c r="E740" t="str">
        <f t="shared" si="15"/>
        <v>$125K-$200K</v>
      </c>
    </row>
    <row r="741" spans="1:5" x14ac:dyDescent="0.3">
      <c r="A741" s="33" t="s">
        <v>2</v>
      </c>
      <c r="B741" s="33" t="s">
        <v>53</v>
      </c>
      <c r="C741" s="33">
        <v>127500</v>
      </c>
      <c r="D741" s="33" t="s">
        <v>698</v>
      </c>
      <c r="E741" t="str">
        <f t="shared" si="15"/>
        <v>$125K-$200K</v>
      </c>
    </row>
    <row r="742" spans="1:5" x14ac:dyDescent="0.3">
      <c r="A742" s="33" t="s">
        <v>0</v>
      </c>
      <c r="B742" s="33" t="s">
        <v>53</v>
      </c>
      <c r="C742" s="33"/>
      <c r="D742" s="33" t="s">
        <v>706</v>
      </c>
      <c r="E742" t="str">
        <f t="shared" si="15"/>
        <v>No Data</v>
      </c>
    </row>
    <row r="743" spans="1:5" x14ac:dyDescent="0.3">
      <c r="A743" s="33" t="s">
        <v>4</v>
      </c>
      <c r="B743" s="33" t="s">
        <v>63</v>
      </c>
      <c r="C743" s="33">
        <v>161875</v>
      </c>
      <c r="D743" s="33" t="s">
        <v>707</v>
      </c>
      <c r="E743" t="str">
        <f t="shared" si="15"/>
        <v>$125K-$200K</v>
      </c>
    </row>
    <row r="744" spans="1:5" x14ac:dyDescent="0.3">
      <c r="A744" s="33" t="s">
        <v>4</v>
      </c>
      <c r="B744" s="33" t="s">
        <v>53</v>
      </c>
      <c r="C744" s="33">
        <v>165000</v>
      </c>
      <c r="D744" s="33" t="s">
        <v>708</v>
      </c>
      <c r="E744" t="str">
        <f t="shared" si="15"/>
        <v>$125K-$200K</v>
      </c>
    </row>
    <row r="745" spans="1:5" x14ac:dyDescent="0.3">
      <c r="A745" s="33" t="s">
        <v>4</v>
      </c>
      <c r="B745" s="33" t="s">
        <v>53</v>
      </c>
      <c r="C745" s="33">
        <v>130000</v>
      </c>
      <c r="D745" s="33" t="s">
        <v>709</v>
      </c>
      <c r="E745" t="str">
        <f t="shared" si="15"/>
        <v>$125K-$200K</v>
      </c>
    </row>
    <row r="746" spans="1:5" x14ac:dyDescent="0.3">
      <c r="A746" s="33" t="s">
        <v>125</v>
      </c>
      <c r="B746" s="33" t="s">
        <v>53</v>
      </c>
      <c r="C746" s="33"/>
      <c r="D746" s="33" t="s">
        <v>710</v>
      </c>
      <c r="E746" t="str">
        <f t="shared" si="15"/>
        <v>No Data</v>
      </c>
    </row>
    <row r="747" spans="1:5" x14ac:dyDescent="0.3">
      <c r="A747" s="33" t="s">
        <v>4</v>
      </c>
      <c r="B747" s="33" t="s">
        <v>54</v>
      </c>
      <c r="C747" s="33">
        <v>95700</v>
      </c>
      <c r="D747" s="33" t="s">
        <v>299</v>
      </c>
      <c r="E747" t="str">
        <f t="shared" si="15"/>
        <v>$75K-$100K</v>
      </c>
    </row>
    <row r="748" spans="1:5" x14ac:dyDescent="0.3">
      <c r="A748" s="33" t="s">
        <v>125</v>
      </c>
      <c r="B748" s="33" t="s">
        <v>53</v>
      </c>
      <c r="C748" s="33">
        <v>102500</v>
      </c>
      <c r="D748" s="33" t="s">
        <v>265</v>
      </c>
      <c r="E748" t="str">
        <f t="shared" si="15"/>
        <v>$100K-$125K</v>
      </c>
    </row>
    <row r="749" spans="1:5" x14ac:dyDescent="0.3">
      <c r="A749" s="33" t="s">
        <v>128</v>
      </c>
      <c r="B749" s="33" t="s">
        <v>53</v>
      </c>
      <c r="C749" s="33">
        <v>130000</v>
      </c>
      <c r="D749" s="33" t="s">
        <v>711</v>
      </c>
      <c r="E749" t="str">
        <f t="shared" si="15"/>
        <v>$125K-$200K</v>
      </c>
    </row>
    <row r="750" spans="1:5" x14ac:dyDescent="0.3">
      <c r="A750" s="33" t="s">
        <v>4</v>
      </c>
      <c r="B750" s="33" t="s">
        <v>53</v>
      </c>
      <c r="C750" s="33"/>
      <c r="D750" s="33" t="s">
        <v>712</v>
      </c>
      <c r="E750" t="str">
        <f t="shared" si="15"/>
        <v>No Data</v>
      </c>
    </row>
    <row r="751" spans="1:5" x14ac:dyDescent="0.3">
      <c r="A751" s="33" t="s">
        <v>0</v>
      </c>
      <c r="B751" s="33" t="s">
        <v>53</v>
      </c>
      <c r="C751" s="33"/>
      <c r="D751" s="33" t="s">
        <v>713</v>
      </c>
      <c r="E751" t="str">
        <f t="shared" si="15"/>
        <v>No Data</v>
      </c>
    </row>
    <row r="752" spans="1:5" x14ac:dyDescent="0.3">
      <c r="A752" s="33" t="s">
        <v>126</v>
      </c>
      <c r="B752" s="33" t="s">
        <v>53</v>
      </c>
      <c r="C752" s="33"/>
      <c r="D752" s="33" t="s">
        <v>225</v>
      </c>
      <c r="E752" t="str">
        <f t="shared" si="15"/>
        <v>No Data</v>
      </c>
    </row>
    <row r="753" spans="1:5" x14ac:dyDescent="0.3">
      <c r="A753" s="33" t="s">
        <v>125</v>
      </c>
      <c r="B753" s="33" t="s">
        <v>53</v>
      </c>
      <c r="C753" s="33">
        <v>125540</v>
      </c>
      <c r="D753" s="33" t="s">
        <v>476</v>
      </c>
      <c r="E753" t="str">
        <f t="shared" si="15"/>
        <v>$125K-$200K</v>
      </c>
    </row>
    <row r="754" spans="1:5" x14ac:dyDescent="0.3">
      <c r="A754" s="33" t="s">
        <v>0</v>
      </c>
      <c r="B754" s="33" t="s">
        <v>53</v>
      </c>
      <c r="C754" s="33"/>
      <c r="D754" s="33" t="s">
        <v>714</v>
      </c>
      <c r="E754" t="str">
        <f t="shared" si="15"/>
        <v>No Data</v>
      </c>
    </row>
    <row r="755" spans="1:5" x14ac:dyDescent="0.3">
      <c r="A755" s="33" t="s">
        <v>0</v>
      </c>
      <c r="B755" s="33" t="s">
        <v>53</v>
      </c>
      <c r="C755" s="33">
        <v>90000</v>
      </c>
      <c r="D755" s="33" t="s">
        <v>715</v>
      </c>
      <c r="E755" t="str">
        <f t="shared" si="15"/>
        <v>$75K-$100K</v>
      </c>
    </row>
    <row r="756" spans="1:5" x14ac:dyDescent="0.3">
      <c r="A756" s="33" t="s">
        <v>4</v>
      </c>
      <c r="B756" s="33" t="s">
        <v>53</v>
      </c>
      <c r="C756" s="33"/>
      <c r="D756" s="33" t="s">
        <v>258</v>
      </c>
      <c r="E756" t="str">
        <f t="shared" si="15"/>
        <v>No Data</v>
      </c>
    </row>
    <row r="757" spans="1:5" x14ac:dyDescent="0.3">
      <c r="A757" s="33" t="s">
        <v>4</v>
      </c>
      <c r="B757" s="33" t="s">
        <v>53</v>
      </c>
      <c r="C757" s="33">
        <v>90000</v>
      </c>
      <c r="D757" s="33" t="s">
        <v>716</v>
      </c>
      <c r="E757" t="str">
        <f t="shared" si="15"/>
        <v>$75K-$100K</v>
      </c>
    </row>
    <row r="758" spans="1:5" x14ac:dyDescent="0.3">
      <c r="A758" s="33" t="s">
        <v>4</v>
      </c>
      <c r="B758" s="33" t="s">
        <v>53</v>
      </c>
      <c r="C758" s="33">
        <v>150000</v>
      </c>
      <c r="D758" s="33" t="s">
        <v>717</v>
      </c>
      <c r="E758" t="str">
        <f t="shared" si="15"/>
        <v>$125K-$200K</v>
      </c>
    </row>
    <row r="759" spans="1:5" x14ac:dyDescent="0.3">
      <c r="A759" s="33" t="s">
        <v>2</v>
      </c>
      <c r="B759" s="33" t="s">
        <v>53</v>
      </c>
      <c r="C759" s="33"/>
      <c r="D759" s="33" t="s">
        <v>718</v>
      </c>
      <c r="E759" t="str">
        <f t="shared" si="15"/>
        <v>No Data</v>
      </c>
    </row>
    <row r="760" spans="1:5" x14ac:dyDescent="0.3">
      <c r="A760" s="33" t="s">
        <v>1</v>
      </c>
      <c r="B760" s="33" t="s">
        <v>53</v>
      </c>
      <c r="C760" s="33">
        <v>137388.5</v>
      </c>
      <c r="D760" s="33" t="s">
        <v>719</v>
      </c>
      <c r="E760" t="str">
        <f t="shared" si="15"/>
        <v>$125K-$200K</v>
      </c>
    </row>
    <row r="761" spans="1:5" x14ac:dyDescent="0.3">
      <c r="A761" s="33" t="s">
        <v>0</v>
      </c>
      <c r="B761" s="33" t="s">
        <v>53</v>
      </c>
      <c r="C761" s="33"/>
      <c r="D761" s="33" t="s">
        <v>720</v>
      </c>
      <c r="E761" t="str">
        <f t="shared" si="15"/>
        <v>No Data</v>
      </c>
    </row>
    <row r="762" spans="1:5" x14ac:dyDescent="0.3">
      <c r="A762" s="33" t="s">
        <v>4</v>
      </c>
      <c r="B762" s="33" t="s">
        <v>53</v>
      </c>
      <c r="C762" s="33">
        <v>115000</v>
      </c>
      <c r="D762" s="33" t="s">
        <v>315</v>
      </c>
      <c r="E762" t="str">
        <f t="shared" si="15"/>
        <v>$100K-$125K</v>
      </c>
    </row>
    <row r="763" spans="1:5" x14ac:dyDescent="0.3">
      <c r="A763" s="33" t="s">
        <v>4</v>
      </c>
      <c r="B763" s="33" t="s">
        <v>88</v>
      </c>
      <c r="C763" s="33">
        <v>147500</v>
      </c>
      <c r="D763" s="33" t="s">
        <v>721</v>
      </c>
      <c r="E763" t="str">
        <f t="shared" si="15"/>
        <v>$125K-$200K</v>
      </c>
    </row>
    <row r="764" spans="1:5" x14ac:dyDescent="0.3">
      <c r="A764" s="33" t="s">
        <v>4</v>
      </c>
      <c r="B764" s="33" t="s">
        <v>53</v>
      </c>
      <c r="C764" s="33"/>
      <c r="D764" s="33" t="s">
        <v>213</v>
      </c>
      <c r="E764" t="str">
        <f t="shared" si="15"/>
        <v>No Data</v>
      </c>
    </row>
    <row r="765" spans="1:5" x14ac:dyDescent="0.3">
      <c r="A765" s="33" t="s">
        <v>126</v>
      </c>
      <c r="B765" s="33" t="s">
        <v>53</v>
      </c>
      <c r="C765" s="33">
        <v>151000</v>
      </c>
      <c r="D765" s="33" t="s">
        <v>722</v>
      </c>
      <c r="E765" t="str">
        <f t="shared" si="15"/>
        <v>$125K-$200K</v>
      </c>
    </row>
    <row r="766" spans="1:5" x14ac:dyDescent="0.3">
      <c r="A766" s="33" t="s">
        <v>4</v>
      </c>
      <c r="B766" s="33" t="s">
        <v>53</v>
      </c>
      <c r="C766" s="33"/>
      <c r="D766" s="33" t="s">
        <v>268</v>
      </c>
      <c r="E766" t="str">
        <f t="shared" si="15"/>
        <v>No Data</v>
      </c>
    </row>
    <row r="767" spans="1:5" x14ac:dyDescent="0.3">
      <c r="A767" s="33" t="s">
        <v>4</v>
      </c>
      <c r="B767" s="33" t="s">
        <v>53</v>
      </c>
      <c r="C767" s="33">
        <v>125690.8671875</v>
      </c>
      <c r="D767" s="33" t="s">
        <v>723</v>
      </c>
      <c r="E767" t="str">
        <f t="shared" si="15"/>
        <v>$125K-$200K</v>
      </c>
    </row>
    <row r="768" spans="1:5" x14ac:dyDescent="0.3">
      <c r="A768" s="33" t="s">
        <v>4</v>
      </c>
      <c r="B768" s="33" t="s">
        <v>69</v>
      </c>
      <c r="C768" s="33">
        <v>147500</v>
      </c>
      <c r="D768" s="33" t="s">
        <v>629</v>
      </c>
      <c r="E768" t="str">
        <f t="shared" si="15"/>
        <v>$125K-$200K</v>
      </c>
    </row>
    <row r="769" spans="1:5" x14ac:dyDescent="0.3">
      <c r="A769" s="33" t="s">
        <v>4</v>
      </c>
      <c r="B769" s="33" t="s">
        <v>80</v>
      </c>
      <c r="C769" s="33">
        <v>147500</v>
      </c>
      <c r="D769" s="33" t="s">
        <v>724</v>
      </c>
      <c r="E769" t="str">
        <f t="shared" si="15"/>
        <v>$125K-$200K</v>
      </c>
    </row>
    <row r="770" spans="1:5" x14ac:dyDescent="0.3">
      <c r="A770" s="33" t="s">
        <v>128</v>
      </c>
      <c r="B770" s="33" t="s">
        <v>86</v>
      </c>
      <c r="C770" s="33">
        <v>89100</v>
      </c>
      <c r="D770" s="33" t="s">
        <v>725</v>
      </c>
      <c r="E770" t="str">
        <f t="shared" si="15"/>
        <v>$75K-$100K</v>
      </c>
    </row>
    <row r="771" spans="1:5" x14ac:dyDescent="0.3">
      <c r="A771" s="33" t="s">
        <v>126</v>
      </c>
      <c r="B771" s="33" t="s">
        <v>53</v>
      </c>
      <c r="C771" s="33">
        <v>120000</v>
      </c>
      <c r="D771" s="33" t="s">
        <v>417</v>
      </c>
      <c r="E771" t="str">
        <f t="shared" ref="E771:E834" si="16">_xlfn.XLOOKUP(C771,$H$16:$H$21,$G$16:$G$21,,1)</f>
        <v>$100K-$125K</v>
      </c>
    </row>
    <row r="772" spans="1:5" x14ac:dyDescent="0.3">
      <c r="A772" s="33" t="s">
        <v>126</v>
      </c>
      <c r="B772" s="33" t="s">
        <v>53</v>
      </c>
      <c r="C772" s="33">
        <v>170672</v>
      </c>
      <c r="D772" s="33" t="s">
        <v>225</v>
      </c>
      <c r="E772" t="str">
        <f t="shared" si="16"/>
        <v>$125K-$200K</v>
      </c>
    </row>
    <row r="773" spans="1:5" x14ac:dyDescent="0.3">
      <c r="A773" s="33" t="s">
        <v>2</v>
      </c>
      <c r="B773" s="33" t="s">
        <v>68</v>
      </c>
      <c r="C773" s="33">
        <v>57500</v>
      </c>
      <c r="D773" s="33" t="s">
        <v>726</v>
      </c>
      <c r="E773" t="str">
        <f t="shared" si="16"/>
        <v>&lt;$75K</v>
      </c>
    </row>
    <row r="774" spans="1:5" x14ac:dyDescent="0.3">
      <c r="A774" s="33" t="s">
        <v>2</v>
      </c>
      <c r="B774" s="33" t="s">
        <v>53</v>
      </c>
      <c r="C774" s="33">
        <v>37500</v>
      </c>
      <c r="D774" s="33" t="s">
        <v>727</v>
      </c>
      <c r="E774" t="str">
        <f t="shared" si="16"/>
        <v>&lt;$75K</v>
      </c>
    </row>
    <row r="775" spans="1:5" x14ac:dyDescent="0.3">
      <c r="A775" s="33" t="s">
        <v>4</v>
      </c>
      <c r="B775" s="33" t="s">
        <v>53</v>
      </c>
      <c r="C775" s="33">
        <v>115000</v>
      </c>
      <c r="D775" s="33" t="s">
        <v>728</v>
      </c>
      <c r="E775" t="str">
        <f t="shared" si="16"/>
        <v>$100K-$125K</v>
      </c>
    </row>
    <row r="776" spans="1:5" x14ac:dyDescent="0.3">
      <c r="A776" s="33" t="s">
        <v>126</v>
      </c>
      <c r="B776" s="33" t="s">
        <v>53</v>
      </c>
      <c r="C776" s="33">
        <v>150000</v>
      </c>
      <c r="D776" s="33" t="s">
        <v>729</v>
      </c>
      <c r="E776" t="str">
        <f t="shared" si="16"/>
        <v>$125K-$200K</v>
      </c>
    </row>
    <row r="777" spans="1:5" x14ac:dyDescent="0.3">
      <c r="A777" s="33" t="s">
        <v>0</v>
      </c>
      <c r="B777" s="33" t="s">
        <v>54</v>
      </c>
      <c r="C777" s="33">
        <v>265500</v>
      </c>
      <c r="D777" s="33" t="s">
        <v>730</v>
      </c>
      <c r="E777" t="str">
        <f t="shared" si="16"/>
        <v>&gt;$200K</v>
      </c>
    </row>
    <row r="778" spans="1:5" x14ac:dyDescent="0.3">
      <c r="A778" s="33" t="s">
        <v>4</v>
      </c>
      <c r="B778" s="33" t="s">
        <v>54</v>
      </c>
      <c r="C778" s="33">
        <v>90000</v>
      </c>
      <c r="D778" s="33" t="s">
        <v>731</v>
      </c>
      <c r="E778" t="str">
        <f t="shared" si="16"/>
        <v>$75K-$100K</v>
      </c>
    </row>
    <row r="779" spans="1:5" x14ac:dyDescent="0.3">
      <c r="A779" s="33" t="s">
        <v>4</v>
      </c>
      <c r="B779" s="33" t="s">
        <v>53</v>
      </c>
      <c r="C779" s="33">
        <v>127500</v>
      </c>
      <c r="D779" s="33" t="s">
        <v>732</v>
      </c>
      <c r="E779" t="str">
        <f t="shared" si="16"/>
        <v>$125K-$200K</v>
      </c>
    </row>
    <row r="780" spans="1:5" x14ac:dyDescent="0.3">
      <c r="A780" s="33" t="s">
        <v>125</v>
      </c>
      <c r="B780" s="33" t="s">
        <v>53</v>
      </c>
      <c r="C780" s="33">
        <v>63651</v>
      </c>
      <c r="D780" s="33" t="s">
        <v>733</v>
      </c>
      <c r="E780" t="str">
        <f t="shared" si="16"/>
        <v>&lt;$75K</v>
      </c>
    </row>
    <row r="781" spans="1:5" x14ac:dyDescent="0.3">
      <c r="A781" s="33" t="s">
        <v>128</v>
      </c>
      <c r="B781" s="33" t="s">
        <v>53</v>
      </c>
      <c r="C781" s="33">
        <v>175000</v>
      </c>
      <c r="D781" s="33" t="s">
        <v>265</v>
      </c>
      <c r="E781" t="str">
        <f t="shared" si="16"/>
        <v>$125K-$200K</v>
      </c>
    </row>
    <row r="782" spans="1:5" x14ac:dyDescent="0.3">
      <c r="A782" s="33" t="s">
        <v>2</v>
      </c>
      <c r="B782" s="33" t="s">
        <v>53</v>
      </c>
      <c r="C782" s="33"/>
      <c r="D782" s="33" t="s">
        <v>734</v>
      </c>
      <c r="E782" t="str">
        <f t="shared" si="16"/>
        <v>No Data</v>
      </c>
    </row>
    <row r="783" spans="1:5" x14ac:dyDescent="0.3">
      <c r="A783" s="33" t="s">
        <v>4</v>
      </c>
      <c r="B783" s="33" t="s">
        <v>53</v>
      </c>
      <c r="C783" s="33"/>
      <c r="D783" s="33" t="s">
        <v>735</v>
      </c>
      <c r="E783" t="str">
        <f t="shared" si="16"/>
        <v>No Data</v>
      </c>
    </row>
    <row r="784" spans="1:5" x14ac:dyDescent="0.3">
      <c r="A784" s="33" t="s">
        <v>2</v>
      </c>
      <c r="B784" s="33" t="s">
        <v>53</v>
      </c>
      <c r="C784" s="33">
        <v>80000</v>
      </c>
      <c r="D784" s="33" t="s">
        <v>313</v>
      </c>
      <c r="E784" t="str">
        <f t="shared" si="16"/>
        <v>$75K-$100K</v>
      </c>
    </row>
    <row r="785" spans="1:5" x14ac:dyDescent="0.3">
      <c r="A785" s="33" t="s">
        <v>2</v>
      </c>
      <c r="B785" s="33" t="s">
        <v>53</v>
      </c>
      <c r="C785" s="33"/>
      <c r="D785" s="33" t="s">
        <v>736</v>
      </c>
      <c r="E785" t="str">
        <f t="shared" si="16"/>
        <v>No Data</v>
      </c>
    </row>
    <row r="786" spans="1:5" x14ac:dyDescent="0.3">
      <c r="A786" s="33" t="s">
        <v>4</v>
      </c>
      <c r="B786" s="33" t="s">
        <v>53</v>
      </c>
      <c r="C786" s="33">
        <v>155000</v>
      </c>
      <c r="D786" s="33" t="s">
        <v>737</v>
      </c>
      <c r="E786" t="str">
        <f t="shared" si="16"/>
        <v>$125K-$200K</v>
      </c>
    </row>
    <row r="787" spans="1:5" x14ac:dyDescent="0.3">
      <c r="A787" s="33" t="s">
        <v>4</v>
      </c>
      <c r="B787" s="33" t="s">
        <v>53</v>
      </c>
      <c r="C787" s="33">
        <v>145000</v>
      </c>
      <c r="D787" s="33" t="s">
        <v>265</v>
      </c>
      <c r="E787" t="str">
        <f t="shared" si="16"/>
        <v>$125K-$200K</v>
      </c>
    </row>
    <row r="788" spans="1:5" x14ac:dyDescent="0.3">
      <c r="A788" s="33" t="s">
        <v>0</v>
      </c>
      <c r="B788" s="33" t="s">
        <v>54</v>
      </c>
      <c r="C788" s="33">
        <v>185710</v>
      </c>
      <c r="D788" s="33" t="s">
        <v>738</v>
      </c>
      <c r="E788" t="str">
        <f t="shared" si="16"/>
        <v>$125K-$200K</v>
      </c>
    </row>
    <row r="789" spans="1:5" x14ac:dyDescent="0.3">
      <c r="A789" s="33" t="s">
        <v>0</v>
      </c>
      <c r="B789" s="33" t="s">
        <v>54</v>
      </c>
      <c r="C789" s="33">
        <v>42500</v>
      </c>
      <c r="D789" s="33" t="s">
        <v>739</v>
      </c>
      <c r="E789" t="str">
        <f t="shared" si="16"/>
        <v>&lt;$75K</v>
      </c>
    </row>
    <row r="790" spans="1:5" x14ac:dyDescent="0.3">
      <c r="A790" s="33" t="s">
        <v>4</v>
      </c>
      <c r="B790" s="33" t="s">
        <v>54</v>
      </c>
      <c r="C790" s="33"/>
      <c r="D790" s="33" t="s">
        <v>740</v>
      </c>
      <c r="E790" t="str">
        <f t="shared" si="16"/>
        <v>No Data</v>
      </c>
    </row>
    <row r="791" spans="1:5" x14ac:dyDescent="0.3">
      <c r="A791" s="33" t="s">
        <v>0</v>
      </c>
      <c r="B791" s="33" t="s">
        <v>53</v>
      </c>
      <c r="C791" s="33">
        <v>135000</v>
      </c>
      <c r="D791" s="33" t="s">
        <v>741</v>
      </c>
      <c r="E791" t="str">
        <f t="shared" si="16"/>
        <v>$125K-$200K</v>
      </c>
    </row>
    <row r="792" spans="1:5" x14ac:dyDescent="0.3">
      <c r="A792" s="33" t="s">
        <v>4</v>
      </c>
      <c r="B792" s="33" t="s">
        <v>53</v>
      </c>
      <c r="C792" s="33"/>
      <c r="D792" s="33" t="s">
        <v>553</v>
      </c>
      <c r="E792" t="str">
        <f t="shared" si="16"/>
        <v>No Data</v>
      </c>
    </row>
    <row r="793" spans="1:5" x14ac:dyDescent="0.3">
      <c r="A793" s="33" t="s">
        <v>0</v>
      </c>
      <c r="B793" s="33" t="s">
        <v>53</v>
      </c>
      <c r="C793" s="33">
        <v>110000</v>
      </c>
      <c r="D793" s="33" t="s">
        <v>742</v>
      </c>
      <c r="E793" t="str">
        <f t="shared" si="16"/>
        <v>$100K-$125K</v>
      </c>
    </row>
    <row r="794" spans="1:5" x14ac:dyDescent="0.3">
      <c r="A794" s="33" t="s">
        <v>126</v>
      </c>
      <c r="B794" s="33" t="s">
        <v>53</v>
      </c>
      <c r="C794" s="33">
        <v>173500</v>
      </c>
      <c r="D794" s="33" t="s">
        <v>225</v>
      </c>
      <c r="E794" t="str">
        <f t="shared" si="16"/>
        <v>$125K-$200K</v>
      </c>
    </row>
    <row r="795" spans="1:5" x14ac:dyDescent="0.3">
      <c r="A795" s="33" t="s">
        <v>0</v>
      </c>
      <c r="B795" s="33" t="s">
        <v>54</v>
      </c>
      <c r="C795" s="33"/>
      <c r="D795" s="33" t="s">
        <v>258</v>
      </c>
      <c r="E795" t="str">
        <f t="shared" si="16"/>
        <v>No Data</v>
      </c>
    </row>
    <row r="796" spans="1:5" x14ac:dyDescent="0.3">
      <c r="A796" s="33" t="s">
        <v>0</v>
      </c>
      <c r="B796" s="33" t="s">
        <v>53</v>
      </c>
      <c r="C796" s="33">
        <v>70649</v>
      </c>
      <c r="D796" s="33" t="s">
        <v>728</v>
      </c>
      <c r="E796" t="str">
        <f t="shared" si="16"/>
        <v>&lt;$75K</v>
      </c>
    </row>
    <row r="797" spans="1:5" x14ac:dyDescent="0.3">
      <c r="A797" s="33" t="s">
        <v>4</v>
      </c>
      <c r="B797" s="33" t="s">
        <v>53</v>
      </c>
      <c r="C797" s="33"/>
      <c r="D797" s="33" t="s">
        <v>258</v>
      </c>
      <c r="E797" t="str">
        <f t="shared" si="16"/>
        <v>No Data</v>
      </c>
    </row>
    <row r="798" spans="1:5" x14ac:dyDescent="0.3">
      <c r="A798" s="33" t="s">
        <v>1</v>
      </c>
      <c r="B798" s="33" t="s">
        <v>53</v>
      </c>
      <c r="C798" s="33">
        <v>172500</v>
      </c>
      <c r="D798" s="33" t="s">
        <v>743</v>
      </c>
      <c r="E798" t="str">
        <f t="shared" si="16"/>
        <v>$125K-$200K</v>
      </c>
    </row>
    <row r="799" spans="1:5" x14ac:dyDescent="0.3">
      <c r="A799" s="33" t="s">
        <v>0</v>
      </c>
      <c r="B799" s="33" t="s">
        <v>53</v>
      </c>
      <c r="C799" s="33">
        <v>167508</v>
      </c>
      <c r="D799" s="33" t="s">
        <v>744</v>
      </c>
      <c r="E799" t="str">
        <f t="shared" si="16"/>
        <v>$125K-$200K</v>
      </c>
    </row>
    <row r="800" spans="1:5" x14ac:dyDescent="0.3">
      <c r="A800" s="33" t="s">
        <v>126</v>
      </c>
      <c r="B800" s="33" t="s">
        <v>53</v>
      </c>
      <c r="C800" s="33"/>
      <c r="D800" s="33" t="s">
        <v>745</v>
      </c>
      <c r="E800" t="str">
        <f t="shared" si="16"/>
        <v>No Data</v>
      </c>
    </row>
    <row r="801" spans="1:5" x14ac:dyDescent="0.3">
      <c r="A801" s="33" t="s">
        <v>4</v>
      </c>
      <c r="B801" s="33" t="s">
        <v>53</v>
      </c>
      <c r="C801" s="33"/>
      <c r="D801" s="33" t="s">
        <v>305</v>
      </c>
      <c r="E801" t="str">
        <f t="shared" si="16"/>
        <v>No Data</v>
      </c>
    </row>
    <row r="802" spans="1:5" x14ac:dyDescent="0.3">
      <c r="A802" s="33" t="s">
        <v>4</v>
      </c>
      <c r="B802" s="33" t="s">
        <v>54</v>
      </c>
      <c r="C802" s="33"/>
      <c r="D802" s="33" t="s">
        <v>389</v>
      </c>
      <c r="E802" t="str">
        <f t="shared" si="16"/>
        <v>No Data</v>
      </c>
    </row>
    <row r="803" spans="1:5" x14ac:dyDescent="0.3">
      <c r="A803" s="33" t="s">
        <v>4</v>
      </c>
      <c r="B803" s="33" t="s">
        <v>70</v>
      </c>
      <c r="C803" s="33">
        <v>89100</v>
      </c>
      <c r="D803" s="33" t="s">
        <v>211</v>
      </c>
      <c r="E803" t="str">
        <f t="shared" si="16"/>
        <v>$75K-$100K</v>
      </c>
    </row>
    <row r="804" spans="1:5" x14ac:dyDescent="0.3">
      <c r="A804" s="33" t="s">
        <v>128</v>
      </c>
      <c r="B804" s="33" t="s">
        <v>53</v>
      </c>
      <c r="C804" s="33"/>
      <c r="D804" s="33" t="s">
        <v>720</v>
      </c>
      <c r="E804" t="str">
        <f t="shared" si="16"/>
        <v>No Data</v>
      </c>
    </row>
    <row r="805" spans="1:5" x14ac:dyDescent="0.3">
      <c r="A805" s="33" t="s">
        <v>4</v>
      </c>
      <c r="B805" s="33" t="s">
        <v>53</v>
      </c>
      <c r="C805" s="33">
        <v>115000</v>
      </c>
      <c r="D805" s="33" t="s">
        <v>746</v>
      </c>
      <c r="E805" t="str">
        <f t="shared" si="16"/>
        <v>$100K-$125K</v>
      </c>
    </row>
    <row r="806" spans="1:5" x14ac:dyDescent="0.3">
      <c r="A806" s="33" t="s">
        <v>4</v>
      </c>
      <c r="B806" s="33" t="s">
        <v>72</v>
      </c>
      <c r="C806" s="33">
        <v>89100</v>
      </c>
      <c r="D806" s="33" t="s">
        <v>747</v>
      </c>
      <c r="E806" t="str">
        <f t="shared" si="16"/>
        <v>$75K-$100K</v>
      </c>
    </row>
    <row r="807" spans="1:5" x14ac:dyDescent="0.3">
      <c r="A807" s="33" t="s">
        <v>2</v>
      </c>
      <c r="B807" s="33" t="s">
        <v>53</v>
      </c>
      <c r="C807" s="33"/>
      <c r="D807" s="33" t="s">
        <v>748</v>
      </c>
      <c r="E807" t="str">
        <f t="shared" si="16"/>
        <v>No Data</v>
      </c>
    </row>
    <row r="808" spans="1:5" x14ac:dyDescent="0.3">
      <c r="A808" s="33" t="s">
        <v>126</v>
      </c>
      <c r="B808" s="33" t="s">
        <v>53</v>
      </c>
      <c r="C808" s="33"/>
      <c r="D808" s="33" t="s">
        <v>258</v>
      </c>
      <c r="E808" t="str">
        <f t="shared" si="16"/>
        <v>No Data</v>
      </c>
    </row>
    <row r="809" spans="1:5" x14ac:dyDescent="0.3">
      <c r="A809" s="33" t="s">
        <v>2</v>
      </c>
      <c r="B809" s="33" t="s">
        <v>54</v>
      </c>
      <c r="C809" s="33"/>
      <c r="D809" s="33" t="s">
        <v>258</v>
      </c>
      <c r="E809" t="str">
        <f t="shared" si="16"/>
        <v>No Data</v>
      </c>
    </row>
    <row r="810" spans="1:5" x14ac:dyDescent="0.3">
      <c r="A810" s="33" t="s">
        <v>4</v>
      </c>
      <c r="B810" s="33" t="s">
        <v>54</v>
      </c>
      <c r="C810" s="33"/>
      <c r="D810" s="33" t="s">
        <v>373</v>
      </c>
      <c r="E810" t="str">
        <f t="shared" si="16"/>
        <v>No Data</v>
      </c>
    </row>
    <row r="811" spans="1:5" x14ac:dyDescent="0.3">
      <c r="A811" s="33" t="s">
        <v>4</v>
      </c>
      <c r="B811" s="33" t="s">
        <v>53</v>
      </c>
      <c r="C811" s="33"/>
      <c r="D811" s="33" t="s">
        <v>258</v>
      </c>
      <c r="E811" t="str">
        <f t="shared" si="16"/>
        <v>No Data</v>
      </c>
    </row>
    <row r="812" spans="1:5" x14ac:dyDescent="0.3">
      <c r="A812" s="33" t="s">
        <v>2</v>
      </c>
      <c r="B812" s="33" t="s">
        <v>53</v>
      </c>
      <c r="C812" s="33">
        <v>115000</v>
      </c>
      <c r="D812" s="33" t="s">
        <v>235</v>
      </c>
      <c r="E812" t="str">
        <f t="shared" si="16"/>
        <v>$100K-$125K</v>
      </c>
    </row>
    <row r="813" spans="1:5" x14ac:dyDescent="0.3">
      <c r="A813" s="33" t="s">
        <v>4</v>
      </c>
      <c r="B813" s="33" t="s">
        <v>53</v>
      </c>
      <c r="C813" s="33"/>
      <c r="D813" s="33" t="s">
        <v>336</v>
      </c>
      <c r="E813" t="str">
        <f t="shared" si="16"/>
        <v>No Data</v>
      </c>
    </row>
    <row r="814" spans="1:5" x14ac:dyDescent="0.3">
      <c r="A814" s="33" t="s">
        <v>0</v>
      </c>
      <c r="B814" s="33" t="s">
        <v>53</v>
      </c>
      <c r="C814" s="33">
        <v>200000</v>
      </c>
      <c r="D814" s="33" t="s">
        <v>482</v>
      </c>
      <c r="E814" t="str">
        <f t="shared" si="16"/>
        <v>$125K-$200K</v>
      </c>
    </row>
    <row r="815" spans="1:5" x14ac:dyDescent="0.3">
      <c r="A815" s="33" t="s">
        <v>4</v>
      </c>
      <c r="B815" s="33" t="s">
        <v>53</v>
      </c>
      <c r="C815" s="33">
        <v>90000</v>
      </c>
      <c r="D815" s="33" t="s">
        <v>749</v>
      </c>
      <c r="E815" t="str">
        <f t="shared" si="16"/>
        <v>$75K-$100K</v>
      </c>
    </row>
    <row r="816" spans="1:5" x14ac:dyDescent="0.3">
      <c r="A816" s="33" t="s">
        <v>126</v>
      </c>
      <c r="B816" s="33" t="s">
        <v>53</v>
      </c>
      <c r="C816" s="33"/>
      <c r="D816" s="33" t="s">
        <v>665</v>
      </c>
      <c r="E816" t="str">
        <f t="shared" si="16"/>
        <v>No Data</v>
      </c>
    </row>
    <row r="817" spans="1:5" x14ac:dyDescent="0.3">
      <c r="A817" s="33" t="s">
        <v>125</v>
      </c>
      <c r="B817" s="33" t="s">
        <v>53</v>
      </c>
      <c r="C817" s="33"/>
      <c r="D817" s="33" t="s">
        <v>750</v>
      </c>
      <c r="E817" t="str">
        <f t="shared" si="16"/>
        <v>No Data</v>
      </c>
    </row>
    <row r="818" spans="1:5" x14ac:dyDescent="0.3">
      <c r="A818" s="33" t="s">
        <v>4</v>
      </c>
      <c r="B818" s="33" t="s">
        <v>53</v>
      </c>
      <c r="C818" s="33"/>
      <c r="D818" s="33" t="s">
        <v>751</v>
      </c>
      <c r="E818" t="str">
        <f t="shared" si="16"/>
        <v>No Data</v>
      </c>
    </row>
    <row r="819" spans="1:5" x14ac:dyDescent="0.3">
      <c r="A819" s="33" t="s">
        <v>52</v>
      </c>
      <c r="B819" s="33" t="s">
        <v>53</v>
      </c>
      <c r="C819" s="33"/>
      <c r="D819" s="33" t="s">
        <v>752</v>
      </c>
      <c r="E819" t="str">
        <f t="shared" si="16"/>
        <v>No Data</v>
      </c>
    </row>
    <row r="820" spans="1:5" x14ac:dyDescent="0.3">
      <c r="A820" s="33" t="s">
        <v>4</v>
      </c>
      <c r="B820" s="33" t="s">
        <v>53</v>
      </c>
      <c r="C820" s="33"/>
      <c r="D820" s="33" t="s">
        <v>258</v>
      </c>
      <c r="E820" t="str">
        <f t="shared" si="16"/>
        <v>No Data</v>
      </c>
    </row>
    <row r="821" spans="1:5" x14ac:dyDescent="0.3">
      <c r="A821" s="33" t="s">
        <v>4</v>
      </c>
      <c r="B821" s="33" t="s">
        <v>53</v>
      </c>
      <c r="C821" s="33"/>
      <c r="D821" s="33" t="s">
        <v>225</v>
      </c>
      <c r="E821" t="str">
        <f t="shared" si="16"/>
        <v>No Data</v>
      </c>
    </row>
    <row r="822" spans="1:5" x14ac:dyDescent="0.3">
      <c r="A822" s="33" t="s">
        <v>2</v>
      </c>
      <c r="B822" s="33" t="s">
        <v>53</v>
      </c>
      <c r="C822" s="33"/>
      <c r="D822" s="33" t="s">
        <v>753</v>
      </c>
      <c r="E822" t="str">
        <f t="shared" si="16"/>
        <v>No Data</v>
      </c>
    </row>
    <row r="823" spans="1:5" x14ac:dyDescent="0.3">
      <c r="A823" s="33" t="s">
        <v>0</v>
      </c>
      <c r="B823" s="33" t="s">
        <v>53</v>
      </c>
      <c r="C823" s="33"/>
      <c r="D823" s="33" t="s">
        <v>258</v>
      </c>
      <c r="E823" t="str">
        <f t="shared" si="16"/>
        <v>No Data</v>
      </c>
    </row>
    <row r="824" spans="1:5" x14ac:dyDescent="0.3">
      <c r="A824" s="33" t="s">
        <v>2</v>
      </c>
      <c r="B824" s="33" t="s">
        <v>53</v>
      </c>
      <c r="C824" s="33"/>
      <c r="D824" s="33" t="s">
        <v>754</v>
      </c>
      <c r="E824" t="str">
        <f t="shared" si="16"/>
        <v>No Data</v>
      </c>
    </row>
    <row r="825" spans="1:5" x14ac:dyDescent="0.3">
      <c r="A825" s="33" t="s">
        <v>4</v>
      </c>
      <c r="B825" s="33" t="s">
        <v>53</v>
      </c>
      <c r="C825" s="33"/>
      <c r="D825" s="33" t="s">
        <v>238</v>
      </c>
      <c r="E825" t="str">
        <f t="shared" si="16"/>
        <v>No Data</v>
      </c>
    </row>
    <row r="826" spans="1:5" x14ac:dyDescent="0.3">
      <c r="A826" s="33" t="s">
        <v>126</v>
      </c>
      <c r="B826" s="33" t="s">
        <v>54</v>
      </c>
      <c r="C826" s="33">
        <v>117500</v>
      </c>
      <c r="D826" s="33" t="s">
        <v>755</v>
      </c>
      <c r="E826" t="str">
        <f t="shared" si="16"/>
        <v>$100K-$125K</v>
      </c>
    </row>
    <row r="827" spans="1:5" x14ac:dyDescent="0.3">
      <c r="A827" s="33" t="s">
        <v>125</v>
      </c>
      <c r="B827" s="33" t="s">
        <v>97</v>
      </c>
      <c r="C827" s="33">
        <v>111175</v>
      </c>
      <c r="D827" s="33" t="s">
        <v>756</v>
      </c>
      <c r="E827" t="str">
        <f t="shared" si="16"/>
        <v>$100K-$125K</v>
      </c>
    </row>
    <row r="828" spans="1:5" x14ac:dyDescent="0.3">
      <c r="A828" s="33" t="s">
        <v>0</v>
      </c>
      <c r="B828" s="33" t="s">
        <v>53</v>
      </c>
      <c r="C828" s="33">
        <v>142045</v>
      </c>
      <c r="D828" s="33" t="s">
        <v>757</v>
      </c>
      <c r="E828" t="str">
        <f t="shared" si="16"/>
        <v>$125K-$200K</v>
      </c>
    </row>
    <row r="829" spans="1:5" x14ac:dyDescent="0.3">
      <c r="A829" s="33" t="s">
        <v>4</v>
      </c>
      <c r="B829" s="33" t="s">
        <v>53</v>
      </c>
      <c r="C829" s="33">
        <v>90000</v>
      </c>
      <c r="D829" s="33" t="s">
        <v>758</v>
      </c>
      <c r="E829" t="str">
        <f t="shared" si="16"/>
        <v>$75K-$100K</v>
      </c>
    </row>
    <row r="830" spans="1:5" x14ac:dyDescent="0.3">
      <c r="A830" s="33" t="s">
        <v>129</v>
      </c>
      <c r="B830" s="33" t="s">
        <v>53</v>
      </c>
      <c r="C830" s="33">
        <v>140000</v>
      </c>
      <c r="D830" s="33" t="s">
        <v>759</v>
      </c>
      <c r="E830" t="str">
        <f t="shared" si="16"/>
        <v>$125K-$200K</v>
      </c>
    </row>
    <row r="831" spans="1:5" x14ac:dyDescent="0.3">
      <c r="A831" s="33" t="s">
        <v>2</v>
      </c>
      <c r="B831" s="33" t="s">
        <v>53</v>
      </c>
      <c r="C831" s="33">
        <v>62500</v>
      </c>
      <c r="D831" s="33" t="s">
        <v>760</v>
      </c>
      <c r="E831" t="str">
        <f t="shared" si="16"/>
        <v>&lt;$75K</v>
      </c>
    </row>
    <row r="832" spans="1:5" x14ac:dyDescent="0.3">
      <c r="A832" s="33" t="s">
        <v>4</v>
      </c>
      <c r="B832" s="33" t="s">
        <v>53</v>
      </c>
      <c r="C832" s="33"/>
      <c r="D832" s="33" t="s">
        <v>761</v>
      </c>
      <c r="E832" t="str">
        <f t="shared" si="16"/>
        <v>No Data</v>
      </c>
    </row>
    <row r="833" spans="1:5" x14ac:dyDescent="0.3">
      <c r="A833" s="33" t="s">
        <v>4</v>
      </c>
      <c r="B833" s="33" t="s">
        <v>53</v>
      </c>
      <c r="C833" s="33">
        <v>85000</v>
      </c>
      <c r="D833" s="33" t="s">
        <v>292</v>
      </c>
      <c r="E833" t="str">
        <f t="shared" si="16"/>
        <v>$75K-$100K</v>
      </c>
    </row>
    <row r="834" spans="1:5" x14ac:dyDescent="0.3">
      <c r="A834" s="33" t="s">
        <v>126</v>
      </c>
      <c r="B834" s="33" t="s">
        <v>53</v>
      </c>
      <c r="C834" s="33">
        <v>150000</v>
      </c>
      <c r="D834" s="33" t="s">
        <v>328</v>
      </c>
      <c r="E834" t="str">
        <f t="shared" si="16"/>
        <v>$125K-$200K</v>
      </c>
    </row>
    <row r="835" spans="1:5" x14ac:dyDescent="0.3">
      <c r="A835" s="33" t="s">
        <v>126</v>
      </c>
      <c r="B835" s="33" t="s">
        <v>53</v>
      </c>
      <c r="C835" s="33"/>
      <c r="D835" s="33" t="s">
        <v>762</v>
      </c>
      <c r="E835" t="str">
        <f t="shared" ref="E835:E898" si="17">_xlfn.XLOOKUP(C835,$H$16:$H$21,$G$16:$G$21,,1)</f>
        <v>No Data</v>
      </c>
    </row>
    <row r="836" spans="1:5" x14ac:dyDescent="0.3">
      <c r="A836" s="33" t="s">
        <v>2</v>
      </c>
      <c r="B836" s="33" t="s">
        <v>53</v>
      </c>
      <c r="C836" s="33"/>
      <c r="D836" s="33" t="s">
        <v>763</v>
      </c>
      <c r="E836" t="str">
        <f t="shared" si="17"/>
        <v>No Data</v>
      </c>
    </row>
    <row r="837" spans="1:5" x14ac:dyDescent="0.3">
      <c r="A837" s="33" t="s">
        <v>0</v>
      </c>
      <c r="B837" s="33" t="s">
        <v>53</v>
      </c>
      <c r="C837" s="33"/>
      <c r="D837" s="33" t="s">
        <v>764</v>
      </c>
      <c r="E837" t="str">
        <f t="shared" si="17"/>
        <v>No Data</v>
      </c>
    </row>
    <row r="838" spans="1:5" x14ac:dyDescent="0.3">
      <c r="A838" s="33" t="s">
        <v>4</v>
      </c>
      <c r="B838" s="33" t="s">
        <v>53</v>
      </c>
      <c r="C838" s="33">
        <v>105000</v>
      </c>
      <c r="D838" s="33" t="s">
        <v>765</v>
      </c>
      <c r="E838" t="str">
        <f t="shared" si="17"/>
        <v>$100K-$125K</v>
      </c>
    </row>
    <row r="839" spans="1:5" x14ac:dyDescent="0.3">
      <c r="A839" s="33" t="s">
        <v>2</v>
      </c>
      <c r="B839" s="33" t="s">
        <v>53</v>
      </c>
      <c r="C839" s="33">
        <v>115000</v>
      </c>
      <c r="D839" s="33" t="s">
        <v>766</v>
      </c>
      <c r="E839" t="str">
        <f t="shared" si="17"/>
        <v>$100K-$125K</v>
      </c>
    </row>
    <row r="840" spans="1:5" x14ac:dyDescent="0.3">
      <c r="A840" s="33" t="s">
        <v>126</v>
      </c>
      <c r="B840" s="33" t="s">
        <v>53</v>
      </c>
      <c r="C840" s="33">
        <v>155000</v>
      </c>
      <c r="D840" s="33" t="s">
        <v>767</v>
      </c>
      <c r="E840" t="str">
        <f t="shared" si="17"/>
        <v>$125K-$200K</v>
      </c>
    </row>
    <row r="841" spans="1:5" x14ac:dyDescent="0.3">
      <c r="A841" s="33" t="s">
        <v>4</v>
      </c>
      <c r="B841" s="33" t="s">
        <v>53</v>
      </c>
      <c r="C841" s="33"/>
      <c r="D841" s="33" t="s">
        <v>768</v>
      </c>
      <c r="E841" t="str">
        <f t="shared" si="17"/>
        <v>No Data</v>
      </c>
    </row>
    <row r="842" spans="1:5" x14ac:dyDescent="0.3">
      <c r="A842" s="33" t="s">
        <v>4</v>
      </c>
      <c r="B842" s="33" t="s">
        <v>54</v>
      </c>
      <c r="C842" s="33">
        <v>80000</v>
      </c>
      <c r="D842" s="33" t="s">
        <v>769</v>
      </c>
      <c r="E842" t="str">
        <f t="shared" si="17"/>
        <v>$75K-$100K</v>
      </c>
    </row>
    <row r="843" spans="1:5" x14ac:dyDescent="0.3">
      <c r="A843" s="33" t="s">
        <v>126</v>
      </c>
      <c r="B843" s="33" t="s">
        <v>53</v>
      </c>
      <c r="C843" s="33"/>
      <c r="D843" s="33" t="s">
        <v>225</v>
      </c>
      <c r="E843" t="str">
        <f t="shared" si="17"/>
        <v>No Data</v>
      </c>
    </row>
    <row r="844" spans="1:5" x14ac:dyDescent="0.3">
      <c r="A844" s="33" t="s">
        <v>2</v>
      </c>
      <c r="B844" s="33" t="s">
        <v>53</v>
      </c>
      <c r="C844" s="33"/>
      <c r="D844" s="33" t="s">
        <v>770</v>
      </c>
      <c r="E844" t="str">
        <f t="shared" si="17"/>
        <v>No Data</v>
      </c>
    </row>
    <row r="845" spans="1:5" x14ac:dyDescent="0.3">
      <c r="A845" s="33" t="s">
        <v>0</v>
      </c>
      <c r="B845" s="33" t="s">
        <v>53</v>
      </c>
      <c r="C845" s="33"/>
      <c r="D845" s="33" t="s">
        <v>258</v>
      </c>
      <c r="E845" t="str">
        <f t="shared" si="17"/>
        <v>No Data</v>
      </c>
    </row>
    <row r="846" spans="1:5" x14ac:dyDescent="0.3">
      <c r="A846" s="33" t="s">
        <v>2</v>
      </c>
      <c r="B846" s="33" t="s">
        <v>53</v>
      </c>
      <c r="C846" s="33">
        <v>75000</v>
      </c>
      <c r="D846" s="33" t="s">
        <v>771</v>
      </c>
      <c r="E846" t="str">
        <f t="shared" si="17"/>
        <v>&lt;$75K</v>
      </c>
    </row>
    <row r="847" spans="1:5" x14ac:dyDescent="0.3">
      <c r="A847" s="33" t="s">
        <v>126</v>
      </c>
      <c r="B847" s="33" t="s">
        <v>53</v>
      </c>
      <c r="C847" s="33"/>
      <c r="D847" s="33" t="s">
        <v>353</v>
      </c>
      <c r="E847" t="str">
        <f t="shared" si="17"/>
        <v>No Data</v>
      </c>
    </row>
    <row r="848" spans="1:5" x14ac:dyDescent="0.3">
      <c r="A848" s="33" t="s">
        <v>4</v>
      </c>
      <c r="B848" s="33" t="s">
        <v>53</v>
      </c>
      <c r="C848" s="33">
        <v>107500</v>
      </c>
      <c r="D848" s="33" t="s">
        <v>238</v>
      </c>
      <c r="E848" t="str">
        <f t="shared" si="17"/>
        <v>$100K-$125K</v>
      </c>
    </row>
    <row r="849" spans="1:5" x14ac:dyDescent="0.3">
      <c r="A849" s="33" t="s">
        <v>0</v>
      </c>
      <c r="B849" s="33" t="s">
        <v>53</v>
      </c>
      <c r="C849" s="33"/>
      <c r="D849" s="33" t="s">
        <v>772</v>
      </c>
      <c r="E849" t="str">
        <f t="shared" si="17"/>
        <v>No Data</v>
      </c>
    </row>
    <row r="850" spans="1:5" x14ac:dyDescent="0.3">
      <c r="A850" s="33" t="s">
        <v>126</v>
      </c>
      <c r="B850" s="33" t="s">
        <v>53</v>
      </c>
      <c r="C850" s="33">
        <v>126825</v>
      </c>
      <c r="D850" s="33" t="s">
        <v>773</v>
      </c>
      <c r="E850" t="str">
        <f t="shared" si="17"/>
        <v>$125K-$200K</v>
      </c>
    </row>
    <row r="851" spans="1:5" x14ac:dyDescent="0.3">
      <c r="A851" s="33" t="s">
        <v>126</v>
      </c>
      <c r="B851" s="33" t="s">
        <v>53</v>
      </c>
      <c r="C851" s="33">
        <v>160000</v>
      </c>
      <c r="D851" s="33" t="s">
        <v>774</v>
      </c>
      <c r="E851" t="str">
        <f t="shared" si="17"/>
        <v>$125K-$200K</v>
      </c>
    </row>
    <row r="852" spans="1:5" x14ac:dyDescent="0.3">
      <c r="A852" s="33" t="s">
        <v>129</v>
      </c>
      <c r="B852" s="33" t="s">
        <v>54</v>
      </c>
      <c r="C852" s="33">
        <v>260775</v>
      </c>
      <c r="D852" s="33" t="s">
        <v>217</v>
      </c>
      <c r="E852" t="str">
        <f t="shared" si="17"/>
        <v>&gt;$200K</v>
      </c>
    </row>
    <row r="853" spans="1:5" x14ac:dyDescent="0.3">
      <c r="A853" s="33" t="s">
        <v>128</v>
      </c>
      <c r="B853" s="33" t="s">
        <v>53</v>
      </c>
      <c r="C853" s="33">
        <v>190000</v>
      </c>
      <c r="D853" s="33" t="s">
        <v>377</v>
      </c>
      <c r="E853" t="str">
        <f t="shared" si="17"/>
        <v>$125K-$200K</v>
      </c>
    </row>
    <row r="854" spans="1:5" x14ac:dyDescent="0.3">
      <c r="A854" s="33" t="s">
        <v>128</v>
      </c>
      <c r="B854" s="33" t="s">
        <v>53</v>
      </c>
      <c r="C854" s="33">
        <v>182500</v>
      </c>
      <c r="D854" s="33" t="s">
        <v>775</v>
      </c>
      <c r="E854" t="str">
        <f t="shared" si="17"/>
        <v>$125K-$200K</v>
      </c>
    </row>
    <row r="855" spans="1:5" x14ac:dyDescent="0.3">
      <c r="A855" s="33" t="s">
        <v>0</v>
      </c>
      <c r="B855" s="33" t="s">
        <v>54</v>
      </c>
      <c r="C855" s="33">
        <v>215000</v>
      </c>
      <c r="D855" s="33" t="s">
        <v>648</v>
      </c>
      <c r="E855" t="str">
        <f t="shared" si="17"/>
        <v>&gt;$200K</v>
      </c>
    </row>
    <row r="856" spans="1:5" x14ac:dyDescent="0.3">
      <c r="A856" s="33" t="s">
        <v>4</v>
      </c>
      <c r="B856" s="33" t="s">
        <v>53</v>
      </c>
      <c r="C856" s="33">
        <v>120000</v>
      </c>
      <c r="D856" s="33" t="s">
        <v>265</v>
      </c>
      <c r="E856" t="str">
        <f t="shared" si="17"/>
        <v>$100K-$125K</v>
      </c>
    </row>
    <row r="857" spans="1:5" x14ac:dyDescent="0.3">
      <c r="A857" s="33" t="s">
        <v>126</v>
      </c>
      <c r="B857" s="33" t="s">
        <v>81</v>
      </c>
      <c r="C857" s="33"/>
      <c r="D857" s="33" t="s">
        <v>776</v>
      </c>
      <c r="E857" t="str">
        <f t="shared" si="17"/>
        <v>No Data</v>
      </c>
    </row>
    <row r="858" spans="1:5" x14ac:dyDescent="0.3">
      <c r="A858" s="33" t="s">
        <v>0</v>
      </c>
      <c r="B858" s="33" t="s">
        <v>53</v>
      </c>
      <c r="C858" s="33">
        <v>125000</v>
      </c>
      <c r="D858" s="33" t="s">
        <v>777</v>
      </c>
      <c r="E858" t="str">
        <f t="shared" si="17"/>
        <v>$100K-$125K</v>
      </c>
    </row>
    <row r="859" spans="1:5" x14ac:dyDescent="0.3">
      <c r="A859" s="33" t="s">
        <v>125</v>
      </c>
      <c r="B859" s="33" t="s">
        <v>53</v>
      </c>
      <c r="C859" s="33">
        <v>90000</v>
      </c>
      <c r="D859" s="33" t="s">
        <v>778</v>
      </c>
      <c r="E859" t="str">
        <f t="shared" si="17"/>
        <v>$75K-$100K</v>
      </c>
    </row>
    <row r="860" spans="1:5" x14ac:dyDescent="0.3">
      <c r="A860" s="33" t="s">
        <v>4</v>
      </c>
      <c r="B860" s="33" t="s">
        <v>53</v>
      </c>
      <c r="C860" s="33">
        <v>136000</v>
      </c>
      <c r="D860" s="33" t="s">
        <v>631</v>
      </c>
      <c r="E860" t="str">
        <f t="shared" si="17"/>
        <v>$125K-$200K</v>
      </c>
    </row>
    <row r="861" spans="1:5" x14ac:dyDescent="0.3">
      <c r="A861" s="33" t="s">
        <v>0</v>
      </c>
      <c r="B861" s="33" t="s">
        <v>53</v>
      </c>
      <c r="C861" s="33"/>
      <c r="D861" s="33" t="s">
        <v>779</v>
      </c>
      <c r="E861" t="str">
        <f t="shared" si="17"/>
        <v>No Data</v>
      </c>
    </row>
    <row r="862" spans="1:5" x14ac:dyDescent="0.3">
      <c r="A862" s="33" t="s">
        <v>0</v>
      </c>
      <c r="B862" s="33" t="s">
        <v>53</v>
      </c>
      <c r="C862" s="33">
        <v>115000</v>
      </c>
      <c r="D862" s="33" t="s">
        <v>299</v>
      </c>
      <c r="E862" t="str">
        <f t="shared" si="17"/>
        <v>$100K-$125K</v>
      </c>
    </row>
    <row r="863" spans="1:5" x14ac:dyDescent="0.3">
      <c r="A863" s="33" t="s">
        <v>4</v>
      </c>
      <c r="B863" s="33" t="s">
        <v>53</v>
      </c>
      <c r="C863" s="33">
        <v>117500</v>
      </c>
      <c r="D863" s="33" t="s">
        <v>766</v>
      </c>
      <c r="E863" t="str">
        <f t="shared" si="17"/>
        <v>$100K-$125K</v>
      </c>
    </row>
    <row r="864" spans="1:5" x14ac:dyDescent="0.3">
      <c r="A864" s="33" t="s">
        <v>4</v>
      </c>
      <c r="B864" s="33" t="s">
        <v>53</v>
      </c>
      <c r="C864" s="33">
        <v>150000</v>
      </c>
      <c r="D864" s="33" t="s">
        <v>780</v>
      </c>
      <c r="E864" t="str">
        <f t="shared" si="17"/>
        <v>$125K-$200K</v>
      </c>
    </row>
    <row r="865" spans="1:5" x14ac:dyDescent="0.3">
      <c r="A865" s="33" t="s">
        <v>2</v>
      </c>
      <c r="B865" s="33" t="s">
        <v>53</v>
      </c>
      <c r="C865" s="33"/>
      <c r="D865" s="33" t="s">
        <v>781</v>
      </c>
      <c r="E865" t="str">
        <f t="shared" si="17"/>
        <v>No Data</v>
      </c>
    </row>
    <row r="866" spans="1:5" x14ac:dyDescent="0.3">
      <c r="A866" s="33" t="s">
        <v>0</v>
      </c>
      <c r="B866" s="33" t="s">
        <v>53</v>
      </c>
      <c r="C866" s="33">
        <v>160000</v>
      </c>
      <c r="D866" s="33" t="s">
        <v>782</v>
      </c>
      <c r="E866" t="str">
        <f t="shared" si="17"/>
        <v>$125K-$200K</v>
      </c>
    </row>
    <row r="867" spans="1:5" x14ac:dyDescent="0.3">
      <c r="A867" s="33" t="s">
        <v>0</v>
      </c>
      <c r="B867" s="33" t="s">
        <v>165</v>
      </c>
      <c r="C867" s="33"/>
      <c r="D867" s="33" t="s">
        <v>666</v>
      </c>
      <c r="E867" t="str">
        <f t="shared" si="17"/>
        <v>No Data</v>
      </c>
    </row>
    <row r="868" spans="1:5" x14ac:dyDescent="0.3">
      <c r="A868" s="33" t="s">
        <v>4</v>
      </c>
      <c r="B868" s="33" t="s">
        <v>53</v>
      </c>
      <c r="C868" s="33">
        <v>157000</v>
      </c>
      <c r="D868" s="33" t="s">
        <v>232</v>
      </c>
      <c r="E868" t="str">
        <f t="shared" si="17"/>
        <v>$125K-$200K</v>
      </c>
    </row>
    <row r="869" spans="1:5" x14ac:dyDescent="0.3">
      <c r="A869" s="33" t="s">
        <v>129</v>
      </c>
      <c r="B869" s="33" t="s">
        <v>53</v>
      </c>
      <c r="C869" s="33"/>
      <c r="D869" s="33" t="s">
        <v>258</v>
      </c>
      <c r="E869" t="str">
        <f t="shared" si="17"/>
        <v>No Data</v>
      </c>
    </row>
    <row r="870" spans="1:5" x14ac:dyDescent="0.3">
      <c r="A870" s="33" t="s">
        <v>4</v>
      </c>
      <c r="B870" s="33" t="s">
        <v>53</v>
      </c>
      <c r="C870" s="33">
        <v>115000</v>
      </c>
      <c r="D870" s="33" t="s">
        <v>232</v>
      </c>
      <c r="E870" t="str">
        <f t="shared" si="17"/>
        <v>$100K-$125K</v>
      </c>
    </row>
    <row r="871" spans="1:5" x14ac:dyDescent="0.3">
      <c r="A871" s="33" t="s">
        <v>128</v>
      </c>
      <c r="B871" s="33" t="s">
        <v>53</v>
      </c>
      <c r="C871" s="33">
        <v>172118.5</v>
      </c>
      <c r="D871" s="33" t="s">
        <v>217</v>
      </c>
      <c r="E871" t="str">
        <f t="shared" si="17"/>
        <v>$125K-$200K</v>
      </c>
    </row>
    <row r="872" spans="1:5" x14ac:dyDescent="0.3">
      <c r="A872" s="33" t="s">
        <v>0</v>
      </c>
      <c r="B872" s="33" t="s">
        <v>53</v>
      </c>
      <c r="C872" s="33">
        <v>150000</v>
      </c>
      <c r="D872" s="33" t="s">
        <v>783</v>
      </c>
      <c r="E872" t="str">
        <f t="shared" si="17"/>
        <v>$125K-$200K</v>
      </c>
    </row>
    <row r="873" spans="1:5" x14ac:dyDescent="0.3">
      <c r="A873" s="33" t="s">
        <v>2</v>
      </c>
      <c r="B873" s="33" t="s">
        <v>53</v>
      </c>
      <c r="C873" s="33"/>
      <c r="D873" s="33" t="s">
        <v>480</v>
      </c>
      <c r="E873" t="str">
        <f t="shared" si="17"/>
        <v>No Data</v>
      </c>
    </row>
    <row r="874" spans="1:5" x14ac:dyDescent="0.3">
      <c r="A874" s="33" t="s">
        <v>2</v>
      </c>
      <c r="B874" s="33" t="s">
        <v>53</v>
      </c>
      <c r="C874" s="33"/>
      <c r="D874" s="33" t="s">
        <v>279</v>
      </c>
      <c r="E874" t="str">
        <f t="shared" si="17"/>
        <v>No Data</v>
      </c>
    </row>
    <row r="875" spans="1:5" x14ac:dyDescent="0.3">
      <c r="A875" s="33" t="s">
        <v>4</v>
      </c>
      <c r="B875" s="33" t="s">
        <v>53</v>
      </c>
      <c r="C875" s="33"/>
      <c r="D875" s="33" t="s">
        <v>557</v>
      </c>
      <c r="E875" t="str">
        <f t="shared" si="17"/>
        <v>No Data</v>
      </c>
    </row>
    <row r="876" spans="1:5" x14ac:dyDescent="0.3">
      <c r="A876" s="33" t="s">
        <v>129</v>
      </c>
      <c r="B876" s="33" t="s">
        <v>53</v>
      </c>
      <c r="C876" s="33"/>
      <c r="D876" s="33" t="s">
        <v>784</v>
      </c>
      <c r="E876" t="str">
        <f t="shared" si="17"/>
        <v>No Data</v>
      </c>
    </row>
    <row r="877" spans="1:5" x14ac:dyDescent="0.3">
      <c r="A877" s="33" t="s">
        <v>2</v>
      </c>
      <c r="B877" s="33" t="s">
        <v>53</v>
      </c>
      <c r="C877" s="33"/>
      <c r="D877" s="33" t="s">
        <v>785</v>
      </c>
      <c r="E877" t="str">
        <f t="shared" si="17"/>
        <v>No Data</v>
      </c>
    </row>
    <row r="878" spans="1:5" x14ac:dyDescent="0.3">
      <c r="A878" s="33" t="s">
        <v>4</v>
      </c>
      <c r="B878" s="33" t="s">
        <v>53</v>
      </c>
      <c r="C878" s="33"/>
      <c r="D878" s="33" t="s">
        <v>232</v>
      </c>
      <c r="E878" t="str">
        <f t="shared" si="17"/>
        <v>No Data</v>
      </c>
    </row>
    <row r="879" spans="1:5" x14ac:dyDescent="0.3">
      <c r="A879" s="33" t="s">
        <v>4</v>
      </c>
      <c r="B879" s="33" t="s">
        <v>54</v>
      </c>
      <c r="C879" s="33"/>
      <c r="D879" s="33" t="s">
        <v>786</v>
      </c>
      <c r="E879" t="str">
        <f t="shared" si="17"/>
        <v>No Data</v>
      </c>
    </row>
    <row r="880" spans="1:5" x14ac:dyDescent="0.3">
      <c r="A880" s="33" t="s">
        <v>4</v>
      </c>
      <c r="B880" s="33" t="s">
        <v>53</v>
      </c>
      <c r="C880" s="33"/>
      <c r="D880" s="33" t="s">
        <v>787</v>
      </c>
      <c r="E880" t="str">
        <f t="shared" si="17"/>
        <v>No Data</v>
      </c>
    </row>
    <row r="881" spans="1:5" x14ac:dyDescent="0.3">
      <c r="A881" s="33" t="s">
        <v>125</v>
      </c>
      <c r="B881" s="33" t="s">
        <v>54</v>
      </c>
      <c r="C881" s="33">
        <v>95500</v>
      </c>
      <c r="D881" s="33" t="s">
        <v>520</v>
      </c>
      <c r="E881" t="str">
        <f t="shared" si="17"/>
        <v>$75K-$100K</v>
      </c>
    </row>
    <row r="882" spans="1:5" x14ac:dyDescent="0.3">
      <c r="A882" s="33" t="s">
        <v>128</v>
      </c>
      <c r="B882" s="33" t="s">
        <v>53</v>
      </c>
      <c r="C882" s="33"/>
      <c r="D882" s="33" t="s">
        <v>269</v>
      </c>
      <c r="E882" t="str">
        <f t="shared" si="17"/>
        <v>No Data</v>
      </c>
    </row>
    <row r="883" spans="1:5" x14ac:dyDescent="0.3">
      <c r="A883" s="33" t="s">
        <v>4</v>
      </c>
      <c r="B883" s="33" t="s">
        <v>53</v>
      </c>
      <c r="C883" s="33"/>
      <c r="D883" s="33" t="s">
        <v>788</v>
      </c>
      <c r="E883" t="str">
        <f t="shared" si="17"/>
        <v>No Data</v>
      </c>
    </row>
    <row r="884" spans="1:5" x14ac:dyDescent="0.3">
      <c r="A884" s="33" t="s">
        <v>52</v>
      </c>
      <c r="B884" s="33" t="s">
        <v>53</v>
      </c>
      <c r="C884" s="33">
        <v>55500</v>
      </c>
      <c r="D884" s="33" t="s">
        <v>789</v>
      </c>
      <c r="E884" t="str">
        <f t="shared" si="17"/>
        <v>&lt;$75K</v>
      </c>
    </row>
    <row r="885" spans="1:5" x14ac:dyDescent="0.3">
      <c r="A885" s="33" t="s">
        <v>4</v>
      </c>
      <c r="B885" s="33" t="s">
        <v>53</v>
      </c>
      <c r="C885" s="33"/>
      <c r="D885" s="33" t="s">
        <v>225</v>
      </c>
      <c r="E885" t="str">
        <f t="shared" si="17"/>
        <v>No Data</v>
      </c>
    </row>
    <row r="886" spans="1:5" x14ac:dyDescent="0.3">
      <c r="A886" s="33" t="s">
        <v>2</v>
      </c>
      <c r="B886" s="33" t="s">
        <v>81</v>
      </c>
      <c r="C886" s="33"/>
      <c r="D886" s="33" t="s">
        <v>253</v>
      </c>
      <c r="E886" t="str">
        <f t="shared" si="17"/>
        <v>No Data</v>
      </c>
    </row>
    <row r="887" spans="1:5" x14ac:dyDescent="0.3">
      <c r="A887" s="33" t="s">
        <v>2</v>
      </c>
      <c r="B887" s="33" t="s">
        <v>53</v>
      </c>
      <c r="C887" s="33"/>
      <c r="D887" s="33" t="s">
        <v>790</v>
      </c>
      <c r="E887" t="str">
        <f t="shared" si="17"/>
        <v>No Data</v>
      </c>
    </row>
    <row r="888" spans="1:5" x14ac:dyDescent="0.3">
      <c r="A888" s="33" t="s">
        <v>2</v>
      </c>
      <c r="B888" s="33" t="s">
        <v>53</v>
      </c>
      <c r="C888" s="33"/>
      <c r="D888" s="33" t="s">
        <v>791</v>
      </c>
      <c r="E888" t="str">
        <f t="shared" si="17"/>
        <v>No Data</v>
      </c>
    </row>
    <row r="889" spans="1:5" x14ac:dyDescent="0.3">
      <c r="A889" s="33" t="s">
        <v>2</v>
      </c>
      <c r="B889" s="33" t="s">
        <v>53</v>
      </c>
      <c r="C889" s="33">
        <v>78517</v>
      </c>
      <c r="D889" s="33" t="s">
        <v>792</v>
      </c>
      <c r="E889" t="str">
        <f t="shared" si="17"/>
        <v>$75K-$100K</v>
      </c>
    </row>
    <row r="890" spans="1:5" x14ac:dyDescent="0.3">
      <c r="A890" s="33" t="s">
        <v>4</v>
      </c>
      <c r="B890" s="33" t="s">
        <v>53</v>
      </c>
      <c r="C890" s="33"/>
      <c r="D890" s="33" t="s">
        <v>793</v>
      </c>
      <c r="E890" t="str">
        <f t="shared" si="17"/>
        <v>No Data</v>
      </c>
    </row>
    <row r="891" spans="1:5" x14ac:dyDescent="0.3">
      <c r="A891" s="33" t="s">
        <v>0</v>
      </c>
      <c r="B891" s="33" t="s">
        <v>53</v>
      </c>
      <c r="C891" s="33">
        <v>222093.5</v>
      </c>
      <c r="D891" s="33" t="s">
        <v>217</v>
      </c>
      <c r="E891" t="str">
        <f t="shared" si="17"/>
        <v>&gt;$200K</v>
      </c>
    </row>
    <row r="892" spans="1:5" x14ac:dyDescent="0.3">
      <c r="A892" s="33" t="s">
        <v>4</v>
      </c>
      <c r="B892" s="33" t="s">
        <v>53</v>
      </c>
      <c r="C892" s="33"/>
      <c r="D892" s="33" t="s">
        <v>506</v>
      </c>
      <c r="E892" t="str">
        <f t="shared" si="17"/>
        <v>No Data</v>
      </c>
    </row>
    <row r="893" spans="1:5" x14ac:dyDescent="0.3">
      <c r="A893" s="33" t="s">
        <v>0</v>
      </c>
      <c r="B893" s="33" t="s">
        <v>53</v>
      </c>
      <c r="C893" s="33"/>
      <c r="D893" s="33" t="s">
        <v>268</v>
      </c>
      <c r="E893" t="str">
        <f t="shared" si="17"/>
        <v>No Data</v>
      </c>
    </row>
    <row r="894" spans="1:5" x14ac:dyDescent="0.3">
      <c r="A894" s="33" t="s">
        <v>2</v>
      </c>
      <c r="B894" s="33" t="s">
        <v>53</v>
      </c>
      <c r="C894" s="33">
        <v>90000</v>
      </c>
      <c r="D894" s="33" t="s">
        <v>794</v>
      </c>
      <c r="E894" t="str">
        <f t="shared" si="17"/>
        <v>$75K-$100K</v>
      </c>
    </row>
    <row r="895" spans="1:5" x14ac:dyDescent="0.3">
      <c r="A895" s="33" t="s">
        <v>128</v>
      </c>
      <c r="B895" s="33" t="s">
        <v>53</v>
      </c>
      <c r="C895" s="33">
        <v>160000</v>
      </c>
      <c r="D895" s="33" t="s">
        <v>795</v>
      </c>
      <c r="E895" t="str">
        <f t="shared" si="17"/>
        <v>$125K-$200K</v>
      </c>
    </row>
    <row r="896" spans="1:5" x14ac:dyDescent="0.3">
      <c r="A896" s="33" t="s">
        <v>125</v>
      </c>
      <c r="B896" s="33" t="s">
        <v>53</v>
      </c>
      <c r="C896" s="33">
        <v>98000</v>
      </c>
      <c r="D896" s="33" t="s">
        <v>796</v>
      </c>
      <c r="E896" t="str">
        <f t="shared" si="17"/>
        <v>$75K-$100K</v>
      </c>
    </row>
    <row r="897" spans="1:5" x14ac:dyDescent="0.3">
      <c r="A897" s="33" t="s">
        <v>0</v>
      </c>
      <c r="B897" s="33" t="s">
        <v>53</v>
      </c>
      <c r="C897" s="33">
        <v>157500</v>
      </c>
      <c r="D897" s="33" t="s">
        <v>353</v>
      </c>
      <c r="E897" t="str">
        <f t="shared" si="17"/>
        <v>$125K-$200K</v>
      </c>
    </row>
    <row r="898" spans="1:5" x14ac:dyDescent="0.3">
      <c r="A898" s="33" t="s">
        <v>4</v>
      </c>
      <c r="B898" s="33" t="s">
        <v>113</v>
      </c>
      <c r="C898" s="33">
        <v>96773</v>
      </c>
      <c r="D898" s="33" t="s">
        <v>797</v>
      </c>
      <c r="E898" t="str">
        <f t="shared" si="17"/>
        <v>$75K-$100K</v>
      </c>
    </row>
    <row r="899" spans="1:5" x14ac:dyDescent="0.3">
      <c r="A899" s="33" t="s">
        <v>4</v>
      </c>
      <c r="B899" s="33" t="s">
        <v>53</v>
      </c>
      <c r="C899" s="33">
        <v>175000</v>
      </c>
      <c r="D899" s="33" t="s">
        <v>798</v>
      </c>
      <c r="E899" t="str">
        <f t="shared" ref="E899:E962" si="18">_xlfn.XLOOKUP(C899,$H$16:$H$21,$G$16:$G$21,,1)</f>
        <v>$125K-$200K</v>
      </c>
    </row>
    <row r="900" spans="1:5" x14ac:dyDescent="0.3">
      <c r="A900" s="33" t="s">
        <v>2</v>
      </c>
      <c r="B900" s="33" t="s">
        <v>53</v>
      </c>
      <c r="C900" s="33"/>
      <c r="D900" s="33" t="s">
        <v>799</v>
      </c>
      <c r="E900" t="str">
        <f t="shared" si="18"/>
        <v>No Data</v>
      </c>
    </row>
    <row r="901" spans="1:5" x14ac:dyDescent="0.3">
      <c r="A901" s="33" t="s">
        <v>2</v>
      </c>
      <c r="B901" s="33" t="s">
        <v>53</v>
      </c>
      <c r="C901" s="33"/>
      <c r="D901" s="33" t="s">
        <v>800</v>
      </c>
      <c r="E901" t="str">
        <f t="shared" si="18"/>
        <v>No Data</v>
      </c>
    </row>
    <row r="902" spans="1:5" x14ac:dyDescent="0.3">
      <c r="A902" s="33" t="s">
        <v>4</v>
      </c>
      <c r="B902" s="33" t="s">
        <v>53</v>
      </c>
      <c r="C902" s="33">
        <v>120000</v>
      </c>
      <c r="D902" s="33" t="s">
        <v>801</v>
      </c>
      <c r="E902" t="str">
        <f t="shared" si="18"/>
        <v>$100K-$125K</v>
      </c>
    </row>
    <row r="903" spans="1:5" x14ac:dyDescent="0.3">
      <c r="A903" s="33" t="s">
        <v>126</v>
      </c>
      <c r="B903" s="33" t="s">
        <v>53</v>
      </c>
      <c r="C903" s="33"/>
      <c r="D903" s="33" t="s">
        <v>212</v>
      </c>
      <c r="E903" t="str">
        <f t="shared" si="18"/>
        <v>No Data</v>
      </c>
    </row>
    <row r="904" spans="1:5" x14ac:dyDescent="0.3">
      <c r="A904" s="33" t="s">
        <v>126</v>
      </c>
      <c r="B904" s="33" t="s">
        <v>53</v>
      </c>
      <c r="C904" s="33"/>
      <c r="D904" s="33" t="s">
        <v>802</v>
      </c>
      <c r="E904" t="str">
        <f t="shared" si="18"/>
        <v>No Data</v>
      </c>
    </row>
    <row r="905" spans="1:5" x14ac:dyDescent="0.3">
      <c r="A905" s="33" t="s">
        <v>125</v>
      </c>
      <c r="B905" s="33" t="s">
        <v>53</v>
      </c>
      <c r="C905" s="33">
        <v>96500</v>
      </c>
      <c r="D905" s="33" t="s">
        <v>208</v>
      </c>
      <c r="E905" t="str">
        <f t="shared" si="18"/>
        <v>$75K-$100K</v>
      </c>
    </row>
    <row r="906" spans="1:5" x14ac:dyDescent="0.3">
      <c r="A906" s="33" t="s">
        <v>125</v>
      </c>
      <c r="B906" s="33" t="s">
        <v>54</v>
      </c>
      <c r="C906" s="33"/>
      <c r="D906" s="33" t="s">
        <v>803</v>
      </c>
      <c r="E906" t="str">
        <f t="shared" si="18"/>
        <v>No Data</v>
      </c>
    </row>
    <row r="907" spans="1:5" x14ac:dyDescent="0.3">
      <c r="A907" s="33" t="s">
        <v>4</v>
      </c>
      <c r="B907" s="33" t="s">
        <v>53</v>
      </c>
      <c r="C907" s="33">
        <v>97500</v>
      </c>
      <c r="D907" s="33" t="s">
        <v>687</v>
      </c>
      <c r="E907" t="str">
        <f t="shared" si="18"/>
        <v>$75K-$100K</v>
      </c>
    </row>
    <row r="908" spans="1:5" x14ac:dyDescent="0.3">
      <c r="A908" s="33" t="s">
        <v>4</v>
      </c>
      <c r="B908" s="33" t="s">
        <v>53</v>
      </c>
      <c r="C908" s="33">
        <v>255000</v>
      </c>
      <c r="D908" s="33" t="s">
        <v>804</v>
      </c>
      <c r="E908" t="str">
        <f t="shared" si="18"/>
        <v>&gt;$200K</v>
      </c>
    </row>
    <row r="909" spans="1:5" x14ac:dyDescent="0.3">
      <c r="A909" s="33" t="s">
        <v>4</v>
      </c>
      <c r="B909" s="33" t="s">
        <v>53</v>
      </c>
      <c r="C909" s="33">
        <v>140000</v>
      </c>
      <c r="D909" s="33" t="s">
        <v>805</v>
      </c>
      <c r="E909" t="str">
        <f t="shared" si="18"/>
        <v>$125K-$200K</v>
      </c>
    </row>
    <row r="910" spans="1:5" x14ac:dyDescent="0.3">
      <c r="A910" s="33" t="s">
        <v>126</v>
      </c>
      <c r="B910" s="33" t="s">
        <v>53</v>
      </c>
      <c r="C910" s="33">
        <v>150000</v>
      </c>
      <c r="D910" s="33" t="s">
        <v>806</v>
      </c>
      <c r="E910" t="str">
        <f t="shared" si="18"/>
        <v>$125K-$200K</v>
      </c>
    </row>
    <row r="911" spans="1:5" x14ac:dyDescent="0.3">
      <c r="A911" s="33" t="s">
        <v>0</v>
      </c>
      <c r="B911" s="33" t="s">
        <v>53</v>
      </c>
      <c r="C911" s="33"/>
      <c r="D911" s="33" t="s">
        <v>279</v>
      </c>
      <c r="E911" t="str">
        <f t="shared" si="18"/>
        <v>No Data</v>
      </c>
    </row>
    <row r="912" spans="1:5" x14ac:dyDescent="0.3">
      <c r="A912" s="33" t="s">
        <v>2</v>
      </c>
      <c r="B912" s="33" t="s">
        <v>54</v>
      </c>
      <c r="C912" s="33">
        <v>77500</v>
      </c>
      <c r="D912" s="33" t="s">
        <v>265</v>
      </c>
      <c r="E912" t="str">
        <f t="shared" si="18"/>
        <v>$75K-$100K</v>
      </c>
    </row>
    <row r="913" spans="1:5" x14ac:dyDescent="0.3">
      <c r="A913" s="33" t="s">
        <v>125</v>
      </c>
      <c r="B913" s="33" t="s">
        <v>53</v>
      </c>
      <c r="C913" s="33">
        <v>99500</v>
      </c>
      <c r="D913" s="33" t="s">
        <v>520</v>
      </c>
      <c r="E913" t="str">
        <f t="shared" si="18"/>
        <v>$75K-$100K</v>
      </c>
    </row>
    <row r="914" spans="1:5" x14ac:dyDescent="0.3">
      <c r="A914" s="33" t="s">
        <v>126</v>
      </c>
      <c r="B914" s="33" t="s">
        <v>53</v>
      </c>
      <c r="C914" s="33">
        <v>249000</v>
      </c>
      <c r="D914" s="33" t="s">
        <v>488</v>
      </c>
      <c r="E914" t="str">
        <f t="shared" si="18"/>
        <v>&gt;$200K</v>
      </c>
    </row>
    <row r="915" spans="1:5" x14ac:dyDescent="0.3">
      <c r="A915" s="33" t="s">
        <v>126</v>
      </c>
      <c r="B915" s="33" t="s">
        <v>53</v>
      </c>
      <c r="C915" s="33">
        <v>150000</v>
      </c>
      <c r="D915" s="33" t="s">
        <v>609</v>
      </c>
      <c r="E915" t="str">
        <f t="shared" si="18"/>
        <v>$125K-$200K</v>
      </c>
    </row>
    <row r="916" spans="1:5" x14ac:dyDescent="0.3">
      <c r="A916" s="33" t="s">
        <v>126</v>
      </c>
      <c r="B916" s="33" t="s">
        <v>53</v>
      </c>
      <c r="C916" s="33">
        <v>125000</v>
      </c>
      <c r="D916" s="33" t="s">
        <v>807</v>
      </c>
      <c r="E916" t="str">
        <f t="shared" si="18"/>
        <v>$100K-$125K</v>
      </c>
    </row>
    <row r="917" spans="1:5" x14ac:dyDescent="0.3">
      <c r="A917" s="33" t="s">
        <v>2</v>
      </c>
      <c r="B917" s="33" t="s">
        <v>53</v>
      </c>
      <c r="C917" s="33"/>
      <c r="D917" s="33" t="s">
        <v>808</v>
      </c>
      <c r="E917" t="str">
        <f t="shared" si="18"/>
        <v>No Data</v>
      </c>
    </row>
    <row r="918" spans="1:5" x14ac:dyDescent="0.3">
      <c r="A918" s="33" t="s">
        <v>128</v>
      </c>
      <c r="B918" s="33" t="s">
        <v>53</v>
      </c>
      <c r="C918" s="33">
        <v>170000</v>
      </c>
      <c r="D918" s="33" t="s">
        <v>228</v>
      </c>
      <c r="E918" t="str">
        <f t="shared" si="18"/>
        <v>$125K-$200K</v>
      </c>
    </row>
    <row r="919" spans="1:5" x14ac:dyDescent="0.3">
      <c r="A919" s="33" t="s">
        <v>4</v>
      </c>
      <c r="B919" s="33" t="s">
        <v>53</v>
      </c>
      <c r="C919" s="33">
        <v>147500</v>
      </c>
      <c r="D919" s="33" t="s">
        <v>809</v>
      </c>
      <c r="E919" t="str">
        <f t="shared" si="18"/>
        <v>$125K-$200K</v>
      </c>
    </row>
    <row r="920" spans="1:5" x14ac:dyDescent="0.3">
      <c r="A920" s="33" t="s">
        <v>0</v>
      </c>
      <c r="B920" s="33" t="s">
        <v>53</v>
      </c>
      <c r="C920" s="33"/>
      <c r="D920" s="33" t="s">
        <v>810</v>
      </c>
      <c r="E920" t="str">
        <f t="shared" si="18"/>
        <v>No Data</v>
      </c>
    </row>
    <row r="921" spans="1:5" x14ac:dyDescent="0.3">
      <c r="A921" s="33" t="s">
        <v>4</v>
      </c>
      <c r="B921" s="33" t="s">
        <v>53</v>
      </c>
      <c r="C921" s="33">
        <v>160000</v>
      </c>
      <c r="D921" s="33" t="s">
        <v>315</v>
      </c>
      <c r="E921" t="str">
        <f t="shared" si="18"/>
        <v>$125K-$200K</v>
      </c>
    </row>
    <row r="922" spans="1:5" x14ac:dyDescent="0.3">
      <c r="A922" s="33" t="s">
        <v>0</v>
      </c>
      <c r="B922" s="33" t="s">
        <v>88</v>
      </c>
      <c r="C922" s="33">
        <v>157500</v>
      </c>
      <c r="D922" s="33" t="s">
        <v>811</v>
      </c>
      <c r="E922" t="str">
        <f t="shared" si="18"/>
        <v>$125K-$200K</v>
      </c>
    </row>
    <row r="923" spans="1:5" x14ac:dyDescent="0.3">
      <c r="A923" s="33" t="s">
        <v>126</v>
      </c>
      <c r="B923" s="33" t="s">
        <v>53</v>
      </c>
      <c r="C923" s="33">
        <v>97500</v>
      </c>
      <c r="D923" s="33" t="s">
        <v>265</v>
      </c>
      <c r="E923" t="str">
        <f t="shared" si="18"/>
        <v>$75K-$100K</v>
      </c>
    </row>
    <row r="924" spans="1:5" x14ac:dyDescent="0.3">
      <c r="A924" s="33" t="s">
        <v>125</v>
      </c>
      <c r="B924" s="33" t="s">
        <v>53</v>
      </c>
      <c r="C924" s="33">
        <v>120000</v>
      </c>
      <c r="D924" s="33" t="s">
        <v>812</v>
      </c>
      <c r="E924" t="str">
        <f t="shared" si="18"/>
        <v>$100K-$125K</v>
      </c>
    </row>
    <row r="925" spans="1:5" x14ac:dyDescent="0.3">
      <c r="A925" s="33" t="s">
        <v>4</v>
      </c>
      <c r="B925" s="33" t="s">
        <v>54</v>
      </c>
      <c r="C925" s="33">
        <v>174720</v>
      </c>
      <c r="D925" s="33" t="s">
        <v>470</v>
      </c>
      <c r="E925" t="str">
        <f t="shared" si="18"/>
        <v>$125K-$200K</v>
      </c>
    </row>
    <row r="926" spans="1:5" x14ac:dyDescent="0.3">
      <c r="A926" s="33" t="s">
        <v>4</v>
      </c>
      <c r="B926" s="33" t="s">
        <v>54</v>
      </c>
      <c r="C926" s="33">
        <v>100000</v>
      </c>
      <c r="D926" s="33" t="s">
        <v>813</v>
      </c>
      <c r="E926" t="str">
        <f t="shared" si="18"/>
        <v>$75K-$100K</v>
      </c>
    </row>
    <row r="927" spans="1:5" x14ac:dyDescent="0.3">
      <c r="A927" s="33" t="s">
        <v>0</v>
      </c>
      <c r="B927" s="33" t="s">
        <v>53</v>
      </c>
      <c r="C927" s="33">
        <v>98529.578125</v>
      </c>
      <c r="D927" s="33" t="s">
        <v>814</v>
      </c>
      <c r="E927" t="str">
        <f t="shared" si="18"/>
        <v>$75K-$100K</v>
      </c>
    </row>
    <row r="928" spans="1:5" x14ac:dyDescent="0.3">
      <c r="A928" s="33" t="s">
        <v>4</v>
      </c>
      <c r="B928" s="33" t="s">
        <v>53</v>
      </c>
      <c r="C928" s="33">
        <v>100000</v>
      </c>
      <c r="D928" s="33" t="s">
        <v>687</v>
      </c>
      <c r="E928" t="str">
        <f t="shared" si="18"/>
        <v>$75K-$100K</v>
      </c>
    </row>
    <row r="929" spans="1:5" x14ac:dyDescent="0.3">
      <c r="A929" s="33" t="s">
        <v>4</v>
      </c>
      <c r="B929" s="33" t="s">
        <v>53</v>
      </c>
      <c r="C929" s="33">
        <v>150000</v>
      </c>
      <c r="D929" s="33" t="s">
        <v>265</v>
      </c>
      <c r="E929" t="str">
        <f t="shared" si="18"/>
        <v>$125K-$200K</v>
      </c>
    </row>
    <row r="930" spans="1:5" x14ac:dyDescent="0.3">
      <c r="A930" s="33" t="s">
        <v>4</v>
      </c>
      <c r="B930" s="33" t="s">
        <v>53</v>
      </c>
      <c r="C930" s="33">
        <v>127500</v>
      </c>
      <c r="D930" s="33" t="s">
        <v>815</v>
      </c>
      <c r="E930" t="str">
        <f t="shared" si="18"/>
        <v>$125K-$200K</v>
      </c>
    </row>
    <row r="931" spans="1:5" x14ac:dyDescent="0.3">
      <c r="A931" s="33" t="s">
        <v>0</v>
      </c>
      <c r="B931" s="33" t="s">
        <v>53</v>
      </c>
      <c r="C931" s="33"/>
      <c r="D931" s="33" t="s">
        <v>764</v>
      </c>
      <c r="E931" t="str">
        <f t="shared" si="18"/>
        <v>No Data</v>
      </c>
    </row>
    <row r="932" spans="1:5" x14ac:dyDescent="0.3">
      <c r="A932" s="33" t="s">
        <v>128</v>
      </c>
      <c r="B932" s="33" t="s">
        <v>53</v>
      </c>
      <c r="C932" s="33"/>
      <c r="D932" s="33" t="s">
        <v>336</v>
      </c>
      <c r="E932" t="str">
        <f t="shared" si="18"/>
        <v>No Data</v>
      </c>
    </row>
    <row r="933" spans="1:5" x14ac:dyDescent="0.3">
      <c r="A933" s="33" t="s">
        <v>4</v>
      </c>
      <c r="B933" s="33" t="s">
        <v>96</v>
      </c>
      <c r="C933" s="33">
        <v>97444</v>
      </c>
      <c r="D933" s="33" t="s">
        <v>816</v>
      </c>
      <c r="E933" t="str">
        <f t="shared" si="18"/>
        <v>$75K-$100K</v>
      </c>
    </row>
    <row r="934" spans="1:5" x14ac:dyDescent="0.3">
      <c r="A934" s="33" t="s">
        <v>0</v>
      </c>
      <c r="B934" s="33" t="s">
        <v>53</v>
      </c>
      <c r="C934" s="33"/>
      <c r="D934" s="33" t="s">
        <v>800</v>
      </c>
      <c r="E934" t="str">
        <f t="shared" si="18"/>
        <v>No Data</v>
      </c>
    </row>
    <row r="935" spans="1:5" x14ac:dyDescent="0.3">
      <c r="A935" s="33" t="s">
        <v>126</v>
      </c>
      <c r="B935" s="33" t="s">
        <v>54</v>
      </c>
      <c r="C935" s="33">
        <v>173500</v>
      </c>
      <c r="D935" s="33" t="s">
        <v>225</v>
      </c>
      <c r="E935" t="str">
        <f t="shared" si="18"/>
        <v>$125K-$200K</v>
      </c>
    </row>
    <row r="936" spans="1:5" x14ac:dyDescent="0.3">
      <c r="A936" s="33" t="s">
        <v>4</v>
      </c>
      <c r="B936" s="33" t="s">
        <v>80</v>
      </c>
      <c r="C936" s="33">
        <v>147500</v>
      </c>
      <c r="D936" s="33" t="s">
        <v>817</v>
      </c>
      <c r="E936" t="str">
        <f t="shared" si="18"/>
        <v>$125K-$200K</v>
      </c>
    </row>
    <row r="937" spans="1:5" x14ac:dyDescent="0.3">
      <c r="A937" s="33" t="s">
        <v>0</v>
      </c>
      <c r="B937" s="33" t="s">
        <v>53</v>
      </c>
      <c r="C937" s="33"/>
      <c r="D937" s="33" t="s">
        <v>818</v>
      </c>
      <c r="E937" t="str">
        <f t="shared" si="18"/>
        <v>No Data</v>
      </c>
    </row>
    <row r="938" spans="1:5" x14ac:dyDescent="0.3">
      <c r="A938" s="33" t="s">
        <v>126</v>
      </c>
      <c r="B938" s="33" t="s">
        <v>53</v>
      </c>
      <c r="C938" s="33">
        <v>140000</v>
      </c>
      <c r="D938" s="33" t="s">
        <v>268</v>
      </c>
      <c r="E938" t="str">
        <f t="shared" si="18"/>
        <v>$125K-$200K</v>
      </c>
    </row>
    <row r="939" spans="1:5" x14ac:dyDescent="0.3">
      <c r="A939" s="33" t="s">
        <v>4</v>
      </c>
      <c r="B939" s="33" t="s">
        <v>53</v>
      </c>
      <c r="C939" s="33"/>
      <c r="D939" s="33" t="s">
        <v>819</v>
      </c>
      <c r="E939" t="str">
        <f t="shared" si="18"/>
        <v>No Data</v>
      </c>
    </row>
    <row r="940" spans="1:5" x14ac:dyDescent="0.3">
      <c r="A940" s="33" t="s">
        <v>128</v>
      </c>
      <c r="B940" s="33" t="s">
        <v>53</v>
      </c>
      <c r="C940" s="33"/>
      <c r="D940" s="33" t="s">
        <v>820</v>
      </c>
      <c r="E940" t="str">
        <f t="shared" si="18"/>
        <v>No Data</v>
      </c>
    </row>
    <row r="941" spans="1:5" x14ac:dyDescent="0.3">
      <c r="A941" s="33" t="s">
        <v>0</v>
      </c>
      <c r="B941" s="33" t="s">
        <v>53</v>
      </c>
      <c r="C941" s="33"/>
      <c r="D941" s="33" t="s">
        <v>359</v>
      </c>
      <c r="E941" t="str">
        <f t="shared" si="18"/>
        <v>No Data</v>
      </c>
    </row>
    <row r="942" spans="1:5" x14ac:dyDescent="0.3">
      <c r="A942" s="33" t="s">
        <v>0</v>
      </c>
      <c r="B942" s="33" t="s">
        <v>54</v>
      </c>
      <c r="C942" s="33"/>
      <c r="D942" s="33" t="s">
        <v>242</v>
      </c>
      <c r="E942" t="str">
        <f t="shared" si="18"/>
        <v>No Data</v>
      </c>
    </row>
    <row r="943" spans="1:5" x14ac:dyDescent="0.3">
      <c r="A943" s="33" t="s">
        <v>2</v>
      </c>
      <c r="B943" s="33" t="s">
        <v>53</v>
      </c>
      <c r="C943" s="33"/>
      <c r="D943" s="33" t="s">
        <v>268</v>
      </c>
      <c r="E943" t="str">
        <f t="shared" si="18"/>
        <v>No Data</v>
      </c>
    </row>
    <row r="944" spans="1:5" x14ac:dyDescent="0.3">
      <c r="A944" s="33" t="s">
        <v>2</v>
      </c>
      <c r="B944" s="33" t="s">
        <v>53</v>
      </c>
      <c r="C944" s="33">
        <v>77500</v>
      </c>
      <c r="D944" s="33" t="s">
        <v>457</v>
      </c>
      <c r="E944" t="str">
        <f t="shared" si="18"/>
        <v>$75K-$100K</v>
      </c>
    </row>
    <row r="945" spans="1:5" x14ac:dyDescent="0.3">
      <c r="A945" s="33" t="s">
        <v>126</v>
      </c>
      <c r="B945" s="33" t="s">
        <v>54</v>
      </c>
      <c r="C945" s="33">
        <v>132500</v>
      </c>
      <c r="D945" s="33" t="s">
        <v>481</v>
      </c>
      <c r="E945" t="str">
        <f t="shared" si="18"/>
        <v>$125K-$200K</v>
      </c>
    </row>
    <row r="946" spans="1:5" x14ac:dyDescent="0.3">
      <c r="A946" s="33" t="s">
        <v>0</v>
      </c>
      <c r="B946" s="33" t="s">
        <v>53</v>
      </c>
      <c r="C946" s="33">
        <v>165000</v>
      </c>
      <c r="D946" s="33" t="s">
        <v>821</v>
      </c>
      <c r="E946" t="str">
        <f t="shared" si="18"/>
        <v>$125K-$200K</v>
      </c>
    </row>
    <row r="947" spans="1:5" x14ac:dyDescent="0.3">
      <c r="A947" s="33" t="s">
        <v>4</v>
      </c>
      <c r="B947" s="33" t="s">
        <v>88</v>
      </c>
      <c r="C947" s="33">
        <v>156000</v>
      </c>
      <c r="D947" s="33" t="s">
        <v>822</v>
      </c>
      <c r="E947" t="str">
        <f t="shared" si="18"/>
        <v>$125K-$200K</v>
      </c>
    </row>
    <row r="948" spans="1:5" x14ac:dyDescent="0.3">
      <c r="A948" s="33" t="s">
        <v>126</v>
      </c>
      <c r="B948" s="33" t="s">
        <v>53</v>
      </c>
      <c r="C948" s="33"/>
      <c r="D948" s="33" t="s">
        <v>258</v>
      </c>
      <c r="E948" t="str">
        <f t="shared" si="18"/>
        <v>No Data</v>
      </c>
    </row>
    <row r="949" spans="1:5" x14ac:dyDescent="0.3">
      <c r="A949" s="33" t="s">
        <v>4</v>
      </c>
      <c r="B949" s="33" t="s">
        <v>53</v>
      </c>
      <c r="C949" s="33"/>
      <c r="D949" s="33" t="s">
        <v>823</v>
      </c>
      <c r="E949" t="str">
        <f t="shared" si="18"/>
        <v>No Data</v>
      </c>
    </row>
    <row r="950" spans="1:5" x14ac:dyDescent="0.3">
      <c r="A950" s="33" t="s">
        <v>2</v>
      </c>
      <c r="B950" s="33" t="s">
        <v>53</v>
      </c>
      <c r="C950" s="33"/>
      <c r="D950" s="33" t="s">
        <v>824</v>
      </c>
      <c r="E950" t="str">
        <f t="shared" si="18"/>
        <v>No Data</v>
      </c>
    </row>
    <row r="951" spans="1:5" x14ac:dyDescent="0.3">
      <c r="A951" s="33" t="s">
        <v>4</v>
      </c>
      <c r="B951" s="33" t="s">
        <v>53</v>
      </c>
      <c r="C951" s="33"/>
      <c r="D951" s="33" t="s">
        <v>787</v>
      </c>
      <c r="E951" t="str">
        <f t="shared" si="18"/>
        <v>No Data</v>
      </c>
    </row>
    <row r="952" spans="1:5" x14ac:dyDescent="0.3">
      <c r="A952" s="33" t="s">
        <v>4</v>
      </c>
      <c r="B952" s="33" t="s">
        <v>53</v>
      </c>
      <c r="C952" s="33"/>
      <c r="D952" s="33" t="s">
        <v>527</v>
      </c>
      <c r="E952" t="str">
        <f t="shared" si="18"/>
        <v>No Data</v>
      </c>
    </row>
    <row r="953" spans="1:5" x14ac:dyDescent="0.3">
      <c r="A953" s="33" t="s">
        <v>4</v>
      </c>
      <c r="B953" s="33" t="s">
        <v>53</v>
      </c>
      <c r="C953" s="33"/>
      <c r="D953" s="33" t="s">
        <v>825</v>
      </c>
      <c r="E953" t="str">
        <f t="shared" si="18"/>
        <v>No Data</v>
      </c>
    </row>
    <row r="954" spans="1:5" x14ac:dyDescent="0.3">
      <c r="A954" s="33" t="s">
        <v>4</v>
      </c>
      <c r="B954" s="33" t="s">
        <v>53</v>
      </c>
      <c r="C954" s="33">
        <v>135000</v>
      </c>
      <c r="D954" s="33" t="s">
        <v>826</v>
      </c>
      <c r="E954" t="str">
        <f t="shared" si="18"/>
        <v>$125K-$200K</v>
      </c>
    </row>
    <row r="955" spans="1:5" x14ac:dyDescent="0.3">
      <c r="A955" s="33" t="s">
        <v>4</v>
      </c>
      <c r="B955" s="33" t="s">
        <v>53</v>
      </c>
      <c r="C955" s="33">
        <v>180000</v>
      </c>
      <c r="D955" s="33" t="s">
        <v>315</v>
      </c>
      <c r="E955" t="str">
        <f t="shared" si="18"/>
        <v>$125K-$200K</v>
      </c>
    </row>
    <row r="956" spans="1:5" x14ac:dyDescent="0.3">
      <c r="A956" s="33" t="s">
        <v>2</v>
      </c>
      <c r="B956" s="33" t="s">
        <v>53</v>
      </c>
      <c r="C956" s="33">
        <v>65000</v>
      </c>
      <c r="D956" s="33" t="s">
        <v>827</v>
      </c>
      <c r="E956" t="str">
        <f t="shared" si="18"/>
        <v>&lt;$75K</v>
      </c>
    </row>
    <row r="957" spans="1:5" x14ac:dyDescent="0.3">
      <c r="A957" s="33" t="s">
        <v>4</v>
      </c>
      <c r="B957" s="33" t="s">
        <v>54</v>
      </c>
      <c r="C957" s="33"/>
      <c r="D957" s="33" t="s">
        <v>538</v>
      </c>
      <c r="E957" t="str">
        <f t="shared" si="18"/>
        <v>No Data</v>
      </c>
    </row>
    <row r="958" spans="1:5" x14ac:dyDescent="0.3">
      <c r="A958" s="33" t="s">
        <v>4</v>
      </c>
      <c r="B958" s="33" t="s">
        <v>53</v>
      </c>
      <c r="C958" s="33">
        <v>140000</v>
      </c>
      <c r="D958" s="33" t="s">
        <v>268</v>
      </c>
      <c r="E958" t="str">
        <f t="shared" si="18"/>
        <v>$125K-$200K</v>
      </c>
    </row>
    <row r="959" spans="1:5" x14ac:dyDescent="0.3">
      <c r="A959" s="33" t="s">
        <v>4</v>
      </c>
      <c r="B959" s="33" t="s">
        <v>53</v>
      </c>
      <c r="C959" s="33">
        <v>250000</v>
      </c>
      <c r="D959" s="33" t="s">
        <v>217</v>
      </c>
      <c r="E959" t="str">
        <f t="shared" si="18"/>
        <v>&gt;$200K</v>
      </c>
    </row>
    <row r="960" spans="1:5" x14ac:dyDescent="0.3">
      <c r="A960" s="33" t="s">
        <v>4</v>
      </c>
      <c r="B960" s="33" t="s">
        <v>53</v>
      </c>
      <c r="C960" s="33">
        <v>105000</v>
      </c>
      <c r="D960" s="33" t="s">
        <v>801</v>
      </c>
      <c r="E960" t="str">
        <f t="shared" si="18"/>
        <v>$100K-$125K</v>
      </c>
    </row>
    <row r="961" spans="1:5" x14ac:dyDescent="0.3">
      <c r="A961" s="33" t="s">
        <v>2</v>
      </c>
      <c r="B961" s="33" t="s">
        <v>53</v>
      </c>
      <c r="C961" s="33">
        <v>94500</v>
      </c>
      <c r="D961" s="33" t="s">
        <v>364</v>
      </c>
      <c r="E961" t="str">
        <f t="shared" si="18"/>
        <v>$75K-$100K</v>
      </c>
    </row>
    <row r="962" spans="1:5" x14ac:dyDescent="0.3">
      <c r="A962" s="33" t="s">
        <v>4</v>
      </c>
      <c r="B962" s="33" t="s">
        <v>53</v>
      </c>
      <c r="C962" s="33">
        <v>90000</v>
      </c>
      <c r="D962" s="33" t="s">
        <v>828</v>
      </c>
      <c r="E962" t="str">
        <f t="shared" si="18"/>
        <v>$75K-$100K</v>
      </c>
    </row>
    <row r="963" spans="1:5" x14ac:dyDescent="0.3">
      <c r="A963" s="33" t="s">
        <v>52</v>
      </c>
      <c r="B963" s="33" t="s">
        <v>68</v>
      </c>
      <c r="C963" s="33"/>
      <c r="D963" s="33" t="s">
        <v>829</v>
      </c>
      <c r="E963" t="str">
        <f t="shared" ref="E963:E1026" si="19">_xlfn.XLOOKUP(C963,$H$16:$H$21,$G$16:$G$21,,1)</f>
        <v>No Data</v>
      </c>
    </row>
    <row r="964" spans="1:5" x14ac:dyDescent="0.3">
      <c r="A964" s="33" t="s">
        <v>52</v>
      </c>
      <c r="B964" s="33" t="s">
        <v>53</v>
      </c>
      <c r="C964" s="33">
        <v>90300</v>
      </c>
      <c r="D964" s="33" t="s">
        <v>458</v>
      </c>
      <c r="E964" t="str">
        <f t="shared" si="19"/>
        <v>$75K-$100K</v>
      </c>
    </row>
    <row r="965" spans="1:5" x14ac:dyDescent="0.3">
      <c r="A965" s="33" t="s">
        <v>2</v>
      </c>
      <c r="B965" s="33" t="s">
        <v>53</v>
      </c>
      <c r="C965" s="33"/>
      <c r="D965" s="33" t="s">
        <v>457</v>
      </c>
      <c r="E965" t="str">
        <f t="shared" si="19"/>
        <v>No Data</v>
      </c>
    </row>
    <row r="966" spans="1:5" x14ac:dyDescent="0.3">
      <c r="A966" s="33" t="s">
        <v>0</v>
      </c>
      <c r="B966" s="33" t="s">
        <v>53</v>
      </c>
      <c r="C966" s="33">
        <v>115000</v>
      </c>
      <c r="D966" s="33" t="s">
        <v>830</v>
      </c>
      <c r="E966" t="str">
        <f t="shared" si="19"/>
        <v>$100K-$125K</v>
      </c>
    </row>
    <row r="967" spans="1:5" x14ac:dyDescent="0.3">
      <c r="A967" s="33" t="s">
        <v>4</v>
      </c>
      <c r="B967" s="33" t="s">
        <v>53</v>
      </c>
      <c r="C967" s="33">
        <v>250000</v>
      </c>
      <c r="D967" s="33" t="s">
        <v>400</v>
      </c>
      <c r="E967" t="str">
        <f t="shared" si="19"/>
        <v>&gt;$200K</v>
      </c>
    </row>
    <row r="968" spans="1:5" x14ac:dyDescent="0.3">
      <c r="A968" s="33" t="s">
        <v>128</v>
      </c>
      <c r="B968" s="33" t="s">
        <v>53</v>
      </c>
      <c r="C968" s="33">
        <v>161000</v>
      </c>
      <c r="D968" s="33" t="s">
        <v>353</v>
      </c>
      <c r="E968" t="str">
        <f t="shared" si="19"/>
        <v>$125K-$200K</v>
      </c>
    </row>
    <row r="969" spans="1:5" x14ac:dyDescent="0.3">
      <c r="A969" s="33" t="s">
        <v>4</v>
      </c>
      <c r="B969" s="33" t="s">
        <v>54</v>
      </c>
      <c r="C969" s="33"/>
      <c r="D969" s="33" t="s">
        <v>252</v>
      </c>
      <c r="E969" t="str">
        <f t="shared" si="19"/>
        <v>No Data</v>
      </c>
    </row>
    <row r="970" spans="1:5" x14ac:dyDescent="0.3">
      <c r="A970" s="33" t="s">
        <v>4</v>
      </c>
      <c r="B970" s="33" t="s">
        <v>53</v>
      </c>
      <c r="C970" s="33">
        <v>85000</v>
      </c>
      <c r="D970" s="33" t="s">
        <v>831</v>
      </c>
      <c r="E970" t="str">
        <f t="shared" si="19"/>
        <v>$75K-$100K</v>
      </c>
    </row>
    <row r="971" spans="1:5" x14ac:dyDescent="0.3">
      <c r="A971" s="33" t="s">
        <v>2</v>
      </c>
      <c r="B971" s="33" t="s">
        <v>106</v>
      </c>
      <c r="C971" s="33">
        <v>111175</v>
      </c>
      <c r="D971" s="33" t="s">
        <v>297</v>
      </c>
      <c r="E971" t="str">
        <f t="shared" si="19"/>
        <v>$100K-$125K</v>
      </c>
    </row>
    <row r="972" spans="1:5" x14ac:dyDescent="0.3">
      <c r="A972" s="33" t="s">
        <v>0</v>
      </c>
      <c r="B972" s="33" t="s">
        <v>53</v>
      </c>
      <c r="C972" s="33"/>
      <c r="D972" s="33" t="s">
        <v>832</v>
      </c>
      <c r="E972" t="str">
        <f t="shared" si="19"/>
        <v>No Data</v>
      </c>
    </row>
    <row r="973" spans="1:5" x14ac:dyDescent="0.3">
      <c r="A973" s="33" t="s">
        <v>4</v>
      </c>
      <c r="B973" s="33" t="s">
        <v>53</v>
      </c>
      <c r="C973" s="33">
        <v>160000</v>
      </c>
      <c r="D973" s="33" t="s">
        <v>417</v>
      </c>
      <c r="E973" t="str">
        <f t="shared" si="19"/>
        <v>$125K-$200K</v>
      </c>
    </row>
    <row r="974" spans="1:5" x14ac:dyDescent="0.3">
      <c r="A974" s="33" t="s">
        <v>2</v>
      </c>
      <c r="B974" s="33" t="s">
        <v>53</v>
      </c>
      <c r="C974" s="33"/>
      <c r="D974" s="33" t="s">
        <v>833</v>
      </c>
      <c r="E974" t="str">
        <f t="shared" si="19"/>
        <v>No Data</v>
      </c>
    </row>
    <row r="975" spans="1:5" x14ac:dyDescent="0.3">
      <c r="A975" s="33" t="s">
        <v>4</v>
      </c>
      <c r="B975" s="33" t="s">
        <v>53</v>
      </c>
      <c r="C975" s="33">
        <v>97500</v>
      </c>
      <c r="D975" s="33" t="s">
        <v>687</v>
      </c>
      <c r="E975" t="str">
        <f t="shared" si="19"/>
        <v>$75K-$100K</v>
      </c>
    </row>
    <row r="976" spans="1:5" x14ac:dyDescent="0.3">
      <c r="A976" s="33" t="s">
        <v>2</v>
      </c>
      <c r="B976" s="33" t="s">
        <v>72</v>
      </c>
      <c r="C976" s="33">
        <v>105000</v>
      </c>
      <c r="D976" s="33" t="s">
        <v>834</v>
      </c>
      <c r="E976" t="str">
        <f t="shared" si="19"/>
        <v>$100K-$125K</v>
      </c>
    </row>
    <row r="977" spans="1:5" x14ac:dyDescent="0.3">
      <c r="A977" s="33" t="s">
        <v>0</v>
      </c>
      <c r="B977" s="33" t="s">
        <v>53</v>
      </c>
      <c r="C977" s="33"/>
      <c r="D977" s="33" t="s">
        <v>443</v>
      </c>
      <c r="E977" t="str">
        <f t="shared" si="19"/>
        <v>No Data</v>
      </c>
    </row>
    <row r="978" spans="1:5" x14ac:dyDescent="0.3">
      <c r="A978" s="33" t="s">
        <v>4</v>
      </c>
      <c r="B978" s="33" t="s">
        <v>53</v>
      </c>
      <c r="C978" s="33">
        <v>90000</v>
      </c>
      <c r="D978" s="33" t="s">
        <v>835</v>
      </c>
      <c r="E978" t="str">
        <f t="shared" si="19"/>
        <v>$75K-$100K</v>
      </c>
    </row>
    <row r="979" spans="1:5" x14ac:dyDescent="0.3">
      <c r="A979" s="33" t="s">
        <v>126</v>
      </c>
      <c r="B979" s="33" t="s">
        <v>53</v>
      </c>
      <c r="C979" s="33"/>
      <c r="D979" s="33" t="s">
        <v>774</v>
      </c>
      <c r="E979" t="str">
        <f t="shared" si="19"/>
        <v>No Data</v>
      </c>
    </row>
    <row r="980" spans="1:5" x14ac:dyDescent="0.3">
      <c r="A980" s="33" t="s">
        <v>126</v>
      </c>
      <c r="B980" s="33" t="s">
        <v>53</v>
      </c>
      <c r="C980" s="33"/>
      <c r="D980" s="33" t="s">
        <v>304</v>
      </c>
      <c r="E980" t="str">
        <f t="shared" si="19"/>
        <v>No Data</v>
      </c>
    </row>
    <row r="981" spans="1:5" x14ac:dyDescent="0.3">
      <c r="A981" s="33" t="s">
        <v>4</v>
      </c>
      <c r="B981" s="33" t="s">
        <v>81</v>
      </c>
      <c r="C981" s="33">
        <v>124000</v>
      </c>
      <c r="D981" s="33" t="s">
        <v>836</v>
      </c>
      <c r="E981" t="str">
        <f t="shared" si="19"/>
        <v>$100K-$125K</v>
      </c>
    </row>
    <row r="982" spans="1:5" x14ac:dyDescent="0.3">
      <c r="A982" s="33" t="s">
        <v>4</v>
      </c>
      <c r="B982" s="33" t="s">
        <v>54</v>
      </c>
      <c r="C982" s="33">
        <v>140000</v>
      </c>
      <c r="D982" s="33" t="s">
        <v>315</v>
      </c>
      <c r="E982" t="str">
        <f t="shared" si="19"/>
        <v>$125K-$200K</v>
      </c>
    </row>
    <row r="983" spans="1:5" x14ac:dyDescent="0.3">
      <c r="A983" s="33" t="s">
        <v>4</v>
      </c>
      <c r="B983" s="33" t="s">
        <v>54</v>
      </c>
      <c r="C983" s="33"/>
      <c r="D983" s="33" t="s">
        <v>416</v>
      </c>
      <c r="E983" t="str">
        <f t="shared" si="19"/>
        <v>No Data</v>
      </c>
    </row>
    <row r="984" spans="1:5" x14ac:dyDescent="0.3">
      <c r="A984" s="33" t="s">
        <v>2</v>
      </c>
      <c r="B984" s="33" t="s">
        <v>53</v>
      </c>
      <c r="C984" s="33">
        <v>128816</v>
      </c>
      <c r="D984" s="33" t="s">
        <v>837</v>
      </c>
      <c r="E984" t="str">
        <f t="shared" si="19"/>
        <v>$125K-$200K</v>
      </c>
    </row>
    <row r="985" spans="1:5" x14ac:dyDescent="0.3">
      <c r="A985" s="33" t="s">
        <v>2</v>
      </c>
      <c r="B985" s="33" t="s">
        <v>53</v>
      </c>
      <c r="C985" s="33"/>
      <c r="D985" s="33" t="s">
        <v>455</v>
      </c>
      <c r="E985" t="str">
        <f t="shared" si="19"/>
        <v>No Data</v>
      </c>
    </row>
    <row r="986" spans="1:5" x14ac:dyDescent="0.3">
      <c r="A986" s="33" t="s">
        <v>0</v>
      </c>
      <c r="B986" s="33" t="s">
        <v>54</v>
      </c>
      <c r="C986" s="33">
        <v>175000</v>
      </c>
      <c r="D986" s="33" t="s">
        <v>838</v>
      </c>
      <c r="E986" t="str">
        <f t="shared" si="19"/>
        <v>$125K-$200K</v>
      </c>
    </row>
    <row r="987" spans="1:5" x14ac:dyDescent="0.3">
      <c r="A987" s="33" t="s">
        <v>4</v>
      </c>
      <c r="B987" s="33" t="s">
        <v>53</v>
      </c>
      <c r="C987" s="33"/>
      <c r="D987" s="33" t="s">
        <v>839</v>
      </c>
      <c r="E987" t="str">
        <f t="shared" si="19"/>
        <v>No Data</v>
      </c>
    </row>
    <row r="988" spans="1:5" x14ac:dyDescent="0.3">
      <c r="A988" s="33" t="s">
        <v>4</v>
      </c>
      <c r="B988" s="33" t="s">
        <v>54</v>
      </c>
      <c r="C988" s="33">
        <v>140000</v>
      </c>
      <c r="D988" s="33" t="s">
        <v>840</v>
      </c>
      <c r="E988" t="str">
        <f t="shared" si="19"/>
        <v>$125K-$200K</v>
      </c>
    </row>
    <row r="989" spans="1:5" x14ac:dyDescent="0.3">
      <c r="A989" s="33" t="s">
        <v>128</v>
      </c>
      <c r="B989" s="33" t="s">
        <v>88</v>
      </c>
      <c r="C989" s="33">
        <v>157500</v>
      </c>
      <c r="D989" s="33" t="s">
        <v>841</v>
      </c>
      <c r="E989" t="str">
        <f t="shared" si="19"/>
        <v>$125K-$200K</v>
      </c>
    </row>
    <row r="990" spans="1:5" x14ac:dyDescent="0.3">
      <c r="A990" s="33" t="s">
        <v>0</v>
      </c>
      <c r="B990" s="33" t="s">
        <v>97</v>
      </c>
      <c r="C990" s="33">
        <v>87705</v>
      </c>
      <c r="D990" s="33" t="s">
        <v>842</v>
      </c>
      <c r="E990" t="str">
        <f t="shared" si="19"/>
        <v>$75K-$100K</v>
      </c>
    </row>
    <row r="991" spans="1:5" x14ac:dyDescent="0.3">
      <c r="A991" s="33" t="s">
        <v>4</v>
      </c>
      <c r="B991" s="33" t="s">
        <v>53</v>
      </c>
      <c r="C991" s="33">
        <v>288500</v>
      </c>
      <c r="D991" s="33" t="s">
        <v>225</v>
      </c>
      <c r="E991" t="str">
        <f t="shared" si="19"/>
        <v>&gt;$200K</v>
      </c>
    </row>
    <row r="992" spans="1:5" x14ac:dyDescent="0.3">
      <c r="A992" s="33" t="s">
        <v>2</v>
      </c>
      <c r="B992" s="33" t="s">
        <v>53</v>
      </c>
      <c r="C992" s="33">
        <v>145000</v>
      </c>
      <c r="D992" s="33" t="s">
        <v>315</v>
      </c>
      <c r="E992" t="str">
        <f t="shared" si="19"/>
        <v>$125K-$200K</v>
      </c>
    </row>
    <row r="993" spans="1:5" x14ac:dyDescent="0.3">
      <c r="A993" s="33" t="s">
        <v>0</v>
      </c>
      <c r="B993" s="33" t="s">
        <v>53</v>
      </c>
      <c r="C993" s="33">
        <v>143910.5</v>
      </c>
      <c r="D993" s="33" t="s">
        <v>632</v>
      </c>
      <c r="E993" t="str">
        <f t="shared" si="19"/>
        <v>$125K-$200K</v>
      </c>
    </row>
    <row r="994" spans="1:5" x14ac:dyDescent="0.3">
      <c r="A994" s="33" t="s">
        <v>4</v>
      </c>
      <c r="B994" s="33" t="s">
        <v>53</v>
      </c>
      <c r="C994" s="33">
        <v>143000</v>
      </c>
      <c r="D994" s="33" t="s">
        <v>516</v>
      </c>
      <c r="E994" t="str">
        <f t="shared" si="19"/>
        <v>$125K-$200K</v>
      </c>
    </row>
    <row r="995" spans="1:5" x14ac:dyDescent="0.3">
      <c r="A995" s="33" t="s">
        <v>126</v>
      </c>
      <c r="B995" s="33" t="s">
        <v>54</v>
      </c>
      <c r="C995" s="33">
        <v>117500</v>
      </c>
      <c r="D995" s="33" t="s">
        <v>755</v>
      </c>
      <c r="E995" t="str">
        <f t="shared" si="19"/>
        <v>$100K-$125K</v>
      </c>
    </row>
    <row r="996" spans="1:5" x14ac:dyDescent="0.3">
      <c r="A996" s="33" t="s">
        <v>126</v>
      </c>
      <c r="B996" s="33" t="s">
        <v>53</v>
      </c>
      <c r="C996" s="33"/>
      <c r="D996" s="33" t="s">
        <v>238</v>
      </c>
      <c r="E996" t="str">
        <f t="shared" si="19"/>
        <v>No Data</v>
      </c>
    </row>
    <row r="997" spans="1:5" x14ac:dyDescent="0.3">
      <c r="A997" s="33" t="s">
        <v>2</v>
      </c>
      <c r="B997" s="33" t="s">
        <v>53</v>
      </c>
      <c r="C997" s="33"/>
      <c r="D997" s="33" t="s">
        <v>238</v>
      </c>
      <c r="E997" t="str">
        <f t="shared" si="19"/>
        <v>No Data</v>
      </c>
    </row>
    <row r="998" spans="1:5" x14ac:dyDescent="0.3">
      <c r="A998" s="33" t="s">
        <v>4</v>
      </c>
      <c r="B998" s="33" t="s">
        <v>53</v>
      </c>
      <c r="C998" s="33"/>
      <c r="D998" s="33" t="s">
        <v>474</v>
      </c>
      <c r="E998" t="str">
        <f t="shared" si="19"/>
        <v>No Data</v>
      </c>
    </row>
    <row r="999" spans="1:5" x14ac:dyDescent="0.3">
      <c r="A999" s="33" t="s">
        <v>128</v>
      </c>
      <c r="B999" s="33" t="s">
        <v>53</v>
      </c>
      <c r="C999" s="33"/>
      <c r="D999" s="33" t="s">
        <v>843</v>
      </c>
      <c r="E999" t="str">
        <f t="shared" si="19"/>
        <v>No Data</v>
      </c>
    </row>
    <row r="1000" spans="1:5" x14ac:dyDescent="0.3">
      <c r="A1000" s="33" t="s">
        <v>2</v>
      </c>
      <c r="B1000" s="33" t="s">
        <v>53</v>
      </c>
      <c r="C1000" s="33">
        <v>117500</v>
      </c>
      <c r="D1000" s="33" t="s">
        <v>844</v>
      </c>
      <c r="E1000" t="str">
        <f t="shared" si="19"/>
        <v>$100K-$125K</v>
      </c>
    </row>
    <row r="1001" spans="1:5" x14ac:dyDescent="0.3">
      <c r="A1001" s="33" t="s">
        <v>4</v>
      </c>
      <c r="B1001" s="33" t="s">
        <v>53</v>
      </c>
      <c r="C1001" s="33">
        <v>145000</v>
      </c>
      <c r="D1001" s="33" t="s">
        <v>596</v>
      </c>
      <c r="E1001" t="str">
        <f t="shared" si="19"/>
        <v>$125K-$200K</v>
      </c>
    </row>
    <row r="1002" spans="1:5" x14ac:dyDescent="0.3">
      <c r="A1002" s="33" t="s">
        <v>0</v>
      </c>
      <c r="B1002" s="33" t="s">
        <v>53</v>
      </c>
      <c r="C1002" s="33">
        <v>190500</v>
      </c>
      <c r="D1002" s="33" t="s">
        <v>845</v>
      </c>
      <c r="E1002" t="str">
        <f t="shared" si="19"/>
        <v>$125K-$200K</v>
      </c>
    </row>
    <row r="1003" spans="1:5" x14ac:dyDescent="0.3">
      <c r="A1003" s="33" t="s">
        <v>128</v>
      </c>
      <c r="B1003" s="33" t="s">
        <v>53</v>
      </c>
      <c r="C1003" s="33">
        <v>199837.5</v>
      </c>
      <c r="D1003" s="33" t="s">
        <v>609</v>
      </c>
      <c r="E1003" t="str">
        <f t="shared" si="19"/>
        <v>$125K-$200K</v>
      </c>
    </row>
    <row r="1004" spans="1:5" x14ac:dyDescent="0.3">
      <c r="A1004" s="33" t="s">
        <v>1</v>
      </c>
      <c r="B1004" s="33" t="s">
        <v>53</v>
      </c>
      <c r="C1004" s="33"/>
      <c r="D1004" s="33" t="s">
        <v>258</v>
      </c>
      <c r="E1004" t="str">
        <f t="shared" si="19"/>
        <v>No Data</v>
      </c>
    </row>
    <row r="1005" spans="1:5" x14ac:dyDescent="0.3">
      <c r="A1005" s="33" t="s">
        <v>4</v>
      </c>
      <c r="B1005" s="33" t="s">
        <v>53</v>
      </c>
      <c r="C1005" s="33">
        <v>125000</v>
      </c>
      <c r="D1005" s="33" t="s">
        <v>313</v>
      </c>
      <c r="E1005" t="str">
        <f t="shared" si="19"/>
        <v>$100K-$125K</v>
      </c>
    </row>
    <row r="1006" spans="1:5" x14ac:dyDescent="0.3">
      <c r="A1006" s="33" t="s">
        <v>126</v>
      </c>
      <c r="B1006" s="33" t="s">
        <v>53</v>
      </c>
      <c r="C1006" s="33"/>
      <c r="D1006" s="33" t="s">
        <v>225</v>
      </c>
      <c r="E1006" t="str">
        <f t="shared" si="19"/>
        <v>No Data</v>
      </c>
    </row>
    <row r="1007" spans="1:5" x14ac:dyDescent="0.3">
      <c r="A1007" s="33" t="s">
        <v>126</v>
      </c>
      <c r="B1007" s="33" t="s">
        <v>54</v>
      </c>
      <c r="C1007" s="33">
        <v>120000</v>
      </c>
      <c r="D1007" s="33" t="s">
        <v>376</v>
      </c>
      <c r="E1007" t="str">
        <f t="shared" si="19"/>
        <v>$100K-$125K</v>
      </c>
    </row>
    <row r="1008" spans="1:5" x14ac:dyDescent="0.3">
      <c r="A1008" s="33" t="s">
        <v>4</v>
      </c>
      <c r="B1008" s="33" t="s">
        <v>53</v>
      </c>
      <c r="C1008" s="33">
        <v>87000</v>
      </c>
      <c r="D1008" s="33" t="s">
        <v>245</v>
      </c>
      <c r="E1008" t="str">
        <f t="shared" si="19"/>
        <v>$75K-$100K</v>
      </c>
    </row>
    <row r="1009" spans="1:5" x14ac:dyDescent="0.3">
      <c r="A1009" s="33" t="s">
        <v>0</v>
      </c>
      <c r="B1009" s="33" t="s">
        <v>53</v>
      </c>
      <c r="C1009" s="33">
        <v>161732</v>
      </c>
      <c r="D1009" s="33" t="s">
        <v>728</v>
      </c>
      <c r="E1009" t="str">
        <f t="shared" si="19"/>
        <v>$125K-$200K</v>
      </c>
    </row>
    <row r="1010" spans="1:5" x14ac:dyDescent="0.3">
      <c r="A1010" s="33" t="s">
        <v>4</v>
      </c>
      <c r="B1010" s="33" t="s">
        <v>53</v>
      </c>
      <c r="C1010" s="33">
        <v>131300</v>
      </c>
      <c r="D1010" s="33" t="s">
        <v>846</v>
      </c>
      <c r="E1010" t="str">
        <f t="shared" si="19"/>
        <v>$125K-$200K</v>
      </c>
    </row>
    <row r="1011" spans="1:5" x14ac:dyDescent="0.3">
      <c r="A1011" s="33" t="s">
        <v>0</v>
      </c>
      <c r="B1011" s="33" t="s">
        <v>53</v>
      </c>
      <c r="C1011" s="33">
        <v>75000</v>
      </c>
      <c r="D1011" s="33" t="s">
        <v>847</v>
      </c>
      <c r="E1011" t="str">
        <f t="shared" si="19"/>
        <v>&lt;$75K</v>
      </c>
    </row>
    <row r="1012" spans="1:5" x14ac:dyDescent="0.3">
      <c r="A1012" s="33" t="s">
        <v>126</v>
      </c>
      <c r="B1012" s="33" t="s">
        <v>54</v>
      </c>
      <c r="C1012" s="33">
        <v>169000</v>
      </c>
      <c r="D1012" s="33" t="s">
        <v>848</v>
      </c>
      <c r="E1012" t="str">
        <f t="shared" si="19"/>
        <v>$125K-$200K</v>
      </c>
    </row>
    <row r="1013" spans="1:5" x14ac:dyDescent="0.3">
      <c r="A1013" s="33" t="s">
        <v>4</v>
      </c>
      <c r="B1013" s="33" t="s">
        <v>53</v>
      </c>
      <c r="C1013" s="33">
        <v>104090</v>
      </c>
      <c r="D1013" s="33" t="s">
        <v>849</v>
      </c>
      <c r="E1013" t="str">
        <f t="shared" si="19"/>
        <v>$100K-$125K</v>
      </c>
    </row>
    <row r="1014" spans="1:5" x14ac:dyDescent="0.3">
      <c r="A1014" s="33" t="s">
        <v>2</v>
      </c>
      <c r="B1014" s="33" t="s">
        <v>114</v>
      </c>
      <c r="C1014" s="33"/>
      <c r="D1014" s="33" t="s">
        <v>850</v>
      </c>
      <c r="E1014" t="str">
        <f t="shared" si="19"/>
        <v>No Data</v>
      </c>
    </row>
    <row r="1015" spans="1:5" x14ac:dyDescent="0.3">
      <c r="A1015" s="33" t="s">
        <v>2</v>
      </c>
      <c r="B1015" s="33" t="s">
        <v>53</v>
      </c>
      <c r="C1015" s="33">
        <v>106100</v>
      </c>
      <c r="D1015" s="33" t="s">
        <v>851</v>
      </c>
      <c r="E1015" t="str">
        <f t="shared" si="19"/>
        <v>$100K-$125K</v>
      </c>
    </row>
    <row r="1016" spans="1:5" x14ac:dyDescent="0.3">
      <c r="A1016" s="33" t="s">
        <v>0</v>
      </c>
      <c r="B1016" s="33" t="s">
        <v>53</v>
      </c>
      <c r="C1016" s="33"/>
      <c r="D1016" s="33" t="s">
        <v>286</v>
      </c>
      <c r="E1016" t="str">
        <f t="shared" si="19"/>
        <v>No Data</v>
      </c>
    </row>
    <row r="1017" spans="1:5" x14ac:dyDescent="0.3">
      <c r="A1017" s="33" t="s">
        <v>4</v>
      </c>
      <c r="B1017" s="33" t="s">
        <v>90</v>
      </c>
      <c r="C1017" s="33">
        <v>96773</v>
      </c>
      <c r="D1017" s="33" t="s">
        <v>294</v>
      </c>
      <c r="E1017" t="str">
        <f t="shared" si="19"/>
        <v>$75K-$100K</v>
      </c>
    </row>
    <row r="1018" spans="1:5" x14ac:dyDescent="0.3">
      <c r="A1018" s="33" t="s">
        <v>126</v>
      </c>
      <c r="B1018" s="33" t="s">
        <v>53</v>
      </c>
      <c r="C1018" s="33">
        <v>150000</v>
      </c>
      <c r="D1018" s="33" t="s">
        <v>852</v>
      </c>
      <c r="E1018" t="str">
        <f t="shared" si="19"/>
        <v>$125K-$200K</v>
      </c>
    </row>
    <row r="1019" spans="1:5" x14ac:dyDescent="0.3">
      <c r="A1019" s="33" t="s">
        <v>126</v>
      </c>
      <c r="B1019" s="33" t="s">
        <v>53</v>
      </c>
      <c r="C1019" s="33"/>
      <c r="D1019" s="33" t="s">
        <v>853</v>
      </c>
      <c r="E1019" t="str">
        <f t="shared" si="19"/>
        <v>No Data</v>
      </c>
    </row>
    <row r="1020" spans="1:5" x14ac:dyDescent="0.3">
      <c r="A1020" s="33" t="s">
        <v>4</v>
      </c>
      <c r="B1020" s="33" t="s">
        <v>53</v>
      </c>
      <c r="C1020" s="33"/>
      <c r="D1020" s="33" t="s">
        <v>854</v>
      </c>
      <c r="E1020" t="str">
        <f t="shared" si="19"/>
        <v>No Data</v>
      </c>
    </row>
    <row r="1021" spans="1:5" x14ac:dyDescent="0.3">
      <c r="A1021" s="33" t="s">
        <v>2</v>
      </c>
      <c r="B1021" s="33" t="s">
        <v>53</v>
      </c>
      <c r="C1021" s="33">
        <v>84800</v>
      </c>
      <c r="D1021" s="33" t="s">
        <v>855</v>
      </c>
      <c r="E1021" t="str">
        <f t="shared" si="19"/>
        <v>$75K-$100K</v>
      </c>
    </row>
    <row r="1022" spans="1:5" x14ac:dyDescent="0.3">
      <c r="A1022" s="33" t="s">
        <v>2</v>
      </c>
      <c r="B1022" s="33" t="s">
        <v>53</v>
      </c>
      <c r="C1022" s="33"/>
      <c r="D1022" s="33" t="s">
        <v>367</v>
      </c>
      <c r="E1022" t="str">
        <f t="shared" si="19"/>
        <v>No Data</v>
      </c>
    </row>
    <row r="1023" spans="1:5" x14ac:dyDescent="0.3">
      <c r="A1023" s="33" t="s">
        <v>0</v>
      </c>
      <c r="B1023" s="33" t="s">
        <v>53</v>
      </c>
      <c r="C1023" s="33">
        <v>265000</v>
      </c>
      <c r="D1023" s="33" t="s">
        <v>597</v>
      </c>
      <c r="E1023" t="str">
        <f t="shared" si="19"/>
        <v>&gt;$200K</v>
      </c>
    </row>
    <row r="1024" spans="1:5" x14ac:dyDescent="0.3">
      <c r="A1024" s="33" t="s">
        <v>0</v>
      </c>
      <c r="B1024" s="33" t="s">
        <v>53</v>
      </c>
      <c r="C1024" s="33"/>
      <c r="D1024" s="33" t="s">
        <v>856</v>
      </c>
      <c r="E1024" t="str">
        <f t="shared" si="19"/>
        <v>No Data</v>
      </c>
    </row>
    <row r="1025" spans="1:5" x14ac:dyDescent="0.3">
      <c r="A1025" s="33" t="s">
        <v>128</v>
      </c>
      <c r="B1025" s="33" t="s">
        <v>54</v>
      </c>
      <c r="C1025" s="33"/>
      <c r="D1025" s="33" t="s">
        <v>665</v>
      </c>
      <c r="E1025" t="str">
        <f t="shared" si="19"/>
        <v>No Data</v>
      </c>
    </row>
    <row r="1026" spans="1:5" x14ac:dyDescent="0.3">
      <c r="A1026" s="33" t="s">
        <v>0</v>
      </c>
      <c r="B1026" s="33" t="s">
        <v>53</v>
      </c>
      <c r="C1026" s="33">
        <v>95000</v>
      </c>
      <c r="D1026" s="33" t="s">
        <v>857</v>
      </c>
      <c r="E1026" t="str">
        <f t="shared" si="19"/>
        <v>$75K-$100K</v>
      </c>
    </row>
    <row r="1027" spans="1:5" x14ac:dyDescent="0.3">
      <c r="A1027" s="33" t="s">
        <v>128</v>
      </c>
      <c r="B1027" s="33" t="s">
        <v>53</v>
      </c>
      <c r="C1027" s="33"/>
      <c r="D1027" s="33" t="s">
        <v>858</v>
      </c>
      <c r="E1027" t="str">
        <f t="shared" ref="E1027:E1090" si="20">_xlfn.XLOOKUP(C1027,$H$16:$H$21,$G$16:$G$21,,1)</f>
        <v>No Data</v>
      </c>
    </row>
    <row r="1028" spans="1:5" x14ac:dyDescent="0.3">
      <c r="A1028" s="33" t="s">
        <v>4</v>
      </c>
      <c r="B1028" s="33" t="s">
        <v>53</v>
      </c>
      <c r="C1028" s="33">
        <v>157934</v>
      </c>
      <c r="D1028" s="33" t="s">
        <v>859</v>
      </c>
      <c r="E1028" t="str">
        <f t="shared" si="20"/>
        <v>$125K-$200K</v>
      </c>
    </row>
    <row r="1029" spans="1:5" x14ac:dyDescent="0.3">
      <c r="A1029" s="33" t="s">
        <v>126</v>
      </c>
      <c r="B1029" s="33" t="s">
        <v>53</v>
      </c>
      <c r="C1029" s="33">
        <v>100000</v>
      </c>
      <c r="D1029" s="33" t="s">
        <v>860</v>
      </c>
      <c r="E1029" t="str">
        <f t="shared" si="20"/>
        <v>$75K-$100K</v>
      </c>
    </row>
    <row r="1030" spans="1:5" x14ac:dyDescent="0.3">
      <c r="A1030" s="33" t="s">
        <v>4</v>
      </c>
      <c r="B1030" s="33" t="s">
        <v>53</v>
      </c>
      <c r="C1030" s="33">
        <v>132500</v>
      </c>
      <c r="D1030" s="33" t="s">
        <v>761</v>
      </c>
      <c r="E1030" t="str">
        <f t="shared" si="20"/>
        <v>$125K-$200K</v>
      </c>
    </row>
    <row r="1031" spans="1:5" x14ac:dyDescent="0.3">
      <c r="A1031" s="33" t="s">
        <v>0</v>
      </c>
      <c r="B1031" s="33" t="s">
        <v>54</v>
      </c>
      <c r="C1031" s="33"/>
      <c r="D1031" s="33" t="s">
        <v>861</v>
      </c>
      <c r="E1031" t="str">
        <f t="shared" si="20"/>
        <v>No Data</v>
      </c>
    </row>
    <row r="1032" spans="1:5" x14ac:dyDescent="0.3">
      <c r="A1032" s="33" t="s">
        <v>4</v>
      </c>
      <c r="B1032" s="33" t="s">
        <v>53</v>
      </c>
      <c r="C1032" s="33">
        <v>125000</v>
      </c>
      <c r="D1032" s="33" t="s">
        <v>787</v>
      </c>
      <c r="E1032" t="str">
        <f t="shared" si="20"/>
        <v>$100K-$125K</v>
      </c>
    </row>
    <row r="1033" spans="1:5" x14ac:dyDescent="0.3">
      <c r="A1033" s="33" t="s">
        <v>4</v>
      </c>
      <c r="B1033" s="33" t="s">
        <v>53</v>
      </c>
      <c r="C1033" s="33">
        <v>147500</v>
      </c>
      <c r="D1033" s="33" t="s">
        <v>428</v>
      </c>
      <c r="E1033" t="str">
        <f t="shared" si="20"/>
        <v>$125K-$200K</v>
      </c>
    </row>
    <row r="1034" spans="1:5" x14ac:dyDescent="0.3">
      <c r="A1034" s="33" t="s">
        <v>126</v>
      </c>
      <c r="B1034" s="33" t="s">
        <v>54</v>
      </c>
      <c r="C1034" s="33">
        <v>165000</v>
      </c>
      <c r="D1034" s="33" t="s">
        <v>313</v>
      </c>
      <c r="E1034" t="str">
        <f t="shared" si="20"/>
        <v>$125K-$200K</v>
      </c>
    </row>
    <row r="1035" spans="1:5" x14ac:dyDescent="0.3">
      <c r="A1035" s="33" t="s">
        <v>126</v>
      </c>
      <c r="B1035" s="33" t="s">
        <v>53</v>
      </c>
      <c r="C1035" s="33"/>
      <c r="D1035" s="33" t="s">
        <v>787</v>
      </c>
      <c r="E1035" t="str">
        <f t="shared" si="20"/>
        <v>No Data</v>
      </c>
    </row>
    <row r="1036" spans="1:5" x14ac:dyDescent="0.3">
      <c r="A1036" s="33" t="s">
        <v>4</v>
      </c>
      <c r="B1036" s="33" t="s">
        <v>53</v>
      </c>
      <c r="C1036" s="33">
        <v>110000</v>
      </c>
      <c r="D1036" s="33" t="s">
        <v>862</v>
      </c>
      <c r="E1036" t="str">
        <f t="shared" si="20"/>
        <v>$100K-$125K</v>
      </c>
    </row>
    <row r="1037" spans="1:5" x14ac:dyDescent="0.3">
      <c r="A1037" s="33" t="s">
        <v>4</v>
      </c>
      <c r="B1037" s="33" t="s">
        <v>53</v>
      </c>
      <c r="C1037" s="33">
        <v>120000</v>
      </c>
      <c r="D1037" s="33" t="s">
        <v>863</v>
      </c>
      <c r="E1037" t="str">
        <f t="shared" si="20"/>
        <v>$100K-$125K</v>
      </c>
    </row>
    <row r="1038" spans="1:5" x14ac:dyDescent="0.3">
      <c r="A1038" s="33" t="s">
        <v>0</v>
      </c>
      <c r="B1038" s="33" t="s">
        <v>53</v>
      </c>
      <c r="C1038" s="33"/>
      <c r="D1038" s="33" t="s">
        <v>572</v>
      </c>
      <c r="E1038" t="str">
        <f t="shared" si="20"/>
        <v>No Data</v>
      </c>
    </row>
    <row r="1039" spans="1:5" x14ac:dyDescent="0.3">
      <c r="A1039" s="33" t="s">
        <v>2</v>
      </c>
      <c r="B1039" s="33" t="s">
        <v>70</v>
      </c>
      <c r="C1039" s="33">
        <v>111175</v>
      </c>
      <c r="D1039" s="33" t="s">
        <v>864</v>
      </c>
      <c r="E1039" t="str">
        <f t="shared" si="20"/>
        <v>$100K-$125K</v>
      </c>
    </row>
    <row r="1040" spans="1:5" x14ac:dyDescent="0.3">
      <c r="A1040" s="33" t="s">
        <v>126</v>
      </c>
      <c r="B1040" s="33" t="s">
        <v>54</v>
      </c>
      <c r="C1040" s="33">
        <v>152433.5</v>
      </c>
      <c r="D1040" s="33" t="s">
        <v>865</v>
      </c>
      <c r="E1040" t="str">
        <f t="shared" si="20"/>
        <v>$125K-$200K</v>
      </c>
    </row>
    <row r="1041" spans="1:5" x14ac:dyDescent="0.3">
      <c r="A1041" s="33" t="s">
        <v>4</v>
      </c>
      <c r="B1041" s="33" t="s">
        <v>53</v>
      </c>
      <c r="C1041" s="33"/>
      <c r="D1041" s="33" t="s">
        <v>649</v>
      </c>
      <c r="E1041" t="str">
        <f t="shared" si="20"/>
        <v>No Data</v>
      </c>
    </row>
    <row r="1042" spans="1:5" x14ac:dyDescent="0.3">
      <c r="A1042" s="33" t="s">
        <v>0</v>
      </c>
      <c r="B1042" s="33" t="s">
        <v>53</v>
      </c>
      <c r="C1042" s="33">
        <v>150000</v>
      </c>
      <c r="D1042" s="33" t="s">
        <v>431</v>
      </c>
      <c r="E1042" t="str">
        <f t="shared" si="20"/>
        <v>$125K-$200K</v>
      </c>
    </row>
    <row r="1043" spans="1:5" x14ac:dyDescent="0.3">
      <c r="A1043" s="33" t="s">
        <v>4</v>
      </c>
      <c r="B1043" s="33" t="s">
        <v>53</v>
      </c>
      <c r="C1043" s="33"/>
      <c r="D1043" s="33" t="s">
        <v>866</v>
      </c>
      <c r="E1043" t="str">
        <f t="shared" si="20"/>
        <v>No Data</v>
      </c>
    </row>
    <row r="1044" spans="1:5" x14ac:dyDescent="0.3">
      <c r="A1044" s="33" t="s">
        <v>4</v>
      </c>
      <c r="B1044" s="33" t="s">
        <v>53</v>
      </c>
      <c r="C1044" s="33">
        <v>208114</v>
      </c>
      <c r="D1044" s="33" t="s">
        <v>225</v>
      </c>
      <c r="E1044" t="str">
        <f t="shared" si="20"/>
        <v>&gt;$200K</v>
      </c>
    </row>
    <row r="1045" spans="1:5" x14ac:dyDescent="0.3">
      <c r="A1045" s="33" t="s">
        <v>4</v>
      </c>
      <c r="B1045" s="33" t="s">
        <v>53</v>
      </c>
      <c r="C1045" s="33"/>
      <c r="D1045" s="33" t="s">
        <v>232</v>
      </c>
      <c r="E1045" t="str">
        <f t="shared" si="20"/>
        <v>No Data</v>
      </c>
    </row>
    <row r="1046" spans="1:5" x14ac:dyDescent="0.3">
      <c r="A1046" s="33" t="s">
        <v>0</v>
      </c>
      <c r="B1046" s="33" t="s">
        <v>113</v>
      </c>
      <c r="C1046" s="33">
        <v>153500</v>
      </c>
      <c r="D1046" s="33" t="s">
        <v>867</v>
      </c>
      <c r="E1046" t="str">
        <f t="shared" si="20"/>
        <v>$125K-$200K</v>
      </c>
    </row>
    <row r="1047" spans="1:5" x14ac:dyDescent="0.3">
      <c r="A1047" s="33" t="s">
        <v>0</v>
      </c>
      <c r="B1047" s="33" t="s">
        <v>53</v>
      </c>
      <c r="C1047" s="33">
        <v>117903.5</v>
      </c>
      <c r="D1047" s="33" t="s">
        <v>868</v>
      </c>
      <c r="E1047" t="str">
        <f t="shared" si="20"/>
        <v>$100K-$125K</v>
      </c>
    </row>
    <row r="1048" spans="1:5" x14ac:dyDescent="0.3">
      <c r="A1048" s="33" t="s">
        <v>0</v>
      </c>
      <c r="B1048" s="33" t="s">
        <v>53</v>
      </c>
      <c r="C1048" s="33">
        <v>61650</v>
      </c>
      <c r="D1048" s="33" t="s">
        <v>869</v>
      </c>
      <c r="E1048" t="str">
        <f t="shared" si="20"/>
        <v>&lt;$75K</v>
      </c>
    </row>
    <row r="1049" spans="1:5" x14ac:dyDescent="0.3">
      <c r="A1049" s="33" t="s">
        <v>4</v>
      </c>
      <c r="B1049" s="33" t="s">
        <v>53</v>
      </c>
      <c r="C1049" s="33">
        <v>185000</v>
      </c>
      <c r="D1049" s="33" t="s">
        <v>265</v>
      </c>
      <c r="E1049" t="str">
        <f t="shared" si="20"/>
        <v>$125K-$200K</v>
      </c>
    </row>
    <row r="1050" spans="1:5" x14ac:dyDescent="0.3">
      <c r="A1050" s="33" t="s">
        <v>2</v>
      </c>
      <c r="B1050" s="33" t="s">
        <v>53</v>
      </c>
      <c r="C1050" s="33"/>
      <c r="D1050" s="33" t="s">
        <v>389</v>
      </c>
      <c r="E1050" t="str">
        <f t="shared" si="20"/>
        <v>No Data</v>
      </c>
    </row>
    <row r="1051" spans="1:5" x14ac:dyDescent="0.3">
      <c r="A1051" s="33" t="s">
        <v>4</v>
      </c>
      <c r="B1051" s="33" t="s">
        <v>53</v>
      </c>
      <c r="C1051" s="33"/>
      <c r="D1051" s="33" t="s">
        <v>592</v>
      </c>
      <c r="E1051" t="str">
        <f t="shared" si="20"/>
        <v>No Data</v>
      </c>
    </row>
    <row r="1052" spans="1:5" x14ac:dyDescent="0.3">
      <c r="A1052" s="33" t="s">
        <v>128</v>
      </c>
      <c r="B1052" s="33" t="s">
        <v>53</v>
      </c>
      <c r="C1052" s="33">
        <v>140000</v>
      </c>
      <c r="D1052" s="33" t="s">
        <v>870</v>
      </c>
      <c r="E1052" t="str">
        <f t="shared" si="20"/>
        <v>$125K-$200K</v>
      </c>
    </row>
    <row r="1053" spans="1:5" x14ac:dyDescent="0.3">
      <c r="A1053" s="33" t="s">
        <v>2</v>
      </c>
      <c r="B1053" s="33" t="s">
        <v>53</v>
      </c>
      <c r="C1053" s="33"/>
      <c r="D1053" s="33" t="s">
        <v>871</v>
      </c>
      <c r="E1053" t="str">
        <f t="shared" si="20"/>
        <v>No Data</v>
      </c>
    </row>
    <row r="1054" spans="1:5" x14ac:dyDescent="0.3">
      <c r="A1054" s="33" t="s">
        <v>4</v>
      </c>
      <c r="B1054" s="33" t="s">
        <v>54</v>
      </c>
      <c r="C1054" s="33">
        <v>250000</v>
      </c>
      <c r="D1054" s="33" t="s">
        <v>872</v>
      </c>
      <c r="E1054" t="str">
        <f t="shared" si="20"/>
        <v>&gt;$200K</v>
      </c>
    </row>
    <row r="1055" spans="1:5" x14ac:dyDescent="0.3">
      <c r="A1055" s="33" t="s">
        <v>4</v>
      </c>
      <c r="B1055" s="33" t="s">
        <v>54</v>
      </c>
      <c r="C1055" s="33">
        <v>160000</v>
      </c>
      <c r="D1055" s="33" t="s">
        <v>873</v>
      </c>
      <c r="E1055" t="str">
        <f t="shared" si="20"/>
        <v>$125K-$200K</v>
      </c>
    </row>
    <row r="1056" spans="1:5" x14ac:dyDescent="0.3">
      <c r="A1056" s="33" t="s">
        <v>2</v>
      </c>
      <c r="B1056" s="33" t="s">
        <v>53</v>
      </c>
      <c r="C1056" s="33"/>
      <c r="D1056" s="33" t="s">
        <v>874</v>
      </c>
      <c r="E1056" t="str">
        <f t="shared" si="20"/>
        <v>No Data</v>
      </c>
    </row>
    <row r="1057" spans="1:5" x14ac:dyDescent="0.3">
      <c r="A1057" s="33" t="s">
        <v>4</v>
      </c>
      <c r="B1057" s="33" t="s">
        <v>53</v>
      </c>
      <c r="C1057" s="33"/>
      <c r="D1057" s="33" t="s">
        <v>875</v>
      </c>
      <c r="E1057" t="str">
        <f t="shared" si="20"/>
        <v>No Data</v>
      </c>
    </row>
    <row r="1058" spans="1:5" x14ac:dyDescent="0.3">
      <c r="A1058" s="33" t="s">
        <v>0</v>
      </c>
      <c r="B1058" s="33" t="s">
        <v>65</v>
      </c>
      <c r="C1058" s="33"/>
      <c r="D1058" s="33" t="s">
        <v>293</v>
      </c>
      <c r="E1058" t="str">
        <f t="shared" si="20"/>
        <v>No Data</v>
      </c>
    </row>
    <row r="1059" spans="1:5" x14ac:dyDescent="0.3">
      <c r="A1059" s="33" t="s">
        <v>0</v>
      </c>
      <c r="B1059" s="33" t="s">
        <v>53</v>
      </c>
      <c r="C1059" s="33"/>
      <c r="D1059" s="33" t="s">
        <v>335</v>
      </c>
      <c r="E1059" t="str">
        <f t="shared" si="20"/>
        <v>No Data</v>
      </c>
    </row>
    <row r="1060" spans="1:5" x14ac:dyDescent="0.3">
      <c r="A1060" s="33" t="s">
        <v>126</v>
      </c>
      <c r="B1060" s="33" t="s">
        <v>53</v>
      </c>
      <c r="C1060" s="33"/>
      <c r="D1060" s="33" t="s">
        <v>225</v>
      </c>
      <c r="E1060" t="str">
        <f t="shared" si="20"/>
        <v>No Data</v>
      </c>
    </row>
    <row r="1061" spans="1:5" x14ac:dyDescent="0.3">
      <c r="A1061" s="33" t="s">
        <v>1</v>
      </c>
      <c r="B1061" s="33" t="s">
        <v>88</v>
      </c>
      <c r="C1061" s="33">
        <v>69000</v>
      </c>
      <c r="D1061" s="33" t="s">
        <v>876</v>
      </c>
      <c r="E1061" t="str">
        <f t="shared" si="20"/>
        <v>&lt;$75K</v>
      </c>
    </row>
    <row r="1062" spans="1:5" x14ac:dyDescent="0.3">
      <c r="A1062" s="33" t="s">
        <v>126</v>
      </c>
      <c r="B1062" s="33" t="s">
        <v>53</v>
      </c>
      <c r="C1062" s="33">
        <v>219500</v>
      </c>
      <c r="D1062" s="33" t="s">
        <v>479</v>
      </c>
      <c r="E1062" t="str">
        <f t="shared" si="20"/>
        <v>&gt;$200K</v>
      </c>
    </row>
    <row r="1063" spans="1:5" x14ac:dyDescent="0.3">
      <c r="A1063" s="33" t="s">
        <v>4</v>
      </c>
      <c r="B1063" s="33" t="s">
        <v>53</v>
      </c>
      <c r="C1063" s="33">
        <v>208114</v>
      </c>
      <c r="D1063" s="33" t="s">
        <v>225</v>
      </c>
      <c r="E1063" t="str">
        <f t="shared" si="20"/>
        <v>&gt;$200K</v>
      </c>
    </row>
    <row r="1064" spans="1:5" x14ac:dyDescent="0.3">
      <c r="A1064" s="33" t="s">
        <v>128</v>
      </c>
      <c r="B1064" s="33" t="s">
        <v>53</v>
      </c>
      <c r="C1064" s="33">
        <v>145000</v>
      </c>
      <c r="D1064" s="33" t="s">
        <v>877</v>
      </c>
      <c r="E1064" t="str">
        <f t="shared" si="20"/>
        <v>$125K-$200K</v>
      </c>
    </row>
    <row r="1065" spans="1:5" x14ac:dyDescent="0.3">
      <c r="A1065" s="33" t="s">
        <v>0</v>
      </c>
      <c r="B1065" s="33" t="s">
        <v>53</v>
      </c>
      <c r="C1065" s="33">
        <v>155000</v>
      </c>
      <c r="D1065" s="33" t="s">
        <v>878</v>
      </c>
      <c r="E1065" t="str">
        <f t="shared" si="20"/>
        <v>$125K-$200K</v>
      </c>
    </row>
    <row r="1066" spans="1:5" x14ac:dyDescent="0.3">
      <c r="A1066" s="33" t="s">
        <v>4</v>
      </c>
      <c r="B1066" s="33" t="s">
        <v>53</v>
      </c>
      <c r="C1066" s="33">
        <v>102030</v>
      </c>
      <c r="D1066" s="33" t="s">
        <v>822</v>
      </c>
      <c r="E1066" t="str">
        <f t="shared" si="20"/>
        <v>$100K-$125K</v>
      </c>
    </row>
    <row r="1067" spans="1:5" x14ac:dyDescent="0.3">
      <c r="A1067" s="33" t="s">
        <v>4</v>
      </c>
      <c r="B1067" s="33" t="s">
        <v>53</v>
      </c>
      <c r="C1067" s="33"/>
      <c r="D1067" s="33" t="s">
        <v>879</v>
      </c>
      <c r="E1067" t="str">
        <f t="shared" si="20"/>
        <v>No Data</v>
      </c>
    </row>
    <row r="1068" spans="1:5" x14ac:dyDescent="0.3">
      <c r="A1068" s="33" t="s">
        <v>126</v>
      </c>
      <c r="B1068" s="33" t="s">
        <v>53</v>
      </c>
      <c r="C1068" s="33">
        <v>135000</v>
      </c>
      <c r="D1068" s="33" t="s">
        <v>880</v>
      </c>
      <c r="E1068" t="str">
        <f t="shared" si="20"/>
        <v>$125K-$200K</v>
      </c>
    </row>
    <row r="1069" spans="1:5" x14ac:dyDescent="0.3">
      <c r="A1069" s="33" t="s">
        <v>0</v>
      </c>
      <c r="B1069" s="33" t="s">
        <v>54</v>
      </c>
      <c r="C1069" s="33">
        <v>137110</v>
      </c>
      <c r="D1069" s="33" t="s">
        <v>881</v>
      </c>
      <c r="E1069" t="str">
        <f t="shared" si="20"/>
        <v>$125K-$200K</v>
      </c>
    </row>
    <row r="1070" spans="1:5" x14ac:dyDescent="0.3">
      <c r="A1070" s="33" t="s">
        <v>2</v>
      </c>
      <c r="B1070" s="33" t="s">
        <v>53</v>
      </c>
      <c r="C1070" s="33"/>
      <c r="D1070" s="33" t="s">
        <v>882</v>
      </c>
      <c r="E1070" t="str">
        <f t="shared" si="20"/>
        <v>No Data</v>
      </c>
    </row>
    <row r="1071" spans="1:5" x14ac:dyDescent="0.3">
      <c r="A1071" s="33" t="s">
        <v>2</v>
      </c>
      <c r="B1071" s="33" t="s">
        <v>53</v>
      </c>
      <c r="C1071" s="33"/>
      <c r="D1071" s="33" t="s">
        <v>454</v>
      </c>
      <c r="E1071" t="str">
        <f t="shared" si="20"/>
        <v>No Data</v>
      </c>
    </row>
    <row r="1072" spans="1:5" x14ac:dyDescent="0.3">
      <c r="A1072" s="33" t="s">
        <v>128</v>
      </c>
      <c r="B1072" s="33" t="s">
        <v>53</v>
      </c>
      <c r="C1072" s="33"/>
      <c r="D1072" s="33" t="s">
        <v>336</v>
      </c>
      <c r="E1072" t="str">
        <f t="shared" si="20"/>
        <v>No Data</v>
      </c>
    </row>
    <row r="1073" spans="1:5" x14ac:dyDescent="0.3">
      <c r="A1073" s="33" t="s">
        <v>4</v>
      </c>
      <c r="B1073" s="33" t="s">
        <v>53</v>
      </c>
      <c r="C1073" s="33"/>
      <c r="D1073" s="33" t="s">
        <v>252</v>
      </c>
      <c r="E1073" t="str">
        <f t="shared" si="20"/>
        <v>No Data</v>
      </c>
    </row>
    <row r="1074" spans="1:5" x14ac:dyDescent="0.3">
      <c r="A1074" s="33" t="s">
        <v>125</v>
      </c>
      <c r="B1074" s="33" t="s">
        <v>53</v>
      </c>
      <c r="C1074" s="33">
        <v>117325</v>
      </c>
      <c r="D1074" s="33" t="s">
        <v>883</v>
      </c>
      <c r="E1074" t="str">
        <f t="shared" si="20"/>
        <v>$100K-$125K</v>
      </c>
    </row>
    <row r="1075" spans="1:5" x14ac:dyDescent="0.3">
      <c r="A1075" s="33" t="s">
        <v>0</v>
      </c>
      <c r="B1075" s="33" t="s">
        <v>53</v>
      </c>
      <c r="C1075" s="33">
        <v>155000</v>
      </c>
      <c r="D1075" s="33" t="s">
        <v>208</v>
      </c>
      <c r="E1075" t="str">
        <f t="shared" si="20"/>
        <v>$125K-$200K</v>
      </c>
    </row>
    <row r="1076" spans="1:5" x14ac:dyDescent="0.3">
      <c r="A1076" s="33" t="s">
        <v>2</v>
      </c>
      <c r="B1076" s="33" t="s">
        <v>53</v>
      </c>
      <c r="C1076" s="33"/>
      <c r="D1076" s="33" t="s">
        <v>233</v>
      </c>
      <c r="E1076" t="str">
        <f t="shared" si="20"/>
        <v>No Data</v>
      </c>
    </row>
    <row r="1077" spans="1:5" x14ac:dyDescent="0.3">
      <c r="A1077" s="33" t="s">
        <v>0</v>
      </c>
      <c r="B1077" s="33" t="s">
        <v>53</v>
      </c>
      <c r="C1077" s="33">
        <v>100000</v>
      </c>
      <c r="D1077" s="33" t="s">
        <v>225</v>
      </c>
      <c r="E1077" t="str">
        <f t="shared" si="20"/>
        <v>$75K-$100K</v>
      </c>
    </row>
    <row r="1078" spans="1:5" x14ac:dyDescent="0.3">
      <c r="A1078" s="33" t="s">
        <v>4</v>
      </c>
      <c r="B1078" s="33" t="s">
        <v>53</v>
      </c>
      <c r="C1078" s="33">
        <v>150000</v>
      </c>
      <c r="D1078" s="33" t="s">
        <v>884</v>
      </c>
      <c r="E1078" t="str">
        <f t="shared" si="20"/>
        <v>$125K-$200K</v>
      </c>
    </row>
    <row r="1079" spans="1:5" x14ac:dyDescent="0.3">
      <c r="A1079" s="33" t="s">
        <v>128</v>
      </c>
      <c r="B1079" s="33" t="s">
        <v>53</v>
      </c>
      <c r="C1079" s="33">
        <v>213172.5</v>
      </c>
      <c r="D1079" s="33" t="s">
        <v>228</v>
      </c>
      <c r="E1079" t="str">
        <f t="shared" si="20"/>
        <v>&gt;$200K</v>
      </c>
    </row>
    <row r="1080" spans="1:5" x14ac:dyDescent="0.3">
      <c r="A1080" s="33" t="s">
        <v>66</v>
      </c>
      <c r="B1080" s="33" t="s">
        <v>53</v>
      </c>
      <c r="C1080" s="33"/>
      <c r="D1080" s="33" t="s">
        <v>237</v>
      </c>
      <c r="E1080" t="str">
        <f t="shared" si="20"/>
        <v>No Data</v>
      </c>
    </row>
    <row r="1081" spans="1:5" x14ac:dyDescent="0.3">
      <c r="A1081" s="33" t="s">
        <v>0</v>
      </c>
      <c r="B1081" s="33" t="s">
        <v>54</v>
      </c>
      <c r="C1081" s="33"/>
      <c r="D1081" s="33" t="s">
        <v>258</v>
      </c>
      <c r="E1081" t="str">
        <f t="shared" si="20"/>
        <v>No Data</v>
      </c>
    </row>
    <row r="1082" spans="1:5" x14ac:dyDescent="0.3">
      <c r="A1082" s="33" t="s">
        <v>4</v>
      </c>
      <c r="B1082" s="33" t="s">
        <v>53</v>
      </c>
      <c r="C1082" s="33">
        <v>110000</v>
      </c>
      <c r="D1082" s="33" t="s">
        <v>885</v>
      </c>
      <c r="E1082" t="str">
        <f t="shared" si="20"/>
        <v>$100K-$125K</v>
      </c>
    </row>
    <row r="1083" spans="1:5" x14ac:dyDescent="0.3">
      <c r="A1083" s="33" t="s">
        <v>4</v>
      </c>
      <c r="B1083" s="33" t="s">
        <v>53</v>
      </c>
      <c r="C1083" s="33">
        <v>90000</v>
      </c>
      <c r="D1083" s="33" t="s">
        <v>391</v>
      </c>
      <c r="E1083" t="str">
        <f t="shared" si="20"/>
        <v>$75K-$100K</v>
      </c>
    </row>
    <row r="1084" spans="1:5" x14ac:dyDescent="0.3">
      <c r="A1084" s="33" t="s">
        <v>4</v>
      </c>
      <c r="B1084" s="33" t="s">
        <v>54</v>
      </c>
      <c r="C1084" s="33">
        <v>115000</v>
      </c>
      <c r="D1084" s="33" t="s">
        <v>299</v>
      </c>
      <c r="E1084" t="str">
        <f t="shared" si="20"/>
        <v>$100K-$125K</v>
      </c>
    </row>
    <row r="1085" spans="1:5" x14ac:dyDescent="0.3">
      <c r="A1085" s="33" t="s">
        <v>128</v>
      </c>
      <c r="B1085" s="33" t="s">
        <v>54</v>
      </c>
      <c r="C1085" s="33">
        <v>165000</v>
      </c>
      <c r="D1085" s="33" t="s">
        <v>230</v>
      </c>
      <c r="E1085" t="str">
        <f t="shared" si="20"/>
        <v>$125K-$200K</v>
      </c>
    </row>
    <row r="1086" spans="1:5" x14ac:dyDescent="0.3">
      <c r="A1086" s="33" t="s">
        <v>0</v>
      </c>
      <c r="B1086" s="33" t="s">
        <v>53</v>
      </c>
      <c r="C1086" s="33"/>
      <c r="D1086" s="33" t="s">
        <v>457</v>
      </c>
      <c r="E1086" t="str">
        <f t="shared" si="20"/>
        <v>No Data</v>
      </c>
    </row>
    <row r="1087" spans="1:5" x14ac:dyDescent="0.3">
      <c r="A1087" s="33" t="s">
        <v>126</v>
      </c>
      <c r="B1087" s="33" t="s">
        <v>53</v>
      </c>
      <c r="C1087" s="33"/>
      <c r="D1087" s="33" t="s">
        <v>623</v>
      </c>
      <c r="E1087" t="str">
        <f t="shared" si="20"/>
        <v>No Data</v>
      </c>
    </row>
    <row r="1088" spans="1:5" x14ac:dyDescent="0.3">
      <c r="A1088" s="33" t="s">
        <v>2</v>
      </c>
      <c r="B1088" s="33" t="s">
        <v>53</v>
      </c>
      <c r="C1088" s="33"/>
      <c r="D1088" s="33" t="s">
        <v>886</v>
      </c>
      <c r="E1088" t="str">
        <f t="shared" si="20"/>
        <v>No Data</v>
      </c>
    </row>
    <row r="1089" spans="1:5" x14ac:dyDescent="0.3">
      <c r="A1089" s="33" t="s">
        <v>4</v>
      </c>
      <c r="B1089" s="33" t="s">
        <v>53</v>
      </c>
      <c r="C1089" s="33">
        <v>165000</v>
      </c>
      <c r="D1089" s="33" t="s">
        <v>638</v>
      </c>
      <c r="E1089" t="str">
        <f t="shared" si="20"/>
        <v>$125K-$200K</v>
      </c>
    </row>
    <row r="1090" spans="1:5" x14ac:dyDescent="0.3">
      <c r="A1090" s="33" t="s">
        <v>4</v>
      </c>
      <c r="B1090" s="33" t="s">
        <v>53</v>
      </c>
      <c r="C1090" s="33">
        <v>120000</v>
      </c>
      <c r="D1090" s="33" t="s">
        <v>887</v>
      </c>
      <c r="E1090" t="str">
        <f t="shared" si="20"/>
        <v>$100K-$125K</v>
      </c>
    </row>
    <row r="1091" spans="1:5" x14ac:dyDescent="0.3">
      <c r="A1091" s="33" t="s">
        <v>2</v>
      </c>
      <c r="B1091" s="33" t="s">
        <v>88</v>
      </c>
      <c r="C1091" s="33">
        <v>118140</v>
      </c>
      <c r="D1091" s="33" t="s">
        <v>888</v>
      </c>
      <c r="E1091" t="str">
        <f t="shared" ref="E1091:E1154" si="21">_xlfn.XLOOKUP(C1091,$H$16:$H$21,$G$16:$G$21,,1)</f>
        <v>$100K-$125K</v>
      </c>
    </row>
    <row r="1092" spans="1:5" x14ac:dyDescent="0.3">
      <c r="A1092" s="33" t="s">
        <v>128</v>
      </c>
      <c r="B1092" s="33" t="s">
        <v>54</v>
      </c>
      <c r="C1092" s="33">
        <v>157500</v>
      </c>
      <c r="D1092" s="33" t="s">
        <v>889</v>
      </c>
      <c r="E1092" t="str">
        <f t="shared" si="21"/>
        <v>$125K-$200K</v>
      </c>
    </row>
    <row r="1093" spans="1:5" x14ac:dyDescent="0.3">
      <c r="A1093" s="33" t="s">
        <v>0</v>
      </c>
      <c r="B1093" s="33" t="s">
        <v>53</v>
      </c>
      <c r="C1093" s="33">
        <v>182000</v>
      </c>
      <c r="D1093" s="33" t="s">
        <v>890</v>
      </c>
      <c r="E1093" t="str">
        <f t="shared" si="21"/>
        <v>$125K-$200K</v>
      </c>
    </row>
    <row r="1094" spans="1:5" x14ac:dyDescent="0.3">
      <c r="A1094" s="33" t="s">
        <v>4</v>
      </c>
      <c r="B1094" s="33" t="s">
        <v>53</v>
      </c>
      <c r="C1094" s="33"/>
      <c r="D1094" s="33" t="s">
        <v>258</v>
      </c>
      <c r="E1094" t="str">
        <f t="shared" si="21"/>
        <v>No Data</v>
      </c>
    </row>
    <row r="1095" spans="1:5" x14ac:dyDescent="0.3">
      <c r="A1095" s="33" t="s">
        <v>4</v>
      </c>
      <c r="B1095" s="33" t="s">
        <v>53</v>
      </c>
      <c r="C1095" s="33">
        <v>147500</v>
      </c>
      <c r="D1095" s="33" t="s">
        <v>891</v>
      </c>
      <c r="E1095" t="str">
        <f t="shared" si="21"/>
        <v>$125K-$200K</v>
      </c>
    </row>
    <row r="1096" spans="1:5" x14ac:dyDescent="0.3">
      <c r="A1096" s="33" t="s">
        <v>4</v>
      </c>
      <c r="B1096" s="33" t="s">
        <v>53</v>
      </c>
      <c r="C1096" s="33"/>
      <c r="D1096" s="33" t="s">
        <v>562</v>
      </c>
      <c r="E1096" t="str">
        <f t="shared" si="21"/>
        <v>No Data</v>
      </c>
    </row>
    <row r="1097" spans="1:5" x14ac:dyDescent="0.3">
      <c r="A1097" s="33" t="s">
        <v>0</v>
      </c>
      <c r="B1097" s="33" t="s">
        <v>53</v>
      </c>
      <c r="C1097" s="33">
        <v>220000</v>
      </c>
      <c r="D1097" s="33" t="s">
        <v>892</v>
      </c>
      <c r="E1097" t="str">
        <f t="shared" si="21"/>
        <v>&gt;$200K</v>
      </c>
    </row>
    <row r="1098" spans="1:5" x14ac:dyDescent="0.3">
      <c r="A1098" s="33" t="s">
        <v>2</v>
      </c>
      <c r="B1098" s="33" t="s">
        <v>53</v>
      </c>
      <c r="C1098" s="33">
        <v>62560</v>
      </c>
      <c r="D1098" s="33" t="s">
        <v>893</v>
      </c>
      <c r="E1098" t="str">
        <f t="shared" si="21"/>
        <v>&lt;$75K</v>
      </c>
    </row>
    <row r="1099" spans="1:5" x14ac:dyDescent="0.3">
      <c r="A1099" s="33" t="s">
        <v>4</v>
      </c>
      <c r="B1099" s="33" t="s">
        <v>53</v>
      </c>
      <c r="C1099" s="33"/>
      <c r="D1099" s="33" t="s">
        <v>894</v>
      </c>
      <c r="E1099" t="str">
        <f t="shared" si="21"/>
        <v>No Data</v>
      </c>
    </row>
    <row r="1100" spans="1:5" x14ac:dyDescent="0.3">
      <c r="A1100" s="33" t="s">
        <v>0</v>
      </c>
      <c r="B1100" s="33" t="s">
        <v>53</v>
      </c>
      <c r="C1100" s="33">
        <v>375000</v>
      </c>
      <c r="D1100" s="33" t="s">
        <v>744</v>
      </c>
      <c r="E1100" t="str">
        <f t="shared" si="21"/>
        <v>&gt;$200K</v>
      </c>
    </row>
    <row r="1101" spans="1:5" x14ac:dyDescent="0.3">
      <c r="A1101" s="33" t="s">
        <v>4</v>
      </c>
      <c r="B1101" s="33" t="s">
        <v>53</v>
      </c>
      <c r="C1101" s="33">
        <v>123600</v>
      </c>
      <c r="D1101" s="33" t="s">
        <v>849</v>
      </c>
      <c r="E1101" t="str">
        <f t="shared" si="21"/>
        <v>$100K-$125K</v>
      </c>
    </row>
    <row r="1102" spans="1:5" x14ac:dyDescent="0.3">
      <c r="A1102" s="33" t="s">
        <v>126</v>
      </c>
      <c r="B1102" s="33" t="s">
        <v>54</v>
      </c>
      <c r="C1102" s="33">
        <v>175000</v>
      </c>
      <c r="D1102" s="33" t="s">
        <v>895</v>
      </c>
      <c r="E1102" t="str">
        <f t="shared" si="21"/>
        <v>$125K-$200K</v>
      </c>
    </row>
    <row r="1103" spans="1:5" x14ac:dyDescent="0.3">
      <c r="A1103" s="33" t="s">
        <v>125</v>
      </c>
      <c r="B1103" s="33" t="s">
        <v>97</v>
      </c>
      <c r="C1103" s="33">
        <v>111175</v>
      </c>
      <c r="D1103" s="33" t="s">
        <v>896</v>
      </c>
      <c r="E1103" t="str">
        <f t="shared" si="21"/>
        <v>$100K-$125K</v>
      </c>
    </row>
    <row r="1104" spans="1:5" x14ac:dyDescent="0.3">
      <c r="A1104" s="33" t="s">
        <v>52</v>
      </c>
      <c r="B1104" s="33" t="s">
        <v>104</v>
      </c>
      <c r="C1104" s="33">
        <v>89100</v>
      </c>
      <c r="D1104" s="33" t="s">
        <v>561</v>
      </c>
      <c r="E1104" t="str">
        <f t="shared" si="21"/>
        <v>$75K-$100K</v>
      </c>
    </row>
    <row r="1105" spans="1:5" x14ac:dyDescent="0.3">
      <c r="A1105" s="33" t="s">
        <v>52</v>
      </c>
      <c r="B1105" s="33" t="s">
        <v>53</v>
      </c>
      <c r="C1105" s="33"/>
      <c r="D1105" s="33" t="s">
        <v>897</v>
      </c>
      <c r="E1105" t="str">
        <f t="shared" si="21"/>
        <v>No Data</v>
      </c>
    </row>
    <row r="1106" spans="1:5" x14ac:dyDescent="0.3">
      <c r="A1106" s="33" t="s">
        <v>2</v>
      </c>
      <c r="B1106" s="33" t="s">
        <v>81</v>
      </c>
      <c r="C1106" s="33"/>
      <c r="D1106" s="33" t="s">
        <v>666</v>
      </c>
      <c r="E1106" t="str">
        <f t="shared" si="21"/>
        <v>No Data</v>
      </c>
    </row>
    <row r="1107" spans="1:5" x14ac:dyDescent="0.3">
      <c r="A1107" s="33" t="s">
        <v>4</v>
      </c>
      <c r="B1107" s="33" t="s">
        <v>65</v>
      </c>
      <c r="C1107" s="33">
        <v>89100</v>
      </c>
      <c r="D1107" s="33" t="s">
        <v>898</v>
      </c>
      <c r="E1107" t="str">
        <f t="shared" si="21"/>
        <v>$75K-$100K</v>
      </c>
    </row>
    <row r="1108" spans="1:5" x14ac:dyDescent="0.3">
      <c r="A1108" s="33" t="s">
        <v>4</v>
      </c>
      <c r="B1108" s="33" t="s">
        <v>88</v>
      </c>
      <c r="C1108" s="33">
        <v>147500</v>
      </c>
      <c r="D1108" s="33" t="s">
        <v>899</v>
      </c>
      <c r="E1108" t="str">
        <f t="shared" si="21"/>
        <v>$125K-$200K</v>
      </c>
    </row>
    <row r="1109" spans="1:5" x14ac:dyDescent="0.3">
      <c r="A1109" s="33" t="s">
        <v>126</v>
      </c>
      <c r="B1109" s="33" t="s">
        <v>53</v>
      </c>
      <c r="C1109" s="33">
        <v>125000</v>
      </c>
      <c r="D1109" s="33" t="s">
        <v>232</v>
      </c>
      <c r="E1109" t="str">
        <f t="shared" si="21"/>
        <v>$100K-$125K</v>
      </c>
    </row>
    <row r="1110" spans="1:5" x14ac:dyDescent="0.3">
      <c r="A1110" s="33" t="s">
        <v>126</v>
      </c>
      <c r="B1110" s="33" t="s">
        <v>53</v>
      </c>
      <c r="C1110" s="33">
        <v>110000</v>
      </c>
      <c r="D1110" s="33" t="s">
        <v>301</v>
      </c>
      <c r="E1110" t="str">
        <f t="shared" si="21"/>
        <v>$100K-$125K</v>
      </c>
    </row>
    <row r="1111" spans="1:5" x14ac:dyDescent="0.3">
      <c r="A1111" s="33" t="s">
        <v>0</v>
      </c>
      <c r="B1111" s="33" t="s">
        <v>72</v>
      </c>
      <c r="C1111" s="33">
        <v>162000</v>
      </c>
      <c r="D1111" s="33" t="s">
        <v>900</v>
      </c>
      <c r="E1111" t="str">
        <f t="shared" si="21"/>
        <v>$125K-$200K</v>
      </c>
    </row>
    <row r="1112" spans="1:5" x14ac:dyDescent="0.3">
      <c r="A1112" s="33" t="s">
        <v>4</v>
      </c>
      <c r="B1112" s="33" t="s">
        <v>53</v>
      </c>
      <c r="C1112" s="33">
        <v>132650</v>
      </c>
      <c r="D1112" s="33" t="s">
        <v>245</v>
      </c>
      <c r="E1112" t="str">
        <f t="shared" si="21"/>
        <v>$125K-$200K</v>
      </c>
    </row>
    <row r="1113" spans="1:5" x14ac:dyDescent="0.3">
      <c r="A1113" s="33" t="s">
        <v>4</v>
      </c>
      <c r="B1113" s="33" t="s">
        <v>53</v>
      </c>
      <c r="C1113" s="33">
        <v>151840</v>
      </c>
      <c r="D1113" s="33" t="s">
        <v>402</v>
      </c>
      <c r="E1113" t="str">
        <f t="shared" si="21"/>
        <v>$125K-$200K</v>
      </c>
    </row>
    <row r="1114" spans="1:5" x14ac:dyDescent="0.3">
      <c r="A1114" s="33" t="s">
        <v>0</v>
      </c>
      <c r="B1114" s="33" t="s">
        <v>53</v>
      </c>
      <c r="C1114" s="33">
        <v>181000</v>
      </c>
      <c r="D1114" s="33" t="s">
        <v>901</v>
      </c>
      <c r="E1114" t="str">
        <f t="shared" si="21"/>
        <v>$125K-$200K</v>
      </c>
    </row>
    <row r="1115" spans="1:5" x14ac:dyDescent="0.3">
      <c r="A1115" s="33" t="s">
        <v>2</v>
      </c>
      <c r="B1115" s="33" t="s">
        <v>53</v>
      </c>
      <c r="C1115" s="33"/>
      <c r="D1115" s="33" t="s">
        <v>902</v>
      </c>
      <c r="E1115" t="str">
        <f t="shared" si="21"/>
        <v>No Data</v>
      </c>
    </row>
    <row r="1116" spans="1:5" x14ac:dyDescent="0.3">
      <c r="A1116" s="33" t="s">
        <v>126</v>
      </c>
      <c r="B1116" s="33" t="s">
        <v>53</v>
      </c>
      <c r="C1116" s="33"/>
      <c r="D1116" s="33" t="s">
        <v>903</v>
      </c>
      <c r="E1116" t="str">
        <f t="shared" si="21"/>
        <v>No Data</v>
      </c>
    </row>
    <row r="1117" spans="1:5" x14ac:dyDescent="0.3">
      <c r="A1117" s="33" t="s">
        <v>2</v>
      </c>
      <c r="B1117" s="33" t="s">
        <v>53</v>
      </c>
      <c r="C1117" s="33"/>
      <c r="D1117" s="33" t="s">
        <v>904</v>
      </c>
      <c r="E1117" t="str">
        <f t="shared" si="21"/>
        <v>No Data</v>
      </c>
    </row>
    <row r="1118" spans="1:5" x14ac:dyDescent="0.3">
      <c r="A1118" s="33" t="s">
        <v>4</v>
      </c>
      <c r="B1118" s="33" t="s">
        <v>53</v>
      </c>
      <c r="C1118" s="33">
        <v>75000</v>
      </c>
      <c r="D1118" s="33" t="s">
        <v>905</v>
      </c>
      <c r="E1118" t="str">
        <f t="shared" si="21"/>
        <v>&lt;$75K</v>
      </c>
    </row>
    <row r="1119" spans="1:5" x14ac:dyDescent="0.3">
      <c r="A1119" s="33" t="s">
        <v>0</v>
      </c>
      <c r="B1119" s="33" t="s">
        <v>84</v>
      </c>
      <c r="C1119" s="33">
        <v>56700</v>
      </c>
      <c r="D1119" s="33" t="s">
        <v>211</v>
      </c>
      <c r="E1119" t="str">
        <f t="shared" si="21"/>
        <v>&lt;$75K</v>
      </c>
    </row>
    <row r="1120" spans="1:5" x14ac:dyDescent="0.3">
      <c r="A1120" s="33" t="s">
        <v>2</v>
      </c>
      <c r="B1120" s="33" t="s">
        <v>53</v>
      </c>
      <c r="C1120" s="33">
        <v>89111.75</v>
      </c>
      <c r="D1120" s="33" t="s">
        <v>906</v>
      </c>
      <c r="E1120" t="str">
        <f t="shared" si="21"/>
        <v>$75K-$100K</v>
      </c>
    </row>
    <row r="1121" spans="1:5" x14ac:dyDescent="0.3">
      <c r="A1121" s="33" t="s">
        <v>129</v>
      </c>
      <c r="B1121" s="33" t="s">
        <v>99</v>
      </c>
      <c r="C1121" s="33">
        <v>81500</v>
      </c>
      <c r="D1121" s="33" t="s">
        <v>907</v>
      </c>
      <c r="E1121" t="str">
        <f t="shared" si="21"/>
        <v>$75K-$100K</v>
      </c>
    </row>
    <row r="1122" spans="1:5" x14ac:dyDescent="0.3">
      <c r="A1122" s="33" t="s">
        <v>126</v>
      </c>
      <c r="B1122" s="33" t="s">
        <v>53</v>
      </c>
      <c r="C1122" s="33">
        <v>173500</v>
      </c>
      <c r="D1122" s="33" t="s">
        <v>225</v>
      </c>
      <c r="E1122" t="str">
        <f t="shared" si="21"/>
        <v>$125K-$200K</v>
      </c>
    </row>
    <row r="1123" spans="1:5" x14ac:dyDescent="0.3">
      <c r="A1123" s="33" t="s">
        <v>0</v>
      </c>
      <c r="B1123" s="33" t="s">
        <v>54</v>
      </c>
      <c r="C1123" s="33">
        <v>212000</v>
      </c>
      <c r="D1123" s="33" t="s">
        <v>611</v>
      </c>
      <c r="E1123" t="str">
        <f t="shared" si="21"/>
        <v>&gt;$200K</v>
      </c>
    </row>
    <row r="1124" spans="1:5" x14ac:dyDescent="0.3">
      <c r="A1124" s="33" t="s">
        <v>0</v>
      </c>
      <c r="B1124" s="33" t="s">
        <v>53</v>
      </c>
      <c r="C1124" s="33">
        <v>228222</v>
      </c>
      <c r="D1124" s="33" t="s">
        <v>217</v>
      </c>
      <c r="E1124" t="str">
        <f t="shared" si="21"/>
        <v>&gt;$200K</v>
      </c>
    </row>
    <row r="1125" spans="1:5" x14ac:dyDescent="0.3">
      <c r="A1125" s="33" t="s">
        <v>0</v>
      </c>
      <c r="B1125" s="33" t="s">
        <v>53</v>
      </c>
      <c r="C1125" s="33">
        <v>175000</v>
      </c>
      <c r="D1125" s="33" t="s">
        <v>908</v>
      </c>
      <c r="E1125" t="str">
        <f t="shared" si="21"/>
        <v>$125K-$200K</v>
      </c>
    </row>
    <row r="1126" spans="1:5" x14ac:dyDescent="0.3">
      <c r="A1126" s="33" t="s">
        <v>126</v>
      </c>
      <c r="B1126" s="33" t="s">
        <v>53</v>
      </c>
      <c r="C1126" s="33">
        <v>125000</v>
      </c>
      <c r="D1126" s="33" t="s">
        <v>230</v>
      </c>
      <c r="E1126" t="str">
        <f t="shared" si="21"/>
        <v>$100K-$125K</v>
      </c>
    </row>
    <row r="1127" spans="1:5" x14ac:dyDescent="0.3">
      <c r="A1127" s="33" t="s">
        <v>4</v>
      </c>
      <c r="B1127" s="33" t="s">
        <v>54</v>
      </c>
      <c r="C1127" s="33"/>
      <c r="D1127" s="33" t="s">
        <v>231</v>
      </c>
      <c r="E1127" t="str">
        <f t="shared" si="21"/>
        <v>No Data</v>
      </c>
    </row>
    <row r="1128" spans="1:5" x14ac:dyDescent="0.3">
      <c r="A1128" s="33" t="s">
        <v>4</v>
      </c>
      <c r="B1128" s="33" t="s">
        <v>54</v>
      </c>
      <c r="C1128" s="33"/>
      <c r="D1128" s="33" t="s">
        <v>909</v>
      </c>
      <c r="E1128" t="str">
        <f t="shared" si="21"/>
        <v>No Data</v>
      </c>
    </row>
    <row r="1129" spans="1:5" x14ac:dyDescent="0.3">
      <c r="A1129" s="33" t="s">
        <v>0</v>
      </c>
      <c r="B1129" s="33" t="s">
        <v>93</v>
      </c>
      <c r="C1129" s="33">
        <v>79200</v>
      </c>
      <c r="D1129" s="33" t="s">
        <v>910</v>
      </c>
      <c r="E1129" t="str">
        <f t="shared" si="21"/>
        <v>$75K-$100K</v>
      </c>
    </row>
    <row r="1130" spans="1:5" x14ac:dyDescent="0.3">
      <c r="A1130" s="33" t="s">
        <v>0</v>
      </c>
      <c r="B1130" s="33" t="s">
        <v>53</v>
      </c>
      <c r="C1130" s="33">
        <v>78592</v>
      </c>
      <c r="D1130" s="33" t="s">
        <v>911</v>
      </c>
      <c r="E1130" t="str">
        <f t="shared" si="21"/>
        <v>$75K-$100K</v>
      </c>
    </row>
    <row r="1131" spans="1:5" x14ac:dyDescent="0.3">
      <c r="A1131" s="33" t="s">
        <v>2</v>
      </c>
      <c r="B1131" s="33" t="s">
        <v>53</v>
      </c>
      <c r="C1131" s="33"/>
      <c r="D1131" s="33" t="s">
        <v>912</v>
      </c>
      <c r="E1131" t="str">
        <f t="shared" si="21"/>
        <v>No Data</v>
      </c>
    </row>
    <row r="1132" spans="1:5" x14ac:dyDescent="0.3">
      <c r="A1132" s="33" t="s">
        <v>4</v>
      </c>
      <c r="B1132" s="33" t="s">
        <v>53</v>
      </c>
      <c r="C1132" s="33"/>
      <c r="D1132" s="33" t="s">
        <v>252</v>
      </c>
      <c r="E1132" t="str">
        <f t="shared" si="21"/>
        <v>No Data</v>
      </c>
    </row>
    <row r="1133" spans="1:5" x14ac:dyDescent="0.3">
      <c r="A1133" s="33" t="s">
        <v>2</v>
      </c>
      <c r="B1133" s="33" t="s">
        <v>67</v>
      </c>
      <c r="C1133" s="33">
        <v>111175</v>
      </c>
      <c r="D1133" s="33" t="s">
        <v>913</v>
      </c>
      <c r="E1133" t="str">
        <f t="shared" si="21"/>
        <v>$100K-$125K</v>
      </c>
    </row>
    <row r="1134" spans="1:5" x14ac:dyDescent="0.3">
      <c r="A1134" s="33" t="s">
        <v>4</v>
      </c>
      <c r="B1134" s="33" t="s">
        <v>53</v>
      </c>
      <c r="C1134" s="33">
        <v>115000</v>
      </c>
      <c r="D1134" s="33" t="s">
        <v>265</v>
      </c>
      <c r="E1134" t="str">
        <f t="shared" si="21"/>
        <v>$100K-$125K</v>
      </c>
    </row>
    <row r="1135" spans="1:5" x14ac:dyDescent="0.3">
      <c r="A1135" s="33" t="s">
        <v>0</v>
      </c>
      <c r="B1135" s="33" t="s">
        <v>54</v>
      </c>
      <c r="C1135" s="33">
        <v>180000</v>
      </c>
      <c r="D1135" s="33" t="s">
        <v>914</v>
      </c>
      <c r="E1135" t="str">
        <f t="shared" si="21"/>
        <v>$125K-$200K</v>
      </c>
    </row>
    <row r="1136" spans="1:5" x14ac:dyDescent="0.3">
      <c r="A1136" s="33" t="s">
        <v>4</v>
      </c>
      <c r="B1136" s="33" t="s">
        <v>88</v>
      </c>
      <c r="C1136" s="33">
        <v>147500</v>
      </c>
      <c r="D1136" s="33" t="s">
        <v>915</v>
      </c>
      <c r="E1136" t="str">
        <f t="shared" si="21"/>
        <v>$125K-$200K</v>
      </c>
    </row>
    <row r="1137" spans="1:5" x14ac:dyDescent="0.3">
      <c r="A1137" s="33" t="s">
        <v>66</v>
      </c>
      <c r="B1137" s="33" t="s">
        <v>54</v>
      </c>
      <c r="C1137" s="33">
        <v>151000</v>
      </c>
      <c r="D1137" s="33" t="s">
        <v>631</v>
      </c>
      <c r="E1137" t="str">
        <f t="shared" si="21"/>
        <v>$125K-$200K</v>
      </c>
    </row>
    <row r="1138" spans="1:5" x14ac:dyDescent="0.3">
      <c r="A1138" s="33" t="s">
        <v>0</v>
      </c>
      <c r="B1138" s="33" t="s">
        <v>53</v>
      </c>
      <c r="C1138" s="33"/>
      <c r="D1138" s="33" t="s">
        <v>218</v>
      </c>
      <c r="E1138" t="str">
        <f t="shared" si="21"/>
        <v>No Data</v>
      </c>
    </row>
    <row r="1139" spans="1:5" x14ac:dyDescent="0.3">
      <c r="A1139" s="33" t="s">
        <v>126</v>
      </c>
      <c r="B1139" s="33" t="s">
        <v>53</v>
      </c>
      <c r="C1139" s="33">
        <v>150000</v>
      </c>
      <c r="D1139" s="33" t="s">
        <v>417</v>
      </c>
      <c r="E1139" t="str">
        <f t="shared" si="21"/>
        <v>$125K-$200K</v>
      </c>
    </row>
    <row r="1140" spans="1:5" x14ac:dyDescent="0.3">
      <c r="A1140" s="33" t="s">
        <v>0</v>
      </c>
      <c r="B1140" s="33" t="s">
        <v>53</v>
      </c>
      <c r="C1140" s="33">
        <v>215500</v>
      </c>
      <c r="D1140" s="33" t="s">
        <v>916</v>
      </c>
      <c r="E1140" t="str">
        <f t="shared" si="21"/>
        <v>&gt;$200K</v>
      </c>
    </row>
    <row r="1141" spans="1:5" x14ac:dyDescent="0.3">
      <c r="A1141" s="33" t="s">
        <v>4</v>
      </c>
      <c r="B1141" s="33" t="s">
        <v>53</v>
      </c>
      <c r="C1141" s="33"/>
      <c r="D1141" s="33" t="s">
        <v>917</v>
      </c>
      <c r="E1141" t="str">
        <f t="shared" si="21"/>
        <v>No Data</v>
      </c>
    </row>
    <row r="1142" spans="1:5" x14ac:dyDescent="0.3">
      <c r="A1142" s="33" t="s">
        <v>4</v>
      </c>
      <c r="B1142" s="33" t="s">
        <v>53</v>
      </c>
      <c r="C1142" s="33"/>
      <c r="D1142" s="33" t="s">
        <v>918</v>
      </c>
      <c r="E1142" t="str">
        <f t="shared" si="21"/>
        <v>No Data</v>
      </c>
    </row>
    <row r="1143" spans="1:5" x14ac:dyDescent="0.3">
      <c r="A1143" s="33" t="s">
        <v>4</v>
      </c>
      <c r="B1143" s="33" t="s">
        <v>53</v>
      </c>
      <c r="C1143" s="33">
        <v>375000</v>
      </c>
      <c r="D1143" s="33" t="s">
        <v>919</v>
      </c>
      <c r="E1143" t="str">
        <f t="shared" si="21"/>
        <v>&gt;$200K</v>
      </c>
    </row>
    <row r="1144" spans="1:5" x14ac:dyDescent="0.3">
      <c r="A1144" s="33" t="s">
        <v>0</v>
      </c>
      <c r="B1144" s="33" t="s">
        <v>53</v>
      </c>
      <c r="C1144" s="33"/>
      <c r="D1144" s="33" t="s">
        <v>810</v>
      </c>
      <c r="E1144" t="str">
        <f t="shared" si="21"/>
        <v>No Data</v>
      </c>
    </row>
    <row r="1145" spans="1:5" x14ac:dyDescent="0.3">
      <c r="A1145" s="33" t="s">
        <v>4</v>
      </c>
      <c r="B1145" s="33" t="s">
        <v>53</v>
      </c>
      <c r="C1145" s="33">
        <v>155000</v>
      </c>
      <c r="D1145" s="33" t="s">
        <v>920</v>
      </c>
      <c r="E1145" t="str">
        <f t="shared" si="21"/>
        <v>$125K-$200K</v>
      </c>
    </row>
    <row r="1146" spans="1:5" x14ac:dyDescent="0.3">
      <c r="A1146" s="33" t="s">
        <v>0</v>
      </c>
      <c r="B1146" s="33" t="s">
        <v>64</v>
      </c>
      <c r="C1146" s="33">
        <v>157500</v>
      </c>
      <c r="D1146" s="33" t="s">
        <v>921</v>
      </c>
      <c r="E1146" t="str">
        <f t="shared" si="21"/>
        <v>$125K-$200K</v>
      </c>
    </row>
    <row r="1147" spans="1:5" x14ac:dyDescent="0.3">
      <c r="A1147" s="33" t="s">
        <v>2</v>
      </c>
      <c r="B1147" s="33" t="s">
        <v>53</v>
      </c>
      <c r="C1147" s="33"/>
      <c r="D1147" s="33" t="s">
        <v>213</v>
      </c>
      <c r="E1147" t="str">
        <f t="shared" si="21"/>
        <v>No Data</v>
      </c>
    </row>
    <row r="1148" spans="1:5" x14ac:dyDescent="0.3">
      <c r="A1148" s="33" t="s">
        <v>0</v>
      </c>
      <c r="B1148" s="33" t="s">
        <v>53</v>
      </c>
      <c r="C1148" s="33">
        <v>124400</v>
      </c>
      <c r="D1148" s="33" t="s">
        <v>516</v>
      </c>
      <c r="E1148" t="str">
        <f t="shared" si="21"/>
        <v>$100K-$125K</v>
      </c>
    </row>
    <row r="1149" spans="1:5" x14ac:dyDescent="0.3">
      <c r="A1149" s="33" t="s">
        <v>0</v>
      </c>
      <c r="B1149" s="33" t="s">
        <v>67</v>
      </c>
      <c r="C1149" s="33">
        <v>93600</v>
      </c>
      <c r="D1149" s="33" t="s">
        <v>834</v>
      </c>
      <c r="E1149" t="str">
        <f t="shared" si="21"/>
        <v>$75K-$100K</v>
      </c>
    </row>
    <row r="1150" spans="1:5" x14ac:dyDescent="0.3">
      <c r="A1150" s="33" t="s">
        <v>126</v>
      </c>
      <c r="B1150" s="33" t="s">
        <v>53</v>
      </c>
      <c r="C1150" s="33"/>
      <c r="D1150" s="33" t="s">
        <v>922</v>
      </c>
      <c r="E1150" t="str">
        <f t="shared" si="21"/>
        <v>No Data</v>
      </c>
    </row>
    <row r="1151" spans="1:5" x14ac:dyDescent="0.3">
      <c r="A1151" s="33" t="s">
        <v>128</v>
      </c>
      <c r="B1151" s="33" t="s">
        <v>53</v>
      </c>
      <c r="C1151" s="33">
        <v>150000</v>
      </c>
      <c r="D1151" s="33" t="s">
        <v>230</v>
      </c>
      <c r="E1151" t="str">
        <f t="shared" si="21"/>
        <v>$125K-$200K</v>
      </c>
    </row>
    <row r="1152" spans="1:5" x14ac:dyDescent="0.3">
      <c r="A1152" s="33" t="s">
        <v>125</v>
      </c>
      <c r="B1152" s="33" t="s">
        <v>53</v>
      </c>
      <c r="C1152" s="33"/>
      <c r="D1152" s="33" t="s">
        <v>923</v>
      </c>
      <c r="E1152" t="str">
        <f t="shared" si="21"/>
        <v>No Data</v>
      </c>
    </row>
    <row r="1153" spans="1:5" x14ac:dyDescent="0.3">
      <c r="A1153" s="33" t="s">
        <v>126</v>
      </c>
      <c r="B1153" s="33" t="s">
        <v>53</v>
      </c>
      <c r="C1153" s="33"/>
      <c r="D1153" s="33" t="s">
        <v>475</v>
      </c>
      <c r="E1153" t="str">
        <f t="shared" si="21"/>
        <v>No Data</v>
      </c>
    </row>
    <row r="1154" spans="1:5" x14ac:dyDescent="0.3">
      <c r="A1154" s="33" t="s">
        <v>0</v>
      </c>
      <c r="B1154" s="33" t="s">
        <v>53</v>
      </c>
      <c r="C1154" s="33"/>
      <c r="D1154" s="33" t="s">
        <v>335</v>
      </c>
      <c r="E1154" t="str">
        <f t="shared" si="21"/>
        <v>No Data</v>
      </c>
    </row>
    <row r="1155" spans="1:5" x14ac:dyDescent="0.3">
      <c r="A1155" s="33" t="s">
        <v>4</v>
      </c>
      <c r="B1155" s="33" t="s">
        <v>87</v>
      </c>
      <c r="C1155" s="33">
        <v>147500</v>
      </c>
      <c r="D1155" s="33" t="s">
        <v>924</v>
      </c>
      <c r="E1155" t="str">
        <f t="shared" ref="E1155:E1218" si="22">_xlfn.XLOOKUP(C1155,$H$16:$H$21,$G$16:$G$21,,1)</f>
        <v>$125K-$200K</v>
      </c>
    </row>
    <row r="1156" spans="1:5" x14ac:dyDescent="0.3">
      <c r="A1156" s="33" t="s">
        <v>4</v>
      </c>
      <c r="B1156" s="33" t="s">
        <v>53</v>
      </c>
      <c r="C1156" s="33"/>
      <c r="D1156" s="33" t="s">
        <v>252</v>
      </c>
      <c r="E1156" t="str">
        <f t="shared" si="22"/>
        <v>No Data</v>
      </c>
    </row>
    <row r="1157" spans="1:5" x14ac:dyDescent="0.3">
      <c r="A1157" s="33" t="s">
        <v>0</v>
      </c>
      <c r="B1157" s="33" t="s">
        <v>53</v>
      </c>
      <c r="C1157" s="33"/>
      <c r="D1157" s="33" t="s">
        <v>925</v>
      </c>
      <c r="E1157" t="str">
        <f t="shared" si="22"/>
        <v>No Data</v>
      </c>
    </row>
    <row r="1158" spans="1:5" x14ac:dyDescent="0.3">
      <c r="A1158" s="33" t="s">
        <v>126</v>
      </c>
      <c r="B1158" s="33" t="s">
        <v>106</v>
      </c>
      <c r="C1158" s="33"/>
      <c r="D1158" s="33" t="s">
        <v>366</v>
      </c>
      <c r="E1158" t="str">
        <f t="shared" si="22"/>
        <v>No Data</v>
      </c>
    </row>
    <row r="1159" spans="1:5" x14ac:dyDescent="0.3">
      <c r="A1159" s="33" t="s">
        <v>4</v>
      </c>
      <c r="B1159" s="33" t="s">
        <v>53</v>
      </c>
      <c r="C1159" s="33">
        <v>160000</v>
      </c>
      <c r="D1159" s="33" t="s">
        <v>282</v>
      </c>
      <c r="E1159" t="str">
        <f t="shared" si="22"/>
        <v>$125K-$200K</v>
      </c>
    </row>
    <row r="1160" spans="1:5" x14ac:dyDescent="0.3">
      <c r="A1160" s="33" t="s">
        <v>128</v>
      </c>
      <c r="B1160" s="33" t="s">
        <v>53</v>
      </c>
      <c r="C1160" s="33"/>
      <c r="D1160" s="33" t="s">
        <v>779</v>
      </c>
      <c r="E1160" t="str">
        <f t="shared" si="22"/>
        <v>No Data</v>
      </c>
    </row>
    <row r="1161" spans="1:5" x14ac:dyDescent="0.3">
      <c r="A1161" s="33" t="s">
        <v>0</v>
      </c>
      <c r="B1161" s="33" t="s">
        <v>53</v>
      </c>
      <c r="C1161" s="33">
        <v>152650</v>
      </c>
      <c r="D1161" s="33" t="s">
        <v>299</v>
      </c>
      <c r="E1161" t="str">
        <f t="shared" si="22"/>
        <v>$125K-$200K</v>
      </c>
    </row>
    <row r="1162" spans="1:5" x14ac:dyDescent="0.3">
      <c r="A1162" s="33" t="s">
        <v>2</v>
      </c>
      <c r="B1162" s="33" t="s">
        <v>53</v>
      </c>
      <c r="C1162" s="33"/>
      <c r="D1162" s="33" t="s">
        <v>926</v>
      </c>
      <c r="E1162" t="str">
        <f t="shared" si="22"/>
        <v>No Data</v>
      </c>
    </row>
    <row r="1163" spans="1:5" x14ac:dyDescent="0.3">
      <c r="A1163" s="33" t="s">
        <v>4</v>
      </c>
      <c r="B1163" s="33" t="s">
        <v>54</v>
      </c>
      <c r="C1163" s="33">
        <v>115266.671875</v>
      </c>
      <c r="D1163" s="33" t="s">
        <v>927</v>
      </c>
      <c r="E1163" t="str">
        <f t="shared" si="22"/>
        <v>$100K-$125K</v>
      </c>
    </row>
    <row r="1164" spans="1:5" x14ac:dyDescent="0.3">
      <c r="A1164" s="33" t="s">
        <v>126</v>
      </c>
      <c r="B1164" s="33" t="s">
        <v>53</v>
      </c>
      <c r="C1164" s="33"/>
      <c r="D1164" s="33" t="s">
        <v>928</v>
      </c>
      <c r="E1164" t="str">
        <f t="shared" si="22"/>
        <v>No Data</v>
      </c>
    </row>
    <row r="1165" spans="1:5" x14ac:dyDescent="0.3">
      <c r="A1165" s="33" t="s">
        <v>0</v>
      </c>
      <c r="B1165" s="33" t="s">
        <v>53</v>
      </c>
      <c r="C1165" s="33"/>
      <c r="D1165" s="33" t="s">
        <v>457</v>
      </c>
      <c r="E1165" t="str">
        <f t="shared" si="22"/>
        <v>No Data</v>
      </c>
    </row>
    <row r="1166" spans="1:5" x14ac:dyDescent="0.3">
      <c r="A1166" s="33" t="s">
        <v>128</v>
      </c>
      <c r="B1166" s="33" t="s">
        <v>53</v>
      </c>
      <c r="C1166" s="33">
        <v>135144.5</v>
      </c>
      <c r="D1166" s="33" t="s">
        <v>929</v>
      </c>
      <c r="E1166" t="str">
        <f t="shared" si="22"/>
        <v>$125K-$200K</v>
      </c>
    </row>
    <row r="1167" spans="1:5" x14ac:dyDescent="0.3">
      <c r="A1167" s="33" t="s">
        <v>0</v>
      </c>
      <c r="B1167" s="33" t="s">
        <v>53</v>
      </c>
      <c r="C1167" s="33"/>
      <c r="D1167" s="33" t="s">
        <v>930</v>
      </c>
      <c r="E1167" t="str">
        <f t="shared" si="22"/>
        <v>No Data</v>
      </c>
    </row>
    <row r="1168" spans="1:5" x14ac:dyDescent="0.3">
      <c r="A1168" s="33" t="s">
        <v>4</v>
      </c>
      <c r="B1168" s="33" t="s">
        <v>54</v>
      </c>
      <c r="C1168" s="33">
        <v>102500</v>
      </c>
      <c r="D1168" s="33" t="s">
        <v>931</v>
      </c>
      <c r="E1168" t="str">
        <f t="shared" si="22"/>
        <v>$100K-$125K</v>
      </c>
    </row>
    <row r="1169" spans="1:5" x14ac:dyDescent="0.3">
      <c r="A1169" s="33" t="s">
        <v>4</v>
      </c>
      <c r="B1169" s="33" t="s">
        <v>83</v>
      </c>
      <c r="C1169" s="33">
        <v>249000</v>
      </c>
      <c r="D1169" s="33" t="s">
        <v>932</v>
      </c>
      <c r="E1169" t="str">
        <f t="shared" si="22"/>
        <v>&gt;$200K</v>
      </c>
    </row>
    <row r="1170" spans="1:5" x14ac:dyDescent="0.3">
      <c r="A1170" s="33" t="s">
        <v>0</v>
      </c>
      <c r="B1170" s="33" t="s">
        <v>53</v>
      </c>
      <c r="C1170" s="33"/>
      <c r="D1170" s="33" t="s">
        <v>213</v>
      </c>
      <c r="E1170" t="str">
        <f t="shared" si="22"/>
        <v>No Data</v>
      </c>
    </row>
    <row r="1171" spans="1:5" x14ac:dyDescent="0.3">
      <c r="A1171" s="33" t="s">
        <v>0</v>
      </c>
      <c r="B1171" s="33" t="s">
        <v>53</v>
      </c>
      <c r="C1171" s="33">
        <v>215000</v>
      </c>
      <c r="D1171" s="33" t="s">
        <v>933</v>
      </c>
      <c r="E1171" t="str">
        <f t="shared" si="22"/>
        <v>&gt;$200K</v>
      </c>
    </row>
    <row r="1172" spans="1:5" x14ac:dyDescent="0.3">
      <c r="A1172" s="33" t="s">
        <v>126</v>
      </c>
      <c r="B1172" s="33" t="s">
        <v>53</v>
      </c>
      <c r="C1172" s="33">
        <v>125000</v>
      </c>
      <c r="D1172" s="33" t="s">
        <v>934</v>
      </c>
      <c r="E1172" t="str">
        <f t="shared" si="22"/>
        <v>$100K-$125K</v>
      </c>
    </row>
    <row r="1173" spans="1:5" x14ac:dyDescent="0.3">
      <c r="A1173" s="33" t="s">
        <v>2</v>
      </c>
      <c r="B1173" s="33" t="s">
        <v>70</v>
      </c>
      <c r="C1173" s="33">
        <v>89100</v>
      </c>
      <c r="D1173" s="33" t="s">
        <v>935</v>
      </c>
      <c r="E1173" t="str">
        <f t="shared" si="22"/>
        <v>$75K-$100K</v>
      </c>
    </row>
    <row r="1174" spans="1:5" x14ac:dyDescent="0.3">
      <c r="A1174" s="33" t="s">
        <v>2</v>
      </c>
      <c r="B1174" s="33" t="s">
        <v>53</v>
      </c>
      <c r="C1174" s="33">
        <v>88602.5</v>
      </c>
      <c r="D1174" s="33" t="s">
        <v>936</v>
      </c>
      <c r="E1174" t="str">
        <f t="shared" si="22"/>
        <v>$75K-$100K</v>
      </c>
    </row>
    <row r="1175" spans="1:5" x14ac:dyDescent="0.3">
      <c r="A1175" s="33" t="s">
        <v>4</v>
      </c>
      <c r="B1175" s="33" t="s">
        <v>53</v>
      </c>
      <c r="C1175" s="33">
        <v>146000</v>
      </c>
      <c r="D1175" s="33" t="s">
        <v>937</v>
      </c>
      <c r="E1175" t="str">
        <f t="shared" si="22"/>
        <v>$125K-$200K</v>
      </c>
    </row>
    <row r="1176" spans="1:5" x14ac:dyDescent="0.3">
      <c r="A1176" s="33" t="s">
        <v>0</v>
      </c>
      <c r="B1176" s="33" t="s">
        <v>53</v>
      </c>
      <c r="C1176" s="33">
        <v>160000</v>
      </c>
      <c r="D1176" s="33" t="s">
        <v>938</v>
      </c>
      <c r="E1176" t="str">
        <f t="shared" si="22"/>
        <v>$125K-$200K</v>
      </c>
    </row>
    <row r="1177" spans="1:5" x14ac:dyDescent="0.3">
      <c r="A1177" s="33" t="s">
        <v>4</v>
      </c>
      <c r="B1177" s="33" t="s">
        <v>53</v>
      </c>
      <c r="C1177" s="33"/>
      <c r="D1177" s="33" t="s">
        <v>366</v>
      </c>
      <c r="E1177" t="str">
        <f t="shared" si="22"/>
        <v>No Data</v>
      </c>
    </row>
    <row r="1178" spans="1:5" x14ac:dyDescent="0.3">
      <c r="A1178" s="33" t="s">
        <v>126</v>
      </c>
      <c r="B1178" s="33" t="s">
        <v>53</v>
      </c>
      <c r="C1178" s="33">
        <v>91950</v>
      </c>
      <c r="D1178" s="33" t="s">
        <v>939</v>
      </c>
      <c r="E1178" t="str">
        <f t="shared" si="22"/>
        <v>$75K-$100K</v>
      </c>
    </row>
    <row r="1179" spans="1:5" x14ac:dyDescent="0.3">
      <c r="A1179" s="33" t="s">
        <v>126</v>
      </c>
      <c r="B1179" s="33" t="s">
        <v>53</v>
      </c>
      <c r="C1179" s="33"/>
      <c r="D1179" s="33" t="s">
        <v>232</v>
      </c>
      <c r="E1179" t="str">
        <f t="shared" si="22"/>
        <v>No Data</v>
      </c>
    </row>
    <row r="1180" spans="1:5" x14ac:dyDescent="0.3">
      <c r="A1180" s="33" t="s">
        <v>4</v>
      </c>
      <c r="B1180" s="33" t="s">
        <v>53</v>
      </c>
      <c r="C1180" s="33"/>
      <c r="D1180" s="33" t="s">
        <v>940</v>
      </c>
      <c r="E1180" t="str">
        <f t="shared" si="22"/>
        <v>No Data</v>
      </c>
    </row>
    <row r="1181" spans="1:5" x14ac:dyDescent="0.3">
      <c r="A1181" s="33" t="s">
        <v>128</v>
      </c>
      <c r="B1181" s="33" t="s">
        <v>53</v>
      </c>
      <c r="C1181" s="33"/>
      <c r="D1181" s="33" t="s">
        <v>213</v>
      </c>
      <c r="E1181" t="str">
        <f t="shared" si="22"/>
        <v>No Data</v>
      </c>
    </row>
    <row r="1182" spans="1:5" x14ac:dyDescent="0.3">
      <c r="A1182" s="33" t="s">
        <v>4</v>
      </c>
      <c r="B1182" s="33" t="s">
        <v>53</v>
      </c>
      <c r="C1182" s="33">
        <v>190000</v>
      </c>
      <c r="D1182" s="33" t="s">
        <v>638</v>
      </c>
      <c r="E1182" t="str">
        <f t="shared" si="22"/>
        <v>$125K-$200K</v>
      </c>
    </row>
    <row r="1183" spans="1:5" x14ac:dyDescent="0.3">
      <c r="A1183" s="33" t="s">
        <v>0</v>
      </c>
      <c r="B1183" s="33" t="s">
        <v>53</v>
      </c>
      <c r="C1183" s="33">
        <v>148464</v>
      </c>
      <c r="D1183" s="33" t="s">
        <v>941</v>
      </c>
      <c r="E1183" t="str">
        <f t="shared" si="22"/>
        <v>$125K-$200K</v>
      </c>
    </row>
    <row r="1184" spans="1:5" x14ac:dyDescent="0.3">
      <c r="A1184" s="33" t="s">
        <v>126</v>
      </c>
      <c r="B1184" s="33" t="s">
        <v>53</v>
      </c>
      <c r="C1184" s="33">
        <v>173500</v>
      </c>
      <c r="D1184" s="33" t="s">
        <v>225</v>
      </c>
      <c r="E1184" t="str">
        <f t="shared" si="22"/>
        <v>$125K-$200K</v>
      </c>
    </row>
    <row r="1185" spans="1:5" x14ac:dyDescent="0.3">
      <c r="A1185" s="33" t="s">
        <v>4</v>
      </c>
      <c r="B1185" s="33" t="s">
        <v>53</v>
      </c>
      <c r="C1185" s="33">
        <v>115000</v>
      </c>
      <c r="D1185" s="33" t="s">
        <v>451</v>
      </c>
      <c r="E1185" t="str">
        <f t="shared" si="22"/>
        <v>$100K-$125K</v>
      </c>
    </row>
    <row r="1186" spans="1:5" x14ac:dyDescent="0.3">
      <c r="A1186" s="33" t="s">
        <v>0</v>
      </c>
      <c r="B1186" s="33" t="s">
        <v>53</v>
      </c>
      <c r="C1186" s="33">
        <v>237500</v>
      </c>
      <c r="D1186" s="33" t="s">
        <v>942</v>
      </c>
      <c r="E1186" t="str">
        <f t="shared" si="22"/>
        <v>&gt;$200K</v>
      </c>
    </row>
    <row r="1187" spans="1:5" x14ac:dyDescent="0.3">
      <c r="A1187" s="33" t="s">
        <v>0</v>
      </c>
      <c r="B1187" s="33" t="s">
        <v>54</v>
      </c>
      <c r="C1187" s="33"/>
      <c r="D1187" s="33" t="s">
        <v>833</v>
      </c>
      <c r="E1187" t="str">
        <f t="shared" si="22"/>
        <v>No Data</v>
      </c>
    </row>
    <row r="1188" spans="1:5" x14ac:dyDescent="0.3">
      <c r="A1188" s="33" t="s">
        <v>128</v>
      </c>
      <c r="B1188" s="33" t="s">
        <v>54</v>
      </c>
      <c r="C1188" s="33">
        <v>129833</v>
      </c>
      <c r="D1188" s="33" t="s">
        <v>943</v>
      </c>
      <c r="E1188" t="str">
        <f t="shared" si="22"/>
        <v>$125K-$200K</v>
      </c>
    </row>
    <row r="1189" spans="1:5" x14ac:dyDescent="0.3">
      <c r="A1189" s="33" t="s">
        <v>0</v>
      </c>
      <c r="B1189" s="33" t="s">
        <v>53</v>
      </c>
      <c r="C1189" s="33"/>
      <c r="D1189" s="33" t="s">
        <v>236</v>
      </c>
      <c r="E1189" t="str">
        <f t="shared" si="22"/>
        <v>No Data</v>
      </c>
    </row>
    <row r="1190" spans="1:5" x14ac:dyDescent="0.3">
      <c r="A1190" s="33" t="s">
        <v>0</v>
      </c>
      <c r="B1190" s="33" t="s">
        <v>53</v>
      </c>
      <c r="C1190" s="33"/>
      <c r="D1190" s="33" t="s">
        <v>585</v>
      </c>
      <c r="E1190" t="str">
        <f t="shared" si="22"/>
        <v>No Data</v>
      </c>
    </row>
    <row r="1191" spans="1:5" x14ac:dyDescent="0.3">
      <c r="A1191" s="33" t="s">
        <v>4</v>
      </c>
      <c r="B1191" s="33" t="s">
        <v>54</v>
      </c>
      <c r="C1191" s="33">
        <v>62500</v>
      </c>
      <c r="D1191" s="33" t="s">
        <v>944</v>
      </c>
      <c r="E1191" t="str">
        <f t="shared" si="22"/>
        <v>&lt;$75K</v>
      </c>
    </row>
    <row r="1192" spans="1:5" x14ac:dyDescent="0.3">
      <c r="A1192" s="33" t="s">
        <v>4</v>
      </c>
      <c r="B1192" s="33" t="s">
        <v>53</v>
      </c>
      <c r="C1192" s="33"/>
      <c r="D1192" s="33" t="s">
        <v>945</v>
      </c>
      <c r="E1192" t="str">
        <f t="shared" si="22"/>
        <v>No Data</v>
      </c>
    </row>
    <row r="1193" spans="1:5" x14ac:dyDescent="0.3">
      <c r="A1193" s="33" t="s">
        <v>4</v>
      </c>
      <c r="B1193" s="33" t="s">
        <v>53</v>
      </c>
      <c r="C1193" s="33"/>
      <c r="D1193" s="33" t="s">
        <v>430</v>
      </c>
      <c r="E1193" t="str">
        <f t="shared" si="22"/>
        <v>No Data</v>
      </c>
    </row>
    <row r="1194" spans="1:5" x14ac:dyDescent="0.3">
      <c r="A1194" s="33" t="s">
        <v>2</v>
      </c>
      <c r="B1194" s="33" t="s">
        <v>81</v>
      </c>
      <c r="C1194" s="33">
        <v>90000</v>
      </c>
      <c r="D1194" s="33" t="s">
        <v>946</v>
      </c>
      <c r="E1194" t="str">
        <f t="shared" si="22"/>
        <v>$75K-$100K</v>
      </c>
    </row>
    <row r="1195" spans="1:5" x14ac:dyDescent="0.3">
      <c r="A1195" s="33" t="s">
        <v>4</v>
      </c>
      <c r="B1195" s="33" t="s">
        <v>53</v>
      </c>
      <c r="C1195" s="33">
        <v>225000</v>
      </c>
      <c r="D1195" s="33" t="s">
        <v>947</v>
      </c>
      <c r="E1195" t="str">
        <f t="shared" si="22"/>
        <v>&gt;$200K</v>
      </c>
    </row>
    <row r="1196" spans="1:5" x14ac:dyDescent="0.3">
      <c r="A1196" s="33" t="s">
        <v>4</v>
      </c>
      <c r="B1196" s="33" t="s">
        <v>54</v>
      </c>
      <c r="C1196" s="33">
        <v>115000</v>
      </c>
      <c r="D1196" s="33" t="s">
        <v>948</v>
      </c>
      <c r="E1196" t="str">
        <f t="shared" si="22"/>
        <v>$100K-$125K</v>
      </c>
    </row>
    <row r="1197" spans="1:5" x14ac:dyDescent="0.3">
      <c r="A1197" s="33" t="s">
        <v>0</v>
      </c>
      <c r="B1197" s="33" t="s">
        <v>54</v>
      </c>
      <c r="C1197" s="33"/>
      <c r="D1197" s="33" t="s">
        <v>252</v>
      </c>
      <c r="E1197" t="str">
        <f t="shared" si="22"/>
        <v>No Data</v>
      </c>
    </row>
    <row r="1198" spans="1:5" x14ac:dyDescent="0.3">
      <c r="A1198" s="33" t="s">
        <v>4</v>
      </c>
      <c r="B1198" s="33" t="s">
        <v>53</v>
      </c>
      <c r="C1198" s="33"/>
      <c r="D1198" s="33" t="s">
        <v>949</v>
      </c>
      <c r="E1198" t="str">
        <f t="shared" si="22"/>
        <v>No Data</v>
      </c>
    </row>
    <row r="1199" spans="1:5" x14ac:dyDescent="0.3">
      <c r="A1199" s="33" t="s">
        <v>4</v>
      </c>
      <c r="B1199" s="33" t="s">
        <v>53</v>
      </c>
      <c r="C1199" s="33">
        <v>134775</v>
      </c>
      <c r="D1199" s="33" t="s">
        <v>950</v>
      </c>
      <c r="E1199" t="str">
        <f t="shared" si="22"/>
        <v>$125K-$200K</v>
      </c>
    </row>
    <row r="1200" spans="1:5" x14ac:dyDescent="0.3">
      <c r="A1200" s="33" t="s">
        <v>4</v>
      </c>
      <c r="B1200" s="33" t="s">
        <v>53</v>
      </c>
      <c r="C1200" s="33"/>
      <c r="D1200" s="33" t="s">
        <v>622</v>
      </c>
      <c r="E1200" t="str">
        <f t="shared" si="22"/>
        <v>No Data</v>
      </c>
    </row>
    <row r="1201" spans="1:5" x14ac:dyDescent="0.3">
      <c r="A1201" s="33" t="s">
        <v>128</v>
      </c>
      <c r="B1201" s="33" t="s">
        <v>53</v>
      </c>
      <c r="C1201" s="33">
        <v>115000</v>
      </c>
      <c r="D1201" s="33" t="s">
        <v>951</v>
      </c>
      <c r="E1201" t="str">
        <f t="shared" si="22"/>
        <v>$100K-$125K</v>
      </c>
    </row>
    <row r="1202" spans="1:5" x14ac:dyDescent="0.3">
      <c r="A1202" s="33" t="s">
        <v>2</v>
      </c>
      <c r="B1202" s="33" t="s">
        <v>53</v>
      </c>
      <c r="C1202" s="33">
        <v>175000</v>
      </c>
      <c r="D1202" s="33" t="s">
        <v>952</v>
      </c>
      <c r="E1202" t="str">
        <f t="shared" si="22"/>
        <v>$125K-$200K</v>
      </c>
    </row>
    <row r="1203" spans="1:5" x14ac:dyDescent="0.3">
      <c r="A1203" s="33" t="s">
        <v>4</v>
      </c>
      <c r="B1203" s="33" t="s">
        <v>53</v>
      </c>
      <c r="C1203" s="33">
        <v>187625</v>
      </c>
      <c r="D1203" s="33" t="s">
        <v>217</v>
      </c>
      <c r="E1203" t="str">
        <f t="shared" si="22"/>
        <v>$125K-$200K</v>
      </c>
    </row>
    <row r="1204" spans="1:5" x14ac:dyDescent="0.3">
      <c r="A1204" s="33" t="s">
        <v>2</v>
      </c>
      <c r="B1204" s="33" t="s">
        <v>73</v>
      </c>
      <c r="C1204" s="33">
        <v>165000</v>
      </c>
      <c r="D1204" s="33" t="s">
        <v>953</v>
      </c>
      <c r="E1204" t="str">
        <f t="shared" si="22"/>
        <v>$125K-$200K</v>
      </c>
    </row>
    <row r="1205" spans="1:5" x14ac:dyDescent="0.3">
      <c r="A1205" s="33" t="s">
        <v>2</v>
      </c>
      <c r="B1205" s="33" t="s">
        <v>90</v>
      </c>
      <c r="C1205" s="33">
        <v>75067.5</v>
      </c>
      <c r="D1205" s="33" t="s">
        <v>954</v>
      </c>
      <c r="E1205" t="str">
        <f t="shared" si="22"/>
        <v>$75K-$100K</v>
      </c>
    </row>
    <row r="1206" spans="1:5" x14ac:dyDescent="0.3">
      <c r="A1206" s="33" t="s">
        <v>0</v>
      </c>
      <c r="B1206" s="33" t="s">
        <v>53</v>
      </c>
      <c r="C1206" s="33"/>
      <c r="D1206" s="33" t="s">
        <v>353</v>
      </c>
      <c r="E1206" t="str">
        <f t="shared" si="22"/>
        <v>No Data</v>
      </c>
    </row>
    <row r="1207" spans="1:5" x14ac:dyDescent="0.3">
      <c r="A1207" s="33" t="s">
        <v>4</v>
      </c>
      <c r="B1207" s="33" t="s">
        <v>53</v>
      </c>
      <c r="C1207" s="33"/>
      <c r="D1207" s="33" t="s">
        <v>278</v>
      </c>
      <c r="E1207" t="str">
        <f t="shared" si="22"/>
        <v>No Data</v>
      </c>
    </row>
    <row r="1208" spans="1:5" x14ac:dyDescent="0.3">
      <c r="A1208" s="33" t="s">
        <v>0</v>
      </c>
      <c r="B1208" s="33" t="s">
        <v>53</v>
      </c>
      <c r="C1208" s="33"/>
      <c r="D1208" s="33" t="s">
        <v>231</v>
      </c>
      <c r="E1208" t="str">
        <f t="shared" si="22"/>
        <v>No Data</v>
      </c>
    </row>
    <row r="1209" spans="1:5" x14ac:dyDescent="0.3">
      <c r="A1209" s="33" t="s">
        <v>4</v>
      </c>
      <c r="B1209" s="33" t="s">
        <v>53</v>
      </c>
      <c r="C1209" s="33">
        <v>113836.5</v>
      </c>
      <c r="D1209" s="33" t="s">
        <v>232</v>
      </c>
      <c r="E1209" t="str">
        <f t="shared" si="22"/>
        <v>$100K-$125K</v>
      </c>
    </row>
    <row r="1210" spans="1:5" x14ac:dyDescent="0.3">
      <c r="A1210" s="33" t="s">
        <v>4</v>
      </c>
      <c r="B1210" s="33" t="s">
        <v>53</v>
      </c>
      <c r="C1210" s="33">
        <v>174000</v>
      </c>
      <c r="D1210" s="33" t="s">
        <v>955</v>
      </c>
      <c r="E1210" t="str">
        <f t="shared" si="22"/>
        <v>$125K-$200K</v>
      </c>
    </row>
    <row r="1211" spans="1:5" x14ac:dyDescent="0.3">
      <c r="A1211" s="33" t="s">
        <v>0</v>
      </c>
      <c r="B1211" s="33" t="s">
        <v>54</v>
      </c>
      <c r="C1211" s="33">
        <v>99790</v>
      </c>
      <c r="D1211" s="33" t="s">
        <v>956</v>
      </c>
      <c r="E1211" t="str">
        <f t="shared" si="22"/>
        <v>$75K-$100K</v>
      </c>
    </row>
    <row r="1212" spans="1:5" x14ac:dyDescent="0.3">
      <c r="A1212" s="33" t="s">
        <v>0</v>
      </c>
      <c r="B1212" s="33" t="s">
        <v>53</v>
      </c>
      <c r="C1212" s="33">
        <v>118755</v>
      </c>
      <c r="D1212" s="33" t="s">
        <v>957</v>
      </c>
      <c r="E1212" t="str">
        <f t="shared" si="22"/>
        <v>$100K-$125K</v>
      </c>
    </row>
    <row r="1213" spans="1:5" x14ac:dyDescent="0.3">
      <c r="A1213" s="33" t="s">
        <v>0</v>
      </c>
      <c r="B1213" s="33" t="s">
        <v>53</v>
      </c>
      <c r="C1213" s="33">
        <v>128500</v>
      </c>
      <c r="D1213" s="33" t="s">
        <v>958</v>
      </c>
      <c r="E1213" t="str">
        <f t="shared" si="22"/>
        <v>$125K-$200K</v>
      </c>
    </row>
    <row r="1214" spans="1:5" x14ac:dyDescent="0.3">
      <c r="A1214" s="33" t="s">
        <v>0</v>
      </c>
      <c r="B1214" s="33" t="s">
        <v>53</v>
      </c>
      <c r="C1214" s="33">
        <v>150000</v>
      </c>
      <c r="D1214" s="33" t="s">
        <v>959</v>
      </c>
      <c r="E1214" t="str">
        <f t="shared" si="22"/>
        <v>$125K-$200K</v>
      </c>
    </row>
    <row r="1215" spans="1:5" x14ac:dyDescent="0.3">
      <c r="A1215" s="33" t="s">
        <v>0</v>
      </c>
      <c r="B1215" s="33" t="s">
        <v>53</v>
      </c>
      <c r="C1215" s="33">
        <v>72870</v>
      </c>
      <c r="D1215" s="33" t="s">
        <v>960</v>
      </c>
      <c r="E1215" t="str">
        <f t="shared" si="22"/>
        <v>&lt;$75K</v>
      </c>
    </row>
    <row r="1216" spans="1:5" x14ac:dyDescent="0.3">
      <c r="A1216" s="33" t="s">
        <v>2</v>
      </c>
      <c r="B1216" s="33" t="s">
        <v>53</v>
      </c>
      <c r="C1216" s="33"/>
      <c r="D1216" s="33" t="s">
        <v>961</v>
      </c>
      <c r="E1216" t="str">
        <f t="shared" si="22"/>
        <v>No Data</v>
      </c>
    </row>
    <row r="1217" spans="1:5" x14ac:dyDescent="0.3">
      <c r="A1217" s="33" t="s">
        <v>0</v>
      </c>
      <c r="B1217" s="33" t="s">
        <v>53</v>
      </c>
      <c r="C1217" s="33">
        <v>209955.5</v>
      </c>
      <c r="D1217" s="33" t="s">
        <v>217</v>
      </c>
      <c r="E1217" t="str">
        <f t="shared" si="22"/>
        <v>&gt;$200K</v>
      </c>
    </row>
    <row r="1218" spans="1:5" x14ac:dyDescent="0.3">
      <c r="A1218" s="33" t="s">
        <v>128</v>
      </c>
      <c r="B1218" s="33" t="s">
        <v>53</v>
      </c>
      <c r="C1218" s="33">
        <v>125000</v>
      </c>
      <c r="D1218" s="33" t="s">
        <v>328</v>
      </c>
      <c r="E1218" t="str">
        <f t="shared" si="22"/>
        <v>$100K-$125K</v>
      </c>
    </row>
    <row r="1219" spans="1:5" x14ac:dyDescent="0.3">
      <c r="A1219" s="33" t="s">
        <v>4</v>
      </c>
      <c r="B1219" s="33" t="s">
        <v>110</v>
      </c>
      <c r="C1219" s="33">
        <v>80850</v>
      </c>
      <c r="D1219" s="33" t="s">
        <v>494</v>
      </c>
      <c r="E1219" t="str">
        <f t="shared" ref="E1219:E1282" si="23">_xlfn.XLOOKUP(C1219,$H$16:$H$21,$G$16:$G$21,,1)</f>
        <v>$75K-$100K</v>
      </c>
    </row>
    <row r="1220" spans="1:5" x14ac:dyDescent="0.3">
      <c r="A1220" s="33" t="s">
        <v>2</v>
      </c>
      <c r="B1220" s="33" t="s">
        <v>53</v>
      </c>
      <c r="C1220" s="33">
        <v>135000</v>
      </c>
      <c r="D1220" s="33" t="s">
        <v>962</v>
      </c>
      <c r="E1220" t="str">
        <f t="shared" si="23"/>
        <v>$125K-$200K</v>
      </c>
    </row>
    <row r="1221" spans="1:5" x14ac:dyDescent="0.3">
      <c r="A1221" s="33" t="s">
        <v>128</v>
      </c>
      <c r="B1221" s="33" t="s">
        <v>163</v>
      </c>
      <c r="C1221" s="33">
        <v>64800</v>
      </c>
      <c r="D1221" s="33" t="s">
        <v>963</v>
      </c>
      <c r="E1221" t="str">
        <f t="shared" si="23"/>
        <v>&lt;$75K</v>
      </c>
    </row>
    <row r="1222" spans="1:5" x14ac:dyDescent="0.3">
      <c r="A1222" s="33" t="s">
        <v>2</v>
      </c>
      <c r="B1222" s="33" t="s">
        <v>53</v>
      </c>
      <c r="C1222" s="33">
        <v>115000</v>
      </c>
      <c r="D1222" s="33" t="s">
        <v>588</v>
      </c>
      <c r="E1222" t="str">
        <f t="shared" si="23"/>
        <v>$100K-$125K</v>
      </c>
    </row>
    <row r="1223" spans="1:5" x14ac:dyDescent="0.3">
      <c r="A1223" s="33" t="s">
        <v>126</v>
      </c>
      <c r="B1223" s="33" t="s">
        <v>53</v>
      </c>
      <c r="C1223" s="33">
        <v>152500</v>
      </c>
      <c r="D1223" s="33" t="s">
        <v>372</v>
      </c>
      <c r="E1223" t="str">
        <f t="shared" si="23"/>
        <v>$125K-$200K</v>
      </c>
    </row>
    <row r="1224" spans="1:5" x14ac:dyDescent="0.3">
      <c r="A1224" s="33" t="s">
        <v>0</v>
      </c>
      <c r="B1224" s="33" t="s">
        <v>53</v>
      </c>
      <c r="C1224" s="33">
        <v>125000</v>
      </c>
      <c r="D1224" s="33" t="s">
        <v>233</v>
      </c>
      <c r="E1224" t="str">
        <f t="shared" si="23"/>
        <v>$100K-$125K</v>
      </c>
    </row>
    <row r="1225" spans="1:5" x14ac:dyDescent="0.3">
      <c r="A1225" s="33" t="s">
        <v>2</v>
      </c>
      <c r="B1225" s="33" t="s">
        <v>53</v>
      </c>
      <c r="C1225" s="33">
        <v>83500</v>
      </c>
      <c r="D1225" s="33" t="s">
        <v>242</v>
      </c>
      <c r="E1225" t="str">
        <f t="shared" si="23"/>
        <v>$75K-$100K</v>
      </c>
    </row>
    <row r="1226" spans="1:5" x14ac:dyDescent="0.3">
      <c r="A1226" s="33" t="s">
        <v>126</v>
      </c>
      <c r="B1226" s="33" t="s">
        <v>54</v>
      </c>
      <c r="C1226" s="33">
        <v>175000</v>
      </c>
      <c r="D1226" s="33" t="s">
        <v>287</v>
      </c>
      <c r="E1226" t="str">
        <f t="shared" si="23"/>
        <v>$125K-$200K</v>
      </c>
    </row>
    <row r="1227" spans="1:5" x14ac:dyDescent="0.3">
      <c r="A1227" s="33" t="s">
        <v>4</v>
      </c>
      <c r="B1227" s="33" t="s">
        <v>53</v>
      </c>
      <c r="C1227" s="33"/>
      <c r="D1227" s="33" t="s">
        <v>964</v>
      </c>
      <c r="E1227" t="str">
        <f t="shared" si="23"/>
        <v>No Data</v>
      </c>
    </row>
    <row r="1228" spans="1:5" x14ac:dyDescent="0.3">
      <c r="A1228" s="33" t="s">
        <v>0</v>
      </c>
      <c r="B1228" s="33" t="s">
        <v>53</v>
      </c>
      <c r="C1228" s="33">
        <v>164000</v>
      </c>
      <c r="D1228" s="33" t="s">
        <v>431</v>
      </c>
      <c r="E1228" t="str">
        <f t="shared" si="23"/>
        <v>$125K-$200K</v>
      </c>
    </row>
    <row r="1229" spans="1:5" x14ac:dyDescent="0.3">
      <c r="A1229" s="33" t="s">
        <v>4</v>
      </c>
      <c r="B1229" s="33" t="s">
        <v>53</v>
      </c>
      <c r="C1229" s="33"/>
      <c r="D1229" s="33" t="s">
        <v>965</v>
      </c>
      <c r="E1229" t="str">
        <f t="shared" si="23"/>
        <v>No Data</v>
      </c>
    </row>
    <row r="1230" spans="1:5" x14ac:dyDescent="0.3">
      <c r="A1230" s="33" t="s">
        <v>4</v>
      </c>
      <c r="B1230" s="33" t="s">
        <v>54</v>
      </c>
      <c r="C1230" s="33">
        <v>130000</v>
      </c>
      <c r="D1230" s="33" t="s">
        <v>966</v>
      </c>
      <c r="E1230" t="str">
        <f t="shared" si="23"/>
        <v>$125K-$200K</v>
      </c>
    </row>
    <row r="1231" spans="1:5" x14ac:dyDescent="0.3">
      <c r="A1231" s="33" t="s">
        <v>4</v>
      </c>
      <c r="B1231" s="33" t="s">
        <v>53</v>
      </c>
      <c r="C1231" s="33"/>
      <c r="D1231" s="33" t="s">
        <v>967</v>
      </c>
      <c r="E1231" t="str">
        <f t="shared" si="23"/>
        <v>No Data</v>
      </c>
    </row>
    <row r="1232" spans="1:5" x14ac:dyDescent="0.3">
      <c r="A1232" s="33" t="s">
        <v>4</v>
      </c>
      <c r="B1232" s="33" t="s">
        <v>54</v>
      </c>
      <c r="C1232" s="33">
        <v>200500</v>
      </c>
      <c r="D1232" s="33" t="s">
        <v>968</v>
      </c>
      <c r="E1232" t="str">
        <f t="shared" si="23"/>
        <v>&gt;$200K</v>
      </c>
    </row>
    <row r="1233" spans="1:5" x14ac:dyDescent="0.3">
      <c r="A1233" s="33" t="s">
        <v>4</v>
      </c>
      <c r="B1233" s="33" t="s">
        <v>53</v>
      </c>
      <c r="C1233" s="33"/>
      <c r="D1233" s="33" t="s">
        <v>969</v>
      </c>
      <c r="E1233" t="str">
        <f t="shared" si="23"/>
        <v>No Data</v>
      </c>
    </row>
    <row r="1234" spans="1:5" x14ac:dyDescent="0.3">
      <c r="A1234" s="33" t="s">
        <v>0</v>
      </c>
      <c r="B1234" s="33" t="s">
        <v>53</v>
      </c>
      <c r="C1234" s="33">
        <v>112015</v>
      </c>
      <c r="D1234" s="33" t="s">
        <v>728</v>
      </c>
      <c r="E1234" t="str">
        <f t="shared" si="23"/>
        <v>$100K-$125K</v>
      </c>
    </row>
    <row r="1235" spans="1:5" x14ac:dyDescent="0.3">
      <c r="A1235" s="33" t="s">
        <v>125</v>
      </c>
      <c r="B1235" s="33" t="s">
        <v>53</v>
      </c>
      <c r="C1235" s="33">
        <v>87500</v>
      </c>
      <c r="D1235" s="33" t="s">
        <v>265</v>
      </c>
      <c r="E1235" t="str">
        <f t="shared" si="23"/>
        <v>$75K-$100K</v>
      </c>
    </row>
    <row r="1236" spans="1:5" x14ac:dyDescent="0.3">
      <c r="A1236" s="33" t="s">
        <v>2</v>
      </c>
      <c r="B1236" s="33" t="s">
        <v>53</v>
      </c>
      <c r="C1236" s="33"/>
      <c r="D1236" s="33" t="s">
        <v>970</v>
      </c>
      <c r="E1236" t="str">
        <f t="shared" si="23"/>
        <v>No Data</v>
      </c>
    </row>
    <row r="1237" spans="1:5" x14ac:dyDescent="0.3">
      <c r="A1237" s="33" t="s">
        <v>1</v>
      </c>
      <c r="B1237" s="33" t="s">
        <v>87</v>
      </c>
      <c r="C1237" s="33">
        <v>157000</v>
      </c>
      <c r="D1237" s="33" t="s">
        <v>971</v>
      </c>
      <c r="E1237" t="str">
        <f t="shared" si="23"/>
        <v>$125K-$200K</v>
      </c>
    </row>
    <row r="1238" spans="1:5" x14ac:dyDescent="0.3">
      <c r="A1238" s="33" t="s">
        <v>126</v>
      </c>
      <c r="B1238" s="33" t="s">
        <v>53</v>
      </c>
      <c r="C1238" s="33">
        <v>155000</v>
      </c>
      <c r="D1238" s="33" t="s">
        <v>638</v>
      </c>
      <c r="E1238" t="str">
        <f t="shared" si="23"/>
        <v>$125K-$200K</v>
      </c>
    </row>
    <row r="1239" spans="1:5" x14ac:dyDescent="0.3">
      <c r="A1239" s="33" t="s">
        <v>0</v>
      </c>
      <c r="B1239" s="33" t="s">
        <v>53</v>
      </c>
      <c r="C1239" s="33"/>
      <c r="D1239" s="33" t="s">
        <v>972</v>
      </c>
      <c r="E1239" t="str">
        <f t="shared" si="23"/>
        <v>No Data</v>
      </c>
    </row>
    <row r="1240" spans="1:5" x14ac:dyDescent="0.3">
      <c r="A1240" s="33" t="s">
        <v>52</v>
      </c>
      <c r="B1240" s="33" t="s">
        <v>54</v>
      </c>
      <c r="C1240" s="33"/>
      <c r="D1240" s="33" t="s">
        <v>973</v>
      </c>
      <c r="E1240" t="str">
        <f t="shared" si="23"/>
        <v>No Data</v>
      </c>
    </row>
    <row r="1241" spans="1:5" x14ac:dyDescent="0.3">
      <c r="A1241" s="33" t="s">
        <v>0</v>
      </c>
      <c r="B1241" s="33" t="s">
        <v>54</v>
      </c>
      <c r="C1241" s="33"/>
      <c r="D1241" s="33" t="s">
        <v>258</v>
      </c>
      <c r="E1241" t="str">
        <f t="shared" si="23"/>
        <v>No Data</v>
      </c>
    </row>
    <row r="1242" spans="1:5" x14ac:dyDescent="0.3">
      <c r="A1242" s="33" t="s">
        <v>0</v>
      </c>
      <c r="B1242" s="33" t="s">
        <v>53</v>
      </c>
      <c r="C1242" s="33">
        <v>119908</v>
      </c>
      <c r="D1242" s="33" t="s">
        <v>974</v>
      </c>
      <c r="E1242" t="str">
        <f t="shared" si="23"/>
        <v>$100K-$125K</v>
      </c>
    </row>
    <row r="1243" spans="1:5" x14ac:dyDescent="0.3">
      <c r="A1243" s="33" t="s">
        <v>0</v>
      </c>
      <c r="B1243" s="33" t="s">
        <v>53</v>
      </c>
      <c r="C1243" s="33"/>
      <c r="D1243" s="33" t="s">
        <v>218</v>
      </c>
      <c r="E1243" t="str">
        <f t="shared" si="23"/>
        <v>No Data</v>
      </c>
    </row>
    <row r="1244" spans="1:5" x14ac:dyDescent="0.3">
      <c r="A1244" s="33" t="s">
        <v>4</v>
      </c>
      <c r="B1244" s="33" t="s">
        <v>54</v>
      </c>
      <c r="C1244" s="33">
        <v>92500</v>
      </c>
      <c r="D1244" s="33" t="s">
        <v>663</v>
      </c>
      <c r="E1244" t="str">
        <f t="shared" si="23"/>
        <v>$75K-$100K</v>
      </c>
    </row>
    <row r="1245" spans="1:5" x14ac:dyDescent="0.3">
      <c r="A1245" s="33" t="s">
        <v>2</v>
      </c>
      <c r="B1245" s="33" t="s">
        <v>53</v>
      </c>
      <c r="C1245" s="33"/>
      <c r="D1245" s="33" t="s">
        <v>975</v>
      </c>
      <c r="E1245" t="str">
        <f t="shared" si="23"/>
        <v>No Data</v>
      </c>
    </row>
    <row r="1246" spans="1:5" x14ac:dyDescent="0.3">
      <c r="A1246" s="33" t="s">
        <v>0</v>
      </c>
      <c r="B1246" s="33" t="s">
        <v>80</v>
      </c>
      <c r="C1246" s="33">
        <v>183320</v>
      </c>
      <c r="D1246" s="33" t="s">
        <v>976</v>
      </c>
      <c r="E1246" t="str">
        <f t="shared" si="23"/>
        <v>$125K-$200K</v>
      </c>
    </row>
    <row r="1247" spans="1:5" x14ac:dyDescent="0.3">
      <c r="A1247" s="33" t="s">
        <v>126</v>
      </c>
      <c r="B1247" s="33" t="s">
        <v>53</v>
      </c>
      <c r="C1247" s="33"/>
      <c r="D1247" s="33" t="s">
        <v>977</v>
      </c>
      <c r="E1247" t="str">
        <f t="shared" si="23"/>
        <v>No Data</v>
      </c>
    </row>
    <row r="1248" spans="1:5" x14ac:dyDescent="0.3">
      <c r="A1248" s="33" t="s">
        <v>4</v>
      </c>
      <c r="B1248" s="33" t="s">
        <v>53</v>
      </c>
      <c r="C1248" s="33">
        <v>102500</v>
      </c>
      <c r="D1248" s="33" t="s">
        <v>242</v>
      </c>
      <c r="E1248" t="str">
        <f t="shared" si="23"/>
        <v>$100K-$125K</v>
      </c>
    </row>
    <row r="1249" spans="1:5" x14ac:dyDescent="0.3">
      <c r="A1249" s="33" t="s">
        <v>126</v>
      </c>
      <c r="B1249" s="33" t="s">
        <v>53</v>
      </c>
      <c r="C1249" s="33">
        <v>160000</v>
      </c>
      <c r="D1249" s="33" t="s">
        <v>230</v>
      </c>
      <c r="E1249" t="str">
        <f t="shared" si="23"/>
        <v>$125K-$200K</v>
      </c>
    </row>
    <row r="1250" spans="1:5" x14ac:dyDescent="0.3">
      <c r="A1250" s="33" t="s">
        <v>129</v>
      </c>
      <c r="B1250" s="33" t="s">
        <v>53</v>
      </c>
      <c r="C1250" s="33">
        <v>189000</v>
      </c>
      <c r="D1250" s="33" t="s">
        <v>978</v>
      </c>
      <c r="E1250" t="str">
        <f t="shared" si="23"/>
        <v>$125K-$200K</v>
      </c>
    </row>
    <row r="1251" spans="1:5" x14ac:dyDescent="0.3">
      <c r="A1251" s="33" t="s">
        <v>0</v>
      </c>
      <c r="B1251" s="33" t="s">
        <v>53</v>
      </c>
      <c r="C1251" s="33">
        <v>112015</v>
      </c>
      <c r="D1251" s="33" t="s">
        <v>979</v>
      </c>
      <c r="E1251" t="str">
        <f t="shared" si="23"/>
        <v>$100K-$125K</v>
      </c>
    </row>
    <row r="1252" spans="1:5" x14ac:dyDescent="0.3">
      <c r="A1252" s="33" t="s">
        <v>0</v>
      </c>
      <c r="B1252" s="33" t="s">
        <v>53</v>
      </c>
      <c r="C1252" s="33">
        <v>152221.5</v>
      </c>
      <c r="D1252" s="33" t="s">
        <v>980</v>
      </c>
      <c r="E1252" t="str">
        <f t="shared" si="23"/>
        <v>$125K-$200K</v>
      </c>
    </row>
    <row r="1253" spans="1:5" x14ac:dyDescent="0.3">
      <c r="A1253" s="33" t="s">
        <v>125</v>
      </c>
      <c r="B1253" s="33" t="s">
        <v>53</v>
      </c>
      <c r="C1253" s="33">
        <v>98500</v>
      </c>
      <c r="D1253" s="33" t="s">
        <v>981</v>
      </c>
      <c r="E1253" t="str">
        <f t="shared" si="23"/>
        <v>$75K-$100K</v>
      </c>
    </row>
    <row r="1254" spans="1:5" x14ac:dyDescent="0.3">
      <c r="A1254" s="33" t="s">
        <v>0</v>
      </c>
      <c r="B1254" s="33" t="s">
        <v>53</v>
      </c>
      <c r="C1254" s="33">
        <v>150000</v>
      </c>
      <c r="D1254" s="33" t="s">
        <v>982</v>
      </c>
      <c r="E1254" t="str">
        <f t="shared" si="23"/>
        <v>$125K-$200K</v>
      </c>
    </row>
    <row r="1255" spans="1:5" x14ac:dyDescent="0.3">
      <c r="A1255" s="33" t="s">
        <v>126</v>
      </c>
      <c r="B1255" s="33" t="s">
        <v>53</v>
      </c>
      <c r="C1255" s="33">
        <v>177500</v>
      </c>
      <c r="D1255" s="33" t="s">
        <v>983</v>
      </c>
      <c r="E1255" t="str">
        <f t="shared" si="23"/>
        <v>$125K-$200K</v>
      </c>
    </row>
    <row r="1256" spans="1:5" x14ac:dyDescent="0.3">
      <c r="A1256" s="33" t="s">
        <v>4</v>
      </c>
      <c r="B1256" s="33" t="s">
        <v>53</v>
      </c>
      <c r="C1256" s="33">
        <v>90000</v>
      </c>
      <c r="D1256" s="33" t="s">
        <v>807</v>
      </c>
      <c r="E1256" t="str">
        <f t="shared" si="23"/>
        <v>$75K-$100K</v>
      </c>
    </row>
    <row r="1257" spans="1:5" x14ac:dyDescent="0.3">
      <c r="A1257" s="33" t="s">
        <v>0</v>
      </c>
      <c r="B1257" s="33" t="s">
        <v>53</v>
      </c>
      <c r="C1257" s="33"/>
      <c r="D1257" s="33" t="s">
        <v>286</v>
      </c>
      <c r="E1257" t="str">
        <f t="shared" si="23"/>
        <v>No Data</v>
      </c>
    </row>
    <row r="1258" spans="1:5" x14ac:dyDescent="0.3">
      <c r="A1258" s="33" t="s">
        <v>2</v>
      </c>
      <c r="B1258" s="33" t="s">
        <v>67</v>
      </c>
      <c r="C1258" s="33">
        <v>111175</v>
      </c>
      <c r="D1258" s="33" t="s">
        <v>913</v>
      </c>
      <c r="E1258" t="str">
        <f t="shared" si="23"/>
        <v>$100K-$125K</v>
      </c>
    </row>
    <row r="1259" spans="1:5" x14ac:dyDescent="0.3">
      <c r="A1259" s="33" t="s">
        <v>4</v>
      </c>
      <c r="B1259" s="33" t="s">
        <v>53</v>
      </c>
      <c r="C1259" s="33"/>
      <c r="D1259" s="33" t="s">
        <v>984</v>
      </c>
      <c r="E1259" t="str">
        <f t="shared" si="23"/>
        <v>No Data</v>
      </c>
    </row>
    <row r="1260" spans="1:5" x14ac:dyDescent="0.3">
      <c r="A1260" s="33" t="s">
        <v>4</v>
      </c>
      <c r="B1260" s="33" t="s">
        <v>53</v>
      </c>
      <c r="C1260" s="33">
        <v>121500</v>
      </c>
      <c r="D1260" s="33" t="s">
        <v>985</v>
      </c>
      <c r="E1260" t="str">
        <f t="shared" si="23"/>
        <v>$100K-$125K</v>
      </c>
    </row>
    <row r="1261" spans="1:5" x14ac:dyDescent="0.3">
      <c r="A1261" s="33" t="s">
        <v>0</v>
      </c>
      <c r="B1261" s="33" t="s">
        <v>53</v>
      </c>
      <c r="C1261" s="33"/>
      <c r="D1261" s="33" t="s">
        <v>299</v>
      </c>
      <c r="E1261" t="str">
        <f t="shared" si="23"/>
        <v>No Data</v>
      </c>
    </row>
    <row r="1262" spans="1:5" x14ac:dyDescent="0.3">
      <c r="A1262" s="33" t="s">
        <v>126</v>
      </c>
      <c r="B1262" s="33" t="s">
        <v>53</v>
      </c>
      <c r="C1262" s="33">
        <v>173500</v>
      </c>
      <c r="D1262" s="33" t="s">
        <v>225</v>
      </c>
      <c r="E1262" t="str">
        <f t="shared" si="23"/>
        <v>$125K-$200K</v>
      </c>
    </row>
    <row r="1263" spans="1:5" x14ac:dyDescent="0.3">
      <c r="A1263" s="33" t="s">
        <v>0</v>
      </c>
      <c r="B1263" s="33" t="s">
        <v>54</v>
      </c>
      <c r="C1263" s="33"/>
      <c r="D1263" s="33" t="s">
        <v>986</v>
      </c>
      <c r="E1263" t="str">
        <f t="shared" si="23"/>
        <v>No Data</v>
      </c>
    </row>
    <row r="1264" spans="1:5" x14ac:dyDescent="0.3">
      <c r="A1264" s="33" t="s">
        <v>129</v>
      </c>
      <c r="B1264" s="33" t="s">
        <v>53</v>
      </c>
      <c r="C1264" s="33"/>
      <c r="D1264" s="33" t="s">
        <v>810</v>
      </c>
      <c r="E1264" t="str">
        <f t="shared" si="23"/>
        <v>No Data</v>
      </c>
    </row>
    <row r="1265" spans="1:5" x14ac:dyDescent="0.3">
      <c r="A1265" s="33" t="s">
        <v>126</v>
      </c>
      <c r="B1265" s="33" t="s">
        <v>79</v>
      </c>
      <c r="C1265" s="33">
        <v>54000</v>
      </c>
      <c r="D1265" s="33" t="s">
        <v>987</v>
      </c>
      <c r="E1265" t="str">
        <f t="shared" si="23"/>
        <v>&lt;$75K</v>
      </c>
    </row>
    <row r="1266" spans="1:5" x14ac:dyDescent="0.3">
      <c r="A1266" s="33" t="s">
        <v>4</v>
      </c>
      <c r="B1266" s="33" t="s">
        <v>53</v>
      </c>
      <c r="C1266" s="33">
        <v>208114</v>
      </c>
      <c r="D1266" s="33" t="s">
        <v>225</v>
      </c>
      <c r="E1266" t="str">
        <f t="shared" si="23"/>
        <v>&gt;$200K</v>
      </c>
    </row>
    <row r="1267" spans="1:5" x14ac:dyDescent="0.3">
      <c r="A1267" s="33" t="s">
        <v>4</v>
      </c>
      <c r="B1267" s="33" t="s">
        <v>53</v>
      </c>
      <c r="C1267" s="33">
        <v>208114</v>
      </c>
      <c r="D1267" s="33" t="s">
        <v>225</v>
      </c>
      <c r="E1267" t="str">
        <f t="shared" si="23"/>
        <v>&gt;$200K</v>
      </c>
    </row>
    <row r="1268" spans="1:5" x14ac:dyDescent="0.3">
      <c r="A1268" s="33" t="s">
        <v>4</v>
      </c>
      <c r="B1268" s="33" t="s">
        <v>53</v>
      </c>
      <c r="C1268" s="33"/>
      <c r="D1268" s="33" t="s">
        <v>988</v>
      </c>
      <c r="E1268" t="str">
        <f t="shared" si="23"/>
        <v>No Data</v>
      </c>
    </row>
    <row r="1269" spans="1:5" x14ac:dyDescent="0.3">
      <c r="A1269" s="33" t="s">
        <v>0</v>
      </c>
      <c r="B1269" s="33" t="s">
        <v>53</v>
      </c>
      <c r="C1269" s="33">
        <v>116393</v>
      </c>
      <c r="D1269" s="33" t="s">
        <v>632</v>
      </c>
      <c r="E1269" t="str">
        <f t="shared" si="23"/>
        <v>$100K-$125K</v>
      </c>
    </row>
    <row r="1270" spans="1:5" x14ac:dyDescent="0.3">
      <c r="A1270" s="33" t="s">
        <v>128</v>
      </c>
      <c r="B1270" s="33" t="s">
        <v>54</v>
      </c>
      <c r="C1270" s="33">
        <v>180000</v>
      </c>
      <c r="D1270" s="33" t="s">
        <v>230</v>
      </c>
      <c r="E1270" t="str">
        <f t="shared" si="23"/>
        <v>$125K-$200K</v>
      </c>
    </row>
    <row r="1271" spans="1:5" x14ac:dyDescent="0.3">
      <c r="A1271" s="33" t="s">
        <v>4</v>
      </c>
      <c r="B1271" s="33" t="s">
        <v>53</v>
      </c>
      <c r="C1271" s="33">
        <v>122500</v>
      </c>
      <c r="D1271" s="33" t="s">
        <v>232</v>
      </c>
      <c r="E1271" t="str">
        <f t="shared" si="23"/>
        <v>$100K-$125K</v>
      </c>
    </row>
    <row r="1272" spans="1:5" x14ac:dyDescent="0.3">
      <c r="A1272" s="33" t="s">
        <v>4</v>
      </c>
      <c r="B1272" s="33" t="s">
        <v>53</v>
      </c>
      <c r="C1272" s="33"/>
      <c r="D1272" s="33" t="s">
        <v>879</v>
      </c>
      <c r="E1272" t="str">
        <f t="shared" si="23"/>
        <v>No Data</v>
      </c>
    </row>
    <row r="1273" spans="1:5" x14ac:dyDescent="0.3">
      <c r="A1273" s="33" t="s">
        <v>0</v>
      </c>
      <c r="B1273" s="33" t="s">
        <v>53</v>
      </c>
      <c r="C1273" s="33">
        <v>122500</v>
      </c>
      <c r="D1273" s="33" t="s">
        <v>989</v>
      </c>
      <c r="E1273" t="str">
        <f t="shared" si="23"/>
        <v>$100K-$125K</v>
      </c>
    </row>
    <row r="1274" spans="1:5" x14ac:dyDescent="0.3">
      <c r="A1274" s="33" t="s">
        <v>126</v>
      </c>
      <c r="B1274" s="33" t="s">
        <v>53</v>
      </c>
      <c r="C1274" s="33">
        <v>180000</v>
      </c>
      <c r="D1274" s="33" t="s">
        <v>265</v>
      </c>
      <c r="E1274" t="str">
        <f t="shared" si="23"/>
        <v>$125K-$200K</v>
      </c>
    </row>
    <row r="1275" spans="1:5" x14ac:dyDescent="0.3">
      <c r="A1275" s="33" t="s">
        <v>126</v>
      </c>
      <c r="B1275" s="33" t="s">
        <v>65</v>
      </c>
      <c r="C1275" s="33">
        <v>155000</v>
      </c>
      <c r="D1275" s="33" t="s">
        <v>990</v>
      </c>
      <c r="E1275" t="str">
        <f t="shared" si="23"/>
        <v>$125K-$200K</v>
      </c>
    </row>
    <row r="1276" spans="1:5" x14ac:dyDescent="0.3">
      <c r="A1276" s="33" t="s">
        <v>4</v>
      </c>
      <c r="B1276" s="33" t="s">
        <v>54</v>
      </c>
      <c r="C1276" s="33">
        <v>211000</v>
      </c>
      <c r="D1276" s="33" t="s">
        <v>225</v>
      </c>
      <c r="E1276" t="str">
        <f t="shared" si="23"/>
        <v>&gt;$200K</v>
      </c>
    </row>
    <row r="1277" spans="1:5" x14ac:dyDescent="0.3">
      <c r="A1277" s="33" t="s">
        <v>2</v>
      </c>
      <c r="B1277" s="33" t="s">
        <v>53</v>
      </c>
      <c r="C1277" s="33">
        <v>52000</v>
      </c>
      <c r="D1277" s="33" t="s">
        <v>991</v>
      </c>
      <c r="E1277" t="str">
        <f t="shared" si="23"/>
        <v>&lt;$75K</v>
      </c>
    </row>
    <row r="1278" spans="1:5" x14ac:dyDescent="0.3">
      <c r="A1278" s="33" t="s">
        <v>128</v>
      </c>
      <c r="B1278" s="33" t="s">
        <v>53</v>
      </c>
      <c r="C1278" s="33">
        <v>204000</v>
      </c>
      <c r="D1278" s="33" t="s">
        <v>992</v>
      </c>
      <c r="E1278" t="str">
        <f t="shared" si="23"/>
        <v>&gt;$200K</v>
      </c>
    </row>
    <row r="1279" spans="1:5" x14ac:dyDescent="0.3">
      <c r="A1279" s="33" t="s">
        <v>2</v>
      </c>
      <c r="B1279" s="33" t="s">
        <v>53</v>
      </c>
      <c r="C1279" s="33">
        <v>115000</v>
      </c>
      <c r="D1279" s="33" t="s">
        <v>715</v>
      </c>
      <c r="E1279" t="str">
        <f t="shared" si="23"/>
        <v>$100K-$125K</v>
      </c>
    </row>
    <row r="1280" spans="1:5" x14ac:dyDescent="0.3">
      <c r="A1280" s="33" t="s">
        <v>2</v>
      </c>
      <c r="B1280" s="33" t="s">
        <v>71</v>
      </c>
      <c r="C1280" s="33">
        <v>51014</v>
      </c>
      <c r="D1280" s="33" t="s">
        <v>211</v>
      </c>
      <c r="E1280" t="str">
        <f t="shared" si="23"/>
        <v>&lt;$75K</v>
      </c>
    </row>
    <row r="1281" spans="1:5" x14ac:dyDescent="0.3">
      <c r="A1281" s="33" t="s">
        <v>4</v>
      </c>
      <c r="B1281" s="33" t="s">
        <v>53</v>
      </c>
      <c r="C1281" s="33">
        <v>97500</v>
      </c>
      <c r="D1281" s="33" t="s">
        <v>993</v>
      </c>
      <c r="E1281" t="str">
        <f t="shared" si="23"/>
        <v>$75K-$100K</v>
      </c>
    </row>
    <row r="1282" spans="1:5" x14ac:dyDescent="0.3">
      <c r="A1282" s="33" t="s">
        <v>126</v>
      </c>
      <c r="B1282" s="33" t="s">
        <v>53</v>
      </c>
      <c r="C1282" s="33">
        <v>150762</v>
      </c>
      <c r="D1282" s="33" t="s">
        <v>994</v>
      </c>
      <c r="E1282" t="str">
        <f t="shared" si="23"/>
        <v>$125K-$200K</v>
      </c>
    </row>
    <row r="1283" spans="1:5" x14ac:dyDescent="0.3">
      <c r="A1283" s="33" t="s">
        <v>126</v>
      </c>
      <c r="B1283" s="33" t="s">
        <v>53</v>
      </c>
      <c r="C1283" s="33">
        <v>132500</v>
      </c>
      <c r="D1283" s="33" t="s">
        <v>648</v>
      </c>
      <c r="E1283" t="str">
        <f t="shared" ref="E1283:E1346" si="24">_xlfn.XLOOKUP(C1283,$H$16:$H$21,$G$16:$G$21,,1)</f>
        <v>$125K-$200K</v>
      </c>
    </row>
    <row r="1284" spans="1:5" x14ac:dyDescent="0.3">
      <c r="A1284" s="33" t="s">
        <v>4</v>
      </c>
      <c r="B1284" s="33" t="s">
        <v>53</v>
      </c>
      <c r="C1284" s="33"/>
      <c r="D1284" s="33" t="s">
        <v>957</v>
      </c>
      <c r="E1284" t="str">
        <f t="shared" si="24"/>
        <v>No Data</v>
      </c>
    </row>
    <row r="1285" spans="1:5" x14ac:dyDescent="0.3">
      <c r="A1285" s="33" t="s">
        <v>2</v>
      </c>
      <c r="B1285" s="33" t="s">
        <v>53</v>
      </c>
      <c r="C1285" s="33"/>
      <c r="D1285" s="33" t="s">
        <v>278</v>
      </c>
      <c r="E1285" t="str">
        <f t="shared" si="24"/>
        <v>No Data</v>
      </c>
    </row>
    <row r="1286" spans="1:5" x14ac:dyDescent="0.3">
      <c r="A1286" s="33" t="s">
        <v>2</v>
      </c>
      <c r="B1286" s="33" t="s">
        <v>53</v>
      </c>
      <c r="C1286" s="33"/>
      <c r="D1286" s="33" t="s">
        <v>995</v>
      </c>
      <c r="E1286" t="str">
        <f t="shared" si="24"/>
        <v>No Data</v>
      </c>
    </row>
    <row r="1287" spans="1:5" x14ac:dyDescent="0.3">
      <c r="A1287" s="33" t="s">
        <v>4</v>
      </c>
      <c r="B1287" s="33" t="s">
        <v>121</v>
      </c>
      <c r="C1287" s="33">
        <v>98283</v>
      </c>
      <c r="D1287" s="33" t="s">
        <v>996</v>
      </c>
      <c r="E1287" t="str">
        <f t="shared" si="24"/>
        <v>$75K-$100K</v>
      </c>
    </row>
    <row r="1288" spans="1:5" x14ac:dyDescent="0.3">
      <c r="A1288" s="33" t="s">
        <v>128</v>
      </c>
      <c r="B1288" s="33" t="s">
        <v>53</v>
      </c>
      <c r="C1288" s="33"/>
      <c r="D1288" s="33" t="s">
        <v>459</v>
      </c>
      <c r="E1288" t="str">
        <f t="shared" si="24"/>
        <v>No Data</v>
      </c>
    </row>
    <row r="1289" spans="1:5" x14ac:dyDescent="0.3">
      <c r="A1289" s="33" t="s">
        <v>4</v>
      </c>
      <c r="B1289" s="33" t="s">
        <v>54</v>
      </c>
      <c r="C1289" s="33">
        <v>135000</v>
      </c>
      <c r="D1289" s="33" t="s">
        <v>268</v>
      </c>
      <c r="E1289" t="str">
        <f t="shared" si="24"/>
        <v>$125K-$200K</v>
      </c>
    </row>
    <row r="1290" spans="1:5" x14ac:dyDescent="0.3">
      <c r="A1290" s="33" t="s">
        <v>4</v>
      </c>
      <c r="B1290" s="33" t="s">
        <v>54</v>
      </c>
      <c r="C1290" s="33">
        <v>120000</v>
      </c>
      <c r="D1290" s="33" t="s">
        <v>997</v>
      </c>
      <c r="E1290" t="str">
        <f t="shared" si="24"/>
        <v>$100K-$125K</v>
      </c>
    </row>
    <row r="1291" spans="1:5" x14ac:dyDescent="0.3">
      <c r="A1291" s="33" t="s">
        <v>2</v>
      </c>
      <c r="B1291" s="33" t="s">
        <v>53</v>
      </c>
      <c r="C1291" s="33">
        <v>125540</v>
      </c>
      <c r="D1291" s="33" t="s">
        <v>476</v>
      </c>
      <c r="E1291" t="str">
        <f t="shared" si="24"/>
        <v>$125K-$200K</v>
      </c>
    </row>
    <row r="1292" spans="1:5" x14ac:dyDescent="0.3">
      <c r="A1292" s="33" t="s">
        <v>4</v>
      </c>
      <c r="B1292" s="33" t="s">
        <v>53</v>
      </c>
      <c r="C1292" s="33"/>
      <c r="D1292" s="33" t="s">
        <v>998</v>
      </c>
      <c r="E1292" t="str">
        <f t="shared" si="24"/>
        <v>No Data</v>
      </c>
    </row>
    <row r="1293" spans="1:5" x14ac:dyDescent="0.3">
      <c r="A1293" s="33" t="s">
        <v>128</v>
      </c>
      <c r="B1293" s="33" t="s">
        <v>53</v>
      </c>
      <c r="C1293" s="33">
        <v>160000</v>
      </c>
      <c r="D1293" s="33" t="s">
        <v>999</v>
      </c>
      <c r="E1293" t="str">
        <f t="shared" si="24"/>
        <v>$125K-$200K</v>
      </c>
    </row>
    <row r="1294" spans="1:5" x14ac:dyDescent="0.3">
      <c r="A1294" s="33" t="s">
        <v>4</v>
      </c>
      <c r="B1294" s="33" t="s">
        <v>53</v>
      </c>
      <c r="C1294" s="33"/>
      <c r="D1294" s="33" t="s">
        <v>299</v>
      </c>
      <c r="E1294" t="str">
        <f t="shared" si="24"/>
        <v>No Data</v>
      </c>
    </row>
    <row r="1295" spans="1:5" x14ac:dyDescent="0.3">
      <c r="A1295" s="33" t="s">
        <v>4</v>
      </c>
      <c r="B1295" s="33" t="s">
        <v>54</v>
      </c>
      <c r="C1295" s="33"/>
      <c r="D1295" s="33" t="s">
        <v>258</v>
      </c>
      <c r="E1295" t="str">
        <f t="shared" si="24"/>
        <v>No Data</v>
      </c>
    </row>
    <row r="1296" spans="1:5" x14ac:dyDescent="0.3">
      <c r="A1296" s="33" t="s">
        <v>0</v>
      </c>
      <c r="B1296" s="33" t="s">
        <v>53</v>
      </c>
      <c r="C1296" s="33"/>
      <c r="D1296" s="33" t="s">
        <v>820</v>
      </c>
      <c r="E1296" t="str">
        <f t="shared" si="24"/>
        <v>No Data</v>
      </c>
    </row>
    <row r="1297" spans="1:5" x14ac:dyDescent="0.3">
      <c r="A1297" s="33" t="s">
        <v>2</v>
      </c>
      <c r="B1297" s="33" t="s">
        <v>53</v>
      </c>
      <c r="C1297" s="33"/>
      <c r="D1297" s="33" t="s">
        <v>1000</v>
      </c>
      <c r="E1297" t="str">
        <f t="shared" si="24"/>
        <v>No Data</v>
      </c>
    </row>
    <row r="1298" spans="1:5" x14ac:dyDescent="0.3">
      <c r="A1298" s="33" t="s">
        <v>0</v>
      </c>
      <c r="B1298" s="33" t="s">
        <v>53</v>
      </c>
      <c r="C1298" s="33">
        <v>115000</v>
      </c>
      <c r="D1298" s="33" t="s">
        <v>1001</v>
      </c>
      <c r="E1298" t="str">
        <f t="shared" si="24"/>
        <v>$100K-$125K</v>
      </c>
    </row>
    <row r="1299" spans="1:5" x14ac:dyDescent="0.3">
      <c r="A1299" s="33" t="s">
        <v>4</v>
      </c>
      <c r="B1299" s="33" t="s">
        <v>53</v>
      </c>
      <c r="C1299" s="33">
        <v>175000</v>
      </c>
      <c r="D1299" s="33" t="s">
        <v>1002</v>
      </c>
      <c r="E1299" t="str">
        <f t="shared" si="24"/>
        <v>$125K-$200K</v>
      </c>
    </row>
    <row r="1300" spans="1:5" x14ac:dyDescent="0.3">
      <c r="A1300" s="33" t="s">
        <v>4</v>
      </c>
      <c r="B1300" s="33" t="s">
        <v>53</v>
      </c>
      <c r="C1300" s="33"/>
      <c r="D1300" s="33" t="s">
        <v>258</v>
      </c>
      <c r="E1300" t="str">
        <f t="shared" si="24"/>
        <v>No Data</v>
      </c>
    </row>
    <row r="1301" spans="1:5" x14ac:dyDescent="0.3">
      <c r="A1301" s="33" t="s">
        <v>4</v>
      </c>
      <c r="B1301" s="33" t="s">
        <v>80</v>
      </c>
      <c r="C1301" s="33">
        <v>147500</v>
      </c>
      <c r="D1301" s="33" t="s">
        <v>626</v>
      </c>
      <c r="E1301" t="str">
        <f t="shared" si="24"/>
        <v>$125K-$200K</v>
      </c>
    </row>
    <row r="1302" spans="1:5" x14ac:dyDescent="0.3">
      <c r="A1302" s="33" t="s">
        <v>2</v>
      </c>
      <c r="B1302" s="33" t="s">
        <v>53</v>
      </c>
      <c r="C1302" s="33"/>
      <c r="D1302" s="33" t="s">
        <v>1003</v>
      </c>
      <c r="E1302" t="str">
        <f t="shared" si="24"/>
        <v>No Data</v>
      </c>
    </row>
    <row r="1303" spans="1:5" x14ac:dyDescent="0.3">
      <c r="A1303" s="33" t="s">
        <v>4</v>
      </c>
      <c r="B1303" s="33" t="s">
        <v>53</v>
      </c>
      <c r="C1303" s="33"/>
      <c r="D1303" s="33" t="s">
        <v>1004</v>
      </c>
      <c r="E1303" t="str">
        <f t="shared" si="24"/>
        <v>No Data</v>
      </c>
    </row>
    <row r="1304" spans="1:5" x14ac:dyDescent="0.3">
      <c r="A1304" s="33" t="s">
        <v>126</v>
      </c>
      <c r="B1304" s="33" t="s">
        <v>53</v>
      </c>
      <c r="C1304" s="33">
        <v>90000</v>
      </c>
      <c r="D1304" s="33" t="s">
        <v>391</v>
      </c>
      <c r="E1304" t="str">
        <f t="shared" si="24"/>
        <v>$75K-$100K</v>
      </c>
    </row>
    <row r="1305" spans="1:5" x14ac:dyDescent="0.3">
      <c r="A1305" s="33" t="s">
        <v>4</v>
      </c>
      <c r="B1305" s="33" t="s">
        <v>53</v>
      </c>
      <c r="C1305" s="33">
        <v>150000</v>
      </c>
      <c r="D1305" s="33" t="s">
        <v>265</v>
      </c>
      <c r="E1305" t="str">
        <f t="shared" si="24"/>
        <v>$125K-$200K</v>
      </c>
    </row>
    <row r="1306" spans="1:5" x14ac:dyDescent="0.3">
      <c r="A1306" s="33" t="s">
        <v>128</v>
      </c>
      <c r="B1306" s="33" t="s">
        <v>97</v>
      </c>
      <c r="C1306" s="33">
        <v>157500</v>
      </c>
      <c r="D1306" s="33" t="s">
        <v>1005</v>
      </c>
      <c r="E1306" t="str">
        <f t="shared" si="24"/>
        <v>$125K-$200K</v>
      </c>
    </row>
    <row r="1307" spans="1:5" x14ac:dyDescent="0.3">
      <c r="A1307" s="33" t="s">
        <v>4</v>
      </c>
      <c r="B1307" s="33" t="s">
        <v>54</v>
      </c>
      <c r="C1307" s="33">
        <v>130000</v>
      </c>
      <c r="D1307" s="33" t="s">
        <v>1006</v>
      </c>
      <c r="E1307" t="str">
        <f t="shared" si="24"/>
        <v>$125K-$200K</v>
      </c>
    </row>
    <row r="1308" spans="1:5" x14ac:dyDescent="0.3">
      <c r="A1308" s="33" t="s">
        <v>128</v>
      </c>
      <c r="B1308" s="33" t="s">
        <v>54</v>
      </c>
      <c r="C1308" s="33">
        <v>220000</v>
      </c>
      <c r="D1308" s="33" t="s">
        <v>1007</v>
      </c>
      <c r="E1308" t="str">
        <f t="shared" si="24"/>
        <v>&gt;$200K</v>
      </c>
    </row>
    <row r="1309" spans="1:5" x14ac:dyDescent="0.3">
      <c r="A1309" s="33" t="s">
        <v>0</v>
      </c>
      <c r="B1309" s="33" t="s">
        <v>86</v>
      </c>
      <c r="C1309" s="33">
        <v>105300</v>
      </c>
      <c r="D1309" s="33" t="s">
        <v>1008</v>
      </c>
      <c r="E1309" t="str">
        <f t="shared" si="24"/>
        <v>$100K-$125K</v>
      </c>
    </row>
    <row r="1310" spans="1:5" x14ac:dyDescent="0.3">
      <c r="A1310" s="33" t="s">
        <v>126</v>
      </c>
      <c r="B1310" s="33" t="s">
        <v>116</v>
      </c>
      <c r="C1310" s="33">
        <v>155500</v>
      </c>
      <c r="D1310" s="33" t="s">
        <v>1009</v>
      </c>
      <c r="E1310" t="str">
        <f t="shared" si="24"/>
        <v>$125K-$200K</v>
      </c>
    </row>
    <row r="1311" spans="1:5" x14ac:dyDescent="0.3">
      <c r="A1311" s="33" t="s">
        <v>4</v>
      </c>
      <c r="B1311" s="33" t="s">
        <v>53</v>
      </c>
      <c r="C1311" s="33"/>
      <c r="D1311" s="33" t="s">
        <v>1010</v>
      </c>
      <c r="E1311" t="str">
        <f t="shared" si="24"/>
        <v>No Data</v>
      </c>
    </row>
    <row r="1312" spans="1:5" x14ac:dyDescent="0.3">
      <c r="A1312" s="33" t="s">
        <v>4</v>
      </c>
      <c r="B1312" s="33" t="s">
        <v>54</v>
      </c>
      <c r="C1312" s="33">
        <v>125000</v>
      </c>
      <c r="D1312" s="33" t="s">
        <v>1011</v>
      </c>
      <c r="E1312" t="str">
        <f t="shared" si="24"/>
        <v>$100K-$125K</v>
      </c>
    </row>
    <row r="1313" spans="1:5" x14ac:dyDescent="0.3">
      <c r="A1313" s="33" t="s">
        <v>1</v>
      </c>
      <c r="B1313" s="33" t="s">
        <v>110</v>
      </c>
      <c r="C1313" s="33">
        <v>104668</v>
      </c>
      <c r="D1313" s="33" t="s">
        <v>1012</v>
      </c>
      <c r="E1313" t="str">
        <f t="shared" si="24"/>
        <v>$100K-$125K</v>
      </c>
    </row>
    <row r="1314" spans="1:5" x14ac:dyDescent="0.3">
      <c r="A1314" s="33" t="s">
        <v>4</v>
      </c>
      <c r="B1314" s="33" t="s">
        <v>93</v>
      </c>
      <c r="C1314" s="33">
        <v>147500</v>
      </c>
      <c r="D1314" s="33" t="s">
        <v>1013</v>
      </c>
      <c r="E1314" t="str">
        <f t="shared" si="24"/>
        <v>$125K-$200K</v>
      </c>
    </row>
    <row r="1315" spans="1:5" x14ac:dyDescent="0.3">
      <c r="A1315" s="33" t="s">
        <v>126</v>
      </c>
      <c r="B1315" s="33" t="s">
        <v>53</v>
      </c>
      <c r="C1315" s="33">
        <v>173500</v>
      </c>
      <c r="D1315" s="33" t="s">
        <v>225</v>
      </c>
      <c r="E1315" t="str">
        <f t="shared" si="24"/>
        <v>$125K-$200K</v>
      </c>
    </row>
    <row r="1316" spans="1:5" x14ac:dyDescent="0.3">
      <c r="A1316" s="33" t="s">
        <v>126</v>
      </c>
      <c r="B1316" s="33" t="s">
        <v>54</v>
      </c>
      <c r="C1316" s="33">
        <v>140000</v>
      </c>
      <c r="D1316" s="33" t="s">
        <v>315</v>
      </c>
      <c r="E1316" t="str">
        <f t="shared" si="24"/>
        <v>$125K-$200K</v>
      </c>
    </row>
    <row r="1317" spans="1:5" x14ac:dyDescent="0.3">
      <c r="A1317" s="33" t="s">
        <v>4</v>
      </c>
      <c r="B1317" s="33" t="s">
        <v>53</v>
      </c>
      <c r="C1317" s="33">
        <v>223774.5</v>
      </c>
      <c r="D1317" s="33" t="s">
        <v>217</v>
      </c>
      <c r="E1317" t="str">
        <f t="shared" si="24"/>
        <v>&gt;$200K</v>
      </c>
    </row>
    <row r="1318" spans="1:5" x14ac:dyDescent="0.3">
      <c r="A1318" s="33" t="s">
        <v>4</v>
      </c>
      <c r="B1318" s="33" t="s">
        <v>53</v>
      </c>
      <c r="C1318" s="33">
        <v>160000</v>
      </c>
      <c r="D1318" s="33" t="s">
        <v>1014</v>
      </c>
      <c r="E1318" t="str">
        <f t="shared" si="24"/>
        <v>$125K-$200K</v>
      </c>
    </row>
    <row r="1319" spans="1:5" x14ac:dyDescent="0.3">
      <c r="A1319" s="33" t="s">
        <v>4</v>
      </c>
      <c r="B1319" s="33" t="s">
        <v>53</v>
      </c>
      <c r="C1319" s="33">
        <v>150000</v>
      </c>
      <c r="D1319" s="33" t="s">
        <v>1015</v>
      </c>
      <c r="E1319" t="str">
        <f t="shared" si="24"/>
        <v>$125K-$200K</v>
      </c>
    </row>
    <row r="1320" spans="1:5" x14ac:dyDescent="0.3">
      <c r="A1320" s="33" t="s">
        <v>4</v>
      </c>
      <c r="B1320" s="33" t="s">
        <v>53</v>
      </c>
      <c r="C1320" s="33">
        <v>140000</v>
      </c>
      <c r="D1320" s="33" t="s">
        <v>229</v>
      </c>
      <c r="E1320" t="str">
        <f t="shared" si="24"/>
        <v>$125K-$200K</v>
      </c>
    </row>
    <row r="1321" spans="1:5" x14ac:dyDescent="0.3">
      <c r="A1321" s="33" t="s">
        <v>126</v>
      </c>
      <c r="B1321" s="33" t="s">
        <v>54</v>
      </c>
      <c r="C1321" s="33">
        <v>115000</v>
      </c>
      <c r="D1321" s="33" t="s">
        <v>1016</v>
      </c>
      <c r="E1321" t="str">
        <f t="shared" si="24"/>
        <v>$100K-$125K</v>
      </c>
    </row>
    <row r="1322" spans="1:5" x14ac:dyDescent="0.3">
      <c r="A1322" s="33" t="s">
        <v>126</v>
      </c>
      <c r="B1322" s="33" t="s">
        <v>53</v>
      </c>
      <c r="C1322" s="33"/>
      <c r="D1322" s="33" t="s">
        <v>542</v>
      </c>
      <c r="E1322" t="str">
        <f t="shared" si="24"/>
        <v>No Data</v>
      </c>
    </row>
    <row r="1323" spans="1:5" x14ac:dyDescent="0.3">
      <c r="A1323" s="33" t="s">
        <v>126</v>
      </c>
      <c r="B1323" s="33" t="s">
        <v>54</v>
      </c>
      <c r="C1323" s="33"/>
      <c r="D1323" s="33" t="s">
        <v>661</v>
      </c>
      <c r="E1323" t="str">
        <f t="shared" si="24"/>
        <v>No Data</v>
      </c>
    </row>
    <row r="1324" spans="1:5" x14ac:dyDescent="0.3">
      <c r="A1324" s="33" t="s">
        <v>2</v>
      </c>
      <c r="B1324" s="33" t="s">
        <v>53</v>
      </c>
      <c r="C1324" s="33"/>
      <c r="D1324" s="33" t="s">
        <v>226</v>
      </c>
      <c r="E1324" t="str">
        <f t="shared" si="24"/>
        <v>No Data</v>
      </c>
    </row>
    <row r="1325" spans="1:5" x14ac:dyDescent="0.3">
      <c r="A1325" s="33" t="s">
        <v>1</v>
      </c>
      <c r="B1325" s="33" t="s">
        <v>72</v>
      </c>
      <c r="C1325" s="33">
        <v>89100</v>
      </c>
      <c r="D1325" s="33" t="s">
        <v>1017</v>
      </c>
      <c r="E1325" t="str">
        <f t="shared" si="24"/>
        <v>$75K-$100K</v>
      </c>
    </row>
    <row r="1326" spans="1:5" x14ac:dyDescent="0.3">
      <c r="A1326" s="33" t="s">
        <v>4</v>
      </c>
      <c r="B1326" s="33" t="s">
        <v>110</v>
      </c>
      <c r="C1326" s="33">
        <v>165000</v>
      </c>
      <c r="D1326" s="33" t="s">
        <v>1018</v>
      </c>
      <c r="E1326" t="str">
        <f t="shared" si="24"/>
        <v>$125K-$200K</v>
      </c>
    </row>
    <row r="1327" spans="1:5" x14ac:dyDescent="0.3">
      <c r="A1327" s="33" t="s">
        <v>4</v>
      </c>
      <c r="B1327" s="33" t="s">
        <v>53</v>
      </c>
      <c r="C1327" s="33">
        <v>90000</v>
      </c>
      <c r="D1327" s="33" t="s">
        <v>217</v>
      </c>
      <c r="E1327" t="str">
        <f t="shared" si="24"/>
        <v>$75K-$100K</v>
      </c>
    </row>
    <row r="1328" spans="1:5" x14ac:dyDescent="0.3">
      <c r="A1328" s="33" t="s">
        <v>4</v>
      </c>
      <c r="B1328" s="33" t="s">
        <v>53</v>
      </c>
      <c r="C1328" s="33">
        <v>90000</v>
      </c>
      <c r="D1328" s="33" t="s">
        <v>1019</v>
      </c>
      <c r="E1328" t="str">
        <f t="shared" si="24"/>
        <v>$75K-$100K</v>
      </c>
    </row>
    <row r="1329" spans="1:5" x14ac:dyDescent="0.3">
      <c r="A1329" s="33" t="s">
        <v>4</v>
      </c>
      <c r="B1329" s="33" t="s">
        <v>53</v>
      </c>
      <c r="C1329" s="33"/>
      <c r="D1329" s="33" t="s">
        <v>357</v>
      </c>
      <c r="E1329" t="str">
        <f t="shared" si="24"/>
        <v>No Data</v>
      </c>
    </row>
    <row r="1330" spans="1:5" x14ac:dyDescent="0.3">
      <c r="A1330" s="33" t="s">
        <v>4</v>
      </c>
      <c r="B1330" s="33" t="s">
        <v>53</v>
      </c>
      <c r="C1330" s="33">
        <v>127500</v>
      </c>
      <c r="D1330" s="33" t="s">
        <v>1020</v>
      </c>
      <c r="E1330" t="str">
        <f t="shared" si="24"/>
        <v>$125K-$200K</v>
      </c>
    </row>
    <row r="1331" spans="1:5" x14ac:dyDescent="0.3">
      <c r="A1331" s="33" t="s">
        <v>2</v>
      </c>
      <c r="B1331" s="33" t="s">
        <v>53</v>
      </c>
      <c r="C1331" s="33">
        <v>115000</v>
      </c>
      <c r="D1331" s="33" t="s">
        <v>313</v>
      </c>
      <c r="E1331" t="str">
        <f t="shared" si="24"/>
        <v>$100K-$125K</v>
      </c>
    </row>
    <row r="1332" spans="1:5" x14ac:dyDescent="0.3">
      <c r="A1332" s="33" t="s">
        <v>0</v>
      </c>
      <c r="B1332" s="33" t="s">
        <v>53</v>
      </c>
      <c r="C1332" s="33">
        <v>137500</v>
      </c>
      <c r="D1332" s="33" t="s">
        <v>492</v>
      </c>
      <c r="E1332" t="str">
        <f t="shared" si="24"/>
        <v>$125K-$200K</v>
      </c>
    </row>
    <row r="1333" spans="1:5" x14ac:dyDescent="0.3">
      <c r="A1333" s="33" t="s">
        <v>4</v>
      </c>
      <c r="B1333" s="33" t="s">
        <v>53</v>
      </c>
      <c r="C1333" s="33"/>
      <c r="D1333" s="33" t="s">
        <v>1021</v>
      </c>
      <c r="E1333" t="str">
        <f t="shared" si="24"/>
        <v>No Data</v>
      </c>
    </row>
    <row r="1334" spans="1:5" x14ac:dyDescent="0.3">
      <c r="A1334" s="33" t="s">
        <v>4</v>
      </c>
      <c r="B1334" s="33" t="s">
        <v>54</v>
      </c>
      <c r="C1334" s="33">
        <v>150000</v>
      </c>
      <c r="D1334" s="33" t="s">
        <v>315</v>
      </c>
      <c r="E1334" t="str">
        <f t="shared" si="24"/>
        <v>$125K-$200K</v>
      </c>
    </row>
    <row r="1335" spans="1:5" x14ac:dyDescent="0.3">
      <c r="A1335" s="33" t="s">
        <v>0</v>
      </c>
      <c r="B1335" s="33" t="s">
        <v>53</v>
      </c>
      <c r="C1335" s="33">
        <v>170000</v>
      </c>
      <c r="D1335" s="33" t="s">
        <v>1022</v>
      </c>
      <c r="E1335" t="str">
        <f t="shared" si="24"/>
        <v>$125K-$200K</v>
      </c>
    </row>
    <row r="1336" spans="1:5" x14ac:dyDescent="0.3">
      <c r="A1336" s="33" t="s">
        <v>0</v>
      </c>
      <c r="B1336" s="33" t="s">
        <v>54</v>
      </c>
      <c r="C1336" s="33">
        <v>83000</v>
      </c>
      <c r="D1336" s="33" t="s">
        <v>1023</v>
      </c>
      <c r="E1336" t="str">
        <f t="shared" si="24"/>
        <v>$75K-$100K</v>
      </c>
    </row>
    <row r="1337" spans="1:5" x14ac:dyDescent="0.3">
      <c r="A1337" s="33" t="s">
        <v>52</v>
      </c>
      <c r="B1337" s="33" t="s">
        <v>53</v>
      </c>
      <c r="C1337" s="33">
        <v>90000</v>
      </c>
      <c r="D1337" s="33" t="s">
        <v>1024</v>
      </c>
      <c r="E1337" t="str">
        <f t="shared" si="24"/>
        <v>$75K-$100K</v>
      </c>
    </row>
    <row r="1338" spans="1:5" x14ac:dyDescent="0.3">
      <c r="A1338" s="33" t="s">
        <v>0</v>
      </c>
      <c r="B1338" s="33" t="s">
        <v>53</v>
      </c>
      <c r="C1338" s="33">
        <v>157500</v>
      </c>
      <c r="D1338" s="33" t="s">
        <v>1025</v>
      </c>
      <c r="E1338" t="str">
        <f t="shared" si="24"/>
        <v>$125K-$200K</v>
      </c>
    </row>
    <row r="1339" spans="1:5" x14ac:dyDescent="0.3">
      <c r="A1339" s="33" t="s">
        <v>0</v>
      </c>
      <c r="B1339" s="33" t="s">
        <v>53</v>
      </c>
      <c r="C1339" s="33">
        <v>107500</v>
      </c>
      <c r="D1339" s="33" t="s">
        <v>1026</v>
      </c>
      <c r="E1339" t="str">
        <f t="shared" si="24"/>
        <v>$100K-$125K</v>
      </c>
    </row>
    <row r="1340" spans="1:5" x14ac:dyDescent="0.3">
      <c r="A1340" s="33" t="s">
        <v>4</v>
      </c>
      <c r="B1340" s="33" t="s">
        <v>53</v>
      </c>
      <c r="C1340" s="33">
        <v>115000</v>
      </c>
      <c r="D1340" s="33" t="s">
        <v>1027</v>
      </c>
      <c r="E1340" t="str">
        <f t="shared" si="24"/>
        <v>$100K-$125K</v>
      </c>
    </row>
    <row r="1341" spans="1:5" x14ac:dyDescent="0.3">
      <c r="A1341" s="33" t="s">
        <v>4</v>
      </c>
      <c r="B1341" s="33" t="s">
        <v>53</v>
      </c>
      <c r="C1341" s="33"/>
      <c r="D1341" s="33" t="s">
        <v>1028</v>
      </c>
      <c r="E1341" t="str">
        <f t="shared" si="24"/>
        <v>No Data</v>
      </c>
    </row>
    <row r="1342" spans="1:5" x14ac:dyDescent="0.3">
      <c r="A1342" s="33" t="s">
        <v>4</v>
      </c>
      <c r="B1342" s="33" t="s">
        <v>53</v>
      </c>
      <c r="C1342" s="33">
        <v>140000</v>
      </c>
      <c r="D1342" s="33" t="s">
        <v>1029</v>
      </c>
      <c r="E1342" t="str">
        <f t="shared" si="24"/>
        <v>$125K-$200K</v>
      </c>
    </row>
    <row r="1343" spans="1:5" x14ac:dyDescent="0.3">
      <c r="A1343" s="33" t="s">
        <v>0</v>
      </c>
      <c r="B1343" s="33" t="s">
        <v>54</v>
      </c>
      <c r="C1343" s="33">
        <v>75000</v>
      </c>
      <c r="D1343" s="33" t="s">
        <v>378</v>
      </c>
      <c r="E1343" t="str">
        <f t="shared" si="24"/>
        <v>&lt;$75K</v>
      </c>
    </row>
    <row r="1344" spans="1:5" x14ac:dyDescent="0.3">
      <c r="A1344" s="33" t="s">
        <v>2</v>
      </c>
      <c r="B1344" s="33" t="s">
        <v>53</v>
      </c>
      <c r="C1344" s="33">
        <v>95640</v>
      </c>
      <c r="D1344" s="33" t="s">
        <v>476</v>
      </c>
      <c r="E1344" t="str">
        <f t="shared" si="24"/>
        <v>$75K-$100K</v>
      </c>
    </row>
    <row r="1345" spans="1:5" x14ac:dyDescent="0.3">
      <c r="A1345" s="33" t="s">
        <v>4</v>
      </c>
      <c r="B1345" s="33" t="s">
        <v>53</v>
      </c>
      <c r="C1345" s="33">
        <v>160000</v>
      </c>
      <c r="D1345" s="33" t="s">
        <v>1030</v>
      </c>
      <c r="E1345" t="str">
        <f t="shared" si="24"/>
        <v>$125K-$200K</v>
      </c>
    </row>
    <row r="1346" spans="1:5" x14ac:dyDescent="0.3">
      <c r="A1346" s="33" t="s">
        <v>0</v>
      </c>
      <c r="B1346" s="33" t="s">
        <v>53</v>
      </c>
      <c r="C1346" s="33"/>
      <c r="D1346" s="33" t="s">
        <v>299</v>
      </c>
      <c r="E1346" t="str">
        <f t="shared" si="24"/>
        <v>No Data</v>
      </c>
    </row>
    <row r="1347" spans="1:5" x14ac:dyDescent="0.3">
      <c r="A1347" s="33" t="s">
        <v>4</v>
      </c>
      <c r="B1347" s="33" t="s">
        <v>53</v>
      </c>
      <c r="C1347" s="33">
        <v>96773</v>
      </c>
      <c r="D1347" s="33" t="s">
        <v>1031</v>
      </c>
      <c r="E1347" t="str">
        <f t="shared" ref="E1347:E1410" si="25">_xlfn.XLOOKUP(C1347,$H$16:$H$21,$G$16:$G$21,,1)</f>
        <v>$75K-$100K</v>
      </c>
    </row>
    <row r="1348" spans="1:5" x14ac:dyDescent="0.3">
      <c r="A1348" s="33" t="s">
        <v>125</v>
      </c>
      <c r="B1348" s="33" t="s">
        <v>53</v>
      </c>
      <c r="C1348" s="33"/>
      <c r="D1348" s="33" t="s">
        <v>1032</v>
      </c>
      <c r="E1348" t="str">
        <f t="shared" si="25"/>
        <v>No Data</v>
      </c>
    </row>
    <row r="1349" spans="1:5" x14ac:dyDescent="0.3">
      <c r="A1349" s="33" t="s">
        <v>126</v>
      </c>
      <c r="B1349" s="33" t="s">
        <v>53</v>
      </c>
      <c r="C1349" s="33"/>
      <c r="D1349" s="33" t="s">
        <v>774</v>
      </c>
      <c r="E1349" t="str">
        <f t="shared" si="25"/>
        <v>No Data</v>
      </c>
    </row>
    <row r="1350" spans="1:5" x14ac:dyDescent="0.3">
      <c r="A1350" s="33" t="s">
        <v>4</v>
      </c>
      <c r="B1350" s="33" t="s">
        <v>53</v>
      </c>
      <c r="C1350" s="33">
        <v>120000</v>
      </c>
      <c r="D1350" s="33" t="s">
        <v>1033</v>
      </c>
      <c r="E1350" t="str">
        <f t="shared" si="25"/>
        <v>$100K-$125K</v>
      </c>
    </row>
    <row r="1351" spans="1:5" x14ac:dyDescent="0.3">
      <c r="A1351" s="33" t="s">
        <v>126</v>
      </c>
      <c r="B1351" s="33" t="s">
        <v>54</v>
      </c>
      <c r="C1351" s="33">
        <v>165000</v>
      </c>
      <c r="D1351" s="33" t="s">
        <v>1034</v>
      </c>
      <c r="E1351" t="str">
        <f t="shared" si="25"/>
        <v>$125K-$200K</v>
      </c>
    </row>
    <row r="1352" spans="1:5" x14ac:dyDescent="0.3">
      <c r="A1352" s="33" t="s">
        <v>1</v>
      </c>
      <c r="B1352" s="33" t="s">
        <v>88</v>
      </c>
      <c r="C1352" s="33">
        <v>166000</v>
      </c>
      <c r="D1352" s="33" t="s">
        <v>1035</v>
      </c>
      <c r="E1352" t="str">
        <f t="shared" si="25"/>
        <v>$125K-$200K</v>
      </c>
    </row>
    <row r="1353" spans="1:5" x14ac:dyDescent="0.3">
      <c r="A1353" s="33" t="s">
        <v>0</v>
      </c>
      <c r="B1353" s="33" t="s">
        <v>53</v>
      </c>
      <c r="C1353" s="33"/>
      <c r="D1353" s="33" t="s">
        <v>258</v>
      </c>
      <c r="E1353" t="str">
        <f t="shared" si="25"/>
        <v>No Data</v>
      </c>
    </row>
    <row r="1354" spans="1:5" x14ac:dyDescent="0.3">
      <c r="A1354" s="33" t="s">
        <v>2</v>
      </c>
      <c r="B1354" s="33" t="s">
        <v>53</v>
      </c>
      <c r="C1354" s="33">
        <v>65000</v>
      </c>
      <c r="D1354" s="33" t="s">
        <v>1036</v>
      </c>
      <c r="E1354" t="str">
        <f t="shared" si="25"/>
        <v>&lt;$75K</v>
      </c>
    </row>
    <row r="1355" spans="1:5" x14ac:dyDescent="0.3">
      <c r="A1355" s="33" t="s">
        <v>4</v>
      </c>
      <c r="B1355" s="33" t="s">
        <v>53</v>
      </c>
      <c r="C1355" s="33">
        <v>142500</v>
      </c>
      <c r="D1355" s="33" t="s">
        <v>449</v>
      </c>
      <c r="E1355" t="str">
        <f t="shared" si="25"/>
        <v>$125K-$200K</v>
      </c>
    </row>
    <row r="1356" spans="1:5" x14ac:dyDescent="0.3">
      <c r="A1356" s="33" t="s">
        <v>4</v>
      </c>
      <c r="B1356" s="33" t="s">
        <v>53</v>
      </c>
      <c r="C1356" s="33"/>
      <c r="D1356" s="33" t="s">
        <v>300</v>
      </c>
      <c r="E1356" t="str">
        <f t="shared" si="25"/>
        <v>No Data</v>
      </c>
    </row>
    <row r="1357" spans="1:5" x14ac:dyDescent="0.3">
      <c r="A1357" s="33" t="s">
        <v>2</v>
      </c>
      <c r="B1357" s="33" t="s">
        <v>53</v>
      </c>
      <c r="C1357" s="33">
        <v>86521</v>
      </c>
      <c r="D1357" s="33" t="s">
        <v>1037</v>
      </c>
      <c r="E1357" t="str">
        <f t="shared" si="25"/>
        <v>$75K-$100K</v>
      </c>
    </row>
    <row r="1358" spans="1:5" x14ac:dyDescent="0.3">
      <c r="A1358" s="33" t="s">
        <v>4</v>
      </c>
      <c r="B1358" s="33" t="s">
        <v>53</v>
      </c>
      <c r="C1358" s="33"/>
      <c r="D1358" s="33" t="s">
        <v>1038</v>
      </c>
      <c r="E1358" t="str">
        <f t="shared" si="25"/>
        <v>No Data</v>
      </c>
    </row>
    <row r="1359" spans="1:5" x14ac:dyDescent="0.3">
      <c r="A1359" s="33" t="s">
        <v>4</v>
      </c>
      <c r="B1359" s="33" t="s">
        <v>53</v>
      </c>
      <c r="C1359" s="33"/>
      <c r="D1359" s="33" t="s">
        <v>213</v>
      </c>
      <c r="E1359" t="str">
        <f t="shared" si="25"/>
        <v>No Data</v>
      </c>
    </row>
    <row r="1360" spans="1:5" x14ac:dyDescent="0.3">
      <c r="A1360" s="33" t="s">
        <v>4</v>
      </c>
      <c r="B1360" s="33" t="s">
        <v>53</v>
      </c>
      <c r="C1360" s="33"/>
      <c r="D1360" s="33" t="s">
        <v>879</v>
      </c>
      <c r="E1360" t="str">
        <f t="shared" si="25"/>
        <v>No Data</v>
      </c>
    </row>
    <row r="1361" spans="1:5" x14ac:dyDescent="0.3">
      <c r="A1361" s="33" t="s">
        <v>4</v>
      </c>
      <c r="B1361" s="33" t="s">
        <v>53</v>
      </c>
      <c r="C1361" s="33"/>
      <c r="D1361" s="33" t="s">
        <v>231</v>
      </c>
      <c r="E1361" t="str">
        <f t="shared" si="25"/>
        <v>No Data</v>
      </c>
    </row>
    <row r="1362" spans="1:5" x14ac:dyDescent="0.3">
      <c r="A1362" s="33" t="s">
        <v>0</v>
      </c>
      <c r="B1362" s="33" t="s">
        <v>53</v>
      </c>
      <c r="C1362" s="33"/>
      <c r="D1362" s="33" t="s">
        <v>1039</v>
      </c>
      <c r="E1362" t="str">
        <f t="shared" si="25"/>
        <v>No Data</v>
      </c>
    </row>
    <row r="1363" spans="1:5" x14ac:dyDescent="0.3">
      <c r="A1363" s="33" t="s">
        <v>0</v>
      </c>
      <c r="B1363" s="33" t="s">
        <v>98</v>
      </c>
      <c r="C1363" s="33">
        <v>51068</v>
      </c>
      <c r="D1363" s="33" t="s">
        <v>1040</v>
      </c>
      <c r="E1363" t="str">
        <f t="shared" si="25"/>
        <v>&lt;$75K</v>
      </c>
    </row>
    <row r="1364" spans="1:5" x14ac:dyDescent="0.3">
      <c r="A1364" s="33" t="s">
        <v>0</v>
      </c>
      <c r="B1364" s="33" t="s">
        <v>53</v>
      </c>
      <c r="C1364" s="33"/>
      <c r="D1364" s="33" t="s">
        <v>1041</v>
      </c>
      <c r="E1364" t="str">
        <f t="shared" si="25"/>
        <v>No Data</v>
      </c>
    </row>
    <row r="1365" spans="1:5" x14ac:dyDescent="0.3">
      <c r="A1365" s="33" t="s">
        <v>0</v>
      </c>
      <c r="B1365" s="33" t="s">
        <v>65</v>
      </c>
      <c r="C1365" s="33">
        <v>157500</v>
      </c>
      <c r="D1365" s="33" t="s">
        <v>1042</v>
      </c>
      <c r="E1365" t="str">
        <f t="shared" si="25"/>
        <v>$125K-$200K</v>
      </c>
    </row>
    <row r="1366" spans="1:5" x14ac:dyDescent="0.3">
      <c r="A1366" s="33" t="s">
        <v>125</v>
      </c>
      <c r="B1366" s="33" t="s">
        <v>53</v>
      </c>
      <c r="C1366" s="33">
        <v>160000</v>
      </c>
      <c r="D1366" s="33" t="s">
        <v>1043</v>
      </c>
      <c r="E1366" t="str">
        <f t="shared" si="25"/>
        <v>$125K-$200K</v>
      </c>
    </row>
    <row r="1367" spans="1:5" x14ac:dyDescent="0.3">
      <c r="A1367" s="33" t="s">
        <v>4</v>
      </c>
      <c r="B1367" s="33" t="s">
        <v>95</v>
      </c>
      <c r="C1367" s="33">
        <v>89100</v>
      </c>
      <c r="D1367" s="33" t="s">
        <v>747</v>
      </c>
      <c r="E1367" t="str">
        <f t="shared" si="25"/>
        <v>$75K-$100K</v>
      </c>
    </row>
    <row r="1368" spans="1:5" x14ac:dyDescent="0.3">
      <c r="A1368" s="33" t="s">
        <v>1</v>
      </c>
      <c r="B1368" s="33" t="s">
        <v>53</v>
      </c>
      <c r="C1368" s="33">
        <v>112500</v>
      </c>
      <c r="D1368" s="33" t="s">
        <v>265</v>
      </c>
      <c r="E1368" t="str">
        <f t="shared" si="25"/>
        <v>$100K-$125K</v>
      </c>
    </row>
    <row r="1369" spans="1:5" x14ac:dyDescent="0.3">
      <c r="A1369" s="33" t="s">
        <v>126</v>
      </c>
      <c r="B1369" s="33" t="s">
        <v>53</v>
      </c>
      <c r="C1369" s="33">
        <v>99000</v>
      </c>
      <c r="D1369" s="33" t="s">
        <v>1044</v>
      </c>
      <c r="E1369" t="str">
        <f t="shared" si="25"/>
        <v>$75K-$100K</v>
      </c>
    </row>
    <row r="1370" spans="1:5" x14ac:dyDescent="0.3">
      <c r="A1370" s="33" t="s">
        <v>2</v>
      </c>
      <c r="B1370" s="33" t="s">
        <v>53</v>
      </c>
      <c r="C1370" s="33"/>
      <c r="D1370" s="33" t="s">
        <v>871</v>
      </c>
      <c r="E1370" t="str">
        <f t="shared" si="25"/>
        <v>No Data</v>
      </c>
    </row>
    <row r="1371" spans="1:5" x14ac:dyDescent="0.3">
      <c r="A1371" s="33" t="s">
        <v>4</v>
      </c>
      <c r="B1371" s="33" t="s">
        <v>108</v>
      </c>
      <c r="C1371" s="33">
        <v>110000</v>
      </c>
      <c r="D1371" s="33" t="s">
        <v>1045</v>
      </c>
      <c r="E1371" t="str">
        <f t="shared" si="25"/>
        <v>$100K-$125K</v>
      </c>
    </row>
    <row r="1372" spans="1:5" x14ac:dyDescent="0.3">
      <c r="A1372" s="33" t="s">
        <v>0</v>
      </c>
      <c r="B1372" s="33" t="s">
        <v>53</v>
      </c>
      <c r="C1372" s="33">
        <v>82830</v>
      </c>
      <c r="D1372" s="33" t="s">
        <v>1046</v>
      </c>
      <c r="E1372" t="str">
        <f t="shared" si="25"/>
        <v>$75K-$100K</v>
      </c>
    </row>
    <row r="1373" spans="1:5" x14ac:dyDescent="0.3">
      <c r="A1373" s="33" t="s">
        <v>128</v>
      </c>
      <c r="B1373" s="33" t="s">
        <v>53</v>
      </c>
      <c r="C1373" s="33">
        <v>128050</v>
      </c>
      <c r="D1373" s="33" t="s">
        <v>208</v>
      </c>
      <c r="E1373" t="str">
        <f t="shared" si="25"/>
        <v>$125K-$200K</v>
      </c>
    </row>
    <row r="1374" spans="1:5" x14ac:dyDescent="0.3">
      <c r="A1374" s="33" t="s">
        <v>0</v>
      </c>
      <c r="B1374" s="33" t="s">
        <v>53</v>
      </c>
      <c r="C1374" s="33">
        <v>115000</v>
      </c>
      <c r="D1374" s="33" t="s">
        <v>326</v>
      </c>
      <c r="E1374" t="str">
        <f t="shared" si="25"/>
        <v>$100K-$125K</v>
      </c>
    </row>
    <row r="1375" spans="1:5" x14ac:dyDescent="0.3">
      <c r="A1375" s="33" t="s">
        <v>4</v>
      </c>
      <c r="B1375" s="33" t="s">
        <v>85</v>
      </c>
      <c r="C1375" s="33">
        <v>95000</v>
      </c>
      <c r="D1375" s="33" t="s">
        <v>1047</v>
      </c>
      <c r="E1375" t="str">
        <f t="shared" si="25"/>
        <v>$75K-$100K</v>
      </c>
    </row>
    <row r="1376" spans="1:5" x14ac:dyDescent="0.3">
      <c r="A1376" s="33" t="s">
        <v>0</v>
      </c>
      <c r="B1376" s="33" t="s">
        <v>54</v>
      </c>
      <c r="C1376" s="33">
        <v>116393</v>
      </c>
      <c r="D1376" s="33" t="s">
        <v>1048</v>
      </c>
      <c r="E1376" t="str">
        <f t="shared" si="25"/>
        <v>$100K-$125K</v>
      </c>
    </row>
    <row r="1377" spans="1:5" x14ac:dyDescent="0.3">
      <c r="A1377" s="33" t="s">
        <v>0</v>
      </c>
      <c r="B1377" s="33" t="s">
        <v>53</v>
      </c>
      <c r="C1377" s="33"/>
      <c r="D1377" s="33" t="s">
        <v>516</v>
      </c>
      <c r="E1377" t="str">
        <f t="shared" si="25"/>
        <v>No Data</v>
      </c>
    </row>
    <row r="1378" spans="1:5" x14ac:dyDescent="0.3">
      <c r="A1378" s="33" t="s">
        <v>125</v>
      </c>
      <c r="B1378" s="33" t="s">
        <v>54</v>
      </c>
      <c r="C1378" s="33">
        <v>118640</v>
      </c>
      <c r="D1378" s="33" t="s">
        <v>1049</v>
      </c>
      <c r="E1378" t="str">
        <f t="shared" si="25"/>
        <v>$100K-$125K</v>
      </c>
    </row>
    <row r="1379" spans="1:5" x14ac:dyDescent="0.3">
      <c r="A1379" s="33" t="s">
        <v>0</v>
      </c>
      <c r="B1379" s="33" t="s">
        <v>53</v>
      </c>
      <c r="C1379" s="33">
        <v>126000</v>
      </c>
      <c r="D1379" s="33" t="s">
        <v>234</v>
      </c>
      <c r="E1379" t="str">
        <f t="shared" si="25"/>
        <v>$125K-$200K</v>
      </c>
    </row>
    <row r="1380" spans="1:5" x14ac:dyDescent="0.3">
      <c r="A1380" s="33" t="s">
        <v>0</v>
      </c>
      <c r="B1380" s="33" t="s">
        <v>53</v>
      </c>
      <c r="C1380" s="33"/>
      <c r="D1380" s="33" t="s">
        <v>1050</v>
      </c>
      <c r="E1380" t="str">
        <f t="shared" si="25"/>
        <v>No Data</v>
      </c>
    </row>
    <row r="1381" spans="1:5" x14ac:dyDescent="0.3">
      <c r="A1381" s="33" t="s">
        <v>0</v>
      </c>
      <c r="B1381" s="33" t="s">
        <v>72</v>
      </c>
      <c r="C1381" s="33">
        <v>109500</v>
      </c>
      <c r="D1381" s="33" t="s">
        <v>1051</v>
      </c>
      <c r="E1381" t="str">
        <f t="shared" si="25"/>
        <v>$100K-$125K</v>
      </c>
    </row>
    <row r="1382" spans="1:5" x14ac:dyDescent="0.3">
      <c r="A1382" s="33" t="s">
        <v>2</v>
      </c>
      <c r="B1382" s="33" t="s">
        <v>53</v>
      </c>
      <c r="C1382" s="33"/>
      <c r="D1382" s="33" t="s">
        <v>1052</v>
      </c>
      <c r="E1382" t="str">
        <f t="shared" si="25"/>
        <v>No Data</v>
      </c>
    </row>
    <row r="1383" spans="1:5" x14ac:dyDescent="0.3">
      <c r="A1383" s="33" t="s">
        <v>2</v>
      </c>
      <c r="B1383" s="33" t="s">
        <v>53</v>
      </c>
      <c r="C1383" s="33">
        <v>92500</v>
      </c>
      <c r="D1383" s="33" t="s">
        <v>1053</v>
      </c>
      <c r="E1383" t="str">
        <f t="shared" si="25"/>
        <v>$75K-$100K</v>
      </c>
    </row>
    <row r="1384" spans="1:5" x14ac:dyDescent="0.3">
      <c r="A1384" s="33" t="s">
        <v>0</v>
      </c>
      <c r="B1384" s="33" t="s">
        <v>53</v>
      </c>
      <c r="C1384" s="33"/>
      <c r="D1384" s="33" t="s">
        <v>455</v>
      </c>
      <c r="E1384" t="str">
        <f t="shared" si="25"/>
        <v>No Data</v>
      </c>
    </row>
    <row r="1385" spans="1:5" x14ac:dyDescent="0.3">
      <c r="A1385" s="33" t="s">
        <v>2</v>
      </c>
      <c r="B1385" s="33" t="s">
        <v>53</v>
      </c>
      <c r="C1385" s="33"/>
      <c r="D1385" s="33" t="s">
        <v>1054</v>
      </c>
      <c r="E1385" t="str">
        <f t="shared" si="25"/>
        <v>No Data</v>
      </c>
    </row>
    <row r="1386" spans="1:5" x14ac:dyDescent="0.3">
      <c r="A1386" s="33" t="s">
        <v>4</v>
      </c>
      <c r="B1386" s="33" t="s">
        <v>53</v>
      </c>
      <c r="C1386" s="33"/>
      <c r="D1386" s="33" t="s">
        <v>1055</v>
      </c>
      <c r="E1386" t="str">
        <f t="shared" si="25"/>
        <v>No Data</v>
      </c>
    </row>
    <row r="1387" spans="1:5" x14ac:dyDescent="0.3">
      <c r="A1387" s="33" t="s">
        <v>4</v>
      </c>
      <c r="B1387" s="33" t="s">
        <v>53</v>
      </c>
      <c r="C1387" s="33">
        <v>92300</v>
      </c>
      <c r="D1387" s="33" t="s">
        <v>458</v>
      </c>
      <c r="E1387" t="str">
        <f t="shared" si="25"/>
        <v>$75K-$100K</v>
      </c>
    </row>
    <row r="1388" spans="1:5" x14ac:dyDescent="0.3">
      <c r="A1388" s="33" t="s">
        <v>52</v>
      </c>
      <c r="B1388" s="33" t="s">
        <v>94</v>
      </c>
      <c r="C1388" s="33">
        <v>36000</v>
      </c>
      <c r="D1388" s="33" t="s">
        <v>1056</v>
      </c>
      <c r="E1388" t="str">
        <f t="shared" si="25"/>
        <v>&lt;$75K</v>
      </c>
    </row>
    <row r="1389" spans="1:5" x14ac:dyDescent="0.3">
      <c r="A1389" s="33" t="s">
        <v>4</v>
      </c>
      <c r="B1389" s="33" t="s">
        <v>53</v>
      </c>
      <c r="C1389" s="33"/>
      <c r="D1389" s="33" t="s">
        <v>225</v>
      </c>
      <c r="E1389" t="str">
        <f t="shared" si="25"/>
        <v>No Data</v>
      </c>
    </row>
    <row r="1390" spans="1:5" x14ac:dyDescent="0.3">
      <c r="A1390" s="33" t="s">
        <v>2</v>
      </c>
      <c r="B1390" s="33" t="s">
        <v>53</v>
      </c>
      <c r="C1390" s="33">
        <v>67000</v>
      </c>
      <c r="D1390" s="33" t="s">
        <v>675</v>
      </c>
      <c r="E1390" t="str">
        <f t="shared" si="25"/>
        <v>&lt;$75K</v>
      </c>
    </row>
    <row r="1391" spans="1:5" x14ac:dyDescent="0.3">
      <c r="A1391" s="33" t="s">
        <v>126</v>
      </c>
      <c r="B1391" s="33" t="s">
        <v>54</v>
      </c>
      <c r="C1391" s="33"/>
      <c r="D1391" s="33" t="s">
        <v>225</v>
      </c>
      <c r="E1391" t="str">
        <f t="shared" si="25"/>
        <v>No Data</v>
      </c>
    </row>
    <row r="1392" spans="1:5" x14ac:dyDescent="0.3">
      <c r="A1392" s="33" t="s">
        <v>4</v>
      </c>
      <c r="B1392" s="33" t="s">
        <v>53</v>
      </c>
      <c r="C1392" s="33">
        <v>115000</v>
      </c>
      <c r="D1392" s="33" t="s">
        <v>1057</v>
      </c>
      <c r="E1392" t="str">
        <f t="shared" si="25"/>
        <v>$100K-$125K</v>
      </c>
    </row>
    <row r="1393" spans="1:5" x14ac:dyDescent="0.3">
      <c r="A1393" s="33" t="s">
        <v>52</v>
      </c>
      <c r="B1393" s="33" t="s">
        <v>53</v>
      </c>
      <c r="C1393" s="33">
        <v>67500</v>
      </c>
      <c r="D1393" s="33" t="s">
        <v>1058</v>
      </c>
      <c r="E1393" t="str">
        <f t="shared" si="25"/>
        <v>&lt;$75K</v>
      </c>
    </row>
    <row r="1394" spans="1:5" x14ac:dyDescent="0.3">
      <c r="A1394" s="33" t="s">
        <v>0</v>
      </c>
      <c r="B1394" s="33" t="s">
        <v>53</v>
      </c>
      <c r="C1394" s="33">
        <v>90000</v>
      </c>
      <c r="D1394" s="33" t="s">
        <v>1059</v>
      </c>
      <c r="E1394" t="str">
        <f t="shared" si="25"/>
        <v>$75K-$100K</v>
      </c>
    </row>
    <row r="1395" spans="1:5" x14ac:dyDescent="0.3">
      <c r="A1395" s="33" t="s">
        <v>4</v>
      </c>
      <c r="B1395" s="33" t="s">
        <v>53</v>
      </c>
      <c r="C1395" s="33">
        <v>95700</v>
      </c>
      <c r="D1395" s="33" t="s">
        <v>299</v>
      </c>
      <c r="E1395" t="str">
        <f t="shared" si="25"/>
        <v>$75K-$100K</v>
      </c>
    </row>
    <row r="1396" spans="1:5" x14ac:dyDescent="0.3">
      <c r="A1396" s="33" t="s">
        <v>128</v>
      </c>
      <c r="B1396" s="33" t="s">
        <v>53</v>
      </c>
      <c r="C1396" s="33"/>
      <c r="D1396" s="33" t="s">
        <v>230</v>
      </c>
      <c r="E1396" t="str">
        <f t="shared" si="25"/>
        <v>No Data</v>
      </c>
    </row>
    <row r="1397" spans="1:5" x14ac:dyDescent="0.3">
      <c r="A1397" s="33" t="s">
        <v>4</v>
      </c>
      <c r="B1397" s="33" t="s">
        <v>54</v>
      </c>
      <c r="C1397" s="33"/>
      <c r="D1397" s="33" t="s">
        <v>877</v>
      </c>
      <c r="E1397" t="str">
        <f t="shared" si="25"/>
        <v>No Data</v>
      </c>
    </row>
    <row r="1398" spans="1:5" x14ac:dyDescent="0.3">
      <c r="A1398" s="33" t="s">
        <v>4</v>
      </c>
      <c r="B1398" s="33" t="s">
        <v>53</v>
      </c>
      <c r="C1398" s="33"/>
      <c r="D1398" s="33" t="s">
        <v>1060</v>
      </c>
      <c r="E1398" t="str">
        <f t="shared" si="25"/>
        <v>No Data</v>
      </c>
    </row>
    <row r="1399" spans="1:5" x14ac:dyDescent="0.3">
      <c r="A1399" s="33" t="s">
        <v>0</v>
      </c>
      <c r="B1399" s="33" t="s">
        <v>53</v>
      </c>
      <c r="C1399" s="33"/>
      <c r="D1399" s="33" t="s">
        <v>455</v>
      </c>
      <c r="E1399" t="str">
        <f t="shared" si="25"/>
        <v>No Data</v>
      </c>
    </row>
    <row r="1400" spans="1:5" x14ac:dyDescent="0.3">
      <c r="A1400" s="33" t="s">
        <v>4</v>
      </c>
      <c r="B1400" s="33" t="s">
        <v>53</v>
      </c>
      <c r="C1400" s="33"/>
      <c r="D1400" s="33" t="s">
        <v>1061</v>
      </c>
      <c r="E1400" t="str">
        <f t="shared" si="25"/>
        <v>No Data</v>
      </c>
    </row>
    <row r="1401" spans="1:5" x14ac:dyDescent="0.3">
      <c r="A1401" s="33" t="s">
        <v>4</v>
      </c>
      <c r="B1401" s="33" t="s">
        <v>53</v>
      </c>
      <c r="C1401" s="33"/>
      <c r="D1401" s="33" t="s">
        <v>258</v>
      </c>
      <c r="E1401" t="str">
        <f t="shared" si="25"/>
        <v>No Data</v>
      </c>
    </row>
    <row r="1402" spans="1:5" x14ac:dyDescent="0.3">
      <c r="A1402" s="33" t="s">
        <v>129</v>
      </c>
      <c r="B1402" s="33" t="s">
        <v>54</v>
      </c>
      <c r="C1402" s="33"/>
      <c r="D1402" s="33" t="s">
        <v>1062</v>
      </c>
      <c r="E1402" t="str">
        <f t="shared" si="25"/>
        <v>No Data</v>
      </c>
    </row>
    <row r="1403" spans="1:5" x14ac:dyDescent="0.3">
      <c r="A1403" s="33" t="s">
        <v>0</v>
      </c>
      <c r="B1403" s="33" t="s">
        <v>54</v>
      </c>
      <c r="C1403" s="33">
        <v>77500</v>
      </c>
      <c r="D1403" s="33" t="s">
        <v>315</v>
      </c>
      <c r="E1403" t="str">
        <f t="shared" si="25"/>
        <v>$75K-$100K</v>
      </c>
    </row>
    <row r="1404" spans="1:5" x14ac:dyDescent="0.3">
      <c r="A1404" s="33" t="s">
        <v>4</v>
      </c>
      <c r="B1404" s="33" t="s">
        <v>53</v>
      </c>
      <c r="C1404" s="33">
        <v>120000</v>
      </c>
      <c r="D1404" s="33" t="s">
        <v>1063</v>
      </c>
      <c r="E1404" t="str">
        <f t="shared" si="25"/>
        <v>$100K-$125K</v>
      </c>
    </row>
    <row r="1405" spans="1:5" x14ac:dyDescent="0.3">
      <c r="A1405" s="33" t="s">
        <v>2</v>
      </c>
      <c r="B1405" s="33" t="s">
        <v>53</v>
      </c>
      <c r="C1405" s="33">
        <v>61750</v>
      </c>
      <c r="D1405" s="33" t="s">
        <v>268</v>
      </c>
      <c r="E1405" t="str">
        <f t="shared" si="25"/>
        <v>&lt;$75K</v>
      </c>
    </row>
    <row r="1406" spans="1:5" x14ac:dyDescent="0.3">
      <c r="A1406" s="33" t="s">
        <v>2</v>
      </c>
      <c r="B1406" s="33" t="s">
        <v>53</v>
      </c>
      <c r="C1406" s="33"/>
      <c r="D1406" s="33" t="s">
        <v>479</v>
      </c>
      <c r="E1406" t="str">
        <f t="shared" si="25"/>
        <v>No Data</v>
      </c>
    </row>
    <row r="1407" spans="1:5" x14ac:dyDescent="0.3">
      <c r="A1407" s="33" t="s">
        <v>4</v>
      </c>
      <c r="B1407" s="33" t="s">
        <v>88</v>
      </c>
      <c r="C1407" s="33">
        <v>147500</v>
      </c>
      <c r="D1407" s="33" t="s">
        <v>640</v>
      </c>
      <c r="E1407" t="str">
        <f t="shared" si="25"/>
        <v>$125K-$200K</v>
      </c>
    </row>
    <row r="1408" spans="1:5" x14ac:dyDescent="0.3">
      <c r="A1408" s="33" t="s">
        <v>0</v>
      </c>
      <c r="B1408" s="33" t="s">
        <v>53</v>
      </c>
      <c r="C1408" s="33">
        <v>173500</v>
      </c>
      <c r="D1408" s="33" t="s">
        <v>378</v>
      </c>
      <c r="E1408" t="str">
        <f t="shared" si="25"/>
        <v>$125K-$200K</v>
      </c>
    </row>
    <row r="1409" spans="1:5" x14ac:dyDescent="0.3">
      <c r="A1409" s="33" t="s">
        <v>128</v>
      </c>
      <c r="B1409" s="33" t="s">
        <v>53</v>
      </c>
      <c r="C1409" s="33"/>
      <c r="D1409" s="33" t="s">
        <v>1064</v>
      </c>
      <c r="E1409" t="str">
        <f t="shared" si="25"/>
        <v>No Data</v>
      </c>
    </row>
    <row r="1410" spans="1:5" x14ac:dyDescent="0.3">
      <c r="A1410" s="33" t="s">
        <v>126</v>
      </c>
      <c r="B1410" s="33" t="s">
        <v>53</v>
      </c>
      <c r="C1410" s="33">
        <v>147500</v>
      </c>
      <c r="D1410" s="33" t="s">
        <v>1065</v>
      </c>
      <c r="E1410" t="str">
        <f t="shared" si="25"/>
        <v>$125K-$200K</v>
      </c>
    </row>
    <row r="1411" spans="1:5" x14ac:dyDescent="0.3">
      <c r="A1411" s="33" t="s">
        <v>2</v>
      </c>
      <c r="B1411" s="33" t="s">
        <v>53</v>
      </c>
      <c r="C1411" s="33"/>
      <c r="D1411" s="33" t="s">
        <v>1066</v>
      </c>
      <c r="E1411" t="str">
        <f t="shared" ref="E1411:E1474" si="26">_xlfn.XLOOKUP(C1411,$H$16:$H$21,$G$16:$G$21,,1)</f>
        <v>No Data</v>
      </c>
    </row>
    <row r="1412" spans="1:5" x14ac:dyDescent="0.3">
      <c r="A1412" s="33" t="s">
        <v>2</v>
      </c>
      <c r="B1412" s="33" t="s">
        <v>53</v>
      </c>
      <c r="C1412" s="33"/>
      <c r="D1412" s="33" t="s">
        <v>213</v>
      </c>
      <c r="E1412" t="str">
        <f t="shared" si="26"/>
        <v>No Data</v>
      </c>
    </row>
    <row r="1413" spans="1:5" x14ac:dyDescent="0.3">
      <c r="A1413" s="33" t="s">
        <v>4</v>
      </c>
      <c r="B1413" s="33" t="s">
        <v>54</v>
      </c>
      <c r="C1413" s="33"/>
      <c r="D1413" s="33" t="s">
        <v>1067</v>
      </c>
      <c r="E1413" t="str">
        <f t="shared" si="26"/>
        <v>No Data</v>
      </c>
    </row>
    <row r="1414" spans="1:5" x14ac:dyDescent="0.3">
      <c r="A1414" s="33" t="s">
        <v>4</v>
      </c>
      <c r="B1414" s="33" t="s">
        <v>53</v>
      </c>
      <c r="C1414" s="33"/>
      <c r="D1414" s="33" t="s">
        <v>506</v>
      </c>
      <c r="E1414" t="str">
        <f t="shared" si="26"/>
        <v>No Data</v>
      </c>
    </row>
    <row r="1415" spans="1:5" x14ac:dyDescent="0.3">
      <c r="A1415" s="33" t="s">
        <v>128</v>
      </c>
      <c r="B1415" s="33" t="s">
        <v>53</v>
      </c>
      <c r="C1415" s="33">
        <v>90000</v>
      </c>
      <c r="D1415" s="33" t="s">
        <v>1068</v>
      </c>
      <c r="E1415" t="str">
        <f t="shared" si="26"/>
        <v>$75K-$100K</v>
      </c>
    </row>
    <row r="1416" spans="1:5" x14ac:dyDescent="0.3">
      <c r="A1416" s="33" t="s">
        <v>4</v>
      </c>
      <c r="B1416" s="33" t="s">
        <v>53</v>
      </c>
      <c r="C1416" s="33"/>
      <c r="D1416" s="33" t="s">
        <v>1069</v>
      </c>
      <c r="E1416" t="str">
        <f t="shared" si="26"/>
        <v>No Data</v>
      </c>
    </row>
    <row r="1417" spans="1:5" x14ac:dyDescent="0.3">
      <c r="A1417" s="33" t="s">
        <v>4</v>
      </c>
      <c r="B1417" s="33" t="s">
        <v>54</v>
      </c>
      <c r="C1417" s="33">
        <v>98500</v>
      </c>
      <c r="D1417" s="33" t="s">
        <v>1070</v>
      </c>
      <c r="E1417" t="str">
        <f t="shared" si="26"/>
        <v>$75K-$100K</v>
      </c>
    </row>
    <row r="1418" spans="1:5" x14ac:dyDescent="0.3">
      <c r="A1418" s="33" t="s">
        <v>0</v>
      </c>
      <c r="B1418" s="33" t="s">
        <v>53</v>
      </c>
      <c r="C1418" s="33"/>
      <c r="D1418" s="33" t="s">
        <v>455</v>
      </c>
      <c r="E1418" t="str">
        <f t="shared" si="26"/>
        <v>No Data</v>
      </c>
    </row>
    <row r="1419" spans="1:5" x14ac:dyDescent="0.3">
      <c r="A1419" s="33" t="s">
        <v>4</v>
      </c>
      <c r="B1419" s="33" t="s">
        <v>53</v>
      </c>
      <c r="C1419" s="33"/>
      <c r="D1419" s="33" t="s">
        <v>249</v>
      </c>
      <c r="E1419" t="str">
        <f t="shared" si="26"/>
        <v>No Data</v>
      </c>
    </row>
    <row r="1420" spans="1:5" x14ac:dyDescent="0.3">
      <c r="A1420" s="33" t="s">
        <v>52</v>
      </c>
      <c r="B1420" s="33" t="s">
        <v>53</v>
      </c>
      <c r="C1420" s="33"/>
      <c r="D1420" s="33" t="s">
        <v>342</v>
      </c>
      <c r="E1420" t="str">
        <f t="shared" si="26"/>
        <v>No Data</v>
      </c>
    </row>
    <row r="1421" spans="1:5" x14ac:dyDescent="0.3">
      <c r="A1421" s="33" t="s">
        <v>0</v>
      </c>
      <c r="B1421" s="33" t="s">
        <v>54</v>
      </c>
      <c r="C1421" s="33">
        <v>100000</v>
      </c>
      <c r="D1421" s="33" t="s">
        <v>1071</v>
      </c>
      <c r="E1421" t="str">
        <f t="shared" si="26"/>
        <v>$75K-$100K</v>
      </c>
    </row>
    <row r="1422" spans="1:5" x14ac:dyDescent="0.3">
      <c r="A1422" s="33" t="s">
        <v>126</v>
      </c>
      <c r="B1422" s="33" t="s">
        <v>53</v>
      </c>
      <c r="C1422" s="33">
        <v>125000</v>
      </c>
      <c r="D1422" s="33" t="s">
        <v>1072</v>
      </c>
      <c r="E1422" t="str">
        <f t="shared" si="26"/>
        <v>$100K-$125K</v>
      </c>
    </row>
    <row r="1423" spans="1:5" x14ac:dyDescent="0.3">
      <c r="A1423" s="33" t="s">
        <v>125</v>
      </c>
      <c r="B1423" s="33" t="s">
        <v>53</v>
      </c>
      <c r="C1423" s="33">
        <v>112100</v>
      </c>
      <c r="D1423" s="33" t="s">
        <v>1073</v>
      </c>
      <c r="E1423" t="str">
        <f t="shared" si="26"/>
        <v>$100K-$125K</v>
      </c>
    </row>
    <row r="1424" spans="1:5" x14ac:dyDescent="0.3">
      <c r="A1424" s="33" t="s">
        <v>129</v>
      </c>
      <c r="B1424" s="33" t="s">
        <v>97</v>
      </c>
      <c r="C1424" s="33">
        <v>75000</v>
      </c>
      <c r="D1424" s="33" t="s">
        <v>1074</v>
      </c>
      <c r="E1424" t="str">
        <f t="shared" si="26"/>
        <v>&lt;$75K</v>
      </c>
    </row>
    <row r="1425" spans="1:5" x14ac:dyDescent="0.3">
      <c r="A1425" s="33" t="s">
        <v>0</v>
      </c>
      <c r="B1425" s="33" t="s">
        <v>53</v>
      </c>
      <c r="C1425" s="33"/>
      <c r="D1425" s="33" t="s">
        <v>258</v>
      </c>
      <c r="E1425" t="str">
        <f t="shared" si="26"/>
        <v>No Data</v>
      </c>
    </row>
    <row r="1426" spans="1:5" x14ac:dyDescent="0.3">
      <c r="A1426" s="33" t="s">
        <v>128</v>
      </c>
      <c r="B1426" s="33" t="s">
        <v>69</v>
      </c>
      <c r="C1426" s="33">
        <v>157500</v>
      </c>
      <c r="D1426" s="33" t="s">
        <v>532</v>
      </c>
      <c r="E1426" t="str">
        <f t="shared" si="26"/>
        <v>$125K-$200K</v>
      </c>
    </row>
    <row r="1427" spans="1:5" x14ac:dyDescent="0.3">
      <c r="A1427" s="33" t="s">
        <v>4</v>
      </c>
      <c r="B1427" s="33" t="s">
        <v>54</v>
      </c>
      <c r="C1427" s="33"/>
      <c r="D1427" s="33" t="s">
        <v>230</v>
      </c>
      <c r="E1427" t="str">
        <f t="shared" si="26"/>
        <v>No Data</v>
      </c>
    </row>
    <row r="1428" spans="1:5" x14ac:dyDescent="0.3">
      <c r="A1428" s="33" t="s">
        <v>4</v>
      </c>
      <c r="B1428" s="33" t="s">
        <v>53</v>
      </c>
      <c r="C1428" s="33">
        <v>125000</v>
      </c>
      <c r="D1428" s="33" t="s">
        <v>1075</v>
      </c>
      <c r="E1428" t="str">
        <f t="shared" si="26"/>
        <v>$100K-$125K</v>
      </c>
    </row>
    <row r="1429" spans="1:5" x14ac:dyDescent="0.3">
      <c r="A1429" s="33" t="s">
        <v>126</v>
      </c>
      <c r="B1429" s="33" t="s">
        <v>72</v>
      </c>
      <c r="C1429" s="33">
        <v>147500</v>
      </c>
      <c r="D1429" s="33" t="s">
        <v>1076</v>
      </c>
      <c r="E1429" t="str">
        <f t="shared" si="26"/>
        <v>$125K-$200K</v>
      </c>
    </row>
    <row r="1430" spans="1:5" x14ac:dyDescent="0.3">
      <c r="A1430" s="33" t="s">
        <v>4</v>
      </c>
      <c r="B1430" s="33" t="s">
        <v>53</v>
      </c>
      <c r="C1430" s="33">
        <v>130000</v>
      </c>
      <c r="D1430" s="33" t="s">
        <v>501</v>
      </c>
      <c r="E1430" t="str">
        <f t="shared" si="26"/>
        <v>$125K-$200K</v>
      </c>
    </row>
    <row r="1431" spans="1:5" x14ac:dyDescent="0.3">
      <c r="A1431" s="33" t="s">
        <v>0</v>
      </c>
      <c r="B1431" s="33" t="s">
        <v>53</v>
      </c>
      <c r="C1431" s="33">
        <v>100900</v>
      </c>
      <c r="D1431" s="33" t="s">
        <v>242</v>
      </c>
      <c r="E1431" t="str">
        <f t="shared" si="26"/>
        <v>$100K-$125K</v>
      </c>
    </row>
    <row r="1432" spans="1:5" x14ac:dyDescent="0.3">
      <c r="A1432" s="33" t="s">
        <v>2</v>
      </c>
      <c r="B1432" s="33" t="s">
        <v>53</v>
      </c>
      <c r="C1432" s="33"/>
      <c r="D1432" s="33" t="s">
        <v>238</v>
      </c>
      <c r="E1432" t="str">
        <f t="shared" si="26"/>
        <v>No Data</v>
      </c>
    </row>
    <row r="1433" spans="1:5" x14ac:dyDescent="0.3">
      <c r="A1433" s="33" t="s">
        <v>0</v>
      </c>
      <c r="B1433" s="33" t="s">
        <v>53</v>
      </c>
      <c r="C1433" s="33">
        <v>81500</v>
      </c>
      <c r="D1433" s="33" t="s">
        <v>1077</v>
      </c>
      <c r="E1433" t="str">
        <f t="shared" si="26"/>
        <v>$75K-$100K</v>
      </c>
    </row>
    <row r="1434" spans="1:5" x14ac:dyDescent="0.3">
      <c r="A1434" s="33" t="s">
        <v>2</v>
      </c>
      <c r="B1434" s="33" t="s">
        <v>53</v>
      </c>
      <c r="C1434" s="33"/>
      <c r="D1434" s="33" t="s">
        <v>313</v>
      </c>
      <c r="E1434" t="str">
        <f t="shared" si="26"/>
        <v>No Data</v>
      </c>
    </row>
    <row r="1435" spans="1:5" x14ac:dyDescent="0.3">
      <c r="A1435" s="33" t="s">
        <v>128</v>
      </c>
      <c r="B1435" s="33" t="s">
        <v>53</v>
      </c>
      <c r="C1435" s="33">
        <v>128000</v>
      </c>
      <c r="D1435" s="33" t="s">
        <v>417</v>
      </c>
      <c r="E1435" t="str">
        <f t="shared" si="26"/>
        <v>$125K-$200K</v>
      </c>
    </row>
    <row r="1436" spans="1:5" x14ac:dyDescent="0.3">
      <c r="A1436" s="33" t="s">
        <v>128</v>
      </c>
      <c r="B1436" s="33" t="s">
        <v>53</v>
      </c>
      <c r="C1436" s="33">
        <v>145000</v>
      </c>
      <c r="D1436" s="33" t="s">
        <v>315</v>
      </c>
      <c r="E1436" t="str">
        <f t="shared" si="26"/>
        <v>$125K-$200K</v>
      </c>
    </row>
    <row r="1437" spans="1:5" x14ac:dyDescent="0.3">
      <c r="A1437" s="33" t="s">
        <v>0</v>
      </c>
      <c r="B1437" s="33" t="s">
        <v>53</v>
      </c>
      <c r="C1437" s="33">
        <v>90000</v>
      </c>
      <c r="D1437" s="33" t="s">
        <v>679</v>
      </c>
      <c r="E1437" t="str">
        <f t="shared" si="26"/>
        <v>$75K-$100K</v>
      </c>
    </row>
    <row r="1438" spans="1:5" x14ac:dyDescent="0.3">
      <c r="A1438" s="33" t="s">
        <v>0</v>
      </c>
      <c r="B1438" s="33" t="s">
        <v>53</v>
      </c>
      <c r="C1438" s="33">
        <v>80000</v>
      </c>
      <c r="D1438" s="33" t="s">
        <v>248</v>
      </c>
      <c r="E1438" t="str">
        <f t="shared" si="26"/>
        <v>$75K-$100K</v>
      </c>
    </row>
    <row r="1439" spans="1:5" x14ac:dyDescent="0.3">
      <c r="A1439" s="33" t="s">
        <v>4</v>
      </c>
      <c r="B1439" s="33" t="s">
        <v>53</v>
      </c>
      <c r="C1439" s="33">
        <v>150000</v>
      </c>
      <c r="D1439" s="33" t="s">
        <v>577</v>
      </c>
      <c r="E1439" t="str">
        <f t="shared" si="26"/>
        <v>$125K-$200K</v>
      </c>
    </row>
    <row r="1440" spans="1:5" x14ac:dyDescent="0.3">
      <c r="A1440" s="33" t="s">
        <v>0</v>
      </c>
      <c r="B1440" s="33" t="s">
        <v>54</v>
      </c>
      <c r="C1440" s="33"/>
      <c r="D1440" s="33" t="s">
        <v>370</v>
      </c>
      <c r="E1440" t="str">
        <f t="shared" si="26"/>
        <v>No Data</v>
      </c>
    </row>
    <row r="1441" spans="1:5" x14ac:dyDescent="0.3">
      <c r="A1441" s="33" t="s">
        <v>126</v>
      </c>
      <c r="B1441" s="33" t="s">
        <v>53</v>
      </c>
      <c r="C1441" s="33"/>
      <c r="D1441" s="33" t="s">
        <v>353</v>
      </c>
      <c r="E1441" t="str">
        <f t="shared" si="26"/>
        <v>No Data</v>
      </c>
    </row>
    <row r="1442" spans="1:5" x14ac:dyDescent="0.3">
      <c r="A1442" s="33" t="s">
        <v>0</v>
      </c>
      <c r="B1442" s="33" t="s">
        <v>53</v>
      </c>
      <c r="C1442" s="33"/>
      <c r="D1442" s="33" t="s">
        <v>1041</v>
      </c>
      <c r="E1442" t="str">
        <f t="shared" si="26"/>
        <v>No Data</v>
      </c>
    </row>
    <row r="1443" spans="1:5" x14ac:dyDescent="0.3">
      <c r="A1443" s="33" t="s">
        <v>2</v>
      </c>
      <c r="B1443" s="33" t="s">
        <v>53</v>
      </c>
      <c r="C1443" s="33">
        <v>120000</v>
      </c>
      <c r="D1443" s="33" t="s">
        <v>1078</v>
      </c>
      <c r="E1443" t="str">
        <f t="shared" si="26"/>
        <v>$100K-$125K</v>
      </c>
    </row>
    <row r="1444" spans="1:5" x14ac:dyDescent="0.3">
      <c r="A1444" s="33" t="s">
        <v>126</v>
      </c>
      <c r="B1444" s="33" t="s">
        <v>53</v>
      </c>
      <c r="C1444" s="33">
        <v>156596</v>
      </c>
      <c r="D1444" s="33" t="s">
        <v>225</v>
      </c>
      <c r="E1444" t="str">
        <f t="shared" si="26"/>
        <v>$125K-$200K</v>
      </c>
    </row>
    <row r="1445" spans="1:5" x14ac:dyDescent="0.3">
      <c r="A1445" s="33" t="s">
        <v>126</v>
      </c>
      <c r="B1445" s="33" t="s">
        <v>54</v>
      </c>
      <c r="C1445" s="33"/>
      <c r="D1445" s="33" t="s">
        <v>225</v>
      </c>
      <c r="E1445" t="str">
        <f t="shared" si="26"/>
        <v>No Data</v>
      </c>
    </row>
    <row r="1446" spans="1:5" x14ac:dyDescent="0.3">
      <c r="A1446" s="33" t="s">
        <v>126</v>
      </c>
      <c r="B1446" s="33" t="s">
        <v>53</v>
      </c>
      <c r="C1446" s="33">
        <v>155000</v>
      </c>
      <c r="D1446" s="33" t="s">
        <v>1079</v>
      </c>
      <c r="E1446" t="str">
        <f t="shared" si="26"/>
        <v>$125K-$200K</v>
      </c>
    </row>
    <row r="1447" spans="1:5" x14ac:dyDescent="0.3">
      <c r="A1447" s="33" t="s">
        <v>128</v>
      </c>
      <c r="B1447" s="33" t="s">
        <v>53</v>
      </c>
      <c r="C1447" s="33"/>
      <c r="D1447" s="33" t="s">
        <v>820</v>
      </c>
      <c r="E1447" t="str">
        <f t="shared" si="26"/>
        <v>No Data</v>
      </c>
    </row>
    <row r="1448" spans="1:5" x14ac:dyDescent="0.3">
      <c r="A1448" s="33" t="s">
        <v>128</v>
      </c>
      <c r="B1448" s="33" t="s">
        <v>53</v>
      </c>
      <c r="C1448" s="33">
        <v>225000</v>
      </c>
      <c r="D1448" s="33" t="s">
        <v>1080</v>
      </c>
      <c r="E1448" t="str">
        <f t="shared" si="26"/>
        <v>&gt;$200K</v>
      </c>
    </row>
    <row r="1449" spans="1:5" x14ac:dyDescent="0.3">
      <c r="A1449" s="33" t="s">
        <v>126</v>
      </c>
      <c r="B1449" s="33" t="s">
        <v>53</v>
      </c>
      <c r="C1449" s="33">
        <v>170000</v>
      </c>
      <c r="D1449" s="33" t="s">
        <v>282</v>
      </c>
      <c r="E1449" t="str">
        <f t="shared" si="26"/>
        <v>$125K-$200K</v>
      </c>
    </row>
    <row r="1450" spans="1:5" x14ac:dyDescent="0.3">
      <c r="A1450" s="33" t="s">
        <v>128</v>
      </c>
      <c r="B1450" s="33" t="s">
        <v>53</v>
      </c>
      <c r="C1450" s="33">
        <v>137500</v>
      </c>
      <c r="D1450" s="33" t="s">
        <v>1081</v>
      </c>
      <c r="E1450" t="str">
        <f t="shared" si="26"/>
        <v>$125K-$200K</v>
      </c>
    </row>
    <row r="1451" spans="1:5" x14ac:dyDescent="0.3">
      <c r="A1451" s="33" t="s">
        <v>0</v>
      </c>
      <c r="B1451" s="33" t="s">
        <v>53</v>
      </c>
      <c r="C1451" s="33"/>
      <c r="D1451" s="33" t="s">
        <v>764</v>
      </c>
      <c r="E1451" t="str">
        <f t="shared" si="26"/>
        <v>No Data</v>
      </c>
    </row>
    <row r="1452" spans="1:5" x14ac:dyDescent="0.3">
      <c r="A1452" s="33" t="s">
        <v>128</v>
      </c>
      <c r="B1452" s="33" t="s">
        <v>54</v>
      </c>
      <c r="C1452" s="33">
        <v>122500</v>
      </c>
      <c r="D1452" s="33" t="s">
        <v>1082</v>
      </c>
      <c r="E1452" t="str">
        <f t="shared" si="26"/>
        <v>$100K-$125K</v>
      </c>
    </row>
    <row r="1453" spans="1:5" x14ac:dyDescent="0.3">
      <c r="A1453" s="33" t="s">
        <v>0</v>
      </c>
      <c r="B1453" s="33" t="s">
        <v>53</v>
      </c>
      <c r="C1453" s="33"/>
      <c r="D1453" s="33" t="s">
        <v>585</v>
      </c>
      <c r="E1453" t="str">
        <f t="shared" si="26"/>
        <v>No Data</v>
      </c>
    </row>
    <row r="1454" spans="1:5" x14ac:dyDescent="0.3">
      <c r="A1454" s="33" t="s">
        <v>2</v>
      </c>
      <c r="B1454" s="33" t="s">
        <v>86</v>
      </c>
      <c r="C1454" s="33">
        <v>155000</v>
      </c>
      <c r="D1454" s="33" t="s">
        <v>1083</v>
      </c>
      <c r="E1454" t="str">
        <f t="shared" si="26"/>
        <v>$125K-$200K</v>
      </c>
    </row>
    <row r="1455" spans="1:5" x14ac:dyDescent="0.3">
      <c r="A1455" s="33" t="s">
        <v>125</v>
      </c>
      <c r="B1455" s="33" t="s">
        <v>64</v>
      </c>
      <c r="C1455" s="33">
        <v>79200</v>
      </c>
      <c r="D1455" s="33" t="s">
        <v>1084</v>
      </c>
      <c r="E1455" t="str">
        <f t="shared" si="26"/>
        <v>$75K-$100K</v>
      </c>
    </row>
    <row r="1456" spans="1:5" x14ac:dyDescent="0.3">
      <c r="A1456" s="33" t="s">
        <v>66</v>
      </c>
      <c r="B1456" s="33" t="s">
        <v>53</v>
      </c>
      <c r="C1456" s="33"/>
      <c r="D1456" s="33" t="s">
        <v>1085</v>
      </c>
      <c r="E1456" t="str">
        <f t="shared" si="26"/>
        <v>No Data</v>
      </c>
    </row>
    <row r="1457" spans="1:5" x14ac:dyDescent="0.3">
      <c r="A1457" s="33" t="s">
        <v>4</v>
      </c>
      <c r="B1457" s="33" t="s">
        <v>88</v>
      </c>
      <c r="C1457" s="33">
        <v>165000</v>
      </c>
      <c r="D1457" s="33" t="s">
        <v>1086</v>
      </c>
      <c r="E1457" t="str">
        <f t="shared" si="26"/>
        <v>$125K-$200K</v>
      </c>
    </row>
    <row r="1458" spans="1:5" x14ac:dyDescent="0.3">
      <c r="A1458" s="33" t="s">
        <v>4</v>
      </c>
      <c r="B1458" s="33" t="s">
        <v>53</v>
      </c>
      <c r="C1458" s="33">
        <v>115000</v>
      </c>
      <c r="D1458" s="33" t="s">
        <v>1087</v>
      </c>
      <c r="E1458" t="str">
        <f t="shared" si="26"/>
        <v>$100K-$125K</v>
      </c>
    </row>
    <row r="1459" spans="1:5" x14ac:dyDescent="0.3">
      <c r="A1459" s="33" t="s">
        <v>4</v>
      </c>
      <c r="B1459" s="33" t="s">
        <v>53</v>
      </c>
      <c r="C1459" s="33"/>
      <c r="D1459" s="33" t="s">
        <v>232</v>
      </c>
      <c r="E1459" t="str">
        <f t="shared" si="26"/>
        <v>No Data</v>
      </c>
    </row>
    <row r="1460" spans="1:5" x14ac:dyDescent="0.3">
      <c r="A1460" s="33" t="s">
        <v>126</v>
      </c>
      <c r="B1460" s="33" t="s">
        <v>53</v>
      </c>
      <c r="C1460" s="33">
        <v>90000</v>
      </c>
      <c r="D1460" s="33" t="s">
        <v>1088</v>
      </c>
      <c r="E1460" t="str">
        <f t="shared" si="26"/>
        <v>$75K-$100K</v>
      </c>
    </row>
    <row r="1461" spans="1:5" x14ac:dyDescent="0.3">
      <c r="A1461" s="33" t="s">
        <v>0</v>
      </c>
      <c r="B1461" s="33" t="s">
        <v>53</v>
      </c>
      <c r="C1461" s="33">
        <v>105550</v>
      </c>
      <c r="D1461" s="33" t="s">
        <v>1089</v>
      </c>
      <c r="E1461" t="str">
        <f t="shared" si="26"/>
        <v>$100K-$125K</v>
      </c>
    </row>
    <row r="1462" spans="1:5" x14ac:dyDescent="0.3">
      <c r="A1462" s="33" t="s">
        <v>4</v>
      </c>
      <c r="B1462" s="33" t="s">
        <v>53</v>
      </c>
      <c r="C1462" s="33">
        <v>100000</v>
      </c>
      <c r="D1462" s="33" t="s">
        <v>268</v>
      </c>
      <c r="E1462" t="str">
        <f t="shared" si="26"/>
        <v>$75K-$100K</v>
      </c>
    </row>
    <row r="1463" spans="1:5" x14ac:dyDescent="0.3">
      <c r="A1463" s="33" t="s">
        <v>126</v>
      </c>
      <c r="B1463" s="33" t="s">
        <v>53</v>
      </c>
      <c r="C1463" s="33">
        <v>173500</v>
      </c>
      <c r="D1463" s="33" t="s">
        <v>225</v>
      </c>
      <c r="E1463" t="str">
        <f t="shared" si="26"/>
        <v>$125K-$200K</v>
      </c>
    </row>
    <row r="1464" spans="1:5" x14ac:dyDescent="0.3">
      <c r="A1464" s="33" t="s">
        <v>0</v>
      </c>
      <c r="B1464" s="33" t="s">
        <v>53</v>
      </c>
      <c r="C1464" s="33"/>
      <c r="D1464" s="33" t="s">
        <v>1041</v>
      </c>
      <c r="E1464" t="str">
        <f t="shared" si="26"/>
        <v>No Data</v>
      </c>
    </row>
    <row r="1465" spans="1:5" x14ac:dyDescent="0.3">
      <c r="A1465" s="33" t="s">
        <v>0</v>
      </c>
      <c r="B1465" s="33" t="s">
        <v>53</v>
      </c>
      <c r="C1465" s="33">
        <v>65000</v>
      </c>
      <c r="D1465" s="33" t="s">
        <v>905</v>
      </c>
      <c r="E1465" t="str">
        <f t="shared" si="26"/>
        <v>&lt;$75K</v>
      </c>
    </row>
    <row r="1466" spans="1:5" x14ac:dyDescent="0.3">
      <c r="A1466" s="33" t="s">
        <v>4</v>
      </c>
      <c r="B1466" s="33" t="s">
        <v>53</v>
      </c>
      <c r="C1466" s="33">
        <v>140000</v>
      </c>
      <c r="D1466" s="33" t="s">
        <v>1090</v>
      </c>
      <c r="E1466" t="str">
        <f t="shared" si="26"/>
        <v>$125K-$200K</v>
      </c>
    </row>
    <row r="1467" spans="1:5" x14ac:dyDescent="0.3">
      <c r="A1467" s="33" t="s">
        <v>4</v>
      </c>
      <c r="B1467" s="33" t="s">
        <v>105</v>
      </c>
      <c r="C1467" s="33">
        <v>98301.5</v>
      </c>
      <c r="D1467" s="33" t="s">
        <v>1091</v>
      </c>
      <c r="E1467" t="str">
        <f t="shared" si="26"/>
        <v>$75K-$100K</v>
      </c>
    </row>
    <row r="1468" spans="1:5" x14ac:dyDescent="0.3">
      <c r="A1468" s="33" t="s">
        <v>2</v>
      </c>
      <c r="B1468" s="33" t="s">
        <v>53</v>
      </c>
      <c r="C1468" s="33">
        <v>76007</v>
      </c>
      <c r="D1468" s="33" t="s">
        <v>1092</v>
      </c>
      <c r="E1468" t="str">
        <f t="shared" si="26"/>
        <v>$75K-$100K</v>
      </c>
    </row>
    <row r="1469" spans="1:5" x14ac:dyDescent="0.3">
      <c r="A1469" s="33" t="s">
        <v>2</v>
      </c>
      <c r="B1469" s="33" t="s">
        <v>53</v>
      </c>
      <c r="C1469" s="33"/>
      <c r="D1469" s="33" t="s">
        <v>268</v>
      </c>
      <c r="E1469" t="str">
        <f t="shared" si="26"/>
        <v>No Data</v>
      </c>
    </row>
    <row r="1470" spans="1:5" x14ac:dyDescent="0.3">
      <c r="A1470" s="33" t="s">
        <v>2</v>
      </c>
      <c r="B1470" s="33" t="s">
        <v>53</v>
      </c>
      <c r="C1470" s="33"/>
      <c r="D1470" s="33" t="s">
        <v>1093</v>
      </c>
      <c r="E1470" t="str">
        <f t="shared" si="26"/>
        <v>No Data</v>
      </c>
    </row>
    <row r="1471" spans="1:5" x14ac:dyDescent="0.3">
      <c r="A1471" s="33" t="s">
        <v>4</v>
      </c>
      <c r="B1471" s="33" t="s">
        <v>54</v>
      </c>
      <c r="C1471" s="33"/>
      <c r="D1471" s="33" t="s">
        <v>1094</v>
      </c>
      <c r="E1471" t="str">
        <f t="shared" si="26"/>
        <v>No Data</v>
      </c>
    </row>
    <row r="1472" spans="1:5" x14ac:dyDescent="0.3">
      <c r="A1472" s="33" t="s">
        <v>0</v>
      </c>
      <c r="B1472" s="33" t="s">
        <v>53</v>
      </c>
      <c r="C1472" s="33">
        <v>110500</v>
      </c>
      <c r="D1472" s="33" t="s">
        <v>520</v>
      </c>
      <c r="E1472" t="str">
        <f t="shared" si="26"/>
        <v>$100K-$125K</v>
      </c>
    </row>
    <row r="1473" spans="1:5" x14ac:dyDescent="0.3">
      <c r="A1473" s="33" t="s">
        <v>126</v>
      </c>
      <c r="B1473" s="33" t="s">
        <v>53</v>
      </c>
      <c r="C1473" s="33">
        <v>173500</v>
      </c>
      <c r="D1473" s="33" t="s">
        <v>225</v>
      </c>
      <c r="E1473" t="str">
        <f t="shared" si="26"/>
        <v>$125K-$200K</v>
      </c>
    </row>
    <row r="1474" spans="1:5" x14ac:dyDescent="0.3">
      <c r="A1474" s="33" t="s">
        <v>0</v>
      </c>
      <c r="B1474" s="33" t="s">
        <v>54</v>
      </c>
      <c r="C1474" s="33"/>
      <c r="D1474" s="33" t="s">
        <v>335</v>
      </c>
      <c r="E1474" t="str">
        <f t="shared" si="26"/>
        <v>No Data</v>
      </c>
    </row>
    <row r="1475" spans="1:5" x14ac:dyDescent="0.3">
      <c r="A1475" s="33" t="s">
        <v>4</v>
      </c>
      <c r="B1475" s="33" t="s">
        <v>53</v>
      </c>
      <c r="C1475" s="33"/>
      <c r="D1475" s="33" t="s">
        <v>1095</v>
      </c>
      <c r="E1475" t="str">
        <f t="shared" ref="E1475:E1538" si="27">_xlfn.XLOOKUP(C1475,$H$16:$H$21,$G$16:$G$21,,1)</f>
        <v>No Data</v>
      </c>
    </row>
    <row r="1476" spans="1:5" x14ac:dyDescent="0.3">
      <c r="A1476" s="33" t="s">
        <v>4</v>
      </c>
      <c r="B1476" s="33" t="s">
        <v>53</v>
      </c>
      <c r="C1476" s="33"/>
      <c r="D1476" s="33" t="s">
        <v>471</v>
      </c>
      <c r="E1476" t="str">
        <f t="shared" si="27"/>
        <v>No Data</v>
      </c>
    </row>
    <row r="1477" spans="1:5" x14ac:dyDescent="0.3">
      <c r="A1477" s="33" t="s">
        <v>4</v>
      </c>
      <c r="B1477" s="33" t="s">
        <v>53</v>
      </c>
      <c r="C1477" s="33">
        <v>140000</v>
      </c>
      <c r="D1477" s="33" t="s">
        <v>1096</v>
      </c>
      <c r="E1477" t="str">
        <f t="shared" si="27"/>
        <v>$125K-$200K</v>
      </c>
    </row>
    <row r="1478" spans="1:5" x14ac:dyDescent="0.3">
      <c r="A1478" s="33" t="s">
        <v>4</v>
      </c>
      <c r="B1478" s="33" t="s">
        <v>53</v>
      </c>
      <c r="C1478" s="33">
        <v>100000</v>
      </c>
      <c r="D1478" s="33" t="s">
        <v>1097</v>
      </c>
      <c r="E1478" t="str">
        <f t="shared" si="27"/>
        <v>$75K-$100K</v>
      </c>
    </row>
    <row r="1479" spans="1:5" x14ac:dyDescent="0.3">
      <c r="A1479" s="33" t="s">
        <v>0</v>
      </c>
      <c r="B1479" s="33" t="s">
        <v>53</v>
      </c>
      <c r="C1479" s="33"/>
      <c r="D1479" s="33" t="s">
        <v>581</v>
      </c>
      <c r="E1479" t="str">
        <f t="shared" si="27"/>
        <v>No Data</v>
      </c>
    </row>
    <row r="1480" spans="1:5" x14ac:dyDescent="0.3">
      <c r="A1480" s="33" t="s">
        <v>0</v>
      </c>
      <c r="B1480" s="33" t="s">
        <v>53</v>
      </c>
      <c r="C1480" s="33">
        <v>90670</v>
      </c>
      <c r="D1480" s="33" t="s">
        <v>1098</v>
      </c>
      <c r="E1480" t="str">
        <f t="shared" si="27"/>
        <v>$75K-$100K</v>
      </c>
    </row>
    <row r="1481" spans="1:5" x14ac:dyDescent="0.3">
      <c r="A1481" s="33" t="s">
        <v>0</v>
      </c>
      <c r="B1481" s="33" t="s">
        <v>53</v>
      </c>
      <c r="C1481" s="33">
        <v>120000.5</v>
      </c>
      <c r="D1481" s="33" t="s">
        <v>1099</v>
      </c>
      <c r="E1481" t="str">
        <f t="shared" si="27"/>
        <v>$100K-$125K</v>
      </c>
    </row>
    <row r="1482" spans="1:5" x14ac:dyDescent="0.3">
      <c r="A1482" s="33" t="s">
        <v>1</v>
      </c>
      <c r="B1482" s="33" t="s">
        <v>54</v>
      </c>
      <c r="C1482" s="33">
        <v>166000</v>
      </c>
      <c r="D1482" s="33" t="s">
        <v>621</v>
      </c>
      <c r="E1482" t="str">
        <f t="shared" si="27"/>
        <v>$125K-$200K</v>
      </c>
    </row>
    <row r="1483" spans="1:5" x14ac:dyDescent="0.3">
      <c r="A1483" s="33" t="s">
        <v>4</v>
      </c>
      <c r="B1483" s="33" t="s">
        <v>53</v>
      </c>
      <c r="C1483" s="33">
        <v>132000</v>
      </c>
      <c r="D1483" s="33" t="s">
        <v>1100</v>
      </c>
      <c r="E1483" t="str">
        <f t="shared" si="27"/>
        <v>$125K-$200K</v>
      </c>
    </row>
    <row r="1484" spans="1:5" x14ac:dyDescent="0.3">
      <c r="A1484" s="33" t="s">
        <v>4</v>
      </c>
      <c r="B1484" s="33" t="s">
        <v>53</v>
      </c>
      <c r="C1484" s="33">
        <v>90000</v>
      </c>
      <c r="D1484" s="33" t="s">
        <v>1101</v>
      </c>
      <c r="E1484" t="str">
        <f t="shared" si="27"/>
        <v>$75K-$100K</v>
      </c>
    </row>
    <row r="1485" spans="1:5" x14ac:dyDescent="0.3">
      <c r="A1485" s="33" t="s">
        <v>4</v>
      </c>
      <c r="B1485" s="33" t="s">
        <v>53</v>
      </c>
      <c r="C1485" s="33">
        <v>102500</v>
      </c>
      <c r="D1485" s="33" t="s">
        <v>1102</v>
      </c>
      <c r="E1485" t="str">
        <f t="shared" si="27"/>
        <v>$100K-$125K</v>
      </c>
    </row>
    <row r="1486" spans="1:5" x14ac:dyDescent="0.3">
      <c r="A1486" s="33" t="s">
        <v>126</v>
      </c>
      <c r="B1486" s="33" t="s">
        <v>53</v>
      </c>
      <c r="C1486" s="33"/>
      <c r="D1486" s="33" t="s">
        <v>1103</v>
      </c>
      <c r="E1486" t="str">
        <f t="shared" si="27"/>
        <v>No Data</v>
      </c>
    </row>
    <row r="1487" spans="1:5" x14ac:dyDescent="0.3">
      <c r="A1487" s="33" t="s">
        <v>4</v>
      </c>
      <c r="B1487" s="33" t="s">
        <v>53</v>
      </c>
      <c r="C1487" s="33">
        <v>175000</v>
      </c>
      <c r="D1487" s="33" t="s">
        <v>391</v>
      </c>
      <c r="E1487" t="str">
        <f t="shared" si="27"/>
        <v>$125K-$200K</v>
      </c>
    </row>
    <row r="1488" spans="1:5" x14ac:dyDescent="0.3">
      <c r="A1488" s="33" t="s">
        <v>129</v>
      </c>
      <c r="B1488" s="33" t="s">
        <v>81</v>
      </c>
      <c r="C1488" s="33">
        <v>200000</v>
      </c>
      <c r="D1488" s="33" t="s">
        <v>369</v>
      </c>
      <c r="E1488" t="str">
        <f t="shared" si="27"/>
        <v>$125K-$200K</v>
      </c>
    </row>
    <row r="1489" spans="1:5" x14ac:dyDescent="0.3">
      <c r="A1489" s="33" t="s">
        <v>128</v>
      </c>
      <c r="B1489" s="33" t="s">
        <v>53</v>
      </c>
      <c r="C1489" s="33">
        <v>115000</v>
      </c>
      <c r="D1489" s="33" t="s">
        <v>364</v>
      </c>
      <c r="E1489" t="str">
        <f t="shared" si="27"/>
        <v>$100K-$125K</v>
      </c>
    </row>
    <row r="1490" spans="1:5" x14ac:dyDescent="0.3">
      <c r="A1490" s="33" t="s">
        <v>4</v>
      </c>
      <c r="B1490" s="33" t="s">
        <v>53</v>
      </c>
      <c r="C1490" s="33">
        <v>162500</v>
      </c>
      <c r="D1490" s="33" t="s">
        <v>1104</v>
      </c>
      <c r="E1490" t="str">
        <f t="shared" si="27"/>
        <v>$125K-$200K</v>
      </c>
    </row>
    <row r="1491" spans="1:5" x14ac:dyDescent="0.3">
      <c r="A1491" s="33" t="s">
        <v>4</v>
      </c>
      <c r="B1491" s="33" t="s">
        <v>53</v>
      </c>
      <c r="C1491" s="33">
        <v>127004</v>
      </c>
      <c r="D1491" s="33" t="s">
        <v>1105</v>
      </c>
      <c r="E1491" t="str">
        <f t="shared" si="27"/>
        <v>$125K-$200K</v>
      </c>
    </row>
    <row r="1492" spans="1:5" x14ac:dyDescent="0.3">
      <c r="A1492" s="33" t="s">
        <v>4</v>
      </c>
      <c r="B1492" s="33" t="s">
        <v>53</v>
      </c>
      <c r="C1492" s="33">
        <v>129588.53125</v>
      </c>
      <c r="D1492" s="33" t="s">
        <v>1106</v>
      </c>
      <c r="E1492" t="str">
        <f t="shared" si="27"/>
        <v>$125K-$200K</v>
      </c>
    </row>
    <row r="1493" spans="1:5" x14ac:dyDescent="0.3">
      <c r="A1493" s="33" t="s">
        <v>0</v>
      </c>
      <c r="B1493" s="33" t="s">
        <v>53</v>
      </c>
      <c r="C1493" s="33">
        <v>75000</v>
      </c>
      <c r="D1493" s="33" t="s">
        <v>1107</v>
      </c>
      <c r="E1493" t="str">
        <f t="shared" si="27"/>
        <v>&lt;$75K</v>
      </c>
    </row>
    <row r="1494" spans="1:5" x14ac:dyDescent="0.3">
      <c r="A1494" s="33" t="s">
        <v>0</v>
      </c>
      <c r="B1494" s="33" t="s">
        <v>53</v>
      </c>
      <c r="C1494" s="33"/>
      <c r="D1494" s="33" t="s">
        <v>1108</v>
      </c>
      <c r="E1494" t="str">
        <f t="shared" si="27"/>
        <v>No Data</v>
      </c>
    </row>
    <row r="1495" spans="1:5" x14ac:dyDescent="0.3">
      <c r="A1495" s="33" t="s">
        <v>128</v>
      </c>
      <c r="B1495" s="33" t="s">
        <v>53</v>
      </c>
      <c r="C1495" s="33">
        <v>135000</v>
      </c>
      <c r="D1495" s="33" t="s">
        <v>510</v>
      </c>
      <c r="E1495" t="str">
        <f t="shared" si="27"/>
        <v>$125K-$200K</v>
      </c>
    </row>
    <row r="1496" spans="1:5" x14ac:dyDescent="0.3">
      <c r="A1496" s="33" t="s">
        <v>4</v>
      </c>
      <c r="B1496" s="33" t="s">
        <v>53</v>
      </c>
      <c r="C1496" s="33">
        <v>102500</v>
      </c>
      <c r="D1496" s="33" t="s">
        <v>268</v>
      </c>
      <c r="E1496" t="str">
        <f t="shared" si="27"/>
        <v>$100K-$125K</v>
      </c>
    </row>
    <row r="1497" spans="1:5" x14ac:dyDescent="0.3">
      <c r="A1497" s="33" t="s">
        <v>128</v>
      </c>
      <c r="B1497" s="33" t="s">
        <v>53</v>
      </c>
      <c r="C1497" s="33">
        <v>150000</v>
      </c>
      <c r="D1497" s="33" t="s">
        <v>744</v>
      </c>
      <c r="E1497" t="str">
        <f t="shared" si="27"/>
        <v>$125K-$200K</v>
      </c>
    </row>
    <row r="1498" spans="1:5" x14ac:dyDescent="0.3">
      <c r="A1498" s="33" t="s">
        <v>4</v>
      </c>
      <c r="B1498" s="33" t="s">
        <v>90</v>
      </c>
      <c r="C1498" s="33">
        <v>96773</v>
      </c>
      <c r="D1498" s="33" t="s">
        <v>294</v>
      </c>
      <c r="E1498" t="str">
        <f t="shared" si="27"/>
        <v>$75K-$100K</v>
      </c>
    </row>
    <row r="1499" spans="1:5" x14ac:dyDescent="0.3">
      <c r="A1499" s="33" t="s">
        <v>126</v>
      </c>
      <c r="B1499" s="33" t="s">
        <v>53</v>
      </c>
      <c r="C1499" s="33">
        <v>137500</v>
      </c>
      <c r="D1499" s="33" t="s">
        <v>1109</v>
      </c>
      <c r="E1499" t="str">
        <f t="shared" si="27"/>
        <v>$125K-$200K</v>
      </c>
    </row>
    <row r="1500" spans="1:5" x14ac:dyDescent="0.3">
      <c r="A1500" s="33" t="s">
        <v>126</v>
      </c>
      <c r="B1500" s="33" t="s">
        <v>53</v>
      </c>
      <c r="C1500" s="33">
        <v>178500</v>
      </c>
      <c r="D1500" s="33" t="s">
        <v>265</v>
      </c>
      <c r="E1500" t="str">
        <f t="shared" si="27"/>
        <v>$125K-$200K</v>
      </c>
    </row>
    <row r="1501" spans="1:5" x14ac:dyDescent="0.3">
      <c r="A1501" s="33" t="s">
        <v>2</v>
      </c>
      <c r="B1501" s="33" t="s">
        <v>53</v>
      </c>
      <c r="C1501" s="33">
        <v>101462</v>
      </c>
      <c r="D1501" s="33" t="s">
        <v>792</v>
      </c>
      <c r="E1501" t="str">
        <f t="shared" si="27"/>
        <v>$100K-$125K</v>
      </c>
    </row>
    <row r="1502" spans="1:5" x14ac:dyDescent="0.3">
      <c r="A1502" s="33" t="s">
        <v>4</v>
      </c>
      <c r="B1502" s="33" t="s">
        <v>65</v>
      </c>
      <c r="C1502" s="33">
        <v>80850</v>
      </c>
      <c r="D1502" s="33" t="s">
        <v>1110</v>
      </c>
      <c r="E1502" t="str">
        <f t="shared" si="27"/>
        <v>$75K-$100K</v>
      </c>
    </row>
    <row r="1503" spans="1:5" x14ac:dyDescent="0.3">
      <c r="A1503" s="33" t="s">
        <v>4</v>
      </c>
      <c r="B1503" s="33" t="s">
        <v>81</v>
      </c>
      <c r="C1503" s="33">
        <v>90000</v>
      </c>
      <c r="D1503" s="33" t="s">
        <v>1111</v>
      </c>
      <c r="E1503" t="str">
        <f t="shared" si="27"/>
        <v>$75K-$100K</v>
      </c>
    </row>
    <row r="1504" spans="1:5" x14ac:dyDescent="0.3">
      <c r="A1504" s="33" t="s">
        <v>4</v>
      </c>
      <c r="B1504" s="33" t="s">
        <v>53</v>
      </c>
      <c r="C1504" s="33">
        <v>85000</v>
      </c>
      <c r="D1504" s="33" t="s">
        <v>292</v>
      </c>
      <c r="E1504" t="str">
        <f t="shared" si="27"/>
        <v>$75K-$100K</v>
      </c>
    </row>
    <row r="1505" spans="1:5" x14ac:dyDescent="0.3">
      <c r="A1505" s="33" t="s">
        <v>4</v>
      </c>
      <c r="B1505" s="33" t="s">
        <v>53</v>
      </c>
      <c r="C1505" s="33">
        <v>120000</v>
      </c>
      <c r="D1505" s="33" t="s">
        <v>1112</v>
      </c>
      <c r="E1505" t="str">
        <f t="shared" si="27"/>
        <v>$100K-$125K</v>
      </c>
    </row>
    <row r="1506" spans="1:5" x14ac:dyDescent="0.3">
      <c r="A1506" s="33" t="s">
        <v>2</v>
      </c>
      <c r="B1506" s="33" t="s">
        <v>53</v>
      </c>
      <c r="C1506" s="33"/>
      <c r="D1506" s="33" t="s">
        <v>1113</v>
      </c>
      <c r="E1506" t="str">
        <f t="shared" si="27"/>
        <v>No Data</v>
      </c>
    </row>
    <row r="1507" spans="1:5" x14ac:dyDescent="0.3">
      <c r="A1507" s="33" t="s">
        <v>126</v>
      </c>
      <c r="B1507" s="33" t="s">
        <v>53</v>
      </c>
      <c r="C1507" s="33"/>
      <c r="D1507" s="33" t="s">
        <v>268</v>
      </c>
      <c r="E1507" t="str">
        <f t="shared" si="27"/>
        <v>No Data</v>
      </c>
    </row>
    <row r="1508" spans="1:5" x14ac:dyDescent="0.3">
      <c r="A1508" s="33" t="s">
        <v>4</v>
      </c>
      <c r="B1508" s="33" t="s">
        <v>53</v>
      </c>
      <c r="C1508" s="33">
        <v>190000</v>
      </c>
      <c r="D1508" s="33" t="s">
        <v>1114</v>
      </c>
      <c r="E1508" t="str">
        <f t="shared" si="27"/>
        <v>$125K-$200K</v>
      </c>
    </row>
    <row r="1509" spans="1:5" x14ac:dyDescent="0.3">
      <c r="A1509" s="33" t="s">
        <v>4</v>
      </c>
      <c r="B1509" s="33" t="s">
        <v>53</v>
      </c>
      <c r="C1509" s="33"/>
      <c r="D1509" s="33" t="s">
        <v>988</v>
      </c>
      <c r="E1509" t="str">
        <f t="shared" si="27"/>
        <v>No Data</v>
      </c>
    </row>
    <row r="1510" spans="1:5" x14ac:dyDescent="0.3">
      <c r="A1510" s="33" t="s">
        <v>4</v>
      </c>
      <c r="B1510" s="33" t="s">
        <v>53</v>
      </c>
      <c r="C1510" s="33">
        <v>185000</v>
      </c>
      <c r="D1510" s="33" t="s">
        <v>265</v>
      </c>
      <c r="E1510" t="str">
        <f t="shared" si="27"/>
        <v>$125K-$200K</v>
      </c>
    </row>
    <row r="1511" spans="1:5" x14ac:dyDescent="0.3">
      <c r="A1511" s="33" t="s">
        <v>0</v>
      </c>
      <c r="B1511" s="33" t="s">
        <v>53</v>
      </c>
      <c r="C1511" s="33"/>
      <c r="D1511" s="33" t="s">
        <v>1115</v>
      </c>
      <c r="E1511" t="str">
        <f t="shared" si="27"/>
        <v>No Data</v>
      </c>
    </row>
    <row r="1512" spans="1:5" x14ac:dyDescent="0.3">
      <c r="A1512" s="33" t="s">
        <v>0</v>
      </c>
      <c r="B1512" s="33" t="s">
        <v>53</v>
      </c>
      <c r="C1512" s="33">
        <v>160000</v>
      </c>
      <c r="D1512" s="33" t="s">
        <v>1116</v>
      </c>
      <c r="E1512" t="str">
        <f t="shared" si="27"/>
        <v>$125K-$200K</v>
      </c>
    </row>
    <row r="1513" spans="1:5" x14ac:dyDescent="0.3">
      <c r="A1513" s="33" t="s">
        <v>4</v>
      </c>
      <c r="B1513" s="33" t="s">
        <v>120</v>
      </c>
      <c r="C1513" s="33">
        <v>69000</v>
      </c>
      <c r="D1513" s="33" t="s">
        <v>418</v>
      </c>
      <c r="E1513" t="str">
        <f t="shared" si="27"/>
        <v>&lt;$75K</v>
      </c>
    </row>
    <row r="1514" spans="1:5" x14ac:dyDescent="0.3">
      <c r="A1514" s="33" t="s">
        <v>4</v>
      </c>
      <c r="B1514" s="33" t="s">
        <v>54</v>
      </c>
      <c r="C1514" s="33"/>
      <c r="D1514" s="33" t="s">
        <v>225</v>
      </c>
      <c r="E1514" t="str">
        <f t="shared" si="27"/>
        <v>No Data</v>
      </c>
    </row>
    <row r="1515" spans="1:5" x14ac:dyDescent="0.3">
      <c r="A1515" s="33" t="s">
        <v>4</v>
      </c>
      <c r="B1515" s="33" t="s">
        <v>53</v>
      </c>
      <c r="C1515" s="33">
        <v>140000</v>
      </c>
      <c r="D1515" s="33" t="s">
        <v>265</v>
      </c>
      <c r="E1515" t="str">
        <f t="shared" si="27"/>
        <v>$125K-$200K</v>
      </c>
    </row>
    <row r="1516" spans="1:5" x14ac:dyDescent="0.3">
      <c r="A1516" s="33" t="s">
        <v>0</v>
      </c>
      <c r="B1516" s="33" t="s">
        <v>53</v>
      </c>
      <c r="C1516" s="33">
        <v>90000</v>
      </c>
      <c r="D1516" s="33" t="s">
        <v>1117</v>
      </c>
      <c r="E1516" t="str">
        <f t="shared" si="27"/>
        <v>$75K-$100K</v>
      </c>
    </row>
    <row r="1517" spans="1:5" x14ac:dyDescent="0.3">
      <c r="A1517" s="33" t="s">
        <v>4</v>
      </c>
      <c r="B1517" s="33" t="s">
        <v>53</v>
      </c>
      <c r="C1517" s="33">
        <v>150000</v>
      </c>
      <c r="D1517" s="33" t="s">
        <v>552</v>
      </c>
      <c r="E1517" t="str">
        <f t="shared" si="27"/>
        <v>$125K-$200K</v>
      </c>
    </row>
    <row r="1518" spans="1:5" x14ac:dyDescent="0.3">
      <c r="A1518" s="33" t="s">
        <v>4</v>
      </c>
      <c r="B1518" s="33" t="s">
        <v>53</v>
      </c>
      <c r="C1518" s="33">
        <v>170000</v>
      </c>
      <c r="D1518" s="33" t="s">
        <v>1118</v>
      </c>
      <c r="E1518" t="str">
        <f t="shared" si="27"/>
        <v>$125K-$200K</v>
      </c>
    </row>
    <row r="1519" spans="1:5" x14ac:dyDescent="0.3">
      <c r="A1519" s="33" t="s">
        <v>126</v>
      </c>
      <c r="B1519" s="33" t="s">
        <v>53</v>
      </c>
      <c r="C1519" s="33">
        <v>125000</v>
      </c>
      <c r="D1519" s="33" t="s">
        <v>1119</v>
      </c>
      <c r="E1519" t="str">
        <f t="shared" si="27"/>
        <v>$100K-$125K</v>
      </c>
    </row>
    <row r="1520" spans="1:5" x14ac:dyDescent="0.3">
      <c r="A1520" s="33" t="s">
        <v>2</v>
      </c>
      <c r="B1520" s="33" t="s">
        <v>53</v>
      </c>
      <c r="C1520" s="33">
        <v>133285</v>
      </c>
      <c r="D1520" s="33" t="s">
        <v>476</v>
      </c>
      <c r="E1520" t="str">
        <f t="shared" si="27"/>
        <v>$125K-$200K</v>
      </c>
    </row>
    <row r="1521" spans="1:5" x14ac:dyDescent="0.3">
      <c r="A1521" s="33" t="s">
        <v>52</v>
      </c>
      <c r="B1521" s="33" t="s">
        <v>53</v>
      </c>
      <c r="C1521" s="33">
        <v>90000</v>
      </c>
      <c r="D1521" s="33" t="s">
        <v>1120</v>
      </c>
      <c r="E1521" t="str">
        <f t="shared" si="27"/>
        <v>$75K-$100K</v>
      </c>
    </row>
    <row r="1522" spans="1:5" x14ac:dyDescent="0.3">
      <c r="A1522" s="33" t="s">
        <v>2</v>
      </c>
      <c r="B1522" s="33" t="s">
        <v>53</v>
      </c>
      <c r="C1522" s="33"/>
      <c r="D1522" s="33" t="s">
        <v>389</v>
      </c>
      <c r="E1522" t="str">
        <f t="shared" si="27"/>
        <v>No Data</v>
      </c>
    </row>
    <row r="1523" spans="1:5" x14ac:dyDescent="0.3">
      <c r="A1523" s="33" t="s">
        <v>0</v>
      </c>
      <c r="B1523" s="33" t="s">
        <v>53</v>
      </c>
      <c r="C1523" s="33">
        <v>125000</v>
      </c>
      <c r="D1523" s="33" t="s">
        <v>1121</v>
      </c>
      <c r="E1523" t="str">
        <f t="shared" si="27"/>
        <v>$100K-$125K</v>
      </c>
    </row>
    <row r="1524" spans="1:5" x14ac:dyDescent="0.3">
      <c r="A1524" s="33" t="s">
        <v>4</v>
      </c>
      <c r="B1524" s="33" t="s">
        <v>53</v>
      </c>
      <c r="C1524" s="33">
        <v>120000</v>
      </c>
      <c r="D1524" s="33" t="s">
        <v>1122</v>
      </c>
      <c r="E1524" t="str">
        <f t="shared" si="27"/>
        <v>$100K-$125K</v>
      </c>
    </row>
    <row r="1525" spans="1:5" x14ac:dyDescent="0.3">
      <c r="A1525" s="33" t="s">
        <v>126</v>
      </c>
      <c r="B1525" s="33" t="s">
        <v>53</v>
      </c>
      <c r="C1525" s="33">
        <v>195000</v>
      </c>
      <c r="D1525" s="33" t="s">
        <v>265</v>
      </c>
      <c r="E1525" t="str">
        <f t="shared" si="27"/>
        <v>$125K-$200K</v>
      </c>
    </row>
    <row r="1526" spans="1:5" x14ac:dyDescent="0.3">
      <c r="A1526" s="33" t="s">
        <v>1</v>
      </c>
      <c r="B1526" s="33" t="s">
        <v>122</v>
      </c>
      <c r="C1526" s="33">
        <v>89100</v>
      </c>
      <c r="D1526" s="33" t="s">
        <v>1123</v>
      </c>
      <c r="E1526" t="str">
        <f t="shared" si="27"/>
        <v>$75K-$100K</v>
      </c>
    </row>
    <row r="1527" spans="1:5" x14ac:dyDescent="0.3">
      <c r="A1527" s="33" t="s">
        <v>0</v>
      </c>
      <c r="B1527" s="33" t="s">
        <v>53</v>
      </c>
      <c r="C1527" s="33">
        <v>156000</v>
      </c>
      <c r="D1527" s="33" t="s">
        <v>1124</v>
      </c>
      <c r="E1527" t="str">
        <f t="shared" si="27"/>
        <v>$125K-$200K</v>
      </c>
    </row>
    <row r="1528" spans="1:5" x14ac:dyDescent="0.3">
      <c r="A1528" s="33" t="s">
        <v>126</v>
      </c>
      <c r="B1528" s="33" t="s">
        <v>53</v>
      </c>
      <c r="C1528" s="33">
        <v>172500</v>
      </c>
      <c r="D1528" s="33" t="s">
        <v>265</v>
      </c>
      <c r="E1528" t="str">
        <f t="shared" si="27"/>
        <v>$125K-$200K</v>
      </c>
    </row>
    <row r="1529" spans="1:5" x14ac:dyDescent="0.3">
      <c r="A1529" s="33" t="s">
        <v>0</v>
      </c>
      <c r="B1529" s="33" t="s">
        <v>53</v>
      </c>
      <c r="C1529" s="33">
        <v>125000</v>
      </c>
      <c r="D1529" s="33" t="s">
        <v>1125</v>
      </c>
      <c r="E1529" t="str">
        <f t="shared" si="27"/>
        <v>$100K-$125K</v>
      </c>
    </row>
    <row r="1530" spans="1:5" x14ac:dyDescent="0.3">
      <c r="A1530" s="33" t="s">
        <v>2</v>
      </c>
      <c r="B1530" s="33" t="s">
        <v>53</v>
      </c>
      <c r="C1530" s="33">
        <v>95000</v>
      </c>
      <c r="D1530" s="33" t="s">
        <v>232</v>
      </c>
      <c r="E1530" t="str">
        <f t="shared" si="27"/>
        <v>$75K-$100K</v>
      </c>
    </row>
    <row r="1531" spans="1:5" x14ac:dyDescent="0.3">
      <c r="A1531" s="33" t="s">
        <v>4</v>
      </c>
      <c r="B1531" s="33" t="s">
        <v>53</v>
      </c>
      <c r="C1531" s="33"/>
      <c r="D1531" s="33" t="s">
        <v>1126</v>
      </c>
      <c r="E1531" t="str">
        <f t="shared" si="27"/>
        <v>No Data</v>
      </c>
    </row>
    <row r="1532" spans="1:5" x14ac:dyDescent="0.3">
      <c r="A1532" s="33" t="s">
        <v>125</v>
      </c>
      <c r="B1532" s="33" t="s">
        <v>53</v>
      </c>
      <c r="C1532" s="33">
        <v>91100</v>
      </c>
      <c r="D1532" s="33" t="s">
        <v>1127</v>
      </c>
      <c r="E1532" t="str">
        <f t="shared" si="27"/>
        <v>$75K-$100K</v>
      </c>
    </row>
    <row r="1533" spans="1:5" x14ac:dyDescent="0.3">
      <c r="A1533" s="33" t="s">
        <v>2</v>
      </c>
      <c r="B1533" s="33" t="s">
        <v>53</v>
      </c>
      <c r="C1533" s="33">
        <v>90000</v>
      </c>
      <c r="D1533" s="33" t="s">
        <v>1128</v>
      </c>
      <c r="E1533" t="str">
        <f t="shared" si="27"/>
        <v>$75K-$100K</v>
      </c>
    </row>
    <row r="1534" spans="1:5" x14ac:dyDescent="0.3">
      <c r="A1534" s="33" t="s">
        <v>4</v>
      </c>
      <c r="B1534" s="33" t="s">
        <v>53</v>
      </c>
      <c r="C1534" s="33">
        <v>160060.234375</v>
      </c>
      <c r="D1534" s="33" t="s">
        <v>1129</v>
      </c>
      <c r="E1534" t="str">
        <f t="shared" si="27"/>
        <v>$125K-$200K</v>
      </c>
    </row>
    <row r="1535" spans="1:5" x14ac:dyDescent="0.3">
      <c r="A1535" s="33" t="s">
        <v>125</v>
      </c>
      <c r="B1535" s="33" t="s">
        <v>53</v>
      </c>
      <c r="C1535" s="33">
        <v>175000</v>
      </c>
      <c r="D1535" s="33" t="s">
        <v>256</v>
      </c>
      <c r="E1535" t="str">
        <f t="shared" si="27"/>
        <v>$125K-$200K</v>
      </c>
    </row>
    <row r="1536" spans="1:5" x14ac:dyDescent="0.3">
      <c r="A1536" s="33" t="s">
        <v>0</v>
      </c>
      <c r="B1536" s="33" t="s">
        <v>53</v>
      </c>
      <c r="C1536" s="33">
        <v>115000</v>
      </c>
      <c r="D1536" s="33" t="s">
        <v>849</v>
      </c>
      <c r="E1536" t="str">
        <f t="shared" si="27"/>
        <v>$100K-$125K</v>
      </c>
    </row>
    <row r="1537" spans="1:5" x14ac:dyDescent="0.3">
      <c r="A1537" s="33" t="s">
        <v>2</v>
      </c>
      <c r="B1537" s="33" t="s">
        <v>54</v>
      </c>
      <c r="C1537" s="33">
        <v>62500</v>
      </c>
      <c r="D1537" s="33" t="s">
        <v>1130</v>
      </c>
      <c r="E1537" t="str">
        <f t="shared" si="27"/>
        <v>&lt;$75K</v>
      </c>
    </row>
    <row r="1538" spans="1:5" x14ac:dyDescent="0.3">
      <c r="A1538" s="33" t="s">
        <v>128</v>
      </c>
      <c r="B1538" s="33" t="s">
        <v>54</v>
      </c>
      <c r="C1538" s="33">
        <v>154500</v>
      </c>
      <c r="D1538" s="33" t="s">
        <v>1104</v>
      </c>
      <c r="E1538" t="str">
        <f t="shared" si="27"/>
        <v>$125K-$200K</v>
      </c>
    </row>
    <row r="1539" spans="1:5" x14ac:dyDescent="0.3">
      <c r="A1539" s="33" t="s">
        <v>4</v>
      </c>
      <c r="B1539" s="33" t="s">
        <v>72</v>
      </c>
      <c r="C1539" s="33">
        <v>96773</v>
      </c>
      <c r="D1539" s="33" t="s">
        <v>1131</v>
      </c>
      <c r="E1539" t="str">
        <f t="shared" ref="E1539:E1602" si="28">_xlfn.XLOOKUP(C1539,$H$16:$H$21,$G$16:$G$21,,1)</f>
        <v>$75K-$100K</v>
      </c>
    </row>
    <row r="1540" spans="1:5" x14ac:dyDescent="0.3">
      <c r="A1540" s="33" t="s">
        <v>4</v>
      </c>
      <c r="B1540" s="33" t="s">
        <v>81</v>
      </c>
      <c r="C1540" s="33">
        <v>188000</v>
      </c>
      <c r="D1540" s="33" t="s">
        <v>1132</v>
      </c>
      <c r="E1540" t="str">
        <f t="shared" si="28"/>
        <v>$125K-$200K</v>
      </c>
    </row>
    <row r="1541" spans="1:5" x14ac:dyDescent="0.3">
      <c r="A1541" s="33" t="s">
        <v>0</v>
      </c>
      <c r="B1541" s="33" t="s">
        <v>53</v>
      </c>
      <c r="C1541" s="33"/>
      <c r="D1541" s="33" t="s">
        <v>832</v>
      </c>
      <c r="E1541" t="str">
        <f t="shared" si="28"/>
        <v>No Data</v>
      </c>
    </row>
    <row r="1542" spans="1:5" x14ac:dyDescent="0.3">
      <c r="A1542" s="33" t="s">
        <v>4</v>
      </c>
      <c r="B1542" s="33" t="s">
        <v>53</v>
      </c>
      <c r="C1542" s="33">
        <v>70000</v>
      </c>
      <c r="D1542" s="33" t="s">
        <v>434</v>
      </c>
      <c r="E1542" t="str">
        <f t="shared" si="28"/>
        <v>&lt;$75K</v>
      </c>
    </row>
    <row r="1543" spans="1:5" x14ac:dyDescent="0.3">
      <c r="A1543" s="33" t="s">
        <v>4</v>
      </c>
      <c r="B1543" s="33" t="s">
        <v>53</v>
      </c>
      <c r="C1543" s="33"/>
      <c r="D1543" s="33" t="s">
        <v>258</v>
      </c>
      <c r="E1543" t="str">
        <f t="shared" si="28"/>
        <v>No Data</v>
      </c>
    </row>
    <row r="1544" spans="1:5" x14ac:dyDescent="0.3">
      <c r="A1544" s="33" t="s">
        <v>4</v>
      </c>
      <c r="B1544" s="33" t="s">
        <v>53</v>
      </c>
      <c r="C1544" s="33"/>
      <c r="D1544" s="33" t="s">
        <v>511</v>
      </c>
      <c r="E1544" t="str">
        <f t="shared" si="28"/>
        <v>No Data</v>
      </c>
    </row>
    <row r="1545" spans="1:5" x14ac:dyDescent="0.3">
      <c r="A1545" s="33" t="s">
        <v>4</v>
      </c>
      <c r="B1545" s="33" t="s">
        <v>53</v>
      </c>
      <c r="C1545" s="33">
        <v>147500</v>
      </c>
      <c r="D1545" s="33" t="s">
        <v>1133</v>
      </c>
      <c r="E1545" t="str">
        <f t="shared" si="28"/>
        <v>$125K-$200K</v>
      </c>
    </row>
    <row r="1546" spans="1:5" x14ac:dyDescent="0.3">
      <c r="A1546" s="33" t="s">
        <v>0</v>
      </c>
      <c r="B1546" s="33" t="s">
        <v>53</v>
      </c>
      <c r="C1546" s="33">
        <v>213500</v>
      </c>
      <c r="D1546" s="33" t="s">
        <v>596</v>
      </c>
      <c r="E1546" t="str">
        <f t="shared" si="28"/>
        <v>&gt;$200K</v>
      </c>
    </row>
    <row r="1547" spans="1:5" x14ac:dyDescent="0.3">
      <c r="A1547" s="33" t="s">
        <v>4</v>
      </c>
      <c r="B1547" s="33" t="s">
        <v>53</v>
      </c>
      <c r="C1547" s="33">
        <v>113836.5</v>
      </c>
      <c r="D1547" s="33" t="s">
        <v>232</v>
      </c>
      <c r="E1547" t="str">
        <f t="shared" si="28"/>
        <v>$100K-$125K</v>
      </c>
    </row>
    <row r="1548" spans="1:5" x14ac:dyDescent="0.3">
      <c r="A1548" s="33" t="s">
        <v>126</v>
      </c>
      <c r="B1548" s="33" t="s">
        <v>53</v>
      </c>
      <c r="C1548" s="33"/>
      <c r="D1548" s="33" t="s">
        <v>625</v>
      </c>
      <c r="E1548" t="str">
        <f t="shared" si="28"/>
        <v>No Data</v>
      </c>
    </row>
    <row r="1549" spans="1:5" x14ac:dyDescent="0.3">
      <c r="A1549" s="33" t="s">
        <v>0</v>
      </c>
      <c r="B1549" s="33" t="s">
        <v>53</v>
      </c>
      <c r="C1549" s="33">
        <v>115000</v>
      </c>
      <c r="D1549" s="33" t="s">
        <v>609</v>
      </c>
      <c r="E1549" t="str">
        <f t="shared" si="28"/>
        <v>$100K-$125K</v>
      </c>
    </row>
    <row r="1550" spans="1:5" x14ac:dyDescent="0.3">
      <c r="A1550" s="33" t="s">
        <v>4</v>
      </c>
      <c r="B1550" s="33" t="s">
        <v>53</v>
      </c>
      <c r="C1550" s="33">
        <v>210000</v>
      </c>
      <c r="D1550" s="33" t="s">
        <v>230</v>
      </c>
      <c r="E1550" t="str">
        <f t="shared" si="28"/>
        <v>&gt;$200K</v>
      </c>
    </row>
    <row r="1551" spans="1:5" x14ac:dyDescent="0.3">
      <c r="A1551" s="33" t="s">
        <v>0</v>
      </c>
      <c r="B1551" s="33" t="s">
        <v>53</v>
      </c>
      <c r="C1551" s="33">
        <v>140998</v>
      </c>
      <c r="D1551" s="33" t="s">
        <v>1134</v>
      </c>
      <c r="E1551" t="str">
        <f t="shared" si="28"/>
        <v>$125K-$200K</v>
      </c>
    </row>
    <row r="1552" spans="1:5" x14ac:dyDescent="0.3">
      <c r="A1552" s="33" t="s">
        <v>0</v>
      </c>
      <c r="B1552" s="33" t="s">
        <v>53</v>
      </c>
      <c r="C1552" s="33"/>
      <c r="D1552" s="33" t="s">
        <v>258</v>
      </c>
      <c r="E1552" t="str">
        <f t="shared" si="28"/>
        <v>No Data</v>
      </c>
    </row>
    <row r="1553" spans="1:5" x14ac:dyDescent="0.3">
      <c r="A1553" s="33" t="s">
        <v>4</v>
      </c>
      <c r="B1553" s="33" t="s">
        <v>53</v>
      </c>
      <c r="C1553" s="33">
        <v>90000</v>
      </c>
      <c r="D1553" s="33" t="s">
        <v>243</v>
      </c>
      <c r="E1553" t="str">
        <f t="shared" si="28"/>
        <v>$75K-$100K</v>
      </c>
    </row>
    <row r="1554" spans="1:5" x14ac:dyDescent="0.3">
      <c r="A1554" s="33" t="s">
        <v>2</v>
      </c>
      <c r="B1554" s="33" t="s">
        <v>53</v>
      </c>
      <c r="C1554" s="33"/>
      <c r="D1554" s="33" t="s">
        <v>268</v>
      </c>
      <c r="E1554" t="str">
        <f t="shared" si="28"/>
        <v>No Data</v>
      </c>
    </row>
    <row r="1555" spans="1:5" x14ac:dyDescent="0.3">
      <c r="A1555" s="33" t="s">
        <v>4</v>
      </c>
      <c r="B1555" s="33" t="s">
        <v>53</v>
      </c>
      <c r="C1555" s="33"/>
      <c r="D1555" s="33" t="s">
        <v>602</v>
      </c>
      <c r="E1555" t="str">
        <f t="shared" si="28"/>
        <v>No Data</v>
      </c>
    </row>
    <row r="1556" spans="1:5" x14ac:dyDescent="0.3">
      <c r="A1556" s="33" t="s">
        <v>2</v>
      </c>
      <c r="B1556" s="33" t="s">
        <v>53</v>
      </c>
      <c r="C1556" s="33">
        <v>90612.6015625</v>
      </c>
      <c r="D1556" s="33" t="s">
        <v>1135</v>
      </c>
      <c r="E1556" t="str">
        <f t="shared" si="28"/>
        <v>$75K-$100K</v>
      </c>
    </row>
    <row r="1557" spans="1:5" x14ac:dyDescent="0.3">
      <c r="A1557" s="33" t="s">
        <v>2</v>
      </c>
      <c r="B1557" s="33" t="s">
        <v>53</v>
      </c>
      <c r="C1557" s="33"/>
      <c r="D1557" s="33" t="s">
        <v>1136</v>
      </c>
      <c r="E1557" t="str">
        <f t="shared" si="28"/>
        <v>No Data</v>
      </c>
    </row>
    <row r="1558" spans="1:5" x14ac:dyDescent="0.3">
      <c r="A1558" s="33" t="s">
        <v>0</v>
      </c>
      <c r="B1558" s="33" t="s">
        <v>53</v>
      </c>
      <c r="C1558" s="33"/>
      <c r="D1558" s="33" t="s">
        <v>286</v>
      </c>
      <c r="E1558" t="str">
        <f t="shared" si="28"/>
        <v>No Data</v>
      </c>
    </row>
    <row r="1559" spans="1:5" x14ac:dyDescent="0.3">
      <c r="A1559" s="33" t="s">
        <v>2</v>
      </c>
      <c r="B1559" s="33" t="s">
        <v>53</v>
      </c>
      <c r="C1559" s="33">
        <v>71500</v>
      </c>
      <c r="D1559" s="33" t="s">
        <v>385</v>
      </c>
      <c r="E1559" t="str">
        <f t="shared" si="28"/>
        <v>&lt;$75K</v>
      </c>
    </row>
    <row r="1560" spans="1:5" x14ac:dyDescent="0.3">
      <c r="A1560" s="33" t="s">
        <v>4</v>
      </c>
      <c r="B1560" s="33" t="s">
        <v>53</v>
      </c>
      <c r="C1560" s="33"/>
      <c r="D1560" s="33" t="s">
        <v>258</v>
      </c>
      <c r="E1560" t="str">
        <f t="shared" si="28"/>
        <v>No Data</v>
      </c>
    </row>
    <row r="1561" spans="1:5" x14ac:dyDescent="0.3">
      <c r="A1561" s="33" t="s">
        <v>125</v>
      </c>
      <c r="B1561" s="33" t="s">
        <v>54</v>
      </c>
      <c r="C1561" s="33"/>
      <c r="D1561" s="33" t="s">
        <v>300</v>
      </c>
      <c r="E1561" t="str">
        <f t="shared" si="28"/>
        <v>No Data</v>
      </c>
    </row>
    <row r="1562" spans="1:5" x14ac:dyDescent="0.3">
      <c r="A1562" s="33" t="s">
        <v>128</v>
      </c>
      <c r="B1562" s="33" t="s">
        <v>54</v>
      </c>
      <c r="C1562" s="33">
        <v>198000</v>
      </c>
      <c r="D1562" s="33" t="s">
        <v>1137</v>
      </c>
      <c r="E1562" t="str">
        <f t="shared" si="28"/>
        <v>$125K-$200K</v>
      </c>
    </row>
    <row r="1563" spans="1:5" x14ac:dyDescent="0.3">
      <c r="A1563" s="33" t="s">
        <v>0</v>
      </c>
      <c r="B1563" s="33" t="s">
        <v>53</v>
      </c>
      <c r="C1563" s="33">
        <v>250000</v>
      </c>
      <c r="D1563" s="33" t="s">
        <v>1138</v>
      </c>
      <c r="E1563" t="str">
        <f t="shared" si="28"/>
        <v>&gt;$200K</v>
      </c>
    </row>
    <row r="1564" spans="1:5" x14ac:dyDescent="0.3">
      <c r="A1564" s="33" t="s">
        <v>128</v>
      </c>
      <c r="B1564" s="33" t="s">
        <v>53</v>
      </c>
      <c r="C1564" s="33">
        <v>222589</v>
      </c>
      <c r="D1564" s="33" t="s">
        <v>225</v>
      </c>
      <c r="E1564" t="str">
        <f t="shared" si="28"/>
        <v>&gt;$200K</v>
      </c>
    </row>
    <row r="1565" spans="1:5" x14ac:dyDescent="0.3">
      <c r="A1565" s="33" t="s">
        <v>0</v>
      </c>
      <c r="B1565" s="33" t="s">
        <v>54</v>
      </c>
      <c r="C1565" s="33"/>
      <c r="D1565" s="33" t="s">
        <v>480</v>
      </c>
      <c r="E1565" t="str">
        <f t="shared" si="28"/>
        <v>No Data</v>
      </c>
    </row>
    <row r="1566" spans="1:5" x14ac:dyDescent="0.3">
      <c r="A1566" s="33" t="s">
        <v>4</v>
      </c>
      <c r="B1566" s="33" t="s">
        <v>53</v>
      </c>
      <c r="C1566" s="33"/>
      <c r="D1566" s="33" t="s">
        <v>1139</v>
      </c>
      <c r="E1566" t="str">
        <f t="shared" si="28"/>
        <v>No Data</v>
      </c>
    </row>
    <row r="1567" spans="1:5" x14ac:dyDescent="0.3">
      <c r="A1567" s="33" t="s">
        <v>0</v>
      </c>
      <c r="B1567" s="33" t="s">
        <v>53</v>
      </c>
      <c r="C1567" s="33">
        <v>115000</v>
      </c>
      <c r="D1567" s="33" t="s">
        <v>1140</v>
      </c>
      <c r="E1567" t="str">
        <f t="shared" si="28"/>
        <v>$100K-$125K</v>
      </c>
    </row>
    <row r="1568" spans="1:5" x14ac:dyDescent="0.3">
      <c r="A1568" s="33" t="s">
        <v>0</v>
      </c>
      <c r="B1568" s="33" t="s">
        <v>53</v>
      </c>
      <c r="C1568" s="33"/>
      <c r="D1568" s="33" t="s">
        <v>1141</v>
      </c>
      <c r="E1568" t="str">
        <f t="shared" si="28"/>
        <v>No Data</v>
      </c>
    </row>
    <row r="1569" spans="1:5" x14ac:dyDescent="0.3">
      <c r="A1569" s="33" t="s">
        <v>4</v>
      </c>
      <c r="B1569" s="33" t="s">
        <v>54</v>
      </c>
      <c r="C1569" s="33"/>
      <c r="D1569" s="33" t="s">
        <v>1142</v>
      </c>
      <c r="E1569" t="str">
        <f t="shared" si="28"/>
        <v>No Data</v>
      </c>
    </row>
    <row r="1570" spans="1:5" x14ac:dyDescent="0.3">
      <c r="A1570" s="33" t="s">
        <v>4</v>
      </c>
      <c r="B1570" s="33" t="s">
        <v>79</v>
      </c>
      <c r="C1570" s="33">
        <v>147500</v>
      </c>
      <c r="D1570" s="33" t="s">
        <v>924</v>
      </c>
      <c r="E1570" t="str">
        <f t="shared" si="28"/>
        <v>$125K-$200K</v>
      </c>
    </row>
    <row r="1571" spans="1:5" x14ac:dyDescent="0.3">
      <c r="A1571" s="33" t="s">
        <v>126</v>
      </c>
      <c r="B1571" s="33" t="s">
        <v>53</v>
      </c>
      <c r="C1571" s="33">
        <v>90000</v>
      </c>
      <c r="D1571" s="33" t="s">
        <v>1143</v>
      </c>
      <c r="E1571" t="str">
        <f t="shared" si="28"/>
        <v>$75K-$100K</v>
      </c>
    </row>
    <row r="1572" spans="1:5" x14ac:dyDescent="0.3">
      <c r="A1572" s="33" t="s">
        <v>4</v>
      </c>
      <c r="B1572" s="33" t="s">
        <v>53</v>
      </c>
      <c r="C1572" s="33"/>
      <c r="D1572" s="33" t="s">
        <v>410</v>
      </c>
      <c r="E1572" t="str">
        <f t="shared" si="28"/>
        <v>No Data</v>
      </c>
    </row>
    <row r="1573" spans="1:5" x14ac:dyDescent="0.3">
      <c r="A1573" s="33" t="s">
        <v>4</v>
      </c>
      <c r="B1573" s="33" t="s">
        <v>53</v>
      </c>
      <c r="C1573" s="33">
        <v>65049</v>
      </c>
      <c r="D1573" s="33" t="s">
        <v>1144</v>
      </c>
      <c r="E1573" t="str">
        <f t="shared" si="28"/>
        <v>&lt;$75K</v>
      </c>
    </row>
    <row r="1574" spans="1:5" x14ac:dyDescent="0.3">
      <c r="A1574" s="33" t="s">
        <v>2</v>
      </c>
      <c r="B1574" s="33" t="s">
        <v>53</v>
      </c>
      <c r="C1574" s="33"/>
      <c r="D1574" s="33" t="s">
        <v>1145</v>
      </c>
      <c r="E1574" t="str">
        <f t="shared" si="28"/>
        <v>No Data</v>
      </c>
    </row>
    <row r="1575" spans="1:5" x14ac:dyDescent="0.3">
      <c r="A1575" s="33" t="s">
        <v>0</v>
      </c>
      <c r="B1575" s="33" t="s">
        <v>53</v>
      </c>
      <c r="C1575" s="33">
        <v>158500</v>
      </c>
      <c r="D1575" s="33" t="s">
        <v>1146</v>
      </c>
      <c r="E1575" t="str">
        <f t="shared" si="28"/>
        <v>$125K-$200K</v>
      </c>
    </row>
    <row r="1576" spans="1:5" x14ac:dyDescent="0.3">
      <c r="A1576" s="33" t="s">
        <v>128</v>
      </c>
      <c r="B1576" s="33" t="s">
        <v>54</v>
      </c>
      <c r="C1576" s="33">
        <v>200000</v>
      </c>
      <c r="D1576" s="33" t="s">
        <v>377</v>
      </c>
      <c r="E1576" t="str">
        <f t="shared" si="28"/>
        <v>$125K-$200K</v>
      </c>
    </row>
    <row r="1577" spans="1:5" x14ac:dyDescent="0.3">
      <c r="A1577" s="33" t="s">
        <v>4</v>
      </c>
      <c r="B1577" s="33" t="s">
        <v>53</v>
      </c>
      <c r="C1577" s="33"/>
      <c r="D1577" s="33" t="s">
        <v>225</v>
      </c>
      <c r="E1577" t="str">
        <f t="shared" si="28"/>
        <v>No Data</v>
      </c>
    </row>
    <row r="1578" spans="1:5" x14ac:dyDescent="0.3">
      <c r="A1578" s="33" t="s">
        <v>0</v>
      </c>
      <c r="B1578" s="33" t="s">
        <v>53</v>
      </c>
      <c r="C1578" s="33">
        <v>70000</v>
      </c>
      <c r="D1578" s="33" t="s">
        <v>248</v>
      </c>
      <c r="E1578" t="str">
        <f t="shared" si="28"/>
        <v>&lt;$75K</v>
      </c>
    </row>
    <row r="1579" spans="1:5" x14ac:dyDescent="0.3">
      <c r="A1579" s="33" t="s">
        <v>4</v>
      </c>
      <c r="B1579" s="33" t="s">
        <v>53</v>
      </c>
      <c r="C1579" s="33">
        <v>115000</v>
      </c>
      <c r="D1579" s="33" t="s">
        <v>1147</v>
      </c>
      <c r="E1579" t="str">
        <f t="shared" si="28"/>
        <v>$100K-$125K</v>
      </c>
    </row>
    <row r="1580" spans="1:5" x14ac:dyDescent="0.3">
      <c r="A1580" s="33" t="s">
        <v>0</v>
      </c>
      <c r="B1580" s="33" t="s">
        <v>53</v>
      </c>
      <c r="C1580" s="33"/>
      <c r="D1580" s="33" t="s">
        <v>748</v>
      </c>
      <c r="E1580" t="str">
        <f t="shared" si="28"/>
        <v>No Data</v>
      </c>
    </row>
    <row r="1581" spans="1:5" x14ac:dyDescent="0.3">
      <c r="A1581" s="33" t="s">
        <v>2</v>
      </c>
      <c r="B1581" s="33" t="s">
        <v>53</v>
      </c>
      <c r="C1581" s="33"/>
      <c r="D1581" s="33" t="s">
        <v>1148</v>
      </c>
      <c r="E1581" t="str">
        <f t="shared" si="28"/>
        <v>No Data</v>
      </c>
    </row>
    <row r="1582" spans="1:5" x14ac:dyDescent="0.3">
      <c r="A1582" s="33" t="s">
        <v>2</v>
      </c>
      <c r="B1582" s="33" t="s">
        <v>53</v>
      </c>
      <c r="C1582" s="33">
        <v>92500</v>
      </c>
      <c r="D1582" s="33" t="s">
        <v>1149</v>
      </c>
      <c r="E1582" t="str">
        <f t="shared" si="28"/>
        <v>$75K-$100K</v>
      </c>
    </row>
    <row r="1583" spans="1:5" x14ac:dyDescent="0.3">
      <c r="A1583" s="33" t="s">
        <v>4</v>
      </c>
      <c r="B1583" s="33" t="s">
        <v>53</v>
      </c>
      <c r="C1583" s="33"/>
      <c r="D1583" s="33" t="s">
        <v>1150</v>
      </c>
      <c r="E1583" t="str">
        <f t="shared" si="28"/>
        <v>No Data</v>
      </c>
    </row>
    <row r="1584" spans="1:5" x14ac:dyDescent="0.3">
      <c r="A1584" s="33" t="s">
        <v>126</v>
      </c>
      <c r="B1584" s="33" t="s">
        <v>53</v>
      </c>
      <c r="C1584" s="33">
        <v>181500</v>
      </c>
      <c r="D1584" s="33" t="s">
        <v>366</v>
      </c>
      <c r="E1584" t="str">
        <f t="shared" si="28"/>
        <v>$125K-$200K</v>
      </c>
    </row>
    <row r="1585" spans="1:5" x14ac:dyDescent="0.3">
      <c r="A1585" s="33" t="s">
        <v>4</v>
      </c>
      <c r="B1585" s="33" t="s">
        <v>53</v>
      </c>
      <c r="C1585" s="33">
        <v>164091</v>
      </c>
      <c r="D1585" s="33" t="s">
        <v>1151</v>
      </c>
      <c r="E1585" t="str">
        <f t="shared" si="28"/>
        <v>$125K-$200K</v>
      </c>
    </row>
    <row r="1586" spans="1:5" x14ac:dyDescent="0.3">
      <c r="A1586" s="33" t="s">
        <v>2</v>
      </c>
      <c r="B1586" s="33" t="s">
        <v>53</v>
      </c>
      <c r="C1586" s="33">
        <v>70000</v>
      </c>
      <c r="D1586" s="33" t="s">
        <v>1152</v>
      </c>
      <c r="E1586" t="str">
        <f t="shared" si="28"/>
        <v>&lt;$75K</v>
      </c>
    </row>
    <row r="1587" spans="1:5" x14ac:dyDescent="0.3">
      <c r="A1587" s="33" t="s">
        <v>4</v>
      </c>
      <c r="B1587" s="33" t="s">
        <v>53</v>
      </c>
      <c r="C1587" s="33"/>
      <c r="D1587" s="33" t="s">
        <v>237</v>
      </c>
      <c r="E1587" t="str">
        <f t="shared" si="28"/>
        <v>No Data</v>
      </c>
    </row>
    <row r="1588" spans="1:5" x14ac:dyDescent="0.3">
      <c r="A1588" s="33" t="s">
        <v>126</v>
      </c>
      <c r="B1588" s="33" t="s">
        <v>53</v>
      </c>
      <c r="C1588" s="33">
        <v>150000</v>
      </c>
      <c r="D1588" s="33" t="s">
        <v>451</v>
      </c>
      <c r="E1588" t="str">
        <f t="shared" si="28"/>
        <v>$125K-$200K</v>
      </c>
    </row>
    <row r="1589" spans="1:5" x14ac:dyDescent="0.3">
      <c r="A1589" s="33" t="s">
        <v>0</v>
      </c>
      <c r="B1589" s="33" t="s">
        <v>53</v>
      </c>
      <c r="C1589" s="33"/>
      <c r="D1589" s="33" t="s">
        <v>395</v>
      </c>
      <c r="E1589" t="str">
        <f t="shared" si="28"/>
        <v>No Data</v>
      </c>
    </row>
    <row r="1590" spans="1:5" x14ac:dyDescent="0.3">
      <c r="A1590" s="33" t="s">
        <v>0</v>
      </c>
      <c r="B1590" s="33" t="s">
        <v>53</v>
      </c>
      <c r="C1590" s="33"/>
      <c r="D1590" s="33" t="s">
        <v>353</v>
      </c>
      <c r="E1590" t="str">
        <f t="shared" si="28"/>
        <v>No Data</v>
      </c>
    </row>
    <row r="1591" spans="1:5" x14ac:dyDescent="0.3">
      <c r="A1591" s="33" t="s">
        <v>0</v>
      </c>
      <c r="B1591" s="33" t="s">
        <v>53</v>
      </c>
      <c r="C1591" s="33"/>
      <c r="D1591" s="33" t="s">
        <v>1153</v>
      </c>
      <c r="E1591" t="str">
        <f t="shared" si="28"/>
        <v>No Data</v>
      </c>
    </row>
    <row r="1592" spans="1:5" x14ac:dyDescent="0.3">
      <c r="A1592" s="33" t="s">
        <v>2</v>
      </c>
      <c r="B1592" s="33" t="s">
        <v>79</v>
      </c>
      <c r="C1592" s="33">
        <v>111175</v>
      </c>
      <c r="D1592" s="33" t="s">
        <v>211</v>
      </c>
      <c r="E1592" t="str">
        <f t="shared" si="28"/>
        <v>$100K-$125K</v>
      </c>
    </row>
    <row r="1593" spans="1:5" x14ac:dyDescent="0.3">
      <c r="A1593" s="33" t="s">
        <v>126</v>
      </c>
      <c r="B1593" s="33" t="s">
        <v>53</v>
      </c>
      <c r="C1593" s="33"/>
      <c r="D1593" s="33" t="s">
        <v>928</v>
      </c>
      <c r="E1593" t="str">
        <f t="shared" si="28"/>
        <v>No Data</v>
      </c>
    </row>
    <row r="1594" spans="1:5" x14ac:dyDescent="0.3">
      <c r="A1594" s="33" t="s">
        <v>0</v>
      </c>
      <c r="B1594" s="33" t="s">
        <v>53</v>
      </c>
      <c r="C1594" s="33">
        <v>116250</v>
      </c>
      <c r="D1594" s="33" t="s">
        <v>1142</v>
      </c>
      <c r="E1594" t="str">
        <f t="shared" si="28"/>
        <v>$100K-$125K</v>
      </c>
    </row>
    <row r="1595" spans="1:5" x14ac:dyDescent="0.3">
      <c r="A1595" s="33" t="s">
        <v>4</v>
      </c>
      <c r="B1595" s="33" t="s">
        <v>53</v>
      </c>
      <c r="C1595" s="33">
        <v>171000</v>
      </c>
      <c r="D1595" s="33" t="s">
        <v>1154</v>
      </c>
      <c r="E1595" t="str">
        <f t="shared" si="28"/>
        <v>$125K-$200K</v>
      </c>
    </row>
    <row r="1596" spans="1:5" x14ac:dyDescent="0.3">
      <c r="A1596" s="33" t="s">
        <v>126</v>
      </c>
      <c r="B1596" s="33" t="s">
        <v>53</v>
      </c>
      <c r="C1596" s="33">
        <v>95000</v>
      </c>
      <c r="D1596" s="33" t="s">
        <v>1155</v>
      </c>
      <c r="E1596" t="str">
        <f t="shared" si="28"/>
        <v>$75K-$100K</v>
      </c>
    </row>
    <row r="1597" spans="1:5" x14ac:dyDescent="0.3">
      <c r="A1597" s="33" t="s">
        <v>2</v>
      </c>
      <c r="B1597" s="33" t="s">
        <v>95</v>
      </c>
      <c r="C1597" s="33">
        <v>100500</v>
      </c>
      <c r="D1597" s="33" t="s">
        <v>1156</v>
      </c>
      <c r="E1597" t="str">
        <f t="shared" si="28"/>
        <v>$100K-$125K</v>
      </c>
    </row>
    <row r="1598" spans="1:5" x14ac:dyDescent="0.3">
      <c r="A1598" s="33" t="s">
        <v>2</v>
      </c>
      <c r="B1598" s="33" t="s">
        <v>53</v>
      </c>
      <c r="C1598" s="33">
        <v>67818</v>
      </c>
      <c r="D1598" s="33" t="s">
        <v>715</v>
      </c>
      <c r="E1598" t="str">
        <f t="shared" si="28"/>
        <v>&lt;$75K</v>
      </c>
    </row>
    <row r="1599" spans="1:5" x14ac:dyDescent="0.3">
      <c r="A1599" s="33" t="s">
        <v>126</v>
      </c>
      <c r="B1599" s="33" t="s">
        <v>53</v>
      </c>
      <c r="C1599" s="33">
        <v>140000</v>
      </c>
      <c r="D1599" s="33" t="s">
        <v>230</v>
      </c>
      <c r="E1599" t="str">
        <f t="shared" si="28"/>
        <v>$125K-$200K</v>
      </c>
    </row>
    <row r="1600" spans="1:5" x14ac:dyDescent="0.3">
      <c r="A1600" s="33" t="s">
        <v>4</v>
      </c>
      <c r="B1600" s="33" t="s">
        <v>53</v>
      </c>
      <c r="C1600" s="33"/>
      <c r="D1600" s="33" t="s">
        <v>252</v>
      </c>
      <c r="E1600" t="str">
        <f t="shared" si="28"/>
        <v>No Data</v>
      </c>
    </row>
    <row r="1601" spans="1:5" x14ac:dyDescent="0.3">
      <c r="A1601" s="33" t="s">
        <v>4</v>
      </c>
      <c r="B1601" s="33" t="s">
        <v>53</v>
      </c>
      <c r="C1601" s="33"/>
      <c r="D1601" s="33" t="s">
        <v>229</v>
      </c>
      <c r="E1601" t="str">
        <f t="shared" si="28"/>
        <v>No Data</v>
      </c>
    </row>
    <row r="1602" spans="1:5" x14ac:dyDescent="0.3">
      <c r="A1602" s="33" t="s">
        <v>2</v>
      </c>
      <c r="B1602" s="33" t="s">
        <v>53</v>
      </c>
      <c r="C1602" s="33"/>
      <c r="D1602" s="33" t="s">
        <v>232</v>
      </c>
      <c r="E1602" t="str">
        <f t="shared" si="28"/>
        <v>No Data</v>
      </c>
    </row>
    <row r="1603" spans="1:5" x14ac:dyDescent="0.3">
      <c r="A1603" s="33" t="s">
        <v>126</v>
      </c>
      <c r="B1603" s="33" t="s">
        <v>53</v>
      </c>
      <c r="C1603" s="33">
        <v>164715</v>
      </c>
      <c r="D1603" s="33" t="s">
        <v>1157</v>
      </c>
      <c r="E1603" t="str">
        <f t="shared" ref="E1603:E1666" si="29">_xlfn.XLOOKUP(C1603,$H$16:$H$21,$G$16:$G$21,,1)</f>
        <v>$125K-$200K</v>
      </c>
    </row>
    <row r="1604" spans="1:5" x14ac:dyDescent="0.3">
      <c r="A1604" s="33" t="s">
        <v>4</v>
      </c>
      <c r="B1604" s="33" t="s">
        <v>53</v>
      </c>
      <c r="C1604" s="33">
        <v>127500</v>
      </c>
      <c r="D1604" s="33" t="s">
        <v>1158</v>
      </c>
      <c r="E1604" t="str">
        <f t="shared" si="29"/>
        <v>$125K-$200K</v>
      </c>
    </row>
    <row r="1605" spans="1:5" x14ac:dyDescent="0.3">
      <c r="A1605" s="33" t="s">
        <v>4</v>
      </c>
      <c r="B1605" s="33" t="s">
        <v>53</v>
      </c>
      <c r="C1605" s="33">
        <v>140000</v>
      </c>
      <c r="D1605" s="33" t="s">
        <v>315</v>
      </c>
      <c r="E1605" t="str">
        <f t="shared" si="29"/>
        <v>$125K-$200K</v>
      </c>
    </row>
    <row r="1606" spans="1:5" x14ac:dyDescent="0.3">
      <c r="A1606" s="33" t="s">
        <v>4</v>
      </c>
      <c r="B1606" s="33" t="s">
        <v>53</v>
      </c>
      <c r="C1606" s="33"/>
      <c r="D1606" s="33" t="s">
        <v>879</v>
      </c>
      <c r="E1606" t="str">
        <f t="shared" si="29"/>
        <v>No Data</v>
      </c>
    </row>
    <row r="1607" spans="1:5" x14ac:dyDescent="0.3">
      <c r="A1607" s="33" t="s">
        <v>1</v>
      </c>
      <c r="B1607" s="33" t="s">
        <v>87</v>
      </c>
      <c r="C1607" s="33">
        <v>89100</v>
      </c>
      <c r="D1607" s="33" t="s">
        <v>1159</v>
      </c>
      <c r="E1607" t="str">
        <f t="shared" si="29"/>
        <v>$75K-$100K</v>
      </c>
    </row>
    <row r="1608" spans="1:5" x14ac:dyDescent="0.3">
      <c r="A1608" s="33" t="s">
        <v>0</v>
      </c>
      <c r="B1608" s="33" t="s">
        <v>53</v>
      </c>
      <c r="C1608" s="33">
        <v>75000</v>
      </c>
      <c r="D1608" s="33" t="s">
        <v>905</v>
      </c>
      <c r="E1608" t="str">
        <f t="shared" si="29"/>
        <v>&lt;$75K</v>
      </c>
    </row>
    <row r="1609" spans="1:5" x14ac:dyDescent="0.3">
      <c r="A1609" s="33" t="s">
        <v>125</v>
      </c>
      <c r="B1609" s="33" t="s">
        <v>53</v>
      </c>
      <c r="C1609" s="33">
        <v>150000</v>
      </c>
      <c r="D1609" s="33" t="s">
        <v>572</v>
      </c>
      <c r="E1609" t="str">
        <f t="shared" si="29"/>
        <v>$125K-$200K</v>
      </c>
    </row>
    <row r="1610" spans="1:5" x14ac:dyDescent="0.3">
      <c r="A1610" s="33" t="s">
        <v>4</v>
      </c>
      <c r="B1610" s="33" t="s">
        <v>53</v>
      </c>
      <c r="C1610" s="33">
        <v>211000</v>
      </c>
      <c r="D1610" s="33" t="s">
        <v>225</v>
      </c>
      <c r="E1610" t="str">
        <f t="shared" si="29"/>
        <v>&gt;$200K</v>
      </c>
    </row>
    <row r="1611" spans="1:5" x14ac:dyDescent="0.3">
      <c r="A1611" s="33" t="s">
        <v>1</v>
      </c>
      <c r="B1611" s="33" t="s">
        <v>81</v>
      </c>
      <c r="C1611" s="33">
        <v>99150</v>
      </c>
      <c r="D1611" s="33" t="s">
        <v>1160</v>
      </c>
      <c r="E1611" t="str">
        <f t="shared" si="29"/>
        <v>$75K-$100K</v>
      </c>
    </row>
    <row r="1612" spans="1:5" x14ac:dyDescent="0.3">
      <c r="A1612" s="33" t="s">
        <v>126</v>
      </c>
      <c r="B1612" s="33" t="s">
        <v>53</v>
      </c>
      <c r="C1612" s="33">
        <v>225000</v>
      </c>
      <c r="D1612" s="33" t="s">
        <v>265</v>
      </c>
      <c r="E1612" t="str">
        <f t="shared" si="29"/>
        <v>&gt;$200K</v>
      </c>
    </row>
    <row r="1613" spans="1:5" x14ac:dyDescent="0.3">
      <c r="A1613" s="33" t="s">
        <v>4</v>
      </c>
      <c r="B1613" s="33" t="s">
        <v>53</v>
      </c>
      <c r="C1613" s="33">
        <v>67500</v>
      </c>
      <c r="D1613" s="33" t="s">
        <v>1161</v>
      </c>
      <c r="E1613" t="str">
        <f t="shared" si="29"/>
        <v>&lt;$75K</v>
      </c>
    </row>
    <row r="1614" spans="1:5" x14ac:dyDescent="0.3">
      <c r="A1614" s="33" t="s">
        <v>4</v>
      </c>
      <c r="B1614" s="33" t="s">
        <v>53</v>
      </c>
      <c r="C1614" s="33">
        <v>165000</v>
      </c>
      <c r="D1614" s="33" t="s">
        <v>238</v>
      </c>
      <c r="E1614" t="str">
        <f t="shared" si="29"/>
        <v>$125K-$200K</v>
      </c>
    </row>
    <row r="1615" spans="1:5" x14ac:dyDescent="0.3">
      <c r="A1615" s="33" t="s">
        <v>0</v>
      </c>
      <c r="B1615" s="33" t="s">
        <v>53</v>
      </c>
      <c r="C1615" s="33"/>
      <c r="D1615" s="33" t="s">
        <v>1162</v>
      </c>
      <c r="E1615" t="str">
        <f t="shared" si="29"/>
        <v>No Data</v>
      </c>
    </row>
    <row r="1616" spans="1:5" x14ac:dyDescent="0.3">
      <c r="A1616" s="33" t="s">
        <v>4</v>
      </c>
      <c r="B1616" s="33" t="s">
        <v>53</v>
      </c>
      <c r="C1616" s="33"/>
      <c r="D1616" s="33" t="s">
        <v>225</v>
      </c>
      <c r="E1616" t="str">
        <f t="shared" si="29"/>
        <v>No Data</v>
      </c>
    </row>
    <row r="1617" spans="1:5" x14ac:dyDescent="0.3">
      <c r="A1617" s="33" t="s">
        <v>126</v>
      </c>
      <c r="B1617" s="33" t="s">
        <v>53</v>
      </c>
      <c r="C1617" s="33">
        <v>165000</v>
      </c>
      <c r="D1617" s="33" t="s">
        <v>912</v>
      </c>
      <c r="E1617" t="str">
        <f t="shared" si="29"/>
        <v>$125K-$200K</v>
      </c>
    </row>
    <row r="1618" spans="1:5" x14ac:dyDescent="0.3">
      <c r="A1618" s="33" t="s">
        <v>0</v>
      </c>
      <c r="B1618" s="33" t="s">
        <v>53</v>
      </c>
      <c r="C1618" s="33">
        <v>212500</v>
      </c>
      <c r="D1618" s="33" t="s">
        <v>889</v>
      </c>
      <c r="E1618" t="str">
        <f t="shared" si="29"/>
        <v>&gt;$200K</v>
      </c>
    </row>
    <row r="1619" spans="1:5" x14ac:dyDescent="0.3">
      <c r="A1619" s="33" t="s">
        <v>125</v>
      </c>
      <c r="B1619" s="33" t="s">
        <v>54</v>
      </c>
      <c r="C1619" s="33"/>
      <c r="D1619" s="33" t="s">
        <v>810</v>
      </c>
      <c r="E1619" t="str">
        <f t="shared" si="29"/>
        <v>No Data</v>
      </c>
    </row>
    <row r="1620" spans="1:5" x14ac:dyDescent="0.3">
      <c r="A1620" s="33" t="s">
        <v>4</v>
      </c>
      <c r="B1620" s="33" t="s">
        <v>53</v>
      </c>
      <c r="C1620" s="33">
        <v>130000</v>
      </c>
      <c r="D1620" s="33" t="s">
        <v>1163</v>
      </c>
      <c r="E1620" t="str">
        <f t="shared" si="29"/>
        <v>$125K-$200K</v>
      </c>
    </row>
    <row r="1621" spans="1:5" x14ac:dyDescent="0.3">
      <c r="A1621" s="33" t="s">
        <v>0</v>
      </c>
      <c r="B1621" s="33" t="s">
        <v>53</v>
      </c>
      <c r="C1621" s="33">
        <v>157500</v>
      </c>
      <c r="D1621" s="33" t="s">
        <v>520</v>
      </c>
      <c r="E1621" t="str">
        <f t="shared" si="29"/>
        <v>$125K-$200K</v>
      </c>
    </row>
    <row r="1622" spans="1:5" x14ac:dyDescent="0.3">
      <c r="A1622" s="33" t="s">
        <v>4</v>
      </c>
      <c r="B1622" s="33" t="s">
        <v>53</v>
      </c>
      <c r="C1622" s="33">
        <v>107500</v>
      </c>
      <c r="D1622" s="33" t="s">
        <v>1114</v>
      </c>
      <c r="E1622" t="str">
        <f t="shared" si="29"/>
        <v>$100K-$125K</v>
      </c>
    </row>
    <row r="1623" spans="1:5" x14ac:dyDescent="0.3">
      <c r="A1623" s="33" t="s">
        <v>0</v>
      </c>
      <c r="B1623" s="33" t="s">
        <v>53</v>
      </c>
      <c r="C1623" s="33">
        <v>155000</v>
      </c>
      <c r="D1623" s="33" t="s">
        <v>519</v>
      </c>
      <c r="E1623" t="str">
        <f t="shared" si="29"/>
        <v>$125K-$200K</v>
      </c>
    </row>
    <row r="1624" spans="1:5" x14ac:dyDescent="0.3">
      <c r="A1624" s="33" t="s">
        <v>2</v>
      </c>
      <c r="B1624" s="33" t="s">
        <v>53</v>
      </c>
      <c r="C1624" s="33"/>
      <c r="D1624" s="33" t="s">
        <v>1164</v>
      </c>
      <c r="E1624" t="str">
        <f t="shared" si="29"/>
        <v>No Data</v>
      </c>
    </row>
    <row r="1625" spans="1:5" x14ac:dyDescent="0.3">
      <c r="A1625" s="33" t="s">
        <v>2</v>
      </c>
      <c r="B1625" s="33" t="s">
        <v>106</v>
      </c>
      <c r="C1625" s="33">
        <v>99150</v>
      </c>
      <c r="D1625" s="33" t="s">
        <v>1165</v>
      </c>
      <c r="E1625" t="str">
        <f t="shared" si="29"/>
        <v>$75K-$100K</v>
      </c>
    </row>
    <row r="1626" spans="1:5" x14ac:dyDescent="0.3">
      <c r="A1626" s="33" t="s">
        <v>0</v>
      </c>
      <c r="B1626" s="33" t="s">
        <v>53</v>
      </c>
      <c r="C1626" s="33">
        <v>100000</v>
      </c>
      <c r="D1626" s="33" t="s">
        <v>1166</v>
      </c>
      <c r="E1626" t="str">
        <f t="shared" si="29"/>
        <v>$75K-$100K</v>
      </c>
    </row>
    <row r="1627" spans="1:5" x14ac:dyDescent="0.3">
      <c r="A1627" s="33" t="s">
        <v>4</v>
      </c>
      <c r="B1627" s="33" t="s">
        <v>53</v>
      </c>
      <c r="C1627" s="33"/>
      <c r="D1627" s="33" t="s">
        <v>1167</v>
      </c>
      <c r="E1627" t="str">
        <f t="shared" si="29"/>
        <v>No Data</v>
      </c>
    </row>
    <row r="1628" spans="1:5" x14ac:dyDescent="0.3">
      <c r="A1628" s="33" t="s">
        <v>125</v>
      </c>
      <c r="B1628" s="33" t="s">
        <v>53</v>
      </c>
      <c r="C1628" s="33"/>
      <c r="D1628" s="33" t="s">
        <v>411</v>
      </c>
      <c r="E1628" t="str">
        <f t="shared" si="29"/>
        <v>No Data</v>
      </c>
    </row>
    <row r="1629" spans="1:5" x14ac:dyDescent="0.3">
      <c r="A1629" s="33" t="s">
        <v>4</v>
      </c>
      <c r="B1629" s="33" t="s">
        <v>54</v>
      </c>
      <c r="C1629" s="33"/>
      <c r="D1629" s="33" t="s">
        <v>213</v>
      </c>
      <c r="E1629" t="str">
        <f t="shared" si="29"/>
        <v>No Data</v>
      </c>
    </row>
    <row r="1630" spans="1:5" x14ac:dyDescent="0.3">
      <c r="A1630" s="33" t="s">
        <v>4</v>
      </c>
      <c r="B1630" s="33" t="s">
        <v>53</v>
      </c>
      <c r="C1630" s="33">
        <v>175000</v>
      </c>
      <c r="D1630" s="33" t="s">
        <v>1168</v>
      </c>
      <c r="E1630" t="str">
        <f t="shared" si="29"/>
        <v>$125K-$200K</v>
      </c>
    </row>
    <row r="1631" spans="1:5" x14ac:dyDescent="0.3">
      <c r="A1631" s="33" t="s">
        <v>4</v>
      </c>
      <c r="B1631" s="33" t="s">
        <v>53</v>
      </c>
      <c r="C1631" s="33">
        <v>137500</v>
      </c>
      <c r="D1631" s="33" t="s">
        <v>1169</v>
      </c>
      <c r="E1631" t="str">
        <f t="shared" si="29"/>
        <v>$125K-$200K</v>
      </c>
    </row>
    <row r="1632" spans="1:5" x14ac:dyDescent="0.3">
      <c r="A1632" s="33" t="s">
        <v>4</v>
      </c>
      <c r="B1632" s="33" t="s">
        <v>53</v>
      </c>
      <c r="C1632" s="33"/>
      <c r="D1632" s="33" t="s">
        <v>787</v>
      </c>
      <c r="E1632" t="str">
        <f t="shared" si="29"/>
        <v>No Data</v>
      </c>
    </row>
    <row r="1633" spans="1:5" x14ac:dyDescent="0.3">
      <c r="A1633" s="33" t="s">
        <v>129</v>
      </c>
      <c r="B1633" s="33" t="s">
        <v>88</v>
      </c>
      <c r="C1633" s="33">
        <v>79200</v>
      </c>
      <c r="D1633" s="33" t="s">
        <v>1170</v>
      </c>
      <c r="E1633" t="str">
        <f t="shared" si="29"/>
        <v>$75K-$100K</v>
      </c>
    </row>
    <row r="1634" spans="1:5" x14ac:dyDescent="0.3">
      <c r="A1634" s="33" t="s">
        <v>2</v>
      </c>
      <c r="B1634" s="33" t="s">
        <v>55</v>
      </c>
      <c r="C1634" s="33">
        <v>100500</v>
      </c>
      <c r="D1634" s="33" t="s">
        <v>1171</v>
      </c>
      <c r="E1634" t="str">
        <f t="shared" si="29"/>
        <v>$100K-$125K</v>
      </c>
    </row>
    <row r="1635" spans="1:5" x14ac:dyDescent="0.3">
      <c r="A1635" s="33" t="s">
        <v>4</v>
      </c>
      <c r="B1635" s="33" t="s">
        <v>64</v>
      </c>
      <c r="C1635" s="33">
        <v>64800</v>
      </c>
      <c r="D1635" s="33" t="s">
        <v>1172</v>
      </c>
      <c r="E1635" t="str">
        <f t="shared" si="29"/>
        <v>&lt;$75K</v>
      </c>
    </row>
    <row r="1636" spans="1:5" x14ac:dyDescent="0.3">
      <c r="A1636" s="33" t="s">
        <v>0</v>
      </c>
      <c r="B1636" s="33" t="s">
        <v>53</v>
      </c>
      <c r="C1636" s="33">
        <v>240000</v>
      </c>
      <c r="D1636" s="33" t="s">
        <v>1173</v>
      </c>
      <c r="E1636" t="str">
        <f t="shared" si="29"/>
        <v>&gt;$200K</v>
      </c>
    </row>
    <row r="1637" spans="1:5" x14ac:dyDescent="0.3">
      <c r="A1637" s="33" t="s">
        <v>128</v>
      </c>
      <c r="B1637" s="33" t="s">
        <v>53</v>
      </c>
      <c r="C1637" s="33"/>
      <c r="D1637" s="33" t="s">
        <v>1174</v>
      </c>
      <c r="E1637" t="str">
        <f t="shared" si="29"/>
        <v>No Data</v>
      </c>
    </row>
    <row r="1638" spans="1:5" x14ac:dyDescent="0.3">
      <c r="A1638" s="33" t="s">
        <v>0</v>
      </c>
      <c r="B1638" s="33" t="s">
        <v>54</v>
      </c>
      <c r="C1638" s="33">
        <v>180000</v>
      </c>
      <c r="D1638" s="33" t="s">
        <v>230</v>
      </c>
      <c r="E1638" t="str">
        <f t="shared" si="29"/>
        <v>$125K-$200K</v>
      </c>
    </row>
    <row r="1639" spans="1:5" x14ac:dyDescent="0.3">
      <c r="A1639" s="33" t="s">
        <v>126</v>
      </c>
      <c r="B1639" s="33" t="s">
        <v>53</v>
      </c>
      <c r="C1639" s="33">
        <v>170000</v>
      </c>
      <c r="D1639" s="33" t="s">
        <v>1175</v>
      </c>
      <c r="E1639" t="str">
        <f t="shared" si="29"/>
        <v>$125K-$200K</v>
      </c>
    </row>
    <row r="1640" spans="1:5" x14ac:dyDescent="0.3">
      <c r="A1640" s="33" t="s">
        <v>125</v>
      </c>
      <c r="B1640" s="33" t="s">
        <v>53</v>
      </c>
      <c r="C1640" s="33"/>
      <c r="D1640" s="33" t="s">
        <v>362</v>
      </c>
      <c r="E1640" t="str">
        <f t="shared" si="29"/>
        <v>No Data</v>
      </c>
    </row>
    <row r="1641" spans="1:5" x14ac:dyDescent="0.3">
      <c r="A1641" s="33" t="s">
        <v>0</v>
      </c>
      <c r="B1641" s="33" t="s">
        <v>85</v>
      </c>
      <c r="C1641" s="33">
        <v>56700</v>
      </c>
      <c r="D1641" s="33" t="s">
        <v>1176</v>
      </c>
      <c r="E1641" t="str">
        <f t="shared" si="29"/>
        <v>&lt;$75K</v>
      </c>
    </row>
    <row r="1642" spans="1:5" x14ac:dyDescent="0.3">
      <c r="A1642" s="33" t="s">
        <v>0</v>
      </c>
      <c r="B1642" s="33" t="s">
        <v>54</v>
      </c>
      <c r="C1642" s="33">
        <v>281450.5</v>
      </c>
      <c r="D1642" s="33" t="s">
        <v>482</v>
      </c>
      <c r="E1642" t="str">
        <f t="shared" si="29"/>
        <v>&gt;$200K</v>
      </c>
    </row>
    <row r="1643" spans="1:5" x14ac:dyDescent="0.3">
      <c r="A1643" s="33" t="s">
        <v>4</v>
      </c>
      <c r="B1643" s="33" t="s">
        <v>54</v>
      </c>
      <c r="C1643" s="33"/>
      <c r="D1643" s="33" t="s">
        <v>410</v>
      </c>
      <c r="E1643" t="str">
        <f t="shared" si="29"/>
        <v>No Data</v>
      </c>
    </row>
    <row r="1644" spans="1:5" x14ac:dyDescent="0.3">
      <c r="A1644" s="33" t="s">
        <v>4</v>
      </c>
      <c r="B1644" s="33" t="s">
        <v>53</v>
      </c>
      <c r="C1644" s="33"/>
      <c r="D1644" s="33" t="s">
        <v>1177</v>
      </c>
      <c r="E1644" t="str">
        <f t="shared" si="29"/>
        <v>No Data</v>
      </c>
    </row>
    <row r="1645" spans="1:5" x14ac:dyDescent="0.3">
      <c r="A1645" s="33" t="s">
        <v>0</v>
      </c>
      <c r="B1645" s="33" t="s">
        <v>53</v>
      </c>
      <c r="C1645" s="33"/>
      <c r="D1645" s="33" t="s">
        <v>1178</v>
      </c>
      <c r="E1645" t="str">
        <f t="shared" si="29"/>
        <v>No Data</v>
      </c>
    </row>
    <row r="1646" spans="1:5" x14ac:dyDescent="0.3">
      <c r="A1646" s="33" t="s">
        <v>0</v>
      </c>
      <c r="B1646" s="33" t="s">
        <v>53</v>
      </c>
      <c r="C1646" s="33">
        <v>71402</v>
      </c>
      <c r="D1646" s="33" t="s">
        <v>1179</v>
      </c>
      <c r="E1646" t="str">
        <f t="shared" si="29"/>
        <v>&lt;$75K</v>
      </c>
    </row>
    <row r="1647" spans="1:5" x14ac:dyDescent="0.3">
      <c r="A1647" s="33" t="s">
        <v>0</v>
      </c>
      <c r="B1647" s="33" t="s">
        <v>53</v>
      </c>
      <c r="C1647" s="33"/>
      <c r="D1647" s="33" t="s">
        <v>1180</v>
      </c>
      <c r="E1647" t="str">
        <f t="shared" si="29"/>
        <v>No Data</v>
      </c>
    </row>
    <row r="1648" spans="1:5" x14ac:dyDescent="0.3">
      <c r="A1648" s="33" t="s">
        <v>4</v>
      </c>
      <c r="B1648" s="33" t="s">
        <v>53</v>
      </c>
      <c r="C1648" s="33"/>
      <c r="D1648" s="33" t="s">
        <v>840</v>
      </c>
      <c r="E1648" t="str">
        <f t="shared" si="29"/>
        <v>No Data</v>
      </c>
    </row>
    <row r="1649" spans="1:5" x14ac:dyDescent="0.3">
      <c r="A1649" s="33" t="s">
        <v>2</v>
      </c>
      <c r="B1649" s="33" t="s">
        <v>53</v>
      </c>
      <c r="C1649" s="33">
        <v>135000</v>
      </c>
      <c r="D1649" s="33" t="s">
        <v>1181</v>
      </c>
      <c r="E1649" t="str">
        <f t="shared" si="29"/>
        <v>$125K-$200K</v>
      </c>
    </row>
    <row r="1650" spans="1:5" x14ac:dyDescent="0.3">
      <c r="A1650" s="33" t="s">
        <v>4</v>
      </c>
      <c r="B1650" s="33" t="s">
        <v>53</v>
      </c>
      <c r="C1650" s="33">
        <v>141500</v>
      </c>
      <c r="D1650" s="33" t="s">
        <v>245</v>
      </c>
      <c r="E1650" t="str">
        <f t="shared" si="29"/>
        <v>$125K-$200K</v>
      </c>
    </row>
    <row r="1651" spans="1:5" x14ac:dyDescent="0.3">
      <c r="A1651" s="33" t="s">
        <v>4</v>
      </c>
      <c r="B1651" s="33" t="s">
        <v>54</v>
      </c>
      <c r="C1651" s="33">
        <v>130000</v>
      </c>
      <c r="D1651" s="33" t="s">
        <v>376</v>
      </c>
      <c r="E1651" t="str">
        <f t="shared" si="29"/>
        <v>$125K-$200K</v>
      </c>
    </row>
    <row r="1652" spans="1:5" x14ac:dyDescent="0.3">
      <c r="A1652" s="33" t="s">
        <v>125</v>
      </c>
      <c r="B1652" s="33" t="s">
        <v>53</v>
      </c>
      <c r="C1652" s="33">
        <v>146500</v>
      </c>
      <c r="D1652" s="33" t="s">
        <v>476</v>
      </c>
      <c r="E1652" t="str">
        <f t="shared" si="29"/>
        <v>$125K-$200K</v>
      </c>
    </row>
    <row r="1653" spans="1:5" x14ac:dyDescent="0.3">
      <c r="A1653" s="33" t="s">
        <v>4</v>
      </c>
      <c r="B1653" s="33" t="s">
        <v>53</v>
      </c>
      <c r="C1653" s="33">
        <v>98000</v>
      </c>
      <c r="D1653" s="33" t="s">
        <v>1182</v>
      </c>
      <c r="E1653" t="str">
        <f t="shared" si="29"/>
        <v>$75K-$100K</v>
      </c>
    </row>
    <row r="1654" spans="1:5" x14ac:dyDescent="0.3">
      <c r="A1654" s="33" t="s">
        <v>4</v>
      </c>
      <c r="B1654" s="33" t="s">
        <v>53</v>
      </c>
      <c r="C1654" s="33">
        <v>110000</v>
      </c>
      <c r="D1654" s="33" t="s">
        <v>1183</v>
      </c>
      <c r="E1654" t="str">
        <f t="shared" si="29"/>
        <v>$100K-$125K</v>
      </c>
    </row>
    <row r="1655" spans="1:5" x14ac:dyDescent="0.3">
      <c r="A1655" s="33" t="s">
        <v>4</v>
      </c>
      <c r="B1655" s="33" t="s">
        <v>53</v>
      </c>
      <c r="C1655" s="33"/>
      <c r="D1655" s="33" t="s">
        <v>243</v>
      </c>
      <c r="E1655" t="str">
        <f t="shared" si="29"/>
        <v>No Data</v>
      </c>
    </row>
    <row r="1656" spans="1:5" x14ac:dyDescent="0.3">
      <c r="A1656" s="33" t="s">
        <v>126</v>
      </c>
      <c r="B1656" s="33" t="s">
        <v>53</v>
      </c>
      <c r="C1656" s="33">
        <v>150000</v>
      </c>
      <c r="D1656" s="33" t="s">
        <v>1184</v>
      </c>
      <c r="E1656" t="str">
        <f t="shared" si="29"/>
        <v>$125K-$200K</v>
      </c>
    </row>
    <row r="1657" spans="1:5" x14ac:dyDescent="0.3">
      <c r="A1657" s="33" t="s">
        <v>4</v>
      </c>
      <c r="B1657" s="33" t="s">
        <v>53</v>
      </c>
      <c r="C1657" s="33">
        <v>140000</v>
      </c>
      <c r="D1657" s="33" t="s">
        <v>1185</v>
      </c>
      <c r="E1657" t="str">
        <f t="shared" si="29"/>
        <v>$125K-$200K</v>
      </c>
    </row>
    <row r="1658" spans="1:5" x14ac:dyDescent="0.3">
      <c r="A1658" s="33" t="s">
        <v>128</v>
      </c>
      <c r="B1658" s="33" t="s">
        <v>53</v>
      </c>
      <c r="C1658" s="33"/>
      <c r="D1658" s="33" t="s">
        <v>213</v>
      </c>
      <c r="E1658" t="str">
        <f t="shared" si="29"/>
        <v>No Data</v>
      </c>
    </row>
    <row r="1659" spans="1:5" x14ac:dyDescent="0.3">
      <c r="A1659" s="33" t="s">
        <v>4</v>
      </c>
      <c r="B1659" s="33" t="s">
        <v>53</v>
      </c>
      <c r="C1659" s="33">
        <v>100000</v>
      </c>
      <c r="D1659" s="33" t="s">
        <v>1186</v>
      </c>
      <c r="E1659" t="str">
        <f t="shared" si="29"/>
        <v>$75K-$100K</v>
      </c>
    </row>
    <row r="1660" spans="1:5" x14ac:dyDescent="0.3">
      <c r="A1660" s="33" t="s">
        <v>128</v>
      </c>
      <c r="B1660" s="33" t="s">
        <v>53</v>
      </c>
      <c r="C1660" s="33">
        <v>135000</v>
      </c>
      <c r="D1660" s="33" t="s">
        <v>1187</v>
      </c>
      <c r="E1660" t="str">
        <f t="shared" si="29"/>
        <v>$125K-$200K</v>
      </c>
    </row>
    <row r="1661" spans="1:5" x14ac:dyDescent="0.3">
      <c r="A1661" s="33" t="s">
        <v>4</v>
      </c>
      <c r="B1661" s="33" t="s">
        <v>54</v>
      </c>
      <c r="C1661" s="33">
        <v>174720</v>
      </c>
      <c r="D1661" s="33" t="s">
        <v>470</v>
      </c>
      <c r="E1661" t="str">
        <f t="shared" si="29"/>
        <v>$125K-$200K</v>
      </c>
    </row>
    <row r="1662" spans="1:5" x14ac:dyDescent="0.3">
      <c r="A1662" s="33" t="s">
        <v>4</v>
      </c>
      <c r="B1662" s="33" t="s">
        <v>53</v>
      </c>
      <c r="C1662" s="33">
        <v>90000</v>
      </c>
      <c r="D1662" s="33" t="s">
        <v>1188</v>
      </c>
      <c r="E1662" t="str">
        <f t="shared" si="29"/>
        <v>$75K-$100K</v>
      </c>
    </row>
    <row r="1663" spans="1:5" x14ac:dyDescent="0.3">
      <c r="A1663" s="33" t="s">
        <v>0</v>
      </c>
      <c r="B1663" s="33" t="s">
        <v>53</v>
      </c>
      <c r="C1663" s="33"/>
      <c r="D1663" s="33" t="s">
        <v>335</v>
      </c>
      <c r="E1663" t="str">
        <f t="shared" si="29"/>
        <v>No Data</v>
      </c>
    </row>
    <row r="1664" spans="1:5" x14ac:dyDescent="0.3">
      <c r="A1664" s="33" t="s">
        <v>2</v>
      </c>
      <c r="B1664" s="33" t="s">
        <v>53</v>
      </c>
      <c r="C1664" s="33">
        <v>115000</v>
      </c>
      <c r="D1664" s="33" t="s">
        <v>675</v>
      </c>
      <c r="E1664" t="str">
        <f t="shared" si="29"/>
        <v>$100K-$125K</v>
      </c>
    </row>
    <row r="1665" spans="1:5" x14ac:dyDescent="0.3">
      <c r="A1665" s="33" t="s">
        <v>4</v>
      </c>
      <c r="B1665" s="33" t="s">
        <v>53</v>
      </c>
      <c r="C1665" s="33">
        <v>127500</v>
      </c>
      <c r="D1665" s="33" t="s">
        <v>1189</v>
      </c>
      <c r="E1665" t="str">
        <f t="shared" si="29"/>
        <v>$125K-$200K</v>
      </c>
    </row>
    <row r="1666" spans="1:5" x14ac:dyDescent="0.3">
      <c r="A1666" s="33" t="s">
        <v>126</v>
      </c>
      <c r="B1666" s="33" t="s">
        <v>53</v>
      </c>
      <c r="C1666" s="33">
        <v>160000</v>
      </c>
      <c r="D1666" s="33" t="s">
        <v>914</v>
      </c>
      <c r="E1666" t="str">
        <f t="shared" si="29"/>
        <v>$125K-$200K</v>
      </c>
    </row>
    <row r="1667" spans="1:5" x14ac:dyDescent="0.3">
      <c r="A1667" s="33" t="s">
        <v>52</v>
      </c>
      <c r="B1667" s="33" t="s">
        <v>54</v>
      </c>
      <c r="C1667" s="33"/>
      <c r="D1667" s="33" t="s">
        <v>1190</v>
      </c>
      <c r="E1667" t="str">
        <f t="shared" ref="E1667:E1730" si="30">_xlfn.XLOOKUP(C1667,$H$16:$H$21,$G$16:$G$21,,1)</f>
        <v>No Data</v>
      </c>
    </row>
    <row r="1668" spans="1:5" x14ac:dyDescent="0.3">
      <c r="A1668" s="33" t="s">
        <v>0</v>
      </c>
      <c r="B1668" s="33" t="s">
        <v>53</v>
      </c>
      <c r="C1668" s="33"/>
      <c r="D1668" s="33" t="s">
        <v>1191</v>
      </c>
      <c r="E1668" t="str">
        <f t="shared" si="30"/>
        <v>No Data</v>
      </c>
    </row>
    <row r="1669" spans="1:5" x14ac:dyDescent="0.3">
      <c r="A1669" s="33" t="s">
        <v>0</v>
      </c>
      <c r="B1669" s="33" t="s">
        <v>53</v>
      </c>
      <c r="C1669" s="33">
        <v>175000</v>
      </c>
      <c r="D1669" s="33" t="s">
        <v>1192</v>
      </c>
      <c r="E1669" t="str">
        <f t="shared" si="30"/>
        <v>$125K-$200K</v>
      </c>
    </row>
    <row r="1670" spans="1:5" x14ac:dyDescent="0.3">
      <c r="A1670" s="33" t="s">
        <v>4</v>
      </c>
      <c r="B1670" s="33" t="s">
        <v>53</v>
      </c>
      <c r="C1670" s="33"/>
      <c r="D1670" s="33" t="s">
        <v>1193</v>
      </c>
      <c r="E1670" t="str">
        <f t="shared" si="30"/>
        <v>No Data</v>
      </c>
    </row>
    <row r="1671" spans="1:5" x14ac:dyDescent="0.3">
      <c r="A1671" s="33" t="s">
        <v>4</v>
      </c>
      <c r="B1671" s="33" t="s">
        <v>53</v>
      </c>
      <c r="C1671" s="33">
        <v>115000</v>
      </c>
      <c r="D1671" s="33" t="s">
        <v>299</v>
      </c>
      <c r="E1671" t="str">
        <f t="shared" si="30"/>
        <v>$100K-$125K</v>
      </c>
    </row>
    <row r="1672" spans="1:5" x14ac:dyDescent="0.3">
      <c r="A1672" s="33" t="s">
        <v>2</v>
      </c>
      <c r="B1672" s="33" t="s">
        <v>53</v>
      </c>
      <c r="C1672" s="33">
        <v>47515</v>
      </c>
      <c r="D1672" s="33" t="s">
        <v>1194</v>
      </c>
      <c r="E1672" t="str">
        <f t="shared" si="30"/>
        <v>&lt;$75K</v>
      </c>
    </row>
    <row r="1673" spans="1:5" x14ac:dyDescent="0.3">
      <c r="A1673" s="33" t="s">
        <v>4</v>
      </c>
      <c r="B1673" s="33" t="s">
        <v>53</v>
      </c>
      <c r="C1673" s="33">
        <v>112500</v>
      </c>
      <c r="D1673" s="33" t="s">
        <v>268</v>
      </c>
      <c r="E1673" t="str">
        <f t="shared" si="30"/>
        <v>$100K-$125K</v>
      </c>
    </row>
    <row r="1674" spans="1:5" x14ac:dyDescent="0.3">
      <c r="A1674" s="33" t="s">
        <v>4</v>
      </c>
      <c r="B1674" s="33" t="s">
        <v>53</v>
      </c>
      <c r="C1674" s="33">
        <v>94000</v>
      </c>
      <c r="D1674" s="33" t="s">
        <v>1195</v>
      </c>
      <c r="E1674" t="str">
        <f t="shared" si="30"/>
        <v>$75K-$100K</v>
      </c>
    </row>
    <row r="1675" spans="1:5" x14ac:dyDescent="0.3">
      <c r="A1675" s="33" t="s">
        <v>0</v>
      </c>
      <c r="B1675" s="33" t="s">
        <v>53</v>
      </c>
      <c r="C1675" s="33">
        <v>100774.5</v>
      </c>
      <c r="D1675" s="33" t="s">
        <v>728</v>
      </c>
      <c r="E1675" t="str">
        <f t="shared" si="30"/>
        <v>$100K-$125K</v>
      </c>
    </row>
    <row r="1676" spans="1:5" x14ac:dyDescent="0.3">
      <c r="A1676" s="33" t="s">
        <v>0</v>
      </c>
      <c r="B1676" s="33" t="s">
        <v>53</v>
      </c>
      <c r="C1676" s="33">
        <v>87500</v>
      </c>
      <c r="D1676" s="33" t="s">
        <v>265</v>
      </c>
      <c r="E1676" t="str">
        <f t="shared" si="30"/>
        <v>$75K-$100K</v>
      </c>
    </row>
    <row r="1677" spans="1:5" x14ac:dyDescent="0.3">
      <c r="A1677" s="33" t="s">
        <v>2</v>
      </c>
      <c r="B1677" s="33" t="s">
        <v>53</v>
      </c>
      <c r="C1677" s="33">
        <v>95000</v>
      </c>
      <c r="D1677" s="33" t="s">
        <v>1120</v>
      </c>
      <c r="E1677" t="str">
        <f t="shared" si="30"/>
        <v>$75K-$100K</v>
      </c>
    </row>
    <row r="1678" spans="1:5" x14ac:dyDescent="0.3">
      <c r="A1678" s="33" t="s">
        <v>125</v>
      </c>
      <c r="B1678" s="33" t="s">
        <v>53</v>
      </c>
      <c r="C1678" s="33">
        <v>135000</v>
      </c>
      <c r="D1678" s="33" t="s">
        <v>1196</v>
      </c>
      <c r="E1678" t="str">
        <f t="shared" si="30"/>
        <v>$125K-$200K</v>
      </c>
    </row>
    <row r="1679" spans="1:5" x14ac:dyDescent="0.3">
      <c r="A1679" s="33" t="s">
        <v>4</v>
      </c>
      <c r="B1679" s="33" t="s">
        <v>53</v>
      </c>
      <c r="C1679" s="33"/>
      <c r="D1679" s="33" t="s">
        <v>1197</v>
      </c>
      <c r="E1679" t="str">
        <f t="shared" si="30"/>
        <v>No Data</v>
      </c>
    </row>
    <row r="1680" spans="1:5" x14ac:dyDescent="0.3">
      <c r="A1680" s="33" t="s">
        <v>0</v>
      </c>
      <c r="B1680" s="33" t="s">
        <v>53</v>
      </c>
      <c r="C1680" s="33">
        <v>229000</v>
      </c>
      <c r="D1680" s="33" t="s">
        <v>597</v>
      </c>
      <c r="E1680" t="str">
        <f t="shared" si="30"/>
        <v>&gt;$200K</v>
      </c>
    </row>
    <row r="1681" spans="1:5" x14ac:dyDescent="0.3">
      <c r="A1681" s="33" t="s">
        <v>0</v>
      </c>
      <c r="B1681" s="33" t="s">
        <v>54</v>
      </c>
      <c r="C1681" s="33">
        <v>71000</v>
      </c>
      <c r="D1681" s="33" t="s">
        <v>1198</v>
      </c>
      <c r="E1681" t="str">
        <f t="shared" si="30"/>
        <v>&lt;$75K</v>
      </c>
    </row>
    <row r="1682" spans="1:5" x14ac:dyDescent="0.3">
      <c r="A1682" s="33" t="s">
        <v>0</v>
      </c>
      <c r="B1682" s="33" t="s">
        <v>53</v>
      </c>
      <c r="C1682" s="33">
        <v>130000</v>
      </c>
      <c r="D1682" s="33" t="s">
        <v>315</v>
      </c>
      <c r="E1682" t="str">
        <f t="shared" si="30"/>
        <v>$125K-$200K</v>
      </c>
    </row>
    <row r="1683" spans="1:5" x14ac:dyDescent="0.3">
      <c r="A1683" s="33" t="s">
        <v>2</v>
      </c>
      <c r="B1683" s="33" t="s">
        <v>53</v>
      </c>
      <c r="C1683" s="33"/>
      <c r="D1683" s="33" t="s">
        <v>1028</v>
      </c>
      <c r="E1683" t="str">
        <f t="shared" si="30"/>
        <v>No Data</v>
      </c>
    </row>
    <row r="1684" spans="1:5" x14ac:dyDescent="0.3">
      <c r="A1684" s="33" t="s">
        <v>2</v>
      </c>
      <c r="B1684" s="33" t="s">
        <v>53</v>
      </c>
      <c r="C1684" s="33"/>
      <c r="D1684" s="33" t="s">
        <v>236</v>
      </c>
      <c r="E1684" t="str">
        <f t="shared" si="30"/>
        <v>No Data</v>
      </c>
    </row>
    <row r="1685" spans="1:5" x14ac:dyDescent="0.3">
      <c r="A1685" s="33" t="s">
        <v>0</v>
      </c>
      <c r="B1685" s="33" t="s">
        <v>88</v>
      </c>
      <c r="C1685" s="33">
        <v>45000</v>
      </c>
      <c r="D1685" s="33" t="s">
        <v>211</v>
      </c>
      <c r="E1685" t="str">
        <f t="shared" si="30"/>
        <v>&lt;$75K</v>
      </c>
    </row>
    <row r="1686" spans="1:5" x14ac:dyDescent="0.3">
      <c r="A1686" s="33" t="s">
        <v>0</v>
      </c>
      <c r="B1686" s="33" t="s">
        <v>54</v>
      </c>
      <c r="C1686" s="33">
        <v>150000</v>
      </c>
      <c r="D1686" s="33" t="s">
        <v>590</v>
      </c>
      <c r="E1686" t="str">
        <f t="shared" si="30"/>
        <v>$125K-$200K</v>
      </c>
    </row>
    <row r="1687" spans="1:5" x14ac:dyDescent="0.3">
      <c r="A1687" s="33" t="s">
        <v>4</v>
      </c>
      <c r="B1687" s="33" t="s">
        <v>53</v>
      </c>
      <c r="C1687" s="33">
        <v>115000</v>
      </c>
      <c r="D1687" s="33" t="s">
        <v>268</v>
      </c>
      <c r="E1687" t="str">
        <f t="shared" si="30"/>
        <v>$100K-$125K</v>
      </c>
    </row>
    <row r="1688" spans="1:5" x14ac:dyDescent="0.3">
      <c r="A1688" s="33" t="s">
        <v>4</v>
      </c>
      <c r="B1688" s="33" t="s">
        <v>53</v>
      </c>
      <c r="C1688" s="33">
        <v>96500</v>
      </c>
      <c r="D1688" s="33" t="s">
        <v>705</v>
      </c>
      <c r="E1688" t="str">
        <f t="shared" si="30"/>
        <v>$75K-$100K</v>
      </c>
    </row>
    <row r="1689" spans="1:5" x14ac:dyDescent="0.3">
      <c r="A1689" s="33" t="s">
        <v>4</v>
      </c>
      <c r="B1689" s="33" t="s">
        <v>54</v>
      </c>
      <c r="C1689" s="33">
        <v>90000</v>
      </c>
      <c r="D1689" s="33" t="s">
        <v>352</v>
      </c>
      <c r="E1689" t="str">
        <f t="shared" si="30"/>
        <v>$75K-$100K</v>
      </c>
    </row>
    <row r="1690" spans="1:5" x14ac:dyDescent="0.3">
      <c r="A1690" s="33" t="s">
        <v>4</v>
      </c>
      <c r="B1690" s="33" t="s">
        <v>53</v>
      </c>
      <c r="C1690" s="33">
        <v>211000</v>
      </c>
      <c r="D1690" s="33" t="s">
        <v>225</v>
      </c>
      <c r="E1690" t="str">
        <f t="shared" si="30"/>
        <v>&gt;$200K</v>
      </c>
    </row>
    <row r="1691" spans="1:5" x14ac:dyDescent="0.3">
      <c r="A1691" s="33" t="s">
        <v>0</v>
      </c>
      <c r="B1691" s="33" t="s">
        <v>73</v>
      </c>
      <c r="C1691" s="33">
        <v>157500</v>
      </c>
      <c r="D1691" s="33" t="s">
        <v>211</v>
      </c>
      <c r="E1691" t="str">
        <f t="shared" si="30"/>
        <v>$125K-$200K</v>
      </c>
    </row>
    <row r="1692" spans="1:5" x14ac:dyDescent="0.3">
      <c r="A1692" s="33" t="s">
        <v>128</v>
      </c>
      <c r="B1692" s="33" t="s">
        <v>53</v>
      </c>
      <c r="C1692" s="33"/>
      <c r="D1692" s="33" t="s">
        <v>1199</v>
      </c>
      <c r="E1692" t="str">
        <f t="shared" si="30"/>
        <v>No Data</v>
      </c>
    </row>
    <row r="1693" spans="1:5" x14ac:dyDescent="0.3">
      <c r="A1693" s="33" t="s">
        <v>126</v>
      </c>
      <c r="B1693" s="33" t="s">
        <v>53</v>
      </c>
      <c r="C1693" s="33"/>
      <c r="D1693" s="33" t="s">
        <v>623</v>
      </c>
      <c r="E1693" t="str">
        <f t="shared" si="30"/>
        <v>No Data</v>
      </c>
    </row>
    <row r="1694" spans="1:5" x14ac:dyDescent="0.3">
      <c r="A1694" s="33" t="s">
        <v>2</v>
      </c>
      <c r="B1694" s="33" t="s">
        <v>53</v>
      </c>
      <c r="C1694" s="33"/>
      <c r="D1694" s="33" t="s">
        <v>454</v>
      </c>
      <c r="E1694" t="str">
        <f t="shared" si="30"/>
        <v>No Data</v>
      </c>
    </row>
    <row r="1695" spans="1:5" x14ac:dyDescent="0.3">
      <c r="A1695" s="33" t="s">
        <v>1</v>
      </c>
      <c r="B1695" s="33" t="s">
        <v>80</v>
      </c>
      <c r="C1695" s="33">
        <v>166000</v>
      </c>
      <c r="D1695" s="33" t="s">
        <v>1200</v>
      </c>
      <c r="E1695" t="str">
        <f t="shared" si="30"/>
        <v>$125K-$200K</v>
      </c>
    </row>
    <row r="1696" spans="1:5" x14ac:dyDescent="0.3">
      <c r="A1696" s="33" t="s">
        <v>0</v>
      </c>
      <c r="B1696" s="33" t="s">
        <v>53</v>
      </c>
      <c r="C1696" s="33">
        <v>142500</v>
      </c>
      <c r="D1696" s="33" t="s">
        <v>1201</v>
      </c>
      <c r="E1696" t="str">
        <f t="shared" si="30"/>
        <v>$125K-$200K</v>
      </c>
    </row>
    <row r="1697" spans="1:5" x14ac:dyDescent="0.3">
      <c r="A1697" s="33" t="s">
        <v>2</v>
      </c>
      <c r="B1697" s="33" t="s">
        <v>53</v>
      </c>
      <c r="C1697" s="33">
        <v>72500</v>
      </c>
      <c r="D1697" s="33" t="s">
        <v>315</v>
      </c>
      <c r="E1697" t="str">
        <f t="shared" si="30"/>
        <v>&lt;$75K</v>
      </c>
    </row>
    <row r="1698" spans="1:5" x14ac:dyDescent="0.3">
      <c r="A1698" s="33" t="s">
        <v>0</v>
      </c>
      <c r="B1698" s="33" t="s">
        <v>53</v>
      </c>
      <c r="C1698" s="33"/>
      <c r="D1698" s="33" t="s">
        <v>572</v>
      </c>
      <c r="E1698" t="str">
        <f t="shared" si="30"/>
        <v>No Data</v>
      </c>
    </row>
    <row r="1699" spans="1:5" x14ac:dyDescent="0.3">
      <c r="A1699" s="33" t="s">
        <v>0</v>
      </c>
      <c r="B1699" s="33" t="s">
        <v>53</v>
      </c>
      <c r="C1699" s="33"/>
      <c r="D1699" s="33" t="s">
        <v>236</v>
      </c>
      <c r="E1699" t="str">
        <f t="shared" si="30"/>
        <v>No Data</v>
      </c>
    </row>
    <row r="1700" spans="1:5" x14ac:dyDescent="0.3">
      <c r="A1700" s="33" t="s">
        <v>0</v>
      </c>
      <c r="B1700" s="33" t="s">
        <v>53</v>
      </c>
      <c r="C1700" s="33"/>
      <c r="D1700" s="33" t="s">
        <v>1202</v>
      </c>
      <c r="E1700" t="str">
        <f t="shared" si="30"/>
        <v>No Data</v>
      </c>
    </row>
    <row r="1701" spans="1:5" x14ac:dyDescent="0.3">
      <c r="A1701" s="33" t="s">
        <v>129</v>
      </c>
      <c r="B1701" s="33" t="s">
        <v>88</v>
      </c>
      <c r="C1701" s="33">
        <v>140000</v>
      </c>
      <c r="D1701" s="33" t="s">
        <v>1203</v>
      </c>
      <c r="E1701" t="str">
        <f t="shared" si="30"/>
        <v>$125K-$200K</v>
      </c>
    </row>
    <row r="1702" spans="1:5" x14ac:dyDescent="0.3">
      <c r="A1702" s="33" t="s">
        <v>0</v>
      </c>
      <c r="B1702" s="33" t="s">
        <v>53</v>
      </c>
      <c r="C1702" s="33">
        <v>132500</v>
      </c>
      <c r="D1702" s="33" t="s">
        <v>1204</v>
      </c>
      <c r="E1702" t="str">
        <f t="shared" si="30"/>
        <v>$125K-$200K</v>
      </c>
    </row>
    <row r="1703" spans="1:5" x14ac:dyDescent="0.3">
      <c r="A1703" s="33" t="s">
        <v>126</v>
      </c>
      <c r="B1703" s="33" t="s">
        <v>53</v>
      </c>
      <c r="C1703" s="33">
        <v>150000</v>
      </c>
      <c r="D1703" s="33" t="s">
        <v>1205</v>
      </c>
      <c r="E1703" t="str">
        <f t="shared" si="30"/>
        <v>$125K-$200K</v>
      </c>
    </row>
    <row r="1704" spans="1:5" x14ac:dyDescent="0.3">
      <c r="A1704" s="33" t="s">
        <v>0</v>
      </c>
      <c r="B1704" s="33" t="s">
        <v>53</v>
      </c>
      <c r="C1704" s="33"/>
      <c r="D1704" s="33" t="s">
        <v>258</v>
      </c>
      <c r="E1704" t="str">
        <f t="shared" si="30"/>
        <v>No Data</v>
      </c>
    </row>
    <row r="1705" spans="1:5" x14ac:dyDescent="0.3">
      <c r="A1705" s="33" t="s">
        <v>0</v>
      </c>
      <c r="B1705" s="33" t="s">
        <v>69</v>
      </c>
      <c r="C1705" s="33">
        <v>131560</v>
      </c>
      <c r="D1705" s="33" t="s">
        <v>267</v>
      </c>
      <c r="E1705" t="str">
        <f t="shared" si="30"/>
        <v>$125K-$200K</v>
      </c>
    </row>
    <row r="1706" spans="1:5" x14ac:dyDescent="0.3">
      <c r="A1706" s="33" t="s">
        <v>0</v>
      </c>
      <c r="B1706" s="33" t="s">
        <v>54</v>
      </c>
      <c r="C1706" s="33"/>
      <c r="D1706" s="33" t="s">
        <v>258</v>
      </c>
      <c r="E1706" t="str">
        <f t="shared" si="30"/>
        <v>No Data</v>
      </c>
    </row>
    <row r="1707" spans="1:5" x14ac:dyDescent="0.3">
      <c r="A1707" s="33" t="s">
        <v>4</v>
      </c>
      <c r="B1707" s="33" t="s">
        <v>54</v>
      </c>
      <c r="C1707" s="33">
        <v>112500</v>
      </c>
      <c r="D1707" s="33" t="s">
        <v>1206</v>
      </c>
      <c r="E1707" t="str">
        <f t="shared" si="30"/>
        <v>$100K-$125K</v>
      </c>
    </row>
    <row r="1708" spans="1:5" x14ac:dyDescent="0.3">
      <c r="A1708" s="33" t="s">
        <v>4</v>
      </c>
      <c r="B1708" s="33" t="s">
        <v>53</v>
      </c>
      <c r="C1708" s="33"/>
      <c r="D1708" s="33" t="s">
        <v>1207</v>
      </c>
      <c r="E1708" t="str">
        <f t="shared" si="30"/>
        <v>No Data</v>
      </c>
    </row>
    <row r="1709" spans="1:5" x14ac:dyDescent="0.3">
      <c r="A1709" s="33" t="s">
        <v>4</v>
      </c>
      <c r="B1709" s="33" t="s">
        <v>53</v>
      </c>
      <c r="C1709" s="33"/>
      <c r="D1709" s="33" t="s">
        <v>538</v>
      </c>
      <c r="E1709" t="str">
        <f t="shared" si="30"/>
        <v>No Data</v>
      </c>
    </row>
    <row r="1710" spans="1:5" x14ac:dyDescent="0.3">
      <c r="A1710" s="33" t="s">
        <v>4</v>
      </c>
      <c r="B1710" s="33" t="s">
        <v>75</v>
      </c>
      <c r="C1710" s="33">
        <v>98301.5</v>
      </c>
      <c r="D1710" s="33" t="s">
        <v>494</v>
      </c>
      <c r="E1710" t="str">
        <f t="shared" si="30"/>
        <v>$75K-$100K</v>
      </c>
    </row>
    <row r="1711" spans="1:5" x14ac:dyDescent="0.3">
      <c r="A1711" s="33" t="s">
        <v>126</v>
      </c>
      <c r="B1711" s="33" t="s">
        <v>53</v>
      </c>
      <c r="C1711" s="33"/>
      <c r="D1711" s="33" t="s">
        <v>225</v>
      </c>
      <c r="E1711" t="str">
        <f t="shared" si="30"/>
        <v>No Data</v>
      </c>
    </row>
    <row r="1712" spans="1:5" x14ac:dyDescent="0.3">
      <c r="A1712" s="33" t="s">
        <v>0</v>
      </c>
      <c r="B1712" s="33" t="s">
        <v>68</v>
      </c>
      <c r="C1712" s="33">
        <v>170575</v>
      </c>
      <c r="D1712" s="33" t="s">
        <v>1208</v>
      </c>
      <c r="E1712" t="str">
        <f t="shared" si="30"/>
        <v>$125K-$200K</v>
      </c>
    </row>
    <row r="1713" spans="1:5" x14ac:dyDescent="0.3">
      <c r="A1713" s="33" t="s">
        <v>4</v>
      </c>
      <c r="B1713" s="33" t="s">
        <v>53</v>
      </c>
      <c r="C1713" s="33"/>
      <c r="D1713" s="33" t="s">
        <v>1209</v>
      </c>
      <c r="E1713" t="str">
        <f t="shared" si="30"/>
        <v>No Data</v>
      </c>
    </row>
    <row r="1714" spans="1:5" x14ac:dyDescent="0.3">
      <c r="A1714" s="33" t="s">
        <v>0</v>
      </c>
      <c r="B1714" s="33" t="s">
        <v>53</v>
      </c>
      <c r="C1714" s="33"/>
      <c r="D1714" s="33" t="s">
        <v>236</v>
      </c>
      <c r="E1714" t="str">
        <f t="shared" si="30"/>
        <v>No Data</v>
      </c>
    </row>
    <row r="1715" spans="1:5" x14ac:dyDescent="0.3">
      <c r="A1715" s="33" t="s">
        <v>4</v>
      </c>
      <c r="B1715" s="33" t="s">
        <v>53</v>
      </c>
      <c r="C1715" s="33"/>
      <c r="D1715" s="33" t="s">
        <v>1210</v>
      </c>
      <c r="E1715" t="str">
        <f t="shared" si="30"/>
        <v>No Data</v>
      </c>
    </row>
    <row r="1716" spans="1:5" x14ac:dyDescent="0.3">
      <c r="A1716" s="33" t="s">
        <v>2</v>
      </c>
      <c r="B1716" s="33" t="s">
        <v>53</v>
      </c>
      <c r="C1716" s="33"/>
      <c r="D1716" s="33" t="s">
        <v>457</v>
      </c>
      <c r="E1716" t="str">
        <f t="shared" si="30"/>
        <v>No Data</v>
      </c>
    </row>
    <row r="1717" spans="1:5" x14ac:dyDescent="0.3">
      <c r="A1717" s="33" t="s">
        <v>4</v>
      </c>
      <c r="B1717" s="33" t="s">
        <v>53</v>
      </c>
      <c r="C1717" s="33">
        <v>100000.5</v>
      </c>
      <c r="D1717" s="33" t="s">
        <v>366</v>
      </c>
      <c r="E1717" t="str">
        <f t="shared" si="30"/>
        <v>$100K-$125K</v>
      </c>
    </row>
    <row r="1718" spans="1:5" x14ac:dyDescent="0.3">
      <c r="A1718" s="33" t="s">
        <v>2</v>
      </c>
      <c r="B1718" s="33" t="s">
        <v>58</v>
      </c>
      <c r="C1718" s="33">
        <v>132500</v>
      </c>
      <c r="D1718" s="33" t="s">
        <v>811</v>
      </c>
      <c r="E1718" t="str">
        <f t="shared" si="30"/>
        <v>$125K-$200K</v>
      </c>
    </row>
    <row r="1719" spans="1:5" x14ac:dyDescent="0.3">
      <c r="A1719" s="33" t="s">
        <v>129</v>
      </c>
      <c r="B1719" s="33" t="s">
        <v>106</v>
      </c>
      <c r="C1719" s="33">
        <v>99150</v>
      </c>
      <c r="D1719" s="33" t="s">
        <v>1211</v>
      </c>
      <c r="E1719" t="str">
        <f t="shared" si="30"/>
        <v>$75K-$100K</v>
      </c>
    </row>
    <row r="1720" spans="1:5" x14ac:dyDescent="0.3">
      <c r="A1720" s="33" t="s">
        <v>126</v>
      </c>
      <c r="B1720" s="33" t="s">
        <v>54</v>
      </c>
      <c r="C1720" s="33"/>
      <c r="D1720" s="33" t="s">
        <v>225</v>
      </c>
      <c r="E1720" t="str">
        <f t="shared" si="30"/>
        <v>No Data</v>
      </c>
    </row>
    <row r="1721" spans="1:5" x14ac:dyDescent="0.3">
      <c r="A1721" s="33" t="s">
        <v>4</v>
      </c>
      <c r="B1721" s="33" t="s">
        <v>53</v>
      </c>
      <c r="C1721" s="33">
        <v>125000</v>
      </c>
      <c r="D1721" s="33" t="s">
        <v>1212</v>
      </c>
      <c r="E1721" t="str">
        <f t="shared" si="30"/>
        <v>$100K-$125K</v>
      </c>
    </row>
    <row r="1722" spans="1:5" x14ac:dyDescent="0.3">
      <c r="A1722" s="33" t="s">
        <v>0</v>
      </c>
      <c r="B1722" s="33" t="s">
        <v>53</v>
      </c>
      <c r="C1722" s="33"/>
      <c r="D1722" s="33" t="s">
        <v>1213</v>
      </c>
      <c r="E1722" t="str">
        <f t="shared" si="30"/>
        <v>No Data</v>
      </c>
    </row>
    <row r="1723" spans="1:5" x14ac:dyDescent="0.3">
      <c r="A1723" s="33" t="s">
        <v>0</v>
      </c>
      <c r="B1723" s="33" t="s">
        <v>53</v>
      </c>
      <c r="C1723" s="33"/>
      <c r="D1723" s="33" t="s">
        <v>258</v>
      </c>
      <c r="E1723" t="str">
        <f t="shared" si="30"/>
        <v>No Data</v>
      </c>
    </row>
    <row r="1724" spans="1:5" x14ac:dyDescent="0.3">
      <c r="A1724" s="33" t="s">
        <v>1</v>
      </c>
      <c r="B1724" s="33" t="s">
        <v>53</v>
      </c>
      <c r="C1724" s="33"/>
      <c r="D1724" s="33" t="s">
        <v>479</v>
      </c>
      <c r="E1724" t="str">
        <f t="shared" si="30"/>
        <v>No Data</v>
      </c>
    </row>
    <row r="1725" spans="1:5" x14ac:dyDescent="0.3">
      <c r="A1725" s="33" t="s">
        <v>4</v>
      </c>
      <c r="B1725" s="33" t="s">
        <v>54</v>
      </c>
      <c r="C1725" s="33"/>
      <c r="D1725" s="33" t="s">
        <v>1214</v>
      </c>
      <c r="E1725" t="str">
        <f t="shared" si="30"/>
        <v>No Data</v>
      </c>
    </row>
    <row r="1726" spans="1:5" x14ac:dyDescent="0.3">
      <c r="A1726" s="33" t="s">
        <v>4</v>
      </c>
      <c r="B1726" s="33" t="s">
        <v>53</v>
      </c>
      <c r="C1726" s="33">
        <v>125000</v>
      </c>
      <c r="D1726" s="33" t="s">
        <v>1215</v>
      </c>
      <c r="E1726" t="str">
        <f t="shared" si="30"/>
        <v>$100K-$125K</v>
      </c>
    </row>
    <row r="1727" spans="1:5" x14ac:dyDescent="0.3">
      <c r="A1727" s="33" t="s">
        <v>2</v>
      </c>
      <c r="B1727" s="33" t="s">
        <v>81</v>
      </c>
      <c r="C1727" s="33">
        <v>63000</v>
      </c>
      <c r="D1727" s="33" t="s">
        <v>1216</v>
      </c>
      <c r="E1727" t="str">
        <f t="shared" si="30"/>
        <v>&lt;$75K</v>
      </c>
    </row>
    <row r="1728" spans="1:5" x14ac:dyDescent="0.3">
      <c r="A1728" s="33" t="s">
        <v>4</v>
      </c>
      <c r="B1728" s="33" t="s">
        <v>53</v>
      </c>
      <c r="C1728" s="33"/>
      <c r="D1728" s="33" t="s">
        <v>268</v>
      </c>
      <c r="E1728" t="str">
        <f t="shared" si="30"/>
        <v>No Data</v>
      </c>
    </row>
    <row r="1729" spans="1:5" x14ac:dyDescent="0.3">
      <c r="A1729" s="33" t="s">
        <v>4</v>
      </c>
      <c r="B1729" s="33" t="s">
        <v>53</v>
      </c>
      <c r="C1729" s="33"/>
      <c r="D1729" s="33" t="s">
        <v>1217</v>
      </c>
      <c r="E1729" t="str">
        <f t="shared" si="30"/>
        <v>No Data</v>
      </c>
    </row>
    <row r="1730" spans="1:5" x14ac:dyDescent="0.3">
      <c r="A1730" s="33" t="s">
        <v>2</v>
      </c>
      <c r="B1730" s="33" t="s">
        <v>53</v>
      </c>
      <c r="C1730" s="33">
        <v>67818</v>
      </c>
      <c r="D1730" s="33" t="s">
        <v>715</v>
      </c>
      <c r="E1730" t="str">
        <f t="shared" si="30"/>
        <v>&lt;$75K</v>
      </c>
    </row>
    <row r="1731" spans="1:5" x14ac:dyDescent="0.3">
      <c r="A1731" s="33" t="s">
        <v>4</v>
      </c>
      <c r="B1731" s="33" t="s">
        <v>53</v>
      </c>
      <c r="C1731" s="33">
        <v>145000</v>
      </c>
      <c r="D1731" s="33" t="s">
        <v>315</v>
      </c>
      <c r="E1731" t="str">
        <f t="shared" ref="E1731:E1794" si="31">_xlfn.XLOOKUP(C1731,$H$16:$H$21,$G$16:$G$21,,1)</f>
        <v>$125K-$200K</v>
      </c>
    </row>
    <row r="1732" spans="1:5" x14ac:dyDescent="0.3">
      <c r="A1732" s="33" t="s">
        <v>4</v>
      </c>
      <c r="B1732" s="33" t="s">
        <v>54</v>
      </c>
      <c r="C1732" s="33">
        <v>92500</v>
      </c>
      <c r="D1732" s="33" t="s">
        <v>315</v>
      </c>
      <c r="E1732" t="str">
        <f t="shared" si="31"/>
        <v>$75K-$100K</v>
      </c>
    </row>
    <row r="1733" spans="1:5" x14ac:dyDescent="0.3">
      <c r="A1733" s="33" t="s">
        <v>4</v>
      </c>
      <c r="B1733" s="33" t="s">
        <v>54</v>
      </c>
      <c r="C1733" s="33">
        <v>125000</v>
      </c>
      <c r="D1733" s="33" t="s">
        <v>1218</v>
      </c>
      <c r="E1733" t="str">
        <f t="shared" si="31"/>
        <v>$100K-$125K</v>
      </c>
    </row>
    <row r="1734" spans="1:5" x14ac:dyDescent="0.3">
      <c r="A1734" s="33" t="s">
        <v>4</v>
      </c>
      <c r="B1734" s="33" t="s">
        <v>53</v>
      </c>
      <c r="C1734" s="33">
        <v>155500</v>
      </c>
      <c r="D1734" s="33" t="s">
        <v>1219</v>
      </c>
      <c r="E1734" t="str">
        <f t="shared" si="31"/>
        <v>$125K-$200K</v>
      </c>
    </row>
    <row r="1735" spans="1:5" x14ac:dyDescent="0.3">
      <c r="A1735" s="33" t="s">
        <v>4</v>
      </c>
      <c r="B1735" s="33" t="s">
        <v>53</v>
      </c>
      <c r="C1735" s="33"/>
      <c r="D1735" s="33" t="s">
        <v>879</v>
      </c>
      <c r="E1735" t="str">
        <f t="shared" si="31"/>
        <v>No Data</v>
      </c>
    </row>
    <row r="1736" spans="1:5" x14ac:dyDescent="0.3">
      <c r="A1736" s="33" t="s">
        <v>0</v>
      </c>
      <c r="B1736" s="33" t="s">
        <v>53</v>
      </c>
      <c r="C1736" s="33">
        <v>87000</v>
      </c>
      <c r="D1736" s="33" t="s">
        <v>245</v>
      </c>
      <c r="E1736" t="str">
        <f t="shared" si="31"/>
        <v>$75K-$100K</v>
      </c>
    </row>
    <row r="1737" spans="1:5" x14ac:dyDescent="0.3">
      <c r="A1737" s="33" t="s">
        <v>4</v>
      </c>
      <c r="B1737" s="33" t="s">
        <v>53</v>
      </c>
      <c r="C1737" s="33">
        <v>125000</v>
      </c>
      <c r="D1737" s="33" t="s">
        <v>1220</v>
      </c>
      <c r="E1737" t="str">
        <f t="shared" si="31"/>
        <v>$100K-$125K</v>
      </c>
    </row>
    <row r="1738" spans="1:5" x14ac:dyDescent="0.3">
      <c r="A1738" s="33" t="s">
        <v>125</v>
      </c>
      <c r="B1738" s="33" t="s">
        <v>53</v>
      </c>
      <c r="C1738" s="33">
        <v>125000</v>
      </c>
      <c r="D1738" s="33" t="s">
        <v>1221</v>
      </c>
      <c r="E1738" t="str">
        <f t="shared" si="31"/>
        <v>$100K-$125K</v>
      </c>
    </row>
    <row r="1739" spans="1:5" x14ac:dyDescent="0.3">
      <c r="A1739" s="33" t="s">
        <v>4</v>
      </c>
      <c r="B1739" s="33" t="s">
        <v>88</v>
      </c>
      <c r="C1739" s="33">
        <v>120000</v>
      </c>
      <c r="D1739" s="33" t="s">
        <v>1222</v>
      </c>
      <c r="E1739" t="str">
        <f t="shared" si="31"/>
        <v>$100K-$125K</v>
      </c>
    </row>
    <row r="1740" spans="1:5" x14ac:dyDescent="0.3">
      <c r="A1740" s="33" t="s">
        <v>0</v>
      </c>
      <c r="B1740" s="33" t="s">
        <v>53</v>
      </c>
      <c r="C1740" s="33">
        <v>150000</v>
      </c>
      <c r="D1740" s="33" t="s">
        <v>1223</v>
      </c>
      <c r="E1740" t="str">
        <f t="shared" si="31"/>
        <v>$125K-$200K</v>
      </c>
    </row>
    <row r="1741" spans="1:5" x14ac:dyDescent="0.3">
      <c r="A1741" s="33" t="s">
        <v>0</v>
      </c>
      <c r="B1741" s="33" t="s">
        <v>53</v>
      </c>
      <c r="C1741" s="33">
        <v>149292</v>
      </c>
      <c r="D1741" s="33" t="s">
        <v>1092</v>
      </c>
      <c r="E1741" t="str">
        <f t="shared" si="31"/>
        <v>$125K-$200K</v>
      </c>
    </row>
    <row r="1742" spans="1:5" x14ac:dyDescent="0.3">
      <c r="A1742" s="33" t="s">
        <v>0</v>
      </c>
      <c r="B1742" s="33" t="s">
        <v>53</v>
      </c>
      <c r="C1742" s="33"/>
      <c r="D1742" s="33" t="s">
        <v>1224</v>
      </c>
      <c r="E1742" t="str">
        <f t="shared" si="31"/>
        <v>No Data</v>
      </c>
    </row>
    <row r="1743" spans="1:5" x14ac:dyDescent="0.3">
      <c r="A1743" s="33" t="s">
        <v>128</v>
      </c>
      <c r="B1743" s="33" t="s">
        <v>53</v>
      </c>
      <c r="C1743" s="33"/>
      <c r="D1743" s="33" t="s">
        <v>464</v>
      </c>
      <c r="E1743" t="str">
        <f t="shared" si="31"/>
        <v>No Data</v>
      </c>
    </row>
    <row r="1744" spans="1:5" x14ac:dyDescent="0.3">
      <c r="A1744" s="33" t="s">
        <v>0</v>
      </c>
      <c r="B1744" s="33" t="s">
        <v>97</v>
      </c>
      <c r="C1744" s="33">
        <v>56700</v>
      </c>
      <c r="D1744" s="33" t="s">
        <v>1225</v>
      </c>
      <c r="E1744" t="str">
        <f t="shared" si="31"/>
        <v>&lt;$75K</v>
      </c>
    </row>
    <row r="1745" spans="1:5" x14ac:dyDescent="0.3">
      <c r="A1745" s="33" t="s">
        <v>52</v>
      </c>
      <c r="B1745" s="33" t="s">
        <v>53</v>
      </c>
      <c r="C1745" s="33">
        <v>114500</v>
      </c>
      <c r="D1745" s="33" t="s">
        <v>1226</v>
      </c>
      <c r="E1745" t="str">
        <f t="shared" si="31"/>
        <v>$100K-$125K</v>
      </c>
    </row>
    <row r="1746" spans="1:5" x14ac:dyDescent="0.3">
      <c r="A1746" s="33" t="s">
        <v>126</v>
      </c>
      <c r="B1746" s="33" t="s">
        <v>53</v>
      </c>
      <c r="C1746" s="33">
        <v>135000</v>
      </c>
      <c r="D1746" s="33" t="s">
        <v>364</v>
      </c>
      <c r="E1746" t="str">
        <f t="shared" si="31"/>
        <v>$125K-$200K</v>
      </c>
    </row>
    <row r="1747" spans="1:5" x14ac:dyDescent="0.3">
      <c r="A1747" s="33" t="s">
        <v>4</v>
      </c>
      <c r="B1747" s="33" t="s">
        <v>54</v>
      </c>
      <c r="C1747" s="33">
        <v>115000</v>
      </c>
      <c r="D1747" s="33" t="s">
        <v>1227</v>
      </c>
      <c r="E1747" t="str">
        <f t="shared" si="31"/>
        <v>$100K-$125K</v>
      </c>
    </row>
    <row r="1748" spans="1:5" x14ac:dyDescent="0.3">
      <c r="A1748" s="33" t="s">
        <v>66</v>
      </c>
      <c r="B1748" s="33" t="s">
        <v>53</v>
      </c>
      <c r="C1748" s="33"/>
      <c r="D1748" s="33" t="s">
        <v>1228</v>
      </c>
      <c r="E1748" t="str">
        <f t="shared" si="31"/>
        <v>No Data</v>
      </c>
    </row>
    <row r="1749" spans="1:5" x14ac:dyDescent="0.3">
      <c r="A1749" s="33" t="s">
        <v>4</v>
      </c>
      <c r="B1749" s="33" t="s">
        <v>54</v>
      </c>
      <c r="C1749" s="33">
        <v>100000</v>
      </c>
      <c r="D1749" s="33" t="s">
        <v>539</v>
      </c>
      <c r="E1749" t="str">
        <f t="shared" si="31"/>
        <v>$75K-$100K</v>
      </c>
    </row>
    <row r="1750" spans="1:5" x14ac:dyDescent="0.3">
      <c r="A1750" s="33" t="s">
        <v>2</v>
      </c>
      <c r="B1750" s="33" t="s">
        <v>90</v>
      </c>
      <c r="C1750" s="33">
        <v>50400</v>
      </c>
      <c r="D1750" s="33" t="s">
        <v>294</v>
      </c>
      <c r="E1750" t="str">
        <f t="shared" si="31"/>
        <v>&lt;$75K</v>
      </c>
    </row>
    <row r="1751" spans="1:5" x14ac:dyDescent="0.3">
      <c r="A1751" s="33" t="s">
        <v>4</v>
      </c>
      <c r="B1751" s="33" t="s">
        <v>53</v>
      </c>
      <c r="C1751" s="33">
        <v>174000</v>
      </c>
      <c r="D1751" s="33" t="s">
        <v>955</v>
      </c>
      <c r="E1751" t="str">
        <f t="shared" si="31"/>
        <v>$125K-$200K</v>
      </c>
    </row>
    <row r="1752" spans="1:5" x14ac:dyDescent="0.3">
      <c r="A1752" s="33" t="s">
        <v>128</v>
      </c>
      <c r="B1752" s="33" t="s">
        <v>53</v>
      </c>
      <c r="C1752" s="33"/>
      <c r="D1752" s="33" t="s">
        <v>1229</v>
      </c>
      <c r="E1752" t="str">
        <f t="shared" si="31"/>
        <v>No Data</v>
      </c>
    </row>
    <row r="1753" spans="1:5" x14ac:dyDescent="0.3">
      <c r="A1753" s="33" t="s">
        <v>126</v>
      </c>
      <c r="B1753" s="33" t="s">
        <v>54</v>
      </c>
      <c r="C1753" s="33">
        <v>135000</v>
      </c>
      <c r="D1753" s="33" t="s">
        <v>1230</v>
      </c>
      <c r="E1753" t="str">
        <f t="shared" si="31"/>
        <v>$125K-$200K</v>
      </c>
    </row>
    <row r="1754" spans="1:5" x14ac:dyDescent="0.3">
      <c r="A1754" s="33" t="s">
        <v>4</v>
      </c>
      <c r="B1754" s="33" t="s">
        <v>54</v>
      </c>
      <c r="C1754" s="33"/>
      <c r="D1754" s="33" t="s">
        <v>1231</v>
      </c>
      <c r="E1754" t="str">
        <f t="shared" si="31"/>
        <v>No Data</v>
      </c>
    </row>
    <row r="1755" spans="1:5" x14ac:dyDescent="0.3">
      <c r="A1755" s="33" t="s">
        <v>0</v>
      </c>
      <c r="B1755" s="33" t="s">
        <v>54</v>
      </c>
      <c r="C1755" s="33"/>
      <c r="D1755" s="33" t="s">
        <v>258</v>
      </c>
      <c r="E1755" t="str">
        <f t="shared" si="31"/>
        <v>No Data</v>
      </c>
    </row>
    <row r="1756" spans="1:5" x14ac:dyDescent="0.3">
      <c r="A1756" s="33" t="s">
        <v>2</v>
      </c>
      <c r="B1756" s="33" t="s">
        <v>53</v>
      </c>
      <c r="C1756" s="33">
        <v>122769</v>
      </c>
      <c r="D1756" s="33" t="s">
        <v>792</v>
      </c>
      <c r="E1756" t="str">
        <f t="shared" si="31"/>
        <v>$100K-$125K</v>
      </c>
    </row>
    <row r="1757" spans="1:5" x14ac:dyDescent="0.3">
      <c r="A1757" s="33" t="s">
        <v>2</v>
      </c>
      <c r="B1757" s="33" t="s">
        <v>54</v>
      </c>
      <c r="C1757" s="33"/>
      <c r="D1757" s="33" t="s">
        <v>1232</v>
      </c>
      <c r="E1757" t="str">
        <f t="shared" si="31"/>
        <v>No Data</v>
      </c>
    </row>
    <row r="1758" spans="1:5" x14ac:dyDescent="0.3">
      <c r="A1758" s="33" t="s">
        <v>0</v>
      </c>
      <c r="B1758" s="33" t="s">
        <v>53</v>
      </c>
      <c r="C1758" s="33"/>
      <c r="D1758" s="33" t="s">
        <v>452</v>
      </c>
      <c r="E1758" t="str">
        <f t="shared" si="31"/>
        <v>No Data</v>
      </c>
    </row>
    <row r="1759" spans="1:5" x14ac:dyDescent="0.3">
      <c r="A1759" s="33" t="s">
        <v>128</v>
      </c>
      <c r="B1759" s="33" t="s">
        <v>53</v>
      </c>
      <c r="C1759" s="33">
        <v>99150</v>
      </c>
      <c r="D1759" s="33" t="s">
        <v>353</v>
      </c>
      <c r="E1759" t="str">
        <f t="shared" si="31"/>
        <v>$75K-$100K</v>
      </c>
    </row>
    <row r="1760" spans="1:5" x14ac:dyDescent="0.3">
      <c r="A1760" s="33" t="s">
        <v>0</v>
      </c>
      <c r="B1760" s="33" t="s">
        <v>54</v>
      </c>
      <c r="C1760" s="33">
        <v>175000</v>
      </c>
      <c r="D1760" s="33" t="s">
        <v>1233</v>
      </c>
      <c r="E1760" t="str">
        <f t="shared" si="31"/>
        <v>$125K-$200K</v>
      </c>
    </row>
    <row r="1761" spans="1:5" x14ac:dyDescent="0.3">
      <c r="A1761" s="33" t="s">
        <v>2</v>
      </c>
      <c r="B1761" s="33" t="s">
        <v>54</v>
      </c>
      <c r="C1761" s="33"/>
      <c r="D1761" s="33" t="s">
        <v>1234</v>
      </c>
      <c r="E1761" t="str">
        <f t="shared" si="31"/>
        <v>No Data</v>
      </c>
    </row>
    <row r="1762" spans="1:5" x14ac:dyDescent="0.3">
      <c r="A1762" s="33" t="s">
        <v>2</v>
      </c>
      <c r="B1762" s="33" t="s">
        <v>53</v>
      </c>
      <c r="C1762" s="33">
        <v>70000</v>
      </c>
      <c r="D1762" s="33" t="s">
        <v>1235</v>
      </c>
      <c r="E1762" t="str">
        <f t="shared" si="31"/>
        <v>&lt;$75K</v>
      </c>
    </row>
    <row r="1763" spans="1:5" x14ac:dyDescent="0.3">
      <c r="A1763" s="33" t="s">
        <v>126</v>
      </c>
      <c r="B1763" s="33" t="s">
        <v>54</v>
      </c>
      <c r="C1763" s="33"/>
      <c r="D1763" s="33" t="s">
        <v>258</v>
      </c>
      <c r="E1763" t="str">
        <f t="shared" si="31"/>
        <v>No Data</v>
      </c>
    </row>
    <row r="1764" spans="1:5" x14ac:dyDescent="0.3">
      <c r="A1764" s="33" t="s">
        <v>0</v>
      </c>
      <c r="B1764" s="33" t="s">
        <v>53</v>
      </c>
      <c r="C1764" s="33">
        <v>180000</v>
      </c>
      <c r="D1764" s="33" t="s">
        <v>675</v>
      </c>
      <c r="E1764" t="str">
        <f t="shared" si="31"/>
        <v>$125K-$200K</v>
      </c>
    </row>
    <row r="1765" spans="1:5" x14ac:dyDescent="0.3">
      <c r="A1765" s="33" t="s">
        <v>128</v>
      </c>
      <c r="B1765" s="33" t="s">
        <v>53</v>
      </c>
      <c r="C1765" s="33">
        <v>202943</v>
      </c>
      <c r="D1765" s="33" t="s">
        <v>1236</v>
      </c>
      <c r="E1765" t="str">
        <f t="shared" si="31"/>
        <v>&gt;$200K</v>
      </c>
    </row>
    <row r="1766" spans="1:5" x14ac:dyDescent="0.3">
      <c r="A1766" s="33" t="s">
        <v>4</v>
      </c>
      <c r="B1766" s="33" t="s">
        <v>53</v>
      </c>
      <c r="C1766" s="33"/>
      <c r="D1766" s="33" t="s">
        <v>1237</v>
      </c>
      <c r="E1766" t="str">
        <f t="shared" si="31"/>
        <v>No Data</v>
      </c>
    </row>
    <row r="1767" spans="1:5" x14ac:dyDescent="0.3">
      <c r="A1767" s="33" t="s">
        <v>4</v>
      </c>
      <c r="B1767" s="33" t="s">
        <v>53</v>
      </c>
      <c r="C1767" s="33">
        <v>245000</v>
      </c>
      <c r="D1767" s="33" t="s">
        <v>265</v>
      </c>
      <c r="E1767" t="str">
        <f t="shared" si="31"/>
        <v>&gt;$200K</v>
      </c>
    </row>
    <row r="1768" spans="1:5" x14ac:dyDescent="0.3">
      <c r="A1768" s="33" t="s">
        <v>2</v>
      </c>
      <c r="B1768" s="33" t="s">
        <v>53</v>
      </c>
      <c r="C1768" s="33">
        <v>51862.75</v>
      </c>
      <c r="D1768" s="33" t="s">
        <v>1238</v>
      </c>
      <c r="E1768" t="str">
        <f t="shared" si="31"/>
        <v>&lt;$75K</v>
      </c>
    </row>
    <row r="1769" spans="1:5" x14ac:dyDescent="0.3">
      <c r="A1769" s="33" t="s">
        <v>2</v>
      </c>
      <c r="B1769" s="33" t="s">
        <v>53</v>
      </c>
      <c r="C1769" s="33">
        <v>129480</v>
      </c>
      <c r="D1769" s="33" t="s">
        <v>217</v>
      </c>
      <c r="E1769" t="str">
        <f t="shared" si="31"/>
        <v>$125K-$200K</v>
      </c>
    </row>
    <row r="1770" spans="1:5" x14ac:dyDescent="0.3">
      <c r="A1770" s="33" t="s">
        <v>125</v>
      </c>
      <c r="B1770" s="33" t="s">
        <v>53</v>
      </c>
      <c r="C1770" s="33">
        <v>105500</v>
      </c>
      <c r="D1770" s="33" t="s">
        <v>1239</v>
      </c>
      <c r="E1770" t="str">
        <f t="shared" si="31"/>
        <v>$100K-$125K</v>
      </c>
    </row>
    <row r="1771" spans="1:5" x14ac:dyDescent="0.3">
      <c r="A1771" s="33" t="s">
        <v>128</v>
      </c>
      <c r="B1771" s="33" t="s">
        <v>54</v>
      </c>
      <c r="C1771" s="33">
        <v>129000</v>
      </c>
      <c r="D1771" s="33" t="s">
        <v>1240</v>
      </c>
      <c r="E1771" t="str">
        <f t="shared" si="31"/>
        <v>$125K-$200K</v>
      </c>
    </row>
    <row r="1772" spans="1:5" x14ac:dyDescent="0.3">
      <c r="A1772" s="33" t="s">
        <v>4</v>
      </c>
      <c r="B1772" s="33" t="s">
        <v>53</v>
      </c>
      <c r="C1772" s="33"/>
      <c r="D1772" s="33" t="s">
        <v>1241</v>
      </c>
      <c r="E1772" t="str">
        <f t="shared" si="31"/>
        <v>No Data</v>
      </c>
    </row>
    <row r="1773" spans="1:5" x14ac:dyDescent="0.3">
      <c r="A1773" s="33" t="s">
        <v>2</v>
      </c>
      <c r="B1773" s="33" t="s">
        <v>53</v>
      </c>
      <c r="C1773" s="33">
        <v>77500</v>
      </c>
      <c r="D1773" s="33" t="s">
        <v>1242</v>
      </c>
      <c r="E1773" t="str">
        <f t="shared" si="31"/>
        <v>$75K-$100K</v>
      </c>
    </row>
    <row r="1774" spans="1:5" x14ac:dyDescent="0.3">
      <c r="A1774" s="33" t="s">
        <v>4</v>
      </c>
      <c r="B1774" s="33" t="s">
        <v>54</v>
      </c>
      <c r="C1774" s="33">
        <v>135000</v>
      </c>
      <c r="D1774" s="33" t="s">
        <v>648</v>
      </c>
      <c r="E1774" t="str">
        <f t="shared" si="31"/>
        <v>$125K-$200K</v>
      </c>
    </row>
    <row r="1775" spans="1:5" x14ac:dyDescent="0.3">
      <c r="A1775" s="33" t="s">
        <v>4</v>
      </c>
      <c r="B1775" s="33" t="s">
        <v>53</v>
      </c>
      <c r="C1775" s="33"/>
      <c r="D1775" s="33" t="s">
        <v>237</v>
      </c>
      <c r="E1775" t="str">
        <f t="shared" si="31"/>
        <v>No Data</v>
      </c>
    </row>
    <row r="1776" spans="1:5" x14ac:dyDescent="0.3">
      <c r="A1776" s="33" t="s">
        <v>0</v>
      </c>
      <c r="B1776" s="33" t="s">
        <v>53</v>
      </c>
      <c r="C1776" s="33">
        <v>150000</v>
      </c>
      <c r="D1776" s="33" t="s">
        <v>1243</v>
      </c>
      <c r="E1776" t="str">
        <f t="shared" si="31"/>
        <v>$125K-$200K</v>
      </c>
    </row>
    <row r="1777" spans="1:5" x14ac:dyDescent="0.3">
      <c r="A1777" s="33" t="s">
        <v>2</v>
      </c>
      <c r="B1777" s="33" t="s">
        <v>53</v>
      </c>
      <c r="C1777" s="33"/>
      <c r="D1777" s="33" t="s">
        <v>1244</v>
      </c>
      <c r="E1777" t="str">
        <f t="shared" si="31"/>
        <v>No Data</v>
      </c>
    </row>
    <row r="1778" spans="1:5" x14ac:dyDescent="0.3">
      <c r="A1778" s="33" t="s">
        <v>4</v>
      </c>
      <c r="B1778" s="33" t="s">
        <v>53</v>
      </c>
      <c r="C1778" s="33">
        <v>150000</v>
      </c>
      <c r="D1778" s="33" t="s">
        <v>1072</v>
      </c>
      <c r="E1778" t="str">
        <f t="shared" si="31"/>
        <v>$125K-$200K</v>
      </c>
    </row>
    <row r="1779" spans="1:5" x14ac:dyDescent="0.3">
      <c r="A1779" s="33" t="s">
        <v>4</v>
      </c>
      <c r="B1779" s="33" t="s">
        <v>54</v>
      </c>
      <c r="C1779" s="33">
        <v>125000</v>
      </c>
      <c r="D1779" s="33" t="s">
        <v>1245</v>
      </c>
      <c r="E1779" t="str">
        <f t="shared" si="31"/>
        <v>$100K-$125K</v>
      </c>
    </row>
    <row r="1780" spans="1:5" x14ac:dyDescent="0.3">
      <c r="A1780" s="33" t="s">
        <v>4</v>
      </c>
      <c r="B1780" s="33" t="s">
        <v>53</v>
      </c>
      <c r="C1780" s="33">
        <v>143000</v>
      </c>
      <c r="D1780" s="33" t="s">
        <v>516</v>
      </c>
      <c r="E1780" t="str">
        <f t="shared" si="31"/>
        <v>$125K-$200K</v>
      </c>
    </row>
    <row r="1781" spans="1:5" x14ac:dyDescent="0.3">
      <c r="A1781" s="33" t="s">
        <v>126</v>
      </c>
      <c r="B1781" s="33" t="s">
        <v>53</v>
      </c>
      <c r="C1781" s="33"/>
      <c r="D1781" s="33" t="s">
        <v>1246</v>
      </c>
      <c r="E1781" t="str">
        <f t="shared" si="31"/>
        <v>No Data</v>
      </c>
    </row>
    <row r="1782" spans="1:5" x14ac:dyDescent="0.3">
      <c r="A1782" s="33" t="s">
        <v>128</v>
      </c>
      <c r="B1782" s="33" t="s">
        <v>53</v>
      </c>
      <c r="C1782" s="33">
        <v>375000</v>
      </c>
      <c r="D1782" s="33" t="s">
        <v>280</v>
      </c>
      <c r="E1782" t="str">
        <f t="shared" si="31"/>
        <v>&gt;$200K</v>
      </c>
    </row>
    <row r="1783" spans="1:5" x14ac:dyDescent="0.3">
      <c r="A1783" s="33" t="s">
        <v>0</v>
      </c>
      <c r="B1783" s="33" t="s">
        <v>53</v>
      </c>
      <c r="C1783" s="33"/>
      <c r="D1783" s="33" t="s">
        <v>258</v>
      </c>
      <c r="E1783" t="str">
        <f t="shared" si="31"/>
        <v>No Data</v>
      </c>
    </row>
    <row r="1784" spans="1:5" x14ac:dyDescent="0.3">
      <c r="A1784" s="33" t="s">
        <v>4</v>
      </c>
      <c r="B1784" s="33" t="s">
        <v>53</v>
      </c>
      <c r="C1784" s="33">
        <v>125000</v>
      </c>
      <c r="D1784" s="33" t="s">
        <v>1247</v>
      </c>
      <c r="E1784" t="str">
        <f t="shared" si="31"/>
        <v>$100K-$125K</v>
      </c>
    </row>
    <row r="1785" spans="1:5" x14ac:dyDescent="0.3">
      <c r="A1785" s="33" t="s">
        <v>0</v>
      </c>
      <c r="B1785" s="33" t="s">
        <v>53</v>
      </c>
      <c r="C1785" s="33">
        <v>175000</v>
      </c>
      <c r="D1785" s="33" t="s">
        <v>1248</v>
      </c>
      <c r="E1785" t="str">
        <f t="shared" si="31"/>
        <v>$125K-$200K</v>
      </c>
    </row>
    <row r="1786" spans="1:5" x14ac:dyDescent="0.3">
      <c r="A1786" s="33" t="s">
        <v>4</v>
      </c>
      <c r="B1786" s="33" t="s">
        <v>53</v>
      </c>
      <c r="C1786" s="33">
        <v>100000</v>
      </c>
      <c r="D1786" s="33" t="s">
        <v>1249</v>
      </c>
      <c r="E1786" t="str">
        <f t="shared" si="31"/>
        <v>$75K-$100K</v>
      </c>
    </row>
    <row r="1787" spans="1:5" x14ac:dyDescent="0.3">
      <c r="A1787" s="33" t="s">
        <v>126</v>
      </c>
      <c r="B1787" s="33" t="s">
        <v>53</v>
      </c>
      <c r="C1787" s="33">
        <v>350000</v>
      </c>
      <c r="D1787" s="33" t="s">
        <v>717</v>
      </c>
      <c r="E1787" t="str">
        <f t="shared" si="31"/>
        <v>&gt;$200K</v>
      </c>
    </row>
    <row r="1788" spans="1:5" x14ac:dyDescent="0.3">
      <c r="A1788" s="33" t="s">
        <v>4</v>
      </c>
      <c r="B1788" s="33" t="s">
        <v>54</v>
      </c>
      <c r="C1788" s="33">
        <v>125000</v>
      </c>
      <c r="D1788" s="33" t="s">
        <v>944</v>
      </c>
      <c r="E1788" t="str">
        <f t="shared" si="31"/>
        <v>$100K-$125K</v>
      </c>
    </row>
    <row r="1789" spans="1:5" x14ac:dyDescent="0.3">
      <c r="A1789" s="33" t="s">
        <v>126</v>
      </c>
      <c r="B1789" s="33" t="s">
        <v>53</v>
      </c>
      <c r="C1789" s="33"/>
      <c r="D1789" s="33" t="s">
        <v>1250</v>
      </c>
      <c r="E1789" t="str">
        <f t="shared" si="31"/>
        <v>No Data</v>
      </c>
    </row>
    <row r="1790" spans="1:5" x14ac:dyDescent="0.3">
      <c r="A1790" s="33" t="s">
        <v>0</v>
      </c>
      <c r="B1790" s="33" t="s">
        <v>53</v>
      </c>
      <c r="C1790" s="33"/>
      <c r="D1790" s="33" t="s">
        <v>258</v>
      </c>
      <c r="E1790" t="str">
        <f t="shared" si="31"/>
        <v>No Data</v>
      </c>
    </row>
    <row r="1791" spans="1:5" x14ac:dyDescent="0.3">
      <c r="A1791" s="33" t="s">
        <v>0</v>
      </c>
      <c r="B1791" s="33" t="s">
        <v>53</v>
      </c>
      <c r="C1791" s="33">
        <v>210000</v>
      </c>
      <c r="D1791" s="33" t="s">
        <v>230</v>
      </c>
      <c r="E1791" t="str">
        <f t="shared" si="31"/>
        <v>&gt;$200K</v>
      </c>
    </row>
    <row r="1792" spans="1:5" x14ac:dyDescent="0.3">
      <c r="A1792" s="33" t="s">
        <v>2</v>
      </c>
      <c r="B1792" s="33" t="s">
        <v>53</v>
      </c>
      <c r="C1792" s="33">
        <v>125000</v>
      </c>
      <c r="D1792" s="33" t="s">
        <v>385</v>
      </c>
      <c r="E1792" t="str">
        <f t="shared" si="31"/>
        <v>$100K-$125K</v>
      </c>
    </row>
    <row r="1793" spans="1:5" x14ac:dyDescent="0.3">
      <c r="A1793" s="33" t="s">
        <v>4</v>
      </c>
      <c r="B1793" s="33" t="s">
        <v>53</v>
      </c>
      <c r="C1793" s="33">
        <v>85000</v>
      </c>
      <c r="D1793" s="33" t="s">
        <v>292</v>
      </c>
      <c r="E1793" t="str">
        <f t="shared" si="31"/>
        <v>$75K-$100K</v>
      </c>
    </row>
    <row r="1794" spans="1:5" x14ac:dyDescent="0.3">
      <c r="A1794" s="33" t="s">
        <v>4</v>
      </c>
      <c r="B1794" s="33" t="s">
        <v>53</v>
      </c>
      <c r="C1794" s="33"/>
      <c r="D1794" s="33" t="s">
        <v>884</v>
      </c>
      <c r="E1794" t="str">
        <f t="shared" si="31"/>
        <v>No Data</v>
      </c>
    </row>
    <row r="1795" spans="1:5" x14ac:dyDescent="0.3">
      <c r="A1795" s="33" t="s">
        <v>0</v>
      </c>
      <c r="B1795" s="33" t="s">
        <v>53</v>
      </c>
      <c r="C1795" s="33"/>
      <c r="D1795" s="33" t="s">
        <v>258</v>
      </c>
      <c r="E1795" t="str">
        <f t="shared" ref="E1795:E1858" si="32">_xlfn.XLOOKUP(C1795,$H$16:$H$21,$G$16:$G$21,,1)</f>
        <v>No Data</v>
      </c>
    </row>
    <row r="1796" spans="1:5" x14ac:dyDescent="0.3">
      <c r="A1796" s="33" t="s">
        <v>0</v>
      </c>
      <c r="B1796" s="33" t="s">
        <v>54</v>
      </c>
      <c r="C1796" s="33"/>
      <c r="D1796" s="33" t="s">
        <v>1251</v>
      </c>
      <c r="E1796" t="str">
        <f t="shared" si="32"/>
        <v>No Data</v>
      </c>
    </row>
    <row r="1797" spans="1:5" x14ac:dyDescent="0.3">
      <c r="A1797" s="33" t="s">
        <v>125</v>
      </c>
      <c r="B1797" s="33" t="s">
        <v>53</v>
      </c>
      <c r="C1797" s="33"/>
      <c r="D1797" s="33" t="s">
        <v>1252</v>
      </c>
      <c r="E1797" t="str">
        <f t="shared" si="32"/>
        <v>No Data</v>
      </c>
    </row>
    <row r="1798" spans="1:5" x14ac:dyDescent="0.3">
      <c r="A1798" s="33" t="s">
        <v>0</v>
      </c>
      <c r="B1798" s="33" t="s">
        <v>54</v>
      </c>
      <c r="C1798" s="33"/>
      <c r="D1798" s="33" t="s">
        <v>258</v>
      </c>
      <c r="E1798" t="str">
        <f t="shared" si="32"/>
        <v>No Data</v>
      </c>
    </row>
    <row r="1799" spans="1:5" x14ac:dyDescent="0.3">
      <c r="A1799" s="33" t="s">
        <v>4</v>
      </c>
      <c r="B1799" s="33" t="s">
        <v>88</v>
      </c>
      <c r="C1799" s="33">
        <v>156000</v>
      </c>
      <c r="D1799" s="33" t="s">
        <v>353</v>
      </c>
      <c r="E1799" t="str">
        <f t="shared" si="32"/>
        <v>$125K-$200K</v>
      </c>
    </row>
    <row r="1800" spans="1:5" x14ac:dyDescent="0.3">
      <c r="A1800" s="33" t="s">
        <v>4</v>
      </c>
      <c r="B1800" s="33" t="s">
        <v>53</v>
      </c>
      <c r="C1800" s="33"/>
      <c r="D1800" s="33" t="s">
        <v>1253</v>
      </c>
      <c r="E1800" t="str">
        <f t="shared" si="32"/>
        <v>No Data</v>
      </c>
    </row>
    <row r="1801" spans="1:5" x14ac:dyDescent="0.3">
      <c r="A1801" s="33" t="s">
        <v>4</v>
      </c>
      <c r="B1801" s="33" t="s">
        <v>53</v>
      </c>
      <c r="C1801" s="33">
        <v>65000</v>
      </c>
      <c r="D1801" s="33" t="s">
        <v>905</v>
      </c>
      <c r="E1801" t="str">
        <f t="shared" si="32"/>
        <v>&lt;$75K</v>
      </c>
    </row>
    <row r="1802" spans="1:5" x14ac:dyDescent="0.3">
      <c r="A1802" s="33" t="s">
        <v>4</v>
      </c>
      <c r="B1802" s="33" t="s">
        <v>53</v>
      </c>
      <c r="C1802" s="33"/>
      <c r="D1802" s="33" t="s">
        <v>949</v>
      </c>
      <c r="E1802" t="str">
        <f t="shared" si="32"/>
        <v>No Data</v>
      </c>
    </row>
    <row r="1803" spans="1:5" x14ac:dyDescent="0.3">
      <c r="A1803" s="33" t="s">
        <v>4</v>
      </c>
      <c r="B1803" s="33" t="s">
        <v>53</v>
      </c>
      <c r="C1803" s="33">
        <v>90000</v>
      </c>
      <c r="D1803" s="33" t="s">
        <v>1254</v>
      </c>
      <c r="E1803" t="str">
        <f t="shared" si="32"/>
        <v>$75K-$100K</v>
      </c>
    </row>
    <row r="1804" spans="1:5" x14ac:dyDescent="0.3">
      <c r="A1804" s="33" t="s">
        <v>2</v>
      </c>
      <c r="B1804" s="33" t="s">
        <v>53</v>
      </c>
      <c r="C1804" s="33">
        <v>93950</v>
      </c>
      <c r="D1804" s="33" t="s">
        <v>259</v>
      </c>
      <c r="E1804" t="str">
        <f t="shared" si="32"/>
        <v>$75K-$100K</v>
      </c>
    </row>
    <row r="1805" spans="1:5" x14ac:dyDescent="0.3">
      <c r="A1805" s="33" t="s">
        <v>4</v>
      </c>
      <c r="B1805" s="33" t="s">
        <v>53</v>
      </c>
      <c r="C1805" s="33">
        <v>137500</v>
      </c>
      <c r="D1805" s="33" t="s">
        <v>431</v>
      </c>
      <c r="E1805" t="str">
        <f t="shared" si="32"/>
        <v>$125K-$200K</v>
      </c>
    </row>
    <row r="1806" spans="1:5" x14ac:dyDescent="0.3">
      <c r="A1806" s="33" t="s">
        <v>4</v>
      </c>
      <c r="B1806" s="33" t="s">
        <v>54</v>
      </c>
      <c r="C1806" s="33"/>
      <c r="D1806" s="33" t="s">
        <v>1255</v>
      </c>
      <c r="E1806" t="str">
        <f t="shared" si="32"/>
        <v>No Data</v>
      </c>
    </row>
    <row r="1807" spans="1:5" x14ac:dyDescent="0.3">
      <c r="A1807" s="33" t="s">
        <v>2</v>
      </c>
      <c r="B1807" s="33" t="s">
        <v>53</v>
      </c>
      <c r="C1807" s="33">
        <v>85395.875</v>
      </c>
      <c r="D1807" s="33" t="s">
        <v>1256</v>
      </c>
      <c r="E1807" t="str">
        <f t="shared" si="32"/>
        <v>$75K-$100K</v>
      </c>
    </row>
    <row r="1808" spans="1:5" x14ac:dyDescent="0.3">
      <c r="A1808" s="33" t="s">
        <v>4</v>
      </c>
      <c r="B1808" s="33" t="s">
        <v>54</v>
      </c>
      <c r="C1808" s="33">
        <v>110000</v>
      </c>
      <c r="D1808" s="33" t="s">
        <v>592</v>
      </c>
      <c r="E1808" t="str">
        <f t="shared" si="32"/>
        <v>$100K-$125K</v>
      </c>
    </row>
    <row r="1809" spans="1:5" x14ac:dyDescent="0.3">
      <c r="A1809" s="33" t="s">
        <v>4</v>
      </c>
      <c r="B1809" s="33" t="s">
        <v>53</v>
      </c>
      <c r="C1809" s="33">
        <v>177500</v>
      </c>
      <c r="D1809" s="33" t="s">
        <v>238</v>
      </c>
      <c r="E1809" t="str">
        <f t="shared" si="32"/>
        <v>$125K-$200K</v>
      </c>
    </row>
    <row r="1810" spans="1:5" x14ac:dyDescent="0.3">
      <c r="A1810" s="33" t="s">
        <v>52</v>
      </c>
      <c r="B1810" s="33" t="s">
        <v>53</v>
      </c>
      <c r="C1810" s="33">
        <v>90000</v>
      </c>
      <c r="D1810" s="33" t="s">
        <v>1257</v>
      </c>
      <c r="E1810" t="str">
        <f t="shared" si="32"/>
        <v>$75K-$100K</v>
      </c>
    </row>
    <row r="1811" spans="1:5" x14ac:dyDescent="0.3">
      <c r="A1811" s="33" t="s">
        <v>0</v>
      </c>
      <c r="B1811" s="33" t="s">
        <v>53</v>
      </c>
      <c r="C1811" s="33">
        <v>118000</v>
      </c>
      <c r="D1811" s="33" t="s">
        <v>1258</v>
      </c>
      <c r="E1811" t="str">
        <f t="shared" si="32"/>
        <v>$100K-$125K</v>
      </c>
    </row>
    <row r="1812" spans="1:5" x14ac:dyDescent="0.3">
      <c r="A1812" s="33" t="s">
        <v>2</v>
      </c>
      <c r="B1812" s="33" t="s">
        <v>53</v>
      </c>
      <c r="C1812" s="33"/>
      <c r="D1812" s="33" t="s">
        <v>478</v>
      </c>
      <c r="E1812" t="str">
        <f t="shared" si="32"/>
        <v>No Data</v>
      </c>
    </row>
    <row r="1813" spans="1:5" x14ac:dyDescent="0.3">
      <c r="A1813" s="33" t="s">
        <v>0</v>
      </c>
      <c r="B1813" s="33" t="s">
        <v>70</v>
      </c>
      <c r="C1813" s="33">
        <v>162500</v>
      </c>
      <c r="D1813" s="33" t="s">
        <v>1076</v>
      </c>
      <c r="E1813" t="str">
        <f t="shared" si="32"/>
        <v>$125K-$200K</v>
      </c>
    </row>
    <row r="1814" spans="1:5" x14ac:dyDescent="0.3">
      <c r="A1814" s="33" t="s">
        <v>128</v>
      </c>
      <c r="B1814" s="33" t="s">
        <v>53</v>
      </c>
      <c r="C1814" s="33">
        <v>315000</v>
      </c>
      <c r="D1814" s="33" t="s">
        <v>1259</v>
      </c>
      <c r="E1814" t="str">
        <f t="shared" si="32"/>
        <v>&gt;$200K</v>
      </c>
    </row>
    <row r="1815" spans="1:5" x14ac:dyDescent="0.3">
      <c r="A1815" s="33" t="s">
        <v>0</v>
      </c>
      <c r="B1815" s="33" t="s">
        <v>53</v>
      </c>
      <c r="C1815" s="33">
        <v>125000</v>
      </c>
      <c r="D1815" s="33" t="s">
        <v>1260</v>
      </c>
      <c r="E1815" t="str">
        <f t="shared" si="32"/>
        <v>$100K-$125K</v>
      </c>
    </row>
    <row r="1816" spans="1:5" x14ac:dyDescent="0.3">
      <c r="A1816" s="33" t="s">
        <v>0</v>
      </c>
      <c r="B1816" s="33" t="s">
        <v>53</v>
      </c>
      <c r="C1816" s="33"/>
      <c r="D1816" s="33" t="s">
        <v>1261</v>
      </c>
      <c r="E1816" t="str">
        <f t="shared" si="32"/>
        <v>No Data</v>
      </c>
    </row>
    <row r="1817" spans="1:5" x14ac:dyDescent="0.3">
      <c r="A1817" s="33" t="s">
        <v>4</v>
      </c>
      <c r="B1817" s="33" t="s">
        <v>53</v>
      </c>
      <c r="C1817" s="33"/>
      <c r="D1817" s="33" t="s">
        <v>372</v>
      </c>
      <c r="E1817" t="str">
        <f t="shared" si="32"/>
        <v>No Data</v>
      </c>
    </row>
    <row r="1818" spans="1:5" x14ac:dyDescent="0.3">
      <c r="A1818" s="33" t="s">
        <v>4</v>
      </c>
      <c r="B1818" s="33" t="s">
        <v>53</v>
      </c>
      <c r="C1818" s="33">
        <v>125000</v>
      </c>
      <c r="D1818" s="33" t="s">
        <v>519</v>
      </c>
      <c r="E1818" t="str">
        <f t="shared" si="32"/>
        <v>$100K-$125K</v>
      </c>
    </row>
    <row r="1819" spans="1:5" x14ac:dyDescent="0.3">
      <c r="A1819" s="33" t="s">
        <v>1</v>
      </c>
      <c r="B1819" s="33" t="s">
        <v>69</v>
      </c>
      <c r="C1819" s="33">
        <v>166000</v>
      </c>
      <c r="D1819" s="33" t="s">
        <v>340</v>
      </c>
      <c r="E1819" t="str">
        <f t="shared" si="32"/>
        <v>$125K-$200K</v>
      </c>
    </row>
    <row r="1820" spans="1:5" x14ac:dyDescent="0.3">
      <c r="A1820" s="33" t="s">
        <v>126</v>
      </c>
      <c r="B1820" s="33" t="s">
        <v>53</v>
      </c>
      <c r="C1820" s="33"/>
      <c r="D1820" s="33" t="s">
        <v>1253</v>
      </c>
      <c r="E1820" t="str">
        <f t="shared" si="32"/>
        <v>No Data</v>
      </c>
    </row>
    <row r="1821" spans="1:5" x14ac:dyDescent="0.3">
      <c r="A1821" s="33" t="s">
        <v>2</v>
      </c>
      <c r="B1821" s="33" t="s">
        <v>53</v>
      </c>
      <c r="C1821" s="33">
        <v>96725</v>
      </c>
      <c r="D1821" s="33" t="s">
        <v>609</v>
      </c>
      <c r="E1821" t="str">
        <f t="shared" si="32"/>
        <v>$75K-$100K</v>
      </c>
    </row>
    <row r="1822" spans="1:5" x14ac:dyDescent="0.3">
      <c r="A1822" s="33" t="s">
        <v>52</v>
      </c>
      <c r="B1822" s="33" t="s">
        <v>53</v>
      </c>
      <c r="C1822" s="33">
        <v>80000</v>
      </c>
      <c r="D1822" s="33" t="s">
        <v>1262</v>
      </c>
      <c r="E1822" t="str">
        <f t="shared" si="32"/>
        <v>$75K-$100K</v>
      </c>
    </row>
    <row r="1823" spans="1:5" x14ac:dyDescent="0.3">
      <c r="A1823" s="33" t="s">
        <v>4</v>
      </c>
      <c r="B1823" s="33" t="s">
        <v>53</v>
      </c>
      <c r="C1823" s="33"/>
      <c r="D1823" s="33" t="s">
        <v>602</v>
      </c>
      <c r="E1823" t="str">
        <f t="shared" si="32"/>
        <v>No Data</v>
      </c>
    </row>
    <row r="1824" spans="1:5" x14ac:dyDescent="0.3">
      <c r="A1824" s="33" t="s">
        <v>4</v>
      </c>
      <c r="B1824" s="33" t="s">
        <v>54</v>
      </c>
      <c r="C1824" s="33">
        <v>145000</v>
      </c>
      <c r="D1824" s="33" t="s">
        <v>1263</v>
      </c>
      <c r="E1824" t="str">
        <f t="shared" si="32"/>
        <v>$125K-$200K</v>
      </c>
    </row>
    <row r="1825" spans="1:5" x14ac:dyDescent="0.3">
      <c r="A1825" s="33" t="s">
        <v>2</v>
      </c>
      <c r="B1825" s="33" t="s">
        <v>53</v>
      </c>
      <c r="C1825" s="33"/>
      <c r="D1825" s="33" t="s">
        <v>879</v>
      </c>
      <c r="E1825" t="str">
        <f t="shared" si="32"/>
        <v>No Data</v>
      </c>
    </row>
    <row r="1826" spans="1:5" x14ac:dyDescent="0.3">
      <c r="A1826" s="33" t="s">
        <v>0</v>
      </c>
      <c r="B1826" s="33" t="s">
        <v>88</v>
      </c>
      <c r="C1826" s="33">
        <v>157500</v>
      </c>
      <c r="D1826" s="33" t="s">
        <v>353</v>
      </c>
      <c r="E1826" t="str">
        <f t="shared" si="32"/>
        <v>$125K-$200K</v>
      </c>
    </row>
    <row r="1827" spans="1:5" x14ac:dyDescent="0.3">
      <c r="A1827" s="33" t="s">
        <v>4</v>
      </c>
      <c r="B1827" s="33" t="s">
        <v>53</v>
      </c>
      <c r="C1827" s="33"/>
      <c r="D1827" s="33" t="s">
        <v>1264</v>
      </c>
      <c r="E1827" t="str">
        <f t="shared" si="32"/>
        <v>No Data</v>
      </c>
    </row>
    <row r="1828" spans="1:5" x14ac:dyDescent="0.3">
      <c r="A1828" s="33" t="s">
        <v>0</v>
      </c>
      <c r="B1828" s="33" t="s">
        <v>54</v>
      </c>
      <c r="C1828" s="33"/>
      <c r="D1828" s="33" t="s">
        <v>370</v>
      </c>
      <c r="E1828" t="str">
        <f t="shared" si="32"/>
        <v>No Data</v>
      </c>
    </row>
    <row r="1829" spans="1:5" x14ac:dyDescent="0.3">
      <c r="A1829" s="33" t="s">
        <v>4</v>
      </c>
      <c r="B1829" s="33" t="s">
        <v>53</v>
      </c>
      <c r="C1829" s="33"/>
      <c r="D1829" s="33" t="s">
        <v>268</v>
      </c>
      <c r="E1829" t="str">
        <f t="shared" si="32"/>
        <v>No Data</v>
      </c>
    </row>
    <row r="1830" spans="1:5" x14ac:dyDescent="0.3">
      <c r="A1830" s="33" t="s">
        <v>4</v>
      </c>
      <c r="B1830" s="33" t="s">
        <v>53</v>
      </c>
      <c r="C1830" s="33"/>
      <c r="D1830" s="33" t="s">
        <v>1265</v>
      </c>
      <c r="E1830" t="str">
        <f t="shared" si="32"/>
        <v>No Data</v>
      </c>
    </row>
    <row r="1831" spans="1:5" x14ac:dyDescent="0.3">
      <c r="A1831" s="33" t="s">
        <v>4</v>
      </c>
      <c r="B1831" s="33" t="s">
        <v>53</v>
      </c>
      <c r="C1831" s="33">
        <v>148500</v>
      </c>
      <c r="D1831" s="33" t="s">
        <v>733</v>
      </c>
      <c r="E1831" t="str">
        <f t="shared" si="32"/>
        <v>$125K-$200K</v>
      </c>
    </row>
    <row r="1832" spans="1:5" x14ac:dyDescent="0.3">
      <c r="A1832" s="33" t="s">
        <v>4</v>
      </c>
      <c r="B1832" s="33" t="s">
        <v>53</v>
      </c>
      <c r="C1832" s="33">
        <v>75000</v>
      </c>
      <c r="D1832" s="33" t="s">
        <v>905</v>
      </c>
      <c r="E1832" t="str">
        <f t="shared" si="32"/>
        <v>&lt;$75K</v>
      </c>
    </row>
    <row r="1833" spans="1:5" x14ac:dyDescent="0.3">
      <c r="A1833" s="33" t="s">
        <v>4</v>
      </c>
      <c r="B1833" s="33" t="s">
        <v>53</v>
      </c>
      <c r="C1833" s="33">
        <v>145000</v>
      </c>
      <c r="D1833" s="33" t="s">
        <v>1266</v>
      </c>
      <c r="E1833" t="str">
        <f t="shared" si="32"/>
        <v>$125K-$200K</v>
      </c>
    </row>
    <row r="1834" spans="1:5" x14ac:dyDescent="0.3">
      <c r="A1834" s="33" t="s">
        <v>4</v>
      </c>
      <c r="B1834" s="33" t="s">
        <v>53</v>
      </c>
      <c r="C1834" s="33"/>
      <c r="D1834" s="33" t="s">
        <v>507</v>
      </c>
      <c r="E1834" t="str">
        <f t="shared" si="32"/>
        <v>No Data</v>
      </c>
    </row>
    <row r="1835" spans="1:5" x14ac:dyDescent="0.3">
      <c r="A1835" s="33" t="s">
        <v>4</v>
      </c>
      <c r="B1835" s="33" t="s">
        <v>53</v>
      </c>
      <c r="C1835" s="33">
        <v>125000</v>
      </c>
      <c r="D1835" s="33" t="s">
        <v>1267</v>
      </c>
      <c r="E1835" t="str">
        <f t="shared" si="32"/>
        <v>$100K-$125K</v>
      </c>
    </row>
    <row r="1836" spans="1:5" x14ac:dyDescent="0.3">
      <c r="A1836" s="33" t="s">
        <v>4</v>
      </c>
      <c r="B1836" s="33" t="s">
        <v>53</v>
      </c>
      <c r="C1836" s="33">
        <v>80000</v>
      </c>
      <c r="D1836" s="33" t="s">
        <v>1268</v>
      </c>
      <c r="E1836" t="str">
        <f t="shared" si="32"/>
        <v>$75K-$100K</v>
      </c>
    </row>
    <row r="1837" spans="1:5" x14ac:dyDescent="0.3">
      <c r="A1837" s="33" t="s">
        <v>4</v>
      </c>
      <c r="B1837" s="33" t="s">
        <v>53</v>
      </c>
      <c r="C1837" s="33"/>
      <c r="D1837" s="33" t="s">
        <v>1269</v>
      </c>
      <c r="E1837" t="str">
        <f t="shared" si="32"/>
        <v>No Data</v>
      </c>
    </row>
    <row r="1838" spans="1:5" x14ac:dyDescent="0.3">
      <c r="A1838" s="33" t="s">
        <v>129</v>
      </c>
      <c r="B1838" s="33" t="s">
        <v>53</v>
      </c>
      <c r="C1838" s="33"/>
      <c r="D1838" s="33" t="s">
        <v>1142</v>
      </c>
      <c r="E1838" t="str">
        <f t="shared" si="32"/>
        <v>No Data</v>
      </c>
    </row>
    <row r="1839" spans="1:5" x14ac:dyDescent="0.3">
      <c r="A1839" s="33" t="s">
        <v>2</v>
      </c>
      <c r="B1839" s="33" t="s">
        <v>53</v>
      </c>
      <c r="C1839" s="33"/>
      <c r="D1839" s="33" t="s">
        <v>1270</v>
      </c>
      <c r="E1839" t="str">
        <f t="shared" si="32"/>
        <v>No Data</v>
      </c>
    </row>
    <row r="1840" spans="1:5" x14ac:dyDescent="0.3">
      <c r="A1840" s="33" t="s">
        <v>4</v>
      </c>
      <c r="B1840" s="33" t="s">
        <v>53</v>
      </c>
      <c r="C1840" s="33"/>
      <c r="D1840" s="33" t="s">
        <v>1271</v>
      </c>
      <c r="E1840" t="str">
        <f t="shared" si="32"/>
        <v>No Data</v>
      </c>
    </row>
    <row r="1841" spans="1:5" x14ac:dyDescent="0.3">
      <c r="A1841" s="33" t="s">
        <v>4</v>
      </c>
      <c r="B1841" s="33" t="s">
        <v>53</v>
      </c>
      <c r="C1841" s="33"/>
      <c r="D1841" s="33" t="s">
        <v>305</v>
      </c>
      <c r="E1841" t="str">
        <f t="shared" si="32"/>
        <v>No Data</v>
      </c>
    </row>
    <row r="1842" spans="1:5" x14ac:dyDescent="0.3">
      <c r="A1842" s="33" t="s">
        <v>128</v>
      </c>
      <c r="B1842" s="33" t="s">
        <v>53</v>
      </c>
      <c r="C1842" s="33"/>
      <c r="D1842" s="33" t="s">
        <v>464</v>
      </c>
      <c r="E1842" t="str">
        <f t="shared" si="32"/>
        <v>No Data</v>
      </c>
    </row>
    <row r="1843" spans="1:5" x14ac:dyDescent="0.3">
      <c r="A1843" s="33" t="s">
        <v>0</v>
      </c>
      <c r="B1843" s="33" t="s">
        <v>53</v>
      </c>
      <c r="C1843" s="33">
        <v>90000</v>
      </c>
      <c r="D1843" s="33" t="s">
        <v>1272</v>
      </c>
      <c r="E1843" t="str">
        <f t="shared" si="32"/>
        <v>$75K-$100K</v>
      </c>
    </row>
    <row r="1844" spans="1:5" x14ac:dyDescent="0.3">
      <c r="A1844" s="33" t="s">
        <v>52</v>
      </c>
      <c r="B1844" s="33" t="s">
        <v>53</v>
      </c>
      <c r="C1844" s="33"/>
      <c r="D1844" s="33" t="s">
        <v>1273</v>
      </c>
      <c r="E1844" t="str">
        <f t="shared" si="32"/>
        <v>No Data</v>
      </c>
    </row>
    <row r="1845" spans="1:5" x14ac:dyDescent="0.3">
      <c r="A1845" s="33" t="s">
        <v>2</v>
      </c>
      <c r="B1845" s="33" t="s">
        <v>53</v>
      </c>
      <c r="C1845" s="33">
        <v>105000</v>
      </c>
      <c r="D1845" s="33" t="s">
        <v>1274</v>
      </c>
      <c r="E1845" t="str">
        <f t="shared" si="32"/>
        <v>$100K-$125K</v>
      </c>
    </row>
    <row r="1846" spans="1:5" x14ac:dyDescent="0.3">
      <c r="A1846" s="33" t="s">
        <v>1</v>
      </c>
      <c r="B1846" s="33" t="s">
        <v>54</v>
      </c>
      <c r="C1846" s="33">
        <v>172500</v>
      </c>
      <c r="D1846" s="33" t="s">
        <v>1260</v>
      </c>
      <c r="E1846" t="str">
        <f t="shared" si="32"/>
        <v>$125K-$200K</v>
      </c>
    </row>
    <row r="1847" spans="1:5" x14ac:dyDescent="0.3">
      <c r="A1847" s="33" t="s">
        <v>52</v>
      </c>
      <c r="B1847" s="33" t="s">
        <v>81</v>
      </c>
      <c r="C1847" s="33"/>
      <c r="D1847" s="33" t="s">
        <v>1275</v>
      </c>
      <c r="E1847" t="str">
        <f t="shared" si="32"/>
        <v>No Data</v>
      </c>
    </row>
    <row r="1848" spans="1:5" x14ac:dyDescent="0.3">
      <c r="A1848" s="33" t="s">
        <v>4</v>
      </c>
      <c r="B1848" s="33" t="s">
        <v>110</v>
      </c>
      <c r="C1848" s="33">
        <v>89100</v>
      </c>
      <c r="D1848" s="33" t="s">
        <v>297</v>
      </c>
      <c r="E1848" t="str">
        <f t="shared" si="32"/>
        <v>$75K-$100K</v>
      </c>
    </row>
    <row r="1849" spans="1:5" x14ac:dyDescent="0.3">
      <c r="A1849" s="33" t="s">
        <v>0</v>
      </c>
      <c r="B1849" s="33" t="s">
        <v>53</v>
      </c>
      <c r="C1849" s="33">
        <v>140000</v>
      </c>
      <c r="D1849" s="33" t="s">
        <v>1276</v>
      </c>
      <c r="E1849" t="str">
        <f t="shared" si="32"/>
        <v>$125K-$200K</v>
      </c>
    </row>
    <row r="1850" spans="1:5" x14ac:dyDescent="0.3">
      <c r="A1850" s="33" t="s">
        <v>126</v>
      </c>
      <c r="B1850" s="33" t="s">
        <v>53</v>
      </c>
      <c r="C1850" s="33">
        <v>120000</v>
      </c>
      <c r="D1850" s="33" t="s">
        <v>1277</v>
      </c>
      <c r="E1850" t="str">
        <f t="shared" si="32"/>
        <v>$100K-$125K</v>
      </c>
    </row>
    <row r="1851" spans="1:5" x14ac:dyDescent="0.3">
      <c r="A1851" s="33" t="s">
        <v>4</v>
      </c>
      <c r="B1851" s="33" t="s">
        <v>53</v>
      </c>
      <c r="C1851" s="33">
        <v>140000</v>
      </c>
      <c r="D1851" s="33" t="s">
        <v>315</v>
      </c>
      <c r="E1851" t="str">
        <f t="shared" si="32"/>
        <v>$125K-$200K</v>
      </c>
    </row>
    <row r="1852" spans="1:5" x14ac:dyDescent="0.3">
      <c r="A1852" s="33" t="s">
        <v>0</v>
      </c>
      <c r="B1852" s="33" t="s">
        <v>53</v>
      </c>
      <c r="C1852" s="33"/>
      <c r="D1852" s="33" t="s">
        <v>335</v>
      </c>
      <c r="E1852" t="str">
        <f t="shared" si="32"/>
        <v>No Data</v>
      </c>
    </row>
    <row r="1853" spans="1:5" x14ac:dyDescent="0.3">
      <c r="A1853" s="33" t="s">
        <v>4</v>
      </c>
      <c r="B1853" s="33" t="s">
        <v>53</v>
      </c>
      <c r="C1853" s="33">
        <v>198500</v>
      </c>
      <c r="D1853" s="33" t="s">
        <v>431</v>
      </c>
      <c r="E1853" t="str">
        <f t="shared" si="32"/>
        <v>$125K-$200K</v>
      </c>
    </row>
    <row r="1854" spans="1:5" x14ac:dyDescent="0.3">
      <c r="A1854" s="33" t="s">
        <v>126</v>
      </c>
      <c r="B1854" s="33" t="s">
        <v>53</v>
      </c>
      <c r="C1854" s="33">
        <v>165000</v>
      </c>
      <c r="D1854" s="33" t="s">
        <v>439</v>
      </c>
      <c r="E1854" t="str">
        <f t="shared" si="32"/>
        <v>$125K-$200K</v>
      </c>
    </row>
    <row r="1855" spans="1:5" x14ac:dyDescent="0.3">
      <c r="A1855" s="33" t="s">
        <v>4</v>
      </c>
      <c r="B1855" s="33" t="s">
        <v>53</v>
      </c>
      <c r="C1855" s="33">
        <v>211000</v>
      </c>
      <c r="D1855" s="33" t="s">
        <v>225</v>
      </c>
      <c r="E1855" t="str">
        <f t="shared" si="32"/>
        <v>&gt;$200K</v>
      </c>
    </row>
    <row r="1856" spans="1:5" x14ac:dyDescent="0.3">
      <c r="A1856" s="33" t="s">
        <v>4</v>
      </c>
      <c r="B1856" s="33" t="s">
        <v>53</v>
      </c>
      <c r="C1856" s="33">
        <v>120000</v>
      </c>
      <c r="D1856" s="33" t="s">
        <v>1278</v>
      </c>
      <c r="E1856" t="str">
        <f t="shared" si="32"/>
        <v>$100K-$125K</v>
      </c>
    </row>
    <row r="1857" spans="1:5" x14ac:dyDescent="0.3">
      <c r="A1857" s="33" t="s">
        <v>0</v>
      </c>
      <c r="B1857" s="33" t="s">
        <v>53</v>
      </c>
      <c r="C1857" s="33"/>
      <c r="D1857" s="33" t="s">
        <v>213</v>
      </c>
      <c r="E1857" t="str">
        <f t="shared" si="32"/>
        <v>No Data</v>
      </c>
    </row>
    <row r="1858" spans="1:5" x14ac:dyDescent="0.3">
      <c r="A1858" s="33" t="s">
        <v>2</v>
      </c>
      <c r="B1858" s="33" t="s">
        <v>53</v>
      </c>
      <c r="C1858" s="33"/>
      <c r="D1858" s="33" t="s">
        <v>1279</v>
      </c>
      <c r="E1858" t="str">
        <f t="shared" si="32"/>
        <v>No Data</v>
      </c>
    </row>
    <row r="1859" spans="1:5" x14ac:dyDescent="0.3">
      <c r="A1859" s="33" t="s">
        <v>2</v>
      </c>
      <c r="B1859" s="33" t="s">
        <v>53</v>
      </c>
      <c r="C1859" s="33"/>
      <c r="D1859" s="33" t="s">
        <v>510</v>
      </c>
      <c r="E1859" t="str">
        <f t="shared" ref="E1859:E1922" si="33">_xlfn.XLOOKUP(C1859,$H$16:$H$21,$G$16:$G$21,,1)</f>
        <v>No Data</v>
      </c>
    </row>
    <row r="1860" spans="1:5" x14ac:dyDescent="0.3">
      <c r="A1860" s="33" t="s">
        <v>4</v>
      </c>
      <c r="B1860" s="33" t="s">
        <v>53</v>
      </c>
      <c r="C1860" s="33">
        <v>98301.5</v>
      </c>
      <c r="D1860" s="33" t="s">
        <v>1280</v>
      </c>
      <c r="E1860" t="str">
        <f t="shared" si="33"/>
        <v>$75K-$100K</v>
      </c>
    </row>
    <row r="1861" spans="1:5" x14ac:dyDescent="0.3">
      <c r="A1861" s="33" t="s">
        <v>4</v>
      </c>
      <c r="B1861" s="33" t="s">
        <v>53</v>
      </c>
      <c r="C1861" s="33">
        <v>195000</v>
      </c>
      <c r="D1861" s="33" t="s">
        <v>1281</v>
      </c>
      <c r="E1861" t="str">
        <f t="shared" si="33"/>
        <v>$125K-$200K</v>
      </c>
    </row>
    <row r="1862" spans="1:5" x14ac:dyDescent="0.3">
      <c r="A1862" s="33" t="s">
        <v>2</v>
      </c>
      <c r="B1862" s="33" t="s">
        <v>53</v>
      </c>
      <c r="C1862" s="33"/>
      <c r="D1862" s="33" t="s">
        <v>520</v>
      </c>
      <c r="E1862" t="str">
        <f t="shared" si="33"/>
        <v>No Data</v>
      </c>
    </row>
    <row r="1863" spans="1:5" x14ac:dyDescent="0.3">
      <c r="A1863" s="33" t="s">
        <v>0</v>
      </c>
      <c r="B1863" s="33" t="s">
        <v>53</v>
      </c>
      <c r="C1863" s="33"/>
      <c r="D1863" s="33" t="s">
        <v>258</v>
      </c>
      <c r="E1863" t="str">
        <f t="shared" si="33"/>
        <v>No Data</v>
      </c>
    </row>
    <row r="1864" spans="1:5" x14ac:dyDescent="0.3">
      <c r="A1864" s="33" t="s">
        <v>125</v>
      </c>
      <c r="B1864" s="33" t="s">
        <v>53</v>
      </c>
      <c r="C1864" s="33"/>
      <c r="D1864" s="33" t="s">
        <v>1060</v>
      </c>
      <c r="E1864" t="str">
        <f t="shared" si="33"/>
        <v>No Data</v>
      </c>
    </row>
    <row r="1865" spans="1:5" x14ac:dyDescent="0.3">
      <c r="A1865" s="33" t="s">
        <v>2</v>
      </c>
      <c r="B1865" s="33" t="s">
        <v>53</v>
      </c>
      <c r="C1865" s="33"/>
      <c r="D1865" s="33" t="s">
        <v>1282</v>
      </c>
      <c r="E1865" t="str">
        <f t="shared" si="33"/>
        <v>No Data</v>
      </c>
    </row>
    <row r="1866" spans="1:5" x14ac:dyDescent="0.3">
      <c r="A1866" s="33" t="s">
        <v>4</v>
      </c>
      <c r="B1866" s="33" t="s">
        <v>53</v>
      </c>
      <c r="C1866" s="33"/>
      <c r="D1866" s="33" t="s">
        <v>894</v>
      </c>
      <c r="E1866" t="str">
        <f t="shared" si="33"/>
        <v>No Data</v>
      </c>
    </row>
    <row r="1867" spans="1:5" x14ac:dyDescent="0.3">
      <c r="A1867" s="33" t="s">
        <v>129</v>
      </c>
      <c r="B1867" s="33" t="s">
        <v>54</v>
      </c>
      <c r="C1867" s="33">
        <v>233500</v>
      </c>
      <c r="D1867" s="33" t="s">
        <v>217</v>
      </c>
      <c r="E1867" t="str">
        <f t="shared" si="33"/>
        <v>&gt;$200K</v>
      </c>
    </row>
    <row r="1868" spans="1:5" x14ac:dyDescent="0.3">
      <c r="A1868" s="33" t="s">
        <v>4</v>
      </c>
      <c r="B1868" s="33" t="s">
        <v>53</v>
      </c>
      <c r="C1868" s="33"/>
      <c r="D1868" s="33" t="s">
        <v>249</v>
      </c>
      <c r="E1868" t="str">
        <f t="shared" si="33"/>
        <v>No Data</v>
      </c>
    </row>
    <row r="1869" spans="1:5" x14ac:dyDescent="0.3">
      <c r="A1869" s="33" t="s">
        <v>4</v>
      </c>
      <c r="B1869" s="33" t="s">
        <v>65</v>
      </c>
      <c r="C1869" s="33">
        <v>147500</v>
      </c>
      <c r="D1869" s="33" t="s">
        <v>329</v>
      </c>
      <c r="E1869" t="str">
        <f t="shared" si="33"/>
        <v>$125K-$200K</v>
      </c>
    </row>
    <row r="1870" spans="1:5" x14ac:dyDescent="0.3">
      <c r="A1870" s="33" t="s">
        <v>128</v>
      </c>
      <c r="B1870" s="33" t="s">
        <v>53</v>
      </c>
      <c r="C1870" s="33">
        <v>154000</v>
      </c>
      <c r="D1870" s="33" t="s">
        <v>242</v>
      </c>
      <c r="E1870" t="str">
        <f t="shared" si="33"/>
        <v>$125K-$200K</v>
      </c>
    </row>
    <row r="1871" spans="1:5" x14ac:dyDescent="0.3">
      <c r="A1871" s="33" t="s">
        <v>4</v>
      </c>
      <c r="B1871" s="33" t="s">
        <v>53</v>
      </c>
      <c r="C1871" s="33">
        <v>82500</v>
      </c>
      <c r="D1871" s="33" t="s">
        <v>1283</v>
      </c>
      <c r="E1871" t="str">
        <f t="shared" si="33"/>
        <v>$75K-$100K</v>
      </c>
    </row>
    <row r="1872" spans="1:5" x14ac:dyDescent="0.3">
      <c r="A1872" s="33" t="s">
        <v>125</v>
      </c>
      <c r="B1872" s="33" t="s">
        <v>53</v>
      </c>
      <c r="C1872" s="33"/>
      <c r="D1872" s="33" t="s">
        <v>1284</v>
      </c>
      <c r="E1872" t="str">
        <f t="shared" si="33"/>
        <v>No Data</v>
      </c>
    </row>
    <row r="1873" spans="1:5" x14ac:dyDescent="0.3">
      <c r="A1873" s="33" t="s">
        <v>2</v>
      </c>
      <c r="B1873" s="33" t="s">
        <v>166</v>
      </c>
      <c r="C1873" s="33">
        <v>53014</v>
      </c>
      <c r="D1873" s="33" t="s">
        <v>1285</v>
      </c>
      <c r="E1873" t="str">
        <f t="shared" si="33"/>
        <v>&lt;$75K</v>
      </c>
    </row>
    <row r="1874" spans="1:5" x14ac:dyDescent="0.3">
      <c r="A1874" s="33" t="s">
        <v>0</v>
      </c>
      <c r="B1874" s="33" t="s">
        <v>53</v>
      </c>
      <c r="C1874" s="33">
        <v>115000</v>
      </c>
      <c r="D1874" s="33" t="s">
        <v>1173</v>
      </c>
      <c r="E1874" t="str">
        <f t="shared" si="33"/>
        <v>$100K-$125K</v>
      </c>
    </row>
    <row r="1875" spans="1:5" x14ac:dyDescent="0.3">
      <c r="A1875" s="33" t="s">
        <v>2</v>
      </c>
      <c r="B1875" s="33" t="s">
        <v>53</v>
      </c>
      <c r="C1875" s="33"/>
      <c r="D1875" s="33" t="s">
        <v>1286</v>
      </c>
      <c r="E1875" t="str">
        <f t="shared" si="33"/>
        <v>No Data</v>
      </c>
    </row>
    <row r="1876" spans="1:5" x14ac:dyDescent="0.3">
      <c r="A1876" s="33" t="s">
        <v>126</v>
      </c>
      <c r="B1876" s="33" t="s">
        <v>53</v>
      </c>
      <c r="C1876" s="33">
        <v>147500</v>
      </c>
      <c r="D1876" s="33" t="s">
        <v>1287</v>
      </c>
      <c r="E1876" t="str">
        <f t="shared" si="33"/>
        <v>$125K-$200K</v>
      </c>
    </row>
    <row r="1877" spans="1:5" x14ac:dyDescent="0.3">
      <c r="A1877" s="33" t="s">
        <v>4</v>
      </c>
      <c r="B1877" s="33" t="s">
        <v>99</v>
      </c>
      <c r="C1877" s="33">
        <v>171875</v>
      </c>
      <c r="D1877" s="33" t="s">
        <v>707</v>
      </c>
      <c r="E1877" t="str">
        <f t="shared" si="33"/>
        <v>$125K-$200K</v>
      </c>
    </row>
    <row r="1878" spans="1:5" x14ac:dyDescent="0.3">
      <c r="A1878" s="33" t="s">
        <v>4</v>
      </c>
      <c r="B1878" s="33" t="s">
        <v>53</v>
      </c>
      <c r="C1878" s="33"/>
      <c r="D1878" s="33" t="s">
        <v>787</v>
      </c>
      <c r="E1878" t="str">
        <f t="shared" si="33"/>
        <v>No Data</v>
      </c>
    </row>
    <row r="1879" spans="1:5" x14ac:dyDescent="0.3">
      <c r="A1879" s="33" t="s">
        <v>2</v>
      </c>
      <c r="B1879" s="33" t="s">
        <v>53</v>
      </c>
      <c r="C1879" s="33"/>
      <c r="D1879" s="33" t="s">
        <v>1288</v>
      </c>
      <c r="E1879" t="str">
        <f t="shared" si="33"/>
        <v>No Data</v>
      </c>
    </row>
    <row r="1880" spans="1:5" x14ac:dyDescent="0.3">
      <c r="A1880" s="33" t="s">
        <v>4</v>
      </c>
      <c r="B1880" s="33" t="s">
        <v>53</v>
      </c>
      <c r="C1880" s="33"/>
      <c r="D1880" s="33" t="s">
        <v>957</v>
      </c>
      <c r="E1880" t="str">
        <f t="shared" si="33"/>
        <v>No Data</v>
      </c>
    </row>
    <row r="1881" spans="1:5" x14ac:dyDescent="0.3">
      <c r="A1881" s="33" t="s">
        <v>4</v>
      </c>
      <c r="B1881" s="33" t="s">
        <v>53</v>
      </c>
      <c r="C1881" s="33">
        <v>105000</v>
      </c>
      <c r="D1881" s="33" t="s">
        <v>499</v>
      </c>
      <c r="E1881" t="str">
        <f t="shared" si="33"/>
        <v>$100K-$125K</v>
      </c>
    </row>
    <row r="1882" spans="1:5" x14ac:dyDescent="0.3">
      <c r="A1882" s="33" t="s">
        <v>0</v>
      </c>
      <c r="B1882" s="33" t="s">
        <v>53</v>
      </c>
      <c r="C1882" s="33">
        <v>136400</v>
      </c>
      <c r="D1882" s="33" t="s">
        <v>516</v>
      </c>
      <c r="E1882" t="str">
        <f t="shared" si="33"/>
        <v>$125K-$200K</v>
      </c>
    </row>
    <row r="1883" spans="1:5" x14ac:dyDescent="0.3">
      <c r="A1883" s="33" t="s">
        <v>4</v>
      </c>
      <c r="B1883" s="33" t="s">
        <v>53</v>
      </c>
      <c r="C1883" s="33">
        <v>110000</v>
      </c>
      <c r="D1883" s="33" t="s">
        <v>1289</v>
      </c>
      <c r="E1883" t="str">
        <f t="shared" si="33"/>
        <v>$100K-$125K</v>
      </c>
    </row>
    <row r="1884" spans="1:5" x14ac:dyDescent="0.3">
      <c r="A1884" s="33" t="s">
        <v>0</v>
      </c>
      <c r="B1884" s="33" t="s">
        <v>53</v>
      </c>
      <c r="C1884" s="33"/>
      <c r="D1884" s="33" t="s">
        <v>1290</v>
      </c>
      <c r="E1884" t="str">
        <f t="shared" si="33"/>
        <v>No Data</v>
      </c>
    </row>
    <row r="1885" spans="1:5" x14ac:dyDescent="0.3">
      <c r="A1885" s="33" t="s">
        <v>0</v>
      </c>
      <c r="B1885" s="33" t="s">
        <v>53</v>
      </c>
      <c r="C1885" s="33">
        <v>150000</v>
      </c>
      <c r="D1885" s="33" t="s">
        <v>1291</v>
      </c>
      <c r="E1885" t="str">
        <f t="shared" si="33"/>
        <v>$125K-$200K</v>
      </c>
    </row>
    <row r="1886" spans="1:5" x14ac:dyDescent="0.3">
      <c r="A1886" s="33" t="s">
        <v>0</v>
      </c>
      <c r="B1886" s="33" t="s">
        <v>53</v>
      </c>
      <c r="C1886" s="33">
        <v>215000</v>
      </c>
      <c r="D1886" s="33" t="s">
        <v>1292</v>
      </c>
      <c r="E1886" t="str">
        <f t="shared" si="33"/>
        <v>&gt;$200K</v>
      </c>
    </row>
    <row r="1887" spans="1:5" x14ac:dyDescent="0.3">
      <c r="A1887" s="33" t="s">
        <v>4</v>
      </c>
      <c r="B1887" s="33" t="s">
        <v>53</v>
      </c>
      <c r="C1887" s="33">
        <v>107850</v>
      </c>
      <c r="D1887" s="33" t="s">
        <v>352</v>
      </c>
      <c r="E1887" t="str">
        <f t="shared" si="33"/>
        <v>$100K-$125K</v>
      </c>
    </row>
    <row r="1888" spans="1:5" x14ac:dyDescent="0.3">
      <c r="A1888" s="33" t="s">
        <v>128</v>
      </c>
      <c r="B1888" s="33" t="s">
        <v>53</v>
      </c>
      <c r="C1888" s="33">
        <v>90000</v>
      </c>
      <c r="D1888" s="33" t="s">
        <v>1293</v>
      </c>
      <c r="E1888" t="str">
        <f t="shared" si="33"/>
        <v>$75K-$100K</v>
      </c>
    </row>
    <row r="1889" spans="1:5" x14ac:dyDescent="0.3">
      <c r="A1889" s="33" t="s">
        <v>2</v>
      </c>
      <c r="B1889" s="33" t="s">
        <v>53</v>
      </c>
      <c r="C1889" s="33"/>
      <c r="D1889" s="33" t="s">
        <v>268</v>
      </c>
      <c r="E1889" t="str">
        <f t="shared" si="33"/>
        <v>No Data</v>
      </c>
    </row>
    <row r="1890" spans="1:5" x14ac:dyDescent="0.3">
      <c r="A1890" s="33" t="s">
        <v>2</v>
      </c>
      <c r="B1890" s="33" t="s">
        <v>53</v>
      </c>
      <c r="C1890" s="33"/>
      <c r="D1890" s="33" t="s">
        <v>268</v>
      </c>
      <c r="E1890" t="str">
        <f t="shared" si="33"/>
        <v>No Data</v>
      </c>
    </row>
    <row r="1891" spans="1:5" x14ac:dyDescent="0.3">
      <c r="A1891" s="33" t="s">
        <v>4</v>
      </c>
      <c r="B1891" s="33" t="s">
        <v>53</v>
      </c>
      <c r="C1891" s="33">
        <v>147500</v>
      </c>
      <c r="D1891" s="33" t="s">
        <v>232</v>
      </c>
      <c r="E1891" t="str">
        <f t="shared" si="33"/>
        <v>$125K-$200K</v>
      </c>
    </row>
    <row r="1892" spans="1:5" x14ac:dyDescent="0.3">
      <c r="A1892" s="33" t="s">
        <v>0</v>
      </c>
      <c r="B1892" s="33" t="s">
        <v>53</v>
      </c>
      <c r="C1892" s="33"/>
      <c r="D1892" s="33" t="s">
        <v>675</v>
      </c>
      <c r="E1892" t="str">
        <f t="shared" si="33"/>
        <v>No Data</v>
      </c>
    </row>
    <row r="1893" spans="1:5" x14ac:dyDescent="0.3">
      <c r="A1893" s="33" t="s">
        <v>4</v>
      </c>
      <c r="B1893" s="33" t="s">
        <v>53</v>
      </c>
      <c r="C1893" s="33"/>
      <c r="D1893" s="33" t="s">
        <v>1294</v>
      </c>
      <c r="E1893" t="str">
        <f t="shared" si="33"/>
        <v>No Data</v>
      </c>
    </row>
    <row r="1894" spans="1:5" x14ac:dyDescent="0.3">
      <c r="A1894" s="33" t="s">
        <v>0</v>
      </c>
      <c r="B1894" s="33" t="s">
        <v>53</v>
      </c>
      <c r="C1894" s="33">
        <v>125000</v>
      </c>
      <c r="D1894" s="33" t="s">
        <v>256</v>
      </c>
      <c r="E1894" t="str">
        <f t="shared" si="33"/>
        <v>$100K-$125K</v>
      </c>
    </row>
    <row r="1895" spans="1:5" x14ac:dyDescent="0.3">
      <c r="A1895" s="33" t="s">
        <v>128</v>
      </c>
      <c r="B1895" s="33" t="s">
        <v>53</v>
      </c>
      <c r="C1895" s="33">
        <v>187500</v>
      </c>
      <c r="D1895" s="33" t="s">
        <v>1295</v>
      </c>
      <c r="E1895" t="str">
        <f t="shared" si="33"/>
        <v>$125K-$200K</v>
      </c>
    </row>
    <row r="1896" spans="1:5" x14ac:dyDescent="0.3">
      <c r="A1896" s="33" t="s">
        <v>0</v>
      </c>
      <c r="B1896" s="33" t="s">
        <v>53</v>
      </c>
      <c r="C1896" s="33">
        <v>120000.5</v>
      </c>
      <c r="D1896" s="33" t="s">
        <v>1099</v>
      </c>
      <c r="E1896" t="str">
        <f t="shared" si="33"/>
        <v>$100K-$125K</v>
      </c>
    </row>
    <row r="1897" spans="1:5" x14ac:dyDescent="0.3">
      <c r="A1897" s="33" t="s">
        <v>125</v>
      </c>
      <c r="B1897" s="33" t="s">
        <v>53</v>
      </c>
      <c r="C1897" s="33">
        <v>125000</v>
      </c>
      <c r="D1897" s="33" t="s">
        <v>1128</v>
      </c>
      <c r="E1897" t="str">
        <f t="shared" si="33"/>
        <v>$100K-$125K</v>
      </c>
    </row>
    <row r="1898" spans="1:5" x14ac:dyDescent="0.3">
      <c r="A1898" s="33" t="s">
        <v>4</v>
      </c>
      <c r="B1898" s="33" t="s">
        <v>53</v>
      </c>
      <c r="C1898" s="33"/>
      <c r="D1898" s="33" t="s">
        <v>1296</v>
      </c>
      <c r="E1898" t="str">
        <f t="shared" si="33"/>
        <v>No Data</v>
      </c>
    </row>
    <row r="1899" spans="1:5" x14ac:dyDescent="0.3">
      <c r="A1899" s="33" t="s">
        <v>0</v>
      </c>
      <c r="B1899" s="33" t="s">
        <v>120</v>
      </c>
      <c r="C1899" s="33">
        <v>157500</v>
      </c>
      <c r="D1899" s="33" t="s">
        <v>1297</v>
      </c>
      <c r="E1899" t="str">
        <f t="shared" si="33"/>
        <v>$125K-$200K</v>
      </c>
    </row>
    <row r="1900" spans="1:5" x14ac:dyDescent="0.3">
      <c r="A1900" s="33" t="s">
        <v>4</v>
      </c>
      <c r="B1900" s="33" t="s">
        <v>167</v>
      </c>
      <c r="C1900" s="33">
        <v>97444</v>
      </c>
      <c r="D1900" s="33" t="s">
        <v>1298</v>
      </c>
      <c r="E1900" t="str">
        <f t="shared" si="33"/>
        <v>$75K-$100K</v>
      </c>
    </row>
    <row r="1901" spans="1:5" x14ac:dyDescent="0.3">
      <c r="A1901" s="33" t="s">
        <v>2</v>
      </c>
      <c r="B1901" s="33" t="s">
        <v>53</v>
      </c>
      <c r="C1901" s="33"/>
      <c r="D1901" s="33" t="s">
        <v>1299</v>
      </c>
      <c r="E1901" t="str">
        <f t="shared" si="33"/>
        <v>No Data</v>
      </c>
    </row>
    <row r="1902" spans="1:5" x14ac:dyDescent="0.3">
      <c r="A1902" s="33" t="s">
        <v>4</v>
      </c>
      <c r="B1902" s="33" t="s">
        <v>53</v>
      </c>
      <c r="C1902" s="33"/>
      <c r="D1902" s="33" t="s">
        <v>1300</v>
      </c>
      <c r="E1902" t="str">
        <f t="shared" si="33"/>
        <v>No Data</v>
      </c>
    </row>
    <row r="1903" spans="1:5" x14ac:dyDescent="0.3">
      <c r="A1903" s="33" t="s">
        <v>0</v>
      </c>
      <c r="B1903" s="33" t="s">
        <v>53</v>
      </c>
      <c r="C1903" s="33">
        <v>105000</v>
      </c>
      <c r="D1903" s="33" t="s">
        <v>1301</v>
      </c>
      <c r="E1903" t="str">
        <f t="shared" si="33"/>
        <v>$100K-$125K</v>
      </c>
    </row>
    <row r="1904" spans="1:5" x14ac:dyDescent="0.3">
      <c r="A1904" s="33" t="s">
        <v>0</v>
      </c>
      <c r="B1904" s="33" t="s">
        <v>53</v>
      </c>
      <c r="C1904" s="33">
        <v>98496</v>
      </c>
      <c r="D1904" s="33" t="s">
        <v>241</v>
      </c>
      <c r="E1904" t="str">
        <f t="shared" si="33"/>
        <v>$75K-$100K</v>
      </c>
    </row>
    <row r="1905" spans="1:5" x14ac:dyDescent="0.3">
      <c r="A1905" s="33" t="s">
        <v>2</v>
      </c>
      <c r="B1905" s="33" t="s">
        <v>53</v>
      </c>
      <c r="C1905" s="33"/>
      <c r="D1905" s="33" t="s">
        <v>926</v>
      </c>
      <c r="E1905" t="str">
        <f t="shared" si="33"/>
        <v>No Data</v>
      </c>
    </row>
    <row r="1906" spans="1:5" x14ac:dyDescent="0.3">
      <c r="A1906" s="33" t="s">
        <v>4</v>
      </c>
      <c r="B1906" s="33" t="s">
        <v>54</v>
      </c>
      <c r="C1906" s="33">
        <v>140000</v>
      </c>
      <c r="D1906" s="33" t="s">
        <v>315</v>
      </c>
      <c r="E1906" t="str">
        <f t="shared" si="33"/>
        <v>$125K-$200K</v>
      </c>
    </row>
    <row r="1907" spans="1:5" x14ac:dyDescent="0.3">
      <c r="A1907" s="33" t="s">
        <v>128</v>
      </c>
      <c r="B1907" s="33" t="s">
        <v>79</v>
      </c>
      <c r="C1907" s="33">
        <v>79200</v>
      </c>
      <c r="D1907" s="33" t="s">
        <v>1302</v>
      </c>
      <c r="E1907" t="str">
        <f t="shared" si="33"/>
        <v>$75K-$100K</v>
      </c>
    </row>
    <row r="1908" spans="1:5" x14ac:dyDescent="0.3">
      <c r="A1908" s="33" t="s">
        <v>0</v>
      </c>
      <c r="B1908" s="33" t="s">
        <v>53</v>
      </c>
      <c r="C1908" s="33"/>
      <c r="D1908" s="33" t="s">
        <v>258</v>
      </c>
      <c r="E1908" t="str">
        <f t="shared" si="33"/>
        <v>No Data</v>
      </c>
    </row>
    <row r="1909" spans="1:5" x14ac:dyDescent="0.3">
      <c r="A1909" s="33" t="s">
        <v>4</v>
      </c>
      <c r="B1909" s="33" t="s">
        <v>53</v>
      </c>
      <c r="C1909" s="33">
        <v>225000</v>
      </c>
      <c r="D1909" s="33" t="s">
        <v>1303</v>
      </c>
      <c r="E1909" t="str">
        <f t="shared" si="33"/>
        <v>&gt;$200K</v>
      </c>
    </row>
    <row r="1910" spans="1:5" x14ac:dyDescent="0.3">
      <c r="A1910" s="33" t="s">
        <v>4</v>
      </c>
      <c r="B1910" s="33" t="s">
        <v>53</v>
      </c>
      <c r="C1910" s="33">
        <v>115000</v>
      </c>
      <c r="D1910" s="33" t="s">
        <v>1304</v>
      </c>
      <c r="E1910" t="str">
        <f t="shared" si="33"/>
        <v>$100K-$125K</v>
      </c>
    </row>
    <row r="1911" spans="1:5" x14ac:dyDescent="0.3">
      <c r="A1911" s="33" t="s">
        <v>4</v>
      </c>
      <c r="B1911" s="33" t="s">
        <v>53</v>
      </c>
      <c r="C1911" s="33"/>
      <c r="D1911" s="33" t="s">
        <v>538</v>
      </c>
      <c r="E1911" t="str">
        <f t="shared" si="33"/>
        <v>No Data</v>
      </c>
    </row>
    <row r="1912" spans="1:5" x14ac:dyDescent="0.3">
      <c r="A1912" s="33" t="s">
        <v>129</v>
      </c>
      <c r="B1912" s="33" t="s">
        <v>53</v>
      </c>
      <c r="C1912" s="33">
        <v>155000</v>
      </c>
      <c r="D1912" s="33" t="s">
        <v>245</v>
      </c>
      <c r="E1912" t="str">
        <f t="shared" si="33"/>
        <v>$125K-$200K</v>
      </c>
    </row>
    <row r="1913" spans="1:5" x14ac:dyDescent="0.3">
      <c r="A1913" s="33" t="s">
        <v>4</v>
      </c>
      <c r="B1913" s="33" t="s">
        <v>53</v>
      </c>
      <c r="C1913" s="33"/>
      <c r="D1913" s="33" t="s">
        <v>1305</v>
      </c>
      <c r="E1913" t="str">
        <f t="shared" si="33"/>
        <v>No Data</v>
      </c>
    </row>
    <row r="1914" spans="1:5" x14ac:dyDescent="0.3">
      <c r="A1914" s="33" t="s">
        <v>128</v>
      </c>
      <c r="B1914" s="33" t="s">
        <v>53</v>
      </c>
      <c r="C1914" s="33"/>
      <c r="D1914" s="33" t="s">
        <v>1306</v>
      </c>
      <c r="E1914" t="str">
        <f t="shared" si="33"/>
        <v>No Data</v>
      </c>
    </row>
    <row r="1915" spans="1:5" x14ac:dyDescent="0.3">
      <c r="A1915" s="33" t="s">
        <v>2</v>
      </c>
      <c r="B1915" s="33" t="s">
        <v>53</v>
      </c>
      <c r="C1915" s="33"/>
      <c r="D1915" s="33" t="s">
        <v>232</v>
      </c>
      <c r="E1915" t="str">
        <f t="shared" si="33"/>
        <v>No Data</v>
      </c>
    </row>
    <row r="1916" spans="1:5" x14ac:dyDescent="0.3">
      <c r="A1916" s="33" t="s">
        <v>4</v>
      </c>
      <c r="B1916" s="33" t="s">
        <v>54</v>
      </c>
      <c r="C1916" s="33">
        <v>115000</v>
      </c>
      <c r="D1916" s="33" t="s">
        <v>1307</v>
      </c>
      <c r="E1916" t="str">
        <f t="shared" si="33"/>
        <v>$100K-$125K</v>
      </c>
    </row>
    <row r="1917" spans="1:5" x14ac:dyDescent="0.3">
      <c r="A1917" s="33" t="s">
        <v>2</v>
      </c>
      <c r="B1917" s="33" t="s">
        <v>53</v>
      </c>
      <c r="C1917" s="33">
        <v>57500</v>
      </c>
      <c r="D1917" s="33" t="s">
        <v>1308</v>
      </c>
      <c r="E1917" t="str">
        <f t="shared" si="33"/>
        <v>&lt;$75K</v>
      </c>
    </row>
    <row r="1918" spans="1:5" x14ac:dyDescent="0.3">
      <c r="A1918" s="33" t="s">
        <v>4</v>
      </c>
      <c r="B1918" s="33" t="s">
        <v>53</v>
      </c>
      <c r="C1918" s="33">
        <v>90000</v>
      </c>
      <c r="D1918" s="33" t="s">
        <v>1309</v>
      </c>
      <c r="E1918" t="str">
        <f t="shared" si="33"/>
        <v>$75K-$100K</v>
      </c>
    </row>
    <row r="1919" spans="1:5" x14ac:dyDescent="0.3">
      <c r="A1919" s="33" t="s">
        <v>4</v>
      </c>
      <c r="B1919" s="33" t="s">
        <v>53</v>
      </c>
      <c r="C1919" s="33"/>
      <c r="D1919" s="33" t="s">
        <v>213</v>
      </c>
      <c r="E1919" t="str">
        <f t="shared" si="33"/>
        <v>No Data</v>
      </c>
    </row>
    <row r="1920" spans="1:5" x14ac:dyDescent="0.3">
      <c r="A1920" s="33" t="s">
        <v>128</v>
      </c>
      <c r="B1920" s="33" t="s">
        <v>53</v>
      </c>
      <c r="C1920" s="33">
        <v>120000</v>
      </c>
      <c r="D1920" s="33" t="s">
        <v>1310</v>
      </c>
      <c r="E1920" t="str">
        <f t="shared" si="33"/>
        <v>$100K-$125K</v>
      </c>
    </row>
    <row r="1921" spans="1:5" x14ac:dyDescent="0.3">
      <c r="A1921" s="33" t="s">
        <v>4</v>
      </c>
      <c r="B1921" s="33" t="s">
        <v>53</v>
      </c>
      <c r="C1921" s="33"/>
      <c r="D1921" s="33" t="s">
        <v>1311</v>
      </c>
      <c r="E1921" t="str">
        <f t="shared" si="33"/>
        <v>No Data</v>
      </c>
    </row>
    <row r="1922" spans="1:5" x14ac:dyDescent="0.3">
      <c r="A1922" s="33" t="s">
        <v>2</v>
      </c>
      <c r="B1922" s="33" t="s">
        <v>53</v>
      </c>
      <c r="C1922" s="33"/>
      <c r="D1922" s="33" t="s">
        <v>1279</v>
      </c>
      <c r="E1922" t="str">
        <f t="shared" si="33"/>
        <v>No Data</v>
      </c>
    </row>
    <row r="1923" spans="1:5" x14ac:dyDescent="0.3">
      <c r="A1923" s="33" t="s">
        <v>4</v>
      </c>
      <c r="B1923" s="33" t="s">
        <v>53</v>
      </c>
      <c r="C1923" s="33">
        <v>211000</v>
      </c>
      <c r="D1923" s="33" t="s">
        <v>225</v>
      </c>
      <c r="E1923" t="str">
        <f t="shared" ref="E1923:E1986" si="34">_xlfn.XLOOKUP(C1923,$H$16:$H$21,$G$16:$G$21,,1)</f>
        <v>&gt;$200K</v>
      </c>
    </row>
    <row r="1924" spans="1:5" x14ac:dyDescent="0.3">
      <c r="A1924" s="33" t="s">
        <v>126</v>
      </c>
      <c r="B1924" s="33" t="s">
        <v>53</v>
      </c>
      <c r="C1924" s="33">
        <v>106250</v>
      </c>
      <c r="D1924" s="33" t="s">
        <v>259</v>
      </c>
      <c r="E1924" t="str">
        <f t="shared" si="34"/>
        <v>$100K-$125K</v>
      </c>
    </row>
    <row r="1925" spans="1:5" x14ac:dyDescent="0.3">
      <c r="A1925" s="33" t="s">
        <v>52</v>
      </c>
      <c r="B1925" s="33" t="s">
        <v>55</v>
      </c>
      <c r="C1925" s="33">
        <v>99150</v>
      </c>
      <c r="D1925" s="33" t="s">
        <v>1312</v>
      </c>
      <c r="E1925" t="str">
        <f t="shared" si="34"/>
        <v>$75K-$100K</v>
      </c>
    </row>
    <row r="1926" spans="1:5" x14ac:dyDescent="0.3">
      <c r="A1926" s="33" t="s">
        <v>128</v>
      </c>
      <c r="B1926" s="33" t="s">
        <v>53</v>
      </c>
      <c r="C1926" s="33">
        <v>82500</v>
      </c>
      <c r="D1926" s="33" t="s">
        <v>1313</v>
      </c>
      <c r="E1926" t="str">
        <f t="shared" si="34"/>
        <v>$75K-$100K</v>
      </c>
    </row>
    <row r="1927" spans="1:5" x14ac:dyDescent="0.3">
      <c r="A1927" s="33" t="s">
        <v>2</v>
      </c>
      <c r="B1927" s="33" t="s">
        <v>168</v>
      </c>
      <c r="C1927" s="33">
        <v>89204</v>
      </c>
      <c r="D1927" s="33" t="s">
        <v>1314</v>
      </c>
      <c r="E1927" t="str">
        <f t="shared" si="34"/>
        <v>$75K-$100K</v>
      </c>
    </row>
    <row r="1928" spans="1:5" x14ac:dyDescent="0.3">
      <c r="A1928" s="33" t="s">
        <v>0</v>
      </c>
      <c r="B1928" s="33" t="s">
        <v>53</v>
      </c>
      <c r="C1928" s="33"/>
      <c r="D1928" s="33" t="s">
        <v>764</v>
      </c>
      <c r="E1928" t="str">
        <f t="shared" si="34"/>
        <v>No Data</v>
      </c>
    </row>
    <row r="1929" spans="1:5" x14ac:dyDescent="0.3">
      <c r="A1929" s="33" t="s">
        <v>4</v>
      </c>
      <c r="B1929" s="33" t="s">
        <v>53</v>
      </c>
      <c r="C1929" s="33">
        <v>143000</v>
      </c>
      <c r="D1929" s="33" t="s">
        <v>516</v>
      </c>
      <c r="E1929" t="str">
        <f t="shared" si="34"/>
        <v>$125K-$200K</v>
      </c>
    </row>
    <row r="1930" spans="1:5" x14ac:dyDescent="0.3">
      <c r="A1930" s="33" t="s">
        <v>4</v>
      </c>
      <c r="B1930" s="33" t="s">
        <v>53</v>
      </c>
      <c r="C1930" s="33">
        <v>90000</v>
      </c>
      <c r="D1930" s="33" t="s">
        <v>391</v>
      </c>
      <c r="E1930" t="str">
        <f t="shared" si="34"/>
        <v>$75K-$100K</v>
      </c>
    </row>
    <row r="1931" spans="1:5" x14ac:dyDescent="0.3">
      <c r="A1931" s="33" t="s">
        <v>2</v>
      </c>
      <c r="B1931" s="33" t="s">
        <v>53</v>
      </c>
      <c r="C1931" s="33">
        <v>45750</v>
      </c>
      <c r="D1931" s="33" t="s">
        <v>1315</v>
      </c>
      <c r="E1931" t="str">
        <f t="shared" si="34"/>
        <v>&lt;$75K</v>
      </c>
    </row>
    <row r="1932" spans="1:5" x14ac:dyDescent="0.3">
      <c r="A1932" s="33" t="s">
        <v>125</v>
      </c>
      <c r="B1932" s="33" t="s">
        <v>53</v>
      </c>
      <c r="C1932" s="33">
        <v>150000</v>
      </c>
      <c r="D1932" s="33" t="s">
        <v>1316</v>
      </c>
      <c r="E1932" t="str">
        <f t="shared" si="34"/>
        <v>$125K-$200K</v>
      </c>
    </row>
    <row r="1933" spans="1:5" x14ac:dyDescent="0.3">
      <c r="A1933" s="33" t="s">
        <v>2</v>
      </c>
      <c r="B1933" s="33" t="s">
        <v>53</v>
      </c>
      <c r="C1933" s="33"/>
      <c r="D1933" s="33" t="s">
        <v>598</v>
      </c>
      <c r="E1933" t="str">
        <f t="shared" si="34"/>
        <v>No Data</v>
      </c>
    </row>
    <row r="1934" spans="1:5" x14ac:dyDescent="0.3">
      <c r="A1934" s="33" t="s">
        <v>2</v>
      </c>
      <c r="B1934" s="33" t="s">
        <v>53</v>
      </c>
      <c r="C1934" s="33"/>
      <c r="D1934" s="33" t="s">
        <v>1317</v>
      </c>
      <c r="E1934" t="str">
        <f t="shared" si="34"/>
        <v>No Data</v>
      </c>
    </row>
    <row r="1935" spans="1:5" x14ac:dyDescent="0.3">
      <c r="A1935" s="33" t="s">
        <v>4</v>
      </c>
      <c r="B1935" s="33" t="s">
        <v>53</v>
      </c>
      <c r="C1935" s="33"/>
      <c r="D1935" s="33" t="s">
        <v>479</v>
      </c>
      <c r="E1935" t="str">
        <f t="shared" si="34"/>
        <v>No Data</v>
      </c>
    </row>
    <row r="1936" spans="1:5" x14ac:dyDescent="0.3">
      <c r="A1936" s="33" t="s">
        <v>128</v>
      </c>
      <c r="B1936" s="33" t="s">
        <v>53</v>
      </c>
      <c r="C1936" s="33">
        <v>116600</v>
      </c>
      <c r="D1936" s="33" t="s">
        <v>476</v>
      </c>
      <c r="E1936" t="str">
        <f t="shared" si="34"/>
        <v>$100K-$125K</v>
      </c>
    </row>
    <row r="1937" spans="1:5" x14ac:dyDescent="0.3">
      <c r="A1937" s="33" t="s">
        <v>2</v>
      </c>
      <c r="B1937" s="33" t="s">
        <v>53</v>
      </c>
      <c r="C1937" s="33"/>
      <c r="D1937" s="33" t="s">
        <v>1318</v>
      </c>
      <c r="E1937" t="str">
        <f t="shared" si="34"/>
        <v>No Data</v>
      </c>
    </row>
    <row r="1938" spans="1:5" x14ac:dyDescent="0.3">
      <c r="A1938" s="33" t="s">
        <v>126</v>
      </c>
      <c r="B1938" s="33" t="s">
        <v>54</v>
      </c>
      <c r="C1938" s="33">
        <v>122500</v>
      </c>
      <c r="D1938" s="33" t="s">
        <v>1166</v>
      </c>
      <c r="E1938" t="str">
        <f t="shared" si="34"/>
        <v>$100K-$125K</v>
      </c>
    </row>
    <row r="1939" spans="1:5" x14ac:dyDescent="0.3">
      <c r="A1939" s="33" t="s">
        <v>4</v>
      </c>
      <c r="B1939" s="33" t="s">
        <v>124</v>
      </c>
      <c r="C1939" s="33">
        <v>39000</v>
      </c>
      <c r="D1939" s="33" t="s">
        <v>418</v>
      </c>
      <c r="E1939" t="str">
        <f t="shared" si="34"/>
        <v>&lt;$75K</v>
      </c>
    </row>
    <row r="1940" spans="1:5" x14ac:dyDescent="0.3">
      <c r="A1940" s="33" t="s">
        <v>4</v>
      </c>
      <c r="B1940" s="33" t="s">
        <v>53</v>
      </c>
      <c r="C1940" s="33">
        <v>140000</v>
      </c>
      <c r="D1940" s="33" t="s">
        <v>1319</v>
      </c>
      <c r="E1940" t="str">
        <f t="shared" si="34"/>
        <v>$125K-$200K</v>
      </c>
    </row>
    <row r="1941" spans="1:5" x14ac:dyDescent="0.3">
      <c r="A1941" s="33" t="s">
        <v>126</v>
      </c>
      <c r="B1941" s="33" t="s">
        <v>53</v>
      </c>
      <c r="C1941" s="33">
        <v>175000</v>
      </c>
      <c r="D1941" s="33" t="s">
        <v>583</v>
      </c>
      <c r="E1941" t="str">
        <f t="shared" si="34"/>
        <v>$125K-$200K</v>
      </c>
    </row>
    <row r="1942" spans="1:5" x14ac:dyDescent="0.3">
      <c r="A1942" s="33" t="s">
        <v>4</v>
      </c>
      <c r="B1942" s="33" t="s">
        <v>53</v>
      </c>
      <c r="C1942" s="33">
        <v>140000</v>
      </c>
      <c r="D1942" s="33" t="s">
        <v>1320</v>
      </c>
      <c r="E1942" t="str">
        <f t="shared" si="34"/>
        <v>$125K-$200K</v>
      </c>
    </row>
    <row r="1943" spans="1:5" x14ac:dyDescent="0.3">
      <c r="A1943" s="33" t="s">
        <v>2</v>
      </c>
      <c r="B1943" s="33" t="s">
        <v>53</v>
      </c>
      <c r="C1943" s="33">
        <v>60000</v>
      </c>
      <c r="D1943" s="33" t="s">
        <v>232</v>
      </c>
      <c r="E1943" t="str">
        <f t="shared" si="34"/>
        <v>&lt;$75K</v>
      </c>
    </row>
    <row r="1944" spans="1:5" x14ac:dyDescent="0.3">
      <c r="A1944" s="33" t="s">
        <v>4</v>
      </c>
      <c r="B1944" s="33" t="s">
        <v>53</v>
      </c>
      <c r="C1944" s="33"/>
      <c r="D1944" s="33" t="s">
        <v>1142</v>
      </c>
      <c r="E1944" t="str">
        <f t="shared" si="34"/>
        <v>No Data</v>
      </c>
    </row>
    <row r="1945" spans="1:5" x14ac:dyDescent="0.3">
      <c r="A1945" s="33" t="s">
        <v>2</v>
      </c>
      <c r="B1945" s="33" t="s">
        <v>53</v>
      </c>
      <c r="C1945" s="33"/>
      <c r="D1945" s="33" t="s">
        <v>457</v>
      </c>
      <c r="E1945" t="str">
        <f t="shared" si="34"/>
        <v>No Data</v>
      </c>
    </row>
    <row r="1946" spans="1:5" x14ac:dyDescent="0.3">
      <c r="A1946" s="33" t="s">
        <v>126</v>
      </c>
      <c r="B1946" s="33" t="s">
        <v>88</v>
      </c>
      <c r="C1946" s="33">
        <v>147500</v>
      </c>
      <c r="D1946" s="33" t="s">
        <v>1321</v>
      </c>
      <c r="E1946" t="str">
        <f t="shared" si="34"/>
        <v>$125K-$200K</v>
      </c>
    </row>
    <row r="1947" spans="1:5" x14ac:dyDescent="0.3">
      <c r="A1947" s="33" t="s">
        <v>4</v>
      </c>
      <c r="B1947" s="33" t="s">
        <v>53</v>
      </c>
      <c r="C1947" s="33"/>
      <c r="D1947" s="33" t="s">
        <v>231</v>
      </c>
      <c r="E1947" t="str">
        <f t="shared" si="34"/>
        <v>No Data</v>
      </c>
    </row>
    <row r="1948" spans="1:5" x14ac:dyDescent="0.3">
      <c r="A1948" s="33" t="s">
        <v>125</v>
      </c>
      <c r="B1948" s="33" t="s">
        <v>53</v>
      </c>
      <c r="C1948" s="33">
        <v>90000</v>
      </c>
      <c r="D1948" s="33" t="s">
        <v>423</v>
      </c>
      <c r="E1948" t="str">
        <f t="shared" si="34"/>
        <v>$75K-$100K</v>
      </c>
    </row>
    <row r="1949" spans="1:5" x14ac:dyDescent="0.3">
      <c r="A1949" s="33" t="s">
        <v>0</v>
      </c>
      <c r="B1949" s="33" t="s">
        <v>53</v>
      </c>
      <c r="C1949" s="33"/>
      <c r="D1949" s="33" t="s">
        <v>1322</v>
      </c>
      <c r="E1949" t="str">
        <f t="shared" si="34"/>
        <v>No Data</v>
      </c>
    </row>
    <row r="1950" spans="1:5" x14ac:dyDescent="0.3">
      <c r="A1950" s="33" t="s">
        <v>4</v>
      </c>
      <c r="B1950" s="33" t="s">
        <v>54</v>
      </c>
      <c r="C1950" s="33">
        <v>125000</v>
      </c>
      <c r="D1950" s="33" t="s">
        <v>1323</v>
      </c>
      <c r="E1950" t="str">
        <f t="shared" si="34"/>
        <v>$100K-$125K</v>
      </c>
    </row>
    <row r="1951" spans="1:5" x14ac:dyDescent="0.3">
      <c r="A1951" s="33" t="s">
        <v>0</v>
      </c>
      <c r="B1951" s="33" t="s">
        <v>53</v>
      </c>
      <c r="C1951" s="33">
        <v>162500</v>
      </c>
      <c r="D1951" s="33" t="s">
        <v>947</v>
      </c>
      <c r="E1951" t="str">
        <f t="shared" si="34"/>
        <v>$125K-$200K</v>
      </c>
    </row>
    <row r="1952" spans="1:5" x14ac:dyDescent="0.3">
      <c r="A1952" s="33" t="s">
        <v>0</v>
      </c>
      <c r="B1952" s="33" t="s">
        <v>53</v>
      </c>
      <c r="C1952" s="33">
        <v>69107</v>
      </c>
      <c r="D1952" s="33" t="s">
        <v>1324</v>
      </c>
      <c r="E1952" t="str">
        <f t="shared" si="34"/>
        <v>&lt;$75K</v>
      </c>
    </row>
    <row r="1953" spans="1:5" x14ac:dyDescent="0.3">
      <c r="A1953" s="33" t="s">
        <v>129</v>
      </c>
      <c r="B1953" s="33" t="s">
        <v>88</v>
      </c>
      <c r="C1953" s="33">
        <v>64800</v>
      </c>
      <c r="D1953" s="33" t="s">
        <v>1325</v>
      </c>
      <c r="E1953" t="str">
        <f t="shared" si="34"/>
        <v>&lt;$75K</v>
      </c>
    </row>
    <row r="1954" spans="1:5" x14ac:dyDescent="0.3">
      <c r="A1954" s="33" t="s">
        <v>126</v>
      </c>
      <c r="B1954" s="33" t="s">
        <v>53</v>
      </c>
      <c r="C1954" s="33"/>
      <c r="D1954" s="33" t="s">
        <v>268</v>
      </c>
      <c r="E1954" t="str">
        <f t="shared" si="34"/>
        <v>No Data</v>
      </c>
    </row>
    <row r="1955" spans="1:5" x14ac:dyDescent="0.3">
      <c r="A1955" s="33" t="s">
        <v>0</v>
      </c>
      <c r="B1955" s="33" t="s">
        <v>53</v>
      </c>
      <c r="C1955" s="33">
        <v>191000</v>
      </c>
      <c r="D1955" s="33" t="s">
        <v>1326</v>
      </c>
      <c r="E1955" t="str">
        <f t="shared" si="34"/>
        <v>$125K-$200K</v>
      </c>
    </row>
    <row r="1956" spans="1:5" x14ac:dyDescent="0.3">
      <c r="A1956" s="33" t="s">
        <v>4</v>
      </c>
      <c r="B1956" s="33" t="s">
        <v>53</v>
      </c>
      <c r="C1956" s="33"/>
      <c r="D1956" s="33" t="s">
        <v>299</v>
      </c>
      <c r="E1956" t="str">
        <f t="shared" si="34"/>
        <v>No Data</v>
      </c>
    </row>
    <row r="1957" spans="1:5" x14ac:dyDescent="0.3">
      <c r="A1957" s="33" t="s">
        <v>0</v>
      </c>
      <c r="B1957" s="33" t="s">
        <v>53</v>
      </c>
      <c r="C1957" s="33">
        <v>138500</v>
      </c>
      <c r="D1957" s="33" t="s">
        <v>1327</v>
      </c>
      <c r="E1957" t="str">
        <f t="shared" si="34"/>
        <v>$125K-$200K</v>
      </c>
    </row>
    <row r="1958" spans="1:5" x14ac:dyDescent="0.3">
      <c r="A1958" s="33" t="s">
        <v>0</v>
      </c>
      <c r="B1958" s="33" t="s">
        <v>54</v>
      </c>
      <c r="C1958" s="33"/>
      <c r="D1958" s="33" t="s">
        <v>1328</v>
      </c>
      <c r="E1958" t="str">
        <f t="shared" si="34"/>
        <v>No Data</v>
      </c>
    </row>
    <row r="1959" spans="1:5" x14ac:dyDescent="0.3">
      <c r="A1959" s="33" t="s">
        <v>2</v>
      </c>
      <c r="B1959" s="33" t="s">
        <v>70</v>
      </c>
      <c r="C1959" s="33">
        <v>45000</v>
      </c>
      <c r="D1959" s="33" t="s">
        <v>1076</v>
      </c>
      <c r="E1959" t="str">
        <f t="shared" si="34"/>
        <v>&lt;$75K</v>
      </c>
    </row>
    <row r="1960" spans="1:5" x14ac:dyDescent="0.3">
      <c r="A1960" s="33" t="s">
        <v>0</v>
      </c>
      <c r="B1960" s="33" t="s">
        <v>53</v>
      </c>
      <c r="C1960" s="33">
        <v>119257</v>
      </c>
      <c r="D1960" s="33" t="s">
        <v>1329</v>
      </c>
      <c r="E1960" t="str">
        <f t="shared" si="34"/>
        <v>$100K-$125K</v>
      </c>
    </row>
    <row r="1961" spans="1:5" x14ac:dyDescent="0.3">
      <c r="A1961" s="33" t="s">
        <v>0</v>
      </c>
      <c r="B1961" s="33" t="s">
        <v>53</v>
      </c>
      <c r="C1961" s="33">
        <v>57118</v>
      </c>
      <c r="D1961" s="33" t="s">
        <v>632</v>
      </c>
      <c r="E1961" t="str">
        <f t="shared" si="34"/>
        <v>&lt;$75K</v>
      </c>
    </row>
    <row r="1962" spans="1:5" x14ac:dyDescent="0.3">
      <c r="A1962" s="33" t="s">
        <v>4</v>
      </c>
      <c r="B1962" s="33" t="s">
        <v>53</v>
      </c>
      <c r="C1962" s="33">
        <v>119500</v>
      </c>
      <c r="D1962" s="33" t="s">
        <v>1330</v>
      </c>
      <c r="E1962" t="str">
        <f t="shared" si="34"/>
        <v>$100K-$125K</v>
      </c>
    </row>
    <row r="1963" spans="1:5" x14ac:dyDescent="0.3">
      <c r="A1963" s="33" t="s">
        <v>4</v>
      </c>
      <c r="B1963" s="33" t="s">
        <v>163</v>
      </c>
      <c r="C1963" s="33">
        <v>94001</v>
      </c>
      <c r="D1963" s="33" t="s">
        <v>1331</v>
      </c>
      <c r="E1963" t="str">
        <f t="shared" si="34"/>
        <v>$75K-$100K</v>
      </c>
    </row>
    <row r="1964" spans="1:5" x14ac:dyDescent="0.3">
      <c r="A1964" s="33" t="s">
        <v>0</v>
      </c>
      <c r="B1964" s="33" t="s">
        <v>53</v>
      </c>
      <c r="C1964" s="33">
        <v>90000</v>
      </c>
      <c r="D1964" s="33" t="s">
        <v>391</v>
      </c>
      <c r="E1964" t="str">
        <f t="shared" si="34"/>
        <v>$75K-$100K</v>
      </c>
    </row>
    <row r="1965" spans="1:5" x14ac:dyDescent="0.3">
      <c r="A1965" s="33" t="s">
        <v>52</v>
      </c>
      <c r="B1965" s="33" t="s">
        <v>53</v>
      </c>
      <c r="C1965" s="33"/>
      <c r="D1965" s="33" t="s">
        <v>1332</v>
      </c>
      <c r="E1965" t="str">
        <f t="shared" si="34"/>
        <v>No Data</v>
      </c>
    </row>
    <row r="1966" spans="1:5" x14ac:dyDescent="0.3">
      <c r="A1966" s="33" t="s">
        <v>0</v>
      </c>
      <c r="B1966" s="33" t="s">
        <v>53</v>
      </c>
      <c r="C1966" s="33"/>
      <c r="D1966" s="33" t="s">
        <v>1333</v>
      </c>
      <c r="E1966" t="str">
        <f t="shared" si="34"/>
        <v>No Data</v>
      </c>
    </row>
    <row r="1967" spans="1:5" x14ac:dyDescent="0.3">
      <c r="A1967" s="33" t="s">
        <v>4</v>
      </c>
      <c r="B1967" s="33" t="s">
        <v>53</v>
      </c>
      <c r="C1967" s="33">
        <v>200000</v>
      </c>
      <c r="D1967" s="33" t="s">
        <v>614</v>
      </c>
      <c r="E1967" t="str">
        <f t="shared" si="34"/>
        <v>$125K-$200K</v>
      </c>
    </row>
    <row r="1968" spans="1:5" x14ac:dyDescent="0.3">
      <c r="A1968" s="33" t="s">
        <v>0</v>
      </c>
      <c r="B1968" s="33" t="s">
        <v>54</v>
      </c>
      <c r="C1968" s="33"/>
      <c r="D1968" s="33" t="s">
        <v>258</v>
      </c>
      <c r="E1968" t="str">
        <f t="shared" si="34"/>
        <v>No Data</v>
      </c>
    </row>
    <row r="1969" spans="1:5" x14ac:dyDescent="0.3">
      <c r="A1969" s="33" t="s">
        <v>126</v>
      </c>
      <c r="B1969" s="33" t="s">
        <v>111</v>
      </c>
      <c r="C1969" s="33">
        <v>147500</v>
      </c>
      <c r="D1969" s="33" t="s">
        <v>1123</v>
      </c>
      <c r="E1969" t="str">
        <f t="shared" si="34"/>
        <v>$125K-$200K</v>
      </c>
    </row>
    <row r="1970" spans="1:5" x14ac:dyDescent="0.3">
      <c r="A1970" s="33" t="s">
        <v>129</v>
      </c>
      <c r="B1970" s="33" t="s">
        <v>64</v>
      </c>
      <c r="C1970" s="33">
        <v>44418.5</v>
      </c>
      <c r="D1970" s="33" t="s">
        <v>1334</v>
      </c>
      <c r="E1970" t="str">
        <f t="shared" si="34"/>
        <v>&lt;$75K</v>
      </c>
    </row>
    <row r="1971" spans="1:5" x14ac:dyDescent="0.3">
      <c r="A1971" s="33" t="s">
        <v>4</v>
      </c>
      <c r="B1971" s="33" t="s">
        <v>53</v>
      </c>
      <c r="C1971" s="33"/>
      <c r="D1971" s="33" t="s">
        <v>1335</v>
      </c>
      <c r="E1971" t="str">
        <f t="shared" si="34"/>
        <v>No Data</v>
      </c>
    </row>
    <row r="1972" spans="1:5" x14ac:dyDescent="0.3">
      <c r="A1972" s="33" t="s">
        <v>0</v>
      </c>
      <c r="B1972" s="33" t="s">
        <v>53</v>
      </c>
      <c r="C1972" s="33">
        <v>219500</v>
      </c>
      <c r="D1972" s="33" t="s">
        <v>680</v>
      </c>
      <c r="E1972" t="str">
        <f t="shared" si="34"/>
        <v>&gt;$200K</v>
      </c>
    </row>
    <row r="1973" spans="1:5" x14ac:dyDescent="0.3">
      <c r="A1973" s="33" t="s">
        <v>0</v>
      </c>
      <c r="B1973" s="33" t="s">
        <v>53</v>
      </c>
      <c r="C1973" s="33">
        <v>175000</v>
      </c>
      <c r="D1973" s="33" t="s">
        <v>315</v>
      </c>
      <c r="E1973" t="str">
        <f t="shared" si="34"/>
        <v>$125K-$200K</v>
      </c>
    </row>
    <row r="1974" spans="1:5" x14ac:dyDescent="0.3">
      <c r="A1974" s="33" t="s">
        <v>0</v>
      </c>
      <c r="B1974" s="33" t="s">
        <v>53</v>
      </c>
      <c r="C1974" s="33"/>
      <c r="D1974" s="33" t="s">
        <v>585</v>
      </c>
      <c r="E1974" t="str">
        <f t="shared" si="34"/>
        <v>No Data</v>
      </c>
    </row>
    <row r="1975" spans="1:5" x14ac:dyDescent="0.3">
      <c r="A1975" s="33" t="s">
        <v>126</v>
      </c>
      <c r="B1975" s="33" t="s">
        <v>54</v>
      </c>
      <c r="C1975" s="33">
        <v>209000</v>
      </c>
      <c r="D1975" s="33" t="s">
        <v>1336</v>
      </c>
      <c r="E1975" t="str">
        <f t="shared" si="34"/>
        <v>&gt;$200K</v>
      </c>
    </row>
    <row r="1976" spans="1:5" x14ac:dyDescent="0.3">
      <c r="A1976" s="33" t="s">
        <v>0</v>
      </c>
      <c r="B1976" s="33" t="s">
        <v>53</v>
      </c>
      <c r="C1976" s="33"/>
      <c r="D1976" s="33" t="s">
        <v>581</v>
      </c>
      <c r="E1976" t="str">
        <f t="shared" si="34"/>
        <v>No Data</v>
      </c>
    </row>
    <row r="1977" spans="1:5" x14ac:dyDescent="0.3">
      <c r="A1977" s="33" t="s">
        <v>2</v>
      </c>
      <c r="B1977" s="33" t="s">
        <v>53</v>
      </c>
      <c r="C1977" s="33">
        <v>112500</v>
      </c>
      <c r="D1977" s="33" t="s">
        <v>1337</v>
      </c>
      <c r="E1977" t="str">
        <f t="shared" si="34"/>
        <v>$100K-$125K</v>
      </c>
    </row>
    <row r="1978" spans="1:5" x14ac:dyDescent="0.3">
      <c r="A1978" s="33" t="s">
        <v>4</v>
      </c>
      <c r="B1978" s="33" t="s">
        <v>88</v>
      </c>
      <c r="C1978" s="33">
        <v>131580</v>
      </c>
      <c r="D1978" s="33" t="s">
        <v>353</v>
      </c>
      <c r="E1978" t="str">
        <f t="shared" si="34"/>
        <v>$125K-$200K</v>
      </c>
    </row>
    <row r="1979" spans="1:5" x14ac:dyDescent="0.3">
      <c r="A1979" s="33" t="s">
        <v>126</v>
      </c>
      <c r="B1979" s="33" t="s">
        <v>69</v>
      </c>
      <c r="C1979" s="33">
        <v>147500</v>
      </c>
      <c r="D1979" s="33" t="s">
        <v>1338</v>
      </c>
      <c r="E1979" t="str">
        <f t="shared" si="34"/>
        <v>$125K-$200K</v>
      </c>
    </row>
    <row r="1980" spans="1:5" x14ac:dyDescent="0.3">
      <c r="A1980" s="33" t="s">
        <v>126</v>
      </c>
      <c r="B1980" s="33" t="s">
        <v>53</v>
      </c>
      <c r="C1980" s="33">
        <v>155000</v>
      </c>
      <c r="D1980" s="33" t="s">
        <v>315</v>
      </c>
      <c r="E1980" t="str">
        <f t="shared" si="34"/>
        <v>$125K-$200K</v>
      </c>
    </row>
    <row r="1981" spans="1:5" x14ac:dyDescent="0.3">
      <c r="A1981" s="33" t="s">
        <v>0</v>
      </c>
      <c r="B1981" s="33" t="s">
        <v>53</v>
      </c>
      <c r="C1981" s="33">
        <v>180000</v>
      </c>
      <c r="D1981" s="33" t="s">
        <v>852</v>
      </c>
      <c r="E1981" t="str">
        <f t="shared" si="34"/>
        <v>$125K-$200K</v>
      </c>
    </row>
    <row r="1982" spans="1:5" x14ac:dyDescent="0.3">
      <c r="A1982" s="33" t="s">
        <v>2</v>
      </c>
      <c r="B1982" s="33" t="s">
        <v>53</v>
      </c>
      <c r="C1982" s="33"/>
      <c r="D1982" s="33" t="s">
        <v>1339</v>
      </c>
      <c r="E1982" t="str">
        <f t="shared" si="34"/>
        <v>No Data</v>
      </c>
    </row>
    <row r="1983" spans="1:5" x14ac:dyDescent="0.3">
      <c r="A1983" s="33" t="s">
        <v>52</v>
      </c>
      <c r="B1983" s="33" t="s">
        <v>53</v>
      </c>
      <c r="C1983" s="33"/>
      <c r="D1983" s="33" t="s">
        <v>1340</v>
      </c>
      <c r="E1983" t="str">
        <f t="shared" si="34"/>
        <v>No Data</v>
      </c>
    </row>
    <row r="1984" spans="1:5" x14ac:dyDescent="0.3">
      <c r="A1984" s="33" t="s">
        <v>2</v>
      </c>
      <c r="B1984" s="33" t="s">
        <v>53</v>
      </c>
      <c r="C1984" s="33">
        <v>170000</v>
      </c>
      <c r="D1984" s="33" t="s">
        <v>1341</v>
      </c>
      <c r="E1984" t="str">
        <f t="shared" si="34"/>
        <v>$125K-$200K</v>
      </c>
    </row>
    <row r="1985" spans="1:5" x14ac:dyDescent="0.3">
      <c r="A1985" s="33" t="s">
        <v>0</v>
      </c>
      <c r="B1985" s="33" t="s">
        <v>53</v>
      </c>
      <c r="C1985" s="33"/>
      <c r="D1985" s="33" t="s">
        <v>572</v>
      </c>
      <c r="E1985" t="str">
        <f t="shared" si="34"/>
        <v>No Data</v>
      </c>
    </row>
    <row r="1986" spans="1:5" x14ac:dyDescent="0.3">
      <c r="A1986" s="33" t="s">
        <v>4</v>
      </c>
      <c r="B1986" s="33" t="s">
        <v>53</v>
      </c>
      <c r="C1986" s="33">
        <v>246500</v>
      </c>
      <c r="D1986" s="33" t="s">
        <v>225</v>
      </c>
      <c r="E1986" t="str">
        <f t="shared" si="34"/>
        <v>&gt;$200K</v>
      </c>
    </row>
    <row r="1987" spans="1:5" x14ac:dyDescent="0.3">
      <c r="A1987" s="33" t="s">
        <v>0</v>
      </c>
      <c r="B1987" s="33" t="s">
        <v>53</v>
      </c>
      <c r="C1987" s="33"/>
      <c r="D1987" s="33" t="s">
        <v>299</v>
      </c>
      <c r="E1987" t="str">
        <f t="shared" ref="E1987:E2050" si="35">_xlfn.XLOOKUP(C1987,$H$16:$H$21,$G$16:$G$21,,1)</f>
        <v>No Data</v>
      </c>
    </row>
    <row r="1988" spans="1:5" x14ac:dyDescent="0.3">
      <c r="A1988" s="33" t="s">
        <v>4</v>
      </c>
      <c r="B1988" s="33" t="s">
        <v>53</v>
      </c>
      <c r="C1988" s="33">
        <v>145000</v>
      </c>
      <c r="D1988" s="33" t="s">
        <v>268</v>
      </c>
      <c r="E1988" t="str">
        <f t="shared" si="35"/>
        <v>$125K-$200K</v>
      </c>
    </row>
    <row r="1989" spans="1:5" x14ac:dyDescent="0.3">
      <c r="A1989" s="33" t="s">
        <v>2</v>
      </c>
      <c r="B1989" s="33" t="s">
        <v>53</v>
      </c>
      <c r="C1989" s="33"/>
      <c r="D1989" s="33" t="s">
        <v>279</v>
      </c>
      <c r="E1989" t="str">
        <f t="shared" si="35"/>
        <v>No Data</v>
      </c>
    </row>
    <row r="1990" spans="1:5" x14ac:dyDescent="0.3">
      <c r="A1990" s="33" t="s">
        <v>0</v>
      </c>
      <c r="B1990" s="33" t="s">
        <v>53</v>
      </c>
      <c r="C1990" s="33">
        <v>35000</v>
      </c>
      <c r="D1990" s="33" t="s">
        <v>232</v>
      </c>
      <c r="E1990" t="str">
        <f t="shared" si="35"/>
        <v>&lt;$75K</v>
      </c>
    </row>
    <row r="1991" spans="1:5" x14ac:dyDescent="0.3">
      <c r="A1991" s="33" t="s">
        <v>126</v>
      </c>
      <c r="B1991" s="33" t="s">
        <v>53</v>
      </c>
      <c r="C1991" s="33"/>
      <c r="D1991" s="33" t="s">
        <v>1342</v>
      </c>
      <c r="E1991" t="str">
        <f t="shared" si="35"/>
        <v>No Data</v>
      </c>
    </row>
    <row r="1992" spans="1:5" x14ac:dyDescent="0.3">
      <c r="A1992" s="33" t="s">
        <v>4</v>
      </c>
      <c r="B1992" s="33" t="s">
        <v>88</v>
      </c>
      <c r="C1992" s="33">
        <v>96773</v>
      </c>
      <c r="D1992" s="33" t="s">
        <v>1343</v>
      </c>
      <c r="E1992" t="str">
        <f t="shared" si="35"/>
        <v>$75K-$100K</v>
      </c>
    </row>
    <row r="1993" spans="1:5" x14ac:dyDescent="0.3">
      <c r="A1993" s="33" t="s">
        <v>2</v>
      </c>
      <c r="B1993" s="33" t="s">
        <v>53</v>
      </c>
      <c r="C1993" s="33">
        <v>75000</v>
      </c>
      <c r="D1993" s="33" t="s">
        <v>1344</v>
      </c>
      <c r="E1993" t="str">
        <f t="shared" si="35"/>
        <v>&lt;$75K</v>
      </c>
    </row>
    <row r="1994" spans="1:5" x14ac:dyDescent="0.3">
      <c r="A1994" s="33" t="s">
        <v>4</v>
      </c>
      <c r="B1994" s="33" t="s">
        <v>53</v>
      </c>
      <c r="C1994" s="33">
        <v>150000</v>
      </c>
      <c r="D1994" s="33" t="s">
        <v>235</v>
      </c>
      <c r="E1994" t="str">
        <f t="shared" si="35"/>
        <v>$125K-$200K</v>
      </c>
    </row>
    <row r="1995" spans="1:5" x14ac:dyDescent="0.3">
      <c r="A1995" s="33" t="s">
        <v>4</v>
      </c>
      <c r="B1995" s="33" t="s">
        <v>53</v>
      </c>
      <c r="C1995" s="33">
        <v>165000</v>
      </c>
      <c r="D1995" s="33" t="s">
        <v>1345</v>
      </c>
      <c r="E1995" t="str">
        <f t="shared" si="35"/>
        <v>$125K-$200K</v>
      </c>
    </row>
    <row r="1996" spans="1:5" x14ac:dyDescent="0.3">
      <c r="A1996" s="33" t="s">
        <v>4</v>
      </c>
      <c r="B1996" s="33" t="s">
        <v>53</v>
      </c>
      <c r="C1996" s="33"/>
      <c r="D1996" s="33" t="s">
        <v>1346</v>
      </c>
      <c r="E1996" t="str">
        <f t="shared" si="35"/>
        <v>No Data</v>
      </c>
    </row>
    <row r="1997" spans="1:5" x14ac:dyDescent="0.3">
      <c r="A1997" s="33" t="s">
        <v>4</v>
      </c>
      <c r="B1997" s="33" t="s">
        <v>53</v>
      </c>
      <c r="C1997" s="33">
        <v>160000</v>
      </c>
      <c r="D1997" s="33" t="s">
        <v>705</v>
      </c>
      <c r="E1997" t="str">
        <f t="shared" si="35"/>
        <v>$125K-$200K</v>
      </c>
    </row>
    <row r="1998" spans="1:5" x14ac:dyDescent="0.3">
      <c r="A1998" s="33" t="s">
        <v>126</v>
      </c>
      <c r="B1998" s="33" t="s">
        <v>54</v>
      </c>
      <c r="C1998" s="33">
        <v>182500</v>
      </c>
      <c r="D1998" s="33" t="s">
        <v>1347</v>
      </c>
      <c r="E1998" t="str">
        <f t="shared" si="35"/>
        <v>$125K-$200K</v>
      </c>
    </row>
    <row r="1999" spans="1:5" x14ac:dyDescent="0.3">
      <c r="A1999" s="33" t="s">
        <v>126</v>
      </c>
      <c r="B1999" s="33" t="s">
        <v>53</v>
      </c>
      <c r="C1999" s="33"/>
      <c r="D1999" s="33" t="s">
        <v>1348</v>
      </c>
      <c r="E1999" t="str">
        <f t="shared" si="35"/>
        <v>No Data</v>
      </c>
    </row>
    <row r="2000" spans="1:5" x14ac:dyDescent="0.3">
      <c r="A2000" s="33" t="s">
        <v>125</v>
      </c>
      <c r="B2000" s="33" t="s">
        <v>53</v>
      </c>
      <c r="C2000" s="33">
        <v>107500</v>
      </c>
      <c r="D2000" s="33" t="s">
        <v>1020</v>
      </c>
      <c r="E2000" t="str">
        <f t="shared" si="35"/>
        <v>$100K-$125K</v>
      </c>
    </row>
    <row r="2001" spans="1:5" x14ac:dyDescent="0.3">
      <c r="A2001" s="33" t="s">
        <v>2</v>
      </c>
      <c r="B2001" s="33" t="s">
        <v>53</v>
      </c>
      <c r="C2001" s="33"/>
      <c r="D2001" s="33" t="s">
        <v>233</v>
      </c>
      <c r="E2001" t="str">
        <f t="shared" si="35"/>
        <v>No Data</v>
      </c>
    </row>
    <row r="2002" spans="1:5" x14ac:dyDescent="0.3">
      <c r="A2002" s="33" t="s">
        <v>4</v>
      </c>
      <c r="B2002" s="33" t="s">
        <v>53</v>
      </c>
      <c r="C2002" s="33"/>
      <c r="D2002" s="33" t="s">
        <v>1349</v>
      </c>
      <c r="E2002" t="str">
        <f t="shared" si="35"/>
        <v>No Data</v>
      </c>
    </row>
    <row r="2003" spans="1:5" x14ac:dyDescent="0.3">
      <c r="A2003" s="33" t="s">
        <v>4</v>
      </c>
      <c r="B2003" s="33" t="s">
        <v>54</v>
      </c>
      <c r="C2003" s="33"/>
      <c r="D2003" s="33" t="s">
        <v>1350</v>
      </c>
      <c r="E2003" t="str">
        <f t="shared" si="35"/>
        <v>No Data</v>
      </c>
    </row>
    <row r="2004" spans="1:5" x14ac:dyDescent="0.3">
      <c r="A2004" s="33" t="s">
        <v>0</v>
      </c>
      <c r="B2004" s="33" t="s">
        <v>53</v>
      </c>
      <c r="C2004" s="33">
        <v>250000</v>
      </c>
      <c r="D2004" s="33" t="s">
        <v>942</v>
      </c>
      <c r="E2004" t="str">
        <f t="shared" si="35"/>
        <v>&gt;$200K</v>
      </c>
    </row>
    <row r="2005" spans="1:5" x14ac:dyDescent="0.3">
      <c r="A2005" s="33" t="s">
        <v>2</v>
      </c>
      <c r="B2005" s="33" t="s">
        <v>53</v>
      </c>
      <c r="C2005" s="33">
        <v>145000</v>
      </c>
      <c r="D2005" s="33" t="s">
        <v>1351</v>
      </c>
      <c r="E2005" t="str">
        <f t="shared" si="35"/>
        <v>$125K-$200K</v>
      </c>
    </row>
    <row r="2006" spans="1:5" x14ac:dyDescent="0.3">
      <c r="A2006" s="33" t="s">
        <v>4</v>
      </c>
      <c r="B2006" s="33" t="s">
        <v>53</v>
      </c>
      <c r="C2006" s="33">
        <v>82150</v>
      </c>
      <c r="D2006" s="33" t="s">
        <v>609</v>
      </c>
      <c r="E2006" t="str">
        <f t="shared" si="35"/>
        <v>$75K-$100K</v>
      </c>
    </row>
    <row r="2007" spans="1:5" x14ac:dyDescent="0.3">
      <c r="A2007" s="33" t="s">
        <v>4</v>
      </c>
      <c r="B2007" s="33" t="s">
        <v>53</v>
      </c>
      <c r="C2007" s="33">
        <v>175000</v>
      </c>
      <c r="D2007" s="33" t="s">
        <v>777</v>
      </c>
      <c r="E2007" t="str">
        <f t="shared" si="35"/>
        <v>$125K-$200K</v>
      </c>
    </row>
    <row r="2008" spans="1:5" x14ac:dyDescent="0.3">
      <c r="A2008" s="33" t="s">
        <v>4</v>
      </c>
      <c r="B2008" s="33" t="s">
        <v>53</v>
      </c>
      <c r="C2008" s="33"/>
      <c r="D2008" s="33" t="s">
        <v>300</v>
      </c>
      <c r="E2008" t="str">
        <f t="shared" si="35"/>
        <v>No Data</v>
      </c>
    </row>
    <row r="2009" spans="1:5" x14ac:dyDescent="0.3">
      <c r="A2009" s="33" t="s">
        <v>4</v>
      </c>
      <c r="B2009" s="33" t="s">
        <v>88</v>
      </c>
      <c r="C2009" s="33">
        <v>134241</v>
      </c>
      <c r="D2009" s="33" t="s">
        <v>811</v>
      </c>
      <c r="E2009" t="str">
        <f t="shared" si="35"/>
        <v>$125K-$200K</v>
      </c>
    </row>
    <row r="2010" spans="1:5" x14ac:dyDescent="0.3">
      <c r="A2010" s="33" t="s">
        <v>0</v>
      </c>
      <c r="B2010" s="33" t="s">
        <v>53</v>
      </c>
      <c r="C2010" s="33">
        <v>167500</v>
      </c>
      <c r="D2010" s="33" t="s">
        <v>1352</v>
      </c>
      <c r="E2010" t="str">
        <f t="shared" si="35"/>
        <v>$125K-$200K</v>
      </c>
    </row>
    <row r="2011" spans="1:5" x14ac:dyDescent="0.3">
      <c r="A2011" s="33" t="s">
        <v>4</v>
      </c>
      <c r="B2011" s="33" t="s">
        <v>54</v>
      </c>
      <c r="C2011" s="33"/>
      <c r="D2011" s="33" t="s">
        <v>1353</v>
      </c>
      <c r="E2011" t="str">
        <f t="shared" si="35"/>
        <v>No Data</v>
      </c>
    </row>
    <row r="2012" spans="1:5" x14ac:dyDescent="0.3">
      <c r="A2012" s="33" t="s">
        <v>126</v>
      </c>
      <c r="B2012" s="33" t="s">
        <v>54</v>
      </c>
      <c r="C2012" s="33"/>
      <c r="D2012" s="33" t="s">
        <v>1354</v>
      </c>
      <c r="E2012" t="str">
        <f t="shared" si="35"/>
        <v>No Data</v>
      </c>
    </row>
    <row r="2013" spans="1:5" x14ac:dyDescent="0.3">
      <c r="A2013" s="33" t="s">
        <v>2</v>
      </c>
      <c r="B2013" s="33" t="s">
        <v>69</v>
      </c>
      <c r="C2013" s="33">
        <v>179500</v>
      </c>
      <c r="D2013" s="33" t="s">
        <v>1355</v>
      </c>
      <c r="E2013" t="str">
        <f t="shared" si="35"/>
        <v>$125K-$200K</v>
      </c>
    </row>
    <row r="2014" spans="1:5" x14ac:dyDescent="0.3">
      <c r="A2014" s="33" t="s">
        <v>4</v>
      </c>
      <c r="B2014" s="33" t="s">
        <v>53</v>
      </c>
      <c r="C2014" s="33">
        <v>210000</v>
      </c>
      <c r="D2014" s="33" t="s">
        <v>364</v>
      </c>
      <c r="E2014" t="str">
        <f t="shared" si="35"/>
        <v>&gt;$200K</v>
      </c>
    </row>
    <row r="2015" spans="1:5" x14ac:dyDescent="0.3">
      <c r="A2015" s="33" t="s">
        <v>4</v>
      </c>
      <c r="B2015" s="33" t="s">
        <v>53</v>
      </c>
      <c r="C2015" s="33"/>
      <c r="D2015" s="33" t="s">
        <v>1356</v>
      </c>
      <c r="E2015" t="str">
        <f t="shared" si="35"/>
        <v>No Data</v>
      </c>
    </row>
    <row r="2016" spans="1:5" x14ac:dyDescent="0.3">
      <c r="A2016" s="33" t="s">
        <v>0</v>
      </c>
      <c r="B2016" s="33" t="s">
        <v>53</v>
      </c>
      <c r="C2016" s="33"/>
      <c r="D2016" s="33" t="s">
        <v>232</v>
      </c>
      <c r="E2016" t="str">
        <f t="shared" si="35"/>
        <v>No Data</v>
      </c>
    </row>
    <row r="2017" spans="1:5" x14ac:dyDescent="0.3">
      <c r="A2017" s="33" t="s">
        <v>0</v>
      </c>
      <c r="B2017" s="33" t="s">
        <v>53</v>
      </c>
      <c r="C2017" s="33">
        <v>80000</v>
      </c>
      <c r="D2017" s="33" t="s">
        <v>1357</v>
      </c>
      <c r="E2017" t="str">
        <f t="shared" si="35"/>
        <v>$75K-$100K</v>
      </c>
    </row>
    <row r="2018" spans="1:5" x14ac:dyDescent="0.3">
      <c r="A2018" s="33" t="s">
        <v>4</v>
      </c>
      <c r="B2018" s="33" t="s">
        <v>53</v>
      </c>
      <c r="C2018" s="33"/>
      <c r="D2018" s="33" t="s">
        <v>268</v>
      </c>
      <c r="E2018" t="str">
        <f t="shared" si="35"/>
        <v>No Data</v>
      </c>
    </row>
    <row r="2019" spans="1:5" x14ac:dyDescent="0.3">
      <c r="A2019" s="33" t="s">
        <v>4</v>
      </c>
      <c r="B2019" s="33" t="s">
        <v>53</v>
      </c>
      <c r="C2019" s="33">
        <v>125000</v>
      </c>
      <c r="D2019" s="33" t="s">
        <v>667</v>
      </c>
      <c r="E2019" t="str">
        <f t="shared" si="35"/>
        <v>$100K-$125K</v>
      </c>
    </row>
    <row r="2020" spans="1:5" x14ac:dyDescent="0.3">
      <c r="A2020" s="33" t="s">
        <v>2</v>
      </c>
      <c r="B2020" s="33" t="s">
        <v>53</v>
      </c>
      <c r="C2020" s="33">
        <v>140000</v>
      </c>
      <c r="D2020" s="33" t="s">
        <v>315</v>
      </c>
      <c r="E2020" t="str">
        <f t="shared" si="35"/>
        <v>$125K-$200K</v>
      </c>
    </row>
    <row r="2021" spans="1:5" x14ac:dyDescent="0.3">
      <c r="A2021" s="33" t="s">
        <v>0</v>
      </c>
      <c r="B2021" s="33" t="s">
        <v>53</v>
      </c>
      <c r="C2021" s="33">
        <v>136400</v>
      </c>
      <c r="D2021" s="33" t="s">
        <v>516</v>
      </c>
      <c r="E2021" t="str">
        <f t="shared" si="35"/>
        <v>$125K-$200K</v>
      </c>
    </row>
    <row r="2022" spans="1:5" x14ac:dyDescent="0.3">
      <c r="A2022" s="33" t="s">
        <v>0</v>
      </c>
      <c r="B2022" s="33" t="s">
        <v>53</v>
      </c>
      <c r="C2022" s="33"/>
      <c r="D2022" s="33" t="s">
        <v>1142</v>
      </c>
      <c r="E2022" t="str">
        <f t="shared" si="35"/>
        <v>No Data</v>
      </c>
    </row>
    <row r="2023" spans="1:5" x14ac:dyDescent="0.3">
      <c r="A2023" s="33" t="s">
        <v>0</v>
      </c>
      <c r="B2023" s="33" t="s">
        <v>53</v>
      </c>
      <c r="C2023" s="33">
        <v>137500</v>
      </c>
      <c r="D2023" s="33" t="s">
        <v>1310</v>
      </c>
      <c r="E2023" t="str">
        <f t="shared" si="35"/>
        <v>$125K-$200K</v>
      </c>
    </row>
    <row r="2024" spans="1:5" x14ac:dyDescent="0.3">
      <c r="A2024" s="33" t="s">
        <v>126</v>
      </c>
      <c r="B2024" s="33" t="s">
        <v>53</v>
      </c>
      <c r="C2024" s="33">
        <v>135600</v>
      </c>
      <c r="D2024" s="33" t="s">
        <v>646</v>
      </c>
      <c r="E2024" t="str">
        <f t="shared" si="35"/>
        <v>$125K-$200K</v>
      </c>
    </row>
    <row r="2025" spans="1:5" x14ac:dyDescent="0.3">
      <c r="A2025" s="33" t="s">
        <v>2</v>
      </c>
      <c r="B2025" s="33" t="s">
        <v>53</v>
      </c>
      <c r="C2025" s="33">
        <v>55427.0546875</v>
      </c>
      <c r="D2025" s="33" t="s">
        <v>1358</v>
      </c>
      <c r="E2025" t="str">
        <f t="shared" si="35"/>
        <v>&lt;$75K</v>
      </c>
    </row>
    <row r="2026" spans="1:5" x14ac:dyDescent="0.3">
      <c r="A2026" s="33" t="s">
        <v>1</v>
      </c>
      <c r="B2026" s="33" t="s">
        <v>67</v>
      </c>
      <c r="C2026" s="33">
        <v>69000</v>
      </c>
      <c r="D2026" s="33" t="s">
        <v>1359</v>
      </c>
      <c r="E2026" t="str">
        <f t="shared" si="35"/>
        <v>&lt;$75K</v>
      </c>
    </row>
    <row r="2027" spans="1:5" x14ac:dyDescent="0.3">
      <c r="A2027" s="33" t="s">
        <v>0</v>
      </c>
      <c r="B2027" s="33" t="s">
        <v>53</v>
      </c>
      <c r="C2027" s="33"/>
      <c r="D2027" s="33" t="s">
        <v>489</v>
      </c>
      <c r="E2027" t="str">
        <f t="shared" si="35"/>
        <v>No Data</v>
      </c>
    </row>
    <row r="2028" spans="1:5" x14ac:dyDescent="0.3">
      <c r="A2028" s="33" t="s">
        <v>4</v>
      </c>
      <c r="B2028" s="33" t="s">
        <v>53</v>
      </c>
      <c r="C2028" s="33"/>
      <c r="D2028" s="33" t="s">
        <v>1360</v>
      </c>
      <c r="E2028" t="str">
        <f t="shared" si="35"/>
        <v>No Data</v>
      </c>
    </row>
    <row r="2029" spans="1:5" x14ac:dyDescent="0.3">
      <c r="A2029" s="33" t="s">
        <v>2</v>
      </c>
      <c r="B2029" s="33" t="s">
        <v>53</v>
      </c>
      <c r="C2029" s="33">
        <v>77500</v>
      </c>
      <c r="D2029" s="33" t="s">
        <v>1361</v>
      </c>
      <c r="E2029" t="str">
        <f t="shared" si="35"/>
        <v>$75K-$100K</v>
      </c>
    </row>
    <row r="2030" spans="1:5" x14ac:dyDescent="0.3">
      <c r="A2030" s="33" t="s">
        <v>4</v>
      </c>
      <c r="B2030" s="33" t="s">
        <v>53</v>
      </c>
      <c r="C2030" s="33"/>
      <c r="D2030" s="33" t="s">
        <v>268</v>
      </c>
      <c r="E2030" t="str">
        <f t="shared" si="35"/>
        <v>No Data</v>
      </c>
    </row>
    <row r="2031" spans="1:5" x14ac:dyDescent="0.3">
      <c r="A2031" s="33" t="s">
        <v>2</v>
      </c>
      <c r="B2031" s="33" t="s">
        <v>80</v>
      </c>
      <c r="C2031" s="33">
        <v>111175</v>
      </c>
      <c r="D2031" s="33" t="s">
        <v>1362</v>
      </c>
      <c r="E2031" t="str">
        <f t="shared" si="35"/>
        <v>$100K-$125K</v>
      </c>
    </row>
    <row r="2032" spans="1:5" x14ac:dyDescent="0.3">
      <c r="A2032" s="33" t="s">
        <v>4</v>
      </c>
      <c r="B2032" s="33" t="s">
        <v>53</v>
      </c>
      <c r="C2032" s="33"/>
      <c r="D2032" s="33" t="s">
        <v>252</v>
      </c>
      <c r="E2032" t="str">
        <f t="shared" si="35"/>
        <v>No Data</v>
      </c>
    </row>
    <row r="2033" spans="1:5" x14ac:dyDescent="0.3">
      <c r="A2033" s="33" t="s">
        <v>2</v>
      </c>
      <c r="B2033" s="33" t="s">
        <v>53</v>
      </c>
      <c r="C2033" s="33">
        <v>79500</v>
      </c>
      <c r="D2033" s="33" t="s">
        <v>208</v>
      </c>
      <c r="E2033" t="str">
        <f t="shared" si="35"/>
        <v>$75K-$100K</v>
      </c>
    </row>
    <row r="2034" spans="1:5" x14ac:dyDescent="0.3">
      <c r="A2034" s="33" t="s">
        <v>2</v>
      </c>
      <c r="B2034" s="33" t="s">
        <v>53</v>
      </c>
      <c r="C2034" s="33"/>
      <c r="D2034" s="33" t="s">
        <v>1363</v>
      </c>
      <c r="E2034" t="str">
        <f t="shared" si="35"/>
        <v>No Data</v>
      </c>
    </row>
    <row r="2035" spans="1:5" x14ac:dyDescent="0.3">
      <c r="A2035" s="33" t="s">
        <v>2</v>
      </c>
      <c r="B2035" s="33" t="s">
        <v>53</v>
      </c>
      <c r="C2035" s="33"/>
      <c r="D2035" s="33" t="s">
        <v>1364</v>
      </c>
      <c r="E2035" t="str">
        <f t="shared" si="35"/>
        <v>No Data</v>
      </c>
    </row>
    <row r="2036" spans="1:5" x14ac:dyDescent="0.3">
      <c r="A2036" s="33" t="s">
        <v>4</v>
      </c>
      <c r="B2036" s="33" t="s">
        <v>53</v>
      </c>
      <c r="C2036" s="33"/>
      <c r="D2036" s="33" t="s">
        <v>258</v>
      </c>
      <c r="E2036" t="str">
        <f t="shared" si="35"/>
        <v>No Data</v>
      </c>
    </row>
    <row r="2037" spans="1:5" x14ac:dyDescent="0.3">
      <c r="A2037" s="33" t="s">
        <v>4</v>
      </c>
      <c r="B2037" s="33" t="s">
        <v>53</v>
      </c>
      <c r="C2037" s="33">
        <v>121680</v>
      </c>
      <c r="D2037" s="33" t="s">
        <v>402</v>
      </c>
      <c r="E2037" t="str">
        <f t="shared" si="35"/>
        <v>$100K-$125K</v>
      </c>
    </row>
    <row r="2038" spans="1:5" x14ac:dyDescent="0.3">
      <c r="A2038" s="33" t="s">
        <v>4</v>
      </c>
      <c r="B2038" s="33" t="s">
        <v>53</v>
      </c>
      <c r="C2038" s="33">
        <v>142500</v>
      </c>
      <c r="D2038" s="33" t="s">
        <v>449</v>
      </c>
      <c r="E2038" t="str">
        <f t="shared" si="35"/>
        <v>$125K-$200K</v>
      </c>
    </row>
    <row r="2039" spans="1:5" x14ac:dyDescent="0.3">
      <c r="A2039" s="33" t="s">
        <v>0</v>
      </c>
      <c r="B2039" s="33" t="s">
        <v>53</v>
      </c>
      <c r="C2039" s="33">
        <v>150000</v>
      </c>
      <c r="D2039" s="33" t="s">
        <v>230</v>
      </c>
      <c r="E2039" t="str">
        <f t="shared" si="35"/>
        <v>$125K-$200K</v>
      </c>
    </row>
    <row r="2040" spans="1:5" x14ac:dyDescent="0.3">
      <c r="A2040" s="33" t="s">
        <v>66</v>
      </c>
      <c r="B2040" s="33" t="s">
        <v>54</v>
      </c>
      <c r="C2040" s="33">
        <v>117200</v>
      </c>
      <c r="D2040" s="33" t="s">
        <v>476</v>
      </c>
      <c r="E2040" t="str">
        <f t="shared" si="35"/>
        <v>$100K-$125K</v>
      </c>
    </row>
    <row r="2041" spans="1:5" x14ac:dyDescent="0.3">
      <c r="A2041" s="33" t="s">
        <v>2</v>
      </c>
      <c r="B2041" s="33" t="s">
        <v>53</v>
      </c>
      <c r="C2041" s="33">
        <v>86093.7578125</v>
      </c>
      <c r="D2041" s="33" t="s">
        <v>1365</v>
      </c>
      <c r="E2041" t="str">
        <f t="shared" si="35"/>
        <v>$75K-$100K</v>
      </c>
    </row>
    <row r="2042" spans="1:5" x14ac:dyDescent="0.3">
      <c r="A2042" s="33" t="s">
        <v>0</v>
      </c>
      <c r="B2042" s="33" t="s">
        <v>53</v>
      </c>
      <c r="C2042" s="33"/>
      <c r="D2042" s="33" t="s">
        <v>452</v>
      </c>
      <c r="E2042" t="str">
        <f t="shared" si="35"/>
        <v>No Data</v>
      </c>
    </row>
    <row r="2043" spans="1:5" x14ac:dyDescent="0.3">
      <c r="A2043" s="33" t="s">
        <v>0</v>
      </c>
      <c r="B2043" s="33" t="s">
        <v>53</v>
      </c>
      <c r="C2043" s="33"/>
      <c r="D2043" s="33" t="s">
        <v>478</v>
      </c>
      <c r="E2043" t="str">
        <f t="shared" si="35"/>
        <v>No Data</v>
      </c>
    </row>
    <row r="2044" spans="1:5" x14ac:dyDescent="0.3">
      <c r="A2044" s="33" t="s">
        <v>4</v>
      </c>
      <c r="B2044" s="33" t="s">
        <v>53</v>
      </c>
      <c r="C2044" s="33">
        <v>173190</v>
      </c>
      <c r="D2044" s="33" t="s">
        <v>422</v>
      </c>
      <c r="E2044" t="str">
        <f t="shared" si="35"/>
        <v>$125K-$200K</v>
      </c>
    </row>
    <row r="2045" spans="1:5" x14ac:dyDescent="0.3">
      <c r="A2045" s="33" t="s">
        <v>2</v>
      </c>
      <c r="B2045" s="33" t="s">
        <v>53</v>
      </c>
      <c r="C2045" s="33"/>
      <c r="D2045" s="33" t="s">
        <v>268</v>
      </c>
      <c r="E2045" t="str">
        <f t="shared" si="35"/>
        <v>No Data</v>
      </c>
    </row>
    <row r="2046" spans="1:5" x14ac:dyDescent="0.3">
      <c r="A2046" s="33" t="s">
        <v>0</v>
      </c>
      <c r="B2046" s="33" t="s">
        <v>53</v>
      </c>
      <c r="C2046" s="33">
        <v>185000</v>
      </c>
      <c r="D2046" s="33" t="s">
        <v>566</v>
      </c>
      <c r="E2046" t="str">
        <f t="shared" si="35"/>
        <v>$125K-$200K</v>
      </c>
    </row>
    <row r="2047" spans="1:5" x14ac:dyDescent="0.3">
      <c r="A2047" s="33" t="s">
        <v>126</v>
      </c>
      <c r="B2047" s="33" t="s">
        <v>53</v>
      </c>
      <c r="C2047" s="33"/>
      <c r="D2047" s="33" t="s">
        <v>1366</v>
      </c>
      <c r="E2047" t="str">
        <f t="shared" si="35"/>
        <v>No Data</v>
      </c>
    </row>
    <row r="2048" spans="1:5" x14ac:dyDescent="0.3">
      <c r="A2048" s="33" t="s">
        <v>0</v>
      </c>
      <c r="B2048" s="33" t="s">
        <v>53</v>
      </c>
      <c r="C2048" s="33">
        <v>100000</v>
      </c>
      <c r="D2048" s="33" t="s">
        <v>1367</v>
      </c>
      <c r="E2048" t="str">
        <f t="shared" si="35"/>
        <v>$75K-$100K</v>
      </c>
    </row>
    <row r="2049" spans="1:5" x14ac:dyDescent="0.3">
      <c r="A2049" s="33" t="s">
        <v>4</v>
      </c>
      <c r="B2049" s="33" t="s">
        <v>53</v>
      </c>
      <c r="C2049" s="33">
        <v>135000</v>
      </c>
      <c r="D2049" s="33" t="s">
        <v>1368</v>
      </c>
      <c r="E2049" t="str">
        <f t="shared" si="35"/>
        <v>$125K-$200K</v>
      </c>
    </row>
    <row r="2050" spans="1:5" x14ac:dyDescent="0.3">
      <c r="A2050" s="33" t="s">
        <v>0</v>
      </c>
      <c r="B2050" s="33" t="s">
        <v>90</v>
      </c>
      <c r="C2050" s="33">
        <v>147500</v>
      </c>
      <c r="D2050" s="33" t="s">
        <v>294</v>
      </c>
      <c r="E2050" t="str">
        <f t="shared" si="35"/>
        <v>$125K-$200K</v>
      </c>
    </row>
    <row r="2051" spans="1:5" x14ac:dyDescent="0.3">
      <c r="A2051" s="33" t="s">
        <v>126</v>
      </c>
      <c r="B2051" s="33" t="s">
        <v>53</v>
      </c>
      <c r="C2051" s="33">
        <v>121600</v>
      </c>
      <c r="D2051" s="33" t="s">
        <v>302</v>
      </c>
      <c r="E2051" t="str">
        <f t="shared" ref="E2051:E2114" si="36">_xlfn.XLOOKUP(C2051,$H$16:$H$21,$G$16:$G$21,,1)</f>
        <v>$100K-$125K</v>
      </c>
    </row>
    <row r="2052" spans="1:5" x14ac:dyDescent="0.3">
      <c r="A2052" s="33" t="s">
        <v>126</v>
      </c>
      <c r="B2052" s="33" t="s">
        <v>54</v>
      </c>
      <c r="C2052" s="33"/>
      <c r="D2052" s="33" t="s">
        <v>307</v>
      </c>
      <c r="E2052" t="str">
        <f t="shared" si="36"/>
        <v>No Data</v>
      </c>
    </row>
    <row r="2053" spans="1:5" x14ac:dyDescent="0.3">
      <c r="A2053" s="33" t="s">
        <v>2</v>
      </c>
      <c r="B2053" s="33" t="s">
        <v>83</v>
      </c>
      <c r="C2053" s="33">
        <v>51014</v>
      </c>
      <c r="D2053" s="33" t="s">
        <v>932</v>
      </c>
      <c r="E2053" t="str">
        <f t="shared" si="36"/>
        <v>&lt;$75K</v>
      </c>
    </row>
    <row r="2054" spans="1:5" x14ac:dyDescent="0.3">
      <c r="A2054" s="33" t="s">
        <v>2</v>
      </c>
      <c r="B2054" s="33" t="s">
        <v>169</v>
      </c>
      <c r="C2054" s="33">
        <v>111175</v>
      </c>
      <c r="D2054" s="33" t="s">
        <v>1369</v>
      </c>
      <c r="E2054" t="str">
        <f t="shared" si="36"/>
        <v>$100K-$125K</v>
      </c>
    </row>
    <row r="2055" spans="1:5" x14ac:dyDescent="0.3">
      <c r="A2055" s="33" t="s">
        <v>0</v>
      </c>
      <c r="B2055" s="33" t="s">
        <v>54</v>
      </c>
      <c r="C2055" s="33"/>
      <c r="D2055" s="33" t="s">
        <v>258</v>
      </c>
      <c r="E2055" t="str">
        <f t="shared" si="36"/>
        <v>No Data</v>
      </c>
    </row>
    <row r="2056" spans="1:5" x14ac:dyDescent="0.3">
      <c r="A2056" s="33" t="s">
        <v>4</v>
      </c>
      <c r="B2056" s="33" t="s">
        <v>53</v>
      </c>
      <c r="C2056" s="33">
        <v>170000</v>
      </c>
      <c r="D2056" s="33" t="s">
        <v>1370</v>
      </c>
      <c r="E2056" t="str">
        <f t="shared" si="36"/>
        <v>$125K-$200K</v>
      </c>
    </row>
    <row r="2057" spans="1:5" x14ac:dyDescent="0.3">
      <c r="A2057" s="33" t="s">
        <v>0</v>
      </c>
      <c r="B2057" s="33" t="s">
        <v>53</v>
      </c>
      <c r="C2057" s="33"/>
      <c r="D2057" s="33" t="s">
        <v>258</v>
      </c>
      <c r="E2057" t="str">
        <f t="shared" si="36"/>
        <v>No Data</v>
      </c>
    </row>
    <row r="2058" spans="1:5" x14ac:dyDescent="0.3">
      <c r="A2058" s="33" t="s">
        <v>4</v>
      </c>
      <c r="B2058" s="33" t="s">
        <v>53</v>
      </c>
      <c r="C2058" s="33">
        <v>139000</v>
      </c>
      <c r="D2058" s="33" t="s">
        <v>1371</v>
      </c>
      <c r="E2058" t="str">
        <f t="shared" si="36"/>
        <v>$125K-$200K</v>
      </c>
    </row>
    <row r="2059" spans="1:5" x14ac:dyDescent="0.3">
      <c r="A2059" s="33" t="s">
        <v>4</v>
      </c>
      <c r="B2059" s="33" t="s">
        <v>53</v>
      </c>
      <c r="C2059" s="33"/>
      <c r="D2059" s="33" t="s">
        <v>480</v>
      </c>
      <c r="E2059" t="str">
        <f t="shared" si="36"/>
        <v>No Data</v>
      </c>
    </row>
    <row r="2060" spans="1:5" x14ac:dyDescent="0.3">
      <c r="A2060" s="33" t="s">
        <v>0</v>
      </c>
      <c r="B2060" s="33" t="s">
        <v>53</v>
      </c>
      <c r="C2060" s="33">
        <v>136400</v>
      </c>
      <c r="D2060" s="33" t="s">
        <v>516</v>
      </c>
      <c r="E2060" t="str">
        <f t="shared" si="36"/>
        <v>$125K-$200K</v>
      </c>
    </row>
    <row r="2061" spans="1:5" x14ac:dyDescent="0.3">
      <c r="A2061" s="33" t="s">
        <v>66</v>
      </c>
      <c r="B2061" s="33" t="s">
        <v>53</v>
      </c>
      <c r="C2061" s="33"/>
      <c r="D2061" s="33" t="s">
        <v>1372</v>
      </c>
      <c r="E2061" t="str">
        <f t="shared" si="36"/>
        <v>No Data</v>
      </c>
    </row>
    <row r="2062" spans="1:5" x14ac:dyDescent="0.3">
      <c r="A2062" s="33" t="s">
        <v>4</v>
      </c>
      <c r="B2062" s="33" t="s">
        <v>53</v>
      </c>
      <c r="C2062" s="33">
        <v>115000</v>
      </c>
      <c r="D2062" s="33" t="s">
        <v>1373</v>
      </c>
      <c r="E2062" t="str">
        <f t="shared" si="36"/>
        <v>$100K-$125K</v>
      </c>
    </row>
    <row r="2063" spans="1:5" x14ac:dyDescent="0.3">
      <c r="A2063" s="33" t="s">
        <v>0</v>
      </c>
      <c r="B2063" s="33" t="s">
        <v>53</v>
      </c>
      <c r="C2063" s="33">
        <v>111000</v>
      </c>
      <c r="D2063" s="33" t="s">
        <v>442</v>
      </c>
      <c r="E2063" t="str">
        <f t="shared" si="36"/>
        <v>$100K-$125K</v>
      </c>
    </row>
    <row r="2064" spans="1:5" x14ac:dyDescent="0.3">
      <c r="A2064" s="33" t="s">
        <v>4</v>
      </c>
      <c r="B2064" s="33" t="s">
        <v>53</v>
      </c>
      <c r="C2064" s="33">
        <v>100000</v>
      </c>
      <c r="D2064" s="33" t="s">
        <v>1374</v>
      </c>
      <c r="E2064" t="str">
        <f t="shared" si="36"/>
        <v>$75K-$100K</v>
      </c>
    </row>
    <row r="2065" spans="1:5" x14ac:dyDescent="0.3">
      <c r="A2065" s="33" t="s">
        <v>0</v>
      </c>
      <c r="B2065" s="33" t="s">
        <v>53</v>
      </c>
      <c r="C2065" s="33">
        <v>132500</v>
      </c>
      <c r="D2065" s="33" t="s">
        <v>230</v>
      </c>
      <c r="E2065" t="str">
        <f t="shared" si="36"/>
        <v>$125K-$200K</v>
      </c>
    </row>
    <row r="2066" spans="1:5" x14ac:dyDescent="0.3">
      <c r="A2066" s="33" t="s">
        <v>125</v>
      </c>
      <c r="B2066" s="33" t="s">
        <v>53</v>
      </c>
      <c r="C2066" s="33"/>
      <c r="D2066" s="33" t="s">
        <v>336</v>
      </c>
      <c r="E2066" t="str">
        <f t="shared" si="36"/>
        <v>No Data</v>
      </c>
    </row>
    <row r="2067" spans="1:5" x14ac:dyDescent="0.3">
      <c r="A2067" s="33" t="s">
        <v>126</v>
      </c>
      <c r="B2067" s="33" t="s">
        <v>53</v>
      </c>
      <c r="C2067" s="33">
        <v>115000</v>
      </c>
      <c r="D2067" s="33" t="s">
        <v>232</v>
      </c>
      <c r="E2067" t="str">
        <f t="shared" si="36"/>
        <v>$100K-$125K</v>
      </c>
    </row>
    <row r="2068" spans="1:5" x14ac:dyDescent="0.3">
      <c r="A2068" s="33" t="s">
        <v>4</v>
      </c>
      <c r="B2068" s="33" t="s">
        <v>53</v>
      </c>
      <c r="C2068" s="33">
        <v>80000</v>
      </c>
      <c r="D2068" s="33" t="s">
        <v>268</v>
      </c>
      <c r="E2068" t="str">
        <f t="shared" si="36"/>
        <v>$75K-$100K</v>
      </c>
    </row>
    <row r="2069" spans="1:5" x14ac:dyDescent="0.3">
      <c r="A2069" s="33" t="s">
        <v>0</v>
      </c>
      <c r="B2069" s="33" t="s">
        <v>81</v>
      </c>
      <c r="C2069" s="33">
        <v>86204.5</v>
      </c>
      <c r="D2069" s="33" t="s">
        <v>1375</v>
      </c>
      <c r="E2069" t="str">
        <f t="shared" si="36"/>
        <v>$75K-$100K</v>
      </c>
    </row>
    <row r="2070" spans="1:5" x14ac:dyDescent="0.3">
      <c r="A2070" s="33" t="s">
        <v>4</v>
      </c>
      <c r="B2070" s="33" t="s">
        <v>54</v>
      </c>
      <c r="C2070" s="33">
        <v>99446</v>
      </c>
      <c r="D2070" s="33" t="s">
        <v>1376</v>
      </c>
      <c r="E2070" t="str">
        <f t="shared" si="36"/>
        <v>$75K-$100K</v>
      </c>
    </row>
    <row r="2071" spans="1:5" x14ac:dyDescent="0.3">
      <c r="A2071" s="33" t="s">
        <v>0</v>
      </c>
      <c r="B2071" s="33" t="s">
        <v>53</v>
      </c>
      <c r="C2071" s="33"/>
      <c r="D2071" s="33" t="s">
        <v>489</v>
      </c>
      <c r="E2071" t="str">
        <f t="shared" si="36"/>
        <v>No Data</v>
      </c>
    </row>
    <row r="2072" spans="1:5" x14ac:dyDescent="0.3">
      <c r="A2072" s="33" t="s">
        <v>2</v>
      </c>
      <c r="B2072" s="33" t="s">
        <v>53</v>
      </c>
      <c r="C2072" s="33"/>
      <c r="D2072" s="33" t="s">
        <v>1377</v>
      </c>
      <c r="E2072" t="str">
        <f t="shared" si="36"/>
        <v>No Data</v>
      </c>
    </row>
    <row r="2073" spans="1:5" x14ac:dyDescent="0.3">
      <c r="A2073" s="33" t="s">
        <v>129</v>
      </c>
      <c r="B2073" s="33" t="s">
        <v>53</v>
      </c>
      <c r="C2073" s="33"/>
      <c r="D2073" s="33" t="s">
        <v>1378</v>
      </c>
      <c r="E2073" t="str">
        <f t="shared" si="36"/>
        <v>No Data</v>
      </c>
    </row>
    <row r="2074" spans="1:5" x14ac:dyDescent="0.3">
      <c r="A2074" s="33" t="s">
        <v>4</v>
      </c>
      <c r="B2074" s="33" t="s">
        <v>53</v>
      </c>
      <c r="C2074" s="33"/>
      <c r="D2074" s="33" t="s">
        <v>616</v>
      </c>
      <c r="E2074" t="str">
        <f t="shared" si="36"/>
        <v>No Data</v>
      </c>
    </row>
    <row r="2075" spans="1:5" x14ac:dyDescent="0.3">
      <c r="A2075" s="33" t="s">
        <v>0</v>
      </c>
      <c r="B2075" s="33" t="s">
        <v>53</v>
      </c>
      <c r="C2075" s="33">
        <v>140000</v>
      </c>
      <c r="D2075" s="33" t="s">
        <v>1379</v>
      </c>
      <c r="E2075" t="str">
        <f t="shared" si="36"/>
        <v>$125K-$200K</v>
      </c>
    </row>
    <row r="2076" spans="1:5" x14ac:dyDescent="0.3">
      <c r="A2076" s="33" t="s">
        <v>129</v>
      </c>
      <c r="B2076" s="33" t="s">
        <v>53</v>
      </c>
      <c r="C2076" s="33">
        <v>164500</v>
      </c>
      <c r="D2076" s="33" t="s">
        <v>1380</v>
      </c>
      <c r="E2076" t="str">
        <f t="shared" si="36"/>
        <v>$125K-$200K</v>
      </c>
    </row>
    <row r="2077" spans="1:5" x14ac:dyDescent="0.3">
      <c r="A2077" s="33" t="s">
        <v>0</v>
      </c>
      <c r="B2077" s="33" t="s">
        <v>53</v>
      </c>
      <c r="C2077" s="33">
        <v>135000</v>
      </c>
      <c r="D2077" s="33" t="s">
        <v>1381</v>
      </c>
      <c r="E2077" t="str">
        <f t="shared" si="36"/>
        <v>$125K-$200K</v>
      </c>
    </row>
    <row r="2078" spans="1:5" x14ac:dyDescent="0.3">
      <c r="A2078" s="33" t="s">
        <v>126</v>
      </c>
      <c r="B2078" s="33" t="s">
        <v>53</v>
      </c>
      <c r="C2078" s="33">
        <v>200000</v>
      </c>
      <c r="D2078" s="33" t="s">
        <v>265</v>
      </c>
      <c r="E2078" t="str">
        <f t="shared" si="36"/>
        <v>$125K-$200K</v>
      </c>
    </row>
    <row r="2079" spans="1:5" x14ac:dyDescent="0.3">
      <c r="A2079" s="33" t="s">
        <v>2</v>
      </c>
      <c r="B2079" s="33" t="s">
        <v>170</v>
      </c>
      <c r="C2079" s="33">
        <v>105000</v>
      </c>
      <c r="D2079" s="33" t="s">
        <v>1382</v>
      </c>
      <c r="E2079" t="str">
        <f t="shared" si="36"/>
        <v>$100K-$125K</v>
      </c>
    </row>
    <row r="2080" spans="1:5" x14ac:dyDescent="0.3">
      <c r="A2080" s="33" t="s">
        <v>2</v>
      </c>
      <c r="B2080" s="33" t="s">
        <v>53</v>
      </c>
      <c r="C2080" s="33">
        <v>69300</v>
      </c>
      <c r="D2080" s="33" t="s">
        <v>609</v>
      </c>
      <c r="E2080" t="str">
        <f t="shared" si="36"/>
        <v>&lt;$75K</v>
      </c>
    </row>
    <row r="2081" spans="1:5" x14ac:dyDescent="0.3">
      <c r="A2081" s="33" t="s">
        <v>4</v>
      </c>
      <c r="B2081" s="33" t="s">
        <v>53</v>
      </c>
      <c r="C2081" s="33"/>
      <c r="D2081" s="33" t="s">
        <v>1383</v>
      </c>
      <c r="E2081" t="str">
        <f t="shared" si="36"/>
        <v>No Data</v>
      </c>
    </row>
    <row r="2082" spans="1:5" x14ac:dyDescent="0.3">
      <c r="A2082" s="33" t="s">
        <v>126</v>
      </c>
      <c r="B2082" s="33" t="s">
        <v>53</v>
      </c>
      <c r="C2082" s="33">
        <v>155000</v>
      </c>
      <c r="D2082" s="33" t="s">
        <v>265</v>
      </c>
      <c r="E2082" t="str">
        <f t="shared" si="36"/>
        <v>$125K-$200K</v>
      </c>
    </row>
    <row r="2083" spans="1:5" x14ac:dyDescent="0.3">
      <c r="A2083" s="33" t="s">
        <v>0</v>
      </c>
      <c r="B2083" s="33" t="s">
        <v>53</v>
      </c>
      <c r="C2083" s="33">
        <v>103128</v>
      </c>
      <c r="D2083" s="33" t="s">
        <v>1384</v>
      </c>
      <c r="E2083" t="str">
        <f t="shared" si="36"/>
        <v>$100K-$125K</v>
      </c>
    </row>
    <row r="2084" spans="1:5" x14ac:dyDescent="0.3">
      <c r="A2084" s="33" t="s">
        <v>128</v>
      </c>
      <c r="B2084" s="33" t="s">
        <v>53</v>
      </c>
      <c r="C2084" s="33">
        <v>90670</v>
      </c>
      <c r="D2084" s="33" t="s">
        <v>1385</v>
      </c>
      <c r="E2084" t="str">
        <f t="shared" si="36"/>
        <v>$75K-$100K</v>
      </c>
    </row>
    <row r="2085" spans="1:5" x14ac:dyDescent="0.3">
      <c r="A2085" s="33" t="s">
        <v>4</v>
      </c>
      <c r="B2085" s="33" t="s">
        <v>53</v>
      </c>
      <c r="C2085" s="33"/>
      <c r="D2085" s="33" t="s">
        <v>1386</v>
      </c>
      <c r="E2085" t="str">
        <f t="shared" si="36"/>
        <v>No Data</v>
      </c>
    </row>
    <row r="2086" spans="1:5" x14ac:dyDescent="0.3">
      <c r="A2086" s="33" t="s">
        <v>2</v>
      </c>
      <c r="B2086" s="33" t="s">
        <v>53</v>
      </c>
      <c r="C2086" s="33"/>
      <c r="D2086" s="33" t="s">
        <v>506</v>
      </c>
      <c r="E2086" t="str">
        <f t="shared" si="36"/>
        <v>No Data</v>
      </c>
    </row>
    <row r="2087" spans="1:5" x14ac:dyDescent="0.3">
      <c r="A2087" s="33" t="s">
        <v>129</v>
      </c>
      <c r="B2087" s="33" t="s">
        <v>53</v>
      </c>
      <c r="C2087" s="33"/>
      <c r="D2087" s="33" t="s">
        <v>331</v>
      </c>
      <c r="E2087" t="str">
        <f t="shared" si="36"/>
        <v>No Data</v>
      </c>
    </row>
    <row r="2088" spans="1:5" x14ac:dyDescent="0.3">
      <c r="A2088" s="33" t="s">
        <v>128</v>
      </c>
      <c r="B2088" s="33" t="s">
        <v>53</v>
      </c>
      <c r="C2088" s="33">
        <v>150000</v>
      </c>
      <c r="D2088" s="33" t="s">
        <v>235</v>
      </c>
      <c r="E2088" t="str">
        <f t="shared" si="36"/>
        <v>$125K-$200K</v>
      </c>
    </row>
    <row r="2089" spans="1:5" x14ac:dyDescent="0.3">
      <c r="A2089" s="33" t="s">
        <v>2</v>
      </c>
      <c r="B2089" s="33" t="s">
        <v>53</v>
      </c>
      <c r="C2089" s="33">
        <v>101540</v>
      </c>
      <c r="D2089" s="33" t="s">
        <v>476</v>
      </c>
      <c r="E2089" t="str">
        <f t="shared" si="36"/>
        <v>$100K-$125K</v>
      </c>
    </row>
    <row r="2090" spans="1:5" x14ac:dyDescent="0.3">
      <c r="A2090" s="33" t="s">
        <v>0</v>
      </c>
      <c r="B2090" s="33" t="s">
        <v>53</v>
      </c>
      <c r="C2090" s="33">
        <v>160000</v>
      </c>
      <c r="D2090" s="33" t="s">
        <v>1387</v>
      </c>
      <c r="E2090" t="str">
        <f t="shared" si="36"/>
        <v>$125K-$200K</v>
      </c>
    </row>
    <row r="2091" spans="1:5" x14ac:dyDescent="0.3">
      <c r="A2091" s="33" t="s">
        <v>125</v>
      </c>
      <c r="B2091" s="33" t="s">
        <v>53</v>
      </c>
      <c r="C2091" s="33">
        <v>149508.5</v>
      </c>
      <c r="D2091" s="33" t="s">
        <v>217</v>
      </c>
      <c r="E2091" t="str">
        <f t="shared" si="36"/>
        <v>$125K-$200K</v>
      </c>
    </row>
    <row r="2092" spans="1:5" x14ac:dyDescent="0.3">
      <c r="A2092" s="33" t="s">
        <v>52</v>
      </c>
      <c r="B2092" s="33" t="s">
        <v>53</v>
      </c>
      <c r="C2092" s="33">
        <v>160000</v>
      </c>
      <c r="D2092" s="33" t="s">
        <v>1388</v>
      </c>
      <c r="E2092" t="str">
        <f t="shared" si="36"/>
        <v>$125K-$200K</v>
      </c>
    </row>
    <row r="2093" spans="1:5" x14ac:dyDescent="0.3">
      <c r="A2093" s="33" t="s">
        <v>2</v>
      </c>
      <c r="B2093" s="33" t="s">
        <v>53</v>
      </c>
      <c r="C2093" s="33"/>
      <c r="D2093" s="33" t="s">
        <v>787</v>
      </c>
      <c r="E2093" t="str">
        <f t="shared" si="36"/>
        <v>No Data</v>
      </c>
    </row>
    <row r="2094" spans="1:5" x14ac:dyDescent="0.3">
      <c r="A2094" s="33" t="s">
        <v>2</v>
      </c>
      <c r="B2094" s="33" t="s">
        <v>53</v>
      </c>
      <c r="C2094" s="33"/>
      <c r="D2094" s="33" t="s">
        <v>251</v>
      </c>
      <c r="E2094" t="str">
        <f t="shared" si="36"/>
        <v>No Data</v>
      </c>
    </row>
    <row r="2095" spans="1:5" x14ac:dyDescent="0.3">
      <c r="A2095" s="33" t="s">
        <v>4</v>
      </c>
      <c r="B2095" s="33" t="s">
        <v>53</v>
      </c>
      <c r="C2095" s="33"/>
      <c r="D2095" s="33" t="s">
        <v>213</v>
      </c>
      <c r="E2095" t="str">
        <f t="shared" si="36"/>
        <v>No Data</v>
      </c>
    </row>
    <row r="2096" spans="1:5" x14ac:dyDescent="0.3">
      <c r="A2096" s="33" t="s">
        <v>2</v>
      </c>
      <c r="B2096" s="33" t="s">
        <v>53</v>
      </c>
      <c r="C2096" s="33">
        <v>96400</v>
      </c>
      <c r="D2096" s="33" t="s">
        <v>1389</v>
      </c>
      <c r="E2096" t="str">
        <f t="shared" si="36"/>
        <v>$75K-$100K</v>
      </c>
    </row>
    <row r="2097" spans="1:5" x14ac:dyDescent="0.3">
      <c r="A2097" s="33" t="s">
        <v>0</v>
      </c>
      <c r="B2097" s="33" t="s">
        <v>54</v>
      </c>
      <c r="C2097" s="33"/>
      <c r="D2097" s="33" t="s">
        <v>258</v>
      </c>
      <c r="E2097" t="str">
        <f t="shared" si="36"/>
        <v>No Data</v>
      </c>
    </row>
    <row r="2098" spans="1:5" x14ac:dyDescent="0.3">
      <c r="A2098" s="33" t="s">
        <v>2</v>
      </c>
      <c r="B2098" s="33" t="s">
        <v>53</v>
      </c>
      <c r="C2098" s="33">
        <v>156000</v>
      </c>
      <c r="D2098" s="33" t="s">
        <v>1390</v>
      </c>
      <c r="E2098" t="str">
        <f t="shared" si="36"/>
        <v>$125K-$200K</v>
      </c>
    </row>
    <row r="2099" spans="1:5" x14ac:dyDescent="0.3">
      <c r="A2099" s="33" t="s">
        <v>0</v>
      </c>
      <c r="B2099" s="33" t="s">
        <v>53</v>
      </c>
      <c r="C2099" s="33">
        <v>65000</v>
      </c>
      <c r="D2099" s="33" t="s">
        <v>1391</v>
      </c>
      <c r="E2099" t="str">
        <f t="shared" si="36"/>
        <v>&lt;$75K</v>
      </c>
    </row>
    <row r="2100" spans="1:5" x14ac:dyDescent="0.3">
      <c r="A2100" s="33" t="s">
        <v>2</v>
      </c>
      <c r="B2100" s="33" t="s">
        <v>53</v>
      </c>
      <c r="C2100" s="33"/>
      <c r="D2100" s="33" t="s">
        <v>1392</v>
      </c>
      <c r="E2100" t="str">
        <f t="shared" si="36"/>
        <v>No Data</v>
      </c>
    </row>
    <row r="2101" spans="1:5" x14ac:dyDescent="0.3">
      <c r="A2101" s="33" t="s">
        <v>4</v>
      </c>
      <c r="B2101" s="33" t="s">
        <v>53</v>
      </c>
      <c r="C2101" s="33"/>
      <c r="D2101" s="33" t="s">
        <v>1393</v>
      </c>
      <c r="E2101" t="str">
        <f t="shared" si="36"/>
        <v>No Data</v>
      </c>
    </row>
    <row r="2102" spans="1:5" x14ac:dyDescent="0.3">
      <c r="A2102" s="33" t="s">
        <v>2</v>
      </c>
      <c r="B2102" s="33" t="s">
        <v>53</v>
      </c>
      <c r="C2102" s="33">
        <v>89500</v>
      </c>
      <c r="D2102" s="33" t="s">
        <v>1394</v>
      </c>
      <c r="E2102" t="str">
        <f t="shared" si="36"/>
        <v>$75K-$100K</v>
      </c>
    </row>
    <row r="2103" spans="1:5" x14ac:dyDescent="0.3">
      <c r="A2103" s="33" t="s">
        <v>2</v>
      </c>
      <c r="B2103" s="33" t="s">
        <v>53</v>
      </c>
      <c r="C2103" s="33"/>
      <c r="D2103" s="33" t="s">
        <v>1145</v>
      </c>
      <c r="E2103" t="str">
        <f t="shared" si="36"/>
        <v>No Data</v>
      </c>
    </row>
    <row r="2104" spans="1:5" x14ac:dyDescent="0.3">
      <c r="A2104" s="33" t="s">
        <v>129</v>
      </c>
      <c r="B2104" s="33" t="s">
        <v>53</v>
      </c>
      <c r="C2104" s="33">
        <v>375000</v>
      </c>
      <c r="D2104" s="33" t="s">
        <v>1395</v>
      </c>
      <c r="E2104" t="str">
        <f t="shared" si="36"/>
        <v>&gt;$200K</v>
      </c>
    </row>
    <row r="2105" spans="1:5" x14ac:dyDescent="0.3">
      <c r="A2105" s="33" t="s">
        <v>4</v>
      </c>
      <c r="B2105" s="33" t="s">
        <v>70</v>
      </c>
      <c r="C2105" s="33">
        <v>133500</v>
      </c>
      <c r="D2105" s="33" t="s">
        <v>1076</v>
      </c>
      <c r="E2105" t="str">
        <f t="shared" si="36"/>
        <v>$125K-$200K</v>
      </c>
    </row>
    <row r="2106" spans="1:5" x14ac:dyDescent="0.3">
      <c r="A2106" s="33" t="s">
        <v>0</v>
      </c>
      <c r="B2106" s="33" t="s">
        <v>53</v>
      </c>
      <c r="C2106" s="33">
        <v>161500</v>
      </c>
      <c r="D2106" s="33" t="s">
        <v>524</v>
      </c>
      <c r="E2106" t="str">
        <f t="shared" si="36"/>
        <v>$125K-$200K</v>
      </c>
    </row>
    <row r="2107" spans="1:5" x14ac:dyDescent="0.3">
      <c r="A2107" s="33" t="s">
        <v>4</v>
      </c>
      <c r="B2107" s="33" t="s">
        <v>53</v>
      </c>
      <c r="C2107" s="33"/>
      <c r="D2107" s="33" t="s">
        <v>232</v>
      </c>
      <c r="E2107" t="str">
        <f t="shared" si="36"/>
        <v>No Data</v>
      </c>
    </row>
    <row r="2108" spans="1:5" x14ac:dyDescent="0.3">
      <c r="A2108" s="33" t="s">
        <v>126</v>
      </c>
      <c r="B2108" s="33" t="s">
        <v>53</v>
      </c>
      <c r="C2108" s="33">
        <v>132500</v>
      </c>
      <c r="D2108" s="33" t="s">
        <v>1396</v>
      </c>
      <c r="E2108" t="str">
        <f t="shared" si="36"/>
        <v>$125K-$200K</v>
      </c>
    </row>
    <row r="2109" spans="1:5" x14ac:dyDescent="0.3">
      <c r="A2109" s="33" t="s">
        <v>2</v>
      </c>
      <c r="B2109" s="33" t="s">
        <v>53</v>
      </c>
      <c r="C2109" s="33"/>
      <c r="D2109" s="33" t="s">
        <v>1397</v>
      </c>
      <c r="E2109" t="str">
        <f t="shared" si="36"/>
        <v>No Data</v>
      </c>
    </row>
    <row r="2110" spans="1:5" x14ac:dyDescent="0.3">
      <c r="A2110" s="33" t="s">
        <v>0</v>
      </c>
      <c r="B2110" s="33" t="s">
        <v>53</v>
      </c>
      <c r="C2110" s="33"/>
      <c r="D2110" s="33" t="s">
        <v>1398</v>
      </c>
      <c r="E2110" t="str">
        <f t="shared" si="36"/>
        <v>No Data</v>
      </c>
    </row>
    <row r="2111" spans="1:5" x14ac:dyDescent="0.3">
      <c r="A2111" s="33" t="s">
        <v>4</v>
      </c>
      <c r="B2111" s="33" t="s">
        <v>54</v>
      </c>
      <c r="C2111" s="33">
        <v>100000</v>
      </c>
      <c r="D2111" s="33" t="s">
        <v>1399</v>
      </c>
      <c r="E2111" t="str">
        <f t="shared" si="36"/>
        <v>$75K-$100K</v>
      </c>
    </row>
    <row r="2112" spans="1:5" x14ac:dyDescent="0.3">
      <c r="A2112" s="33" t="s">
        <v>4</v>
      </c>
      <c r="B2112" s="33" t="s">
        <v>53</v>
      </c>
      <c r="C2112" s="33"/>
      <c r="D2112" s="33" t="s">
        <v>1241</v>
      </c>
      <c r="E2112" t="str">
        <f t="shared" si="36"/>
        <v>No Data</v>
      </c>
    </row>
    <row r="2113" spans="1:5" x14ac:dyDescent="0.3">
      <c r="A2113" s="33" t="s">
        <v>0</v>
      </c>
      <c r="B2113" s="33" t="s">
        <v>79</v>
      </c>
      <c r="C2113" s="33">
        <v>157500</v>
      </c>
      <c r="D2113" s="33" t="s">
        <v>211</v>
      </c>
      <c r="E2113" t="str">
        <f t="shared" si="36"/>
        <v>$125K-$200K</v>
      </c>
    </row>
    <row r="2114" spans="1:5" x14ac:dyDescent="0.3">
      <c r="A2114" s="33" t="s">
        <v>126</v>
      </c>
      <c r="B2114" s="33" t="s">
        <v>54</v>
      </c>
      <c r="C2114" s="33">
        <v>120000</v>
      </c>
      <c r="D2114" s="33" t="s">
        <v>315</v>
      </c>
      <c r="E2114" t="str">
        <f t="shared" si="36"/>
        <v>$100K-$125K</v>
      </c>
    </row>
    <row r="2115" spans="1:5" x14ac:dyDescent="0.3">
      <c r="A2115" s="33" t="s">
        <v>4</v>
      </c>
      <c r="B2115" s="33" t="s">
        <v>53</v>
      </c>
      <c r="C2115" s="33">
        <v>125000</v>
      </c>
      <c r="D2115" s="33" t="s">
        <v>635</v>
      </c>
      <c r="E2115" t="str">
        <f t="shared" ref="E2115:E2178" si="37">_xlfn.XLOOKUP(C2115,$H$16:$H$21,$G$16:$G$21,,1)</f>
        <v>$100K-$125K</v>
      </c>
    </row>
    <row r="2116" spans="1:5" x14ac:dyDescent="0.3">
      <c r="A2116" s="33" t="s">
        <v>128</v>
      </c>
      <c r="B2116" s="33" t="s">
        <v>53</v>
      </c>
      <c r="C2116" s="33">
        <v>150000</v>
      </c>
      <c r="D2116" s="33" t="s">
        <v>235</v>
      </c>
      <c r="E2116" t="str">
        <f t="shared" si="37"/>
        <v>$125K-$200K</v>
      </c>
    </row>
    <row r="2117" spans="1:5" x14ac:dyDescent="0.3">
      <c r="A2117" s="33" t="s">
        <v>4</v>
      </c>
      <c r="B2117" s="33" t="s">
        <v>53</v>
      </c>
      <c r="C2117" s="33"/>
      <c r="D2117" s="33" t="s">
        <v>243</v>
      </c>
      <c r="E2117" t="str">
        <f t="shared" si="37"/>
        <v>No Data</v>
      </c>
    </row>
    <row r="2118" spans="1:5" x14ac:dyDescent="0.3">
      <c r="A2118" s="33" t="s">
        <v>4</v>
      </c>
      <c r="B2118" s="33" t="s">
        <v>53</v>
      </c>
      <c r="C2118" s="33">
        <v>102500</v>
      </c>
      <c r="D2118" s="33" t="s">
        <v>541</v>
      </c>
      <c r="E2118" t="str">
        <f t="shared" si="37"/>
        <v>$100K-$125K</v>
      </c>
    </row>
    <row r="2119" spans="1:5" x14ac:dyDescent="0.3">
      <c r="A2119" s="33" t="s">
        <v>4</v>
      </c>
      <c r="B2119" s="33" t="s">
        <v>53</v>
      </c>
      <c r="C2119" s="33">
        <v>130000</v>
      </c>
      <c r="D2119" s="33" t="s">
        <v>520</v>
      </c>
      <c r="E2119" t="str">
        <f t="shared" si="37"/>
        <v>$125K-$200K</v>
      </c>
    </row>
    <row r="2120" spans="1:5" x14ac:dyDescent="0.3">
      <c r="A2120" s="33" t="s">
        <v>0</v>
      </c>
      <c r="B2120" s="33" t="s">
        <v>53</v>
      </c>
      <c r="C2120" s="33">
        <v>117606</v>
      </c>
      <c r="D2120" s="33" t="s">
        <v>1400</v>
      </c>
      <c r="E2120" t="str">
        <f t="shared" si="37"/>
        <v>$100K-$125K</v>
      </c>
    </row>
    <row r="2121" spans="1:5" x14ac:dyDescent="0.3">
      <c r="A2121" s="33" t="s">
        <v>4</v>
      </c>
      <c r="B2121" s="33" t="s">
        <v>88</v>
      </c>
      <c r="C2121" s="33">
        <v>147500</v>
      </c>
      <c r="D2121" s="33" t="s">
        <v>834</v>
      </c>
      <c r="E2121" t="str">
        <f t="shared" si="37"/>
        <v>$125K-$200K</v>
      </c>
    </row>
    <row r="2122" spans="1:5" x14ac:dyDescent="0.3">
      <c r="A2122" s="33" t="s">
        <v>4</v>
      </c>
      <c r="B2122" s="33" t="s">
        <v>53</v>
      </c>
      <c r="C2122" s="33">
        <v>115000</v>
      </c>
      <c r="D2122" s="33" t="s">
        <v>1401</v>
      </c>
      <c r="E2122" t="str">
        <f t="shared" si="37"/>
        <v>$100K-$125K</v>
      </c>
    </row>
    <row r="2123" spans="1:5" x14ac:dyDescent="0.3">
      <c r="A2123" s="33" t="s">
        <v>0</v>
      </c>
      <c r="B2123" s="33" t="s">
        <v>54</v>
      </c>
      <c r="C2123" s="33">
        <v>97500</v>
      </c>
      <c r="D2123" s="33" t="s">
        <v>1402</v>
      </c>
      <c r="E2123" t="str">
        <f t="shared" si="37"/>
        <v>$75K-$100K</v>
      </c>
    </row>
    <row r="2124" spans="1:5" x14ac:dyDescent="0.3">
      <c r="A2124" s="33" t="s">
        <v>4</v>
      </c>
      <c r="B2124" s="33" t="s">
        <v>53</v>
      </c>
      <c r="C2124" s="33"/>
      <c r="D2124" s="33" t="s">
        <v>1403</v>
      </c>
      <c r="E2124" t="str">
        <f t="shared" si="37"/>
        <v>No Data</v>
      </c>
    </row>
    <row r="2125" spans="1:5" x14ac:dyDescent="0.3">
      <c r="A2125" s="33" t="s">
        <v>0</v>
      </c>
      <c r="B2125" s="33" t="s">
        <v>81</v>
      </c>
      <c r="C2125" s="33">
        <v>99150</v>
      </c>
      <c r="D2125" s="33" t="s">
        <v>1404</v>
      </c>
      <c r="E2125" t="str">
        <f t="shared" si="37"/>
        <v>$75K-$100K</v>
      </c>
    </row>
    <row r="2126" spans="1:5" x14ac:dyDescent="0.3">
      <c r="A2126" s="33" t="s">
        <v>4</v>
      </c>
      <c r="B2126" s="33" t="s">
        <v>53</v>
      </c>
      <c r="C2126" s="33"/>
      <c r="D2126" s="33" t="s">
        <v>353</v>
      </c>
      <c r="E2126" t="str">
        <f t="shared" si="37"/>
        <v>No Data</v>
      </c>
    </row>
    <row r="2127" spans="1:5" x14ac:dyDescent="0.3">
      <c r="A2127" s="33" t="s">
        <v>0</v>
      </c>
      <c r="B2127" s="33" t="s">
        <v>53</v>
      </c>
      <c r="C2127" s="33"/>
      <c r="D2127" s="33" t="s">
        <v>1041</v>
      </c>
      <c r="E2127" t="str">
        <f t="shared" si="37"/>
        <v>No Data</v>
      </c>
    </row>
    <row r="2128" spans="1:5" x14ac:dyDescent="0.3">
      <c r="A2128" s="33" t="s">
        <v>126</v>
      </c>
      <c r="B2128" s="33" t="s">
        <v>53</v>
      </c>
      <c r="C2128" s="33">
        <v>180000</v>
      </c>
      <c r="D2128" s="33" t="s">
        <v>230</v>
      </c>
      <c r="E2128" t="str">
        <f t="shared" si="37"/>
        <v>$125K-$200K</v>
      </c>
    </row>
    <row r="2129" spans="1:5" x14ac:dyDescent="0.3">
      <c r="A2129" s="33" t="s">
        <v>4</v>
      </c>
      <c r="B2129" s="33" t="s">
        <v>53</v>
      </c>
      <c r="C2129" s="33">
        <v>300000</v>
      </c>
      <c r="D2129" s="33" t="s">
        <v>1405</v>
      </c>
      <c r="E2129" t="str">
        <f t="shared" si="37"/>
        <v>&gt;$200K</v>
      </c>
    </row>
    <row r="2130" spans="1:5" x14ac:dyDescent="0.3">
      <c r="A2130" s="33" t="s">
        <v>2</v>
      </c>
      <c r="B2130" s="33" t="s">
        <v>53</v>
      </c>
      <c r="C2130" s="33"/>
      <c r="D2130" s="33" t="s">
        <v>1406</v>
      </c>
      <c r="E2130" t="str">
        <f t="shared" si="37"/>
        <v>No Data</v>
      </c>
    </row>
    <row r="2131" spans="1:5" x14ac:dyDescent="0.3">
      <c r="A2131" s="33" t="s">
        <v>2</v>
      </c>
      <c r="B2131" s="33" t="s">
        <v>70</v>
      </c>
      <c r="C2131" s="33">
        <v>56700</v>
      </c>
      <c r="D2131" s="33" t="s">
        <v>1407</v>
      </c>
      <c r="E2131" t="str">
        <f t="shared" si="37"/>
        <v>&lt;$75K</v>
      </c>
    </row>
    <row r="2132" spans="1:5" x14ac:dyDescent="0.3">
      <c r="A2132" s="33" t="s">
        <v>128</v>
      </c>
      <c r="B2132" s="33" t="s">
        <v>53</v>
      </c>
      <c r="C2132" s="33"/>
      <c r="D2132" s="33" t="s">
        <v>268</v>
      </c>
      <c r="E2132" t="str">
        <f t="shared" si="37"/>
        <v>No Data</v>
      </c>
    </row>
    <row r="2133" spans="1:5" x14ac:dyDescent="0.3">
      <c r="A2133" s="33" t="s">
        <v>126</v>
      </c>
      <c r="B2133" s="33" t="s">
        <v>54</v>
      </c>
      <c r="C2133" s="33">
        <v>182500</v>
      </c>
      <c r="D2133" s="33" t="s">
        <v>238</v>
      </c>
      <c r="E2133" t="str">
        <f t="shared" si="37"/>
        <v>$125K-$200K</v>
      </c>
    </row>
    <row r="2134" spans="1:5" x14ac:dyDescent="0.3">
      <c r="A2134" s="33" t="s">
        <v>126</v>
      </c>
      <c r="B2134" s="33" t="s">
        <v>53</v>
      </c>
      <c r="C2134" s="33">
        <v>165000</v>
      </c>
      <c r="D2134" s="33" t="s">
        <v>505</v>
      </c>
      <c r="E2134" t="str">
        <f t="shared" si="37"/>
        <v>$125K-$200K</v>
      </c>
    </row>
    <row r="2135" spans="1:5" x14ac:dyDescent="0.3">
      <c r="A2135" s="33" t="s">
        <v>52</v>
      </c>
      <c r="B2135" s="33" t="s">
        <v>53</v>
      </c>
      <c r="C2135" s="33">
        <v>90000</v>
      </c>
      <c r="D2135" s="33" t="s">
        <v>1408</v>
      </c>
      <c r="E2135" t="str">
        <f t="shared" si="37"/>
        <v>$75K-$100K</v>
      </c>
    </row>
    <row r="2136" spans="1:5" x14ac:dyDescent="0.3">
      <c r="A2136" s="33" t="s">
        <v>4</v>
      </c>
      <c r="B2136" s="33" t="s">
        <v>53</v>
      </c>
      <c r="C2136" s="33">
        <v>125000</v>
      </c>
      <c r="D2136" s="33" t="s">
        <v>268</v>
      </c>
      <c r="E2136" t="str">
        <f t="shared" si="37"/>
        <v>$100K-$125K</v>
      </c>
    </row>
    <row r="2137" spans="1:5" x14ac:dyDescent="0.3">
      <c r="A2137" s="33" t="s">
        <v>4</v>
      </c>
      <c r="B2137" s="33" t="s">
        <v>54</v>
      </c>
      <c r="C2137" s="33">
        <v>150000</v>
      </c>
      <c r="D2137" s="33" t="s">
        <v>1258</v>
      </c>
      <c r="E2137" t="str">
        <f t="shared" si="37"/>
        <v>$125K-$200K</v>
      </c>
    </row>
    <row r="2138" spans="1:5" x14ac:dyDescent="0.3">
      <c r="A2138" s="33" t="s">
        <v>0</v>
      </c>
      <c r="B2138" s="33" t="s">
        <v>54</v>
      </c>
      <c r="C2138" s="33">
        <v>147500</v>
      </c>
      <c r="D2138" s="33" t="s">
        <v>268</v>
      </c>
      <c r="E2138" t="str">
        <f t="shared" si="37"/>
        <v>$125K-$200K</v>
      </c>
    </row>
    <row r="2139" spans="1:5" x14ac:dyDescent="0.3">
      <c r="A2139" s="33" t="s">
        <v>126</v>
      </c>
      <c r="B2139" s="33" t="s">
        <v>53</v>
      </c>
      <c r="C2139" s="33">
        <v>173500</v>
      </c>
      <c r="D2139" s="33" t="s">
        <v>225</v>
      </c>
      <c r="E2139" t="str">
        <f t="shared" si="37"/>
        <v>$125K-$200K</v>
      </c>
    </row>
    <row r="2140" spans="1:5" x14ac:dyDescent="0.3">
      <c r="A2140" s="33" t="s">
        <v>2</v>
      </c>
      <c r="B2140" s="33" t="s">
        <v>110</v>
      </c>
      <c r="C2140" s="33">
        <v>51014</v>
      </c>
      <c r="D2140" s="33" t="s">
        <v>1018</v>
      </c>
      <c r="E2140" t="str">
        <f t="shared" si="37"/>
        <v>&lt;$75K</v>
      </c>
    </row>
    <row r="2141" spans="1:5" x14ac:dyDescent="0.3">
      <c r="A2141" s="33" t="s">
        <v>126</v>
      </c>
      <c r="B2141" s="33" t="s">
        <v>54</v>
      </c>
      <c r="C2141" s="33">
        <v>178500</v>
      </c>
      <c r="D2141" s="33" t="s">
        <v>265</v>
      </c>
      <c r="E2141" t="str">
        <f t="shared" si="37"/>
        <v>$125K-$200K</v>
      </c>
    </row>
    <row r="2142" spans="1:5" x14ac:dyDescent="0.3">
      <c r="A2142" s="33" t="s">
        <v>0</v>
      </c>
      <c r="B2142" s="33" t="s">
        <v>54</v>
      </c>
      <c r="C2142" s="33"/>
      <c r="D2142" s="33" t="s">
        <v>1004</v>
      </c>
      <c r="E2142" t="str">
        <f t="shared" si="37"/>
        <v>No Data</v>
      </c>
    </row>
    <row r="2143" spans="1:5" x14ac:dyDescent="0.3">
      <c r="A2143" s="33" t="s">
        <v>0</v>
      </c>
      <c r="B2143" s="33" t="s">
        <v>53</v>
      </c>
      <c r="C2143" s="33"/>
      <c r="D2143" s="33" t="s">
        <v>1409</v>
      </c>
      <c r="E2143" t="str">
        <f t="shared" si="37"/>
        <v>No Data</v>
      </c>
    </row>
    <row r="2144" spans="1:5" x14ac:dyDescent="0.3">
      <c r="A2144" s="33" t="s">
        <v>4</v>
      </c>
      <c r="B2144" s="33" t="s">
        <v>53</v>
      </c>
      <c r="C2144" s="33"/>
      <c r="D2144" s="33" t="s">
        <v>232</v>
      </c>
      <c r="E2144" t="str">
        <f t="shared" si="37"/>
        <v>No Data</v>
      </c>
    </row>
    <row r="2145" spans="1:5" x14ac:dyDescent="0.3">
      <c r="A2145" s="33" t="s">
        <v>4</v>
      </c>
      <c r="B2145" s="33" t="s">
        <v>54</v>
      </c>
      <c r="C2145" s="33"/>
      <c r="D2145" s="33" t="s">
        <v>307</v>
      </c>
      <c r="E2145" t="str">
        <f t="shared" si="37"/>
        <v>No Data</v>
      </c>
    </row>
    <row r="2146" spans="1:5" x14ac:dyDescent="0.3">
      <c r="A2146" s="33" t="s">
        <v>0</v>
      </c>
      <c r="B2146" s="33" t="s">
        <v>53</v>
      </c>
      <c r="C2146" s="33"/>
      <c r="D2146" s="33" t="s">
        <v>258</v>
      </c>
      <c r="E2146" t="str">
        <f t="shared" si="37"/>
        <v>No Data</v>
      </c>
    </row>
    <row r="2147" spans="1:5" x14ac:dyDescent="0.3">
      <c r="A2147" s="33" t="s">
        <v>2</v>
      </c>
      <c r="B2147" s="33" t="s">
        <v>72</v>
      </c>
      <c r="C2147" s="33">
        <v>51014</v>
      </c>
      <c r="D2147" s="33" t="s">
        <v>335</v>
      </c>
      <c r="E2147" t="str">
        <f t="shared" si="37"/>
        <v>&lt;$75K</v>
      </c>
    </row>
    <row r="2148" spans="1:5" x14ac:dyDescent="0.3">
      <c r="A2148" s="33" t="s">
        <v>4</v>
      </c>
      <c r="B2148" s="33" t="s">
        <v>80</v>
      </c>
      <c r="C2148" s="33">
        <v>147500</v>
      </c>
      <c r="D2148" s="33" t="s">
        <v>1410</v>
      </c>
      <c r="E2148" t="str">
        <f t="shared" si="37"/>
        <v>$125K-$200K</v>
      </c>
    </row>
    <row r="2149" spans="1:5" x14ac:dyDescent="0.3">
      <c r="A2149" s="33" t="s">
        <v>0</v>
      </c>
      <c r="B2149" s="33" t="s">
        <v>53</v>
      </c>
      <c r="C2149" s="33">
        <v>161500</v>
      </c>
      <c r="D2149" s="33" t="s">
        <v>524</v>
      </c>
      <c r="E2149" t="str">
        <f t="shared" si="37"/>
        <v>$125K-$200K</v>
      </c>
    </row>
    <row r="2150" spans="1:5" x14ac:dyDescent="0.3">
      <c r="A2150" s="33" t="s">
        <v>0</v>
      </c>
      <c r="B2150" s="33" t="s">
        <v>53</v>
      </c>
      <c r="C2150" s="33">
        <v>81400</v>
      </c>
      <c r="D2150" s="33" t="s">
        <v>1411</v>
      </c>
      <c r="E2150" t="str">
        <f t="shared" si="37"/>
        <v>$75K-$100K</v>
      </c>
    </row>
    <row r="2151" spans="1:5" x14ac:dyDescent="0.3">
      <c r="A2151" s="33" t="s">
        <v>0</v>
      </c>
      <c r="B2151" s="33" t="s">
        <v>53</v>
      </c>
      <c r="C2151" s="33"/>
      <c r="D2151" s="33" t="s">
        <v>1412</v>
      </c>
      <c r="E2151" t="str">
        <f t="shared" si="37"/>
        <v>No Data</v>
      </c>
    </row>
    <row r="2152" spans="1:5" x14ac:dyDescent="0.3">
      <c r="A2152" s="33" t="s">
        <v>2</v>
      </c>
      <c r="B2152" s="33" t="s">
        <v>53</v>
      </c>
      <c r="C2152" s="33"/>
      <c r="D2152" s="33" t="s">
        <v>1413</v>
      </c>
      <c r="E2152" t="str">
        <f t="shared" si="37"/>
        <v>No Data</v>
      </c>
    </row>
    <row r="2153" spans="1:5" x14ac:dyDescent="0.3">
      <c r="A2153" s="33" t="s">
        <v>4</v>
      </c>
      <c r="B2153" s="33" t="s">
        <v>53</v>
      </c>
      <c r="C2153" s="33">
        <v>130000</v>
      </c>
      <c r="D2153" s="33" t="s">
        <v>232</v>
      </c>
      <c r="E2153" t="str">
        <f t="shared" si="37"/>
        <v>$125K-$200K</v>
      </c>
    </row>
    <row r="2154" spans="1:5" x14ac:dyDescent="0.3">
      <c r="A2154" s="33" t="s">
        <v>4</v>
      </c>
      <c r="B2154" s="33" t="s">
        <v>53</v>
      </c>
      <c r="C2154" s="33">
        <v>117500</v>
      </c>
      <c r="D2154" s="33" t="s">
        <v>1028</v>
      </c>
      <c r="E2154" t="str">
        <f t="shared" si="37"/>
        <v>$100K-$125K</v>
      </c>
    </row>
    <row r="2155" spans="1:5" x14ac:dyDescent="0.3">
      <c r="A2155" s="33" t="s">
        <v>4</v>
      </c>
      <c r="B2155" s="33" t="s">
        <v>53</v>
      </c>
      <c r="C2155" s="33">
        <v>131000</v>
      </c>
      <c r="D2155" s="33" t="s">
        <v>596</v>
      </c>
      <c r="E2155" t="str">
        <f t="shared" si="37"/>
        <v>$125K-$200K</v>
      </c>
    </row>
    <row r="2156" spans="1:5" x14ac:dyDescent="0.3">
      <c r="A2156" s="33" t="s">
        <v>2</v>
      </c>
      <c r="B2156" s="33" t="s">
        <v>53</v>
      </c>
      <c r="C2156" s="33">
        <v>92500</v>
      </c>
      <c r="D2156" s="33" t="s">
        <v>1414</v>
      </c>
      <c r="E2156" t="str">
        <f t="shared" si="37"/>
        <v>$75K-$100K</v>
      </c>
    </row>
    <row r="2157" spans="1:5" x14ac:dyDescent="0.3">
      <c r="A2157" s="33" t="s">
        <v>4</v>
      </c>
      <c r="B2157" s="33" t="s">
        <v>53</v>
      </c>
      <c r="C2157" s="33">
        <v>175000</v>
      </c>
      <c r="D2157" s="33" t="s">
        <v>1415</v>
      </c>
      <c r="E2157" t="str">
        <f t="shared" si="37"/>
        <v>$125K-$200K</v>
      </c>
    </row>
    <row r="2158" spans="1:5" x14ac:dyDescent="0.3">
      <c r="A2158" s="33" t="s">
        <v>0</v>
      </c>
      <c r="B2158" s="33" t="s">
        <v>53</v>
      </c>
      <c r="C2158" s="33"/>
      <c r="D2158" s="33" t="s">
        <v>213</v>
      </c>
      <c r="E2158" t="str">
        <f t="shared" si="37"/>
        <v>No Data</v>
      </c>
    </row>
    <row r="2159" spans="1:5" x14ac:dyDescent="0.3">
      <c r="A2159" s="33" t="s">
        <v>125</v>
      </c>
      <c r="B2159" s="33" t="s">
        <v>53</v>
      </c>
      <c r="C2159" s="33">
        <v>90000</v>
      </c>
      <c r="D2159" s="33" t="s">
        <v>1416</v>
      </c>
      <c r="E2159" t="str">
        <f t="shared" si="37"/>
        <v>$75K-$100K</v>
      </c>
    </row>
    <row r="2160" spans="1:5" x14ac:dyDescent="0.3">
      <c r="A2160" s="33" t="s">
        <v>126</v>
      </c>
      <c r="B2160" s="33" t="s">
        <v>53</v>
      </c>
      <c r="C2160" s="33">
        <v>170000</v>
      </c>
      <c r="D2160" s="33" t="s">
        <v>265</v>
      </c>
      <c r="E2160" t="str">
        <f t="shared" si="37"/>
        <v>$125K-$200K</v>
      </c>
    </row>
    <row r="2161" spans="1:5" x14ac:dyDescent="0.3">
      <c r="A2161" s="33" t="s">
        <v>128</v>
      </c>
      <c r="B2161" s="33" t="s">
        <v>53</v>
      </c>
      <c r="C2161" s="33">
        <v>157500</v>
      </c>
      <c r="D2161" s="33" t="s">
        <v>1417</v>
      </c>
      <c r="E2161" t="str">
        <f t="shared" si="37"/>
        <v>$125K-$200K</v>
      </c>
    </row>
    <row r="2162" spans="1:5" x14ac:dyDescent="0.3">
      <c r="A2162" s="33" t="s">
        <v>0</v>
      </c>
      <c r="B2162" s="33" t="s">
        <v>54</v>
      </c>
      <c r="C2162" s="33">
        <v>130000</v>
      </c>
      <c r="D2162" s="33" t="s">
        <v>1418</v>
      </c>
      <c r="E2162" t="str">
        <f t="shared" si="37"/>
        <v>$125K-$200K</v>
      </c>
    </row>
    <row r="2163" spans="1:5" x14ac:dyDescent="0.3">
      <c r="A2163" s="33" t="s">
        <v>4</v>
      </c>
      <c r="B2163" s="33" t="s">
        <v>53</v>
      </c>
      <c r="C2163" s="33">
        <v>305500</v>
      </c>
      <c r="D2163" s="33" t="s">
        <v>225</v>
      </c>
      <c r="E2163" t="str">
        <f t="shared" si="37"/>
        <v>&gt;$200K</v>
      </c>
    </row>
    <row r="2164" spans="1:5" x14ac:dyDescent="0.3">
      <c r="A2164" s="33" t="s">
        <v>4</v>
      </c>
      <c r="B2164" s="33" t="s">
        <v>53</v>
      </c>
      <c r="C2164" s="33">
        <v>125000</v>
      </c>
      <c r="D2164" s="33" t="s">
        <v>1419</v>
      </c>
      <c r="E2164" t="str">
        <f t="shared" si="37"/>
        <v>$100K-$125K</v>
      </c>
    </row>
    <row r="2165" spans="1:5" x14ac:dyDescent="0.3">
      <c r="A2165" s="33" t="s">
        <v>126</v>
      </c>
      <c r="B2165" s="33" t="s">
        <v>53</v>
      </c>
      <c r="C2165" s="33">
        <v>190000</v>
      </c>
      <c r="D2165" s="33" t="s">
        <v>1420</v>
      </c>
      <c r="E2165" t="str">
        <f t="shared" si="37"/>
        <v>$125K-$200K</v>
      </c>
    </row>
    <row r="2166" spans="1:5" x14ac:dyDescent="0.3">
      <c r="A2166" s="33" t="s">
        <v>0</v>
      </c>
      <c r="B2166" s="33" t="s">
        <v>53</v>
      </c>
      <c r="C2166" s="33">
        <v>125000</v>
      </c>
      <c r="D2166" s="33" t="s">
        <v>242</v>
      </c>
      <c r="E2166" t="str">
        <f t="shared" si="37"/>
        <v>$100K-$125K</v>
      </c>
    </row>
    <row r="2167" spans="1:5" x14ac:dyDescent="0.3">
      <c r="A2167" s="33" t="s">
        <v>4</v>
      </c>
      <c r="B2167" s="33" t="s">
        <v>53</v>
      </c>
      <c r="C2167" s="33">
        <v>150000</v>
      </c>
      <c r="D2167" s="33" t="s">
        <v>268</v>
      </c>
      <c r="E2167" t="str">
        <f t="shared" si="37"/>
        <v>$125K-$200K</v>
      </c>
    </row>
    <row r="2168" spans="1:5" x14ac:dyDescent="0.3">
      <c r="A2168" s="33" t="s">
        <v>2</v>
      </c>
      <c r="B2168" s="33" t="s">
        <v>53</v>
      </c>
      <c r="C2168" s="33"/>
      <c r="D2168" s="33" t="s">
        <v>520</v>
      </c>
      <c r="E2168" t="str">
        <f t="shared" si="37"/>
        <v>No Data</v>
      </c>
    </row>
    <row r="2169" spans="1:5" x14ac:dyDescent="0.3">
      <c r="A2169" s="33" t="s">
        <v>2</v>
      </c>
      <c r="B2169" s="33" t="s">
        <v>53</v>
      </c>
      <c r="C2169" s="33"/>
      <c r="D2169" s="33" t="s">
        <v>1421</v>
      </c>
      <c r="E2169" t="str">
        <f t="shared" si="37"/>
        <v>No Data</v>
      </c>
    </row>
    <row r="2170" spans="1:5" x14ac:dyDescent="0.3">
      <c r="A2170" s="33" t="s">
        <v>4</v>
      </c>
      <c r="B2170" s="33" t="s">
        <v>53</v>
      </c>
      <c r="C2170" s="33">
        <v>105000</v>
      </c>
      <c r="D2170" s="33" t="s">
        <v>1422</v>
      </c>
      <c r="E2170" t="str">
        <f t="shared" si="37"/>
        <v>$100K-$125K</v>
      </c>
    </row>
    <row r="2171" spans="1:5" x14ac:dyDescent="0.3">
      <c r="A2171" s="33" t="s">
        <v>4</v>
      </c>
      <c r="B2171" s="33" t="s">
        <v>88</v>
      </c>
      <c r="C2171" s="33">
        <v>147500</v>
      </c>
      <c r="D2171" s="33" t="s">
        <v>621</v>
      </c>
      <c r="E2171" t="str">
        <f t="shared" si="37"/>
        <v>$125K-$200K</v>
      </c>
    </row>
    <row r="2172" spans="1:5" x14ac:dyDescent="0.3">
      <c r="A2172" s="33" t="s">
        <v>2</v>
      </c>
      <c r="B2172" s="33" t="s">
        <v>53</v>
      </c>
      <c r="C2172" s="33">
        <v>70000</v>
      </c>
      <c r="D2172" s="33" t="s">
        <v>1064</v>
      </c>
      <c r="E2172" t="str">
        <f t="shared" si="37"/>
        <v>&lt;$75K</v>
      </c>
    </row>
    <row r="2173" spans="1:5" x14ac:dyDescent="0.3">
      <c r="A2173" s="33" t="s">
        <v>4</v>
      </c>
      <c r="B2173" s="33" t="s">
        <v>53</v>
      </c>
      <c r="C2173" s="33"/>
      <c r="D2173" s="33" t="s">
        <v>1393</v>
      </c>
      <c r="E2173" t="str">
        <f t="shared" si="37"/>
        <v>No Data</v>
      </c>
    </row>
    <row r="2174" spans="1:5" x14ac:dyDescent="0.3">
      <c r="A2174" s="33" t="s">
        <v>4</v>
      </c>
      <c r="B2174" s="33" t="s">
        <v>53</v>
      </c>
      <c r="C2174" s="33"/>
      <c r="D2174" s="33" t="s">
        <v>1423</v>
      </c>
      <c r="E2174" t="str">
        <f t="shared" si="37"/>
        <v>No Data</v>
      </c>
    </row>
    <row r="2175" spans="1:5" x14ac:dyDescent="0.3">
      <c r="A2175" s="33" t="s">
        <v>4</v>
      </c>
      <c r="B2175" s="33" t="s">
        <v>54</v>
      </c>
      <c r="C2175" s="33">
        <v>147500</v>
      </c>
      <c r="D2175" s="33" t="s">
        <v>353</v>
      </c>
      <c r="E2175" t="str">
        <f t="shared" si="37"/>
        <v>$125K-$200K</v>
      </c>
    </row>
    <row r="2176" spans="1:5" x14ac:dyDescent="0.3">
      <c r="A2176" s="33" t="s">
        <v>0</v>
      </c>
      <c r="B2176" s="33" t="s">
        <v>53</v>
      </c>
      <c r="C2176" s="33"/>
      <c r="D2176" s="33" t="s">
        <v>664</v>
      </c>
      <c r="E2176" t="str">
        <f t="shared" si="37"/>
        <v>No Data</v>
      </c>
    </row>
    <row r="2177" spans="1:5" x14ac:dyDescent="0.3">
      <c r="A2177" s="33" t="s">
        <v>1</v>
      </c>
      <c r="B2177" s="33" t="s">
        <v>53</v>
      </c>
      <c r="C2177" s="33">
        <v>166000</v>
      </c>
      <c r="D2177" s="33" t="s">
        <v>571</v>
      </c>
      <c r="E2177" t="str">
        <f t="shared" si="37"/>
        <v>$125K-$200K</v>
      </c>
    </row>
    <row r="2178" spans="1:5" x14ac:dyDescent="0.3">
      <c r="A2178" s="33" t="s">
        <v>0</v>
      </c>
      <c r="B2178" s="33" t="s">
        <v>53</v>
      </c>
      <c r="C2178" s="33"/>
      <c r="D2178" s="33" t="s">
        <v>516</v>
      </c>
      <c r="E2178" t="str">
        <f t="shared" si="37"/>
        <v>No Data</v>
      </c>
    </row>
    <row r="2179" spans="1:5" x14ac:dyDescent="0.3">
      <c r="A2179" s="33" t="s">
        <v>2</v>
      </c>
      <c r="B2179" s="33" t="s">
        <v>53</v>
      </c>
      <c r="C2179" s="33"/>
      <c r="D2179" s="33" t="s">
        <v>1424</v>
      </c>
      <c r="E2179" t="str">
        <f t="shared" ref="E2179:E2242" si="38">_xlfn.XLOOKUP(C2179,$H$16:$H$21,$G$16:$G$21,,1)</f>
        <v>No Data</v>
      </c>
    </row>
    <row r="2180" spans="1:5" x14ac:dyDescent="0.3">
      <c r="A2180" s="33" t="s">
        <v>4</v>
      </c>
      <c r="B2180" s="33" t="s">
        <v>53</v>
      </c>
      <c r="C2180" s="33"/>
      <c r="D2180" s="33" t="s">
        <v>592</v>
      </c>
      <c r="E2180" t="str">
        <f t="shared" si="38"/>
        <v>No Data</v>
      </c>
    </row>
    <row r="2181" spans="1:5" x14ac:dyDescent="0.3">
      <c r="A2181" s="33" t="s">
        <v>4</v>
      </c>
      <c r="B2181" s="33" t="s">
        <v>53</v>
      </c>
      <c r="C2181" s="33"/>
      <c r="D2181" s="33" t="s">
        <v>1425</v>
      </c>
      <c r="E2181" t="str">
        <f t="shared" si="38"/>
        <v>No Data</v>
      </c>
    </row>
    <row r="2182" spans="1:5" x14ac:dyDescent="0.3">
      <c r="A2182" s="33" t="s">
        <v>4</v>
      </c>
      <c r="B2182" s="33" t="s">
        <v>53</v>
      </c>
      <c r="C2182" s="33">
        <v>182000</v>
      </c>
      <c r="D2182" s="33" t="s">
        <v>1426</v>
      </c>
      <c r="E2182" t="str">
        <f t="shared" si="38"/>
        <v>$125K-$200K</v>
      </c>
    </row>
    <row r="2183" spans="1:5" x14ac:dyDescent="0.3">
      <c r="A2183" s="33" t="s">
        <v>4</v>
      </c>
      <c r="B2183" s="33" t="s">
        <v>53</v>
      </c>
      <c r="C2183" s="33"/>
      <c r="D2183" s="33" t="s">
        <v>307</v>
      </c>
      <c r="E2183" t="str">
        <f t="shared" si="38"/>
        <v>No Data</v>
      </c>
    </row>
    <row r="2184" spans="1:5" x14ac:dyDescent="0.3">
      <c r="A2184" s="33" t="s">
        <v>2</v>
      </c>
      <c r="B2184" s="33" t="s">
        <v>54</v>
      </c>
      <c r="C2184" s="33"/>
      <c r="D2184" s="33" t="s">
        <v>1427</v>
      </c>
      <c r="E2184" t="str">
        <f t="shared" si="38"/>
        <v>No Data</v>
      </c>
    </row>
    <row r="2185" spans="1:5" x14ac:dyDescent="0.3">
      <c r="A2185" s="33" t="s">
        <v>2</v>
      </c>
      <c r="B2185" s="33" t="s">
        <v>53</v>
      </c>
      <c r="C2185" s="33"/>
      <c r="D2185" s="33" t="s">
        <v>1428</v>
      </c>
      <c r="E2185" t="str">
        <f t="shared" si="38"/>
        <v>No Data</v>
      </c>
    </row>
    <row r="2186" spans="1:5" x14ac:dyDescent="0.3">
      <c r="A2186" s="33" t="s">
        <v>4</v>
      </c>
      <c r="B2186" s="33" t="s">
        <v>53</v>
      </c>
      <c r="C2186" s="33">
        <v>235000</v>
      </c>
      <c r="D2186" s="33" t="s">
        <v>1429</v>
      </c>
      <c r="E2186" t="str">
        <f t="shared" si="38"/>
        <v>&gt;$200K</v>
      </c>
    </row>
    <row r="2187" spans="1:5" x14ac:dyDescent="0.3">
      <c r="A2187" s="33" t="s">
        <v>0</v>
      </c>
      <c r="B2187" s="33" t="s">
        <v>53</v>
      </c>
      <c r="C2187" s="33"/>
      <c r="D2187" s="33" t="s">
        <v>1430</v>
      </c>
      <c r="E2187" t="str">
        <f t="shared" si="38"/>
        <v>No Data</v>
      </c>
    </row>
    <row r="2188" spans="1:5" x14ac:dyDescent="0.3">
      <c r="A2188" s="33" t="s">
        <v>4</v>
      </c>
      <c r="B2188" s="33" t="s">
        <v>53</v>
      </c>
      <c r="C2188" s="33">
        <v>171000</v>
      </c>
      <c r="D2188" s="33" t="s">
        <v>1431</v>
      </c>
      <c r="E2188" t="str">
        <f t="shared" si="38"/>
        <v>$125K-$200K</v>
      </c>
    </row>
    <row r="2189" spans="1:5" x14ac:dyDescent="0.3">
      <c r="A2189" s="33" t="s">
        <v>4</v>
      </c>
      <c r="B2189" s="33" t="s">
        <v>53</v>
      </c>
      <c r="C2189" s="33"/>
      <c r="D2189" s="33" t="s">
        <v>455</v>
      </c>
      <c r="E2189" t="str">
        <f t="shared" si="38"/>
        <v>No Data</v>
      </c>
    </row>
    <row r="2190" spans="1:5" x14ac:dyDescent="0.3">
      <c r="A2190" s="33" t="s">
        <v>2</v>
      </c>
      <c r="B2190" s="33" t="s">
        <v>53</v>
      </c>
      <c r="C2190" s="33"/>
      <c r="D2190" s="33" t="s">
        <v>1432</v>
      </c>
      <c r="E2190" t="str">
        <f t="shared" si="38"/>
        <v>No Data</v>
      </c>
    </row>
    <row r="2191" spans="1:5" x14ac:dyDescent="0.3">
      <c r="A2191" s="33" t="s">
        <v>4</v>
      </c>
      <c r="B2191" s="33" t="s">
        <v>54</v>
      </c>
      <c r="C2191" s="33">
        <v>166848</v>
      </c>
      <c r="D2191" s="33" t="s">
        <v>1433</v>
      </c>
      <c r="E2191" t="str">
        <f t="shared" si="38"/>
        <v>$125K-$200K</v>
      </c>
    </row>
    <row r="2192" spans="1:5" x14ac:dyDescent="0.3">
      <c r="A2192" s="33" t="s">
        <v>129</v>
      </c>
      <c r="B2192" s="33" t="s">
        <v>73</v>
      </c>
      <c r="C2192" s="33">
        <v>99150</v>
      </c>
      <c r="D2192" s="33" t="s">
        <v>1434</v>
      </c>
      <c r="E2192" t="str">
        <f t="shared" si="38"/>
        <v>$75K-$100K</v>
      </c>
    </row>
    <row r="2193" spans="1:5" x14ac:dyDescent="0.3">
      <c r="A2193" s="33" t="s">
        <v>4</v>
      </c>
      <c r="B2193" s="33" t="s">
        <v>53</v>
      </c>
      <c r="C2193" s="33"/>
      <c r="D2193" s="33" t="s">
        <v>1435</v>
      </c>
      <c r="E2193" t="str">
        <f t="shared" si="38"/>
        <v>No Data</v>
      </c>
    </row>
    <row r="2194" spans="1:5" x14ac:dyDescent="0.3">
      <c r="A2194" s="33" t="s">
        <v>0</v>
      </c>
      <c r="B2194" s="33" t="s">
        <v>54</v>
      </c>
      <c r="C2194" s="33">
        <v>95650</v>
      </c>
      <c r="D2194" s="33" t="s">
        <v>299</v>
      </c>
      <c r="E2194" t="str">
        <f t="shared" si="38"/>
        <v>$75K-$100K</v>
      </c>
    </row>
    <row r="2195" spans="1:5" x14ac:dyDescent="0.3">
      <c r="A2195" s="33" t="s">
        <v>2</v>
      </c>
      <c r="B2195" s="33" t="s">
        <v>88</v>
      </c>
      <c r="C2195" s="33">
        <v>72000</v>
      </c>
      <c r="D2195" s="33" t="s">
        <v>1278</v>
      </c>
      <c r="E2195" t="str">
        <f t="shared" si="38"/>
        <v>&lt;$75K</v>
      </c>
    </row>
    <row r="2196" spans="1:5" x14ac:dyDescent="0.3">
      <c r="A2196" s="33" t="s">
        <v>126</v>
      </c>
      <c r="B2196" s="33" t="s">
        <v>53</v>
      </c>
      <c r="C2196" s="33">
        <v>156596</v>
      </c>
      <c r="D2196" s="33" t="s">
        <v>225</v>
      </c>
      <c r="E2196" t="str">
        <f t="shared" si="38"/>
        <v>$125K-$200K</v>
      </c>
    </row>
    <row r="2197" spans="1:5" x14ac:dyDescent="0.3">
      <c r="A2197" s="33" t="s">
        <v>4</v>
      </c>
      <c r="B2197" s="33" t="s">
        <v>53</v>
      </c>
      <c r="C2197" s="33"/>
      <c r="D2197" s="33" t="s">
        <v>258</v>
      </c>
      <c r="E2197" t="str">
        <f t="shared" si="38"/>
        <v>No Data</v>
      </c>
    </row>
    <row r="2198" spans="1:5" x14ac:dyDescent="0.3">
      <c r="A2198" s="33" t="s">
        <v>2</v>
      </c>
      <c r="B2198" s="33" t="s">
        <v>53</v>
      </c>
      <c r="C2198" s="33"/>
      <c r="D2198" s="33" t="s">
        <v>790</v>
      </c>
      <c r="E2198" t="str">
        <f t="shared" si="38"/>
        <v>No Data</v>
      </c>
    </row>
    <row r="2199" spans="1:5" x14ac:dyDescent="0.3">
      <c r="A2199" s="33" t="s">
        <v>125</v>
      </c>
      <c r="B2199" s="33" t="s">
        <v>53</v>
      </c>
      <c r="C2199" s="33"/>
      <c r="D2199" s="33" t="s">
        <v>1436</v>
      </c>
      <c r="E2199" t="str">
        <f t="shared" si="38"/>
        <v>No Data</v>
      </c>
    </row>
    <row r="2200" spans="1:5" x14ac:dyDescent="0.3">
      <c r="A2200" s="33" t="s">
        <v>0</v>
      </c>
      <c r="B2200" s="33" t="s">
        <v>53</v>
      </c>
      <c r="C2200" s="33">
        <v>97000</v>
      </c>
      <c r="D2200" s="33" t="s">
        <v>570</v>
      </c>
      <c r="E2200" t="str">
        <f t="shared" si="38"/>
        <v>$75K-$100K</v>
      </c>
    </row>
    <row r="2201" spans="1:5" x14ac:dyDescent="0.3">
      <c r="A2201" s="33" t="s">
        <v>0</v>
      </c>
      <c r="B2201" s="33" t="s">
        <v>53</v>
      </c>
      <c r="C2201" s="33">
        <v>165500</v>
      </c>
      <c r="D2201" s="33" t="s">
        <v>1437</v>
      </c>
      <c r="E2201" t="str">
        <f t="shared" si="38"/>
        <v>$125K-$200K</v>
      </c>
    </row>
    <row r="2202" spans="1:5" x14ac:dyDescent="0.3">
      <c r="A2202" s="33" t="s">
        <v>2</v>
      </c>
      <c r="B2202" s="33" t="s">
        <v>53</v>
      </c>
      <c r="C2202" s="33">
        <v>100500</v>
      </c>
      <c r="D2202" s="33" t="s">
        <v>1438</v>
      </c>
      <c r="E2202" t="str">
        <f t="shared" si="38"/>
        <v>$100K-$125K</v>
      </c>
    </row>
    <row r="2203" spans="1:5" x14ac:dyDescent="0.3">
      <c r="A2203" s="33" t="s">
        <v>0</v>
      </c>
      <c r="B2203" s="33" t="s">
        <v>53</v>
      </c>
      <c r="C2203" s="33">
        <v>129501.5</v>
      </c>
      <c r="D2203" s="33" t="s">
        <v>1439</v>
      </c>
      <c r="E2203" t="str">
        <f t="shared" si="38"/>
        <v>$125K-$200K</v>
      </c>
    </row>
    <row r="2204" spans="1:5" x14ac:dyDescent="0.3">
      <c r="A2204" s="33" t="s">
        <v>0</v>
      </c>
      <c r="B2204" s="33" t="s">
        <v>53</v>
      </c>
      <c r="C2204" s="33"/>
      <c r="D2204" s="33" t="s">
        <v>1440</v>
      </c>
      <c r="E2204" t="str">
        <f t="shared" si="38"/>
        <v>No Data</v>
      </c>
    </row>
    <row r="2205" spans="1:5" x14ac:dyDescent="0.3">
      <c r="A2205" s="33" t="s">
        <v>126</v>
      </c>
      <c r="B2205" s="33" t="s">
        <v>53</v>
      </c>
      <c r="C2205" s="33">
        <v>200000</v>
      </c>
      <c r="D2205" s="33" t="s">
        <v>1441</v>
      </c>
      <c r="E2205" t="str">
        <f t="shared" si="38"/>
        <v>$125K-$200K</v>
      </c>
    </row>
    <row r="2206" spans="1:5" x14ac:dyDescent="0.3">
      <c r="A2206" s="33" t="s">
        <v>4</v>
      </c>
      <c r="B2206" s="33" t="s">
        <v>53</v>
      </c>
      <c r="C2206" s="33"/>
      <c r="D2206" s="33" t="s">
        <v>1392</v>
      </c>
      <c r="E2206" t="str">
        <f t="shared" si="38"/>
        <v>No Data</v>
      </c>
    </row>
    <row r="2207" spans="1:5" x14ac:dyDescent="0.3">
      <c r="A2207" s="33" t="s">
        <v>0</v>
      </c>
      <c r="B2207" s="33" t="s">
        <v>53</v>
      </c>
      <c r="C2207" s="33">
        <v>175000</v>
      </c>
      <c r="D2207" s="33" t="s">
        <v>341</v>
      </c>
      <c r="E2207" t="str">
        <f t="shared" si="38"/>
        <v>$125K-$200K</v>
      </c>
    </row>
    <row r="2208" spans="1:5" x14ac:dyDescent="0.3">
      <c r="A2208" s="33" t="s">
        <v>125</v>
      </c>
      <c r="B2208" s="33" t="s">
        <v>53</v>
      </c>
      <c r="C2208" s="33">
        <v>132500</v>
      </c>
      <c r="D2208" s="33" t="s">
        <v>313</v>
      </c>
      <c r="E2208" t="str">
        <f t="shared" si="38"/>
        <v>$125K-$200K</v>
      </c>
    </row>
    <row r="2209" spans="1:5" x14ac:dyDescent="0.3">
      <c r="A2209" s="33" t="s">
        <v>4</v>
      </c>
      <c r="B2209" s="33" t="s">
        <v>53</v>
      </c>
      <c r="C2209" s="33"/>
      <c r="D2209" s="33" t="s">
        <v>225</v>
      </c>
      <c r="E2209" t="str">
        <f t="shared" si="38"/>
        <v>No Data</v>
      </c>
    </row>
    <row r="2210" spans="1:5" x14ac:dyDescent="0.3">
      <c r="A2210" s="33" t="s">
        <v>126</v>
      </c>
      <c r="B2210" s="33" t="s">
        <v>54</v>
      </c>
      <c r="C2210" s="33">
        <v>150000</v>
      </c>
      <c r="D2210" s="33" t="s">
        <v>1442</v>
      </c>
      <c r="E2210" t="str">
        <f t="shared" si="38"/>
        <v>$125K-$200K</v>
      </c>
    </row>
    <row r="2211" spans="1:5" x14ac:dyDescent="0.3">
      <c r="A2211" s="33" t="s">
        <v>4</v>
      </c>
      <c r="B2211" s="33" t="s">
        <v>53</v>
      </c>
      <c r="C2211" s="33">
        <v>90000</v>
      </c>
      <c r="D2211" s="33" t="s">
        <v>1443</v>
      </c>
      <c r="E2211" t="str">
        <f t="shared" si="38"/>
        <v>$75K-$100K</v>
      </c>
    </row>
    <row r="2212" spans="1:5" x14ac:dyDescent="0.3">
      <c r="A2212" s="33" t="s">
        <v>0</v>
      </c>
      <c r="B2212" s="33" t="s">
        <v>53</v>
      </c>
      <c r="C2212" s="33">
        <v>182000</v>
      </c>
      <c r="D2212" s="33" t="s">
        <v>609</v>
      </c>
      <c r="E2212" t="str">
        <f t="shared" si="38"/>
        <v>$125K-$200K</v>
      </c>
    </row>
    <row r="2213" spans="1:5" x14ac:dyDescent="0.3">
      <c r="A2213" s="33" t="s">
        <v>128</v>
      </c>
      <c r="B2213" s="33" t="s">
        <v>53</v>
      </c>
      <c r="C2213" s="33"/>
      <c r="D2213" s="33" t="s">
        <v>1444</v>
      </c>
      <c r="E2213" t="str">
        <f t="shared" si="38"/>
        <v>No Data</v>
      </c>
    </row>
    <row r="2214" spans="1:5" x14ac:dyDescent="0.3">
      <c r="A2214" s="33" t="s">
        <v>0</v>
      </c>
      <c r="B2214" s="33" t="s">
        <v>53</v>
      </c>
      <c r="C2214" s="33"/>
      <c r="D2214" s="33" t="s">
        <v>268</v>
      </c>
      <c r="E2214" t="str">
        <f t="shared" si="38"/>
        <v>No Data</v>
      </c>
    </row>
    <row r="2215" spans="1:5" x14ac:dyDescent="0.3">
      <c r="A2215" s="33" t="s">
        <v>0</v>
      </c>
      <c r="B2215" s="33" t="s">
        <v>53</v>
      </c>
      <c r="C2215" s="33"/>
      <c r="D2215" s="33" t="s">
        <v>230</v>
      </c>
      <c r="E2215" t="str">
        <f t="shared" si="38"/>
        <v>No Data</v>
      </c>
    </row>
    <row r="2216" spans="1:5" x14ac:dyDescent="0.3">
      <c r="A2216" s="33" t="s">
        <v>4</v>
      </c>
      <c r="B2216" s="33" t="s">
        <v>53</v>
      </c>
      <c r="C2216" s="33">
        <v>135000</v>
      </c>
      <c r="D2216" s="33" t="s">
        <v>1445</v>
      </c>
      <c r="E2216" t="str">
        <f t="shared" si="38"/>
        <v>$125K-$200K</v>
      </c>
    </row>
    <row r="2217" spans="1:5" x14ac:dyDescent="0.3">
      <c r="A2217" s="33" t="s">
        <v>2</v>
      </c>
      <c r="B2217" s="33" t="s">
        <v>53</v>
      </c>
      <c r="C2217" s="33"/>
      <c r="D2217" s="33" t="s">
        <v>1446</v>
      </c>
      <c r="E2217" t="str">
        <f t="shared" si="38"/>
        <v>No Data</v>
      </c>
    </row>
    <row r="2218" spans="1:5" x14ac:dyDescent="0.3">
      <c r="A2218" s="33" t="s">
        <v>0</v>
      </c>
      <c r="B2218" s="33" t="s">
        <v>53</v>
      </c>
      <c r="C2218" s="33">
        <v>190000</v>
      </c>
      <c r="D2218" s="33" t="s">
        <v>1447</v>
      </c>
      <c r="E2218" t="str">
        <f t="shared" si="38"/>
        <v>$125K-$200K</v>
      </c>
    </row>
    <row r="2219" spans="1:5" x14ac:dyDescent="0.3">
      <c r="A2219" s="33" t="s">
        <v>52</v>
      </c>
      <c r="B2219" s="33" t="s">
        <v>53</v>
      </c>
      <c r="C2219" s="33">
        <v>137500</v>
      </c>
      <c r="D2219" s="33" t="s">
        <v>1448</v>
      </c>
      <c r="E2219" t="str">
        <f t="shared" si="38"/>
        <v>$125K-$200K</v>
      </c>
    </row>
    <row r="2220" spans="1:5" x14ac:dyDescent="0.3">
      <c r="A2220" s="33" t="s">
        <v>4</v>
      </c>
      <c r="B2220" s="33" t="s">
        <v>53</v>
      </c>
      <c r="C2220" s="33">
        <v>175000</v>
      </c>
      <c r="D2220" s="33" t="s">
        <v>377</v>
      </c>
      <c r="E2220" t="str">
        <f t="shared" si="38"/>
        <v>$125K-$200K</v>
      </c>
    </row>
    <row r="2221" spans="1:5" x14ac:dyDescent="0.3">
      <c r="A2221" s="33" t="s">
        <v>4</v>
      </c>
      <c r="B2221" s="33" t="s">
        <v>53</v>
      </c>
      <c r="C2221" s="33"/>
      <c r="D2221" s="33" t="s">
        <v>1207</v>
      </c>
      <c r="E2221" t="str">
        <f t="shared" si="38"/>
        <v>No Data</v>
      </c>
    </row>
    <row r="2222" spans="1:5" x14ac:dyDescent="0.3">
      <c r="A2222" s="33" t="s">
        <v>0</v>
      </c>
      <c r="B2222" s="33" t="s">
        <v>53</v>
      </c>
      <c r="C2222" s="33">
        <v>125000</v>
      </c>
      <c r="D2222" s="33" t="s">
        <v>1449</v>
      </c>
      <c r="E2222" t="str">
        <f t="shared" si="38"/>
        <v>$100K-$125K</v>
      </c>
    </row>
    <row r="2223" spans="1:5" x14ac:dyDescent="0.3">
      <c r="A2223" s="33" t="s">
        <v>4</v>
      </c>
      <c r="B2223" s="33" t="s">
        <v>53</v>
      </c>
      <c r="C2223" s="33">
        <v>145000</v>
      </c>
      <c r="D2223" s="33" t="s">
        <v>238</v>
      </c>
      <c r="E2223" t="str">
        <f t="shared" si="38"/>
        <v>$125K-$200K</v>
      </c>
    </row>
    <row r="2224" spans="1:5" x14ac:dyDescent="0.3">
      <c r="A2224" s="33" t="s">
        <v>128</v>
      </c>
      <c r="B2224" s="33" t="s">
        <v>54</v>
      </c>
      <c r="C2224" s="33"/>
      <c r="D2224" s="33" t="s">
        <v>1028</v>
      </c>
      <c r="E2224" t="str">
        <f t="shared" si="38"/>
        <v>No Data</v>
      </c>
    </row>
    <row r="2225" spans="1:5" x14ac:dyDescent="0.3">
      <c r="A2225" s="33" t="s">
        <v>2</v>
      </c>
      <c r="B2225" s="33" t="s">
        <v>53</v>
      </c>
      <c r="C2225" s="33"/>
      <c r="D2225" s="33" t="s">
        <v>1450</v>
      </c>
      <c r="E2225" t="str">
        <f t="shared" si="38"/>
        <v>No Data</v>
      </c>
    </row>
    <row r="2226" spans="1:5" x14ac:dyDescent="0.3">
      <c r="A2226" s="33" t="s">
        <v>4</v>
      </c>
      <c r="B2226" s="33" t="s">
        <v>53</v>
      </c>
      <c r="C2226" s="33"/>
      <c r="D2226" s="33" t="s">
        <v>1435</v>
      </c>
      <c r="E2226" t="str">
        <f t="shared" si="38"/>
        <v>No Data</v>
      </c>
    </row>
    <row r="2227" spans="1:5" x14ac:dyDescent="0.3">
      <c r="A2227" s="33" t="s">
        <v>4</v>
      </c>
      <c r="B2227" s="33" t="s">
        <v>53</v>
      </c>
      <c r="C2227" s="33"/>
      <c r="D2227" s="33" t="s">
        <v>912</v>
      </c>
      <c r="E2227" t="str">
        <f t="shared" si="38"/>
        <v>No Data</v>
      </c>
    </row>
    <row r="2228" spans="1:5" x14ac:dyDescent="0.3">
      <c r="A2228" s="33" t="s">
        <v>52</v>
      </c>
      <c r="B2228" s="33" t="s">
        <v>53</v>
      </c>
      <c r="C2228" s="33"/>
      <c r="D2228" s="33" t="s">
        <v>1451</v>
      </c>
      <c r="E2228" t="str">
        <f t="shared" si="38"/>
        <v>No Data</v>
      </c>
    </row>
    <row r="2229" spans="1:5" x14ac:dyDescent="0.3">
      <c r="A2229" s="33" t="s">
        <v>0</v>
      </c>
      <c r="B2229" s="33" t="s">
        <v>53</v>
      </c>
      <c r="C2229" s="33"/>
      <c r="D2229" s="33" t="s">
        <v>1452</v>
      </c>
      <c r="E2229" t="str">
        <f t="shared" si="38"/>
        <v>No Data</v>
      </c>
    </row>
    <row r="2230" spans="1:5" x14ac:dyDescent="0.3">
      <c r="A2230" s="33" t="s">
        <v>4</v>
      </c>
      <c r="B2230" s="33" t="s">
        <v>53</v>
      </c>
      <c r="C2230" s="33">
        <v>112500</v>
      </c>
      <c r="D2230" s="33" t="s">
        <v>1453</v>
      </c>
      <c r="E2230" t="str">
        <f t="shared" si="38"/>
        <v>$100K-$125K</v>
      </c>
    </row>
    <row r="2231" spans="1:5" x14ac:dyDescent="0.3">
      <c r="A2231" s="33" t="s">
        <v>4</v>
      </c>
      <c r="B2231" s="33" t="s">
        <v>53</v>
      </c>
      <c r="C2231" s="33">
        <v>120000</v>
      </c>
      <c r="D2231" s="33" t="s">
        <v>265</v>
      </c>
      <c r="E2231" t="str">
        <f t="shared" si="38"/>
        <v>$100K-$125K</v>
      </c>
    </row>
    <row r="2232" spans="1:5" x14ac:dyDescent="0.3">
      <c r="A2232" s="33" t="s">
        <v>0</v>
      </c>
      <c r="B2232" s="33" t="s">
        <v>53</v>
      </c>
      <c r="C2232" s="33">
        <v>77500</v>
      </c>
      <c r="D2232" s="33" t="s">
        <v>1454</v>
      </c>
      <c r="E2232" t="str">
        <f t="shared" si="38"/>
        <v>$75K-$100K</v>
      </c>
    </row>
    <row r="2233" spans="1:5" x14ac:dyDescent="0.3">
      <c r="A2233" s="33" t="s">
        <v>0</v>
      </c>
      <c r="B2233" s="33" t="s">
        <v>53</v>
      </c>
      <c r="C2233" s="33">
        <v>156500</v>
      </c>
      <c r="D2233" s="33" t="s">
        <v>520</v>
      </c>
      <c r="E2233" t="str">
        <f t="shared" si="38"/>
        <v>$125K-$200K</v>
      </c>
    </row>
    <row r="2234" spans="1:5" x14ac:dyDescent="0.3">
      <c r="A2234" s="33" t="s">
        <v>128</v>
      </c>
      <c r="B2234" s="33" t="s">
        <v>53</v>
      </c>
      <c r="C2234" s="33">
        <v>115000</v>
      </c>
      <c r="D2234" s="33" t="s">
        <v>1363</v>
      </c>
      <c r="E2234" t="str">
        <f t="shared" si="38"/>
        <v>$100K-$125K</v>
      </c>
    </row>
    <row r="2235" spans="1:5" x14ac:dyDescent="0.3">
      <c r="A2235" s="33" t="s">
        <v>126</v>
      </c>
      <c r="B2235" s="33" t="s">
        <v>53</v>
      </c>
      <c r="C2235" s="33">
        <v>160000</v>
      </c>
      <c r="D2235" s="33" t="s">
        <v>1455</v>
      </c>
      <c r="E2235" t="str">
        <f t="shared" si="38"/>
        <v>$125K-$200K</v>
      </c>
    </row>
    <row r="2236" spans="1:5" x14ac:dyDescent="0.3">
      <c r="A2236" s="33" t="s">
        <v>4</v>
      </c>
      <c r="B2236" s="33" t="s">
        <v>53</v>
      </c>
      <c r="C2236" s="33"/>
      <c r="D2236" s="33" t="s">
        <v>441</v>
      </c>
      <c r="E2236" t="str">
        <f t="shared" si="38"/>
        <v>No Data</v>
      </c>
    </row>
    <row r="2237" spans="1:5" x14ac:dyDescent="0.3">
      <c r="A2237" s="33" t="s">
        <v>0</v>
      </c>
      <c r="B2237" s="33" t="s">
        <v>53</v>
      </c>
      <c r="C2237" s="33"/>
      <c r="D2237" s="33" t="s">
        <v>1060</v>
      </c>
      <c r="E2237" t="str">
        <f t="shared" si="38"/>
        <v>No Data</v>
      </c>
    </row>
    <row r="2238" spans="1:5" x14ac:dyDescent="0.3">
      <c r="A2238" s="33" t="s">
        <v>0</v>
      </c>
      <c r="B2238" s="33" t="s">
        <v>53</v>
      </c>
      <c r="C2238" s="33">
        <v>150000</v>
      </c>
      <c r="D2238" s="33" t="s">
        <v>596</v>
      </c>
      <c r="E2238" t="str">
        <f t="shared" si="38"/>
        <v>$125K-$200K</v>
      </c>
    </row>
    <row r="2239" spans="1:5" x14ac:dyDescent="0.3">
      <c r="A2239" s="33" t="s">
        <v>52</v>
      </c>
      <c r="B2239" s="33" t="s">
        <v>88</v>
      </c>
      <c r="C2239" s="33"/>
      <c r="D2239" s="33" t="s">
        <v>666</v>
      </c>
      <c r="E2239" t="str">
        <f t="shared" si="38"/>
        <v>No Data</v>
      </c>
    </row>
    <row r="2240" spans="1:5" x14ac:dyDescent="0.3">
      <c r="A2240" s="33" t="s">
        <v>4</v>
      </c>
      <c r="B2240" s="33" t="s">
        <v>53</v>
      </c>
      <c r="C2240" s="33">
        <v>112500</v>
      </c>
      <c r="D2240" s="33" t="s">
        <v>1456</v>
      </c>
      <c r="E2240" t="str">
        <f t="shared" si="38"/>
        <v>$100K-$125K</v>
      </c>
    </row>
    <row r="2241" spans="1:5" x14ac:dyDescent="0.3">
      <c r="A2241" s="33" t="s">
        <v>0</v>
      </c>
      <c r="B2241" s="33" t="s">
        <v>53</v>
      </c>
      <c r="C2241" s="33">
        <v>212500</v>
      </c>
      <c r="D2241" s="33" t="s">
        <v>230</v>
      </c>
      <c r="E2241" t="str">
        <f t="shared" si="38"/>
        <v>&gt;$200K</v>
      </c>
    </row>
    <row r="2242" spans="1:5" x14ac:dyDescent="0.3">
      <c r="A2242" s="33" t="s">
        <v>4</v>
      </c>
      <c r="B2242" s="33" t="s">
        <v>91</v>
      </c>
      <c r="C2242" s="33">
        <v>146000</v>
      </c>
      <c r="D2242" s="33" t="s">
        <v>767</v>
      </c>
      <c r="E2242" t="str">
        <f t="shared" si="38"/>
        <v>$125K-$200K</v>
      </c>
    </row>
    <row r="2243" spans="1:5" x14ac:dyDescent="0.3">
      <c r="A2243" s="33" t="s">
        <v>128</v>
      </c>
      <c r="B2243" s="33" t="s">
        <v>53</v>
      </c>
      <c r="C2243" s="33">
        <v>150000</v>
      </c>
      <c r="D2243" s="33" t="s">
        <v>577</v>
      </c>
      <c r="E2243" t="str">
        <f t="shared" ref="E2243:E2306" si="39">_xlfn.XLOOKUP(C2243,$H$16:$H$21,$G$16:$G$21,,1)</f>
        <v>$125K-$200K</v>
      </c>
    </row>
    <row r="2244" spans="1:5" x14ac:dyDescent="0.3">
      <c r="A2244" s="33" t="s">
        <v>0</v>
      </c>
      <c r="B2244" s="33" t="s">
        <v>53</v>
      </c>
      <c r="C2244" s="33"/>
      <c r="D2244" s="33" t="s">
        <v>258</v>
      </c>
      <c r="E2244" t="str">
        <f t="shared" si="39"/>
        <v>No Data</v>
      </c>
    </row>
    <row r="2245" spans="1:5" x14ac:dyDescent="0.3">
      <c r="A2245" s="33" t="s">
        <v>0</v>
      </c>
      <c r="B2245" s="33" t="s">
        <v>54</v>
      </c>
      <c r="C2245" s="33"/>
      <c r="D2245" s="33" t="s">
        <v>313</v>
      </c>
      <c r="E2245" t="str">
        <f t="shared" si="39"/>
        <v>No Data</v>
      </c>
    </row>
    <row r="2246" spans="1:5" x14ac:dyDescent="0.3">
      <c r="A2246" s="33" t="s">
        <v>2</v>
      </c>
      <c r="B2246" s="33" t="s">
        <v>53</v>
      </c>
      <c r="C2246" s="33">
        <v>100000</v>
      </c>
      <c r="D2246" s="33" t="s">
        <v>1457</v>
      </c>
      <c r="E2246" t="str">
        <f t="shared" si="39"/>
        <v>$75K-$100K</v>
      </c>
    </row>
    <row r="2247" spans="1:5" x14ac:dyDescent="0.3">
      <c r="A2247" s="33" t="s">
        <v>4</v>
      </c>
      <c r="B2247" s="33" t="s">
        <v>53</v>
      </c>
      <c r="C2247" s="33">
        <v>151782</v>
      </c>
      <c r="D2247" s="33" t="s">
        <v>479</v>
      </c>
      <c r="E2247" t="str">
        <f t="shared" si="39"/>
        <v>$125K-$200K</v>
      </c>
    </row>
    <row r="2248" spans="1:5" x14ac:dyDescent="0.3">
      <c r="A2248" s="33" t="s">
        <v>4</v>
      </c>
      <c r="B2248" s="33" t="s">
        <v>53</v>
      </c>
      <c r="C2248" s="33"/>
      <c r="D2248" s="33" t="s">
        <v>225</v>
      </c>
      <c r="E2248" t="str">
        <f t="shared" si="39"/>
        <v>No Data</v>
      </c>
    </row>
    <row r="2249" spans="1:5" x14ac:dyDescent="0.3">
      <c r="A2249" s="33" t="s">
        <v>2</v>
      </c>
      <c r="B2249" s="33" t="s">
        <v>53</v>
      </c>
      <c r="C2249" s="33"/>
      <c r="D2249" s="33" t="s">
        <v>471</v>
      </c>
      <c r="E2249" t="str">
        <f t="shared" si="39"/>
        <v>No Data</v>
      </c>
    </row>
    <row r="2250" spans="1:5" x14ac:dyDescent="0.3">
      <c r="A2250" s="33" t="s">
        <v>0</v>
      </c>
      <c r="B2250" s="33" t="s">
        <v>53</v>
      </c>
      <c r="C2250" s="33">
        <v>135000</v>
      </c>
      <c r="D2250" s="33" t="s">
        <v>268</v>
      </c>
      <c r="E2250" t="str">
        <f t="shared" si="39"/>
        <v>$125K-$200K</v>
      </c>
    </row>
    <row r="2251" spans="1:5" x14ac:dyDescent="0.3">
      <c r="A2251" s="33" t="s">
        <v>0</v>
      </c>
      <c r="B2251" s="33" t="s">
        <v>54</v>
      </c>
      <c r="C2251" s="33"/>
      <c r="D2251" s="33" t="s">
        <v>258</v>
      </c>
      <c r="E2251" t="str">
        <f t="shared" si="39"/>
        <v>No Data</v>
      </c>
    </row>
    <row r="2252" spans="1:5" x14ac:dyDescent="0.3">
      <c r="A2252" s="33" t="s">
        <v>2</v>
      </c>
      <c r="B2252" s="33" t="s">
        <v>53</v>
      </c>
      <c r="C2252" s="33"/>
      <c r="D2252" s="33" t="s">
        <v>1458</v>
      </c>
      <c r="E2252" t="str">
        <f t="shared" si="39"/>
        <v>No Data</v>
      </c>
    </row>
    <row r="2253" spans="1:5" x14ac:dyDescent="0.3">
      <c r="A2253" s="33" t="s">
        <v>128</v>
      </c>
      <c r="B2253" s="33" t="s">
        <v>72</v>
      </c>
      <c r="C2253" s="33">
        <v>130500</v>
      </c>
      <c r="D2253" s="33" t="s">
        <v>488</v>
      </c>
      <c r="E2253" t="str">
        <f t="shared" si="39"/>
        <v>$125K-$200K</v>
      </c>
    </row>
    <row r="2254" spans="1:5" x14ac:dyDescent="0.3">
      <c r="A2254" s="33" t="s">
        <v>4</v>
      </c>
      <c r="B2254" s="33" t="s">
        <v>53</v>
      </c>
      <c r="C2254" s="33">
        <v>125000</v>
      </c>
      <c r="D2254" s="33" t="s">
        <v>1459</v>
      </c>
      <c r="E2254" t="str">
        <f t="shared" si="39"/>
        <v>$100K-$125K</v>
      </c>
    </row>
    <row r="2255" spans="1:5" x14ac:dyDescent="0.3">
      <c r="A2255" s="33" t="s">
        <v>0</v>
      </c>
      <c r="B2255" s="33" t="s">
        <v>53</v>
      </c>
      <c r="C2255" s="33">
        <v>157500</v>
      </c>
      <c r="D2255" s="33" t="s">
        <v>845</v>
      </c>
      <c r="E2255" t="str">
        <f t="shared" si="39"/>
        <v>$125K-$200K</v>
      </c>
    </row>
    <row r="2256" spans="1:5" x14ac:dyDescent="0.3">
      <c r="A2256" s="33" t="s">
        <v>4</v>
      </c>
      <c r="B2256" s="33" t="s">
        <v>53</v>
      </c>
      <c r="C2256" s="33"/>
      <c r="D2256" s="33" t="s">
        <v>607</v>
      </c>
      <c r="E2256" t="str">
        <f t="shared" si="39"/>
        <v>No Data</v>
      </c>
    </row>
    <row r="2257" spans="1:5" x14ac:dyDescent="0.3">
      <c r="A2257" s="33" t="s">
        <v>4</v>
      </c>
      <c r="B2257" s="33" t="s">
        <v>54</v>
      </c>
      <c r="C2257" s="33"/>
      <c r="D2257" s="33" t="s">
        <v>1460</v>
      </c>
      <c r="E2257" t="str">
        <f t="shared" si="39"/>
        <v>No Data</v>
      </c>
    </row>
    <row r="2258" spans="1:5" x14ac:dyDescent="0.3">
      <c r="A2258" s="33" t="s">
        <v>126</v>
      </c>
      <c r="B2258" s="33" t="s">
        <v>53</v>
      </c>
      <c r="C2258" s="33">
        <v>110000</v>
      </c>
      <c r="D2258" s="33" t="s">
        <v>1461</v>
      </c>
      <c r="E2258" t="str">
        <f t="shared" si="39"/>
        <v>$100K-$125K</v>
      </c>
    </row>
    <row r="2259" spans="1:5" x14ac:dyDescent="0.3">
      <c r="A2259" s="33" t="s">
        <v>2</v>
      </c>
      <c r="B2259" s="33" t="s">
        <v>53</v>
      </c>
      <c r="C2259" s="33">
        <v>57000</v>
      </c>
      <c r="D2259" s="33" t="s">
        <v>1462</v>
      </c>
      <c r="E2259" t="str">
        <f t="shared" si="39"/>
        <v>&lt;$75K</v>
      </c>
    </row>
    <row r="2260" spans="1:5" x14ac:dyDescent="0.3">
      <c r="A2260" s="33" t="s">
        <v>4</v>
      </c>
      <c r="B2260" s="33" t="s">
        <v>53</v>
      </c>
      <c r="C2260" s="33"/>
      <c r="D2260" s="33" t="s">
        <v>258</v>
      </c>
      <c r="E2260" t="str">
        <f t="shared" si="39"/>
        <v>No Data</v>
      </c>
    </row>
    <row r="2261" spans="1:5" x14ac:dyDescent="0.3">
      <c r="A2261" s="33" t="s">
        <v>0</v>
      </c>
      <c r="B2261" s="33" t="s">
        <v>54</v>
      </c>
      <c r="C2261" s="33">
        <v>162500</v>
      </c>
      <c r="D2261" s="33" t="s">
        <v>519</v>
      </c>
      <c r="E2261" t="str">
        <f t="shared" si="39"/>
        <v>$125K-$200K</v>
      </c>
    </row>
    <row r="2262" spans="1:5" x14ac:dyDescent="0.3">
      <c r="A2262" s="33" t="s">
        <v>4</v>
      </c>
      <c r="B2262" s="33" t="s">
        <v>53</v>
      </c>
      <c r="C2262" s="33">
        <v>105000</v>
      </c>
      <c r="D2262" s="33" t="s">
        <v>1463</v>
      </c>
      <c r="E2262" t="str">
        <f t="shared" si="39"/>
        <v>$100K-$125K</v>
      </c>
    </row>
    <row r="2263" spans="1:5" x14ac:dyDescent="0.3">
      <c r="A2263" s="33" t="s">
        <v>4</v>
      </c>
      <c r="B2263" s="33" t="s">
        <v>53</v>
      </c>
      <c r="C2263" s="33">
        <v>115000</v>
      </c>
      <c r="D2263" s="33" t="s">
        <v>1026</v>
      </c>
      <c r="E2263" t="str">
        <f t="shared" si="39"/>
        <v>$100K-$125K</v>
      </c>
    </row>
    <row r="2264" spans="1:5" x14ac:dyDescent="0.3">
      <c r="A2264" s="33" t="s">
        <v>4</v>
      </c>
      <c r="B2264" s="33" t="s">
        <v>53</v>
      </c>
      <c r="C2264" s="33"/>
      <c r="D2264" s="33" t="s">
        <v>252</v>
      </c>
      <c r="E2264" t="str">
        <f t="shared" si="39"/>
        <v>No Data</v>
      </c>
    </row>
    <row r="2265" spans="1:5" x14ac:dyDescent="0.3">
      <c r="A2265" s="33" t="s">
        <v>126</v>
      </c>
      <c r="B2265" s="33" t="s">
        <v>53</v>
      </c>
      <c r="C2265" s="33"/>
      <c r="D2265" s="33" t="s">
        <v>1464</v>
      </c>
      <c r="E2265" t="str">
        <f t="shared" si="39"/>
        <v>No Data</v>
      </c>
    </row>
    <row r="2266" spans="1:5" x14ac:dyDescent="0.3">
      <c r="A2266" s="33" t="s">
        <v>4</v>
      </c>
      <c r="B2266" s="33" t="s">
        <v>53</v>
      </c>
      <c r="C2266" s="33"/>
      <c r="D2266" s="33" t="s">
        <v>649</v>
      </c>
      <c r="E2266" t="str">
        <f t="shared" si="39"/>
        <v>No Data</v>
      </c>
    </row>
    <row r="2267" spans="1:5" x14ac:dyDescent="0.3">
      <c r="A2267" s="33" t="s">
        <v>4</v>
      </c>
      <c r="B2267" s="33" t="s">
        <v>53</v>
      </c>
      <c r="C2267" s="33"/>
      <c r="D2267" s="33" t="s">
        <v>1305</v>
      </c>
      <c r="E2267" t="str">
        <f t="shared" si="39"/>
        <v>No Data</v>
      </c>
    </row>
    <row r="2268" spans="1:5" x14ac:dyDescent="0.3">
      <c r="A2268" s="33" t="s">
        <v>128</v>
      </c>
      <c r="B2268" s="33" t="s">
        <v>53</v>
      </c>
      <c r="C2268" s="33"/>
      <c r="D2268" s="33" t="s">
        <v>213</v>
      </c>
      <c r="E2268" t="str">
        <f t="shared" si="39"/>
        <v>No Data</v>
      </c>
    </row>
    <row r="2269" spans="1:5" x14ac:dyDescent="0.3">
      <c r="A2269" s="33" t="s">
        <v>129</v>
      </c>
      <c r="B2269" s="33" t="s">
        <v>89</v>
      </c>
      <c r="C2269" s="33">
        <v>64800</v>
      </c>
      <c r="D2269" s="33" t="s">
        <v>1465</v>
      </c>
      <c r="E2269" t="str">
        <f t="shared" si="39"/>
        <v>&lt;$75K</v>
      </c>
    </row>
    <row r="2270" spans="1:5" x14ac:dyDescent="0.3">
      <c r="A2270" s="33" t="s">
        <v>4</v>
      </c>
      <c r="B2270" s="33" t="s">
        <v>53</v>
      </c>
      <c r="C2270" s="33">
        <v>58926</v>
      </c>
      <c r="D2270" s="33" t="s">
        <v>225</v>
      </c>
      <c r="E2270" t="str">
        <f t="shared" si="39"/>
        <v>&lt;$75K</v>
      </c>
    </row>
    <row r="2271" spans="1:5" x14ac:dyDescent="0.3">
      <c r="A2271" s="33" t="s">
        <v>1</v>
      </c>
      <c r="B2271" s="33" t="s">
        <v>53</v>
      </c>
      <c r="C2271" s="33">
        <v>213000</v>
      </c>
      <c r="D2271" s="33" t="s">
        <v>1466</v>
      </c>
      <c r="E2271" t="str">
        <f t="shared" si="39"/>
        <v>&gt;$200K</v>
      </c>
    </row>
    <row r="2272" spans="1:5" x14ac:dyDescent="0.3">
      <c r="A2272" s="33" t="s">
        <v>126</v>
      </c>
      <c r="B2272" s="33" t="s">
        <v>53</v>
      </c>
      <c r="C2272" s="33">
        <v>162500</v>
      </c>
      <c r="D2272" s="33" t="s">
        <v>1467</v>
      </c>
      <c r="E2272" t="str">
        <f t="shared" si="39"/>
        <v>$125K-$200K</v>
      </c>
    </row>
    <row r="2273" spans="1:5" x14ac:dyDescent="0.3">
      <c r="A2273" s="33" t="s">
        <v>129</v>
      </c>
      <c r="B2273" s="33" t="s">
        <v>54</v>
      </c>
      <c r="C2273" s="33">
        <v>150000</v>
      </c>
      <c r="D2273" s="33" t="s">
        <v>611</v>
      </c>
      <c r="E2273" t="str">
        <f t="shared" si="39"/>
        <v>$125K-$200K</v>
      </c>
    </row>
    <row r="2274" spans="1:5" x14ac:dyDescent="0.3">
      <c r="A2274" s="33" t="s">
        <v>0</v>
      </c>
      <c r="B2274" s="33" t="s">
        <v>53</v>
      </c>
      <c r="C2274" s="33">
        <v>107500</v>
      </c>
      <c r="D2274" s="33" t="s">
        <v>265</v>
      </c>
      <c r="E2274" t="str">
        <f t="shared" si="39"/>
        <v>$100K-$125K</v>
      </c>
    </row>
    <row r="2275" spans="1:5" x14ac:dyDescent="0.3">
      <c r="A2275" s="33" t="s">
        <v>125</v>
      </c>
      <c r="B2275" s="33" t="s">
        <v>53</v>
      </c>
      <c r="C2275" s="33"/>
      <c r="D2275" s="33" t="s">
        <v>1468</v>
      </c>
      <c r="E2275" t="str">
        <f t="shared" si="39"/>
        <v>No Data</v>
      </c>
    </row>
    <row r="2276" spans="1:5" x14ac:dyDescent="0.3">
      <c r="A2276" s="33" t="s">
        <v>4</v>
      </c>
      <c r="B2276" s="33" t="s">
        <v>53</v>
      </c>
      <c r="C2276" s="33">
        <v>105000</v>
      </c>
      <c r="D2276" s="33" t="s">
        <v>1469</v>
      </c>
      <c r="E2276" t="str">
        <f t="shared" si="39"/>
        <v>$100K-$125K</v>
      </c>
    </row>
    <row r="2277" spans="1:5" x14ac:dyDescent="0.3">
      <c r="A2277" s="33" t="s">
        <v>0</v>
      </c>
      <c r="B2277" s="33" t="s">
        <v>53</v>
      </c>
      <c r="C2277" s="33"/>
      <c r="D2277" s="33" t="s">
        <v>820</v>
      </c>
      <c r="E2277" t="str">
        <f t="shared" si="39"/>
        <v>No Data</v>
      </c>
    </row>
    <row r="2278" spans="1:5" x14ac:dyDescent="0.3">
      <c r="A2278" s="33" t="s">
        <v>0</v>
      </c>
      <c r="B2278" s="33" t="s">
        <v>65</v>
      </c>
      <c r="C2278" s="33">
        <v>132500</v>
      </c>
      <c r="D2278" s="33" t="s">
        <v>211</v>
      </c>
      <c r="E2278" t="str">
        <f t="shared" si="39"/>
        <v>$125K-$200K</v>
      </c>
    </row>
    <row r="2279" spans="1:5" x14ac:dyDescent="0.3">
      <c r="A2279" s="33" t="s">
        <v>0</v>
      </c>
      <c r="B2279" s="33" t="s">
        <v>64</v>
      </c>
      <c r="C2279" s="33">
        <v>90670</v>
      </c>
      <c r="D2279" s="33" t="s">
        <v>1470</v>
      </c>
      <c r="E2279" t="str">
        <f t="shared" si="39"/>
        <v>$75K-$100K</v>
      </c>
    </row>
    <row r="2280" spans="1:5" x14ac:dyDescent="0.3">
      <c r="A2280" s="33" t="s">
        <v>0</v>
      </c>
      <c r="B2280" s="33" t="s">
        <v>53</v>
      </c>
      <c r="C2280" s="33"/>
      <c r="D2280" s="33" t="s">
        <v>1471</v>
      </c>
      <c r="E2280" t="str">
        <f t="shared" si="39"/>
        <v>No Data</v>
      </c>
    </row>
    <row r="2281" spans="1:5" x14ac:dyDescent="0.3">
      <c r="A2281" s="33" t="s">
        <v>2</v>
      </c>
      <c r="B2281" s="33" t="s">
        <v>53</v>
      </c>
      <c r="C2281" s="33">
        <v>93000</v>
      </c>
      <c r="D2281" s="33" t="s">
        <v>1472</v>
      </c>
      <c r="E2281" t="str">
        <f t="shared" si="39"/>
        <v>$75K-$100K</v>
      </c>
    </row>
    <row r="2282" spans="1:5" x14ac:dyDescent="0.3">
      <c r="A2282" s="33" t="s">
        <v>4</v>
      </c>
      <c r="B2282" s="33" t="s">
        <v>53</v>
      </c>
      <c r="C2282" s="33">
        <v>50000</v>
      </c>
      <c r="D2282" s="33" t="s">
        <v>248</v>
      </c>
      <c r="E2282" t="str">
        <f t="shared" si="39"/>
        <v>&lt;$75K</v>
      </c>
    </row>
    <row r="2283" spans="1:5" x14ac:dyDescent="0.3">
      <c r="A2283" s="33" t="s">
        <v>4</v>
      </c>
      <c r="B2283" s="33" t="s">
        <v>53</v>
      </c>
      <c r="C2283" s="33">
        <v>185000</v>
      </c>
      <c r="D2283" s="33" t="s">
        <v>265</v>
      </c>
      <c r="E2283" t="str">
        <f t="shared" si="39"/>
        <v>$125K-$200K</v>
      </c>
    </row>
    <row r="2284" spans="1:5" x14ac:dyDescent="0.3">
      <c r="A2284" s="33" t="s">
        <v>0</v>
      </c>
      <c r="B2284" s="33" t="s">
        <v>53</v>
      </c>
      <c r="C2284" s="33">
        <v>105000</v>
      </c>
      <c r="D2284" s="33" t="s">
        <v>364</v>
      </c>
      <c r="E2284" t="str">
        <f t="shared" si="39"/>
        <v>$100K-$125K</v>
      </c>
    </row>
    <row r="2285" spans="1:5" x14ac:dyDescent="0.3">
      <c r="A2285" s="33" t="s">
        <v>2</v>
      </c>
      <c r="B2285" s="33" t="s">
        <v>53</v>
      </c>
      <c r="C2285" s="33">
        <v>125000</v>
      </c>
      <c r="D2285" s="33" t="s">
        <v>1362</v>
      </c>
      <c r="E2285" t="str">
        <f t="shared" si="39"/>
        <v>$100K-$125K</v>
      </c>
    </row>
    <row r="2286" spans="1:5" x14ac:dyDescent="0.3">
      <c r="A2286" s="33" t="s">
        <v>125</v>
      </c>
      <c r="B2286" s="33" t="s">
        <v>53</v>
      </c>
      <c r="C2286" s="33">
        <v>120000</v>
      </c>
      <c r="D2286" s="33" t="s">
        <v>1473</v>
      </c>
      <c r="E2286" t="str">
        <f t="shared" si="39"/>
        <v>$100K-$125K</v>
      </c>
    </row>
    <row r="2287" spans="1:5" x14ac:dyDescent="0.3">
      <c r="A2287" s="33" t="s">
        <v>0</v>
      </c>
      <c r="B2287" s="33" t="s">
        <v>53</v>
      </c>
      <c r="C2287" s="33">
        <v>160000</v>
      </c>
      <c r="D2287" s="33" t="s">
        <v>1474</v>
      </c>
      <c r="E2287" t="str">
        <f t="shared" si="39"/>
        <v>$125K-$200K</v>
      </c>
    </row>
    <row r="2288" spans="1:5" x14ac:dyDescent="0.3">
      <c r="A2288" s="33" t="s">
        <v>2</v>
      </c>
      <c r="B2288" s="33" t="s">
        <v>53</v>
      </c>
      <c r="C2288" s="33"/>
      <c r="D2288" s="33" t="s">
        <v>1475</v>
      </c>
      <c r="E2288" t="str">
        <f t="shared" si="39"/>
        <v>No Data</v>
      </c>
    </row>
    <row r="2289" spans="1:5" x14ac:dyDescent="0.3">
      <c r="A2289" s="33" t="s">
        <v>4</v>
      </c>
      <c r="B2289" s="33" t="s">
        <v>53</v>
      </c>
      <c r="C2289" s="33"/>
      <c r="D2289" s="33" t="s">
        <v>1476</v>
      </c>
      <c r="E2289" t="str">
        <f t="shared" si="39"/>
        <v>No Data</v>
      </c>
    </row>
    <row r="2290" spans="1:5" x14ac:dyDescent="0.3">
      <c r="A2290" s="33" t="s">
        <v>126</v>
      </c>
      <c r="B2290" s="33" t="s">
        <v>53</v>
      </c>
      <c r="C2290" s="33">
        <v>117500</v>
      </c>
      <c r="D2290" s="33" t="s">
        <v>755</v>
      </c>
      <c r="E2290" t="str">
        <f t="shared" si="39"/>
        <v>$100K-$125K</v>
      </c>
    </row>
    <row r="2291" spans="1:5" x14ac:dyDescent="0.3">
      <c r="A2291" s="33" t="s">
        <v>4</v>
      </c>
      <c r="B2291" s="33" t="s">
        <v>53</v>
      </c>
      <c r="C2291" s="33">
        <v>172500</v>
      </c>
      <c r="D2291" s="33" t="s">
        <v>364</v>
      </c>
      <c r="E2291" t="str">
        <f t="shared" si="39"/>
        <v>$125K-$200K</v>
      </c>
    </row>
    <row r="2292" spans="1:5" x14ac:dyDescent="0.3">
      <c r="A2292" s="33" t="s">
        <v>129</v>
      </c>
      <c r="B2292" s="33" t="s">
        <v>54</v>
      </c>
      <c r="C2292" s="33">
        <v>112500</v>
      </c>
      <c r="D2292" s="33" t="s">
        <v>520</v>
      </c>
      <c r="E2292" t="str">
        <f t="shared" si="39"/>
        <v>$100K-$125K</v>
      </c>
    </row>
    <row r="2293" spans="1:5" x14ac:dyDescent="0.3">
      <c r="A2293" s="33" t="s">
        <v>2</v>
      </c>
      <c r="B2293" s="33" t="s">
        <v>53</v>
      </c>
      <c r="C2293" s="33"/>
      <c r="D2293" s="33" t="s">
        <v>1397</v>
      </c>
      <c r="E2293" t="str">
        <f t="shared" si="39"/>
        <v>No Data</v>
      </c>
    </row>
    <row r="2294" spans="1:5" x14ac:dyDescent="0.3">
      <c r="A2294" s="33" t="s">
        <v>0</v>
      </c>
      <c r="B2294" s="33" t="s">
        <v>53</v>
      </c>
      <c r="C2294" s="33"/>
      <c r="D2294" s="33" t="s">
        <v>581</v>
      </c>
      <c r="E2294" t="str">
        <f t="shared" si="39"/>
        <v>No Data</v>
      </c>
    </row>
    <row r="2295" spans="1:5" x14ac:dyDescent="0.3">
      <c r="A2295" s="33" t="s">
        <v>2</v>
      </c>
      <c r="B2295" s="33" t="s">
        <v>53</v>
      </c>
      <c r="C2295" s="33">
        <v>56772</v>
      </c>
      <c r="D2295" s="33" t="s">
        <v>1477</v>
      </c>
      <c r="E2295" t="str">
        <f t="shared" si="39"/>
        <v>&lt;$75K</v>
      </c>
    </row>
    <row r="2296" spans="1:5" x14ac:dyDescent="0.3">
      <c r="A2296" s="33" t="s">
        <v>4</v>
      </c>
      <c r="B2296" s="33" t="s">
        <v>53</v>
      </c>
      <c r="C2296" s="33"/>
      <c r="D2296" s="33" t="s">
        <v>278</v>
      </c>
      <c r="E2296" t="str">
        <f t="shared" si="39"/>
        <v>No Data</v>
      </c>
    </row>
    <row r="2297" spans="1:5" x14ac:dyDescent="0.3">
      <c r="A2297" s="33" t="s">
        <v>2</v>
      </c>
      <c r="B2297" s="33" t="s">
        <v>53</v>
      </c>
      <c r="C2297" s="33">
        <v>76364.5</v>
      </c>
      <c r="D2297" s="33" t="s">
        <v>1478</v>
      </c>
      <c r="E2297" t="str">
        <f t="shared" si="39"/>
        <v>$75K-$100K</v>
      </c>
    </row>
    <row r="2298" spans="1:5" x14ac:dyDescent="0.3">
      <c r="A2298" s="33" t="s">
        <v>0</v>
      </c>
      <c r="B2298" s="33" t="s">
        <v>53</v>
      </c>
      <c r="C2298" s="33"/>
      <c r="D2298" s="33" t="s">
        <v>1479</v>
      </c>
      <c r="E2298" t="str">
        <f t="shared" si="39"/>
        <v>No Data</v>
      </c>
    </row>
    <row r="2299" spans="1:5" x14ac:dyDescent="0.3">
      <c r="A2299" s="33" t="s">
        <v>0</v>
      </c>
      <c r="B2299" s="33" t="s">
        <v>84</v>
      </c>
      <c r="C2299" s="33">
        <v>147500</v>
      </c>
      <c r="D2299" s="33" t="s">
        <v>1480</v>
      </c>
      <c r="E2299" t="str">
        <f t="shared" si="39"/>
        <v>$125K-$200K</v>
      </c>
    </row>
    <row r="2300" spans="1:5" x14ac:dyDescent="0.3">
      <c r="A2300" s="33" t="s">
        <v>0</v>
      </c>
      <c r="B2300" s="33" t="s">
        <v>53</v>
      </c>
      <c r="C2300" s="33"/>
      <c r="D2300" s="33" t="s">
        <v>286</v>
      </c>
      <c r="E2300" t="str">
        <f t="shared" si="39"/>
        <v>No Data</v>
      </c>
    </row>
    <row r="2301" spans="1:5" x14ac:dyDescent="0.3">
      <c r="A2301" s="33" t="s">
        <v>126</v>
      </c>
      <c r="B2301" s="33" t="s">
        <v>53</v>
      </c>
      <c r="C2301" s="33">
        <v>146000</v>
      </c>
      <c r="D2301" s="33" t="s">
        <v>596</v>
      </c>
      <c r="E2301" t="str">
        <f t="shared" si="39"/>
        <v>$125K-$200K</v>
      </c>
    </row>
    <row r="2302" spans="1:5" x14ac:dyDescent="0.3">
      <c r="A2302" s="33" t="s">
        <v>0</v>
      </c>
      <c r="B2302" s="33" t="s">
        <v>80</v>
      </c>
      <c r="C2302" s="33">
        <v>79200</v>
      </c>
      <c r="D2302" s="33" t="s">
        <v>1481</v>
      </c>
      <c r="E2302" t="str">
        <f t="shared" si="39"/>
        <v>$75K-$100K</v>
      </c>
    </row>
    <row r="2303" spans="1:5" x14ac:dyDescent="0.3">
      <c r="A2303" s="33" t="s">
        <v>0</v>
      </c>
      <c r="B2303" s="33" t="s">
        <v>53</v>
      </c>
      <c r="C2303" s="33">
        <v>118850</v>
      </c>
      <c r="D2303" s="33" t="s">
        <v>1482</v>
      </c>
      <c r="E2303" t="str">
        <f t="shared" si="39"/>
        <v>$100K-$125K</v>
      </c>
    </row>
    <row r="2304" spans="1:5" x14ac:dyDescent="0.3">
      <c r="A2304" s="33" t="s">
        <v>4</v>
      </c>
      <c r="B2304" s="33" t="s">
        <v>53</v>
      </c>
      <c r="C2304" s="33">
        <v>156000</v>
      </c>
      <c r="D2304" s="33" t="s">
        <v>1426</v>
      </c>
      <c r="E2304" t="str">
        <f t="shared" si="39"/>
        <v>$125K-$200K</v>
      </c>
    </row>
    <row r="2305" spans="1:5" x14ac:dyDescent="0.3">
      <c r="A2305" s="33" t="s">
        <v>4</v>
      </c>
      <c r="B2305" s="33" t="s">
        <v>53</v>
      </c>
      <c r="C2305" s="33"/>
      <c r="D2305" s="33" t="s">
        <v>225</v>
      </c>
      <c r="E2305" t="str">
        <f t="shared" si="39"/>
        <v>No Data</v>
      </c>
    </row>
    <row r="2306" spans="1:5" x14ac:dyDescent="0.3">
      <c r="A2306" s="33" t="s">
        <v>126</v>
      </c>
      <c r="B2306" s="33" t="s">
        <v>53</v>
      </c>
      <c r="C2306" s="33">
        <v>175000</v>
      </c>
      <c r="D2306" s="33" t="s">
        <v>265</v>
      </c>
      <c r="E2306" t="str">
        <f t="shared" si="39"/>
        <v>$125K-$200K</v>
      </c>
    </row>
    <row r="2307" spans="1:5" x14ac:dyDescent="0.3">
      <c r="A2307" s="33" t="s">
        <v>126</v>
      </c>
      <c r="B2307" s="33" t="s">
        <v>53</v>
      </c>
      <c r="C2307" s="33">
        <v>147500</v>
      </c>
      <c r="D2307" s="33" t="s">
        <v>1380</v>
      </c>
      <c r="E2307" t="str">
        <f t="shared" ref="E2307:E2370" si="40">_xlfn.XLOOKUP(C2307,$H$16:$H$21,$G$16:$G$21,,1)</f>
        <v>$125K-$200K</v>
      </c>
    </row>
    <row r="2308" spans="1:5" x14ac:dyDescent="0.3">
      <c r="A2308" s="33" t="s">
        <v>0</v>
      </c>
      <c r="B2308" s="33" t="s">
        <v>53</v>
      </c>
      <c r="C2308" s="33">
        <v>205000</v>
      </c>
      <c r="D2308" s="33" t="s">
        <v>228</v>
      </c>
      <c r="E2308" t="str">
        <f t="shared" si="40"/>
        <v>&gt;$200K</v>
      </c>
    </row>
    <row r="2309" spans="1:5" x14ac:dyDescent="0.3">
      <c r="A2309" s="33" t="s">
        <v>4</v>
      </c>
      <c r="B2309" s="33" t="s">
        <v>53</v>
      </c>
      <c r="C2309" s="33">
        <v>211000</v>
      </c>
      <c r="D2309" s="33" t="s">
        <v>225</v>
      </c>
      <c r="E2309" t="str">
        <f t="shared" si="40"/>
        <v>&gt;$200K</v>
      </c>
    </row>
    <row r="2310" spans="1:5" x14ac:dyDescent="0.3">
      <c r="A2310" s="33" t="s">
        <v>4</v>
      </c>
      <c r="B2310" s="33" t="s">
        <v>53</v>
      </c>
      <c r="C2310" s="33"/>
      <c r="D2310" s="33" t="s">
        <v>237</v>
      </c>
      <c r="E2310" t="str">
        <f t="shared" si="40"/>
        <v>No Data</v>
      </c>
    </row>
    <row r="2311" spans="1:5" x14ac:dyDescent="0.3">
      <c r="A2311" s="33" t="s">
        <v>2</v>
      </c>
      <c r="B2311" s="33" t="s">
        <v>53</v>
      </c>
      <c r="C2311" s="33"/>
      <c r="D2311" s="33" t="s">
        <v>1232</v>
      </c>
      <c r="E2311" t="str">
        <f t="shared" si="40"/>
        <v>No Data</v>
      </c>
    </row>
    <row r="2312" spans="1:5" x14ac:dyDescent="0.3">
      <c r="A2312" s="33" t="s">
        <v>0</v>
      </c>
      <c r="B2312" s="33" t="s">
        <v>53</v>
      </c>
      <c r="C2312" s="33"/>
      <c r="D2312" s="33" t="s">
        <v>258</v>
      </c>
      <c r="E2312" t="str">
        <f t="shared" si="40"/>
        <v>No Data</v>
      </c>
    </row>
    <row r="2313" spans="1:5" x14ac:dyDescent="0.3">
      <c r="A2313" s="33" t="s">
        <v>4</v>
      </c>
      <c r="B2313" s="33" t="s">
        <v>54</v>
      </c>
      <c r="C2313" s="33"/>
      <c r="D2313" s="33" t="s">
        <v>228</v>
      </c>
      <c r="E2313" t="str">
        <f t="shared" si="40"/>
        <v>No Data</v>
      </c>
    </row>
    <row r="2314" spans="1:5" x14ac:dyDescent="0.3">
      <c r="A2314" s="33" t="s">
        <v>2</v>
      </c>
      <c r="B2314" s="33" t="s">
        <v>53</v>
      </c>
      <c r="C2314" s="33"/>
      <c r="D2314" s="33" t="s">
        <v>454</v>
      </c>
      <c r="E2314" t="str">
        <f t="shared" si="40"/>
        <v>No Data</v>
      </c>
    </row>
    <row r="2315" spans="1:5" x14ac:dyDescent="0.3">
      <c r="A2315" s="33" t="s">
        <v>4</v>
      </c>
      <c r="B2315" s="33" t="s">
        <v>53</v>
      </c>
      <c r="C2315" s="33">
        <v>97739</v>
      </c>
      <c r="D2315" s="33" t="s">
        <v>431</v>
      </c>
      <c r="E2315" t="str">
        <f t="shared" si="40"/>
        <v>$75K-$100K</v>
      </c>
    </row>
    <row r="2316" spans="1:5" x14ac:dyDescent="0.3">
      <c r="A2316" s="33" t="s">
        <v>0</v>
      </c>
      <c r="B2316" s="33" t="s">
        <v>53</v>
      </c>
      <c r="C2316" s="33"/>
      <c r="D2316" s="33" t="s">
        <v>1483</v>
      </c>
      <c r="E2316" t="str">
        <f t="shared" si="40"/>
        <v>No Data</v>
      </c>
    </row>
    <row r="2317" spans="1:5" x14ac:dyDescent="0.3">
      <c r="A2317" s="33" t="s">
        <v>126</v>
      </c>
      <c r="B2317" s="33" t="s">
        <v>53</v>
      </c>
      <c r="C2317" s="33"/>
      <c r="D2317" s="33" t="s">
        <v>238</v>
      </c>
      <c r="E2317" t="str">
        <f t="shared" si="40"/>
        <v>No Data</v>
      </c>
    </row>
    <row r="2318" spans="1:5" x14ac:dyDescent="0.3">
      <c r="A2318" s="33" t="s">
        <v>4</v>
      </c>
      <c r="B2318" s="33" t="s">
        <v>53</v>
      </c>
      <c r="C2318" s="33">
        <v>90000</v>
      </c>
      <c r="D2318" s="33" t="s">
        <v>1484</v>
      </c>
      <c r="E2318" t="str">
        <f t="shared" si="40"/>
        <v>$75K-$100K</v>
      </c>
    </row>
    <row r="2319" spans="1:5" x14ac:dyDescent="0.3">
      <c r="A2319" s="33" t="s">
        <v>4</v>
      </c>
      <c r="B2319" s="33" t="s">
        <v>53</v>
      </c>
      <c r="C2319" s="33">
        <v>87500</v>
      </c>
      <c r="D2319" s="33" t="s">
        <v>1485</v>
      </c>
      <c r="E2319" t="str">
        <f t="shared" si="40"/>
        <v>$75K-$100K</v>
      </c>
    </row>
    <row r="2320" spans="1:5" x14ac:dyDescent="0.3">
      <c r="A2320" s="33" t="s">
        <v>2</v>
      </c>
      <c r="B2320" s="33" t="s">
        <v>53</v>
      </c>
      <c r="C2320" s="33">
        <v>77500</v>
      </c>
      <c r="D2320" s="33" t="s">
        <v>1486</v>
      </c>
      <c r="E2320" t="str">
        <f t="shared" si="40"/>
        <v>$75K-$100K</v>
      </c>
    </row>
    <row r="2321" spans="1:5" x14ac:dyDescent="0.3">
      <c r="A2321" s="33" t="s">
        <v>4</v>
      </c>
      <c r="B2321" s="33" t="s">
        <v>53</v>
      </c>
      <c r="C2321" s="33">
        <v>120000</v>
      </c>
      <c r="D2321" s="33" t="s">
        <v>737</v>
      </c>
      <c r="E2321" t="str">
        <f t="shared" si="40"/>
        <v>$100K-$125K</v>
      </c>
    </row>
    <row r="2322" spans="1:5" x14ac:dyDescent="0.3">
      <c r="A2322" s="33" t="s">
        <v>0</v>
      </c>
      <c r="B2322" s="33" t="s">
        <v>53</v>
      </c>
      <c r="C2322" s="33">
        <v>152650</v>
      </c>
      <c r="D2322" s="33" t="s">
        <v>299</v>
      </c>
      <c r="E2322" t="str">
        <f t="shared" si="40"/>
        <v>$125K-$200K</v>
      </c>
    </row>
    <row r="2323" spans="1:5" x14ac:dyDescent="0.3">
      <c r="A2323" s="33" t="s">
        <v>0</v>
      </c>
      <c r="B2323" s="33" t="s">
        <v>54</v>
      </c>
      <c r="C2323" s="33"/>
      <c r="D2323" s="33" t="s">
        <v>258</v>
      </c>
      <c r="E2323" t="str">
        <f t="shared" si="40"/>
        <v>No Data</v>
      </c>
    </row>
    <row r="2324" spans="1:5" x14ac:dyDescent="0.3">
      <c r="A2324" s="33" t="s">
        <v>0</v>
      </c>
      <c r="B2324" s="33" t="s">
        <v>53</v>
      </c>
      <c r="C2324" s="33">
        <v>70000</v>
      </c>
      <c r="D2324" s="33" t="s">
        <v>248</v>
      </c>
      <c r="E2324" t="str">
        <f t="shared" si="40"/>
        <v>&lt;$75K</v>
      </c>
    </row>
    <row r="2325" spans="1:5" x14ac:dyDescent="0.3">
      <c r="A2325" s="33" t="s">
        <v>128</v>
      </c>
      <c r="B2325" s="33" t="s">
        <v>53</v>
      </c>
      <c r="C2325" s="33">
        <v>90000</v>
      </c>
      <c r="D2325" s="33" t="s">
        <v>1487</v>
      </c>
      <c r="E2325" t="str">
        <f t="shared" si="40"/>
        <v>$75K-$100K</v>
      </c>
    </row>
    <row r="2326" spans="1:5" x14ac:dyDescent="0.3">
      <c r="A2326" s="33" t="s">
        <v>4</v>
      </c>
      <c r="B2326" s="33" t="s">
        <v>53</v>
      </c>
      <c r="C2326" s="33"/>
      <c r="D2326" s="33" t="s">
        <v>258</v>
      </c>
      <c r="E2326" t="str">
        <f t="shared" si="40"/>
        <v>No Data</v>
      </c>
    </row>
    <row r="2327" spans="1:5" x14ac:dyDescent="0.3">
      <c r="A2327" s="33" t="s">
        <v>4</v>
      </c>
      <c r="B2327" s="33" t="s">
        <v>53</v>
      </c>
      <c r="C2327" s="33"/>
      <c r="D2327" s="33" t="s">
        <v>1488</v>
      </c>
      <c r="E2327" t="str">
        <f t="shared" si="40"/>
        <v>No Data</v>
      </c>
    </row>
    <row r="2328" spans="1:5" x14ac:dyDescent="0.3">
      <c r="A2328" s="33" t="s">
        <v>0</v>
      </c>
      <c r="B2328" s="33" t="s">
        <v>70</v>
      </c>
      <c r="C2328" s="33">
        <v>131560</v>
      </c>
      <c r="D2328" s="33" t="s">
        <v>1489</v>
      </c>
      <c r="E2328" t="str">
        <f t="shared" si="40"/>
        <v>$125K-$200K</v>
      </c>
    </row>
    <row r="2329" spans="1:5" x14ac:dyDescent="0.3">
      <c r="A2329" s="33" t="s">
        <v>4</v>
      </c>
      <c r="B2329" s="33" t="s">
        <v>53</v>
      </c>
      <c r="C2329" s="33">
        <v>112500</v>
      </c>
      <c r="D2329" s="33" t="s">
        <v>265</v>
      </c>
      <c r="E2329" t="str">
        <f t="shared" si="40"/>
        <v>$100K-$125K</v>
      </c>
    </row>
    <row r="2330" spans="1:5" x14ac:dyDescent="0.3">
      <c r="A2330" s="33" t="s">
        <v>4</v>
      </c>
      <c r="B2330" s="33" t="s">
        <v>53</v>
      </c>
      <c r="C2330" s="33"/>
      <c r="D2330" s="33" t="s">
        <v>225</v>
      </c>
      <c r="E2330" t="str">
        <f t="shared" si="40"/>
        <v>No Data</v>
      </c>
    </row>
    <row r="2331" spans="1:5" x14ac:dyDescent="0.3">
      <c r="A2331" s="33" t="s">
        <v>4</v>
      </c>
      <c r="B2331" s="33" t="s">
        <v>53</v>
      </c>
      <c r="C2331" s="33"/>
      <c r="D2331" s="33" t="s">
        <v>368</v>
      </c>
      <c r="E2331" t="str">
        <f t="shared" si="40"/>
        <v>No Data</v>
      </c>
    </row>
    <row r="2332" spans="1:5" x14ac:dyDescent="0.3">
      <c r="A2332" s="33" t="s">
        <v>4</v>
      </c>
      <c r="B2332" s="33" t="s">
        <v>53</v>
      </c>
      <c r="C2332" s="33"/>
      <c r="D2332" s="33" t="s">
        <v>353</v>
      </c>
      <c r="E2332" t="str">
        <f t="shared" si="40"/>
        <v>No Data</v>
      </c>
    </row>
    <row r="2333" spans="1:5" x14ac:dyDescent="0.3">
      <c r="A2333" s="33" t="s">
        <v>2</v>
      </c>
      <c r="B2333" s="33" t="s">
        <v>53</v>
      </c>
      <c r="C2333" s="33">
        <v>72500</v>
      </c>
      <c r="D2333" s="33" t="s">
        <v>1490</v>
      </c>
      <c r="E2333" t="str">
        <f t="shared" si="40"/>
        <v>&lt;$75K</v>
      </c>
    </row>
    <row r="2334" spans="1:5" x14ac:dyDescent="0.3">
      <c r="A2334" s="33" t="s">
        <v>4</v>
      </c>
      <c r="B2334" s="33" t="s">
        <v>53</v>
      </c>
      <c r="C2334" s="33"/>
      <c r="D2334" s="33" t="s">
        <v>1491</v>
      </c>
      <c r="E2334" t="str">
        <f t="shared" si="40"/>
        <v>No Data</v>
      </c>
    </row>
    <row r="2335" spans="1:5" x14ac:dyDescent="0.3">
      <c r="A2335" s="33" t="s">
        <v>0</v>
      </c>
      <c r="B2335" s="33" t="s">
        <v>53</v>
      </c>
      <c r="C2335" s="33"/>
      <c r="D2335" s="33" t="s">
        <v>1492</v>
      </c>
      <c r="E2335" t="str">
        <f t="shared" si="40"/>
        <v>No Data</v>
      </c>
    </row>
    <row r="2336" spans="1:5" x14ac:dyDescent="0.3">
      <c r="A2336" s="33" t="s">
        <v>2</v>
      </c>
      <c r="B2336" s="33" t="s">
        <v>171</v>
      </c>
      <c r="C2336" s="33"/>
      <c r="D2336" s="33" t="s">
        <v>666</v>
      </c>
      <c r="E2336" t="str">
        <f t="shared" si="40"/>
        <v>No Data</v>
      </c>
    </row>
    <row r="2337" spans="1:5" x14ac:dyDescent="0.3">
      <c r="A2337" s="33" t="s">
        <v>2</v>
      </c>
      <c r="B2337" s="33" t="s">
        <v>53</v>
      </c>
      <c r="C2337" s="33">
        <v>118965</v>
      </c>
      <c r="D2337" s="33" t="s">
        <v>1493</v>
      </c>
      <c r="E2337" t="str">
        <f t="shared" si="40"/>
        <v>$100K-$125K</v>
      </c>
    </row>
    <row r="2338" spans="1:5" x14ac:dyDescent="0.3">
      <c r="A2338" s="33" t="s">
        <v>4</v>
      </c>
      <c r="B2338" s="33" t="s">
        <v>53</v>
      </c>
      <c r="C2338" s="33">
        <v>97444</v>
      </c>
      <c r="D2338" s="33" t="s">
        <v>1494</v>
      </c>
      <c r="E2338" t="str">
        <f t="shared" si="40"/>
        <v>$75K-$100K</v>
      </c>
    </row>
    <row r="2339" spans="1:5" x14ac:dyDescent="0.3">
      <c r="A2339" s="33" t="s">
        <v>1</v>
      </c>
      <c r="B2339" s="33" t="s">
        <v>53</v>
      </c>
      <c r="C2339" s="33">
        <v>237500</v>
      </c>
      <c r="D2339" s="33" t="s">
        <v>1495</v>
      </c>
      <c r="E2339" t="str">
        <f t="shared" si="40"/>
        <v>&gt;$200K</v>
      </c>
    </row>
    <row r="2340" spans="1:5" x14ac:dyDescent="0.3">
      <c r="A2340" s="33" t="s">
        <v>126</v>
      </c>
      <c r="B2340" s="33" t="s">
        <v>53</v>
      </c>
      <c r="C2340" s="33">
        <v>122500</v>
      </c>
      <c r="D2340" s="33" t="s">
        <v>1496</v>
      </c>
      <c r="E2340" t="str">
        <f t="shared" si="40"/>
        <v>$100K-$125K</v>
      </c>
    </row>
    <row r="2341" spans="1:5" x14ac:dyDescent="0.3">
      <c r="A2341" s="33" t="s">
        <v>126</v>
      </c>
      <c r="B2341" s="33" t="s">
        <v>53</v>
      </c>
      <c r="C2341" s="33">
        <v>155000</v>
      </c>
      <c r="D2341" s="33" t="s">
        <v>1175</v>
      </c>
      <c r="E2341" t="str">
        <f t="shared" si="40"/>
        <v>$125K-$200K</v>
      </c>
    </row>
    <row r="2342" spans="1:5" x14ac:dyDescent="0.3">
      <c r="A2342" s="33" t="s">
        <v>4</v>
      </c>
      <c r="B2342" s="33" t="s">
        <v>54</v>
      </c>
      <c r="C2342" s="33">
        <v>115656</v>
      </c>
      <c r="D2342" s="33" t="s">
        <v>1497</v>
      </c>
      <c r="E2342" t="str">
        <f t="shared" si="40"/>
        <v>$100K-$125K</v>
      </c>
    </row>
    <row r="2343" spans="1:5" x14ac:dyDescent="0.3">
      <c r="A2343" s="33" t="s">
        <v>2</v>
      </c>
      <c r="B2343" s="33" t="s">
        <v>53</v>
      </c>
      <c r="C2343" s="33"/>
      <c r="D2343" s="33" t="s">
        <v>1498</v>
      </c>
      <c r="E2343" t="str">
        <f t="shared" si="40"/>
        <v>No Data</v>
      </c>
    </row>
    <row r="2344" spans="1:5" x14ac:dyDescent="0.3">
      <c r="A2344" s="33" t="s">
        <v>126</v>
      </c>
      <c r="B2344" s="33" t="s">
        <v>53</v>
      </c>
      <c r="C2344" s="33">
        <v>175000</v>
      </c>
      <c r="D2344" s="33" t="s">
        <v>1499</v>
      </c>
      <c r="E2344" t="str">
        <f t="shared" si="40"/>
        <v>$125K-$200K</v>
      </c>
    </row>
    <row r="2345" spans="1:5" x14ac:dyDescent="0.3">
      <c r="A2345" s="33" t="s">
        <v>126</v>
      </c>
      <c r="B2345" s="33" t="s">
        <v>53</v>
      </c>
      <c r="C2345" s="33">
        <v>180000</v>
      </c>
      <c r="D2345" s="33" t="s">
        <v>238</v>
      </c>
      <c r="E2345" t="str">
        <f t="shared" si="40"/>
        <v>$125K-$200K</v>
      </c>
    </row>
    <row r="2346" spans="1:5" x14ac:dyDescent="0.3">
      <c r="A2346" s="33" t="s">
        <v>2</v>
      </c>
      <c r="B2346" s="33" t="s">
        <v>53</v>
      </c>
      <c r="C2346" s="33"/>
      <c r="D2346" s="33" t="s">
        <v>1490</v>
      </c>
      <c r="E2346" t="str">
        <f t="shared" si="40"/>
        <v>No Data</v>
      </c>
    </row>
    <row r="2347" spans="1:5" x14ac:dyDescent="0.3">
      <c r="A2347" s="33" t="s">
        <v>4</v>
      </c>
      <c r="B2347" s="33" t="s">
        <v>53</v>
      </c>
      <c r="C2347" s="33"/>
      <c r="D2347" s="33" t="s">
        <v>1500</v>
      </c>
      <c r="E2347" t="str">
        <f t="shared" si="40"/>
        <v>No Data</v>
      </c>
    </row>
    <row r="2348" spans="1:5" x14ac:dyDescent="0.3">
      <c r="A2348" s="33" t="s">
        <v>4</v>
      </c>
      <c r="B2348" s="33" t="s">
        <v>53</v>
      </c>
      <c r="C2348" s="33">
        <v>165000</v>
      </c>
      <c r="D2348" s="33" t="s">
        <v>232</v>
      </c>
      <c r="E2348" t="str">
        <f t="shared" si="40"/>
        <v>$125K-$200K</v>
      </c>
    </row>
    <row r="2349" spans="1:5" x14ac:dyDescent="0.3">
      <c r="A2349" s="33" t="s">
        <v>0</v>
      </c>
      <c r="B2349" s="33" t="s">
        <v>54</v>
      </c>
      <c r="C2349" s="33">
        <v>137500</v>
      </c>
      <c r="D2349" s="33" t="s">
        <v>232</v>
      </c>
      <c r="E2349" t="str">
        <f t="shared" si="40"/>
        <v>$125K-$200K</v>
      </c>
    </row>
    <row r="2350" spans="1:5" x14ac:dyDescent="0.3">
      <c r="A2350" s="33" t="s">
        <v>126</v>
      </c>
      <c r="B2350" s="33" t="s">
        <v>53</v>
      </c>
      <c r="C2350" s="33">
        <v>99150</v>
      </c>
      <c r="D2350" s="33" t="s">
        <v>1276</v>
      </c>
      <c r="E2350" t="str">
        <f t="shared" si="40"/>
        <v>$75K-$100K</v>
      </c>
    </row>
    <row r="2351" spans="1:5" x14ac:dyDescent="0.3">
      <c r="A2351" s="33" t="s">
        <v>0</v>
      </c>
      <c r="B2351" s="33" t="s">
        <v>64</v>
      </c>
      <c r="C2351" s="33">
        <v>131193</v>
      </c>
      <c r="D2351" s="33" t="s">
        <v>294</v>
      </c>
      <c r="E2351" t="str">
        <f t="shared" si="40"/>
        <v>$125K-$200K</v>
      </c>
    </row>
    <row r="2352" spans="1:5" x14ac:dyDescent="0.3">
      <c r="A2352" s="33" t="s">
        <v>4</v>
      </c>
      <c r="B2352" s="33" t="s">
        <v>53</v>
      </c>
      <c r="C2352" s="33">
        <v>90000</v>
      </c>
      <c r="D2352" s="33" t="s">
        <v>1501</v>
      </c>
      <c r="E2352" t="str">
        <f t="shared" si="40"/>
        <v>$75K-$100K</v>
      </c>
    </row>
    <row r="2353" spans="1:5" x14ac:dyDescent="0.3">
      <c r="A2353" s="33" t="s">
        <v>4</v>
      </c>
      <c r="B2353" s="33" t="s">
        <v>53</v>
      </c>
      <c r="C2353" s="33"/>
      <c r="D2353" s="33" t="s">
        <v>1142</v>
      </c>
      <c r="E2353" t="str">
        <f t="shared" si="40"/>
        <v>No Data</v>
      </c>
    </row>
    <row r="2354" spans="1:5" x14ac:dyDescent="0.3">
      <c r="A2354" s="33" t="s">
        <v>0</v>
      </c>
      <c r="B2354" s="33" t="s">
        <v>53</v>
      </c>
      <c r="C2354" s="33">
        <v>105000</v>
      </c>
      <c r="D2354" s="33" t="s">
        <v>1502</v>
      </c>
      <c r="E2354" t="str">
        <f t="shared" si="40"/>
        <v>$100K-$125K</v>
      </c>
    </row>
    <row r="2355" spans="1:5" x14ac:dyDescent="0.3">
      <c r="A2355" s="33" t="s">
        <v>0</v>
      </c>
      <c r="B2355" s="33" t="s">
        <v>54</v>
      </c>
      <c r="C2355" s="33"/>
      <c r="D2355" s="33" t="s">
        <v>335</v>
      </c>
      <c r="E2355" t="str">
        <f t="shared" si="40"/>
        <v>No Data</v>
      </c>
    </row>
    <row r="2356" spans="1:5" x14ac:dyDescent="0.3">
      <c r="A2356" s="33" t="s">
        <v>0</v>
      </c>
      <c r="B2356" s="33" t="s">
        <v>53</v>
      </c>
      <c r="C2356" s="33"/>
      <c r="D2356" s="33" t="s">
        <v>1503</v>
      </c>
      <c r="E2356" t="str">
        <f t="shared" si="40"/>
        <v>No Data</v>
      </c>
    </row>
    <row r="2357" spans="1:5" x14ac:dyDescent="0.3">
      <c r="A2357" s="33" t="s">
        <v>126</v>
      </c>
      <c r="B2357" s="33" t="s">
        <v>53</v>
      </c>
      <c r="C2357" s="33"/>
      <c r="D2357" s="33" t="s">
        <v>366</v>
      </c>
      <c r="E2357" t="str">
        <f t="shared" si="40"/>
        <v>No Data</v>
      </c>
    </row>
    <row r="2358" spans="1:5" x14ac:dyDescent="0.3">
      <c r="A2358" s="33" t="s">
        <v>2</v>
      </c>
      <c r="B2358" s="33" t="s">
        <v>53</v>
      </c>
      <c r="C2358" s="33"/>
      <c r="D2358" s="33" t="s">
        <v>232</v>
      </c>
      <c r="E2358" t="str">
        <f t="shared" si="40"/>
        <v>No Data</v>
      </c>
    </row>
    <row r="2359" spans="1:5" x14ac:dyDescent="0.3">
      <c r="A2359" s="33" t="s">
        <v>2</v>
      </c>
      <c r="B2359" s="33" t="s">
        <v>53</v>
      </c>
      <c r="C2359" s="33">
        <v>65000</v>
      </c>
      <c r="D2359" s="33" t="s">
        <v>268</v>
      </c>
      <c r="E2359" t="str">
        <f t="shared" si="40"/>
        <v>&lt;$75K</v>
      </c>
    </row>
    <row r="2360" spans="1:5" x14ac:dyDescent="0.3">
      <c r="A2360" s="33" t="s">
        <v>0</v>
      </c>
      <c r="B2360" s="33" t="s">
        <v>53</v>
      </c>
      <c r="C2360" s="33"/>
      <c r="D2360" s="33" t="s">
        <v>1504</v>
      </c>
      <c r="E2360" t="str">
        <f t="shared" si="40"/>
        <v>No Data</v>
      </c>
    </row>
    <row r="2361" spans="1:5" x14ac:dyDescent="0.3">
      <c r="A2361" s="33" t="s">
        <v>4</v>
      </c>
      <c r="B2361" s="33" t="s">
        <v>54</v>
      </c>
      <c r="C2361" s="33">
        <v>80000</v>
      </c>
      <c r="D2361" s="33" t="s">
        <v>315</v>
      </c>
      <c r="E2361" t="str">
        <f t="shared" si="40"/>
        <v>$75K-$100K</v>
      </c>
    </row>
    <row r="2362" spans="1:5" x14ac:dyDescent="0.3">
      <c r="A2362" s="33" t="s">
        <v>4</v>
      </c>
      <c r="B2362" s="33" t="s">
        <v>53</v>
      </c>
      <c r="C2362" s="33"/>
      <c r="D2362" s="33" t="s">
        <v>553</v>
      </c>
      <c r="E2362" t="str">
        <f t="shared" si="40"/>
        <v>No Data</v>
      </c>
    </row>
    <row r="2363" spans="1:5" x14ac:dyDescent="0.3">
      <c r="A2363" s="33" t="s">
        <v>4</v>
      </c>
      <c r="B2363" s="33" t="s">
        <v>53</v>
      </c>
      <c r="C2363" s="33">
        <v>105000</v>
      </c>
      <c r="D2363" s="33" t="s">
        <v>364</v>
      </c>
      <c r="E2363" t="str">
        <f t="shared" si="40"/>
        <v>$100K-$125K</v>
      </c>
    </row>
    <row r="2364" spans="1:5" x14ac:dyDescent="0.3">
      <c r="A2364" s="33" t="s">
        <v>4</v>
      </c>
      <c r="B2364" s="33" t="s">
        <v>53</v>
      </c>
      <c r="C2364" s="33">
        <v>165000</v>
      </c>
      <c r="D2364" s="33" t="s">
        <v>1505</v>
      </c>
      <c r="E2364" t="str">
        <f t="shared" si="40"/>
        <v>$125K-$200K</v>
      </c>
    </row>
    <row r="2365" spans="1:5" x14ac:dyDescent="0.3">
      <c r="A2365" s="33" t="s">
        <v>126</v>
      </c>
      <c r="B2365" s="33" t="s">
        <v>53</v>
      </c>
      <c r="C2365" s="33">
        <v>150000</v>
      </c>
      <c r="D2365" s="33" t="s">
        <v>1506</v>
      </c>
      <c r="E2365" t="str">
        <f t="shared" si="40"/>
        <v>$125K-$200K</v>
      </c>
    </row>
    <row r="2366" spans="1:5" x14ac:dyDescent="0.3">
      <c r="A2366" s="33" t="s">
        <v>0</v>
      </c>
      <c r="B2366" s="33" t="s">
        <v>53</v>
      </c>
      <c r="C2366" s="33"/>
      <c r="D2366" s="33" t="s">
        <v>213</v>
      </c>
      <c r="E2366" t="str">
        <f t="shared" si="40"/>
        <v>No Data</v>
      </c>
    </row>
    <row r="2367" spans="1:5" x14ac:dyDescent="0.3">
      <c r="A2367" s="33" t="s">
        <v>0</v>
      </c>
      <c r="B2367" s="33" t="s">
        <v>53</v>
      </c>
      <c r="C2367" s="33">
        <v>135000</v>
      </c>
      <c r="D2367" s="33" t="s">
        <v>1507</v>
      </c>
      <c r="E2367" t="str">
        <f t="shared" si="40"/>
        <v>$125K-$200K</v>
      </c>
    </row>
    <row r="2368" spans="1:5" x14ac:dyDescent="0.3">
      <c r="A2368" s="33" t="s">
        <v>0</v>
      </c>
      <c r="B2368" s="33" t="s">
        <v>53</v>
      </c>
      <c r="C2368" s="33">
        <v>115000</v>
      </c>
      <c r="D2368" s="33" t="s">
        <v>1508</v>
      </c>
      <c r="E2368" t="str">
        <f t="shared" si="40"/>
        <v>$100K-$125K</v>
      </c>
    </row>
    <row r="2369" spans="1:5" x14ac:dyDescent="0.3">
      <c r="A2369" s="33" t="s">
        <v>128</v>
      </c>
      <c r="B2369" s="33" t="s">
        <v>53</v>
      </c>
      <c r="C2369" s="33">
        <v>202000</v>
      </c>
      <c r="D2369" s="33" t="s">
        <v>1509</v>
      </c>
      <c r="E2369" t="str">
        <f t="shared" si="40"/>
        <v>&gt;$200K</v>
      </c>
    </row>
    <row r="2370" spans="1:5" x14ac:dyDescent="0.3">
      <c r="A2370" s="33" t="s">
        <v>2</v>
      </c>
      <c r="B2370" s="33" t="s">
        <v>53</v>
      </c>
      <c r="C2370" s="33">
        <v>70500</v>
      </c>
      <c r="D2370" s="33" t="s">
        <v>529</v>
      </c>
      <c r="E2370" t="str">
        <f t="shared" si="40"/>
        <v>&lt;$75K</v>
      </c>
    </row>
    <row r="2371" spans="1:5" x14ac:dyDescent="0.3">
      <c r="A2371" s="33" t="s">
        <v>4</v>
      </c>
      <c r="B2371" s="33" t="s">
        <v>53</v>
      </c>
      <c r="C2371" s="33"/>
      <c r="D2371" s="33" t="s">
        <v>370</v>
      </c>
      <c r="E2371" t="str">
        <f t="shared" ref="E2371:E2434" si="41">_xlfn.XLOOKUP(C2371,$H$16:$H$21,$G$16:$G$21,,1)</f>
        <v>No Data</v>
      </c>
    </row>
    <row r="2372" spans="1:5" x14ac:dyDescent="0.3">
      <c r="A2372" s="33" t="s">
        <v>129</v>
      </c>
      <c r="B2372" s="33" t="s">
        <v>53</v>
      </c>
      <c r="C2372" s="33">
        <v>215352</v>
      </c>
      <c r="D2372" s="33" t="s">
        <v>217</v>
      </c>
      <c r="E2372" t="str">
        <f t="shared" si="41"/>
        <v>&gt;$200K</v>
      </c>
    </row>
    <row r="2373" spans="1:5" x14ac:dyDescent="0.3">
      <c r="A2373" s="33" t="s">
        <v>0</v>
      </c>
      <c r="B2373" s="33" t="s">
        <v>53</v>
      </c>
      <c r="C2373" s="33">
        <v>175000</v>
      </c>
      <c r="D2373" s="33" t="s">
        <v>1510</v>
      </c>
      <c r="E2373" t="str">
        <f t="shared" si="41"/>
        <v>$125K-$200K</v>
      </c>
    </row>
    <row r="2374" spans="1:5" x14ac:dyDescent="0.3">
      <c r="A2374" s="33" t="s">
        <v>4</v>
      </c>
      <c r="B2374" s="33" t="s">
        <v>53</v>
      </c>
      <c r="C2374" s="33"/>
      <c r="D2374" s="33" t="s">
        <v>243</v>
      </c>
      <c r="E2374" t="str">
        <f t="shared" si="41"/>
        <v>No Data</v>
      </c>
    </row>
    <row r="2375" spans="1:5" x14ac:dyDescent="0.3">
      <c r="A2375" s="33" t="s">
        <v>4</v>
      </c>
      <c r="B2375" s="33" t="s">
        <v>53</v>
      </c>
      <c r="C2375" s="33"/>
      <c r="D2375" s="33" t="s">
        <v>538</v>
      </c>
      <c r="E2375" t="str">
        <f t="shared" si="41"/>
        <v>No Data</v>
      </c>
    </row>
    <row r="2376" spans="1:5" x14ac:dyDescent="0.3">
      <c r="A2376" s="33" t="s">
        <v>52</v>
      </c>
      <c r="B2376" s="33" t="s">
        <v>53</v>
      </c>
      <c r="C2376" s="33">
        <v>99150</v>
      </c>
      <c r="D2376" s="33" t="s">
        <v>1511</v>
      </c>
      <c r="E2376" t="str">
        <f t="shared" si="41"/>
        <v>$75K-$100K</v>
      </c>
    </row>
    <row r="2377" spans="1:5" x14ac:dyDescent="0.3">
      <c r="A2377" s="33" t="s">
        <v>126</v>
      </c>
      <c r="B2377" s="33" t="s">
        <v>53</v>
      </c>
      <c r="C2377" s="33">
        <v>119000</v>
      </c>
      <c r="D2377" s="33" t="s">
        <v>294</v>
      </c>
      <c r="E2377" t="str">
        <f t="shared" si="41"/>
        <v>$100K-$125K</v>
      </c>
    </row>
    <row r="2378" spans="1:5" x14ac:dyDescent="0.3">
      <c r="A2378" s="33" t="s">
        <v>2</v>
      </c>
      <c r="B2378" s="33" t="s">
        <v>53</v>
      </c>
      <c r="C2378" s="33"/>
      <c r="D2378" s="33" t="s">
        <v>1512</v>
      </c>
      <c r="E2378" t="str">
        <f t="shared" si="41"/>
        <v>No Data</v>
      </c>
    </row>
    <row r="2379" spans="1:5" x14ac:dyDescent="0.3">
      <c r="A2379" s="33" t="s">
        <v>0</v>
      </c>
      <c r="B2379" s="33" t="s">
        <v>53</v>
      </c>
      <c r="C2379" s="33"/>
      <c r="D2379" s="33" t="s">
        <v>1513</v>
      </c>
      <c r="E2379" t="str">
        <f t="shared" si="41"/>
        <v>No Data</v>
      </c>
    </row>
    <row r="2380" spans="1:5" x14ac:dyDescent="0.3">
      <c r="A2380" s="33" t="s">
        <v>0</v>
      </c>
      <c r="B2380" s="33" t="s">
        <v>97</v>
      </c>
      <c r="C2380" s="33">
        <v>140500</v>
      </c>
      <c r="D2380" s="33" t="s">
        <v>245</v>
      </c>
      <c r="E2380" t="str">
        <f t="shared" si="41"/>
        <v>$125K-$200K</v>
      </c>
    </row>
    <row r="2381" spans="1:5" x14ac:dyDescent="0.3">
      <c r="A2381" s="33" t="s">
        <v>4</v>
      </c>
      <c r="B2381" s="33" t="s">
        <v>53</v>
      </c>
      <c r="C2381" s="33">
        <v>143000</v>
      </c>
      <c r="D2381" s="33" t="s">
        <v>516</v>
      </c>
      <c r="E2381" t="str">
        <f t="shared" si="41"/>
        <v>$125K-$200K</v>
      </c>
    </row>
    <row r="2382" spans="1:5" x14ac:dyDescent="0.3">
      <c r="A2382" s="33" t="s">
        <v>0</v>
      </c>
      <c r="B2382" s="33" t="s">
        <v>53</v>
      </c>
      <c r="C2382" s="33"/>
      <c r="D2382" s="33" t="s">
        <v>772</v>
      </c>
      <c r="E2382" t="str">
        <f t="shared" si="41"/>
        <v>No Data</v>
      </c>
    </row>
    <row r="2383" spans="1:5" x14ac:dyDescent="0.3">
      <c r="A2383" s="33" t="s">
        <v>4</v>
      </c>
      <c r="B2383" s="33" t="s">
        <v>53</v>
      </c>
      <c r="C2383" s="33">
        <v>105000</v>
      </c>
      <c r="D2383" s="33" t="s">
        <v>364</v>
      </c>
      <c r="E2383" t="str">
        <f t="shared" si="41"/>
        <v>$100K-$125K</v>
      </c>
    </row>
    <row r="2384" spans="1:5" x14ac:dyDescent="0.3">
      <c r="A2384" s="33" t="s">
        <v>2</v>
      </c>
      <c r="B2384" s="33" t="s">
        <v>53</v>
      </c>
      <c r="C2384" s="33"/>
      <c r="D2384" s="33" t="s">
        <v>1514</v>
      </c>
      <c r="E2384" t="str">
        <f t="shared" si="41"/>
        <v>No Data</v>
      </c>
    </row>
    <row r="2385" spans="1:5" x14ac:dyDescent="0.3">
      <c r="A2385" s="33" t="s">
        <v>4</v>
      </c>
      <c r="B2385" s="33" t="s">
        <v>53</v>
      </c>
      <c r="C2385" s="33"/>
      <c r="D2385" s="33" t="s">
        <v>1231</v>
      </c>
      <c r="E2385" t="str">
        <f t="shared" si="41"/>
        <v>No Data</v>
      </c>
    </row>
    <row r="2386" spans="1:5" x14ac:dyDescent="0.3">
      <c r="A2386" s="33" t="s">
        <v>2</v>
      </c>
      <c r="B2386" s="33" t="s">
        <v>53</v>
      </c>
      <c r="C2386" s="33"/>
      <c r="D2386" s="33" t="s">
        <v>559</v>
      </c>
      <c r="E2386" t="str">
        <f t="shared" si="41"/>
        <v>No Data</v>
      </c>
    </row>
    <row r="2387" spans="1:5" x14ac:dyDescent="0.3">
      <c r="A2387" s="33" t="s">
        <v>0</v>
      </c>
      <c r="B2387" s="33" t="s">
        <v>53</v>
      </c>
      <c r="C2387" s="33"/>
      <c r="D2387" s="33" t="s">
        <v>452</v>
      </c>
      <c r="E2387" t="str">
        <f t="shared" si="41"/>
        <v>No Data</v>
      </c>
    </row>
    <row r="2388" spans="1:5" x14ac:dyDescent="0.3">
      <c r="A2388" s="33" t="s">
        <v>4</v>
      </c>
      <c r="B2388" s="33" t="s">
        <v>53</v>
      </c>
      <c r="C2388" s="33">
        <v>126010</v>
      </c>
      <c r="D2388" s="33" t="s">
        <v>1515</v>
      </c>
      <c r="E2388" t="str">
        <f t="shared" si="41"/>
        <v>$125K-$200K</v>
      </c>
    </row>
    <row r="2389" spans="1:5" x14ac:dyDescent="0.3">
      <c r="A2389" s="33" t="s">
        <v>2</v>
      </c>
      <c r="B2389" s="33" t="s">
        <v>53</v>
      </c>
      <c r="C2389" s="33"/>
      <c r="D2389" s="33" t="s">
        <v>1516</v>
      </c>
      <c r="E2389" t="str">
        <f t="shared" si="41"/>
        <v>No Data</v>
      </c>
    </row>
    <row r="2390" spans="1:5" x14ac:dyDescent="0.3">
      <c r="A2390" s="33" t="s">
        <v>4</v>
      </c>
      <c r="B2390" s="33" t="s">
        <v>53</v>
      </c>
      <c r="C2390" s="33"/>
      <c r="D2390" s="33" t="s">
        <v>1403</v>
      </c>
      <c r="E2390" t="str">
        <f t="shared" si="41"/>
        <v>No Data</v>
      </c>
    </row>
    <row r="2391" spans="1:5" x14ac:dyDescent="0.3">
      <c r="A2391" s="33" t="s">
        <v>0</v>
      </c>
      <c r="B2391" s="33" t="s">
        <v>53</v>
      </c>
      <c r="C2391" s="33"/>
      <c r="D2391" s="33" t="s">
        <v>370</v>
      </c>
      <c r="E2391" t="str">
        <f t="shared" si="41"/>
        <v>No Data</v>
      </c>
    </row>
    <row r="2392" spans="1:5" x14ac:dyDescent="0.3">
      <c r="A2392" s="33" t="s">
        <v>4</v>
      </c>
      <c r="B2392" s="33" t="s">
        <v>53</v>
      </c>
      <c r="C2392" s="33">
        <v>122600</v>
      </c>
      <c r="D2392" s="33" t="s">
        <v>590</v>
      </c>
      <c r="E2392" t="str">
        <f t="shared" si="41"/>
        <v>$100K-$125K</v>
      </c>
    </row>
    <row r="2393" spans="1:5" x14ac:dyDescent="0.3">
      <c r="A2393" s="33" t="s">
        <v>4</v>
      </c>
      <c r="B2393" s="33" t="s">
        <v>53</v>
      </c>
      <c r="C2393" s="33"/>
      <c r="D2393" s="33" t="s">
        <v>1517</v>
      </c>
      <c r="E2393" t="str">
        <f t="shared" si="41"/>
        <v>No Data</v>
      </c>
    </row>
    <row r="2394" spans="1:5" x14ac:dyDescent="0.3">
      <c r="A2394" s="33" t="s">
        <v>0</v>
      </c>
      <c r="B2394" s="33" t="s">
        <v>53</v>
      </c>
      <c r="C2394" s="33"/>
      <c r="D2394" s="33" t="s">
        <v>1518</v>
      </c>
      <c r="E2394" t="str">
        <f t="shared" si="41"/>
        <v>No Data</v>
      </c>
    </row>
    <row r="2395" spans="1:5" x14ac:dyDescent="0.3">
      <c r="A2395" s="33" t="s">
        <v>2</v>
      </c>
      <c r="B2395" s="33" t="s">
        <v>54</v>
      </c>
      <c r="C2395" s="33"/>
      <c r="D2395" s="33" t="s">
        <v>1519</v>
      </c>
      <c r="E2395" t="str">
        <f t="shared" si="41"/>
        <v>No Data</v>
      </c>
    </row>
    <row r="2396" spans="1:5" x14ac:dyDescent="0.3">
      <c r="A2396" s="33" t="s">
        <v>125</v>
      </c>
      <c r="B2396" s="33" t="s">
        <v>53</v>
      </c>
      <c r="C2396" s="33">
        <v>125540</v>
      </c>
      <c r="D2396" s="33" t="s">
        <v>476</v>
      </c>
      <c r="E2396" t="str">
        <f t="shared" si="41"/>
        <v>$125K-$200K</v>
      </c>
    </row>
    <row r="2397" spans="1:5" x14ac:dyDescent="0.3">
      <c r="A2397" s="33" t="s">
        <v>128</v>
      </c>
      <c r="B2397" s="33" t="s">
        <v>53</v>
      </c>
      <c r="C2397" s="33">
        <v>175000</v>
      </c>
      <c r="D2397" s="33" t="s">
        <v>377</v>
      </c>
      <c r="E2397" t="str">
        <f t="shared" si="41"/>
        <v>$125K-$200K</v>
      </c>
    </row>
    <row r="2398" spans="1:5" x14ac:dyDescent="0.3">
      <c r="A2398" s="33" t="s">
        <v>125</v>
      </c>
      <c r="B2398" s="33" t="s">
        <v>53</v>
      </c>
      <c r="C2398" s="33"/>
      <c r="D2398" s="33" t="s">
        <v>1520</v>
      </c>
      <c r="E2398" t="str">
        <f t="shared" si="41"/>
        <v>No Data</v>
      </c>
    </row>
    <row r="2399" spans="1:5" x14ac:dyDescent="0.3">
      <c r="A2399" s="33" t="s">
        <v>126</v>
      </c>
      <c r="B2399" s="33" t="s">
        <v>53</v>
      </c>
      <c r="C2399" s="33">
        <v>117500</v>
      </c>
      <c r="D2399" s="33" t="s">
        <v>265</v>
      </c>
      <c r="E2399" t="str">
        <f t="shared" si="41"/>
        <v>$100K-$125K</v>
      </c>
    </row>
    <row r="2400" spans="1:5" x14ac:dyDescent="0.3">
      <c r="A2400" s="33" t="s">
        <v>0</v>
      </c>
      <c r="B2400" s="33" t="s">
        <v>53</v>
      </c>
      <c r="C2400" s="33">
        <v>150000</v>
      </c>
      <c r="D2400" s="33" t="s">
        <v>1521</v>
      </c>
      <c r="E2400" t="str">
        <f t="shared" si="41"/>
        <v>$125K-$200K</v>
      </c>
    </row>
    <row r="2401" spans="1:5" x14ac:dyDescent="0.3">
      <c r="A2401" s="33" t="s">
        <v>4</v>
      </c>
      <c r="B2401" s="33" t="s">
        <v>54</v>
      </c>
      <c r="C2401" s="33">
        <v>137500</v>
      </c>
      <c r="D2401" s="33" t="s">
        <v>1522</v>
      </c>
      <c r="E2401" t="str">
        <f t="shared" si="41"/>
        <v>$125K-$200K</v>
      </c>
    </row>
    <row r="2402" spans="1:5" x14ac:dyDescent="0.3">
      <c r="A2402" s="33" t="s">
        <v>4</v>
      </c>
      <c r="B2402" s="33" t="s">
        <v>53</v>
      </c>
      <c r="C2402" s="33">
        <v>125930</v>
      </c>
      <c r="D2402" s="33" t="s">
        <v>849</v>
      </c>
      <c r="E2402" t="str">
        <f t="shared" si="41"/>
        <v>$125K-$200K</v>
      </c>
    </row>
    <row r="2403" spans="1:5" x14ac:dyDescent="0.3">
      <c r="A2403" s="33" t="s">
        <v>125</v>
      </c>
      <c r="B2403" s="33" t="s">
        <v>53</v>
      </c>
      <c r="C2403" s="33"/>
      <c r="D2403" s="33" t="s">
        <v>774</v>
      </c>
      <c r="E2403" t="str">
        <f t="shared" si="41"/>
        <v>No Data</v>
      </c>
    </row>
    <row r="2404" spans="1:5" x14ac:dyDescent="0.3">
      <c r="A2404" s="33" t="s">
        <v>0</v>
      </c>
      <c r="B2404" s="33" t="s">
        <v>53</v>
      </c>
      <c r="C2404" s="33"/>
      <c r="D2404" s="33" t="s">
        <v>1523</v>
      </c>
      <c r="E2404" t="str">
        <f t="shared" si="41"/>
        <v>No Data</v>
      </c>
    </row>
    <row r="2405" spans="1:5" x14ac:dyDescent="0.3">
      <c r="A2405" s="33" t="s">
        <v>125</v>
      </c>
      <c r="B2405" s="33" t="s">
        <v>53</v>
      </c>
      <c r="C2405" s="33"/>
      <c r="D2405" s="33" t="s">
        <v>1279</v>
      </c>
      <c r="E2405" t="str">
        <f t="shared" si="41"/>
        <v>No Data</v>
      </c>
    </row>
    <row r="2406" spans="1:5" x14ac:dyDescent="0.3">
      <c r="A2406" s="33" t="s">
        <v>0</v>
      </c>
      <c r="B2406" s="33" t="s">
        <v>53</v>
      </c>
      <c r="C2406" s="33"/>
      <c r="D2406" s="33" t="s">
        <v>764</v>
      </c>
      <c r="E2406" t="str">
        <f t="shared" si="41"/>
        <v>No Data</v>
      </c>
    </row>
    <row r="2407" spans="1:5" x14ac:dyDescent="0.3">
      <c r="A2407" s="33" t="s">
        <v>4</v>
      </c>
      <c r="B2407" s="33" t="s">
        <v>53</v>
      </c>
      <c r="C2407" s="33">
        <v>125000</v>
      </c>
      <c r="D2407" s="33" t="s">
        <v>225</v>
      </c>
      <c r="E2407" t="str">
        <f t="shared" si="41"/>
        <v>$100K-$125K</v>
      </c>
    </row>
    <row r="2408" spans="1:5" x14ac:dyDescent="0.3">
      <c r="A2408" s="33" t="s">
        <v>4</v>
      </c>
      <c r="B2408" s="33" t="s">
        <v>53</v>
      </c>
      <c r="C2408" s="33">
        <v>135000</v>
      </c>
      <c r="D2408" s="33" t="s">
        <v>1524</v>
      </c>
      <c r="E2408" t="str">
        <f t="shared" si="41"/>
        <v>$125K-$200K</v>
      </c>
    </row>
    <row r="2409" spans="1:5" x14ac:dyDescent="0.3">
      <c r="A2409" s="33" t="s">
        <v>0</v>
      </c>
      <c r="B2409" s="33" t="s">
        <v>53</v>
      </c>
      <c r="C2409" s="33"/>
      <c r="D2409" s="33" t="s">
        <v>1525</v>
      </c>
      <c r="E2409" t="str">
        <f t="shared" si="41"/>
        <v>No Data</v>
      </c>
    </row>
    <row r="2410" spans="1:5" x14ac:dyDescent="0.3">
      <c r="A2410" s="33" t="s">
        <v>4</v>
      </c>
      <c r="B2410" s="33" t="s">
        <v>54</v>
      </c>
      <c r="C2410" s="33"/>
      <c r="D2410" s="33" t="s">
        <v>1526</v>
      </c>
      <c r="E2410" t="str">
        <f t="shared" si="41"/>
        <v>No Data</v>
      </c>
    </row>
    <row r="2411" spans="1:5" x14ac:dyDescent="0.3">
      <c r="A2411" s="33" t="s">
        <v>2</v>
      </c>
      <c r="B2411" s="33" t="s">
        <v>53</v>
      </c>
      <c r="C2411" s="33"/>
      <c r="D2411" s="33" t="s">
        <v>268</v>
      </c>
      <c r="E2411" t="str">
        <f t="shared" si="41"/>
        <v>No Data</v>
      </c>
    </row>
    <row r="2412" spans="1:5" x14ac:dyDescent="0.3">
      <c r="A2412" s="33" t="s">
        <v>4</v>
      </c>
      <c r="B2412" s="33" t="s">
        <v>53</v>
      </c>
      <c r="C2412" s="33"/>
      <c r="D2412" s="33" t="s">
        <v>1527</v>
      </c>
      <c r="E2412" t="str">
        <f t="shared" si="41"/>
        <v>No Data</v>
      </c>
    </row>
    <row r="2413" spans="1:5" x14ac:dyDescent="0.3">
      <c r="A2413" s="33" t="s">
        <v>4</v>
      </c>
      <c r="B2413" s="33" t="s">
        <v>74</v>
      </c>
      <c r="C2413" s="33">
        <v>93600</v>
      </c>
      <c r="D2413" s="33" t="s">
        <v>1528</v>
      </c>
      <c r="E2413" t="str">
        <f t="shared" si="41"/>
        <v>$75K-$100K</v>
      </c>
    </row>
    <row r="2414" spans="1:5" x14ac:dyDescent="0.3">
      <c r="A2414" s="33" t="s">
        <v>52</v>
      </c>
      <c r="B2414" s="33" t="s">
        <v>72</v>
      </c>
      <c r="C2414" s="33">
        <v>30000</v>
      </c>
      <c r="D2414" s="33" t="s">
        <v>1529</v>
      </c>
      <c r="E2414" t="str">
        <f t="shared" si="41"/>
        <v>&lt;$75K</v>
      </c>
    </row>
    <row r="2415" spans="1:5" x14ac:dyDescent="0.3">
      <c r="A2415" s="33" t="s">
        <v>0</v>
      </c>
      <c r="B2415" s="33" t="s">
        <v>90</v>
      </c>
      <c r="C2415" s="33">
        <v>50400</v>
      </c>
      <c r="D2415" s="33" t="s">
        <v>294</v>
      </c>
      <c r="E2415" t="str">
        <f t="shared" si="41"/>
        <v>&lt;$75K</v>
      </c>
    </row>
    <row r="2416" spans="1:5" x14ac:dyDescent="0.3">
      <c r="A2416" s="33" t="s">
        <v>4</v>
      </c>
      <c r="B2416" s="33" t="s">
        <v>63</v>
      </c>
      <c r="C2416" s="33">
        <v>96773</v>
      </c>
      <c r="D2416" s="33" t="s">
        <v>1530</v>
      </c>
      <c r="E2416" t="str">
        <f t="shared" si="41"/>
        <v>$75K-$100K</v>
      </c>
    </row>
    <row r="2417" spans="1:5" x14ac:dyDescent="0.3">
      <c r="A2417" s="33" t="s">
        <v>0</v>
      </c>
      <c r="B2417" s="33" t="s">
        <v>53</v>
      </c>
      <c r="C2417" s="33">
        <v>65000</v>
      </c>
      <c r="D2417" s="33" t="s">
        <v>905</v>
      </c>
      <c r="E2417" t="str">
        <f t="shared" si="41"/>
        <v>&lt;$75K</v>
      </c>
    </row>
    <row r="2418" spans="1:5" x14ac:dyDescent="0.3">
      <c r="A2418" s="33" t="s">
        <v>4</v>
      </c>
      <c r="B2418" s="33" t="s">
        <v>53</v>
      </c>
      <c r="C2418" s="33">
        <v>151840</v>
      </c>
      <c r="D2418" s="33" t="s">
        <v>402</v>
      </c>
      <c r="E2418" t="str">
        <f t="shared" si="41"/>
        <v>$125K-$200K</v>
      </c>
    </row>
    <row r="2419" spans="1:5" x14ac:dyDescent="0.3">
      <c r="A2419" s="33" t="s">
        <v>4</v>
      </c>
      <c r="B2419" s="33" t="s">
        <v>54</v>
      </c>
      <c r="C2419" s="33">
        <v>85000</v>
      </c>
      <c r="D2419" s="33" t="s">
        <v>232</v>
      </c>
      <c r="E2419" t="str">
        <f t="shared" si="41"/>
        <v>$75K-$100K</v>
      </c>
    </row>
    <row r="2420" spans="1:5" x14ac:dyDescent="0.3">
      <c r="A2420" s="33" t="s">
        <v>128</v>
      </c>
      <c r="B2420" s="33" t="s">
        <v>53</v>
      </c>
      <c r="C2420" s="33"/>
      <c r="D2420" s="33" t="s">
        <v>1531</v>
      </c>
      <c r="E2420" t="str">
        <f t="shared" si="41"/>
        <v>No Data</v>
      </c>
    </row>
    <row r="2421" spans="1:5" x14ac:dyDescent="0.3">
      <c r="A2421" s="33" t="s">
        <v>0</v>
      </c>
      <c r="B2421" s="33" t="s">
        <v>54</v>
      </c>
      <c r="C2421" s="33"/>
      <c r="D2421" s="33" t="s">
        <v>1435</v>
      </c>
      <c r="E2421" t="str">
        <f t="shared" si="41"/>
        <v>No Data</v>
      </c>
    </row>
    <row r="2422" spans="1:5" x14ac:dyDescent="0.3">
      <c r="A2422" s="33" t="s">
        <v>4</v>
      </c>
      <c r="B2422" s="33" t="s">
        <v>53</v>
      </c>
      <c r="C2422" s="33">
        <v>170000</v>
      </c>
      <c r="D2422" s="33" t="s">
        <v>230</v>
      </c>
      <c r="E2422" t="str">
        <f t="shared" si="41"/>
        <v>$125K-$200K</v>
      </c>
    </row>
    <row r="2423" spans="1:5" x14ac:dyDescent="0.3">
      <c r="A2423" s="33" t="s">
        <v>4</v>
      </c>
      <c r="B2423" s="33" t="s">
        <v>104</v>
      </c>
      <c r="C2423" s="33">
        <v>147500</v>
      </c>
      <c r="D2423" s="33" t="s">
        <v>1532</v>
      </c>
      <c r="E2423" t="str">
        <f t="shared" si="41"/>
        <v>$125K-$200K</v>
      </c>
    </row>
    <row r="2424" spans="1:5" x14ac:dyDescent="0.3">
      <c r="A2424" s="33" t="s">
        <v>4</v>
      </c>
      <c r="B2424" s="33" t="s">
        <v>53</v>
      </c>
      <c r="C2424" s="33">
        <v>105000</v>
      </c>
      <c r="D2424" s="33" t="s">
        <v>1533</v>
      </c>
      <c r="E2424" t="str">
        <f t="shared" si="41"/>
        <v>$100K-$125K</v>
      </c>
    </row>
    <row r="2425" spans="1:5" x14ac:dyDescent="0.3">
      <c r="A2425" s="33" t="s">
        <v>0</v>
      </c>
      <c r="B2425" s="33" t="s">
        <v>53</v>
      </c>
      <c r="C2425" s="33">
        <v>165000</v>
      </c>
      <c r="D2425" s="33" t="s">
        <v>1534</v>
      </c>
      <c r="E2425" t="str">
        <f t="shared" si="41"/>
        <v>$125K-$200K</v>
      </c>
    </row>
    <row r="2426" spans="1:5" x14ac:dyDescent="0.3">
      <c r="A2426" s="33" t="s">
        <v>0</v>
      </c>
      <c r="B2426" s="33" t="s">
        <v>53</v>
      </c>
      <c r="C2426" s="33">
        <v>125000</v>
      </c>
      <c r="D2426" s="33" t="s">
        <v>1535</v>
      </c>
      <c r="E2426" t="str">
        <f t="shared" si="41"/>
        <v>$100K-$125K</v>
      </c>
    </row>
    <row r="2427" spans="1:5" x14ac:dyDescent="0.3">
      <c r="A2427" s="33" t="s">
        <v>0</v>
      </c>
      <c r="B2427" s="33" t="s">
        <v>53</v>
      </c>
      <c r="C2427" s="33">
        <v>112500.5</v>
      </c>
      <c r="D2427" s="33" t="s">
        <v>1099</v>
      </c>
      <c r="E2427" t="str">
        <f t="shared" si="41"/>
        <v>$100K-$125K</v>
      </c>
    </row>
    <row r="2428" spans="1:5" x14ac:dyDescent="0.3">
      <c r="A2428" s="33" t="s">
        <v>4</v>
      </c>
      <c r="B2428" s="33" t="s">
        <v>53</v>
      </c>
      <c r="C2428" s="33">
        <v>110000</v>
      </c>
      <c r="D2428" s="33" t="s">
        <v>268</v>
      </c>
      <c r="E2428" t="str">
        <f t="shared" si="41"/>
        <v>$100K-$125K</v>
      </c>
    </row>
    <row r="2429" spans="1:5" x14ac:dyDescent="0.3">
      <c r="A2429" s="33" t="s">
        <v>125</v>
      </c>
      <c r="B2429" s="33" t="s">
        <v>53</v>
      </c>
      <c r="C2429" s="33"/>
      <c r="D2429" s="33" t="s">
        <v>966</v>
      </c>
      <c r="E2429" t="str">
        <f t="shared" si="41"/>
        <v>No Data</v>
      </c>
    </row>
    <row r="2430" spans="1:5" x14ac:dyDescent="0.3">
      <c r="A2430" s="33" t="s">
        <v>0</v>
      </c>
      <c r="B2430" s="33" t="s">
        <v>53</v>
      </c>
      <c r="C2430" s="33">
        <v>147500</v>
      </c>
      <c r="D2430" s="33" t="s">
        <v>1536</v>
      </c>
      <c r="E2430" t="str">
        <f t="shared" si="41"/>
        <v>$125K-$200K</v>
      </c>
    </row>
    <row r="2431" spans="1:5" x14ac:dyDescent="0.3">
      <c r="A2431" s="33" t="s">
        <v>0</v>
      </c>
      <c r="B2431" s="33" t="s">
        <v>53</v>
      </c>
      <c r="C2431" s="33"/>
      <c r="D2431" s="33" t="s">
        <v>218</v>
      </c>
      <c r="E2431" t="str">
        <f t="shared" si="41"/>
        <v>No Data</v>
      </c>
    </row>
    <row r="2432" spans="1:5" x14ac:dyDescent="0.3">
      <c r="A2432" s="33" t="s">
        <v>2</v>
      </c>
      <c r="B2432" s="33" t="s">
        <v>53</v>
      </c>
      <c r="C2432" s="33">
        <v>65000</v>
      </c>
      <c r="D2432" s="33" t="s">
        <v>1537</v>
      </c>
      <c r="E2432" t="str">
        <f t="shared" si="41"/>
        <v>&lt;$75K</v>
      </c>
    </row>
    <row r="2433" spans="1:5" x14ac:dyDescent="0.3">
      <c r="A2433" s="33" t="s">
        <v>126</v>
      </c>
      <c r="B2433" s="33" t="s">
        <v>53</v>
      </c>
      <c r="C2433" s="33"/>
      <c r="D2433" s="33" t="s">
        <v>928</v>
      </c>
      <c r="E2433" t="str">
        <f t="shared" si="41"/>
        <v>No Data</v>
      </c>
    </row>
    <row r="2434" spans="1:5" x14ac:dyDescent="0.3">
      <c r="A2434" s="33" t="s">
        <v>0</v>
      </c>
      <c r="B2434" s="33" t="s">
        <v>53</v>
      </c>
      <c r="C2434" s="33"/>
      <c r="D2434" s="33" t="s">
        <v>469</v>
      </c>
      <c r="E2434" t="str">
        <f t="shared" si="41"/>
        <v>No Data</v>
      </c>
    </row>
    <row r="2435" spans="1:5" x14ac:dyDescent="0.3">
      <c r="A2435" s="33" t="s">
        <v>128</v>
      </c>
      <c r="B2435" s="33" t="s">
        <v>53</v>
      </c>
      <c r="C2435" s="33"/>
      <c r="D2435" s="33" t="s">
        <v>779</v>
      </c>
      <c r="E2435" t="str">
        <f t="shared" ref="E2435:E2498" si="42">_xlfn.XLOOKUP(C2435,$H$16:$H$21,$G$16:$G$21,,1)</f>
        <v>No Data</v>
      </c>
    </row>
    <row r="2436" spans="1:5" x14ac:dyDescent="0.3">
      <c r="A2436" s="33" t="s">
        <v>4</v>
      </c>
      <c r="B2436" s="33" t="s">
        <v>53</v>
      </c>
      <c r="C2436" s="33">
        <v>155000</v>
      </c>
      <c r="D2436" s="33" t="s">
        <v>852</v>
      </c>
      <c r="E2436" t="str">
        <f t="shared" si="42"/>
        <v>$125K-$200K</v>
      </c>
    </row>
    <row r="2437" spans="1:5" x14ac:dyDescent="0.3">
      <c r="A2437" s="33" t="s">
        <v>4</v>
      </c>
      <c r="B2437" s="33" t="s">
        <v>54</v>
      </c>
      <c r="C2437" s="33"/>
      <c r="D2437" s="33" t="s">
        <v>1197</v>
      </c>
      <c r="E2437" t="str">
        <f t="shared" si="42"/>
        <v>No Data</v>
      </c>
    </row>
    <row r="2438" spans="1:5" x14ac:dyDescent="0.3">
      <c r="A2438" s="33" t="s">
        <v>1</v>
      </c>
      <c r="B2438" s="33" t="s">
        <v>53</v>
      </c>
      <c r="C2438" s="33">
        <v>212500</v>
      </c>
      <c r="D2438" s="33" t="s">
        <v>1538</v>
      </c>
      <c r="E2438" t="str">
        <f t="shared" si="42"/>
        <v>&gt;$200K</v>
      </c>
    </row>
    <row r="2439" spans="1:5" x14ac:dyDescent="0.3">
      <c r="A2439" s="33" t="s">
        <v>126</v>
      </c>
      <c r="B2439" s="33" t="s">
        <v>57</v>
      </c>
      <c r="C2439" s="33">
        <v>115000</v>
      </c>
      <c r="D2439" s="33" t="s">
        <v>1539</v>
      </c>
      <c r="E2439" t="str">
        <f t="shared" si="42"/>
        <v>$100K-$125K</v>
      </c>
    </row>
    <row r="2440" spans="1:5" x14ac:dyDescent="0.3">
      <c r="A2440" s="33" t="s">
        <v>2</v>
      </c>
      <c r="B2440" s="33" t="s">
        <v>53</v>
      </c>
      <c r="C2440" s="33">
        <v>90500</v>
      </c>
      <c r="D2440" s="33" t="s">
        <v>1071</v>
      </c>
      <c r="E2440" t="str">
        <f t="shared" si="42"/>
        <v>$75K-$100K</v>
      </c>
    </row>
    <row r="2441" spans="1:5" x14ac:dyDescent="0.3">
      <c r="A2441" s="33" t="s">
        <v>4</v>
      </c>
      <c r="B2441" s="33" t="s">
        <v>53</v>
      </c>
      <c r="C2441" s="33"/>
      <c r="D2441" s="33" t="s">
        <v>1540</v>
      </c>
      <c r="E2441" t="str">
        <f t="shared" si="42"/>
        <v>No Data</v>
      </c>
    </row>
    <row r="2442" spans="1:5" x14ac:dyDescent="0.3">
      <c r="A2442" s="33" t="s">
        <v>4</v>
      </c>
      <c r="B2442" s="33" t="s">
        <v>53</v>
      </c>
      <c r="C2442" s="33">
        <v>144481.5</v>
      </c>
      <c r="D2442" s="33" t="s">
        <v>1541</v>
      </c>
      <c r="E2442" t="str">
        <f t="shared" si="42"/>
        <v>$125K-$200K</v>
      </c>
    </row>
    <row r="2443" spans="1:5" x14ac:dyDescent="0.3">
      <c r="A2443" s="33" t="s">
        <v>126</v>
      </c>
      <c r="B2443" s="33" t="s">
        <v>53</v>
      </c>
      <c r="C2443" s="33">
        <v>125000</v>
      </c>
      <c r="D2443" s="33" t="s">
        <v>1542</v>
      </c>
      <c r="E2443" t="str">
        <f t="shared" si="42"/>
        <v>$100K-$125K</v>
      </c>
    </row>
    <row r="2444" spans="1:5" x14ac:dyDescent="0.3">
      <c r="A2444" s="33" t="s">
        <v>4</v>
      </c>
      <c r="B2444" s="33" t="s">
        <v>54</v>
      </c>
      <c r="C2444" s="33"/>
      <c r="D2444" s="33" t="s">
        <v>268</v>
      </c>
      <c r="E2444" t="str">
        <f t="shared" si="42"/>
        <v>No Data</v>
      </c>
    </row>
    <row r="2445" spans="1:5" x14ac:dyDescent="0.3">
      <c r="A2445" s="33" t="s">
        <v>4</v>
      </c>
      <c r="B2445" s="33" t="s">
        <v>53</v>
      </c>
      <c r="C2445" s="33"/>
      <c r="D2445" s="33" t="s">
        <v>258</v>
      </c>
      <c r="E2445" t="str">
        <f t="shared" si="42"/>
        <v>No Data</v>
      </c>
    </row>
    <row r="2446" spans="1:5" x14ac:dyDescent="0.3">
      <c r="A2446" s="33" t="s">
        <v>125</v>
      </c>
      <c r="B2446" s="33" t="s">
        <v>53</v>
      </c>
      <c r="C2446" s="33">
        <v>85000</v>
      </c>
      <c r="D2446" s="33" t="s">
        <v>265</v>
      </c>
      <c r="E2446" t="str">
        <f t="shared" si="42"/>
        <v>$75K-$100K</v>
      </c>
    </row>
    <row r="2447" spans="1:5" x14ac:dyDescent="0.3">
      <c r="A2447" s="33" t="s">
        <v>128</v>
      </c>
      <c r="B2447" s="33" t="s">
        <v>53</v>
      </c>
      <c r="C2447" s="33">
        <v>185000</v>
      </c>
      <c r="D2447" s="33" t="s">
        <v>1543</v>
      </c>
      <c r="E2447" t="str">
        <f t="shared" si="42"/>
        <v>$125K-$200K</v>
      </c>
    </row>
    <row r="2448" spans="1:5" x14ac:dyDescent="0.3">
      <c r="A2448" s="33" t="s">
        <v>2</v>
      </c>
      <c r="B2448" s="33" t="s">
        <v>53</v>
      </c>
      <c r="C2448" s="33">
        <v>97500</v>
      </c>
      <c r="D2448" s="33" t="s">
        <v>449</v>
      </c>
      <c r="E2448" t="str">
        <f t="shared" si="42"/>
        <v>$75K-$100K</v>
      </c>
    </row>
    <row r="2449" spans="1:5" x14ac:dyDescent="0.3">
      <c r="A2449" s="33" t="s">
        <v>126</v>
      </c>
      <c r="B2449" s="33" t="s">
        <v>53</v>
      </c>
      <c r="C2449" s="33">
        <v>165000</v>
      </c>
      <c r="D2449" s="33" t="s">
        <v>1402</v>
      </c>
      <c r="E2449" t="str">
        <f t="shared" si="42"/>
        <v>$125K-$200K</v>
      </c>
    </row>
    <row r="2450" spans="1:5" x14ac:dyDescent="0.3">
      <c r="A2450" s="33" t="s">
        <v>129</v>
      </c>
      <c r="B2450" s="33" t="s">
        <v>53</v>
      </c>
      <c r="C2450" s="33">
        <v>150000</v>
      </c>
      <c r="D2450" s="33" t="s">
        <v>541</v>
      </c>
      <c r="E2450" t="str">
        <f t="shared" si="42"/>
        <v>$125K-$200K</v>
      </c>
    </row>
    <row r="2451" spans="1:5" x14ac:dyDescent="0.3">
      <c r="A2451" s="33" t="s">
        <v>126</v>
      </c>
      <c r="B2451" s="33" t="s">
        <v>53</v>
      </c>
      <c r="C2451" s="33">
        <v>160000</v>
      </c>
      <c r="D2451" s="33" t="s">
        <v>1544</v>
      </c>
      <c r="E2451" t="str">
        <f t="shared" si="42"/>
        <v>$125K-$200K</v>
      </c>
    </row>
    <row r="2452" spans="1:5" x14ac:dyDescent="0.3">
      <c r="A2452" s="33" t="s">
        <v>4</v>
      </c>
      <c r="B2452" s="33" t="s">
        <v>56</v>
      </c>
      <c r="C2452" s="33">
        <v>98283</v>
      </c>
      <c r="D2452" s="33" t="s">
        <v>267</v>
      </c>
      <c r="E2452" t="str">
        <f t="shared" si="42"/>
        <v>$75K-$100K</v>
      </c>
    </row>
    <row r="2453" spans="1:5" x14ac:dyDescent="0.3">
      <c r="A2453" s="33" t="s">
        <v>52</v>
      </c>
      <c r="B2453" s="33" t="s">
        <v>53</v>
      </c>
      <c r="C2453" s="33"/>
      <c r="D2453" s="33" t="s">
        <v>1545</v>
      </c>
      <c r="E2453" t="str">
        <f t="shared" si="42"/>
        <v>No Data</v>
      </c>
    </row>
    <row r="2454" spans="1:5" x14ac:dyDescent="0.3">
      <c r="A2454" s="33" t="s">
        <v>4</v>
      </c>
      <c r="B2454" s="33" t="s">
        <v>53</v>
      </c>
      <c r="C2454" s="33"/>
      <c r="D2454" s="33" t="s">
        <v>559</v>
      </c>
      <c r="E2454" t="str">
        <f t="shared" si="42"/>
        <v>No Data</v>
      </c>
    </row>
    <row r="2455" spans="1:5" x14ac:dyDescent="0.3">
      <c r="A2455" s="33" t="s">
        <v>2</v>
      </c>
      <c r="B2455" s="33" t="s">
        <v>53</v>
      </c>
      <c r="C2455" s="33">
        <v>60000</v>
      </c>
      <c r="D2455" s="33" t="s">
        <v>1546</v>
      </c>
      <c r="E2455" t="str">
        <f t="shared" si="42"/>
        <v>&lt;$75K</v>
      </c>
    </row>
    <row r="2456" spans="1:5" x14ac:dyDescent="0.3">
      <c r="A2456" s="33" t="s">
        <v>4</v>
      </c>
      <c r="B2456" s="33" t="s">
        <v>53</v>
      </c>
      <c r="C2456" s="33"/>
      <c r="D2456" s="33" t="s">
        <v>1547</v>
      </c>
      <c r="E2456" t="str">
        <f t="shared" si="42"/>
        <v>No Data</v>
      </c>
    </row>
    <row r="2457" spans="1:5" x14ac:dyDescent="0.3">
      <c r="A2457" s="33" t="s">
        <v>4</v>
      </c>
      <c r="B2457" s="33" t="s">
        <v>53</v>
      </c>
      <c r="C2457" s="33">
        <v>65000</v>
      </c>
      <c r="D2457" s="33" t="s">
        <v>905</v>
      </c>
      <c r="E2457" t="str">
        <f t="shared" si="42"/>
        <v>&lt;$75K</v>
      </c>
    </row>
    <row r="2458" spans="1:5" x14ac:dyDescent="0.3">
      <c r="A2458" s="33" t="s">
        <v>0</v>
      </c>
      <c r="B2458" s="33" t="s">
        <v>53</v>
      </c>
      <c r="C2458" s="33">
        <v>150000</v>
      </c>
      <c r="D2458" s="33" t="s">
        <v>1548</v>
      </c>
      <c r="E2458" t="str">
        <f t="shared" si="42"/>
        <v>$125K-$200K</v>
      </c>
    </row>
    <row r="2459" spans="1:5" x14ac:dyDescent="0.3">
      <c r="A2459" s="33" t="s">
        <v>2</v>
      </c>
      <c r="B2459" s="33" t="s">
        <v>53</v>
      </c>
      <c r="C2459" s="33"/>
      <c r="D2459" s="33" t="s">
        <v>1549</v>
      </c>
      <c r="E2459" t="str">
        <f t="shared" si="42"/>
        <v>No Data</v>
      </c>
    </row>
    <row r="2460" spans="1:5" x14ac:dyDescent="0.3">
      <c r="A2460" s="33" t="s">
        <v>4</v>
      </c>
      <c r="B2460" s="33" t="s">
        <v>53</v>
      </c>
      <c r="C2460" s="33"/>
      <c r="D2460" s="33" t="s">
        <v>1193</v>
      </c>
      <c r="E2460" t="str">
        <f t="shared" si="42"/>
        <v>No Data</v>
      </c>
    </row>
    <row r="2461" spans="1:5" x14ac:dyDescent="0.3">
      <c r="A2461" s="33" t="s">
        <v>2</v>
      </c>
      <c r="B2461" s="33" t="s">
        <v>53</v>
      </c>
      <c r="C2461" s="33">
        <v>55000</v>
      </c>
      <c r="D2461" s="33" t="s">
        <v>1550</v>
      </c>
      <c r="E2461" t="str">
        <f t="shared" si="42"/>
        <v>&lt;$75K</v>
      </c>
    </row>
    <row r="2462" spans="1:5" x14ac:dyDescent="0.3">
      <c r="A2462" s="33" t="s">
        <v>125</v>
      </c>
      <c r="B2462" s="33" t="s">
        <v>53</v>
      </c>
      <c r="C2462" s="33">
        <v>105000</v>
      </c>
      <c r="D2462" s="33" t="s">
        <v>1551</v>
      </c>
      <c r="E2462" t="str">
        <f t="shared" si="42"/>
        <v>$100K-$125K</v>
      </c>
    </row>
    <row r="2463" spans="1:5" x14ac:dyDescent="0.3">
      <c r="A2463" s="33" t="s">
        <v>0</v>
      </c>
      <c r="B2463" s="33" t="s">
        <v>53</v>
      </c>
      <c r="C2463" s="33"/>
      <c r="D2463" s="33" t="s">
        <v>230</v>
      </c>
      <c r="E2463" t="str">
        <f t="shared" si="42"/>
        <v>No Data</v>
      </c>
    </row>
    <row r="2464" spans="1:5" x14ac:dyDescent="0.3">
      <c r="A2464" s="33" t="s">
        <v>4</v>
      </c>
      <c r="B2464" s="33" t="s">
        <v>53</v>
      </c>
      <c r="C2464" s="33"/>
      <c r="D2464" s="33" t="s">
        <v>459</v>
      </c>
      <c r="E2464" t="str">
        <f t="shared" si="42"/>
        <v>No Data</v>
      </c>
    </row>
    <row r="2465" spans="1:5" x14ac:dyDescent="0.3">
      <c r="A2465" s="33" t="s">
        <v>129</v>
      </c>
      <c r="B2465" s="33" t="s">
        <v>81</v>
      </c>
      <c r="C2465" s="33">
        <v>63000</v>
      </c>
      <c r="D2465" s="33" t="s">
        <v>1552</v>
      </c>
      <c r="E2465" t="str">
        <f t="shared" si="42"/>
        <v>&lt;$75K</v>
      </c>
    </row>
    <row r="2466" spans="1:5" x14ac:dyDescent="0.3">
      <c r="A2466" s="33" t="s">
        <v>4</v>
      </c>
      <c r="B2466" s="33" t="s">
        <v>54</v>
      </c>
      <c r="C2466" s="33">
        <v>125000</v>
      </c>
      <c r="D2466" s="33" t="s">
        <v>1553</v>
      </c>
      <c r="E2466" t="str">
        <f t="shared" si="42"/>
        <v>$100K-$125K</v>
      </c>
    </row>
    <row r="2467" spans="1:5" x14ac:dyDescent="0.3">
      <c r="A2467" s="33" t="s">
        <v>0</v>
      </c>
      <c r="B2467" s="33" t="s">
        <v>53</v>
      </c>
      <c r="C2467" s="33"/>
      <c r="D2467" s="33" t="s">
        <v>772</v>
      </c>
      <c r="E2467" t="str">
        <f t="shared" si="42"/>
        <v>No Data</v>
      </c>
    </row>
    <row r="2468" spans="1:5" x14ac:dyDescent="0.3">
      <c r="A2468" s="33" t="s">
        <v>0</v>
      </c>
      <c r="B2468" s="33" t="s">
        <v>53</v>
      </c>
      <c r="C2468" s="33"/>
      <c r="D2468" s="33" t="s">
        <v>1346</v>
      </c>
      <c r="E2468" t="str">
        <f t="shared" si="42"/>
        <v>No Data</v>
      </c>
    </row>
    <row r="2469" spans="1:5" x14ac:dyDescent="0.3">
      <c r="A2469" s="33" t="s">
        <v>4</v>
      </c>
      <c r="B2469" s="33" t="s">
        <v>53</v>
      </c>
      <c r="C2469" s="33">
        <v>173500</v>
      </c>
      <c r="D2469" s="33" t="s">
        <v>225</v>
      </c>
      <c r="E2469" t="str">
        <f t="shared" si="42"/>
        <v>$125K-$200K</v>
      </c>
    </row>
    <row r="2470" spans="1:5" x14ac:dyDescent="0.3">
      <c r="A2470" s="33" t="s">
        <v>126</v>
      </c>
      <c r="B2470" s="33" t="s">
        <v>53</v>
      </c>
      <c r="C2470" s="33">
        <v>120000</v>
      </c>
      <c r="D2470" s="33" t="s">
        <v>315</v>
      </c>
      <c r="E2470" t="str">
        <f t="shared" si="42"/>
        <v>$100K-$125K</v>
      </c>
    </row>
    <row r="2471" spans="1:5" x14ac:dyDescent="0.3">
      <c r="A2471" s="33" t="s">
        <v>0</v>
      </c>
      <c r="B2471" s="33" t="s">
        <v>53</v>
      </c>
      <c r="C2471" s="33">
        <v>90000</v>
      </c>
      <c r="D2471" s="33" t="s">
        <v>1554</v>
      </c>
      <c r="E2471" t="str">
        <f t="shared" si="42"/>
        <v>$75K-$100K</v>
      </c>
    </row>
    <row r="2472" spans="1:5" x14ac:dyDescent="0.3">
      <c r="A2472" s="33" t="s">
        <v>4</v>
      </c>
      <c r="B2472" s="33" t="s">
        <v>53</v>
      </c>
      <c r="C2472" s="33">
        <v>120000</v>
      </c>
      <c r="D2472" s="33" t="s">
        <v>1555</v>
      </c>
      <c r="E2472" t="str">
        <f t="shared" si="42"/>
        <v>$100K-$125K</v>
      </c>
    </row>
    <row r="2473" spans="1:5" x14ac:dyDescent="0.3">
      <c r="A2473" s="33" t="s">
        <v>0</v>
      </c>
      <c r="B2473" s="33" t="s">
        <v>53</v>
      </c>
      <c r="C2473" s="33"/>
      <c r="D2473" s="33" t="s">
        <v>457</v>
      </c>
      <c r="E2473" t="str">
        <f t="shared" si="42"/>
        <v>No Data</v>
      </c>
    </row>
    <row r="2474" spans="1:5" x14ac:dyDescent="0.3">
      <c r="A2474" s="33" t="s">
        <v>2</v>
      </c>
      <c r="B2474" s="33" t="s">
        <v>53</v>
      </c>
      <c r="C2474" s="33"/>
      <c r="D2474" s="33" t="s">
        <v>1556</v>
      </c>
      <c r="E2474" t="str">
        <f t="shared" si="42"/>
        <v>No Data</v>
      </c>
    </row>
    <row r="2475" spans="1:5" x14ac:dyDescent="0.3">
      <c r="A2475" s="33" t="s">
        <v>4</v>
      </c>
      <c r="B2475" s="33" t="s">
        <v>53</v>
      </c>
      <c r="C2475" s="33">
        <v>140629.203125</v>
      </c>
      <c r="D2475" s="33" t="s">
        <v>1557</v>
      </c>
      <c r="E2475" t="str">
        <f t="shared" si="42"/>
        <v>$125K-$200K</v>
      </c>
    </row>
    <row r="2476" spans="1:5" x14ac:dyDescent="0.3">
      <c r="A2476" s="33" t="s">
        <v>4</v>
      </c>
      <c r="B2476" s="33" t="s">
        <v>53</v>
      </c>
      <c r="C2476" s="33">
        <v>90000</v>
      </c>
      <c r="D2476" s="33" t="s">
        <v>1558</v>
      </c>
      <c r="E2476" t="str">
        <f t="shared" si="42"/>
        <v>$75K-$100K</v>
      </c>
    </row>
    <row r="2477" spans="1:5" x14ac:dyDescent="0.3">
      <c r="A2477" s="33" t="s">
        <v>0</v>
      </c>
      <c r="B2477" s="33" t="s">
        <v>115</v>
      </c>
      <c r="C2477" s="33">
        <v>157500</v>
      </c>
      <c r="D2477" s="33" t="s">
        <v>1559</v>
      </c>
      <c r="E2477" t="str">
        <f t="shared" si="42"/>
        <v>$125K-$200K</v>
      </c>
    </row>
    <row r="2478" spans="1:5" x14ac:dyDescent="0.3">
      <c r="A2478" s="33" t="s">
        <v>0</v>
      </c>
      <c r="B2478" s="33" t="s">
        <v>53</v>
      </c>
      <c r="C2478" s="33"/>
      <c r="D2478" s="33" t="s">
        <v>353</v>
      </c>
      <c r="E2478" t="str">
        <f t="shared" si="42"/>
        <v>No Data</v>
      </c>
    </row>
    <row r="2479" spans="1:5" x14ac:dyDescent="0.3">
      <c r="A2479" s="33" t="s">
        <v>0</v>
      </c>
      <c r="B2479" s="33" t="s">
        <v>53</v>
      </c>
      <c r="C2479" s="33">
        <v>82500</v>
      </c>
      <c r="D2479" s="33" t="s">
        <v>1560</v>
      </c>
      <c r="E2479" t="str">
        <f t="shared" si="42"/>
        <v>$75K-$100K</v>
      </c>
    </row>
    <row r="2480" spans="1:5" x14ac:dyDescent="0.3">
      <c r="A2480" s="33" t="s">
        <v>2</v>
      </c>
      <c r="B2480" s="33" t="s">
        <v>53</v>
      </c>
      <c r="C2480" s="33">
        <v>111175</v>
      </c>
      <c r="D2480" s="33" t="s">
        <v>1561</v>
      </c>
      <c r="E2480" t="str">
        <f t="shared" si="42"/>
        <v>$100K-$125K</v>
      </c>
    </row>
    <row r="2481" spans="1:5" x14ac:dyDescent="0.3">
      <c r="A2481" s="33" t="s">
        <v>1</v>
      </c>
      <c r="B2481" s="33" t="s">
        <v>112</v>
      </c>
      <c r="C2481" s="33">
        <v>50400</v>
      </c>
      <c r="D2481" s="33" t="s">
        <v>320</v>
      </c>
      <c r="E2481" t="str">
        <f t="shared" si="42"/>
        <v>&lt;$75K</v>
      </c>
    </row>
    <row r="2482" spans="1:5" x14ac:dyDescent="0.3">
      <c r="A2482" s="33" t="s">
        <v>2</v>
      </c>
      <c r="B2482" s="33" t="s">
        <v>53</v>
      </c>
      <c r="C2482" s="33">
        <v>90000</v>
      </c>
      <c r="D2482" s="33" t="s">
        <v>232</v>
      </c>
      <c r="E2482" t="str">
        <f t="shared" si="42"/>
        <v>$75K-$100K</v>
      </c>
    </row>
    <row r="2483" spans="1:5" x14ac:dyDescent="0.3">
      <c r="A2483" s="33" t="s">
        <v>4</v>
      </c>
      <c r="B2483" s="33" t="s">
        <v>53</v>
      </c>
      <c r="C2483" s="33"/>
      <c r="D2483" s="33" t="s">
        <v>255</v>
      </c>
      <c r="E2483" t="str">
        <f t="shared" si="42"/>
        <v>No Data</v>
      </c>
    </row>
    <row r="2484" spans="1:5" x14ac:dyDescent="0.3">
      <c r="A2484" s="33" t="s">
        <v>4</v>
      </c>
      <c r="B2484" s="33" t="s">
        <v>53</v>
      </c>
      <c r="C2484" s="33">
        <v>90000</v>
      </c>
      <c r="D2484" s="33" t="s">
        <v>1309</v>
      </c>
      <c r="E2484" t="str">
        <f t="shared" si="42"/>
        <v>$75K-$100K</v>
      </c>
    </row>
    <row r="2485" spans="1:5" x14ac:dyDescent="0.3">
      <c r="A2485" s="33" t="s">
        <v>125</v>
      </c>
      <c r="B2485" s="33" t="s">
        <v>53</v>
      </c>
      <c r="C2485" s="33">
        <v>75000</v>
      </c>
      <c r="D2485" s="33" t="s">
        <v>1562</v>
      </c>
      <c r="E2485" t="str">
        <f t="shared" si="42"/>
        <v>&lt;$75K</v>
      </c>
    </row>
    <row r="2486" spans="1:5" x14ac:dyDescent="0.3">
      <c r="A2486" s="33" t="s">
        <v>4</v>
      </c>
      <c r="B2486" s="33" t="s">
        <v>97</v>
      </c>
      <c r="C2486" s="33">
        <v>147500</v>
      </c>
      <c r="D2486" s="33" t="s">
        <v>1563</v>
      </c>
      <c r="E2486" t="str">
        <f t="shared" si="42"/>
        <v>$125K-$200K</v>
      </c>
    </row>
    <row r="2487" spans="1:5" x14ac:dyDescent="0.3">
      <c r="A2487" s="33" t="s">
        <v>126</v>
      </c>
      <c r="B2487" s="33" t="s">
        <v>53</v>
      </c>
      <c r="C2487" s="33">
        <v>131500</v>
      </c>
      <c r="D2487" s="33" t="s">
        <v>449</v>
      </c>
      <c r="E2487" t="str">
        <f t="shared" si="42"/>
        <v>$125K-$200K</v>
      </c>
    </row>
    <row r="2488" spans="1:5" x14ac:dyDescent="0.3">
      <c r="A2488" s="33" t="s">
        <v>4</v>
      </c>
      <c r="B2488" s="33" t="s">
        <v>53</v>
      </c>
      <c r="C2488" s="33"/>
      <c r="D2488" s="33" t="s">
        <v>1193</v>
      </c>
      <c r="E2488" t="str">
        <f t="shared" si="42"/>
        <v>No Data</v>
      </c>
    </row>
    <row r="2489" spans="1:5" x14ac:dyDescent="0.3">
      <c r="A2489" s="33" t="s">
        <v>4</v>
      </c>
      <c r="B2489" s="33" t="s">
        <v>53</v>
      </c>
      <c r="C2489" s="33">
        <v>140000</v>
      </c>
      <c r="D2489" s="33" t="s">
        <v>1564</v>
      </c>
      <c r="E2489" t="str">
        <f t="shared" si="42"/>
        <v>$125K-$200K</v>
      </c>
    </row>
    <row r="2490" spans="1:5" x14ac:dyDescent="0.3">
      <c r="A2490" s="33" t="s">
        <v>1</v>
      </c>
      <c r="B2490" s="33" t="s">
        <v>73</v>
      </c>
      <c r="C2490" s="33">
        <v>101029</v>
      </c>
      <c r="D2490" s="33" t="s">
        <v>1565</v>
      </c>
      <c r="E2490" t="str">
        <f t="shared" si="42"/>
        <v>$100K-$125K</v>
      </c>
    </row>
    <row r="2491" spans="1:5" x14ac:dyDescent="0.3">
      <c r="A2491" s="33" t="s">
        <v>0</v>
      </c>
      <c r="B2491" s="33" t="s">
        <v>53</v>
      </c>
      <c r="C2491" s="33">
        <v>100000</v>
      </c>
      <c r="D2491" s="33" t="s">
        <v>1566</v>
      </c>
      <c r="E2491" t="str">
        <f t="shared" si="42"/>
        <v>$75K-$100K</v>
      </c>
    </row>
    <row r="2492" spans="1:5" x14ac:dyDescent="0.3">
      <c r="A2492" s="33" t="s">
        <v>128</v>
      </c>
      <c r="B2492" s="33" t="s">
        <v>53</v>
      </c>
      <c r="C2492" s="33">
        <v>147500</v>
      </c>
      <c r="D2492" s="33" t="s">
        <v>1567</v>
      </c>
      <c r="E2492" t="str">
        <f t="shared" si="42"/>
        <v>$125K-$200K</v>
      </c>
    </row>
    <row r="2493" spans="1:5" x14ac:dyDescent="0.3">
      <c r="A2493" s="33" t="s">
        <v>126</v>
      </c>
      <c r="B2493" s="33" t="s">
        <v>53</v>
      </c>
      <c r="C2493" s="33"/>
      <c r="D2493" s="33" t="s">
        <v>1568</v>
      </c>
      <c r="E2493" t="str">
        <f t="shared" si="42"/>
        <v>No Data</v>
      </c>
    </row>
    <row r="2494" spans="1:5" x14ac:dyDescent="0.3">
      <c r="A2494" s="33" t="s">
        <v>4</v>
      </c>
      <c r="B2494" s="33" t="s">
        <v>53</v>
      </c>
      <c r="C2494" s="33"/>
      <c r="D2494" s="33" t="s">
        <v>336</v>
      </c>
      <c r="E2494" t="str">
        <f t="shared" si="42"/>
        <v>No Data</v>
      </c>
    </row>
    <row r="2495" spans="1:5" x14ac:dyDescent="0.3">
      <c r="A2495" s="33" t="s">
        <v>0</v>
      </c>
      <c r="B2495" s="33" t="s">
        <v>54</v>
      </c>
      <c r="C2495" s="33">
        <v>115000</v>
      </c>
      <c r="D2495" s="33" t="s">
        <v>238</v>
      </c>
      <c r="E2495" t="str">
        <f t="shared" si="42"/>
        <v>$100K-$125K</v>
      </c>
    </row>
    <row r="2496" spans="1:5" x14ac:dyDescent="0.3">
      <c r="A2496" s="33" t="s">
        <v>52</v>
      </c>
      <c r="B2496" s="33" t="s">
        <v>54</v>
      </c>
      <c r="C2496" s="33"/>
      <c r="D2496" s="33" t="s">
        <v>1108</v>
      </c>
      <c r="E2496" t="str">
        <f t="shared" si="42"/>
        <v>No Data</v>
      </c>
    </row>
    <row r="2497" spans="1:5" x14ac:dyDescent="0.3">
      <c r="A2497" s="33" t="s">
        <v>4</v>
      </c>
      <c r="B2497" s="33" t="s">
        <v>53</v>
      </c>
      <c r="C2497" s="33">
        <v>125000</v>
      </c>
      <c r="D2497" s="33" t="s">
        <v>232</v>
      </c>
      <c r="E2497" t="str">
        <f t="shared" si="42"/>
        <v>$100K-$125K</v>
      </c>
    </row>
    <row r="2498" spans="1:5" x14ac:dyDescent="0.3">
      <c r="A2498" s="33" t="s">
        <v>4</v>
      </c>
      <c r="B2498" s="33" t="s">
        <v>53</v>
      </c>
      <c r="C2498" s="33">
        <v>108415.5</v>
      </c>
      <c r="D2498" s="33" t="s">
        <v>1569</v>
      </c>
      <c r="E2498" t="str">
        <f t="shared" si="42"/>
        <v>$100K-$125K</v>
      </c>
    </row>
    <row r="2499" spans="1:5" x14ac:dyDescent="0.3">
      <c r="A2499" s="33" t="s">
        <v>4</v>
      </c>
      <c r="B2499" s="33" t="s">
        <v>54</v>
      </c>
      <c r="C2499" s="33">
        <v>135000</v>
      </c>
      <c r="D2499" s="33" t="s">
        <v>1570</v>
      </c>
      <c r="E2499" t="str">
        <f t="shared" ref="E2499:E2562" si="43">_xlfn.XLOOKUP(C2499,$H$16:$H$21,$G$16:$G$21,,1)</f>
        <v>$125K-$200K</v>
      </c>
    </row>
    <row r="2500" spans="1:5" x14ac:dyDescent="0.3">
      <c r="A2500" s="33" t="s">
        <v>126</v>
      </c>
      <c r="B2500" s="33" t="s">
        <v>53</v>
      </c>
      <c r="C2500" s="33"/>
      <c r="D2500" s="33" t="s">
        <v>1571</v>
      </c>
      <c r="E2500" t="str">
        <f t="shared" si="43"/>
        <v>No Data</v>
      </c>
    </row>
    <row r="2501" spans="1:5" x14ac:dyDescent="0.3">
      <c r="A2501" s="33" t="s">
        <v>4</v>
      </c>
      <c r="B2501" s="33" t="s">
        <v>53</v>
      </c>
      <c r="C2501" s="33"/>
      <c r="D2501" s="33" t="s">
        <v>268</v>
      </c>
      <c r="E2501" t="str">
        <f t="shared" si="43"/>
        <v>No Data</v>
      </c>
    </row>
    <row r="2502" spans="1:5" x14ac:dyDescent="0.3">
      <c r="A2502" s="33" t="s">
        <v>0</v>
      </c>
      <c r="B2502" s="33" t="s">
        <v>53</v>
      </c>
      <c r="C2502" s="33"/>
      <c r="D2502" s="33" t="s">
        <v>335</v>
      </c>
      <c r="E2502" t="str">
        <f t="shared" si="43"/>
        <v>No Data</v>
      </c>
    </row>
    <row r="2503" spans="1:5" x14ac:dyDescent="0.3">
      <c r="A2503" s="33" t="s">
        <v>126</v>
      </c>
      <c r="B2503" s="33" t="s">
        <v>53</v>
      </c>
      <c r="C2503" s="33">
        <v>90000</v>
      </c>
      <c r="D2503" s="33" t="s">
        <v>635</v>
      </c>
      <c r="E2503" t="str">
        <f t="shared" si="43"/>
        <v>$75K-$100K</v>
      </c>
    </row>
    <row r="2504" spans="1:5" x14ac:dyDescent="0.3">
      <c r="A2504" s="33" t="s">
        <v>2</v>
      </c>
      <c r="B2504" s="33" t="s">
        <v>53</v>
      </c>
      <c r="C2504" s="33">
        <v>77500</v>
      </c>
      <c r="D2504" s="33" t="s">
        <v>1120</v>
      </c>
      <c r="E2504" t="str">
        <f t="shared" si="43"/>
        <v>$75K-$100K</v>
      </c>
    </row>
    <row r="2505" spans="1:5" x14ac:dyDescent="0.3">
      <c r="A2505" s="33" t="s">
        <v>0</v>
      </c>
      <c r="B2505" s="33" t="s">
        <v>53</v>
      </c>
      <c r="C2505" s="33"/>
      <c r="D2505" s="33" t="s">
        <v>242</v>
      </c>
      <c r="E2505" t="str">
        <f t="shared" si="43"/>
        <v>No Data</v>
      </c>
    </row>
    <row r="2506" spans="1:5" x14ac:dyDescent="0.3">
      <c r="A2506" s="33" t="s">
        <v>0</v>
      </c>
      <c r="B2506" s="33" t="s">
        <v>53</v>
      </c>
      <c r="C2506" s="33">
        <v>100000</v>
      </c>
      <c r="D2506" s="33" t="s">
        <v>1099</v>
      </c>
      <c r="E2506" t="str">
        <f t="shared" si="43"/>
        <v>$75K-$100K</v>
      </c>
    </row>
    <row r="2507" spans="1:5" x14ac:dyDescent="0.3">
      <c r="A2507" s="33" t="s">
        <v>2</v>
      </c>
      <c r="B2507" s="33" t="s">
        <v>53</v>
      </c>
      <c r="C2507" s="33">
        <v>66250</v>
      </c>
      <c r="D2507" s="33" t="s">
        <v>294</v>
      </c>
      <c r="E2507" t="str">
        <f t="shared" si="43"/>
        <v>&lt;$75K</v>
      </c>
    </row>
    <row r="2508" spans="1:5" x14ac:dyDescent="0.3">
      <c r="A2508" s="33" t="s">
        <v>4</v>
      </c>
      <c r="B2508" s="33" t="s">
        <v>53</v>
      </c>
      <c r="C2508" s="33"/>
      <c r="D2508" s="33" t="s">
        <v>1572</v>
      </c>
      <c r="E2508" t="str">
        <f t="shared" si="43"/>
        <v>No Data</v>
      </c>
    </row>
    <row r="2509" spans="1:5" x14ac:dyDescent="0.3">
      <c r="A2509" s="33" t="s">
        <v>2</v>
      </c>
      <c r="B2509" s="33" t="s">
        <v>53</v>
      </c>
      <c r="C2509" s="33">
        <v>99150</v>
      </c>
      <c r="D2509" s="33" t="s">
        <v>211</v>
      </c>
      <c r="E2509" t="str">
        <f t="shared" si="43"/>
        <v>$75K-$100K</v>
      </c>
    </row>
    <row r="2510" spans="1:5" x14ac:dyDescent="0.3">
      <c r="A2510" s="33" t="s">
        <v>1</v>
      </c>
      <c r="B2510" s="33" t="s">
        <v>112</v>
      </c>
      <c r="C2510" s="33">
        <v>185500</v>
      </c>
      <c r="D2510" s="33" t="s">
        <v>1573</v>
      </c>
      <c r="E2510" t="str">
        <f t="shared" si="43"/>
        <v>$125K-$200K</v>
      </c>
    </row>
    <row r="2511" spans="1:5" x14ac:dyDescent="0.3">
      <c r="A2511" s="33" t="s">
        <v>4</v>
      </c>
      <c r="B2511" s="33" t="s">
        <v>53</v>
      </c>
      <c r="C2511" s="33"/>
      <c r="D2511" s="33" t="s">
        <v>1246</v>
      </c>
      <c r="E2511" t="str">
        <f t="shared" si="43"/>
        <v>No Data</v>
      </c>
    </row>
    <row r="2512" spans="1:5" x14ac:dyDescent="0.3">
      <c r="A2512" s="33" t="s">
        <v>0</v>
      </c>
      <c r="B2512" s="33" t="s">
        <v>53</v>
      </c>
      <c r="C2512" s="33">
        <v>125000</v>
      </c>
      <c r="D2512" s="33" t="s">
        <v>1574</v>
      </c>
      <c r="E2512" t="str">
        <f t="shared" si="43"/>
        <v>$100K-$125K</v>
      </c>
    </row>
    <row r="2513" spans="1:5" x14ac:dyDescent="0.3">
      <c r="A2513" s="33" t="s">
        <v>0</v>
      </c>
      <c r="B2513" s="33" t="s">
        <v>53</v>
      </c>
      <c r="C2513" s="33">
        <v>152500</v>
      </c>
      <c r="D2513" s="33" t="s">
        <v>1575</v>
      </c>
      <c r="E2513" t="str">
        <f t="shared" si="43"/>
        <v>$125K-$200K</v>
      </c>
    </row>
    <row r="2514" spans="1:5" x14ac:dyDescent="0.3">
      <c r="A2514" s="33" t="s">
        <v>4</v>
      </c>
      <c r="B2514" s="33" t="s">
        <v>53</v>
      </c>
      <c r="C2514" s="33">
        <v>120900</v>
      </c>
      <c r="D2514" s="33" t="s">
        <v>534</v>
      </c>
      <c r="E2514" t="str">
        <f t="shared" si="43"/>
        <v>$100K-$125K</v>
      </c>
    </row>
    <row r="2515" spans="1:5" x14ac:dyDescent="0.3">
      <c r="A2515" s="33" t="s">
        <v>126</v>
      </c>
      <c r="B2515" s="33" t="s">
        <v>53</v>
      </c>
      <c r="C2515" s="33">
        <v>160000</v>
      </c>
      <c r="D2515" s="33" t="s">
        <v>377</v>
      </c>
      <c r="E2515" t="str">
        <f t="shared" si="43"/>
        <v>$125K-$200K</v>
      </c>
    </row>
    <row r="2516" spans="1:5" x14ac:dyDescent="0.3">
      <c r="A2516" s="33" t="s">
        <v>0</v>
      </c>
      <c r="B2516" s="33" t="s">
        <v>53</v>
      </c>
      <c r="C2516" s="33"/>
      <c r="D2516" s="33" t="s">
        <v>230</v>
      </c>
      <c r="E2516" t="str">
        <f t="shared" si="43"/>
        <v>No Data</v>
      </c>
    </row>
    <row r="2517" spans="1:5" x14ac:dyDescent="0.3">
      <c r="A2517" s="33" t="s">
        <v>4</v>
      </c>
      <c r="B2517" s="33" t="s">
        <v>53</v>
      </c>
      <c r="C2517" s="33">
        <v>135000</v>
      </c>
      <c r="D2517" s="33" t="s">
        <v>315</v>
      </c>
      <c r="E2517" t="str">
        <f t="shared" si="43"/>
        <v>$125K-$200K</v>
      </c>
    </row>
    <row r="2518" spans="1:5" x14ac:dyDescent="0.3">
      <c r="A2518" s="33" t="s">
        <v>4</v>
      </c>
      <c r="B2518" s="33" t="s">
        <v>53</v>
      </c>
      <c r="C2518" s="33"/>
      <c r="D2518" s="33" t="s">
        <v>258</v>
      </c>
      <c r="E2518" t="str">
        <f t="shared" si="43"/>
        <v>No Data</v>
      </c>
    </row>
    <row r="2519" spans="1:5" x14ac:dyDescent="0.3">
      <c r="A2519" s="33" t="s">
        <v>0</v>
      </c>
      <c r="B2519" s="33" t="s">
        <v>54</v>
      </c>
      <c r="C2519" s="33"/>
      <c r="D2519" s="33" t="s">
        <v>258</v>
      </c>
      <c r="E2519" t="str">
        <f t="shared" si="43"/>
        <v>No Data</v>
      </c>
    </row>
    <row r="2520" spans="1:5" x14ac:dyDescent="0.3">
      <c r="A2520" s="33" t="s">
        <v>126</v>
      </c>
      <c r="B2520" s="33" t="s">
        <v>53</v>
      </c>
      <c r="C2520" s="33">
        <v>170000</v>
      </c>
      <c r="D2520" s="33" t="s">
        <v>265</v>
      </c>
      <c r="E2520" t="str">
        <f t="shared" si="43"/>
        <v>$125K-$200K</v>
      </c>
    </row>
    <row r="2521" spans="1:5" x14ac:dyDescent="0.3">
      <c r="A2521" s="33" t="s">
        <v>2</v>
      </c>
      <c r="B2521" s="33" t="s">
        <v>81</v>
      </c>
      <c r="C2521" s="33"/>
      <c r="D2521" s="33" t="s">
        <v>1576</v>
      </c>
      <c r="E2521" t="str">
        <f t="shared" si="43"/>
        <v>No Data</v>
      </c>
    </row>
    <row r="2522" spans="1:5" x14ac:dyDescent="0.3">
      <c r="A2522" s="33" t="s">
        <v>125</v>
      </c>
      <c r="B2522" s="33" t="s">
        <v>53</v>
      </c>
      <c r="C2522" s="33"/>
      <c r="D2522" s="33" t="s">
        <v>339</v>
      </c>
      <c r="E2522" t="str">
        <f t="shared" si="43"/>
        <v>No Data</v>
      </c>
    </row>
    <row r="2523" spans="1:5" x14ac:dyDescent="0.3">
      <c r="A2523" s="33" t="s">
        <v>0</v>
      </c>
      <c r="B2523" s="33" t="s">
        <v>67</v>
      </c>
      <c r="C2523" s="33">
        <v>120564</v>
      </c>
      <c r="D2523" s="33" t="s">
        <v>1577</v>
      </c>
      <c r="E2523" t="str">
        <f t="shared" si="43"/>
        <v>$100K-$125K</v>
      </c>
    </row>
    <row r="2524" spans="1:5" x14ac:dyDescent="0.3">
      <c r="A2524" s="33" t="s">
        <v>4</v>
      </c>
      <c r="B2524" s="33" t="s">
        <v>53</v>
      </c>
      <c r="C2524" s="33"/>
      <c r="D2524" s="33" t="s">
        <v>1578</v>
      </c>
      <c r="E2524" t="str">
        <f t="shared" si="43"/>
        <v>No Data</v>
      </c>
    </row>
    <row r="2525" spans="1:5" x14ac:dyDescent="0.3">
      <c r="A2525" s="33" t="s">
        <v>4</v>
      </c>
      <c r="B2525" s="33" t="s">
        <v>111</v>
      </c>
      <c r="C2525" s="33">
        <v>45000</v>
      </c>
      <c r="D2525" s="33" t="s">
        <v>1579</v>
      </c>
      <c r="E2525" t="str">
        <f t="shared" si="43"/>
        <v>&lt;$75K</v>
      </c>
    </row>
    <row r="2526" spans="1:5" x14ac:dyDescent="0.3">
      <c r="A2526" s="33" t="s">
        <v>126</v>
      </c>
      <c r="B2526" s="33" t="s">
        <v>53</v>
      </c>
      <c r="C2526" s="33"/>
      <c r="D2526" s="33" t="s">
        <v>389</v>
      </c>
      <c r="E2526" t="str">
        <f t="shared" si="43"/>
        <v>No Data</v>
      </c>
    </row>
    <row r="2527" spans="1:5" x14ac:dyDescent="0.3">
      <c r="A2527" s="33" t="s">
        <v>4</v>
      </c>
      <c r="B2527" s="33" t="s">
        <v>54</v>
      </c>
      <c r="C2527" s="33">
        <v>115000</v>
      </c>
      <c r="D2527" s="33" t="s">
        <v>299</v>
      </c>
      <c r="E2527" t="str">
        <f t="shared" si="43"/>
        <v>$100K-$125K</v>
      </c>
    </row>
    <row r="2528" spans="1:5" x14ac:dyDescent="0.3">
      <c r="A2528" s="33" t="s">
        <v>126</v>
      </c>
      <c r="B2528" s="33" t="s">
        <v>81</v>
      </c>
      <c r="C2528" s="33">
        <v>147500</v>
      </c>
      <c r="D2528" s="33" t="s">
        <v>1580</v>
      </c>
      <c r="E2528" t="str">
        <f t="shared" si="43"/>
        <v>$125K-$200K</v>
      </c>
    </row>
    <row r="2529" spans="1:5" x14ac:dyDescent="0.3">
      <c r="A2529" s="33" t="s">
        <v>0</v>
      </c>
      <c r="B2529" s="33" t="s">
        <v>53</v>
      </c>
      <c r="C2529" s="33"/>
      <c r="D2529" s="33" t="s">
        <v>1581</v>
      </c>
      <c r="E2529" t="str">
        <f t="shared" si="43"/>
        <v>No Data</v>
      </c>
    </row>
    <row r="2530" spans="1:5" x14ac:dyDescent="0.3">
      <c r="A2530" s="33" t="s">
        <v>4</v>
      </c>
      <c r="B2530" s="33" t="s">
        <v>53</v>
      </c>
      <c r="C2530" s="33">
        <v>115000</v>
      </c>
      <c r="D2530" s="33" t="s">
        <v>1129</v>
      </c>
      <c r="E2530" t="str">
        <f t="shared" si="43"/>
        <v>$100K-$125K</v>
      </c>
    </row>
    <row r="2531" spans="1:5" x14ac:dyDescent="0.3">
      <c r="A2531" s="33" t="s">
        <v>4</v>
      </c>
      <c r="B2531" s="33" t="s">
        <v>53</v>
      </c>
      <c r="C2531" s="33">
        <v>85000</v>
      </c>
      <c r="D2531" s="33" t="s">
        <v>1582</v>
      </c>
      <c r="E2531" t="str">
        <f t="shared" si="43"/>
        <v>$75K-$100K</v>
      </c>
    </row>
    <row r="2532" spans="1:5" x14ac:dyDescent="0.3">
      <c r="A2532" s="33" t="s">
        <v>4</v>
      </c>
      <c r="B2532" s="33" t="s">
        <v>53</v>
      </c>
      <c r="C2532" s="33">
        <v>110000</v>
      </c>
      <c r="D2532" s="33" t="s">
        <v>1583</v>
      </c>
      <c r="E2532" t="str">
        <f t="shared" si="43"/>
        <v>$100K-$125K</v>
      </c>
    </row>
    <row r="2533" spans="1:5" x14ac:dyDescent="0.3">
      <c r="A2533" s="33" t="s">
        <v>4</v>
      </c>
      <c r="B2533" s="33" t="s">
        <v>53</v>
      </c>
      <c r="C2533" s="33">
        <v>127500</v>
      </c>
      <c r="D2533" s="33" t="s">
        <v>1584</v>
      </c>
      <c r="E2533" t="str">
        <f t="shared" si="43"/>
        <v>$125K-$200K</v>
      </c>
    </row>
    <row r="2534" spans="1:5" x14ac:dyDescent="0.3">
      <c r="A2534" s="33" t="s">
        <v>126</v>
      </c>
      <c r="B2534" s="33" t="s">
        <v>53</v>
      </c>
      <c r="C2534" s="33">
        <v>128000</v>
      </c>
      <c r="D2534" s="33" t="s">
        <v>1585</v>
      </c>
      <c r="E2534" t="str">
        <f t="shared" si="43"/>
        <v>$125K-$200K</v>
      </c>
    </row>
    <row r="2535" spans="1:5" x14ac:dyDescent="0.3">
      <c r="A2535" s="33" t="s">
        <v>0</v>
      </c>
      <c r="B2535" s="33" t="s">
        <v>53</v>
      </c>
      <c r="C2535" s="33">
        <v>314000</v>
      </c>
      <c r="D2535" s="33" t="s">
        <v>1586</v>
      </c>
      <c r="E2535" t="str">
        <f t="shared" si="43"/>
        <v>&gt;$200K</v>
      </c>
    </row>
    <row r="2536" spans="1:5" x14ac:dyDescent="0.3">
      <c r="A2536" s="33" t="s">
        <v>4</v>
      </c>
      <c r="B2536" s="33" t="s">
        <v>53</v>
      </c>
      <c r="C2536" s="33">
        <v>125000</v>
      </c>
      <c r="D2536" s="33" t="s">
        <v>1587</v>
      </c>
      <c r="E2536" t="str">
        <f t="shared" si="43"/>
        <v>$100K-$125K</v>
      </c>
    </row>
    <row r="2537" spans="1:5" x14ac:dyDescent="0.3">
      <c r="A2537" s="33" t="s">
        <v>4</v>
      </c>
      <c r="B2537" s="33" t="s">
        <v>53</v>
      </c>
      <c r="C2537" s="33"/>
      <c r="D2537" s="33" t="s">
        <v>480</v>
      </c>
      <c r="E2537" t="str">
        <f t="shared" si="43"/>
        <v>No Data</v>
      </c>
    </row>
    <row r="2538" spans="1:5" x14ac:dyDescent="0.3">
      <c r="A2538" s="33" t="s">
        <v>125</v>
      </c>
      <c r="B2538" s="33" t="s">
        <v>53</v>
      </c>
      <c r="C2538" s="33"/>
      <c r="D2538" s="33" t="s">
        <v>429</v>
      </c>
      <c r="E2538" t="str">
        <f t="shared" si="43"/>
        <v>No Data</v>
      </c>
    </row>
    <row r="2539" spans="1:5" x14ac:dyDescent="0.3">
      <c r="A2539" s="33" t="s">
        <v>2</v>
      </c>
      <c r="B2539" s="33" t="s">
        <v>53</v>
      </c>
      <c r="C2539" s="33">
        <v>159331</v>
      </c>
      <c r="D2539" s="33" t="s">
        <v>422</v>
      </c>
      <c r="E2539" t="str">
        <f t="shared" si="43"/>
        <v>$125K-$200K</v>
      </c>
    </row>
    <row r="2540" spans="1:5" x14ac:dyDescent="0.3">
      <c r="A2540" s="33" t="s">
        <v>128</v>
      </c>
      <c r="B2540" s="33" t="s">
        <v>53</v>
      </c>
      <c r="C2540" s="33">
        <v>315000</v>
      </c>
      <c r="D2540" s="33" t="s">
        <v>1588</v>
      </c>
      <c r="E2540" t="str">
        <f t="shared" si="43"/>
        <v>&gt;$200K</v>
      </c>
    </row>
    <row r="2541" spans="1:5" x14ac:dyDescent="0.3">
      <c r="A2541" s="33" t="s">
        <v>4</v>
      </c>
      <c r="B2541" s="33" t="s">
        <v>57</v>
      </c>
      <c r="C2541" s="33">
        <v>113769.5</v>
      </c>
      <c r="D2541" s="33" t="s">
        <v>1134</v>
      </c>
      <c r="E2541" t="str">
        <f t="shared" si="43"/>
        <v>$100K-$125K</v>
      </c>
    </row>
    <row r="2542" spans="1:5" x14ac:dyDescent="0.3">
      <c r="A2542" s="33" t="s">
        <v>125</v>
      </c>
      <c r="B2542" s="33" t="s">
        <v>53</v>
      </c>
      <c r="C2542" s="33"/>
      <c r="D2542" s="33" t="s">
        <v>1589</v>
      </c>
      <c r="E2542" t="str">
        <f t="shared" si="43"/>
        <v>No Data</v>
      </c>
    </row>
    <row r="2543" spans="1:5" x14ac:dyDescent="0.3">
      <c r="A2543" s="33" t="s">
        <v>0</v>
      </c>
      <c r="B2543" s="33" t="s">
        <v>53</v>
      </c>
      <c r="C2543" s="33">
        <v>277500</v>
      </c>
      <c r="D2543" s="33" t="s">
        <v>1590</v>
      </c>
      <c r="E2543" t="str">
        <f t="shared" si="43"/>
        <v>&gt;$200K</v>
      </c>
    </row>
    <row r="2544" spans="1:5" x14ac:dyDescent="0.3">
      <c r="A2544" s="33" t="s">
        <v>0</v>
      </c>
      <c r="B2544" s="33" t="s">
        <v>53</v>
      </c>
      <c r="C2544" s="33"/>
      <c r="D2544" s="33" t="s">
        <v>452</v>
      </c>
      <c r="E2544" t="str">
        <f t="shared" si="43"/>
        <v>No Data</v>
      </c>
    </row>
    <row r="2545" spans="1:5" x14ac:dyDescent="0.3">
      <c r="A2545" s="33" t="s">
        <v>4</v>
      </c>
      <c r="B2545" s="33" t="s">
        <v>53</v>
      </c>
      <c r="C2545" s="33">
        <v>90000</v>
      </c>
      <c r="D2545" s="33" t="s">
        <v>1591</v>
      </c>
      <c r="E2545" t="str">
        <f t="shared" si="43"/>
        <v>$75K-$100K</v>
      </c>
    </row>
    <row r="2546" spans="1:5" x14ac:dyDescent="0.3">
      <c r="A2546" s="33" t="s">
        <v>4</v>
      </c>
      <c r="B2546" s="33" t="s">
        <v>54</v>
      </c>
      <c r="C2546" s="33">
        <v>65000</v>
      </c>
      <c r="D2546" s="33" t="s">
        <v>905</v>
      </c>
      <c r="E2546" t="str">
        <f t="shared" si="43"/>
        <v>&lt;$75K</v>
      </c>
    </row>
    <row r="2547" spans="1:5" x14ac:dyDescent="0.3">
      <c r="A2547" s="33" t="s">
        <v>4</v>
      </c>
      <c r="B2547" s="33" t="s">
        <v>53</v>
      </c>
      <c r="C2547" s="33">
        <v>142500</v>
      </c>
      <c r="D2547" s="33" t="s">
        <v>265</v>
      </c>
      <c r="E2547" t="str">
        <f t="shared" si="43"/>
        <v>$125K-$200K</v>
      </c>
    </row>
    <row r="2548" spans="1:5" x14ac:dyDescent="0.3">
      <c r="A2548" s="33" t="s">
        <v>128</v>
      </c>
      <c r="B2548" s="33" t="s">
        <v>53</v>
      </c>
      <c r="C2548" s="33">
        <v>185000</v>
      </c>
      <c r="D2548" s="33" t="s">
        <v>1542</v>
      </c>
      <c r="E2548" t="str">
        <f t="shared" si="43"/>
        <v>$125K-$200K</v>
      </c>
    </row>
    <row r="2549" spans="1:5" x14ac:dyDescent="0.3">
      <c r="A2549" s="33" t="s">
        <v>0</v>
      </c>
      <c r="B2549" s="33" t="s">
        <v>53</v>
      </c>
      <c r="C2549" s="33">
        <v>115000</v>
      </c>
      <c r="D2549" s="33" t="s">
        <v>1592</v>
      </c>
      <c r="E2549" t="str">
        <f t="shared" si="43"/>
        <v>$100K-$125K</v>
      </c>
    </row>
    <row r="2550" spans="1:5" x14ac:dyDescent="0.3">
      <c r="A2550" s="33" t="s">
        <v>4</v>
      </c>
      <c r="B2550" s="33" t="s">
        <v>53</v>
      </c>
      <c r="C2550" s="33">
        <v>152000</v>
      </c>
      <c r="D2550" s="33" t="s">
        <v>1316</v>
      </c>
      <c r="E2550" t="str">
        <f t="shared" si="43"/>
        <v>$125K-$200K</v>
      </c>
    </row>
    <row r="2551" spans="1:5" x14ac:dyDescent="0.3">
      <c r="A2551" s="33" t="s">
        <v>4</v>
      </c>
      <c r="B2551" s="33" t="s">
        <v>54</v>
      </c>
      <c r="C2551" s="33">
        <v>90000</v>
      </c>
      <c r="D2551" s="33" t="s">
        <v>508</v>
      </c>
      <c r="E2551" t="str">
        <f t="shared" si="43"/>
        <v>$75K-$100K</v>
      </c>
    </row>
    <row r="2552" spans="1:5" x14ac:dyDescent="0.3">
      <c r="A2552" s="33" t="s">
        <v>0</v>
      </c>
      <c r="B2552" s="33" t="s">
        <v>53</v>
      </c>
      <c r="C2552" s="33">
        <v>140882.5</v>
      </c>
      <c r="D2552" s="33" t="s">
        <v>1134</v>
      </c>
      <c r="E2552" t="str">
        <f t="shared" si="43"/>
        <v>$125K-$200K</v>
      </c>
    </row>
    <row r="2553" spans="1:5" x14ac:dyDescent="0.3">
      <c r="A2553" s="33" t="s">
        <v>126</v>
      </c>
      <c r="B2553" s="33" t="s">
        <v>53</v>
      </c>
      <c r="C2553" s="33">
        <v>125000</v>
      </c>
      <c r="D2553" s="33" t="s">
        <v>635</v>
      </c>
      <c r="E2553" t="str">
        <f t="shared" si="43"/>
        <v>$100K-$125K</v>
      </c>
    </row>
    <row r="2554" spans="1:5" x14ac:dyDescent="0.3">
      <c r="A2554" s="33" t="s">
        <v>4</v>
      </c>
      <c r="B2554" s="33" t="s">
        <v>54</v>
      </c>
      <c r="C2554" s="33">
        <v>175000</v>
      </c>
      <c r="D2554" s="33" t="s">
        <v>1593</v>
      </c>
      <c r="E2554" t="str">
        <f t="shared" si="43"/>
        <v>$125K-$200K</v>
      </c>
    </row>
    <row r="2555" spans="1:5" x14ac:dyDescent="0.3">
      <c r="A2555" s="33" t="s">
        <v>4</v>
      </c>
      <c r="B2555" s="33" t="s">
        <v>53</v>
      </c>
      <c r="C2555" s="33">
        <v>133000</v>
      </c>
      <c r="D2555" s="33" t="s">
        <v>299</v>
      </c>
      <c r="E2555" t="str">
        <f t="shared" si="43"/>
        <v>$125K-$200K</v>
      </c>
    </row>
    <row r="2556" spans="1:5" x14ac:dyDescent="0.3">
      <c r="A2556" s="33" t="s">
        <v>4</v>
      </c>
      <c r="B2556" s="33" t="s">
        <v>53</v>
      </c>
      <c r="C2556" s="33"/>
      <c r="D2556" s="33" t="s">
        <v>353</v>
      </c>
      <c r="E2556" t="str">
        <f t="shared" si="43"/>
        <v>No Data</v>
      </c>
    </row>
    <row r="2557" spans="1:5" x14ac:dyDescent="0.3">
      <c r="A2557" s="33" t="s">
        <v>126</v>
      </c>
      <c r="B2557" s="33" t="s">
        <v>53</v>
      </c>
      <c r="C2557" s="33">
        <v>90000</v>
      </c>
      <c r="D2557" s="33" t="s">
        <v>1594</v>
      </c>
      <c r="E2557" t="str">
        <f t="shared" si="43"/>
        <v>$75K-$100K</v>
      </c>
    </row>
    <row r="2558" spans="1:5" x14ac:dyDescent="0.3">
      <c r="A2558" s="33" t="s">
        <v>2</v>
      </c>
      <c r="B2558" s="33" t="s">
        <v>81</v>
      </c>
      <c r="C2558" s="33"/>
      <c r="D2558" s="33" t="s">
        <v>253</v>
      </c>
      <c r="E2558" t="str">
        <f t="shared" si="43"/>
        <v>No Data</v>
      </c>
    </row>
    <row r="2559" spans="1:5" x14ac:dyDescent="0.3">
      <c r="A2559" s="33" t="s">
        <v>4</v>
      </c>
      <c r="B2559" s="33" t="s">
        <v>53</v>
      </c>
      <c r="C2559" s="33">
        <v>110000</v>
      </c>
      <c r="D2559" s="33" t="s">
        <v>1595</v>
      </c>
      <c r="E2559" t="str">
        <f t="shared" si="43"/>
        <v>$100K-$125K</v>
      </c>
    </row>
    <row r="2560" spans="1:5" x14ac:dyDescent="0.3">
      <c r="A2560" s="33" t="s">
        <v>0</v>
      </c>
      <c r="B2560" s="33" t="s">
        <v>54</v>
      </c>
      <c r="C2560" s="33">
        <v>146383</v>
      </c>
      <c r="D2560" s="33" t="s">
        <v>1596</v>
      </c>
      <c r="E2560" t="str">
        <f t="shared" si="43"/>
        <v>$125K-$200K</v>
      </c>
    </row>
    <row r="2561" spans="1:5" x14ac:dyDescent="0.3">
      <c r="A2561" s="33" t="s">
        <v>0</v>
      </c>
      <c r="B2561" s="33" t="s">
        <v>53</v>
      </c>
      <c r="C2561" s="33"/>
      <c r="D2561" s="33" t="s">
        <v>258</v>
      </c>
      <c r="E2561" t="str">
        <f t="shared" si="43"/>
        <v>No Data</v>
      </c>
    </row>
    <row r="2562" spans="1:5" x14ac:dyDescent="0.3">
      <c r="A2562" s="33" t="s">
        <v>0</v>
      </c>
      <c r="B2562" s="33" t="s">
        <v>54</v>
      </c>
      <c r="C2562" s="33"/>
      <c r="D2562" s="33" t="s">
        <v>1597</v>
      </c>
      <c r="E2562" t="str">
        <f t="shared" si="43"/>
        <v>No Data</v>
      </c>
    </row>
    <row r="2563" spans="1:5" x14ac:dyDescent="0.3">
      <c r="A2563" s="33" t="s">
        <v>126</v>
      </c>
      <c r="B2563" s="33" t="s">
        <v>53</v>
      </c>
      <c r="C2563" s="33">
        <v>184000</v>
      </c>
      <c r="D2563" s="33" t="s">
        <v>1598</v>
      </c>
      <c r="E2563" t="str">
        <f t="shared" ref="E2563:E2626" si="44">_xlfn.XLOOKUP(C2563,$H$16:$H$21,$G$16:$G$21,,1)</f>
        <v>$125K-$200K</v>
      </c>
    </row>
    <row r="2564" spans="1:5" x14ac:dyDescent="0.3">
      <c r="A2564" s="33" t="s">
        <v>0</v>
      </c>
      <c r="B2564" s="33" t="s">
        <v>53</v>
      </c>
      <c r="C2564" s="33">
        <v>120000</v>
      </c>
      <c r="D2564" s="33" t="s">
        <v>522</v>
      </c>
      <c r="E2564" t="str">
        <f t="shared" si="44"/>
        <v>$100K-$125K</v>
      </c>
    </row>
    <row r="2565" spans="1:5" x14ac:dyDescent="0.3">
      <c r="A2565" s="33" t="s">
        <v>4</v>
      </c>
      <c r="B2565" s="33" t="s">
        <v>81</v>
      </c>
      <c r="C2565" s="33">
        <v>147500</v>
      </c>
      <c r="D2565" s="33" t="s">
        <v>1599</v>
      </c>
      <c r="E2565" t="str">
        <f t="shared" si="44"/>
        <v>$125K-$200K</v>
      </c>
    </row>
    <row r="2566" spans="1:5" x14ac:dyDescent="0.3">
      <c r="A2566" s="33" t="s">
        <v>2</v>
      </c>
      <c r="B2566" s="33" t="s">
        <v>53</v>
      </c>
      <c r="C2566" s="33">
        <v>67922.5</v>
      </c>
      <c r="D2566" s="33" t="s">
        <v>1600</v>
      </c>
      <c r="E2566" t="str">
        <f t="shared" si="44"/>
        <v>&lt;$75K</v>
      </c>
    </row>
    <row r="2567" spans="1:5" x14ac:dyDescent="0.3">
      <c r="A2567" s="33" t="s">
        <v>126</v>
      </c>
      <c r="B2567" s="33" t="s">
        <v>53</v>
      </c>
      <c r="C2567" s="33"/>
      <c r="D2567" s="33" t="s">
        <v>225</v>
      </c>
      <c r="E2567" t="str">
        <f t="shared" si="44"/>
        <v>No Data</v>
      </c>
    </row>
    <row r="2568" spans="1:5" x14ac:dyDescent="0.3">
      <c r="A2568" s="33" t="s">
        <v>0</v>
      </c>
      <c r="B2568" s="33" t="s">
        <v>53</v>
      </c>
      <c r="C2568" s="33">
        <v>101768</v>
      </c>
      <c r="D2568" s="33" t="s">
        <v>1601</v>
      </c>
      <c r="E2568" t="str">
        <f t="shared" si="44"/>
        <v>$100K-$125K</v>
      </c>
    </row>
    <row r="2569" spans="1:5" x14ac:dyDescent="0.3">
      <c r="A2569" s="33" t="s">
        <v>0</v>
      </c>
      <c r="B2569" s="33" t="s">
        <v>53</v>
      </c>
      <c r="C2569" s="33">
        <v>115000</v>
      </c>
      <c r="D2569" s="33" t="s">
        <v>1602</v>
      </c>
      <c r="E2569" t="str">
        <f t="shared" si="44"/>
        <v>$100K-$125K</v>
      </c>
    </row>
    <row r="2570" spans="1:5" x14ac:dyDescent="0.3">
      <c r="A2570" s="33" t="s">
        <v>4</v>
      </c>
      <c r="B2570" s="33" t="s">
        <v>53</v>
      </c>
      <c r="C2570" s="33">
        <v>117500</v>
      </c>
      <c r="D2570" s="33" t="s">
        <v>232</v>
      </c>
      <c r="E2570" t="str">
        <f t="shared" si="44"/>
        <v>$100K-$125K</v>
      </c>
    </row>
    <row r="2571" spans="1:5" x14ac:dyDescent="0.3">
      <c r="A2571" s="33" t="s">
        <v>4</v>
      </c>
      <c r="B2571" s="33" t="s">
        <v>53</v>
      </c>
      <c r="C2571" s="33">
        <v>112600.984375</v>
      </c>
      <c r="D2571" s="33" t="s">
        <v>1603</v>
      </c>
      <c r="E2571" t="str">
        <f t="shared" si="44"/>
        <v>$100K-$125K</v>
      </c>
    </row>
    <row r="2572" spans="1:5" x14ac:dyDescent="0.3">
      <c r="A2572" s="33" t="s">
        <v>2</v>
      </c>
      <c r="B2572" s="33" t="s">
        <v>53</v>
      </c>
      <c r="C2572" s="33"/>
      <c r="D2572" s="33" t="s">
        <v>1604</v>
      </c>
      <c r="E2572" t="str">
        <f t="shared" si="44"/>
        <v>No Data</v>
      </c>
    </row>
    <row r="2573" spans="1:5" x14ac:dyDescent="0.3">
      <c r="A2573" s="33" t="s">
        <v>2</v>
      </c>
      <c r="B2573" s="33" t="s">
        <v>53</v>
      </c>
      <c r="C2573" s="33"/>
      <c r="D2573" s="33" t="s">
        <v>1475</v>
      </c>
      <c r="E2573" t="str">
        <f t="shared" si="44"/>
        <v>No Data</v>
      </c>
    </row>
    <row r="2574" spans="1:5" x14ac:dyDescent="0.3">
      <c r="A2574" s="33" t="s">
        <v>2</v>
      </c>
      <c r="B2574" s="33" t="s">
        <v>53</v>
      </c>
      <c r="C2574" s="33"/>
      <c r="D2574" s="33" t="s">
        <v>1164</v>
      </c>
      <c r="E2574" t="str">
        <f t="shared" si="44"/>
        <v>No Data</v>
      </c>
    </row>
    <row r="2575" spans="1:5" x14ac:dyDescent="0.3">
      <c r="A2575" s="33" t="s">
        <v>0</v>
      </c>
      <c r="B2575" s="33" t="s">
        <v>53</v>
      </c>
      <c r="C2575" s="33"/>
      <c r="D2575" s="33" t="s">
        <v>648</v>
      </c>
      <c r="E2575" t="str">
        <f t="shared" si="44"/>
        <v>No Data</v>
      </c>
    </row>
    <row r="2576" spans="1:5" x14ac:dyDescent="0.3">
      <c r="A2576" s="33" t="s">
        <v>1</v>
      </c>
      <c r="B2576" s="33" t="s">
        <v>88</v>
      </c>
      <c r="C2576" s="33">
        <v>79200</v>
      </c>
      <c r="D2576" s="33" t="s">
        <v>1599</v>
      </c>
      <c r="E2576" t="str">
        <f t="shared" si="44"/>
        <v>$75K-$100K</v>
      </c>
    </row>
    <row r="2577" spans="1:5" x14ac:dyDescent="0.3">
      <c r="A2577" s="33" t="s">
        <v>128</v>
      </c>
      <c r="B2577" s="33" t="s">
        <v>53</v>
      </c>
      <c r="C2577" s="33">
        <v>107744</v>
      </c>
      <c r="D2577" s="33" t="s">
        <v>293</v>
      </c>
      <c r="E2577" t="str">
        <f t="shared" si="44"/>
        <v>$100K-$125K</v>
      </c>
    </row>
    <row r="2578" spans="1:5" x14ac:dyDescent="0.3">
      <c r="A2578" s="33" t="s">
        <v>4</v>
      </c>
      <c r="B2578" s="33" t="s">
        <v>97</v>
      </c>
      <c r="C2578" s="33">
        <v>146000</v>
      </c>
      <c r="D2578" s="33" t="s">
        <v>1605</v>
      </c>
      <c r="E2578" t="str">
        <f t="shared" si="44"/>
        <v>$125K-$200K</v>
      </c>
    </row>
    <row r="2579" spans="1:5" x14ac:dyDescent="0.3">
      <c r="A2579" s="33" t="s">
        <v>4</v>
      </c>
      <c r="B2579" s="33" t="s">
        <v>53</v>
      </c>
      <c r="C2579" s="33">
        <v>125000</v>
      </c>
      <c r="D2579" s="33" t="s">
        <v>265</v>
      </c>
      <c r="E2579" t="str">
        <f t="shared" si="44"/>
        <v>$100K-$125K</v>
      </c>
    </row>
    <row r="2580" spans="1:5" x14ac:dyDescent="0.3">
      <c r="A2580" s="33" t="s">
        <v>4</v>
      </c>
      <c r="B2580" s="33" t="s">
        <v>70</v>
      </c>
      <c r="C2580" s="33">
        <v>147500</v>
      </c>
      <c r="D2580" s="33" t="s">
        <v>1606</v>
      </c>
      <c r="E2580" t="str">
        <f t="shared" si="44"/>
        <v>$125K-$200K</v>
      </c>
    </row>
    <row r="2581" spans="1:5" x14ac:dyDescent="0.3">
      <c r="A2581" s="33" t="s">
        <v>4</v>
      </c>
      <c r="B2581" s="33" t="s">
        <v>53</v>
      </c>
      <c r="C2581" s="33"/>
      <c r="D2581" s="33" t="s">
        <v>1021</v>
      </c>
      <c r="E2581" t="str">
        <f t="shared" si="44"/>
        <v>No Data</v>
      </c>
    </row>
    <row r="2582" spans="1:5" x14ac:dyDescent="0.3">
      <c r="A2582" s="33" t="s">
        <v>4</v>
      </c>
      <c r="B2582" s="33" t="s">
        <v>53</v>
      </c>
      <c r="C2582" s="33"/>
      <c r="D2582" s="33" t="s">
        <v>559</v>
      </c>
      <c r="E2582" t="str">
        <f t="shared" si="44"/>
        <v>No Data</v>
      </c>
    </row>
    <row r="2583" spans="1:5" x14ac:dyDescent="0.3">
      <c r="A2583" s="33" t="s">
        <v>2</v>
      </c>
      <c r="B2583" s="33" t="s">
        <v>53</v>
      </c>
      <c r="C2583" s="33">
        <v>75000</v>
      </c>
      <c r="D2583" s="33" t="s">
        <v>1607</v>
      </c>
      <c r="E2583" t="str">
        <f t="shared" si="44"/>
        <v>&lt;$75K</v>
      </c>
    </row>
    <row r="2584" spans="1:5" x14ac:dyDescent="0.3">
      <c r="A2584" s="33" t="s">
        <v>0</v>
      </c>
      <c r="B2584" s="33" t="s">
        <v>53</v>
      </c>
      <c r="C2584" s="33">
        <v>125000</v>
      </c>
      <c r="D2584" s="33" t="s">
        <v>1608</v>
      </c>
      <c r="E2584" t="str">
        <f t="shared" si="44"/>
        <v>$100K-$125K</v>
      </c>
    </row>
    <row r="2585" spans="1:5" x14ac:dyDescent="0.3">
      <c r="A2585" s="33" t="s">
        <v>4</v>
      </c>
      <c r="B2585" s="33" t="s">
        <v>54</v>
      </c>
      <c r="C2585" s="33">
        <v>175000</v>
      </c>
      <c r="D2585" s="33" t="s">
        <v>1609</v>
      </c>
      <c r="E2585" t="str">
        <f t="shared" si="44"/>
        <v>$125K-$200K</v>
      </c>
    </row>
    <row r="2586" spans="1:5" x14ac:dyDescent="0.3">
      <c r="A2586" s="33" t="s">
        <v>1</v>
      </c>
      <c r="B2586" s="33" t="s">
        <v>56</v>
      </c>
      <c r="C2586" s="33">
        <v>166000</v>
      </c>
      <c r="D2586" s="33" t="s">
        <v>1610</v>
      </c>
      <c r="E2586" t="str">
        <f t="shared" si="44"/>
        <v>$125K-$200K</v>
      </c>
    </row>
    <row r="2587" spans="1:5" x14ac:dyDescent="0.3">
      <c r="A2587" s="33" t="s">
        <v>0</v>
      </c>
      <c r="B2587" s="33" t="s">
        <v>54</v>
      </c>
      <c r="C2587" s="33">
        <v>180000</v>
      </c>
      <c r="D2587" s="33" t="s">
        <v>230</v>
      </c>
      <c r="E2587" t="str">
        <f t="shared" si="44"/>
        <v>$125K-$200K</v>
      </c>
    </row>
    <row r="2588" spans="1:5" x14ac:dyDescent="0.3">
      <c r="A2588" s="33" t="s">
        <v>126</v>
      </c>
      <c r="B2588" s="33" t="s">
        <v>53</v>
      </c>
      <c r="C2588" s="33">
        <v>137500</v>
      </c>
      <c r="D2588" s="33" t="s">
        <v>1351</v>
      </c>
      <c r="E2588" t="str">
        <f t="shared" si="44"/>
        <v>$125K-$200K</v>
      </c>
    </row>
    <row r="2589" spans="1:5" x14ac:dyDescent="0.3">
      <c r="A2589" s="33" t="s">
        <v>4</v>
      </c>
      <c r="B2589" s="33" t="s">
        <v>53</v>
      </c>
      <c r="C2589" s="33">
        <v>105000</v>
      </c>
      <c r="D2589" s="33" t="s">
        <v>1611</v>
      </c>
      <c r="E2589" t="str">
        <f t="shared" si="44"/>
        <v>$100K-$125K</v>
      </c>
    </row>
    <row r="2590" spans="1:5" x14ac:dyDescent="0.3">
      <c r="A2590" s="33" t="s">
        <v>0</v>
      </c>
      <c r="B2590" s="33" t="s">
        <v>53</v>
      </c>
      <c r="C2590" s="33">
        <v>280000</v>
      </c>
      <c r="D2590" s="33" t="s">
        <v>1387</v>
      </c>
      <c r="E2590" t="str">
        <f t="shared" si="44"/>
        <v>&gt;$200K</v>
      </c>
    </row>
    <row r="2591" spans="1:5" x14ac:dyDescent="0.3">
      <c r="A2591" s="33" t="s">
        <v>0</v>
      </c>
      <c r="B2591" s="33" t="s">
        <v>54</v>
      </c>
      <c r="C2591" s="33">
        <v>170000</v>
      </c>
      <c r="D2591" s="33" t="s">
        <v>221</v>
      </c>
      <c r="E2591" t="str">
        <f t="shared" si="44"/>
        <v>$125K-$200K</v>
      </c>
    </row>
    <row r="2592" spans="1:5" x14ac:dyDescent="0.3">
      <c r="A2592" s="33" t="s">
        <v>0</v>
      </c>
      <c r="B2592" s="33" t="s">
        <v>53</v>
      </c>
      <c r="C2592" s="33">
        <v>135000</v>
      </c>
      <c r="D2592" s="33" t="s">
        <v>1612</v>
      </c>
      <c r="E2592" t="str">
        <f t="shared" si="44"/>
        <v>$125K-$200K</v>
      </c>
    </row>
    <row r="2593" spans="1:5" x14ac:dyDescent="0.3">
      <c r="A2593" s="33" t="s">
        <v>52</v>
      </c>
      <c r="B2593" s="33" t="s">
        <v>53</v>
      </c>
      <c r="C2593" s="33">
        <v>70000</v>
      </c>
      <c r="D2593" s="33" t="s">
        <v>1613</v>
      </c>
      <c r="E2593" t="str">
        <f t="shared" si="44"/>
        <v>&lt;$75K</v>
      </c>
    </row>
    <row r="2594" spans="1:5" x14ac:dyDescent="0.3">
      <c r="A2594" s="33" t="s">
        <v>2</v>
      </c>
      <c r="B2594" s="33" t="s">
        <v>53</v>
      </c>
      <c r="C2594" s="33"/>
      <c r="D2594" s="33" t="s">
        <v>454</v>
      </c>
      <c r="E2594" t="str">
        <f t="shared" si="44"/>
        <v>No Data</v>
      </c>
    </row>
    <row r="2595" spans="1:5" x14ac:dyDescent="0.3">
      <c r="A2595" s="33" t="s">
        <v>4</v>
      </c>
      <c r="B2595" s="33" t="s">
        <v>53</v>
      </c>
      <c r="C2595" s="33">
        <v>130500</v>
      </c>
      <c r="D2595" s="33" t="s">
        <v>1614</v>
      </c>
      <c r="E2595" t="str">
        <f t="shared" si="44"/>
        <v>$125K-$200K</v>
      </c>
    </row>
    <row r="2596" spans="1:5" x14ac:dyDescent="0.3">
      <c r="A2596" s="33" t="s">
        <v>4</v>
      </c>
      <c r="B2596" s="33" t="s">
        <v>53</v>
      </c>
      <c r="C2596" s="33"/>
      <c r="D2596" s="33" t="s">
        <v>1615</v>
      </c>
      <c r="E2596" t="str">
        <f t="shared" si="44"/>
        <v>No Data</v>
      </c>
    </row>
    <row r="2597" spans="1:5" x14ac:dyDescent="0.3">
      <c r="A2597" s="33" t="s">
        <v>0</v>
      </c>
      <c r="B2597" s="33" t="s">
        <v>53</v>
      </c>
      <c r="C2597" s="33"/>
      <c r="D2597" s="33" t="s">
        <v>1616</v>
      </c>
      <c r="E2597" t="str">
        <f t="shared" si="44"/>
        <v>No Data</v>
      </c>
    </row>
    <row r="2598" spans="1:5" x14ac:dyDescent="0.3">
      <c r="A2598" s="33" t="s">
        <v>4</v>
      </c>
      <c r="B2598" s="33" t="s">
        <v>54</v>
      </c>
      <c r="C2598" s="33">
        <v>160000</v>
      </c>
      <c r="D2598" s="33" t="s">
        <v>1617</v>
      </c>
      <c r="E2598" t="str">
        <f t="shared" si="44"/>
        <v>$125K-$200K</v>
      </c>
    </row>
    <row r="2599" spans="1:5" x14ac:dyDescent="0.3">
      <c r="A2599" s="33" t="s">
        <v>126</v>
      </c>
      <c r="B2599" s="33" t="s">
        <v>53</v>
      </c>
      <c r="C2599" s="33"/>
      <c r="D2599" s="33" t="s">
        <v>1618</v>
      </c>
      <c r="E2599" t="str">
        <f t="shared" si="44"/>
        <v>No Data</v>
      </c>
    </row>
    <row r="2600" spans="1:5" x14ac:dyDescent="0.3">
      <c r="A2600" s="33" t="s">
        <v>4</v>
      </c>
      <c r="B2600" s="33" t="s">
        <v>53</v>
      </c>
      <c r="C2600" s="33"/>
      <c r="D2600" s="33" t="s">
        <v>1067</v>
      </c>
      <c r="E2600" t="str">
        <f t="shared" si="44"/>
        <v>No Data</v>
      </c>
    </row>
    <row r="2601" spans="1:5" x14ac:dyDescent="0.3">
      <c r="A2601" s="33" t="s">
        <v>4</v>
      </c>
      <c r="B2601" s="33" t="s">
        <v>53</v>
      </c>
      <c r="C2601" s="33">
        <v>115000</v>
      </c>
      <c r="D2601" s="33" t="s">
        <v>333</v>
      </c>
      <c r="E2601" t="str">
        <f t="shared" si="44"/>
        <v>$100K-$125K</v>
      </c>
    </row>
    <row r="2602" spans="1:5" x14ac:dyDescent="0.3">
      <c r="A2602" s="33" t="s">
        <v>0</v>
      </c>
      <c r="B2602" s="33" t="s">
        <v>53</v>
      </c>
      <c r="C2602" s="33">
        <v>137295</v>
      </c>
      <c r="D2602" s="33" t="s">
        <v>236</v>
      </c>
      <c r="E2602" t="str">
        <f t="shared" si="44"/>
        <v>$125K-$200K</v>
      </c>
    </row>
    <row r="2603" spans="1:5" x14ac:dyDescent="0.3">
      <c r="A2603" s="33" t="s">
        <v>128</v>
      </c>
      <c r="B2603" s="33" t="s">
        <v>53</v>
      </c>
      <c r="C2603" s="33">
        <v>160000</v>
      </c>
      <c r="D2603" s="33" t="s">
        <v>648</v>
      </c>
      <c r="E2603" t="str">
        <f t="shared" si="44"/>
        <v>$125K-$200K</v>
      </c>
    </row>
    <row r="2604" spans="1:5" x14ac:dyDescent="0.3">
      <c r="A2604" s="33" t="s">
        <v>1</v>
      </c>
      <c r="B2604" s="33" t="s">
        <v>53</v>
      </c>
      <c r="C2604" s="33"/>
      <c r="D2604" s="33" t="s">
        <v>370</v>
      </c>
      <c r="E2604" t="str">
        <f t="shared" si="44"/>
        <v>No Data</v>
      </c>
    </row>
    <row r="2605" spans="1:5" x14ac:dyDescent="0.3">
      <c r="A2605" s="33" t="s">
        <v>4</v>
      </c>
      <c r="B2605" s="33" t="s">
        <v>54</v>
      </c>
      <c r="C2605" s="33">
        <v>120000</v>
      </c>
      <c r="D2605" s="33" t="s">
        <v>1619</v>
      </c>
      <c r="E2605" t="str">
        <f t="shared" si="44"/>
        <v>$100K-$125K</v>
      </c>
    </row>
    <row r="2606" spans="1:5" x14ac:dyDescent="0.3">
      <c r="A2606" s="33" t="s">
        <v>4</v>
      </c>
      <c r="B2606" s="33" t="s">
        <v>53</v>
      </c>
      <c r="C2606" s="33"/>
      <c r="D2606" s="33" t="s">
        <v>1476</v>
      </c>
      <c r="E2606" t="str">
        <f t="shared" si="44"/>
        <v>No Data</v>
      </c>
    </row>
    <row r="2607" spans="1:5" x14ac:dyDescent="0.3">
      <c r="A2607" s="33" t="s">
        <v>4</v>
      </c>
      <c r="B2607" s="33" t="s">
        <v>53</v>
      </c>
      <c r="C2607" s="33">
        <v>130000</v>
      </c>
      <c r="D2607" s="33" t="s">
        <v>1620</v>
      </c>
      <c r="E2607" t="str">
        <f t="shared" si="44"/>
        <v>$125K-$200K</v>
      </c>
    </row>
    <row r="2608" spans="1:5" x14ac:dyDescent="0.3">
      <c r="A2608" s="33" t="s">
        <v>2</v>
      </c>
      <c r="B2608" s="33" t="s">
        <v>53</v>
      </c>
      <c r="C2608" s="33"/>
      <c r="D2608" s="33" t="s">
        <v>592</v>
      </c>
      <c r="E2608" t="str">
        <f t="shared" si="44"/>
        <v>No Data</v>
      </c>
    </row>
    <row r="2609" spans="1:5" x14ac:dyDescent="0.3">
      <c r="A2609" s="33" t="s">
        <v>4</v>
      </c>
      <c r="B2609" s="33" t="s">
        <v>53</v>
      </c>
      <c r="C2609" s="33"/>
      <c r="D2609" s="33" t="s">
        <v>559</v>
      </c>
      <c r="E2609" t="str">
        <f t="shared" si="44"/>
        <v>No Data</v>
      </c>
    </row>
    <row r="2610" spans="1:5" x14ac:dyDescent="0.3">
      <c r="A2610" s="33" t="s">
        <v>0</v>
      </c>
      <c r="B2610" s="33" t="s">
        <v>87</v>
      </c>
      <c r="C2610" s="33">
        <v>170575</v>
      </c>
      <c r="D2610" s="33" t="s">
        <v>1621</v>
      </c>
      <c r="E2610" t="str">
        <f t="shared" si="44"/>
        <v>$125K-$200K</v>
      </c>
    </row>
    <row r="2611" spans="1:5" x14ac:dyDescent="0.3">
      <c r="A2611" s="33" t="s">
        <v>0</v>
      </c>
      <c r="B2611" s="33" t="s">
        <v>53</v>
      </c>
      <c r="C2611" s="33">
        <v>167500</v>
      </c>
      <c r="D2611" s="33" t="s">
        <v>1622</v>
      </c>
      <c r="E2611" t="str">
        <f t="shared" si="44"/>
        <v>$125K-$200K</v>
      </c>
    </row>
    <row r="2612" spans="1:5" x14ac:dyDescent="0.3">
      <c r="A2612" s="33" t="s">
        <v>2</v>
      </c>
      <c r="B2612" s="33" t="s">
        <v>53</v>
      </c>
      <c r="C2612" s="33">
        <v>61900</v>
      </c>
      <c r="D2612" s="33" t="s">
        <v>1623</v>
      </c>
      <c r="E2612" t="str">
        <f t="shared" si="44"/>
        <v>&lt;$75K</v>
      </c>
    </row>
    <row r="2613" spans="1:5" x14ac:dyDescent="0.3">
      <c r="A2613" s="33" t="s">
        <v>126</v>
      </c>
      <c r="B2613" s="33" t="s">
        <v>53</v>
      </c>
      <c r="C2613" s="33"/>
      <c r="D2613" s="33" t="s">
        <v>559</v>
      </c>
      <c r="E2613" t="str">
        <f t="shared" si="44"/>
        <v>No Data</v>
      </c>
    </row>
    <row r="2614" spans="1:5" x14ac:dyDescent="0.3">
      <c r="A2614" s="33" t="s">
        <v>2</v>
      </c>
      <c r="B2614" s="33" t="s">
        <v>53</v>
      </c>
      <c r="C2614" s="33">
        <v>72500</v>
      </c>
      <c r="D2614" s="33" t="s">
        <v>242</v>
      </c>
      <c r="E2614" t="str">
        <f t="shared" si="44"/>
        <v>&lt;$75K</v>
      </c>
    </row>
    <row r="2615" spans="1:5" x14ac:dyDescent="0.3">
      <c r="A2615" s="33" t="s">
        <v>2</v>
      </c>
      <c r="B2615" s="33" t="s">
        <v>76</v>
      </c>
      <c r="C2615" s="33">
        <v>98500</v>
      </c>
      <c r="D2615" s="33" t="s">
        <v>1624</v>
      </c>
      <c r="E2615" t="str">
        <f t="shared" si="44"/>
        <v>$75K-$100K</v>
      </c>
    </row>
    <row r="2616" spans="1:5" x14ac:dyDescent="0.3">
      <c r="A2616" s="33" t="s">
        <v>2</v>
      </c>
      <c r="B2616" s="33" t="s">
        <v>53</v>
      </c>
      <c r="C2616" s="33"/>
      <c r="D2616" s="33" t="s">
        <v>787</v>
      </c>
      <c r="E2616" t="str">
        <f t="shared" si="44"/>
        <v>No Data</v>
      </c>
    </row>
    <row r="2617" spans="1:5" x14ac:dyDescent="0.3">
      <c r="A2617" s="33" t="s">
        <v>4</v>
      </c>
      <c r="B2617" s="33" t="s">
        <v>53</v>
      </c>
      <c r="C2617" s="33">
        <v>190000</v>
      </c>
      <c r="D2617" s="33" t="s">
        <v>1625</v>
      </c>
      <c r="E2617" t="str">
        <f t="shared" si="44"/>
        <v>$125K-$200K</v>
      </c>
    </row>
    <row r="2618" spans="1:5" x14ac:dyDescent="0.3">
      <c r="A2618" s="33" t="s">
        <v>4</v>
      </c>
      <c r="B2618" s="33" t="s">
        <v>54</v>
      </c>
      <c r="C2618" s="33">
        <v>115000</v>
      </c>
      <c r="D2618" s="33" t="s">
        <v>268</v>
      </c>
      <c r="E2618" t="str">
        <f t="shared" si="44"/>
        <v>$100K-$125K</v>
      </c>
    </row>
    <row r="2619" spans="1:5" x14ac:dyDescent="0.3">
      <c r="A2619" s="33" t="s">
        <v>4</v>
      </c>
      <c r="B2619" s="33" t="s">
        <v>53</v>
      </c>
      <c r="C2619" s="33">
        <v>85000</v>
      </c>
      <c r="D2619" s="33" t="s">
        <v>1626</v>
      </c>
      <c r="E2619" t="str">
        <f t="shared" si="44"/>
        <v>$75K-$100K</v>
      </c>
    </row>
    <row r="2620" spans="1:5" x14ac:dyDescent="0.3">
      <c r="A2620" s="33" t="s">
        <v>4</v>
      </c>
      <c r="B2620" s="33" t="s">
        <v>53</v>
      </c>
      <c r="C2620" s="33"/>
      <c r="D2620" s="33" t="s">
        <v>1627</v>
      </c>
      <c r="E2620" t="str">
        <f t="shared" si="44"/>
        <v>No Data</v>
      </c>
    </row>
    <row r="2621" spans="1:5" x14ac:dyDescent="0.3">
      <c r="A2621" s="33" t="s">
        <v>2</v>
      </c>
      <c r="B2621" s="33" t="s">
        <v>53</v>
      </c>
      <c r="C2621" s="33">
        <v>65000</v>
      </c>
      <c r="D2621" s="33" t="s">
        <v>1628</v>
      </c>
      <c r="E2621" t="str">
        <f t="shared" si="44"/>
        <v>&lt;$75K</v>
      </c>
    </row>
    <row r="2622" spans="1:5" x14ac:dyDescent="0.3">
      <c r="A2622" s="33" t="s">
        <v>2</v>
      </c>
      <c r="B2622" s="33" t="s">
        <v>53</v>
      </c>
      <c r="C2622" s="33">
        <v>111175</v>
      </c>
      <c r="D2622" s="33" t="s">
        <v>1629</v>
      </c>
      <c r="E2622" t="str">
        <f t="shared" si="44"/>
        <v>$100K-$125K</v>
      </c>
    </row>
    <row r="2623" spans="1:5" x14ac:dyDescent="0.3">
      <c r="A2623" s="33" t="s">
        <v>4</v>
      </c>
      <c r="B2623" s="33" t="s">
        <v>53</v>
      </c>
      <c r="C2623" s="33">
        <v>89000</v>
      </c>
      <c r="D2623" s="33" t="s">
        <v>313</v>
      </c>
      <c r="E2623" t="str">
        <f t="shared" si="44"/>
        <v>$75K-$100K</v>
      </c>
    </row>
    <row r="2624" spans="1:5" x14ac:dyDescent="0.3">
      <c r="A2624" s="33" t="s">
        <v>125</v>
      </c>
      <c r="B2624" s="33" t="s">
        <v>53</v>
      </c>
      <c r="C2624" s="33">
        <v>125000</v>
      </c>
      <c r="D2624" s="33" t="s">
        <v>1630</v>
      </c>
      <c r="E2624" t="str">
        <f t="shared" si="44"/>
        <v>$100K-$125K</v>
      </c>
    </row>
    <row r="2625" spans="1:5" x14ac:dyDescent="0.3">
      <c r="A2625" s="33" t="s">
        <v>0</v>
      </c>
      <c r="B2625" s="33" t="s">
        <v>53</v>
      </c>
      <c r="C2625" s="33"/>
      <c r="D2625" s="33" t="s">
        <v>1348</v>
      </c>
      <c r="E2625" t="str">
        <f t="shared" si="44"/>
        <v>No Data</v>
      </c>
    </row>
    <row r="2626" spans="1:5" x14ac:dyDescent="0.3">
      <c r="A2626" s="33" t="s">
        <v>4</v>
      </c>
      <c r="B2626" s="33" t="s">
        <v>53</v>
      </c>
      <c r="C2626" s="33"/>
      <c r="D2626" s="33" t="s">
        <v>1631</v>
      </c>
      <c r="E2626" t="str">
        <f t="shared" si="44"/>
        <v>No Data</v>
      </c>
    </row>
    <row r="2627" spans="1:5" x14ac:dyDescent="0.3">
      <c r="A2627" s="33" t="s">
        <v>128</v>
      </c>
      <c r="B2627" s="33" t="s">
        <v>53</v>
      </c>
      <c r="C2627" s="33">
        <v>58500</v>
      </c>
      <c r="D2627" s="33" t="s">
        <v>1632</v>
      </c>
      <c r="E2627" t="str">
        <f t="shared" ref="E2627:E2690" si="45">_xlfn.XLOOKUP(C2627,$H$16:$H$21,$G$16:$G$21,,1)</f>
        <v>&lt;$75K</v>
      </c>
    </row>
    <row r="2628" spans="1:5" x14ac:dyDescent="0.3">
      <c r="A2628" s="33" t="s">
        <v>125</v>
      </c>
      <c r="B2628" s="33" t="s">
        <v>53</v>
      </c>
      <c r="C2628" s="33"/>
      <c r="D2628" s="33" t="s">
        <v>1633</v>
      </c>
      <c r="E2628" t="str">
        <f t="shared" si="45"/>
        <v>No Data</v>
      </c>
    </row>
    <row r="2629" spans="1:5" x14ac:dyDescent="0.3">
      <c r="A2629" s="33" t="s">
        <v>125</v>
      </c>
      <c r="B2629" s="33" t="s">
        <v>53</v>
      </c>
      <c r="C2629" s="33">
        <v>125000</v>
      </c>
      <c r="D2629" s="33" t="s">
        <v>1634</v>
      </c>
      <c r="E2629" t="str">
        <f t="shared" si="45"/>
        <v>$100K-$125K</v>
      </c>
    </row>
    <row r="2630" spans="1:5" x14ac:dyDescent="0.3">
      <c r="A2630" s="33" t="s">
        <v>2</v>
      </c>
      <c r="B2630" s="33" t="s">
        <v>53</v>
      </c>
      <c r="C2630" s="33"/>
      <c r="D2630" s="33" t="s">
        <v>454</v>
      </c>
      <c r="E2630" t="str">
        <f t="shared" si="45"/>
        <v>No Data</v>
      </c>
    </row>
    <row r="2631" spans="1:5" x14ac:dyDescent="0.3">
      <c r="A2631" s="33" t="s">
        <v>4</v>
      </c>
      <c r="B2631" s="33" t="s">
        <v>53</v>
      </c>
      <c r="C2631" s="33"/>
      <c r="D2631" s="33" t="s">
        <v>1635</v>
      </c>
      <c r="E2631" t="str">
        <f t="shared" si="45"/>
        <v>No Data</v>
      </c>
    </row>
    <row r="2632" spans="1:5" x14ac:dyDescent="0.3">
      <c r="A2632" s="33" t="s">
        <v>128</v>
      </c>
      <c r="B2632" s="33" t="s">
        <v>53</v>
      </c>
      <c r="C2632" s="33">
        <v>172500</v>
      </c>
      <c r="D2632" s="33" t="s">
        <v>364</v>
      </c>
      <c r="E2632" t="str">
        <f t="shared" si="45"/>
        <v>$125K-$200K</v>
      </c>
    </row>
    <row r="2633" spans="1:5" x14ac:dyDescent="0.3">
      <c r="A2633" s="33" t="s">
        <v>128</v>
      </c>
      <c r="B2633" s="33" t="s">
        <v>53</v>
      </c>
      <c r="C2633" s="33">
        <v>182795</v>
      </c>
      <c r="D2633" s="33" t="s">
        <v>280</v>
      </c>
      <c r="E2633" t="str">
        <f t="shared" si="45"/>
        <v>$125K-$200K</v>
      </c>
    </row>
    <row r="2634" spans="1:5" x14ac:dyDescent="0.3">
      <c r="A2634" s="33" t="s">
        <v>4</v>
      </c>
      <c r="B2634" s="33" t="s">
        <v>53</v>
      </c>
      <c r="C2634" s="33"/>
      <c r="D2634" s="33" t="s">
        <v>1636</v>
      </c>
      <c r="E2634" t="str">
        <f t="shared" si="45"/>
        <v>No Data</v>
      </c>
    </row>
    <row r="2635" spans="1:5" x14ac:dyDescent="0.3">
      <c r="A2635" s="33" t="s">
        <v>4</v>
      </c>
      <c r="B2635" s="33" t="s">
        <v>115</v>
      </c>
      <c r="C2635" s="33">
        <v>147500</v>
      </c>
      <c r="D2635" s="33" t="s">
        <v>1637</v>
      </c>
      <c r="E2635" t="str">
        <f t="shared" si="45"/>
        <v>$125K-$200K</v>
      </c>
    </row>
    <row r="2636" spans="1:5" x14ac:dyDescent="0.3">
      <c r="A2636" s="33" t="s">
        <v>2</v>
      </c>
      <c r="B2636" s="33" t="s">
        <v>53</v>
      </c>
      <c r="C2636" s="33"/>
      <c r="D2636" s="33" t="s">
        <v>1638</v>
      </c>
      <c r="E2636" t="str">
        <f t="shared" si="45"/>
        <v>No Data</v>
      </c>
    </row>
    <row r="2637" spans="1:5" x14ac:dyDescent="0.3">
      <c r="A2637" s="33" t="s">
        <v>4</v>
      </c>
      <c r="B2637" s="33" t="s">
        <v>53</v>
      </c>
      <c r="C2637" s="33">
        <v>145000</v>
      </c>
      <c r="D2637" s="33" t="s">
        <v>635</v>
      </c>
      <c r="E2637" t="str">
        <f t="shared" si="45"/>
        <v>$125K-$200K</v>
      </c>
    </row>
    <row r="2638" spans="1:5" x14ac:dyDescent="0.3">
      <c r="A2638" s="33" t="s">
        <v>4</v>
      </c>
      <c r="B2638" s="33" t="s">
        <v>53</v>
      </c>
      <c r="C2638" s="33">
        <v>140000</v>
      </c>
      <c r="D2638" s="33" t="s">
        <v>1320</v>
      </c>
      <c r="E2638" t="str">
        <f t="shared" si="45"/>
        <v>$125K-$200K</v>
      </c>
    </row>
    <row r="2639" spans="1:5" x14ac:dyDescent="0.3">
      <c r="A2639" s="33" t="s">
        <v>2</v>
      </c>
      <c r="B2639" s="33" t="s">
        <v>53</v>
      </c>
      <c r="C2639" s="33">
        <v>85000</v>
      </c>
      <c r="D2639" s="33" t="s">
        <v>232</v>
      </c>
      <c r="E2639" t="str">
        <f t="shared" si="45"/>
        <v>$75K-$100K</v>
      </c>
    </row>
    <row r="2640" spans="1:5" x14ac:dyDescent="0.3">
      <c r="A2640" s="33" t="s">
        <v>128</v>
      </c>
      <c r="B2640" s="33" t="s">
        <v>53</v>
      </c>
      <c r="C2640" s="33">
        <v>128050</v>
      </c>
      <c r="D2640" s="33" t="s">
        <v>208</v>
      </c>
      <c r="E2640" t="str">
        <f t="shared" si="45"/>
        <v>$125K-$200K</v>
      </c>
    </row>
    <row r="2641" spans="1:5" x14ac:dyDescent="0.3">
      <c r="A2641" s="33" t="s">
        <v>0</v>
      </c>
      <c r="B2641" s="33" t="s">
        <v>53</v>
      </c>
      <c r="C2641" s="33">
        <v>157500</v>
      </c>
      <c r="D2641" s="33" t="s">
        <v>1639</v>
      </c>
      <c r="E2641" t="str">
        <f t="shared" si="45"/>
        <v>$125K-$200K</v>
      </c>
    </row>
    <row r="2642" spans="1:5" x14ac:dyDescent="0.3">
      <c r="A2642" s="33" t="s">
        <v>2</v>
      </c>
      <c r="B2642" s="33" t="s">
        <v>53</v>
      </c>
      <c r="C2642" s="33">
        <v>82926.171875</v>
      </c>
      <c r="D2642" s="33" t="s">
        <v>635</v>
      </c>
      <c r="E2642" t="str">
        <f t="shared" si="45"/>
        <v>$75K-$100K</v>
      </c>
    </row>
    <row r="2643" spans="1:5" x14ac:dyDescent="0.3">
      <c r="A2643" s="33" t="s">
        <v>4</v>
      </c>
      <c r="B2643" s="33" t="s">
        <v>53</v>
      </c>
      <c r="C2643" s="33">
        <v>108500</v>
      </c>
      <c r="D2643" s="33" t="s">
        <v>255</v>
      </c>
      <c r="E2643" t="str">
        <f t="shared" si="45"/>
        <v>$100K-$125K</v>
      </c>
    </row>
    <row r="2644" spans="1:5" x14ac:dyDescent="0.3">
      <c r="A2644" s="33" t="s">
        <v>128</v>
      </c>
      <c r="B2644" s="33" t="s">
        <v>53</v>
      </c>
      <c r="C2644" s="33">
        <v>155000</v>
      </c>
      <c r="D2644" s="33" t="s">
        <v>1640</v>
      </c>
      <c r="E2644" t="str">
        <f t="shared" si="45"/>
        <v>$125K-$200K</v>
      </c>
    </row>
    <row r="2645" spans="1:5" x14ac:dyDescent="0.3">
      <c r="A2645" s="33" t="s">
        <v>2</v>
      </c>
      <c r="B2645" s="33" t="s">
        <v>53</v>
      </c>
      <c r="C2645" s="33">
        <v>92500</v>
      </c>
      <c r="D2645" s="33" t="s">
        <v>457</v>
      </c>
      <c r="E2645" t="str">
        <f t="shared" si="45"/>
        <v>$75K-$100K</v>
      </c>
    </row>
    <row r="2646" spans="1:5" x14ac:dyDescent="0.3">
      <c r="A2646" s="33" t="s">
        <v>129</v>
      </c>
      <c r="B2646" s="33" t="s">
        <v>53</v>
      </c>
      <c r="C2646" s="33">
        <v>138450</v>
      </c>
      <c r="D2646" s="33" t="s">
        <v>1641</v>
      </c>
      <c r="E2646" t="str">
        <f t="shared" si="45"/>
        <v>$125K-$200K</v>
      </c>
    </row>
    <row r="2647" spans="1:5" x14ac:dyDescent="0.3">
      <c r="A2647" s="33" t="s">
        <v>0</v>
      </c>
      <c r="B2647" s="33" t="s">
        <v>53</v>
      </c>
      <c r="C2647" s="33">
        <v>132500</v>
      </c>
      <c r="D2647" s="33" t="s">
        <v>1642</v>
      </c>
      <c r="E2647" t="str">
        <f t="shared" si="45"/>
        <v>$125K-$200K</v>
      </c>
    </row>
    <row r="2648" spans="1:5" x14ac:dyDescent="0.3">
      <c r="A2648" s="33" t="s">
        <v>125</v>
      </c>
      <c r="B2648" s="33" t="s">
        <v>67</v>
      </c>
      <c r="C2648" s="33">
        <v>69300</v>
      </c>
      <c r="D2648" s="33" t="s">
        <v>913</v>
      </c>
      <c r="E2648" t="str">
        <f t="shared" si="45"/>
        <v>&lt;$75K</v>
      </c>
    </row>
    <row r="2649" spans="1:5" x14ac:dyDescent="0.3">
      <c r="A2649" s="33" t="s">
        <v>2</v>
      </c>
      <c r="B2649" s="33" t="s">
        <v>53</v>
      </c>
      <c r="C2649" s="33"/>
      <c r="D2649" s="33" t="s">
        <v>530</v>
      </c>
      <c r="E2649" t="str">
        <f t="shared" si="45"/>
        <v>No Data</v>
      </c>
    </row>
    <row r="2650" spans="1:5" x14ac:dyDescent="0.3">
      <c r="A2650" s="33" t="s">
        <v>2</v>
      </c>
      <c r="B2650" s="33" t="s">
        <v>53</v>
      </c>
      <c r="C2650" s="33"/>
      <c r="D2650" s="33" t="s">
        <v>1490</v>
      </c>
      <c r="E2650" t="str">
        <f t="shared" si="45"/>
        <v>No Data</v>
      </c>
    </row>
    <row r="2651" spans="1:5" x14ac:dyDescent="0.3">
      <c r="A2651" s="33" t="s">
        <v>4</v>
      </c>
      <c r="B2651" s="33" t="s">
        <v>53</v>
      </c>
      <c r="C2651" s="33"/>
      <c r="D2651" s="33" t="s">
        <v>465</v>
      </c>
      <c r="E2651" t="str">
        <f t="shared" si="45"/>
        <v>No Data</v>
      </c>
    </row>
    <row r="2652" spans="1:5" x14ac:dyDescent="0.3">
      <c r="A2652" s="33" t="s">
        <v>128</v>
      </c>
      <c r="B2652" s="33" t="s">
        <v>53</v>
      </c>
      <c r="C2652" s="33"/>
      <c r="D2652" s="33" t="s">
        <v>1284</v>
      </c>
      <c r="E2652" t="str">
        <f t="shared" si="45"/>
        <v>No Data</v>
      </c>
    </row>
    <row r="2653" spans="1:5" x14ac:dyDescent="0.3">
      <c r="A2653" s="33" t="s">
        <v>0</v>
      </c>
      <c r="B2653" s="33" t="s">
        <v>53</v>
      </c>
      <c r="C2653" s="33">
        <v>252844.5</v>
      </c>
      <c r="D2653" s="33" t="s">
        <v>217</v>
      </c>
      <c r="E2653" t="str">
        <f t="shared" si="45"/>
        <v>&gt;$200K</v>
      </c>
    </row>
    <row r="2654" spans="1:5" x14ac:dyDescent="0.3">
      <c r="A2654" s="33" t="s">
        <v>0</v>
      </c>
      <c r="B2654" s="33" t="s">
        <v>53</v>
      </c>
      <c r="C2654" s="33">
        <v>160000</v>
      </c>
      <c r="D2654" s="33" t="s">
        <v>315</v>
      </c>
      <c r="E2654" t="str">
        <f t="shared" si="45"/>
        <v>$125K-$200K</v>
      </c>
    </row>
    <row r="2655" spans="1:5" x14ac:dyDescent="0.3">
      <c r="A2655" s="33" t="s">
        <v>4</v>
      </c>
      <c r="B2655" s="33" t="s">
        <v>53</v>
      </c>
      <c r="C2655" s="33">
        <v>125000</v>
      </c>
      <c r="D2655" s="33" t="s">
        <v>1643</v>
      </c>
      <c r="E2655" t="str">
        <f t="shared" si="45"/>
        <v>$100K-$125K</v>
      </c>
    </row>
    <row r="2656" spans="1:5" x14ac:dyDescent="0.3">
      <c r="A2656" s="33" t="s">
        <v>126</v>
      </c>
      <c r="B2656" s="33" t="s">
        <v>53</v>
      </c>
      <c r="C2656" s="33"/>
      <c r="D2656" s="33" t="s">
        <v>530</v>
      </c>
      <c r="E2656" t="str">
        <f t="shared" si="45"/>
        <v>No Data</v>
      </c>
    </row>
    <row r="2657" spans="1:5" x14ac:dyDescent="0.3">
      <c r="A2657" s="33" t="s">
        <v>0</v>
      </c>
      <c r="B2657" s="33" t="s">
        <v>53</v>
      </c>
      <c r="C2657" s="33">
        <v>86157.5</v>
      </c>
      <c r="D2657" s="33" t="s">
        <v>1099</v>
      </c>
      <c r="E2657" t="str">
        <f t="shared" si="45"/>
        <v>$75K-$100K</v>
      </c>
    </row>
    <row r="2658" spans="1:5" x14ac:dyDescent="0.3">
      <c r="A2658" s="33" t="s">
        <v>4</v>
      </c>
      <c r="B2658" s="33" t="s">
        <v>71</v>
      </c>
      <c r="C2658" s="33">
        <v>96773</v>
      </c>
      <c r="D2658" s="33" t="s">
        <v>1644</v>
      </c>
      <c r="E2658" t="str">
        <f t="shared" si="45"/>
        <v>$75K-$100K</v>
      </c>
    </row>
    <row r="2659" spans="1:5" x14ac:dyDescent="0.3">
      <c r="A2659" s="33" t="s">
        <v>4</v>
      </c>
      <c r="B2659" s="33" t="s">
        <v>53</v>
      </c>
      <c r="C2659" s="33">
        <v>125000</v>
      </c>
      <c r="D2659" s="33" t="s">
        <v>1645</v>
      </c>
      <c r="E2659" t="str">
        <f t="shared" si="45"/>
        <v>$100K-$125K</v>
      </c>
    </row>
    <row r="2660" spans="1:5" x14ac:dyDescent="0.3">
      <c r="A2660" s="33" t="s">
        <v>4</v>
      </c>
      <c r="B2660" s="33" t="s">
        <v>53</v>
      </c>
      <c r="C2660" s="33">
        <v>75000</v>
      </c>
      <c r="D2660" s="33" t="s">
        <v>287</v>
      </c>
      <c r="E2660" t="str">
        <f t="shared" si="45"/>
        <v>&lt;$75K</v>
      </c>
    </row>
    <row r="2661" spans="1:5" x14ac:dyDescent="0.3">
      <c r="A2661" s="33" t="s">
        <v>128</v>
      </c>
      <c r="B2661" s="33" t="s">
        <v>54</v>
      </c>
      <c r="C2661" s="33">
        <v>144000</v>
      </c>
      <c r="D2661" s="33" t="s">
        <v>268</v>
      </c>
      <c r="E2661" t="str">
        <f t="shared" si="45"/>
        <v>$125K-$200K</v>
      </c>
    </row>
    <row r="2662" spans="1:5" x14ac:dyDescent="0.3">
      <c r="A2662" s="33" t="s">
        <v>4</v>
      </c>
      <c r="B2662" s="33" t="s">
        <v>53</v>
      </c>
      <c r="C2662" s="33">
        <v>62500</v>
      </c>
      <c r="D2662" s="33" t="s">
        <v>313</v>
      </c>
      <c r="E2662" t="str">
        <f t="shared" si="45"/>
        <v>&lt;$75K</v>
      </c>
    </row>
    <row r="2663" spans="1:5" x14ac:dyDescent="0.3">
      <c r="A2663" s="33" t="s">
        <v>4</v>
      </c>
      <c r="B2663" s="33" t="s">
        <v>53</v>
      </c>
      <c r="C2663" s="33">
        <v>125000</v>
      </c>
      <c r="D2663" s="33" t="s">
        <v>1646</v>
      </c>
      <c r="E2663" t="str">
        <f t="shared" si="45"/>
        <v>$100K-$125K</v>
      </c>
    </row>
    <row r="2664" spans="1:5" x14ac:dyDescent="0.3">
      <c r="A2664" s="33" t="s">
        <v>0</v>
      </c>
      <c r="B2664" s="33" t="s">
        <v>53</v>
      </c>
      <c r="C2664" s="33">
        <v>124000</v>
      </c>
      <c r="D2664" s="33" t="s">
        <v>520</v>
      </c>
      <c r="E2664" t="str">
        <f t="shared" si="45"/>
        <v>$100K-$125K</v>
      </c>
    </row>
    <row r="2665" spans="1:5" x14ac:dyDescent="0.3">
      <c r="A2665" s="33" t="s">
        <v>0</v>
      </c>
      <c r="B2665" s="33" t="s">
        <v>53</v>
      </c>
      <c r="C2665" s="33"/>
      <c r="D2665" s="33" t="s">
        <v>258</v>
      </c>
      <c r="E2665" t="str">
        <f t="shared" si="45"/>
        <v>No Data</v>
      </c>
    </row>
    <row r="2666" spans="1:5" x14ac:dyDescent="0.3">
      <c r="A2666" s="33" t="s">
        <v>126</v>
      </c>
      <c r="B2666" s="33" t="s">
        <v>53</v>
      </c>
      <c r="C2666" s="33">
        <v>152500</v>
      </c>
      <c r="D2666" s="33" t="s">
        <v>638</v>
      </c>
      <c r="E2666" t="str">
        <f t="shared" si="45"/>
        <v>$125K-$200K</v>
      </c>
    </row>
    <row r="2667" spans="1:5" x14ac:dyDescent="0.3">
      <c r="A2667" s="33" t="s">
        <v>0</v>
      </c>
      <c r="B2667" s="33" t="s">
        <v>53</v>
      </c>
      <c r="C2667" s="33">
        <v>78010</v>
      </c>
      <c r="D2667" s="33" t="s">
        <v>1647</v>
      </c>
      <c r="E2667" t="str">
        <f t="shared" si="45"/>
        <v>$75K-$100K</v>
      </c>
    </row>
    <row r="2668" spans="1:5" x14ac:dyDescent="0.3">
      <c r="A2668" s="33" t="s">
        <v>128</v>
      </c>
      <c r="B2668" s="33" t="s">
        <v>53</v>
      </c>
      <c r="C2668" s="33"/>
      <c r="D2668" s="33" t="s">
        <v>1275</v>
      </c>
      <c r="E2668" t="str">
        <f t="shared" si="45"/>
        <v>No Data</v>
      </c>
    </row>
    <row r="2669" spans="1:5" x14ac:dyDescent="0.3">
      <c r="A2669" s="33" t="s">
        <v>4</v>
      </c>
      <c r="B2669" s="33" t="s">
        <v>54</v>
      </c>
      <c r="C2669" s="33"/>
      <c r="D2669" s="33" t="s">
        <v>258</v>
      </c>
      <c r="E2669" t="str">
        <f t="shared" si="45"/>
        <v>No Data</v>
      </c>
    </row>
    <row r="2670" spans="1:5" x14ac:dyDescent="0.3">
      <c r="A2670" s="33" t="s">
        <v>0</v>
      </c>
      <c r="B2670" s="33" t="s">
        <v>53</v>
      </c>
      <c r="C2670" s="33"/>
      <c r="D2670" s="33" t="s">
        <v>258</v>
      </c>
      <c r="E2670" t="str">
        <f t="shared" si="45"/>
        <v>No Data</v>
      </c>
    </row>
    <row r="2671" spans="1:5" x14ac:dyDescent="0.3">
      <c r="A2671" s="33" t="s">
        <v>126</v>
      </c>
      <c r="B2671" s="33" t="s">
        <v>53</v>
      </c>
      <c r="C2671" s="33">
        <v>122560</v>
      </c>
      <c r="D2671" s="33" t="s">
        <v>339</v>
      </c>
      <c r="E2671" t="str">
        <f t="shared" si="45"/>
        <v>$100K-$125K</v>
      </c>
    </row>
    <row r="2672" spans="1:5" x14ac:dyDescent="0.3">
      <c r="A2672" s="33" t="s">
        <v>2</v>
      </c>
      <c r="B2672" s="33" t="s">
        <v>54</v>
      </c>
      <c r="C2672" s="33">
        <v>90000</v>
      </c>
      <c r="D2672" s="33" t="s">
        <v>364</v>
      </c>
      <c r="E2672" t="str">
        <f t="shared" si="45"/>
        <v>$75K-$100K</v>
      </c>
    </row>
    <row r="2673" spans="1:5" x14ac:dyDescent="0.3">
      <c r="A2673" s="33" t="s">
        <v>2</v>
      </c>
      <c r="B2673" s="33" t="s">
        <v>53</v>
      </c>
      <c r="C2673" s="33">
        <v>77500</v>
      </c>
      <c r="D2673" s="33" t="s">
        <v>1648</v>
      </c>
      <c r="E2673" t="str">
        <f t="shared" si="45"/>
        <v>$75K-$100K</v>
      </c>
    </row>
    <row r="2674" spans="1:5" x14ac:dyDescent="0.3">
      <c r="A2674" s="33" t="s">
        <v>0</v>
      </c>
      <c r="B2674" s="33" t="s">
        <v>53</v>
      </c>
      <c r="C2674" s="33"/>
      <c r="D2674" s="33" t="s">
        <v>457</v>
      </c>
      <c r="E2674" t="str">
        <f t="shared" si="45"/>
        <v>No Data</v>
      </c>
    </row>
    <row r="2675" spans="1:5" x14ac:dyDescent="0.3">
      <c r="A2675" s="33" t="s">
        <v>4</v>
      </c>
      <c r="B2675" s="33" t="s">
        <v>53</v>
      </c>
      <c r="C2675" s="33">
        <v>135000</v>
      </c>
      <c r="D2675" s="33" t="s">
        <v>268</v>
      </c>
      <c r="E2675" t="str">
        <f t="shared" si="45"/>
        <v>$125K-$200K</v>
      </c>
    </row>
    <row r="2676" spans="1:5" x14ac:dyDescent="0.3">
      <c r="A2676" s="33" t="s">
        <v>4</v>
      </c>
      <c r="B2676" s="33" t="s">
        <v>53</v>
      </c>
      <c r="C2676" s="33">
        <v>155526.5</v>
      </c>
      <c r="D2676" s="33" t="s">
        <v>1649</v>
      </c>
      <c r="E2676" t="str">
        <f t="shared" si="45"/>
        <v>$125K-$200K</v>
      </c>
    </row>
    <row r="2677" spans="1:5" x14ac:dyDescent="0.3">
      <c r="A2677" s="33" t="s">
        <v>4</v>
      </c>
      <c r="B2677" s="33" t="s">
        <v>53</v>
      </c>
      <c r="C2677" s="33"/>
      <c r="D2677" s="33" t="s">
        <v>258</v>
      </c>
      <c r="E2677" t="str">
        <f t="shared" si="45"/>
        <v>No Data</v>
      </c>
    </row>
    <row r="2678" spans="1:5" x14ac:dyDescent="0.3">
      <c r="A2678" s="33" t="s">
        <v>1</v>
      </c>
      <c r="B2678" s="33" t="s">
        <v>97</v>
      </c>
      <c r="C2678" s="33">
        <v>105000</v>
      </c>
      <c r="D2678" s="33" t="s">
        <v>1650</v>
      </c>
      <c r="E2678" t="str">
        <f t="shared" si="45"/>
        <v>$100K-$125K</v>
      </c>
    </row>
    <row r="2679" spans="1:5" x14ac:dyDescent="0.3">
      <c r="A2679" s="33" t="s">
        <v>2</v>
      </c>
      <c r="B2679" s="33" t="s">
        <v>53</v>
      </c>
      <c r="C2679" s="33"/>
      <c r="D2679" s="33" t="s">
        <v>1651</v>
      </c>
      <c r="E2679" t="str">
        <f t="shared" si="45"/>
        <v>No Data</v>
      </c>
    </row>
    <row r="2680" spans="1:5" x14ac:dyDescent="0.3">
      <c r="A2680" s="33" t="s">
        <v>2</v>
      </c>
      <c r="B2680" s="33" t="s">
        <v>97</v>
      </c>
      <c r="C2680" s="33"/>
      <c r="D2680" s="33" t="s">
        <v>666</v>
      </c>
      <c r="E2680" t="str">
        <f t="shared" si="45"/>
        <v>No Data</v>
      </c>
    </row>
    <row r="2681" spans="1:5" x14ac:dyDescent="0.3">
      <c r="A2681" s="33" t="s">
        <v>0</v>
      </c>
      <c r="B2681" s="33" t="s">
        <v>53</v>
      </c>
      <c r="C2681" s="33">
        <v>125000</v>
      </c>
      <c r="D2681" s="33" t="s">
        <v>1652</v>
      </c>
      <c r="E2681" t="str">
        <f t="shared" si="45"/>
        <v>$100K-$125K</v>
      </c>
    </row>
    <row r="2682" spans="1:5" x14ac:dyDescent="0.3">
      <c r="A2682" s="33" t="s">
        <v>4</v>
      </c>
      <c r="B2682" s="33" t="s">
        <v>53</v>
      </c>
      <c r="C2682" s="33"/>
      <c r="D2682" s="33" t="s">
        <v>1653</v>
      </c>
      <c r="E2682" t="str">
        <f t="shared" si="45"/>
        <v>No Data</v>
      </c>
    </row>
    <row r="2683" spans="1:5" x14ac:dyDescent="0.3">
      <c r="A2683" s="33" t="s">
        <v>0</v>
      </c>
      <c r="B2683" s="33" t="s">
        <v>53</v>
      </c>
      <c r="C2683" s="33"/>
      <c r="D2683" s="33" t="s">
        <v>1654</v>
      </c>
      <c r="E2683" t="str">
        <f t="shared" si="45"/>
        <v>No Data</v>
      </c>
    </row>
    <row r="2684" spans="1:5" x14ac:dyDescent="0.3">
      <c r="A2684" s="33" t="s">
        <v>4</v>
      </c>
      <c r="B2684" s="33" t="s">
        <v>53</v>
      </c>
      <c r="C2684" s="33">
        <v>175000</v>
      </c>
      <c r="D2684" s="33" t="s">
        <v>638</v>
      </c>
      <c r="E2684" t="str">
        <f t="shared" si="45"/>
        <v>$125K-$200K</v>
      </c>
    </row>
    <row r="2685" spans="1:5" x14ac:dyDescent="0.3">
      <c r="A2685" s="33" t="s">
        <v>2</v>
      </c>
      <c r="B2685" s="33" t="s">
        <v>53</v>
      </c>
      <c r="C2685" s="33"/>
      <c r="D2685" s="33" t="s">
        <v>1655</v>
      </c>
      <c r="E2685" t="str">
        <f t="shared" si="45"/>
        <v>No Data</v>
      </c>
    </row>
    <row r="2686" spans="1:5" x14ac:dyDescent="0.3">
      <c r="A2686" s="33" t="s">
        <v>4</v>
      </c>
      <c r="B2686" s="33" t="s">
        <v>53</v>
      </c>
      <c r="C2686" s="33"/>
      <c r="D2686" s="33" t="s">
        <v>232</v>
      </c>
      <c r="E2686" t="str">
        <f t="shared" si="45"/>
        <v>No Data</v>
      </c>
    </row>
    <row r="2687" spans="1:5" x14ac:dyDescent="0.3">
      <c r="A2687" s="33" t="s">
        <v>2</v>
      </c>
      <c r="B2687" s="33" t="s">
        <v>53</v>
      </c>
      <c r="C2687" s="33">
        <v>100000</v>
      </c>
      <c r="D2687" s="33" t="s">
        <v>1656</v>
      </c>
      <c r="E2687" t="str">
        <f t="shared" si="45"/>
        <v>$75K-$100K</v>
      </c>
    </row>
    <row r="2688" spans="1:5" x14ac:dyDescent="0.3">
      <c r="A2688" s="33" t="s">
        <v>126</v>
      </c>
      <c r="B2688" s="33" t="s">
        <v>53</v>
      </c>
      <c r="C2688" s="33">
        <v>142500</v>
      </c>
      <c r="D2688" s="33" t="s">
        <v>1657</v>
      </c>
      <c r="E2688" t="str">
        <f t="shared" si="45"/>
        <v>$125K-$200K</v>
      </c>
    </row>
    <row r="2689" spans="1:5" x14ac:dyDescent="0.3">
      <c r="A2689" s="33" t="s">
        <v>2</v>
      </c>
      <c r="B2689" s="33" t="s">
        <v>53</v>
      </c>
      <c r="C2689" s="33"/>
      <c r="D2689" s="33" t="s">
        <v>1279</v>
      </c>
      <c r="E2689" t="str">
        <f t="shared" si="45"/>
        <v>No Data</v>
      </c>
    </row>
    <row r="2690" spans="1:5" x14ac:dyDescent="0.3">
      <c r="A2690" s="33" t="s">
        <v>126</v>
      </c>
      <c r="B2690" s="33" t="s">
        <v>53</v>
      </c>
      <c r="C2690" s="33">
        <v>120000</v>
      </c>
      <c r="D2690" s="33" t="s">
        <v>1658</v>
      </c>
      <c r="E2690" t="str">
        <f t="shared" si="45"/>
        <v>$100K-$125K</v>
      </c>
    </row>
    <row r="2691" spans="1:5" x14ac:dyDescent="0.3">
      <c r="A2691" s="33" t="s">
        <v>4</v>
      </c>
      <c r="B2691" s="33" t="s">
        <v>53</v>
      </c>
      <c r="C2691" s="33">
        <v>198500</v>
      </c>
      <c r="D2691" s="33" t="s">
        <v>431</v>
      </c>
      <c r="E2691" t="str">
        <f t="shared" ref="E2691:E2754" si="46">_xlfn.XLOOKUP(C2691,$H$16:$H$21,$G$16:$G$21,,1)</f>
        <v>$125K-$200K</v>
      </c>
    </row>
    <row r="2692" spans="1:5" x14ac:dyDescent="0.3">
      <c r="A2692" s="33" t="s">
        <v>4</v>
      </c>
      <c r="B2692" s="33" t="s">
        <v>70</v>
      </c>
      <c r="C2692" s="33">
        <v>133500</v>
      </c>
      <c r="D2692" s="33" t="s">
        <v>924</v>
      </c>
      <c r="E2692" t="str">
        <f t="shared" si="46"/>
        <v>$125K-$200K</v>
      </c>
    </row>
    <row r="2693" spans="1:5" x14ac:dyDescent="0.3">
      <c r="A2693" s="33" t="s">
        <v>4</v>
      </c>
      <c r="B2693" s="33" t="s">
        <v>53</v>
      </c>
      <c r="C2693" s="33">
        <v>115000</v>
      </c>
      <c r="D2693" s="33" t="s">
        <v>596</v>
      </c>
      <c r="E2693" t="str">
        <f t="shared" si="46"/>
        <v>$100K-$125K</v>
      </c>
    </row>
    <row r="2694" spans="1:5" x14ac:dyDescent="0.3">
      <c r="A2694" s="33" t="s">
        <v>0</v>
      </c>
      <c r="B2694" s="33" t="s">
        <v>53</v>
      </c>
      <c r="C2694" s="33"/>
      <c r="D2694" s="33" t="s">
        <v>1659</v>
      </c>
      <c r="E2694" t="str">
        <f t="shared" si="46"/>
        <v>No Data</v>
      </c>
    </row>
    <row r="2695" spans="1:5" x14ac:dyDescent="0.3">
      <c r="A2695" s="33" t="s">
        <v>2</v>
      </c>
      <c r="B2695" s="33" t="s">
        <v>53</v>
      </c>
      <c r="C2695" s="33">
        <v>103829.078125</v>
      </c>
      <c r="D2695" s="33" t="s">
        <v>1660</v>
      </c>
      <c r="E2695" t="str">
        <f t="shared" si="46"/>
        <v>$100K-$125K</v>
      </c>
    </row>
    <row r="2696" spans="1:5" x14ac:dyDescent="0.3">
      <c r="A2696" s="33" t="s">
        <v>1</v>
      </c>
      <c r="B2696" s="33" t="s">
        <v>88</v>
      </c>
      <c r="C2696" s="33">
        <v>79200</v>
      </c>
      <c r="D2696" s="33" t="s">
        <v>297</v>
      </c>
      <c r="E2696" t="str">
        <f t="shared" si="46"/>
        <v>$75K-$100K</v>
      </c>
    </row>
    <row r="2697" spans="1:5" x14ac:dyDescent="0.3">
      <c r="A2697" s="33" t="s">
        <v>128</v>
      </c>
      <c r="B2697" s="33" t="s">
        <v>172</v>
      </c>
      <c r="C2697" s="33">
        <v>157500</v>
      </c>
      <c r="D2697" s="33" t="s">
        <v>1661</v>
      </c>
      <c r="E2697" t="str">
        <f t="shared" si="46"/>
        <v>$125K-$200K</v>
      </c>
    </row>
    <row r="2698" spans="1:5" x14ac:dyDescent="0.3">
      <c r="A2698" s="33" t="s">
        <v>0</v>
      </c>
      <c r="B2698" s="33" t="s">
        <v>53</v>
      </c>
      <c r="C2698" s="33">
        <v>147500</v>
      </c>
      <c r="D2698" s="33" t="s">
        <v>1662</v>
      </c>
      <c r="E2698" t="str">
        <f t="shared" si="46"/>
        <v>$125K-$200K</v>
      </c>
    </row>
    <row r="2699" spans="1:5" x14ac:dyDescent="0.3">
      <c r="A2699" s="33" t="s">
        <v>4</v>
      </c>
      <c r="B2699" s="33" t="s">
        <v>53</v>
      </c>
      <c r="C2699" s="33">
        <v>112500</v>
      </c>
      <c r="D2699" s="33" t="s">
        <v>1663</v>
      </c>
      <c r="E2699" t="str">
        <f t="shared" si="46"/>
        <v>$100K-$125K</v>
      </c>
    </row>
    <row r="2700" spans="1:5" x14ac:dyDescent="0.3">
      <c r="A2700" s="33" t="s">
        <v>0</v>
      </c>
      <c r="B2700" s="33" t="s">
        <v>93</v>
      </c>
      <c r="C2700" s="33">
        <v>132500</v>
      </c>
      <c r="D2700" s="33" t="s">
        <v>1664</v>
      </c>
      <c r="E2700" t="str">
        <f t="shared" si="46"/>
        <v>$125K-$200K</v>
      </c>
    </row>
    <row r="2701" spans="1:5" x14ac:dyDescent="0.3">
      <c r="A2701" s="33" t="s">
        <v>4</v>
      </c>
      <c r="B2701" s="33" t="s">
        <v>54</v>
      </c>
      <c r="C2701" s="33"/>
      <c r="D2701" s="33" t="s">
        <v>1665</v>
      </c>
      <c r="E2701" t="str">
        <f t="shared" si="46"/>
        <v>No Data</v>
      </c>
    </row>
    <row r="2702" spans="1:5" x14ac:dyDescent="0.3">
      <c r="A2702" s="33" t="s">
        <v>0</v>
      </c>
      <c r="B2702" s="33" t="s">
        <v>53</v>
      </c>
      <c r="C2702" s="33">
        <v>90000</v>
      </c>
      <c r="D2702" s="33" t="s">
        <v>1666</v>
      </c>
      <c r="E2702" t="str">
        <f t="shared" si="46"/>
        <v>$75K-$100K</v>
      </c>
    </row>
    <row r="2703" spans="1:5" x14ac:dyDescent="0.3">
      <c r="A2703" s="33" t="s">
        <v>2</v>
      </c>
      <c r="B2703" s="33" t="s">
        <v>53</v>
      </c>
      <c r="C2703" s="33"/>
      <c r="D2703" s="33" t="s">
        <v>1667</v>
      </c>
      <c r="E2703" t="str">
        <f t="shared" si="46"/>
        <v>No Data</v>
      </c>
    </row>
    <row r="2704" spans="1:5" x14ac:dyDescent="0.3">
      <c r="A2704" s="33" t="s">
        <v>4</v>
      </c>
      <c r="B2704" s="33" t="s">
        <v>53</v>
      </c>
      <c r="C2704" s="33">
        <v>225500</v>
      </c>
      <c r="D2704" s="33" t="s">
        <v>217</v>
      </c>
      <c r="E2704" t="str">
        <f t="shared" si="46"/>
        <v>&gt;$200K</v>
      </c>
    </row>
    <row r="2705" spans="1:5" x14ac:dyDescent="0.3">
      <c r="A2705" s="33" t="s">
        <v>4</v>
      </c>
      <c r="B2705" s="33" t="s">
        <v>53</v>
      </c>
      <c r="C2705" s="33">
        <v>350000</v>
      </c>
      <c r="D2705" s="33" t="s">
        <v>1173</v>
      </c>
      <c r="E2705" t="str">
        <f t="shared" si="46"/>
        <v>&gt;$200K</v>
      </c>
    </row>
    <row r="2706" spans="1:5" x14ac:dyDescent="0.3">
      <c r="A2706" s="33" t="s">
        <v>4</v>
      </c>
      <c r="B2706" s="33" t="s">
        <v>54</v>
      </c>
      <c r="C2706" s="33"/>
      <c r="D2706" s="33" t="s">
        <v>258</v>
      </c>
      <c r="E2706" t="str">
        <f t="shared" si="46"/>
        <v>No Data</v>
      </c>
    </row>
    <row r="2707" spans="1:5" x14ac:dyDescent="0.3">
      <c r="A2707" s="33" t="s">
        <v>0</v>
      </c>
      <c r="B2707" s="33" t="s">
        <v>72</v>
      </c>
      <c r="C2707" s="33">
        <v>87705</v>
      </c>
      <c r="D2707" s="33" t="s">
        <v>1668</v>
      </c>
      <c r="E2707" t="str">
        <f t="shared" si="46"/>
        <v>$75K-$100K</v>
      </c>
    </row>
    <row r="2708" spans="1:5" x14ac:dyDescent="0.3">
      <c r="A2708" s="33" t="s">
        <v>4</v>
      </c>
      <c r="B2708" s="33" t="s">
        <v>53</v>
      </c>
      <c r="C2708" s="33">
        <v>125000</v>
      </c>
      <c r="D2708" s="33" t="s">
        <v>1669</v>
      </c>
      <c r="E2708" t="str">
        <f t="shared" si="46"/>
        <v>$100K-$125K</v>
      </c>
    </row>
    <row r="2709" spans="1:5" x14ac:dyDescent="0.3">
      <c r="A2709" s="33" t="s">
        <v>2</v>
      </c>
      <c r="B2709" s="33" t="s">
        <v>53</v>
      </c>
      <c r="C2709" s="33">
        <v>102400</v>
      </c>
      <c r="D2709" s="33" t="s">
        <v>1670</v>
      </c>
      <c r="E2709" t="str">
        <f t="shared" si="46"/>
        <v>$100K-$125K</v>
      </c>
    </row>
    <row r="2710" spans="1:5" x14ac:dyDescent="0.3">
      <c r="A2710" s="33" t="s">
        <v>2</v>
      </c>
      <c r="B2710" s="33" t="s">
        <v>53</v>
      </c>
      <c r="C2710" s="33"/>
      <c r="D2710" s="33" t="s">
        <v>408</v>
      </c>
      <c r="E2710" t="str">
        <f t="shared" si="46"/>
        <v>No Data</v>
      </c>
    </row>
    <row r="2711" spans="1:5" x14ac:dyDescent="0.3">
      <c r="A2711" s="33" t="s">
        <v>2</v>
      </c>
      <c r="B2711" s="33" t="s">
        <v>54</v>
      </c>
      <c r="C2711" s="33">
        <v>91800</v>
      </c>
      <c r="D2711" s="33" t="s">
        <v>242</v>
      </c>
      <c r="E2711" t="str">
        <f t="shared" si="46"/>
        <v>$75K-$100K</v>
      </c>
    </row>
    <row r="2712" spans="1:5" x14ac:dyDescent="0.3">
      <c r="A2712" s="33" t="s">
        <v>128</v>
      </c>
      <c r="B2712" s="33" t="s">
        <v>53</v>
      </c>
      <c r="C2712" s="33">
        <v>162060</v>
      </c>
      <c r="D2712" s="33" t="s">
        <v>236</v>
      </c>
      <c r="E2712" t="str">
        <f t="shared" si="46"/>
        <v>$125K-$200K</v>
      </c>
    </row>
    <row r="2713" spans="1:5" x14ac:dyDescent="0.3">
      <c r="A2713" s="33" t="s">
        <v>52</v>
      </c>
      <c r="B2713" s="33" t="s">
        <v>53</v>
      </c>
      <c r="C2713" s="33"/>
      <c r="D2713" s="33" t="s">
        <v>1671</v>
      </c>
      <c r="E2713" t="str">
        <f t="shared" si="46"/>
        <v>No Data</v>
      </c>
    </row>
    <row r="2714" spans="1:5" x14ac:dyDescent="0.3">
      <c r="A2714" s="33" t="s">
        <v>125</v>
      </c>
      <c r="B2714" s="33" t="s">
        <v>53</v>
      </c>
      <c r="C2714" s="33">
        <v>111175</v>
      </c>
      <c r="D2714" s="33" t="s">
        <v>294</v>
      </c>
      <c r="E2714" t="str">
        <f t="shared" si="46"/>
        <v>$100K-$125K</v>
      </c>
    </row>
    <row r="2715" spans="1:5" x14ac:dyDescent="0.3">
      <c r="A2715" s="33" t="s">
        <v>128</v>
      </c>
      <c r="B2715" s="33" t="s">
        <v>53</v>
      </c>
      <c r="C2715" s="33">
        <v>55000</v>
      </c>
      <c r="D2715" s="33" t="s">
        <v>1401</v>
      </c>
      <c r="E2715" t="str">
        <f t="shared" si="46"/>
        <v>&lt;$75K</v>
      </c>
    </row>
    <row r="2716" spans="1:5" x14ac:dyDescent="0.3">
      <c r="A2716" s="33" t="s">
        <v>4</v>
      </c>
      <c r="B2716" s="33" t="s">
        <v>53</v>
      </c>
      <c r="C2716" s="33">
        <v>308000</v>
      </c>
      <c r="D2716" s="33" t="s">
        <v>225</v>
      </c>
      <c r="E2716" t="str">
        <f t="shared" si="46"/>
        <v>&gt;$200K</v>
      </c>
    </row>
    <row r="2717" spans="1:5" x14ac:dyDescent="0.3">
      <c r="A2717" s="33" t="s">
        <v>2</v>
      </c>
      <c r="B2717" s="33" t="s">
        <v>98</v>
      </c>
      <c r="C2717" s="33">
        <v>57500</v>
      </c>
      <c r="D2717" s="33" t="s">
        <v>1672</v>
      </c>
      <c r="E2717" t="str">
        <f t="shared" si="46"/>
        <v>&lt;$75K</v>
      </c>
    </row>
    <row r="2718" spans="1:5" x14ac:dyDescent="0.3">
      <c r="A2718" s="33" t="s">
        <v>0</v>
      </c>
      <c r="B2718" s="33" t="s">
        <v>53</v>
      </c>
      <c r="C2718" s="33">
        <v>92500</v>
      </c>
      <c r="D2718" s="33" t="s">
        <v>252</v>
      </c>
      <c r="E2718" t="str">
        <f t="shared" si="46"/>
        <v>$75K-$100K</v>
      </c>
    </row>
    <row r="2719" spans="1:5" x14ac:dyDescent="0.3">
      <c r="A2719" s="33" t="s">
        <v>2</v>
      </c>
      <c r="B2719" s="33" t="s">
        <v>53</v>
      </c>
      <c r="C2719" s="33"/>
      <c r="D2719" s="33" t="s">
        <v>226</v>
      </c>
      <c r="E2719" t="str">
        <f t="shared" si="46"/>
        <v>No Data</v>
      </c>
    </row>
    <row r="2720" spans="1:5" x14ac:dyDescent="0.3">
      <c r="A2720" s="33" t="s">
        <v>2</v>
      </c>
      <c r="B2720" s="33" t="s">
        <v>53</v>
      </c>
      <c r="C2720" s="33">
        <v>82500</v>
      </c>
      <c r="D2720" s="33" t="s">
        <v>265</v>
      </c>
      <c r="E2720" t="str">
        <f t="shared" si="46"/>
        <v>$75K-$100K</v>
      </c>
    </row>
    <row r="2721" spans="1:5" x14ac:dyDescent="0.3">
      <c r="A2721" s="33" t="s">
        <v>129</v>
      </c>
      <c r="B2721" s="33" t="s">
        <v>53</v>
      </c>
      <c r="C2721" s="33">
        <v>180375</v>
      </c>
      <c r="D2721" s="33" t="s">
        <v>364</v>
      </c>
      <c r="E2721" t="str">
        <f t="shared" si="46"/>
        <v>$125K-$200K</v>
      </c>
    </row>
    <row r="2722" spans="1:5" x14ac:dyDescent="0.3">
      <c r="A2722" s="33" t="s">
        <v>2</v>
      </c>
      <c r="B2722" s="33" t="s">
        <v>53</v>
      </c>
      <c r="C2722" s="33"/>
      <c r="D2722" s="33" t="s">
        <v>1673</v>
      </c>
      <c r="E2722" t="str">
        <f t="shared" si="46"/>
        <v>No Data</v>
      </c>
    </row>
    <row r="2723" spans="1:5" x14ac:dyDescent="0.3">
      <c r="A2723" s="33" t="s">
        <v>4</v>
      </c>
      <c r="B2723" s="33" t="s">
        <v>54</v>
      </c>
      <c r="C2723" s="33"/>
      <c r="D2723" s="33" t="s">
        <v>1545</v>
      </c>
      <c r="E2723" t="str">
        <f t="shared" si="46"/>
        <v>No Data</v>
      </c>
    </row>
    <row r="2724" spans="1:5" x14ac:dyDescent="0.3">
      <c r="A2724" s="33" t="s">
        <v>125</v>
      </c>
      <c r="B2724" s="33" t="s">
        <v>53</v>
      </c>
      <c r="C2724" s="33">
        <v>87027.5</v>
      </c>
      <c r="D2724" s="33" t="s">
        <v>1674</v>
      </c>
      <c r="E2724" t="str">
        <f t="shared" si="46"/>
        <v>$75K-$100K</v>
      </c>
    </row>
    <row r="2725" spans="1:5" x14ac:dyDescent="0.3">
      <c r="A2725" s="33" t="s">
        <v>4</v>
      </c>
      <c r="B2725" s="33" t="s">
        <v>53</v>
      </c>
      <c r="C2725" s="33">
        <v>125000</v>
      </c>
      <c r="D2725" s="33" t="s">
        <v>1675</v>
      </c>
      <c r="E2725" t="str">
        <f t="shared" si="46"/>
        <v>$100K-$125K</v>
      </c>
    </row>
    <row r="2726" spans="1:5" x14ac:dyDescent="0.3">
      <c r="A2726" s="33" t="s">
        <v>4</v>
      </c>
      <c r="B2726" s="33" t="s">
        <v>53</v>
      </c>
      <c r="C2726" s="33">
        <v>130000</v>
      </c>
      <c r="D2726" s="33" t="s">
        <v>238</v>
      </c>
      <c r="E2726" t="str">
        <f t="shared" si="46"/>
        <v>$125K-$200K</v>
      </c>
    </row>
    <row r="2727" spans="1:5" x14ac:dyDescent="0.3">
      <c r="A2727" s="33" t="s">
        <v>0</v>
      </c>
      <c r="B2727" s="33" t="s">
        <v>53</v>
      </c>
      <c r="C2727" s="33">
        <v>134000</v>
      </c>
      <c r="D2727" s="33" t="s">
        <v>1676</v>
      </c>
      <c r="E2727" t="str">
        <f t="shared" si="46"/>
        <v>$125K-$200K</v>
      </c>
    </row>
    <row r="2728" spans="1:5" x14ac:dyDescent="0.3">
      <c r="A2728" s="33" t="s">
        <v>4</v>
      </c>
      <c r="B2728" s="33" t="s">
        <v>53</v>
      </c>
      <c r="C2728" s="33">
        <v>187500</v>
      </c>
      <c r="D2728" s="33" t="s">
        <v>1677</v>
      </c>
      <c r="E2728" t="str">
        <f t="shared" si="46"/>
        <v>$125K-$200K</v>
      </c>
    </row>
    <row r="2729" spans="1:5" x14ac:dyDescent="0.3">
      <c r="A2729" s="33" t="s">
        <v>2</v>
      </c>
      <c r="B2729" s="33" t="s">
        <v>53</v>
      </c>
      <c r="C2729" s="33">
        <v>80000</v>
      </c>
      <c r="D2729" s="33" t="s">
        <v>248</v>
      </c>
      <c r="E2729" t="str">
        <f t="shared" si="46"/>
        <v>$75K-$100K</v>
      </c>
    </row>
    <row r="2730" spans="1:5" x14ac:dyDescent="0.3">
      <c r="A2730" s="33" t="s">
        <v>128</v>
      </c>
      <c r="B2730" s="33" t="s">
        <v>53</v>
      </c>
      <c r="C2730" s="33"/>
      <c r="D2730" s="33" t="s">
        <v>1678</v>
      </c>
      <c r="E2730" t="str">
        <f t="shared" si="46"/>
        <v>No Data</v>
      </c>
    </row>
    <row r="2731" spans="1:5" x14ac:dyDescent="0.3">
      <c r="A2731" s="33" t="s">
        <v>128</v>
      </c>
      <c r="B2731" s="33" t="s">
        <v>53</v>
      </c>
      <c r="C2731" s="33">
        <v>130000</v>
      </c>
      <c r="D2731" s="33" t="s">
        <v>1679</v>
      </c>
      <c r="E2731" t="str">
        <f t="shared" si="46"/>
        <v>$125K-$200K</v>
      </c>
    </row>
    <row r="2732" spans="1:5" x14ac:dyDescent="0.3">
      <c r="A2732" s="33" t="s">
        <v>2</v>
      </c>
      <c r="B2732" s="33" t="s">
        <v>53</v>
      </c>
      <c r="C2732" s="33"/>
      <c r="D2732" s="33" t="s">
        <v>655</v>
      </c>
      <c r="E2732" t="str">
        <f t="shared" si="46"/>
        <v>No Data</v>
      </c>
    </row>
    <row r="2733" spans="1:5" x14ac:dyDescent="0.3">
      <c r="A2733" s="33" t="s">
        <v>0</v>
      </c>
      <c r="B2733" s="33" t="s">
        <v>83</v>
      </c>
      <c r="C2733" s="33">
        <v>69962.5</v>
      </c>
      <c r="D2733" s="33" t="s">
        <v>932</v>
      </c>
      <c r="E2733" t="str">
        <f t="shared" si="46"/>
        <v>&lt;$75K</v>
      </c>
    </row>
    <row r="2734" spans="1:5" x14ac:dyDescent="0.3">
      <c r="A2734" s="33" t="s">
        <v>2</v>
      </c>
      <c r="B2734" s="33" t="s">
        <v>53</v>
      </c>
      <c r="C2734" s="33"/>
      <c r="D2734" s="33" t="s">
        <v>1680</v>
      </c>
      <c r="E2734" t="str">
        <f t="shared" si="46"/>
        <v>No Data</v>
      </c>
    </row>
    <row r="2735" spans="1:5" x14ac:dyDescent="0.3">
      <c r="A2735" s="33" t="s">
        <v>4</v>
      </c>
      <c r="B2735" s="33" t="s">
        <v>53</v>
      </c>
      <c r="C2735" s="33">
        <v>50000</v>
      </c>
      <c r="D2735" s="33" t="s">
        <v>1681</v>
      </c>
      <c r="E2735" t="str">
        <f t="shared" si="46"/>
        <v>&lt;$75K</v>
      </c>
    </row>
    <row r="2736" spans="1:5" x14ac:dyDescent="0.3">
      <c r="A2736" s="33" t="s">
        <v>4</v>
      </c>
      <c r="B2736" s="33" t="s">
        <v>53</v>
      </c>
      <c r="C2736" s="33">
        <v>115000</v>
      </c>
      <c r="D2736" s="33" t="s">
        <v>541</v>
      </c>
      <c r="E2736" t="str">
        <f t="shared" si="46"/>
        <v>$100K-$125K</v>
      </c>
    </row>
    <row r="2737" spans="1:5" x14ac:dyDescent="0.3">
      <c r="A2737" s="33" t="s">
        <v>4</v>
      </c>
      <c r="B2737" s="33" t="s">
        <v>53</v>
      </c>
      <c r="C2737" s="33">
        <v>88300</v>
      </c>
      <c r="D2737" s="33" t="s">
        <v>865</v>
      </c>
      <c r="E2737" t="str">
        <f t="shared" si="46"/>
        <v>$75K-$100K</v>
      </c>
    </row>
    <row r="2738" spans="1:5" x14ac:dyDescent="0.3">
      <c r="A2738" s="33" t="s">
        <v>0</v>
      </c>
      <c r="B2738" s="33" t="s">
        <v>53</v>
      </c>
      <c r="C2738" s="33">
        <v>115000</v>
      </c>
      <c r="D2738" s="33" t="s">
        <v>326</v>
      </c>
      <c r="E2738" t="str">
        <f t="shared" si="46"/>
        <v>$100K-$125K</v>
      </c>
    </row>
    <row r="2739" spans="1:5" x14ac:dyDescent="0.3">
      <c r="A2739" s="33" t="s">
        <v>2</v>
      </c>
      <c r="B2739" s="33" t="s">
        <v>53</v>
      </c>
      <c r="C2739" s="33"/>
      <c r="D2739" s="33" t="s">
        <v>1178</v>
      </c>
      <c r="E2739" t="str">
        <f t="shared" si="46"/>
        <v>No Data</v>
      </c>
    </row>
    <row r="2740" spans="1:5" x14ac:dyDescent="0.3">
      <c r="A2740" s="33" t="s">
        <v>126</v>
      </c>
      <c r="B2740" s="33" t="s">
        <v>53</v>
      </c>
      <c r="C2740" s="33">
        <v>200000</v>
      </c>
      <c r="D2740" s="33" t="s">
        <v>1682</v>
      </c>
      <c r="E2740" t="str">
        <f t="shared" si="46"/>
        <v>$125K-$200K</v>
      </c>
    </row>
    <row r="2741" spans="1:5" x14ac:dyDescent="0.3">
      <c r="A2741" s="33" t="s">
        <v>4</v>
      </c>
      <c r="B2741" s="33" t="s">
        <v>53</v>
      </c>
      <c r="C2741" s="33"/>
      <c r="D2741" s="33" t="s">
        <v>665</v>
      </c>
      <c r="E2741" t="str">
        <f t="shared" si="46"/>
        <v>No Data</v>
      </c>
    </row>
    <row r="2742" spans="1:5" x14ac:dyDescent="0.3">
      <c r="A2742" s="33" t="s">
        <v>2</v>
      </c>
      <c r="B2742" s="33" t="s">
        <v>53</v>
      </c>
      <c r="C2742" s="33">
        <v>48750</v>
      </c>
      <c r="D2742" s="33" t="s">
        <v>1683</v>
      </c>
      <c r="E2742" t="str">
        <f t="shared" si="46"/>
        <v>&lt;$75K</v>
      </c>
    </row>
    <row r="2743" spans="1:5" x14ac:dyDescent="0.3">
      <c r="A2743" s="33" t="s">
        <v>4</v>
      </c>
      <c r="B2743" s="33" t="s">
        <v>53</v>
      </c>
      <c r="C2743" s="33"/>
      <c r="D2743" s="33" t="s">
        <v>213</v>
      </c>
      <c r="E2743" t="str">
        <f t="shared" si="46"/>
        <v>No Data</v>
      </c>
    </row>
    <row r="2744" spans="1:5" x14ac:dyDescent="0.3">
      <c r="A2744" s="33" t="s">
        <v>0</v>
      </c>
      <c r="B2744" s="33" t="s">
        <v>111</v>
      </c>
      <c r="C2744" s="33">
        <v>90670</v>
      </c>
      <c r="D2744" s="33" t="s">
        <v>1684</v>
      </c>
      <c r="E2744" t="str">
        <f t="shared" si="46"/>
        <v>$75K-$100K</v>
      </c>
    </row>
    <row r="2745" spans="1:5" x14ac:dyDescent="0.3">
      <c r="A2745" s="33" t="s">
        <v>0</v>
      </c>
      <c r="B2745" s="33" t="s">
        <v>53</v>
      </c>
      <c r="C2745" s="33"/>
      <c r="D2745" s="33" t="s">
        <v>249</v>
      </c>
      <c r="E2745" t="str">
        <f t="shared" si="46"/>
        <v>No Data</v>
      </c>
    </row>
    <row r="2746" spans="1:5" x14ac:dyDescent="0.3">
      <c r="A2746" s="33" t="s">
        <v>2</v>
      </c>
      <c r="B2746" s="33" t="s">
        <v>53</v>
      </c>
      <c r="C2746" s="33">
        <v>100000</v>
      </c>
      <c r="D2746" s="33" t="s">
        <v>268</v>
      </c>
      <c r="E2746" t="str">
        <f t="shared" si="46"/>
        <v>$75K-$100K</v>
      </c>
    </row>
    <row r="2747" spans="1:5" x14ac:dyDescent="0.3">
      <c r="A2747" s="33" t="s">
        <v>126</v>
      </c>
      <c r="B2747" s="33" t="s">
        <v>53</v>
      </c>
      <c r="C2747" s="33">
        <v>150000</v>
      </c>
      <c r="D2747" s="33" t="s">
        <v>1448</v>
      </c>
      <c r="E2747" t="str">
        <f t="shared" si="46"/>
        <v>$125K-$200K</v>
      </c>
    </row>
    <row r="2748" spans="1:5" x14ac:dyDescent="0.3">
      <c r="A2748" s="33" t="s">
        <v>4</v>
      </c>
      <c r="B2748" s="33" t="s">
        <v>53</v>
      </c>
      <c r="C2748" s="33"/>
      <c r="D2748" s="33" t="s">
        <v>1578</v>
      </c>
      <c r="E2748" t="str">
        <f t="shared" si="46"/>
        <v>No Data</v>
      </c>
    </row>
    <row r="2749" spans="1:5" x14ac:dyDescent="0.3">
      <c r="A2749" s="33" t="s">
        <v>0</v>
      </c>
      <c r="B2749" s="33" t="s">
        <v>53</v>
      </c>
      <c r="C2749" s="33">
        <v>125500</v>
      </c>
      <c r="D2749" s="33" t="s">
        <v>1685</v>
      </c>
      <c r="E2749" t="str">
        <f t="shared" si="46"/>
        <v>$125K-$200K</v>
      </c>
    </row>
    <row r="2750" spans="1:5" x14ac:dyDescent="0.3">
      <c r="A2750" s="33" t="s">
        <v>128</v>
      </c>
      <c r="B2750" s="33" t="s">
        <v>53</v>
      </c>
      <c r="C2750" s="33">
        <v>175000</v>
      </c>
      <c r="D2750" s="33" t="s">
        <v>265</v>
      </c>
      <c r="E2750" t="str">
        <f t="shared" si="46"/>
        <v>$125K-$200K</v>
      </c>
    </row>
    <row r="2751" spans="1:5" x14ac:dyDescent="0.3">
      <c r="A2751" s="33" t="s">
        <v>0</v>
      </c>
      <c r="B2751" s="33" t="s">
        <v>54</v>
      </c>
      <c r="C2751" s="33"/>
      <c r="D2751" s="33" t="s">
        <v>457</v>
      </c>
      <c r="E2751" t="str">
        <f t="shared" si="46"/>
        <v>No Data</v>
      </c>
    </row>
    <row r="2752" spans="1:5" x14ac:dyDescent="0.3">
      <c r="A2752" s="33" t="s">
        <v>0</v>
      </c>
      <c r="B2752" s="33" t="s">
        <v>53</v>
      </c>
      <c r="C2752" s="33">
        <v>192500</v>
      </c>
      <c r="D2752" s="33" t="s">
        <v>1686</v>
      </c>
      <c r="E2752" t="str">
        <f t="shared" si="46"/>
        <v>$125K-$200K</v>
      </c>
    </row>
    <row r="2753" spans="1:5" x14ac:dyDescent="0.3">
      <c r="A2753" s="33" t="s">
        <v>126</v>
      </c>
      <c r="B2753" s="33" t="s">
        <v>53</v>
      </c>
      <c r="C2753" s="33">
        <v>132925.5</v>
      </c>
      <c r="D2753" s="33" t="s">
        <v>1687</v>
      </c>
      <c r="E2753" t="str">
        <f t="shared" si="46"/>
        <v>$125K-$200K</v>
      </c>
    </row>
    <row r="2754" spans="1:5" x14ac:dyDescent="0.3">
      <c r="A2754" s="33" t="s">
        <v>4</v>
      </c>
      <c r="B2754" s="33" t="s">
        <v>53</v>
      </c>
      <c r="C2754" s="33"/>
      <c r="D2754" s="33" t="s">
        <v>232</v>
      </c>
      <c r="E2754" t="str">
        <f t="shared" si="46"/>
        <v>No Data</v>
      </c>
    </row>
    <row r="2755" spans="1:5" x14ac:dyDescent="0.3">
      <c r="A2755" s="33" t="s">
        <v>4</v>
      </c>
      <c r="B2755" s="33" t="s">
        <v>70</v>
      </c>
      <c r="C2755" s="33">
        <v>80850</v>
      </c>
      <c r="D2755" s="33" t="s">
        <v>1688</v>
      </c>
      <c r="E2755" t="str">
        <f t="shared" ref="E2755:E2818" si="47">_xlfn.XLOOKUP(C2755,$H$16:$H$21,$G$16:$G$21,,1)</f>
        <v>$75K-$100K</v>
      </c>
    </row>
    <row r="2756" spans="1:5" x14ac:dyDescent="0.3">
      <c r="A2756" s="33" t="s">
        <v>0</v>
      </c>
      <c r="B2756" s="33" t="s">
        <v>53</v>
      </c>
      <c r="C2756" s="33"/>
      <c r="D2756" s="33" t="s">
        <v>800</v>
      </c>
      <c r="E2756" t="str">
        <f t="shared" si="47"/>
        <v>No Data</v>
      </c>
    </row>
    <row r="2757" spans="1:5" x14ac:dyDescent="0.3">
      <c r="A2757" s="33" t="s">
        <v>0</v>
      </c>
      <c r="B2757" s="33" t="s">
        <v>53</v>
      </c>
      <c r="C2757" s="33">
        <v>110941.5</v>
      </c>
      <c r="D2757" s="33" t="s">
        <v>1689</v>
      </c>
      <c r="E2757" t="str">
        <f t="shared" si="47"/>
        <v>$100K-$125K</v>
      </c>
    </row>
    <row r="2758" spans="1:5" x14ac:dyDescent="0.3">
      <c r="A2758" s="33" t="s">
        <v>126</v>
      </c>
      <c r="B2758" s="33" t="s">
        <v>53</v>
      </c>
      <c r="C2758" s="33">
        <v>90000</v>
      </c>
      <c r="D2758" s="33" t="s">
        <v>1690</v>
      </c>
      <c r="E2758" t="str">
        <f t="shared" si="47"/>
        <v>$75K-$100K</v>
      </c>
    </row>
    <row r="2759" spans="1:5" x14ac:dyDescent="0.3">
      <c r="A2759" s="33" t="s">
        <v>128</v>
      </c>
      <c r="B2759" s="33" t="s">
        <v>54</v>
      </c>
      <c r="C2759" s="33">
        <v>175000</v>
      </c>
      <c r="D2759" s="33" t="s">
        <v>1691</v>
      </c>
      <c r="E2759" t="str">
        <f t="shared" si="47"/>
        <v>$125K-$200K</v>
      </c>
    </row>
    <row r="2760" spans="1:5" x14ac:dyDescent="0.3">
      <c r="A2760" s="33" t="s">
        <v>2</v>
      </c>
      <c r="B2760" s="33" t="s">
        <v>54</v>
      </c>
      <c r="C2760" s="33">
        <v>52500</v>
      </c>
      <c r="D2760" s="33" t="s">
        <v>1692</v>
      </c>
      <c r="E2760" t="str">
        <f t="shared" si="47"/>
        <v>&lt;$75K</v>
      </c>
    </row>
    <row r="2761" spans="1:5" x14ac:dyDescent="0.3">
      <c r="A2761" s="33" t="s">
        <v>0</v>
      </c>
      <c r="B2761" s="33" t="s">
        <v>53</v>
      </c>
      <c r="C2761" s="33"/>
      <c r="D2761" s="33" t="s">
        <v>1693</v>
      </c>
      <c r="E2761" t="str">
        <f t="shared" si="47"/>
        <v>No Data</v>
      </c>
    </row>
    <row r="2762" spans="1:5" x14ac:dyDescent="0.3">
      <c r="A2762" s="33" t="s">
        <v>126</v>
      </c>
      <c r="B2762" s="33" t="s">
        <v>53</v>
      </c>
      <c r="C2762" s="33">
        <v>166000</v>
      </c>
      <c r="D2762" s="33" t="s">
        <v>402</v>
      </c>
      <c r="E2762" t="str">
        <f t="shared" si="47"/>
        <v>$125K-$200K</v>
      </c>
    </row>
    <row r="2763" spans="1:5" x14ac:dyDescent="0.3">
      <c r="A2763" s="33" t="s">
        <v>126</v>
      </c>
      <c r="B2763" s="33" t="s">
        <v>53</v>
      </c>
      <c r="C2763" s="33">
        <v>90000</v>
      </c>
      <c r="D2763" s="33" t="s">
        <v>1401</v>
      </c>
      <c r="E2763" t="str">
        <f t="shared" si="47"/>
        <v>$75K-$100K</v>
      </c>
    </row>
    <row r="2764" spans="1:5" x14ac:dyDescent="0.3">
      <c r="A2764" s="33" t="s">
        <v>4</v>
      </c>
      <c r="B2764" s="33" t="s">
        <v>53</v>
      </c>
      <c r="C2764" s="33">
        <v>135650.5</v>
      </c>
      <c r="D2764" s="33" t="s">
        <v>1694</v>
      </c>
      <c r="E2764" t="str">
        <f t="shared" si="47"/>
        <v>$125K-$200K</v>
      </c>
    </row>
    <row r="2765" spans="1:5" x14ac:dyDescent="0.3">
      <c r="A2765" s="33" t="s">
        <v>126</v>
      </c>
      <c r="B2765" s="33" t="s">
        <v>53</v>
      </c>
      <c r="C2765" s="33">
        <v>135000</v>
      </c>
      <c r="D2765" s="33" t="s">
        <v>265</v>
      </c>
      <c r="E2765" t="str">
        <f t="shared" si="47"/>
        <v>$125K-$200K</v>
      </c>
    </row>
    <row r="2766" spans="1:5" x14ac:dyDescent="0.3">
      <c r="A2766" s="33" t="s">
        <v>2</v>
      </c>
      <c r="B2766" s="33" t="s">
        <v>53</v>
      </c>
      <c r="C2766" s="33"/>
      <c r="D2766" s="33" t="s">
        <v>1194</v>
      </c>
      <c r="E2766" t="str">
        <f t="shared" si="47"/>
        <v>No Data</v>
      </c>
    </row>
    <row r="2767" spans="1:5" x14ac:dyDescent="0.3">
      <c r="A2767" s="33" t="s">
        <v>0</v>
      </c>
      <c r="B2767" s="33" t="s">
        <v>53</v>
      </c>
      <c r="C2767" s="33"/>
      <c r="D2767" s="33" t="s">
        <v>225</v>
      </c>
      <c r="E2767" t="str">
        <f t="shared" si="47"/>
        <v>No Data</v>
      </c>
    </row>
    <row r="2768" spans="1:5" x14ac:dyDescent="0.3">
      <c r="A2768" s="33" t="s">
        <v>0</v>
      </c>
      <c r="B2768" s="33" t="s">
        <v>104</v>
      </c>
      <c r="C2768" s="33">
        <v>157500</v>
      </c>
      <c r="D2768" s="33" t="s">
        <v>1695</v>
      </c>
      <c r="E2768" t="str">
        <f t="shared" si="47"/>
        <v>$125K-$200K</v>
      </c>
    </row>
    <row r="2769" spans="1:5" x14ac:dyDescent="0.3">
      <c r="A2769" s="33" t="s">
        <v>125</v>
      </c>
      <c r="B2769" s="33" t="s">
        <v>53</v>
      </c>
      <c r="C2769" s="33"/>
      <c r="D2769" s="33" t="s">
        <v>1696</v>
      </c>
      <c r="E2769" t="str">
        <f t="shared" si="47"/>
        <v>No Data</v>
      </c>
    </row>
    <row r="2770" spans="1:5" x14ac:dyDescent="0.3">
      <c r="A2770" s="33" t="s">
        <v>4</v>
      </c>
      <c r="B2770" s="33" t="s">
        <v>53</v>
      </c>
      <c r="C2770" s="33">
        <v>140000</v>
      </c>
      <c r="D2770" s="33" t="s">
        <v>265</v>
      </c>
      <c r="E2770" t="str">
        <f t="shared" si="47"/>
        <v>$125K-$200K</v>
      </c>
    </row>
    <row r="2771" spans="1:5" x14ac:dyDescent="0.3">
      <c r="A2771" s="33" t="s">
        <v>126</v>
      </c>
      <c r="B2771" s="33" t="s">
        <v>53</v>
      </c>
      <c r="C2771" s="33">
        <v>145000</v>
      </c>
      <c r="D2771" s="33" t="s">
        <v>232</v>
      </c>
      <c r="E2771" t="str">
        <f t="shared" si="47"/>
        <v>$125K-$200K</v>
      </c>
    </row>
    <row r="2772" spans="1:5" x14ac:dyDescent="0.3">
      <c r="A2772" s="33" t="s">
        <v>0</v>
      </c>
      <c r="B2772" s="33" t="s">
        <v>53</v>
      </c>
      <c r="C2772" s="33">
        <v>95650</v>
      </c>
      <c r="D2772" s="33" t="s">
        <v>299</v>
      </c>
      <c r="E2772" t="str">
        <f t="shared" si="47"/>
        <v>$75K-$100K</v>
      </c>
    </row>
    <row r="2773" spans="1:5" x14ac:dyDescent="0.3">
      <c r="A2773" s="33" t="s">
        <v>128</v>
      </c>
      <c r="B2773" s="33" t="s">
        <v>54</v>
      </c>
      <c r="C2773" s="33">
        <v>167500</v>
      </c>
      <c r="D2773" s="33" t="s">
        <v>1697</v>
      </c>
      <c r="E2773" t="str">
        <f t="shared" si="47"/>
        <v>$125K-$200K</v>
      </c>
    </row>
    <row r="2774" spans="1:5" x14ac:dyDescent="0.3">
      <c r="A2774" s="33" t="s">
        <v>4</v>
      </c>
      <c r="B2774" s="33" t="s">
        <v>53</v>
      </c>
      <c r="C2774" s="33"/>
      <c r="D2774" s="33" t="s">
        <v>1698</v>
      </c>
      <c r="E2774" t="str">
        <f t="shared" si="47"/>
        <v>No Data</v>
      </c>
    </row>
    <row r="2775" spans="1:5" x14ac:dyDescent="0.3">
      <c r="A2775" s="33" t="s">
        <v>126</v>
      </c>
      <c r="B2775" s="33" t="s">
        <v>53</v>
      </c>
      <c r="C2775" s="33">
        <v>115000</v>
      </c>
      <c r="D2775" s="33" t="s">
        <v>1699</v>
      </c>
      <c r="E2775" t="str">
        <f t="shared" si="47"/>
        <v>$100K-$125K</v>
      </c>
    </row>
    <row r="2776" spans="1:5" x14ac:dyDescent="0.3">
      <c r="A2776" s="33" t="s">
        <v>125</v>
      </c>
      <c r="B2776" s="33" t="s">
        <v>53</v>
      </c>
      <c r="C2776" s="33">
        <v>90000</v>
      </c>
      <c r="D2776" s="33" t="s">
        <v>1700</v>
      </c>
      <c r="E2776" t="str">
        <f t="shared" si="47"/>
        <v>$75K-$100K</v>
      </c>
    </row>
    <row r="2777" spans="1:5" x14ac:dyDescent="0.3">
      <c r="A2777" s="33" t="s">
        <v>4</v>
      </c>
      <c r="B2777" s="33" t="s">
        <v>53</v>
      </c>
      <c r="C2777" s="33">
        <v>117500</v>
      </c>
      <c r="D2777" s="33" t="s">
        <v>265</v>
      </c>
      <c r="E2777" t="str">
        <f t="shared" si="47"/>
        <v>$100K-$125K</v>
      </c>
    </row>
    <row r="2778" spans="1:5" x14ac:dyDescent="0.3">
      <c r="A2778" s="33" t="s">
        <v>129</v>
      </c>
      <c r="B2778" s="33" t="s">
        <v>107</v>
      </c>
      <c r="C2778" s="33">
        <v>57600</v>
      </c>
      <c r="D2778" s="33" t="s">
        <v>1701</v>
      </c>
      <c r="E2778" t="str">
        <f t="shared" si="47"/>
        <v>&lt;$75K</v>
      </c>
    </row>
    <row r="2779" spans="1:5" x14ac:dyDescent="0.3">
      <c r="A2779" s="33" t="s">
        <v>2</v>
      </c>
      <c r="B2779" s="33" t="s">
        <v>53</v>
      </c>
      <c r="C2779" s="33"/>
      <c r="D2779" s="33" t="s">
        <v>252</v>
      </c>
      <c r="E2779" t="str">
        <f t="shared" si="47"/>
        <v>No Data</v>
      </c>
    </row>
    <row r="2780" spans="1:5" x14ac:dyDescent="0.3">
      <c r="A2780" s="33" t="s">
        <v>126</v>
      </c>
      <c r="B2780" s="33" t="s">
        <v>53</v>
      </c>
      <c r="C2780" s="33">
        <v>147000</v>
      </c>
      <c r="D2780" s="33" t="s">
        <v>225</v>
      </c>
      <c r="E2780" t="str">
        <f t="shared" si="47"/>
        <v>$125K-$200K</v>
      </c>
    </row>
    <row r="2781" spans="1:5" x14ac:dyDescent="0.3">
      <c r="A2781" s="33" t="s">
        <v>4</v>
      </c>
      <c r="B2781" s="33" t="s">
        <v>53</v>
      </c>
      <c r="C2781" s="33"/>
      <c r="D2781" s="33" t="s">
        <v>1702</v>
      </c>
      <c r="E2781" t="str">
        <f t="shared" si="47"/>
        <v>No Data</v>
      </c>
    </row>
    <row r="2782" spans="1:5" x14ac:dyDescent="0.3">
      <c r="A2782" s="33" t="s">
        <v>0</v>
      </c>
      <c r="B2782" s="33" t="s">
        <v>53</v>
      </c>
      <c r="C2782" s="33">
        <v>141951.5</v>
      </c>
      <c r="D2782" s="33" t="s">
        <v>1703</v>
      </c>
      <c r="E2782" t="str">
        <f t="shared" si="47"/>
        <v>$125K-$200K</v>
      </c>
    </row>
    <row r="2783" spans="1:5" x14ac:dyDescent="0.3">
      <c r="A2783" s="33" t="s">
        <v>2</v>
      </c>
      <c r="B2783" s="33" t="s">
        <v>53</v>
      </c>
      <c r="C2783" s="33">
        <v>109159</v>
      </c>
      <c r="D2783" s="33" t="s">
        <v>1704</v>
      </c>
      <c r="E2783" t="str">
        <f t="shared" si="47"/>
        <v>$100K-$125K</v>
      </c>
    </row>
    <row r="2784" spans="1:5" x14ac:dyDescent="0.3">
      <c r="A2784" s="33" t="s">
        <v>4</v>
      </c>
      <c r="B2784" s="33" t="s">
        <v>53</v>
      </c>
      <c r="C2784" s="33">
        <v>157500</v>
      </c>
      <c r="D2784" s="33" t="s">
        <v>1705</v>
      </c>
      <c r="E2784" t="str">
        <f t="shared" si="47"/>
        <v>$125K-$200K</v>
      </c>
    </row>
    <row r="2785" spans="1:5" x14ac:dyDescent="0.3">
      <c r="A2785" s="33" t="s">
        <v>1</v>
      </c>
      <c r="B2785" s="33" t="s">
        <v>70</v>
      </c>
      <c r="C2785" s="33">
        <v>89100</v>
      </c>
      <c r="D2785" s="33" t="s">
        <v>1706</v>
      </c>
      <c r="E2785" t="str">
        <f t="shared" si="47"/>
        <v>$75K-$100K</v>
      </c>
    </row>
    <row r="2786" spans="1:5" x14ac:dyDescent="0.3">
      <c r="A2786" s="33" t="s">
        <v>128</v>
      </c>
      <c r="B2786" s="33" t="s">
        <v>53</v>
      </c>
      <c r="C2786" s="33">
        <v>160000</v>
      </c>
      <c r="D2786" s="33" t="s">
        <v>520</v>
      </c>
      <c r="E2786" t="str">
        <f t="shared" si="47"/>
        <v>$125K-$200K</v>
      </c>
    </row>
    <row r="2787" spans="1:5" x14ac:dyDescent="0.3">
      <c r="A2787" s="33" t="s">
        <v>4</v>
      </c>
      <c r="B2787" s="33" t="s">
        <v>53</v>
      </c>
      <c r="C2787" s="33">
        <v>111228.15625</v>
      </c>
      <c r="D2787" s="33" t="s">
        <v>1707</v>
      </c>
      <c r="E2787" t="str">
        <f t="shared" si="47"/>
        <v>$100K-$125K</v>
      </c>
    </row>
    <row r="2788" spans="1:5" x14ac:dyDescent="0.3">
      <c r="A2788" s="33" t="s">
        <v>4</v>
      </c>
      <c r="B2788" s="33" t="s">
        <v>53</v>
      </c>
      <c r="C2788" s="33"/>
      <c r="D2788" s="33" t="s">
        <v>1708</v>
      </c>
      <c r="E2788" t="str">
        <f t="shared" si="47"/>
        <v>No Data</v>
      </c>
    </row>
    <row r="2789" spans="1:5" x14ac:dyDescent="0.3">
      <c r="A2789" s="33" t="s">
        <v>4</v>
      </c>
      <c r="B2789" s="33" t="s">
        <v>53</v>
      </c>
      <c r="C2789" s="33"/>
      <c r="D2789" s="33" t="s">
        <v>1709</v>
      </c>
      <c r="E2789" t="str">
        <f t="shared" si="47"/>
        <v>No Data</v>
      </c>
    </row>
    <row r="2790" spans="1:5" x14ac:dyDescent="0.3">
      <c r="A2790" s="33" t="s">
        <v>2</v>
      </c>
      <c r="B2790" s="33" t="s">
        <v>53</v>
      </c>
      <c r="C2790" s="33"/>
      <c r="D2790" s="33" t="s">
        <v>1710</v>
      </c>
      <c r="E2790" t="str">
        <f t="shared" si="47"/>
        <v>No Data</v>
      </c>
    </row>
    <row r="2791" spans="1:5" x14ac:dyDescent="0.3">
      <c r="A2791" s="33" t="s">
        <v>126</v>
      </c>
      <c r="B2791" s="33" t="s">
        <v>53</v>
      </c>
      <c r="C2791" s="33"/>
      <c r="D2791" s="33" t="s">
        <v>278</v>
      </c>
      <c r="E2791" t="str">
        <f t="shared" si="47"/>
        <v>No Data</v>
      </c>
    </row>
    <row r="2792" spans="1:5" x14ac:dyDescent="0.3">
      <c r="A2792" s="33" t="s">
        <v>128</v>
      </c>
      <c r="B2792" s="33" t="s">
        <v>53</v>
      </c>
      <c r="C2792" s="33">
        <v>127000</v>
      </c>
      <c r="D2792" s="33" t="s">
        <v>242</v>
      </c>
      <c r="E2792" t="str">
        <f t="shared" si="47"/>
        <v>$125K-$200K</v>
      </c>
    </row>
    <row r="2793" spans="1:5" x14ac:dyDescent="0.3">
      <c r="A2793" s="33" t="s">
        <v>0</v>
      </c>
      <c r="B2793" s="33" t="s">
        <v>53</v>
      </c>
      <c r="C2793" s="33"/>
      <c r="D2793" s="33" t="s">
        <v>258</v>
      </c>
      <c r="E2793" t="str">
        <f t="shared" si="47"/>
        <v>No Data</v>
      </c>
    </row>
    <row r="2794" spans="1:5" x14ac:dyDescent="0.3">
      <c r="A2794" s="33" t="s">
        <v>4</v>
      </c>
      <c r="B2794" s="33" t="s">
        <v>69</v>
      </c>
      <c r="C2794" s="33">
        <v>97444</v>
      </c>
      <c r="D2794" s="33" t="s">
        <v>1661</v>
      </c>
      <c r="E2794" t="str">
        <f t="shared" si="47"/>
        <v>$75K-$100K</v>
      </c>
    </row>
    <row r="2795" spans="1:5" x14ac:dyDescent="0.3">
      <c r="A2795" s="33" t="s">
        <v>2</v>
      </c>
      <c r="B2795" s="33" t="s">
        <v>53</v>
      </c>
      <c r="C2795" s="33"/>
      <c r="D2795" s="33" t="s">
        <v>268</v>
      </c>
      <c r="E2795" t="str">
        <f t="shared" si="47"/>
        <v>No Data</v>
      </c>
    </row>
    <row r="2796" spans="1:5" x14ac:dyDescent="0.3">
      <c r="A2796" s="33" t="s">
        <v>2</v>
      </c>
      <c r="B2796" s="33" t="s">
        <v>87</v>
      </c>
      <c r="C2796" s="33">
        <v>57500</v>
      </c>
      <c r="D2796" s="33" t="s">
        <v>1711</v>
      </c>
      <c r="E2796" t="str">
        <f t="shared" si="47"/>
        <v>&lt;$75K</v>
      </c>
    </row>
    <row r="2797" spans="1:5" x14ac:dyDescent="0.3">
      <c r="A2797" s="33" t="s">
        <v>1</v>
      </c>
      <c r="B2797" s="33" t="s">
        <v>70</v>
      </c>
      <c r="C2797" s="33">
        <v>101029</v>
      </c>
      <c r="D2797" s="33" t="s">
        <v>668</v>
      </c>
      <c r="E2797" t="str">
        <f t="shared" si="47"/>
        <v>$100K-$125K</v>
      </c>
    </row>
    <row r="2798" spans="1:5" x14ac:dyDescent="0.3">
      <c r="A2798" s="33" t="s">
        <v>125</v>
      </c>
      <c r="B2798" s="33" t="s">
        <v>53</v>
      </c>
      <c r="C2798" s="33"/>
      <c r="D2798" s="33" t="s">
        <v>1712</v>
      </c>
      <c r="E2798" t="str">
        <f t="shared" si="47"/>
        <v>No Data</v>
      </c>
    </row>
    <row r="2799" spans="1:5" x14ac:dyDescent="0.3">
      <c r="A2799" s="33" t="s">
        <v>4</v>
      </c>
      <c r="B2799" s="33" t="s">
        <v>53</v>
      </c>
      <c r="C2799" s="33">
        <v>151000</v>
      </c>
      <c r="D2799" s="33" t="s">
        <v>524</v>
      </c>
      <c r="E2799" t="str">
        <f t="shared" si="47"/>
        <v>$125K-$200K</v>
      </c>
    </row>
    <row r="2800" spans="1:5" x14ac:dyDescent="0.3">
      <c r="A2800" s="33" t="s">
        <v>4</v>
      </c>
      <c r="B2800" s="33" t="s">
        <v>54</v>
      </c>
      <c r="C2800" s="33">
        <v>133900</v>
      </c>
      <c r="D2800" s="33" t="s">
        <v>299</v>
      </c>
      <c r="E2800" t="str">
        <f t="shared" si="47"/>
        <v>$125K-$200K</v>
      </c>
    </row>
    <row r="2801" spans="1:5" x14ac:dyDescent="0.3">
      <c r="A2801" s="33" t="s">
        <v>2</v>
      </c>
      <c r="B2801" s="33" t="s">
        <v>53</v>
      </c>
      <c r="C2801" s="33"/>
      <c r="D2801" s="33" t="s">
        <v>1713</v>
      </c>
      <c r="E2801" t="str">
        <f t="shared" si="47"/>
        <v>No Data</v>
      </c>
    </row>
    <row r="2802" spans="1:5" x14ac:dyDescent="0.3">
      <c r="A2802" s="33" t="s">
        <v>4</v>
      </c>
      <c r="B2802" s="33" t="s">
        <v>53</v>
      </c>
      <c r="C2802" s="33">
        <v>60000</v>
      </c>
      <c r="D2802" s="33" t="s">
        <v>1714</v>
      </c>
      <c r="E2802" t="str">
        <f t="shared" si="47"/>
        <v>&lt;$75K</v>
      </c>
    </row>
    <row r="2803" spans="1:5" x14ac:dyDescent="0.3">
      <c r="A2803" s="33" t="s">
        <v>2</v>
      </c>
      <c r="B2803" s="33" t="s">
        <v>53</v>
      </c>
      <c r="C2803" s="33">
        <v>95000</v>
      </c>
      <c r="D2803" s="33" t="s">
        <v>265</v>
      </c>
      <c r="E2803" t="str">
        <f t="shared" si="47"/>
        <v>$75K-$100K</v>
      </c>
    </row>
    <row r="2804" spans="1:5" x14ac:dyDescent="0.3">
      <c r="A2804" s="33" t="s">
        <v>126</v>
      </c>
      <c r="B2804" s="33" t="s">
        <v>53</v>
      </c>
      <c r="C2804" s="33"/>
      <c r="D2804" s="33" t="s">
        <v>1715</v>
      </c>
      <c r="E2804" t="str">
        <f t="shared" si="47"/>
        <v>No Data</v>
      </c>
    </row>
    <row r="2805" spans="1:5" x14ac:dyDescent="0.3">
      <c r="A2805" s="33" t="s">
        <v>0</v>
      </c>
      <c r="B2805" s="33" t="s">
        <v>121</v>
      </c>
      <c r="C2805" s="33"/>
      <c r="D2805" s="33" t="s">
        <v>1716</v>
      </c>
      <c r="E2805" t="str">
        <f t="shared" si="47"/>
        <v>No Data</v>
      </c>
    </row>
    <row r="2806" spans="1:5" x14ac:dyDescent="0.3">
      <c r="A2806" s="33" t="s">
        <v>2</v>
      </c>
      <c r="B2806" s="33" t="s">
        <v>54</v>
      </c>
      <c r="C2806" s="33">
        <v>105000</v>
      </c>
      <c r="D2806" s="33" t="s">
        <v>1717</v>
      </c>
      <c r="E2806" t="str">
        <f t="shared" si="47"/>
        <v>$100K-$125K</v>
      </c>
    </row>
    <row r="2807" spans="1:5" x14ac:dyDescent="0.3">
      <c r="A2807" s="33" t="s">
        <v>4</v>
      </c>
      <c r="B2807" s="33" t="s">
        <v>53</v>
      </c>
      <c r="C2807" s="33">
        <v>90000</v>
      </c>
      <c r="D2807" s="33" t="s">
        <v>687</v>
      </c>
      <c r="E2807" t="str">
        <f t="shared" si="47"/>
        <v>$75K-$100K</v>
      </c>
    </row>
    <row r="2808" spans="1:5" x14ac:dyDescent="0.3">
      <c r="A2808" s="33" t="s">
        <v>126</v>
      </c>
      <c r="B2808" s="33" t="s">
        <v>53</v>
      </c>
      <c r="C2808" s="33"/>
      <c r="D2808" s="33" t="s">
        <v>479</v>
      </c>
      <c r="E2808" t="str">
        <f t="shared" si="47"/>
        <v>No Data</v>
      </c>
    </row>
    <row r="2809" spans="1:5" x14ac:dyDescent="0.3">
      <c r="A2809" s="33" t="s">
        <v>126</v>
      </c>
      <c r="B2809" s="33" t="s">
        <v>53</v>
      </c>
      <c r="C2809" s="33">
        <v>100000</v>
      </c>
      <c r="D2809" s="33" t="s">
        <v>1718</v>
      </c>
      <c r="E2809" t="str">
        <f t="shared" si="47"/>
        <v>$75K-$100K</v>
      </c>
    </row>
    <row r="2810" spans="1:5" x14ac:dyDescent="0.3">
      <c r="A2810" s="33" t="s">
        <v>0</v>
      </c>
      <c r="B2810" s="33" t="s">
        <v>53</v>
      </c>
      <c r="C2810" s="33">
        <v>115000</v>
      </c>
      <c r="D2810" s="33" t="s">
        <v>235</v>
      </c>
      <c r="E2810" t="str">
        <f t="shared" si="47"/>
        <v>$100K-$125K</v>
      </c>
    </row>
    <row r="2811" spans="1:5" x14ac:dyDescent="0.3">
      <c r="A2811" s="33" t="s">
        <v>4</v>
      </c>
      <c r="B2811" s="33" t="s">
        <v>53</v>
      </c>
      <c r="C2811" s="33">
        <v>125000</v>
      </c>
      <c r="D2811" s="33" t="s">
        <v>1401</v>
      </c>
      <c r="E2811" t="str">
        <f t="shared" si="47"/>
        <v>$100K-$125K</v>
      </c>
    </row>
    <row r="2812" spans="1:5" x14ac:dyDescent="0.3">
      <c r="A2812" s="33" t="s">
        <v>4</v>
      </c>
      <c r="B2812" s="33" t="s">
        <v>53</v>
      </c>
      <c r="C2812" s="33">
        <v>122500</v>
      </c>
      <c r="D2812" s="33" t="s">
        <v>520</v>
      </c>
      <c r="E2812" t="str">
        <f t="shared" si="47"/>
        <v>$100K-$125K</v>
      </c>
    </row>
    <row r="2813" spans="1:5" x14ac:dyDescent="0.3">
      <c r="A2813" s="33" t="s">
        <v>4</v>
      </c>
      <c r="B2813" s="33" t="s">
        <v>53</v>
      </c>
      <c r="C2813" s="33">
        <v>90000</v>
      </c>
      <c r="D2813" s="33" t="s">
        <v>1719</v>
      </c>
      <c r="E2813" t="str">
        <f t="shared" si="47"/>
        <v>$75K-$100K</v>
      </c>
    </row>
    <row r="2814" spans="1:5" x14ac:dyDescent="0.3">
      <c r="A2814" s="33" t="s">
        <v>4</v>
      </c>
      <c r="B2814" s="33" t="s">
        <v>54</v>
      </c>
      <c r="C2814" s="33">
        <v>105000</v>
      </c>
      <c r="D2814" s="33" t="s">
        <v>1720</v>
      </c>
      <c r="E2814" t="str">
        <f t="shared" si="47"/>
        <v>$100K-$125K</v>
      </c>
    </row>
    <row r="2815" spans="1:5" x14ac:dyDescent="0.3">
      <c r="A2815" s="33" t="s">
        <v>128</v>
      </c>
      <c r="B2815" s="33" t="s">
        <v>54</v>
      </c>
      <c r="C2815" s="33">
        <v>165000</v>
      </c>
      <c r="D2815" s="33" t="s">
        <v>1721</v>
      </c>
      <c r="E2815" t="str">
        <f t="shared" si="47"/>
        <v>$125K-$200K</v>
      </c>
    </row>
    <row r="2816" spans="1:5" x14ac:dyDescent="0.3">
      <c r="A2816" s="33" t="s">
        <v>0</v>
      </c>
      <c r="B2816" s="33" t="s">
        <v>70</v>
      </c>
      <c r="C2816" s="33">
        <v>186928</v>
      </c>
      <c r="D2816" s="33" t="s">
        <v>1722</v>
      </c>
      <c r="E2816" t="str">
        <f t="shared" si="47"/>
        <v>$125K-$200K</v>
      </c>
    </row>
    <row r="2817" spans="1:5" x14ac:dyDescent="0.3">
      <c r="A2817" s="33" t="s">
        <v>126</v>
      </c>
      <c r="B2817" s="33" t="s">
        <v>53</v>
      </c>
      <c r="C2817" s="33">
        <v>140000</v>
      </c>
      <c r="D2817" s="33" t="s">
        <v>315</v>
      </c>
      <c r="E2817" t="str">
        <f t="shared" si="47"/>
        <v>$125K-$200K</v>
      </c>
    </row>
    <row r="2818" spans="1:5" x14ac:dyDescent="0.3">
      <c r="A2818" s="33" t="s">
        <v>4</v>
      </c>
      <c r="B2818" s="33" t="s">
        <v>53</v>
      </c>
      <c r="C2818" s="33"/>
      <c r="D2818" s="33" t="s">
        <v>1723</v>
      </c>
      <c r="E2818" t="str">
        <f t="shared" si="47"/>
        <v>No Data</v>
      </c>
    </row>
    <row r="2819" spans="1:5" x14ac:dyDescent="0.3">
      <c r="A2819" s="33" t="s">
        <v>128</v>
      </c>
      <c r="B2819" s="33" t="s">
        <v>53</v>
      </c>
      <c r="C2819" s="33"/>
      <c r="D2819" s="33" t="s">
        <v>258</v>
      </c>
      <c r="E2819" t="str">
        <f t="shared" ref="E2819:E2882" si="48">_xlfn.XLOOKUP(C2819,$H$16:$H$21,$G$16:$G$21,,1)</f>
        <v>No Data</v>
      </c>
    </row>
    <row r="2820" spans="1:5" x14ac:dyDescent="0.3">
      <c r="A2820" s="33" t="s">
        <v>4</v>
      </c>
      <c r="B2820" s="33" t="s">
        <v>53</v>
      </c>
      <c r="C2820" s="33">
        <v>125000</v>
      </c>
      <c r="D2820" s="33" t="s">
        <v>1724</v>
      </c>
      <c r="E2820" t="str">
        <f t="shared" si="48"/>
        <v>$100K-$125K</v>
      </c>
    </row>
    <row r="2821" spans="1:5" x14ac:dyDescent="0.3">
      <c r="A2821" s="33" t="s">
        <v>4</v>
      </c>
      <c r="B2821" s="33" t="s">
        <v>53</v>
      </c>
      <c r="C2821" s="33"/>
      <c r="D2821" s="33" t="s">
        <v>1725</v>
      </c>
      <c r="E2821" t="str">
        <f t="shared" si="48"/>
        <v>No Data</v>
      </c>
    </row>
    <row r="2822" spans="1:5" x14ac:dyDescent="0.3">
      <c r="A2822" s="33" t="s">
        <v>4</v>
      </c>
      <c r="B2822" s="33" t="s">
        <v>53</v>
      </c>
      <c r="C2822" s="33">
        <v>135000</v>
      </c>
      <c r="D2822" s="33" t="s">
        <v>225</v>
      </c>
      <c r="E2822" t="str">
        <f t="shared" si="48"/>
        <v>$125K-$200K</v>
      </c>
    </row>
    <row r="2823" spans="1:5" x14ac:dyDescent="0.3">
      <c r="A2823" s="33" t="s">
        <v>0</v>
      </c>
      <c r="B2823" s="33" t="s">
        <v>53</v>
      </c>
      <c r="C2823" s="33"/>
      <c r="D2823" s="33" t="s">
        <v>1142</v>
      </c>
      <c r="E2823" t="str">
        <f t="shared" si="48"/>
        <v>No Data</v>
      </c>
    </row>
    <row r="2824" spans="1:5" x14ac:dyDescent="0.3">
      <c r="A2824" s="33" t="s">
        <v>4</v>
      </c>
      <c r="B2824" s="33" t="s">
        <v>53</v>
      </c>
      <c r="C2824" s="33">
        <v>122500</v>
      </c>
      <c r="D2824" s="33" t="s">
        <v>1726</v>
      </c>
      <c r="E2824" t="str">
        <f t="shared" si="48"/>
        <v>$100K-$125K</v>
      </c>
    </row>
    <row r="2825" spans="1:5" x14ac:dyDescent="0.3">
      <c r="A2825" s="33" t="s">
        <v>4</v>
      </c>
      <c r="B2825" s="33" t="s">
        <v>53</v>
      </c>
      <c r="C2825" s="33">
        <v>120000</v>
      </c>
      <c r="D2825" s="33" t="s">
        <v>1330</v>
      </c>
      <c r="E2825" t="str">
        <f t="shared" si="48"/>
        <v>$100K-$125K</v>
      </c>
    </row>
    <row r="2826" spans="1:5" x14ac:dyDescent="0.3">
      <c r="A2826" s="33" t="s">
        <v>2</v>
      </c>
      <c r="B2826" s="33" t="s">
        <v>54</v>
      </c>
      <c r="C2826" s="33"/>
      <c r="D2826" s="33" t="s">
        <v>1727</v>
      </c>
      <c r="E2826" t="str">
        <f t="shared" si="48"/>
        <v>No Data</v>
      </c>
    </row>
    <row r="2827" spans="1:5" x14ac:dyDescent="0.3">
      <c r="A2827" s="33" t="s">
        <v>0</v>
      </c>
      <c r="B2827" s="33" t="s">
        <v>79</v>
      </c>
      <c r="C2827" s="33">
        <v>79200</v>
      </c>
      <c r="D2827" s="33" t="s">
        <v>834</v>
      </c>
      <c r="E2827" t="str">
        <f t="shared" si="48"/>
        <v>$75K-$100K</v>
      </c>
    </row>
    <row r="2828" spans="1:5" x14ac:dyDescent="0.3">
      <c r="A2828" s="33" t="s">
        <v>4</v>
      </c>
      <c r="B2828" s="33" t="s">
        <v>53</v>
      </c>
      <c r="C2828" s="33">
        <v>152500</v>
      </c>
      <c r="D2828" s="33" t="s">
        <v>522</v>
      </c>
      <c r="E2828" t="str">
        <f t="shared" si="48"/>
        <v>$125K-$200K</v>
      </c>
    </row>
    <row r="2829" spans="1:5" x14ac:dyDescent="0.3">
      <c r="A2829" s="33" t="s">
        <v>4</v>
      </c>
      <c r="B2829" s="33" t="s">
        <v>53</v>
      </c>
      <c r="C2829" s="33">
        <v>125000</v>
      </c>
      <c r="D2829" s="33" t="s">
        <v>1728</v>
      </c>
      <c r="E2829" t="str">
        <f t="shared" si="48"/>
        <v>$100K-$125K</v>
      </c>
    </row>
    <row r="2830" spans="1:5" x14ac:dyDescent="0.3">
      <c r="A2830" s="33" t="s">
        <v>0</v>
      </c>
      <c r="B2830" s="33" t="s">
        <v>53</v>
      </c>
      <c r="C2830" s="33">
        <v>209955.5</v>
      </c>
      <c r="D2830" s="33" t="s">
        <v>217</v>
      </c>
      <c r="E2830" t="str">
        <f t="shared" si="48"/>
        <v>&gt;$200K</v>
      </c>
    </row>
    <row r="2831" spans="1:5" x14ac:dyDescent="0.3">
      <c r="A2831" s="33" t="s">
        <v>4</v>
      </c>
      <c r="B2831" s="33" t="s">
        <v>68</v>
      </c>
      <c r="C2831" s="33"/>
      <c r="D2831" s="33" t="s">
        <v>1729</v>
      </c>
      <c r="E2831" t="str">
        <f t="shared" si="48"/>
        <v>No Data</v>
      </c>
    </row>
    <row r="2832" spans="1:5" x14ac:dyDescent="0.3">
      <c r="A2832" s="33" t="s">
        <v>0</v>
      </c>
      <c r="B2832" s="33" t="s">
        <v>53</v>
      </c>
      <c r="C2832" s="33">
        <v>129000</v>
      </c>
      <c r="D2832" s="33" t="s">
        <v>1730</v>
      </c>
      <c r="E2832" t="str">
        <f t="shared" si="48"/>
        <v>$125K-$200K</v>
      </c>
    </row>
    <row r="2833" spans="1:5" x14ac:dyDescent="0.3">
      <c r="A2833" s="33" t="s">
        <v>4</v>
      </c>
      <c r="B2833" s="33" t="s">
        <v>53</v>
      </c>
      <c r="C2833" s="33">
        <v>225000</v>
      </c>
      <c r="D2833" s="33" t="s">
        <v>1731</v>
      </c>
      <c r="E2833" t="str">
        <f t="shared" si="48"/>
        <v>&gt;$200K</v>
      </c>
    </row>
    <row r="2834" spans="1:5" x14ac:dyDescent="0.3">
      <c r="A2834" s="33" t="s">
        <v>2</v>
      </c>
      <c r="B2834" s="33" t="s">
        <v>73</v>
      </c>
      <c r="C2834" s="33">
        <v>80850</v>
      </c>
      <c r="D2834" s="33" t="s">
        <v>1732</v>
      </c>
      <c r="E2834" t="str">
        <f t="shared" si="48"/>
        <v>$75K-$100K</v>
      </c>
    </row>
    <row r="2835" spans="1:5" x14ac:dyDescent="0.3">
      <c r="A2835" s="33" t="s">
        <v>4</v>
      </c>
      <c r="B2835" s="33" t="s">
        <v>54</v>
      </c>
      <c r="C2835" s="33">
        <v>102000</v>
      </c>
      <c r="D2835" s="33" t="s">
        <v>1733</v>
      </c>
      <c r="E2835" t="str">
        <f t="shared" si="48"/>
        <v>$100K-$125K</v>
      </c>
    </row>
    <row r="2836" spans="1:5" x14ac:dyDescent="0.3">
      <c r="A2836" s="33" t="s">
        <v>2</v>
      </c>
      <c r="B2836" s="33" t="s">
        <v>173</v>
      </c>
      <c r="C2836" s="33">
        <v>63000</v>
      </c>
      <c r="D2836" s="33" t="s">
        <v>1734</v>
      </c>
      <c r="E2836" t="str">
        <f t="shared" si="48"/>
        <v>&lt;$75K</v>
      </c>
    </row>
    <row r="2837" spans="1:5" x14ac:dyDescent="0.3">
      <c r="A2837" s="33" t="s">
        <v>0</v>
      </c>
      <c r="B2837" s="33" t="s">
        <v>53</v>
      </c>
      <c r="C2837" s="33">
        <v>150500</v>
      </c>
      <c r="D2837" s="33" t="s">
        <v>1735</v>
      </c>
      <c r="E2837" t="str">
        <f t="shared" si="48"/>
        <v>$125K-$200K</v>
      </c>
    </row>
    <row r="2838" spans="1:5" x14ac:dyDescent="0.3">
      <c r="A2838" s="33" t="s">
        <v>0</v>
      </c>
      <c r="B2838" s="33" t="s">
        <v>53</v>
      </c>
      <c r="C2838" s="33"/>
      <c r="D2838" s="33" t="s">
        <v>286</v>
      </c>
      <c r="E2838" t="str">
        <f t="shared" si="48"/>
        <v>No Data</v>
      </c>
    </row>
    <row r="2839" spans="1:5" x14ac:dyDescent="0.3">
      <c r="A2839" s="33" t="s">
        <v>0</v>
      </c>
      <c r="B2839" s="33" t="s">
        <v>53</v>
      </c>
      <c r="C2839" s="33"/>
      <c r="D2839" s="33" t="s">
        <v>1736</v>
      </c>
      <c r="E2839" t="str">
        <f t="shared" si="48"/>
        <v>No Data</v>
      </c>
    </row>
    <row r="2840" spans="1:5" x14ac:dyDescent="0.3">
      <c r="A2840" s="33" t="s">
        <v>128</v>
      </c>
      <c r="B2840" s="33" t="s">
        <v>53</v>
      </c>
      <c r="C2840" s="33">
        <v>137500</v>
      </c>
      <c r="D2840" s="33" t="s">
        <v>1737</v>
      </c>
      <c r="E2840" t="str">
        <f t="shared" si="48"/>
        <v>$125K-$200K</v>
      </c>
    </row>
    <row r="2841" spans="1:5" x14ac:dyDescent="0.3">
      <c r="A2841" s="33" t="s">
        <v>0</v>
      </c>
      <c r="B2841" s="33" t="s">
        <v>53</v>
      </c>
      <c r="C2841" s="33">
        <v>128816</v>
      </c>
      <c r="D2841" s="33" t="s">
        <v>1738</v>
      </c>
      <c r="E2841" t="str">
        <f t="shared" si="48"/>
        <v>$125K-$200K</v>
      </c>
    </row>
    <row r="2842" spans="1:5" x14ac:dyDescent="0.3">
      <c r="A2842" s="33" t="s">
        <v>52</v>
      </c>
      <c r="B2842" s="33" t="s">
        <v>57</v>
      </c>
      <c r="C2842" s="33">
        <v>98496</v>
      </c>
      <c r="D2842" s="33" t="s">
        <v>1739</v>
      </c>
      <c r="E2842" t="str">
        <f t="shared" si="48"/>
        <v>$75K-$100K</v>
      </c>
    </row>
    <row r="2843" spans="1:5" x14ac:dyDescent="0.3">
      <c r="A2843" s="33" t="s">
        <v>52</v>
      </c>
      <c r="B2843" s="33" t="s">
        <v>53</v>
      </c>
      <c r="C2843" s="33"/>
      <c r="D2843" s="33" t="s">
        <v>1740</v>
      </c>
      <c r="E2843" t="str">
        <f t="shared" si="48"/>
        <v>No Data</v>
      </c>
    </row>
    <row r="2844" spans="1:5" x14ac:dyDescent="0.3">
      <c r="A2844" s="33" t="s">
        <v>0</v>
      </c>
      <c r="B2844" s="33" t="s">
        <v>53</v>
      </c>
      <c r="C2844" s="33">
        <v>87500</v>
      </c>
      <c r="D2844" s="33" t="s">
        <v>1741</v>
      </c>
      <c r="E2844" t="str">
        <f t="shared" si="48"/>
        <v>$75K-$100K</v>
      </c>
    </row>
    <row r="2845" spans="1:5" x14ac:dyDescent="0.3">
      <c r="A2845" s="33" t="s">
        <v>4</v>
      </c>
      <c r="B2845" s="33" t="s">
        <v>53</v>
      </c>
      <c r="C2845" s="33">
        <v>88500</v>
      </c>
      <c r="D2845" s="33" t="s">
        <v>268</v>
      </c>
      <c r="E2845" t="str">
        <f t="shared" si="48"/>
        <v>$75K-$100K</v>
      </c>
    </row>
    <row r="2846" spans="1:5" x14ac:dyDescent="0.3">
      <c r="A2846" s="33" t="s">
        <v>4</v>
      </c>
      <c r="B2846" s="33" t="s">
        <v>53</v>
      </c>
      <c r="C2846" s="33">
        <v>160000</v>
      </c>
      <c r="D2846" s="33" t="s">
        <v>1742</v>
      </c>
      <c r="E2846" t="str">
        <f t="shared" si="48"/>
        <v>$125K-$200K</v>
      </c>
    </row>
    <row r="2847" spans="1:5" x14ac:dyDescent="0.3">
      <c r="A2847" s="33" t="s">
        <v>4</v>
      </c>
      <c r="B2847" s="33" t="s">
        <v>53</v>
      </c>
      <c r="C2847" s="33"/>
      <c r="D2847" s="33" t="s">
        <v>1743</v>
      </c>
      <c r="E2847" t="str">
        <f t="shared" si="48"/>
        <v>No Data</v>
      </c>
    </row>
    <row r="2848" spans="1:5" x14ac:dyDescent="0.3">
      <c r="A2848" s="33" t="s">
        <v>0</v>
      </c>
      <c r="B2848" s="33" t="s">
        <v>53</v>
      </c>
      <c r="C2848" s="33">
        <v>140000</v>
      </c>
      <c r="D2848" s="33" t="s">
        <v>1744</v>
      </c>
      <c r="E2848" t="str">
        <f t="shared" si="48"/>
        <v>$125K-$200K</v>
      </c>
    </row>
    <row r="2849" spans="1:5" x14ac:dyDescent="0.3">
      <c r="A2849" s="33" t="s">
        <v>0</v>
      </c>
      <c r="B2849" s="33" t="s">
        <v>54</v>
      </c>
      <c r="C2849" s="33">
        <v>180000</v>
      </c>
      <c r="D2849" s="33" t="s">
        <v>914</v>
      </c>
      <c r="E2849" t="str">
        <f t="shared" si="48"/>
        <v>$125K-$200K</v>
      </c>
    </row>
    <row r="2850" spans="1:5" x14ac:dyDescent="0.3">
      <c r="A2850" s="33" t="s">
        <v>126</v>
      </c>
      <c r="B2850" s="33" t="s">
        <v>53</v>
      </c>
      <c r="C2850" s="33">
        <v>210000</v>
      </c>
      <c r="D2850" s="33" t="s">
        <v>315</v>
      </c>
      <c r="E2850" t="str">
        <f t="shared" si="48"/>
        <v>&gt;$200K</v>
      </c>
    </row>
    <row r="2851" spans="1:5" x14ac:dyDescent="0.3">
      <c r="A2851" s="33" t="s">
        <v>4</v>
      </c>
      <c r="B2851" s="33" t="s">
        <v>53</v>
      </c>
      <c r="C2851" s="33">
        <v>154000</v>
      </c>
      <c r="D2851" s="33" t="s">
        <v>1380</v>
      </c>
      <c r="E2851" t="str">
        <f t="shared" si="48"/>
        <v>$125K-$200K</v>
      </c>
    </row>
    <row r="2852" spans="1:5" x14ac:dyDescent="0.3">
      <c r="A2852" s="33" t="s">
        <v>2</v>
      </c>
      <c r="B2852" s="33" t="s">
        <v>53</v>
      </c>
      <c r="C2852" s="33">
        <v>100000</v>
      </c>
      <c r="D2852" s="33" t="s">
        <v>391</v>
      </c>
      <c r="E2852" t="str">
        <f t="shared" si="48"/>
        <v>$75K-$100K</v>
      </c>
    </row>
    <row r="2853" spans="1:5" x14ac:dyDescent="0.3">
      <c r="A2853" s="33" t="s">
        <v>0</v>
      </c>
      <c r="B2853" s="33" t="s">
        <v>53</v>
      </c>
      <c r="C2853" s="33"/>
      <c r="D2853" s="33" t="s">
        <v>1745</v>
      </c>
      <c r="E2853" t="str">
        <f t="shared" si="48"/>
        <v>No Data</v>
      </c>
    </row>
    <row r="2854" spans="1:5" x14ac:dyDescent="0.3">
      <c r="A2854" s="33" t="s">
        <v>2</v>
      </c>
      <c r="B2854" s="33" t="s">
        <v>90</v>
      </c>
      <c r="C2854" s="33">
        <v>111175</v>
      </c>
      <c r="D2854" s="33" t="s">
        <v>294</v>
      </c>
      <c r="E2854" t="str">
        <f t="shared" si="48"/>
        <v>$100K-$125K</v>
      </c>
    </row>
    <row r="2855" spans="1:5" x14ac:dyDescent="0.3">
      <c r="A2855" s="33" t="s">
        <v>2</v>
      </c>
      <c r="B2855" s="33" t="s">
        <v>53</v>
      </c>
      <c r="C2855" s="33">
        <v>67500</v>
      </c>
      <c r="D2855" s="33" t="s">
        <v>1746</v>
      </c>
      <c r="E2855" t="str">
        <f t="shared" si="48"/>
        <v>&lt;$75K</v>
      </c>
    </row>
    <row r="2856" spans="1:5" x14ac:dyDescent="0.3">
      <c r="A2856" s="33" t="s">
        <v>2</v>
      </c>
      <c r="B2856" s="33" t="s">
        <v>53</v>
      </c>
      <c r="C2856" s="33"/>
      <c r="D2856" s="33" t="s">
        <v>520</v>
      </c>
      <c r="E2856" t="str">
        <f t="shared" si="48"/>
        <v>No Data</v>
      </c>
    </row>
    <row r="2857" spans="1:5" x14ac:dyDescent="0.3">
      <c r="A2857" s="33" t="s">
        <v>125</v>
      </c>
      <c r="B2857" s="33" t="s">
        <v>53</v>
      </c>
      <c r="C2857" s="33"/>
      <c r="D2857" s="33" t="s">
        <v>1747</v>
      </c>
      <c r="E2857" t="str">
        <f t="shared" si="48"/>
        <v>No Data</v>
      </c>
    </row>
    <row r="2858" spans="1:5" x14ac:dyDescent="0.3">
      <c r="A2858" s="33" t="s">
        <v>0</v>
      </c>
      <c r="B2858" s="33" t="s">
        <v>53</v>
      </c>
      <c r="C2858" s="33"/>
      <c r="D2858" s="33" t="s">
        <v>1748</v>
      </c>
      <c r="E2858" t="str">
        <f t="shared" si="48"/>
        <v>No Data</v>
      </c>
    </row>
    <row r="2859" spans="1:5" x14ac:dyDescent="0.3">
      <c r="A2859" s="33" t="s">
        <v>126</v>
      </c>
      <c r="B2859" s="33" t="s">
        <v>53</v>
      </c>
      <c r="C2859" s="33">
        <v>135000</v>
      </c>
      <c r="D2859" s="33" t="s">
        <v>268</v>
      </c>
      <c r="E2859" t="str">
        <f t="shared" si="48"/>
        <v>$125K-$200K</v>
      </c>
    </row>
    <row r="2860" spans="1:5" x14ac:dyDescent="0.3">
      <c r="A2860" s="33" t="s">
        <v>4</v>
      </c>
      <c r="B2860" s="33" t="s">
        <v>54</v>
      </c>
      <c r="C2860" s="33">
        <v>156000</v>
      </c>
      <c r="D2860" s="33" t="s">
        <v>1426</v>
      </c>
      <c r="E2860" t="str">
        <f t="shared" si="48"/>
        <v>$125K-$200K</v>
      </c>
    </row>
    <row r="2861" spans="1:5" x14ac:dyDescent="0.3">
      <c r="A2861" s="33" t="s">
        <v>2</v>
      </c>
      <c r="B2861" s="33" t="s">
        <v>53</v>
      </c>
      <c r="C2861" s="33"/>
      <c r="D2861" s="33" t="s">
        <v>1749</v>
      </c>
      <c r="E2861" t="str">
        <f t="shared" si="48"/>
        <v>No Data</v>
      </c>
    </row>
    <row r="2862" spans="1:5" x14ac:dyDescent="0.3">
      <c r="A2862" s="33" t="s">
        <v>2</v>
      </c>
      <c r="B2862" s="33" t="s">
        <v>53</v>
      </c>
      <c r="C2862" s="33"/>
      <c r="D2862" s="33" t="s">
        <v>714</v>
      </c>
      <c r="E2862" t="str">
        <f t="shared" si="48"/>
        <v>No Data</v>
      </c>
    </row>
    <row r="2863" spans="1:5" x14ac:dyDescent="0.3">
      <c r="A2863" s="33" t="s">
        <v>2</v>
      </c>
      <c r="B2863" s="33" t="s">
        <v>53</v>
      </c>
      <c r="C2863" s="33"/>
      <c r="D2863" s="33" t="s">
        <v>1750</v>
      </c>
      <c r="E2863" t="str">
        <f t="shared" si="48"/>
        <v>No Data</v>
      </c>
    </row>
    <row r="2864" spans="1:5" x14ac:dyDescent="0.3">
      <c r="A2864" s="33" t="s">
        <v>126</v>
      </c>
      <c r="B2864" s="33" t="s">
        <v>53</v>
      </c>
      <c r="C2864" s="33">
        <v>180000</v>
      </c>
      <c r="D2864" s="33" t="s">
        <v>540</v>
      </c>
      <c r="E2864" t="str">
        <f t="shared" si="48"/>
        <v>$125K-$200K</v>
      </c>
    </row>
    <row r="2865" spans="1:5" x14ac:dyDescent="0.3">
      <c r="A2865" s="33" t="s">
        <v>4</v>
      </c>
      <c r="B2865" s="33" t="s">
        <v>54</v>
      </c>
      <c r="C2865" s="33">
        <v>105000</v>
      </c>
      <c r="D2865" s="33" t="s">
        <v>1751</v>
      </c>
      <c r="E2865" t="str">
        <f t="shared" si="48"/>
        <v>$100K-$125K</v>
      </c>
    </row>
    <row r="2866" spans="1:5" x14ac:dyDescent="0.3">
      <c r="A2866" s="33" t="s">
        <v>4</v>
      </c>
      <c r="B2866" s="33" t="s">
        <v>54</v>
      </c>
      <c r="C2866" s="33">
        <v>107500</v>
      </c>
      <c r="D2866" s="33" t="s">
        <v>1026</v>
      </c>
      <c r="E2866" t="str">
        <f t="shared" si="48"/>
        <v>$100K-$125K</v>
      </c>
    </row>
    <row r="2867" spans="1:5" x14ac:dyDescent="0.3">
      <c r="A2867" s="33" t="s">
        <v>126</v>
      </c>
      <c r="B2867" s="33" t="s">
        <v>79</v>
      </c>
      <c r="C2867" s="33">
        <v>79200</v>
      </c>
      <c r="D2867" s="33" t="s">
        <v>1302</v>
      </c>
      <c r="E2867" t="str">
        <f t="shared" si="48"/>
        <v>$75K-$100K</v>
      </c>
    </row>
    <row r="2868" spans="1:5" x14ac:dyDescent="0.3">
      <c r="A2868" s="33" t="s">
        <v>4</v>
      </c>
      <c r="B2868" s="33" t="s">
        <v>53</v>
      </c>
      <c r="C2868" s="33">
        <v>135000</v>
      </c>
      <c r="D2868" s="33" t="s">
        <v>315</v>
      </c>
      <c r="E2868" t="str">
        <f t="shared" si="48"/>
        <v>$125K-$200K</v>
      </c>
    </row>
    <row r="2869" spans="1:5" x14ac:dyDescent="0.3">
      <c r="A2869" s="33" t="s">
        <v>0</v>
      </c>
      <c r="B2869" s="33" t="s">
        <v>53</v>
      </c>
      <c r="C2869" s="33"/>
      <c r="D2869" s="33" t="s">
        <v>800</v>
      </c>
      <c r="E2869" t="str">
        <f t="shared" si="48"/>
        <v>No Data</v>
      </c>
    </row>
    <row r="2870" spans="1:5" x14ac:dyDescent="0.3">
      <c r="A2870" s="33" t="s">
        <v>126</v>
      </c>
      <c r="B2870" s="33" t="s">
        <v>90</v>
      </c>
      <c r="C2870" s="33">
        <v>72000</v>
      </c>
      <c r="D2870" s="33" t="s">
        <v>294</v>
      </c>
      <c r="E2870" t="str">
        <f t="shared" si="48"/>
        <v>&lt;$75K</v>
      </c>
    </row>
    <row r="2871" spans="1:5" x14ac:dyDescent="0.3">
      <c r="A2871" s="33" t="s">
        <v>4</v>
      </c>
      <c r="B2871" s="33" t="s">
        <v>53</v>
      </c>
      <c r="C2871" s="33">
        <v>157500</v>
      </c>
      <c r="D2871" s="33" t="s">
        <v>366</v>
      </c>
      <c r="E2871" t="str">
        <f t="shared" si="48"/>
        <v>$125K-$200K</v>
      </c>
    </row>
    <row r="2872" spans="1:5" x14ac:dyDescent="0.3">
      <c r="A2872" s="33" t="s">
        <v>4</v>
      </c>
      <c r="B2872" s="33" t="s">
        <v>53</v>
      </c>
      <c r="C2872" s="33">
        <v>105000</v>
      </c>
      <c r="D2872" s="33" t="s">
        <v>292</v>
      </c>
      <c r="E2872" t="str">
        <f t="shared" si="48"/>
        <v>$100K-$125K</v>
      </c>
    </row>
    <row r="2873" spans="1:5" x14ac:dyDescent="0.3">
      <c r="A2873" s="33" t="s">
        <v>4</v>
      </c>
      <c r="B2873" s="33" t="s">
        <v>53</v>
      </c>
      <c r="C2873" s="33">
        <v>155000</v>
      </c>
      <c r="D2873" s="33" t="s">
        <v>1394</v>
      </c>
      <c r="E2873" t="str">
        <f t="shared" si="48"/>
        <v>$125K-$200K</v>
      </c>
    </row>
    <row r="2874" spans="1:5" x14ac:dyDescent="0.3">
      <c r="A2874" s="33" t="s">
        <v>4</v>
      </c>
      <c r="B2874" s="33" t="s">
        <v>53</v>
      </c>
      <c r="C2874" s="33">
        <v>140000</v>
      </c>
      <c r="D2874" s="33" t="s">
        <v>315</v>
      </c>
      <c r="E2874" t="str">
        <f t="shared" si="48"/>
        <v>$125K-$200K</v>
      </c>
    </row>
    <row r="2875" spans="1:5" x14ac:dyDescent="0.3">
      <c r="A2875" s="33" t="s">
        <v>4</v>
      </c>
      <c r="B2875" s="33" t="s">
        <v>53</v>
      </c>
      <c r="C2875" s="33">
        <v>140000</v>
      </c>
      <c r="D2875" s="33" t="s">
        <v>1320</v>
      </c>
      <c r="E2875" t="str">
        <f t="shared" si="48"/>
        <v>$125K-$200K</v>
      </c>
    </row>
    <row r="2876" spans="1:5" x14ac:dyDescent="0.3">
      <c r="A2876" s="33" t="s">
        <v>4</v>
      </c>
      <c r="B2876" s="33" t="s">
        <v>73</v>
      </c>
      <c r="C2876" s="33">
        <v>134241</v>
      </c>
      <c r="D2876" s="33" t="s">
        <v>953</v>
      </c>
      <c r="E2876" t="str">
        <f t="shared" si="48"/>
        <v>$125K-$200K</v>
      </c>
    </row>
    <row r="2877" spans="1:5" x14ac:dyDescent="0.3">
      <c r="A2877" s="33" t="s">
        <v>128</v>
      </c>
      <c r="B2877" s="33" t="s">
        <v>53</v>
      </c>
      <c r="C2877" s="33">
        <v>166500</v>
      </c>
      <c r="D2877" s="33" t="s">
        <v>315</v>
      </c>
      <c r="E2877" t="str">
        <f t="shared" si="48"/>
        <v>$125K-$200K</v>
      </c>
    </row>
    <row r="2878" spans="1:5" x14ac:dyDescent="0.3">
      <c r="A2878" s="33" t="s">
        <v>4</v>
      </c>
      <c r="B2878" s="33" t="s">
        <v>53</v>
      </c>
      <c r="C2878" s="33">
        <v>115000</v>
      </c>
      <c r="D2878" s="33" t="s">
        <v>1752</v>
      </c>
      <c r="E2878" t="str">
        <f t="shared" si="48"/>
        <v>$100K-$125K</v>
      </c>
    </row>
    <row r="2879" spans="1:5" x14ac:dyDescent="0.3">
      <c r="A2879" s="33" t="s">
        <v>4</v>
      </c>
      <c r="B2879" s="33" t="s">
        <v>53</v>
      </c>
      <c r="C2879" s="33"/>
      <c r="D2879" s="33" t="s">
        <v>258</v>
      </c>
      <c r="E2879" t="str">
        <f t="shared" si="48"/>
        <v>No Data</v>
      </c>
    </row>
    <row r="2880" spans="1:5" x14ac:dyDescent="0.3">
      <c r="A2880" s="33" t="s">
        <v>0</v>
      </c>
      <c r="B2880" s="33" t="s">
        <v>53</v>
      </c>
      <c r="C2880" s="33">
        <v>120000</v>
      </c>
      <c r="D2880" s="33" t="s">
        <v>232</v>
      </c>
      <c r="E2880" t="str">
        <f t="shared" si="48"/>
        <v>$100K-$125K</v>
      </c>
    </row>
    <row r="2881" spans="1:5" x14ac:dyDescent="0.3">
      <c r="A2881" s="33" t="s">
        <v>2</v>
      </c>
      <c r="B2881" s="33" t="s">
        <v>53</v>
      </c>
      <c r="C2881" s="33"/>
      <c r="D2881" s="33" t="s">
        <v>810</v>
      </c>
      <c r="E2881" t="str">
        <f t="shared" si="48"/>
        <v>No Data</v>
      </c>
    </row>
    <row r="2882" spans="1:5" x14ac:dyDescent="0.3">
      <c r="A2882" s="33" t="s">
        <v>0</v>
      </c>
      <c r="B2882" s="33" t="s">
        <v>53</v>
      </c>
      <c r="C2882" s="33"/>
      <c r="D2882" s="33" t="s">
        <v>1753</v>
      </c>
      <c r="E2882" t="str">
        <f t="shared" si="48"/>
        <v>No Data</v>
      </c>
    </row>
    <row r="2883" spans="1:5" x14ac:dyDescent="0.3">
      <c r="A2883" s="33" t="s">
        <v>128</v>
      </c>
      <c r="B2883" s="33" t="s">
        <v>53</v>
      </c>
      <c r="C2883" s="33">
        <v>96500</v>
      </c>
      <c r="D2883" s="33" t="s">
        <v>208</v>
      </c>
      <c r="E2883" t="str">
        <f t="shared" ref="E2883:E2946" si="49">_xlfn.XLOOKUP(C2883,$H$16:$H$21,$G$16:$G$21,,1)</f>
        <v>$75K-$100K</v>
      </c>
    </row>
    <row r="2884" spans="1:5" x14ac:dyDescent="0.3">
      <c r="A2884" s="33" t="s">
        <v>125</v>
      </c>
      <c r="B2884" s="33" t="s">
        <v>53</v>
      </c>
      <c r="C2884" s="33">
        <v>140000</v>
      </c>
      <c r="D2884" s="33" t="s">
        <v>845</v>
      </c>
      <c r="E2884" t="str">
        <f t="shared" si="49"/>
        <v>$125K-$200K</v>
      </c>
    </row>
    <row r="2885" spans="1:5" x14ac:dyDescent="0.3">
      <c r="A2885" s="33" t="s">
        <v>4</v>
      </c>
      <c r="B2885" s="33" t="s">
        <v>53</v>
      </c>
      <c r="C2885" s="33"/>
      <c r="D2885" s="33" t="s">
        <v>374</v>
      </c>
      <c r="E2885" t="str">
        <f t="shared" si="49"/>
        <v>No Data</v>
      </c>
    </row>
    <row r="2886" spans="1:5" x14ac:dyDescent="0.3">
      <c r="A2886" s="33" t="s">
        <v>4</v>
      </c>
      <c r="B2886" s="33" t="s">
        <v>53</v>
      </c>
      <c r="C2886" s="33">
        <v>160000</v>
      </c>
      <c r="D2886" s="33" t="s">
        <v>540</v>
      </c>
      <c r="E2886" t="str">
        <f t="shared" si="49"/>
        <v>$125K-$200K</v>
      </c>
    </row>
    <row r="2887" spans="1:5" x14ac:dyDescent="0.3">
      <c r="A2887" s="33" t="s">
        <v>129</v>
      </c>
      <c r="B2887" s="33" t="s">
        <v>68</v>
      </c>
      <c r="C2887" s="33"/>
      <c r="D2887" s="33" t="s">
        <v>1754</v>
      </c>
      <c r="E2887" t="str">
        <f t="shared" si="49"/>
        <v>No Data</v>
      </c>
    </row>
    <row r="2888" spans="1:5" x14ac:dyDescent="0.3">
      <c r="A2888" s="33" t="s">
        <v>126</v>
      </c>
      <c r="B2888" s="33" t="s">
        <v>54</v>
      </c>
      <c r="C2888" s="33">
        <v>138000</v>
      </c>
      <c r="D2888" s="33" t="s">
        <v>1755</v>
      </c>
      <c r="E2888" t="str">
        <f t="shared" si="49"/>
        <v>$125K-$200K</v>
      </c>
    </row>
    <row r="2889" spans="1:5" x14ac:dyDescent="0.3">
      <c r="A2889" s="33" t="s">
        <v>2</v>
      </c>
      <c r="B2889" s="33" t="s">
        <v>53</v>
      </c>
      <c r="C2889" s="33"/>
      <c r="D2889" s="33" t="s">
        <v>1756</v>
      </c>
      <c r="E2889" t="str">
        <f t="shared" si="49"/>
        <v>No Data</v>
      </c>
    </row>
    <row r="2890" spans="1:5" x14ac:dyDescent="0.3">
      <c r="A2890" s="33" t="s">
        <v>126</v>
      </c>
      <c r="B2890" s="33" t="s">
        <v>122</v>
      </c>
      <c r="C2890" s="33">
        <v>147500</v>
      </c>
      <c r="D2890" s="33" t="s">
        <v>1757</v>
      </c>
      <c r="E2890" t="str">
        <f t="shared" si="49"/>
        <v>$125K-$200K</v>
      </c>
    </row>
    <row r="2891" spans="1:5" x14ac:dyDescent="0.3">
      <c r="A2891" s="33" t="s">
        <v>4</v>
      </c>
      <c r="B2891" s="33" t="s">
        <v>53</v>
      </c>
      <c r="C2891" s="33">
        <v>192400</v>
      </c>
      <c r="D2891" s="33" t="s">
        <v>402</v>
      </c>
      <c r="E2891" t="str">
        <f t="shared" si="49"/>
        <v>$125K-$200K</v>
      </c>
    </row>
    <row r="2892" spans="1:5" x14ac:dyDescent="0.3">
      <c r="A2892" s="33" t="s">
        <v>0</v>
      </c>
      <c r="B2892" s="33" t="s">
        <v>53</v>
      </c>
      <c r="C2892" s="33">
        <v>142045</v>
      </c>
      <c r="D2892" s="33" t="s">
        <v>1758</v>
      </c>
      <c r="E2892" t="str">
        <f t="shared" si="49"/>
        <v>$125K-$200K</v>
      </c>
    </row>
    <row r="2893" spans="1:5" x14ac:dyDescent="0.3">
      <c r="A2893" s="33" t="s">
        <v>4</v>
      </c>
      <c r="B2893" s="33" t="s">
        <v>53</v>
      </c>
      <c r="C2893" s="33">
        <v>120000</v>
      </c>
      <c r="D2893" s="33" t="s">
        <v>232</v>
      </c>
      <c r="E2893" t="str">
        <f t="shared" si="49"/>
        <v>$100K-$125K</v>
      </c>
    </row>
    <row r="2894" spans="1:5" x14ac:dyDescent="0.3">
      <c r="A2894" s="33" t="s">
        <v>4</v>
      </c>
      <c r="B2894" s="33" t="s">
        <v>54</v>
      </c>
      <c r="C2894" s="33"/>
      <c r="D2894" s="33" t="s">
        <v>1759</v>
      </c>
      <c r="E2894" t="str">
        <f t="shared" si="49"/>
        <v>No Data</v>
      </c>
    </row>
    <row r="2895" spans="1:5" x14ac:dyDescent="0.3">
      <c r="A2895" s="33" t="s">
        <v>4</v>
      </c>
      <c r="B2895" s="33" t="s">
        <v>53</v>
      </c>
      <c r="C2895" s="33">
        <v>162500</v>
      </c>
      <c r="D2895" s="33" t="s">
        <v>1760</v>
      </c>
      <c r="E2895" t="str">
        <f t="shared" si="49"/>
        <v>$125K-$200K</v>
      </c>
    </row>
    <row r="2896" spans="1:5" x14ac:dyDescent="0.3">
      <c r="A2896" s="33" t="s">
        <v>4</v>
      </c>
      <c r="B2896" s="33" t="s">
        <v>53</v>
      </c>
      <c r="C2896" s="33"/>
      <c r="D2896" s="33" t="s">
        <v>252</v>
      </c>
      <c r="E2896" t="str">
        <f t="shared" si="49"/>
        <v>No Data</v>
      </c>
    </row>
    <row r="2897" spans="1:5" x14ac:dyDescent="0.3">
      <c r="A2897" s="33" t="s">
        <v>0</v>
      </c>
      <c r="B2897" s="33" t="s">
        <v>53</v>
      </c>
      <c r="C2897" s="33">
        <v>137500</v>
      </c>
      <c r="D2897" s="33" t="s">
        <v>1761</v>
      </c>
      <c r="E2897" t="str">
        <f t="shared" si="49"/>
        <v>$125K-$200K</v>
      </c>
    </row>
    <row r="2898" spans="1:5" x14ac:dyDescent="0.3">
      <c r="A2898" s="33" t="s">
        <v>0</v>
      </c>
      <c r="B2898" s="33" t="s">
        <v>54</v>
      </c>
      <c r="C2898" s="33"/>
      <c r="D2898" s="33" t="s">
        <v>258</v>
      </c>
      <c r="E2898" t="str">
        <f t="shared" si="49"/>
        <v>No Data</v>
      </c>
    </row>
    <row r="2899" spans="1:5" x14ac:dyDescent="0.3">
      <c r="A2899" s="33" t="s">
        <v>0</v>
      </c>
      <c r="B2899" s="33" t="s">
        <v>54</v>
      </c>
      <c r="C2899" s="33">
        <v>135000</v>
      </c>
      <c r="D2899" s="33" t="s">
        <v>1762</v>
      </c>
      <c r="E2899" t="str">
        <f t="shared" si="49"/>
        <v>$125K-$200K</v>
      </c>
    </row>
    <row r="2900" spans="1:5" x14ac:dyDescent="0.3">
      <c r="A2900" s="33" t="s">
        <v>0</v>
      </c>
      <c r="B2900" s="33" t="s">
        <v>53</v>
      </c>
      <c r="C2900" s="33">
        <v>161044</v>
      </c>
      <c r="D2900" s="33" t="s">
        <v>502</v>
      </c>
      <c r="E2900" t="str">
        <f t="shared" si="49"/>
        <v>$125K-$200K</v>
      </c>
    </row>
    <row r="2901" spans="1:5" x14ac:dyDescent="0.3">
      <c r="A2901" s="33" t="s">
        <v>0</v>
      </c>
      <c r="B2901" s="33" t="s">
        <v>70</v>
      </c>
      <c r="C2901" s="33">
        <v>47370</v>
      </c>
      <c r="D2901" s="33" t="s">
        <v>1763</v>
      </c>
      <c r="E2901" t="str">
        <f t="shared" si="49"/>
        <v>&lt;$75K</v>
      </c>
    </row>
    <row r="2902" spans="1:5" x14ac:dyDescent="0.3">
      <c r="A2902" s="33" t="s">
        <v>126</v>
      </c>
      <c r="B2902" s="33" t="s">
        <v>53</v>
      </c>
      <c r="C2902" s="33">
        <v>150000</v>
      </c>
      <c r="D2902" s="33" t="s">
        <v>1764</v>
      </c>
      <c r="E2902" t="str">
        <f t="shared" si="49"/>
        <v>$125K-$200K</v>
      </c>
    </row>
    <row r="2903" spans="1:5" x14ac:dyDescent="0.3">
      <c r="A2903" s="33" t="s">
        <v>0</v>
      </c>
      <c r="B2903" s="33" t="s">
        <v>53</v>
      </c>
      <c r="C2903" s="33">
        <v>224500</v>
      </c>
      <c r="D2903" s="33" t="s">
        <v>1341</v>
      </c>
      <c r="E2903" t="str">
        <f t="shared" si="49"/>
        <v>&gt;$200K</v>
      </c>
    </row>
    <row r="2904" spans="1:5" x14ac:dyDescent="0.3">
      <c r="A2904" s="33" t="s">
        <v>2</v>
      </c>
      <c r="B2904" s="33" t="s">
        <v>53</v>
      </c>
      <c r="C2904" s="33">
        <v>90000</v>
      </c>
      <c r="D2904" s="33" t="s">
        <v>1765</v>
      </c>
      <c r="E2904" t="str">
        <f t="shared" si="49"/>
        <v>$75K-$100K</v>
      </c>
    </row>
    <row r="2905" spans="1:5" x14ac:dyDescent="0.3">
      <c r="A2905" s="33" t="s">
        <v>4</v>
      </c>
      <c r="B2905" s="33" t="s">
        <v>53</v>
      </c>
      <c r="C2905" s="33">
        <v>135000</v>
      </c>
      <c r="D2905" s="33" t="s">
        <v>268</v>
      </c>
      <c r="E2905" t="str">
        <f t="shared" si="49"/>
        <v>$125K-$200K</v>
      </c>
    </row>
    <row r="2906" spans="1:5" x14ac:dyDescent="0.3">
      <c r="A2906" s="33" t="s">
        <v>0</v>
      </c>
      <c r="B2906" s="33" t="s">
        <v>53</v>
      </c>
      <c r="C2906" s="33"/>
      <c r="D2906" s="33" t="s">
        <v>530</v>
      </c>
      <c r="E2906" t="str">
        <f t="shared" si="49"/>
        <v>No Data</v>
      </c>
    </row>
    <row r="2907" spans="1:5" x14ac:dyDescent="0.3">
      <c r="A2907" s="33" t="s">
        <v>2</v>
      </c>
      <c r="B2907" s="33" t="s">
        <v>53</v>
      </c>
      <c r="C2907" s="33">
        <v>94400</v>
      </c>
      <c r="D2907" s="33" t="s">
        <v>1766</v>
      </c>
      <c r="E2907" t="str">
        <f t="shared" si="49"/>
        <v>$75K-$100K</v>
      </c>
    </row>
    <row r="2908" spans="1:5" x14ac:dyDescent="0.3">
      <c r="A2908" s="33" t="s">
        <v>4</v>
      </c>
      <c r="B2908" s="33" t="s">
        <v>54</v>
      </c>
      <c r="C2908" s="33">
        <v>137500</v>
      </c>
      <c r="D2908" s="33" t="s">
        <v>1310</v>
      </c>
      <c r="E2908" t="str">
        <f t="shared" si="49"/>
        <v>$125K-$200K</v>
      </c>
    </row>
    <row r="2909" spans="1:5" x14ac:dyDescent="0.3">
      <c r="A2909" s="33" t="s">
        <v>0</v>
      </c>
      <c r="B2909" s="33" t="s">
        <v>80</v>
      </c>
      <c r="C2909" s="33">
        <v>109500</v>
      </c>
      <c r="D2909" s="33" t="s">
        <v>1123</v>
      </c>
      <c r="E2909" t="str">
        <f t="shared" si="49"/>
        <v>$100K-$125K</v>
      </c>
    </row>
    <row r="2910" spans="1:5" x14ac:dyDescent="0.3">
      <c r="A2910" s="33" t="s">
        <v>128</v>
      </c>
      <c r="B2910" s="33" t="s">
        <v>53</v>
      </c>
      <c r="C2910" s="33">
        <v>157500</v>
      </c>
      <c r="D2910" s="33" t="s">
        <v>1316</v>
      </c>
      <c r="E2910" t="str">
        <f t="shared" si="49"/>
        <v>$125K-$200K</v>
      </c>
    </row>
    <row r="2911" spans="1:5" x14ac:dyDescent="0.3">
      <c r="A2911" s="33" t="s">
        <v>4</v>
      </c>
      <c r="B2911" s="33" t="s">
        <v>53</v>
      </c>
      <c r="C2911" s="33">
        <v>117500</v>
      </c>
      <c r="D2911" s="33" t="s">
        <v>417</v>
      </c>
      <c r="E2911" t="str">
        <f t="shared" si="49"/>
        <v>$100K-$125K</v>
      </c>
    </row>
    <row r="2912" spans="1:5" x14ac:dyDescent="0.3">
      <c r="A2912" s="33" t="s">
        <v>0</v>
      </c>
      <c r="B2912" s="33" t="s">
        <v>53</v>
      </c>
      <c r="C2912" s="33">
        <v>100000</v>
      </c>
      <c r="D2912" s="33" t="s">
        <v>1767</v>
      </c>
      <c r="E2912" t="str">
        <f t="shared" si="49"/>
        <v>$75K-$100K</v>
      </c>
    </row>
    <row r="2913" spans="1:5" x14ac:dyDescent="0.3">
      <c r="A2913" s="33" t="s">
        <v>4</v>
      </c>
      <c r="B2913" s="33" t="s">
        <v>54</v>
      </c>
      <c r="C2913" s="33">
        <v>211000</v>
      </c>
      <c r="D2913" s="33" t="s">
        <v>225</v>
      </c>
      <c r="E2913" t="str">
        <f t="shared" si="49"/>
        <v>&gt;$200K</v>
      </c>
    </row>
    <row r="2914" spans="1:5" x14ac:dyDescent="0.3">
      <c r="A2914" s="33" t="s">
        <v>4</v>
      </c>
      <c r="B2914" s="33" t="s">
        <v>100</v>
      </c>
      <c r="C2914" s="33">
        <v>96760.5</v>
      </c>
      <c r="D2914" s="33" t="s">
        <v>1768</v>
      </c>
      <c r="E2914" t="str">
        <f t="shared" si="49"/>
        <v>$75K-$100K</v>
      </c>
    </row>
    <row r="2915" spans="1:5" x14ac:dyDescent="0.3">
      <c r="A2915" s="33" t="s">
        <v>2</v>
      </c>
      <c r="B2915" s="33" t="s">
        <v>53</v>
      </c>
      <c r="C2915" s="33"/>
      <c r="D2915" s="33" t="s">
        <v>1545</v>
      </c>
      <c r="E2915" t="str">
        <f t="shared" si="49"/>
        <v>No Data</v>
      </c>
    </row>
    <row r="2916" spans="1:5" x14ac:dyDescent="0.3">
      <c r="A2916" s="33" t="s">
        <v>125</v>
      </c>
      <c r="B2916" s="33" t="s">
        <v>53</v>
      </c>
      <c r="C2916" s="33">
        <v>188675</v>
      </c>
      <c r="D2916" s="33" t="s">
        <v>476</v>
      </c>
      <c r="E2916" t="str">
        <f t="shared" si="49"/>
        <v>$125K-$200K</v>
      </c>
    </row>
    <row r="2917" spans="1:5" x14ac:dyDescent="0.3">
      <c r="A2917" s="33" t="s">
        <v>128</v>
      </c>
      <c r="B2917" s="33" t="s">
        <v>53</v>
      </c>
      <c r="C2917" s="33">
        <v>177500</v>
      </c>
      <c r="D2917" s="33" t="s">
        <v>1769</v>
      </c>
      <c r="E2917" t="str">
        <f t="shared" si="49"/>
        <v>$125K-$200K</v>
      </c>
    </row>
    <row r="2918" spans="1:5" x14ac:dyDescent="0.3">
      <c r="A2918" s="33" t="s">
        <v>0</v>
      </c>
      <c r="B2918" s="33" t="s">
        <v>54</v>
      </c>
      <c r="C2918" s="33">
        <v>150000</v>
      </c>
      <c r="D2918" s="33" t="s">
        <v>1770</v>
      </c>
      <c r="E2918" t="str">
        <f t="shared" si="49"/>
        <v>$125K-$200K</v>
      </c>
    </row>
    <row r="2919" spans="1:5" x14ac:dyDescent="0.3">
      <c r="A2919" s="33" t="s">
        <v>0</v>
      </c>
      <c r="B2919" s="33" t="s">
        <v>112</v>
      </c>
      <c r="C2919" s="33">
        <v>75000</v>
      </c>
      <c r="D2919" s="33" t="s">
        <v>418</v>
      </c>
      <c r="E2919" t="str">
        <f t="shared" si="49"/>
        <v>&lt;$75K</v>
      </c>
    </row>
    <row r="2920" spans="1:5" x14ac:dyDescent="0.3">
      <c r="A2920" s="33" t="s">
        <v>0</v>
      </c>
      <c r="B2920" s="33" t="s">
        <v>54</v>
      </c>
      <c r="C2920" s="33">
        <v>105000</v>
      </c>
      <c r="D2920" s="33" t="s">
        <v>1771</v>
      </c>
      <c r="E2920" t="str">
        <f t="shared" si="49"/>
        <v>$100K-$125K</v>
      </c>
    </row>
    <row r="2921" spans="1:5" x14ac:dyDescent="0.3">
      <c r="A2921" s="33" t="s">
        <v>4</v>
      </c>
      <c r="B2921" s="33" t="s">
        <v>53</v>
      </c>
      <c r="C2921" s="33"/>
      <c r="D2921" s="33" t="s">
        <v>507</v>
      </c>
      <c r="E2921" t="str">
        <f t="shared" si="49"/>
        <v>No Data</v>
      </c>
    </row>
    <row r="2922" spans="1:5" x14ac:dyDescent="0.3">
      <c r="A2922" s="33" t="s">
        <v>4</v>
      </c>
      <c r="B2922" s="33" t="s">
        <v>90</v>
      </c>
      <c r="C2922" s="33"/>
      <c r="D2922" s="33" t="s">
        <v>366</v>
      </c>
      <c r="E2922" t="str">
        <f t="shared" si="49"/>
        <v>No Data</v>
      </c>
    </row>
    <row r="2923" spans="1:5" x14ac:dyDescent="0.3">
      <c r="A2923" s="33" t="s">
        <v>126</v>
      </c>
      <c r="B2923" s="33" t="s">
        <v>53</v>
      </c>
      <c r="C2923" s="33">
        <v>150000</v>
      </c>
      <c r="D2923" s="33" t="s">
        <v>1772</v>
      </c>
      <c r="E2923" t="str">
        <f t="shared" si="49"/>
        <v>$125K-$200K</v>
      </c>
    </row>
    <row r="2924" spans="1:5" x14ac:dyDescent="0.3">
      <c r="A2924" s="33" t="s">
        <v>0</v>
      </c>
      <c r="B2924" s="33" t="s">
        <v>53</v>
      </c>
      <c r="C2924" s="33">
        <v>90000</v>
      </c>
      <c r="D2924" s="33" t="s">
        <v>1773</v>
      </c>
      <c r="E2924" t="str">
        <f t="shared" si="49"/>
        <v>$75K-$100K</v>
      </c>
    </row>
    <row r="2925" spans="1:5" x14ac:dyDescent="0.3">
      <c r="A2925" s="33" t="s">
        <v>4</v>
      </c>
      <c r="B2925" s="33" t="s">
        <v>104</v>
      </c>
      <c r="C2925" s="33">
        <v>98301.5</v>
      </c>
      <c r="D2925" s="33" t="s">
        <v>267</v>
      </c>
      <c r="E2925" t="str">
        <f t="shared" si="49"/>
        <v>$75K-$100K</v>
      </c>
    </row>
    <row r="2926" spans="1:5" x14ac:dyDescent="0.3">
      <c r="A2926" s="33" t="s">
        <v>4</v>
      </c>
      <c r="B2926" s="33" t="s">
        <v>53</v>
      </c>
      <c r="C2926" s="33">
        <v>137500</v>
      </c>
      <c r="D2926" s="33" t="s">
        <v>1645</v>
      </c>
      <c r="E2926" t="str">
        <f t="shared" si="49"/>
        <v>$125K-$200K</v>
      </c>
    </row>
    <row r="2927" spans="1:5" x14ac:dyDescent="0.3">
      <c r="A2927" s="33" t="s">
        <v>4</v>
      </c>
      <c r="B2927" s="33" t="s">
        <v>53</v>
      </c>
      <c r="C2927" s="33"/>
      <c r="D2927" s="33" t="s">
        <v>231</v>
      </c>
      <c r="E2927" t="str">
        <f t="shared" si="49"/>
        <v>No Data</v>
      </c>
    </row>
    <row r="2928" spans="1:5" x14ac:dyDescent="0.3">
      <c r="A2928" s="33" t="s">
        <v>126</v>
      </c>
      <c r="B2928" s="33" t="s">
        <v>53</v>
      </c>
      <c r="C2928" s="33"/>
      <c r="D2928" s="33" t="s">
        <v>268</v>
      </c>
      <c r="E2928" t="str">
        <f t="shared" si="49"/>
        <v>No Data</v>
      </c>
    </row>
    <row r="2929" spans="1:5" x14ac:dyDescent="0.3">
      <c r="A2929" s="33" t="s">
        <v>125</v>
      </c>
      <c r="B2929" s="33" t="s">
        <v>53</v>
      </c>
      <c r="C2929" s="33">
        <v>98450</v>
      </c>
      <c r="D2929" s="33" t="s">
        <v>1774</v>
      </c>
      <c r="E2929" t="str">
        <f t="shared" si="49"/>
        <v>$75K-$100K</v>
      </c>
    </row>
    <row r="2930" spans="1:5" x14ac:dyDescent="0.3">
      <c r="A2930" s="33" t="s">
        <v>2</v>
      </c>
      <c r="B2930" s="33" t="s">
        <v>53</v>
      </c>
      <c r="C2930" s="33">
        <v>205000</v>
      </c>
      <c r="D2930" s="33" t="s">
        <v>1775</v>
      </c>
      <c r="E2930" t="str">
        <f t="shared" si="49"/>
        <v>&gt;$200K</v>
      </c>
    </row>
    <row r="2931" spans="1:5" x14ac:dyDescent="0.3">
      <c r="A2931" s="33" t="s">
        <v>4</v>
      </c>
      <c r="B2931" s="33" t="s">
        <v>53</v>
      </c>
      <c r="C2931" s="33"/>
      <c r="D2931" s="33" t="s">
        <v>258</v>
      </c>
      <c r="E2931" t="str">
        <f t="shared" si="49"/>
        <v>No Data</v>
      </c>
    </row>
    <row r="2932" spans="1:5" x14ac:dyDescent="0.3">
      <c r="A2932" s="33" t="s">
        <v>128</v>
      </c>
      <c r="B2932" s="33" t="s">
        <v>53</v>
      </c>
      <c r="C2932" s="33"/>
      <c r="D2932" s="33" t="s">
        <v>879</v>
      </c>
      <c r="E2932" t="str">
        <f t="shared" si="49"/>
        <v>No Data</v>
      </c>
    </row>
    <row r="2933" spans="1:5" x14ac:dyDescent="0.3">
      <c r="A2933" s="33" t="s">
        <v>0</v>
      </c>
      <c r="B2933" s="33" t="s">
        <v>53</v>
      </c>
      <c r="C2933" s="33">
        <v>67650</v>
      </c>
      <c r="D2933" s="33" t="s">
        <v>609</v>
      </c>
      <c r="E2933" t="str">
        <f t="shared" si="49"/>
        <v>&lt;$75K</v>
      </c>
    </row>
    <row r="2934" spans="1:5" x14ac:dyDescent="0.3">
      <c r="A2934" s="33" t="s">
        <v>126</v>
      </c>
      <c r="B2934" s="33" t="s">
        <v>53</v>
      </c>
      <c r="C2934" s="33">
        <v>159000</v>
      </c>
      <c r="D2934" s="33" t="s">
        <v>1776</v>
      </c>
      <c r="E2934" t="str">
        <f t="shared" si="49"/>
        <v>$125K-$200K</v>
      </c>
    </row>
    <row r="2935" spans="1:5" x14ac:dyDescent="0.3">
      <c r="A2935" s="33" t="s">
        <v>2</v>
      </c>
      <c r="B2935" s="33" t="s">
        <v>53</v>
      </c>
      <c r="C2935" s="33"/>
      <c r="D2935" s="33" t="s">
        <v>1777</v>
      </c>
      <c r="E2935" t="str">
        <f t="shared" si="49"/>
        <v>No Data</v>
      </c>
    </row>
    <row r="2936" spans="1:5" x14ac:dyDescent="0.3">
      <c r="A2936" s="33" t="s">
        <v>128</v>
      </c>
      <c r="B2936" s="33" t="s">
        <v>53</v>
      </c>
      <c r="C2936" s="33"/>
      <c r="D2936" s="33" t="s">
        <v>514</v>
      </c>
      <c r="E2936" t="str">
        <f t="shared" si="49"/>
        <v>No Data</v>
      </c>
    </row>
    <row r="2937" spans="1:5" x14ac:dyDescent="0.3">
      <c r="A2937" s="33" t="s">
        <v>126</v>
      </c>
      <c r="B2937" s="33" t="s">
        <v>53</v>
      </c>
      <c r="C2937" s="33">
        <v>141500</v>
      </c>
      <c r="D2937" s="33" t="s">
        <v>621</v>
      </c>
      <c r="E2937" t="str">
        <f t="shared" si="49"/>
        <v>$125K-$200K</v>
      </c>
    </row>
    <row r="2938" spans="1:5" x14ac:dyDescent="0.3">
      <c r="A2938" s="33" t="s">
        <v>0</v>
      </c>
      <c r="B2938" s="33" t="s">
        <v>53</v>
      </c>
      <c r="C2938" s="33"/>
      <c r="D2938" s="33" t="s">
        <v>464</v>
      </c>
      <c r="E2938" t="str">
        <f t="shared" si="49"/>
        <v>No Data</v>
      </c>
    </row>
    <row r="2939" spans="1:5" x14ac:dyDescent="0.3">
      <c r="A2939" s="33" t="s">
        <v>4</v>
      </c>
      <c r="B2939" s="33" t="s">
        <v>53</v>
      </c>
      <c r="C2939" s="33">
        <v>131000</v>
      </c>
      <c r="D2939" s="33" t="s">
        <v>596</v>
      </c>
      <c r="E2939" t="str">
        <f t="shared" si="49"/>
        <v>$125K-$200K</v>
      </c>
    </row>
    <row r="2940" spans="1:5" x14ac:dyDescent="0.3">
      <c r="A2940" s="33" t="s">
        <v>0</v>
      </c>
      <c r="B2940" s="33" t="s">
        <v>54</v>
      </c>
      <c r="C2940" s="33"/>
      <c r="D2940" s="33" t="s">
        <v>258</v>
      </c>
      <c r="E2940" t="str">
        <f t="shared" si="49"/>
        <v>No Data</v>
      </c>
    </row>
    <row r="2941" spans="1:5" x14ac:dyDescent="0.3">
      <c r="A2941" s="33" t="s">
        <v>4</v>
      </c>
      <c r="B2941" s="33" t="s">
        <v>53</v>
      </c>
      <c r="C2941" s="33"/>
      <c r="D2941" s="33" t="s">
        <v>278</v>
      </c>
      <c r="E2941" t="str">
        <f t="shared" si="49"/>
        <v>No Data</v>
      </c>
    </row>
    <row r="2942" spans="1:5" x14ac:dyDescent="0.3">
      <c r="A2942" s="33" t="s">
        <v>4</v>
      </c>
      <c r="B2942" s="33" t="s">
        <v>95</v>
      </c>
      <c r="C2942" s="33">
        <v>147500</v>
      </c>
      <c r="D2942" s="33" t="s">
        <v>561</v>
      </c>
      <c r="E2942" t="str">
        <f t="shared" si="49"/>
        <v>$125K-$200K</v>
      </c>
    </row>
    <row r="2943" spans="1:5" x14ac:dyDescent="0.3">
      <c r="A2943" s="33" t="s">
        <v>0</v>
      </c>
      <c r="B2943" s="33" t="s">
        <v>53</v>
      </c>
      <c r="C2943" s="33"/>
      <c r="D2943" s="33" t="s">
        <v>268</v>
      </c>
      <c r="E2943" t="str">
        <f t="shared" si="49"/>
        <v>No Data</v>
      </c>
    </row>
    <row r="2944" spans="1:5" x14ac:dyDescent="0.3">
      <c r="A2944" s="33" t="s">
        <v>4</v>
      </c>
      <c r="B2944" s="33" t="s">
        <v>53</v>
      </c>
      <c r="C2944" s="33">
        <v>82500</v>
      </c>
      <c r="D2944" s="33" t="s">
        <v>1778</v>
      </c>
      <c r="E2944" t="str">
        <f t="shared" si="49"/>
        <v>$75K-$100K</v>
      </c>
    </row>
    <row r="2945" spans="1:5" x14ac:dyDescent="0.3">
      <c r="A2945" s="33" t="s">
        <v>2</v>
      </c>
      <c r="B2945" s="33" t="s">
        <v>53</v>
      </c>
      <c r="C2945" s="33"/>
      <c r="D2945" s="33" t="s">
        <v>912</v>
      </c>
      <c r="E2945" t="str">
        <f t="shared" si="49"/>
        <v>No Data</v>
      </c>
    </row>
    <row r="2946" spans="1:5" x14ac:dyDescent="0.3">
      <c r="A2946" s="33" t="s">
        <v>2</v>
      </c>
      <c r="B2946" s="33" t="s">
        <v>53</v>
      </c>
      <c r="C2946" s="33"/>
      <c r="D2946" s="33" t="s">
        <v>904</v>
      </c>
      <c r="E2946" t="str">
        <f t="shared" si="49"/>
        <v>No Data</v>
      </c>
    </row>
    <row r="2947" spans="1:5" x14ac:dyDescent="0.3">
      <c r="A2947" s="33" t="s">
        <v>4</v>
      </c>
      <c r="B2947" s="33" t="s">
        <v>53</v>
      </c>
      <c r="C2947" s="33">
        <v>131000</v>
      </c>
      <c r="D2947" s="33" t="s">
        <v>520</v>
      </c>
      <c r="E2947" t="str">
        <f t="shared" ref="E2947:E3010" si="50">_xlfn.XLOOKUP(C2947,$H$16:$H$21,$G$16:$G$21,,1)</f>
        <v>$125K-$200K</v>
      </c>
    </row>
    <row r="2948" spans="1:5" x14ac:dyDescent="0.3">
      <c r="A2948" s="33" t="s">
        <v>125</v>
      </c>
      <c r="B2948" s="33" t="s">
        <v>53</v>
      </c>
      <c r="C2948" s="33">
        <v>93661.5</v>
      </c>
      <c r="D2948" s="33" t="s">
        <v>1779</v>
      </c>
      <c r="E2948" t="str">
        <f t="shared" si="50"/>
        <v>$75K-$100K</v>
      </c>
    </row>
    <row r="2949" spans="1:5" x14ac:dyDescent="0.3">
      <c r="A2949" s="33" t="s">
        <v>0</v>
      </c>
      <c r="B2949" s="33" t="s">
        <v>53</v>
      </c>
      <c r="C2949" s="33">
        <v>80000</v>
      </c>
      <c r="D2949" s="33" t="s">
        <v>248</v>
      </c>
      <c r="E2949" t="str">
        <f t="shared" si="50"/>
        <v>$75K-$100K</v>
      </c>
    </row>
    <row r="2950" spans="1:5" x14ac:dyDescent="0.3">
      <c r="A2950" s="33" t="s">
        <v>4</v>
      </c>
      <c r="B2950" s="33" t="s">
        <v>53</v>
      </c>
      <c r="C2950" s="33">
        <v>187500</v>
      </c>
      <c r="D2950" s="33" t="s">
        <v>1780</v>
      </c>
      <c r="E2950" t="str">
        <f t="shared" si="50"/>
        <v>$125K-$200K</v>
      </c>
    </row>
    <row r="2951" spans="1:5" x14ac:dyDescent="0.3">
      <c r="A2951" s="33" t="s">
        <v>126</v>
      </c>
      <c r="B2951" s="33" t="s">
        <v>53</v>
      </c>
      <c r="C2951" s="33">
        <v>146500</v>
      </c>
      <c r="D2951" s="33" t="s">
        <v>1781</v>
      </c>
      <c r="E2951" t="str">
        <f t="shared" si="50"/>
        <v>$125K-$200K</v>
      </c>
    </row>
    <row r="2952" spans="1:5" x14ac:dyDescent="0.3">
      <c r="A2952" s="33" t="s">
        <v>4</v>
      </c>
      <c r="B2952" s="33" t="s">
        <v>53</v>
      </c>
      <c r="C2952" s="33"/>
      <c r="D2952" s="33" t="s">
        <v>368</v>
      </c>
      <c r="E2952" t="str">
        <f t="shared" si="50"/>
        <v>No Data</v>
      </c>
    </row>
    <row r="2953" spans="1:5" x14ac:dyDescent="0.3">
      <c r="A2953" s="33" t="s">
        <v>0</v>
      </c>
      <c r="B2953" s="33" t="s">
        <v>53</v>
      </c>
      <c r="C2953" s="33">
        <v>160000</v>
      </c>
      <c r="D2953" s="33" t="s">
        <v>315</v>
      </c>
      <c r="E2953" t="str">
        <f t="shared" si="50"/>
        <v>$125K-$200K</v>
      </c>
    </row>
    <row r="2954" spans="1:5" x14ac:dyDescent="0.3">
      <c r="A2954" s="33" t="s">
        <v>4</v>
      </c>
      <c r="B2954" s="33" t="s">
        <v>53</v>
      </c>
      <c r="C2954" s="33"/>
      <c r="D2954" s="33" t="s">
        <v>299</v>
      </c>
      <c r="E2954" t="str">
        <f t="shared" si="50"/>
        <v>No Data</v>
      </c>
    </row>
    <row r="2955" spans="1:5" x14ac:dyDescent="0.3">
      <c r="A2955" s="33" t="s">
        <v>4</v>
      </c>
      <c r="B2955" s="33" t="s">
        <v>53</v>
      </c>
      <c r="C2955" s="33">
        <v>100000</v>
      </c>
      <c r="D2955" s="33" t="s">
        <v>735</v>
      </c>
      <c r="E2955" t="str">
        <f t="shared" si="50"/>
        <v>$75K-$100K</v>
      </c>
    </row>
    <row r="2956" spans="1:5" x14ac:dyDescent="0.3">
      <c r="A2956" s="33" t="s">
        <v>4</v>
      </c>
      <c r="B2956" s="33" t="s">
        <v>53</v>
      </c>
      <c r="C2956" s="33"/>
      <c r="D2956" s="33" t="s">
        <v>389</v>
      </c>
      <c r="E2956" t="str">
        <f t="shared" si="50"/>
        <v>No Data</v>
      </c>
    </row>
    <row r="2957" spans="1:5" x14ac:dyDescent="0.3">
      <c r="A2957" s="33" t="s">
        <v>126</v>
      </c>
      <c r="B2957" s="33" t="s">
        <v>54</v>
      </c>
      <c r="C2957" s="33">
        <v>121400</v>
      </c>
      <c r="D2957" s="33" t="s">
        <v>1782</v>
      </c>
      <c r="E2957" t="str">
        <f t="shared" si="50"/>
        <v>$100K-$125K</v>
      </c>
    </row>
    <row r="2958" spans="1:5" x14ac:dyDescent="0.3">
      <c r="A2958" s="33" t="s">
        <v>4</v>
      </c>
      <c r="B2958" s="33" t="s">
        <v>53</v>
      </c>
      <c r="C2958" s="33">
        <v>175000</v>
      </c>
      <c r="D2958" s="33" t="s">
        <v>1783</v>
      </c>
      <c r="E2958" t="str">
        <f t="shared" si="50"/>
        <v>$125K-$200K</v>
      </c>
    </row>
    <row r="2959" spans="1:5" x14ac:dyDescent="0.3">
      <c r="A2959" s="33" t="s">
        <v>4</v>
      </c>
      <c r="B2959" s="33" t="s">
        <v>53</v>
      </c>
      <c r="C2959" s="33">
        <v>162500</v>
      </c>
      <c r="D2959" s="33" t="s">
        <v>1380</v>
      </c>
      <c r="E2959" t="str">
        <f t="shared" si="50"/>
        <v>$125K-$200K</v>
      </c>
    </row>
    <row r="2960" spans="1:5" x14ac:dyDescent="0.3">
      <c r="A2960" s="33" t="s">
        <v>4</v>
      </c>
      <c r="B2960" s="33" t="s">
        <v>53</v>
      </c>
      <c r="C2960" s="33"/>
      <c r="D2960" s="33" t="s">
        <v>258</v>
      </c>
      <c r="E2960" t="str">
        <f t="shared" si="50"/>
        <v>No Data</v>
      </c>
    </row>
    <row r="2961" spans="1:5" x14ac:dyDescent="0.3">
      <c r="A2961" s="33" t="s">
        <v>0</v>
      </c>
      <c r="B2961" s="33" t="s">
        <v>53</v>
      </c>
      <c r="C2961" s="33">
        <v>197000</v>
      </c>
      <c r="D2961" s="33" t="s">
        <v>431</v>
      </c>
      <c r="E2961" t="str">
        <f t="shared" si="50"/>
        <v>$125K-$200K</v>
      </c>
    </row>
    <row r="2962" spans="1:5" x14ac:dyDescent="0.3">
      <c r="A2962" s="33" t="s">
        <v>0</v>
      </c>
      <c r="B2962" s="33" t="s">
        <v>53</v>
      </c>
      <c r="C2962" s="33">
        <v>350000</v>
      </c>
      <c r="D2962" s="33" t="s">
        <v>1784</v>
      </c>
      <c r="E2962" t="str">
        <f t="shared" si="50"/>
        <v>&gt;$200K</v>
      </c>
    </row>
    <row r="2963" spans="1:5" x14ac:dyDescent="0.3">
      <c r="A2963" s="33" t="s">
        <v>2</v>
      </c>
      <c r="B2963" s="33" t="s">
        <v>53</v>
      </c>
      <c r="C2963" s="33"/>
      <c r="D2963" s="33" t="s">
        <v>1785</v>
      </c>
      <c r="E2963" t="str">
        <f t="shared" si="50"/>
        <v>No Data</v>
      </c>
    </row>
    <row r="2964" spans="1:5" x14ac:dyDescent="0.3">
      <c r="A2964" s="33" t="s">
        <v>128</v>
      </c>
      <c r="B2964" s="33" t="s">
        <v>53</v>
      </c>
      <c r="C2964" s="33">
        <v>127000</v>
      </c>
      <c r="D2964" s="33" t="s">
        <v>242</v>
      </c>
      <c r="E2964" t="str">
        <f t="shared" si="50"/>
        <v>$125K-$200K</v>
      </c>
    </row>
    <row r="2965" spans="1:5" x14ac:dyDescent="0.3">
      <c r="A2965" s="33" t="s">
        <v>2</v>
      </c>
      <c r="B2965" s="33" t="s">
        <v>53</v>
      </c>
      <c r="C2965" s="33">
        <v>106700</v>
      </c>
      <c r="D2965" s="33" t="s">
        <v>733</v>
      </c>
      <c r="E2965" t="str">
        <f t="shared" si="50"/>
        <v>$100K-$125K</v>
      </c>
    </row>
    <row r="2966" spans="1:5" x14ac:dyDescent="0.3">
      <c r="A2966" s="33" t="s">
        <v>4</v>
      </c>
      <c r="B2966" s="33" t="s">
        <v>53</v>
      </c>
      <c r="C2966" s="33">
        <v>23496</v>
      </c>
      <c r="D2966" s="33" t="s">
        <v>1786</v>
      </c>
      <c r="E2966" t="str">
        <f t="shared" si="50"/>
        <v>&lt;$75K</v>
      </c>
    </row>
    <row r="2967" spans="1:5" x14ac:dyDescent="0.3">
      <c r="A2967" s="33" t="s">
        <v>4</v>
      </c>
      <c r="B2967" s="33" t="s">
        <v>53</v>
      </c>
      <c r="C2967" s="33">
        <v>140000</v>
      </c>
      <c r="D2967" s="33" t="s">
        <v>1787</v>
      </c>
      <c r="E2967" t="str">
        <f t="shared" si="50"/>
        <v>$125K-$200K</v>
      </c>
    </row>
    <row r="2968" spans="1:5" x14ac:dyDescent="0.3">
      <c r="A2968" s="33" t="s">
        <v>4</v>
      </c>
      <c r="B2968" s="33" t="s">
        <v>53</v>
      </c>
      <c r="C2968" s="33"/>
      <c r="D2968" s="33" t="s">
        <v>1788</v>
      </c>
      <c r="E2968" t="str">
        <f t="shared" si="50"/>
        <v>No Data</v>
      </c>
    </row>
    <row r="2969" spans="1:5" x14ac:dyDescent="0.3">
      <c r="A2969" s="33" t="s">
        <v>0</v>
      </c>
      <c r="B2969" s="33" t="s">
        <v>110</v>
      </c>
      <c r="C2969" s="33">
        <v>80850</v>
      </c>
      <c r="D2969" s="33" t="s">
        <v>857</v>
      </c>
      <c r="E2969" t="str">
        <f t="shared" si="50"/>
        <v>$75K-$100K</v>
      </c>
    </row>
    <row r="2970" spans="1:5" x14ac:dyDescent="0.3">
      <c r="A2970" s="33" t="s">
        <v>4</v>
      </c>
      <c r="B2970" s="33" t="s">
        <v>53</v>
      </c>
      <c r="C2970" s="33"/>
      <c r="D2970" s="33" t="s">
        <v>232</v>
      </c>
      <c r="E2970" t="str">
        <f t="shared" si="50"/>
        <v>No Data</v>
      </c>
    </row>
    <row r="2971" spans="1:5" x14ac:dyDescent="0.3">
      <c r="A2971" s="33" t="s">
        <v>0</v>
      </c>
      <c r="B2971" s="33" t="s">
        <v>53</v>
      </c>
      <c r="C2971" s="33">
        <v>140000</v>
      </c>
      <c r="D2971" s="33" t="s">
        <v>1789</v>
      </c>
      <c r="E2971" t="str">
        <f t="shared" si="50"/>
        <v>$125K-$200K</v>
      </c>
    </row>
    <row r="2972" spans="1:5" x14ac:dyDescent="0.3">
      <c r="A2972" s="33" t="s">
        <v>126</v>
      </c>
      <c r="B2972" s="33" t="s">
        <v>53</v>
      </c>
      <c r="C2972" s="33"/>
      <c r="D2972" s="33" t="s">
        <v>287</v>
      </c>
      <c r="E2972" t="str">
        <f t="shared" si="50"/>
        <v>No Data</v>
      </c>
    </row>
    <row r="2973" spans="1:5" x14ac:dyDescent="0.3">
      <c r="A2973" s="33" t="s">
        <v>126</v>
      </c>
      <c r="B2973" s="33" t="s">
        <v>54</v>
      </c>
      <c r="C2973" s="33"/>
      <c r="D2973" s="33" t="s">
        <v>287</v>
      </c>
      <c r="E2973" t="str">
        <f t="shared" si="50"/>
        <v>No Data</v>
      </c>
    </row>
    <row r="2974" spans="1:5" x14ac:dyDescent="0.3">
      <c r="A2974" s="33" t="s">
        <v>4</v>
      </c>
      <c r="B2974" s="33" t="s">
        <v>53</v>
      </c>
      <c r="C2974" s="33"/>
      <c r="D2974" s="33" t="s">
        <v>538</v>
      </c>
      <c r="E2974" t="str">
        <f t="shared" si="50"/>
        <v>No Data</v>
      </c>
    </row>
    <row r="2975" spans="1:5" x14ac:dyDescent="0.3">
      <c r="A2975" s="33" t="s">
        <v>1</v>
      </c>
      <c r="B2975" s="33" t="s">
        <v>90</v>
      </c>
      <c r="C2975" s="33">
        <v>166000</v>
      </c>
      <c r="D2975" s="33" t="s">
        <v>1790</v>
      </c>
      <c r="E2975" t="str">
        <f t="shared" si="50"/>
        <v>$125K-$200K</v>
      </c>
    </row>
    <row r="2976" spans="1:5" x14ac:dyDescent="0.3">
      <c r="A2976" s="33" t="s">
        <v>0</v>
      </c>
      <c r="B2976" s="33" t="s">
        <v>53</v>
      </c>
      <c r="C2976" s="33">
        <v>55000</v>
      </c>
      <c r="D2976" s="33" t="s">
        <v>1791</v>
      </c>
      <c r="E2976" t="str">
        <f t="shared" si="50"/>
        <v>&lt;$75K</v>
      </c>
    </row>
    <row r="2977" spans="1:5" x14ac:dyDescent="0.3">
      <c r="A2977" s="33" t="s">
        <v>125</v>
      </c>
      <c r="B2977" s="33" t="s">
        <v>53</v>
      </c>
      <c r="C2977" s="33">
        <v>112000</v>
      </c>
      <c r="D2977" s="33" t="s">
        <v>667</v>
      </c>
      <c r="E2977" t="str">
        <f t="shared" si="50"/>
        <v>$100K-$125K</v>
      </c>
    </row>
    <row r="2978" spans="1:5" x14ac:dyDescent="0.3">
      <c r="A2978" s="33" t="s">
        <v>4</v>
      </c>
      <c r="B2978" s="33" t="s">
        <v>53</v>
      </c>
      <c r="C2978" s="33"/>
      <c r="D2978" s="33" t="s">
        <v>774</v>
      </c>
      <c r="E2978" t="str">
        <f t="shared" si="50"/>
        <v>No Data</v>
      </c>
    </row>
    <row r="2979" spans="1:5" x14ac:dyDescent="0.3">
      <c r="A2979" s="33" t="s">
        <v>0</v>
      </c>
      <c r="B2979" s="33" t="s">
        <v>53</v>
      </c>
      <c r="C2979" s="33"/>
      <c r="D2979" s="33" t="s">
        <v>236</v>
      </c>
      <c r="E2979" t="str">
        <f t="shared" si="50"/>
        <v>No Data</v>
      </c>
    </row>
    <row r="2980" spans="1:5" x14ac:dyDescent="0.3">
      <c r="A2980" s="33" t="s">
        <v>128</v>
      </c>
      <c r="B2980" s="33" t="s">
        <v>54</v>
      </c>
      <c r="C2980" s="33"/>
      <c r="D2980" s="33" t="s">
        <v>1792</v>
      </c>
      <c r="E2980" t="str">
        <f t="shared" si="50"/>
        <v>No Data</v>
      </c>
    </row>
    <row r="2981" spans="1:5" x14ac:dyDescent="0.3">
      <c r="A2981" s="33" t="s">
        <v>125</v>
      </c>
      <c r="B2981" s="33" t="s">
        <v>110</v>
      </c>
      <c r="C2981" s="33">
        <v>111175</v>
      </c>
      <c r="D2981" s="33" t="s">
        <v>1793</v>
      </c>
      <c r="E2981" t="str">
        <f t="shared" si="50"/>
        <v>$100K-$125K</v>
      </c>
    </row>
    <row r="2982" spans="1:5" x14ac:dyDescent="0.3">
      <c r="A2982" s="33" t="s">
        <v>4</v>
      </c>
      <c r="B2982" s="33" t="s">
        <v>53</v>
      </c>
      <c r="C2982" s="33"/>
      <c r="D2982" s="33" t="s">
        <v>258</v>
      </c>
      <c r="E2982" t="str">
        <f t="shared" si="50"/>
        <v>No Data</v>
      </c>
    </row>
    <row r="2983" spans="1:5" x14ac:dyDescent="0.3">
      <c r="A2983" s="33" t="s">
        <v>126</v>
      </c>
      <c r="B2983" s="33" t="s">
        <v>53</v>
      </c>
      <c r="C2983" s="33">
        <v>173500</v>
      </c>
      <c r="D2983" s="33" t="s">
        <v>225</v>
      </c>
      <c r="E2983" t="str">
        <f t="shared" si="50"/>
        <v>$125K-$200K</v>
      </c>
    </row>
    <row r="2984" spans="1:5" x14ac:dyDescent="0.3">
      <c r="A2984" s="33" t="s">
        <v>4</v>
      </c>
      <c r="B2984" s="33" t="s">
        <v>53</v>
      </c>
      <c r="C2984" s="33">
        <v>110000</v>
      </c>
      <c r="D2984" s="33" t="s">
        <v>1794</v>
      </c>
      <c r="E2984" t="str">
        <f t="shared" si="50"/>
        <v>$100K-$125K</v>
      </c>
    </row>
    <row r="2985" spans="1:5" x14ac:dyDescent="0.3">
      <c r="A2985" s="33" t="s">
        <v>2</v>
      </c>
      <c r="B2985" s="33" t="s">
        <v>88</v>
      </c>
      <c r="C2985" s="33">
        <v>98500</v>
      </c>
      <c r="D2985" s="33" t="s">
        <v>1795</v>
      </c>
      <c r="E2985" t="str">
        <f t="shared" si="50"/>
        <v>$75K-$100K</v>
      </c>
    </row>
    <row r="2986" spans="1:5" x14ac:dyDescent="0.3">
      <c r="A2986" s="33" t="s">
        <v>2</v>
      </c>
      <c r="B2986" s="33" t="s">
        <v>54</v>
      </c>
      <c r="C2986" s="33"/>
      <c r="D2986" s="33" t="s">
        <v>1796</v>
      </c>
      <c r="E2986" t="str">
        <f t="shared" si="50"/>
        <v>No Data</v>
      </c>
    </row>
    <row r="2987" spans="1:5" x14ac:dyDescent="0.3">
      <c r="A2987" s="33" t="s">
        <v>4</v>
      </c>
      <c r="B2987" s="33" t="s">
        <v>53</v>
      </c>
      <c r="C2987" s="33">
        <v>187500</v>
      </c>
      <c r="D2987" s="33" t="s">
        <v>1797</v>
      </c>
      <c r="E2987" t="str">
        <f t="shared" si="50"/>
        <v>$125K-$200K</v>
      </c>
    </row>
    <row r="2988" spans="1:5" x14ac:dyDescent="0.3">
      <c r="A2988" s="33" t="s">
        <v>125</v>
      </c>
      <c r="B2988" s="33" t="s">
        <v>53</v>
      </c>
      <c r="C2988" s="33">
        <v>105000</v>
      </c>
      <c r="D2988" s="33" t="s">
        <v>1798</v>
      </c>
      <c r="E2988" t="str">
        <f t="shared" si="50"/>
        <v>$100K-$125K</v>
      </c>
    </row>
    <row r="2989" spans="1:5" x14ac:dyDescent="0.3">
      <c r="A2989" s="33" t="s">
        <v>128</v>
      </c>
      <c r="B2989" s="33" t="s">
        <v>53</v>
      </c>
      <c r="C2989" s="33"/>
      <c r="D2989" s="33" t="s">
        <v>1799</v>
      </c>
      <c r="E2989" t="str">
        <f t="shared" si="50"/>
        <v>No Data</v>
      </c>
    </row>
    <row r="2990" spans="1:5" x14ac:dyDescent="0.3">
      <c r="A2990" s="33" t="s">
        <v>0</v>
      </c>
      <c r="B2990" s="33" t="s">
        <v>53</v>
      </c>
      <c r="C2990" s="33">
        <v>130000</v>
      </c>
      <c r="D2990" s="33" t="s">
        <v>1800</v>
      </c>
      <c r="E2990" t="str">
        <f t="shared" si="50"/>
        <v>$125K-$200K</v>
      </c>
    </row>
    <row r="2991" spans="1:5" x14ac:dyDescent="0.3">
      <c r="A2991" s="33" t="s">
        <v>0</v>
      </c>
      <c r="B2991" s="33" t="s">
        <v>53</v>
      </c>
      <c r="C2991" s="33">
        <v>132368</v>
      </c>
      <c r="D2991" s="33" t="s">
        <v>1801</v>
      </c>
      <c r="E2991" t="str">
        <f t="shared" si="50"/>
        <v>$125K-$200K</v>
      </c>
    </row>
    <row r="2992" spans="1:5" x14ac:dyDescent="0.3">
      <c r="A2992" s="33" t="s">
        <v>4</v>
      </c>
      <c r="B2992" s="33" t="s">
        <v>53</v>
      </c>
      <c r="C2992" s="33"/>
      <c r="D2992" s="33" t="s">
        <v>596</v>
      </c>
      <c r="E2992" t="str">
        <f t="shared" si="50"/>
        <v>No Data</v>
      </c>
    </row>
    <row r="2993" spans="1:5" x14ac:dyDescent="0.3">
      <c r="A2993" s="33" t="s">
        <v>4</v>
      </c>
      <c r="B2993" s="33" t="s">
        <v>53</v>
      </c>
      <c r="C2993" s="33"/>
      <c r="D2993" s="33" t="s">
        <v>243</v>
      </c>
      <c r="E2993" t="str">
        <f t="shared" si="50"/>
        <v>No Data</v>
      </c>
    </row>
    <row r="2994" spans="1:5" x14ac:dyDescent="0.3">
      <c r="A2994" s="33" t="s">
        <v>0</v>
      </c>
      <c r="B2994" s="33" t="s">
        <v>53</v>
      </c>
      <c r="C2994" s="33">
        <v>99714</v>
      </c>
      <c r="D2994" s="33" t="s">
        <v>1802</v>
      </c>
      <c r="E2994" t="str">
        <f t="shared" si="50"/>
        <v>$75K-$100K</v>
      </c>
    </row>
    <row r="2995" spans="1:5" x14ac:dyDescent="0.3">
      <c r="A2995" s="33" t="s">
        <v>4</v>
      </c>
      <c r="B2995" s="33" t="s">
        <v>53</v>
      </c>
      <c r="C2995" s="33">
        <v>125000</v>
      </c>
      <c r="D2995" s="33" t="s">
        <v>1119</v>
      </c>
      <c r="E2995" t="str">
        <f t="shared" si="50"/>
        <v>$100K-$125K</v>
      </c>
    </row>
    <row r="2996" spans="1:5" x14ac:dyDescent="0.3">
      <c r="A2996" s="33" t="s">
        <v>0</v>
      </c>
      <c r="B2996" s="33" t="s">
        <v>53</v>
      </c>
      <c r="C2996" s="33">
        <v>224500</v>
      </c>
      <c r="D2996" s="33" t="s">
        <v>1341</v>
      </c>
      <c r="E2996" t="str">
        <f t="shared" si="50"/>
        <v>&gt;$200K</v>
      </c>
    </row>
    <row r="2997" spans="1:5" x14ac:dyDescent="0.3">
      <c r="A2997" s="33" t="s">
        <v>0</v>
      </c>
      <c r="B2997" s="33" t="s">
        <v>53</v>
      </c>
      <c r="C2997" s="33">
        <v>80025</v>
      </c>
      <c r="D2997" s="33" t="s">
        <v>609</v>
      </c>
      <c r="E2997" t="str">
        <f t="shared" si="50"/>
        <v>$75K-$100K</v>
      </c>
    </row>
    <row r="2998" spans="1:5" x14ac:dyDescent="0.3">
      <c r="A2998" s="33" t="s">
        <v>126</v>
      </c>
      <c r="B2998" s="33" t="s">
        <v>53</v>
      </c>
      <c r="C2998" s="33">
        <v>110000</v>
      </c>
      <c r="D2998" s="33" t="s">
        <v>1803</v>
      </c>
      <c r="E2998" t="str">
        <f t="shared" si="50"/>
        <v>$100K-$125K</v>
      </c>
    </row>
    <row r="2999" spans="1:5" x14ac:dyDescent="0.3">
      <c r="A2999" s="33" t="s">
        <v>128</v>
      </c>
      <c r="B2999" s="33" t="s">
        <v>54</v>
      </c>
      <c r="C2999" s="33">
        <v>140000</v>
      </c>
      <c r="D2999" s="33" t="s">
        <v>230</v>
      </c>
      <c r="E2999" t="str">
        <f t="shared" si="50"/>
        <v>$125K-$200K</v>
      </c>
    </row>
    <row r="3000" spans="1:5" x14ac:dyDescent="0.3">
      <c r="A3000" s="33" t="s">
        <v>0</v>
      </c>
      <c r="B3000" s="33" t="s">
        <v>88</v>
      </c>
      <c r="C3000" s="33">
        <v>157500</v>
      </c>
      <c r="D3000" s="33" t="s">
        <v>1804</v>
      </c>
      <c r="E3000" t="str">
        <f t="shared" si="50"/>
        <v>$125K-$200K</v>
      </c>
    </row>
    <row r="3001" spans="1:5" x14ac:dyDescent="0.3">
      <c r="A3001" s="33" t="s">
        <v>4</v>
      </c>
      <c r="B3001" s="33" t="s">
        <v>54</v>
      </c>
      <c r="C3001" s="33">
        <v>125000</v>
      </c>
      <c r="D3001" s="33" t="s">
        <v>1805</v>
      </c>
      <c r="E3001" t="str">
        <f t="shared" si="50"/>
        <v>$100K-$125K</v>
      </c>
    </row>
    <row r="3002" spans="1:5" x14ac:dyDescent="0.3">
      <c r="A3002" s="33" t="s">
        <v>0</v>
      </c>
      <c r="B3002" s="33" t="s">
        <v>53</v>
      </c>
      <c r="C3002" s="33">
        <v>100000</v>
      </c>
      <c r="D3002" s="33" t="s">
        <v>609</v>
      </c>
      <c r="E3002" t="str">
        <f t="shared" si="50"/>
        <v>$75K-$100K</v>
      </c>
    </row>
    <row r="3003" spans="1:5" x14ac:dyDescent="0.3">
      <c r="A3003" s="33" t="s">
        <v>2</v>
      </c>
      <c r="B3003" s="33" t="s">
        <v>53</v>
      </c>
      <c r="C3003" s="33"/>
      <c r="D3003" s="33" t="s">
        <v>1806</v>
      </c>
      <c r="E3003" t="str">
        <f t="shared" si="50"/>
        <v>No Data</v>
      </c>
    </row>
    <row r="3004" spans="1:5" x14ac:dyDescent="0.3">
      <c r="A3004" s="33" t="s">
        <v>2</v>
      </c>
      <c r="B3004" s="33" t="s">
        <v>74</v>
      </c>
      <c r="C3004" s="33">
        <v>111175</v>
      </c>
      <c r="D3004" s="33" t="s">
        <v>1807</v>
      </c>
      <c r="E3004" t="str">
        <f t="shared" si="50"/>
        <v>$100K-$125K</v>
      </c>
    </row>
    <row r="3005" spans="1:5" x14ac:dyDescent="0.3">
      <c r="A3005" s="33" t="s">
        <v>0</v>
      </c>
      <c r="B3005" s="33" t="s">
        <v>53</v>
      </c>
      <c r="C3005" s="33">
        <v>115000</v>
      </c>
      <c r="D3005" s="33" t="s">
        <v>326</v>
      </c>
      <c r="E3005" t="str">
        <f t="shared" si="50"/>
        <v>$100K-$125K</v>
      </c>
    </row>
    <row r="3006" spans="1:5" x14ac:dyDescent="0.3">
      <c r="A3006" s="33" t="s">
        <v>0</v>
      </c>
      <c r="B3006" s="33" t="s">
        <v>53</v>
      </c>
      <c r="C3006" s="33">
        <v>145000</v>
      </c>
      <c r="D3006" s="33" t="s">
        <v>326</v>
      </c>
      <c r="E3006" t="str">
        <f t="shared" si="50"/>
        <v>$125K-$200K</v>
      </c>
    </row>
    <row r="3007" spans="1:5" x14ac:dyDescent="0.3">
      <c r="A3007" s="33" t="s">
        <v>0</v>
      </c>
      <c r="B3007" s="33" t="s">
        <v>53</v>
      </c>
      <c r="C3007" s="33">
        <v>128816</v>
      </c>
      <c r="D3007" s="33" t="s">
        <v>1808</v>
      </c>
      <c r="E3007" t="str">
        <f t="shared" si="50"/>
        <v>$125K-$200K</v>
      </c>
    </row>
    <row r="3008" spans="1:5" x14ac:dyDescent="0.3">
      <c r="A3008" s="33" t="s">
        <v>52</v>
      </c>
      <c r="B3008" s="33" t="s">
        <v>53</v>
      </c>
      <c r="C3008" s="33">
        <v>96500</v>
      </c>
      <c r="D3008" s="33" t="s">
        <v>208</v>
      </c>
      <c r="E3008" t="str">
        <f t="shared" si="50"/>
        <v>$75K-$100K</v>
      </c>
    </row>
    <row r="3009" spans="1:5" x14ac:dyDescent="0.3">
      <c r="A3009" s="33" t="s">
        <v>0</v>
      </c>
      <c r="B3009" s="33" t="s">
        <v>54</v>
      </c>
      <c r="C3009" s="33"/>
      <c r="D3009" s="33" t="s">
        <v>258</v>
      </c>
      <c r="E3009" t="str">
        <f t="shared" si="50"/>
        <v>No Data</v>
      </c>
    </row>
    <row r="3010" spans="1:5" x14ac:dyDescent="0.3">
      <c r="A3010" s="33" t="s">
        <v>126</v>
      </c>
      <c r="B3010" s="33" t="s">
        <v>53</v>
      </c>
      <c r="C3010" s="33">
        <v>173500</v>
      </c>
      <c r="D3010" s="33" t="s">
        <v>225</v>
      </c>
      <c r="E3010" t="str">
        <f t="shared" si="50"/>
        <v>$125K-$200K</v>
      </c>
    </row>
    <row r="3011" spans="1:5" x14ac:dyDescent="0.3">
      <c r="A3011" s="33" t="s">
        <v>0</v>
      </c>
      <c r="B3011" s="33" t="s">
        <v>97</v>
      </c>
      <c r="C3011" s="33">
        <v>72900</v>
      </c>
      <c r="D3011" s="33" t="s">
        <v>1809</v>
      </c>
      <c r="E3011" t="str">
        <f t="shared" ref="E3011:E3074" si="51">_xlfn.XLOOKUP(C3011,$H$16:$H$21,$G$16:$G$21,,1)</f>
        <v>&lt;$75K</v>
      </c>
    </row>
    <row r="3012" spans="1:5" x14ac:dyDescent="0.3">
      <c r="A3012" s="33" t="s">
        <v>2</v>
      </c>
      <c r="B3012" s="33" t="s">
        <v>53</v>
      </c>
      <c r="C3012" s="33">
        <v>77500</v>
      </c>
      <c r="D3012" s="33" t="s">
        <v>1810</v>
      </c>
      <c r="E3012" t="str">
        <f t="shared" si="51"/>
        <v>$75K-$100K</v>
      </c>
    </row>
    <row r="3013" spans="1:5" x14ac:dyDescent="0.3">
      <c r="A3013" s="33" t="s">
        <v>2</v>
      </c>
      <c r="B3013" s="33" t="s">
        <v>53</v>
      </c>
      <c r="C3013" s="33">
        <v>117500</v>
      </c>
      <c r="D3013" s="33" t="s">
        <v>232</v>
      </c>
      <c r="E3013" t="str">
        <f t="shared" si="51"/>
        <v>$100K-$125K</v>
      </c>
    </row>
    <row r="3014" spans="1:5" x14ac:dyDescent="0.3">
      <c r="A3014" s="33" t="s">
        <v>0</v>
      </c>
      <c r="B3014" s="33" t="s">
        <v>85</v>
      </c>
      <c r="C3014" s="33">
        <v>64821.5</v>
      </c>
      <c r="D3014" s="33" t="s">
        <v>1811</v>
      </c>
      <c r="E3014" t="str">
        <f t="shared" si="51"/>
        <v>&lt;$75K</v>
      </c>
    </row>
    <row r="3015" spans="1:5" x14ac:dyDescent="0.3">
      <c r="A3015" s="33" t="s">
        <v>0</v>
      </c>
      <c r="B3015" s="33" t="s">
        <v>53</v>
      </c>
      <c r="C3015" s="33">
        <v>229410</v>
      </c>
      <c r="D3015" s="33" t="s">
        <v>576</v>
      </c>
      <c r="E3015" t="str">
        <f t="shared" si="51"/>
        <v>&gt;$200K</v>
      </c>
    </row>
    <row r="3016" spans="1:5" x14ac:dyDescent="0.3">
      <c r="A3016" s="33" t="s">
        <v>2</v>
      </c>
      <c r="B3016" s="33" t="s">
        <v>53</v>
      </c>
      <c r="C3016" s="33">
        <v>65000</v>
      </c>
      <c r="D3016" s="33" t="s">
        <v>1812</v>
      </c>
      <c r="E3016" t="str">
        <f t="shared" si="51"/>
        <v>&lt;$75K</v>
      </c>
    </row>
    <row r="3017" spans="1:5" x14ac:dyDescent="0.3">
      <c r="A3017" s="33" t="s">
        <v>4</v>
      </c>
      <c r="B3017" s="33" t="s">
        <v>53</v>
      </c>
      <c r="C3017" s="33"/>
      <c r="D3017" s="33" t="s">
        <v>225</v>
      </c>
      <c r="E3017" t="str">
        <f t="shared" si="51"/>
        <v>No Data</v>
      </c>
    </row>
    <row r="3018" spans="1:5" x14ac:dyDescent="0.3">
      <c r="A3018" s="33" t="s">
        <v>128</v>
      </c>
      <c r="B3018" s="33" t="s">
        <v>53</v>
      </c>
      <c r="C3018" s="33">
        <v>300000</v>
      </c>
      <c r="D3018" s="33" t="s">
        <v>1813</v>
      </c>
      <c r="E3018" t="str">
        <f t="shared" si="51"/>
        <v>&gt;$200K</v>
      </c>
    </row>
    <row r="3019" spans="1:5" x14ac:dyDescent="0.3">
      <c r="A3019" s="33" t="s">
        <v>52</v>
      </c>
      <c r="B3019" s="33" t="s">
        <v>53</v>
      </c>
      <c r="C3019" s="33">
        <v>120000</v>
      </c>
      <c r="D3019" s="33" t="s">
        <v>1814</v>
      </c>
      <c r="E3019" t="str">
        <f t="shared" si="51"/>
        <v>$100K-$125K</v>
      </c>
    </row>
    <row r="3020" spans="1:5" x14ac:dyDescent="0.3">
      <c r="A3020" s="33" t="s">
        <v>0</v>
      </c>
      <c r="B3020" s="33" t="s">
        <v>53</v>
      </c>
      <c r="C3020" s="33"/>
      <c r="D3020" s="33" t="s">
        <v>218</v>
      </c>
      <c r="E3020" t="str">
        <f t="shared" si="51"/>
        <v>No Data</v>
      </c>
    </row>
    <row r="3021" spans="1:5" x14ac:dyDescent="0.3">
      <c r="A3021" s="33" t="s">
        <v>128</v>
      </c>
      <c r="B3021" s="33" t="s">
        <v>53</v>
      </c>
      <c r="C3021" s="33">
        <v>327330</v>
      </c>
      <c r="D3021" s="33" t="s">
        <v>571</v>
      </c>
      <c r="E3021" t="str">
        <f t="shared" si="51"/>
        <v>&gt;$200K</v>
      </c>
    </row>
    <row r="3022" spans="1:5" x14ac:dyDescent="0.3">
      <c r="A3022" s="33" t="s">
        <v>2</v>
      </c>
      <c r="B3022" s="33" t="s">
        <v>53</v>
      </c>
      <c r="C3022" s="33"/>
      <c r="D3022" s="33" t="s">
        <v>1743</v>
      </c>
      <c r="E3022" t="str">
        <f t="shared" si="51"/>
        <v>No Data</v>
      </c>
    </row>
    <row r="3023" spans="1:5" x14ac:dyDescent="0.3">
      <c r="A3023" s="33" t="s">
        <v>0</v>
      </c>
      <c r="B3023" s="33" t="s">
        <v>53</v>
      </c>
      <c r="C3023" s="33"/>
      <c r="D3023" s="33" t="s">
        <v>299</v>
      </c>
      <c r="E3023" t="str">
        <f t="shared" si="51"/>
        <v>No Data</v>
      </c>
    </row>
    <row r="3024" spans="1:5" x14ac:dyDescent="0.3">
      <c r="A3024" s="33" t="s">
        <v>2</v>
      </c>
      <c r="B3024" s="33" t="s">
        <v>53</v>
      </c>
      <c r="C3024" s="33"/>
      <c r="D3024" s="33" t="s">
        <v>779</v>
      </c>
      <c r="E3024" t="str">
        <f t="shared" si="51"/>
        <v>No Data</v>
      </c>
    </row>
    <row r="3025" spans="1:5" x14ac:dyDescent="0.3">
      <c r="A3025" s="33" t="s">
        <v>4</v>
      </c>
      <c r="B3025" s="33" t="s">
        <v>53</v>
      </c>
      <c r="C3025" s="33">
        <v>214000</v>
      </c>
      <c r="D3025" s="33" t="s">
        <v>1676</v>
      </c>
      <c r="E3025" t="str">
        <f t="shared" si="51"/>
        <v>&gt;$200K</v>
      </c>
    </row>
    <row r="3026" spans="1:5" x14ac:dyDescent="0.3">
      <c r="A3026" s="33" t="s">
        <v>125</v>
      </c>
      <c r="B3026" s="33" t="s">
        <v>53</v>
      </c>
      <c r="C3026" s="33"/>
      <c r="D3026" s="33" t="s">
        <v>1815</v>
      </c>
      <c r="E3026" t="str">
        <f t="shared" si="51"/>
        <v>No Data</v>
      </c>
    </row>
    <row r="3027" spans="1:5" x14ac:dyDescent="0.3">
      <c r="A3027" s="33" t="s">
        <v>4</v>
      </c>
      <c r="B3027" s="33" t="s">
        <v>53</v>
      </c>
      <c r="C3027" s="33">
        <v>119037.5</v>
      </c>
      <c r="D3027" s="33" t="s">
        <v>1816</v>
      </c>
      <c r="E3027" t="str">
        <f t="shared" si="51"/>
        <v>$100K-$125K</v>
      </c>
    </row>
    <row r="3028" spans="1:5" x14ac:dyDescent="0.3">
      <c r="A3028" s="33" t="s">
        <v>0</v>
      </c>
      <c r="B3028" s="33" t="s">
        <v>53</v>
      </c>
      <c r="C3028" s="33">
        <v>90000</v>
      </c>
      <c r="D3028" s="33" t="s">
        <v>919</v>
      </c>
      <c r="E3028" t="str">
        <f t="shared" si="51"/>
        <v>$75K-$100K</v>
      </c>
    </row>
    <row r="3029" spans="1:5" x14ac:dyDescent="0.3">
      <c r="A3029" s="33" t="s">
        <v>0</v>
      </c>
      <c r="B3029" s="33" t="s">
        <v>53</v>
      </c>
      <c r="C3029" s="33">
        <v>108000</v>
      </c>
      <c r="D3029" s="33" t="s">
        <v>1817</v>
      </c>
      <c r="E3029" t="str">
        <f t="shared" si="51"/>
        <v>$100K-$125K</v>
      </c>
    </row>
    <row r="3030" spans="1:5" x14ac:dyDescent="0.3">
      <c r="A3030" s="33" t="s">
        <v>4</v>
      </c>
      <c r="B3030" s="33" t="s">
        <v>54</v>
      </c>
      <c r="C3030" s="33">
        <v>215000</v>
      </c>
      <c r="D3030" s="33" t="s">
        <v>1818</v>
      </c>
      <c r="E3030" t="str">
        <f t="shared" si="51"/>
        <v>&gt;$200K</v>
      </c>
    </row>
    <row r="3031" spans="1:5" x14ac:dyDescent="0.3">
      <c r="A3031" s="33" t="s">
        <v>4</v>
      </c>
      <c r="B3031" s="33" t="s">
        <v>54</v>
      </c>
      <c r="C3031" s="33">
        <v>153500</v>
      </c>
      <c r="D3031" s="33" t="s">
        <v>480</v>
      </c>
      <c r="E3031" t="str">
        <f t="shared" si="51"/>
        <v>$125K-$200K</v>
      </c>
    </row>
    <row r="3032" spans="1:5" x14ac:dyDescent="0.3">
      <c r="A3032" s="33" t="s">
        <v>4</v>
      </c>
      <c r="B3032" s="33" t="s">
        <v>53</v>
      </c>
      <c r="C3032" s="33">
        <v>115000</v>
      </c>
      <c r="D3032" s="33" t="s">
        <v>265</v>
      </c>
      <c r="E3032" t="str">
        <f t="shared" si="51"/>
        <v>$100K-$125K</v>
      </c>
    </row>
    <row r="3033" spans="1:5" x14ac:dyDescent="0.3">
      <c r="A3033" s="33" t="s">
        <v>2</v>
      </c>
      <c r="B3033" s="33" t="s">
        <v>53</v>
      </c>
      <c r="C3033" s="33">
        <v>71500</v>
      </c>
      <c r="D3033" s="33" t="s">
        <v>1819</v>
      </c>
      <c r="E3033" t="str">
        <f t="shared" si="51"/>
        <v>&lt;$75K</v>
      </c>
    </row>
    <row r="3034" spans="1:5" x14ac:dyDescent="0.3">
      <c r="A3034" s="33" t="s">
        <v>4</v>
      </c>
      <c r="B3034" s="33" t="s">
        <v>54</v>
      </c>
      <c r="C3034" s="33">
        <v>125000</v>
      </c>
      <c r="D3034" s="33" t="s">
        <v>1820</v>
      </c>
      <c r="E3034" t="str">
        <f t="shared" si="51"/>
        <v>$100K-$125K</v>
      </c>
    </row>
    <row r="3035" spans="1:5" x14ac:dyDescent="0.3">
      <c r="A3035" s="33" t="s">
        <v>2</v>
      </c>
      <c r="B3035" s="33" t="s">
        <v>53</v>
      </c>
      <c r="C3035" s="33"/>
      <c r="D3035" s="33" t="s">
        <v>787</v>
      </c>
      <c r="E3035" t="str">
        <f t="shared" si="51"/>
        <v>No Data</v>
      </c>
    </row>
    <row r="3036" spans="1:5" x14ac:dyDescent="0.3">
      <c r="A3036" s="33" t="s">
        <v>0</v>
      </c>
      <c r="B3036" s="33" t="s">
        <v>53</v>
      </c>
      <c r="C3036" s="33">
        <v>100000</v>
      </c>
      <c r="D3036" s="33" t="s">
        <v>1821</v>
      </c>
      <c r="E3036" t="str">
        <f t="shared" si="51"/>
        <v>$75K-$100K</v>
      </c>
    </row>
    <row r="3037" spans="1:5" x14ac:dyDescent="0.3">
      <c r="A3037" s="33" t="s">
        <v>126</v>
      </c>
      <c r="B3037" s="33" t="s">
        <v>53</v>
      </c>
      <c r="C3037" s="33">
        <v>120000</v>
      </c>
      <c r="D3037" s="33" t="s">
        <v>1822</v>
      </c>
      <c r="E3037" t="str">
        <f t="shared" si="51"/>
        <v>$100K-$125K</v>
      </c>
    </row>
    <row r="3038" spans="1:5" x14ac:dyDescent="0.3">
      <c r="A3038" s="33" t="s">
        <v>4</v>
      </c>
      <c r="B3038" s="33" t="s">
        <v>53</v>
      </c>
      <c r="C3038" s="33">
        <v>215000</v>
      </c>
      <c r="D3038" s="33" t="s">
        <v>1823</v>
      </c>
      <c r="E3038" t="str">
        <f t="shared" si="51"/>
        <v>&gt;$200K</v>
      </c>
    </row>
    <row r="3039" spans="1:5" x14ac:dyDescent="0.3">
      <c r="A3039" s="33" t="s">
        <v>0</v>
      </c>
      <c r="B3039" s="33" t="s">
        <v>53</v>
      </c>
      <c r="C3039" s="33">
        <v>112500</v>
      </c>
      <c r="D3039" s="33" t="s">
        <v>1824</v>
      </c>
      <c r="E3039" t="str">
        <f t="shared" si="51"/>
        <v>$100K-$125K</v>
      </c>
    </row>
    <row r="3040" spans="1:5" x14ac:dyDescent="0.3">
      <c r="A3040" s="33" t="s">
        <v>4</v>
      </c>
      <c r="B3040" s="33" t="s">
        <v>53</v>
      </c>
      <c r="C3040" s="33">
        <v>127500</v>
      </c>
      <c r="D3040" s="33" t="s">
        <v>1825</v>
      </c>
      <c r="E3040" t="str">
        <f t="shared" si="51"/>
        <v>$125K-$200K</v>
      </c>
    </row>
    <row r="3041" spans="1:5" x14ac:dyDescent="0.3">
      <c r="A3041" s="33" t="s">
        <v>0</v>
      </c>
      <c r="B3041" s="33" t="s">
        <v>53</v>
      </c>
      <c r="C3041" s="33">
        <v>105000</v>
      </c>
      <c r="D3041" s="33" t="s">
        <v>315</v>
      </c>
      <c r="E3041" t="str">
        <f t="shared" si="51"/>
        <v>$100K-$125K</v>
      </c>
    </row>
    <row r="3042" spans="1:5" x14ac:dyDescent="0.3">
      <c r="A3042" s="33" t="s">
        <v>4</v>
      </c>
      <c r="B3042" s="33" t="s">
        <v>53</v>
      </c>
      <c r="C3042" s="33"/>
      <c r="D3042" s="33" t="s">
        <v>1826</v>
      </c>
      <c r="E3042" t="str">
        <f t="shared" si="51"/>
        <v>No Data</v>
      </c>
    </row>
    <row r="3043" spans="1:5" x14ac:dyDescent="0.3">
      <c r="A3043" s="33" t="s">
        <v>52</v>
      </c>
      <c r="B3043" s="33" t="s">
        <v>53</v>
      </c>
      <c r="C3043" s="33"/>
      <c r="D3043" s="33" t="s">
        <v>1827</v>
      </c>
      <c r="E3043" t="str">
        <f t="shared" si="51"/>
        <v>No Data</v>
      </c>
    </row>
    <row r="3044" spans="1:5" x14ac:dyDescent="0.3">
      <c r="A3044" s="33" t="s">
        <v>0</v>
      </c>
      <c r="B3044" s="33" t="s">
        <v>53</v>
      </c>
      <c r="C3044" s="33"/>
      <c r="D3044" s="33" t="s">
        <v>622</v>
      </c>
      <c r="E3044" t="str">
        <f t="shared" si="51"/>
        <v>No Data</v>
      </c>
    </row>
    <row r="3045" spans="1:5" x14ac:dyDescent="0.3">
      <c r="A3045" s="33" t="s">
        <v>2</v>
      </c>
      <c r="B3045" s="33" t="s">
        <v>53</v>
      </c>
      <c r="C3045" s="33">
        <v>78390</v>
      </c>
      <c r="D3045" s="33" t="s">
        <v>1828</v>
      </c>
      <c r="E3045" t="str">
        <f t="shared" si="51"/>
        <v>$75K-$100K</v>
      </c>
    </row>
    <row r="3046" spans="1:5" x14ac:dyDescent="0.3">
      <c r="A3046" s="33" t="s">
        <v>125</v>
      </c>
      <c r="B3046" s="33" t="s">
        <v>109</v>
      </c>
      <c r="C3046" s="33">
        <v>125000</v>
      </c>
      <c r="D3046" s="33" t="s">
        <v>1128</v>
      </c>
      <c r="E3046" t="str">
        <f t="shared" si="51"/>
        <v>$100K-$125K</v>
      </c>
    </row>
    <row r="3047" spans="1:5" x14ac:dyDescent="0.3">
      <c r="A3047" s="33" t="s">
        <v>4</v>
      </c>
      <c r="B3047" s="33" t="s">
        <v>53</v>
      </c>
      <c r="C3047" s="33"/>
      <c r="D3047" s="33" t="s">
        <v>1105</v>
      </c>
      <c r="E3047" t="str">
        <f t="shared" si="51"/>
        <v>No Data</v>
      </c>
    </row>
    <row r="3048" spans="1:5" x14ac:dyDescent="0.3">
      <c r="A3048" s="33" t="s">
        <v>4</v>
      </c>
      <c r="B3048" s="33" t="s">
        <v>54</v>
      </c>
      <c r="C3048" s="33">
        <v>137532.28125</v>
      </c>
      <c r="D3048" s="33" t="s">
        <v>1829</v>
      </c>
      <c r="E3048" t="str">
        <f t="shared" si="51"/>
        <v>$125K-$200K</v>
      </c>
    </row>
    <row r="3049" spans="1:5" x14ac:dyDescent="0.3">
      <c r="A3049" s="33" t="s">
        <v>128</v>
      </c>
      <c r="B3049" s="33" t="s">
        <v>53</v>
      </c>
      <c r="C3049" s="33">
        <v>200000</v>
      </c>
      <c r="D3049" s="33" t="s">
        <v>1830</v>
      </c>
      <c r="E3049" t="str">
        <f t="shared" si="51"/>
        <v>$125K-$200K</v>
      </c>
    </row>
    <row r="3050" spans="1:5" x14ac:dyDescent="0.3">
      <c r="A3050" s="33" t="s">
        <v>4</v>
      </c>
      <c r="B3050" s="33" t="s">
        <v>53</v>
      </c>
      <c r="C3050" s="33"/>
      <c r="D3050" s="33" t="s">
        <v>232</v>
      </c>
      <c r="E3050" t="str">
        <f t="shared" si="51"/>
        <v>No Data</v>
      </c>
    </row>
    <row r="3051" spans="1:5" x14ac:dyDescent="0.3">
      <c r="A3051" s="33" t="s">
        <v>0</v>
      </c>
      <c r="B3051" s="33" t="s">
        <v>53</v>
      </c>
      <c r="C3051" s="33">
        <v>198500</v>
      </c>
      <c r="D3051" s="33" t="s">
        <v>1814</v>
      </c>
      <c r="E3051" t="str">
        <f t="shared" si="51"/>
        <v>$125K-$200K</v>
      </c>
    </row>
    <row r="3052" spans="1:5" x14ac:dyDescent="0.3">
      <c r="A3052" s="33" t="s">
        <v>4</v>
      </c>
      <c r="B3052" s="33" t="s">
        <v>53</v>
      </c>
      <c r="C3052" s="33"/>
      <c r="D3052" s="33" t="s">
        <v>1105</v>
      </c>
      <c r="E3052" t="str">
        <f t="shared" si="51"/>
        <v>No Data</v>
      </c>
    </row>
    <row r="3053" spans="1:5" x14ac:dyDescent="0.3">
      <c r="A3053" s="33" t="s">
        <v>2</v>
      </c>
      <c r="B3053" s="33" t="s">
        <v>54</v>
      </c>
      <c r="C3053" s="33"/>
      <c r="D3053" s="33" t="s">
        <v>1831</v>
      </c>
      <c r="E3053" t="str">
        <f t="shared" si="51"/>
        <v>No Data</v>
      </c>
    </row>
    <row r="3054" spans="1:5" x14ac:dyDescent="0.3">
      <c r="A3054" s="33" t="s">
        <v>0</v>
      </c>
      <c r="B3054" s="33" t="s">
        <v>53</v>
      </c>
      <c r="C3054" s="33">
        <v>90000</v>
      </c>
      <c r="D3054" s="33" t="s">
        <v>1832</v>
      </c>
      <c r="E3054" t="str">
        <f t="shared" si="51"/>
        <v>$75K-$100K</v>
      </c>
    </row>
    <row r="3055" spans="1:5" x14ac:dyDescent="0.3">
      <c r="A3055" s="33" t="s">
        <v>0</v>
      </c>
      <c r="B3055" s="33" t="s">
        <v>53</v>
      </c>
      <c r="C3055" s="33">
        <v>115000</v>
      </c>
      <c r="D3055" s="33" t="s">
        <v>299</v>
      </c>
      <c r="E3055" t="str">
        <f t="shared" si="51"/>
        <v>$100K-$125K</v>
      </c>
    </row>
    <row r="3056" spans="1:5" x14ac:dyDescent="0.3">
      <c r="A3056" s="33" t="s">
        <v>2</v>
      </c>
      <c r="B3056" s="33" t="s">
        <v>53</v>
      </c>
      <c r="C3056" s="33">
        <v>112500</v>
      </c>
      <c r="D3056" s="33" t="s">
        <v>1833</v>
      </c>
      <c r="E3056" t="str">
        <f t="shared" si="51"/>
        <v>$100K-$125K</v>
      </c>
    </row>
    <row r="3057" spans="1:5" x14ac:dyDescent="0.3">
      <c r="A3057" s="33" t="s">
        <v>0</v>
      </c>
      <c r="B3057" s="33" t="s">
        <v>54</v>
      </c>
      <c r="C3057" s="33">
        <v>128414.03125</v>
      </c>
      <c r="D3057" s="33" t="s">
        <v>1834</v>
      </c>
      <c r="E3057" t="str">
        <f t="shared" si="51"/>
        <v>$125K-$200K</v>
      </c>
    </row>
    <row r="3058" spans="1:5" x14ac:dyDescent="0.3">
      <c r="A3058" s="33" t="s">
        <v>0</v>
      </c>
      <c r="B3058" s="33" t="s">
        <v>53</v>
      </c>
      <c r="C3058" s="33">
        <v>119608.5</v>
      </c>
      <c r="D3058" s="33" t="s">
        <v>1835</v>
      </c>
      <c r="E3058" t="str">
        <f t="shared" si="51"/>
        <v>$100K-$125K</v>
      </c>
    </row>
    <row r="3059" spans="1:5" x14ac:dyDescent="0.3">
      <c r="A3059" s="33" t="s">
        <v>4</v>
      </c>
      <c r="B3059" s="33" t="s">
        <v>81</v>
      </c>
      <c r="C3059" s="33">
        <v>90000</v>
      </c>
      <c r="D3059" s="33" t="s">
        <v>1836</v>
      </c>
      <c r="E3059" t="str">
        <f t="shared" si="51"/>
        <v>$75K-$100K</v>
      </c>
    </row>
    <row r="3060" spans="1:5" x14ac:dyDescent="0.3">
      <c r="A3060" s="33" t="s">
        <v>126</v>
      </c>
      <c r="B3060" s="33" t="s">
        <v>54</v>
      </c>
      <c r="C3060" s="33">
        <v>90000</v>
      </c>
      <c r="D3060" s="33" t="s">
        <v>371</v>
      </c>
      <c r="E3060" t="str">
        <f t="shared" si="51"/>
        <v>$75K-$100K</v>
      </c>
    </row>
    <row r="3061" spans="1:5" x14ac:dyDescent="0.3">
      <c r="A3061" s="33" t="s">
        <v>2</v>
      </c>
      <c r="B3061" s="33" t="s">
        <v>174</v>
      </c>
      <c r="C3061" s="33"/>
      <c r="D3061" s="33" t="s">
        <v>1837</v>
      </c>
      <c r="E3061" t="str">
        <f t="shared" si="51"/>
        <v>No Data</v>
      </c>
    </row>
    <row r="3062" spans="1:5" x14ac:dyDescent="0.3">
      <c r="A3062" s="33" t="s">
        <v>4</v>
      </c>
      <c r="B3062" s="33" t="s">
        <v>53</v>
      </c>
      <c r="C3062" s="33"/>
      <c r="D3062" s="33" t="s">
        <v>1838</v>
      </c>
      <c r="E3062" t="str">
        <f t="shared" si="51"/>
        <v>No Data</v>
      </c>
    </row>
    <row r="3063" spans="1:5" x14ac:dyDescent="0.3">
      <c r="A3063" s="33" t="s">
        <v>0</v>
      </c>
      <c r="B3063" s="33" t="s">
        <v>53</v>
      </c>
      <c r="C3063" s="33">
        <v>90000</v>
      </c>
      <c r="D3063" s="33" t="s">
        <v>1839</v>
      </c>
      <c r="E3063" t="str">
        <f t="shared" si="51"/>
        <v>$75K-$100K</v>
      </c>
    </row>
    <row r="3064" spans="1:5" x14ac:dyDescent="0.3">
      <c r="A3064" s="33" t="s">
        <v>2</v>
      </c>
      <c r="B3064" s="33" t="s">
        <v>76</v>
      </c>
      <c r="C3064" s="33">
        <v>48598.5</v>
      </c>
      <c r="D3064" s="33" t="s">
        <v>77</v>
      </c>
      <c r="E3064" t="str">
        <f t="shared" si="51"/>
        <v>&lt;$75K</v>
      </c>
    </row>
    <row r="3065" spans="1:5" x14ac:dyDescent="0.3">
      <c r="A3065" s="33" t="s">
        <v>0</v>
      </c>
      <c r="B3065" s="33" t="s">
        <v>53</v>
      </c>
      <c r="C3065" s="33"/>
      <c r="D3065" s="33" t="s">
        <v>258</v>
      </c>
      <c r="E3065" t="str">
        <f t="shared" si="51"/>
        <v>No Data</v>
      </c>
    </row>
    <row r="3066" spans="1:5" x14ac:dyDescent="0.3">
      <c r="A3066" s="33" t="s">
        <v>2</v>
      </c>
      <c r="B3066" s="33" t="s">
        <v>53</v>
      </c>
      <c r="C3066" s="33">
        <v>79415.5</v>
      </c>
      <c r="D3066" s="33" t="s">
        <v>1840</v>
      </c>
      <c r="E3066" t="str">
        <f t="shared" si="51"/>
        <v>$75K-$100K</v>
      </c>
    </row>
    <row r="3067" spans="1:5" x14ac:dyDescent="0.3">
      <c r="A3067" s="33" t="s">
        <v>126</v>
      </c>
      <c r="B3067" s="33" t="s">
        <v>53</v>
      </c>
      <c r="C3067" s="33">
        <v>153992.5</v>
      </c>
      <c r="D3067" s="33" t="s">
        <v>1841</v>
      </c>
      <c r="E3067" t="str">
        <f t="shared" si="51"/>
        <v>$125K-$200K</v>
      </c>
    </row>
    <row r="3068" spans="1:5" x14ac:dyDescent="0.3">
      <c r="A3068" s="33" t="s">
        <v>4</v>
      </c>
      <c r="B3068" s="33" t="s">
        <v>53</v>
      </c>
      <c r="C3068" s="33">
        <v>150000</v>
      </c>
      <c r="D3068" s="33" t="s">
        <v>315</v>
      </c>
      <c r="E3068" t="str">
        <f t="shared" si="51"/>
        <v>$125K-$200K</v>
      </c>
    </row>
    <row r="3069" spans="1:5" x14ac:dyDescent="0.3">
      <c r="A3069" s="33" t="s">
        <v>4</v>
      </c>
      <c r="B3069" s="33" t="s">
        <v>53</v>
      </c>
      <c r="C3069" s="33">
        <v>171000</v>
      </c>
      <c r="D3069" s="33" t="s">
        <v>217</v>
      </c>
      <c r="E3069" t="str">
        <f t="shared" si="51"/>
        <v>$125K-$200K</v>
      </c>
    </row>
    <row r="3070" spans="1:5" x14ac:dyDescent="0.3">
      <c r="A3070" s="33" t="s">
        <v>4</v>
      </c>
      <c r="B3070" s="33" t="s">
        <v>53</v>
      </c>
      <c r="C3070" s="33"/>
      <c r="D3070" s="33" t="s">
        <v>232</v>
      </c>
      <c r="E3070" t="str">
        <f t="shared" si="51"/>
        <v>No Data</v>
      </c>
    </row>
    <row r="3071" spans="1:5" x14ac:dyDescent="0.3">
      <c r="A3071" s="33" t="s">
        <v>0</v>
      </c>
      <c r="B3071" s="33" t="s">
        <v>53</v>
      </c>
      <c r="C3071" s="33">
        <v>125853</v>
      </c>
      <c r="D3071" s="33" t="s">
        <v>1842</v>
      </c>
      <c r="E3071" t="str">
        <f t="shared" si="51"/>
        <v>$125K-$200K</v>
      </c>
    </row>
    <row r="3072" spans="1:5" x14ac:dyDescent="0.3">
      <c r="A3072" s="33" t="s">
        <v>126</v>
      </c>
      <c r="B3072" s="33" t="s">
        <v>53</v>
      </c>
      <c r="C3072" s="33">
        <v>135000</v>
      </c>
      <c r="D3072" s="33" t="s">
        <v>705</v>
      </c>
      <c r="E3072" t="str">
        <f t="shared" si="51"/>
        <v>$125K-$200K</v>
      </c>
    </row>
    <row r="3073" spans="1:5" x14ac:dyDescent="0.3">
      <c r="A3073" s="33" t="s">
        <v>126</v>
      </c>
      <c r="B3073" s="33" t="s">
        <v>53</v>
      </c>
      <c r="C3073" s="33">
        <v>212500</v>
      </c>
      <c r="D3073" s="33" t="s">
        <v>350</v>
      </c>
      <c r="E3073" t="str">
        <f t="shared" si="51"/>
        <v>&gt;$200K</v>
      </c>
    </row>
    <row r="3074" spans="1:5" x14ac:dyDescent="0.3">
      <c r="A3074" s="33" t="s">
        <v>126</v>
      </c>
      <c r="B3074" s="33" t="s">
        <v>53</v>
      </c>
      <c r="C3074" s="33">
        <v>130000</v>
      </c>
      <c r="D3074" s="33" t="s">
        <v>1373</v>
      </c>
      <c r="E3074" t="str">
        <f t="shared" si="51"/>
        <v>$125K-$200K</v>
      </c>
    </row>
    <row r="3075" spans="1:5" x14ac:dyDescent="0.3">
      <c r="A3075" s="33" t="s">
        <v>4</v>
      </c>
      <c r="B3075" s="33" t="s">
        <v>53</v>
      </c>
      <c r="C3075" s="33">
        <v>90000</v>
      </c>
      <c r="D3075" s="33" t="s">
        <v>1843</v>
      </c>
      <c r="E3075" t="str">
        <f t="shared" ref="E3075:E3138" si="52">_xlfn.XLOOKUP(C3075,$H$16:$H$21,$G$16:$G$21,,1)</f>
        <v>$75K-$100K</v>
      </c>
    </row>
    <row r="3076" spans="1:5" x14ac:dyDescent="0.3">
      <c r="A3076" s="33" t="s">
        <v>4</v>
      </c>
      <c r="B3076" s="33" t="s">
        <v>53</v>
      </c>
      <c r="C3076" s="33"/>
      <c r="D3076" s="33" t="s">
        <v>1002</v>
      </c>
      <c r="E3076" t="str">
        <f t="shared" si="52"/>
        <v>No Data</v>
      </c>
    </row>
    <row r="3077" spans="1:5" x14ac:dyDescent="0.3">
      <c r="A3077" s="33" t="s">
        <v>0</v>
      </c>
      <c r="B3077" s="33" t="s">
        <v>53</v>
      </c>
      <c r="C3077" s="33">
        <v>155000</v>
      </c>
      <c r="D3077" s="33" t="s">
        <v>1844</v>
      </c>
      <c r="E3077" t="str">
        <f t="shared" si="52"/>
        <v>$125K-$200K</v>
      </c>
    </row>
    <row r="3078" spans="1:5" x14ac:dyDescent="0.3">
      <c r="A3078" s="33" t="s">
        <v>0</v>
      </c>
      <c r="B3078" s="33" t="s">
        <v>53</v>
      </c>
      <c r="C3078" s="33">
        <v>132368</v>
      </c>
      <c r="D3078" s="33" t="s">
        <v>1845</v>
      </c>
      <c r="E3078" t="str">
        <f t="shared" si="52"/>
        <v>$125K-$200K</v>
      </c>
    </row>
    <row r="3079" spans="1:5" x14ac:dyDescent="0.3">
      <c r="A3079" s="33" t="s">
        <v>4</v>
      </c>
      <c r="B3079" s="33" t="s">
        <v>53</v>
      </c>
      <c r="C3079" s="33"/>
      <c r="D3079" s="33" t="s">
        <v>559</v>
      </c>
      <c r="E3079" t="str">
        <f t="shared" si="52"/>
        <v>No Data</v>
      </c>
    </row>
    <row r="3080" spans="1:5" x14ac:dyDescent="0.3">
      <c r="A3080" s="33" t="s">
        <v>4</v>
      </c>
      <c r="B3080" s="33" t="s">
        <v>53</v>
      </c>
      <c r="C3080" s="33">
        <v>150000</v>
      </c>
      <c r="D3080" s="33" t="s">
        <v>315</v>
      </c>
      <c r="E3080" t="str">
        <f t="shared" si="52"/>
        <v>$125K-$200K</v>
      </c>
    </row>
    <row r="3081" spans="1:5" x14ac:dyDescent="0.3">
      <c r="A3081" s="33" t="s">
        <v>4</v>
      </c>
      <c r="B3081" s="33" t="s">
        <v>53</v>
      </c>
      <c r="C3081" s="33">
        <v>197000</v>
      </c>
      <c r="D3081" s="33" t="s">
        <v>502</v>
      </c>
      <c r="E3081" t="str">
        <f t="shared" si="52"/>
        <v>$125K-$200K</v>
      </c>
    </row>
    <row r="3082" spans="1:5" x14ac:dyDescent="0.3">
      <c r="A3082" s="33" t="s">
        <v>0</v>
      </c>
      <c r="B3082" s="33" t="s">
        <v>53</v>
      </c>
      <c r="C3082" s="33">
        <v>127900</v>
      </c>
      <c r="D3082" s="33" t="s">
        <v>1846</v>
      </c>
      <c r="E3082" t="str">
        <f t="shared" si="52"/>
        <v>$125K-$200K</v>
      </c>
    </row>
    <row r="3083" spans="1:5" x14ac:dyDescent="0.3">
      <c r="A3083" s="33" t="s">
        <v>2</v>
      </c>
      <c r="B3083" s="33" t="s">
        <v>53</v>
      </c>
      <c r="C3083" s="33"/>
      <c r="D3083" s="33" t="s">
        <v>912</v>
      </c>
      <c r="E3083" t="str">
        <f t="shared" si="52"/>
        <v>No Data</v>
      </c>
    </row>
    <row r="3084" spans="1:5" x14ac:dyDescent="0.3">
      <c r="A3084" s="33" t="s">
        <v>0</v>
      </c>
      <c r="B3084" s="33" t="s">
        <v>81</v>
      </c>
      <c r="C3084" s="33">
        <v>157500</v>
      </c>
      <c r="D3084" s="33" t="s">
        <v>1847</v>
      </c>
      <c r="E3084" t="str">
        <f t="shared" si="52"/>
        <v>$125K-$200K</v>
      </c>
    </row>
    <row r="3085" spans="1:5" x14ac:dyDescent="0.3">
      <c r="A3085" s="33" t="s">
        <v>126</v>
      </c>
      <c r="B3085" s="33" t="s">
        <v>53</v>
      </c>
      <c r="C3085" s="33">
        <v>100000</v>
      </c>
      <c r="D3085" s="33" t="s">
        <v>391</v>
      </c>
      <c r="E3085" t="str">
        <f t="shared" si="52"/>
        <v>$75K-$100K</v>
      </c>
    </row>
    <row r="3086" spans="1:5" x14ac:dyDescent="0.3">
      <c r="A3086" s="33" t="s">
        <v>126</v>
      </c>
      <c r="B3086" s="33" t="s">
        <v>53</v>
      </c>
      <c r="C3086" s="33">
        <v>165000</v>
      </c>
      <c r="D3086" s="33" t="s">
        <v>1848</v>
      </c>
      <c r="E3086" t="str">
        <f t="shared" si="52"/>
        <v>$125K-$200K</v>
      </c>
    </row>
    <row r="3087" spans="1:5" x14ac:dyDescent="0.3">
      <c r="A3087" s="33" t="s">
        <v>4</v>
      </c>
      <c r="B3087" s="33" t="s">
        <v>53</v>
      </c>
      <c r="C3087" s="33">
        <v>85000</v>
      </c>
      <c r="D3087" s="33" t="s">
        <v>1849</v>
      </c>
      <c r="E3087" t="str">
        <f t="shared" si="52"/>
        <v>$75K-$100K</v>
      </c>
    </row>
    <row r="3088" spans="1:5" x14ac:dyDescent="0.3">
      <c r="A3088" s="33" t="s">
        <v>4</v>
      </c>
      <c r="B3088" s="33" t="s">
        <v>54</v>
      </c>
      <c r="C3088" s="33">
        <v>100000</v>
      </c>
      <c r="D3088" s="33" t="s">
        <v>406</v>
      </c>
      <c r="E3088" t="str">
        <f t="shared" si="52"/>
        <v>$75K-$100K</v>
      </c>
    </row>
    <row r="3089" spans="1:5" x14ac:dyDescent="0.3">
      <c r="A3089" s="33" t="s">
        <v>0</v>
      </c>
      <c r="B3089" s="33" t="s">
        <v>53</v>
      </c>
      <c r="C3089" s="33"/>
      <c r="D3089" s="33" t="s">
        <v>1850</v>
      </c>
      <c r="E3089" t="str">
        <f t="shared" si="52"/>
        <v>No Data</v>
      </c>
    </row>
    <row r="3090" spans="1:5" x14ac:dyDescent="0.3">
      <c r="A3090" s="33" t="s">
        <v>0</v>
      </c>
      <c r="B3090" s="33" t="s">
        <v>53</v>
      </c>
      <c r="C3090" s="33">
        <v>175500</v>
      </c>
      <c r="D3090" s="33" t="s">
        <v>1851</v>
      </c>
      <c r="E3090" t="str">
        <f t="shared" si="52"/>
        <v>$125K-$200K</v>
      </c>
    </row>
    <row r="3091" spans="1:5" x14ac:dyDescent="0.3">
      <c r="A3091" s="33" t="s">
        <v>0</v>
      </c>
      <c r="B3091" s="33" t="s">
        <v>53</v>
      </c>
      <c r="C3091" s="33"/>
      <c r="D3091" s="33" t="s">
        <v>1178</v>
      </c>
      <c r="E3091" t="str">
        <f t="shared" si="52"/>
        <v>No Data</v>
      </c>
    </row>
    <row r="3092" spans="1:5" x14ac:dyDescent="0.3">
      <c r="A3092" s="33" t="s">
        <v>2</v>
      </c>
      <c r="B3092" s="33" t="s">
        <v>54</v>
      </c>
      <c r="C3092" s="33">
        <v>87500</v>
      </c>
      <c r="D3092" s="33" t="s">
        <v>1852</v>
      </c>
      <c r="E3092" t="str">
        <f t="shared" si="52"/>
        <v>$75K-$100K</v>
      </c>
    </row>
    <row r="3093" spans="1:5" x14ac:dyDescent="0.3">
      <c r="A3093" s="33" t="s">
        <v>128</v>
      </c>
      <c r="B3093" s="33" t="s">
        <v>53</v>
      </c>
      <c r="C3093" s="33"/>
      <c r="D3093" s="33" t="s">
        <v>1199</v>
      </c>
      <c r="E3093" t="str">
        <f t="shared" si="52"/>
        <v>No Data</v>
      </c>
    </row>
    <row r="3094" spans="1:5" x14ac:dyDescent="0.3">
      <c r="A3094" s="33" t="s">
        <v>0</v>
      </c>
      <c r="B3094" s="33" t="s">
        <v>53</v>
      </c>
      <c r="C3094" s="33"/>
      <c r="D3094" s="33" t="s">
        <v>1853</v>
      </c>
      <c r="E3094" t="str">
        <f t="shared" si="52"/>
        <v>No Data</v>
      </c>
    </row>
    <row r="3095" spans="1:5" x14ac:dyDescent="0.3">
      <c r="A3095" s="33" t="s">
        <v>2</v>
      </c>
      <c r="B3095" s="33" t="s">
        <v>53</v>
      </c>
      <c r="C3095" s="33"/>
      <c r="D3095" s="33" t="s">
        <v>1854</v>
      </c>
      <c r="E3095" t="str">
        <f t="shared" si="52"/>
        <v>No Data</v>
      </c>
    </row>
    <row r="3096" spans="1:5" x14ac:dyDescent="0.3">
      <c r="A3096" s="33" t="s">
        <v>4</v>
      </c>
      <c r="B3096" s="33" t="s">
        <v>53</v>
      </c>
      <c r="C3096" s="33"/>
      <c r="D3096" s="33" t="s">
        <v>879</v>
      </c>
      <c r="E3096" t="str">
        <f t="shared" si="52"/>
        <v>No Data</v>
      </c>
    </row>
    <row r="3097" spans="1:5" x14ac:dyDescent="0.3">
      <c r="A3097" s="33" t="s">
        <v>0</v>
      </c>
      <c r="B3097" s="33" t="s">
        <v>53</v>
      </c>
      <c r="C3097" s="33">
        <v>150000</v>
      </c>
      <c r="D3097" s="33" t="s">
        <v>1855</v>
      </c>
      <c r="E3097" t="str">
        <f t="shared" si="52"/>
        <v>$125K-$200K</v>
      </c>
    </row>
    <row r="3098" spans="1:5" x14ac:dyDescent="0.3">
      <c r="A3098" s="33" t="s">
        <v>4</v>
      </c>
      <c r="B3098" s="33" t="s">
        <v>100</v>
      </c>
      <c r="C3098" s="33">
        <v>249000</v>
      </c>
      <c r="D3098" s="33" t="s">
        <v>294</v>
      </c>
      <c r="E3098" t="str">
        <f t="shared" si="52"/>
        <v>&gt;$200K</v>
      </c>
    </row>
    <row r="3099" spans="1:5" x14ac:dyDescent="0.3">
      <c r="A3099" s="33" t="s">
        <v>4</v>
      </c>
      <c r="B3099" s="33" t="s">
        <v>53</v>
      </c>
      <c r="C3099" s="33">
        <v>175000</v>
      </c>
      <c r="D3099" s="33" t="s">
        <v>1856</v>
      </c>
      <c r="E3099" t="str">
        <f t="shared" si="52"/>
        <v>$125K-$200K</v>
      </c>
    </row>
    <row r="3100" spans="1:5" x14ac:dyDescent="0.3">
      <c r="A3100" s="33" t="s">
        <v>0</v>
      </c>
      <c r="B3100" s="33" t="s">
        <v>175</v>
      </c>
      <c r="C3100" s="33">
        <v>62692</v>
      </c>
      <c r="D3100" s="33" t="s">
        <v>1857</v>
      </c>
      <c r="E3100" t="str">
        <f t="shared" si="52"/>
        <v>&lt;$75K</v>
      </c>
    </row>
    <row r="3101" spans="1:5" x14ac:dyDescent="0.3">
      <c r="A3101" s="33" t="s">
        <v>0</v>
      </c>
      <c r="B3101" s="33" t="s">
        <v>54</v>
      </c>
      <c r="C3101" s="33">
        <v>125000</v>
      </c>
      <c r="D3101" s="33" t="s">
        <v>1858</v>
      </c>
      <c r="E3101" t="str">
        <f t="shared" si="52"/>
        <v>$100K-$125K</v>
      </c>
    </row>
    <row r="3102" spans="1:5" x14ac:dyDescent="0.3">
      <c r="A3102" s="33" t="s">
        <v>2</v>
      </c>
      <c r="B3102" s="33" t="s">
        <v>53</v>
      </c>
      <c r="C3102" s="33"/>
      <c r="D3102" s="33" t="s">
        <v>345</v>
      </c>
      <c r="E3102" t="str">
        <f t="shared" si="52"/>
        <v>No Data</v>
      </c>
    </row>
    <row r="3103" spans="1:5" x14ac:dyDescent="0.3">
      <c r="A3103" s="33" t="s">
        <v>125</v>
      </c>
      <c r="B3103" s="33" t="s">
        <v>53</v>
      </c>
      <c r="C3103" s="33">
        <v>115000</v>
      </c>
      <c r="D3103" s="33" t="s">
        <v>1859</v>
      </c>
      <c r="E3103" t="str">
        <f t="shared" si="52"/>
        <v>$100K-$125K</v>
      </c>
    </row>
    <row r="3104" spans="1:5" x14ac:dyDescent="0.3">
      <c r="A3104" s="33" t="s">
        <v>126</v>
      </c>
      <c r="B3104" s="33" t="s">
        <v>53</v>
      </c>
      <c r="C3104" s="33"/>
      <c r="D3104" s="33" t="s">
        <v>265</v>
      </c>
      <c r="E3104" t="str">
        <f t="shared" si="52"/>
        <v>No Data</v>
      </c>
    </row>
    <row r="3105" spans="1:5" x14ac:dyDescent="0.3">
      <c r="A3105" s="33" t="s">
        <v>4</v>
      </c>
      <c r="B3105" s="33" t="s">
        <v>53</v>
      </c>
      <c r="C3105" s="33"/>
      <c r="D3105" s="33" t="s">
        <v>512</v>
      </c>
      <c r="E3105" t="str">
        <f t="shared" si="52"/>
        <v>No Data</v>
      </c>
    </row>
    <row r="3106" spans="1:5" x14ac:dyDescent="0.3">
      <c r="A3106" s="33" t="s">
        <v>4</v>
      </c>
      <c r="B3106" s="33" t="s">
        <v>53</v>
      </c>
      <c r="C3106" s="33"/>
      <c r="D3106" s="33" t="s">
        <v>278</v>
      </c>
      <c r="E3106" t="str">
        <f t="shared" si="52"/>
        <v>No Data</v>
      </c>
    </row>
    <row r="3107" spans="1:5" x14ac:dyDescent="0.3">
      <c r="A3107" s="33" t="s">
        <v>2</v>
      </c>
      <c r="B3107" s="33" t="s">
        <v>53</v>
      </c>
      <c r="C3107" s="33">
        <v>75000</v>
      </c>
      <c r="D3107" s="33" t="s">
        <v>252</v>
      </c>
      <c r="E3107" t="str">
        <f t="shared" si="52"/>
        <v>&lt;$75K</v>
      </c>
    </row>
    <row r="3108" spans="1:5" x14ac:dyDescent="0.3">
      <c r="A3108" s="33" t="s">
        <v>0</v>
      </c>
      <c r="B3108" s="33" t="s">
        <v>53</v>
      </c>
      <c r="C3108" s="33">
        <v>140000</v>
      </c>
      <c r="D3108" s="33" t="s">
        <v>1860</v>
      </c>
      <c r="E3108" t="str">
        <f t="shared" si="52"/>
        <v>$125K-$200K</v>
      </c>
    </row>
    <row r="3109" spans="1:5" x14ac:dyDescent="0.3">
      <c r="A3109" s="33" t="s">
        <v>4</v>
      </c>
      <c r="B3109" s="33" t="s">
        <v>53</v>
      </c>
      <c r="C3109" s="33"/>
      <c r="D3109" s="33" t="s">
        <v>368</v>
      </c>
      <c r="E3109" t="str">
        <f t="shared" si="52"/>
        <v>No Data</v>
      </c>
    </row>
    <row r="3110" spans="1:5" x14ac:dyDescent="0.3">
      <c r="A3110" s="33" t="s">
        <v>4</v>
      </c>
      <c r="B3110" s="33" t="s">
        <v>53</v>
      </c>
      <c r="C3110" s="33">
        <v>90000</v>
      </c>
      <c r="D3110" s="33" t="s">
        <v>1861</v>
      </c>
      <c r="E3110" t="str">
        <f t="shared" si="52"/>
        <v>$75K-$100K</v>
      </c>
    </row>
    <row r="3111" spans="1:5" x14ac:dyDescent="0.3">
      <c r="A3111" s="33" t="s">
        <v>126</v>
      </c>
      <c r="B3111" s="33" t="s">
        <v>53</v>
      </c>
      <c r="C3111" s="33"/>
      <c r="D3111" s="33" t="s">
        <v>1862</v>
      </c>
      <c r="E3111" t="str">
        <f t="shared" si="52"/>
        <v>No Data</v>
      </c>
    </row>
    <row r="3112" spans="1:5" x14ac:dyDescent="0.3">
      <c r="A3112" s="33" t="s">
        <v>4</v>
      </c>
      <c r="B3112" s="33" t="s">
        <v>54</v>
      </c>
      <c r="C3112" s="33"/>
      <c r="D3112" s="33" t="s">
        <v>410</v>
      </c>
      <c r="E3112" t="str">
        <f t="shared" si="52"/>
        <v>No Data</v>
      </c>
    </row>
    <row r="3113" spans="1:5" x14ac:dyDescent="0.3">
      <c r="A3113" s="33" t="s">
        <v>126</v>
      </c>
      <c r="B3113" s="33" t="s">
        <v>53</v>
      </c>
      <c r="C3113" s="33"/>
      <c r="D3113" s="33" t="s">
        <v>1863</v>
      </c>
      <c r="E3113" t="str">
        <f t="shared" si="52"/>
        <v>No Data</v>
      </c>
    </row>
    <row r="3114" spans="1:5" x14ac:dyDescent="0.3">
      <c r="A3114" s="33" t="s">
        <v>4</v>
      </c>
      <c r="B3114" s="33" t="s">
        <v>54</v>
      </c>
      <c r="C3114" s="33"/>
      <c r="D3114" s="33" t="s">
        <v>1864</v>
      </c>
      <c r="E3114" t="str">
        <f t="shared" si="52"/>
        <v>No Data</v>
      </c>
    </row>
    <row r="3115" spans="1:5" x14ac:dyDescent="0.3">
      <c r="A3115" s="33" t="s">
        <v>4</v>
      </c>
      <c r="B3115" s="33" t="s">
        <v>53</v>
      </c>
      <c r="C3115" s="33">
        <v>142000</v>
      </c>
      <c r="D3115" s="33" t="s">
        <v>1865</v>
      </c>
      <c r="E3115" t="str">
        <f t="shared" si="52"/>
        <v>$125K-$200K</v>
      </c>
    </row>
    <row r="3116" spans="1:5" x14ac:dyDescent="0.3">
      <c r="A3116" s="33" t="s">
        <v>4</v>
      </c>
      <c r="B3116" s="33" t="s">
        <v>54</v>
      </c>
      <c r="C3116" s="33">
        <v>112500</v>
      </c>
      <c r="D3116" s="33" t="s">
        <v>265</v>
      </c>
      <c r="E3116" t="str">
        <f t="shared" si="52"/>
        <v>$100K-$125K</v>
      </c>
    </row>
    <row r="3117" spans="1:5" x14ac:dyDescent="0.3">
      <c r="A3117" s="33" t="s">
        <v>4</v>
      </c>
      <c r="B3117" s="33" t="s">
        <v>53</v>
      </c>
      <c r="C3117" s="33">
        <v>130000</v>
      </c>
      <c r="D3117" s="33" t="s">
        <v>879</v>
      </c>
      <c r="E3117" t="str">
        <f t="shared" si="52"/>
        <v>$125K-$200K</v>
      </c>
    </row>
    <row r="3118" spans="1:5" x14ac:dyDescent="0.3">
      <c r="A3118" s="33" t="s">
        <v>0</v>
      </c>
      <c r="B3118" s="33" t="s">
        <v>53</v>
      </c>
      <c r="C3118" s="33"/>
      <c r="D3118" s="33" t="s">
        <v>1866</v>
      </c>
      <c r="E3118" t="str">
        <f t="shared" si="52"/>
        <v>No Data</v>
      </c>
    </row>
    <row r="3119" spans="1:5" x14ac:dyDescent="0.3">
      <c r="A3119" s="33" t="s">
        <v>4</v>
      </c>
      <c r="B3119" s="33" t="s">
        <v>53</v>
      </c>
      <c r="C3119" s="33"/>
      <c r="D3119" s="33" t="s">
        <v>616</v>
      </c>
      <c r="E3119" t="str">
        <f t="shared" si="52"/>
        <v>No Data</v>
      </c>
    </row>
    <row r="3120" spans="1:5" x14ac:dyDescent="0.3">
      <c r="A3120" s="33" t="s">
        <v>128</v>
      </c>
      <c r="B3120" s="33" t="s">
        <v>54</v>
      </c>
      <c r="C3120" s="33">
        <v>127000</v>
      </c>
      <c r="D3120" s="33" t="s">
        <v>1867</v>
      </c>
      <c r="E3120" t="str">
        <f t="shared" si="52"/>
        <v>$125K-$200K</v>
      </c>
    </row>
    <row r="3121" spans="1:5" x14ac:dyDescent="0.3">
      <c r="A3121" s="33" t="s">
        <v>4</v>
      </c>
      <c r="B3121" s="33" t="s">
        <v>54</v>
      </c>
      <c r="C3121" s="33"/>
      <c r="D3121" s="33" t="s">
        <v>1868</v>
      </c>
      <c r="E3121" t="str">
        <f t="shared" si="52"/>
        <v>No Data</v>
      </c>
    </row>
    <row r="3122" spans="1:5" x14ac:dyDescent="0.3">
      <c r="A3122" s="33" t="s">
        <v>0</v>
      </c>
      <c r="B3122" s="33" t="s">
        <v>53</v>
      </c>
      <c r="C3122" s="33">
        <v>162500</v>
      </c>
      <c r="D3122" s="33" t="s">
        <v>265</v>
      </c>
      <c r="E3122" t="str">
        <f t="shared" si="52"/>
        <v>$125K-$200K</v>
      </c>
    </row>
    <row r="3123" spans="1:5" x14ac:dyDescent="0.3">
      <c r="A3123" s="33" t="s">
        <v>2</v>
      </c>
      <c r="B3123" s="33" t="s">
        <v>53</v>
      </c>
      <c r="C3123" s="33">
        <v>90000</v>
      </c>
      <c r="D3123" s="33" t="s">
        <v>457</v>
      </c>
      <c r="E3123" t="str">
        <f t="shared" si="52"/>
        <v>$75K-$100K</v>
      </c>
    </row>
    <row r="3124" spans="1:5" x14ac:dyDescent="0.3">
      <c r="A3124" s="33" t="s">
        <v>2</v>
      </c>
      <c r="B3124" s="33" t="s">
        <v>53</v>
      </c>
      <c r="C3124" s="33">
        <v>70000</v>
      </c>
      <c r="D3124" s="33" t="s">
        <v>268</v>
      </c>
      <c r="E3124" t="str">
        <f t="shared" si="52"/>
        <v>&lt;$75K</v>
      </c>
    </row>
    <row r="3125" spans="1:5" x14ac:dyDescent="0.3">
      <c r="A3125" s="33" t="s">
        <v>4</v>
      </c>
      <c r="B3125" s="33" t="s">
        <v>53</v>
      </c>
      <c r="C3125" s="33"/>
      <c r="D3125" s="33" t="s">
        <v>258</v>
      </c>
      <c r="E3125" t="str">
        <f t="shared" si="52"/>
        <v>No Data</v>
      </c>
    </row>
    <row r="3126" spans="1:5" x14ac:dyDescent="0.3">
      <c r="A3126" s="33" t="s">
        <v>0</v>
      </c>
      <c r="B3126" s="33" t="s">
        <v>53</v>
      </c>
      <c r="C3126" s="33">
        <v>165000</v>
      </c>
      <c r="D3126" s="33" t="s">
        <v>1869</v>
      </c>
      <c r="E3126" t="str">
        <f t="shared" si="52"/>
        <v>$125K-$200K</v>
      </c>
    </row>
    <row r="3127" spans="1:5" x14ac:dyDescent="0.3">
      <c r="A3127" s="33" t="s">
        <v>0</v>
      </c>
      <c r="B3127" s="33" t="s">
        <v>53</v>
      </c>
      <c r="C3127" s="33">
        <v>166075</v>
      </c>
      <c r="D3127" s="33" t="s">
        <v>609</v>
      </c>
      <c r="E3127" t="str">
        <f t="shared" si="52"/>
        <v>$125K-$200K</v>
      </c>
    </row>
    <row r="3128" spans="1:5" x14ac:dyDescent="0.3">
      <c r="A3128" s="33" t="s">
        <v>4</v>
      </c>
      <c r="B3128" s="33" t="s">
        <v>53</v>
      </c>
      <c r="C3128" s="33"/>
      <c r="D3128" s="33" t="s">
        <v>1870</v>
      </c>
      <c r="E3128" t="str">
        <f t="shared" si="52"/>
        <v>No Data</v>
      </c>
    </row>
    <row r="3129" spans="1:5" x14ac:dyDescent="0.3">
      <c r="A3129" s="33" t="s">
        <v>2</v>
      </c>
      <c r="B3129" s="33" t="s">
        <v>53</v>
      </c>
      <c r="C3129" s="33"/>
      <c r="D3129" s="33" t="s">
        <v>1871</v>
      </c>
      <c r="E3129" t="str">
        <f t="shared" si="52"/>
        <v>No Data</v>
      </c>
    </row>
    <row r="3130" spans="1:5" x14ac:dyDescent="0.3">
      <c r="A3130" s="33" t="s">
        <v>4</v>
      </c>
      <c r="B3130" s="33" t="s">
        <v>53</v>
      </c>
      <c r="C3130" s="33">
        <v>155000</v>
      </c>
      <c r="D3130" s="33" t="s">
        <v>648</v>
      </c>
      <c r="E3130" t="str">
        <f t="shared" si="52"/>
        <v>$125K-$200K</v>
      </c>
    </row>
    <row r="3131" spans="1:5" x14ac:dyDescent="0.3">
      <c r="A3131" s="33" t="s">
        <v>4</v>
      </c>
      <c r="B3131" s="33" t="s">
        <v>53</v>
      </c>
      <c r="C3131" s="33">
        <v>100000</v>
      </c>
      <c r="D3131" s="33" t="s">
        <v>268</v>
      </c>
      <c r="E3131" t="str">
        <f t="shared" si="52"/>
        <v>$75K-$100K</v>
      </c>
    </row>
    <row r="3132" spans="1:5" x14ac:dyDescent="0.3">
      <c r="A3132" s="33" t="s">
        <v>125</v>
      </c>
      <c r="B3132" s="33" t="s">
        <v>53</v>
      </c>
      <c r="C3132" s="33">
        <v>90000</v>
      </c>
      <c r="D3132" s="33" t="s">
        <v>1099</v>
      </c>
      <c r="E3132" t="str">
        <f t="shared" si="52"/>
        <v>$75K-$100K</v>
      </c>
    </row>
    <row r="3133" spans="1:5" x14ac:dyDescent="0.3">
      <c r="A3133" s="33" t="s">
        <v>0</v>
      </c>
      <c r="B3133" s="33" t="s">
        <v>53</v>
      </c>
      <c r="C3133" s="33"/>
      <c r="D3133" s="33" t="s">
        <v>258</v>
      </c>
      <c r="E3133" t="str">
        <f t="shared" si="52"/>
        <v>No Data</v>
      </c>
    </row>
    <row r="3134" spans="1:5" x14ac:dyDescent="0.3">
      <c r="A3134" s="33" t="s">
        <v>125</v>
      </c>
      <c r="B3134" s="33" t="s">
        <v>69</v>
      </c>
      <c r="C3134" s="33">
        <v>111175</v>
      </c>
      <c r="D3134" s="33" t="s">
        <v>896</v>
      </c>
      <c r="E3134" t="str">
        <f t="shared" si="52"/>
        <v>$100K-$125K</v>
      </c>
    </row>
    <row r="3135" spans="1:5" x14ac:dyDescent="0.3">
      <c r="A3135" s="33" t="s">
        <v>4</v>
      </c>
      <c r="B3135" s="33" t="s">
        <v>53</v>
      </c>
      <c r="C3135" s="33">
        <v>75000</v>
      </c>
      <c r="D3135" s="33" t="s">
        <v>315</v>
      </c>
      <c r="E3135" t="str">
        <f t="shared" si="52"/>
        <v>&lt;$75K</v>
      </c>
    </row>
    <row r="3136" spans="1:5" x14ac:dyDescent="0.3">
      <c r="A3136" s="33" t="s">
        <v>1</v>
      </c>
      <c r="B3136" s="33" t="s">
        <v>80</v>
      </c>
      <c r="C3136" s="33">
        <v>72000</v>
      </c>
      <c r="D3136" s="33" t="s">
        <v>211</v>
      </c>
      <c r="E3136" t="str">
        <f t="shared" si="52"/>
        <v>&lt;$75K</v>
      </c>
    </row>
    <row r="3137" spans="1:5" x14ac:dyDescent="0.3">
      <c r="A3137" s="33" t="s">
        <v>0</v>
      </c>
      <c r="B3137" s="33" t="s">
        <v>53</v>
      </c>
      <c r="C3137" s="33">
        <v>116250</v>
      </c>
      <c r="D3137" s="33" t="s">
        <v>1142</v>
      </c>
      <c r="E3137" t="str">
        <f t="shared" si="52"/>
        <v>$100K-$125K</v>
      </c>
    </row>
    <row r="3138" spans="1:5" x14ac:dyDescent="0.3">
      <c r="A3138" s="33" t="s">
        <v>4</v>
      </c>
      <c r="B3138" s="33" t="s">
        <v>124</v>
      </c>
      <c r="C3138" s="33">
        <v>45000</v>
      </c>
      <c r="D3138" s="33" t="s">
        <v>1872</v>
      </c>
      <c r="E3138" t="str">
        <f t="shared" si="52"/>
        <v>&lt;$75K</v>
      </c>
    </row>
    <row r="3139" spans="1:5" x14ac:dyDescent="0.3">
      <c r="A3139" s="33" t="s">
        <v>4</v>
      </c>
      <c r="B3139" s="33" t="s">
        <v>53</v>
      </c>
      <c r="C3139" s="33"/>
      <c r="D3139" s="33" t="s">
        <v>1680</v>
      </c>
      <c r="E3139" t="str">
        <f t="shared" ref="E3139:E3202" si="53">_xlfn.XLOOKUP(C3139,$H$16:$H$21,$G$16:$G$21,,1)</f>
        <v>No Data</v>
      </c>
    </row>
    <row r="3140" spans="1:5" x14ac:dyDescent="0.3">
      <c r="A3140" s="33" t="s">
        <v>2</v>
      </c>
      <c r="B3140" s="33" t="s">
        <v>53</v>
      </c>
      <c r="C3140" s="33"/>
      <c r="D3140" s="33" t="s">
        <v>1490</v>
      </c>
      <c r="E3140" t="str">
        <f t="shared" si="53"/>
        <v>No Data</v>
      </c>
    </row>
    <row r="3141" spans="1:5" x14ac:dyDescent="0.3">
      <c r="A3141" s="33" t="s">
        <v>0</v>
      </c>
      <c r="B3141" s="33" t="s">
        <v>53</v>
      </c>
      <c r="C3141" s="33"/>
      <c r="D3141" s="33" t="s">
        <v>516</v>
      </c>
      <c r="E3141" t="str">
        <f t="shared" si="53"/>
        <v>No Data</v>
      </c>
    </row>
    <row r="3142" spans="1:5" x14ac:dyDescent="0.3">
      <c r="A3142" s="33" t="s">
        <v>125</v>
      </c>
      <c r="B3142" s="33" t="s">
        <v>111</v>
      </c>
      <c r="C3142" s="33">
        <v>104550</v>
      </c>
      <c r="D3142" s="33" t="s">
        <v>1873</v>
      </c>
      <c r="E3142" t="str">
        <f t="shared" si="53"/>
        <v>$100K-$125K</v>
      </c>
    </row>
    <row r="3143" spans="1:5" x14ac:dyDescent="0.3">
      <c r="A3143" s="33" t="s">
        <v>52</v>
      </c>
      <c r="B3143" s="33" t="s">
        <v>53</v>
      </c>
      <c r="C3143" s="33"/>
      <c r="D3143" s="33" t="s">
        <v>516</v>
      </c>
      <c r="E3143" t="str">
        <f t="shared" si="53"/>
        <v>No Data</v>
      </c>
    </row>
    <row r="3144" spans="1:5" x14ac:dyDescent="0.3">
      <c r="A3144" s="33" t="s">
        <v>0</v>
      </c>
      <c r="B3144" s="33" t="s">
        <v>54</v>
      </c>
      <c r="C3144" s="33">
        <v>72037</v>
      </c>
      <c r="D3144" s="33" t="s">
        <v>1179</v>
      </c>
      <c r="E3144" t="str">
        <f t="shared" si="53"/>
        <v>&lt;$75K</v>
      </c>
    </row>
    <row r="3145" spans="1:5" x14ac:dyDescent="0.3">
      <c r="A3145" s="33" t="s">
        <v>4</v>
      </c>
      <c r="B3145" s="33" t="s">
        <v>54</v>
      </c>
      <c r="C3145" s="33">
        <v>88685</v>
      </c>
      <c r="D3145" s="33" t="s">
        <v>476</v>
      </c>
      <c r="E3145" t="str">
        <f t="shared" si="53"/>
        <v>$75K-$100K</v>
      </c>
    </row>
    <row r="3146" spans="1:5" x14ac:dyDescent="0.3">
      <c r="A3146" s="33" t="s">
        <v>52</v>
      </c>
      <c r="B3146" s="33" t="s">
        <v>53</v>
      </c>
      <c r="C3146" s="33">
        <v>151950</v>
      </c>
      <c r="D3146" s="33" t="s">
        <v>476</v>
      </c>
      <c r="E3146" t="str">
        <f t="shared" si="53"/>
        <v>$125K-$200K</v>
      </c>
    </row>
    <row r="3147" spans="1:5" x14ac:dyDescent="0.3">
      <c r="A3147" s="33" t="s">
        <v>126</v>
      </c>
      <c r="B3147" s="33" t="s">
        <v>53</v>
      </c>
      <c r="C3147" s="33">
        <v>142200</v>
      </c>
      <c r="D3147" s="33" t="s">
        <v>1874</v>
      </c>
      <c r="E3147" t="str">
        <f t="shared" si="53"/>
        <v>$125K-$200K</v>
      </c>
    </row>
    <row r="3148" spans="1:5" x14ac:dyDescent="0.3">
      <c r="A3148" s="33" t="s">
        <v>4</v>
      </c>
      <c r="B3148" s="33" t="s">
        <v>53</v>
      </c>
      <c r="C3148" s="33">
        <v>160000</v>
      </c>
      <c r="D3148" s="33" t="s">
        <v>232</v>
      </c>
      <c r="E3148" t="str">
        <f t="shared" si="53"/>
        <v>$125K-$200K</v>
      </c>
    </row>
    <row r="3149" spans="1:5" x14ac:dyDescent="0.3">
      <c r="A3149" s="33" t="s">
        <v>0</v>
      </c>
      <c r="B3149" s="33" t="s">
        <v>53</v>
      </c>
      <c r="C3149" s="33"/>
      <c r="D3149" s="33" t="s">
        <v>258</v>
      </c>
      <c r="E3149" t="str">
        <f t="shared" si="53"/>
        <v>No Data</v>
      </c>
    </row>
    <row r="3150" spans="1:5" x14ac:dyDescent="0.3">
      <c r="A3150" s="33" t="s">
        <v>0</v>
      </c>
      <c r="B3150" s="33" t="s">
        <v>53</v>
      </c>
      <c r="C3150" s="33"/>
      <c r="D3150" s="33" t="s">
        <v>353</v>
      </c>
      <c r="E3150" t="str">
        <f t="shared" si="53"/>
        <v>No Data</v>
      </c>
    </row>
    <row r="3151" spans="1:5" x14ac:dyDescent="0.3">
      <c r="A3151" s="33" t="s">
        <v>4</v>
      </c>
      <c r="B3151" s="33" t="s">
        <v>53</v>
      </c>
      <c r="C3151" s="33">
        <v>115000</v>
      </c>
      <c r="D3151" s="33" t="s">
        <v>1875</v>
      </c>
      <c r="E3151" t="str">
        <f t="shared" si="53"/>
        <v>$100K-$125K</v>
      </c>
    </row>
    <row r="3152" spans="1:5" x14ac:dyDescent="0.3">
      <c r="A3152" s="33" t="s">
        <v>4</v>
      </c>
      <c r="B3152" s="33" t="s">
        <v>53</v>
      </c>
      <c r="C3152" s="33"/>
      <c r="D3152" s="33" t="s">
        <v>300</v>
      </c>
      <c r="E3152" t="str">
        <f t="shared" si="53"/>
        <v>No Data</v>
      </c>
    </row>
    <row r="3153" spans="1:5" x14ac:dyDescent="0.3">
      <c r="A3153" s="33" t="s">
        <v>4</v>
      </c>
      <c r="B3153" s="33" t="s">
        <v>53</v>
      </c>
      <c r="C3153" s="33">
        <v>159264</v>
      </c>
      <c r="D3153" s="33" t="s">
        <v>1157</v>
      </c>
      <c r="E3153" t="str">
        <f t="shared" si="53"/>
        <v>$125K-$200K</v>
      </c>
    </row>
    <row r="3154" spans="1:5" x14ac:dyDescent="0.3">
      <c r="A3154" s="33" t="s">
        <v>4</v>
      </c>
      <c r="B3154" s="33" t="s">
        <v>53</v>
      </c>
      <c r="C3154" s="33">
        <v>175000</v>
      </c>
      <c r="D3154" s="33" t="s">
        <v>1876</v>
      </c>
      <c r="E3154" t="str">
        <f t="shared" si="53"/>
        <v>$125K-$200K</v>
      </c>
    </row>
    <row r="3155" spans="1:5" x14ac:dyDescent="0.3">
      <c r="A3155" s="33" t="s">
        <v>128</v>
      </c>
      <c r="B3155" s="33" t="s">
        <v>53</v>
      </c>
      <c r="C3155" s="33">
        <v>150000</v>
      </c>
      <c r="D3155" s="33" t="s">
        <v>1877</v>
      </c>
      <c r="E3155" t="str">
        <f t="shared" si="53"/>
        <v>$125K-$200K</v>
      </c>
    </row>
    <row r="3156" spans="1:5" x14ac:dyDescent="0.3">
      <c r="A3156" s="33" t="s">
        <v>0</v>
      </c>
      <c r="B3156" s="33" t="s">
        <v>53</v>
      </c>
      <c r="C3156" s="33">
        <v>214379.5</v>
      </c>
      <c r="D3156" s="33" t="s">
        <v>611</v>
      </c>
      <c r="E3156" t="str">
        <f t="shared" si="53"/>
        <v>&gt;$200K</v>
      </c>
    </row>
    <row r="3157" spans="1:5" x14ac:dyDescent="0.3">
      <c r="A3157" s="33" t="s">
        <v>52</v>
      </c>
      <c r="B3157" s="33" t="s">
        <v>53</v>
      </c>
      <c r="C3157" s="33">
        <v>110000</v>
      </c>
      <c r="D3157" s="33" t="s">
        <v>1878</v>
      </c>
      <c r="E3157" t="str">
        <f t="shared" si="53"/>
        <v>$100K-$125K</v>
      </c>
    </row>
    <row r="3158" spans="1:5" x14ac:dyDescent="0.3">
      <c r="A3158" s="33" t="s">
        <v>4</v>
      </c>
      <c r="B3158" s="33" t="s">
        <v>54</v>
      </c>
      <c r="C3158" s="33">
        <v>145000</v>
      </c>
      <c r="D3158" s="33" t="s">
        <v>353</v>
      </c>
      <c r="E3158" t="str">
        <f t="shared" si="53"/>
        <v>$125K-$200K</v>
      </c>
    </row>
    <row r="3159" spans="1:5" x14ac:dyDescent="0.3">
      <c r="A3159" s="33" t="s">
        <v>126</v>
      </c>
      <c r="B3159" s="33" t="s">
        <v>53</v>
      </c>
      <c r="C3159" s="33"/>
      <c r="D3159" s="33" t="s">
        <v>286</v>
      </c>
      <c r="E3159" t="str">
        <f t="shared" si="53"/>
        <v>No Data</v>
      </c>
    </row>
    <row r="3160" spans="1:5" x14ac:dyDescent="0.3">
      <c r="A3160" s="33" t="s">
        <v>2</v>
      </c>
      <c r="B3160" s="33" t="s">
        <v>53</v>
      </c>
      <c r="C3160" s="33">
        <v>125000</v>
      </c>
      <c r="D3160" s="33" t="s">
        <v>1879</v>
      </c>
      <c r="E3160" t="str">
        <f t="shared" si="53"/>
        <v>$100K-$125K</v>
      </c>
    </row>
    <row r="3161" spans="1:5" x14ac:dyDescent="0.3">
      <c r="A3161" s="33" t="s">
        <v>4</v>
      </c>
      <c r="B3161" s="33" t="s">
        <v>53</v>
      </c>
      <c r="C3161" s="33">
        <v>120000</v>
      </c>
      <c r="D3161" s="33" t="s">
        <v>1033</v>
      </c>
      <c r="E3161" t="str">
        <f t="shared" si="53"/>
        <v>$100K-$125K</v>
      </c>
    </row>
    <row r="3162" spans="1:5" x14ac:dyDescent="0.3">
      <c r="A3162" s="33" t="s">
        <v>4</v>
      </c>
      <c r="B3162" s="33" t="s">
        <v>53</v>
      </c>
      <c r="C3162" s="33"/>
      <c r="D3162" s="33" t="s">
        <v>353</v>
      </c>
      <c r="E3162" t="str">
        <f t="shared" si="53"/>
        <v>No Data</v>
      </c>
    </row>
    <row r="3163" spans="1:5" x14ac:dyDescent="0.3">
      <c r="A3163" s="33" t="s">
        <v>4</v>
      </c>
      <c r="B3163" s="33" t="s">
        <v>53</v>
      </c>
      <c r="C3163" s="33">
        <v>200000</v>
      </c>
      <c r="D3163" s="33" t="s">
        <v>1880</v>
      </c>
      <c r="E3163" t="str">
        <f t="shared" si="53"/>
        <v>$125K-$200K</v>
      </c>
    </row>
    <row r="3164" spans="1:5" x14ac:dyDescent="0.3">
      <c r="A3164" s="33" t="s">
        <v>2</v>
      </c>
      <c r="B3164" s="33" t="s">
        <v>74</v>
      </c>
      <c r="C3164" s="33">
        <v>51014</v>
      </c>
      <c r="D3164" s="33" t="s">
        <v>1018</v>
      </c>
      <c r="E3164" t="str">
        <f t="shared" si="53"/>
        <v>&lt;$75K</v>
      </c>
    </row>
    <row r="3165" spans="1:5" x14ac:dyDescent="0.3">
      <c r="A3165" s="33" t="s">
        <v>126</v>
      </c>
      <c r="B3165" s="33" t="s">
        <v>54</v>
      </c>
      <c r="C3165" s="33">
        <v>117500</v>
      </c>
      <c r="D3165" s="33" t="s">
        <v>1881</v>
      </c>
      <c r="E3165" t="str">
        <f t="shared" si="53"/>
        <v>$100K-$125K</v>
      </c>
    </row>
    <row r="3166" spans="1:5" x14ac:dyDescent="0.3">
      <c r="A3166" s="33" t="s">
        <v>128</v>
      </c>
      <c r="B3166" s="33" t="s">
        <v>80</v>
      </c>
      <c r="C3166" s="33">
        <v>79200</v>
      </c>
      <c r="D3166" s="33" t="s">
        <v>1276</v>
      </c>
      <c r="E3166" t="str">
        <f t="shared" si="53"/>
        <v>$75K-$100K</v>
      </c>
    </row>
    <row r="3167" spans="1:5" x14ac:dyDescent="0.3">
      <c r="A3167" s="33" t="s">
        <v>4</v>
      </c>
      <c r="B3167" s="33" t="s">
        <v>53</v>
      </c>
      <c r="C3167" s="33"/>
      <c r="D3167" s="33" t="s">
        <v>1882</v>
      </c>
      <c r="E3167" t="str">
        <f t="shared" si="53"/>
        <v>No Data</v>
      </c>
    </row>
    <row r="3168" spans="1:5" x14ac:dyDescent="0.3">
      <c r="A3168" s="33" t="s">
        <v>4</v>
      </c>
      <c r="B3168" s="33" t="s">
        <v>53</v>
      </c>
      <c r="C3168" s="33">
        <v>134437.5</v>
      </c>
      <c r="D3168" s="33" t="s">
        <v>391</v>
      </c>
      <c r="E3168" t="str">
        <f t="shared" si="53"/>
        <v>$125K-$200K</v>
      </c>
    </row>
    <row r="3169" spans="1:5" x14ac:dyDescent="0.3">
      <c r="A3169" s="33" t="s">
        <v>125</v>
      </c>
      <c r="B3169" s="33" t="s">
        <v>53</v>
      </c>
      <c r="C3169" s="33">
        <v>100000</v>
      </c>
      <c r="D3169" s="33" t="s">
        <v>265</v>
      </c>
      <c r="E3169" t="str">
        <f t="shared" si="53"/>
        <v>$75K-$100K</v>
      </c>
    </row>
    <row r="3170" spans="1:5" x14ac:dyDescent="0.3">
      <c r="A3170" s="33" t="s">
        <v>0</v>
      </c>
      <c r="B3170" s="33" t="s">
        <v>53</v>
      </c>
      <c r="C3170" s="33"/>
      <c r="D3170" s="33" t="s">
        <v>1667</v>
      </c>
      <c r="E3170" t="str">
        <f t="shared" si="53"/>
        <v>No Data</v>
      </c>
    </row>
    <row r="3171" spans="1:5" x14ac:dyDescent="0.3">
      <c r="A3171" s="33" t="s">
        <v>126</v>
      </c>
      <c r="B3171" s="33" t="s">
        <v>53</v>
      </c>
      <c r="C3171" s="33"/>
      <c r="D3171" s="33" t="s">
        <v>225</v>
      </c>
      <c r="E3171" t="str">
        <f t="shared" si="53"/>
        <v>No Data</v>
      </c>
    </row>
    <row r="3172" spans="1:5" x14ac:dyDescent="0.3">
      <c r="A3172" s="33" t="s">
        <v>4</v>
      </c>
      <c r="B3172" s="33" t="s">
        <v>54</v>
      </c>
      <c r="C3172" s="33">
        <v>225000</v>
      </c>
      <c r="D3172" s="33" t="s">
        <v>1883</v>
      </c>
      <c r="E3172" t="str">
        <f t="shared" si="53"/>
        <v>&gt;$200K</v>
      </c>
    </row>
    <row r="3173" spans="1:5" x14ac:dyDescent="0.3">
      <c r="A3173" s="33" t="s">
        <v>2</v>
      </c>
      <c r="B3173" s="33" t="s">
        <v>88</v>
      </c>
      <c r="C3173" s="33"/>
      <c r="D3173" s="33" t="s">
        <v>1587</v>
      </c>
      <c r="E3173" t="str">
        <f t="shared" si="53"/>
        <v>No Data</v>
      </c>
    </row>
    <row r="3174" spans="1:5" x14ac:dyDescent="0.3">
      <c r="A3174" s="33" t="s">
        <v>126</v>
      </c>
      <c r="B3174" s="33" t="s">
        <v>53</v>
      </c>
      <c r="C3174" s="33">
        <v>147500</v>
      </c>
      <c r="D3174" s="33" t="s">
        <v>1884</v>
      </c>
      <c r="E3174" t="str">
        <f t="shared" si="53"/>
        <v>$125K-$200K</v>
      </c>
    </row>
    <row r="3175" spans="1:5" x14ac:dyDescent="0.3">
      <c r="A3175" s="33" t="s">
        <v>2</v>
      </c>
      <c r="B3175" s="33" t="s">
        <v>53</v>
      </c>
      <c r="C3175" s="33"/>
      <c r="D3175" s="33" t="s">
        <v>1756</v>
      </c>
      <c r="E3175" t="str">
        <f t="shared" si="53"/>
        <v>No Data</v>
      </c>
    </row>
    <row r="3176" spans="1:5" x14ac:dyDescent="0.3">
      <c r="A3176" s="33" t="s">
        <v>4</v>
      </c>
      <c r="B3176" s="33" t="s">
        <v>53</v>
      </c>
      <c r="C3176" s="33">
        <v>115000</v>
      </c>
      <c r="D3176" s="33" t="s">
        <v>1426</v>
      </c>
      <c r="E3176" t="str">
        <f t="shared" si="53"/>
        <v>$100K-$125K</v>
      </c>
    </row>
    <row r="3177" spans="1:5" x14ac:dyDescent="0.3">
      <c r="A3177" s="33" t="s">
        <v>4</v>
      </c>
      <c r="B3177" s="33" t="s">
        <v>53</v>
      </c>
      <c r="C3177" s="33">
        <v>175000</v>
      </c>
      <c r="D3177" s="33" t="s">
        <v>268</v>
      </c>
      <c r="E3177" t="str">
        <f t="shared" si="53"/>
        <v>$125K-$200K</v>
      </c>
    </row>
    <row r="3178" spans="1:5" x14ac:dyDescent="0.3">
      <c r="A3178" s="33" t="s">
        <v>4</v>
      </c>
      <c r="B3178" s="33" t="s">
        <v>53</v>
      </c>
      <c r="C3178" s="33">
        <v>100000</v>
      </c>
      <c r="D3178" s="33" t="s">
        <v>1885</v>
      </c>
      <c r="E3178" t="str">
        <f t="shared" si="53"/>
        <v>$75K-$100K</v>
      </c>
    </row>
    <row r="3179" spans="1:5" x14ac:dyDescent="0.3">
      <c r="A3179" s="33" t="s">
        <v>4</v>
      </c>
      <c r="B3179" s="33" t="s">
        <v>53</v>
      </c>
      <c r="C3179" s="33">
        <v>127500</v>
      </c>
      <c r="D3179" s="33" t="s">
        <v>1886</v>
      </c>
      <c r="E3179" t="str">
        <f t="shared" si="53"/>
        <v>$125K-$200K</v>
      </c>
    </row>
    <row r="3180" spans="1:5" x14ac:dyDescent="0.3">
      <c r="A3180" s="33" t="s">
        <v>126</v>
      </c>
      <c r="B3180" s="33" t="s">
        <v>53</v>
      </c>
      <c r="C3180" s="33">
        <v>212500</v>
      </c>
      <c r="D3180" s="33" t="s">
        <v>614</v>
      </c>
      <c r="E3180" t="str">
        <f t="shared" si="53"/>
        <v>&gt;$200K</v>
      </c>
    </row>
    <row r="3181" spans="1:5" x14ac:dyDescent="0.3">
      <c r="A3181" s="33" t="s">
        <v>126</v>
      </c>
      <c r="B3181" s="33" t="s">
        <v>54</v>
      </c>
      <c r="C3181" s="33">
        <v>142500</v>
      </c>
      <c r="D3181" s="33" t="s">
        <v>1887</v>
      </c>
      <c r="E3181" t="str">
        <f t="shared" si="53"/>
        <v>$125K-$200K</v>
      </c>
    </row>
    <row r="3182" spans="1:5" x14ac:dyDescent="0.3">
      <c r="A3182" s="33" t="s">
        <v>126</v>
      </c>
      <c r="B3182" s="33" t="s">
        <v>53</v>
      </c>
      <c r="C3182" s="33">
        <v>170000</v>
      </c>
      <c r="D3182" s="33" t="s">
        <v>852</v>
      </c>
      <c r="E3182" t="str">
        <f t="shared" si="53"/>
        <v>$125K-$200K</v>
      </c>
    </row>
    <row r="3183" spans="1:5" x14ac:dyDescent="0.3">
      <c r="A3183" s="33" t="s">
        <v>2</v>
      </c>
      <c r="B3183" s="33" t="s">
        <v>54</v>
      </c>
      <c r="C3183" s="33">
        <v>80000</v>
      </c>
      <c r="D3183" s="33" t="s">
        <v>1888</v>
      </c>
      <c r="E3183" t="str">
        <f t="shared" si="53"/>
        <v>$75K-$100K</v>
      </c>
    </row>
    <row r="3184" spans="1:5" x14ac:dyDescent="0.3">
      <c r="A3184" s="33" t="s">
        <v>2</v>
      </c>
      <c r="B3184" s="33" t="s">
        <v>53</v>
      </c>
      <c r="C3184" s="33"/>
      <c r="D3184" s="33" t="s">
        <v>299</v>
      </c>
      <c r="E3184" t="str">
        <f t="shared" si="53"/>
        <v>No Data</v>
      </c>
    </row>
    <row r="3185" spans="1:5" x14ac:dyDescent="0.3">
      <c r="A3185" s="33" t="s">
        <v>128</v>
      </c>
      <c r="B3185" s="33" t="s">
        <v>53</v>
      </c>
      <c r="C3185" s="33">
        <v>135000</v>
      </c>
      <c r="D3185" s="33" t="s">
        <v>364</v>
      </c>
      <c r="E3185" t="str">
        <f t="shared" si="53"/>
        <v>$125K-$200K</v>
      </c>
    </row>
    <row r="3186" spans="1:5" x14ac:dyDescent="0.3">
      <c r="A3186" s="33" t="s">
        <v>4</v>
      </c>
      <c r="B3186" s="33" t="s">
        <v>53</v>
      </c>
      <c r="C3186" s="33">
        <v>115000</v>
      </c>
      <c r="D3186" s="33" t="s">
        <v>1889</v>
      </c>
      <c r="E3186" t="str">
        <f t="shared" si="53"/>
        <v>$100K-$125K</v>
      </c>
    </row>
    <row r="3187" spans="1:5" x14ac:dyDescent="0.3">
      <c r="A3187" s="33" t="s">
        <v>4</v>
      </c>
      <c r="B3187" s="33" t="s">
        <v>54</v>
      </c>
      <c r="C3187" s="33">
        <v>145000</v>
      </c>
      <c r="D3187" s="33" t="s">
        <v>315</v>
      </c>
      <c r="E3187" t="str">
        <f t="shared" si="53"/>
        <v>$125K-$200K</v>
      </c>
    </row>
    <row r="3188" spans="1:5" x14ac:dyDescent="0.3">
      <c r="A3188" s="33" t="s">
        <v>126</v>
      </c>
      <c r="B3188" s="33" t="s">
        <v>53</v>
      </c>
      <c r="C3188" s="33">
        <v>160000</v>
      </c>
      <c r="D3188" s="33" t="s">
        <v>1645</v>
      </c>
      <c r="E3188" t="str">
        <f t="shared" si="53"/>
        <v>$125K-$200K</v>
      </c>
    </row>
    <row r="3189" spans="1:5" x14ac:dyDescent="0.3">
      <c r="A3189" s="33" t="s">
        <v>126</v>
      </c>
      <c r="B3189" s="33" t="s">
        <v>88</v>
      </c>
      <c r="C3189" s="33">
        <v>147500</v>
      </c>
      <c r="D3189" s="33" t="s">
        <v>353</v>
      </c>
      <c r="E3189" t="str">
        <f t="shared" si="53"/>
        <v>$125K-$200K</v>
      </c>
    </row>
    <row r="3190" spans="1:5" x14ac:dyDescent="0.3">
      <c r="A3190" s="33" t="s">
        <v>1</v>
      </c>
      <c r="B3190" s="33" t="s">
        <v>97</v>
      </c>
      <c r="C3190" s="33">
        <v>106830</v>
      </c>
      <c r="D3190" s="33" t="s">
        <v>1890</v>
      </c>
      <c r="E3190" t="str">
        <f t="shared" si="53"/>
        <v>$100K-$125K</v>
      </c>
    </row>
    <row r="3191" spans="1:5" x14ac:dyDescent="0.3">
      <c r="A3191" s="33" t="s">
        <v>1</v>
      </c>
      <c r="B3191" s="33" t="s">
        <v>112</v>
      </c>
      <c r="C3191" s="33">
        <v>224500</v>
      </c>
      <c r="D3191" s="33" t="s">
        <v>1891</v>
      </c>
      <c r="E3191" t="str">
        <f t="shared" si="53"/>
        <v>&gt;$200K</v>
      </c>
    </row>
    <row r="3192" spans="1:5" x14ac:dyDescent="0.3">
      <c r="A3192" s="33" t="s">
        <v>2</v>
      </c>
      <c r="B3192" s="33" t="s">
        <v>53</v>
      </c>
      <c r="C3192" s="33"/>
      <c r="D3192" s="33" t="s">
        <v>1892</v>
      </c>
      <c r="E3192" t="str">
        <f t="shared" si="53"/>
        <v>No Data</v>
      </c>
    </row>
    <row r="3193" spans="1:5" x14ac:dyDescent="0.3">
      <c r="A3193" s="33" t="s">
        <v>128</v>
      </c>
      <c r="B3193" s="33" t="s">
        <v>53</v>
      </c>
      <c r="C3193" s="33">
        <v>162500.5</v>
      </c>
      <c r="D3193" s="33" t="s">
        <v>1099</v>
      </c>
      <c r="E3193" t="str">
        <f t="shared" si="53"/>
        <v>$125K-$200K</v>
      </c>
    </row>
    <row r="3194" spans="1:5" x14ac:dyDescent="0.3">
      <c r="A3194" s="33" t="s">
        <v>0</v>
      </c>
      <c r="B3194" s="33" t="s">
        <v>53</v>
      </c>
      <c r="C3194" s="33"/>
      <c r="D3194" s="33" t="s">
        <v>1255</v>
      </c>
      <c r="E3194" t="str">
        <f t="shared" si="53"/>
        <v>No Data</v>
      </c>
    </row>
    <row r="3195" spans="1:5" x14ac:dyDescent="0.3">
      <c r="A3195" s="33" t="s">
        <v>4</v>
      </c>
      <c r="B3195" s="33" t="s">
        <v>53</v>
      </c>
      <c r="C3195" s="33">
        <v>131000</v>
      </c>
      <c r="D3195" s="33" t="s">
        <v>1893</v>
      </c>
      <c r="E3195" t="str">
        <f t="shared" si="53"/>
        <v>$125K-$200K</v>
      </c>
    </row>
    <row r="3196" spans="1:5" x14ac:dyDescent="0.3">
      <c r="A3196" s="33" t="s">
        <v>126</v>
      </c>
      <c r="B3196" s="33" t="s">
        <v>53</v>
      </c>
      <c r="C3196" s="33">
        <v>130000</v>
      </c>
      <c r="D3196" s="33" t="s">
        <v>315</v>
      </c>
      <c r="E3196" t="str">
        <f t="shared" si="53"/>
        <v>$125K-$200K</v>
      </c>
    </row>
    <row r="3197" spans="1:5" x14ac:dyDescent="0.3">
      <c r="A3197" s="33" t="s">
        <v>2</v>
      </c>
      <c r="B3197" s="33" t="s">
        <v>53</v>
      </c>
      <c r="C3197" s="33"/>
      <c r="D3197" s="33" t="s">
        <v>1894</v>
      </c>
      <c r="E3197" t="str">
        <f t="shared" si="53"/>
        <v>No Data</v>
      </c>
    </row>
    <row r="3198" spans="1:5" x14ac:dyDescent="0.3">
      <c r="A3198" s="33" t="s">
        <v>0</v>
      </c>
      <c r="B3198" s="33" t="s">
        <v>53</v>
      </c>
      <c r="C3198" s="33">
        <v>200000</v>
      </c>
      <c r="D3198" s="33" t="s">
        <v>1895</v>
      </c>
      <c r="E3198" t="str">
        <f t="shared" si="53"/>
        <v>$125K-$200K</v>
      </c>
    </row>
    <row r="3199" spans="1:5" x14ac:dyDescent="0.3">
      <c r="A3199" s="33" t="s">
        <v>2</v>
      </c>
      <c r="B3199" s="33" t="s">
        <v>54</v>
      </c>
      <c r="C3199" s="33"/>
      <c r="D3199" s="33" t="s">
        <v>226</v>
      </c>
      <c r="E3199" t="str">
        <f t="shared" si="53"/>
        <v>No Data</v>
      </c>
    </row>
    <row r="3200" spans="1:5" x14ac:dyDescent="0.3">
      <c r="A3200" s="33" t="s">
        <v>4</v>
      </c>
      <c r="B3200" s="33" t="s">
        <v>53</v>
      </c>
      <c r="C3200" s="33">
        <v>90000</v>
      </c>
      <c r="D3200" s="33" t="s">
        <v>1896</v>
      </c>
      <c r="E3200" t="str">
        <f t="shared" si="53"/>
        <v>$75K-$100K</v>
      </c>
    </row>
    <row r="3201" spans="1:5" x14ac:dyDescent="0.3">
      <c r="A3201" s="33" t="s">
        <v>0</v>
      </c>
      <c r="B3201" s="33" t="s">
        <v>53</v>
      </c>
      <c r="C3201" s="33"/>
      <c r="D3201" s="33" t="s">
        <v>1483</v>
      </c>
      <c r="E3201" t="str">
        <f t="shared" si="53"/>
        <v>No Data</v>
      </c>
    </row>
    <row r="3202" spans="1:5" x14ac:dyDescent="0.3">
      <c r="A3202" s="33" t="s">
        <v>126</v>
      </c>
      <c r="B3202" s="33" t="s">
        <v>53</v>
      </c>
      <c r="C3202" s="33">
        <v>117500</v>
      </c>
      <c r="D3202" s="33" t="s">
        <v>1897</v>
      </c>
      <c r="E3202" t="str">
        <f t="shared" si="53"/>
        <v>$100K-$125K</v>
      </c>
    </row>
    <row r="3203" spans="1:5" x14ac:dyDescent="0.3">
      <c r="A3203" s="33" t="s">
        <v>4</v>
      </c>
      <c r="B3203" s="33" t="s">
        <v>53</v>
      </c>
      <c r="C3203" s="33">
        <v>107500</v>
      </c>
      <c r="D3203" s="33" t="s">
        <v>1898</v>
      </c>
      <c r="E3203" t="str">
        <f t="shared" ref="E3203:E3266" si="54">_xlfn.XLOOKUP(C3203,$H$16:$H$21,$G$16:$G$21,,1)</f>
        <v>$100K-$125K</v>
      </c>
    </row>
    <row r="3204" spans="1:5" x14ac:dyDescent="0.3">
      <c r="A3204" s="33" t="s">
        <v>4</v>
      </c>
      <c r="B3204" s="33" t="s">
        <v>53</v>
      </c>
      <c r="C3204" s="33">
        <v>147500</v>
      </c>
      <c r="D3204" s="33" t="s">
        <v>1722</v>
      </c>
      <c r="E3204" t="str">
        <f t="shared" si="54"/>
        <v>$125K-$200K</v>
      </c>
    </row>
    <row r="3205" spans="1:5" x14ac:dyDescent="0.3">
      <c r="A3205" s="33" t="s">
        <v>4</v>
      </c>
      <c r="B3205" s="33" t="s">
        <v>53</v>
      </c>
      <c r="C3205" s="33"/>
      <c r="D3205" s="33" t="s">
        <v>965</v>
      </c>
      <c r="E3205" t="str">
        <f t="shared" si="54"/>
        <v>No Data</v>
      </c>
    </row>
    <row r="3206" spans="1:5" x14ac:dyDescent="0.3">
      <c r="A3206" s="33" t="s">
        <v>126</v>
      </c>
      <c r="B3206" s="33" t="s">
        <v>53</v>
      </c>
      <c r="C3206" s="33"/>
      <c r="D3206" s="33" t="s">
        <v>339</v>
      </c>
      <c r="E3206" t="str">
        <f t="shared" si="54"/>
        <v>No Data</v>
      </c>
    </row>
    <row r="3207" spans="1:5" x14ac:dyDescent="0.3">
      <c r="A3207" s="33" t="s">
        <v>0</v>
      </c>
      <c r="B3207" s="33" t="s">
        <v>97</v>
      </c>
      <c r="C3207" s="33">
        <v>88128</v>
      </c>
      <c r="D3207" s="33" t="s">
        <v>842</v>
      </c>
      <c r="E3207" t="str">
        <f t="shared" si="54"/>
        <v>$75K-$100K</v>
      </c>
    </row>
    <row r="3208" spans="1:5" x14ac:dyDescent="0.3">
      <c r="A3208" s="33" t="s">
        <v>4</v>
      </c>
      <c r="B3208" s="33" t="s">
        <v>53</v>
      </c>
      <c r="C3208" s="33"/>
      <c r="D3208" s="33" t="s">
        <v>799</v>
      </c>
      <c r="E3208" t="str">
        <f t="shared" si="54"/>
        <v>No Data</v>
      </c>
    </row>
    <row r="3209" spans="1:5" x14ac:dyDescent="0.3">
      <c r="A3209" s="33" t="s">
        <v>2</v>
      </c>
      <c r="B3209" s="33" t="s">
        <v>53</v>
      </c>
      <c r="C3209" s="33"/>
      <c r="D3209" s="33" t="s">
        <v>1239</v>
      </c>
      <c r="E3209" t="str">
        <f t="shared" si="54"/>
        <v>No Data</v>
      </c>
    </row>
    <row r="3210" spans="1:5" x14ac:dyDescent="0.3">
      <c r="A3210" s="33" t="s">
        <v>0</v>
      </c>
      <c r="B3210" s="33" t="s">
        <v>53</v>
      </c>
      <c r="C3210" s="33"/>
      <c r="D3210" s="33" t="s">
        <v>236</v>
      </c>
      <c r="E3210" t="str">
        <f t="shared" si="54"/>
        <v>No Data</v>
      </c>
    </row>
    <row r="3211" spans="1:5" x14ac:dyDescent="0.3">
      <c r="A3211" s="33" t="s">
        <v>4</v>
      </c>
      <c r="B3211" s="33" t="s">
        <v>53</v>
      </c>
      <c r="C3211" s="33">
        <v>137536.3125</v>
      </c>
      <c r="D3211" s="33" t="s">
        <v>1899</v>
      </c>
      <c r="E3211" t="str">
        <f t="shared" si="54"/>
        <v>$125K-$200K</v>
      </c>
    </row>
    <row r="3212" spans="1:5" x14ac:dyDescent="0.3">
      <c r="A3212" s="33" t="s">
        <v>0</v>
      </c>
      <c r="B3212" s="33" t="s">
        <v>53</v>
      </c>
      <c r="C3212" s="33"/>
      <c r="D3212" s="33" t="s">
        <v>713</v>
      </c>
      <c r="E3212" t="str">
        <f t="shared" si="54"/>
        <v>No Data</v>
      </c>
    </row>
    <row r="3213" spans="1:5" x14ac:dyDescent="0.3">
      <c r="A3213" s="33" t="s">
        <v>4</v>
      </c>
      <c r="B3213" s="33" t="s">
        <v>53</v>
      </c>
      <c r="C3213" s="33">
        <v>152500</v>
      </c>
      <c r="D3213" s="33" t="s">
        <v>1900</v>
      </c>
      <c r="E3213" t="str">
        <f t="shared" si="54"/>
        <v>$125K-$200K</v>
      </c>
    </row>
    <row r="3214" spans="1:5" x14ac:dyDescent="0.3">
      <c r="A3214" s="33" t="s">
        <v>2</v>
      </c>
      <c r="B3214" s="33" t="s">
        <v>54</v>
      </c>
      <c r="C3214" s="33"/>
      <c r="D3214" s="33" t="s">
        <v>1901</v>
      </c>
      <c r="E3214" t="str">
        <f t="shared" si="54"/>
        <v>No Data</v>
      </c>
    </row>
    <row r="3215" spans="1:5" x14ac:dyDescent="0.3">
      <c r="A3215" s="33" t="s">
        <v>4</v>
      </c>
      <c r="B3215" s="33" t="s">
        <v>53</v>
      </c>
      <c r="C3215" s="33">
        <v>105000</v>
      </c>
      <c r="D3215" s="33" t="s">
        <v>1004</v>
      </c>
      <c r="E3215" t="str">
        <f t="shared" si="54"/>
        <v>$100K-$125K</v>
      </c>
    </row>
    <row r="3216" spans="1:5" x14ac:dyDescent="0.3">
      <c r="A3216" s="33" t="s">
        <v>0</v>
      </c>
      <c r="B3216" s="33" t="s">
        <v>53</v>
      </c>
      <c r="C3216" s="33">
        <v>108000</v>
      </c>
      <c r="D3216" s="33" t="s">
        <v>1902</v>
      </c>
      <c r="E3216" t="str">
        <f t="shared" si="54"/>
        <v>$100K-$125K</v>
      </c>
    </row>
    <row r="3217" spans="1:5" x14ac:dyDescent="0.3">
      <c r="A3217" s="33" t="s">
        <v>126</v>
      </c>
      <c r="B3217" s="33" t="s">
        <v>53</v>
      </c>
      <c r="C3217" s="33"/>
      <c r="D3217" s="33" t="s">
        <v>475</v>
      </c>
      <c r="E3217" t="str">
        <f t="shared" si="54"/>
        <v>No Data</v>
      </c>
    </row>
    <row r="3218" spans="1:5" x14ac:dyDescent="0.3">
      <c r="A3218" s="33" t="s">
        <v>0</v>
      </c>
      <c r="B3218" s="33" t="s">
        <v>53</v>
      </c>
      <c r="C3218" s="33">
        <v>100000</v>
      </c>
      <c r="D3218" s="33" t="s">
        <v>1903</v>
      </c>
      <c r="E3218" t="str">
        <f t="shared" si="54"/>
        <v>$75K-$100K</v>
      </c>
    </row>
    <row r="3219" spans="1:5" x14ac:dyDescent="0.3">
      <c r="A3219" s="33" t="s">
        <v>2</v>
      </c>
      <c r="B3219" s="33" t="s">
        <v>53</v>
      </c>
      <c r="C3219" s="33">
        <v>175000</v>
      </c>
      <c r="D3219" s="33" t="s">
        <v>431</v>
      </c>
      <c r="E3219" t="str">
        <f t="shared" si="54"/>
        <v>$125K-$200K</v>
      </c>
    </row>
    <row r="3220" spans="1:5" x14ac:dyDescent="0.3">
      <c r="A3220" s="33" t="s">
        <v>2</v>
      </c>
      <c r="B3220" s="33" t="s">
        <v>53</v>
      </c>
      <c r="C3220" s="33"/>
      <c r="D3220" s="33" t="s">
        <v>1904</v>
      </c>
      <c r="E3220" t="str">
        <f t="shared" si="54"/>
        <v>No Data</v>
      </c>
    </row>
    <row r="3221" spans="1:5" x14ac:dyDescent="0.3">
      <c r="A3221" s="33" t="s">
        <v>4</v>
      </c>
      <c r="B3221" s="33" t="s">
        <v>53</v>
      </c>
      <c r="C3221" s="33">
        <v>225000</v>
      </c>
      <c r="D3221" s="33" t="s">
        <v>431</v>
      </c>
      <c r="E3221" t="str">
        <f t="shared" si="54"/>
        <v>&gt;$200K</v>
      </c>
    </row>
    <row r="3222" spans="1:5" x14ac:dyDescent="0.3">
      <c r="A3222" s="33" t="s">
        <v>2</v>
      </c>
      <c r="B3222" s="33" t="s">
        <v>53</v>
      </c>
      <c r="C3222" s="33"/>
      <c r="D3222" s="33" t="s">
        <v>1905</v>
      </c>
      <c r="E3222" t="str">
        <f t="shared" si="54"/>
        <v>No Data</v>
      </c>
    </row>
    <row r="3223" spans="1:5" x14ac:dyDescent="0.3">
      <c r="A3223" s="33" t="s">
        <v>128</v>
      </c>
      <c r="B3223" s="33" t="s">
        <v>69</v>
      </c>
      <c r="C3223" s="33">
        <v>192000</v>
      </c>
      <c r="D3223" s="33" t="s">
        <v>353</v>
      </c>
      <c r="E3223" t="str">
        <f t="shared" si="54"/>
        <v>$125K-$200K</v>
      </c>
    </row>
    <row r="3224" spans="1:5" x14ac:dyDescent="0.3">
      <c r="A3224" s="33" t="s">
        <v>4</v>
      </c>
      <c r="B3224" s="33" t="s">
        <v>54</v>
      </c>
      <c r="C3224" s="33">
        <v>305500</v>
      </c>
      <c r="D3224" s="33" t="s">
        <v>225</v>
      </c>
      <c r="E3224" t="str">
        <f t="shared" si="54"/>
        <v>&gt;$200K</v>
      </c>
    </row>
    <row r="3225" spans="1:5" x14ac:dyDescent="0.3">
      <c r="A3225" s="33" t="s">
        <v>128</v>
      </c>
      <c r="B3225" s="33" t="s">
        <v>53</v>
      </c>
      <c r="C3225" s="33">
        <v>205000</v>
      </c>
      <c r="D3225" s="33" t="s">
        <v>1906</v>
      </c>
      <c r="E3225" t="str">
        <f t="shared" si="54"/>
        <v>&gt;$200K</v>
      </c>
    </row>
    <row r="3226" spans="1:5" x14ac:dyDescent="0.3">
      <c r="A3226" s="33" t="s">
        <v>2</v>
      </c>
      <c r="B3226" s="33" t="s">
        <v>53</v>
      </c>
      <c r="C3226" s="33"/>
      <c r="D3226" s="33" t="s">
        <v>345</v>
      </c>
      <c r="E3226" t="str">
        <f t="shared" si="54"/>
        <v>No Data</v>
      </c>
    </row>
    <row r="3227" spans="1:5" x14ac:dyDescent="0.3">
      <c r="A3227" s="33" t="s">
        <v>2</v>
      </c>
      <c r="B3227" s="33" t="s">
        <v>53</v>
      </c>
      <c r="C3227" s="33"/>
      <c r="D3227" s="33" t="s">
        <v>1907</v>
      </c>
      <c r="E3227" t="str">
        <f t="shared" si="54"/>
        <v>No Data</v>
      </c>
    </row>
    <row r="3228" spans="1:5" x14ac:dyDescent="0.3">
      <c r="A3228" s="33" t="s">
        <v>4</v>
      </c>
      <c r="B3228" s="33" t="s">
        <v>97</v>
      </c>
      <c r="C3228" s="33">
        <v>147500</v>
      </c>
      <c r="D3228" s="33" t="s">
        <v>864</v>
      </c>
      <c r="E3228" t="str">
        <f t="shared" si="54"/>
        <v>$125K-$200K</v>
      </c>
    </row>
    <row r="3229" spans="1:5" x14ac:dyDescent="0.3">
      <c r="A3229" s="33" t="s">
        <v>52</v>
      </c>
      <c r="B3229" s="33" t="s">
        <v>53</v>
      </c>
      <c r="C3229" s="33">
        <v>80000</v>
      </c>
      <c r="D3229" s="33" t="s">
        <v>1908</v>
      </c>
      <c r="E3229" t="str">
        <f t="shared" si="54"/>
        <v>$75K-$100K</v>
      </c>
    </row>
    <row r="3230" spans="1:5" x14ac:dyDescent="0.3">
      <c r="A3230" s="33" t="s">
        <v>0</v>
      </c>
      <c r="B3230" s="33" t="s">
        <v>97</v>
      </c>
      <c r="C3230" s="33">
        <v>90000</v>
      </c>
      <c r="D3230" s="33" t="s">
        <v>1909</v>
      </c>
      <c r="E3230" t="str">
        <f t="shared" si="54"/>
        <v>$75K-$100K</v>
      </c>
    </row>
    <row r="3231" spans="1:5" x14ac:dyDescent="0.3">
      <c r="A3231" s="33" t="s">
        <v>126</v>
      </c>
      <c r="B3231" s="33" t="s">
        <v>53</v>
      </c>
      <c r="C3231" s="33"/>
      <c r="D3231" s="33" t="s">
        <v>1910</v>
      </c>
      <c r="E3231" t="str">
        <f t="shared" si="54"/>
        <v>No Data</v>
      </c>
    </row>
    <row r="3232" spans="1:5" x14ac:dyDescent="0.3">
      <c r="A3232" s="33" t="s">
        <v>2</v>
      </c>
      <c r="B3232" s="33" t="s">
        <v>53</v>
      </c>
      <c r="C3232" s="33"/>
      <c r="D3232" s="33" t="s">
        <v>281</v>
      </c>
      <c r="E3232" t="str">
        <f t="shared" si="54"/>
        <v>No Data</v>
      </c>
    </row>
    <row r="3233" spans="1:5" x14ac:dyDescent="0.3">
      <c r="A3233" s="33" t="s">
        <v>4</v>
      </c>
      <c r="B3233" s="33" t="s">
        <v>54</v>
      </c>
      <c r="C3233" s="33">
        <v>151000</v>
      </c>
      <c r="D3233" s="33" t="s">
        <v>1911</v>
      </c>
      <c r="E3233" t="str">
        <f t="shared" si="54"/>
        <v>$125K-$200K</v>
      </c>
    </row>
    <row r="3234" spans="1:5" x14ac:dyDescent="0.3">
      <c r="A3234" s="33" t="s">
        <v>2</v>
      </c>
      <c r="B3234" s="33" t="s">
        <v>63</v>
      </c>
      <c r="C3234" s="33">
        <v>111175</v>
      </c>
      <c r="D3234" s="33" t="s">
        <v>294</v>
      </c>
      <c r="E3234" t="str">
        <f t="shared" si="54"/>
        <v>$100K-$125K</v>
      </c>
    </row>
    <row r="3235" spans="1:5" x14ac:dyDescent="0.3">
      <c r="A3235" s="33" t="s">
        <v>2</v>
      </c>
      <c r="B3235" s="33" t="s">
        <v>53</v>
      </c>
      <c r="C3235" s="33"/>
      <c r="D3235" s="33" t="s">
        <v>1912</v>
      </c>
      <c r="E3235" t="str">
        <f t="shared" si="54"/>
        <v>No Data</v>
      </c>
    </row>
    <row r="3236" spans="1:5" x14ac:dyDescent="0.3">
      <c r="A3236" s="33" t="s">
        <v>4</v>
      </c>
      <c r="B3236" s="33" t="s">
        <v>53</v>
      </c>
      <c r="C3236" s="33">
        <v>90000</v>
      </c>
      <c r="D3236" s="33" t="s">
        <v>1913</v>
      </c>
      <c r="E3236" t="str">
        <f t="shared" si="54"/>
        <v>$75K-$100K</v>
      </c>
    </row>
    <row r="3237" spans="1:5" x14ac:dyDescent="0.3">
      <c r="A3237" s="33" t="s">
        <v>4</v>
      </c>
      <c r="B3237" s="33" t="s">
        <v>88</v>
      </c>
      <c r="C3237" s="33">
        <v>134241</v>
      </c>
      <c r="D3237" s="33" t="s">
        <v>1914</v>
      </c>
      <c r="E3237" t="str">
        <f t="shared" si="54"/>
        <v>$125K-$200K</v>
      </c>
    </row>
    <row r="3238" spans="1:5" x14ac:dyDescent="0.3">
      <c r="A3238" s="33" t="s">
        <v>0</v>
      </c>
      <c r="B3238" s="33" t="s">
        <v>89</v>
      </c>
      <c r="C3238" s="33">
        <v>109500</v>
      </c>
      <c r="D3238" s="33" t="s">
        <v>1915</v>
      </c>
      <c r="E3238" t="str">
        <f t="shared" si="54"/>
        <v>$100K-$125K</v>
      </c>
    </row>
    <row r="3239" spans="1:5" x14ac:dyDescent="0.3">
      <c r="A3239" s="33" t="s">
        <v>125</v>
      </c>
      <c r="B3239" s="33" t="s">
        <v>53</v>
      </c>
      <c r="C3239" s="33">
        <v>121500</v>
      </c>
      <c r="D3239" s="33" t="s">
        <v>1916</v>
      </c>
      <c r="E3239" t="str">
        <f t="shared" si="54"/>
        <v>$100K-$125K</v>
      </c>
    </row>
    <row r="3240" spans="1:5" x14ac:dyDescent="0.3">
      <c r="A3240" s="33" t="s">
        <v>125</v>
      </c>
      <c r="B3240" s="33" t="s">
        <v>88</v>
      </c>
      <c r="C3240" s="33">
        <v>111175</v>
      </c>
      <c r="D3240" s="33" t="s">
        <v>1917</v>
      </c>
      <c r="E3240" t="str">
        <f t="shared" si="54"/>
        <v>$100K-$125K</v>
      </c>
    </row>
    <row r="3241" spans="1:5" x14ac:dyDescent="0.3">
      <c r="A3241" s="33" t="s">
        <v>0</v>
      </c>
      <c r="B3241" s="33" t="s">
        <v>99</v>
      </c>
      <c r="C3241" s="33">
        <v>69962.5</v>
      </c>
      <c r="D3241" s="33" t="s">
        <v>1918</v>
      </c>
      <c r="E3241" t="str">
        <f t="shared" si="54"/>
        <v>&lt;$75K</v>
      </c>
    </row>
    <row r="3242" spans="1:5" x14ac:dyDescent="0.3">
      <c r="A3242" s="33" t="s">
        <v>0</v>
      </c>
      <c r="B3242" s="33" t="s">
        <v>53</v>
      </c>
      <c r="C3242" s="33"/>
      <c r="D3242" s="33" t="s">
        <v>476</v>
      </c>
      <c r="E3242" t="str">
        <f t="shared" si="54"/>
        <v>No Data</v>
      </c>
    </row>
    <row r="3243" spans="1:5" x14ac:dyDescent="0.3">
      <c r="A3243" s="33" t="s">
        <v>0</v>
      </c>
      <c r="B3243" s="33" t="s">
        <v>53</v>
      </c>
      <c r="C3243" s="33"/>
      <c r="D3243" s="33" t="s">
        <v>1919</v>
      </c>
      <c r="E3243" t="str">
        <f t="shared" si="54"/>
        <v>No Data</v>
      </c>
    </row>
    <row r="3244" spans="1:5" x14ac:dyDescent="0.3">
      <c r="A3244" s="33" t="s">
        <v>4</v>
      </c>
      <c r="B3244" s="33" t="s">
        <v>53</v>
      </c>
      <c r="C3244" s="33">
        <v>90000</v>
      </c>
      <c r="D3244" s="33" t="s">
        <v>1920</v>
      </c>
      <c r="E3244" t="str">
        <f t="shared" si="54"/>
        <v>$75K-$100K</v>
      </c>
    </row>
    <row r="3245" spans="1:5" x14ac:dyDescent="0.3">
      <c r="A3245" s="33" t="s">
        <v>4</v>
      </c>
      <c r="B3245" s="33" t="s">
        <v>53</v>
      </c>
      <c r="C3245" s="33">
        <v>172500</v>
      </c>
      <c r="D3245" s="33" t="s">
        <v>364</v>
      </c>
      <c r="E3245" t="str">
        <f t="shared" si="54"/>
        <v>$125K-$200K</v>
      </c>
    </row>
    <row r="3246" spans="1:5" x14ac:dyDescent="0.3">
      <c r="A3246" s="33" t="s">
        <v>4</v>
      </c>
      <c r="B3246" s="33" t="s">
        <v>54</v>
      </c>
      <c r="C3246" s="33">
        <v>85000</v>
      </c>
      <c r="D3246" s="33" t="s">
        <v>292</v>
      </c>
      <c r="E3246" t="str">
        <f t="shared" si="54"/>
        <v>$75K-$100K</v>
      </c>
    </row>
    <row r="3247" spans="1:5" x14ac:dyDescent="0.3">
      <c r="A3247" s="33" t="s">
        <v>2</v>
      </c>
      <c r="B3247" s="33" t="s">
        <v>176</v>
      </c>
      <c r="C3247" s="33">
        <v>400000</v>
      </c>
      <c r="D3247" s="33" t="s">
        <v>1921</v>
      </c>
      <c r="E3247" t="str">
        <f t="shared" si="54"/>
        <v>&gt;$200K</v>
      </c>
    </row>
    <row r="3248" spans="1:5" x14ac:dyDescent="0.3">
      <c r="A3248" s="33" t="s">
        <v>4</v>
      </c>
      <c r="B3248" s="33" t="s">
        <v>53</v>
      </c>
      <c r="C3248" s="33">
        <v>109450</v>
      </c>
      <c r="D3248" s="33" t="s">
        <v>590</v>
      </c>
      <c r="E3248" t="str">
        <f t="shared" si="54"/>
        <v>$100K-$125K</v>
      </c>
    </row>
    <row r="3249" spans="1:5" x14ac:dyDescent="0.3">
      <c r="A3249" s="33" t="s">
        <v>4</v>
      </c>
      <c r="B3249" s="33" t="s">
        <v>53</v>
      </c>
      <c r="C3249" s="33">
        <v>182500</v>
      </c>
      <c r="D3249" s="33" t="s">
        <v>1797</v>
      </c>
      <c r="E3249" t="str">
        <f t="shared" si="54"/>
        <v>$125K-$200K</v>
      </c>
    </row>
    <row r="3250" spans="1:5" x14ac:dyDescent="0.3">
      <c r="A3250" s="33" t="s">
        <v>4</v>
      </c>
      <c r="B3250" s="33" t="s">
        <v>53</v>
      </c>
      <c r="C3250" s="33">
        <v>117500</v>
      </c>
      <c r="D3250" s="33" t="s">
        <v>541</v>
      </c>
      <c r="E3250" t="str">
        <f t="shared" si="54"/>
        <v>$100K-$125K</v>
      </c>
    </row>
    <row r="3251" spans="1:5" x14ac:dyDescent="0.3">
      <c r="A3251" s="33" t="s">
        <v>126</v>
      </c>
      <c r="B3251" s="33" t="s">
        <v>53</v>
      </c>
      <c r="C3251" s="33">
        <v>115000</v>
      </c>
      <c r="D3251" s="33" t="s">
        <v>537</v>
      </c>
      <c r="E3251" t="str">
        <f t="shared" si="54"/>
        <v>$100K-$125K</v>
      </c>
    </row>
    <row r="3252" spans="1:5" x14ac:dyDescent="0.3">
      <c r="A3252" s="33" t="s">
        <v>4</v>
      </c>
      <c r="B3252" s="33" t="s">
        <v>53</v>
      </c>
      <c r="C3252" s="33">
        <v>90000</v>
      </c>
      <c r="D3252" s="33" t="s">
        <v>1843</v>
      </c>
      <c r="E3252" t="str">
        <f t="shared" si="54"/>
        <v>$75K-$100K</v>
      </c>
    </row>
    <row r="3253" spans="1:5" x14ac:dyDescent="0.3">
      <c r="A3253" s="33" t="s">
        <v>126</v>
      </c>
      <c r="B3253" s="33" t="s">
        <v>67</v>
      </c>
      <c r="C3253" s="33">
        <v>79200</v>
      </c>
      <c r="D3253" s="33" t="s">
        <v>1922</v>
      </c>
      <c r="E3253" t="str">
        <f t="shared" si="54"/>
        <v>$75K-$100K</v>
      </c>
    </row>
    <row r="3254" spans="1:5" x14ac:dyDescent="0.3">
      <c r="A3254" s="33" t="s">
        <v>4</v>
      </c>
      <c r="B3254" s="33" t="s">
        <v>53</v>
      </c>
      <c r="C3254" s="33"/>
      <c r="D3254" s="33" t="s">
        <v>1923</v>
      </c>
      <c r="E3254" t="str">
        <f t="shared" si="54"/>
        <v>No Data</v>
      </c>
    </row>
    <row r="3255" spans="1:5" x14ac:dyDescent="0.3">
      <c r="A3255" s="33" t="s">
        <v>4</v>
      </c>
      <c r="B3255" s="33" t="s">
        <v>53</v>
      </c>
      <c r="C3255" s="33">
        <v>125000</v>
      </c>
      <c r="D3255" s="33" t="s">
        <v>1924</v>
      </c>
      <c r="E3255" t="str">
        <f t="shared" si="54"/>
        <v>$100K-$125K</v>
      </c>
    </row>
    <row r="3256" spans="1:5" x14ac:dyDescent="0.3">
      <c r="A3256" s="33" t="s">
        <v>4</v>
      </c>
      <c r="B3256" s="33" t="s">
        <v>74</v>
      </c>
      <c r="C3256" s="33">
        <v>96773</v>
      </c>
      <c r="D3256" s="33" t="s">
        <v>1925</v>
      </c>
      <c r="E3256" t="str">
        <f t="shared" si="54"/>
        <v>$75K-$100K</v>
      </c>
    </row>
    <row r="3257" spans="1:5" x14ac:dyDescent="0.3">
      <c r="A3257" s="33" t="s">
        <v>129</v>
      </c>
      <c r="B3257" s="33" t="s">
        <v>53</v>
      </c>
      <c r="C3257" s="33"/>
      <c r="D3257" s="33" t="s">
        <v>228</v>
      </c>
      <c r="E3257" t="str">
        <f t="shared" si="54"/>
        <v>No Data</v>
      </c>
    </row>
    <row r="3258" spans="1:5" x14ac:dyDescent="0.3">
      <c r="A3258" s="33" t="s">
        <v>126</v>
      </c>
      <c r="B3258" s="33" t="s">
        <v>53</v>
      </c>
      <c r="C3258" s="33">
        <v>175000</v>
      </c>
      <c r="D3258" s="33" t="s">
        <v>1926</v>
      </c>
      <c r="E3258" t="str">
        <f t="shared" si="54"/>
        <v>$125K-$200K</v>
      </c>
    </row>
    <row r="3259" spans="1:5" x14ac:dyDescent="0.3">
      <c r="A3259" s="33" t="s">
        <v>0</v>
      </c>
      <c r="B3259" s="33" t="s">
        <v>53</v>
      </c>
      <c r="C3259" s="33">
        <v>137500</v>
      </c>
      <c r="D3259" s="33" t="s">
        <v>351</v>
      </c>
      <c r="E3259" t="str">
        <f t="shared" si="54"/>
        <v>$125K-$200K</v>
      </c>
    </row>
    <row r="3260" spans="1:5" x14ac:dyDescent="0.3">
      <c r="A3260" s="33" t="s">
        <v>4</v>
      </c>
      <c r="B3260" s="33" t="s">
        <v>53</v>
      </c>
      <c r="C3260" s="33">
        <v>110000</v>
      </c>
      <c r="D3260" s="33" t="s">
        <v>238</v>
      </c>
      <c r="E3260" t="str">
        <f t="shared" si="54"/>
        <v>$100K-$125K</v>
      </c>
    </row>
    <row r="3261" spans="1:5" x14ac:dyDescent="0.3">
      <c r="A3261" s="33" t="s">
        <v>4</v>
      </c>
      <c r="B3261" s="33" t="s">
        <v>53</v>
      </c>
      <c r="C3261" s="33">
        <v>218500</v>
      </c>
      <c r="D3261" s="33" t="s">
        <v>1927</v>
      </c>
      <c r="E3261" t="str">
        <f t="shared" si="54"/>
        <v>&gt;$200K</v>
      </c>
    </row>
    <row r="3262" spans="1:5" x14ac:dyDescent="0.3">
      <c r="A3262" s="33" t="s">
        <v>2</v>
      </c>
      <c r="B3262" s="33" t="s">
        <v>53</v>
      </c>
      <c r="C3262" s="33"/>
      <c r="D3262" s="33" t="s">
        <v>1928</v>
      </c>
      <c r="E3262" t="str">
        <f t="shared" si="54"/>
        <v>No Data</v>
      </c>
    </row>
    <row r="3263" spans="1:5" x14ac:dyDescent="0.3">
      <c r="A3263" s="33" t="s">
        <v>126</v>
      </c>
      <c r="B3263" s="33" t="s">
        <v>53</v>
      </c>
      <c r="C3263" s="33">
        <v>173500</v>
      </c>
      <c r="D3263" s="33" t="s">
        <v>225</v>
      </c>
      <c r="E3263" t="str">
        <f t="shared" si="54"/>
        <v>$125K-$200K</v>
      </c>
    </row>
    <row r="3264" spans="1:5" x14ac:dyDescent="0.3">
      <c r="A3264" s="33" t="s">
        <v>4</v>
      </c>
      <c r="B3264" s="33" t="s">
        <v>53</v>
      </c>
      <c r="C3264" s="33">
        <v>90000</v>
      </c>
      <c r="D3264" s="33" t="s">
        <v>1929</v>
      </c>
      <c r="E3264" t="str">
        <f t="shared" si="54"/>
        <v>$75K-$100K</v>
      </c>
    </row>
    <row r="3265" spans="1:5" x14ac:dyDescent="0.3">
      <c r="A3265" s="33" t="s">
        <v>126</v>
      </c>
      <c r="B3265" s="33" t="s">
        <v>54</v>
      </c>
      <c r="C3265" s="33">
        <v>106680.5</v>
      </c>
      <c r="D3265" s="33" t="s">
        <v>1930</v>
      </c>
      <c r="E3265" t="str">
        <f t="shared" si="54"/>
        <v>$100K-$125K</v>
      </c>
    </row>
    <row r="3266" spans="1:5" x14ac:dyDescent="0.3">
      <c r="A3266" s="33" t="s">
        <v>4</v>
      </c>
      <c r="B3266" s="33" t="s">
        <v>72</v>
      </c>
      <c r="C3266" s="33">
        <v>45000</v>
      </c>
      <c r="D3266" s="33" t="s">
        <v>294</v>
      </c>
      <c r="E3266" t="str">
        <f t="shared" si="54"/>
        <v>&lt;$75K</v>
      </c>
    </row>
    <row r="3267" spans="1:5" x14ac:dyDescent="0.3">
      <c r="A3267" s="33" t="s">
        <v>126</v>
      </c>
      <c r="B3267" s="33" t="s">
        <v>54</v>
      </c>
      <c r="C3267" s="33">
        <v>90000</v>
      </c>
      <c r="D3267" s="33" t="s">
        <v>645</v>
      </c>
      <c r="E3267" t="str">
        <f t="shared" ref="E3267:E3330" si="55">_xlfn.XLOOKUP(C3267,$H$16:$H$21,$G$16:$G$21,,1)</f>
        <v>$75K-$100K</v>
      </c>
    </row>
    <row r="3268" spans="1:5" x14ac:dyDescent="0.3">
      <c r="A3268" s="33" t="s">
        <v>126</v>
      </c>
      <c r="B3268" s="33" t="s">
        <v>53</v>
      </c>
      <c r="C3268" s="33"/>
      <c r="D3268" s="33" t="s">
        <v>232</v>
      </c>
      <c r="E3268" t="str">
        <f t="shared" si="55"/>
        <v>No Data</v>
      </c>
    </row>
    <row r="3269" spans="1:5" x14ac:dyDescent="0.3">
      <c r="A3269" s="33" t="s">
        <v>2</v>
      </c>
      <c r="B3269" s="33" t="s">
        <v>53</v>
      </c>
      <c r="C3269" s="33">
        <v>70000</v>
      </c>
      <c r="D3269" s="33" t="s">
        <v>1931</v>
      </c>
      <c r="E3269" t="str">
        <f t="shared" si="55"/>
        <v>&lt;$75K</v>
      </c>
    </row>
    <row r="3270" spans="1:5" x14ac:dyDescent="0.3">
      <c r="A3270" s="33" t="s">
        <v>4</v>
      </c>
      <c r="B3270" s="33" t="s">
        <v>54</v>
      </c>
      <c r="C3270" s="33"/>
      <c r="D3270" s="33" t="s">
        <v>232</v>
      </c>
      <c r="E3270" t="str">
        <f t="shared" si="55"/>
        <v>No Data</v>
      </c>
    </row>
    <row r="3271" spans="1:5" x14ac:dyDescent="0.3">
      <c r="A3271" s="33" t="s">
        <v>4</v>
      </c>
      <c r="B3271" s="33" t="s">
        <v>53</v>
      </c>
      <c r="C3271" s="33">
        <v>218700</v>
      </c>
      <c r="D3271" s="33" t="s">
        <v>913</v>
      </c>
      <c r="E3271" t="str">
        <f t="shared" si="55"/>
        <v>&gt;$200K</v>
      </c>
    </row>
    <row r="3272" spans="1:5" x14ac:dyDescent="0.3">
      <c r="A3272" s="33" t="s">
        <v>4</v>
      </c>
      <c r="B3272" s="33" t="s">
        <v>54</v>
      </c>
      <c r="C3272" s="33">
        <v>137500</v>
      </c>
      <c r="D3272" s="33" t="s">
        <v>1932</v>
      </c>
      <c r="E3272" t="str">
        <f t="shared" si="55"/>
        <v>$125K-$200K</v>
      </c>
    </row>
    <row r="3273" spans="1:5" x14ac:dyDescent="0.3">
      <c r="A3273" s="33" t="s">
        <v>2</v>
      </c>
      <c r="B3273" s="33" t="s">
        <v>53</v>
      </c>
      <c r="C3273" s="33"/>
      <c r="D3273" s="33" t="s">
        <v>213</v>
      </c>
      <c r="E3273" t="str">
        <f t="shared" si="55"/>
        <v>No Data</v>
      </c>
    </row>
    <row r="3274" spans="1:5" x14ac:dyDescent="0.3">
      <c r="A3274" s="33" t="s">
        <v>4</v>
      </c>
      <c r="B3274" s="33" t="s">
        <v>53</v>
      </c>
      <c r="C3274" s="33">
        <v>125000</v>
      </c>
      <c r="D3274" s="33" t="s">
        <v>1933</v>
      </c>
      <c r="E3274" t="str">
        <f t="shared" si="55"/>
        <v>$100K-$125K</v>
      </c>
    </row>
    <row r="3275" spans="1:5" x14ac:dyDescent="0.3">
      <c r="A3275" s="33" t="s">
        <v>126</v>
      </c>
      <c r="B3275" s="33" t="s">
        <v>53</v>
      </c>
      <c r="C3275" s="33">
        <v>165000</v>
      </c>
      <c r="D3275" s="33" t="s">
        <v>1934</v>
      </c>
      <c r="E3275" t="str">
        <f t="shared" si="55"/>
        <v>$125K-$200K</v>
      </c>
    </row>
    <row r="3276" spans="1:5" x14ac:dyDescent="0.3">
      <c r="A3276" s="33" t="s">
        <v>4</v>
      </c>
      <c r="B3276" s="33" t="s">
        <v>88</v>
      </c>
      <c r="C3276" s="33">
        <v>147500</v>
      </c>
      <c r="D3276" s="33" t="s">
        <v>834</v>
      </c>
      <c r="E3276" t="str">
        <f t="shared" si="55"/>
        <v>$125K-$200K</v>
      </c>
    </row>
    <row r="3277" spans="1:5" x14ac:dyDescent="0.3">
      <c r="A3277" s="33" t="s">
        <v>126</v>
      </c>
      <c r="B3277" s="33" t="s">
        <v>88</v>
      </c>
      <c r="C3277" s="33">
        <v>147500</v>
      </c>
      <c r="D3277" s="33" t="s">
        <v>297</v>
      </c>
      <c r="E3277" t="str">
        <f t="shared" si="55"/>
        <v>$125K-$200K</v>
      </c>
    </row>
    <row r="3278" spans="1:5" x14ac:dyDescent="0.3">
      <c r="A3278" s="33" t="s">
        <v>126</v>
      </c>
      <c r="B3278" s="33" t="s">
        <v>53</v>
      </c>
      <c r="C3278" s="33"/>
      <c r="D3278" s="33" t="s">
        <v>787</v>
      </c>
      <c r="E3278" t="str">
        <f t="shared" si="55"/>
        <v>No Data</v>
      </c>
    </row>
    <row r="3279" spans="1:5" x14ac:dyDescent="0.3">
      <c r="A3279" s="33" t="s">
        <v>0</v>
      </c>
      <c r="B3279" s="33" t="s">
        <v>53</v>
      </c>
      <c r="C3279" s="33"/>
      <c r="D3279" s="33" t="s">
        <v>213</v>
      </c>
      <c r="E3279" t="str">
        <f t="shared" si="55"/>
        <v>No Data</v>
      </c>
    </row>
    <row r="3280" spans="1:5" x14ac:dyDescent="0.3">
      <c r="A3280" s="33" t="s">
        <v>128</v>
      </c>
      <c r="B3280" s="33" t="s">
        <v>53</v>
      </c>
      <c r="C3280" s="33">
        <v>122500</v>
      </c>
      <c r="D3280" s="33" t="s">
        <v>1935</v>
      </c>
      <c r="E3280" t="str">
        <f t="shared" si="55"/>
        <v>$100K-$125K</v>
      </c>
    </row>
    <row r="3281" spans="1:5" x14ac:dyDescent="0.3">
      <c r="A3281" s="33" t="s">
        <v>128</v>
      </c>
      <c r="B3281" s="33" t="s">
        <v>53</v>
      </c>
      <c r="C3281" s="33"/>
      <c r="D3281" s="33" t="s">
        <v>252</v>
      </c>
      <c r="E3281" t="str">
        <f t="shared" si="55"/>
        <v>No Data</v>
      </c>
    </row>
    <row r="3282" spans="1:5" x14ac:dyDescent="0.3">
      <c r="A3282" s="33" t="s">
        <v>126</v>
      </c>
      <c r="B3282" s="33" t="s">
        <v>54</v>
      </c>
      <c r="C3282" s="33">
        <v>125000</v>
      </c>
      <c r="D3282" s="33" t="s">
        <v>1936</v>
      </c>
      <c r="E3282" t="str">
        <f t="shared" si="55"/>
        <v>$100K-$125K</v>
      </c>
    </row>
    <row r="3283" spans="1:5" x14ac:dyDescent="0.3">
      <c r="A3283" s="33" t="s">
        <v>126</v>
      </c>
      <c r="B3283" s="33" t="s">
        <v>53</v>
      </c>
      <c r="C3283" s="33">
        <v>125000</v>
      </c>
      <c r="D3283" s="33" t="s">
        <v>265</v>
      </c>
      <c r="E3283" t="str">
        <f t="shared" si="55"/>
        <v>$100K-$125K</v>
      </c>
    </row>
    <row r="3284" spans="1:5" x14ac:dyDescent="0.3">
      <c r="A3284" s="33" t="s">
        <v>4</v>
      </c>
      <c r="B3284" s="33" t="s">
        <v>83</v>
      </c>
      <c r="C3284" s="33">
        <v>69300</v>
      </c>
      <c r="D3284" s="33" t="s">
        <v>932</v>
      </c>
      <c r="E3284" t="str">
        <f t="shared" si="55"/>
        <v>&lt;$75K</v>
      </c>
    </row>
    <row r="3285" spans="1:5" x14ac:dyDescent="0.3">
      <c r="A3285" s="33" t="s">
        <v>2</v>
      </c>
      <c r="B3285" s="33" t="s">
        <v>53</v>
      </c>
      <c r="C3285" s="33">
        <v>53620</v>
      </c>
      <c r="D3285" s="33" t="s">
        <v>476</v>
      </c>
      <c r="E3285" t="str">
        <f t="shared" si="55"/>
        <v>&lt;$75K</v>
      </c>
    </row>
    <row r="3286" spans="1:5" x14ac:dyDescent="0.3">
      <c r="A3286" s="33" t="s">
        <v>0</v>
      </c>
      <c r="B3286" s="33" t="s">
        <v>53</v>
      </c>
      <c r="C3286" s="33">
        <v>149946.5</v>
      </c>
      <c r="D3286" s="33" t="s">
        <v>1134</v>
      </c>
      <c r="E3286" t="str">
        <f t="shared" si="55"/>
        <v>$125K-$200K</v>
      </c>
    </row>
    <row r="3287" spans="1:5" x14ac:dyDescent="0.3">
      <c r="A3287" s="33" t="s">
        <v>4</v>
      </c>
      <c r="B3287" s="33" t="s">
        <v>53</v>
      </c>
      <c r="C3287" s="33">
        <v>92500</v>
      </c>
      <c r="D3287" s="33" t="s">
        <v>1937</v>
      </c>
      <c r="E3287" t="str">
        <f t="shared" si="55"/>
        <v>$75K-$100K</v>
      </c>
    </row>
    <row r="3288" spans="1:5" x14ac:dyDescent="0.3">
      <c r="A3288" s="33" t="s">
        <v>4</v>
      </c>
      <c r="B3288" s="33" t="s">
        <v>53</v>
      </c>
      <c r="C3288" s="33">
        <v>78000</v>
      </c>
      <c r="D3288" s="33" t="s">
        <v>1938</v>
      </c>
      <c r="E3288" t="str">
        <f t="shared" si="55"/>
        <v>$75K-$100K</v>
      </c>
    </row>
    <row r="3289" spans="1:5" x14ac:dyDescent="0.3">
      <c r="A3289" s="33" t="s">
        <v>4</v>
      </c>
      <c r="B3289" s="33" t="s">
        <v>54</v>
      </c>
      <c r="C3289" s="33">
        <v>100000</v>
      </c>
      <c r="D3289" s="33" t="s">
        <v>1939</v>
      </c>
      <c r="E3289" t="str">
        <f t="shared" si="55"/>
        <v>$75K-$100K</v>
      </c>
    </row>
    <row r="3290" spans="1:5" x14ac:dyDescent="0.3">
      <c r="A3290" s="33" t="s">
        <v>4</v>
      </c>
      <c r="B3290" s="33" t="s">
        <v>53</v>
      </c>
      <c r="C3290" s="33">
        <v>155000</v>
      </c>
      <c r="D3290" s="33" t="s">
        <v>232</v>
      </c>
      <c r="E3290" t="str">
        <f t="shared" si="55"/>
        <v>$125K-$200K</v>
      </c>
    </row>
    <row r="3291" spans="1:5" x14ac:dyDescent="0.3">
      <c r="A3291" s="33" t="s">
        <v>0</v>
      </c>
      <c r="B3291" s="33" t="s">
        <v>81</v>
      </c>
      <c r="C3291" s="33">
        <v>125000</v>
      </c>
      <c r="D3291" s="33" t="s">
        <v>1940</v>
      </c>
      <c r="E3291" t="str">
        <f t="shared" si="55"/>
        <v>$100K-$125K</v>
      </c>
    </row>
    <row r="3292" spans="1:5" x14ac:dyDescent="0.3">
      <c r="A3292" s="33" t="s">
        <v>4</v>
      </c>
      <c r="B3292" s="33" t="s">
        <v>53</v>
      </c>
      <c r="C3292" s="33">
        <v>125000</v>
      </c>
      <c r="D3292" s="33" t="s">
        <v>1099</v>
      </c>
      <c r="E3292" t="str">
        <f t="shared" si="55"/>
        <v>$100K-$125K</v>
      </c>
    </row>
    <row r="3293" spans="1:5" x14ac:dyDescent="0.3">
      <c r="A3293" s="33" t="s">
        <v>2</v>
      </c>
      <c r="B3293" s="33" t="s">
        <v>53</v>
      </c>
      <c r="C3293" s="33">
        <v>26444</v>
      </c>
      <c r="D3293" s="33" t="s">
        <v>1941</v>
      </c>
      <c r="E3293" t="str">
        <f t="shared" si="55"/>
        <v>&lt;$75K</v>
      </c>
    </row>
    <row r="3294" spans="1:5" x14ac:dyDescent="0.3">
      <c r="A3294" s="33" t="s">
        <v>4</v>
      </c>
      <c r="B3294" s="33" t="s">
        <v>53</v>
      </c>
      <c r="C3294" s="33">
        <v>125000</v>
      </c>
      <c r="D3294" s="33" t="s">
        <v>1309</v>
      </c>
      <c r="E3294" t="str">
        <f t="shared" si="55"/>
        <v>$100K-$125K</v>
      </c>
    </row>
    <row r="3295" spans="1:5" x14ac:dyDescent="0.3">
      <c r="A3295" s="33" t="s">
        <v>126</v>
      </c>
      <c r="B3295" s="33" t="s">
        <v>54</v>
      </c>
      <c r="C3295" s="33">
        <v>210000</v>
      </c>
      <c r="D3295" s="33" t="s">
        <v>230</v>
      </c>
      <c r="E3295" t="str">
        <f t="shared" si="55"/>
        <v>&gt;$200K</v>
      </c>
    </row>
    <row r="3296" spans="1:5" x14ac:dyDescent="0.3">
      <c r="A3296" s="33" t="s">
        <v>128</v>
      </c>
      <c r="B3296" s="33" t="s">
        <v>88</v>
      </c>
      <c r="C3296" s="33">
        <v>157500</v>
      </c>
      <c r="D3296" s="33" t="s">
        <v>1942</v>
      </c>
      <c r="E3296" t="str">
        <f t="shared" si="55"/>
        <v>$125K-$200K</v>
      </c>
    </row>
    <row r="3297" spans="1:5" x14ac:dyDescent="0.3">
      <c r="A3297" s="33" t="s">
        <v>2</v>
      </c>
      <c r="B3297" s="33" t="s">
        <v>53</v>
      </c>
      <c r="C3297" s="33">
        <v>120000</v>
      </c>
      <c r="D3297" s="33" t="s">
        <v>232</v>
      </c>
      <c r="E3297" t="str">
        <f t="shared" si="55"/>
        <v>$100K-$125K</v>
      </c>
    </row>
    <row r="3298" spans="1:5" x14ac:dyDescent="0.3">
      <c r="A3298" s="33" t="s">
        <v>0</v>
      </c>
      <c r="B3298" s="33" t="s">
        <v>53</v>
      </c>
      <c r="C3298" s="33"/>
      <c r="D3298" s="33" t="s">
        <v>258</v>
      </c>
      <c r="E3298" t="str">
        <f t="shared" si="55"/>
        <v>No Data</v>
      </c>
    </row>
    <row r="3299" spans="1:5" x14ac:dyDescent="0.3">
      <c r="A3299" s="33" t="s">
        <v>4</v>
      </c>
      <c r="B3299" s="33" t="s">
        <v>53</v>
      </c>
      <c r="C3299" s="33"/>
      <c r="D3299" s="33" t="s">
        <v>389</v>
      </c>
      <c r="E3299" t="str">
        <f t="shared" si="55"/>
        <v>No Data</v>
      </c>
    </row>
    <row r="3300" spans="1:5" x14ac:dyDescent="0.3">
      <c r="A3300" s="33" t="s">
        <v>128</v>
      </c>
      <c r="B3300" s="33" t="s">
        <v>53</v>
      </c>
      <c r="C3300" s="33">
        <v>90000</v>
      </c>
      <c r="D3300" s="33" t="s">
        <v>1943</v>
      </c>
      <c r="E3300" t="str">
        <f t="shared" si="55"/>
        <v>$75K-$100K</v>
      </c>
    </row>
    <row r="3301" spans="1:5" x14ac:dyDescent="0.3">
      <c r="A3301" s="33" t="s">
        <v>4</v>
      </c>
      <c r="B3301" s="33" t="s">
        <v>53</v>
      </c>
      <c r="C3301" s="33">
        <v>70000</v>
      </c>
      <c r="D3301" s="33" t="s">
        <v>1944</v>
      </c>
      <c r="E3301" t="str">
        <f t="shared" si="55"/>
        <v>&lt;$75K</v>
      </c>
    </row>
    <row r="3302" spans="1:5" x14ac:dyDescent="0.3">
      <c r="A3302" s="33" t="s">
        <v>2</v>
      </c>
      <c r="B3302" s="33" t="s">
        <v>53</v>
      </c>
      <c r="C3302" s="33"/>
      <c r="D3302" s="33" t="s">
        <v>1945</v>
      </c>
      <c r="E3302" t="str">
        <f t="shared" si="55"/>
        <v>No Data</v>
      </c>
    </row>
    <row r="3303" spans="1:5" x14ac:dyDescent="0.3">
      <c r="A3303" s="33" t="s">
        <v>2</v>
      </c>
      <c r="B3303" s="33" t="s">
        <v>53</v>
      </c>
      <c r="C3303" s="33"/>
      <c r="D3303" s="33" t="s">
        <v>226</v>
      </c>
      <c r="E3303" t="str">
        <f t="shared" si="55"/>
        <v>No Data</v>
      </c>
    </row>
    <row r="3304" spans="1:5" x14ac:dyDescent="0.3">
      <c r="A3304" s="33" t="s">
        <v>0</v>
      </c>
      <c r="B3304" s="33" t="s">
        <v>53</v>
      </c>
      <c r="C3304" s="33"/>
      <c r="D3304" s="33" t="s">
        <v>1946</v>
      </c>
      <c r="E3304" t="str">
        <f t="shared" si="55"/>
        <v>No Data</v>
      </c>
    </row>
    <row r="3305" spans="1:5" x14ac:dyDescent="0.3">
      <c r="A3305" s="33" t="s">
        <v>2</v>
      </c>
      <c r="B3305" s="33" t="s">
        <v>97</v>
      </c>
      <c r="C3305" s="33"/>
      <c r="D3305" s="33" t="s">
        <v>666</v>
      </c>
      <c r="E3305" t="str">
        <f t="shared" si="55"/>
        <v>No Data</v>
      </c>
    </row>
    <row r="3306" spans="1:5" x14ac:dyDescent="0.3">
      <c r="A3306" s="33" t="s">
        <v>4</v>
      </c>
      <c r="B3306" s="33" t="s">
        <v>53</v>
      </c>
      <c r="C3306" s="33"/>
      <c r="D3306" s="33" t="s">
        <v>1947</v>
      </c>
      <c r="E3306" t="str">
        <f t="shared" si="55"/>
        <v>No Data</v>
      </c>
    </row>
    <row r="3307" spans="1:5" x14ac:dyDescent="0.3">
      <c r="A3307" s="33" t="s">
        <v>0</v>
      </c>
      <c r="B3307" s="33" t="s">
        <v>53</v>
      </c>
      <c r="C3307" s="33">
        <v>130000</v>
      </c>
      <c r="D3307" s="33" t="s">
        <v>1948</v>
      </c>
      <c r="E3307" t="str">
        <f t="shared" si="55"/>
        <v>$125K-$200K</v>
      </c>
    </row>
    <row r="3308" spans="1:5" x14ac:dyDescent="0.3">
      <c r="A3308" s="33" t="s">
        <v>4</v>
      </c>
      <c r="B3308" s="33" t="s">
        <v>63</v>
      </c>
      <c r="C3308" s="33">
        <v>96773</v>
      </c>
      <c r="D3308" s="33" t="s">
        <v>1949</v>
      </c>
      <c r="E3308" t="str">
        <f t="shared" si="55"/>
        <v>$75K-$100K</v>
      </c>
    </row>
    <row r="3309" spans="1:5" x14ac:dyDescent="0.3">
      <c r="A3309" s="33" t="s">
        <v>0</v>
      </c>
      <c r="B3309" s="33" t="s">
        <v>53</v>
      </c>
      <c r="C3309" s="33"/>
      <c r="D3309" s="33" t="s">
        <v>299</v>
      </c>
      <c r="E3309" t="str">
        <f t="shared" si="55"/>
        <v>No Data</v>
      </c>
    </row>
    <row r="3310" spans="1:5" x14ac:dyDescent="0.3">
      <c r="A3310" s="33" t="s">
        <v>2</v>
      </c>
      <c r="B3310" s="33" t="s">
        <v>53</v>
      </c>
      <c r="C3310" s="33"/>
      <c r="D3310" s="33" t="s">
        <v>226</v>
      </c>
      <c r="E3310" t="str">
        <f t="shared" si="55"/>
        <v>No Data</v>
      </c>
    </row>
    <row r="3311" spans="1:5" x14ac:dyDescent="0.3">
      <c r="A3311" s="33" t="s">
        <v>2</v>
      </c>
      <c r="B3311" s="33" t="s">
        <v>54</v>
      </c>
      <c r="C3311" s="33">
        <v>138615</v>
      </c>
      <c r="D3311" s="33" t="s">
        <v>476</v>
      </c>
      <c r="E3311" t="str">
        <f t="shared" si="55"/>
        <v>$125K-$200K</v>
      </c>
    </row>
    <row r="3312" spans="1:5" x14ac:dyDescent="0.3">
      <c r="A3312" s="33" t="s">
        <v>126</v>
      </c>
      <c r="B3312" s="33" t="s">
        <v>53</v>
      </c>
      <c r="C3312" s="33">
        <v>192500</v>
      </c>
      <c r="D3312" s="33" t="s">
        <v>315</v>
      </c>
      <c r="E3312" t="str">
        <f t="shared" si="55"/>
        <v>$125K-$200K</v>
      </c>
    </row>
    <row r="3313" spans="1:5" x14ac:dyDescent="0.3">
      <c r="A3313" s="33" t="s">
        <v>0</v>
      </c>
      <c r="B3313" s="33" t="s">
        <v>53</v>
      </c>
      <c r="C3313" s="33"/>
      <c r="D3313" s="33" t="s">
        <v>232</v>
      </c>
      <c r="E3313" t="str">
        <f t="shared" si="55"/>
        <v>No Data</v>
      </c>
    </row>
    <row r="3314" spans="1:5" x14ac:dyDescent="0.3">
      <c r="A3314" s="33" t="s">
        <v>4</v>
      </c>
      <c r="B3314" s="33" t="s">
        <v>54</v>
      </c>
      <c r="C3314" s="33">
        <v>131000</v>
      </c>
      <c r="D3314" s="33" t="s">
        <v>1776</v>
      </c>
      <c r="E3314" t="str">
        <f t="shared" si="55"/>
        <v>$125K-$200K</v>
      </c>
    </row>
    <row r="3315" spans="1:5" x14ac:dyDescent="0.3">
      <c r="A3315" s="33" t="s">
        <v>4</v>
      </c>
      <c r="B3315" s="33" t="s">
        <v>53</v>
      </c>
      <c r="C3315" s="33">
        <v>160000</v>
      </c>
      <c r="D3315" s="33" t="s">
        <v>614</v>
      </c>
      <c r="E3315" t="str">
        <f t="shared" si="55"/>
        <v>$125K-$200K</v>
      </c>
    </row>
    <row r="3316" spans="1:5" x14ac:dyDescent="0.3">
      <c r="A3316" s="33" t="s">
        <v>4</v>
      </c>
      <c r="B3316" s="33" t="s">
        <v>53</v>
      </c>
      <c r="C3316" s="33">
        <v>125000</v>
      </c>
      <c r="D3316" s="33" t="s">
        <v>1950</v>
      </c>
      <c r="E3316" t="str">
        <f t="shared" si="55"/>
        <v>$100K-$125K</v>
      </c>
    </row>
    <row r="3317" spans="1:5" x14ac:dyDescent="0.3">
      <c r="A3317" s="33" t="s">
        <v>4</v>
      </c>
      <c r="B3317" s="33" t="s">
        <v>54</v>
      </c>
      <c r="C3317" s="33"/>
      <c r="D3317" s="33" t="s">
        <v>1423</v>
      </c>
      <c r="E3317" t="str">
        <f t="shared" si="55"/>
        <v>No Data</v>
      </c>
    </row>
    <row r="3318" spans="1:5" x14ac:dyDescent="0.3">
      <c r="A3318" s="33" t="s">
        <v>126</v>
      </c>
      <c r="B3318" s="33" t="s">
        <v>53</v>
      </c>
      <c r="C3318" s="33">
        <v>125000</v>
      </c>
      <c r="D3318" s="33" t="s">
        <v>928</v>
      </c>
      <c r="E3318" t="str">
        <f t="shared" si="55"/>
        <v>$100K-$125K</v>
      </c>
    </row>
    <row r="3319" spans="1:5" x14ac:dyDescent="0.3">
      <c r="A3319" s="33" t="s">
        <v>2</v>
      </c>
      <c r="B3319" s="33" t="s">
        <v>53</v>
      </c>
      <c r="C3319" s="33">
        <v>85000</v>
      </c>
      <c r="D3319" s="33" t="s">
        <v>1951</v>
      </c>
      <c r="E3319" t="str">
        <f t="shared" si="55"/>
        <v>$75K-$100K</v>
      </c>
    </row>
    <row r="3320" spans="1:5" x14ac:dyDescent="0.3">
      <c r="A3320" s="33" t="s">
        <v>126</v>
      </c>
      <c r="B3320" s="33" t="s">
        <v>53</v>
      </c>
      <c r="C3320" s="33">
        <v>110000</v>
      </c>
      <c r="D3320" s="33" t="s">
        <v>675</v>
      </c>
      <c r="E3320" t="str">
        <f t="shared" si="55"/>
        <v>$100K-$125K</v>
      </c>
    </row>
    <row r="3321" spans="1:5" x14ac:dyDescent="0.3">
      <c r="A3321" s="33" t="s">
        <v>4</v>
      </c>
      <c r="B3321" s="33" t="s">
        <v>53</v>
      </c>
      <c r="C3321" s="33"/>
      <c r="D3321" s="33" t="s">
        <v>1952</v>
      </c>
      <c r="E3321" t="str">
        <f t="shared" si="55"/>
        <v>No Data</v>
      </c>
    </row>
    <row r="3322" spans="1:5" x14ac:dyDescent="0.3">
      <c r="A3322" s="33" t="s">
        <v>4</v>
      </c>
      <c r="B3322" s="33" t="s">
        <v>53</v>
      </c>
      <c r="C3322" s="33"/>
      <c r="D3322" s="33" t="s">
        <v>1953</v>
      </c>
      <c r="E3322" t="str">
        <f t="shared" si="55"/>
        <v>No Data</v>
      </c>
    </row>
    <row r="3323" spans="1:5" x14ac:dyDescent="0.3">
      <c r="A3323" s="33" t="s">
        <v>0</v>
      </c>
      <c r="B3323" s="33" t="s">
        <v>53</v>
      </c>
      <c r="C3323" s="33">
        <v>157500</v>
      </c>
      <c r="D3323" s="33" t="s">
        <v>621</v>
      </c>
      <c r="E3323" t="str">
        <f t="shared" si="55"/>
        <v>$125K-$200K</v>
      </c>
    </row>
    <row r="3324" spans="1:5" x14ac:dyDescent="0.3">
      <c r="A3324" s="33" t="s">
        <v>4</v>
      </c>
      <c r="B3324" s="33" t="s">
        <v>53</v>
      </c>
      <c r="C3324" s="33">
        <v>170000</v>
      </c>
      <c r="D3324" s="33" t="s">
        <v>230</v>
      </c>
      <c r="E3324" t="str">
        <f t="shared" si="55"/>
        <v>$125K-$200K</v>
      </c>
    </row>
    <row r="3325" spans="1:5" x14ac:dyDescent="0.3">
      <c r="A3325" s="33" t="s">
        <v>0</v>
      </c>
      <c r="B3325" s="33" t="s">
        <v>54</v>
      </c>
      <c r="C3325" s="33">
        <v>108415.5</v>
      </c>
      <c r="D3325" s="33" t="s">
        <v>1708</v>
      </c>
      <c r="E3325" t="str">
        <f t="shared" si="55"/>
        <v>$100K-$125K</v>
      </c>
    </row>
    <row r="3326" spans="1:5" x14ac:dyDescent="0.3">
      <c r="A3326" s="33" t="s">
        <v>0</v>
      </c>
      <c r="B3326" s="33" t="s">
        <v>53</v>
      </c>
      <c r="C3326" s="33">
        <v>130000</v>
      </c>
      <c r="D3326" s="33" t="s">
        <v>230</v>
      </c>
      <c r="E3326" t="str">
        <f t="shared" si="55"/>
        <v>$125K-$200K</v>
      </c>
    </row>
    <row r="3327" spans="1:5" x14ac:dyDescent="0.3">
      <c r="A3327" s="33" t="s">
        <v>0</v>
      </c>
      <c r="B3327" s="33" t="s">
        <v>53</v>
      </c>
      <c r="C3327" s="33"/>
      <c r="D3327" s="33" t="s">
        <v>1105</v>
      </c>
      <c r="E3327" t="str">
        <f t="shared" si="55"/>
        <v>No Data</v>
      </c>
    </row>
    <row r="3328" spans="1:5" x14ac:dyDescent="0.3">
      <c r="A3328" s="33" t="s">
        <v>4</v>
      </c>
      <c r="B3328" s="33" t="s">
        <v>53</v>
      </c>
      <c r="C3328" s="33">
        <v>115000</v>
      </c>
      <c r="D3328" s="33" t="s">
        <v>364</v>
      </c>
      <c r="E3328" t="str">
        <f t="shared" si="55"/>
        <v>$100K-$125K</v>
      </c>
    </row>
    <row r="3329" spans="1:5" x14ac:dyDescent="0.3">
      <c r="A3329" s="33" t="s">
        <v>0</v>
      </c>
      <c r="B3329" s="33" t="s">
        <v>53</v>
      </c>
      <c r="C3329" s="33">
        <v>152500</v>
      </c>
      <c r="D3329" s="33" t="s">
        <v>1351</v>
      </c>
      <c r="E3329" t="str">
        <f t="shared" si="55"/>
        <v>$125K-$200K</v>
      </c>
    </row>
    <row r="3330" spans="1:5" x14ac:dyDescent="0.3">
      <c r="A3330" s="33" t="s">
        <v>2</v>
      </c>
      <c r="B3330" s="33" t="s">
        <v>53</v>
      </c>
      <c r="C3330" s="33"/>
      <c r="D3330" s="33" t="s">
        <v>213</v>
      </c>
      <c r="E3330" t="str">
        <f t="shared" si="55"/>
        <v>No Data</v>
      </c>
    </row>
    <row r="3331" spans="1:5" x14ac:dyDescent="0.3">
      <c r="A3331" s="33" t="s">
        <v>52</v>
      </c>
      <c r="B3331" s="33" t="s">
        <v>53</v>
      </c>
      <c r="C3331" s="33">
        <v>116700</v>
      </c>
      <c r="D3331" s="33" t="s">
        <v>208</v>
      </c>
      <c r="E3331" t="str">
        <f t="shared" ref="E3331:E3394" si="56">_xlfn.XLOOKUP(C3331,$H$16:$H$21,$G$16:$G$21,,1)</f>
        <v>$100K-$125K</v>
      </c>
    </row>
    <row r="3332" spans="1:5" x14ac:dyDescent="0.3">
      <c r="A3332" s="33" t="s">
        <v>0</v>
      </c>
      <c r="B3332" s="33" t="s">
        <v>53</v>
      </c>
      <c r="C3332" s="33"/>
      <c r="D3332" s="33" t="s">
        <v>1954</v>
      </c>
      <c r="E3332" t="str">
        <f t="shared" si="56"/>
        <v>No Data</v>
      </c>
    </row>
    <row r="3333" spans="1:5" x14ac:dyDescent="0.3">
      <c r="A3333" s="33" t="s">
        <v>126</v>
      </c>
      <c r="B3333" s="33" t="s">
        <v>54</v>
      </c>
      <c r="C3333" s="33">
        <v>142500</v>
      </c>
      <c r="D3333" s="33" t="s">
        <v>1887</v>
      </c>
      <c r="E3333" t="str">
        <f t="shared" si="56"/>
        <v>$125K-$200K</v>
      </c>
    </row>
    <row r="3334" spans="1:5" x14ac:dyDescent="0.3">
      <c r="A3334" s="33" t="s">
        <v>2</v>
      </c>
      <c r="B3334" s="33" t="s">
        <v>53</v>
      </c>
      <c r="C3334" s="33">
        <v>83500</v>
      </c>
      <c r="D3334" s="33" t="s">
        <v>520</v>
      </c>
      <c r="E3334" t="str">
        <f t="shared" si="56"/>
        <v>$75K-$100K</v>
      </c>
    </row>
    <row r="3335" spans="1:5" x14ac:dyDescent="0.3">
      <c r="A3335" s="33" t="s">
        <v>126</v>
      </c>
      <c r="B3335" s="33" t="s">
        <v>89</v>
      </c>
      <c r="C3335" s="33">
        <v>147500</v>
      </c>
      <c r="D3335" s="33" t="s">
        <v>1955</v>
      </c>
      <c r="E3335" t="str">
        <f t="shared" si="56"/>
        <v>$125K-$200K</v>
      </c>
    </row>
    <row r="3336" spans="1:5" x14ac:dyDescent="0.3">
      <c r="A3336" s="33" t="s">
        <v>0</v>
      </c>
      <c r="B3336" s="33" t="s">
        <v>53</v>
      </c>
      <c r="C3336" s="33"/>
      <c r="D3336" s="33" t="s">
        <v>232</v>
      </c>
      <c r="E3336" t="str">
        <f t="shared" si="56"/>
        <v>No Data</v>
      </c>
    </row>
    <row r="3337" spans="1:5" x14ac:dyDescent="0.3">
      <c r="A3337" s="33" t="s">
        <v>126</v>
      </c>
      <c r="B3337" s="33" t="s">
        <v>53</v>
      </c>
      <c r="C3337" s="33">
        <v>102500</v>
      </c>
      <c r="D3337" s="33" t="s">
        <v>265</v>
      </c>
      <c r="E3337" t="str">
        <f t="shared" si="56"/>
        <v>$100K-$125K</v>
      </c>
    </row>
    <row r="3338" spans="1:5" x14ac:dyDescent="0.3">
      <c r="A3338" s="33" t="s">
        <v>0</v>
      </c>
      <c r="B3338" s="33" t="s">
        <v>53</v>
      </c>
      <c r="C3338" s="33">
        <v>140000</v>
      </c>
      <c r="D3338" s="33" t="s">
        <v>1956</v>
      </c>
      <c r="E3338" t="str">
        <f t="shared" si="56"/>
        <v>$125K-$200K</v>
      </c>
    </row>
    <row r="3339" spans="1:5" x14ac:dyDescent="0.3">
      <c r="A3339" s="33" t="s">
        <v>125</v>
      </c>
      <c r="B3339" s="33" t="s">
        <v>53</v>
      </c>
      <c r="C3339" s="33">
        <v>95150</v>
      </c>
      <c r="D3339" s="33" t="s">
        <v>364</v>
      </c>
      <c r="E3339" t="str">
        <f t="shared" si="56"/>
        <v>$75K-$100K</v>
      </c>
    </row>
    <row r="3340" spans="1:5" x14ac:dyDescent="0.3">
      <c r="A3340" s="33" t="s">
        <v>126</v>
      </c>
      <c r="B3340" s="33" t="s">
        <v>53</v>
      </c>
      <c r="C3340" s="33"/>
      <c r="D3340" s="33" t="s">
        <v>1957</v>
      </c>
      <c r="E3340" t="str">
        <f t="shared" si="56"/>
        <v>No Data</v>
      </c>
    </row>
    <row r="3341" spans="1:5" x14ac:dyDescent="0.3">
      <c r="A3341" s="33" t="s">
        <v>0</v>
      </c>
      <c r="B3341" s="33" t="s">
        <v>53</v>
      </c>
      <c r="C3341" s="33">
        <v>132500</v>
      </c>
      <c r="D3341" s="33" t="s">
        <v>1642</v>
      </c>
      <c r="E3341" t="str">
        <f t="shared" si="56"/>
        <v>$125K-$200K</v>
      </c>
    </row>
    <row r="3342" spans="1:5" x14ac:dyDescent="0.3">
      <c r="A3342" s="33" t="s">
        <v>4</v>
      </c>
      <c r="B3342" s="33" t="s">
        <v>54</v>
      </c>
      <c r="C3342" s="33">
        <v>145000</v>
      </c>
      <c r="D3342" s="33" t="s">
        <v>1619</v>
      </c>
      <c r="E3342" t="str">
        <f t="shared" si="56"/>
        <v>$125K-$200K</v>
      </c>
    </row>
    <row r="3343" spans="1:5" x14ac:dyDescent="0.3">
      <c r="A3343" s="33" t="s">
        <v>4</v>
      </c>
      <c r="B3343" s="33" t="s">
        <v>53</v>
      </c>
      <c r="C3343" s="33"/>
      <c r="D3343" s="33" t="s">
        <v>1540</v>
      </c>
      <c r="E3343" t="str">
        <f t="shared" si="56"/>
        <v>No Data</v>
      </c>
    </row>
    <row r="3344" spans="1:5" x14ac:dyDescent="0.3">
      <c r="A3344" s="33" t="s">
        <v>2</v>
      </c>
      <c r="B3344" s="33" t="s">
        <v>106</v>
      </c>
      <c r="C3344" s="33">
        <v>111175</v>
      </c>
      <c r="D3344" s="33" t="s">
        <v>1958</v>
      </c>
      <c r="E3344" t="str">
        <f t="shared" si="56"/>
        <v>$100K-$125K</v>
      </c>
    </row>
    <row r="3345" spans="1:5" x14ac:dyDescent="0.3">
      <c r="A3345" s="33" t="s">
        <v>0</v>
      </c>
      <c r="B3345" s="33" t="s">
        <v>53</v>
      </c>
      <c r="C3345" s="33">
        <v>81500</v>
      </c>
      <c r="D3345" s="33" t="s">
        <v>232</v>
      </c>
      <c r="E3345" t="str">
        <f t="shared" si="56"/>
        <v>$75K-$100K</v>
      </c>
    </row>
    <row r="3346" spans="1:5" x14ac:dyDescent="0.3">
      <c r="A3346" s="33" t="s">
        <v>126</v>
      </c>
      <c r="B3346" s="33" t="s">
        <v>53</v>
      </c>
      <c r="C3346" s="33"/>
      <c r="D3346" s="33" t="s">
        <v>1863</v>
      </c>
      <c r="E3346" t="str">
        <f t="shared" si="56"/>
        <v>No Data</v>
      </c>
    </row>
    <row r="3347" spans="1:5" x14ac:dyDescent="0.3">
      <c r="A3347" s="33" t="s">
        <v>126</v>
      </c>
      <c r="B3347" s="33" t="s">
        <v>53</v>
      </c>
      <c r="C3347" s="33">
        <v>115000</v>
      </c>
      <c r="D3347" s="33" t="s">
        <v>693</v>
      </c>
      <c r="E3347" t="str">
        <f t="shared" si="56"/>
        <v>$100K-$125K</v>
      </c>
    </row>
    <row r="3348" spans="1:5" x14ac:dyDescent="0.3">
      <c r="A3348" s="33" t="s">
        <v>0</v>
      </c>
      <c r="B3348" s="33" t="s">
        <v>53</v>
      </c>
      <c r="C3348" s="33"/>
      <c r="D3348" s="33" t="s">
        <v>258</v>
      </c>
      <c r="E3348" t="str">
        <f t="shared" si="56"/>
        <v>No Data</v>
      </c>
    </row>
    <row r="3349" spans="1:5" x14ac:dyDescent="0.3">
      <c r="A3349" s="33" t="s">
        <v>0</v>
      </c>
      <c r="B3349" s="33" t="s">
        <v>53</v>
      </c>
      <c r="C3349" s="33">
        <v>112500</v>
      </c>
      <c r="D3349" s="33" t="s">
        <v>1959</v>
      </c>
      <c r="E3349" t="str">
        <f t="shared" si="56"/>
        <v>$100K-$125K</v>
      </c>
    </row>
    <row r="3350" spans="1:5" x14ac:dyDescent="0.3">
      <c r="A3350" s="33" t="s">
        <v>0</v>
      </c>
      <c r="B3350" s="33" t="s">
        <v>54</v>
      </c>
      <c r="C3350" s="33">
        <v>210000</v>
      </c>
      <c r="D3350" s="33" t="s">
        <v>255</v>
      </c>
      <c r="E3350" t="str">
        <f t="shared" si="56"/>
        <v>&gt;$200K</v>
      </c>
    </row>
    <row r="3351" spans="1:5" x14ac:dyDescent="0.3">
      <c r="A3351" s="33" t="s">
        <v>2</v>
      </c>
      <c r="B3351" s="33" t="s">
        <v>53</v>
      </c>
      <c r="C3351" s="33"/>
      <c r="D3351" s="33" t="s">
        <v>506</v>
      </c>
      <c r="E3351" t="str">
        <f t="shared" si="56"/>
        <v>No Data</v>
      </c>
    </row>
    <row r="3352" spans="1:5" x14ac:dyDescent="0.3">
      <c r="A3352" s="33" t="s">
        <v>126</v>
      </c>
      <c r="B3352" s="33" t="s">
        <v>53</v>
      </c>
      <c r="C3352" s="33">
        <v>145000</v>
      </c>
      <c r="D3352" s="33" t="s">
        <v>1351</v>
      </c>
      <c r="E3352" t="str">
        <f t="shared" si="56"/>
        <v>$125K-$200K</v>
      </c>
    </row>
    <row r="3353" spans="1:5" x14ac:dyDescent="0.3">
      <c r="A3353" s="33" t="s">
        <v>0</v>
      </c>
      <c r="B3353" s="33" t="s">
        <v>56</v>
      </c>
      <c r="C3353" s="33"/>
      <c r="D3353" s="33" t="s">
        <v>933</v>
      </c>
      <c r="E3353" t="str">
        <f t="shared" si="56"/>
        <v>No Data</v>
      </c>
    </row>
    <row r="3354" spans="1:5" x14ac:dyDescent="0.3">
      <c r="A3354" s="33" t="s">
        <v>4</v>
      </c>
      <c r="B3354" s="33" t="s">
        <v>53</v>
      </c>
      <c r="C3354" s="33">
        <v>115000</v>
      </c>
      <c r="D3354" s="33" t="s">
        <v>1960</v>
      </c>
      <c r="E3354" t="str">
        <f t="shared" si="56"/>
        <v>$100K-$125K</v>
      </c>
    </row>
    <row r="3355" spans="1:5" x14ac:dyDescent="0.3">
      <c r="A3355" s="33" t="s">
        <v>2</v>
      </c>
      <c r="B3355" s="33" t="s">
        <v>53</v>
      </c>
      <c r="C3355" s="33">
        <v>90000</v>
      </c>
      <c r="D3355" s="33" t="s">
        <v>1961</v>
      </c>
      <c r="E3355" t="str">
        <f t="shared" si="56"/>
        <v>$75K-$100K</v>
      </c>
    </row>
    <row r="3356" spans="1:5" x14ac:dyDescent="0.3">
      <c r="A3356" s="33" t="s">
        <v>2</v>
      </c>
      <c r="B3356" s="33" t="s">
        <v>53</v>
      </c>
      <c r="C3356" s="33"/>
      <c r="D3356" s="33" t="s">
        <v>1962</v>
      </c>
      <c r="E3356" t="str">
        <f t="shared" si="56"/>
        <v>No Data</v>
      </c>
    </row>
    <row r="3357" spans="1:5" x14ac:dyDescent="0.3">
      <c r="A3357" s="33" t="s">
        <v>4</v>
      </c>
      <c r="B3357" s="33" t="s">
        <v>88</v>
      </c>
      <c r="C3357" s="33">
        <v>96760.5</v>
      </c>
      <c r="D3357" s="33" t="s">
        <v>294</v>
      </c>
      <c r="E3357" t="str">
        <f t="shared" si="56"/>
        <v>$75K-$100K</v>
      </c>
    </row>
    <row r="3358" spans="1:5" x14ac:dyDescent="0.3">
      <c r="A3358" s="33" t="s">
        <v>4</v>
      </c>
      <c r="B3358" s="33" t="s">
        <v>53</v>
      </c>
      <c r="C3358" s="33">
        <v>214500</v>
      </c>
      <c r="D3358" s="33" t="s">
        <v>1963</v>
      </c>
      <c r="E3358" t="str">
        <f t="shared" si="56"/>
        <v>&gt;$200K</v>
      </c>
    </row>
    <row r="3359" spans="1:5" x14ac:dyDescent="0.3">
      <c r="A3359" s="33" t="s">
        <v>4</v>
      </c>
      <c r="B3359" s="33" t="s">
        <v>53</v>
      </c>
      <c r="C3359" s="33">
        <v>140000</v>
      </c>
      <c r="D3359" s="33" t="s">
        <v>1964</v>
      </c>
      <c r="E3359" t="str">
        <f t="shared" si="56"/>
        <v>$125K-$200K</v>
      </c>
    </row>
    <row r="3360" spans="1:5" x14ac:dyDescent="0.3">
      <c r="A3360" s="33" t="s">
        <v>125</v>
      </c>
      <c r="B3360" s="33" t="s">
        <v>53</v>
      </c>
      <c r="C3360" s="33"/>
      <c r="D3360" s="33" t="s">
        <v>1279</v>
      </c>
      <c r="E3360" t="str">
        <f t="shared" si="56"/>
        <v>No Data</v>
      </c>
    </row>
    <row r="3361" spans="1:5" x14ac:dyDescent="0.3">
      <c r="A3361" s="33" t="s">
        <v>0</v>
      </c>
      <c r="B3361" s="33" t="s">
        <v>53</v>
      </c>
      <c r="C3361" s="33"/>
      <c r="D3361" s="33" t="s">
        <v>1965</v>
      </c>
      <c r="E3361" t="str">
        <f t="shared" si="56"/>
        <v>No Data</v>
      </c>
    </row>
    <row r="3362" spans="1:5" x14ac:dyDescent="0.3">
      <c r="A3362" s="33" t="s">
        <v>4</v>
      </c>
      <c r="B3362" s="33" t="s">
        <v>53</v>
      </c>
      <c r="C3362" s="33"/>
      <c r="D3362" s="33" t="s">
        <v>1105</v>
      </c>
      <c r="E3362" t="str">
        <f t="shared" si="56"/>
        <v>No Data</v>
      </c>
    </row>
    <row r="3363" spans="1:5" x14ac:dyDescent="0.3">
      <c r="A3363" s="33" t="s">
        <v>0</v>
      </c>
      <c r="B3363" s="33" t="s">
        <v>53</v>
      </c>
      <c r="C3363" s="33">
        <v>137500</v>
      </c>
      <c r="D3363" s="33" t="s">
        <v>1966</v>
      </c>
      <c r="E3363" t="str">
        <f t="shared" si="56"/>
        <v>$125K-$200K</v>
      </c>
    </row>
    <row r="3364" spans="1:5" x14ac:dyDescent="0.3">
      <c r="A3364" s="33" t="s">
        <v>4</v>
      </c>
      <c r="B3364" s="33" t="s">
        <v>124</v>
      </c>
      <c r="C3364" s="33">
        <v>45000</v>
      </c>
      <c r="D3364" s="33" t="s">
        <v>211</v>
      </c>
      <c r="E3364" t="str">
        <f t="shared" si="56"/>
        <v>&lt;$75K</v>
      </c>
    </row>
    <row r="3365" spans="1:5" x14ac:dyDescent="0.3">
      <c r="A3365" s="33" t="s">
        <v>126</v>
      </c>
      <c r="B3365" s="33" t="s">
        <v>53</v>
      </c>
      <c r="C3365" s="33"/>
      <c r="D3365" s="33" t="s">
        <v>787</v>
      </c>
      <c r="E3365" t="str">
        <f t="shared" si="56"/>
        <v>No Data</v>
      </c>
    </row>
    <row r="3366" spans="1:5" x14ac:dyDescent="0.3">
      <c r="A3366" s="33" t="s">
        <v>0</v>
      </c>
      <c r="B3366" s="33" t="s">
        <v>53</v>
      </c>
      <c r="C3366" s="33">
        <v>148000</v>
      </c>
      <c r="D3366" s="33" t="s">
        <v>256</v>
      </c>
      <c r="E3366" t="str">
        <f t="shared" si="56"/>
        <v>$125K-$200K</v>
      </c>
    </row>
    <row r="3367" spans="1:5" x14ac:dyDescent="0.3">
      <c r="A3367" s="33" t="s">
        <v>2</v>
      </c>
      <c r="B3367" s="33" t="s">
        <v>53</v>
      </c>
      <c r="C3367" s="33"/>
      <c r="D3367" s="33" t="s">
        <v>1967</v>
      </c>
      <c r="E3367" t="str">
        <f t="shared" si="56"/>
        <v>No Data</v>
      </c>
    </row>
    <row r="3368" spans="1:5" x14ac:dyDescent="0.3">
      <c r="A3368" s="33" t="s">
        <v>0</v>
      </c>
      <c r="B3368" s="33" t="s">
        <v>53</v>
      </c>
      <c r="C3368" s="33">
        <v>137500</v>
      </c>
      <c r="D3368" s="33" t="s">
        <v>1792</v>
      </c>
      <c r="E3368" t="str">
        <f t="shared" si="56"/>
        <v>$125K-$200K</v>
      </c>
    </row>
    <row r="3369" spans="1:5" x14ac:dyDescent="0.3">
      <c r="A3369" s="33" t="s">
        <v>0</v>
      </c>
      <c r="B3369" s="33" t="s">
        <v>53</v>
      </c>
      <c r="C3369" s="33"/>
      <c r="D3369" s="33" t="s">
        <v>258</v>
      </c>
      <c r="E3369" t="str">
        <f t="shared" si="56"/>
        <v>No Data</v>
      </c>
    </row>
    <row r="3370" spans="1:5" x14ac:dyDescent="0.3">
      <c r="A3370" s="33" t="s">
        <v>4</v>
      </c>
      <c r="B3370" s="33" t="s">
        <v>53</v>
      </c>
      <c r="C3370" s="33">
        <v>208114</v>
      </c>
      <c r="D3370" s="33" t="s">
        <v>225</v>
      </c>
      <c r="E3370" t="str">
        <f t="shared" si="56"/>
        <v>&gt;$200K</v>
      </c>
    </row>
    <row r="3371" spans="1:5" x14ac:dyDescent="0.3">
      <c r="A3371" s="33" t="s">
        <v>2</v>
      </c>
      <c r="B3371" s="33" t="s">
        <v>53</v>
      </c>
      <c r="C3371" s="33"/>
      <c r="D3371" s="33" t="s">
        <v>226</v>
      </c>
      <c r="E3371" t="str">
        <f t="shared" si="56"/>
        <v>No Data</v>
      </c>
    </row>
    <row r="3372" spans="1:5" x14ac:dyDescent="0.3">
      <c r="A3372" s="33" t="s">
        <v>125</v>
      </c>
      <c r="B3372" s="33" t="s">
        <v>53</v>
      </c>
      <c r="C3372" s="33"/>
      <c r="D3372" s="33" t="s">
        <v>232</v>
      </c>
      <c r="E3372" t="str">
        <f t="shared" si="56"/>
        <v>No Data</v>
      </c>
    </row>
    <row r="3373" spans="1:5" x14ac:dyDescent="0.3">
      <c r="A3373" s="33" t="s">
        <v>4</v>
      </c>
      <c r="B3373" s="33" t="s">
        <v>53</v>
      </c>
      <c r="C3373" s="33">
        <v>200000</v>
      </c>
      <c r="D3373" s="33" t="s">
        <v>1968</v>
      </c>
      <c r="E3373" t="str">
        <f t="shared" si="56"/>
        <v>$125K-$200K</v>
      </c>
    </row>
    <row r="3374" spans="1:5" x14ac:dyDescent="0.3">
      <c r="A3374" s="33" t="s">
        <v>4</v>
      </c>
      <c r="B3374" s="33" t="s">
        <v>54</v>
      </c>
      <c r="C3374" s="33">
        <v>130000</v>
      </c>
      <c r="D3374" s="33" t="s">
        <v>488</v>
      </c>
      <c r="E3374" t="str">
        <f t="shared" si="56"/>
        <v>$125K-$200K</v>
      </c>
    </row>
    <row r="3375" spans="1:5" x14ac:dyDescent="0.3">
      <c r="A3375" s="33" t="s">
        <v>126</v>
      </c>
      <c r="B3375" s="33" t="s">
        <v>53</v>
      </c>
      <c r="C3375" s="33">
        <v>195000</v>
      </c>
      <c r="D3375" s="33" t="s">
        <v>1969</v>
      </c>
      <c r="E3375" t="str">
        <f t="shared" si="56"/>
        <v>$125K-$200K</v>
      </c>
    </row>
    <row r="3376" spans="1:5" x14ac:dyDescent="0.3">
      <c r="A3376" s="33" t="s">
        <v>4</v>
      </c>
      <c r="B3376" s="33" t="s">
        <v>53</v>
      </c>
      <c r="C3376" s="33">
        <v>126000</v>
      </c>
      <c r="D3376" s="33" t="s">
        <v>1970</v>
      </c>
      <c r="E3376" t="str">
        <f t="shared" si="56"/>
        <v>$125K-$200K</v>
      </c>
    </row>
    <row r="3377" spans="1:5" x14ac:dyDescent="0.3">
      <c r="A3377" s="33" t="s">
        <v>0</v>
      </c>
      <c r="B3377" s="33" t="s">
        <v>53</v>
      </c>
      <c r="C3377" s="33"/>
      <c r="D3377" s="33" t="s">
        <v>236</v>
      </c>
      <c r="E3377" t="str">
        <f t="shared" si="56"/>
        <v>No Data</v>
      </c>
    </row>
    <row r="3378" spans="1:5" x14ac:dyDescent="0.3">
      <c r="A3378" s="33" t="s">
        <v>52</v>
      </c>
      <c r="B3378" s="33" t="s">
        <v>53</v>
      </c>
      <c r="C3378" s="33"/>
      <c r="D3378" s="33" t="s">
        <v>331</v>
      </c>
      <c r="E3378" t="str">
        <f t="shared" si="56"/>
        <v>No Data</v>
      </c>
    </row>
    <row r="3379" spans="1:5" x14ac:dyDescent="0.3">
      <c r="A3379" s="33" t="s">
        <v>4</v>
      </c>
      <c r="B3379" s="33" t="s">
        <v>53</v>
      </c>
      <c r="C3379" s="33">
        <v>80000</v>
      </c>
      <c r="D3379" s="33" t="s">
        <v>268</v>
      </c>
      <c r="E3379" t="str">
        <f t="shared" si="56"/>
        <v>$75K-$100K</v>
      </c>
    </row>
    <row r="3380" spans="1:5" x14ac:dyDescent="0.3">
      <c r="A3380" s="33" t="s">
        <v>128</v>
      </c>
      <c r="B3380" s="33" t="s">
        <v>54</v>
      </c>
      <c r="C3380" s="33">
        <v>171000</v>
      </c>
      <c r="D3380" s="33" t="s">
        <v>1971</v>
      </c>
      <c r="E3380" t="str">
        <f t="shared" si="56"/>
        <v>$125K-$200K</v>
      </c>
    </row>
    <row r="3381" spans="1:5" x14ac:dyDescent="0.3">
      <c r="A3381" s="33" t="s">
        <v>4</v>
      </c>
      <c r="B3381" s="33" t="s">
        <v>98</v>
      </c>
      <c r="C3381" s="33">
        <v>96773</v>
      </c>
      <c r="D3381" s="33" t="s">
        <v>1972</v>
      </c>
      <c r="E3381" t="str">
        <f t="shared" si="56"/>
        <v>$75K-$100K</v>
      </c>
    </row>
    <row r="3382" spans="1:5" x14ac:dyDescent="0.3">
      <c r="A3382" s="33" t="s">
        <v>2</v>
      </c>
      <c r="B3382" s="33" t="s">
        <v>53</v>
      </c>
      <c r="C3382" s="33">
        <v>137500</v>
      </c>
      <c r="D3382" s="33" t="s">
        <v>1973</v>
      </c>
      <c r="E3382" t="str">
        <f t="shared" si="56"/>
        <v>$125K-$200K</v>
      </c>
    </row>
    <row r="3383" spans="1:5" x14ac:dyDescent="0.3">
      <c r="A3383" s="33" t="s">
        <v>4</v>
      </c>
      <c r="B3383" s="33" t="s">
        <v>53</v>
      </c>
      <c r="C3383" s="33">
        <v>174720</v>
      </c>
      <c r="D3383" s="33" t="s">
        <v>470</v>
      </c>
      <c r="E3383" t="str">
        <f t="shared" si="56"/>
        <v>$125K-$200K</v>
      </c>
    </row>
    <row r="3384" spans="1:5" x14ac:dyDescent="0.3">
      <c r="A3384" s="33" t="s">
        <v>4</v>
      </c>
      <c r="B3384" s="33" t="s">
        <v>53</v>
      </c>
      <c r="C3384" s="33">
        <v>112500</v>
      </c>
      <c r="D3384" s="33" t="s">
        <v>1726</v>
      </c>
      <c r="E3384" t="str">
        <f t="shared" si="56"/>
        <v>$100K-$125K</v>
      </c>
    </row>
    <row r="3385" spans="1:5" x14ac:dyDescent="0.3">
      <c r="A3385" s="33" t="s">
        <v>2</v>
      </c>
      <c r="B3385" s="33" t="s">
        <v>53</v>
      </c>
      <c r="C3385" s="33">
        <v>85000</v>
      </c>
      <c r="D3385" s="33" t="s">
        <v>252</v>
      </c>
      <c r="E3385" t="str">
        <f t="shared" si="56"/>
        <v>$75K-$100K</v>
      </c>
    </row>
    <row r="3386" spans="1:5" x14ac:dyDescent="0.3">
      <c r="A3386" s="33" t="s">
        <v>0</v>
      </c>
      <c r="B3386" s="33" t="s">
        <v>53</v>
      </c>
      <c r="C3386" s="33"/>
      <c r="D3386" s="33" t="s">
        <v>230</v>
      </c>
      <c r="E3386" t="str">
        <f t="shared" si="56"/>
        <v>No Data</v>
      </c>
    </row>
    <row r="3387" spans="1:5" x14ac:dyDescent="0.3">
      <c r="A3387" s="33" t="s">
        <v>0</v>
      </c>
      <c r="B3387" s="33" t="s">
        <v>53</v>
      </c>
      <c r="C3387" s="33">
        <v>99000</v>
      </c>
      <c r="D3387" s="33" t="s">
        <v>609</v>
      </c>
      <c r="E3387" t="str">
        <f t="shared" si="56"/>
        <v>$75K-$100K</v>
      </c>
    </row>
    <row r="3388" spans="1:5" x14ac:dyDescent="0.3">
      <c r="A3388" s="33" t="s">
        <v>0</v>
      </c>
      <c r="B3388" s="33" t="s">
        <v>73</v>
      </c>
      <c r="C3388" s="33">
        <v>197500</v>
      </c>
      <c r="D3388" s="33" t="s">
        <v>1974</v>
      </c>
      <c r="E3388" t="str">
        <f t="shared" si="56"/>
        <v>$125K-$200K</v>
      </c>
    </row>
    <row r="3389" spans="1:5" x14ac:dyDescent="0.3">
      <c r="A3389" s="33" t="s">
        <v>0</v>
      </c>
      <c r="B3389" s="33" t="s">
        <v>65</v>
      </c>
      <c r="C3389" s="33">
        <v>166419.5</v>
      </c>
      <c r="D3389" s="33" t="s">
        <v>1110</v>
      </c>
      <c r="E3389" t="str">
        <f t="shared" si="56"/>
        <v>$125K-$200K</v>
      </c>
    </row>
    <row r="3390" spans="1:5" x14ac:dyDescent="0.3">
      <c r="A3390" s="33" t="s">
        <v>4</v>
      </c>
      <c r="B3390" s="33" t="s">
        <v>53</v>
      </c>
      <c r="C3390" s="33">
        <v>175000</v>
      </c>
      <c r="D3390" s="33" t="s">
        <v>1975</v>
      </c>
      <c r="E3390" t="str">
        <f t="shared" si="56"/>
        <v>$125K-$200K</v>
      </c>
    </row>
    <row r="3391" spans="1:5" x14ac:dyDescent="0.3">
      <c r="A3391" s="33" t="s">
        <v>125</v>
      </c>
      <c r="B3391" s="33" t="s">
        <v>53</v>
      </c>
      <c r="C3391" s="33">
        <v>110000</v>
      </c>
      <c r="D3391" s="33" t="s">
        <v>1976</v>
      </c>
      <c r="E3391" t="str">
        <f t="shared" si="56"/>
        <v>$100K-$125K</v>
      </c>
    </row>
    <row r="3392" spans="1:5" x14ac:dyDescent="0.3">
      <c r="A3392" s="33" t="s">
        <v>4</v>
      </c>
      <c r="B3392" s="33" t="s">
        <v>54</v>
      </c>
      <c r="C3392" s="33">
        <v>152650</v>
      </c>
      <c r="D3392" s="33" t="s">
        <v>299</v>
      </c>
      <c r="E3392" t="str">
        <f t="shared" si="56"/>
        <v>$125K-$200K</v>
      </c>
    </row>
    <row r="3393" spans="1:5" x14ac:dyDescent="0.3">
      <c r="A3393" s="33" t="s">
        <v>4</v>
      </c>
      <c r="B3393" s="33" t="s">
        <v>53</v>
      </c>
      <c r="C3393" s="33"/>
      <c r="D3393" s="33" t="s">
        <v>1977</v>
      </c>
      <c r="E3393" t="str">
        <f t="shared" si="56"/>
        <v>No Data</v>
      </c>
    </row>
    <row r="3394" spans="1:5" x14ac:dyDescent="0.3">
      <c r="A3394" s="33" t="s">
        <v>4</v>
      </c>
      <c r="B3394" s="33" t="s">
        <v>53</v>
      </c>
      <c r="C3394" s="33">
        <v>211000</v>
      </c>
      <c r="D3394" s="33" t="s">
        <v>225</v>
      </c>
      <c r="E3394" t="str">
        <f t="shared" si="56"/>
        <v>&gt;$200K</v>
      </c>
    </row>
    <row r="3395" spans="1:5" x14ac:dyDescent="0.3">
      <c r="A3395" s="33" t="s">
        <v>125</v>
      </c>
      <c r="B3395" s="33" t="s">
        <v>53</v>
      </c>
      <c r="C3395" s="33">
        <v>86500</v>
      </c>
      <c r="D3395" s="33" t="s">
        <v>1978</v>
      </c>
      <c r="E3395" t="str">
        <f t="shared" ref="E3395:E3458" si="57">_xlfn.XLOOKUP(C3395,$H$16:$H$21,$G$16:$G$21,,1)</f>
        <v>$75K-$100K</v>
      </c>
    </row>
    <row r="3396" spans="1:5" x14ac:dyDescent="0.3">
      <c r="A3396" s="33" t="s">
        <v>0</v>
      </c>
      <c r="B3396" s="33" t="s">
        <v>53</v>
      </c>
      <c r="C3396" s="33">
        <v>115000</v>
      </c>
      <c r="D3396" s="33" t="s">
        <v>1173</v>
      </c>
      <c r="E3396" t="str">
        <f t="shared" si="57"/>
        <v>$100K-$125K</v>
      </c>
    </row>
    <row r="3397" spans="1:5" x14ac:dyDescent="0.3">
      <c r="A3397" s="33" t="s">
        <v>125</v>
      </c>
      <c r="B3397" s="33" t="s">
        <v>53</v>
      </c>
      <c r="C3397" s="33">
        <v>125000</v>
      </c>
      <c r="D3397" s="33" t="s">
        <v>1979</v>
      </c>
      <c r="E3397" t="str">
        <f t="shared" si="57"/>
        <v>$100K-$125K</v>
      </c>
    </row>
    <row r="3398" spans="1:5" x14ac:dyDescent="0.3">
      <c r="A3398" s="33" t="s">
        <v>126</v>
      </c>
      <c r="B3398" s="33" t="s">
        <v>53</v>
      </c>
      <c r="C3398" s="33">
        <v>173500</v>
      </c>
      <c r="D3398" s="33" t="s">
        <v>225</v>
      </c>
      <c r="E3398" t="str">
        <f t="shared" si="57"/>
        <v>$125K-$200K</v>
      </c>
    </row>
    <row r="3399" spans="1:5" x14ac:dyDescent="0.3">
      <c r="A3399" s="33" t="s">
        <v>4</v>
      </c>
      <c r="B3399" s="33" t="s">
        <v>53</v>
      </c>
      <c r="C3399" s="33">
        <v>125000</v>
      </c>
      <c r="D3399" s="33" t="s">
        <v>268</v>
      </c>
      <c r="E3399" t="str">
        <f t="shared" si="57"/>
        <v>$100K-$125K</v>
      </c>
    </row>
    <row r="3400" spans="1:5" x14ac:dyDescent="0.3">
      <c r="A3400" s="33" t="s">
        <v>2</v>
      </c>
      <c r="B3400" s="33" t="s">
        <v>53</v>
      </c>
      <c r="C3400" s="33"/>
      <c r="D3400" s="33" t="s">
        <v>1000</v>
      </c>
      <c r="E3400" t="str">
        <f t="shared" si="57"/>
        <v>No Data</v>
      </c>
    </row>
    <row r="3401" spans="1:5" x14ac:dyDescent="0.3">
      <c r="A3401" s="33" t="s">
        <v>2</v>
      </c>
      <c r="B3401" s="33" t="s">
        <v>96</v>
      </c>
      <c r="C3401" s="33">
        <v>56700</v>
      </c>
      <c r="D3401" s="33" t="s">
        <v>1980</v>
      </c>
      <c r="E3401" t="str">
        <f t="shared" si="57"/>
        <v>&lt;$75K</v>
      </c>
    </row>
    <row r="3402" spans="1:5" x14ac:dyDescent="0.3">
      <c r="A3402" s="33" t="s">
        <v>0</v>
      </c>
      <c r="B3402" s="33" t="s">
        <v>53</v>
      </c>
      <c r="C3402" s="33">
        <v>125000</v>
      </c>
      <c r="D3402" s="33" t="s">
        <v>1981</v>
      </c>
      <c r="E3402" t="str">
        <f t="shared" si="57"/>
        <v>$100K-$125K</v>
      </c>
    </row>
    <row r="3403" spans="1:5" x14ac:dyDescent="0.3">
      <c r="A3403" s="33" t="s">
        <v>2</v>
      </c>
      <c r="B3403" s="33" t="s">
        <v>53</v>
      </c>
      <c r="C3403" s="33"/>
      <c r="D3403" s="33" t="s">
        <v>1982</v>
      </c>
      <c r="E3403" t="str">
        <f t="shared" si="57"/>
        <v>No Data</v>
      </c>
    </row>
    <row r="3404" spans="1:5" x14ac:dyDescent="0.3">
      <c r="A3404" s="33" t="s">
        <v>128</v>
      </c>
      <c r="B3404" s="33" t="s">
        <v>53</v>
      </c>
      <c r="C3404" s="33"/>
      <c r="D3404" s="33" t="s">
        <v>336</v>
      </c>
      <c r="E3404" t="str">
        <f t="shared" si="57"/>
        <v>No Data</v>
      </c>
    </row>
    <row r="3405" spans="1:5" x14ac:dyDescent="0.3">
      <c r="A3405" s="33" t="s">
        <v>4</v>
      </c>
      <c r="B3405" s="33" t="s">
        <v>97</v>
      </c>
      <c r="C3405" s="33">
        <v>98283</v>
      </c>
      <c r="D3405" s="33" t="s">
        <v>1811</v>
      </c>
      <c r="E3405" t="str">
        <f t="shared" si="57"/>
        <v>$75K-$100K</v>
      </c>
    </row>
    <row r="3406" spans="1:5" x14ac:dyDescent="0.3">
      <c r="A3406" s="33" t="s">
        <v>126</v>
      </c>
      <c r="B3406" s="33" t="s">
        <v>53</v>
      </c>
      <c r="C3406" s="33">
        <v>142500</v>
      </c>
      <c r="D3406" s="33" t="s">
        <v>1351</v>
      </c>
      <c r="E3406" t="str">
        <f t="shared" si="57"/>
        <v>$125K-$200K</v>
      </c>
    </row>
    <row r="3407" spans="1:5" x14ac:dyDescent="0.3">
      <c r="A3407" s="33" t="s">
        <v>4</v>
      </c>
      <c r="B3407" s="33" t="s">
        <v>53</v>
      </c>
      <c r="C3407" s="33"/>
      <c r="D3407" s="33" t="s">
        <v>779</v>
      </c>
      <c r="E3407" t="str">
        <f t="shared" si="57"/>
        <v>No Data</v>
      </c>
    </row>
    <row r="3408" spans="1:5" x14ac:dyDescent="0.3">
      <c r="A3408" s="33" t="s">
        <v>0</v>
      </c>
      <c r="B3408" s="33" t="s">
        <v>53</v>
      </c>
      <c r="C3408" s="33">
        <v>198500</v>
      </c>
      <c r="D3408" s="33" t="s">
        <v>1814</v>
      </c>
      <c r="E3408" t="str">
        <f t="shared" si="57"/>
        <v>$125K-$200K</v>
      </c>
    </row>
    <row r="3409" spans="1:5" x14ac:dyDescent="0.3">
      <c r="A3409" s="33" t="s">
        <v>126</v>
      </c>
      <c r="B3409" s="33" t="s">
        <v>53</v>
      </c>
      <c r="C3409" s="33">
        <v>132500</v>
      </c>
      <c r="D3409" s="33" t="s">
        <v>1983</v>
      </c>
      <c r="E3409" t="str">
        <f t="shared" si="57"/>
        <v>$125K-$200K</v>
      </c>
    </row>
    <row r="3410" spans="1:5" x14ac:dyDescent="0.3">
      <c r="A3410" s="33" t="s">
        <v>2</v>
      </c>
      <c r="B3410" s="33" t="s">
        <v>70</v>
      </c>
      <c r="C3410" s="33">
        <v>111175</v>
      </c>
      <c r="D3410" s="33" t="s">
        <v>1706</v>
      </c>
      <c r="E3410" t="str">
        <f t="shared" si="57"/>
        <v>$100K-$125K</v>
      </c>
    </row>
    <row r="3411" spans="1:5" x14ac:dyDescent="0.3">
      <c r="A3411" s="33" t="s">
        <v>4</v>
      </c>
      <c r="B3411" s="33" t="s">
        <v>53</v>
      </c>
      <c r="C3411" s="33">
        <v>208000</v>
      </c>
      <c r="D3411" s="33" t="s">
        <v>217</v>
      </c>
      <c r="E3411" t="str">
        <f t="shared" si="57"/>
        <v>&gt;$200K</v>
      </c>
    </row>
    <row r="3412" spans="1:5" x14ac:dyDescent="0.3">
      <c r="A3412" s="33" t="s">
        <v>0</v>
      </c>
      <c r="B3412" s="33" t="s">
        <v>53</v>
      </c>
      <c r="C3412" s="33">
        <v>70000</v>
      </c>
      <c r="D3412" s="33" t="s">
        <v>1984</v>
      </c>
      <c r="E3412" t="str">
        <f t="shared" si="57"/>
        <v>&lt;$75K</v>
      </c>
    </row>
    <row r="3413" spans="1:5" x14ac:dyDescent="0.3">
      <c r="A3413" s="33" t="s">
        <v>4</v>
      </c>
      <c r="B3413" s="33" t="s">
        <v>53</v>
      </c>
      <c r="C3413" s="33"/>
      <c r="D3413" s="33" t="s">
        <v>353</v>
      </c>
      <c r="E3413" t="str">
        <f t="shared" si="57"/>
        <v>No Data</v>
      </c>
    </row>
    <row r="3414" spans="1:5" x14ac:dyDescent="0.3">
      <c r="A3414" s="33" t="s">
        <v>2</v>
      </c>
      <c r="B3414" s="33" t="s">
        <v>53</v>
      </c>
      <c r="C3414" s="33"/>
      <c r="D3414" s="33" t="s">
        <v>1126</v>
      </c>
      <c r="E3414" t="str">
        <f t="shared" si="57"/>
        <v>No Data</v>
      </c>
    </row>
    <row r="3415" spans="1:5" x14ac:dyDescent="0.3">
      <c r="A3415" s="33" t="s">
        <v>125</v>
      </c>
      <c r="B3415" s="33" t="s">
        <v>53</v>
      </c>
      <c r="C3415" s="33">
        <v>87750</v>
      </c>
      <c r="D3415" s="33" t="s">
        <v>1985</v>
      </c>
      <c r="E3415" t="str">
        <f t="shared" si="57"/>
        <v>$75K-$100K</v>
      </c>
    </row>
    <row r="3416" spans="1:5" x14ac:dyDescent="0.3">
      <c r="A3416" s="33" t="s">
        <v>4</v>
      </c>
      <c r="B3416" s="33" t="s">
        <v>53</v>
      </c>
      <c r="C3416" s="33">
        <v>147000</v>
      </c>
      <c r="D3416" s="33" t="s">
        <v>1434</v>
      </c>
      <c r="E3416" t="str">
        <f t="shared" si="57"/>
        <v>$125K-$200K</v>
      </c>
    </row>
    <row r="3417" spans="1:5" x14ac:dyDescent="0.3">
      <c r="A3417" s="33" t="s">
        <v>2</v>
      </c>
      <c r="B3417" s="33" t="s">
        <v>53</v>
      </c>
      <c r="C3417" s="33">
        <v>79500</v>
      </c>
      <c r="D3417" s="33" t="s">
        <v>1986</v>
      </c>
      <c r="E3417" t="str">
        <f t="shared" si="57"/>
        <v>$75K-$100K</v>
      </c>
    </row>
    <row r="3418" spans="1:5" x14ac:dyDescent="0.3">
      <c r="A3418" s="33" t="s">
        <v>4</v>
      </c>
      <c r="B3418" s="33" t="s">
        <v>54</v>
      </c>
      <c r="C3418" s="33">
        <v>120000</v>
      </c>
      <c r="D3418" s="33" t="s">
        <v>232</v>
      </c>
      <c r="E3418" t="str">
        <f t="shared" si="57"/>
        <v>$100K-$125K</v>
      </c>
    </row>
    <row r="3419" spans="1:5" x14ac:dyDescent="0.3">
      <c r="A3419" s="33" t="s">
        <v>126</v>
      </c>
      <c r="B3419" s="33" t="s">
        <v>53</v>
      </c>
      <c r="C3419" s="33">
        <v>170000</v>
      </c>
      <c r="D3419" s="33" t="s">
        <v>505</v>
      </c>
      <c r="E3419" t="str">
        <f t="shared" si="57"/>
        <v>$125K-$200K</v>
      </c>
    </row>
    <row r="3420" spans="1:5" x14ac:dyDescent="0.3">
      <c r="A3420" s="33" t="s">
        <v>2</v>
      </c>
      <c r="B3420" s="33" t="s">
        <v>53</v>
      </c>
      <c r="C3420" s="33">
        <v>170500</v>
      </c>
      <c r="D3420" s="33" t="s">
        <v>733</v>
      </c>
      <c r="E3420" t="str">
        <f t="shared" si="57"/>
        <v>$125K-$200K</v>
      </c>
    </row>
    <row r="3421" spans="1:5" x14ac:dyDescent="0.3">
      <c r="A3421" s="33" t="s">
        <v>2</v>
      </c>
      <c r="B3421" s="33" t="s">
        <v>53</v>
      </c>
      <c r="C3421" s="33"/>
      <c r="D3421" s="33" t="s">
        <v>1987</v>
      </c>
      <c r="E3421" t="str">
        <f t="shared" si="57"/>
        <v>No Data</v>
      </c>
    </row>
    <row r="3422" spans="1:5" x14ac:dyDescent="0.3">
      <c r="A3422" s="33" t="s">
        <v>4</v>
      </c>
      <c r="B3422" s="33" t="s">
        <v>54</v>
      </c>
      <c r="C3422" s="33">
        <v>211000</v>
      </c>
      <c r="D3422" s="33" t="s">
        <v>225</v>
      </c>
      <c r="E3422" t="str">
        <f t="shared" si="57"/>
        <v>&gt;$200K</v>
      </c>
    </row>
    <row r="3423" spans="1:5" x14ac:dyDescent="0.3">
      <c r="A3423" s="33" t="s">
        <v>4</v>
      </c>
      <c r="B3423" s="33" t="s">
        <v>53</v>
      </c>
      <c r="C3423" s="33">
        <v>90000</v>
      </c>
      <c r="D3423" s="33" t="s">
        <v>1988</v>
      </c>
      <c r="E3423" t="str">
        <f t="shared" si="57"/>
        <v>$75K-$100K</v>
      </c>
    </row>
    <row r="3424" spans="1:5" x14ac:dyDescent="0.3">
      <c r="A3424" s="33" t="s">
        <v>4</v>
      </c>
      <c r="B3424" s="33" t="s">
        <v>53</v>
      </c>
      <c r="C3424" s="33">
        <v>100000</v>
      </c>
      <c r="D3424" s="33" t="s">
        <v>919</v>
      </c>
      <c r="E3424" t="str">
        <f t="shared" si="57"/>
        <v>$75K-$100K</v>
      </c>
    </row>
    <row r="3425" spans="1:5" x14ac:dyDescent="0.3">
      <c r="A3425" s="33" t="s">
        <v>4</v>
      </c>
      <c r="B3425" s="33" t="s">
        <v>53</v>
      </c>
      <c r="C3425" s="33"/>
      <c r="D3425" s="33" t="s">
        <v>1989</v>
      </c>
      <c r="E3425" t="str">
        <f t="shared" si="57"/>
        <v>No Data</v>
      </c>
    </row>
    <row r="3426" spans="1:5" x14ac:dyDescent="0.3">
      <c r="A3426" s="33" t="s">
        <v>2</v>
      </c>
      <c r="B3426" s="33" t="s">
        <v>67</v>
      </c>
      <c r="C3426" s="33">
        <v>111175</v>
      </c>
      <c r="D3426" s="33" t="s">
        <v>913</v>
      </c>
      <c r="E3426" t="str">
        <f t="shared" si="57"/>
        <v>$100K-$125K</v>
      </c>
    </row>
    <row r="3427" spans="1:5" x14ac:dyDescent="0.3">
      <c r="A3427" s="33" t="s">
        <v>2</v>
      </c>
      <c r="B3427" s="33" t="s">
        <v>53</v>
      </c>
      <c r="C3427" s="33"/>
      <c r="D3427" s="33" t="s">
        <v>1990</v>
      </c>
      <c r="E3427" t="str">
        <f t="shared" si="57"/>
        <v>No Data</v>
      </c>
    </row>
    <row r="3428" spans="1:5" x14ac:dyDescent="0.3">
      <c r="A3428" s="33" t="s">
        <v>0</v>
      </c>
      <c r="B3428" s="33" t="s">
        <v>53</v>
      </c>
      <c r="C3428" s="33">
        <v>281450.5</v>
      </c>
      <c r="D3428" s="33" t="s">
        <v>482</v>
      </c>
      <c r="E3428" t="str">
        <f t="shared" si="57"/>
        <v>&gt;$200K</v>
      </c>
    </row>
    <row r="3429" spans="1:5" x14ac:dyDescent="0.3">
      <c r="A3429" s="33" t="s">
        <v>0</v>
      </c>
      <c r="B3429" s="33" t="s">
        <v>53</v>
      </c>
      <c r="C3429" s="33">
        <v>120000</v>
      </c>
      <c r="D3429" s="33" t="s">
        <v>238</v>
      </c>
      <c r="E3429" t="str">
        <f t="shared" si="57"/>
        <v>$100K-$125K</v>
      </c>
    </row>
    <row r="3430" spans="1:5" x14ac:dyDescent="0.3">
      <c r="A3430" s="33" t="s">
        <v>2</v>
      </c>
      <c r="B3430" s="33" t="s">
        <v>53</v>
      </c>
      <c r="C3430" s="33">
        <v>35000</v>
      </c>
      <c r="D3430" s="33" t="s">
        <v>1991</v>
      </c>
      <c r="E3430" t="str">
        <f t="shared" si="57"/>
        <v>&lt;$75K</v>
      </c>
    </row>
    <row r="3431" spans="1:5" x14ac:dyDescent="0.3">
      <c r="A3431" s="33" t="s">
        <v>0</v>
      </c>
      <c r="B3431" s="33" t="s">
        <v>53</v>
      </c>
      <c r="C3431" s="33">
        <v>105000</v>
      </c>
      <c r="D3431" s="33" t="s">
        <v>238</v>
      </c>
      <c r="E3431" t="str">
        <f t="shared" si="57"/>
        <v>$100K-$125K</v>
      </c>
    </row>
    <row r="3432" spans="1:5" x14ac:dyDescent="0.3">
      <c r="A3432" s="33" t="s">
        <v>0</v>
      </c>
      <c r="B3432" s="33" t="s">
        <v>53</v>
      </c>
      <c r="C3432" s="33"/>
      <c r="D3432" s="33" t="s">
        <v>1680</v>
      </c>
      <c r="E3432" t="str">
        <f t="shared" si="57"/>
        <v>No Data</v>
      </c>
    </row>
    <row r="3433" spans="1:5" x14ac:dyDescent="0.3">
      <c r="A3433" s="33" t="s">
        <v>4</v>
      </c>
      <c r="B3433" s="33" t="s">
        <v>53</v>
      </c>
      <c r="C3433" s="33">
        <v>106000</v>
      </c>
      <c r="D3433" s="33" t="s">
        <v>1992</v>
      </c>
      <c r="E3433" t="str">
        <f t="shared" si="57"/>
        <v>$100K-$125K</v>
      </c>
    </row>
    <row r="3434" spans="1:5" x14ac:dyDescent="0.3">
      <c r="A3434" s="33" t="s">
        <v>2</v>
      </c>
      <c r="B3434" s="33" t="s">
        <v>53</v>
      </c>
      <c r="C3434" s="33">
        <v>70000</v>
      </c>
      <c r="D3434" s="33" t="s">
        <v>1993</v>
      </c>
      <c r="E3434" t="str">
        <f t="shared" si="57"/>
        <v>&lt;$75K</v>
      </c>
    </row>
    <row r="3435" spans="1:5" x14ac:dyDescent="0.3">
      <c r="A3435" s="33" t="s">
        <v>0</v>
      </c>
      <c r="B3435" s="33" t="s">
        <v>53</v>
      </c>
      <c r="C3435" s="33">
        <v>157500</v>
      </c>
      <c r="D3435" s="33" t="s">
        <v>1994</v>
      </c>
      <c r="E3435" t="str">
        <f t="shared" si="57"/>
        <v>$125K-$200K</v>
      </c>
    </row>
    <row r="3436" spans="1:5" x14ac:dyDescent="0.3">
      <c r="A3436" s="33" t="s">
        <v>126</v>
      </c>
      <c r="B3436" s="33" t="s">
        <v>53</v>
      </c>
      <c r="C3436" s="33">
        <v>150000</v>
      </c>
      <c r="D3436" s="33" t="s">
        <v>315</v>
      </c>
      <c r="E3436" t="str">
        <f t="shared" si="57"/>
        <v>$125K-$200K</v>
      </c>
    </row>
    <row r="3437" spans="1:5" x14ac:dyDescent="0.3">
      <c r="A3437" s="33" t="s">
        <v>4</v>
      </c>
      <c r="B3437" s="33" t="s">
        <v>53</v>
      </c>
      <c r="C3437" s="33">
        <v>124538.171875</v>
      </c>
      <c r="D3437" s="33" t="s">
        <v>723</v>
      </c>
      <c r="E3437" t="str">
        <f t="shared" si="57"/>
        <v>$100K-$125K</v>
      </c>
    </row>
    <row r="3438" spans="1:5" x14ac:dyDescent="0.3">
      <c r="A3438" s="33" t="s">
        <v>0</v>
      </c>
      <c r="B3438" s="33" t="s">
        <v>53</v>
      </c>
      <c r="C3438" s="33">
        <v>105000</v>
      </c>
      <c r="D3438" s="33" t="s">
        <v>364</v>
      </c>
      <c r="E3438" t="str">
        <f t="shared" si="57"/>
        <v>$100K-$125K</v>
      </c>
    </row>
    <row r="3439" spans="1:5" x14ac:dyDescent="0.3">
      <c r="A3439" s="33" t="s">
        <v>2</v>
      </c>
      <c r="B3439" s="33" t="s">
        <v>53</v>
      </c>
      <c r="C3439" s="33"/>
      <c r="D3439" s="33" t="s">
        <v>1504</v>
      </c>
      <c r="E3439" t="str">
        <f t="shared" si="57"/>
        <v>No Data</v>
      </c>
    </row>
    <row r="3440" spans="1:5" x14ac:dyDescent="0.3">
      <c r="A3440" s="33" t="s">
        <v>2</v>
      </c>
      <c r="B3440" s="33" t="s">
        <v>114</v>
      </c>
      <c r="C3440" s="33">
        <v>64800</v>
      </c>
      <c r="D3440" s="33" t="s">
        <v>1995</v>
      </c>
      <c r="E3440" t="str">
        <f t="shared" si="57"/>
        <v>&lt;$75K</v>
      </c>
    </row>
    <row r="3441" spans="1:5" x14ac:dyDescent="0.3">
      <c r="A3441" s="33" t="s">
        <v>0</v>
      </c>
      <c r="B3441" s="33" t="s">
        <v>92</v>
      </c>
      <c r="C3441" s="33">
        <v>109500</v>
      </c>
      <c r="D3441" s="33" t="s">
        <v>1996</v>
      </c>
      <c r="E3441" t="str">
        <f t="shared" si="57"/>
        <v>$100K-$125K</v>
      </c>
    </row>
    <row r="3442" spans="1:5" x14ac:dyDescent="0.3">
      <c r="A3442" s="33" t="s">
        <v>4</v>
      </c>
      <c r="B3442" s="33" t="s">
        <v>53</v>
      </c>
      <c r="C3442" s="33"/>
      <c r="D3442" s="33" t="s">
        <v>1997</v>
      </c>
      <c r="E3442" t="str">
        <f t="shared" si="57"/>
        <v>No Data</v>
      </c>
    </row>
    <row r="3443" spans="1:5" x14ac:dyDescent="0.3">
      <c r="A3443" s="33" t="s">
        <v>0</v>
      </c>
      <c r="B3443" s="33" t="s">
        <v>53</v>
      </c>
      <c r="C3443" s="33">
        <v>115000</v>
      </c>
      <c r="D3443" s="33" t="s">
        <v>247</v>
      </c>
      <c r="E3443" t="str">
        <f t="shared" si="57"/>
        <v>$100K-$125K</v>
      </c>
    </row>
    <row r="3444" spans="1:5" x14ac:dyDescent="0.3">
      <c r="A3444" s="33" t="s">
        <v>125</v>
      </c>
      <c r="B3444" s="33" t="s">
        <v>53</v>
      </c>
      <c r="C3444" s="33">
        <v>96500</v>
      </c>
      <c r="D3444" s="33" t="s">
        <v>208</v>
      </c>
      <c r="E3444" t="str">
        <f t="shared" si="57"/>
        <v>$75K-$100K</v>
      </c>
    </row>
    <row r="3445" spans="1:5" x14ac:dyDescent="0.3">
      <c r="A3445" s="33" t="s">
        <v>4</v>
      </c>
      <c r="B3445" s="33" t="s">
        <v>53</v>
      </c>
      <c r="C3445" s="33">
        <v>133500</v>
      </c>
      <c r="D3445" s="33" t="s">
        <v>520</v>
      </c>
      <c r="E3445" t="str">
        <f t="shared" si="57"/>
        <v>$125K-$200K</v>
      </c>
    </row>
    <row r="3446" spans="1:5" x14ac:dyDescent="0.3">
      <c r="A3446" s="33" t="s">
        <v>4</v>
      </c>
      <c r="B3446" s="33" t="s">
        <v>53</v>
      </c>
      <c r="C3446" s="33">
        <v>151950</v>
      </c>
      <c r="D3446" s="33" t="s">
        <v>476</v>
      </c>
      <c r="E3446" t="str">
        <f t="shared" si="57"/>
        <v>$125K-$200K</v>
      </c>
    </row>
    <row r="3447" spans="1:5" x14ac:dyDescent="0.3">
      <c r="A3447" s="33" t="s">
        <v>126</v>
      </c>
      <c r="B3447" s="33" t="s">
        <v>53</v>
      </c>
      <c r="C3447" s="33">
        <v>173500</v>
      </c>
      <c r="D3447" s="33" t="s">
        <v>225</v>
      </c>
      <c r="E3447" t="str">
        <f t="shared" si="57"/>
        <v>$125K-$200K</v>
      </c>
    </row>
    <row r="3448" spans="1:5" x14ac:dyDescent="0.3">
      <c r="A3448" s="33" t="s">
        <v>0</v>
      </c>
      <c r="B3448" s="33" t="s">
        <v>53</v>
      </c>
      <c r="C3448" s="33"/>
      <c r="D3448" s="33" t="s">
        <v>1142</v>
      </c>
      <c r="E3448" t="str">
        <f t="shared" si="57"/>
        <v>No Data</v>
      </c>
    </row>
    <row r="3449" spans="1:5" x14ac:dyDescent="0.3">
      <c r="A3449" s="33" t="s">
        <v>4</v>
      </c>
      <c r="B3449" s="33" t="s">
        <v>54</v>
      </c>
      <c r="C3449" s="33">
        <v>125000</v>
      </c>
      <c r="D3449" s="33" t="s">
        <v>1998</v>
      </c>
      <c r="E3449" t="str">
        <f t="shared" si="57"/>
        <v>$100K-$125K</v>
      </c>
    </row>
    <row r="3450" spans="1:5" x14ac:dyDescent="0.3">
      <c r="A3450" s="33" t="s">
        <v>129</v>
      </c>
      <c r="B3450" s="33" t="s">
        <v>177</v>
      </c>
      <c r="C3450" s="33">
        <v>44100</v>
      </c>
      <c r="D3450" s="33" t="s">
        <v>1999</v>
      </c>
      <c r="E3450" t="str">
        <f t="shared" si="57"/>
        <v>&lt;$75K</v>
      </c>
    </row>
    <row r="3451" spans="1:5" x14ac:dyDescent="0.3">
      <c r="A3451" s="33" t="s">
        <v>0</v>
      </c>
      <c r="B3451" s="33" t="s">
        <v>53</v>
      </c>
      <c r="C3451" s="33"/>
      <c r="D3451" s="33" t="s">
        <v>258</v>
      </c>
      <c r="E3451" t="str">
        <f t="shared" si="57"/>
        <v>No Data</v>
      </c>
    </row>
    <row r="3452" spans="1:5" x14ac:dyDescent="0.3">
      <c r="A3452" s="33" t="s">
        <v>4</v>
      </c>
      <c r="B3452" s="33" t="s">
        <v>53</v>
      </c>
      <c r="C3452" s="33"/>
      <c r="D3452" s="33" t="s">
        <v>664</v>
      </c>
      <c r="E3452" t="str">
        <f t="shared" si="57"/>
        <v>No Data</v>
      </c>
    </row>
    <row r="3453" spans="1:5" x14ac:dyDescent="0.3">
      <c r="A3453" s="33" t="s">
        <v>0</v>
      </c>
      <c r="B3453" s="33" t="s">
        <v>53</v>
      </c>
      <c r="C3453" s="33"/>
      <c r="D3453" s="33" t="s">
        <v>2000</v>
      </c>
      <c r="E3453" t="str">
        <f t="shared" si="57"/>
        <v>No Data</v>
      </c>
    </row>
    <row r="3454" spans="1:5" x14ac:dyDescent="0.3">
      <c r="A3454" s="33" t="s">
        <v>126</v>
      </c>
      <c r="B3454" s="33" t="s">
        <v>54</v>
      </c>
      <c r="C3454" s="33"/>
      <c r="D3454" s="33" t="s">
        <v>1126</v>
      </c>
      <c r="E3454" t="str">
        <f t="shared" si="57"/>
        <v>No Data</v>
      </c>
    </row>
    <row r="3455" spans="1:5" x14ac:dyDescent="0.3">
      <c r="A3455" s="33" t="s">
        <v>0</v>
      </c>
      <c r="B3455" s="33" t="s">
        <v>54</v>
      </c>
      <c r="C3455" s="33">
        <v>116000</v>
      </c>
      <c r="D3455" s="33" t="s">
        <v>2001</v>
      </c>
      <c r="E3455" t="str">
        <f t="shared" si="57"/>
        <v>$100K-$125K</v>
      </c>
    </row>
    <row r="3456" spans="1:5" x14ac:dyDescent="0.3">
      <c r="A3456" s="33" t="s">
        <v>128</v>
      </c>
      <c r="B3456" s="33" t="s">
        <v>53</v>
      </c>
      <c r="C3456" s="33">
        <v>115000</v>
      </c>
      <c r="D3456" s="33" t="s">
        <v>729</v>
      </c>
      <c r="E3456" t="str">
        <f t="shared" si="57"/>
        <v>$100K-$125K</v>
      </c>
    </row>
    <row r="3457" spans="1:5" x14ac:dyDescent="0.3">
      <c r="A3457" s="33" t="s">
        <v>4</v>
      </c>
      <c r="B3457" s="33" t="s">
        <v>53</v>
      </c>
      <c r="C3457" s="33"/>
      <c r="D3457" s="33" t="s">
        <v>258</v>
      </c>
      <c r="E3457" t="str">
        <f t="shared" si="57"/>
        <v>No Data</v>
      </c>
    </row>
    <row r="3458" spans="1:5" x14ac:dyDescent="0.3">
      <c r="A3458" s="33" t="s">
        <v>126</v>
      </c>
      <c r="B3458" s="33" t="s">
        <v>53</v>
      </c>
      <c r="C3458" s="33">
        <v>147500</v>
      </c>
      <c r="D3458" s="33" t="s">
        <v>294</v>
      </c>
      <c r="E3458" t="str">
        <f t="shared" si="57"/>
        <v>$125K-$200K</v>
      </c>
    </row>
    <row r="3459" spans="1:5" x14ac:dyDescent="0.3">
      <c r="A3459" s="33" t="s">
        <v>4</v>
      </c>
      <c r="B3459" s="33" t="s">
        <v>72</v>
      </c>
      <c r="C3459" s="33">
        <v>146384.5</v>
      </c>
      <c r="D3459" s="33" t="s">
        <v>2002</v>
      </c>
      <c r="E3459" t="str">
        <f t="shared" ref="E3459:E3522" si="58">_xlfn.XLOOKUP(C3459,$H$16:$H$21,$G$16:$G$21,,1)</f>
        <v>$125K-$200K</v>
      </c>
    </row>
    <row r="3460" spans="1:5" x14ac:dyDescent="0.3">
      <c r="A3460" s="33" t="s">
        <v>2</v>
      </c>
      <c r="B3460" s="33" t="s">
        <v>53</v>
      </c>
      <c r="C3460" s="33"/>
      <c r="D3460" s="33" t="s">
        <v>232</v>
      </c>
      <c r="E3460" t="str">
        <f t="shared" si="58"/>
        <v>No Data</v>
      </c>
    </row>
    <row r="3461" spans="1:5" x14ac:dyDescent="0.3">
      <c r="A3461" s="33" t="s">
        <v>125</v>
      </c>
      <c r="B3461" s="33" t="s">
        <v>53</v>
      </c>
      <c r="C3461" s="33">
        <v>140000</v>
      </c>
      <c r="D3461" s="33" t="s">
        <v>1316</v>
      </c>
      <c r="E3461" t="str">
        <f t="shared" si="58"/>
        <v>$125K-$200K</v>
      </c>
    </row>
    <row r="3462" spans="1:5" x14ac:dyDescent="0.3">
      <c r="A3462" s="33" t="s">
        <v>126</v>
      </c>
      <c r="B3462" s="33" t="s">
        <v>53</v>
      </c>
      <c r="C3462" s="33"/>
      <c r="D3462" s="33" t="s">
        <v>2003</v>
      </c>
      <c r="E3462" t="str">
        <f t="shared" si="58"/>
        <v>No Data</v>
      </c>
    </row>
    <row r="3463" spans="1:5" x14ac:dyDescent="0.3">
      <c r="A3463" s="33" t="s">
        <v>4</v>
      </c>
      <c r="B3463" s="33" t="s">
        <v>53</v>
      </c>
      <c r="C3463" s="33">
        <v>137500</v>
      </c>
      <c r="D3463" s="33" t="s">
        <v>2004</v>
      </c>
      <c r="E3463" t="str">
        <f t="shared" si="58"/>
        <v>$125K-$200K</v>
      </c>
    </row>
    <row r="3464" spans="1:5" x14ac:dyDescent="0.3">
      <c r="A3464" s="33" t="s">
        <v>2</v>
      </c>
      <c r="B3464" s="33" t="s">
        <v>69</v>
      </c>
      <c r="C3464" s="33">
        <v>77017.5</v>
      </c>
      <c r="D3464" s="33" t="s">
        <v>2005</v>
      </c>
      <c r="E3464" t="str">
        <f t="shared" si="58"/>
        <v>$75K-$100K</v>
      </c>
    </row>
    <row r="3465" spans="1:5" x14ac:dyDescent="0.3">
      <c r="A3465" s="33" t="s">
        <v>4</v>
      </c>
      <c r="B3465" s="33" t="s">
        <v>53</v>
      </c>
      <c r="C3465" s="33"/>
      <c r="D3465" s="33" t="s">
        <v>2006</v>
      </c>
      <c r="E3465" t="str">
        <f t="shared" si="58"/>
        <v>No Data</v>
      </c>
    </row>
    <row r="3466" spans="1:5" x14ac:dyDescent="0.3">
      <c r="A3466" s="33" t="s">
        <v>0</v>
      </c>
      <c r="B3466" s="33" t="s">
        <v>54</v>
      </c>
      <c r="C3466" s="33">
        <v>93700</v>
      </c>
      <c r="D3466" s="33" t="s">
        <v>2007</v>
      </c>
      <c r="E3466" t="str">
        <f t="shared" si="58"/>
        <v>$75K-$100K</v>
      </c>
    </row>
    <row r="3467" spans="1:5" x14ac:dyDescent="0.3">
      <c r="A3467" s="33" t="s">
        <v>1</v>
      </c>
      <c r="B3467" s="33" t="s">
        <v>72</v>
      </c>
      <c r="C3467" s="33">
        <v>182325</v>
      </c>
      <c r="D3467" s="33" t="s">
        <v>2008</v>
      </c>
      <c r="E3467" t="str">
        <f t="shared" si="58"/>
        <v>$125K-$200K</v>
      </c>
    </row>
    <row r="3468" spans="1:5" x14ac:dyDescent="0.3">
      <c r="A3468" s="33" t="s">
        <v>128</v>
      </c>
      <c r="B3468" s="33" t="s">
        <v>53</v>
      </c>
      <c r="C3468" s="33">
        <v>181022.5</v>
      </c>
      <c r="D3468" s="33" t="s">
        <v>2009</v>
      </c>
      <c r="E3468" t="str">
        <f t="shared" si="58"/>
        <v>$125K-$200K</v>
      </c>
    </row>
    <row r="3469" spans="1:5" x14ac:dyDescent="0.3">
      <c r="A3469" s="33" t="s">
        <v>0</v>
      </c>
      <c r="B3469" s="33" t="s">
        <v>53</v>
      </c>
      <c r="C3469" s="33">
        <v>187500</v>
      </c>
      <c r="D3469" s="33" t="s">
        <v>2010</v>
      </c>
      <c r="E3469" t="str">
        <f t="shared" si="58"/>
        <v>$125K-$200K</v>
      </c>
    </row>
    <row r="3470" spans="1:5" x14ac:dyDescent="0.3">
      <c r="A3470" s="33" t="s">
        <v>4</v>
      </c>
      <c r="B3470" s="33" t="s">
        <v>53</v>
      </c>
      <c r="C3470" s="33"/>
      <c r="D3470" s="33" t="s">
        <v>449</v>
      </c>
      <c r="E3470" t="str">
        <f t="shared" si="58"/>
        <v>No Data</v>
      </c>
    </row>
    <row r="3471" spans="1:5" x14ac:dyDescent="0.3">
      <c r="A3471" s="33" t="s">
        <v>128</v>
      </c>
      <c r="B3471" s="33" t="s">
        <v>53</v>
      </c>
      <c r="C3471" s="33"/>
      <c r="D3471" s="33" t="s">
        <v>2011</v>
      </c>
      <c r="E3471" t="str">
        <f t="shared" si="58"/>
        <v>No Data</v>
      </c>
    </row>
    <row r="3472" spans="1:5" x14ac:dyDescent="0.3">
      <c r="A3472" s="33" t="s">
        <v>4</v>
      </c>
      <c r="B3472" s="33" t="s">
        <v>53</v>
      </c>
      <c r="C3472" s="33"/>
      <c r="D3472" s="33" t="s">
        <v>810</v>
      </c>
      <c r="E3472" t="str">
        <f t="shared" si="58"/>
        <v>No Data</v>
      </c>
    </row>
    <row r="3473" spans="1:5" x14ac:dyDescent="0.3">
      <c r="A3473" s="33" t="s">
        <v>4</v>
      </c>
      <c r="B3473" s="33" t="s">
        <v>54</v>
      </c>
      <c r="C3473" s="33">
        <v>90000</v>
      </c>
      <c r="D3473" s="33" t="s">
        <v>2012</v>
      </c>
      <c r="E3473" t="str">
        <f t="shared" si="58"/>
        <v>$75K-$100K</v>
      </c>
    </row>
    <row r="3474" spans="1:5" x14ac:dyDescent="0.3">
      <c r="A3474" s="33" t="s">
        <v>2</v>
      </c>
      <c r="B3474" s="33" t="s">
        <v>53</v>
      </c>
      <c r="C3474" s="33">
        <v>94199</v>
      </c>
      <c r="D3474" s="33" t="s">
        <v>2013</v>
      </c>
      <c r="E3474" t="str">
        <f t="shared" si="58"/>
        <v>$75K-$100K</v>
      </c>
    </row>
    <row r="3475" spans="1:5" x14ac:dyDescent="0.3">
      <c r="A3475" s="33" t="s">
        <v>4</v>
      </c>
      <c r="B3475" s="33" t="s">
        <v>53</v>
      </c>
      <c r="C3475" s="33">
        <v>172000</v>
      </c>
      <c r="D3475" s="33" t="s">
        <v>590</v>
      </c>
      <c r="E3475" t="str">
        <f t="shared" si="58"/>
        <v>$125K-$200K</v>
      </c>
    </row>
    <row r="3476" spans="1:5" x14ac:dyDescent="0.3">
      <c r="A3476" s="33" t="s">
        <v>4</v>
      </c>
      <c r="B3476" s="33" t="s">
        <v>53</v>
      </c>
      <c r="C3476" s="33">
        <v>192500</v>
      </c>
      <c r="D3476" s="33" t="s">
        <v>2014</v>
      </c>
      <c r="E3476" t="str">
        <f t="shared" si="58"/>
        <v>$125K-$200K</v>
      </c>
    </row>
    <row r="3477" spans="1:5" x14ac:dyDescent="0.3">
      <c r="A3477" s="33" t="s">
        <v>4</v>
      </c>
      <c r="B3477" s="33" t="s">
        <v>53</v>
      </c>
      <c r="C3477" s="33">
        <v>79929</v>
      </c>
      <c r="D3477" s="33" t="s">
        <v>2015</v>
      </c>
      <c r="E3477" t="str">
        <f t="shared" si="58"/>
        <v>$75K-$100K</v>
      </c>
    </row>
    <row r="3478" spans="1:5" x14ac:dyDescent="0.3">
      <c r="A3478" s="33" t="s">
        <v>4</v>
      </c>
      <c r="B3478" s="33" t="s">
        <v>53</v>
      </c>
      <c r="C3478" s="33">
        <v>193562.5</v>
      </c>
      <c r="D3478" s="33" t="s">
        <v>225</v>
      </c>
      <c r="E3478" t="str">
        <f t="shared" si="58"/>
        <v>$125K-$200K</v>
      </c>
    </row>
    <row r="3479" spans="1:5" x14ac:dyDescent="0.3">
      <c r="A3479" s="33" t="s">
        <v>2</v>
      </c>
      <c r="B3479" s="33" t="s">
        <v>53</v>
      </c>
      <c r="C3479" s="33">
        <v>112434</v>
      </c>
      <c r="D3479" s="33" t="s">
        <v>1704</v>
      </c>
      <c r="E3479" t="str">
        <f t="shared" si="58"/>
        <v>$100K-$125K</v>
      </c>
    </row>
    <row r="3480" spans="1:5" x14ac:dyDescent="0.3">
      <c r="A3480" s="33" t="s">
        <v>126</v>
      </c>
      <c r="B3480" s="33" t="s">
        <v>53</v>
      </c>
      <c r="C3480" s="33">
        <v>90000</v>
      </c>
      <c r="D3480" s="33" t="s">
        <v>2016</v>
      </c>
      <c r="E3480" t="str">
        <f t="shared" si="58"/>
        <v>$75K-$100K</v>
      </c>
    </row>
    <row r="3481" spans="1:5" x14ac:dyDescent="0.3">
      <c r="A3481" s="33" t="s">
        <v>4</v>
      </c>
      <c r="B3481" s="33" t="s">
        <v>54</v>
      </c>
      <c r="C3481" s="33"/>
      <c r="D3481" s="33" t="s">
        <v>2017</v>
      </c>
      <c r="E3481" t="str">
        <f t="shared" si="58"/>
        <v>No Data</v>
      </c>
    </row>
    <row r="3482" spans="1:5" x14ac:dyDescent="0.3">
      <c r="A3482" s="33" t="s">
        <v>0</v>
      </c>
      <c r="B3482" s="33" t="s">
        <v>53</v>
      </c>
      <c r="C3482" s="33">
        <v>90542.5</v>
      </c>
      <c r="D3482" s="33" t="s">
        <v>2018</v>
      </c>
      <c r="E3482" t="str">
        <f t="shared" si="58"/>
        <v>$75K-$100K</v>
      </c>
    </row>
    <row r="3483" spans="1:5" x14ac:dyDescent="0.3">
      <c r="A3483" s="33" t="s">
        <v>125</v>
      </c>
      <c r="B3483" s="33" t="s">
        <v>54</v>
      </c>
      <c r="C3483" s="33"/>
      <c r="D3483" s="33" t="s">
        <v>2019</v>
      </c>
      <c r="E3483" t="str">
        <f t="shared" si="58"/>
        <v>No Data</v>
      </c>
    </row>
    <row r="3484" spans="1:5" x14ac:dyDescent="0.3">
      <c r="A3484" s="33" t="s">
        <v>4</v>
      </c>
      <c r="B3484" s="33" t="s">
        <v>53</v>
      </c>
      <c r="C3484" s="33"/>
      <c r="D3484" s="33" t="s">
        <v>480</v>
      </c>
      <c r="E3484" t="str">
        <f t="shared" si="58"/>
        <v>No Data</v>
      </c>
    </row>
    <row r="3485" spans="1:5" x14ac:dyDescent="0.3">
      <c r="A3485" s="33" t="s">
        <v>4</v>
      </c>
      <c r="B3485" s="33" t="s">
        <v>53</v>
      </c>
      <c r="C3485" s="33">
        <v>90000</v>
      </c>
      <c r="D3485" s="33" t="s">
        <v>2020</v>
      </c>
      <c r="E3485" t="str">
        <f t="shared" si="58"/>
        <v>$75K-$100K</v>
      </c>
    </row>
    <row r="3486" spans="1:5" x14ac:dyDescent="0.3">
      <c r="A3486" s="33" t="s">
        <v>4</v>
      </c>
      <c r="B3486" s="33" t="s">
        <v>53</v>
      </c>
      <c r="C3486" s="33"/>
      <c r="D3486" s="33" t="s">
        <v>601</v>
      </c>
      <c r="E3486" t="str">
        <f t="shared" si="58"/>
        <v>No Data</v>
      </c>
    </row>
    <row r="3487" spans="1:5" x14ac:dyDescent="0.3">
      <c r="A3487" s="33" t="s">
        <v>4</v>
      </c>
      <c r="B3487" s="33" t="s">
        <v>54</v>
      </c>
      <c r="C3487" s="33">
        <v>189750</v>
      </c>
      <c r="D3487" s="33" t="s">
        <v>2021</v>
      </c>
      <c r="E3487" t="str">
        <f t="shared" si="58"/>
        <v>$125K-$200K</v>
      </c>
    </row>
    <row r="3488" spans="1:5" x14ac:dyDescent="0.3">
      <c r="A3488" s="33" t="s">
        <v>2</v>
      </c>
      <c r="B3488" s="33" t="s">
        <v>53</v>
      </c>
      <c r="C3488" s="33"/>
      <c r="D3488" s="33" t="s">
        <v>233</v>
      </c>
      <c r="E3488" t="str">
        <f t="shared" si="58"/>
        <v>No Data</v>
      </c>
    </row>
    <row r="3489" spans="1:5" x14ac:dyDescent="0.3">
      <c r="A3489" s="33" t="s">
        <v>128</v>
      </c>
      <c r="B3489" s="33" t="s">
        <v>53</v>
      </c>
      <c r="C3489" s="33"/>
      <c r="D3489" s="33" t="s">
        <v>213</v>
      </c>
      <c r="E3489" t="str">
        <f t="shared" si="58"/>
        <v>No Data</v>
      </c>
    </row>
    <row r="3490" spans="1:5" x14ac:dyDescent="0.3">
      <c r="A3490" s="33" t="s">
        <v>4</v>
      </c>
      <c r="B3490" s="33" t="s">
        <v>54</v>
      </c>
      <c r="C3490" s="33">
        <v>165000</v>
      </c>
      <c r="D3490" s="33" t="s">
        <v>1897</v>
      </c>
      <c r="E3490" t="str">
        <f t="shared" si="58"/>
        <v>$125K-$200K</v>
      </c>
    </row>
    <row r="3491" spans="1:5" x14ac:dyDescent="0.3">
      <c r="A3491" s="33" t="s">
        <v>4</v>
      </c>
      <c r="B3491" s="33" t="s">
        <v>54</v>
      </c>
      <c r="C3491" s="33"/>
      <c r="D3491" s="33" t="s">
        <v>268</v>
      </c>
      <c r="E3491" t="str">
        <f t="shared" si="58"/>
        <v>No Data</v>
      </c>
    </row>
    <row r="3492" spans="1:5" x14ac:dyDescent="0.3">
      <c r="A3492" s="33" t="s">
        <v>126</v>
      </c>
      <c r="B3492" s="33" t="s">
        <v>54</v>
      </c>
      <c r="C3492" s="33">
        <v>190000</v>
      </c>
      <c r="D3492" s="33" t="s">
        <v>774</v>
      </c>
      <c r="E3492" t="str">
        <f t="shared" si="58"/>
        <v>$125K-$200K</v>
      </c>
    </row>
    <row r="3493" spans="1:5" x14ac:dyDescent="0.3">
      <c r="A3493" s="33" t="s">
        <v>0</v>
      </c>
      <c r="B3493" s="33" t="s">
        <v>53</v>
      </c>
      <c r="C3493" s="33">
        <v>115000</v>
      </c>
      <c r="D3493" s="33" t="s">
        <v>280</v>
      </c>
      <c r="E3493" t="str">
        <f t="shared" si="58"/>
        <v>$100K-$125K</v>
      </c>
    </row>
    <row r="3494" spans="1:5" x14ac:dyDescent="0.3">
      <c r="A3494" s="33" t="s">
        <v>4</v>
      </c>
      <c r="B3494" s="33" t="s">
        <v>88</v>
      </c>
      <c r="C3494" s="33">
        <v>96773</v>
      </c>
      <c r="D3494" s="33" t="s">
        <v>561</v>
      </c>
      <c r="E3494" t="str">
        <f t="shared" si="58"/>
        <v>$75K-$100K</v>
      </c>
    </row>
    <row r="3495" spans="1:5" x14ac:dyDescent="0.3">
      <c r="A3495" s="33" t="s">
        <v>4</v>
      </c>
      <c r="B3495" s="33" t="s">
        <v>53</v>
      </c>
      <c r="C3495" s="33">
        <v>120000</v>
      </c>
      <c r="D3495" s="33" t="s">
        <v>648</v>
      </c>
      <c r="E3495" t="str">
        <f t="shared" si="58"/>
        <v>$100K-$125K</v>
      </c>
    </row>
    <row r="3496" spans="1:5" x14ac:dyDescent="0.3">
      <c r="A3496" s="33" t="s">
        <v>4</v>
      </c>
      <c r="B3496" s="33" t="s">
        <v>53</v>
      </c>
      <c r="C3496" s="33">
        <v>100000</v>
      </c>
      <c r="D3496" s="33" t="s">
        <v>315</v>
      </c>
      <c r="E3496" t="str">
        <f t="shared" si="58"/>
        <v>$75K-$100K</v>
      </c>
    </row>
    <row r="3497" spans="1:5" x14ac:dyDescent="0.3">
      <c r="A3497" s="33" t="s">
        <v>0</v>
      </c>
      <c r="B3497" s="33" t="s">
        <v>53</v>
      </c>
      <c r="C3497" s="33"/>
      <c r="D3497" s="33" t="s">
        <v>258</v>
      </c>
      <c r="E3497" t="str">
        <f t="shared" si="58"/>
        <v>No Data</v>
      </c>
    </row>
    <row r="3498" spans="1:5" x14ac:dyDescent="0.3">
      <c r="A3498" s="33" t="s">
        <v>129</v>
      </c>
      <c r="B3498" s="33" t="s">
        <v>81</v>
      </c>
      <c r="C3498" s="33">
        <v>157500</v>
      </c>
      <c r="D3498" s="33" t="s">
        <v>2022</v>
      </c>
      <c r="E3498" t="str">
        <f t="shared" si="58"/>
        <v>$125K-$200K</v>
      </c>
    </row>
    <row r="3499" spans="1:5" x14ac:dyDescent="0.3">
      <c r="A3499" s="33" t="s">
        <v>0</v>
      </c>
      <c r="B3499" s="33" t="s">
        <v>54</v>
      </c>
      <c r="C3499" s="33">
        <v>170000</v>
      </c>
      <c r="D3499" s="33" t="s">
        <v>2023</v>
      </c>
      <c r="E3499" t="str">
        <f t="shared" si="58"/>
        <v>$125K-$200K</v>
      </c>
    </row>
    <row r="3500" spans="1:5" x14ac:dyDescent="0.3">
      <c r="A3500" s="33" t="s">
        <v>4</v>
      </c>
      <c r="B3500" s="33" t="s">
        <v>53</v>
      </c>
      <c r="C3500" s="33">
        <v>105000</v>
      </c>
      <c r="D3500" s="33" t="s">
        <v>364</v>
      </c>
      <c r="E3500" t="str">
        <f t="shared" si="58"/>
        <v>$100K-$125K</v>
      </c>
    </row>
    <row r="3501" spans="1:5" x14ac:dyDescent="0.3">
      <c r="A3501" s="33" t="s">
        <v>0</v>
      </c>
      <c r="B3501" s="33" t="s">
        <v>53</v>
      </c>
      <c r="C3501" s="33">
        <v>169500</v>
      </c>
      <c r="D3501" s="33" t="s">
        <v>2024</v>
      </c>
      <c r="E3501" t="str">
        <f t="shared" si="58"/>
        <v>$125K-$200K</v>
      </c>
    </row>
    <row r="3502" spans="1:5" x14ac:dyDescent="0.3">
      <c r="A3502" s="33" t="s">
        <v>1</v>
      </c>
      <c r="B3502" s="33" t="s">
        <v>53</v>
      </c>
      <c r="C3502" s="33">
        <v>150000</v>
      </c>
      <c r="D3502" s="33" t="s">
        <v>2025</v>
      </c>
      <c r="E3502" t="str">
        <f t="shared" si="58"/>
        <v>$125K-$200K</v>
      </c>
    </row>
    <row r="3503" spans="1:5" x14ac:dyDescent="0.3">
      <c r="A3503" s="33" t="s">
        <v>2</v>
      </c>
      <c r="B3503" s="33" t="s">
        <v>53</v>
      </c>
      <c r="C3503" s="33"/>
      <c r="D3503" s="33" t="s">
        <v>2026</v>
      </c>
      <c r="E3503" t="str">
        <f t="shared" si="58"/>
        <v>No Data</v>
      </c>
    </row>
    <row r="3504" spans="1:5" x14ac:dyDescent="0.3">
      <c r="A3504" s="33" t="s">
        <v>2</v>
      </c>
      <c r="B3504" s="33" t="s">
        <v>53</v>
      </c>
      <c r="C3504" s="33"/>
      <c r="D3504" s="33" t="s">
        <v>2027</v>
      </c>
      <c r="E3504" t="str">
        <f t="shared" si="58"/>
        <v>No Data</v>
      </c>
    </row>
    <row r="3505" spans="1:5" x14ac:dyDescent="0.3">
      <c r="A3505" s="33" t="s">
        <v>4</v>
      </c>
      <c r="B3505" s="33" t="s">
        <v>53</v>
      </c>
      <c r="C3505" s="33">
        <v>125000</v>
      </c>
      <c r="D3505" s="33" t="s">
        <v>498</v>
      </c>
      <c r="E3505" t="str">
        <f t="shared" si="58"/>
        <v>$100K-$125K</v>
      </c>
    </row>
    <row r="3506" spans="1:5" x14ac:dyDescent="0.3">
      <c r="A3506" s="33" t="s">
        <v>0</v>
      </c>
      <c r="B3506" s="33" t="s">
        <v>54</v>
      </c>
      <c r="C3506" s="33"/>
      <c r="D3506" s="33" t="s">
        <v>2028</v>
      </c>
      <c r="E3506" t="str">
        <f t="shared" si="58"/>
        <v>No Data</v>
      </c>
    </row>
    <row r="3507" spans="1:5" x14ac:dyDescent="0.3">
      <c r="A3507" s="33" t="s">
        <v>4</v>
      </c>
      <c r="B3507" s="33" t="s">
        <v>53</v>
      </c>
      <c r="C3507" s="33">
        <v>125000</v>
      </c>
      <c r="D3507" s="33" t="s">
        <v>944</v>
      </c>
      <c r="E3507" t="str">
        <f t="shared" si="58"/>
        <v>$100K-$125K</v>
      </c>
    </row>
    <row r="3508" spans="1:5" x14ac:dyDescent="0.3">
      <c r="A3508" s="33" t="s">
        <v>4</v>
      </c>
      <c r="B3508" s="33" t="s">
        <v>53</v>
      </c>
      <c r="C3508" s="33"/>
      <c r="D3508" s="33" t="s">
        <v>2029</v>
      </c>
      <c r="E3508" t="str">
        <f t="shared" si="58"/>
        <v>No Data</v>
      </c>
    </row>
    <row r="3509" spans="1:5" x14ac:dyDescent="0.3">
      <c r="A3509" s="33" t="s">
        <v>0</v>
      </c>
      <c r="B3509" s="33" t="s">
        <v>53</v>
      </c>
      <c r="C3509" s="33"/>
      <c r="D3509" s="33" t="s">
        <v>2030</v>
      </c>
      <c r="E3509" t="str">
        <f t="shared" si="58"/>
        <v>No Data</v>
      </c>
    </row>
    <row r="3510" spans="1:5" x14ac:dyDescent="0.3">
      <c r="A3510" s="33" t="s">
        <v>2</v>
      </c>
      <c r="B3510" s="33" t="s">
        <v>53</v>
      </c>
      <c r="C3510" s="33">
        <v>120000</v>
      </c>
      <c r="D3510" s="33" t="s">
        <v>315</v>
      </c>
      <c r="E3510" t="str">
        <f t="shared" si="58"/>
        <v>$100K-$125K</v>
      </c>
    </row>
    <row r="3511" spans="1:5" x14ac:dyDescent="0.3">
      <c r="A3511" s="33" t="s">
        <v>0</v>
      </c>
      <c r="B3511" s="33" t="s">
        <v>53</v>
      </c>
      <c r="C3511" s="33">
        <v>170000</v>
      </c>
      <c r="D3511" s="33" t="s">
        <v>315</v>
      </c>
      <c r="E3511" t="str">
        <f t="shared" si="58"/>
        <v>$125K-$200K</v>
      </c>
    </row>
    <row r="3512" spans="1:5" x14ac:dyDescent="0.3">
      <c r="A3512" s="33" t="s">
        <v>4</v>
      </c>
      <c r="B3512" s="33" t="s">
        <v>53</v>
      </c>
      <c r="C3512" s="33"/>
      <c r="D3512" s="33" t="s">
        <v>258</v>
      </c>
      <c r="E3512" t="str">
        <f t="shared" si="58"/>
        <v>No Data</v>
      </c>
    </row>
    <row r="3513" spans="1:5" x14ac:dyDescent="0.3">
      <c r="A3513" s="33" t="s">
        <v>4</v>
      </c>
      <c r="B3513" s="33" t="s">
        <v>53</v>
      </c>
      <c r="C3513" s="33"/>
      <c r="D3513" s="33" t="s">
        <v>258</v>
      </c>
      <c r="E3513" t="str">
        <f t="shared" si="58"/>
        <v>No Data</v>
      </c>
    </row>
    <row r="3514" spans="1:5" x14ac:dyDescent="0.3">
      <c r="A3514" s="33" t="s">
        <v>129</v>
      </c>
      <c r="B3514" s="33" t="s">
        <v>56</v>
      </c>
      <c r="C3514" s="33">
        <v>89100</v>
      </c>
      <c r="D3514" s="33" t="s">
        <v>2031</v>
      </c>
      <c r="E3514" t="str">
        <f t="shared" si="58"/>
        <v>$75K-$100K</v>
      </c>
    </row>
    <row r="3515" spans="1:5" x14ac:dyDescent="0.3">
      <c r="A3515" s="33" t="s">
        <v>126</v>
      </c>
      <c r="B3515" s="33" t="s">
        <v>53</v>
      </c>
      <c r="C3515" s="33">
        <v>150000</v>
      </c>
      <c r="D3515" s="33" t="s">
        <v>230</v>
      </c>
      <c r="E3515" t="str">
        <f t="shared" si="58"/>
        <v>$125K-$200K</v>
      </c>
    </row>
    <row r="3516" spans="1:5" x14ac:dyDescent="0.3">
      <c r="A3516" s="33" t="s">
        <v>126</v>
      </c>
      <c r="B3516" s="33" t="s">
        <v>54</v>
      </c>
      <c r="C3516" s="33">
        <v>213500</v>
      </c>
      <c r="D3516" s="33" t="s">
        <v>1818</v>
      </c>
      <c r="E3516" t="str">
        <f t="shared" si="58"/>
        <v>&gt;$200K</v>
      </c>
    </row>
    <row r="3517" spans="1:5" x14ac:dyDescent="0.3">
      <c r="A3517" s="33" t="s">
        <v>4</v>
      </c>
      <c r="B3517" s="33" t="s">
        <v>53</v>
      </c>
      <c r="C3517" s="33"/>
      <c r="D3517" s="33" t="s">
        <v>373</v>
      </c>
      <c r="E3517" t="str">
        <f t="shared" si="58"/>
        <v>No Data</v>
      </c>
    </row>
    <row r="3518" spans="1:5" x14ac:dyDescent="0.3">
      <c r="A3518" s="33" t="s">
        <v>2</v>
      </c>
      <c r="B3518" s="33" t="s">
        <v>53</v>
      </c>
      <c r="C3518" s="33"/>
      <c r="D3518" s="33" t="s">
        <v>238</v>
      </c>
      <c r="E3518" t="str">
        <f t="shared" si="58"/>
        <v>No Data</v>
      </c>
    </row>
    <row r="3519" spans="1:5" x14ac:dyDescent="0.3">
      <c r="A3519" s="33" t="s">
        <v>0</v>
      </c>
      <c r="B3519" s="33" t="s">
        <v>53</v>
      </c>
      <c r="C3519" s="33"/>
      <c r="D3519" s="33" t="s">
        <v>374</v>
      </c>
      <c r="E3519" t="str">
        <f t="shared" si="58"/>
        <v>No Data</v>
      </c>
    </row>
    <row r="3520" spans="1:5" x14ac:dyDescent="0.3">
      <c r="A3520" s="33" t="s">
        <v>0</v>
      </c>
      <c r="B3520" s="33" t="s">
        <v>53</v>
      </c>
      <c r="C3520" s="33"/>
      <c r="D3520" s="33" t="s">
        <v>2032</v>
      </c>
      <c r="E3520" t="str">
        <f t="shared" si="58"/>
        <v>No Data</v>
      </c>
    </row>
    <row r="3521" spans="1:5" x14ac:dyDescent="0.3">
      <c r="A3521" s="33" t="s">
        <v>128</v>
      </c>
      <c r="B3521" s="33" t="s">
        <v>53</v>
      </c>
      <c r="C3521" s="33">
        <v>175000</v>
      </c>
      <c r="D3521" s="33" t="s">
        <v>2033</v>
      </c>
      <c r="E3521" t="str">
        <f t="shared" si="58"/>
        <v>$125K-$200K</v>
      </c>
    </row>
    <row r="3522" spans="1:5" x14ac:dyDescent="0.3">
      <c r="A3522" s="33" t="s">
        <v>125</v>
      </c>
      <c r="B3522" s="33" t="s">
        <v>53</v>
      </c>
      <c r="C3522" s="33"/>
      <c r="D3522" s="33" t="s">
        <v>1364</v>
      </c>
      <c r="E3522" t="str">
        <f t="shared" si="58"/>
        <v>No Data</v>
      </c>
    </row>
    <row r="3523" spans="1:5" x14ac:dyDescent="0.3">
      <c r="A3523" s="33" t="s">
        <v>0</v>
      </c>
      <c r="B3523" s="33" t="s">
        <v>53</v>
      </c>
      <c r="C3523" s="33">
        <v>189000</v>
      </c>
      <c r="D3523" s="33" t="s">
        <v>680</v>
      </c>
      <c r="E3523" t="str">
        <f t="shared" ref="E3523:E3586" si="59">_xlfn.XLOOKUP(C3523,$H$16:$H$21,$G$16:$G$21,,1)</f>
        <v>$125K-$200K</v>
      </c>
    </row>
    <row r="3524" spans="1:5" x14ac:dyDescent="0.3">
      <c r="A3524" s="33" t="s">
        <v>4</v>
      </c>
      <c r="B3524" s="33" t="s">
        <v>53</v>
      </c>
      <c r="C3524" s="33">
        <v>99000</v>
      </c>
      <c r="D3524" s="33" t="s">
        <v>609</v>
      </c>
      <c r="E3524" t="str">
        <f t="shared" si="59"/>
        <v>$75K-$100K</v>
      </c>
    </row>
    <row r="3525" spans="1:5" x14ac:dyDescent="0.3">
      <c r="A3525" s="33" t="s">
        <v>52</v>
      </c>
      <c r="B3525" s="33" t="s">
        <v>53</v>
      </c>
      <c r="C3525" s="33"/>
      <c r="D3525" s="33" t="s">
        <v>2034</v>
      </c>
      <c r="E3525" t="str">
        <f t="shared" si="59"/>
        <v>No Data</v>
      </c>
    </row>
    <row r="3526" spans="1:5" x14ac:dyDescent="0.3">
      <c r="A3526" s="33" t="s">
        <v>4</v>
      </c>
      <c r="B3526" s="33" t="s">
        <v>53</v>
      </c>
      <c r="C3526" s="33"/>
      <c r="D3526" s="33" t="s">
        <v>2006</v>
      </c>
      <c r="E3526" t="str">
        <f t="shared" si="59"/>
        <v>No Data</v>
      </c>
    </row>
    <row r="3527" spans="1:5" x14ac:dyDescent="0.3">
      <c r="A3527" s="33" t="s">
        <v>0</v>
      </c>
      <c r="B3527" s="33" t="s">
        <v>54</v>
      </c>
      <c r="C3527" s="33"/>
      <c r="D3527" s="33" t="s">
        <v>232</v>
      </c>
      <c r="E3527" t="str">
        <f t="shared" si="59"/>
        <v>No Data</v>
      </c>
    </row>
    <row r="3528" spans="1:5" x14ac:dyDescent="0.3">
      <c r="A3528" s="33" t="s">
        <v>4</v>
      </c>
      <c r="B3528" s="33" t="s">
        <v>54</v>
      </c>
      <c r="C3528" s="33">
        <v>125000</v>
      </c>
      <c r="D3528" s="33" t="s">
        <v>2035</v>
      </c>
      <c r="E3528" t="str">
        <f t="shared" si="59"/>
        <v>$100K-$125K</v>
      </c>
    </row>
    <row r="3529" spans="1:5" x14ac:dyDescent="0.3">
      <c r="A3529" s="33" t="s">
        <v>4</v>
      </c>
      <c r="B3529" s="33" t="s">
        <v>53</v>
      </c>
      <c r="C3529" s="33"/>
      <c r="D3529" s="33" t="s">
        <v>2036</v>
      </c>
      <c r="E3529" t="str">
        <f t="shared" si="59"/>
        <v>No Data</v>
      </c>
    </row>
    <row r="3530" spans="1:5" x14ac:dyDescent="0.3">
      <c r="A3530" s="33" t="s">
        <v>126</v>
      </c>
      <c r="B3530" s="33" t="s">
        <v>53</v>
      </c>
      <c r="C3530" s="33">
        <v>166000</v>
      </c>
      <c r="D3530" s="33" t="s">
        <v>402</v>
      </c>
      <c r="E3530" t="str">
        <f t="shared" si="59"/>
        <v>$125K-$200K</v>
      </c>
    </row>
    <row r="3531" spans="1:5" x14ac:dyDescent="0.3">
      <c r="A3531" s="33" t="s">
        <v>2</v>
      </c>
      <c r="B3531" s="33" t="s">
        <v>53</v>
      </c>
      <c r="C3531" s="33">
        <v>70000</v>
      </c>
      <c r="D3531" s="33" t="s">
        <v>2037</v>
      </c>
      <c r="E3531" t="str">
        <f t="shared" si="59"/>
        <v>&lt;$75K</v>
      </c>
    </row>
    <row r="3532" spans="1:5" x14ac:dyDescent="0.3">
      <c r="A3532" s="33" t="s">
        <v>126</v>
      </c>
      <c r="B3532" s="33" t="s">
        <v>54</v>
      </c>
      <c r="C3532" s="33">
        <v>150000</v>
      </c>
      <c r="D3532" s="33" t="s">
        <v>541</v>
      </c>
      <c r="E3532" t="str">
        <f t="shared" si="59"/>
        <v>$125K-$200K</v>
      </c>
    </row>
    <row r="3533" spans="1:5" x14ac:dyDescent="0.3">
      <c r="A3533" s="33" t="s">
        <v>4</v>
      </c>
      <c r="B3533" s="33" t="s">
        <v>53</v>
      </c>
      <c r="C3533" s="33"/>
      <c r="D3533" s="33" t="s">
        <v>2038</v>
      </c>
      <c r="E3533" t="str">
        <f t="shared" si="59"/>
        <v>No Data</v>
      </c>
    </row>
    <row r="3534" spans="1:5" x14ac:dyDescent="0.3">
      <c r="A3534" s="33" t="s">
        <v>0</v>
      </c>
      <c r="B3534" s="33" t="s">
        <v>53</v>
      </c>
      <c r="C3534" s="33"/>
      <c r="D3534" s="33" t="s">
        <v>252</v>
      </c>
      <c r="E3534" t="str">
        <f t="shared" si="59"/>
        <v>No Data</v>
      </c>
    </row>
    <row r="3535" spans="1:5" x14ac:dyDescent="0.3">
      <c r="A3535" s="33" t="s">
        <v>0</v>
      </c>
      <c r="B3535" s="33" t="s">
        <v>88</v>
      </c>
      <c r="C3535" s="33">
        <v>79200</v>
      </c>
      <c r="D3535" s="33" t="s">
        <v>2039</v>
      </c>
      <c r="E3535" t="str">
        <f t="shared" si="59"/>
        <v>$75K-$100K</v>
      </c>
    </row>
    <row r="3536" spans="1:5" x14ac:dyDescent="0.3">
      <c r="A3536" s="33" t="s">
        <v>4</v>
      </c>
      <c r="B3536" s="33" t="s">
        <v>87</v>
      </c>
      <c r="C3536" s="33">
        <v>147500</v>
      </c>
      <c r="D3536" s="33" t="s">
        <v>494</v>
      </c>
      <c r="E3536" t="str">
        <f t="shared" si="59"/>
        <v>$125K-$200K</v>
      </c>
    </row>
    <row r="3537" spans="1:5" x14ac:dyDescent="0.3">
      <c r="A3537" s="33" t="s">
        <v>0</v>
      </c>
      <c r="B3537" s="33" t="s">
        <v>53</v>
      </c>
      <c r="C3537" s="33"/>
      <c r="D3537" s="33" t="s">
        <v>299</v>
      </c>
      <c r="E3537" t="str">
        <f t="shared" si="59"/>
        <v>No Data</v>
      </c>
    </row>
    <row r="3538" spans="1:5" x14ac:dyDescent="0.3">
      <c r="A3538" s="33" t="s">
        <v>1</v>
      </c>
      <c r="B3538" s="33" t="s">
        <v>81</v>
      </c>
      <c r="C3538" s="33">
        <v>157500</v>
      </c>
      <c r="D3538" s="33" t="s">
        <v>2040</v>
      </c>
      <c r="E3538" t="str">
        <f t="shared" si="59"/>
        <v>$125K-$200K</v>
      </c>
    </row>
    <row r="3539" spans="1:5" x14ac:dyDescent="0.3">
      <c r="A3539" s="33" t="s">
        <v>0</v>
      </c>
      <c r="B3539" s="33" t="s">
        <v>53</v>
      </c>
      <c r="C3539" s="33">
        <v>241000</v>
      </c>
      <c r="D3539" s="33" t="s">
        <v>1906</v>
      </c>
      <c r="E3539" t="str">
        <f t="shared" si="59"/>
        <v>&gt;$200K</v>
      </c>
    </row>
    <row r="3540" spans="1:5" x14ac:dyDescent="0.3">
      <c r="A3540" s="33" t="s">
        <v>125</v>
      </c>
      <c r="B3540" s="33" t="s">
        <v>53</v>
      </c>
      <c r="C3540" s="33"/>
      <c r="D3540" s="33" t="s">
        <v>2041</v>
      </c>
      <c r="E3540" t="str">
        <f t="shared" si="59"/>
        <v>No Data</v>
      </c>
    </row>
    <row r="3541" spans="1:5" x14ac:dyDescent="0.3">
      <c r="A3541" s="33" t="s">
        <v>0</v>
      </c>
      <c r="B3541" s="33" t="s">
        <v>53</v>
      </c>
      <c r="C3541" s="33">
        <v>112500</v>
      </c>
      <c r="D3541" s="33" t="s">
        <v>558</v>
      </c>
      <c r="E3541" t="str">
        <f t="shared" si="59"/>
        <v>$100K-$125K</v>
      </c>
    </row>
    <row r="3542" spans="1:5" x14ac:dyDescent="0.3">
      <c r="A3542" s="33" t="s">
        <v>0</v>
      </c>
      <c r="B3542" s="33" t="s">
        <v>53</v>
      </c>
      <c r="C3542" s="33"/>
      <c r="D3542" s="33" t="s">
        <v>286</v>
      </c>
      <c r="E3542" t="str">
        <f t="shared" si="59"/>
        <v>No Data</v>
      </c>
    </row>
    <row r="3543" spans="1:5" x14ac:dyDescent="0.3">
      <c r="A3543" s="33" t="s">
        <v>4</v>
      </c>
      <c r="B3543" s="33" t="s">
        <v>53</v>
      </c>
      <c r="C3543" s="33">
        <v>125000</v>
      </c>
      <c r="D3543" s="33" t="s">
        <v>2042</v>
      </c>
      <c r="E3543" t="str">
        <f t="shared" si="59"/>
        <v>$100K-$125K</v>
      </c>
    </row>
    <row r="3544" spans="1:5" x14ac:dyDescent="0.3">
      <c r="A3544" s="33" t="s">
        <v>0</v>
      </c>
      <c r="B3544" s="33" t="s">
        <v>53</v>
      </c>
      <c r="C3544" s="33">
        <v>115000</v>
      </c>
      <c r="D3544" s="33" t="s">
        <v>525</v>
      </c>
      <c r="E3544" t="str">
        <f t="shared" si="59"/>
        <v>$100K-$125K</v>
      </c>
    </row>
    <row r="3545" spans="1:5" x14ac:dyDescent="0.3">
      <c r="A3545" s="33" t="s">
        <v>4</v>
      </c>
      <c r="B3545" s="33" t="s">
        <v>53</v>
      </c>
      <c r="C3545" s="33">
        <v>80000</v>
      </c>
      <c r="D3545" s="33" t="s">
        <v>2043</v>
      </c>
      <c r="E3545" t="str">
        <f t="shared" si="59"/>
        <v>$75K-$100K</v>
      </c>
    </row>
    <row r="3546" spans="1:5" x14ac:dyDescent="0.3">
      <c r="A3546" s="33" t="s">
        <v>129</v>
      </c>
      <c r="B3546" s="33" t="s">
        <v>88</v>
      </c>
      <c r="C3546" s="33">
        <v>44418.5</v>
      </c>
      <c r="D3546" s="33" t="s">
        <v>924</v>
      </c>
      <c r="E3546" t="str">
        <f t="shared" si="59"/>
        <v>&lt;$75K</v>
      </c>
    </row>
    <row r="3547" spans="1:5" x14ac:dyDescent="0.3">
      <c r="A3547" s="33" t="s">
        <v>125</v>
      </c>
      <c r="B3547" s="33" t="s">
        <v>53</v>
      </c>
      <c r="C3547" s="33">
        <v>125000</v>
      </c>
      <c r="D3547" s="33" t="s">
        <v>2044</v>
      </c>
      <c r="E3547" t="str">
        <f t="shared" si="59"/>
        <v>$100K-$125K</v>
      </c>
    </row>
    <row r="3548" spans="1:5" x14ac:dyDescent="0.3">
      <c r="A3548" s="33" t="s">
        <v>2</v>
      </c>
      <c r="B3548" s="33" t="s">
        <v>53</v>
      </c>
      <c r="C3548" s="33"/>
      <c r="D3548" s="33" t="s">
        <v>1518</v>
      </c>
      <c r="E3548" t="str">
        <f t="shared" si="59"/>
        <v>No Data</v>
      </c>
    </row>
    <row r="3549" spans="1:5" x14ac:dyDescent="0.3">
      <c r="A3549" s="33" t="s">
        <v>126</v>
      </c>
      <c r="B3549" s="33" t="s">
        <v>54</v>
      </c>
      <c r="C3549" s="33">
        <v>115000</v>
      </c>
      <c r="D3549" s="33" t="s">
        <v>2045</v>
      </c>
      <c r="E3549" t="str">
        <f t="shared" si="59"/>
        <v>$100K-$125K</v>
      </c>
    </row>
    <row r="3550" spans="1:5" x14ac:dyDescent="0.3">
      <c r="A3550" s="33" t="s">
        <v>128</v>
      </c>
      <c r="B3550" s="33" t="s">
        <v>54</v>
      </c>
      <c r="C3550" s="33">
        <v>99150</v>
      </c>
      <c r="D3550" s="33" t="s">
        <v>346</v>
      </c>
      <c r="E3550" t="str">
        <f t="shared" si="59"/>
        <v>$75K-$100K</v>
      </c>
    </row>
    <row r="3551" spans="1:5" x14ac:dyDescent="0.3">
      <c r="A3551" s="33" t="s">
        <v>0</v>
      </c>
      <c r="B3551" s="33" t="s">
        <v>54</v>
      </c>
      <c r="C3551" s="33"/>
      <c r="D3551" s="33" t="s">
        <v>2046</v>
      </c>
      <c r="E3551" t="str">
        <f t="shared" si="59"/>
        <v>No Data</v>
      </c>
    </row>
    <row r="3552" spans="1:5" x14ac:dyDescent="0.3">
      <c r="A3552" s="33" t="s">
        <v>4</v>
      </c>
      <c r="B3552" s="33" t="s">
        <v>53</v>
      </c>
      <c r="C3552" s="33"/>
      <c r="D3552" s="33" t="s">
        <v>255</v>
      </c>
      <c r="E3552" t="str">
        <f t="shared" si="59"/>
        <v>No Data</v>
      </c>
    </row>
    <row r="3553" spans="1:5" x14ac:dyDescent="0.3">
      <c r="A3553" s="33" t="s">
        <v>0</v>
      </c>
      <c r="B3553" s="33" t="s">
        <v>53</v>
      </c>
      <c r="C3553" s="33">
        <v>200000</v>
      </c>
      <c r="D3553" s="33" t="s">
        <v>482</v>
      </c>
      <c r="E3553" t="str">
        <f t="shared" si="59"/>
        <v>$125K-$200K</v>
      </c>
    </row>
    <row r="3554" spans="1:5" x14ac:dyDescent="0.3">
      <c r="A3554" s="33" t="s">
        <v>2</v>
      </c>
      <c r="B3554" s="33" t="s">
        <v>53</v>
      </c>
      <c r="C3554" s="33">
        <v>49546</v>
      </c>
      <c r="D3554" s="33" t="s">
        <v>600</v>
      </c>
      <c r="E3554" t="str">
        <f t="shared" si="59"/>
        <v>&lt;$75K</v>
      </c>
    </row>
    <row r="3555" spans="1:5" x14ac:dyDescent="0.3">
      <c r="A3555" s="33" t="s">
        <v>0</v>
      </c>
      <c r="B3555" s="33" t="s">
        <v>53</v>
      </c>
      <c r="C3555" s="33">
        <v>176273.5</v>
      </c>
      <c r="D3555" s="33" t="s">
        <v>1730</v>
      </c>
      <c r="E3555" t="str">
        <f t="shared" si="59"/>
        <v>$125K-$200K</v>
      </c>
    </row>
    <row r="3556" spans="1:5" x14ac:dyDescent="0.3">
      <c r="A3556" s="33" t="s">
        <v>2</v>
      </c>
      <c r="B3556" s="33" t="s">
        <v>53</v>
      </c>
      <c r="C3556" s="33">
        <v>150000</v>
      </c>
      <c r="D3556" s="33" t="s">
        <v>1142</v>
      </c>
      <c r="E3556" t="str">
        <f t="shared" si="59"/>
        <v>$125K-$200K</v>
      </c>
    </row>
    <row r="3557" spans="1:5" x14ac:dyDescent="0.3">
      <c r="A3557" s="33" t="s">
        <v>128</v>
      </c>
      <c r="B3557" s="33" t="s">
        <v>53</v>
      </c>
      <c r="C3557" s="33">
        <v>240000</v>
      </c>
      <c r="D3557" s="33" t="s">
        <v>265</v>
      </c>
      <c r="E3557" t="str">
        <f t="shared" si="59"/>
        <v>&gt;$200K</v>
      </c>
    </row>
    <row r="3558" spans="1:5" x14ac:dyDescent="0.3">
      <c r="A3558" s="33" t="s">
        <v>2</v>
      </c>
      <c r="B3558" s="33" t="s">
        <v>53</v>
      </c>
      <c r="C3558" s="33"/>
      <c r="D3558" s="33" t="s">
        <v>2047</v>
      </c>
      <c r="E3558" t="str">
        <f t="shared" si="59"/>
        <v>No Data</v>
      </c>
    </row>
    <row r="3559" spans="1:5" x14ac:dyDescent="0.3">
      <c r="A3559" s="33" t="s">
        <v>4</v>
      </c>
      <c r="B3559" s="33" t="s">
        <v>53</v>
      </c>
      <c r="C3559" s="33">
        <v>127500</v>
      </c>
      <c r="D3559" s="33" t="s">
        <v>2048</v>
      </c>
      <c r="E3559" t="str">
        <f t="shared" si="59"/>
        <v>$125K-$200K</v>
      </c>
    </row>
    <row r="3560" spans="1:5" x14ac:dyDescent="0.3">
      <c r="A3560" s="33" t="s">
        <v>0</v>
      </c>
      <c r="B3560" s="33" t="s">
        <v>53</v>
      </c>
      <c r="C3560" s="33"/>
      <c r="D3560" s="33" t="s">
        <v>479</v>
      </c>
      <c r="E3560" t="str">
        <f t="shared" si="59"/>
        <v>No Data</v>
      </c>
    </row>
    <row r="3561" spans="1:5" x14ac:dyDescent="0.3">
      <c r="A3561" s="33" t="s">
        <v>126</v>
      </c>
      <c r="B3561" s="33" t="s">
        <v>53</v>
      </c>
      <c r="C3561" s="33">
        <v>115000</v>
      </c>
      <c r="D3561" s="33" t="s">
        <v>364</v>
      </c>
      <c r="E3561" t="str">
        <f t="shared" si="59"/>
        <v>$100K-$125K</v>
      </c>
    </row>
    <row r="3562" spans="1:5" x14ac:dyDescent="0.3">
      <c r="A3562" s="33" t="s">
        <v>4</v>
      </c>
      <c r="B3562" s="33" t="s">
        <v>53</v>
      </c>
      <c r="C3562" s="33">
        <v>90000</v>
      </c>
      <c r="D3562" s="33" t="s">
        <v>2049</v>
      </c>
      <c r="E3562" t="str">
        <f t="shared" si="59"/>
        <v>$75K-$100K</v>
      </c>
    </row>
    <row r="3563" spans="1:5" x14ac:dyDescent="0.3">
      <c r="A3563" s="33" t="s">
        <v>126</v>
      </c>
      <c r="B3563" s="33" t="s">
        <v>53</v>
      </c>
      <c r="C3563" s="33">
        <v>122000</v>
      </c>
      <c r="D3563" s="33" t="s">
        <v>596</v>
      </c>
      <c r="E3563" t="str">
        <f t="shared" si="59"/>
        <v>$100K-$125K</v>
      </c>
    </row>
    <row r="3564" spans="1:5" x14ac:dyDescent="0.3">
      <c r="A3564" s="33" t="s">
        <v>0</v>
      </c>
      <c r="B3564" s="33" t="s">
        <v>53</v>
      </c>
      <c r="C3564" s="33"/>
      <c r="D3564" s="33" t="s">
        <v>1527</v>
      </c>
      <c r="E3564" t="str">
        <f t="shared" si="59"/>
        <v>No Data</v>
      </c>
    </row>
    <row r="3565" spans="1:5" x14ac:dyDescent="0.3">
      <c r="A3565" s="33" t="s">
        <v>4</v>
      </c>
      <c r="B3565" s="33" t="s">
        <v>53</v>
      </c>
      <c r="C3565" s="33">
        <v>115000</v>
      </c>
      <c r="D3565" s="33" t="s">
        <v>2050</v>
      </c>
      <c r="E3565" t="str">
        <f t="shared" si="59"/>
        <v>$100K-$125K</v>
      </c>
    </row>
    <row r="3566" spans="1:5" x14ac:dyDescent="0.3">
      <c r="A3566" s="33" t="s">
        <v>4</v>
      </c>
      <c r="B3566" s="33" t="s">
        <v>53</v>
      </c>
      <c r="C3566" s="33">
        <v>137500</v>
      </c>
      <c r="D3566" s="33" t="s">
        <v>2051</v>
      </c>
      <c r="E3566" t="str">
        <f t="shared" si="59"/>
        <v>$125K-$200K</v>
      </c>
    </row>
    <row r="3567" spans="1:5" x14ac:dyDescent="0.3">
      <c r="A3567" s="33" t="s">
        <v>1</v>
      </c>
      <c r="B3567" s="33" t="s">
        <v>65</v>
      </c>
      <c r="C3567" s="33">
        <v>166000</v>
      </c>
      <c r="D3567" s="33" t="s">
        <v>2052</v>
      </c>
      <c r="E3567" t="str">
        <f t="shared" si="59"/>
        <v>$125K-$200K</v>
      </c>
    </row>
    <row r="3568" spans="1:5" x14ac:dyDescent="0.3">
      <c r="A3568" s="33" t="s">
        <v>0</v>
      </c>
      <c r="B3568" s="33" t="s">
        <v>53</v>
      </c>
      <c r="C3568" s="33"/>
      <c r="D3568" s="33" t="s">
        <v>2053</v>
      </c>
      <c r="E3568" t="str">
        <f t="shared" si="59"/>
        <v>No Data</v>
      </c>
    </row>
    <row r="3569" spans="1:5" x14ac:dyDescent="0.3">
      <c r="A3569" s="33" t="s">
        <v>125</v>
      </c>
      <c r="B3569" s="33" t="s">
        <v>69</v>
      </c>
      <c r="C3569" s="33">
        <v>80850</v>
      </c>
      <c r="D3569" s="33" t="s">
        <v>294</v>
      </c>
      <c r="E3569" t="str">
        <f t="shared" si="59"/>
        <v>$75K-$100K</v>
      </c>
    </row>
    <row r="3570" spans="1:5" x14ac:dyDescent="0.3">
      <c r="A3570" s="33" t="s">
        <v>0</v>
      </c>
      <c r="B3570" s="33" t="s">
        <v>53</v>
      </c>
      <c r="C3570" s="33">
        <v>100000</v>
      </c>
      <c r="D3570" s="33" t="s">
        <v>242</v>
      </c>
      <c r="E3570" t="str">
        <f t="shared" si="59"/>
        <v>$75K-$100K</v>
      </c>
    </row>
    <row r="3571" spans="1:5" x14ac:dyDescent="0.3">
      <c r="A3571" s="33" t="s">
        <v>4</v>
      </c>
      <c r="B3571" s="33" t="s">
        <v>54</v>
      </c>
      <c r="C3571" s="33">
        <v>155000</v>
      </c>
      <c r="D3571" s="33" t="s">
        <v>635</v>
      </c>
      <c r="E3571" t="str">
        <f t="shared" si="59"/>
        <v>$125K-$200K</v>
      </c>
    </row>
    <row r="3572" spans="1:5" x14ac:dyDescent="0.3">
      <c r="A3572" s="33" t="s">
        <v>4</v>
      </c>
      <c r="B3572" s="33" t="s">
        <v>53</v>
      </c>
      <c r="C3572" s="33">
        <v>127500</v>
      </c>
      <c r="D3572" s="33" t="s">
        <v>265</v>
      </c>
      <c r="E3572" t="str">
        <f t="shared" si="59"/>
        <v>$125K-$200K</v>
      </c>
    </row>
    <row r="3573" spans="1:5" x14ac:dyDescent="0.3">
      <c r="A3573" s="33" t="s">
        <v>4</v>
      </c>
      <c r="B3573" s="33" t="s">
        <v>53</v>
      </c>
      <c r="C3573" s="33"/>
      <c r="D3573" s="33" t="s">
        <v>243</v>
      </c>
      <c r="E3573" t="str">
        <f t="shared" si="59"/>
        <v>No Data</v>
      </c>
    </row>
    <row r="3574" spans="1:5" x14ac:dyDescent="0.3">
      <c r="A3574" s="33" t="s">
        <v>128</v>
      </c>
      <c r="B3574" s="33" t="s">
        <v>98</v>
      </c>
      <c r="C3574" s="33">
        <v>72900</v>
      </c>
      <c r="D3574" s="33" t="s">
        <v>1672</v>
      </c>
      <c r="E3574" t="str">
        <f t="shared" si="59"/>
        <v>&lt;$75K</v>
      </c>
    </row>
    <row r="3575" spans="1:5" x14ac:dyDescent="0.3">
      <c r="A3575" s="33" t="s">
        <v>4</v>
      </c>
      <c r="B3575" s="33" t="s">
        <v>53</v>
      </c>
      <c r="C3575" s="33">
        <v>140000</v>
      </c>
      <c r="D3575" s="33" t="s">
        <v>2054</v>
      </c>
      <c r="E3575" t="str">
        <f t="shared" si="59"/>
        <v>$125K-$200K</v>
      </c>
    </row>
    <row r="3576" spans="1:5" x14ac:dyDescent="0.3">
      <c r="A3576" s="33" t="s">
        <v>2</v>
      </c>
      <c r="B3576" s="33" t="s">
        <v>54</v>
      </c>
      <c r="C3576" s="33">
        <v>134840</v>
      </c>
      <c r="D3576" s="33" t="s">
        <v>1670</v>
      </c>
      <c r="E3576" t="str">
        <f t="shared" si="59"/>
        <v>$125K-$200K</v>
      </c>
    </row>
    <row r="3577" spans="1:5" x14ac:dyDescent="0.3">
      <c r="A3577" s="33" t="s">
        <v>4</v>
      </c>
      <c r="B3577" s="33" t="s">
        <v>54</v>
      </c>
      <c r="C3577" s="33">
        <v>190000</v>
      </c>
      <c r="D3577" s="33" t="s">
        <v>238</v>
      </c>
      <c r="E3577" t="str">
        <f t="shared" si="59"/>
        <v>$125K-$200K</v>
      </c>
    </row>
    <row r="3578" spans="1:5" x14ac:dyDescent="0.3">
      <c r="A3578" s="33" t="s">
        <v>2</v>
      </c>
      <c r="B3578" s="33" t="s">
        <v>53</v>
      </c>
      <c r="C3578" s="33"/>
      <c r="D3578" s="33" t="s">
        <v>779</v>
      </c>
      <c r="E3578" t="str">
        <f t="shared" si="59"/>
        <v>No Data</v>
      </c>
    </row>
    <row r="3579" spans="1:5" x14ac:dyDescent="0.3">
      <c r="A3579" s="33" t="s">
        <v>0</v>
      </c>
      <c r="B3579" s="33" t="s">
        <v>53</v>
      </c>
      <c r="C3579" s="33"/>
      <c r="D3579" s="33" t="s">
        <v>258</v>
      </c>
      <c r="E3579" t="str">
        <f t="shared" si="59"/>
        <v>No Data</v>
      </c>
    </row>
    <row r="3580" spans="1:5" x14ac:dyDescent="0.3">
      <c r="A3580" s="33" t="s">
        <v>2</v>
      </c>
      <c r="B3580" s="33" t="s">
        <v>53</v>
      </c>
      <c r="C3580" s="33">
        <v>72500</v>
      </c>
      <c r="D3580" s="33" t="s">
        <v>315</v>
      </c>
      <c r="E3580" t="str">
        <f t="shared" si="59"/>
        <v>&lt;$75K</v>
      </c>
    </row>
    <row r="3581" spans="1:5" x14ac:dyDescent="0.3">
      <c r="A3581" s="33" t="s">
        <v>0</v>
      </c>
      <c r="B3581" s="33" t="s">
        <v>53</v>
      </c>
      <c r="C3581" s="33">
        <v>72500</v>
      </c>
      <c r="D3581" s="33" t="s">
        <v>2055</v>
      </c>
      <c r="E3581" t="str">
        <f t="shared" si="59"/>
        <v>&lt;$75K</v>
      </c>
    </row>
    <row r="3582" spans="1:5" x14ac:dyDescent="0.3">
      <c r="A3582" s="33" t="s">
        <v>4</v>
      </c>
      <c r="B3582" s="33" t="s">
        <v>53</v>
      </c>
      <c r="C3582" s="33"/>
      <c r="D3582" s="33" t="s">
        <v>559</v>
      </c>
      <c r="E3582" t="str">
        <f t="shared" si="59"/>
        <v>No Data</v>
      </c>
    </row>
    <row r="3583" spans="1:5" x14ac:dyDescent="0.3">
      <c r="A3583" s="33" t="s">
        <v>125</v>
      </c>
      <c r="B3583" s="33" t="s">
        <v>53</v>
      </c>
      <c r="C3583" s="33">
        <v>188675</v>
      </c>
      <c r="D3583" s="33" t="s">
        <v>476</v>
      </c>
      <c r="E3583" t="str">
        <f t="shared" si="59"/>
        <v>$125K-$200K</v>
      </c>
    </row>
    <row r="3584" spans="1:5" x14ac:dyDescent="0.3">
      <c r="A3584" s="33" t="s">
        <v>4</v>
      </c>
      <c r="B3584" s="33" t="s">
        <v>53</v>
      </c>
      <c r="C3584" s="33">
        <v>115000</v>
      </c>
      <c r="D3584" s="33" t="s">
        <v>2056</v>
      </c>
      <c r="E3584" t="str">
        <f t="shared" si="59"/>
        <v>$100K-$125K</v>
      </c>
    </row>
    <row r="3585" spans="1:5" x14ac:dyDescent="0.3">
      <c r="A3585" s="33" t="s">
        <v>4</v>
      </c>
      <c r="B3585" s="33" t="s">
        <v>53</v>
      </c>
      <c r="C3585" s="33"/>
      <c r="D3585" s="33" t="s">
        <v>559</v>
      </c>
      <c r="E3585" t="str">
        <f t="shared" si="59"/>
        <v>No Data</v>
      </c>
    </row>
    <row r="3586" spans="1:5" x14ac:dyDescent="0.3">
      <c r="A3586" s="33" t="s">
        <v>2</v>
      </c>
      <c r="B3586" s="33" t="s">
        <v>53</v>
      </c>
      <c r="C3586" s="33"/>
      <c r="D3586" s="33" t="s">
        <v>1460</v>
      </c>
      <c r="E3586" t="str">
        <f t="shared" si="59"/>
        <v>No Data</v>
      </c>
    </row>
    <row r="3587" spans="1:5" x14ac:dyDescent="0.3">
      <c r="A3587" s="33" t="s">
        <v>52</v>
      </c>
      <c r="B3587" s="33" t="s">
        <v>53</v>
      </c>
      <c r="C3587" s="33"/>
      <c r="D3587" s="33" t="s">
        <v>2057</v>
      </c>
      <c r="E3587" t="str">
        <f t="shared" ref="E3587:E3650" si="60">_xlfn.XLOOKUP(C3587,$H$16:$H$21,$G$16:$G$21,,1)</f>
        <v>No Data</v>
      </c>
    </row>
    <row r="3588" spans="1:5" x14ac:dyDescent="0.3">
      <c r="A3588" s="33" t="s">
        <v>126</v>
      </c>
      <c r="B3588" s="33" t="s">
        <v>53</v>
      </c>
      <c r="C3588" s="33"/>
      <c r="D3588" s="33" t="s">
        <v>700</v>
      </c>
      <c r="E3588" t="str">
        <f t="shared" si="60"/>
        <v>No Data</v>
      </c>
    </row>
    <row r="3589" spans="1:5" x14ac:dyDescent="0.3">
      <c r="A3589" s="33" t="s">
        <v>2</v>
      </c>
      <c r="B3589" s="33" t="s">
        <v>53</v>
      </c>
      <c r="C3589" s="33"/>
      <c r="D3589" s="33" t="s">
        <v>1378</v>
      </c>
      <c r="E3589" t="str">
        <f t="shared" si="60"/>
        <v>No Data</v>
      </c>
    </row>
    <row r="3590" spans="1:5" x14ac:dyDescent="0.3">
      <c r="A3590" s="33" t="s">
        <v>0</v>
      </c>
      <c r="B3590" s="33" t="s">
        <v>53</v>
      </c>
      <c r="C3590" s="33">
        <v>170000</v>
      </c>
      <c r="D3590" s="33" t="s">
        <v>728</v>
      </c>
      <c r="E3590" t="str">
        <f t="shared" si="60"/>
        <v>$125K-$200K</v>
      </c>
    </row>
    <row r="3591" spans="1:5" x14ac:dyDescent="0.3">
      <c r="A3591" s="33" t="s">
        <v>2</v>
      </c>
      <c r="B3591" s="33" t="s">
        <v>84</v>
      </c>
      <c r="C3591" s="33">
        <v>53014</v>
      </c>
      <c r="D3591" s="33" t="s">
        <v>211</v>
      </c>
      <c r="E3591" t="str">
        <f t="shared" si="60"/>
        <v>&lt;$75K</v>
      </c>
    </row>
    <row r="3592" spans="1:5" x14ac:dyDescent="0.3">
      <c r="A3592" s="33" t="s">
        <v>0</v>
      </c>
      <c r="B3592" s="33" t="s">
        <v>53</v>
      </c>
      <c r="C3592" s="33"/>
      <c r="D3592" s="33" t="s">
        <v>368</v>
      </c>
      <c r="E3592" t="str">
        <f t="shared" si="60"/>
        <v>No Data</v>
      </c>
    </row>
    <row r="3593" spans="1:5" x14ac:dyDescent="0.3">
      <c r="A3593" s="33" t="s">
        <v>2</v>
      </c>
      <c r="B3593" s="33" t="s">
        <v>53</v>
      </c>
      <c r="C3593" s="33"/>
      <c r="D3593" s="33" t="s">
        <v>1002</v>
      </c>
      <c r="E3593" t="str">
        <f t="shared" si="60"/>
        <v>No Data</v>
      </c>
    </row>
    <row r="3594" spans="1:5" x14ac:dyDescent="0.3">
      <c r="A3594" s="33" t="s">
        <v>2</v>
      </c>
      <c r="B3594" s="33" t="s">
        <v>75</v>
      </c>
      <c r="C3594" s="33">
        <v>56700</v>
      </c>
      <c r="D3594" s="33" t="s">
        <v>1018</v>
      </c>
      <c r="E3594" t="str">
        <f t="shared" si="60"/>
        <v>&lt;$75K</v>
      </c>
    </row>
    <row r="3595" spans="1:5" x14ac:dyDescent="0.3">
      <c r="A3595" s="33" t="s">
        <v>2</v>
      </c>
      <c r="B3595" s="33" t="s">
        <v>53</v>
      </c>
      <c r="C3595" s="33">
        <v>74712</v>
      </c>
      <c r="D3595" s="33" t="s">
        <v>2058</v>
      </c>
      <c r="E3595" t="str">
        <f t="shared" si="60"/>
        <v>&lt;$75K</v>
      </c>
    </row>
    <row r="3596" spans="1:5" x14ac:dyDescent="0.3">
      <c r="A3596" s="33" t="s">
        <v>4</v>
      </c>
      <c r="B3596" s="33" t="s">
        <v>53</v>
      </c>
      <c r="C3596" s="33">
        <v>120000</v>
      </c>
      <c r="D3596" s="33" t="s">
        <v>2059</v>
      </c>
      <c r="E3596" t="str">
        <f t="shared" si="60"/>
        <v>$100K-$125K</v>
      </c>
    </row>
    <row r="3597" spans="1:5" x14ac:dyDescent="0.3">
      <c r="A3597" s="33" t="s">
        <v>126</v>
      </c>
      <c r="B3597" s="33" t="s">
        <v>53</v>
      </c>
      <c r="C3597" s="33">
        <v>145000</v>
      </c>
      <c r="D3597" s="33" t="s">
        <v>2060</v>
      </c>
      <c r="E3597" t="str">
        <f t="shared" si="60"/>
        <v>$125K-$200K</v>
      </c>
    </row>
    <row r="3598" spans="1:5" x14ac:dyDescent="0.3">
      <c r="A3598" s="33" t="s">
        <v>128</v>
      </c>
      <c r="B3598" s="33" t="s">
        <v>53</v>
      </c>
      <c r="C3598" s="33">
        <v>150000</v>
      </c>
      <c r="D3598" s="33" t="s">
        <v>876</v>
      </c>
      <c r="E3598" t="str">
        <f t="shared" si="60"/>
        <v>$125K-$200K</v>
      </c>
    </row>
    <row r="3599" spans="1:5" x14ac:dyDescent="0.3">
      <c r="A3599" s="33" t="s">
        <v>126</v>
      </c>
      <c r="B3599" s="33" t="s">
        <v>53</v>
      </c>
      <c r="C3599" s="33">
        <v>198500</v>
      </c>
      <c r="D3599" s="33" t="s">
        <v>2061</v>
      </c>
      <c r="E3599" t="str">
        <f t="shared" si="60"/>
        <v>$125K-$200K</v>
      </c>
    </row>
    <row r="3600" spans="1:5" x14ac:dyDescent="0.3">
      <c r="A3600" s="33" t="s">
        <v>126</v>
      </c>
      <c r="B3600" s="33" t="s">
        <v>53</v>
      </c>
      <c r="C3600" s="33">
        <v>90000</v>
      </c>
      <c r="D3600" s="33" t="s">
        <v>1401</v>
      </c>
      <c r="E3600" t="str">
        <f t="shared" si="60"/>
        <v>$75K-$100K</v>
      </c>
    </row>
    <row r="3601" spans="1:5" x14ac:dyDescent="0.3">
      <c r="A3601" s="33" t="s">
        <v>4</v>
      </c>
      <c r="B3601" s="33" t="s">
        <v>53</v>
      </c>
      <c r="C3601" s="33">
        <v>105000</v>
      </c>
      <c r="D3601" s="33" t="s">
        <v>2062</v>
      </c>
      <c r="E3601" t="str">
        <f t="shared" si="60"/>
        <v>$100K-$125K</v>
      </c>
    </row>
    <row r="3602" spans="1:5" x14ac:dyDescent="0.3">
      <c r="A3602" s="33" t="s">
        <v>4</v>
      </c>
      <c r="B3602" s="33" t="s">
        <v>53</v>
      </c>
      <c r="C3602" s="33"/>
      <c r="D3602" s="33" t="s">
        <v>1055</v>
      </c>
      <c r="E3602" t="str">
        <f t="shared" si="60"/>
        <v>No Data</v>
      </c>
    </row>
    <row r="3603" spans="1:5" x14ac:dyDescent="0.3">
      <c r="A3603" s="33" t="s">
        <v>4</v>
      </c>
      <c r="B3603" s="33" t="s">
        <v>53</v>
      </c>
      <c r="C3603" s="33">
        <v>115000</v>
      </c>
      <c r="D3603" s="33" t="s">
        <v>2063</v>
      </c>
      <c r="E3603" t="str">
        <f t="shared" si="60"/>
        <v>$100K-$125K</v>
      </c>
    </row>
    <row r="3604" spans="1:5" x14ac:dyDescent="0.3">
      <c r="A3604" s="33" t="s">
        <v>125</v>
      </c>
      <c r="B3604" s="33" t="s">
        <v>53</v>
      </c>
      <c r="C3604" s="33">
        <v>82200</v>
      </c>
      <c r="D3604" s="33" t="s">
        <v>352</v>
      </c>
      <c r="E3604" t="str">
        <f t="shared" si="60"/>
        <v>$75K-$100K</v>
      </c>
    </row>
    <row r="3605" spans="1:5" x14ac:dyDescent="0.3">
      <c r="A3605" s="33" t="s">
        <v>4</v>
      </c>
      <c r="B3605" s="33" t="s">
        <v>53</v>
      </c>
      <c r="C3605" s="33">
        <v>142500</v>
      </c>
      <c r="D3605" s="33" t="s">
        <v>268</v>
      </c>
      <c r="E3605" t="str">
        <f t="shared" si="60"/>
        <v>$125K-$200K</v>
      </c>
    </row>
    <row r="3606" spans="1:5" x14ac:dyDescent="0.3">
      <c r="A3606" s="33" t="s">
        <v>125</v>
      </c>
      <c r="B3606" s="33" t="s">
        <v>53</v>
      </c>
      <c r="C3606" s="33">
        <v>125000</v>
      </c>
      <c r="D3606" s="33" t="s">
        <v>1128</v>
      </c>
      <c r="E3606" t="str">
        <f t="shared" si="60"/>
        <v>$100K-$125K</v>
      </c>
    </row>
    <row r="3607" spans="1:5" x14ac:dyDescent="0.3">
      <c r="A3607" s="33" t="s">
        <v>128</v>
      </c>
      <c r="B3607" s="33" t="s">
        <v>53</v>
      </c>
      <c r="C3607" s="33">
        <v>161500</v>
      </c>
      <c r="D3607" s="33" t="s">
        <v>1784</v>
      </c>
      <c r="E3607" t="str">
        <f t="shared" si="60"/>
        <v>$125K-$200K</v>
      </c>
    </row>
    <row r="3608" spans="1:5" x14ac:dyDescent="0.3">
      <c r="A3608" s="33" t="s">
        <v>4</v>
      </c>
      <c r="B3608" s="33" t="s">
        <v>53</v>
      </c>
      <c r="C3608" s="33">
        <v>123117</v>
      </c>
      <c r="D3608" s="33" t="s">
        <v>2064</v>
      </c>
      <c r="E3608" t="str">
        <f t="shared" si="60"/>
        <v>$100K-$125K</v>
      </c>
    </row>
    <row r="3609" spans="1:5" x14ac:dyDescent="0.3">
      <c r="A3609" s="33" t="s">
        <v>4</v>
      </c>
      <c r="B3609" s="33" t="s">
        <v>53</v>
      </c>
      <c r="C3609" s="33">
        <v>115000</v>
      </c>
      <c r="D3609" s="33" t="s">
        <v>1723</v>
      </c>
      <c r="E3609" t="str">
        <f t="shared" si="60"/>
        <v>$100K-$125K</v>
      </c>
    </row>
    <row r="3610" spans="1:5" x14ac:dyDescent="0.3">
      <c r="A3610" s="33" t="s">
        <v>4</v>
      </c>
      <c r="B3610" s="33" t="s">
        <v>53</v>
      </c>
      <c r="C3610" s="33"/>
      <c r="D3610" s="33" t="s">
        <v>2065</v>
      </c>
      <c r="E3610" t="str">
        <f t="shared" si="60"/>
        <v>No Data</v>
      </c>
    </row>
    <row r="3611" spans="1:5" x14ac:dyDescent="0.3">
      <c r="A3611" s="33" t="s">
        <v>4</v>
      </c>
      <c r="B3611" s="33" t="s">
        <v>53</v>
      </c>
      <c r="C3611" s="33">
        <v>137500</v>
      </c>
      <c r="D3611" s="33" t="s">
        <v>2066</v>
      </c>
      <c r="E3611" t="str">
        <f t="shared" si="60"/>
        <v>$125K-$200K</v>
      </c>
    </row>
    <row r="3612" spans="1:5" x14ac:dyDescent="0.3">
      <c r="A3612" s="33" t="s">
        <v>4</v>
      </c>
      <c r="B3612" s="33" t="s">
        <v>54</v>
      </c>
      <c r="C3612" s="33">
        <v>180000</v>
      </c>
      <c r="D3612" s="33" t="s">
        <v>230</v>
      </c>
      <c r="E3612" t="str">
        <f t="shared" si="60"/>
        <v>$125K-$200K</v>
      </c>
    </row>
    <row r="3613" spans="1:5" x14ac:dyDescent="0.3">
      <c r="A3613" s="33" t="s">
        <v>4</v>
      </c>
      <c r="B3613" s="33" t="s">
        <v>53</v>
      </c>
      <c r="C3613" s="33">
        <v>110000</v>
      </c>
      <c r="D3613" s="33" t="s">
        <v>268</v>
      </c>
      <c r="E3613" t="str">
        <f t="shared" si="60"/>
        <v>$100K-$125K</v>
      </c>
    </row>
    <row r="3614" spans="1:5" x14ac:dyDescent="0.3">
      <c r="A3614" s="33" t="s">
        <v>2</v>
      </c>
      <c r="B3614" s="33" t="s">
        <v>53</v>
      </c>
      <c r="C3614" s="33"/>
      <c r="D3614" s="33" t="s">
        <v>2067</v>
      </c>
      <c r="E3614" t="str">
        <f t="shared" si="60"/>
        <v>No Data</v>
      </c>
    </row>
    <row r="3615" spans="1:5" x14ac:dyDescent="0.3">
      <c r="A3615" s="33" t="s">
        <v>4</v>
      </c>
      <c r="B3615" s="33" t="s">
        <v>53</v>
      </c>
      <c r="C3615" s="33">
        <v>211733</v>
      </c>
      <c r="D3615" s="33" t="s">
        <v>2068</v>
      </c>
      <c r="E3615" t="str">
        <f t="shared" si="60"/>
        <v>&gt;$200K</v>
      </c>
    </row>
    <row r="3616" spans="1:5" x14ac:dyDescent="0.3">
      <c r="A3616" s="33" t="s">
        <v>128</v>
      </c>
      <c r="B3616" s="33" t="s">
        <v>54</v>
      </c>
      <c r="C3616" s="33">
        <v>157500</v>
      </c>
      <c r="D3616" s="33" t="s">
        <v>353</v>
      </c>
      <c r="E3616" t="str">
        <f t="shared" si="60"/>
        <v>$125K-$200K</v>
      </c>
    </row>
    <row r="3617" spans="1:5" x14ac:dyDescent="0.3">
      <c r="A3617" s="33" t="s">
        <v>0</v>
      </c>
      <c r="B3617" s="33" t="s">
        <v>53</v>
      </c>
      <c r="C3617" s="33">
        <v>200000</v>
      </c>
      <c r="D3617" s="33" t="s">
        <v>804</v>
      </c>
      <c r="E3617" t="str">
        <f t="shared" si="60"/>
        <v>$125K-$200K</v>
      </c>
    </row>
    <row r="3618" spans="1:5" x14ac:dyDescent="0.3">
      <c r="A3618" s="33" t="s">
        <v>4</v>
      </c>
      <c r="B3618" s="33" t="s">
        <v>72</v>
      </c>
      <c r="C3618" s="33">
        <v>131580</v>
      </c>
      <c r="D3618" s="33" t="s">
        <v>2069</v>
      </c>
      <c r="E3618" t="str">
        <f t="shared" si="60"/>
        <v>$125K-$200K</v>
      </c>
    </row>
    <row r="3619" spans="1:5" x14ac:dyDescent="0.3">
      <c r="A3619" s="33" t="s">
        <v>4</v>
      </c>
      <c r="B3619" s="33" t="s">
        <v>53</v>
      </c>
      <c r="C3619" s="33"/>
      <c r="D3619" s="33" t="s">
        <v>967</v>
      </c>
      <c r="E3619" t="str">
        <f t="shared" si="60"/>
        <v>No Data</v>
      </c>
    </row>
    <row r="3620" spans="1:5" x14ac:dyDescent="0.3">
      <c r="A3620" s="33" t="s">
        <v>2</v>
      </c>
      <c r="B3620" s="33" t="s">
        <v>53</v>
      </c>
      <c r="C3620" s="33">
        <v>115000</v>
      </c>
      <c r="D3620" s="33" t="s">
        <v>2070</v>
      </c>
      <c r="E3620" t="str">
        <f t="shared" si="60"/>
        <v>$100K-$125K</v>
      </c>
    </row>
    <row r="3621" spans="1:5" x14ac:dyDescent="0.3">
      <c r="A3621" s="33" t="s">
        <v>4</v>
      </c>
      <c r="B3621" s="33" t="s">
        <v>54</v>
      </c>
      <c r="C3621" s="33">
        <v>190000</v>
      </c>
      <c r="D3621" s="33" t="s">
        <v>1810</v>
      </c>
      <c r="E3621" t="str">
        <f t="shared" si="60"/>
        <v>$125K-$200K</v>
      </c>
    </row>
    <row r="3622" spans="1:5" x14ac:dyDescent="0.3">
      <c r="A3622" s="33" t="s">
        <v>4</v>
      </c>
      <c r="B3622" s="33" t="s">
        <v>88</v>
      </c>
      <c r="C3622" s="33">
        <v>147500</v>
      </c>
      <c r="D3622" s="33" t="s">
        <v>688</v>
      </c>
      <c r="E3622" t="str">
        <f t="shared" si="60"/>
        <v>$125K-$200K</v>
      </c>
    </row>
    <row r="3623" spans="1:5" x14ac:dyDescent="0.3">
      <c r="A3623" s="33" t="s">
        <v>128</v>
      </c>
      <c r="B3623" s="33" t="s">
        <v>54</v>
      </c>
      <c r="C3623" s="33">
        <v>166500</v>
      </c>
      <c r="D3623" s="33" t="s">
        <v>2071</v>
      </c>
      <c r="E3623" t="str">
        <f t="shared" si="60"/>
        <v>$125K-$200K</v>
      </c>
    </row>
    <row r="3624" spans="1:5" x14ac:dyDescent="0.3">
      <c r="A3624" s="33" t="s">
        <v>0</v>
      </c>
      <c r="B3624" s="33" t="s">
        <v>53</v>
      </c>
      <c r="C3624" s="33">
        <v>180000</v>
      </c>
      <c r="D3624" s="33" t="s">
        <v>2072</v>
      </c>
      <c r="E3624" t="str">
        <f t="shared" si="60"/>
        <v>$125K-$200K</v>
      </c>
    </row>
    <row r="3625" spans="1:5" x14ac:dyDescent="0.3">
      <c r="A3625" s="33" t="s">
        <v>4</v>
      </c>
      <c r="B3625" s="33" t="s">
        <v>53</v>
      </c>
      <c r="C3625" s="33"/>
      <c r="D3625" s="33" t="s">
        <v>431</v>
      </c>
      <c r="E3625" t="str">
        <f t="shared" si="60"/>
        <v>No Data</v>
      </c>
    </row>
    <row r="3626" spans="1:5" x14ac:dyDescent="0.3">
      <c r="A3626" s="33" t="s">
        <v>129</v>
      </c>
      <c r="B3626" s="33" t="s">
        <v>90</v>
      </c>
      <c r="C3626" s="33">
        <v>117500</v>
      </c>
      <c r="D3626" s="33" t="s">
        <v>268</v>
      </c>
      <c r="E3626" t="str">
        <f t="shared" si="60"/>
        <v>$100K-$125K</v>
      </c>
    </row>
    <row r="3627" spans="1:5" x14ac:dyDescent="0.3">
      <c r="A3627" s="33" t="s">
        <v>2</v>
      </c>
      <c r="B3627" s="33" t="s">
        <v>53</v>
      </c>
      <c r="C3627" s="33">
        <v>137500</v>
      </c>
      <c r="D3627" s="33" t="s">
        <v>705</v>
      </c>
      <c r="E3627" t="str">
        <f t="shared" si="60"/>
        <v>$125K-$200K</v>
      </c>
    </row>
    <row r="3628" spans="1:5" x14ac:dyDescent="0.3">
      <c r="A3628" s="33" t="s">
        <v>0</v>
      </c>
      <c r="B3628" s="33" t="s">
        <v>53</v>
      </c>
      <c r="C3628" s="33">
        <v>107500</v>
      </c>
      <c r="D3628" s="33" t="s">
        <v>2073</v>
      </c>
      <c r="E3628" t="str">
        <f t="shared" si="60"/>
        <v>$100K-$125K</v>
      </c>
    </row>
    <row r="3629" spans="1:5" x14ac:dyDescent="0.3">
      <c r="A3629" s="33" t="s">
        <v>4</v>
      </c>
      <c r="B3629" s="33" t="s">
        <v>53</v>
      </c>
      <c r="C3629" s="33"/>
      <c r="D3629" s="33" t="s">
        <v>2074</v>
      </c>
      <c r="E3629" t="str">
        <f t="shared" si="60"/>
        <v>No Data</v>
      </c>
    </row>
    <row r="3630" spans="1:5" x14ac:dyDescent="0.3">
      <c r="A3630" s="33" t="s">
        <v>0</v>
      </c>
      <c r="B3630" s="33" t="s">
        <v>53</v>
      </c>
      <c r="C3630" s="33">
        <v>100000</v>
      </c>
      <c r="D3630" s="33" t="s">
        <v>2075</v>
      </c>
      <c r="E3630" t="str">
        <f t="shared" si="60"/>
        <v>$75K-$100K</v>
      </c>
    </row>
    <row r="3631" spans="1:5" x14ac:dyDescent="0.3">
      <c r="A3631" s="33" t="s">
        <v>2</v>
      </c>
      <c r="B3631" s="33" t="s">
        <v>53</v>
      </c>
      <c r="C3631" s="33"/>
      <c r="D3631" s="33" t="s">
        <v>1279</v>
      </c>
      <c r="E3631" t="str">
        <f t="shared" si="60"/>
        <v>No Data</v>
      </c>
    </row>
    <row r="3632" spans="1:5" x14ac:dyDescent="0.3">
      <c r="A3632" s="33" t="s">
        <v>4</v>
      </c>
      <c r="B3632" s="33" t="s">
        <v>54</v>
      </c>
      <c r="C3632" s="33"/>
      <c r="D3632" s="33" t="s">
        <v>238</v>
      </c>
      <c r="E3632" t="str">
        <f t="shared" si="60"/>
        <v>No Data</v>
      </c>
    </row>
    <row r="3633" spans="1:5" x14ac:dyDescent="0.3">
      <c r="A3633" s="33" t="s">
        <v>126</v>
      </c>
      <c r="B3633" s="33" t="s">
        <v>53</v>
      </c>
      <c r="C3633" s="33"/>
      <c r="D3633" s="33" t="s">
        <v>2076</v>
      </c>
      <c r="E3633" t="str">
        <f t="shared" si="60"/>
        <v>No Data</v>
      </c>
    </row>
    <row r="3634" spans="1:5" x14ac:dyDescent="0.3">
      <c r="A3634" s="33" t="s">
        <v>0</v>
      </c>
      <c r="B3634" s="33" t="s">
        <v>53</v>
      </c>
      <c r="C3634" s="33">
        <v>137500</v>
      </c>
      <c r="D3634" s="33" t="s">
        <v>431</v>
      </c>
      <c r="E3634" t="str">
        <f t="shared" si="60"/>
        <v>$125K-$200K</v>
      </c>
    </row>
    <row r="3635" spans="1:5" x14ac:dyDescent="0.3">
      <c r="A3635" s="33" t="s">
        <v>126</v>
      </c>
      <c r="B3635" s="33" t="s">
        <v>53</v>
      </c>
      <c r="C3635" s="33"/>
      <c r="D3635" s="33" t="s">
        <v>339</v>
      </c>
      <c r="E3635" t="str">
        <f t="shared" si="60"/>
        <v>No Data</v>
      </c>
    </row>
    <row r="3636" spans="1:5" x14ac:dyDescent="0.3">
      <c r="A3636" s="33" t="s">
        <v>0</v>
      </c>
      <c r="B3636" s="33" t="s">
        <v>110</v>
      </c>
      <c r="C3636" s="33"/>
      <c r="D3636" s="33" t="s">
        <v>2077</v>
      </c>
      <c r="E3636" t="str">
        <f t="shared" si="60"/>
        <v>No Data</v>
      </c>
    </row>
    <row r="3637" spans="1:5" x14ac:dyDescent="0.3">
      <c r="A3637" s="33" t="s">
        <v>126</v>
      </c>
      <c r="B3637" s="33" t="s">
        <v>53</v>
      </c>
      <c r="C3637" s="33">
        <v>174350</v>
      </c>
      <c r="D3637" s="33" t="s">
        <v>2078</v>
      </c>
      <c r="E3637" t="str">
        <f t="shared" si="60"/>
        <v>$125K-$200K</v>
      </c>
    </row>
    <row r="3638" spans="1:5" x14ac:dyDescent="0.3">
      <c r="A3638" s="33" t="s">
        <v>4</v>
      </c>
      <c r="B3638" s="33" t="s">
        <v>53</v>
      </c>
      <c r="C3638" s="33"/>
      <c r="D3638" s="33" t="s">
        <v>479</v>
      </c>
      <c r="E3638" t="str">
        <f t="shared" si="60"/>
        <v>No Data</v>
      </c>
    </row>
    <row r="3639" spans="1:5" x14ac:dyDescent="0.3">
      <c r="A3639" s="33" t="s">
        <v>4</v>
      </c>
      <c r="B3639" s="33" t="s">
        <v>54</v>
      </c>
      <c r="C3639" s="33">
        <v>246500</v>
      </c>
      <c r="D3639" s="33" t="s">
        <v>225</v>
      </c>
      <c r="E3639" t="str">
        <f t="shared" si="60"/>
        <v>&gt;$200K</v>
      </c>
    </row>
    <row r="3640" spans="1:5" x14ac:dyDescent="0.3">
      <c r="A3640" s="33" t="s">
        <v>0</v>
      </c>
      <c r="B3640" s="33" t="s">
        <v>53</v>
      </c>
      <c r="C3640" s="33">
        <v>90000</v>
      </c>
      <c r="D3640" s="33" t="s">
        <v>2079</v>
      </c>
      <c r="E3640" t="str">
        <f t="shared" si="60"/>
        <v>$75K-$100K</v>
      </c>
    </row>
    <row r="3641" spans="1:5" x14ac:dyDescent="0.3">
      <c r="A3641" s="33" t="s">
        <v>0</v>
      </c>
      <c r="B3641" s="33" t="s">
        <v>53</v>
      </c>
      <c r="C3641" s="33">
        <v>145000</v>
      </c>
      <c r="D3641" s="33" t="s">
        <v>729</v>
      </c>
      <c r="E3641" t="str">
        <f t="shared" si="60"/>
        <v>$125K-$200K</v>
      </c>
    </row>
    <row r="3642" spans="1:5" x14ac:dyDescent="0.3">
      <c r="A3642" s="33" t="s">
        <v>0</v>
      </c>
      <c r="B3642" s="33" t="s">
        <v>53</v>
      </c>
      <c r="C3642" s="33">
        <v>85050</v>
      </c>
      <c r="D3642" s="33" t="s">
        <v>299</v>
      </c>
      <c r="E3642" t="str">
        <f t="shared" si="60"/>
        <v>$75K-$100K</v>
      </c>
    </row>
    <row r="3643" spans="1:5" x14ac:dyDescent="0.3">
      <c r="A3643" s="33" t="s">
        <v>4</v>
      </c>
      <c r="B3643" s="33" t="s">
        <v>53</v>
      </c>
      <c r="C3643" s="33">
        <v>140000</v>
      </c>
      <c r="D3643" s="33" t="s">
        <v>1320</v>
      </c>
      <c r="E3643" t="str">
        <f t="shared" si="60"/>
        <v>$125K-$200K</v>
      </c>
    </row>
    <row r="3644" spans="1:5" x14ac:dyDescent="0.3">
      <c r="A3644" s="33" t="s">
        <v>0</v>
      </c>
      <c r="B3644" s="33" t="s">
        <v>53</v>
      </c>
      <c r="C3644" s="33">
        <v>170000</v>
      </c>
      <c r="D3644" s="33" t="s">
        <v>238</v>
      </c>
      <c r="E3644" t="str">
        <f t="shared" si="60"/>
        <v>$125K-$200K</v>
      </c>
    </row>
    <row r="3645" spans="1:5" x14ac:dyDescent="0.3">
      <c r="A3645" s="33" t="s">
        <v>4</v>
      </c>
      <c r="B3645" s="33" t="s">
        <v>53</v>
      </c>
      <c r="C3645" s="33">
        <v>115000</v>
      </c>
      <c r="D3645" s="33" t="s">
        <v>2080</v>
      </c>
      <c r="E3645" t="str">
        <f t="shared" si="60"/>
        <v>$100K-$125K</v>
      </c>
    </row>
    <row r="3646" spans="1:5" x14ac:dyDescent="0.3">
      <c r="A3646" s="33" t="s">
        <v>128</v>
      </c>
      <c r="B3646" s="33" t="s">
        <v>53</v>
      </c>
      <c r="C3646" s="33">
        <v>184844.5</v>
      </c>
      <c r="D3646" s="33" t="s">
        <v>217</v>
      </c>
      <c r="E3646" t="str">
        <f t="shared" si="60"/>
        <v>$125K-$200K</v>
      </c>
    </row>
    <row r="3647" spans="1:5" x14ac:dyDescent="0.3">
      <c r="A3647" s="33" t="s">
        <v>0</v>
      </c>
      <c r="B3647" s="33" t="s">
        <v>53</v>
      </c>
      <c r="C3647" s="33">
        <v>90000</v>
      </c>
      <c r="D3647" s="33" t="s">
        <v>2081</v>
      </c>
      <c r="E3647" t="str">
        <f t="shared" si="60"/>
        <v>$75K-$100K</v>
      </c>
    </row>
    <row r="3648" spans="1:5" x14ac:dyDescent="0.3">
      <c r="A3648" s="33" t="s">
        <v>126</v>
      </c>
      <c r="B3648" s="33" t="s">
        <v>53</v>
      </c>
      <c r="C3648" s="33">
        <v>115000</v>
      </c>
      <c r="D3648" s="33" t="s">
        <v>1830</v>
      </c>
      <c r="E3648" t="str">
        <f t="shared" si="60"/>
        <v>$100K-$125K</v>
      </c>
    </row>
    <row r="3649" spans="1:5" x14ac:dyDescent="0.3">
      <c r="A3649" s="33" t="s">
        <v>2</v>
      </c>
      <c r="B3649" s="33" t="s">
        <v>53</v>
      </c>
      <c r="C3649" s="33">
        <v>90000</v>
      </c>
      <c r="D3649" s="33" t="s">
        <v>2082</v>
      </c>
      <c r="E3649" t="str">
        <f t="shared" si="60"/>
        <v>$75K-$100K</v>
      </c>
    </row>
    <row r="3650" spans="1:5" x14ac:dyDescent="0.3">
      <c r="A3650" s="33" t="s">
        <v>0</v>
      </c>
      <c r="B3650" s="33" t="s">
        <v>53</v>
      </c>
      <c r="C3650" s="33"/>
      <c r="D3650" s="33" t="s">
        <v>411</v>
      </c>
      <c r="E3650" t="str">
        <f t="shared" si="60"/>
        <v>No Data</v>
      </c>
    </row>
    <row r="3651" spans="1:5" x14ac:dyDescent="0.3">
      <c r="A3651" s="33" t="s">
        <v>125</v>
      </c>
      <c r="B3651" s="33" t="s">
        <v>53</v>
      </c>
      <c r="C3651" s="33">
        <v>100000</v>
      </c>
      <c r="D3651" s="33" t="s">
        <v>2083</v>
      </c>
      <c r="E3651" t="str">
        <f t="shared" ref="E3651:E3714" si="61">_xlfn.XLOOKUP(C3651,$H$16:$H$21,$G$16:$G$21,,1)</f>
        <v>$75K-$100K</v>
      </c>
    </row>
    <row r="3652" spans="1:5" x14ac:dyDescent="0.3">
      <c r="A3652" s="33" t="s">
        <v>4</v>
      </c>
      <c r="B3652" s="33" t="s">
        <v>53</v>
      </c>
      <c r="C3652" s="33">
        <v>164000</v>
      </c>
      <c r="D3652" s="33" t="s">
        <v>431</v>
      </c>
      <c r="E3652" t="str">
        <f t="shared" si="61"/>
        <v>$125K-$200K</v>
      </c>
    </row>
    <row r="3653" spans="1:5" x14ac:dyDescent="0.3">
      <c r="A3653" s="33" t="s">
        <v>4</v>
      </c>
      <c r="B3653" s="33" t="s">
        <v>56</v>
      </c>
      <c r="C3653" s="33">
        <v>98301.5</v>
      </c>
      <c r="D3653" s="33" t="s">
        <v>2084</v>
      </c>
      <c r="E3653" t="str">
        <f t="shared" si="61"/>
        <v>$75K-$100K</v>
      </c>
    </row>
    <row r="3654" spans="1:5" x14ac:dyDescent="0.3">
      <c r="A3654" s="33" t="s">
        <v>52</v>
      </c>
      <c r="B3654" s="33" t="s">
        <v>83</v>
      </c>
      <c r="C3654" s="33">
        <v>130000</v>
      </c>
      <c r="D3654" s="33" t="s">
        <v>2085</v>
      </c>
      <c r="E3654" t="str">
        <f t="shared" si="61"/>
        <v>$125K-$200K</v>
      </c>
    </row>
    <row r="3655" spans="1:5" x14ac:dyDescent="0.3">
      <c r="A3655" s="33" t="s">
        <v>0</v>
      </c>
      <c r="B3655" s="33" t="s">
        <v>81</v>
      </c>
      <c r="C3655" s="33">
        <v>180000</v>
      </c>
      <c r="D3655" s="33" t="s">
        <v>2086</v>
      </c>
      <c r="E3655" t="str">
        <f t="shared" si="61"/>
        <v>$125K-$200K</v>
      </c>
    </row>
    <row r="3656" spans="1:5" x14ac:dyDescent="0.3">
      <c r="A3656" s="33" t="s">
        <v>2</v>
      </c>
      <c r="B3656" s="33" t="s">
        <v>53</v>
      </c>
      <c r="C3656" s="33"/>
      <c r="D3656" s="33" t="s">
        <v>2087</v>
      </c>
      <c r="E3656" t="str">
        <f t="shared" si="61"/>
        <v>No Data</v>
      </c>
    </row>
    <row r="3657" spans="1:5" x14ac:dyDescent="0.3">
      <c r="A3657" s="33" t="s">
        <v>4</v>
      </c>
      <c r="B3657" s="33" t="s">
        <v>53</v>
      </c>
      <c r="C3657" s="33">
        <v>112500</v>
      </c>
      <c r="D3657" s="33" t="s">
        <v>492</v>
      </c>
      <c r="E3657" t="str">
        <f t="shared" si="61"/>
        <v>$100K-$125K</v>
      </c>
    </row>
    <row r="3658" spans="1:5" x14ac:dyDescent="0.3">
      <c r="A3658" s="33" t="s">
        <v>2</v>
      </c>
      <c r="B3658" s="33" t="s">
        <v>53</v>
      </c>
      <c r="C3658" s="33">
        <v>62500</v>
      </c>
      <c r="D3658" s="33" t="s">
        <v>2088</v>
      </c>
      <c r="E3658" t="str">
        <f t="shared" si="61"/>
        <v>&lt;$75K</v>
      </c>
    </row>
    <row r="3659" spans="1:5" x14ac:dyDescent="0.3">
      <c r="A3659" s="33" t="s">
        <v>0</v>
      </c>
      <c r="B3659" s="33" t="s">
        <v>53</v>
      </c>
      <c r="C3659" s="33">
        <v>288000</v>
      </c>
      <c r="D3659" s="33" t="s">
        <v>2089</v>
      </c>
      <c r="E3659" t="str">
        <f t="shared" si="61"/>
        <v>&gt;$200K</v>
      </c>
    </row>
    <row r="3660" spans="1:5" x14ac:dyDescent="0.3">
      <c r="A3660" s="33" t="s">
        <v>0</v>
      </c>
      <c r="B3660" s="33" t="s">
        <v>53</v>
      </c>
      <c r="C3660" s="33">
        <v>225000</v>
      </c>
      <c r="D3660" s="33" t="s">
        <v>466</v>
      </c>
      <c r="E3660" t="str">
        <f t="shared" si="61"/>
        <v>&gt;$200K</v>
      </c>
    </row>
    <row r="3661" spans="1:5" x14ac:dyDescent="0.3">
      <c r="A3661" s="33" t="s">
        <v>2</v>
      </c>
      <c r="B3661" s="33" t="s">
        <v>53</v>
      </c>
      <c r="C3661" s="33"/>
      <c r="D3661" s="33" t="s">
        <v>538</v>
      </c>
      <c r="E3661" t="str">
        <f t="shared" si="61"/>
        <v>No Data</v>
      </c>
    </row>
    <row r="3662" spans="1:5" x14ac:dyDescent="0.3">
      <c r="A3662" s="33" t="s">
        <v>4</v>
      </c>
      <c r="B3662" s="33" t="s">
        <v>53</v>
      </c>
      <c r="C3662" s="33">
        <v>105000</v>
      </c>
      <c r="D3662" s="33" t="s">
        <v>364</v>
      </c>
      <c r="E3662" t="str">
        <f t="shared" si="61"/>
        <v>$100K-$125K</v>
      </c>
    </row>
    <row r="3663" spans="1:5" x14ac:dyDescent="0.3">
      <c r="A3663" s="33" t="s">
        <v>4</v>
      </c>
      <c r="B3663" s="33" t="s">
        <v>53</v>
      </c>
      <c r="C3663" s="33"/>
      <c r="D3663" s="33" t="s">
        <v>1028</v>
      </c>
      <c r="E3663" t="str">
        <f t="shared" si="61"/>
        <v>No Data</v>
      </c>
    </row>
    <row r="3664" spans="1:5" x14ac:dyDescent="0.3">
      <c r="A3664" s="33" t="s">
        <v>0</v>
      </c>
      <c r="B3664" s="33" t="s">
        <v>53</v>
      </c>
      <c r="C3664" s="33">
        <v>135000</v>
      </c>
      <c r="D3664" s="33" t="s">
        <v>2090</v>
      </c>
      <c r="E3664" t="str">
        <f t="shared" si="61"/>
        <v>$125K-$200K</v>
      </c>
    </row>
    <row r="3665" spans="1:5" x14ac:dyDescent="0.3">
      <c r="A3665" s="33" t="s">
        <v>52</v>
      </c>
      <c r="B3665" s="33" t="s">
        <v>65</v>
      </c>
      <c r="C3665" s="33">
        <v>56700</v>
      </c>
      <c r="D3665" s="33" t="s">
        <v>211</v>
      </c>
      <c r="E3665" t="str">
        <f t="shared" si="61"/>
        <v>&lt;$75K</v>
      </c>
    </row>
    <row r="3666" spans="1:5" x14ac:dyDescent="0.3">
      <c r="A3666" s="33" t="s">
        <v>0</v>
      </c>
      <c r="B3666" s="33" t="s">
        <v>53</v>
      </c>
      <c r="C3666" s="33">
        <v>140062.5</v>
      </c>
      <c r="D3666" s="33" t="s">
        <v>1162</v>
      </c>
      <c r="E3666" t="str">
        <f t="shared" si="61"/>
        <v>$125K-$200K</v>
      </c>
    </row>
    <row r="3667" spans="1:5" x14ac:dyDescent="0.3">
      <c r="A3667" s="33" t="s">
        <v>4</v>
      </c>
      <c r="B3667" s="33" t="s">
        <v>54</v>
      </c>
      <c r="C3667" s="33">
        <v>135000</v>
      </c>
      <c r="D3667" s="33" t="s">
        <v>2091</v>
      </c>
      <c r="E3667" t="str">
        <f t="shared" si="61"/>
        <v>$125K-$200K</v>
      </c>
    </row>
    <row r="3668" spans="1:5" x14ac:dyDescent="0.3">
      <c r="A3668" s="33" t="s">
        <v>125</v>
      </c>
      <c r="B3668" s="33" t="s">
        <v>105</v>
      </c>
      <c r="C3668" s="33">
        <v>79200</v>
      </c>
      <c r="D3668" s="33" t="s">
        <v>1091</v>
      </c>
      <c r="E3668" t="str">
        <f t="shared" si="61"/>
        <v>$75K-$100K</v>
      </c>
    </row>
    <row r="3669" spans="1:5" x14ac:dyDescent="0.3">
      <c r="A3669" s="33" t="s">
        <v>2</v>
      </c>
      <c r="B3669" s="33" t="s">
        <v>53</v>
      </c>
      <c r="C3669" s="33">
        <v>67500</v>
      </c>
      <c r="D3669" s="33" t="s">
        <v>2092</v>
      </c>
      <c r="E3669" t="str">
        <f t="shared" si="61"/>
        <v>&lt;$75K</v>
      </c>
    </row>
    <row r="3670" spans="1:5" x14ac:dyDescent="0.3">
      <c r="A3670" s="33" t="s">
        <v>125</v>
      </c>
      <c r="B3670" s="33" t="s">
        <v>53</v>
      </c>
      <c r="C3670" s="33"/>
      <c r="D3670" s="33" t="s">
        <v>2093</v>
      </c>
      <c r="E3670" t="str">
        <f t="shared" si="61"/>
        <v>No Data</v>
      </c>
    </row>
    <row r="3671" spans="1:5" x14ac:dyDescent="0.3">
      <c r="A3671" s="33" t="s">
        <v>2</v>
      </c>
      <c r="B3671" s="33" t="s">
        <v>53</v>
      </c>
      <c r="C3671" s="33"/>
      <c r="D3671" s="33" t="s">
        <v>305</v>
      </c>
      <c r="E3671" t="str">
        <f t="shared" si="61"/>
        <v>No Data</v>
      </c>
    </row>
    <row r="3672" spans="1:5" x14ac:dyDescent="0.3">
      <c r="A3672" s="33" t="s">
        <v>2</v>
      </c>
      <c r="B3672" s="33" t="s">
        <v>74</v>
      </c>
      <c r="C3672" s="33">
        <v>72000</v>
      </c>
      <c r="D3672" s="33" t="s">
        <v>2094</v>
      </c>
      <c r="E3672" t="str">
        <f t="shared" si="61"/>
        <v>&lt;$75K</v>
      </c>
    </row>
    <row r="3673" spans="1:5" x14ac:dyDescent="0.3">
      <c r="A3673" s="33" t="s">
        <v>0</v>
      </c>
      <c r="B3673" s="33" t="s">
        <v>53</v>
      </c>
      <c r="C3673" s="33">
        <v>124250</v>
      </c>
      <c r="D3673" s="33" t="s">
        <v>242</v>
      </c>
      <c r="E3673" t="str">
        <f t="shared" si="61"/>
        <v>$100K-$125K</v>
      </c>
    </row>
    <row r="3674" spans="1:5" x14ac:dyDescent="0.3">
      <c r="A3674" s="33" t="s">
        <v>2</v>
      </c>
      <c r="B3674" s="33" t="s">
        <v>53</v>
      </c>
      <c r="C3674" s="33">
        <v>63651</v>
      </c>
      <c r="D3674" s="33" t="s">
        <v>733</v>
      </c>
      <c r="E3674" t="str">
        <f t="shared" si="61"/>
        <v>&lt;$75K</v>
      </c>
    </row>
    <row r="3675" spans="1:5" x14ac:dyDescent="0.3">
      <c r="A3675" s="33" t="s">
        <v>4</v>
      </c>
      <c r="B3675" s="33" t="s">
        <v>54</v>
      </c>
      <c r="C3675" s="33"/>
      <c r="D3675" s="33" t="s">
        <v>268</v>
      </c>
      <c r="E3675" t="str">
        <f t="shared" si="61"/>
        <v>No Data</v>
      </c>
    </row>
    <row r="3676" spans="1:5" x14ac:dyDescent="0.3">
      <c r="A3676" s="33" t="s">
        <v>125</v>
      </c>
      <c r="B3676" s="33" t="s">
        <v>53</v>
      </c>
      <c r="C3676" s="33"/>
      <c r="D3676" s="33" t="s">
        <v>833</v>
      </c>
      <c r="E3676" t="str">
        <f t="shared" si="61"/>
        <v>No Data</v>
      </c>
    </row>
    <row r="3677" spans="1:5" x14ac:dyDescent="0.3">
      <c r="A3677" s="33" t="s">
        <v>2</v>
      </c>
      <c r="B3677" s="33" t="s">
        <v>53</v>
      </c>
      <c r="C3677" s="33"/>
      <c r="D3677" s="33" t="s">
        <v>268</v>
      </c>
      <c r="E3677" t="str">
        <f t="shared" si="61"/>
        <v>No Data</v>
      </c>
    </row>
    <row r="3678" spans="1:5" x14ac:dyDescent="0.3">
      <c r="A3678" s="33" t="s">
        <v>126</v>
      </c>
      <c r="B3678" s="33" t="s">
        <v>53</v>
      </c>
      <c r="C3678" s="33"/>
      <c r="D3678" s="33" t="s">
        <v>2095</v>
      </c>
      <c r="E3678" t="str">
        <f t="shared" si="61"/>
        <v>No Data</v>
      </c>
    </row>
    <row r="3679" spans="1:5" x14ac:dyDescent="0.3">
      <c r="A3679" s="33" t="s">
        <v>126</v>
      </c>
      <c r="B3679" s="33" t="s">
        <v>73</v>
      </c>
      <c r="C3679" s="33">
        <v>147500</v>
      </c>
      <c r="D3679" s="33" t="s">
        <v>262</v>
      </c>
      <c r="E3679" t="str">
        <f t="shared" si="61"/>
        <v>$125K-$200K</v>
      </c>
    </row>
    <row r="3680" spans="1:5" x14ac:dyDescent="0.3">
      <c r="A3680" s="33" t="s">
        <v>4</v>
      </c>
      <c r="B3680" s="33" t="s">
        <v>53</v>
      </c>
      <c r="C3680" s="33">
        <v>130000</v>
      </c>
      <c r="D3680" s="33" t="s">
        <v>463</v>
      </c>
      <c r="E3680" t="str">
        <f t="shared" si="61"/>
        <v>$125K-$200K</v>
      </c>
    </row>
    <row r="3681" spans="1:5" x14ac:dyDescent="0.3">
      <c r="A3681" s="33" t="s">
        <v>2</v>
      </c>
      <c r="B3681" s="33" t="s">
        <v>107</v>
      </c>
      <c r="C3681" s="33">
        <v>102500</v>
      </c>
      <c r="D3681" s="33" t="s">
        <v>211</v>
      </c>
      <c r="E3681" t="str">
        <f t="shared" si="61"/>
        <v>$100K-$125K</v>
      </c>
    </row>
    <row r="3682" spans="1:5" x14ac:dyDescent="0.3">
      <c r="A3682" s="33" t="s">
        <v>4</v>
      </c>
      <c r="B3682" s="33" t="s">
        <v>53</v>
      </c>
      <c r="C3682" s="33"/>
      <c r="D3682" s="33" t="s">
        <v>389</v>
      </c>
      <c r="E3682" t="str">
        <f t="shared" si="61"/>
        <v>No Data</v>
      </c>
    </row>
    <row r="3683" spans="1:5" x14ac:dyDescent="0.3">
      <c r="A3683" s="33" t="s">
        <v>126</v>
      </c>
      <c r="B3683" s="33" t="s">
        <v>53</v>
      </c>
      <c r="C3683" s="33">
        <v>150000</v>
      </c>
      <c r="D3683" s="33" t="s">
        <v>225</v>
      </c>
      <c r="E3683" t="str">
        <f t="shared" si="61"/>
        <v>$125K-$200K</v>
      </c>
    </row>
    <row r="3684" spans="1:5" x14ac:dyDescent="0.3">
      <c r="A3684" s="33" t="s">
        <v>2</v>
      </c>
      <c r="B3684" s="33" t="s">
        <v>95</v>
      </c>
      <c r="C3684" s="33">
        <v>163782</v>
      </c>
      <c r="D3684" s="33" t="s">
        <v>2096</v>
      </c>
      <c r="E3684" t="str">
        <f t="shared" si="61"/>
        <v>$125K-$200K</v>
      </c>
    </row>
    <row r="3685" spans="1:5" x14ac:dyDescent="0.3">
      <c r="A3685" s="33" t="s">
        <v>4</v>
      </c>
      <c r="B3685" s="33" t="s">
        <v>53</v>
      </c>
      <c r="C3685" s="33"/>
      <c r="D3685" s="33" t="s">
        <v>411</v>
      </c>
      <c r="E3685" t="str">
        <f t="shared" si="61"/>
        <v>No Data</v>
      </c>
    </row>
    <row r="3686" spans="1:5" x14ac:dyDescent="0.3">
      <c r="A3686" s="33" t="s">
        <v>4</v>
      </c>
      <c r="B3686" s="33" t="s">
        <v>53</v>
      </c>
      <c r="C3686" s="33">
        <v>125000</v>
      </c>
      <c r="D3686" s="33" t="s">
        <v>2097</v>
      </c>
      <c r="E3686" t="str">
        <f t="shared" si="61"/>
        <v>$100K-$125K</v>
      </c>
    </row>
    <row r="3687" spans="1:5" x14ac:dyDescent="0.3">
      <c r="A3687" s="33" t="s">
        <v>4</v>
      </c>
      <c r="B3687" s="33" t="s">
        <v>53</v>
      </c>
      <c r="C3687" s="33">
        <v>117500</v>
      </c>
      <c r="D3687" s="33" t="s">
        <v>1622</v>
      </c>
      <c r="E3687" t="str">
        <f t="shared" si="61"/>
        <v>$100K-$125K</v>
      </c>
    </row>
    <row r="3688" spans="1:5" x14ac:dyDescent="0.3">
      <c r="A3688" s="33" t="s">
        <v>128</v>
      </c>
      <c r="B3688" s="33" t="s">
        <v>53</v>
      </c>
      <c r="C3688" s="33">
        <v>123000</v>
      </c>
      <c r="D3688" s="33" t="s">
        <v>242</v>
      </c>
      <c r="E3688" t="str">
        <f t="shared" si="61"/>
        <v>$100K-$125K</v>
      </c>
    </row>
    <row r="3689" spans="1:5" x14ac:dyDescent="0.3">
      <c r="A3689" s="33" t="s">
        <v>128</v>
      </c>
      <c r="B3689" s="33" t="s">
        <v>53</v>
      </c>
      <c r="C3689" s="33"/>
      <c r="D3689" s="33" t="s">
        <v>279</v>
      </c>
      <c r="E3689" t="str">
        <f t="shared" si="61"/>
        <v>No Data</v>
      </c>
    </row>
    <row r="3690" spans="1:5" x14ac:dyDescent="0.3">
      <c r="A3690" s="33" t="s">
        <v>2</v>
      </c>
      <c r="B3690" s="33" t="s">
        <v>53</v>
      </c>
      <c r="C3690" s="33">
        <v>85000</v>
      </c>
      <c r="D3690" s="33" t="s">
        <v>2098</v>
      </c>
      <c r="E3690" t="str">
        <f t="shared" si="61"/>
        <v>$75K-$100K</v>
      </c>
    </row>
    <row r="3691" spans="1:5" x14ac:dyDescent="0.3">
      <c r="A3691" s="33" t="s">
        <v>126</v>
      </c>
      <c r="B3691" s="33" t="s">
        <v>54</v>
      </c>
      <c r="C3691" s="33">
        <v>105000</v>
      </c>
      <c r="D3691" s="33" t="s">
        <v>2099</v>
      </c>
      <c r="E3691" t="str">
        <f t="shared" si="61"/>
        <v>$100K-$125K</v>
      </c>
    </row>
    <row r="3692" spans="1:5" x14ac:dyDescent="0.3">
      <c r="A3692" s="33" t="s">
        <v>4</v>
      </c>
      <c r="B3692" s="33" t="s">
        <v>53</v>
      </c>
      <c r="C3692" s="33">
        <v>134775</v>
      </c>
      <c r="D3692" s="33" t="s">
        <v>950</v>
      </c>
      <c r="E3692" t="str">
        <f t="shared" si="61"/>
        <v>$125K-$200K</v>
      </c>
    </row>
    <row r="3693" spans="1:5" x14ac:dyDescent="0.3">
      <c r="A3693" s="33" t="s">
        <v>128</v>
      </c>
      <c r="B3693" s="33" t="s">
        <v>53</v>
      </c>
      <c r="C3693" s="33">
        <v>195000</v>
      </c>
      <c r="D3693" s="33" t="s">
        <v>2100</v>
      </c>
      <c r="E3693" t="str">
        <f t="shared" si="61"/>
        <v>$125K-$200K</v>
      </c>
    </row>
    <row r="3694" spans="1:5" x14ac:dyDescent="0.3">
      <c r="A3694" s="33" t="s">
        <v>125</v>
      </c>
      <c r="B3694" s="33" t="s">
        <v>53</v>
      </c>
      <c r="C3694" s="33">
        <v>84039</v>
      </c>
      <c r="D3694" s="33" t="s">
        <v>2101</v>
      </c>
      <c r="E3694" t="str">
        <f t="shared" si="61"/>
        <v>$75K-$100K</v>
      </c>
    </row>
    <row r="3695" spans="1:5" x14ac:dyDescent="0.3">
      <c r="A3695" s="33" t="s">
        <v>129</v>
      </c>
      <c r="B3695" s="33" t="s">
        <v>53</v>
      </c>
      <c r="C3695" s="33"/>
      <c r="D3695" s="33" t="s">
        <v>480</v>
      </c>
      <c r="E3695" t="str">
        <f t="shared" si="61"/>
        <v>No Data</v>
      </c>
    </row>
    <row r="3696" spans="1:5" x14ac:dyDescent="0.3">
      <c r="A3696" s="33" t="s">
        <v>0</v>
      </c>
      <c r="B3696" s="33" t="s">
        <v>54</v>
      </c>
      <c r="C3696" s="33"/>
      <c r="D3696" s="33" t="s">
        <v>658</v>
      </c>
      <c r="E3696" t="str">
        <f t="shared" si="61"/>
        <v>No Data</v>
      </c>
    </row>
    <row r="3697" spans="1:5" x14ac:dyDescent="0.3">
      <c r="A3697" s="33" t="s">
        <v>0</v>
      </c>
      <c r="B3697" s="33" t="s">
        <v>53</v>
      </c>
      <c r="C3697" s="33"/>
      <c r="D3697" s="33" t="s">
        <v>234</v>
      </c>
      <c r="E3697" t="str">
        <f t="shared" si="61"/>
        <v>No Data</v>
      </c>
    </row>
    <row r="3698" spans="1:5" x14ac:dyDescent="0.3">
      <c r="A3698" s="33" t="s">
        <v>4</v>
      </c>
      <c r="B3698" s="33" t="s">
        <v>53</v>
      </c>
      <c r="C3698" s="33"/>
      <c r="D3698" s="33" t="s">
        <v>464</v>
      </c>
      <c r="E3698" t="str">
        <f t="shared" si="61"/>
        <v>No Data</v>
      </c>
    </row>
    <row r="3699" spans="1:5" x14ac:dyDescent="0.3">
      <c r="A3699" s="33" t="s">
        <v>0</v>
      </c>
      <c r="B3699" s="33" t="s">
        <v>53</v>
      </c>
      <c r="C3699" s="33">
        <v>130000</v>
      </c>
      <c r="D3699" s="33" t="s">
        <v>2102</v>
      </c>
      <c r="E3699" t="str">
        <f t="shared" si="61"/>
        <v>$125K-$200K</v>
      </c>
    </row>
    <row r="3700" spans="1:5" x14ac:dyDescent="0.3">
      <c r="A3700" s="33" t="s">
        <v>0</v>
      </c>
      <c r="B3700" s="33" t="s">
        <v>53</v>
      </c>
      <c r="C3700" s="33">
        <v>122000</v>
      </c>
      <c r="D3700" s="33" t="s">
        <v>520</v>
      </c>
      <c r="E3700" t="str">
        <f t="shared" si="61"/>
        <v>$100K-$125K</v>
      </c>
    </row>
    <row r="3701" spans="1:5" x14ac:dyDescent="0.3">
      <c r="A3701" s="33" t="s">
        <v>4</v>
      </c>
      <c r="B3701" s="33" t="s">
        <v>53</v>
      </c>
      <c r="C3701" s="33">
        <v>107000.5</v>
      </c>
      <c r="D3701" s="33" t="s">
        <v>2103</v>
      </c>
      <c r="E3701" t="str">
        <f t="shared" si="61"/>
        <v>$100K-$125K</v>
      </c>
    </row>
    <row r="3702" spans="1:5" x14ac:dyDescent="0.3">
      <c r="A3702" s="33" t="s">
        <v>128</v>
      </c>
      <c r="B3702" s="33" t="s">
        <v>104</v>
      </c>
      <c r="C3702" s="33">
        <v>170500</v>
      </c>
      <c r="D3702" s="33" t="s">
        <v>2104</v>
      </c>
      <c r="E3702" t="str">
        <f t="shared" si="61"/>
        <v>$125K-$200K</v>
      </c>
    </row>
    <row r="3703" spans="1:5" x14ac:dyDescent="0.3">
      <c r="A3703" s="33" t="s">
        <v>4</v>
      </c>
      <c r="B3703" s="33" t="s">
        <v>53</v>
      </c>
      <c r="C3703" s="33"/>
      <c r="D3703" s="33" t="s">
        <v>268</v>
      </c>
      <c r="E3703" t="str">
        <f t="shared" si="61"/>
        <v>No Data</v>
      </c>
    </row>
    <row r="3704" spans="1:5" x14ac:dyDescent="0.3">
      <c r="A3704" s="33" t="s">
        <v>2</v>
      </c>
      <c r="B3704" s="33" t="s">
        <v>53</v>
      </c>
      <c r="C3704" s="33">
        <v>111175</v>
      </c>
      <c r="D3704" s="33" t="s">
        <v>1260</v>
      </c>
      <c r="E3704" t="str">
        <f t="shared" si="61"/>
        <v>$100K-$125K</v>
      </c>
    </row>
    <row r="3705" spans="1:5" x14ac:dyDescent="0.3">
      <c r="A3705" s="33" t="s">
        <v>126</v>
      </c>
      <c r="B3705" s="33" t="s">
        <v>53</v>
      </c>
      <c r="C3705" s="33">
        <v>325000</v>
      </c>
      <c r="D3705" s="33" t="s">
        <v>505</v>
      </c>
      <c r="E3705" t="str">
        <f t="shared" si="61"/>
        <v>&gt;$200K</v>
      </c>
    </row>
    <row r="3706" spans="1:5" x14ac:dyDescent="0.3">
      <c r="A3706" s="33" t="s">
        <v>2</v>
      </c>
      <c r="B3706" s="33" t="s">
        <v>53</v>
      </c>
      <c r="C3706" s="33">
        <v>50000</v>
      </c>
      <c r="D3706" s="33" t="s">
        <v>1238</v>
      </c>
      <c r="E3706" t="str">
        <f t="shared" si="61"/>
        <v>&lt;$75K</v>
      </c>
    </row>
    <row r="3707" spans="1:5" x14ac:dyDescent="0.3">
      <c r="A3707" s="33" t="s">
        <v>128</v>
      </c>
      <c r="B3707" s="33" t="s">
        <v>54</v>
      </c>
      <c r="C3707" s="33">
        <v>182500</v>
      </c>
      <c r="D3707" s="33" t="s">
        <v>775</v>
      </c>
      <c r="E3707" t="str">
        <f t="shared" si="61"/>
        <v>$125K-$200K</v>
      </c>
    </row>
    <row r="3708" spans="1:5" x14ac:dyDescent="0.3">
      <c r="A3708" s="33" t="s">
        <v>126</v>
      </c>
      <c r="B3708" s="33" t="s">
        <v>53</v>
      </c>
      <c r="C3708" s="33"/>
      <c r="D3708" s="33" t="s">
        <v>879</v>
      </c>
      <c r="E3708" t="str">
        <f t="shared" si="61"/>
        <v>No Data</v>
      </c>
    </row>
    <row r="3709" spans="1:5" x14ac:dyDescent="0.3">
      <c r="A3709" s="33" t="s">
        <v>2</v>
      </c>
      <c r="B3709" s="33" t="s">
        <v>72</v>
      </c>
      <c r="C3709" s="33">
        <v>53014</v>
      </c>
      <c r="D3709" s="33" t="s">
        <v>2105</v>
      </c>
      <c r="E3709" t="str">
        <f t="shared" si="61"/>
        <v>&lt;$75K</v>
      </c>
    </row>
    <row r="3710" spans="1:5" x14ac:dyDescent="0.3">
      <c r="A3710" s="33" t="s">
        <v>0</v>
      </c>
      <c r="B3710" s="33" t="s">
        <v>53</v>
      </c>
      <c r="C3710" s="33"/>
      <c r="D3710" s="33" t="s">
        <v>622</v>
      </c>
      <c r="E3710" t="str">
        <f t="shared" si="61"/>
        <v>No Data</v>
      </c>
    </row>
    <row r="3711" spans="1:5" x14ac:dyDescent="0.3">
      <c r="A3711" s="33" t="s">
        <v>4</v>
      </c>
      <c r="B3711" s="33" t="s">
        <v>54</v>
      </c>
      <c r="C3711" s="33">
        <v>140000</v>
      </c>
      <c r="D3711" s="33" t="s">
        <v>315</v>
      </c>
      <c r="E3711" t="str">
        <f t="shared" si="61"/>
        <v>$125K-$200K</v>
      </c>
    </row>
    <row r="3712" spans="1:5" x14ac:dyDescent="0.3">
      <c r="A3712" s="33" t="s">
        <v>4</v>
      </c>
      <c r="B3712" s="33" t="s">
        <v>53</v>
      </c>
      <c r="C3712" s="33">
        <v>248260</v>
      </c>
      <c r="D3712" s="33" t="s">
        <v>217</v>
      </c>
      <c r="E3712" t="str">
        <f t="shared" si="61"/>
        <v>&gt;$200K</v>
      </c>
    </row>
    <row r="3713" spans="1:5" x14ac:dyDescent="0.3">
      <c r="A3713" s="33" t="s">
        <v>0</v>
      </c>
      <c r="B3713" s="33" t="s">
        <v>54</v>
      </c>
      <c r="C3713" s="33"/>
      <c r="D3713" s="33" t="s">
        <v>457</v>
      </c>
      <c r="E3713" t="str">
        <f t="shared" si="61"/>
        <v>No Data</v>
      </c>
    </row>
    <row r="3714" spans="1:5" x14ac:dyDescent="0.3">
      <c r="A3714" s="33" t="s">
        <v>2</v>
      </c>
      <c r="B3714" s="33" t="s">
        <v>53</v>
      </c>
      <c r="C3714" s="33">
        <v>120000</v>
      </c>
      <c r="D3714" s="33" t="s">
        <v>315</v>
      </c>
      <c r="E3714" t="str">
        <f t="shared" si="61"/>
        <v>$100K-$125K</v>
      </c>
    </row>
    <row r="3715" spans="1:5" x14ac:dyDescent="0.3">
      <c r="A3715" s="33" t="s">
        <v>4</v>
      </c>
      <c r="B3715" s="33" t="s">
        <v>53</v>
      </c>
      <c r="C3715" s="33">
        <v>95700</v>
      </c>
      <c r="D3715" s="33" t="s">
        <v>495</v>
      </c>
      <c r="E3715" t="str">
        <f t="shared" ref="E3715:E3778" si="62">_xlfn.XLOOKUP(C3715,$H$16:$H$21,$G$16:$G$21,,1)</f>
        <v>$75K-$100K</v>
      </c>
    </row>
    <row r="3716" spans="1:5" x14ac:dyDescent="0.3">
      <c r="A3716" s="33" t="s">
        <v>0</v>
      </c>
      <c r="B3716" s="33" t="s">
        <v>54</v>
      </c>
      <c r="C3716" s="33">
        <v>115000</v>
      </c>
      <c r="D3716" s="33" t="s">
        <v>2106</v>
      </c>
      <c r="E3716" t="str">
        <f t="shared" si="62"/>
        <v>$100K-$125K</v>
      </c>
    </row>
    <row r="3717" spans="1:5" x14ac:dyDescent="0.3">
      <c r="A3717" s="33" t="s">
        <v>129</v>
      </c>
      <c r="B3717" s="33" t="s">
        <v>73</v>
      </c>
      <c r="C3717" s="33">
        <v>156500</v>
      </c>
      <c r="D3717" s="33" t="s">
        <v>2107</v>
      </c>
      <c r="E3717" t="str">
        <f t="shared" si="62"/>
        <v>$125K-$200K</v>
      </c>
    </row>
    <row r="3718" spans="1:5" x14ac:dyDescent="0.3">
      <c r="A3718" s="33" t="s">
        <v>0</v>
      </c>
      <c r="B3718" s="33" t="s">
        <v>53</v>
      </c>
      <c r="C3718" s="33">
        <v>138328</v>
      </c>
      <c r="D3718" s="33" t="s">
        <v>2108</v>
      </c>
      <c r="E3718" t="str">
        <f t="shared" si="62"/>
        <v>$125K-$200K</v>
      </c>
    </row>
    <row r="3719" spans="1:5" x14ac:dyDescent="0.3">
      <c r="A3719" s="33" t="s">
        <v>4</v>
      </c>
      <c r="B3719" s="33" t="s">
        <v>81</v>
      </c>
      <c r="C3719" s="33">
        <v>147500</v>
      </c>
      <c r="D3719" s="33" t="s">
        <v>2109</v>
      </c>
      <c r="E3719" t="str">
        <f t="shared" si="62"/>
        <v>$125K-$200K</v>
      </c>
    </row>
    <row r="3720" spans="1:5" x14ac:dyDescent="0.3">
      <c r="A3720" s="33" t="s">
        <v>129</v>
      </c>
      <c r="B3720" s="33" t="s">
        <v>121</v>
      </c>
      <c r="C3720" s="33">
        <v>33455</v>
      </c>
      <c r="D3720" s="33" t="s">
        <v>576</v>
      </c>
      <c r="E3720" t="str">
        <f t="shared" si="62"/>
        <v>&lt;$75K</v>
      </c>
    </row>
    <row r="3721" spans="1:5" x14ac:dyDescent="0.3">
      <c r="A3721" s="33" t="s">
        <v>0</v>
      </c>
      <c r="B3721" s="33" t="s">
        <v>53</v>
      </c>
      <c r="C3721" s="33">
        <v>125654.5</v>
      </c>
      <c r="D3721" s="33" t="s">
        <v>1541</v>
      </c>
      <c r="E3721" t="str">
        <f t="shared" si="62"/>
        <v>$125K-$200K</v>
      </c>
    </row>
    <row r="3722" spans="1:5" x14ac:dyDescent="0.3">
      <c r="A3722" s="33" t="s">
        <v>0</v>
      </c>
      <c r="B3722" s="33" t="s">
        <v>53</v>
      </c>
      <c r="C3722" s="33"/>
      <c r="D3722" s="33" t="s">
        <v>2110</v>
      </c>
      <c r="E3722" t="str">
        <f t="shared" si="62"/>
        <v>No Data</v>
      </c>
    </row>
    <row r="3723" spans="1:5" x14ac:dyDescent="0.3">
      <c r="A3723" s="33" t="s">
        <v>0</v>
      </c>
      <c r="B3723" s="33" t="s">
        <v>53</v>
      </c>
      <c r="C3723" s="33"/>
      <c r="D3723" s="33" t="s">
        <v>925</v>
      </c>
      <c r="E3723" t="str">
        <f t="shared" si="62"/>
        <v>No Data</v>
      </c>
    </row>
    <row r="3724" spans="1:5" x14ac:dyDescent="0.3">
      <c r="A3724" s="33" t="s">
        <v>4</v>
      </c>
      <c r="B3724" s="33" t="s">
        <v>54</v>
      </c>
      <c r="C3724" s="33"/>
      <c r="D3724" s="33" t="s">
        <v>2111</v>
      </c>
      <c r="E3724" t="str">
        <f t="shared" si="62"/>
        <v>No Data</v>
      </c>
    </row>
    <row r="3725" spans="1:5" x14ac:dyDescent="0.3">
      <c r="A3725" s="33" t="s">
        <v>126</v>
      </c>
      <c r="B3725" s="33" t="s">
        <v>53</v>
      </c>
      <c r="C3725" s="33">
        <v>170500</v>
      </c>
      <c r="D3725" s="33" t="s">
        <v>2112</v>
      </c>
      <c r="E3725" t="str">
        <f t="shared" si="62"/>
        <v>$125K-$200K</v>
      </c>
    </row>
    <row r="3726" spans="1:5" x14ac:dyDescent="0.3">
      <c r="A3726" s="33" t="s">
        <v>125</v>
      </c>
      <c r="B3726" s="33" t="s">
        <v>53</v>
      </c>
      <c r="C3726" s="33">
        <v>170000</v>
      </c>
      <c r="D3726" s="33" t="s">
        <v>2113</v>
      </c>
      <c r="E3726" t="str">
        <f t="shared" si="62"/>
        <v>$125K-$200K</v>
      </c>
    </row>
    <row r="3727" spans="1:5" x14ac:dyDescent="0.3">
      <c r="A3727" s="33" t="s">
        <v>0</v>
      </c>
      <c r="B3727" s="33" t="s">
        <v>53</v>
      </c>
      <c r="C3727" s="33">
        <v>150000</v>
      </c>
      <c r="D3727" s="33" t="s">
        <v>2114</v>
      </c>
      <c r="E3727" t="str">
        <f t="shared" si="62"/>
        <v>$125K-$200K</v>
      </c>
    </row>
    <row r="3728" spans="1:5" x14ac:dyDescent="0.3">
      <c r="A3728" s="33" t="s">
        <v>4</v>
      </c>
      <c r="B3728" s="33" t="s">
        <v>54</v>
      </c>
      <c r="C3728" s="33">
        <v>174720</v>
      </c>
      <c r="D3728" s="33" t="s">
        <v>402</v>
      </c>
      <c r="E3728" t="str">
        <f t="shared" si="62"/>
        <v>$125K-$200K</v>
      </c>
    </row>
    <row r="3729" spans="1:5" x14ac:dyDescent="0.3">
      <c r="A3729" s="33" t="s">
        <v>4</v>
      </c>
      <c r="B3729" s="33" t="s">
        <v>53</v>
      </c>
      <c r="C3729" s="33">
        <v>110000</v>
      </c>
      <c r="D3729" s="33" t="s">
        <v>2115</v>
      </c>
      <c r="E3729" t="str">
        <f t="shared" si="62"/>
        <v>$100K-$125K</v>
      </c>
    </row>
    <row r="3730" spans="1:5" x14ac:dyDescent="0.3">
      <c r="A3730" s="33" t="s">
        <v>4</v>
      </c>
      <c r="B3730" s="33" t="s">
        <v>65</v>
      </c>
      <c r="C3730" s="33">
        <v>96773</v>
      </c>
      <c r="D3730" s="33" t="s">
        <v>2116</v>
      </c>
      <c r="E3730" t="str">
        <f t="shared" si="62"/>
        <v>$75K-$100K</v>
      </c>
    </row>
    <row r="3731" spans="1:5" x14ac:dyDescent="0.3">
      <c r="A3731" s="33" t="s">
        <v>125</v>
      </c>
      <c r="B3731" s="33" t="s">
        <v>53</v>
      </c>
      <c r="C3731" s="33">
        <v>95000</v>
      </c>
      <c r="D3731" s="33" t="s">
        <v>2117</v>
      </c>
      <c r="E3731" t="str">
        <f t="shared" si="62"/>
        <v>$75K-$100K</v>
      </c>
    </row>
    <row r="3732" spans="1:5" x14ac:dyDescent="0.3">
      <c r="A3732" s="33" t="s">
        <v>2</v>
      </c>
      <c r="B3732" s="33" t="s">
        <v>53</v>
      </c>
      <c r="C3732" s="33"/>
      <c r="D3732" s="33" t="s">
        <v>624</v>
      </c>
      <c r="E3732" t="str">
        <f t="shared" si="62"/>
        <v>No Data</v>
      </c>
    </row>
    <row r="3733" spans="1:5" x14ac:dyDescent="0.3">
      <c r="A3733" s="33" t="s">
        <v>0</v>
      </c>
      <c r="B3733" s="33" t="s">
        <v>53</v>
      </c>
      <c r="C3733" s="33">
        <v>185000</v>
      </c>
      <c r="D3733" s="33" t="s">
        <v>2118</v>
      </c>
      <c r="E3733" t="str">
        <f t="shared" si="62"/>
        <v>$125K-$200K</v>
      </c>
    </row>
    <row r="3734" spans="1:5" x14ac:dyDescent="0.3">
      <c r="A3734" s="33" t="s">
        <v>128</v>
      </c>
      <c r="B3734" s="33" t="s">
        <v>54</v>
      </c>
      <c r="C3734" s="33">
        <v>125000</v>
      </c>
      <c r="D3734" s="33" t="s">
        <v>2119</v>
      </c>
      <c r="E3734" t="str">
        <f t="shared" si="62"/>
        <v>$100K-$125K</v>
      </c>
    </row>
    <row r="3735" spans="1:5" x14ac:dyDescent="0.3">
      <c r="A3735" s="33" t="s">
        <v>126</v>
      </c>
      <c r="B3735" s="33" t="s">
        <v>124</v>
      </c>
      <c r="C3735" s="33">
        <v>147500</v>
      </c>
      <c r="D3735" s="33" t="s">
        <v>2120</v>
      </c>
      <c r="E3735" t="str">
        <f t="shared" si="62"/>
        <v>$125K-$200K</v>
      </c>
    </row>
    <row r="3736" spans="1:5" x14ac:dyDescent="0.3">
      <c r="A3736" s="33" t="s">
        <v>4</v>
      </c>
      <c r="B3736" s="33" t="s">
        <v>53</v>
      </c>
      <c r="C3736" s="33">
        <v>145000</v>
      </c>
      <c r="D3736" s="33" t="s">
        <v>638</v>
      </c>
      <c r="E3736" t="str">
        <f t="shared" si="62"/>
        <v>$125K-$200K</v>
      </c>
    </row>
    <row r="3737" spans="1:5" x14ac:dyDescent="0.3">
      <c r="A3737" s="33" t="s">
        <v>4</v>
      </c>
      <c r="B3737" s="33" t="s">
        <v>53</v>
      </c>
      <c r="C3737" s="33">
        <v>155000</v>
      </c>
      <c r="D3737" s="33" t="s">
        <v>265</v>
      </c>
      <c r="E3737" t="str">
        <f t="shared" si="62"/>
        <v>$125K-$200K</v>
      </c>
    </row>
    <row r="3738" spans="1:5" x14ac:dyDescent="0.3">
      <c r="A3738" s="33" t="s">
        <v>4</v>
      </c>
      <c r="B3738" s="33" t="s">
        <v>53</v>
      </c>
      <c r="C3738" s="33">
        <v>90000</v>
      </c>
      <c r="D3738" s="33" t="s">
        <v>2121</v>
      </c>
      <c r="E3738" t="str">
        <f t="shared" si="62"/>
        <v>$75K-$100K</v>
      </c>
    </row>
    <row r="3739" spans="1:5" x14ac:dyDescent="0.3">
      <c r="A3739" s="33" t="s">
        <v>4</v>
      </c>
      <c r="B3739" s="33" t="s">
        <v>53</v>
      </c>
      <c r="C3739" s="33"/>
      <c r="D3739" s="33" t="s">
        <v>1228</v>
      </c>
      <c r="E3739" t="str">
        <f t="shared" si="62"/>
        <v>No Data</v>
      </c>
    </row>
    <row r="3740" spans="1:5" x14ac:dyDescent="0.3">
      <c r="A3740" s="33" t="s">
        <v>126</v>
      </c>
      <c r="B3740" s="33" t="s">
        <v>53</v>
      </c>
      <c r="C3740" s="33">
        <v>173500</v>
      </c>
      <c r="D3740" s="33" t="s">
        <v>225</v>
      </c>
      <c r="E3740" t="str">
        <f t="shared" si="62"/>
        <v>$125K-$200K</v>
      </c>
    </row>
    <row r="3741" spans="1:5" x14ac:dyDescent="0.3">
      <c r="A3741" s="33" t="s">
        <v>0</v>
      </c>
      <c r="B3741" s="33" t="s">
        <v>53</v>
      </c>
      <c r="C3741" s="33">
        <v>100000</v>
      </c>
      <c r="D3741" s="33" t="s">
        <v>2122</v>
      </c>
      <c r="E3741" t="str">
        <f t="shared" si="62"/>
        <v>$75K-$100K</v>
      </c>
    </row>
    <row r="3742" spans="1:5" x14ac:dyDescent="0.3">
      <c r="A3742" s="33" t="s">
        <v>2</v>
      </c>
      <c r="B3742" s="33" t="s">
        <v>53</v>
      </c>
      <c r="C3742" s="33">
        <v>170000</v>
      </c>
      <c r="D3742" s="33" t="s">
        <v>2123</v>
      </c>
      <c r="E3742" t="str">
        <f t="shared" si="62"/>
        <v>$125K-$200K</v>
      </c>
    </row>
    <row r="3743" spans="1:5" x14ac:dyDescent="0.3">
      <c r="A3743" s="33" t="s">
        <v>2</v>
      </c>
      <c r="B3743" s="33" t="s">
        <v>53</v>
      </c>
      <c r="C3743" s="33"/>
      <c r="D3743" s="33" t="s">
        <v>2124</v>
      </c>
      <c r="E3743" t="str">
        <f t="shared" si="62"/>
        <v>No Data</v>
      </c>
    </row>
    <row r="3744" spans="1:5" x14ac:dyDescent="0.3">
      <c r="A3744" s="33" t="s">
        <v>126</v>
      </c>
      <c r="B3744" s="33" t="s">
        <v>53</v>
      </c>
      <c r="C3744" s="33">
        <v>140000</v>
      </c>
      <c r="D3744" s="33" t="s">
        <v>1810</v>
      </c>
      <c r="E3744" t="str">
        <f t="shared" si="62"/>
        <v>$125K-$200K</v>
      </c>
    </row>
    <row r="3745" spans="1:5" x14ac:dyDescent="0.3">
      <c r="A3745" s="33" t="s">
        <v>0</v>
      </c>
      <c r="B3745" s="33" t="s">
        <v>53</v>
      </c>
      <c r="C3745" s="33"/>
      <c r="D3745" s="33" t="s">
        <v>2125</v>
      </c>
      <c r="E3745" t="str">
        <f t="shared" si="62"/>
        <v>No Data</v>
      </c>
    </row>
    <row r="3746" spans="1:5" x14ac:dyDescent="0.3">
      <c r="A3746" s="33" t="s">
        <v>2</v>
      </c>
      <c r="B3746" s="33" t="s">
        <v>53</v>
      </c>
      <c r="C3746" s="33"/>
      <c r="D3746" s="33" t="s">
        <v>213</v>
      </c>
      <c r="E3746" t="str">
        <f t="shared" si="62"/>
        <v>No Data</v>
      </c>
    </row>
    <row r="3747" spans="1:5" x14ac:dyDescent="0.3">
      <c r="A3747" s="33" t="s">
        <v>4</v>
      </c>
      <c r="B3747" s="33" t="s">
        <v>54</v>
      </c>
      <c r="C3747" s="33">
        <v>120000</v>
      </c>
      <c r="D3747" s="33" t="s">
        <v>315</v>
      </c>
      <c r="E3747" t="str">
        <f t="shared" si="62"/>
        <v>$100K-$125K</v>
      </c>
    </row>
    <row r="3748" spans="1:5" x14ac:dyDescent="0.3">
      <c r="A3748" s="33" t="s">
        <v>0</v>
      </c>
      <c r="B3748" s="33" t="s">
        <v>53</v>
      </c>
      <c r="C3748" s="33">
        <v>208000</v>
      </c>
      <c r="D3748" s="33" t="s">
        <v>2126</v>
      </c>
      <c r="E3748" t="str">
        <f t="shared" si="62"/>
        <v>&gt;$200K</v>
      </c>
    </row>
    <row r="3749" spans="1:5" x14ac:dyDescent="0.3">
      <c r="A3749" s="33" t="s">
        <v>0</v>
      </c>
      <c r="B3749" s="33" t="s">
        <v>53</v>
      </c>
      <c r="C3749" s="33">
        <v>97227</v>
      </c>
      <c r="D3749" s="33" t="s">
        <v>2127</v>
      </c>
      <c r="E3749" t="str">
        <f t="shared" si="62"/>
        <v>$75K-$100K</v>
      </c>
    </row>
    <row r="3750" spans="1:5" x14ac:dyDescent="0.3">
      <c r="A3750" s="33" t="s">
        <v>2</v>
      </c>
      <c r="B3750" s="33" t="s">
        <v>53</v>
      </c>
      <c r="C3750" s="33">
        <v>77500</v>
      </c>
      <c r="D3750" s="33" t="s">
        <v>451</v>
      </c>
      <c r="E3750" t="str">
        <f t="shared" si="62"/>
        <v>$75K-$100K</v>
      </c>
    </row>
    <row r="3751" spans="1:5" x14ac:dyDescent="0.3">
      <c r="A3751" s="33" t="s">
        <v>0</v>
      </c>
      <c r="B3751" s="33" t="s">
        <v>53</v>
      </c>
      <c r="C3751" s="33"/>
      <c r="D3751" s="33" t="s">
        <v>335</v>
      </c>
      <c r="E3751" t="str">
        <f t="shared" si="62"/>
        <v>No Data</v>
      </c>
    </row>
    <row r="3752" spans="1:5" x14ac:dyDescent="0.3">
      <c r="A3752" s="33" t="s">
        <v>2</v>
      </c>
      <c r="B3752" s="33" t="s">
        <v>80</v>
      </c>
      <c r="C3752" s="33">
        <v>98500</v>
      </c>
      <c r="D3752" s="33" t="s">
        <v>2128</v>
      </c>
      <c r="E3752" t="str">
        <f t="shared" si="62"/>
        <v>$75K-$100K</v>
      </c>
    </row>
    <row r="3753" spans="1:5" x14ac:dyDescent="0.3">
      <c r="A3753" s="33" t="s">
        <v>4</v>
      </c>
      <c r="B3753" s="33" t="s">
        <v>54</v>
      </c>
      <c r="C3753" s="33"/>
      <c r="D3753" s="33" t="s">
        <v>441</v>
      </c>
      <c r="E3753" t="str">
        <f t="shared" si="62"/>
        <v>No Data</v>
      </c>
    </row>
    <row r="3754" spans="1:5" x14ac:dyDescent="0.3">
      <c r="A3754" s="33" t="s">
        <v>0</v>
      </c>
      <c r="B3754" s="33" t="s">
        <v>54</v>
      </c>
      <c r="C3754" s="33">
        <v>204500</v>
      </c>
      <c r="D3754" s="33" t="s">
        <v>2129</v>
      </c>
      <c r="E3754" t="str">
        <f t="shared" si="62"/>
        <v>&gt;$200K</v>
      </c>
    </row>
    <row r="3755" spans="1:5" x14ac:dyDescent="0.3">
      <c r="A3755" s="33" t="s">
        <v>52</v>
      </c>
      <c r="B3755" s="33" t="s">
        <v>53</v>
      </c>
      <c r="C3755" s="33">
        <v>90000</v>
      </c>
      <c r="D3755" s="33" t="s">
        <v>830</v>
      </c>
      <c r="E3755" t="str">
        <f t="shared" si="62"/>
        <v>$75K-$100K</v>
      </c>
    </row>
    <row r="3756" spans="1:5" x14ac:dyDescent="0.3">
      <c r="A3756" s="33" t="s">
        <v>4</v>
      </c>
      <c r="B3756" s="33" t="s">
        <v>54</v>
      </c>
      <c r="C3756" s="33">
        <v>131000</v>
      </c>
      <c r="D3756" s="33" t="s">
        <v>242</v>
      </c>
      <c r="E3756" t="str">
        <f t="shared" si="62"/>
        <v>$125K-$200K</v>
      </c>
    </row>
    <row r="3757" spans="1:5" x14ac:dyDescent="0.3">
      <c r="A3757" s="33" t="s">
        <v>2</v>
      </c>
      <c r="B3757" s="33" t="s">
        <v>53</v>
      </c>
      <c r="C3757" s="33">
        <v>122500</v>
      </c>
      <c r="D3757" s="33" t="s">
        <v>441</v>
      </c>
      <c r="E3757" t="str">
        <f t="shared" si="62"/>
        <v>$100K-$125K</v>
      </c>
    </row>
    <row r="3758" spans="1:5" x14ac:dyDescent="0.3">
      <c r="A3758" s="33" t="s">
        <v>4</v>
      </c>
      <c r="B3758" s="33" t="s">
        <v>53</v>
      </c>
      <c r="C3758" s="33">
        <v>198000</v>
      </c>
      <c r="D3758" s="33" t="s">
        <v>217</v>
      </c>
      <c r="E3758" t="str">
        <f t="shared" si="62"/>
        <v>$125K-$200K</v>
      </c>
    </row>
    <row r="3759" spans="1:5" x14ac:dyDescent="0.3">
      <c r="A3759" s="33" t="s">
        <v>4</v>
      </c>
      <c r="B3759" s="33" t="s">
        <v>53</v>
      </c>
      <c r="C3759" s="33">
        <v>85000</v>
      </c>
      <c r="D3759" s="33" t="s">
        <v>1810</v>
      </c>
      <c r="E3759" t="str">
        <f t="shared" si="62"/>
        <v>$75K-$100K</v>
      </c>
    </row>
    <row r="3760" spans="1:5" x14ac:dyDescent="0.3">
      <c r="A3760" s="33" t="s">
        <v>4</v>
      </c>
      <c r="B3760" s="33" t="s">
        <v>54</v>
      </c>
      <c r="C3760" s="33">
        <v>129373</v>
      </c>
      <c r="D3760" s="33" t="s">
        <v>2130</v>
      </c>
      <c r="E3760" t="str">
        <f t="shared" si="62"/>
        <v>$125K-$200K</v>
      </c>
    </row>
    <row r="3761" spans="1:5" x14ac:dyDescent="0.3">
      <c r="A3761" s="33" t="s">
        <v>2</v>
      </c>
      <c r="B3761" s="33" t="s">
        <v>72</v>
      </c>
      <c r="C3761" s="33">
        <v>51014</v>
      </c>
      <c r="D3761" s="33" t="s">
        <v>2131</v>
      </c>
      <c r="E3761" t="str">
        <f t="shared" si="62"/>
        <v>&lt;$75K</v>
      </c>
    </row>
    <row r="3762" spans="1:5" x14ac:dyDescent="0.3">
      <c r="A3762" s="33" t="s">
        <v>126</v>
      </c>
      <c r="B3762" s="33" t="s">
        <v>53</v>
      </c>
      <c r="C3762" s="33">
        <v>240000</v>
      </c>
      <c r="D3762" s="33" t="s">
        <v>1405</v>
      </c>
      <c r="E3762" t="str">
        <f t="shared" si="62"/>
        <v>&gt;$200K</v>
      </c>
    </row>
    <row r="3763" spans="1:5" x14ac:dyDescent="0.3">
      <c r="A3763" s="33" t="s">
        <v>0</v>
      </c>
      <c r="B3763" s="33" t="s">
        <v>53</v>
      </c>
      <c r="C3763" s="33">
        <v>108500</v>
      </c>
      <c r="D3763" s="33" t="s">
        <v>2132</v>
      </c>
      <c r="E3763" t="str">
        <f t="shared" si="62"/>
        <v>$100K-$125K</v>
      </c>
    </row>
    <row r="3764" spans="1:5" x14ac:dyDescent="0.3">
      <c r="A3764" s="33" t="s">
        <v>4</v>
      </c>
      <c r="B3764" s="33" t="s">
        <v>68</v>
      </c>
      <c r="C3764" s="33">
        <v>102425</v>
      </c>
      <c r="D3764" s="33" t="s">
        <v>2133</v>
      </c>
      <c r="E3764" t="str">
        <f t="shared" si="62"/>
        <v>$100K-$125K</v>
      </c>
    </row>
    <row r="3765" spans="1:5" x14ac:dyDescent="0.3">
      <c r="A3765" s="33" t="s">
        <v>0</v>
      </c>
      <c r="B3765" s="33" t="s">
        <v>53</v>
      </c>
      <c r="C3765" s="33">
        <v>168018.5</v>
      </c>
      <c r="D3765" s="33" t="s">
        <v>810</v>
      </c>
      <c r="E3765" t="str">
        <f t="shared" si="62"/>
        <v>$125K-$200K</v>
      </c>
    </row>
    <row r="3766" spans="1:5" x14ac:dyDescent="0.3">
      <c r="A3766" s="33" t="s">
        <v>2</v>
      </c>
      <c r="B3766" s="33" t="s">
        <v>53</v>
      </c>
      <c r="C3766" s="33"/>
      <c r="D3766" s="33" t="s">
        <v>2134</v>
      </c>
      <c r="E3766" t="str">
        <f t="shared" si="62"/>
        <v>No Data</v>
      </c>
    </row>
    <row r="3767" spans="1:5" x14ac:dyDescent="0.3">
      <c r="A3767" s="33" t="s">
        <v>128</v>
      </c>
      <c r="B3767" s="33" t="s">
        <v>53</v>
      </c>
      <c r="C3767" s="33">
        <v>160000</v>
      </c>
      <c r="D3767" s="33" t="s">
        <v>2135</v>
      </c>
      <c r="E3767" t="str">
        <f t="shared" si="62"/>
        <v>$125K-$200K</v>
      </c>
    </row>
    <row r="3768" spans="1:5" x14ac:dyDescent="0.3">
      <c r="A3768" s="33" t="s">
        <v>125</v>
      </c>
      <c r="B3768" s="33" t="s">
        <v>83</v>
      </c>
      <c r="C3768" s="33">
        <v>69300</v>
      </c>
      <c r="D3768" s="33" t="s">
        <v>391</v>
      </c>
      <c r="E3768" t="str">
        <f t="shared" si="62"/>
        <v>&lt;$75K</v>
      </c>
    </row>
    <row r="3769" spans="1:5" x14ac:dyDescent="0.3">
      <c r="A3769" s="33" t="s">
        <v>126</v>
      </c>
      <c r="B3769" s="33" t="s">
        <v>53</v>
      </c>
      <c r="C3769" s="33">
        <v>170000</v>
      </c>
      <c r="D3769" s="33" t="s">
        <v>2136</v>
      </c>
      <c r="E3769" t="str">
        <f t="shared" si="62"/>
        <v>$125K-$200K</v>
      </c>
    </row>
    <row r="3770" spans="1:5" x14ac:dyDescent="0.3">
      <c r="A3770" s="33" t="s">
        <v>4</v>
      </c>
      <c r="B3770" s="33" t="s">
        <v>53</v>
      </c>
      <c r="C3770" s="33">
        <v>115000</v>
      </c>
      <c r="D3770" s="33" t="s">
        <v>2137</v>
      </c>
      <c r="E3770" t="str">
        <f t="shared" si="62"/>
        <v>$100K-$125K</v>
      </c>
    </row>
    <row r="3771" spans="1:5" x14ac:dyDescent="0.3">
      <c r="A3771" s="33" t="s">
        <v>125</v>
      </c>
      <c r="B3771" s="33" t="s">
        <v>53</v>
      </c>
      <c r="C3771" s="33">
        <v>142428</v>
      </c>
      <c r="D3771" s="33" t="s">
        <v>2138</v>
      </c>
      <c r="E3771" t="str">
        <f t="shared" si="62"/>
        <v>$125K-$200K</v>
      </c>
    </row>
    <row r="3772" spans="1:5" x14ac:dyDescent="0.3">
      <c r="A3772" s="33" t="s">
        <v>4</v>
      </c>
      <c r="B3772" s="33" t="s">
        <v>53</v>
      </c>
      <c r="C3772" s="33"/>
      <c r="D3772" s="33" t="s">
        <v>2139</v>
      </c>
      <c r="E3772" t="str">
        <f t="shared" si="62"/>
        <v>No Data</v>
      </c>
    </row>
    <row r="3773" spans="1:5" x14ac:dyDescent="0.3">
      <c r="A3773" s="33" t="s">
        <v>126</v>
      </c>
      <c r="B3773" s="33" t="s">
        <v>53</v>
      </c>
      <c r="C3773" s="33">
        <v>125000</v>
      </c>
      <c r="D3773" s="33" t="s">
        <v>2140</v>
      </c>
      <c r="E3773" t="str">
        <f t="shared" si="62"/>
        <v>$100K-$125K</v>
      </c>
    </row>
    <row r="3774" spans="1:5" x14ac:dyDescent="0.3">
      <c r="A3774" s="33" t="s">
        <v>2</v>
      </c>
      <c r="B3774" s="33" t="s">
        <v>53</v>
      </c>
      <c r="C3774" s="33">
        <v>69500</v>
      </c>
      <c r="D3774" s="33" t="s">
        <v>2141</v>
      </c>
      <c r="E3774" t="str">
        <f t="shared" si="62"/>
        <v>&lt;$75K</v>
      </c>
    </row>
    <row r="3775" spans="1:5" x14ac:dyDescent="0.3">
      <c r="A3775" s="33" t="s">
        <v>4</v>
      </c>
      <c r="B3775" s="33" t="s">
        <v>53</v>
      </c>
      <c r="C3775" s="33"/>
      <c r="D3775" s="33" t="s">
        <v>1392</v>
      </c>
      <c r="E3775" t="str">
        <f t="shared" si="62"/>
        <v>No Data</v>
      </c>
    </row>
    <row r="3776" spans="1:5" x14ac:dyDescent="0.3">
      <c r="A3776" s="33" t="s">
        <v>0</v>
      </c>
      <c r="B3776" s="33" t="s">
        <v>53</v>
      </c>
      <c r="C3776" s="33">
        <v>75000</v>
      </c>
      <c r="D3776" s="33" t="s">
        <v>2142</v>
      </c>
      <c r="E3776" t="str">
        <f t="shared" si="62"/>
        <v>&lt;$75K</v>
      </c>
    </row>
    <row r="3777" spans="1:5" x14ac:dyDescent="0.3">
      <c r="A3777" s="33" t="s">
        <v>4</v>
      </c>
      <c r="B3777" s="33" t="s">
        <v>53</v>
      </c>
      <c r="C3777" s="33"/>
      <c r="D3777" s="33" t="s">
        <v>1680</v>
      </c>
      <c r="E3777" t="str">
        <f t="shared" si="62"/>
        <v>No Data</v>
      </c>
    </row>
    <row r="3778" spans="1:5" x14ac:dyDescent="0.3">
      <c r="A3778" s="33" t="s">
        <v>0</v>
      </c>
      <c r="B3778" s="33" t="s">
        <v>53</v>
      </c>
      <c r="C3778" s="33">
        <v>175500</v>
      </c>
      <c r="D3778" s="33" t="s">
        <v>1851</v>
      </c>
      <c r="E3778" t="str">
        <f t="shared" si="62"/>
        <v>$125K-$200K</v>
      </c>
    </row>
    <row r="3779" spans="1:5" x14ac:dyDescent="0.3">
      <c r="A3779" s="33" t="s">
        <v>4</v>
      </c>
      <c r="B3779" s="33" t="s">
        <v>65</v>
      </c>
      <c r="C3779" s="33">
        <v>120000</v>
      </c>
      <c r="D3779" s="33" t="s">
        <v>1303</v>
      </c>
      <c r="E3779" t="str">
        <f t="shared" ref="E3779:E3842" si="63">_xlfn.XLOOKUP(C3779,$H$16:$H$21,$G$16:$G$21,,1)</f>
        <v>$100K-$125K</v>
      </c>
    </row>
    <row r="3780" spans="1:5" x14ac:dyDescent="0.3">
      <c r="A3780" s="33" t="s">
        <v>128</v>
      </c>
      <c r="B3780" s="33" t="s">
        <v>53</v>
      </c>
      <c r="C3780" s="33">
        <v>227500</v>
      </c>
      <c r="D3780" s="33" t="s">
        <v>228</v>
      </c>
      <c r="E3780" t="str">
        <f t="shared" si="63"/>
        <v>&gt;$200K</v>
      </c>
    </row>
    <row r="3781" spans="1:5" x14ac:dyDescent="0.3">
      <c r="A3781" s="33" t="s">
        <v>4</v>
      </c>
      <c r="B3781" s="33" t="s">
        <v>53</v>
      </c>
      <c r="C3781" s="33"/>
      <c r="D3781" s="33" t="s">
        <v>238</v>
      </c>
      <c r="E3781" t="str">
        <f t="shared" si="63"/>
        <v>No Data</v>
      </c>
    </row>
    <row r="3782" spans="1:5" x14ac:dyDescent="0.3">
      <c r="A3782" s="33" t="s">
        <v>4</v>
      </c>
      <c r="B3782" s="33" t="s">
        <v>79</v>
      </c>
      <c r="C3782" s="33">
        <v>96773</v>
      </c>
      <c r="D3782" s="33" t="s">
        <v>2143</v>
      </c>
      <c r="E3782" t="str">
        <f t="shared" si="63"/>
        <v>$75K-$100K</v>
      </c>
    </row>
    <row r="3783" spans="1:5" x14ac:dyDescent="0.3">
      <c r="A3783" s="33" t="s">
        <v>125</v>
      </c>
      <c r="B3783" s="33" t="s">
        <v>53</v>
      </c>
      <c r="C3783" s="33">
        <v>100000</v>
      </c>
      <c r="D3783" s="33" t="s">
        <v>2144</v>
      </c>
      <c r="E3783" t="str">
        <f t="shared" si="63"/>
        <v>$75K-$100K</v>
      </c>
    </row>
    <row r="3784" spans="1:5" x14ac:dyDescent="0.3">
      <c r="A3784" s="33" t="s">
        <v>4</v>
      </c>
      <c r="B3784" s="33" t="s">
        <v>53</v>
      </c>
      <c r="C3784" s="33">
        <v>115000</v>
      </c>
      <c r="D3784" s="33" t="s">
        <v>391</v>
      </c>
      <c r="E3784" t="str">
        <f t="shared" si="63"/>
        <v>$100K-$125K</v>
      </c>
    </row>
    <row r="3785" spans="1:5" x14ac:dyDescent="0.3">
      <c r="A3785" s="33" t="s">
        <v>4</v>
      </c>
      <c r="B3785" s="33" t="s">
        <v>53</v>
      </c>
      <c r="C3785" s="33">
        <v>165000</v>
      </c>
      <c r="D3785" s="33" t="s">
        <v>648</v>
      </c>
      <c r="E3785" t="str">
        <f t="shared" si="63"/>
        <v>$125K-$200K</v>
      </c>
    </row>
    <row r="3786" spans="1:5" x14ac:dyDescent="0.3">
      <c r="A3786" s="33" t="s">
        <v>4</v>
      </c>
      <c r="B3786" s="33" t="s">
        <v>68</v>
      </c>
      <c r="C3786" s="33">
        <v>97444</v>
      </c>
      <c r="D3786" s="33" t="s">
        <v>2145</v>
      </c>
      <c r="E3786" t="str">
        <f t="shared" si="63"/>
        <v>$75K-$100K</v>
      </c>
    </row>
    <row r="3787" spans="1:5" x14ac:dyDescent="0.3">
      <c r="A3787" s="33" t="s">
        <v>0</v>
      </c>
      <c r="B3787" s="33" t="s">
        <v>53</v>
      </c>
      <c r="C3787" s="33">
        <v>170000</v>
      </c>
      <c r="D3787" s="33" t="s">
        <v>230</v>
      </c>
      <c r="E3787" t="str">
        <f t="shared" si="63"/>
        <v>$125K-$200K</v>
      </c>
    </row>
    <row r="3788" spans="1:5" x14ac:dyDescent="0.3">
      <c r="A3788" s="33" t="s">
        <v>4</v>
      </c>
      <c r="B3788" s="33" t="s">
        <v>53</v>
      </c>
      <c r="C3788" s="33"/>
      <c r="D3788" s="33" t="s">
        <v>268</v>
      </c>
      <c r="E3788" t="str">
        <f t="shared" si="63"/>
        <v>No Data</v>
      </c>
    </row>
    <row r="3789" spans="1:5" x14ac:dyDescent="0.3">
      <c r="A3789" s="33" t="s">
        <v>52</v>
      </c>
      <c r="B3789" s="33" t="s">
        <v>72</v>
      </c>
      <c r="C3789" s="33">
        <v>30000</v>
      </c>
      <c r="D3789" s="33" t="s">
        <v>1529</v>
      </c>
      <c r="E3789" t="str">
        <f t="shared" si="63"/>
        <v>&lt;$75K</v>
      </c>
    </row>
    <row r="3790" spans="1:5" x14ac:dyDescent="0.3">
      <c r="A3790" s="33" t="s">
        <v>52</v>
      </c>
      <c r="B3790" s="33" t="s">
        <v>75</v>
      </c>
      <c r="C3790" s="33">
        <v>72900</v>
      </c>
      <c r="D3790" s="33" t="s">
        <v>2146</v>
      </c>
      <c r="E3790" t="str">
        <f t="shared" si="63"/>
        <v>&lt;$75K</v>
      </c>
    </row>
    <row r="3791" spans="1:5" x14ac:dyDescent="0.3">
      <c r="A3791" s="33" t="s">
        <v>2</v>
      </c>
      <c r="B3791" s="33" t="s">
        <v>53</v>
      </c>
      <c r="C3791" s="33"/>
      <c r="D3791" s="33" t="s">
        <v>2147</v>
      </c>
      <c r="E3791" t="str">
        <f t="shared" si="63"/>
        <v>No Data</v>
      </c>
    </row>
    <row r="3792" spans="1:5" x14ac:dyDescent="0.3">
      <c r="A3792" s="33" t="s">
        <v>125</v>
      </c>
      <c r="B3792" s="33" t="s">
        <v>53</v>
      </c>
      <c r="C3792" s="33">
        <v>175000</v>
      </c>
      <c r="D3792" s="33" t="s">
        <v>2148</v>
      </c>
      <c r="E3792" t="str">
        <f t="shared" si="63"/>
        <v>$125K-$200K</v>
      </c>
    </row>
    <row r="3793" spans="1:5" x14ac:dyDescent="0.3">
      <c r="A3793" s="33" t="s">
        <v>4</v>
      </c>
      <c r="B3793" s="33" t="s">
        <v>110</v>
      </c>
      <c r="C3793" s="33">
        <v>89100</v>
      </c>
      <c r="D3793" s="33" t="s">
        <v>747</v>
      </c>
      <c r="E3793" t="str">
        <f t="shared" si="63"/>
        <v>$75K-$100K</v>
      </c>
    </row>
    <row r="3794" spans="1:5" x14ac:dyDescent="0.3">
      <c r="A3794" s="33" t="s">
        <v>126</v>
      </c>
      <c r="B3794" s="33" t="s">
        <v>88</v>
      </c>
      <c r="C3794" s="33">
        <v>147500</v>
      </c>
      <c r="D3794" s="33" t="s">
        <v>2149</v>
      </c>
      <c r="E3794" t="str">
        <f t="shared" si="63"/>
        <v>$125K-$200K</v>
      </c>
    </row>
    <row r="3795" spans="1:5" x14ac:dyDescent="0.3">
      <c r="A3795" s="33" t="s">
        <v>2</v>
      </c>
      <c r="B3795" s="33" t="s">
        <v>95</v>
      </c>
      <c r="C3795" s="33">
        <v>80850</v>
      </c>
      <c r="D3795" s="33" t="s">
        <v>2150</v>
      </c>
      <c r="E3795" t="str">
        <f t="shared" si="63"/>
        <v>$75K-$100K</v>
      </c>
    </row>
    <row r="3796" spans="1:5" x14ac:dyDescent="0.3">
      <c r="A3796" s="33" t="s">
        <v>0</v>
      </c>
      <c r="B3796" s="33" t="s">
        <v>53</v>
      </c>
      <c r="C3796" s="33"/>
      <c r="D3796" s="33" t="s">
        <v>2151</v>
      </c>
      <c r="E3796" t="str">
        <f t="shared" si="63"/>
        <v>No Data</v>
      </c>
    </row>
    <row r="3797" spans="1:5" x14ac:dyDescent="0.3">
      <c r="A3797" s="33" t="s">
        <v>4</v>
      </c>
      <c r="B3797" s="33" t="s">
        <v>53</v>
      </c>
      <c r="C3797" s="33">
        <v>157500</v>
      </c>
      <c r="D3797" s="33" t="s">
        <v>845</v>
      </c>
      <c r="E3797" t="str">
        <f t="shared" si="63"/>
        <v>$125K-$200K</v>
      </c>
    </row>
    <row r="3798" spans="1:5" x14ac:dyDescent="0.3">
      <c r="A3798" s="33" t="s">
        <v>4</v>
      </c>
      <c r="B3798" s="33" t="s">
        <v>88</v>
      </c>
      <c r="C3798" s="33">
        <v>147500</v>
      </c>
      <c r="D3798" s="33" t="s">
        <v>2152</v>
      </c>
      <c r="E3798" t="str">
        <f t="shared" si="63"/>
        <v>$125K-$200K</v>
      </c>
    </row>
    <row r="3799" spans="1:5" x14ac:dyDescent="0.3">
      <c r="A3799" s="33" t="s">
        <v>52</v>
      </c>
      <c r="B3799" s="33" t="s">
        <v>53</v>
      </c>
      <c r="C3799" s="33">
        <v>127000</v>
      </c>
      <c r="D3799" s="33" t="s">
        <v>2153</v>
      </c>
      <c r="E3799" t="str">
        <f t="shared" si="63"/>
        <v>$125K-$200K</v>
      </c>
    </row>
    <row r="3800" spans="1:5" x14ac:dyDescent="0.3">
      <c r="A3800" s="33" t="s">
        <v>4</v>
      </c>
      <c r="B3800" s="33" t="s">
        <v>53</v>
      </c>
      <c r="C3800" s="33"/>
      <c r="D3800" s="33" t="s">
        <v>624</v>
      </c>
      <c r="E3800" t="str">
        <f t="shared" si="63"/>
        <v>No Data</v>
      </c>
    </row>
    <row r="3801" spans="1:5" x14ac:dyDescent="0.3">
      <c r="A3801" s="33" t="s">
        <v>126</v>
      </c>
      <c r="B3801" s="33" t="s">
        <v>53</v>
      </c>
      <c r="C3801" s="33">
        <v>125000</v>
      </c>
      <c r="D3801" s="33" t="s">
        <v>810</v>
      </c>
      <c r="E3801" t="str">
        <f t="shared" si="63"/>
        <v>$100K-$125K</v>
      </c>
    </row>
    <row r="3802" spans="1:5" x14ac:dyDescent="0.3">
      <c r="A3802" s="33" t="s">
        <v>0</v>
      </c>
      <c r="B3802" s="33" t="s">
        <v>53</v>
      </c>
      <c r="C3802" s="33"/>
      <c r="D3802" s="33" t="s">
        <v>2154</v>
      </c>
      <c r="E3802" t="str">
        <f t="shared" si="63"/>
        <v>No Data</v>
      </c>
    </row>
    <row r="3803" spans="1:5" x14ac:dyDescent="0.3">
      <c r="A3803" s="33" t="s">
        <v>4</v>
      </c>
      <c r="B3803" s="33" t="s">
        <v>53</v>
      </c>
      <c r="C3803" s="33">
        <v>125000</v>
      </c>
      <c r="D3803" s="33" t="s">
        <v>301</v>
      </c>
      <c r="E3803" t="str">
        <f t="shared" si="63"/>
        <v>$100K-$125K</v>
      </c>
    </row>
    <row r="3804" spans="1:5" x14ac:dyDescent="0.3">
      <c r="A3804" s="33" t="s">
        <v>125</v>
      </c>
      <c r="B3804" s="33" t="s">
        <v>53</v>
      </c>
      <c r="C3804" s="33">
        <v>110000</v>
      </c>
      <c r="D3804" s="33" t="s">
        <v>265</v>
      </c>
      <c r="E3804" t="str">
        <f t="shared" si="63"/>
        <v>$100K-$125K</v>
      </c>
    </row>
    <row r="3805" spans="1:5" x14ac:dyDescent="0.3">
      <c r="A3805" s="33" t="s">
        <v>2</v>
      </c>
      <c r="B3805" s="33" t="s">
        <v>53</v>
      </c>
      <c r="C3805" s="33">
        <v>73500</v>
      </c>
      <c r="D3805" s="33" t="s">
        <v>237</v>
      </c>
      <c r="E3805" t="str">
        <f t="shared" si="63"/>
        <v>&lt;$75K</v>
      </c>
    </row>
    <row r="3806" spans="1:5" x14ac:dyDescent="0.3">
      <c r="A3806" s="33" t="s">
        <v>126</v>
      </c>
      <c r="B3806" s="33" t="s">
        <v>53</v>
      </c>
      <c r="C3806" s="33">
        <v>90000</v>
      </c>
      <c r="D3806" s="33" t="s">
        <v>2155</v>
      </c>
      <c r="E3806" t="str">
        <f t="shared" si="63"/>
        <v>$75K-$100K</v>
      </c>
    </row>
    <row r="3807" spans="1:5" x14ac:dyDescent="0.3">
      <c r="A3807" s="33" t="s">
        <v>4</v>
      </c>
      <c r="B3807" s="33" t="s">
        <v>54</v>
      </c>
      <c r="C3807" s="33"/>
      <c r="D3807" s="33" t="s">
        <v>258</v>
      </c>
      <c r="E3807" t="str">
        <f t="shared" si="63"/>
        <v>No Data</v>
      </c>
    </row>
    <row r="3808" spans="1:5" x14ac:dyDescent="0.3">
      <c r="A3808" s="33" t="s">
        <v>125</v>
      </c>
      <c r="B3808" s="33" t="s">
        <v>53</v>
      </c>
      <c r="C3808" s="33">
        <v>96500</v>
      </c>
      <c r="D3808" s="33" t="s">
        <v>1986</v>
      </c>
      <c r="E3808" t="str">
        <f t="shared" si="63"/>
        <v>$75K-$100K</v>
      </c>
    </row>
    <row r="3809" spans="1:5" x14ac:dyDescent="0.3">
      <c r="A3809" s="33" t="s">
        <v>4</v>
      </c>
      <c r="B3809" s="33" t="s">
        <v>54</v>
      </c>
      <c r="C3809" s="33"/>
      <c r="D3809" s="33" t="s">
        <v>1064</v>
      </c>
      <c r="E3809" t="str">
        <f t="shared" si="63"/>
        <v>No Data</v>
      </c>
    </row>
    <row r="3810" spans="1:5" x14ac:dyDescent="0.3">
      <c r="A3810" s="33" t="s">
        <v>0</v>
      </c>
      <c r="B3810" s="33" t="s">
        <v>53</v>
      </c>
      <c r="C3810" s="33">
        <v>110000</v>
      </c>
      <c r="D3810" s="33" t="s">
        <v>2156</v>
      </c>
      <c r="E3810" t="str">
        <f t="shared" si="63"/>
        <v>$100K-$125K</v>
      </c>
    </row>
    <row r="3811" spans="1:5" x14ac:dyDescent="0.3">
      <c r="A3811" s="33" t="s">
        <v>4</v>
      </c>
      <c r="B3811" s="33" t="s">
        <v>53</v>
      </c>
      <c r="C3811" s="33">
        <v>145000</v>
      </c>
      <c r="D3811" s="33" t="s">
        <v>635</v>
      </c>
      <c r="E3811" t="str">
        <f t="shared" si="63"/>
        <v>$125K-$200K</v>
      </c>
    </row>
    <row r="3812" spans="1:5" x14ac:dyDescent="0.3">
      <c r="A3812" s="33" t="s">
        <v>4</v>
      </c>
      <c r="B3812" s="33" t="s">
        <v>53</v>
      </c>
      <c r="C3812" s="33">
        <v>77850</v>
      </c>
      <c r="D3812" s="33" t="s">
        <v>245</v>
      </c>
      <c r="E3812" t="str">
        <f t="shared" si="63"/>
        <v>$75K-$100K</v>
      </c>
    </row>
    <row r="3813" spans="1:5" x14ac:dyDescent="0.3">
      <c r="A3813" s="33" t="s">
        <v>2</v>
      </c>
      <c r="B3813" s="33" t="s">
        <v>54</v>
      </c>
      <c r="C3813" s="33"/>
      <c r="D3813" s="33" t="s">
        <v>2157</v>
      </c>
      <c r="E3813" t="str">
        <f t="shared" si="63"/>
        <v>No Data</v>
      </c>
    </row>
    <row r="3814" spans="1:5" x14ac:dyDescent="0.3">
      <c r="A3814" s="33" t="s">
        <v>0</v>
      </c>
      <c r="B3814" s="33" t="s">
        <v>53</v>
      </c>
      <c r="C3814" s="33"/>
      <c r="D3814" s="33" t="s">
        <v>2158</v>
      </c>
      <c r="E3814" t="str">
        <f t="shared" si="63"/>
        <v>No Data</v>
      </c>
    </row>
    <row r="3815" spans="1:5" x14ac:dyDescent="0.3">
      <c r="A3815" s="33" t="s">
        <v>4</v>
      </c>
      <c r="B3815" s="33" t="s">
        <v>54</v>
      </c>
      <c r="C3815" s="33">
        <v>90000</v>
      </c>
      <c r="D3815" s="33" t="s">
        <v>641</v>
      </c>
      <c r="E3815" t="str">
        <f t="shared" si="63"/>
        <v>$75K-$100K</v>
      </c>
    </row>
    <row r="3816" spans="1:5" x14ac:dyDescent="0.3">
      <c r="A3816" s="33" t="s">
        <v>4</v>
      </c>
      <c r="B3816" s="33" t="s">
        <v>53</v>
      </c>
      <c r="C3816" s="33">
        <v>150000</v>
      </c>
      <c r="D3816" s="33" t="s">
        <v>1386</v>
      </c>
      <c r="E3816" t="str">
        <f t="shared" si="63"/>
        <v>$125K-$200K</v>
      </c>
    </row>
    <row r="3817" spans="1:5" x14ac:dyDescent="0.3">
      <c r="A3817" s="33" t="s">
        <v>2</v>
      </c>
      <c r="B3817" s="33" t="s">
        <v>53</v>
      </c>
      <c r="C3817" s="33"/>
      <c r="D3817" s="33" t="s">
        <v>856</v>
      </c>
      <c r="E3817" t="str">
        <f t="shared" si="63"/>
        <v>No Data</v>
      </c>
    </row>
    <row r="3818" spans="1:5" x14ac:dyDescent="0.3">
      <c r="A3818" s="33" t="s">
        <v>4</v>
      </c>
      <c r="B3818" s="33" t="s">
        <v>53</v>
      </c>
      <c r="C3818" s="33">
        <v>182500</v>
      </c>
      <c r="D3818" s="33" t="s">
        <v>1797</v>
      </c>
      <c r="E3818" t="str">
        <f t="shared" si="63"/>
        <v>$125K-$200K</v>
      </c>
    </row>
    <row r="3819" spans="1:5" x14ac:dyDescent="0.3">
      <c r="A3819" s="33" t="s">
        <v>2</v>
      </c>
      <c r="B3819" s="33" t="s">
        <v>76</v>
      </c>
      <c r="C3819" s="33">
        <v>45000</v>
      </c>
      <c r="D3819" s="33" t="s">
        <v>77</v>
      </c>
      <c r="E3819" t="str">
        <f t="shared" si="63"/>
        <v>&lt;$75K</v>
      </c>
    </row>
    <row r="3820" spans="1:5" x14ac:dyDescent="0.3">
      <c r="A3820" s="33" t="s">
        <v>1</v>
      </c>
      <c r="B3820" s="33" t="s">
        <v>53</v>
      </c>
      <c r="C3820" s="33">
        <v>222000</v>
      </c>
      <c r="D3820" s="33" t="s">
        <v>217</v>
      </c>
      <c r="E3820" t="str">
        <f t="shared" si="63"/>
        <v>&gt;$200K</v>
      </c>
    </row>
    <row r="3821" spans="1:5" x14ac:dyDescent="0.3">
      <c r="A3821" s="33" t="s">
        <v>4</v>
      </c>
      <c r="B3821" s="33" t="s">
        <v>54</v>
      </c>
      <c r="C3821" s="33">
        <v>162080</v>
      </c>
      <c r="D3821" s="33" t="s">
        <v>217</v>
      </c>
      <c r="E3821" t="str">
        <f t="shared" si="63"/>
        <v>$125K-$200K</v>
      </c>
    </row>
    <row r="3822" spans="1:5" x14ac:dyDescent="0.3">
      <c r="A3822" s="33" t="s">
        <v>4</v>
      </c>
      <c r="B3822" s="33" t="s">
        <v>53</v>
      </c>
      <c r="C3822" s="33"/>
      <c r="D3822" s="33" t="s">
        <v>2159</v>
      </c>
      <c r="E3822" t="str">
        <f t="shared" si="63"/>
        <v>No Data</v>
      </c>
    </row>
    <row r="3823" spans="1:5" x14ac:dyDescent="0.3">
      <c r="A3823" s="33" t="s">
        <v>4</v>
      </c>
      <c r="B3823" s="33" t="s">
        <v>53</v>
      </c>
      <c r="C3823" s="33">
        <v>150000</v>
      </c>
      <c r="D3823" s="33" t="s">
        <v>315</v>
      </c>
      <c r="E3823" t="str">
        <f t="shared" si="63"/>
        <v>$125K-$200K</v>
      </c>
    </row>
    <row r="3824" spans="1:5" x14ac:dyDescent="0.3">
      <c r="A3824" s="33" t="s">
        <v>0</v>
      </c>
      <c r="B3824" s="33" t="s">
        <v>53</v>
      </c>
      <c r="C3824" s="33">
        <v>115653.984375</v>
      </c>
      <c r="D3824" s="33" t="s">
        <v>2095</v>
      </c>
      <c r="E3824" t="str">
        <f t="shared" si="63"/>
        <v>$100K-$125K</v>
      </c>
    </row>
    <row r="3825" spans="1:5" x14ac:dyDescent="0.3">
      <c r="A3825" s="33" t="s">
        <v>0</v>
      </c>
      <c r="B3825" s="33" t="s">
        <v>53</v>
      </c>
      <c r="C3825" s="33">
        <v>127503.6953125</v>
      </c>
      <c r="D3825" s="33" t="s">
        <v>1667</v>
      </c>
      <c r="E3825" t="str">
        <f t="shared" si="63"/>
        <v>$125K-$200K</v>
      </c>
    </row>
    <row r="3826" spans="1:5" x14ac:dyDescent="0.3">
      <c r="A3826" s="33" t="s">
        <v>129</v>
      </c>
      <c r="B3826" s="33" t="s">
        <v>53</v>
      </c>
      <c r="C3826" s="33">
        <v>166500</v>
      </c>
      <c r="D3826" s="33" t="s">
        <v>937</v>
      </c>
      <c r="E3826" t="str">
        <f t="shared" si="63"/>
        <v>$125K-$200K</v>
      </c>
    </row>
    <row r="3827" spans="1:5" x14ac:dyDescent="0.3">
      <c r="A3827" s="33" t="s">
        <v>126</v>
      </c>
      <c r="B3827" s="33" t="s">
        <v>53</v>
      </c>
      <c r="C3827" s="33">
        <v>125000</v>
      </c>
      <c r="D3827" s="33" t="s">
        <v>919</v>
      </c>
      <c r="E3827" t="str">
        <f t="shared" si="63"/>
        <v>$100K-$125K</v>
      </c>
    </row>
    <row r="3828" spans="1:5" x14ac:dyDescent="0.3">
      <c r="A3828" s="33" t="s">
        <v>4</v>
      </c>
      <c r="B3828" s="33" t="s">
        <v>53</v>
      </c>
      <c r="C3828" s="33">
        <v>132000</v>
      </c>
      <c r="D3828" s="33" t="s">
        <v>2160</v>
      </c>
      <c r="E3828" t="str">
        <f t="shared" si="63"/>
        <v>$125K-$200K</v>
      </c>
    </row>
    <row r="3829" spans="1:5" x14ac:dyDescent="0.3">
      <c r="A3829" s="33" t="s">
        <v>4</v>
      </c>
      <c r="B3829" s="33" t="s">
        <v>53</v>
      </c>
      <c r="C3829" s="33"/>
      <c r="D3829" s="33" t="s">
        <v>2161</v>
      </c>
      <c r="E3829" t="str">
        <f t="shared" si="63"/>
        <v>No Data</v>
      </c>
    </row>
    <row r="3830" spans="1:5" x14ac:dyDescent="0.3">
      <c r="A3830" s="33" t="s">
        <v>0</v>
      </c>
      <c r="B3830" s="33" t="s">
        <v>53</v>
      </c>
      <c r="C3830" s="33">
        <v>100000</v>
      </c>
      <c r="D3830" s="33" t="s">
        <v>2162</v>
      </c>
      <c r="E3830" t="str">
        <f t="shared" si="63"/>
        <v>$75K-$100K</v>
      </c>
    </row>
    <row r="3831" spans="1:5" x14ac:dyDescent="0.3">
      <c r="A3831" s="33" t="s">
        <v>0</v>
      </c>
      <c r="B3831" s="33" t="s">
        <v>53</v>
      </c>
      <c r="C3831" s="33">
        <v>90000</v>
      </c>
      <c r="D3831" s="33" t="s">
        <v>391</v>
      </c>
      <c r="E3831" t="str">
        <f t="shared" si="63"/>
        <v>$75K-$100K</v>
      </c>
    </row>
    <row r="3832" spans="1:5" x14ac:dyDescent="0.3">
      <c r="A3832" s="33" t="s">
        <v>4</v>
      </c>
      <c r="B3832" s="33" t="s">
        <v>53</v>
      </c>
      <c r="C3832" s="33"/>
      <c r="D3832" s="33" t="s">
        <v>2163</v>
      </c>
      <c r="E3832" t="str">
        <f t="shared" si="63"/>
        <v>No Data</v>
      </c>
    </row>
    <row r="3833" spans="1:5" x14ac:dyDescent="0.3">
      <c r="A3833" s="33" t="s">
        <v>0</v>
      </c>
      <c r="B3833" s="33" t="s">
        <v>53</v>
      </c>
      <c r="C3833" s="33">
        <v>149000</v>
      </c>
      <c r="D3833" s="33" t="s">
        <v>845</v>
      </c>
      <c r="E3833" t="str">
        <f t="shared" si="63"/>
        <v>$125K-$200K</v>
      </c>
    </row>
    <row r="3834" spans="1:5" x14ac:dyDescent="0.3">
      <c r="A3834" s="33" t="s">
        <v>126</v>
      </c>
      <c r="B3834" s="33" t="s">
        <v>53</v>
      </c>
      <c r="C3834" s="33">
        <v>185000</v>
      </c>
      <c r="D3834" s="33" t="s">
        <v>225</v>
      </c>
      <c r="E3834" t="str">
        <f t="shared" si="63"/>
        <v>$125K-$200K</v>
      </c>
    </row>
    <row r="3835" spans="1:5" x14ac:dyDescent="0.3">
      <c r="A3835" s="33" t="s">
        <v>4</v>
      </c>
      <c r="B3835" s="33" t="s">
        <v>53</v>
      </c>
      <c r="C3835" s="33">
        <v>244500</v>
      </c>
      <c r="D3835" s="33" t="s">
        <v>225</v>
      </c>
      <c r="E3835" t="str">
        <f t="shared" si="63"/>
        <v>&gt;$200K</v>
      </c>
    </row>
    <row r="3836" spans="1:5" x14ac:dyDescent="0.3">
      <c r="A3836" s="33" t="s">
        <v>0</v>
      </c>
      <c r="B3836" s="33" t="s">
        <v>53</v>
      </c>
      <c r="C3836" s="33">
        <v>115000</v>
      </c>
      <c r="D3836" s="33" t="s">
        <v>299</v>
      </c>
      <c r="E3836" t="str">
        <f t="shared" si="63"/>
        <v>$100K-$125K</v>
      </c>
    </row>
    <row r="3837" spans="1:5" x14ac:dyDescent="0.3">
      <c r="A3837" s="33" t="s">
        <v>0</v>
      </c>
      <c r="B3837" s="33" t="s">
        <v>54</v>
      </c>
      <c r="C3837" s="33">
        <v>117500</v>
      </c>
      <c r="D3837" s="33" t="s">
        <v>2164</v>
      </c>
      <c r="E3837" t="str">
        <f t="shared" si="63"/>
        <v>$100K-$125K</v>
      </c>
    </row>
    <row r="3838" spans="1:5" x14ac:dyDescent="0.3">
      <c r="A3838" s="33" t="s">
        <v>126</v>
      </c>
      <c r="B3838" s="33" t="s">
        <v>53</v>
      </c>
      <c r="C3838" s="33">
        <v>165000</v>
      </c>
      <c r="D3838" s="33" t="s">
        <v>377</v>
      </c>
      <c r="E3838" t="str">
        <f t="shared" si="63"/>
        <v>$125K-$200K</v>
      </c>
    </row>
    <row r="3839" spans="1:5" x14ac:dyDescent="0.3">
      <c r="A3839" s="33" t="s">
        <v>2</v>
      </c>
      <c r="B3839" s="33" t="s">
        <v>53</v>
      </c>
      <c r="C3839" s="33">
        <v>65000</v>
      </c>
      <c r="D3839" s="33" t="s">
        <v>2165</v>
      </c>
      <c r="E3839" t="str">
        <f t="shared" si="63"/>
        <v>&lt;$75K</v>
      </c>
    </row>
    <row r="3840" spans="1:5" x14ac:dyDescent="0.3">
      <c r="A3840" s="33" t="s">
        <v>0</v>
      </c>
      <c r="B3840" s="33" t="s">
        <v>53</v>
      </c>
      <c r="C3840" s="33"/>
      <c r="D3840" s="33" t="s">
        <v>1346</v>
      </c>
      <c r="E3840" t="str">
        <f t="shared" si="63"/>
        <v>No Data</v>
      </c>
    </row>
    <row r="3841" spans="1:5" x14ac:dyDescent="0.3">
      <c r="A3841" s="33" t="s">
        <v>0</v>
      </c>
      <c r="B3841" s="33" t="s">
        <v>54</v>
      </c>
      <c r="C3841" s="33">
        <v>107500</v>
      </c>
      <c r="D3841" s="33" t="s">
        <v>232</v>
      </c>
      <c r="E3841" t="str">
        <f t="shared" si="63"/>
        <v>$100K-$125K</v>
      </c>
    </row>
    <row r="3842" spans="1:5" x14ac:dyDescent="0.3">
      <c r="A3842" s="33" t="s">
        <v>128</v>
      </c>
      <c r="B3842" s="33" t="s">
        <v>53</v>
      </c>
      <c r="C3842" s="33">
        <v>115000</v>
      </c>
      <c r="D3842" s="33" t="s">
        <v>744</v>
      </c>
      <c r="E3842" t="str">
        <f t="shared" si="63"/>
        <v>$100K-$125K</v>
      </c>
    </row>
    <row r="3843" spans="1:5" x14ac:dyDescent="0.3">
      <c r="A3843" s="33" t="s">
        <v>4</v>
      </c>
      <c r="B3843" s="33" t="s">
        <v>53</v>
      </c>
      <c r="C3843" s="33">
        <v>122500</v>
      </c>
      <c r="D3843" s="33" t="s">
        <v>1112</v>
      </c>
      <c r="E3843" t="str">
        <f t="shared" ref="E3843:E3906" si="64">_xlfn.XLOOKUP(C3843,$H$16:$H$21,$G$16:$G$21,,1)</f>
        <v>$100K-$125K</v>
      </c>
    </row>
    <row r="3844" spans="1:5" x14ac:dyDescent="0.3">
      <c r="A3844" s="33" t="s">
        <v>4</v>
      </c>
      <c r="B3844" s="33" t="s">
        <v>53</v>
      </c>
      <c r="C3844" s="33">
        <v>125000</v>
      </c>
      <c r="D3844" s="33" t="s">
        <v>2166</v>
      </c>
      <c r="E3844" t="str">
        <f t="shared" si="64"/>
        <v>$100K-$125K</v>
      </c>
    </row>
    <row r="3845" spans="1:5" x14ac:dyDescent="0.3">
      <c r="A3845" s="33" t="s">
        <v>128</v>
      </c>
      <c r="B3845" s="33" t="s">
        <v>53</v>
      </c>
      <c r="C3845" s="33"/>
      <c r="D3845" s="33" t="s">
        <v>519</v>
      </c>
      <c r="E3845" t="str">
        <f t="shared" si="64"/>
        <v>No Data</v>
      </c>
    </row>
    <row r="3846" spans="1:5" x14ac:dyDescent="0.3">
      <c r="A3846" s="33" t="s">
        <v>126</v>
      </c>
      <c r="B3846" s="33" t="s">
        <v>53</v>
      </c>
      <c r="C3846" s="33"/>
      <c r="D3846" s="33" t="s">
        <v>479</v>
      </c>
      <c r="E3846" t="str">
        <f t="shared" si="64"/>
        <v>No Data</v>
      </c>
    </row>
    <row r="3847" spans="1:5" x14ac:dyDescent="0.3">
      <c r="A3847" s="33" t="s">
        <v>2</v>
      </c>
      <c r="B3847" s="33" t="s">
        <v>53</v>
      </c>
      <c r="C3847" s="33"/>
      <c r="D3847" s="33" t="s">
        <v>232</v>
      </c>
      <c r="E3847" t="str">
        <f t="shared" si="64"/>
        <v>No Data</v>
      </c>
    </row>
    <row r="3848" spans="1:5" x14ac:dyDescent="0.3">
      <c r="A3848" s="33" t="s">
        <v>125</v>
      </c>
      <c r="B3848" s="33" t="s">
        <v>69</v>
      </c>
      <c r="C3848" s="33">
        <v>119400</v>
      </c>
      <c r="D3848" s="33" t="s">
        <v>2167</v>
      </c>
      <c r="E3848" t="str">
        <f t="shared" si="64"/>
        <v>$100K-$125K</v>
      </c>
    </row>
    <row r="3849" spans="1:5" x14ac:dyDescent="0.3">
      <c r="A3849" s="33" t="s">
        <v>0</v>
      </c>
      <c r="B3849" s="33" t="s">
        <v>53</v>
      </c>
      <c r="C3849" s="33"/>
      <c r="D3849" s="33" t="s">
        <v>252</v>
      </c>
      <c r="E3849" t="str">
        <f t="shared" si="64"/>
        <v>No Data</v>
      </c>
    </row>
    <row r="3850" spans="1:5" x14ac:dyDescent="0.3">
      <c r="A3850" s="33" t="s">
        <v>4</v>
      </c>
      <c r="B3850" s="33" t="s">
        <v>54</v>
      </c>
      <c r="C3850" s="33">
        <v>174720</v>
      </c>
      <c r="D3850" s="33" t="s">
        <v>402</v>
      </c>
      <c r="E3850" t="str">
        <f t="shared" si="64"/>
        <v>$125K-$200K</v>
      </c>
    </row>
    <row r="3851" spans="1:5" x14ac:dyDescent="0.3">
      <c r="A3851" s="33" t="s">
        <v>2</v>
      </c>
      <c r="B3851" s="33" t="s">
        <v>53</v>
      </c>
      <c r="C3851" s="33">
        <v>80000</v>
      </c>
      <c r="D3851" s="33" t="s">
        <v>2168</v>
      </c>
      <c r="E3851" t="str">
        <f t="shared" si="64"/>
        <v>$75K-$100K</v>
      </c>
    </row>
    <row r="3852" spans="1:5" x14ac:dyDescent="0.3">
      <c r="A3852" s="33" t="s">
        <v>4</v>
      </c>
      <c r="B3852" s="33" t="s">
        <v>53</v>
      </c>
      <c r="C3852" s="33">
        <v>110000</v>
      </c>
      <c r="D3852" s="33" t="s">
        <v>2169</v>
      </c>
      <c r="E3852" t="str">
        <f t="shared" si="64"/>
        <v>$100K-$125K</v>
      </c>
    </row>
    <row r="3853" spans="1:5" x14ac:dyDescent="0.3">
      <c r="A3853" s="33" t="s">
        <v>2</v>
      </c>
      <c r="B3853" s="33" t="s">
        <v>53</v>
      </c>
      <c r="C3853" s="33"/>
      <c r="D3853" s="33" t="s">
        <v>1756</v>
      </c>
      <c r="E3853" t="str">
        <f t="shared" si="64"/>
        <v>No Data</v>
      </c>
    </row>
    <row r="3854" spans="1:5" x14ac:dyDescent="0.3">
      <c r="A3854" s="33" t="s">
        <v>2</v>
      </c>
      <c r="B3854" s="33" t="s">
        <v>53</v>
      </c>
      <c r="C3854" s="33"/>
      <c r="D3854" s="33" t="s">
        <v>1490</v>
      </c>
      <c r="E3854" t="str">
        <f t="shared" si="64"/>
        <v>No Data</v>
      </c>
    </row>
    <row r="3855" spans="1:5" x14ac:dyDescent="0.3">
      <c r="A3855" s="33" t="s">
        <v>2</v>
      </c>
      <c r="B3855" s="33" t="s">
        <v>53</v>
      </c>
      <c r="C3855" s="33">
        <v>155000</v>
      </c>
      <c r="D3855" s="33" t="s">
        <v>2170</v>
      </c>
      <c r="E3855" t="str">
        <f t="shared" si="64"/>
        <v>$125K-$200K</v>
      </c>
    </row>
    <row r="3856" spans="1:5" x14ac:dyDescent="0.3">
      <c r="A3856" s="33" t="s">
        <v>4</v>
      </c>
      <c r="B3856" s="33" t="s">
        <v>53</v>
      </c>
      <c r="C3856" s="33"/>
      <c r="D3856" s="33" t="s">
        <v>231</v>
      </c>
      <c r="E3856" t="str">
        <f t="shared" si="64"/>
        <v>No Data</v>
      </c>
    </row>
    <row r="3857" spans="1:5" x14ac:dyDescent="0.3">
      <c r="A3857" s="33" t="s">
        <v>0</v>
      </c>
      <c r="B3857" s="33" t="s">
        <v>53</v>
      </c>
      <c r="C3857" s="33">
        <v>195000</v>
      </c>
      <c r="D3857" s="33" t="s">
        <v>230</v>
      </c>
      <c r="E3857" t="str">
        <f t="shared" si="64"/>
        <v>$125K-$200K</v>
      </c>
    </row>
    <row r="3858" spans="1:5" x14ac:dyDescent="0.3">
      <c r="A3858" s="33" t="s">
        <v>0</v>
      </c>
      <c r="B3858" s="33" t="s">
        <v>53</v>
      </c>
      <c r="C3858" s="33"/>
      <c r="D3858" s="33" t="s">
        <v>258</v>
      </c>
      <c r="E3858" t="str">
        <f t="shared" si="64"/>
        <v>No Data</v>
      </c>
    </row>
    <row r="3859" spans="1:5" x14ac:dyDescent="0.3">
      <c r="A3859" s="33" t="s">
        <v>126</v>
      </c>
      <c r="B3859" s="33" t="s">
        <v>53</v>
      </c>
      <c r="C3859" s="33"/>
      <c r="D3859" s="33" t="s">
        <v>1177</v>
      </c>
      <c r="E3859" t="str">
        <f t="shared" si="64"/>
        <v>No Data</v>
      </c>
    </row>
    <row r="3860" spans="1:5" x14ac:dyDescent="0.3">
      <c r="A3860" s="33" t="s">
        <v>4</v>
      </c>
      <c r="B3860" s="33" t="s">
        <v>53</v>
      </c>
      <c r="C3860" s="33"/>
      <c r="D3860" s="33" t="s">
        <v>268</v>
      </c>
      <c r="E3860" t="str">
        <f t="shared" si="64"/>
        <v>No Data</v>
      </c>
    </row>
    <row r="3861" spans="1:5" x14ac:dyDescent="0.3">
      <c r="A3861" s="33" t="s">
        <v>126</v>
      </c>
      <c r="B3861" s="33" t="s">
        <v>53</v>
      </c>
      <c r="C3861" s="33">
        <v>135000</v>
      </c>
      <c r="D3861" s="33" t="s">
        <v>364</v>
      </c>
      <c r="E3861" t="str">
        <f t="shared" si="64"/>
        <v>$125K-$200K</v>
      </c>
    </row>
    <row r="3862" spans="1:5" x14ac:dyDescent="0.3">
      <c r="A3862" s="33" t="s">
        <v>0</v>
      </c>
      <c r="B3862" s="33" t="s">
        <v>53</v>
      </c>
      <c r="C3862" s="33">
        <v>120000</v>
      </c>
      <c r="D3862" s="33" t="s">
        <v>2171</v>
      </c>
      <c r="E3862" t="str">
        <f t="shared" si="64"/>
        <v>$100K-$125K</v>
      </c>
    </row>
    <row r="3863" spans="1:5" x14ac:dyDescent="0.3">
      <c r="A3863" s="33" t="s">
        <v>2</v>
      </c>
      <c r="B3863" s="33" t="s">
        <v>54</v>
      </c>
      <c r="C3863" s="33"/>
      <c r="D3863" s="33" t="s">
        <v>249</v>
      </c>
      <c r="E3863" t="str">
        <f t="shared" si="64"/>
        <v>No Data</v>
      </c>
    </row>
    <row r="3864" spans="1:5" x14ac:dyDescent="0.3">
      <c r="A3864" s="33" t="s">
        <v>4</v>
      </c>
      <c r="B3864" s="33" t="s">
        <v>53</v>
      </c>
      <c r="C3864" s="33">
        <v>137500</v>
      </c>
      <c r="D3864" s="33" t="s">
        <v>522</v>
      </c>
      <c r="E3864" t="str">
        <f t="shared" si="64"/>
        <v>$125K-$200K</v>
      </c>
    </row>
    <row r="3865" spans="1:5" x14ac:dyDescent="0.3">
      <c r="A3865" s="33" t="s">
        <v>4</v>
      </c>
      <c r="B3865" s="33" t="s">
        <v>53</v>
      </c>
      <c r="C3865" s="33"/>
      <c r="D3865" s="33" t="s">
        <v>212</v>
      </c>
      <c r="E3865" t="str">
        <f t="shared" si="64"/>
        <v>No Data</v>
      </c>
    </row>
    <row r="3866" spans="1:5" x14ac:dyDescent="0.3">
      <c r="A3866" s="33" t="s">
        <v>2</v>
      </c>
      <c r="B3866" s="33" t="s">
        <v>53</v>
      </c>
      <c r="C3866" s="33">
        <v>60000</v>
      </c>
      <c r="D3866" s="33" t="s">
        <v>2172</v>
      </c>
      <c r="E3866" t="str">
        <f t="shared" si="64"/>
        <v>&lt;$75K</v>
      </c>
    </row>
    <row r="3867" spans="1:5" x14ac:dyDescent="0.3">
      <c r="A3867" s="33" t="s">
        <v>2</v>
      </c>
      <c r="B3867" s="33" t="s">
        <v>53</v>
      </c>
      <c r="C3867" s="33"/>
      <c r="D3867" s="33" t="s">
        <v>2173</v>
      </c>
      <c r="E3867" t="str">
        <f t="shared" si="64"/>
        <v>No Data</v>
      </c>
    </row>
    <row r="3868" spans="1:5" x14ac:dyDescent="0.3">
      <c r="A3868" s="33" t="s">
        <v>2</v>
      </c>
      <c r="B3868" s="33" t="s">
        <v>53</v>
      </c>
      <c r="C3868" s="33">
        <v>57500</v>
      </c>
      <c r="D3868" s="33" t="s">
        <v>326</v>
      </c>
      <c r="E3868" t="str">
        <f t="shared" si="64"/>
        <v>&lt;$75K</v>
      </c>
    </row>
    <row r="3869" spans="1:5" x14ac:dyDescent="0.3">
      <c r="A3869" s="33" t="s">
        <v>0</v>
      </c>
      <c r="B3869" s="33" t="s">
        <v>80</v>
      </c>
      <c r="C3869" s="33">
        <v>65000</v>
      </c>
      <c r="D3869" s="33" t="s">
        <v>2174</v>
      </c>
      <c r="E3869" t="str">
        <f t="shared" si="64"/>
        <v>&lt;$75K</v>
      </c>
    </row>
    <row r="3870" spans="1:5" x14ac:dyDescent="0.3">
      <c r="A3870" s="33" t="s">
        <v>0</v>
      </c>
      <c r="B3870" s="33" t="s">
        <v>53</v>
      </c>
      <c r="C3870" s="33"/>
      <c r="D3870" s="33" t="s">
        <v>258</v>
      </c>
      <c r="E3870" t="str">
        <f t="shared" si="64"/>
        <v>No Data</v>
      </c>
    </row>
    <row r="3871" spans="1:5" x14ac:dyDescent="0.3">
      <c r="A3871" s="33" t="s">
        <v>128</v>
      </c>
      <c r="B3871" s="33" t="s">
        <v>53</v>
      </c>
      <c r="C3871" s="33">
        <v>140000</v>
      </c>
      <c r="D3871" s="33" t="s">
        <v>315</v>
      </c>
      <c r="E3871" t="str">
        <f t="shared" si="64"/>
        <v>$125K-$200K</v>
      </c>
    </row>
    <row r="3872" spans="1:5" x14ac:dyDescent="0.3">
      <c r="A3872" s="33" t="s">
        <v>0</v>
      </c>
      <c r="B3872" s="33" t="s">
        <v>53</v>
      </c>
      <c r="C3872" s="33"/>
      <c r="D3872" s="33" t="s">
        <v>213</v>
      </c>
      <c r="E3872" t="str">
        <f t="shared" si="64"/>
        <v>No Data</v>
      </c>
    </row>
    <row r="3873" spans="1:5" x14ac:dyDescent="0.3">
      <c r="A3873" s="33" t="s">
        <v>0</v>
      </c>
      <c r="B3873" s="33" t="s">
        <v>107</v>
      </c>
      <c r="C3873" s="33">
        <v>109500</v>
      </c>
      <c r="D3873" s="33" t="s">
        <v>532</v>
      </c>
      <c r="E3873" t="str">
        <f t="shared" si="64"/>
        <v>$100K-$125K</v>
      </c>
    </row>
    <row r="3874" spans="1:5" x14ac:dyDescent="0.3">
      <c r="A3874" s="33" t="s">
        <v>2</v>
      </c>
      <c r="B3874" s="33" t="s">
        <v>53</v>
      </c>
      <c r="C3874" s="33">
        <v>65000</v>
      </c>
      <c r="D3874" s="33" t="s">
        <v>2175</v>
      </c>
      <c r="E3874" t="str">
        <f t="shared" si="64"/>
        <v>&lt;$75K</v>
      </c>
    </row>
    <row r="3875" spans="1:5" x14ac:dyDescent="0.3">
      <c r="A3875" s="33" t="s">
        <v>126</v>
      </c>
      <c r="B3875" s="33" t="s">
        <v>53</v>
      </c>
      <c r="C3875" s="33">
        <v>155000</v>
      </c>
      <c r="D3875" s="33" t="s">
        <v>2176</v>
      </c>
      <c r="E3875" t="str">
        <f t="shared" si="64"/>
        <v>$125K-$200K</v>
      </c>
    </row>
    <row r="3876" spans="1:5" x14ac:dyDescent="0.3">
      <c r="A3876" s="33" t="s">
        <v>2</v>
      </c>
      <c r="B3876" s="33" t="s">
        <v>53</v>
      </c>
      <c r="C3876" s="33"/>
      <c r="D3876" s="33" t="s">
        <v>1136</v>
      </c>
      <c r="E3876" t="str">
        <f t="shared" si="64"/>
        <v>No Data</v>
      </c>
    </row>
    <row r="3877" spans="1:5" x14ac:dyDescent="0.3">
      <c r="A3877" s="33" t="s">
        <v>0</v>
      </c>
      <c r="B3877" s="33" t="s">
        <v>87</v>
      </c>
      <c r="C3877" s="33">
        <v>166419.5</v>
      </c>
      <c r="D3877" s="33" t="s">
        <v>673</v>
      </c>
      <c r="E3877" t="str">
        <f t="shared" si="64"/>
        <v>$125K-$200K</v>
      </c>
    </row>
    <row r="3878" spans="1:5" x14ac:dyDescent="0.3">
      <c r="A3878" s="33" t="s">
        <v>4</v>
      </c>
      <c r="B3878" s="33" t="s">
        <v>97</v>
      </c>
      <c r="C3878" s="33">
        <v>147500</v>
      </c>
      <c r="D3878" s="33" t="s">
        <v>2177</v>
      </c>
      <c r="E3878" t="str">
        <f t="shared" si="64"/>
        <v>$125K-$200K</v>
      </c>
    </row>
    <row r="3879" spans="1:5" x14ac:dyDescent="0.3">
      <c r="A3879" s="33" t="s">
        <v>126</v>
      </c>
      <c r="B3879" s="33" t="s">
        <v>53</v>
      </c>
      <c r="C3879" s="33"/>
      <c r="D3879" s="33" t="s">
        <v>230</v>
      </c>
      <c r="E3879" t="str">
        <f t="shared" si="64"/>
        <v>No Data</v>
      </c>
    </row>
    <row r="3880" spans="1:5" x14ac:dyDescent="0.3">
      <c r="A3880" s="33" t="s">
        <v>2</v>
      </c>
      <c r="B3880" s="33" t="s">
        <v>67</v>
      </c>
      <c r="C3880" s="33">
        <v>111175</v>
      </c>
      <c r="D3880" s="33" t="s">
        <v>913</v>
      </c>
      <c r="E3880" t="str">
        <f t="shared" si="64"/>
        <v>$100K-$125K</v>
      </c>
    </row>
    <row r="3881" spans="1:5" x14ac:dyDescent="0.3">
      <c r="A3881" s="33" t="s">
        <v>0</v>
      </c>
      <c r="B3881" s="33" t="s">
        <v>53</v>
      </c>
      <c r="C3881" s="33">
        <v>137825</v>
      </c>
      <c r="D3881" s="33" t="s">
        <v>2009</v>
      </c>
      <c r="E3881" t="str">
        <f t="shared" si="64"/>
        <v>$125K-$200K</v>
      </c>
    </row>
    <row r="3882" spans="1:5" x14ac:dyDescent="0.3">
      <c r="A3882" s="33" t="s">
        <v>0</v>
      </c>
      <c r="B3882" s="33" t="s">
        <v>53</v>
      </c>
      <c r="C3882" s="33">
        <v>150000</v>
      </c>
      <c r="D3882" s="33" t="s">
        <v>2178</v>
      </c>
      <c r="E3882" t="str">
        <f t="shared" si="64"/>
        <v>$125K-$200K</v>
      </c>
    </row>
    <row r="3883" spans="1:5" x14ac:dyDescent="0.3">
      <c r="A3883" s="33" t="s">
        <v>0</v>
      </c>
      <c r="B3883" s="33" t="s">
        <v>53</v>
      </c>
      <c r="C3883" s="33"/>
      <c r="D3883" s="33" t="s">
        <v>2179</v>
      </c>
      <c r="E3883" t="str">
        <f t="shared" si="64"/>
        <v>No Data</v>
      </c>
    </row>
    <row r="3884" spans="1:5" x14ac:dyDescent="0.3">
      <c r="A3884" s="33" t="s">
        <v>2</v>
      </c>
      <c r="B3884" s="33" t="s">
        <v>53</v>
      </c>
      <c r="C3884" s="33"/>
      <c r="D3884" s="33" t="s">
        <v>2180</v>
      </c>
      <c r="E3884" t="str">
        <f t="shared" si="64"/>
        <v>No Data</v>
      </c>
    </row>
    <row r="3885" spans="1:5" x14ac:dyDescent="0.3">
      <c r="A3885" s="33" t="s">
        <v>129</v>
      </c>
      <c r="B3885" s="33" t="s">
        <v>79</v>
      </c>
      <c r="C3885" s="33">
        <v>33455</v>
      </c>
      <c r="D3885" s="33" t="s">
        <v>576</v>
      </c>
      <c r="E3885" t="str">
        <f t="shared" si="64"/>
        <v>&lt;$75K</v>
      </c>
    </row>
    <row r="3886" spans="1:5" x14ac:dyDescent="0.3">
      <c r="A3886" s="33" t="s">
        <v>52</v>
      </c>
      <c r="B3886" s="33" t="s">
        <v>93</v>
      </c>
      <c r="C3886" s="33">
        <v>79200</v>
      </c>
      <c r="D3886" s="33" t="s">
        <v>1172</v>
      </c>
      <c r="E3886" t="str">
        <f t="shared" si="64"/>
        <v>$75K-$100K</v>
      </c>
    </row>
    <row r="3887" spans="1:5" x14ac:dyDescent="0.3">
      <c r="A3887" s="33" t="s">
        <v>4</v>
      </c>
      <c r="B3887" s="33" t="s">
        <v>53</v>
      </c>
      <c r="C3887" s="33"/>
      <c r="D3887" s="33" t="s">
        <v>559</v>
      </c>
      <c r="E3887" t="str">
        <f t="shared" si="64"/>
        <v>No Data</v>
      </c>
    </row>
    <row r="3888" spans="1:5" x14ac:dyDescent="0.3">
      <c r="A3888" s="33" t="s">
        <v>4</v>
      </c>
      <c r="B3888" s="33" t="s">
        <v>53</v>
      </c>
      <c r="C3888" s="33"/>
      <c r="D3888" s="33" t="s">
        <v>664</v>
      </c>
      <c r="E3888" t="str">
        <f t="shared" si="64"/>
        <v>No Data</v>
      </c>
    </row>
    <row r="3889" spans="1:5" x14ac:dyDescent="0.3">
      <c r="A3889" s="33" t="s">
        <v>128</v>
      </c>
      <c r="B3889" s="33" t="s">
        <v>72</v>
      </c>
      <c r="C3889" s="33">
        <v>157000</v>
      </c>
      <c r="D3889" s="33" t="s">
        <v>2181</v>
      </c>
      <c r="E3889" t="str">
        <f t="shared" si="64"/>
        <v>$125K-$200K</v>
      </c>
    </row>
    <row r="3890" spans="1:5" x14ac:dyDescent="0.3">
      <c r="A3890" s="33" t="s">
        <v>128</v>
      </c>
      <c r="B3890" s="33" t="s">
        <v>73</v>
      </c>
      <c r="C3890" s="33">
        <v>157500</v>
      </c>
      <c r="D3890" s="33" t="s">
        <v>834</v>
      </c>
      <c r="E3890" t="str">
        <f t="shared" si="64"/>
        <v>$125K-$200K</v>
      </c>
    </row>
    <row r="3891" spans="1:5" x14ac:dyDescent="0.3">
      <c r="A3891" s="33" t="s">
        <v>4</v>
      </c>
      <c r="B3891" s="33" t="s">
        <v>53</v>
      </c>
      <c r="C3891" s="33">
        <v>125000</v>
      </c>
      <c r="D3891" s="33" t="s">
        <v>268</v>
      </c>
      <c r="E3891" t="str">
        <f t="shared" si="64"/>
        <v>$100K-$125K</v>
      </c>
    </row>
    <row r="3892" spans="1:5" x14ac:dyDescent="0.3">
      <c r="A3892" s="33" t="s">
        <v>0</v>
      </c>
      <c r="B3892" s="33" t="s">
        <v>53</v>
      </c>
      <c r="C3892" s="33">
        <v>141420</v>
      </c>
      <c r="D3892" s="33" t="s">
        <v>516</v>
      </c>
      <c r="E3892" t="str">
        <f t="shared" si="64"/>
        <v>$125K-$200K</v>
      </c>
    </row>
    <row r="3893" spans="1:5" x14ac:dyDescent="0.3">
      <c r="A3893" s="33" t="s">
        <v>4</v>
      </c>
      <c r="B3893" s="33" t="s">
        <v>53</v>
      </c>
      <c r="C3893" s="33">
        <v>113000</v>
      </c>
      <c r="D3893" s="33" t="s">
        <v>2182</v>
      </c>
      <c r="E3893" t="str">
        <f t="shared" si="64"/>
        <v>$100K-$125K</v>
      </c>
    </row>
    <row r="3894" spans="1:5" x14ac:dyDescent="0.3">
      <c r="A3894" s="33" t="s">
        <v>126</v>
      </c>
      <c r="B3894" s="33" t="s">
        <v>53</v>
      </c>
      <c r="C3894" s="33"/>
      <c r="D3894" s="33" t="s">
        <v>429</v>
      </c>
      <c r="E3894" t="str">
        <f t="shared" si="64"/>
        <v>No Data</v>
      </c>
    </row>
    <row r="3895" spans="1:5" x14ac:dyDescent="0.3">
      <c r="A3895" s="33" t="s">
        <v>0</v>
      </c>
      <c r="B3895" s="33" t="s">
        <v>53</v>
      </c>
      <c r="C3895" s="33"/>
      <c r="D3895" s="33" t="s">
        <v>2183</v>
      </c>
      <c r="E3895" t="str">
        <f t="shared" si="64"/>
        <v>No Data</v>
      </c>
    </row>
    <row r="3896" spans="1:5" x14ac:dyDescent="0.3">
      <c r="A3896" s="33" t="s">
        <v>4</v>
      </c>
      <c r="B3896" s="33" t="s">
        <v>53</v>
      </c>
      <c r="C3896" s="33"/>
      <c r="D3896" s="33" t="s">
        <v>2184</v>
      </c>
      <c r="E3896" t="str">
        <f t="shared" si="64"/>
        <v>No Data</v>
      </c>
    </row>
    <row r="3897" spans="1:5" x14ac:dyDescent="0.3">
      <c r="A3897" s="33" t="s">
        <v>4</v>
      </c>
      <c r="B3897" s="33" t="s">
        <v>115</v>
      </c>
      <c r="C3897" s="33">
        <v>89100</v>
      </c>
      <c r="D3897" s="33" t="s">
        <v>1637</v>
      </c>
      <c r="E3897" t="str">
        <f t="shared" si="64"/>
        <v>$75K-$100K</v>
      </c>
    </row>
    <row r="3898" spans="1:5" x14ac:dyDescent="0.3">
      <c r="A3898" s="33" t="s">
        <v>4</v>
      </c>
      <c r="B3898" s="33" t="s">
        <v>53</v>
      </c>
      <c r="C3898" s="33">
        <v>147500</v>
      </c>
      <c r="D3898" s="33" t="s">
        <v>583</v>
      </c>
      <c r="E3898" t="str">
        <f t="shared" si="64"/>
        <v>$125K-$200K</v>
      </c>
    </row>
    <row r="3899" spans="1:5" x14ac:dyDescent="0.3">
      <c r="A3899" s="33" t="s">
        <v>126</v>
      </c>
      <c r="B3899" s="33" t="s">
        <v>53</v>
      </c>
      <c r="C3899" s="33">
        <v>135000</v>
      </c>
      <c r="D3899" s="33" t="s">
        <v>520</v>
      </c>
      <c r="E3899" t="str">
        <f t="shared" si="64"/>
        <v>$125K-$200K</v>
      </c>
    </row>
    <row r="3900" spans="1:5" x14ac:dyDescent="0.3">
      <c r="A3900" s="33" t="s">
        <v>4</v>
      </c>
      <c r="B3900" s="33" t="s">
        <v>53</v>
      </c>
      <c r="C3900" s="33"/>
      <c r="D3900" s="33" t="s">
        <v>336</v>
      </c>
      <c r="E3900" t="str">
        <f t="shared" si="64"/>
        <v>No Data</v>
      </c>
    </row>
    <row r="3901" spans="1:5" x14ac:dyDescent="0.3">
      <c r="A3901" s="33" t="s">
        <v>0</v>
      </c>
      <c r="B3901" s="33" t="s">
        <v>54</v>
      </c>
      <c r="C3901" s="33">
        <v>145000</v>
      </c>
      <c r="D3901" s="33" t="s">
        <v>230</v>
      </c>
      <c r="E3901" t="str">
        <f t="shared" si="64"/>
        <v>$125K-$200K</v>
      </c>
    </row>
    <row r="3902" spans="1:5" x14ac:dyDescent="0.3">
      <c r="A3902" s="33" t="s">
        <v>126</v>
      </c>
      <c r="B3902" s="33" t="s">
        <v>53</v>
      </c>
      <c r="C3902" s="33"/>
      <c r="D3902" s="33" t="s">
        <v>258</v>
      </c>
      <c r="E3902" t="str">
        <f t="shared" si="64"/>
        <v>No Data</v>
      </c>
    </row>
    <row r="3903" spans="1:5" x14ac:dyDescent="0.3">
      <c r="A3903" s="33" t="s">
        <v>4</v>
      </c>
      <c r="B3903" s="33" t="s">
        <v>53</v>
      </c>
      <c r="C3903" s="33">
        <v>171000</v>
      </c>
      <c r="D3903" s="33" t="s">
        <v>2185</v>
      </c>
      <c r="E3903" t="str">
        <f t="shared" si="64"/>
        <v>$125K-$200K</v>
      </c>
    </row>
    <row r="3904" spans="1:5" x14ac:dyDescent="0.3">
      <c r="A3904" s="33" t="s">
        <v>2</v>
      </c>
      <c r="B3904" s="33" t="s">
        <v>53</v>
      </c>
      <c r="C3904" s="33">
        <v>65000</v>
      </c>
      <c r="D3904" s="33" t="s">
        <v>2186</v>
      </c>
      <c r="E3904" t="str">
        <f t="shared" si="64"/>
        <v>&lt;$75K</v>
      </c>
    </row>
    <row r="3905" spans="1:5" x14ac:dyDescent="0.3">
      <c r="A3905" s="33" t="s">
        <v>4</v>
      </c>
      <c r="B3905" s="33" t="s">
        <v>54</v>
      </c>
      <c r="C3905" s="33"/>
      <c r="D3905" s="33" t="s">
        <v>268</v>
      </c>
      <c r="E3905" t="str">
        <f t="shared" si="64"/>
        <v>No Data</v>
      </c>
    </row>
    <row r="3906" spans="1:5" x14ac:dyDescent="0.3">
      <c r="A3906" s="33" t="s">
        <v>2</v>
      </c>
      <c r="B3906" s="33" t="s">
        <v>53</v>
      </c>
      <c r="C3906" s="33">
        <v>82500</v>
      </c>
      <c r="D3906" s="33" t="s">
        <v>2187</v>
      </c>
      <c r="E3906" t="str">
        <f t="shared" si="64"/>
        <v>$75K-$100K</v>
      </c>
    </row>
    <row r="3907" spans="1:5" x14ac:dyDescent="0.3">
      <c r="A3907" s="33" t="s">
        <v>2</v>
      </c>
      <c r="B3907" s="33" t="s">
        <v>53</v>
      </c>
      <c r="C3907" s="33">
        <v>117200</v>
      </c>
      <c r="D3907" s="33" t="s">
        <v>476</v>
      </c>
      <c r="E3907" t="str">
        <f t="shared" ref="E3907:E3970" si="65">_xlfn.XLOOKUP(C3907,$H$16:$H$21,$G$16:$G$21,,1)</f>
        <v>$100K-$125K</v>
      </c>
    </row>
    <row r="3908" spans="1:5" x14ac:dyDescent="0.3">
      <c r="A3908" s="33" t="s">
        <v>125</v>
      </c>
      <c r="B3908" s="33" t="s">
        <v>53</v>
      </c>
      <c r="C3908" s="33"/>
      <c r="D3908" s="33" t="s">
        <v>1346</v>
      </c>
      <c r="E3908" t="str">
        <f t="shared" si="65"/>
        <v>No Data</v>
      </c>
    </row>
    <row r="3909" spans="1:5" x14ac:dyDescent="0.3">
      <c r="A3909" s="33" t="s">
        <v>129</v>
      </c>
      <c r="B3909" s="33" t="s">
        <v>67</v>
      </c>
      <c r="C3909" s="33">
        <v>72000</v>
      </c>
      <c r="D3909" s="33" t="s">
        <v>2188</v>
      </c>
      <c r="E3909" t="str">
        <f t="shared" si="65"/>
        <v>&lt;$75K</v>
      </c>
    </row>
    <row r="3910" spans="1:5" x14ac:dyDescent="0.3">
      <c r="A3910" s="33" t="s">
        <v>0</v>
      </c>
      <c r="B3910" s="33" t="s">
        <v>53</v>
      </c>
      <c r="C3910" s="33">
        <v>133250</v>
      </c>
      <c r="D3910" s="33" t="s">
        <v>516</v>
      </c>
      <c r="E3910" t="str">
        <f t="shared" si="65"/>
        <v>$125K-$200K</v>
      </c>
    </row>
    <row r="3911" spans="1:5" x14ac:dyDescent="0.3">
      <c r="A3911" s="33" t="s">
        <v>4</v>
      </c>
      <c r="B3911" s="33" t="s">
        <v>85</v>
      </c>
      <c r="C3911" s="33">
        <v>97444</v>
      </c>
      <c r="D3911" s="33" t="s">
        <v>2189</v>
      </c>
      <c r="E3911" t="str">
        <f t="shared" si="65"/>
        <v>$75K-$100K</v>
      </c>
    </row>
    <row r="3912" spans="1:5" x14ac:dyDescent="0.3">
      <c r="A3912" s="33" t="s">
        <v>4</v>
      </c>
      <c r="B3912" s="33" t="s">
        <v>68</v>
      </c>
      <c r="C3912" s="33">
        <v>20000</v>
      </c>
      <c r="D3912" s="33" t="s">
        <v>2190</v>
      </c>
      <c r="E3912" t="str">
        <f t="shared" si="65"/>
        <v>&lt;$75K</v>
      </c>
    </row>
    <row r="3913" spans="1:5" x14ac:dyDescent="0.3">
      <c r="A3913" s="33" t="s">
        <v>2</v>
      </c>
      <c r="B3913" s="33" t="s">
        <v>53</v>
      </c>
      <c r="C3913" s="33"/>
      <c r="D3913" s="33" t="s">
        <v>2191</v>
      </c>
      <c r="E3913" t="str">
        <f t="shared" si="65"/>
        <v>No Data</v>
      </c>
    </row>
    <row r="3914" spans="1:5" x14ac:dyDescent="0.3">
      <c r="A3914" s="33" t="s">
        <v>126</v>
      </c>
      <c r="B3914" s="33" t="s">
        <v>95</v>
      </c>
      <c r="C3914" s="33">
        <v>147500</v>
      </c>
      <c r="D3914" s="33" t="s">
        <v>1679</v>
      </c>
      <c r="E3914" t="str">
        <f t="shared" si="65"/>
        <v>$125K-$200K</v>
      </c>
    </row>
    <row r="3915" spans="1:5" x14ac:dyDescent="0.3">
      <c r="A3915" s="33" t="s">
        <v>2</v>
      </c>
      <c r="B3915" s="33" t="s">
        <v>53</v>
      </c>
      <c r="C3915" s="33"/>
      <c r="D3915" s="33" t="s">
        <v>2192</v>
      </c>
      <c r="E3915" t="str">
        <f t="shared" si="65"/>
        <v>No Data</v>
      </c>
    </row>
    <row r="3916" spans="1:5" x14ac:dyDescent="0.3">
      <c r="A3916" s="33" t="s">
        <v>4</v>
      </c>
      <c r="B3916" s="33" t="s">
        <v>53</v>
      </c>
      <c r="C3916" s="33">
        <v>105000</v>
      </c>
      <c r="D3916" s="33" t="s">
        <v>2193</v>
      </c>
      <c r="E3916" t="str">
        <f t="shared" si="65"/>
        <v>$100K-$125K</v>
      </c>
    </row>
    <row r="3917" spans="1:5" x14ac:dyDescent="0.3">
      <c r="A3917" s="33" t="s">
        <v>4</v>
      </c>
      <c r="B3917" s="33" t="s">
        <v>53</v>
      </c>
      <c r="C3917" s="33">
        <v>120000</v>
      </c>
      <c r="D3917" s="33" t="s">
        <v>522</v>
      </c>
      <c r="E3917" t="str">
        <f t="shared" si="65"/>
        <v>$100K-$125K</v>
      </c>
    </row>
    <row r="3918" spans="1:5" x14ac:dyDescent="0.3">
      <c r="A3918" s="33" t="s">
        <v>52</v>
      </c>
      <c r="B3918" s="33" t="s">
        <v>53</v>
      </c>
      <c r="C3918" s="33">
        <v>125000</v>
      </c>
      <c r="D3918" s="33" t="s">
        <v>2194</v>
      </c>
      <c r="E3918" t="str">
        <f t="shared" si="65"/>
        <v>$100K-$125K</v>
      </c>
    </row>
    <row r="3919" spans="1:5" x14ac:dyDescent="0.3">
      <c r="A3919" s="33" t="s">
        <v>0</v>
      </c>
      <c r="B3919" s="33" t="s">
        <v>53</v>
      </c>
      <c r="C3919" s="33"/>
      <c r="D3919" s="33" t="s">
        <v>2195</v>
      </c>
      <c r="E3919" t="str">
        <f t="shared" si="65"/>
        <v>No Data</v>
      </c>
    </row>
    <row r="3920" spans="1:5" x14ac:dyDescent="0.3">
      <c r="A3920" s="33" t="s">
        <v>2</v>
      </c>
      <c r="B3920" s="33" t="s">
        <v>53</v>
      </c>
      <c r="C3920" s="33">
        <v>80000</v>
      </c>
      <c r="D3920" s="33" t="s">
        <v>2196</v>
      </c>
      <c r="E3920" t="str">
        <f t="shared" si="65"/>
        <v>$75K-$100K</v>
      </c>
    </row>
    <row r="3921" spans="1:5" x14ac:dyDescent="0.3">
      <c r="A3921" s="33" t="s">
        <v>1</v>
      </c>
      <c r="B3921" s="33" t="s">
        <v>80</v>
      </c>
      <c r="C3921" s="33">
        <v>166000</v>
      </c>
      <c r="D3921" s="33" t="s">
        <v>2197</v>
      </c>
      <c r="E3921" t="str">
        <f t="shared" si="65"/>
        <v>$125K-$200K</v>
      </c>
    </row>
    <row r="3922" spans="1:5" x14ac:dyDescent="0.3">
      <c r="A3922" s="33" t="s">
        <v>0</v>
      </c>
      <c r="B3922" s="33" t="s">
        <v>53</v>
      </c>
      <c r="C3922" s="33">
        <v>115000</v>
      </c>
      <c r="D3922" s="33" t="s">
        <v>235</v>
      </c>
      <c r="E3922" t="str">
        <f t="shared" si="65"/>
        <v>$100K-$125K</v>
      </c>
    </row>
    <row r="3923" spans="1:5" x14ac:dyDescent="0.3">
      <c r="A3923" s="33" t="s">
        <v>125</v>
      </c>
      <c r="B3923" s="33" t="s">
        <v>110</v>
      </c>
      <c r="C3923" s="33">
        <v>111175</v>
      </c>
      <c r="D3923" s="33" t="s">
        <v>1480</v>
      </c>
      <c r="E3923" t="str">
        <f t="shared" si="65"/>
        <v>$100K-$125K</v>
      </c>
    </row>
    <row r="3924" spans="1:5" x14ac:dyDescent="0.3">
      <c r="A3924" s="33" t="s">
        <v>2</v>
      </c>
      <c r="B3924" s="33" t="s">
        <v>72</v>
      </c>
      <c r="C3924" s="33">
        <v>43200</v>
      </c>
      <c r="D3924" s="33" t="s">
        <v>2198</v>
      </c>
      <c r="E3924" t="str">
        <f t="shared" si="65"/>
        <v>&lt;$75K</v>
      </c>
    </row>
    <row r="3925" spans="1:5" x14ac:dyDescent="0.3">
      <c r="A3925" s="33" t="s">
        <v>4</v>
      </c>
      <c r="B3925" s="33" t="s">
        <v>110</v>
      </c>
      <c r="C3925" s="33">
        <v>133500</v>
      </c>
      <c r="D3925" s="33" t="s">
        <v>629</v>
      </c>
      <c r="E3925" t="str">
        <f t="shared" si="65"/>
        <v>$125K-$200K</v>
      </c>
    </row>
    <row r="3926" spans="1:5" x14ac:dyDescent="0.3">
      <c r="A3926" s="33" t="s">
        <v>0</v>
      </c>
      <c r="B3926" s="33" t="s">
        <v>53</v>
      </c>
      <c r="C3926" s="33">
        <v>100000</v>
      </c>
      <c r="D3926" s="33" t="s">
        <v>632</v>
      </c>
      <c r="E3926" t="str">
        <f t="shared" si="65"/>
        <v>$75K-$100K</v>
      </c>
    </row>
    <row r="3927" spans="1:5" x14ac:dyDescent="0.3">
      <c r="A3927" s="33" t="s">
        <v>0</v>
      </c>
      <c r="B3927" s="33" t="s">
        <v>53</v>
      </c>
      <c r="C3927" s="33"/>
      <c r="D3927" s="33" t="s">
        <v>2199</v>
      </c>
      <c r="E3927" t="str">
        <f t="shared" si="65"/>
        <v>No Data</v>
      </c>
    </row>
    <row r="3928" spans="1:5" x14ac:dyDescent="0.3">
      <c r="A3928" s="33" t="s">
        <v>2</v>
      </c>
      <c r="B3928" s="33" t="s">
        <v>53</v>
      </c>
      <c r="C3928" s="33">
        <v>65000</v>
      </c>
      <c r="D3928" s="33" t="s">
        <v>2200</v>
      </c>
      <c r="E3928" t="str">
        <f t="shared" si="65"/>
        <v>&lt;$75K</v>
      </c>
    </row>
    <row r="3929" spans="1:5" x14ac:dyDescent="0.3">
      <c r="A3929" s="33" t="s">
        <v>4</v>
      </c>
      <c r="B3929" s="33" t="s">
        <v>53</v>
      </c>
      <c r="C3929" s="33">
        <v>100000</v>
      </c>
      <c r="D3929" s="33" t="s">
        <v>838</v>
      </c>
      <c r="E3929" t="str">
        <f t="shared" si="65"/>
        <v>$75K-$100K</v>
      </c>
    </row>
    <row r="3930" spans="1:5" x14ac:dyDescent="0.3">
      <c r="A3930" s="33" t="s">
        <v>2</v>
      </c>
      <c r="B3930" s="33" t="s">
        <v>53</v>
      </c>
      <c r="C3930" s="33"/>
      <c r="D3930" s="33" t="s">
        <v>268</v>
      </c>
      <c r="E3930" t="str">
        <f t="shared" si="65"/>
        <v>No Data</v>
      </c>
    </row>
    <row r="3931" spans="1:5" x14ac:dyDescent="0.3">
      <c r="A3931" s="33" t="s">
        <v>4</v>
      </c>
      <c r="B3931" s="33" t="s">
        <v>53</v>
      </c>
      <c r="C3931" s="33"/>
      <c r="D3931" s="33" t="s">
        <v>1743</v>
      </c>
      <c r="E3931" t="str">
        <f t="shared" si="65"/>
        <v>No Data</v>
      </c>
    </row>
    <row r="3932" spans="1:5" x14ac:dyDescent="0.3">
      <c r="A3932" s="33" t="s">
        <v>126</v>
      </c>
      <c r="B3932" s="33" t="s">
        <v>53</v>
      </c>
      <c r="C3932" s="33">
        <v>100000</v>
      </c>
      <c r="D3932" s="33" t="s">
        <v>2201</v>
      </c>
      <c r="E3932" t="str">
        <f t="shared" si="65"/>
        <v>$75K-$100K</v>
      </c>
    </row>
    <row r="3933" spans="1:5" x14ac:dyDescent="0.3">
      <c r="A3933" s="33" t="s">
        <v>125</v>
      </c>
      <c r="B3933" s="33" t="s">
        <v>53</v>
      </c>
      <c r="C3933" s="33"/>
      <c r="D3933" s="33" t="s">
        <v>2202</v>
      </c>
      <c r="E3933" t="str">
        <f t="shared" si="65"/>
        <v>No Data</v>
      </c>
    </row>
    <row r="3934" spans="1:5" x14ac:dyDescent="0.3">
      <c r="A3934" s="33" t="s">
        <v>126</v>
      </c>
      <c r="B3934" s="33" t="s">
        <v>53</v>
      </c>
      <c r="C3934" s="33">
        <v>173500</v>
      </c>
      <c r="D3934" s="33" t="s">
        <v>225</v>
      </c>
      <c r="E3934" t="str">
        <f t="shared" si="65"/>
        <v>$125K-$200K</v>
      </c>
    </row>
    <row r="3935" spans="1:5" x14ac:dyDescent="0.3">
      <c r="A3935" s="33" t="s">
        <v>2</v>
      </c>
      <c r="B3935" s="33" t="s">
        <v>53</v>
      </c>
      <c r="C3935" s="33">
        <v>169311</v>
      </c>
      <c r="D3935" s="33" t="s">
        <v>217</v>
      </c>
      <c r="E3935" t="str">
        <f t="shared" si="65"/>
        <v>$125K-$200K</v>
      </c>
    </row>
    <row r="3936" spans="1:5" x14ac:dyDescent="0.3">
      <c r="A3936" s="33" t="s">
        <v>0</v>
      </c>
      <c r="B3936" s="33" t="s">
        <v>53</v>
      </c>
      <c r="C3936" s="33">
        <v>250000</v>
      </c>
      <c r="D3936" s="33" t="s">
        <v>292</v>
      </c>
      <c r="E3936" t="str">
        <f t="shared" si="65"/>
        <v>&gt;$200K</v>
      </c>
    </row>
    <row r="3937" spans="1:5" x14ac:dyDescent="0.3">
      <c r="A3937" s="33" t="s">
        <v>4</v>
      </c>
      <c r="B3937" s="33" t="s">
        <v>53</v>
      </c>
      <c r="C3937" s="33"/>
      <c r="D3937" s="33" t="s">
        <v>2203</v>
      </c>
      <c r="E3937" t="str">
        <f t="shared" si="65"/>
        <v>No Data</v>
      </c>
    </row>
    <row r="3938" spans="1:5" x14ac:dyDescent="0.3">
      <c r="A3938" s="33" t="s">
        <v>2</v>
      </c>
      <c r="B3938" s="33" t="s">
        <v>53</v>
      </c>
      <c r="C3938" s="33">
        <v>90000</v>
      </c>
      <c r="D3938" s="33" t="s">
        <v>1120</v>
      </c>
      <c r="E3938" t="str">
        <f t="shared" si="65"/>
        <v>$75K-$100K</v>
      </c>
    </row>
    <row r="3939" spans="1:5" x14ac:dyDescent="0.3">
      <c r="A3939" s="33" t="s">
        <v>0</v>
      </c>
      <c r="B3939" s="33" t="s">
        <v>53</v>
      </c>
      <c r="C3939" s="33"/>
      <c r="D3939" s="33" t="s">
        <v>258</v>
      </c>
      <c r="E3939" t="str">
        <f t="shared" si="65"/>
        <v>No Data</v>
      </c>
    </row>
    <row r="3940" spans="1:5" x14ac:dyDescent="0.3">
      <c r="A3940" s="33" t="s">
        <v>126</v>
      </c>
      <c r="B3940" s="33" t="s">
        <v>53</v>
      </c>
      <c r="C3940" s="33"/>
      <c r="D3940" s="33" t="s">
        <v>542</v>
      </c>
      <c r="E3940" t="str">
        <f t="shared" si="65"/>
        <v>No Data</v>
      </c>
    </row>
    <row r="3941" spans="1:5" x14ac:dyDescent="0.3">
      <c r="A3941" s="33" t="s">
        <v>126</v>
      </c>
      <c r="B3941" s="33" t="s">
        <v>53</v>
      </c>
      <c r="C3941" s="33">
        <v>150000</v>
      </c>
      <c r="D3941" s="33" t="s">
        <v>505</v>
      </c>
      <c r="E3941" t="str">
        <f t="shared" si="65"/>
        <v>$125K-$200K</v>
      </c>
    </row>
    <row r="3942" spans="1:5" x14ac:dyDescent="0.3">
      <c r="A3942" s="33" t="s">
        <v>52</v>
      </c>
      <c r="B3942" s="33" t="s">
        <v>53</v>
      </c>
      <c r="C3942" s="33"/>
      <c r="D3942" s="33" t="s">
        <v>1604</v>
      </c>
      <c r="E3942" t="str">
        <f t="shared" si="65"/>
        <v>No Data</v>
      </c>
    </row>
    <row r="3943" spans="1:5" x14ac:dyDescent="0.3">
      <c r="A3943" s="33" t="s">
        <v>1</v>
      </c>
      <c r="B3943" s="33" t="s">
        <v>68</v>
      </c>
      <c r="C3943" s="33"/>
      <c r="D3943" s="33" t="s">
        <v>2204</v>
      </c>
      <c r="E3943" t="str">
        <f t="shared" si="65"/>
        <v>No Data</v>
      </c>
    </row>
    <row r="3944" spans="1:5" x14ac:dyDescent="0.3">
      <c r="A3944" s="33" t="s">
        <v>0</v>
      </c>
      <c r="B3944" s="33" t="s">
        <v>53</v>
      </c>
      <c r="C3944" s="33"/>
      <c r="D3944" s="33" t="s">
        <v>2205</v>
      </c>
      <c r="E3944" t="str">
        <f t="shared" si="65"/>
        <v>No Data</v>
      </c>
    </row>
    <row r="3945" spans="1:5" x14ac:dyDescent="0.3">
      <c r="A3945" s="33" t="s">
        <v>126</v>
      </c>
      <c r="B3945" s="33" t="s">
        <v>53</v>
      </c>
      <c r="C3945" s="33"/>
      <c r="D3945" s="33" t="s">
        <v>213</v>
      </c>
      <c r="E3945" t="str">
        <f t="shared" si="65"/>
        <v>No Data</v>
      </c>
    </row>
    <row r="3946" spans="1:5" x14ac:dyDescent="0.3">
      <c r="A3946" s="33" t="s">
        <v>0</v>
      </c>
      <c r="B3946" s="33" t="s">
        <v>54</v>
      </c>
      <c r="C3946" s="33"/>
      <c r="D3946" s="33" t="s">
        <v>2206</v>
      </c>
      <c r="E3946" t="str">
        <f t="shared" si="65"/>
        <v>No Data</v>
      </c>
    </row>
    <row r="3947" spans="1:5" x14ac:dyDescent="0.3">
      <c r="A3947" s="33" t="s">
        <v>4</v>
      </c>
      <c r="B3947" s="33" t="s">
        <v>53</v>
      </c>
      <c r="C3947" s="33">
        <v>130000</v>
      </c>
      <c r="D3947" s="33" t="s">
        <v>2207</v>
      </c>
      <c r="E3947" t="str">
        <f t="shared" si="65"/>
        <v>$125K-$200K</v>
      </c>
    </row>
    <row r="3948" spans="1:5" x14ac:dyDescent="0.3">
      <c r="A3948" s="33" t="s">
        <v>0</v>
      </c>
      <c r="B3948" s="33" t="s">
        <v>53</v>
      </c>
      <c r="C3948" s="33">
        <v>168000</v>
      </c>
      <c r="D3948" s="33" t="s">
        <v>217</v>
      </c>
      <c r="E3948" t="str">
        <f t="shared" si="65"/>
        <v>$125K-$200K</v>
      </c>
    </row>
    <row r="3949" spans="1:5" x14ac:dyDescent="0.3">
      <c r="A3949" s="33" t="s">
        <v>2</v>
      </c>
      <c r="B3949" s="33" t="s">
        <v>97</v>
      </c>
      <c r="C3949" s="33">
        <v>80850</v>
      </c>
      <c r="D3949" s="33" t="s">
        <v>2208</v>
      </c>
      <c r="E3949" t="str">
        <f t="shared" si="65"/>
        <v>$75K-$100K</v>
      </c>
    </row>
    <row r="3950" spans="1:5" x14ac:dyDescent="0.3">
      <c r="A3950" s="33" t="s">
        <v>0</v>
      </c>
      <c r="B3950" s="33" t="s">
        <v>53</v>
      </c>
      <c r="C3950" s="33">
        <v>124505</v>
      </c>
      <c r="D3950" s="33" t="s">
        <v>1092</v>
      </c>
      <c r="E3950" t="str">
        <f t="shared" si="65"/>
        <v>$100K-$125K</v>
      </c>
    </row>
    <row r="3951" spans="1:5" x14ac:dyDescent="0.3">
      <c r="A3951" s="33" t="s">
        <v>4</v>
      </c>
      <c r="B3951" s="33" t="s">
        <v>53</v>
      </c>
      <c r="C3951" s="33">
        <v>99800</v>
      </c>
      <c r="D3951" s="33" t="s">
        <v>259</v>
      </c>
      <c r="E3951" t="str">
        <f t="shared" si="65"/>
        <v>$75K-$100K</v>
      </c>
    </row>
    <row r="3952" spans="1:5" x14ac:dyDescent="0.3">
      <c r="A3952" s="33" t="s">
        <v>0</v>
      </c>
      <c r="B3952" s="33" t="s">
        <v>53</v>
      </c>
      <c r="C3952" s="33">
        <v>47858</v>
      </c>
      <c r="D3952" s="33" t="s">
        <v>2209</v>
      </c>
      <c r="E3952" t="str">
        <f t="shared" si="65"/>
        <v>&lt;$75K</v>
      </c>
    </row>
    <row r="3953" spans="1:5" x14ac:dyDescent="0.3">
      <c r="A3953" s="33" t="s">
        <v>1</v>
      </c>
      <c r="B3953" s="33" t="s">
        <v>80</v>
      </c>
      <c r="C3953" s="33">
        <v>166000</v>
      </c>
      <c r="D3953" s="33" t="s">
        <v>2210</v>
      </c>
      <c r="E3953" t="str">
        <f t="shared" si="65"/>
        <v>$125K-$200K</v>
      </c>
    </row>
    <row r="3954" spans="1:5" x14ac:dyDescent="0.3">
      <c r="A3954" s="33" t="s">
        <v>2</v>
      </c>
      <c r="B3954" s="33" t="s">
        <v>69</v>
      </c>
      <c r="C3954" s="33">
        <v>53014</v>
      </c>
      <c r="D3954" s="33" t="s">
        <v>211</v>
      </c>
      <c r="E3954" t="str">
        <f t="shared" si="65"/>
        <v>&lt;$75K</v>
      </c>
    </row>
    <row r="3955" spans="1:5" x14ac:dyDescent="0.3">
      <c r="A3955" s="33" t="s">
        <v>52</v>
      </c>
      <c r="B3955" s="33" t="s">
        <v>74</v>
      </c>
      <c r="C3955" s="33">
        <v>63000</v>
      </c>
      <c r="D3955" s="33" t="s">
        <v>2211</v>
      </c>
      <c r="E3955" t="str">
        <f t="shared" si="65"/>
        <v>&lt;$75K</v>
      </c>
    </row>
    <row r="3956" spans="1:5" x14ac:dyDescent="0.3">
      <c r="A3956" s="33" t="s">
        <v>126</v>
      </c>
      <c r="B3956" s="33" t="s">
        <v>53</v>
      </c>
      <c r="C3956" s="33">
        <v>182500</v>
      </c>
      <c r="D3956" s="33" t="s">
        <v>2212</v>
      </c>
      <c r="E3956" t="str">
        <f t="shared" si="65"/>
        <v>$125K-$200K</v>
      </c>
    </row>
    <row r="3957" spans="1:5" x14ac:dyDescent="0.3">
      <c r="A3957" s="33" t="s">
        <v>4</v>
      </c>
      <c r="B3957" s="33" t="s">
        <v>53</v>
      </c>
      <c r="C3957" s="33"/>
      <c r="D3957" s="33" t="s">
        <v>1067</v>
      </c>
      <c r="E3957" t="str">
        <f t="shared" si="65"/>
        <v>No Data</v>
      </c>
    </row>
    <row r="3958" spans="1:5" x14ac:dyDescent="0.3">
      <c r="A3958" s="33" t="s">
        <v>125</v>
      </c>
      <c r="B3958" s="33" t="s">
        <v>72</v>
      </c>
      <c r="C3958" s="33">
        <v>111175</v>
      </c>
      <c r="D3958" s="33" t="s">
        <v>1076</v>
      </c>
      <c r="E3958" t="str">
        <f t="shared" si="65"/>
        <v>$100K-$125K</v>
      </c>
    </row>
    <row r="3959" spans="1:5" x14ac:dyDescent="0.3">
      <c r="A3959" s="33" t="s">
        <v>125</v>
      </c>
      <c r="B3959" s="33" t="s">
        <v>53</v>
      </c>
      <c r="C3959" s="33">
        <v>150000</v>
      </c>
      <c r="D3959" s="33" t="s">
        <v>611</v>
      </c>
      <c r="E3959" t="str">
        <f t="shared" si="65"/>
        <v>$125K-$200K</v>
      </c>
    </row>
    <row r="3960" spans="1:5" x14ac:dyDescent="0.3">
      <c r="A3960" s="33" t="s">
        <v>126</v>
      </c>
      <c r="B3960" s="33" t="s">
        <v>53</v>
      </c>
      <c r="C3960" s="33">
        <v>182000</v>
      </c>
      <c r="D3960" s="33" t="s">
        <v>2213</v>
      </c>
      <c r="E3960" t="str">
        <f t="shared" si="65"/>
        <v>$125K-$200K</v>
      </c>
    </row>
    <row r="3961" spans="1:5" x14ac:dyDescent="0.3">
      <c r="A3961" s="33" t="s">
        <v>2</v>
      </c>
      <c r="B3961" s="33" t="s">
        <v>53</v>
      </c>
      <c r="C3961" s="33"/>
      <c r="D3961" s="33" t="s">
        <v>234</v>
      </c>
      <c r="E3961" t="str">
        <f t="shared" si="65"/>
        <v>No Data</v>
      </c>
    </row>
    <row r="3962" spans="1:5" x14ac:dyDescent="0.3">
      <c r="A3962" s="33" t="s">
        <v>2</v>
      </c>
      <c r="B3962" s="33" t="s">
        <v>53</v>
      </c>
      <c r="C3962" s="33">
        <v>84000</v>
      </c>
      <c r="D3962" s="33" t="s">
        <v>2214</v>
      </c>
      <c r="E3962" t="str">
        <f t="shared" si="65"/>
        <v>$75K-$100K</v>
      </c>
    </row>
    <row r="3963" spans="1:5" x14ac:dyDescent="0.3">
      <c r="A3963" s="33" t="s">
        <v>2</v>
      </c>
      <c r="B3963" s="33" t="s">
        <v>53</v>
      </c>
      <c r="C3963" s="33"/>
      <c r="D3963" s="33" t="s">
        <v>926</v>
      </c>
      <c r="E3963" t="str">
        <f t="shared" si="65"/>
        <v>No Data</v>
      </c>
    </row>
    <row r="3964" spans="1:5" x14ac:dyDescent="0.3">
      <c r="A3964" s="33" t="s">
        <v>0</v>
      </c>
      <c r="B3964" s="33" t="s">
        <v>69</v>
      </c>
      <c r="C3964" s="33"/>
      <c r="D3964" s="33" t="s">
        <v>666</v>
      </c>
      <c r="E3964" t="str">
        <f t="shared" si="65"/>
        <v>No Data</v>
      </c>
    </row>
    <row r="3965" spans="1:5" x14ac:dyDescent="0.3">
      <c r="A3965" s="33" t="s">
        <v>128</v>
      </c>
      <c r="B3965" s="33" t="s">
        <v>54</v>
      </c>
      <c r="C3965" s="33">
        <v>117782.5</v>
      </c>
      <c r="D3965" s="33" t="s">
        <v>2215</v>
      </c>
      <c r="E3965" t="str">
        <f t="shared" si="65"/>
        <v>$100K-$125K</v>
      </c>
    </row>
    <row r="3966" spans="1:5" x14ac:dyDescent="0.3">
      <c r="A3966" s="33" t="s">
        <v>2</v>
      </c>
      <c r="B3966" s="33" t="s">
        <v>89</v>
      </c>
      <c r="C3966" s="33"/>
      <c r="D3966" s="33" t="s">
        <v>2216</v>
      </c>
      <c r="E3966" t="str">
        <f t="shared" si="65"/>
        <v>No Data</v>
      </c>
    </row>
    <row r="3967" spans="1:5" x14ac:dyDescent="0.3">
      <c r="A3967" s="33" t="s">
        <v>129</v>
      </c>
      <c r="B3967" s="33" t="s">
        <v>114</v>
      </c>
      <c r="C3967" s="33">
        <v>79200</v>
      </c>
      <c r="D3967" s="33" t="s">
        <v>2217</v>
      </c>
      <c r="E3967" t="str">
        <f t="shared" si="65"/>
        <v>$75K-$100K</v>
      </c>
    </row>
    <row r="3968" spans="1:5" x14ac:dyDescent="0.3">
      <c r="A3968" s="33" t="s">
        <v>4</v>
      </c>
      <c r="B3968" s="33" t="s">
        <v>53</v>
      </c>
      <c r="C3968" s="33">
        <v>132500</v>
      </c>
      <c r="D3968" s="33" t="s">
        <v>294</v>
      </c>
      <c r="E3968" t="str">
        <f t="shared" si="65"/>
        <v>$125K-$200K</v>
      </c>
    </row>
    <row r="3969" spans="1:5" x14ac:dyDescent="0.3">
      <c r="A3969" s="33" t="s">
        <v>128</v>
      </c>
      <c r="B3969" s="33" t="s">
        <v>53</v>
      </c>
      <c r="C3969" s="33"/>
      <c r="D3969" s="33" t="s">
        <v>2218</v>
      </c>
      <c r="E3969" t="str">
        <f t="shared" si="65"/>
        <v>No Data</v>
      </c>
    </row>
    <row r="3970" spans="1:5" x14ac:dyDescent="0.3">
      <c r="A3970" s="33" t="s">
        <v>0</v>
      </c>
      <c r="B3970" s="33" t="s">
        <v>53</v>
      </c>
      <c r="C3970" s="33">
        <v>146383</v>
      </c>
      <c r="D3970" s="33" t="s">
        <v>2219</v>
      </c>
      <c r="E3970" t="str">
        <f t="shared" si="65"/>
        <v>$125K-$200K</v>
      </c>
    </row>
    <row r="3971" spans="1:5" x14ac:dyDescent="0.3">
      <c r="A3971" s="33" t="s">
        <v>4</v>
      </c>
      <c r="B3971" s="33" t="s">
        <v>53</v>
      </c>
      <c r="C3971" s="33"/>
      <c r="D3971" s="33" t="s">
        <v>2220</v>
      </c>
      <c r="E3971" t="str">
        <f t="shared" ref="E3971:E4034" si="66">_xlfn.XLOOKUP(C3971,$H$16:$H$21,$G$16:$G$21,,1)</f>
        <v>No Data</v>
      </c>
    </row>
    <row r="3972" spans="1:5" x14ac:dyDescent="0.3">
      <c r="A3972" s="33" t="s">
        <v>4</v>
      </c>
      <c r="B3972" s="33" t="s">
        <v>53</v>
      </c>
      <c r="C3972" s="33"/>
      <c r="D3972" s="33" t="s">
        <v>213</v>
      </c>
      <c r="E3972" t="str">
        <f t="shared" si="66"/>
        <v>No Data</v>
      </c>
    </row>
    <row r="3973" spans="1:5" x14ac:dyDescent="0.3">
      <c r="A3973" s="33" t="s">
        <v>4</v>
      </c>
      <c r="B3973" s="33" t="s">
        <v>54</v>
      </c>
      <c r="C3973" s="33"/>
      <c r="D3973" s="33" t="s">
        <v>2221</v>
      </c>
      <c r="E3973" t="str">
        <f t="shared" si="66"/>
        <v>No Data</v>
      </c>
    </row>
    <row r="3974" spans="1:5" x14ac:dyDescent="0.3">
      <c r="A3974" s="33" t="s">
        <v>4</v>
      </c>
      <c r="B3974" s="33" t="s">
        <v>88</v>
      </c>
      <c r="C3974" s="33">
        <v>155000</v>
      </c>
      <c r="D3974" s="33" t="s">
        <v>2222</v>
      </c>
      <c r="E3974" t="str">
        <f t="shared" si="66"/>
        <v>$125K-$200K</v>
      </c>
    </row>
    <row r="3975" spans="1:5" x14ac:dyDescent="0.3">
      <c r="A3975" s="33" t="s">
        <v>125</v>
      </c>
      <c r="B3975" s="33" t="s">
        <v>53</v>
      </c>
      <c r="C3975" s="33">
        <v>115000</v>
      </c>
      <c r="D3975" s="33" t="s">
        <v>1930</v>
      </c>
      <c r="E3975" t="str">
        <f t="shared" si="66"/>
        <v>$100K-$125K</v>
      </c>
    </row>
    <row r="3976" spans="1:5" x14ac:dyDescent="0.3">
      <c r="A3976" s="33" t="s">
        <v>0</v>
      </c>
      <c r="B3976" s="33" t="s">
        <v>53</v>
      </c>
      <c r="C3976" s="33">
        <v>171000</v>
      </c>
      <c r="D3976" s="33" t="s">
        <v>2185</v>
      </c>
      <c r="E3976" t="str">
        <f t="shared" si="66"/>
        <v>$125K-$200K</v>
      </c>
    </row>
    <row r="3977" spans="1:5" x14ac:dyDescent="0.3">
      <c r="A3977" s="33" t="s">
        <v>126</v>
      </c>
      <c r="B3977" s="33" t="s">
        <v>53</v>
      </c>
      <c r="C3977" s="33">
        <v>200000</v>
      </c>
      <c r="D3977" s="33" t="s">
        <v>2223</v>
      </c>
      <c r="E3977" t="str">
        <f t="shared" si="66"/>
        <v>$125K-$200K</v>
      </c>
    </row>
    <row r="3978" spans="1:5" x14ac:dyDescent="0.3">
      <c r="A3978" s="33" t="s">
        <v>4</v>
      </c>
      <c r="B3978" s="33" t="s">
        <v>53</v>
      </c>
      <c r="C3978" s="33"/>
      <c r="D3978" s="33" t="s">
        <v>232</v>
      </c>
      <c r="E3978" t="str">
        <f t="shared" si="66"/>
        <v>No Data</v>
      </c>
    </row>
    <row r="3979" spans="1:5" x14ac:dyDescent="0.3">
      <c r="A3979" s="33" t="s">
        <v>4</v>
      </c>
      <c r="B3979" s="33" t="s">
        <v>53</v>
      </c>
      <c r="C3979" s="33">
        <v>112500</v>
      </c>
      <c r="D3979" s="33" t="s">
        <v>1726</v>
      </c>
      <c r="E3979" t="str">
        <f t="shared" si="66"/>
        <v>$100K-$125K</v>
      </c>
    </row>
    <row r="3980" spans="1:5" x14ac:dyDescent="0.3">
      <c r="A3980" s="33" t="s">
        <v>2</v>
      </c>
      <c r="B3980" s="33" t="s">
        <v>53</v>
      </c>
      <c r="C3980" s="33">
        <v>50000</v>
      </c>
      <c r="D3980" s="33" t="s">
        <v>2224</v>
      </c>
      <c r="E3980" t="str">
        <f t="shared" si="66"/>
        <v>&lt;$75K</v>
      </c>
    </row>
    <row r="3981" spans="1:5" x14ac:dyDescent="0.3">
      <c r="A3981" s="33" t="s">
        <v>4</v>
      </c>
      <c r="B3981" s="33" t="s">
        <v>53</v>
      </c>
      <c r="C3981" s="33"/>
      <c r="D3981" s="33" t="s">
        <v>2225</v>
      </c>
      <c r="E3981" t="str">
        <f t="shared" si="66"/>
        <v>No Data</v>
      </c>
    </row>
    <row r="3982" spans="1:5" x14ac:dyDescent="0.3">
      <c r="A3982" s="33" t="s">
        <v>129</v>
      </c>
      <c r="B3982" s="33" t="s">
        <v>53</v>
      </c>
      <c r="C3982" s="33"/>
      <c r="D3982" s="33" t="s">
        <v>516</v>
      </c>
      <c r="E3982" t="str">
        <f t="shared" si="66"/>
        <v>No Data</v>
      </c>
    </row>
    <row r="3983" spans="1:5" x14ac:dyDescent="0.3">
      <c r="A3983" s="33" t="s">
        <v>4</v>
      </c>
      <c r="B3983" s="33" t="s">
        <v>54</v>
      </c>
      <c r="C3983" s="33">
        <v>134241</v>
      </c>
      <c r="D3983" s="33" t="s">
        <v>294</v>
      </c>
      <c r="E3983" t="str">
        <f t="shared" si="66"/>
        <v>$125K-$200K</v>
      </c>
    </row>
    <row r="3984" spans="1:5" x14ac:dyDescent="0.3">
      <c r="A3984" s="33" t="s">
        <v>2</v>
      </c>
      <c r="B3984" s="33" t="s">
        <v>54</v>
      </c>
      <c r="C3984" s="33">
        <v>112500</v>
      </c>
      <c r="D3984" s="33" t="s">
        <v>1810</v>
      </c>
      <c r="E3984" t="str">
        <f t="shared" si="66"/>
        <v>$100K-$125K</v>
      </c>
    </row>
    <row r="3985" spans="1:5" x14ac:dyDescent="0.3">
      <c r="A3985" s="33" t="s">
        <v>4</v>
      </c>
      <c r="B3985" s="33" t="s">
        <v>53</v>
      </c>
      <c r="C3985" s="33"/>
      <c r="D3985" s="33" t="s">
        <v>2226</v>
      </c>
      <c r="E3985" t="str">
        <f t="shared" si="66"/>
        <v>No Data</v>
      </c>
    </row>
    <row r="3986" spans="1:5" x14ac:dyDescent="0.3">
      <c r="A3986" s="33" t="s">
        <v>2</v>
      </c>
      <c r="B3986" s="33" t="s">
        <v>53</v>
      </c>
      <c r="C3986" s="33"/>
      <c r="D3986" s="33" t="s">
        <v>1064</v>
      </c>
      <c r="E3986" t="str">
        <f t="shared" si="66"/>
        <v>No Data</v>
      </c>
    </row>
    <row r="3987" spans="1:5" x14ac:dyDescent="0.3">
      <c r="A3987" s="33" t="s">
        <v>4</v>
      </c>
      <c r="B3987" s="33" t="s">
        <v>53</v>
      </c>
      <c r="C3987" s="33">
        <v>235847</v>
      </c>
      <c r="D3987" s="33" t="s">
        <v>217</v>
      </c>
      <c r="E3987" t="str">
        <f t="shared" si="66"/>
        <v>&gt;$200K</v>
      </c>
    </row>
    <row r="3988" spans="1:5" x14ac:dyDescent="0.3">
      <c r="A3988" s="33" t="s">
        <v>4</v>
      </c>
      <c r="B3988" s="33" t="s">
        <v>53</v>
      </c>
      <c r="C3988" s="33">
        <v>200000</v>
      </c>
      <c r="D3988" s="33" t="s">
        <v>1119</v>
      </c>
      <c r="E3988" t="str">
        <f t="shared" si="66"/>
        <v>$125K-$200K</v>
      </c>
    </row>
    <row r="3989" spans="1:5" x14ac:dyDescent="0.3">
      <c r="A3989" s="33" t="s">
        <v>0</v>
      </c>
      <c r="B3989" s="33" t="s">
        <v>53</v>
      </c>
      <c r="C3989" s="33">
        <v>135000</v>
      </c>
      <c r="D3989" s="33" t="s">
        <v>232</v>
      </c>
      <c r="E3989" t="str">
        <f t="shared" si="66"/>
        <v>$125K-$200K</v>
      </c>
    </row>
    <row r="3990" spans="1:5" x14ac:dyDescent="0.3">
      <c r="A3990" s="33" t="s">
        <v>4</v>
      </c>
      <c r="B3990" s="33" t="s">
        <v>53</v>
      </c>
      <c r="C3990" s="33">
        <v>210000</v>
      </c>
      <c r="D3990" s="33" t="s">
        <v>2227</v>
      </c>
      <c r="E3990" t="str">
        <f t="shared" si="66"/>
        <v>&gt;$200K</v>
      </c>
    </row>
    <row r="3991" spans="1:5" x14ac:dyDescent="0.3">
      <c r="A3991" s="33" t="s">
        <v>2</v>
      </c>
      <c r="B3991" s="33" t="s">
        <v>53</v>
      </c>
      <c r="C3991" s="33"/>
      <c r="D3991" s="33" t="s">
        <v>2178</v>
      </c>
      <c r="E3991" t="str">
        <f t="shared" si="66"/>
        <v>No Data</v>
      </c>
    </row>
    <row r="3992" spans="1:5" x14ac:dyDescent="0.3">
      <c r="A3992" s="33" t="s">
        <v>2</v>
      </c>
      <c r="B3992" s="33" t="s">
        <v>81</v>
      </c>
      <c r="C3992" s="33">
        <v>100500</v>
      </c>
      <c r="D3992" s="33" t="s">
        <v>2228</v>
      </c>
      <c r="E3992" t="str">
        <f t="shared" si="66"/>
        <v>$100K-$125K</v>
      </c>
    </row>
    <row r="3993" spans="1:5" x14ac:dyDescent="0.3">
      <c r="A3993" s="33" t="s">
        <v>4</v>
      </c>
      <c r="B3993" s="33" t="s">
        <v>53</v>
      </c>
      <c r="C3993" s="33">
        <v>140000</v>
      </c>
      <c r="D3993" s="33" t="s">
        <v>441</v>
      </c>
      <c r="E3993" t="str">
        <f t="shared" si="66"/>
        <v>$125K-$200K</v>
      </c>
    </row>
    <row r="3994" spans="1:5" x14ac:dyDescent="0.3">
      <c r="A3994" s="33" t="s">
        <v>4</v>
      </c>
      <c r="B3994" s="33" t="s">
        <v>53</v>
      </c>
      <c r="C3994" s="33"/>
      <c r="D3994" s="33" t="s">
        <v>258</v>
      </c>
      <c r="E3994" t="str">
        <f t="shared" si="66"/>
        <v>No Data</v>
      </c>
    </row>
    <row r="3995" spans="1:5" x14ac:dyDescent="0.3">
      <c r="A3995" s="33" t="s">
        <v>2</v>
      </c>
      <c r="B3995" s="33" t="s">
        <v>53</v>
      </c>
      <c r="C3995" s="33"/>
      <c r="D3995" s="33" t="s">
        <v>480</v>
      </c>
      <c r="E3995" t="str">
        <f t="shared" si="66"/>
        <v>No Data</v>
      </c>
    </row>
    <row r="3996" spans="1:5" x14ac:dyDescent="0.3">
      <c r="A3996" s="33" t="s">
        <v>0</v>
      </c>
      <c r="B3996" s="33" t="s">
        <v>53</v>
      </c>
      <c r="C3996" s="33">
        <v>135000</v>
      </c>
      <c r="D3996" s="33" t="s">
        <v>2229</v>
      </c>
      <c r="E3996" t="str">
        <f t="shared" si="66"/>
        <v>$125K-$200K</v>
      </c>
    </row>
    <row r="3997" spans="1:5" x14ac:dyDescent="0.3">
      <c r="A3997" s="33" t="s">
        <v>0</v>
      </c>
      <c r="B3997" s="33" t="s">
        <v>53</v>
      </c>
      <c r="C3997" s="33"/>
      <c r="D3997" s="33" t="s">
        <v>925</v>
      </c>
      <c r="E3997" t="str">
        <f t="shared" si="66"/>
        <v>No Data</v>
      </c>
    </row>
    <row r="3998" spans="1:5" x14ac:dyDescent="0.3">
      <c r="A3998" s="33" t="s">
        <v>128</v>
      </c>
      <c r="B3998" s="33" t="s">
        <v>53</v>
      </c>
      <c r="C3998" s="33"/>
      <c r="D3998" s="33" t="s">
        <v>232</v>
      </c>
      <c r="E3998" t="str">
        <f t="shared" si="66"/>
        <v>No Data</v>
      </c>
    </row>
    <row r="3999" spans="1:5" x14ac:dyDescent="0.3">
      <c r="A3999" s="33" t="s">
        <v>0</v>
      </c>
      <c r="B3999" s="33" t="s">
        <v>81</v>
      </c>
      <c r="C3999" s="33">
        <v>131193</v>
      </c>
      <c r="D3999" s="33" t="s">
        <v>2230</v>
      </c>
      <c r="E3999" t="str">
        <f t="shared" si="66"/>
        <v>$125K-$200K</v>
      </c>
    </row>
    <row r="4000" spans="1:5" x14ac:dyDescent="0.3">
      <c r="A4000" s="33" t="s">
        <v>2</v>
      </c>
      <c r="B4000" s="33" t="s">
        <v>53</v>
      </c>
      <c r="C4000" s="33"/>
      <c r="D4000" s="33" t="s">
        <v>2231</v>
      </c>
      <c r="E4000" t="str">
        <f t="shared" si="66"/>
        <v>No Data</v>
      </c>
    </row>
    <row r="4001" spans="1:5" x14ac:dyDescent="0.3">
      <c r="A4001" s="33" t="s">
        <v>4</v>
      </c>
      <c r="B4001" s="33" t="s">
        <v>53</v>
      </c>
      <c r="C4001" s="33">
        <v>45000</v>
      </c>
      <c r="D4001" s="33" t="s">
        <v>294</v>
      </c>
      <c r="E4001" t="str">
        <f t="shared" si="66"/>
        <v>&lt;$75K</v>
      </c>
    </row>
    <row r="4002" spans="1:5" x14ac:dyDescent="0.3">
      <c r="A4002" s="33" t="s">
        <v>126</v>
      </c>
      <c r="B4002" s="33" t="s">
        <v>53</v>
      </c>
      <c r="C4002" s="33">
        <v>150000</v>
      </c>
      <c r="D4002" s="33" t="s">
        <v>2232</v>
      </c>
      <c r="E4002" t="str">
        <f t="shared" si="66"/>
        <v>$125K-$200K</v>
      </c>
    </row>
    <row r="4003" spans="1:5" x14ac:dyDescent="0.3">
      <c r="A4003" s="33" t="s">
        <v>4</v>
      </c>
      <c r="B4003" s="33" t="s">
        <v>53</v>
      </c>
      <c r="C4003" s="33"/>
      <c r="D4003" s="33" t="s">
        <v>299</v>
      </c>
      <c r="E4003" t="str">
        <f t="shared" si="66"/>
        <v>No Data</v>
      </c>
    </row>
    <row r="4004" spans="1:5" x14ac:dyDescent="0.3">
      <c r="A4004" s="33" t="s">
        <v>4</v>
      </c>
      <c r="B4004" s="33" t="s">
        <v>53</v>
      </c>
      <c r="C4004" s="33">
        <v>173190</v>
      </c>
      <c r="D4004" s="33" t="s">
        <v>422</v>
      </c>
      <c r="E4004" t="str">
        <f t="shared" si="66"/>
        <v>$125K-$200K</v>
      </c>
    </row>
    <row r="4005" spans="1:5" x14ac:dyDescent="0.3">
      <c r="A4005" s="33" t="s">
        <v>4</v>
      </c>
      <c r="B4005" s="33" t="s">
        <v>53</v>
      </c>
      <c r="C4005" s="33"/>
      <c r="D4005" s="33" t="s">
        <v>225</v>
      </c>
      <c r="E4005" t="str">
        <f t="shared" si="66"/>
        <v>No Data</v>
      </c>
    </row>
    <row r="4006" spans="1:5" x14ac:dyDescent="0.3">
      <c r="A4006" s="33" t="s">
        <v>0</v>
      </c>
      <c r="B4006" s="33" t="s">
        <v>54</v>
      </c>
      <c r="C4006" s="33">
        <v>200000</v>
      </c>
      <c r="D4006" s="33" t="s">
        <v>1090</v>
      </c>
      <c r="E4006" t="str">
        <f t="shared" si="66"/>
        <v>$125K-$200K</v>
      </c>
    </row>
    <row r="4007" spans="1:5" x14ac:dyDescent="0.3">
      <c r="A4007" s="33" t="s">
        <v>4</v>
      </c>
      <c r="B4007" s="33" t="s">
        <v>53</v>
      </c>
      <c r="C4007" s="33">
        <v>112500</v>
      </c>
      <c r="D4007" s="33" t="s">
        <v>265</v>
      </c>
      <c r="E4007" t="str">
        <f t="shared" si="66"/>
        <v>$100K-$125K</v>
      </c>
    </row>
    <row r="4008" spans="1:5" x14ac:dyDescent="0.3">
      <c r="A4008" s="33" t="s">
        <v>0</v>
      </c>
      <c r="B4008" s="33" t="s">
        <v>53</v>
      </c>
      <c r="C4008" s="33">
        <v>190000</v>
      </c>
      <c r="D4008" s="33" t="s">
        <v>326</v>
      </c>
      <c r="E4008" t="str">
        <f t="shared" si="66"/>
        <v>$125K-$200K</v>
      </c>
    </row>
    <row r="4009" spans="1:5" x14ac:dyDescent="0.3">
      <c r="A4009" s="33" t="s">
        <v>126</v>
      </c>
      <c r="B4009" s="33" t="s">
        <v>53</v>
      </c>
      <c r="C4009" s="33">
        <v>156596</v>
      </c>
      <c r="D4009" s="33" t="s">
        <v>225</v>
      </c>
      <c r="E4009" t="str">
        <f t="shared" si="66"/>
        <v>$125K-$200K</v>
      </c>
    </row>
    <row r="4010" spans="1:5" x14ac:dyDescent="0.3">
      <c r="A4010" s="33" t="s">
        <v>125</v>
      </c>
      <c r="B4010" s="33" t="s">
        <v>53</v>
      </c>
      <c r="C4010" s="33">
        <v>100000</v>
      </c>
      <c r="D4010" s="33" t="s">
        <v>299</v>
      </c>
      <c r="E4010" t="str">
        <f t="shared" si="66"/>
        <v>$75K-$100K</v>
      </c>
    </row>
    <row r="4011" spans="1:5" x14ac:dyDescent="0.3">
      <c r="A4011" s="33" t="s">
        <v>0</v>
      </c>
      <c r="B4011" s="33" t="s">
        <v>53</v>
      </c>
      <c r="C4011" s="33"/>
      <c r="D4011" s="33" t="s">
        <v>258</v>
      </c>
      <c r="E4011" t="str">
        <f t="shared" si="66"/>
        <v>No Data</v>
      </c>
    </row>
    <row r="4012" spans="1:5" x14ac:dyDescent="0.3">
      <c r="A4012" s="33" t="s">
        <v>4</v>
      </c>
      <c r="B4012" s="33" t="s">
        <v>53</v>
      </c>
      <c r="C4012" s="33">
        <v>125000</v>
      </c>
      <c r="D4012" s="33" t="s">
        <v>394</v>
      </c>
      <c r="E4012" t="str">
        <f t="shared" si="66"/>
        <v>$100K-$125K</v>
      </c>
    </row>
    <row r="4013" spans="1:5" x14ac:dyDescent="0.3">
      <c r="A4013" s="33" t="s">
        <v>2</v>
      </c>
      <c r="B4013" s="33" t="s">
        <v>53</v>
      </c>
      <c r="C4013" s="33"/>
      <c r="D4013" s="33" t="s">
        <v>2233</v>
      </c>
      <c r="E4013" t="str">
        <f t="shared" si="66"/>
        <v>No Data</v>
      </c>
    </row>
    <row r="4014" spans="1:5" x14ac:dyDescent="0.3">
      <c r="A4014" s="33" t="s">
        <v>4</v>
      </c>
      <c r="B4014" s="33" t="s">
        <v>53</v>
      </c>
      <c r="C4014" s="33">
        <v>200000</v>
      </c>
      <c r="D4014" s="33" t="s">
        <v>265</v>
      </c>
      <c r="E4014" t="str">
        <f t="shared" si="66"/>
        <v>$125K-$200K</v>
      </c>
    </row>
    <row r="4015" spans="1:5" x14ac:dyDescent="0.3">
      <c r="A4015" s="33" t="s">
        <v>4</v>
      </c>
      <c r="B4015" s="33" t="s">
        <v>53</v>
      </c>
      <c r="C4015" s="33">
        <v>100000</v>
      </c>
      <c r="D4015" s="33" t="s">
        <v>2234</v>
      </c>
      <c r="E4015" t="str">
        <f t="shared" si="66"/>
        <v>$75K-$100K</v>
      </c>
    </row>
    <row r="4016" spans="1:5" x14ac:dyDescent="0.3">
      <c r="A4016" s="33" t="s">
        <v>0</v>
      </c>
      <c r="B4016" s="33" t="s">
        <v>53</v>
      </c>
      <c r="C4016" s="33"/>
      <c r="D4016" s="33" t="s">
        <v>395</v>
      </c>
      <c r="E4016" t="str">
        <f t="shared" si="66"/>
        <v>No Data</v>
      </c>
    </row>
    <row r="4017" spans="1:5" x14ac:dyDescent="0.3">
      <c r="A4017" s="33" t="s">
        <v>2</v>
      </c>
      <c r="B4017" s="33" t="s">
        <v>53</v>
      </c>
      <c r="C4017" s="33">
        <v>95000</v>
      </c>
      <c r="D4017" s="33" t="s">
        <v>1126</v>
      </c>
      <c r="E4017" t="str">
        <f t="shared" si="66"/>
        <v>$75K-$100K</v>
      </c>
    </row>
    <row r="4018" spans="1:5" x14ac:dyDescent="0.3">
      <c r="A4018" s="33" t="s">
        <v>52</v>
      </c>
      <c r="B4018" s="33" t="s">
        <v>53</v>
      </c>
      <c r="C4018" s="33"/>
      <c r="D4018" s="33" t="s">
        <v>268</v>
      </c>
      <c r="E4018" t="str">
        <f t="shared" si="66"/>
        <v>No Data</v>
      </c>
    </row>
    <row r="4019" spans="1:5" x14ac:dyDescent="0.3">
      <c r="A4019" s="33" t="s">
        <v>4</v>
      </c>
      <c r="B4019" s="33" t="s">
        <v>124</v>
      </c>
      <c r="C4019" s="33">
        <v>96773</v>
      </c>
      <c r="D4019" s="33" t="s">
        <v>2235</v>
      </c>
      <c r="E4019" t="str">
        <f t="shared" si="66"/>
        <v>$75K-$100K</v>
      </c>
    </row>
    <row r="4020" spans="1:5" x14ac:dyDescent="0.3">
      <c r="A4020" s="33" t="s">
        <v>2</v>
      </c>
      <c r="B4020" s="33" t="s">
        <v>53</v>
      </c>
      <c r="C4020" s="33"/>
      <c r="D4020" s="33" t="s">
        <v>2236</v>
      </c>
      <c r="E4020" t="str">
        <f t="shared" si="66"/>
        <v>No Data</v>
      </c>
    </row>
    <row r="4021" spans="1:5" x14ac:dyDescent="0.3">
      <c r="A4021" s="33" t="s">
        <v>2</v>
      </c>
      <c r="B4021" s="33" t="s">
        <v>53</v>
      </c>
      <c r="C4021" s="33">
        <v>105000</v>
      </c>
      <c r="D4021" s="33" t="s">
        <v>597</v>
      </c>
      <c r="E4021" t="str">
        <f t="shared" si="66"/>
        <v>$100K-$125K</v>
      </c>
    </row>
    <row r="4022" spans="1:5" x14ac:dyDescent="0.3">
      <c r="A4022" s="33" t="s">
        <v>2</v>
      </c>
      <c r="B4022" s="33" t="s">
        <v>53</v>
      </c>
      <c r="C4022" s="33"/>
      <c r="D4022" s="33" t="s">
        <v>2237</v>
      </c>
      <c r="E4022" t="str">
        <f t="shared" si="66"/>
        <v>No Data</v>
      </c>
    </row>
    <row r="4023" spans="1:5" x14ac:dyDescent="0.3">
      <c r="A4023" s="33" t="s">
        <v>128</v>
      </c>
      <c r="B4023" s="33" t="s">
        <v>85</v>
      </c>
      <c r="C4023" s="33">
        <v>105300</v>
      </c>
      <c r="D4023" s="33" t="s">
        <v>1278</v>
      </c>
      <c r="E4023" t="str">
        <f t="shared" si="66"/>
        <v>$100K-$125K</v>
      </c>
    </row>
    <row r="4024" spans="1:5" x14ac:dyDescent="0.3">
      <c r="A4024" s="33" t="s">
        <v>0</v>
      </c>
      <c r="B4024" s="33" t="s">
        <v>53</v>
      </c>
      <c r="C4024" s="33">
        <v>265000</v>
      </c>
      <c r="D4024" s="33" t="s">
        <v>219</v>
      </c>
      <c r="E4024" t="str">
        <f t="shared" si="66"/>
        <v>&gt;$200K</v>
      </c>
    </row>
    <row r="4025" spans="1:5" x14ac:dyDescent="0.3">
      <c r="A4025" s="33" t="s">
        <v>126</v>
      </c>
      <c r="B4025" s="33" t="s">
        <v>53</v>
      </c>
      <c r="C4025" s="33">
        <v>162500</v>
      </c>
      <c r="D4025" s="33" t="s">
        <v>238</v>
      </c>
      <c r="E4025" t="str">
        <f t="shared" si="66"/>
        <v>$125K-$200K</v>
      </c>
    </row>
    <row r="4026" spans="1:5" x14ac:dyDescent="0.3">
      <c r="A4026" s="33" t="s">
        <v>0</v>
      </c>
      <c r="B4026" s="33" t="s">
        <v>53</v>
      </c>
      <c r="C4026" s="33">
        <v>157500</v>
      </c>
      <c r="D4026" s="33" t="s">
        <v>1679</v>
      </c>
      <c r="E4026" t="str">
        <f t="shared" si="66"/>
        <v>$125K-$200K</v>
      </c>
    </row>
    <row r="4027" spans="1:5" x14ac:dyDescent="0.3">
      <c r="A4027" s="33" t="s">
        <v>0</v>
      </c>
      <c r="B4027" s="33" t="s">
        <v>53</v>
      </c>
      <c r="C4027" s="33">
        <v>95000</v>
      </c>
      <c r="D4027" s="33" t="s">
        <v>2238</v>
      </c>
      <c r="E4027" t="str">
        <f t="shared" si="66"/>
        <v>$75K-$100K</v>
      </c>
    </row>
    <row r="4028" spans="1:5" x14ac:dyDescent="0.3">
      <c r="A4028" s="33" t="s">
        <v>2</v>
      </c>
      <c r="B4028" s="33" t="s">
        <v>53</v>
      </c>
      <c r="C4028" s="33"/>
      <c r="D4028" s="33" t="s">
        <v>2239</v>
      </c>
      <c r="E4028" t="str">
        <f t="shared" si="66"/>
        <v>No Data</v>
      </c>
    </row>
    <row r="4029" spans="1:5" x14ac:dyDescent="0.3">
      <c r="A4029" s="33" t="s">
        <v>2</v>
      </c>
      <c r="B4029" s="33" t="s">
        <v>53</v>
      </c>
      <c r="C4029" s="33"/>
      <c r="D4029" s="33" t="s">
        <v>1348</v>
      </c>
      <c r="E4029" t="str">
        <f t="shared" si="66"/>
        <v>No Data</v>
      </c>
    </row>
    <row r="4030" spans="1:5" x14ac:dyDescent="0.3">
      <c r="A4030" s="33" t="s">
        <v>2</v>
      </c>
      <c r="B4030" s="33" t="s">
        <v>53</v>
      </c>
      <c r="C4030" s="33">
        <v>110000</v>
      </c>
      <c r="D4030" s="33" t="s">
        <v>2240</v>
      </c>
      <c r="E4030" t="str">
        <f t="shared" si="66"/>
        <v>$100K-$125K</v>
      </c>
    </row>
    <row r="4031" spans="1:5" x14ac:dyDescent="0.3">
      <c r="A4031" s="33" t="s">
        <v>4</v>
      </c>
      <c r="B4031" s="33" t="s">
        <v>54</v>
      </c>
      <c r="C4031" s="33">
        <v>135000</v>
      </c>
      <c r="D4031" s="33" t="s">
        <v>2241</v>
      </c>
      <c r="E4031" t="str">
        <f t="shared" si="66"/>
        <v>$125K-$200K</v>
      </c>
    </row>
    <row r="4032" spans="1:5" x14ac:dyDescent="0.3">
      <c r="A4032" s="33" t="s">
        <v>4</v>
      </c>
      <c r="B4032" s="33" t="s">
        <v>53</v>
      </c>
      <c r="C4032" s="33"/>
      <c r="D4032" s="33" t="s">
        <v>559</v>
      </c>
      <c r="E4032" t="str">
        <f t="shared" si="66"/>
        <v>No Data</v>
      </c>
    </row>
    <row r="4033" spans="1:5" x14ac:dyDescent="0.3">
      <c r="A4033" s="33" t="s">
        <v>2</v>
      </c>
      <c r="B4033" s="33" t="s">
        <v>53</v>
      </c>
      <c r="C4033" s="33"/>
      <c r="D4033" s="33" t="s">
        <v>2242</v>
      </c>
      <c r="E4033" t="str">
        <f t="shared" si="66"/>
        <v>No Data</v>
      </c>
    </row>
    <row r="4034" spans="1:5" x14ac:dyDescent="0.3">
      <c r="A4034" s="33" t="s">
        <v>2</v>
      </c>
      <c r="B4034" s="33" t="s">
        <v>53</v>
      </c>
      <c r="C4034" s="33">
        <v>98000</v>
      </c>
      <c r="D4034" s="33" t="s">
        <v>520</v>
      </c>
      <c r="E4034" t="str">
        <f t="shared" si="66"/>
        <v>$75K-$100K</v>
      </c>
    </row>
    <row r="4035" spans="1:5" x14ac:dyDescent="0.3">
      <c r="A4035" s="33" t="s">
        <v>2</v>
      </c>
      <c r="B4035" s="33" t="s">
        <v>53</v>
      </c>
      <c r="C4035" s="33">
        <v>53500</v>
      </c>
      <c r="D4035" s="33" t="s">
        <v>1934</v>
      </c>
      <c r="E4035" t="str">
        <f t="shared" ref="E4035:E4098" si="67">_xlfn.XLOOKUP(C4035,$H$16:$H$21,$G$16:$G$21,,1)</f>
        <v>&lt;$75K</v>
      </c>
    </row>
    <row r="4036" spans="1:5" x14ac:dyDescent="0.3">
      <c r="A4036" s="33" t="s">
        <v>126</v>
      </c>
      <c r="B4036" s="33" t="s">
        <v>53</v>
      </c>
      <c r="C4036" s="33">
        <v>145000</v>
      </c>
      <c r="D4036" s="33" t="s">
        <v>2243</v>
      </c>
      <c r="E4036" t="str">
        <f t="shared" si="67"/>
        <v>$125K-$200K</v>
      </c>
    </row>
    <row r="4037" spans="1:5" x14ac:dyDescent="0.3">
      <c r="A4037" s="33" t="s">
        <v>126</v>
      </c>
      <c r="B4037" s="33" t="s">
        <v>53</v>
      </c>
      <c r="C4037" s="33">
        <v>170000</v>
      </c>
      <c r="D4037" s="33" t="s">
        <v>2176</v>
      </c>
      <c r="E4037" t="str">
        <f t="shared" si="67"/>
        <v>$125K-$200K</v>
      </c>
    </row>
    <row r="4038" spans="1:5" x14ac:dyDescent="0.3">
      <c r="A4038" s="33" t="s">
        <v>125</v>
      </c>
      <c r="B4038" s="33" t="s">
        <v>64</v>
      </c>
      <c r="C4038" s="33">
        <v>79200</v>
      </c>
      <c r="D4038" s="33" t="s">
        <v>1084</v>
      </c>
      <c r="E4038" t="str">
        <f t="shared" si="67"/>
        <v>$75K-$100K</v>
      </c>
    </row>
    <row r="4039" spans="1:5" x14ac:dyDescent="0.3">
      <c r="A4039" s="33" t="s">
        <v>0</v>
      </c>
      <c r="B4039" s="33" t="s">
        <v>81</v>
      </c>
      <c r="C4039" s="33">
        <v>157500</v>
      </c>
      <c r="D4039" s="33" t="s">
        <v>482</v>
      </c>
      <c r="E4039" t="str">
        <f t="shared" si="67"/>
        <v>$125K-$200K</v>
      </c>
    </row>
    <row r="4040" spans="1:5" x14ac:dyDescent="0.3">
      <c r="A4040" s="33" t="s">
        <v>125</v>
      </c>
      <c r="B4040" s="33" t="s">
        <v>53</v>
      </c>
      <c r="C4040" s="33">
        <v>120000</v>
      </c>
      <c r="D4040" s="33" t="s">
        <v>2244</v>
      </c>
      <c r="E4040" t="str">
        <f t="shared" si="67"/>
        <v>$100K-$125K</v>
      </c>
    </row>
    <row r="4041" spans="1:5" x14ac:dyDescent="0.3">
      <c r="A4041" s="33" t="s">
        <v>4</v>
      </c>
      <c r="B4041" s="33" t="s">
        <v>53</v>
      </c>
      <c r="C4041" s="33">
        <v>200000</v>
      </c>
      <c r="D4041" s="33" t="s">
        <v>1119</v>
      </c>
      <c r="E4041" t="str">
        <f t="shared" si="67"/>
        <v>$125K-$200K</v>
      </c>
    </row>
    <row r="4042" spans="1:5" x14ac:dyDescent="0.3">
      <c r="A4042" s="33" t="s">
        <v>2</v>
      </c>
      <c r="B4042" s="33" t="s">
        <v>53</v>
      </c>
      <c r="C4042" s="33">
        <v>184000</v>
      </c>
      <c r="D4042" s="33" t="s">
        <v>520</v>
      </c>
      <c r="E4042" t="str">
        <f t="shared" si="67"/>
        <v>$125K-$200K</v>
      </c>
    </row>
    <row r="4043" spans="1:5" x14ac:dyDescent="0.3">
      <c r="A4043" s="33" t="s">
        <v>4</v>
      </c>
      <c r="B4043" s="33" t="s">
        <v>53</v>
      </c>
      <c r="C4043" s="33">
        <v>110860</v>
      </c>
      <c r="D4043" s="33" t="s">
        <v>476</v>
      </c>
      <c r="E4043" t="str">
        <f t="shared" si="67"/>
        <v>$100K-$125K</v>
      </c>
    </row>
    <row r="4044" spans="1:5" x14ac:dyDescent="0.3">
      <c r="A4044" s="33" t="s">
        <v>0</v>
      </c>
      <c r="B4044" s="33" t="s">
        <v>53</v>
      </c>
      <c r="C4044" s="33">
        <v>150000</v>
      </c>
      <c r="D4044" s="33" t="s">
        <v>609</v>
      </c>
      <c r="E4044" t="str">
        <f t="shared" si="67"/>
        <v>$125K-$200K</v>
      </c>
    </row>
    <row r="4045" spans="1:5" x14ac:dyDescent="0.3">
      <c r="A4045" s="33" t="s">
        <v>4</v>
      </c>
      <c r="B4045" s="33" t="s">
        <v>53</v>
      </c>
      <c r="C4045" s="33"/>
      <c r="D4045" s="33" t="s">
        <v>569</v>
      </c>
      <c r="E4045" t="str">
        <f t="shared" si="67"/>
        <v>No Data</v>
      </c>
    </row>
    <row r="4046" spans="1:5" x14ac:dyDescent="0.3">
      <c r="A4046" s="33" t="s">
        <v>128</v>
      </c>
      <c r="B4046" s="33" t="s">
        <v>53</v>
      </c>
      <c r="C4046" s="33">
        <v>138500</v>
      </c>
      <c r="D4046" s="33" t="s">
        <v>2245</v>
      </c>
      <c r="E4046" t="str">
        <f t="shared" si="67"/>
        <v>$125K-$200K</v>
      </c>
    </row>
    <row r="4047" spans="1:5" x14ac:dyDescent="0.3">
      <c r="A4047" s="33" t="s">
        <v>126</v>
      </c>
      <c r="B4047" s="33" t="s">
        <v>53</v>
      </c>
      <c r="C4047" s="33"/>
      <c r="D4047" s="33" t="s">
        <v>258</v>
      </c>
      <c r="E4047" t="str">
        <f t="shared" si="67"/>
        <v>No Data</v>
      </c>
    </row>
    <row r="4048" spans="1:5" x14ac:dyDescent="0.3">
      <c r="A4048" s="33" t="s">
        <v>2</v>
      </c>
      <c r="B4048" s="33" t="s">
        <v>53</v>
      </c>
      <c r="C4048" s="33"/>
      <c r="D4048" s="33" t="s">
        <v>2246</v>
      </c>
      <c r="E4048" t="str">
        <f t="shared" si="67"/>
        <v>No Data</v>
      </c>
    </row>
    <row r="4049" spans="1:5" x14ac:dyDescent="0.3">
      <c r="A4049" s="33" t="s">
        <v>125</v>
      </c>
      <c r="B4049" s="33" t="s">
        <v>53</v>
      </c>
      <c r="C4049" s="33">
        <v>172118.5</v>
      </c>
      <c r="D4049" s="33" t="s">
        <v>217</v>
      </c>
      <c r="E4049" t="str">
        <f t="shared" si="67"/>
        <v>$125K-$200K</v>
      </c>
    </row>
    <row r="4050" spans="1:5" x14ac:dyDescent="0.3">
      <c r="A4050" s="33" t="s">
        <v>4</v>
      </c>
      <c r="B4050" s="33" t="s">
        <v>53</v>
      </c>
      <c r="C4050" s="33">
        <v>83283</v>
      </c>
      <c r="D4050" s="33" t="s">
        <v>2247</v>
      </c>
      <c r="E4050" t="str">
        <f t="shared" si="67"/>
        <v>$75K-$100K</v>
      </c>
    </row>
    <row r="4051" spans="1:5" x14ac:dyDescent="0.3">
      <c r="A4051" s="33" t="s">
        <v>0</v>
      </c>
      <c r="B4051" s="33" t="s">
        <v>97</v>
      </c>
      <c r="C4051" s="33">
        <v>109500</v>
      </c>
      <c r="D4051" s="33" t="s">
        <v>2248</v>
      </c>
      <c r="E4051" t="str">
        <f t="shared" si="67"/>
        <v>$100K-$125K</v>
      </c>
    </row>
    <row r="4052" spans="1:5" x14ac:dyDescent="0.3">
      <c r="A4052" s="33" t="s">
        <v>126</v>
      </c>
      <c r="B4052" s="33" t="s">
        <v>53</v>
      </c>
      <c r="C4052" s="33">
        <v>90000</v>
      </c>
      <c r="D4052" s="33" t="s">
        <v>1839</v>
      </c>
      <c r="E4052" t="str">
        <f t="shared" si="67"/>
        <v>$75K-$100K</v>
      </c>
    </row>
    <row r="4053" spans="1:5" x14ac:dyDescent="0.3">
      <c r="A4053" s="33" t="s">
        <v>4</v>
      </c>
      <c r="B4053" s="33" t="s">
        <v>53</v>
      </c>
      <c r="C4053" s="33">
        <v>180000</v>
      </c>
      <c r="D4053" s="33" t="s">
        <v>1020</v>
      </c>
      <c r="E4053" t="str">
        <f t="shared" si="67"/>
        <v>$125K-$200K</v>
      </c>
    </row>
    <row r="4054" spans="1:5" x14ac:dyDescent="0.3">
      <c r="A4054" s="33" t="s">
        <v>2</v>
      </c>
      <c r="B4054" s="33" t="s">
        <v>53</v>
      </c>
      <c r="C4054" s="33">
        <v>140000</v>
      </c>
      <c r="D4054" s="33" t="s">
        <v>2249</v>
      </c>
      <c r="E4054" t="str">
        <f t="shared" si="67"/>
        <v>$125K-$200K</v>
      </c>
    </row>
    <row r="4055" spans="1:5" x14ac:dyDescent="0.3">
      <c r="A4055" s="33" t="s">
        <v>52</v>
      </c>
      <c r="B4055" s="33" t="s">
        <v>54</v>
      </c>
      <c r="C4055" s="33">
        <v>82500</v>
      </c>
      <c r="D4055" s="33" t="s">
        <v>2250</v>
      </c>
      <c r="E4055" t="str">
        <f t="shared" si="67"/>
        <v>$75K-$100K</v>
      </c>
    </row>
    <row r="4056" spans="1:5" x14ac:dyDescent="0.3">
      <c r="A4056" s="33" t="s">
        <v>4</v>
      </c>
      <c r="B4056" s="33" t="s">
        <v>53</v>
      </c>
      <c r="C4056" s="33">
        <v>105000</v>
      </c>
      <c r="D4056" s="33" t="s">
        <v>222</v>
      </c>
      <c r="E4056" t="str">
        <f t="shared" si="67"/>
        <v>$100K-$125K</v>
      </c>
    </row>
    <row r="4057" spans="1:5" x14ac:dyDescent="0.3">
      <c r="A4057" s="33" t="s">
        <v>4</v>
      </c>
      <c r="B4057" s="33" t="s">
        <v>53</v>
      </c>
      <c r="C4057" s="33"/>
      <c r="D4057" s="33" t="s">
        <v>272</v>
      </c>
      <c r="E4057" t="str">
        <f t="shared" si="67"/>
        <v>No Data</v>
      </c>
    </row>
    <row r="4058" spans="1:5" x14ac:dyDescent="0.3">
      <c r="A4058" s="33" t="s">
        <v>2</v>
      </c>
      <c r="B4058" s="33" t="s">
        <v>53</v>
      </c>
      <c r="C4058" s="33"/>
      <c r="D4058" s="33" t="s">
        <v>2251</v>
      </c>
      <c r="E4058" t="str">
        <f t="shared" si="67"/>
        <v>No Data</v>
      </c>
    </row>
    <row r="4059" spans="1:5" x14ac:dyDescent="0.3">
      <c r="A4059" s="33" t="s">
        <v>4</v>
      </c>
      <c r="B4059" s="33" t="s">
        <v>53</v>
      </c>
      <c r="C4059" s="33">
        <v>174720</v>
      </c>
      <c r="D4059" s="33" t="s">
        <v>402</v>
      </c>
      <c r="E4059" t="str">
        <f t="shared" si="67"/>
        <v>$125K-$200K</v>
      </c>
    </row>
    <row r="4060" spans="1:5" x14ac:dyDescent="0.3">
      <c r="A4060" s="33" t="s">
        <v>2</v>
      </c>
      <c r="B4060" s="33" t="s">
        <v>53</v>
      </c>
      <c r="C4060" s="33">
        <v>74547.203125</v>
      </c>
      <c r="D4060" s="33" t="s">
        <v>2252</v>
      </c>
      <c r="E4060" t="str">
        <f t="shared" si="67"/>
        <v>&lt;$75K</v>
      </c>
    </row>
    <row r="4061" spans="1:5" x14ac:dyDescent="0.3">
      <c r="A4061" s="33" t="s">
        <v>128</v>
      </c>
      <c r="B4061" s="33" t="s">
        <v>53</v>
      </c>
      <c r="C4061" s="33">
        <v>125000</v>
      </c>
      <c r="D4061" s="33" t="s">
        <v>2253</v>
      </c>
      <c r="E4061" t="str">
        <f t="shared" si="67"/>
        <v>$100K-$125K</v>
      </c>
    </row>
    <row r="4062" spans="1:5" x14ac:dyDescent="0.3">
      <c r="A4062" s="33" t="s">
        <v>0</v>
      </c>
      <c r="B4062" s="33" t="s">
        <v>53</v>
      </c>
      <c r="C4062" s="33"/>
      <c r="D4062" s="33" t="s">
        <v>2199</v>
      </c>
      <c r="E4062" t="str">
        <f t="shared" si="67"/>
        <v>No Data</v>
      </c>
    </row>
    <row r="4063" spans="1:5" x14ac:dyDescent="0.3">
      <c r="A4063" s="33" t="s">
        <v>126</v>
      </c>
      <c r="B4063" s="33" t="s">
        <v>53</v>
      </c>
      <c r="C4063" s="33"/>
      <c r="D4063" s="33" t="s">
        <v>232</v>
      </c>
      <c r="E4063" t="str">
        <f t="shared" si="67"/>
        <v>No Data</v>
      </c>
    </row>
    <row r="4064" spans="1:5" x14ac:dyDescent="0.3">
      <c r="A4064" s="33" t="s">
        <v>4</v>
      </c>
      <c r="B4064" s="33" t="s">
        <v>53</v>
      </c>
      <c r="C4064" s="33"/>
      <c r="D4064" s="33" t="s">
        <v>258</v>
      </c>
      <c r="E4064" t="str">
        <f t="shared" si="67"/>
        <v>No Data</v>
      </c>
    </row>
    <row r="4065" spans="1:5" x14ac:dyDescent="0.3">
      <c r="A4065" s="33" t="s">
        <v>0</v>
      </c>
      <c r="B4065" s="33" t="s">
        <v>121</v>
      </c>
      <c r="C4065" s="33">
        <v>88128</v>
      </c>
      <c r="D4065" s="33" t="s">
        <v>2254</v>
      </c>
      <c r="E4065" t="str">
        <f t="shared" si="67"/>
        <v>$75K-$100K</v>
      </c>
    </row>
    <row r="4066" spans="1:5" x14ac:dyDescent="0.3">
      <c r="A4066" s="33" t="s">
        <v>125</v>
      </c>
      <c r="B4066" s="33" t="s">
        <v>53</v>
      </c>
      <c r="C4066" s="33">
        <v>112025</v>
      </c>
      <c r="D4066" s="33" t="s">
        <v>476</v>
      </c>
      <c r="E4066" t="str">
        <f t="shared" si="67"/>
        <v>$100K-$125K</v>
      </c>
    </row>
    <row r="4067" spans="1:5" x14ac:dyDescent="0.3">
      <c r="A4067" s="33" t="s">
        <v>2</v>
      </c>
      <c r="B4067" s="33" t="s">
        <v>53</v>
      </c>
      <c r="C4067" s="33">
        <v>117500</v>
      </c>
      <c r="D4067" s="33" t="s">
        <v>2255</v>
      </c>
      <c r="E4067" t="str">
        <f t="shared" si="67"/>
        <v>$100K-$125K</v>
      </c>
    </row>
    <row r="4068" spans="1:5" x14ac:dyDescent="0.3">
      <c r="A4068" s="33" t="s">
        <v>4</v>
      </c>
      <c r="B4068" s="33" t="s">
        <v>53</v>
      </c>
      <c r="C4068" s="33">
        <v>115000</v>
      </c>
      <c r="D4068" s="33" t="s">
        <v>243</v>
      </c>
      <c r="E4068" t="str">
        <f t="shared" si="67"/>
        <v>$100K-$125K</v>
      </c>
    </row>
    <row r="4069" spans="1:5" x14ac:dyDescent="0.3">
      <c r="A4069" s="33" t="s">
        <v>4</v>
      </c>
      <c r="B4069" s="33" t="s">
        <v>53</v>
      </c>
      <c r="C4069" s="33"/>
      <c r="D4069" s="33" t="s">
        <v>2256</v>
      </c>
      <c r="E4069" t="str">
        <f t="shared" si="67"/>
        <v>No Data</v>
      </c>
    </row>
    <row r="4070" spans="1:5" x14ac:dyDescent="0.3">
      <c r="A4070" s="33" t="s">
        <v>0</v>
      </c>
      <c r="B4070" s="33" t="s">
        <v>53</v>
      </c>
      <c r="C4070" s="33">
        <v>100000</v>
      </c>
      <c r="D4070" s="33" t="s">
        <v>2257</v>
      </c>
      <c r="E4070" t="str">
        <f t="shared" si="67"/>
        <v>$75K-$100K</v>
      </c>
    </row>
    <row r="4071" spans="1:5" x14ac:dyDescent="0.3">
      <c r="A4071" s="33" t="s">
        <v>0</v>
      </c>
      <c r="B4071" s="33" t="s">
        <v>54</v>
      </c>
      <c r="C4071" s="33">
        <v>135519</v>
      </c>
      <c r="D4071" s="33" t="s">
        <v>1569</v>
      </c>
      <c r="E4071" t="str">
        <f t="shared" si="67"/>
        <v>$125K-$200K</v>
      </c>
    </row>
    <row r="4072" spans="1:5" x14ac:dyDescent="0.3">
      <c r="A4072" s="33" t="s">
        <v>4</v>
      </c>
      <c r="B4072" s="33" t="s">
        <v>53</v>
      </c>
      <c r="C4072" s="33"/>
      <c r="D4072" s="33" t="s">
        <v>2258</v>
      </c>
      <c r="E4072" t="str">
        <f t="shared" si="67"/>
        <v>No Data</v>
      </c>
    </row>
    <row r="4073" spans="1:5" x14ac:dyDescent="0.3">
      <c r="A4073" s="33" t="s">
        <v>2</v>
      </c>
      <c r="B4073" s="33" t="s">
        <v>53</v>
      </c>
      <c r="C4073" s="33"/>
      <c r="D4073" s="33" t="s">
        <v>2259</v>
      </c>
      <c r="E4073" t="str">
        <f t="shared" si="67"/>
        <v>No Data</v>
      </c>
    </row>
    <row r="4074" spans="1:5" x14ac:dyDescent="0.3">
      <c r="A4074" s="33" t="s">
        <v>0</v>
      </c>
      <c r="B4074" s="33" t="s">
        <v>53</v>
      </c>
      <c r="C4074" s="33">
        <v>125000</v>
      </c>
      <c r="D4074" s="33" t="s">
        <v>2260</v>
      </c>
      <c r="E4074" t="str">
        <f t="shared" si="67"/>
        <v>$100K-$125K</v>
      </c>
    </row>
    <row r="4075" spans="1:5" x14ac:dyDescent="0.3">
      <c r="A4075" s="33" t="s">
        <v>126</v>
      </c>
      <c r="B4075" s="33" t="s">
        <v>54</v>
      </c>
      <c r="C4075" s="33">
        <v>152500</v>
      </c>
      <c r="D4075" s="33" t="s">
        <v>2261</v>
      </c>
      <c r="E4075" t="str">
        <f t="shared" si="67"/>
        <v>$125K-$200K</v>
      </c>
    </row>
    <row r="4076" spans="1:5" x14ac:dyDescent="0.3">
      <c r="A4076" s="33" t="s">
        <v>2</v>
      </c>
      <c r="B4076" s="33" t="s">
        <v>53</v>
      </c>
      <c r="C4076" s="33">
        <v>90000</v>
      </c>
      <c r="D4076" s="33" t="s">
        <v>2262</v>
      </c>
      <c r="E4076" t="str">
        <f t="shared" si="67"/>
        <v>$75K-$100K</v>
      </c>
    </row>
    <row r="4077" spans="1:5" x14ac:dyDescent="0.3">
      <c r="A4077" s="33" t="s">
        <v>2</v>
      </c>
      <c r="B4077" s="33" t="s">
        <v>53</v>
      </c>
      <c r="C4077" s="33">
        <v>130250</v>
      </c>
      <c r="D4077" s="33" t="s">
        <v>729</v>
      </c>
      <c r="E4077" t="str">
        <f t="shared" si="67"/>
        <v>$125K-$200K</v>
      </c>
    </row>
    <row r="4078" spans="1:5" x14ac:dyDescent="0.3">
      <c r="A4078" s="33" t="s">
        <v>4</v>
      </c>
      <c r="B4078" s="33" t="s">
        <v>85</v>
      </c>
      <c r="C4078" s="33">
        <v>89100</v>
      </c>
      <c r="D4078" s="33" t="s">
        <v>1688</v>
      </c>
      <c r="E4078" t="str">
        <f t="shared" si="67"/>
        <v>$75K-$100K</v>
      </c>
    </row>
    <row r="4079" spans="1:5" x14ac:dyDescent="0.3">
      <c r="A4079" s="33" t="s">
        <v>0</v>
      </c>
      <c r="B4079" s="33" t="s">
        <v>54</v>
      </c>
      <c r="C4079" s="33">
        <v>122500</v>
      </c>
      <c r="D4079" s="33" t="s">
        <v>989</v>
      </c>
      <c r="E4079" t="str">
        <f t="shared" si="67"/>
        <v>$100K-$125K</v>
      </c>
    </row>
    <row r="4080" spans="1:5" x14ac:dyDescent="0.3">
      <c r="A4080" s="33" t="s">
        <v>4</v>
      </c>
      <c r="B4080" s="33" t="s">
        <v>53</v>
      </c>
      <c r="C4080" s="33"/>
      <c r="D4080" s="33" t="s">
        <v>2263</v>
      </c>
      <c r="E4080" t="str">
        <f t="shared" si="67"/>
        <v>No Data</v>
      </c>
    </row>
    <row r="4081" spans="1:5" x14ac:dyDescent="0.3">
      <c r="A4081" s="33" t="s">
        <v>4</v>
      </c>
      <c r="B4081" s="33" t="s">
        <v>53</v>
      </c>
      <c r="C4081" s="33">
        <v>122500</v>
      </c>
      <c r="D4081" s="33" t="s">
        <v>232</v>
      </c>
      <c r="E4081" t="str">
        <f t="shared" si="67"/>
        <v>$100K-$125K</v>
      </c>
    </row>
    <row r="4082" spans="1:5" x14ac:dyDescent="0.3">
      <c r="A4082" s="33" t="s">
        <v>4</v>
      </c>
      <c r="B4082" s="33" t="s">
        <v>54</v>
      </c>
      <c r="C4082" s="33">
        <v>106380</v>
      </c>
      <c r="D4082" s="33" t="s">
        <v>2264</v>
      </c>
      <c r="E4082" t="str">
        <f t="shared" si="67"/>
        <v>$100K-$125K</v>
      </c>
    </row>
    <row r="4083" spans="1:5" x14ac:dyDescent="0.3">
      <c r="A4083" s="33" t="s">
        <v>4</v>
      </c>
      <c r="B4083" s="33" t="s">
        <v>53</v>
      </c>
      <c r="C4083" s="33">
        <v>147500</v>
      </c>
      <c r="D4083" s="33" t="s">
        <v>2265</v>
      </c>
      <c r="E4083" t="str">
        <f t="shared" si="67"/>
        <v>$125K-$200K</v>
      </c>
    </row>
    <row r="4084" spans="1:5" x14ac:dyDescent="0.3">
      <c r="A4084" s="33" t="s">
        <v>126</v>
      </c>
      <c r="B4084" s="33" t="s">
        <v>53</v>
      </c>
      <c r="C4084" s="33">
        <v>175000</v>
      </c>
      <c r="D4084" s="33" t="s">
        <v>2266</v>
      </c>
      <c r="E4084" t="str">
        <f t="shared" si="67"/>
        <v>$125K-$200K</v>
      </c>
    </row>
    <row r="4085" spans="1:5" x14ac:dyDescent="0.3">
      <c r="A4085" s="33" t="s">
        <v>0</v>
      </c>
      <c r="B4085" s="33" t="s">
        <v>54</v>
      </c>
      <c r="C4085" s="33"/>
      <c r="D4085" s="33" t="s">
        <v>258</v>
      </c>
      <c r="E4085" t="str">
        <f t="shared" si="67"/>
        <v>No Data</v>
      </c>
    </row>
    <row r="4086" spans="1:5" x14ac:dyDescent="0.3">
      <c r="A4086" s="33" t="s">
        <v>2</v>
      </c>
      <c r="B4086" s="33" t="s">
        <v>53</v>
      </c>
      <c r="C4086" s="33"/>
      <c r="D4086" s="33" t="s">
        <v>2267</v>
      </c>
      <c r="E4086" t="str">
        <f t="shared" si="67"/>
        <v>No Data</v>
      </c>
    </row>
    <row r="4087" spans="1:5" x14ac:dyDescent="0.3">
      <c r="A4087" s="33" t="s">
        <v>129</v>
      </c>
      <c r="B4087" s="33" t="s">
        <v>112</v>
      </c>
      <c r="C4087" s="33"/>
      <c r="D4087" s="33" t="s">
        <v>2268</v>
      </c>
      <c r="E4087" t="str">
        <f t="shared" si="67"/>
        <v>No Data</v>
      </c>
    </row>
    <row r="4088" spans="1:5" x14ac:dyDescent="0.3">
      <c r="A4088" s="33" t="s">
        <v>4</v>
      </c>
      <c r="B4088" s="33" t="s">
        <v>53</v>
      </c>
      <c r="C4088" s="33">
        <v>125000</v>
      </c>
      <c r="D4088" s="33" t="s">
        <v>2269</v>
      </c>
      <c r="E4088" t="str">
        <f t="shared" si="67"/>
        <v>$100K-$125K</v>
      </c>
    </row>
    <row r="4089" spans="1:5" x14ac:dyDescent="0.3">
      <c r="A4089" s="33" t="s">
        <v>2</v>
      </c>
      <c r="B4089" s="33" t="s">
        <v>53</v>
      </c>
      <c r="C4089" s="33">
        <v>67000</v>
      </c>
      <c r="D4089" s="33" t="s">
        <v>2270</v>
      </c>
      <c r="E4089" t="str">
        <f t="shared" si="67"/>
        <v>&lt;$75K</v>
      </c>
    </row>
    <row r="4090" spans="1:5" x14ac:dyDescent="0.3">
      <c r="A4090" s="33" t="s">
        <v>4</v>
      </c>
      <c r="B4090" s="33" t="s">
        <v>53</v>
      </c>
      <c r="C4090" s="33"/>
      <c r="D4090" s="33" t="s">
        <v>1595</v>
      </c>
      <c r="E4090" t="str">
        <f t="shared" si="67"/>
        <v>No Data</v>
      </c>
    </row>
    <row r="4091" spans="1:5" x14ac:dyDescent="0.3">
      <c r="A4091" s="33" t="s">
        <v>4</v>
      </c>
      <c r="B4091" s="33" t="s">
        <v>53</v>
      </c>
      <c r="C4091" s="33"/>
      <c r="D4091" s="33" t="s">
        <v>300</v>
      </c>
      <c r="E4091" t="str">
        <f t="shared" si="67"/>
        <v>No Data</v>
      </c>
    </row>
    <row r="4092" spans="1:5" x14ac:dyDescent="0.3">
      <c r="A4092" s="33" t="s">
        <v>0</v>
      </c>
      <c r="B4092" s="33" t="s">
        <v>53</v>
      </c>
      <c r="C4092" s="33">
        <v>80500</v>
      </c>
      <c r="D4092" s="33" t="s">
        <v>1099</v>
      </c>
      <c r="E4092" t="str">
        <f t="shared" si="67"/>
        <v>$75K-$100K</v>
      </c>
    </row>
    <row r="4093" spans="1:5" x14ac:dyDescent="0.3">
      <c r="A4093" s="33" t="s">
        <v>4</v>
      </c>
      <c r="B4093" s="33" t="s">
        <v>53</v>
      </c>
      <c r="C4093" s="33"/>
      <c r="D4093" s="33" t="s">
        <v>1028</v>
      </c>
      <c r="E4093" t="str">
        <f t="shared" si="67"/>
        <v>No Data</v>
      </c>
    </row>
    <row r="4094" spans="1:5" x14ac:dyDescent="0.3">
      <c r="A4094" s="33" t="s">
        <v>4</v>
      </c>
      <c r="B4094" s="33" t="s">
        <v>53</v>
      </c>
      <c r="C4094" s="33"/>
      <c r="D4094" s="33" t="s">
        <v>2271</v>
      </c>
      <c r="E4094" t="str">
        <f t="shared" si="67"/>
        <v>No Data</v>
      </c>
    </row>
    <row r="4095" spans="1:5" x14ac:dyDescent="0.3">
      <c r="A4095" s="33" t="s">
        <v>4</v>
      </c>
      <c r="B4095" s="33" t="s">
        <v>53</v>
      </c>
      <c r="C4095" s="33">
        <v>106256.8984375</v>
      </c>
      <c r="D4095" s="33" t="s">
        <v>346</v>
      </c>
      <c r="E4095" t="str">
        <f t="shared" si="67"/>
        <v>$100K-$125K</v>
      </c>
    </row>
    <row r="4096" spans="1:5" x14ac:dyDescent="0.3">
      <c r="A4096" s="33" t="s">
        <v>4</v>
      </c>
      <c r="B4096" s="33" t="s">
        <v>53</v>
      </c>
      <c r="C4096" s="33">
        <v>175000</v>
      </c>
      <c r="D4096" s="33" t="s">
        <v>268</v>
      </c>
      <c r="E4096" t="str">
        <f t="shared" si="67"/>
        <v>$125K-$200K</v>
      </c>
    </row>
    <row r="4097" spans="1:5" x14ac:dyDescent="0.3">
      <c r="A4097" s="33" t="s">
        <v>52</v>
      </c>
      <c r="B4097" s="33" t="s">
        <v>53</v>
      </c>
      <c r="C4097" s="33">
        <v>152000</v>
      </c>
      <c r="D4097" s="33" t="s">
        <v>228</v>
      </c>
      <c r="E4097" t="str">
        <f t="shared" si="67"/>
        <v>$125K-$200K</v>
      </c>
    </row>
    <row r="4098" spans="1:5" x14ac:dyDescent="0.3">
      <c r="A4098" s="33" t="s">
        <v>126</v>
      </c>
      <c r="B4098" s="33" t="s">
        <v>53</v>
      </c>
      <c r="C4098" s="33">
        <v>135000</v>
      </c>
      <c r="D4098" s="33" t="s">
        <v>705</v>
      </c>
      <c r="E4098" t="str">
        <f t="shared" si="67"/>
        <v>$125K-$200K</v>
      </c>
    </row>
    <row r="4099" spans="1:5" x14ac:dyDescent="0.3">
      <c r="A4099" s="33" t="s">
        <v>2</v>
      </c>
      <c r="B4099" s="33" t="s">
        <v>53</v>
      </c>
      <c r="C4099" s="33">
        <v>63000</v>
      </c>
      <c r="D4099" s="33" t="s">
        <v>2272</v>
      </c>
      <c r="E4099" t="str">
        <f t="shared" ref="E4099:E4162" si="68">_xlfn.XLOOKUP(C4099,$H$16:$H$21,$G$16:$G$21,,1)</f>
        <v>&lt;$75K</v>
      </c>
    </row>
    <row r="4100" spans="1:5" x14ac:dyDescent="0.3">
      <c r="A4100" s="33" t="s">
        <v>2</v>
      </c>
      <c r="B4100" s="33" t="s">
        <v>53</v>
      </c>
      <c r="C4100" s="33">
        <v>115000</v>
      </c>
      <c r="D4100" s="33" t="s">
        <v>2273</v>
      </c>
      <c r="E4100" t="str">
        <f t="shared" si="68"/>
        <v>$100K-$125K</v>
      </c>
    </row>
    <row r="4101" spans="1:5" x14ac:dyDescent="0.3">
      <c r="A4101" s="33" t="s">
        <v>2</v>
      </c>
      <c r="B4101" s="33" t="s">
        <v>53</v>
      </c>
      <c r="C4101" s="33"/>
      <c r="D4101" s="33" t="s">
        <v>1673</v>
      </c>
      <c r="E4101" t="str">
        <f t="shared" si="68"/>
        <v>No Data</v>
      </c>
    </row>
    <row r="4102" spans="1:5" x14ac:dyDescent="0.3">
      <c r="A4102" s="33" t="s">
        <v>2</v>
      </c>
      <c r="B4102" s="33" t="s">
        <v>53</v>
      </c>
      <c r="C4102" s="33"/>
      <c r="D4102" s="33" t="s">
        <v>2274</v>
      </c>
      <c r="E4102" t="str">
        <f t="shared" si="68"/>
        <v>No Data</v>
      </c>
    </row>
    <row r="4103" spans="1:5" x14ac:dyDescent="0.3">
      <c r="A4103" s="33" t="s">
        <v>129</v>
      </c>
      <c r="B4103" s="33" t="s">
        <v>53</v>
      </c>
      <c r="C4103" s="33">
        <v>140000</v>
      </c>
      <c r="D4103" s="33" t="s">
        <v>2275</v>
      </c>
      <c r="E4103" t="str">
        <f t="shared" si="68"/>
        <v>$125K-$200K</v>
      </c>
    </row>
    <row r="4104" spans="1:5" x14ac:dyDescent="0.3">
      <c r="A4104" s="33" t="s">
        <v>128</v>
      </c>
      <c r="B4104" s="33" t="s">
        <v>53</v>
      </c>
      <c r="C4104" s="33">
        <v>170000</v>
      </c>
      <c r="D4104" s="33" t="s">
        <v>2276</v>
      </c>
      <c r="E4104" t="str">
        <f t="shared" si="68"/>
        <v>$125K-$200K</v>
      </c>
    </row>
    <row r="4105" spans="1:5" x14ac:dyDescent="0.3">
      <c r="A4105" s="33" t="s">
        <v>2</v>
      </c>
      <c r="B4105" s="33" t="s">
        <v>53</v>
      </c>
      <c r="C4105" s="33">
        <v>100000</v>
      </c>
      <c r="D4105" s="33" t="s">
        <v>232</v>
      </c>
      <c r="E4105" t="str">
        <f t="shared" si="68"/>
        <v>$75K-$100K</v>
      </c>
    </row>
    <row r="4106" spans="1:5" x14ac:dyDescent="0.3">
      <c r="A4106" s="33" t="s">
        <v>128</v>
      </c>
      <c r="B4106" s="33" t="s">
        <v>53</v>
      </c>
      <c r="C4106" s="33">
        <v>203000</v>
      </c>
      <c r="D4106" s="33" t="s">
        <v>955</v>
      </c>
      <c r="E4106" t="str">
        <f t="shared" si="68"/>
        <v>&gt;$200K</v>
      </c>
    </row>
    <row r="4107" spans="1:5" x14ac:dyDescent="0.3">
      <c r="A4107" s="33" t="s">
        <v>4</v>
      </c>
      <c r="B4107" s="33" t="s">
        <v>53</v>
      </c>
      <c r="C4107" s="33">
        <v>100000</v>
      </c>
      <c r="D4107" s="33" t="s">
        <v>232</v>
      </c>
      <c r="E4107" t="str">
        <f t="shared" si="68"/>
        <v>$75K-$100K</v>
      </c>
    </row>
    <row r="4108" spans="1:5" x14ac:dyDescent="0.3">
      <c r="A4108" s="33" t="s">
        <v>128</v>
      </c>
      <c r="B4108" s="33" t="s">
        <v>80</v>
      </c>
      <c r="C4108" s="33">
        <v>157500</v>
      </c>
      <c r="D4108" s="33" t="s">
        <v>1481</v>
      </c>
      <c r="E4108" t="str">
        <f t="shared" si="68"/>
        <v>$125K-$200K</v>
      </c>
    </row>
    <row r="4109" spans="1:5" x14ac:dyDescent="0.3">
      <c r="A4109" s="33" t="s">
        <v>2</v>
      </c>
      <c r="B4109" s="33" t="s">
        <v>53</v>
      </c>
      <c r="C4109" s="33">
        <v>90000</v>
      </c>
      <c r="D4109" s="33" t="s">
        <v>588</v>
      </c>
      <c r="E4109" t="str">
        <f t="shared" si="68"/>
        <v>$75K-$100K</v>
      </c>
    </row>
    <row r="4110" spans="1:5" x14ac:dyDescent="0.3">
      <c r="A4110" s="33" t="s">
        <v>4</v>
      </c>
      <c r="B4110" s="33" t="s">
        <v>53</v>
      </c>
      <c r="C4110" s="33">
        <v>140000</v>
      </c>
      <c r="D4110" s="33" t="s">
        <v>1320</v>
      </c>
      <c r="E4110" t="str">
        <f t="shared" si="68"/>
        <v>$125K-$200K</v>
      </c>
    </row>
    <row r="4111" spans="1:5" x14ac:dyDescent="0.3">
      <c r="A4111" s="33" t="s">
        <v>4</v>
      </c>
      <c r="B4111" s="33" t="s">
        <v>53</v>
      </c>
      <c r="C4111" s="33">
        <v>58926</v>
      </c>
      <c r="D4111" s="33" t="s">
        <v>225</v>
      </c>
      <c r="E4111" t="str">
        <f t="shared" si="68"/>
        <v>&lt;$75K</v>
      </c>
    </row>
    <row r="4112" spans="1:5" x14ac:dyDescent="0.3">
      <c r="A4112" s="33" t="s">
        <v>4</v>
      </c>
      <c r="B4112" s="33" t="s">
        <v>53</v>
      </c>
      <c r="C4112" s="33"/>
      <c r="D4112" s="33" t="s">
        <v>300</v>
      </c>
      <c r="E4112" t="str">
        <f t="shared" si="68"/>
        <v>No Data</v>
      </c>
    </row>
    <row r="4113" spans="1:5" x14ac:dyDescent="0.3">
      <c r="A4113" s="33" t="s">
        <v>0</v>
      </c>
      <c r="B4113" s="33" t="s">
        <v>53</v>
      </c>
      <c r="C4113" s="33"/>
      <c r="D4113" s="33" t="s">
        <v>609</v>
      </c>
      <c r="E4113" t="str">
        <f t="shared" si="68"/>
        <v>No Data</v>
      </c>
    </row>
    <row r="4114" spans="1:5" x14ac:dyDescent="0.3">
      <c r="A4114" s="33" t="s">
        <v>2</v>
      </c>
      <c r="B4114" s="33" t="s">
        <v>53</v>
      </c>
      <c r="C4114" s="33">
        <v>150000</v>
      </c>
      <c r="D4114" s="33" t="s">
        <v>905</v>
      </c>
      <c r="E4114" t="str">
        <f t="shared" si="68"/>
        <v>$125K-$200K</v>
      </c>
    </row>
    <row r="4115" spans="1:5" x14ac:dyDescent="0.3">
      <c r="A4115" s="33" t="s">
        <v>4</v>
      </c>
      <c r="B4115" s="33" t="s">
        <v>53</v>
      </c>
      <c r="C4115" s="33">
        <v>105000</v>
      </c>
      <c r="D4115" s="33" t="s">
        <v>2277</v>
      </c>
      <c r="E4115" t="str">
        <f t="shared" si="68"/>
        <v>$100K-$125K</v>
      </c>
    </row>
    <row r="4116" spans="1:5" x14ac:dyDescent="0.3">
      <c r="A4116" s="33" t="s">
        <v>126</v>
      </c>
      <c r="B4116" s="33" t="s">
        <v>53</v>
      </c>
      <c r="C4116" s="33">
        <v>113500</v>
      </c>
      <c r="D4116" s="33" t="s">
        <v>1332</v>
      </c>
      <c r="E4116" t="str">
        <f t="shared" si="68"/>
        <v>$100K-$125K</v>
      </c>
    </row>
    <row r="4117" spans="1:5" x14ac:dyDescent="0.3">
      <c r="A4117" s="33" t="s">
        <v>0</v>
      </c>
      <c r="B4117" s="33" t="s">
        <v>53</v>
      </c>
      <c r="C4117" s="33">
        <v>108415.5</v>
      </c>
      <c r="D4117" s="33" t="s">
        <v>919</v>
      </c>
      <c r="E4117" t="str">
        <f t="shared" si="68"/>
        <v>$100K-$125K</v>
      </c>
    </row>
    <row r="4118" spans="1:5" x14ac:dyDescent="0.3">
      <c r="A4118" s="33" t="s">
        <v>4</v>
      </c>
      <c r="B4118" s="33" t="s">
        <v>53</v>
      </c>
      <c r="C4118" s="33"/>
      <c r="D4118" s="33" t="s">
        <v>300</v>
      </c>
      <c r="E4118" t="str">
        <f t="shared" si="68"/>
        <v>No Data</v>
      </c>
    </row>
    <row r="4119" spans="1:5" x14ac:dyDescent="0.3">
      <c r="A4119" s="33" t="s">
        <v>4</v>
      </c>
      <c r="B4119" s="33" t="s">
        <v>53</v>
      </c>
      <c r="C4119" s="33">
        <v>90000</v>
      </c>
      <c r="D4119" s="33" t="s">
        <v>2278</v>
      </c>
      <c r="E4119" t="str">
        <f t="shared" si="68"/>
        <v>$75K-$100K</v>
      </c>
    </row>
    <row r="4120" spans="1:5" x14ac:dyDescent="0.3">
      <c r="A4120" s="33" t="s">
        <v>128</v>
      </c>
      <c r="B4120" s="33" t="s">
        <v>54</v>
      </c>
      <c r="C4120" s="33">
        <v>106500</v>
      </c>
      <c r="D4120" s="33" t="s">
        <v>2279</v>
      </c>
      <c r="E4120" t="str">
        <f t="shared" si="68"/>
        <v>$100K-$125K</v>
      </c>
    </row>
    <row r="4121" spans="1:5" x14ac:dyDescent="0.3">
      <c r="A4121" s="33" t="s">
        <v>126</v>
      </c>
      <c r="B4121" s="33" t="s">
        <v>53</v>
      </c>
      <c r="C4121" s="33">
        <v>173500</v>
      </c>
      <c r="D4121" s="33" t="s">
        <v>1119</v>
      </c>
      <c r="E4121" t="str">
        <f t="shared" si="68"/>
        <v>$125K-$200K</v>
      </c>
    </row>
    <row r="4122" spans="1:5" x14ac:dyDescent="0.3">
      <c r="A4122" s="33" t="s">
        <v>2</v>
      </c>
      <c r="B4122" s="33" t="s">
        <v>53</v>
      </c>
      <c r="C4122" s="33">
        <v>107800</v>
      </c>
      <c r="D4122" s="33" t="s">
        <v>767</v>
      </c>
      <c r="E4122" t="str">
        <f t="shared" si="68"/>
        <v>$100K-$125K</v>
      </c>
    </row>
    <row r="4123" spans="1:5" x14ac:dyDescent="0.3">
      <c r="A4123" s="33" t="s">
        <v>0</v>
      </c>
      <c r="B4123" s="33" t="s">
        <v>81</v>
      </c>
      <c r="C4123" s="33">
        <v>156107</v>
      </c>
      <c r="D4123" s="33" t="s">
        <v>2280</v>
      </c>
      <c r="E4123" t="str">
        <f t="shared" si="68"/>
        <v>$125K-$200K</v>
      </c>
    </row>
    <row r="4124" spans="1:5" x14ac:dyDescent="0.3">
      <c r="A4124" s="33" t="s">
        <v>4</v>
      </c>
      <c r="B4124" s="33" t="s">
        <v>53</v>
      </c>
      <c r="C4124" s="33">
        <v>180000</v>
      </c>
      <c r="D4124" s="33" t="s">
        <v>230</v>
      </c>
      <c r="E4124" t="str">
        <f t="shared" si="68"/>
        <v>$125K-$200K</v>
      </c>
    </row>
    <row r="4125" spans="1:5" x14ac:dyDescent="0.3">
      <c r="A4125" s="33" t="s">
        <v>4</v>
      </c>
      <c r="B4125" s="33" t="s">
        <v>54</v>
      </c>
      <c r="C4125" s="33"/>
      <c r="D4125" s="33" t="s">
        <v>2281</v>
      </c>
      <c r="E4125" t="str">
        <f t="shared" si="68"/>
        <v>No Data</v>
      </c>
    </row>
    <row r="4126" spans="1:5" x14ac:dyDescent="0.3">
      <c r="A4126" s="33" t="s">
        <v>4</v>
      </c>
      <c r="B4126" s="33" t="s">
        <v>53</v>
      </c>
      <c r="C4126" s="33">
        <v>140000</v>
      </c>
      <c r="D4126" s="33" t="s">
        <v>1912</v>
      </c>
      <c r="E4126" t="str">
        <f t="shared" si="68"/>
        <v>$125K-$200K</v>
      </c>
    </row>
    <row r="4127" spans="1:5" x14ac:dyDescent="0.3">
      <c r="A4127" s="33" t="s">
        <v>4</v>
      </c>
      <c r="B4127" s="33" t="s">
        <v>53</v>
      </c>
      <c r="C4127" s="33">
        <v>100000</v>
      </c>
      <c r="D4127" s="33" t="s">
        <v>2282</v>
      </c>
      <c r="E4127" t="str">
        <f t="shared" si="68"/>
        <v>$75K-$100K</v>
      </c>
    </row>
    <row r="4128" spans="1:5" x14ac:dyDescent="0.3">
      <c r="A4128" s="33" t="s">
        <v>0</v>
      </c>
      <c r="B4128" s="33" t="s">
        <v>53</v>
      </c>
      <c r="C4128" s="33">
        <v>112502</v>
      </c>
      <c r="D4128" s="33" t="s">
        <v>2283</v>
      </c>
      <c r="E4128" t="str">
        <f t="shared" si="68"/>
        <v>$100K-$125K</v>
      </c>
    </row>
    <row r="4129" spans="1:5" x14ac:dyDescent="0.3">
      <c r="A4129" s="33" t="s">
        <v>4</v>
      </c>
      <c r="B4129" s="33" t="s">
        <v>53</v>
      </c>
      <c r="C4129" s="33">
        <v>145000</v>
      </c>
      <c r="D4129" s="33" t="s">
        <v>232</v>
      </c>
      <c r="E4129" t="str">
        <f t="shared" si="68"/>
        <v>$125K-$200K</v>
      </c>
    </row>
    <row r="4130" spans="1:5" x14ac:dyDescent="0.3">
      <c r="A4130" s="33" t="s">
        <v>126</v>
      </c>
      <c r="B4130" s="33" t="s">
        <v>53</v>
      </c>
      <c r="C4130" s="33"/>
      <c r="D4130" s="33" t="s">
        <v>1464</v>
      </c>
      <c r="E4130" t="str">
        <f t="shared" si="68"/>
        <v>No Data</v>
      </c>
    </row>
    <row r="4131" spans="1:5" x14ac:dyDescent="0.3">
      <c r="A4131" s="33" t="s">
        <v>2</v>
      </c>
      <c r="B4131" s="33" t="s">
        <v>53</v>
      </c>
      <c r="C4131" s="33">
        <v>83000</v>
      </c>
      <c r="D4131" s="33" t="s">
        <v>2284</v>
      </c>
      <c r="E4131" t="str">
        <f t="shared" si="68"/>
        <v>$75K-$100K</v>
      </c>
    </row>
    <row r="4132" spans="1:5" x14ac:dyDescent="0.3">
      <c r="A4132" s="33" t="s">
        <v>0</v>
      </c>
      <c r="B4132" s="33" t="s">
        <v>53</v>
      </c>
      <c r="C4132" s="33"/>
      <c r="D4132" s="33" t="s">
        <v>793</v>
      </c>
      <c r="E4132" t="str">
        <f t="shared" si="68"/>
        <v>No Data</v>
      </c>
    </row>
    <row r="4133" spans="1:5" x14ac:dyDescent="0.3">
      <c r="A4133" s="33" t="s">
        <v>125</v>
      </c>
      <c r="B4133" s="33" t="s">
        <v>67</v>
      </c>
      <c r="C4133" s="33">
        <v>111175</v>
      </c>
      <c r="D4133" s="33" t="s">
        <v>913</v>
      </c>
      <c r="E4133" t="str">
        <f t="shared" si="68"/>
        <v>$100K-$125K</v>
      </c>
    </row>
    <row r="4134" spans="1:5" x14ac:dyDescent="0.3">
      <c r="A4134" s="33" t="s">
        <v>126</v>
      </c>
      <c r="B4134" s="33" t="s">
        <v>53</v>
      </c>
      <c r="C4134" s="33">
        <v>179400</v>
      </c>
      <c r="D4134" s="33" t="s">
        <v>2285</v>
      </c>
      <c r="E4134" t="str">
        <f t="shared" si="68"/>
        <v>$125K-$200K</v>
      </c>
    </row>
    <row r="4135" spans="1:5" x14ac:dyDescent="0.3">
      <c r="A4135" s="33" t="s">
        <v>1</v>
      </c>
      <c r="B4135" s="33" t="s">
        <v>97</v>
      </c>
      <c r="C4135" s="33">
        <v>72900</v>
      </c>
      <c r="D4135" s="33" t="s">
        <v>1809</v>
      </c>
      <c r="E4135" t="str">
        <f t="shared" si="68"/>
        <v>&lt;$75K</v>
      </c>
    </row>
    <row r="4136" spans="1:5" x14ac:dyDescent="0.3">
      <c r="A4136" s="33" t="s">
        <v>52</v>
      </c>
      <c r="B4136" s="33" t="s">
        <v>53</v>
      </c>
      <c r="C4136" s="33"/>
      <c r="D4136" s="33" t="s">
        <v>2286</v>
      </c>
      <c r="E4136" t="str">
        <f t="shared" si="68"/>
        <v>No Data</v>
      </c>
    </row>
    <row r="4137" spans="1:5" x14ac:dyDescent="0.3">
      <c r="A4137" s="33" t="s">
        <v>0</v>
      </c>
      <c r="B4137" s="33" t="s">
        <v>53</v>
      </c>
      <c r="C4137" s="33"/>
      <c r="D4137" s="33" t="s">
        <v>1306</v>
      </c>
      <c r="E4137" t="str">
        <f t="shared" si="68"/>
        <v>No Data</v>
      </c>
    </row>
    <row r="4138" spans="1:5" x14ac:dyDescent="0.3">
      <c r="A4138" s="33" t="s">
        <v>2</v>
      </c>
      <c r="B4138" s="33" t="s">
        <v>53</v>
      </c>
      <c r="C4138" s="33"/>
      <c r="D4138" s="33" t="s">
        <v>2287</v>
      </c>
      <c r="E4138" t="str">
        <f t="shared" si="68"/>
        <v>No Data</v>
      </c>
    </row>
    <row r="4139" spans="1:5" x14ac:dyDescent="0.3">
      <c r="A4139" s="33" t="s">
        <v>125</v>
      </c>
      <c r="B4139" s="33" t="s">
        <v>53</v>
      </c>
      <c r="C4139" s="33">
        <v>81000</v>
      </c>
      <c r="D4139" s="33" t="s">
        <v>520</v>
      </c>
      <c r="E4139" t="str">
        <f t="shared" si="68"/>
        <v>$75K-$100K</v>
      </c>
    </row>
    <row r="4140" spans="1:5" x14ac:dyDescent="0.3">
      <c r="A4140" s="33" t="s">
        <v>4</v>
      </c>
      <c r="B4140" s="33" t="s">
        <v>53</v>
      </c>
      <c r="C4140" s="33"/>
      <c r="D4140" s="33" t="s">
        <v>349</v>
      </c>
      <c r="E4140" t="str">
        <f t="shared" si="68"/>
        <v>No Data</v>
      </c>
    </row>
    <row r="4141" spans="1:5" x14ac:dyDescent="0.3">
      <c r="A4141" s="33" t="s">
        <v>4</v>
      </c>
      <c r="B4141" s="33" t="s">
        <v>53</v>
      </c>
      <c r="C4141" s="33"/>
      <c r="D4141" s="33" t="s">
        <v>299</v>
      </c>
      <c r="E4141" t="str">
        <f t="shared" si="68"/>
        <v>No Data</v>
      </c>
    </row>
    <row r="4142" spans="1:5" x14ac:dyDescent="0.3">
      <c r="A4142" s="33" t="s">
        <v>2</v>
      </c>
      <c r="B4142" s="33" t="s">
        <v>53</v>
      </c>
      <c r="C4142" s="33">
        <v>170000</v>
      </c>
      <c r="D4142" s="33" t="s">
        <v>2288</v>
      </c>
      <c r="E4142" t="str">
        <f t="shared" si="68"/>
        <v>$125K-$200K</v>
      </c>
    </row>
    <row r="4143" spans="1:5" x14ac:dyDescent="0.3">
      <c r="A4143" s="33" t="s">
        <v>2</v>
      </c>
      <c r="B4143" s="33" t="s">
        <v>53</v>
      </c>
      <c r="C4143" s="33"/>
      <c r="D4143" s="33" t="s">
        <v>447</v>
      </c>
      <c r="E4143" t="str">
        <f t="shared" si="68"/>
        <v>No Data</v>
      </c>
    </row>
    <row r="4144" spans="1:5" x14ac:dyDescent="0.3">
      <c r="A4144" s="33" t="s">
        <v>0</v>
      </c>
      <c r="B4144" s="33" t="s">
        <v>53</v>
      </c>
      <c r="C4144" s="33">
        <v>160000</v>
      </c>
      <c r="D4144" s="33" t="s">
        <v>2289</v>
      </c>
      <c r="E4144" t="str">
        <f t="shared" si="68"/>
        <v>$125K-$200K</v>
      </c>
    </row>
    <row r="4145" spans="1:5" x14ac:dyDescent="0.3">
      <c r="A4145" s="33" t="s">
        <v>128</v>
      </c>
      <c r="B4145" s="33" t="s">
        <v>53</v>
      </c>
      <c r="C4145" s="33">
        <v>90000</v>
      </c>
      <c r="D4145" s="33" t="s">
        <v>391</v>
      </c>
      <c r="E4145" t="str">
        <f t="shared" si="68"/>
        <v>$75K-$100K</v>
      </c>
    </row>
    <row r="4146" spans="1:5" x14ac:dyDescent="0.3">
      <c r="A4146" s="33" t="s">
        <v>0</v>
      </c>
      <c r="B4146" s="33" t="s">
        <v>53</v>
      </c>
      <c r="C4146" s="33">
        <v>133000</v>
      </c>
      <c r="D4146" s="33" t="s">
        <v>2290</v>
      </c>
      <c r="E4146" t="str">
        <f t="shared" si="68"/>
        <v>$125K-$200K</v>
      </c>
    </row>
    <row r="4147" spans="1:5" x14ac:dyDescent="0.3">
      <c r="A4147" s="33" t="s">
        <v>0</v>
      </c>
      <c r="B4147" s="33" t="s">
        <v>53</v>
      </c>
      <c r="C4147" s="33">
        <v>122500</v>
      </c>
      <c r="D4147" s="33" t="s">
        <v>2291</v>
      </c>
      <c r="E4147" t="str">
        <f t="shared" si="68"/>
        <v>$100K-$125K</v>
      </c>
    </row>
    <row r="4148" spans="1:5" x14ac:dyDescent="0.3">
      <c r="A4148" s="33" t="s">
        <v>0</v>
      </c>
      <c r="B4148" s="33" t="s">
        <v>53</v>
      </c>
      <c r="C4148" s="33"/>
      <c r="D4148" s="33" t="s">
        <v>2292</v>
      </c>
      <c r="E4148" t="str">
        <f t="shared" si="68"/>
        <v>No Data</v>
      </c>
    </row>
    <row r="4149" spans="1:5" x14ac:dyDescent="0.3">
      <c r="A4149" s="33" t="s">
        <v>126</v>
      </c>
      <c r="B4149" s="33" t="s">
        <v>53</v>
      </c>
      <c r="C4149" s="33"/>
      <c r="D4149" s="33" t="s">
        <v>720</v>
      </c>
      <c r="E4149" t="str">
        <f t="shared" si="68"/>
        <v>No Data</v>
      </c>
    </row>
    <row r="4150" spans="1:5" x14ac:dyDescent="0.3">
      <c r="A4150" s="33" t="s">
        <v>2</v>
      </c>
      <c r="B4150" s="33" t="s">
        <v>53</v>
      </c>
      <c r="C4150" s="33">
        <v>66400</v>
      </c>
      <c r="D4150" s="33" t="s">
        <v>2293</v>
      </c>
      <c r="E4150" t="str">
        <f t="shared" si="68"/>
        <v>&lt;$75K</v>
      </c>
    </row>
    <row r="4151" spans="1:5" x14ac:dyDescent="0.3">
      <c r="A4151" s="33" t="s">
        <v>4</v>
      </c>
      <c r="B4151" s="33" t="s">
        <v>53</v>
      </c>
      <c r="C4151" s="33"/>
      <c r="D4151" s="33" t="s">
        <v>268</v>
      </c>
      <c r="E4151" t="str">
        <f t="shared" si="68"/>
        <v>No Data</v>
      </c>
    </row>
    <row r="4152" spans="1:5" x14ac:dyDescent="0.3">
      <c r="A4152" s="33" t="s">
        <v>2</v>
      </c>
      <c r="B4152" s="33" t="s">
        <v>53</v>
      </c>
      <c r="C4152" s="33">
        <v>138615</v>
      </c>
      <c r="D4152" s="33" t="s">
        <v>476</v>
      </c>
      <c r="E4152" t="str">
        <f t="shared" si="68"/>
        <v>$125K-$200K</v>
      </c>
    </row>
    <row r="4153" spans="1:5" x14ac:dyDescent="0.3">
      <c r="A4153" s="33" t="s">
        <v>4</v>
      </c>
      <c r="B4153" s="33" t="s">
        <v>124</v>
      </c>
      <c r="C4153" s="33">
        <v>165000</v>
      </c>
      <c r="D4153" s="33" t="s">
        <v>2120</v>
      </c>
      <c r="E4153" t="str">
        <f t="shared" si="68"/>
        <v>$125K-$200K</v>
      </c>
    </row>
    <row r="4154" spans="1:5" x14ac:dyDescent="0.3">
      <c r="A4154" s="33" t="s">
        <v>4</v>
      </c>
      <c r="B4154" s="33" t="s">
        <v>53</v>
      </c>
      <c r="C4154" s="33">
        <v>122500</v>
      </c>
      <c r="D4154" s="33" t="s">
        <v>1810</v>
      </c>
      <c r="E4154" t="str">
        <f t="shared" si="68"/>
        <v>$100K-$125K</v>
      </c>
    </row>
    <row r="4155" spans="1:5" x14ac:dyDescent="0.3">
      <c r="A4155" s="33" t="s">
        <v>128</v>
      </c>
      <c r="B4155" s="33" t="s">
        <v>53</v>
      </c>
      <c r="C4155" s="33">
        <v>152000</v>
      </c>
      <c r="D4155" s="33" t="s">
        <v>514</v>
      </c>
      <c r="E4155" t="str">
        <f t="shared" si="68"/>
        <v>$125K-$200K</v>
      </c>
    </row>
    <row r="4156" spans="1:5" x14ac:dyDescent="0.3">
      <c r="A4156" s="33" t="s">
        <v>126</v>
      </c>
      <c r="B4156" s="33" t="s">
        <v>54</v>
      </c>
      <c r="C4156" s="33">
        <v>246500</v>
      </c>
      <c r="D4156" s="33" t="s">
        <v>225</v>
      </c>
      <c r="E4156" t="str">
        <f t="shared" si="68"/>
        <v>&gt;$200K</v>
      </c>
    </row>
    <row r="4157" spans="1:5" x14ac:dyDescent="0.3">
      <c r="A4157" s="33" t="s">
        <v>0</v>
      </c>
      <c r="B4157" s="33" t="s">
        <v>53</v>
      </c>
      <c r="C4157" s="33">
        <v>100000</v>
      </c>
      <c r="D4157" s="33" t="s">
        <v>2294</v>
      </c>
      <c r="E4157" t="str">
        <f t="shared" si="68"/>
        <v>$75K-$100K</v>
      </c>
    </row>
    <row r="4158" spans="1:5" x14ac:dyDescent="0.3">
      <c r="A4158" s="33" t="s">
        <v>4</v>
      </c>
      <c r="B4158" s="33" t="s">
        <v>53</v>
      </c>
      <c r="C4158" s="33">
        <v>83950</v>
      </c>
      <c r="D4158" s="33" t="s">
        <v>2295</v>
      </c>
      <c r="E4158" t="str">
        <f t="shared" si="68"/>
        <v>$75K-$100K</v>
      </c>
    </row>
    <row r="4159" spans="1:5" x14ac:dyDescent="0.3">
      <c r="A4159" s="33" t="s">
        <v>66</v>
      </c>
      <c r="B4159" s="33" t="s">
        <v>53</v>
      </c>
      <c r="C4159" s="33">
        <v>221844</v>
      </c>
      <c r="D4159" s="33" t="s">
        <v>217</v>
      </c>
      <c r="E4159" t="str">
        <f t="shared" si="68"/>
        <v>&gt;$200K</v>
      </c>
    </row>
    <row r="4160" spans="1:5" x14ac:dyDescent="0.3">
      <c r="A4160" s="33" t="s">
        <v>128</v>
      </c>
      <c r="B4160" s="33" t="s">
        <v>53</v>
      </c>
      <c r="C4160" s="33">
        <v>227500</v>
      </c>
      <c r="D4160" s="33" t="s">
        <v>228</v>
      </c>
      <c r="E4160" t="str">
        <f t="shared" si="68"/>
        <v>&gt;$200K</v>
      </c>
    </row>
    <row r="4161" spans="1:5" x14ac:dyDescent="0.3">
      <c r="A4161" s="33" t="s">
        <v>128</v>
      </c>
      <c r="B4161" s="33" t="s">
        <v>54</v>
      </c>
      <c r="C4161" s="33">
        <v>200000</v>
      </c>
      <c r="D4161" s="33" t="s">
        <v>2296</v>
      </c>
      <c r="E4161" t="str">
        <f t="shared" si="68"/>
        <v>$125K-$200K</v>
      </c>
    </row>
    <row r="4162" spans="1:5" x14ac:dyDescent="0.3">
      <c r="A4162" s="33" t="s">
        <v>129</v>
      </c>
      <c r="B4162" s="33" t="s">
        <v>53</v>
      </c>
      <c r="C4162" s="33"/>
      <c r="D4162" s="33" t="s">
        <v>810</v>
      </c>
      <c r="E4162" t="str">
        <f t="shared" si="68"/>
        <v>No Data</v>
      </c>
    </row>
    <row r="4163" spans="1:5" x14ac:dyDescent="0.3">
      <c r="A4163" s="33" t="s">
        <v>126</v>
      </c>
      <c r="B4163" s="33" t="s">
        <v>53</v>
      </c>
      <c r="C4163" s="33">
        <v>134000</v>
      </c>
      <c r="D4163" s="33" t="s">
        <v>417</v>
      </c>
      <c r="E4163" t="str">
        <f t="shared" ref="E4163:E4226" si="69">_xlfn.XLOOKUP(C4163,$H$16:$H$21,$G$16:$G$21,,1)</f>
        <v>$125K-$200K</v>
      </c>
    </row>
    <row r="4164" spans="1:5" x14ac:dyDescent="0.3">
      <c r="A4164" s="33" t="s">
        <v>2</v>
      </c>
      <c r="B4164" s="33" t="s">
        <v>53</v>
      </c>
      <c r="C4164" s="33">
        <v>87500</v>
      </c>
      <c r="D4164" s="33" t="s">
        <v>698</v>
      </c>
      <c r="E4164" t="str">
        <f t="shared" si="69"/>
        <v>$75K-$100K</v>
      </c>
    </row>
    <row r="4165" spans="1:5" x14ac:dyDescent="0.3">
      <c r="A4165" s="33" t="s">
        <v>126</v>
      </c>
      <c r="B4165" s="33" t="s">
        <v>69</v>
      </c>
      <c r="C4165" s="33">
        <v>155000</v>
      </c>
      <c r="D4165" s="33" t="s">
        <v>294</v>
      </c>
      <c r="E4165" t="str">
        <f t="shared" si="69"/>
        <v>$125K-$200K</v>
      </c>
    </row>
    <row r="4166" spans="1:5" x14ac:dyDescent="0.3">
      <c r="A4166" s="33" t="s">
        <v>2</v>
      </c>
      <c r="B4166" s="33" t="s">
        <v>53</v>
      </c>
      <c r="C4166" s="33">
        <v>115000</v>
      </c>
      <c r="D4166" s="33" t="s">
        <v>242</v>
      </c>
      <c r="E4166" t="str">
        <f t="shared" si="69"/>
        <v>$100K-$125K</v>
      </c>
    </row>
    <row r="4167" spans="1:5" x14ac:dyDescent="0.3">
      <c r="A4167" s="33" t="s">
        <v>4</v>
      </c>
      <c r="B4167" s="33" t="s">
        <v>53</v>
      </c>
      <c r="C4167" s="33">
        <v>100000</v>
      </c>
      <c r="D4167" s="33" t="s">
        <v>592</v>
      </c>
      <c r="E4167" t="str">
        <f t="shared" si="69"/>
        <v>$75K-$100K</v>
      </c>
    </row>
    <row r="4168" spans="1:5" x14ac:dyDescent="0.3">
      <c r="A4168" s="33" t="s">
        <v>126</v>
      </c>
      <c r="B4168" s="33" t="s">
        <v>53</v>
      </c>
      <c r="C4168" s="33">
        <v>180000</v>
      </c>
      <c r="D4168" s="33" t="s">
        <v>895</v>
      </c>
      <c r="E4168" t="str">
        <f t="shared" si="69"/>
        <v>$125K-$200K</v>
      </c>
    </row>
    <row r="4169" spans="1:5" x14ac:dyDescent="0.3">
      <c r="A4169" s="33" t="s">
        <v>4</v>
      </c>
      <c r="B4169" s="33" t="s">
        <v>53</v>
      </c>
      <c r="C4169" s="33">
        <v>130000</v>
      </c>
      <c r="D4169" s="33" t="s">
        <v>2297</v>
      </c>
      <c r="E4169" t="str">
        <f t="shared" si="69"/>
        <v>$125K-$200K</v>
      </c>
    </row>
    <row r="4170" spans="1:5" x14ac:dyDescent="0.3">
      <c r="A4170" s="33" t="s">
        <v>2</v>
      </c>
      <c r="B4170" s="33" t="s">
        <v>53</v>
      </c>
      <c r="C4170" s="33">
        <v>173000</v>
      </c>
      <c r="D4170" s="33" t="s">
        <v>1181</v>
      </c>
      <c r="E4170" t="str">
        <f t="shared" si="69"/>
        <v>$125K-$200K</v>
      </c>
    </row>
    <row r="4171" spans="1:5" x14ac:dyDescent="0.3">
      <c r="A4171" s="33" t="s">
        <v>126</v>
      </c>
      <c r="B4171" s="33" t="s">
        <v>69</v>
      </c>
      <c r="C4171" s="33">
        <v>147500</v>
      </c>
      <c r="D4171" s="33" t="s">
        <v>211</v>
      </c>
      <c r="E4171" t="str">
        <f t="shared" si="69"/>
        <v>$125K-$200K</v>
      </c>
    </row>
    <row r="4172" spans="1:5" x14ac:dyDescent="0.3">
      <c r="A4172" s="33" t="s">
        <v>2</v>
      </c>
      <c r="B4172" s="33" t="s">
        <v>108</v>
      </c>
      <c r="C4172" s="33">
        <v>56700</v>
      </c>
      <c r="D4172" s="33" t="s">
        <v>1285</v>
      </c>
      <c r="E4172" t="str">
        <f t="shared" si="69"/>
        <v>&lt;$75K</v>
      </c>
    </row>
    <row r="4173" spans="1:5" x14ac:dyDescent="0.3">
      <c r="A4173" s="33" t="s">
        <v>128</v>
      </c>
      <c r="B4173" s="33" t="s">
        <v>53</v>
      </c>
      <c r="C4173" s="33">
        <v>115000</v>
      </c>
      <c r="D4173" s="33" t="s">
        <v>364</v>
      </c>
      <c r="E4173" t="str">
        <f t="shared" si="69"/>
        <v>$100K-$125K</v>
      </c>
    </row>
    <row r="4174" spans="1:5" x14ac:dyDescent="0.3">
      <c r="A4174" s="33" t="s">
        <v>4</v>
      </c>
      <c r="B4174" s="33" t="s">
        <v>88</v>
      </c>
      <c r="C4174" s="33">
        <v>72000</v>
      </c>
      <c r="D4174" s="33" t="s">
        <v>2298</v>
      </c>
      <c r="E4174" t="str">
        <f t="shared" si="69"/>
        <v>&lt;$75K</v>
      </c>
    </row>
    <row r="4175" spans="1:5" x14ac:dyDescent="0.3">
      <c r="A4175" s="33" t="s">
        <v>0</v>
      </c>
      <c r="B4175" s="33" t="s">
        <v>54</v>
      </c>
      <c r="C4175" s="33"/>
      <c r="D4175" s="33" t="s">
        <v>335</v>
      </c>
      <c r="E4175" t="str">
        <f t="shared" si="69"/>
        <v>No Data</v>
      </c>
    </row>
    <row r="4176" spans="1:5" x14ac:dyDescent="0.3">
      <c r="A4176" s="33" t="s">
        <v>4</v>
      </c>
      <c r="B4176" s="33" t="s">
        <v>53</v>
      </c>
      <c r="C4176" s="33">
        <v>135000</v>
      </c>
      <c r="D4176" s="33" t="s">
        <v>1612</v>
      </c>
      <c r="E4176" t="str">
        <f t="shared" si="69"/>
        <v>$125K-$200K</v>
      </c>
    </row>
    <row r="4177" spans="1:5" x14ac:dyDescent="0.3">
      <c r="A4177" s="33" t="s">
        <v>4</v>
      </c>
      <c r="B4177" s="33" t="s">
        <v>53</v>
      </c>
      <c r="C4177" s="33">
        <v>105000</v>
      </c>
      <c r="D4177" s="33" t="s">
        <v>364</v>
      </c>
      <c r="E4177" t="str">
        <f t="shared" si="69"/>
        <v>$100K-$125K</v>
      </c>
    </row>
    <row r="4178" spans="1:5" x14ac:dyDescent="0.3">
      <c r="A4178" s="33" t="s">
        <v>4</v>
      </c>
      <c r="B4178" s="33" t="s">
        <v>53</v>
      </c>
      <c r="C4178" s="33"/>
      <c r="D4178" s="33" t="s">
        <v>1905</v>
      </c>
      <c r="E4178" t="str">
        <f t="shared" si="69"/>
        <v>No Data</v>
      </c>
    </row>
    <row r="4179" spans="1:5" x14ac:dyDescent="0.3">
      <c r="A4179" s="33" t="s">
        <v>4</v>
      </c>
      <c r="B4179" s="33" t="s">
        <v>53</v>
      </c>
      <c r="C4179" s="33">
        <v>90000</v>
      </c>
      <c r="D4179" s="33" t="s">
        <v>2299</v>
      </c>
      <c r="E4179" t="str">
        <f t="shared" si="69"/>
        <v>$75K-$100K</v>
      </c>
    </row>
    <row r="4180" spans="1:5" x14ac:dyDescent="0.3">
      <c r="A4180" s="33" t="s">
        <v>4</v>
      </c>
      <c r="B4180" s="33" t="s">
        <v>53</v>
      </c>
      <c r="C4180" s="33"/>
      <c r="D4180" s="33" t="s">
        <v>2300</v>
      </c>
      <c r="E4180" t="str">
        <f t="shared" si="69"/>
        <v>No Data</v>
      </c>
    </row>
    <row r="4181" spans="1:5" x14ac:dyDescent="0.3">
      <c r="A4181" s="33" t="s">
        <v>4</v>
      </c>
      <c r="B4181" s="33" t="s">
        <v>53</v>
      </c>
      <c r="C4181" s="33"/>
      <c r="D4181" s="33" t="s">
        <v>306</v>
      </c>
      <c r="E4181" t="str">
        <f t="shared" si="69"/>
        <v>No Data</v>
      </c>
    </row>
    <row r="4182" spans="1:5" x14ac:dyDescent="0.3">
      <c r="A4182" s="33" t="s">
        <v>126</v>
      </c>
      <c r="B4182" s="33" t="s">
        <v>54</v>
      </c>
      <c r="C4182" s="33">
        <v>175000</v>
      </c>
      <c r="D4182" s="33" t="s">
        <v>315</v>
      </c>
      <c r="E4182" t="str">
        <f t="shared" si="69"/>
        <v>$125K-$200K</v>
      </c>
    </row>
    <row r="4183" spans="1:5" x14ac:dyDescent="0.3">
      <c r="A4183" s="33" t="s">
        <v>2</v>
      </c>
      <c r="B4183" s="33" t="s">
        <v>53</v>
      </c>
      <c r="C4183" s="33">
        <v>70000</v>
      </c>
      <c r="D4183" s="33" t="s">
        <v>2301</v>
      </c>
      <c r="E4183" t="str">
        <f t="shared" si="69"/>
        <v>&lt;$75K</v>
      </c>
    </row>
    <row r="4184" spans="1:5" x14ac:dyDescent="0.3">
      <c r="A4184" s="33" t="s">
        <v>2</v>
      </c>
      <c r="B4184" s="33" t="s">
        <v>53</v>
      </c>
      <c r="C4184" s="33"/>
      <c r="D4184" s="33" t="s">
        <v>2302</v>
      </c>
      <c r="E4184" t="str">
        <f t="shared" si="69"/>
        <v>No Data</v>
      </c>
    </row>
    <row r="4185" spans="1:5" x14ac:dyDescent="0.3">
      <c r="A4185" s="33" t="s">
        <v>4</v>
      </c>
      <c r="B4185" s="33" t="s">
        <v>53</v>
      </c>
      <c r="C4185" s="33">
        <v>210000</v>
      </c>
      <c r="D4185" s="33" t="s">
        <v>2303</v>
      </c>
      <c r="E4185" t="str">
        <f t="shared" si="69"/>
        <v>&gt;$200K</v>
      </c>
    </row>
    <row r="4186" spans="1:5" x14ac:dyDescent="0.3">
      <c r="A4186" s="33" t="s">
        <v>0</v>
      </c>
      <c r="B4186" s="33" t="s">
        <v>54</v>
      </c>
      <c r="C4186" s="33">
        <v>60000</v>
      </c>
      <c r="D4186" s="33" t="s">
        <v>2304</v>
      </c>
      <c r="E4186" t="str">
        <f t="shared" si="69"/>
        <v>&lt;$75K</v>
      </c>
    </row>
    <row r="4187" spans="1:5" x14ac:dyDescent="0.3">
      <c r="A4187" s="33" t="s">
        <v>2</v>
      </c>
      <c r="B4187" s="33" t="s">
        <v>53</v>
      </c>
      <c r="C4187" s="33">
        <v>55602</v>
      </c>
      <c r="D4187" s="33" t="s">
        <v>2305</v>
      </c>
      <c r="E4187" t="str">
        <f t="shared" si="69"/>
        <v>&lt;$75K</v>
      </c>
    </row>
    <row r="4188" spans="1:5" x14ac:dyDescent="0.3">
      <c r="A4188" s="33" t="s">
        <v>0</v>
      </c>
      <c r="B4188" s="33" t="s">
        <v>74</v>
      </c>
      <c r="C4188" s="33">
        <v>99179.5</v>
      </c>
      <c r="D4188" s="33" t="s">
        <v>1222</v>
      </c>
      <c r="E4188" t="str">
        <f t="shared" si="69"/>
        <v>$75K-$100K</v>
      </c>
    </row>
    <row r="4189" spans="1:5" x14ac:dyDescent="0.3">
      <c r="A4189" s="33" t="s">
        <v>0</v>
      </c>
      <c r="B4189" s="33" t="s">
        <v>53</v>
      </c>
      <c r="C4189" s="33"/>
      <c r="D4189" s="33" t="s">
        <v>258</v>
      </c>
      <c r="E4189" t="str">
        <f t="shared" si="69"/>
        <v>No Data</v>
      </c>
    </row>
    <row r="4190" spans="1:5" x14ac:dyDescent="0.3">
      <c r="A4190" s="33" t="s">
        <v>128</v>
      </c>
      <c r="B4190" s="33" t="s">
        <v>53</v>
      </c>
      <c r="C4190" s="33">
        <v>175500</v>
      </c>
      <c r="D4190" s="33" t="s">
        <v>2306</v>
      </c>
      <c r="E4190" t="str">
        <f t="shared" si="69"/>
        <v>$125K-$200K</v>
      </c>
    </row>
    <row r="4191" spans="1:5" x14ac:dyDescent="0.3">
      <c r="A4191" s="33" t="s">
        <v>1</v>
      </c>
      <c r="B4191" s="33" t="s">
        <v>53</v>
      </c>
      <c r="C4191" s="33">
        <v>180000</v>
      </c>
      <c r="D4191" s="33" t="s">
        <v>478</v>
      </c>
      <c r="E4191" t="str">
        <f t="shared" si="69"/>
        <v>$125K-$200K</v>
      </c>
    </row>
    <row r="4192" spans="1:5" x14ac:dyDescent="0.3">
      <c r="A4192" s="33" t="s">
        <v>2</v>
      </c>
      <c r="B4192" s="33" t="s">
        <v>53</v>
      </c>
      <c r="C4192" s="33"/>
      <c r="D4192" s="33" t="s">
        <v>1126</v>
      </c>
      <c r="E4192" t="str">
        <f t="shared" si="69"/>
        <v>No Data</v>
      </c>
    </row>
    <row r="4193" spans="1:5" x14ac:dyDescent="0.3">
      <c r="A4193" s="33" t="s">
        <v>2</v>
      </c>
      <c r="B4193" s="33" t="s">
        <v>53</v>
      </c>
      <c r="C4193" s="33"/>
      <c r="D4193" s="33" t="s">
        <v>1725</v>
      </c>
      <c r="E4193" t="str">
        <f t="shared" si="69"/>
        <v>No Data</v>
      </c>
    </row>
    <row r="4194" spans="1:5" x14ac:dyDescent="0.3">
      <c r="A4194" s="33" t="s">
        <v>0</v>
      </c>
      <c r="B4194" s="33" t="s">
        <v>53</v>
      </c>
      <c r="C4194" s="33">
        <v>153500</v>
      </c>
      <c r="D4194" s="33" t="s">
        <v>442</v>
      </c>
      <c r="E4194" t="str">
        <f t="shared" si="69"/>
        <v>$125K-$200K</v>
      </c>
    </row>
    <row r="4195" spans="1:5" x14ac:dyDescent="0.3">
      <c r="A4195" s="33" t="s">
        <v>2</v>
      </c>
      <c r="B4195" s="33" t="s">
        <v>53</v>
      </c>
      <c r="C4195" s="33"/>
      <c r="D4195" s="33" t="s">
        <v>2307</v>
      </c>
      <c r="E4195" t="str">
        <f t="shared" si="69"/>
        <v>No Data</v>
      </c>
    </row>
    <row r="4196" spans="1:5" x14ac:dyDescent="0.3">
      <c r="A4196" s="33" t="s">
        <v>0</v>
      </c>
      <c r="B4196" s="33" t="s">
        <v>53</v>
      </c>
      <c r="C4196" s="33"/>
      <c r="D4196" s="33" t="s">
        <v>1395</v>
      </c>
      <c r="E4196" t="str">
        <f t="shared" si="69"/>
        <v>No Data</v>
      </c>
    </row>
    <row r="4197" spans="1:5" x14ac:dyDescent="0.3">
      <c r="A4197" s="33" t="s">
        <v>0</v>
      </c>
      <c r="B4197" s="33" t="s">
        <v>53</v>
      </c>
      <c r="C4197" s="33"/>
      <c r="D4197" s="33" t="s">
        <v>2308</v>
      </c>
      <c r="E4197" t="str">
        <f t="shared" si="69"/>
        <v>No Data</v>
      </c>
    </row>
    <row r="4198" spans="1:5" x14ac:dyDescent="0.3">
      <c r="A4198" s="33" t="s">
        <v>4</v>
      </c>
      <c r="B4198" s="33" t="s">
        <v>53</v>
      </c>
      <c r="C4198" s="33"/>
      <c r="D4198" s="33" t="s">
        <v>258</v>
      </c>
      <c r="E4198" t="str">
        <f t="shared" si="69"/>
        <v>No Data</v>
      </c>
    </row>
    <row r="4199" spans="1:5" x14ac:dyDescent="0.3">
      <c r="A4199" s="33" t="s">
        <v>4</v>
      </c>
      <c r="B4199" s="33" t="s">
        <v>53</v>
      </c>
      <c r="C4199" s="33"/>
      <c r="D4199" s="33" t="s">
        <v>2309</v>
      </c>
      <c r="E4199" t="str">
        <f t="shared" si="69"/>
        <v>No Data</v>
      </c>
    </row>
    <row r="4200" spans="1:5" x14ac:dyDescent="0.3">
      <c r="A4200" s="33" t="s">
        <v>4</v>
      </c>
      <c r="B4200" s="33" t="s">
        <v>53</v>
      </c>
      <c r="C4200" s="33">
        <v>115000</v>
      </c>
      <c r="D4200" s="33" t="s">
        <v>2310</v>
      </c>
      <c r="E4200" t="str">
        <f t="shared" si="69"/>
        <v>$100K-$125K</v>
      </c>
    </row>
    <row r="4201" spans="1:5" x14ac:dyDescent="0.3">
      <c r="A4201" s="33" t="s">
        <v>52</v>
      </c>
      <c r="B4201" s="33" t="s">
        <v>53</v>
      </c>
      <c r="C4201" s="33"/>
      <c r="D4201" s="33" t="s">
        <v>2311</v>
      </c>
      <c r="E4201" t="str">
        <f t="shared" si="69"/>
        <v>No Data</v>
      </c>
    </row>
    <row r="4202" spans="1:5" x14ac:dyDescent="0.3">
      <c r="A4202" s="33" t="s">
        <v>125</v>
      </c>
      <c r="B4202" s="33" t="s">
        <v>53</v>
      </c>
      <c r="C4202" s="33">
        <v>100000</v>
      </c>
      <c r="D4202" s="33" t="s">
        <v>1974</v>
      </c>
      <c r="E4202" t="str">
        <f t="shared" si="69"/>
        <v>$75K-$100K</v>
      </c>
    </row>
    <row r="4203" spans="1:5" x14ac:dyDescent="0.3">
      <c r="A4203" s="33" t="s">
        <v>2</v>
      </c>
      <c r="B4203" s="33" t="s">
        <v>53</v>
      </c>
      <c r="C4203" s="33">
        <v>60734</v>
      </c>
      <c r="D4203" s="33" t="s">
        <v>2312</v>
      </c>
      <c r="E4203" t="str">
        <f t="shared" si="69"/>
        <v>&lt;$75K</v>
      </c>
    </row>
    <row r="4204" spans="1:5" x14ac:dyDescent="0.3">
      <c r="A4204" s="33" t="s">
        <v>52</v>
      </c>
      <c r="B4204" s="33" t="s">
        <v>98</v>
      </c>
      <c r="C4204" s="33">
        <v>63000</v>
      </c>
      <c r="D4204" s="33" t="s">
        <v>1672</v>
      </c>
      <c r="E4204" t="str">
        <f t="shared" si="69"/>
        <v>&lt;$75K</v>
      </c>
    </row>
    <row r="4205" spans="1:5" x14ac:dyDescent="0.3">
      <c r="A4205" s="33" t="s">
        <v>2</v>
      </c>
      <c r="B4205" s="33" t="s">
        <v>53</v>
      </c>
      <c r="C4205" s="33"/>
      <c r="D4205" s="33" t="s">
        <v>2313</v>
      </c>
      <c r="E4205" t="str">
        <f t="shared" si="69"/>
        <v>No Data</v>
      </c>
    </row>
    <row r="4206" spans="1:5" x14ac:dyDescent="0.3">
      <c r="A4206" s="33" t="s">
        <v>0</v>
      </c>
      <c r="B4206" s="33" t="s">
        <v>53</v>
      </c>
      <c r="C4206" s="33">
        <v>117500</v>
      </c>
      <c r="D4206" s="33" t="s">
        <v>2314</v>
      </c>
      <c r="E4206" t="str">
        <f t="shared" si="69"/>
        <v>$100K-$125K</v>
      </c>
    </row>
    <row r="4207" spans="1:5" x14ac:dyDescent="0.3">
      <c r="A4207" s="33" t="s">
        <v>2</v>
      </c>
      <c r="B4207" s="33" t="s">
        <v>53</v>
      </c>
      <c r="C4207" s="33"/>
      <c r="D4207" s="33" t="s">
        <v>232</v>
      </c>
      <c r="E4207" t="str">
        <f t="shared" si="69"/>
        <v>No Data</v>
      </c>
    </row>
    <row r="4208" spans="1:5" x14ac:dyDescent="0.3">
      <c r="A4208" s="33" t="s">
        <v>0</v>
      </c>
      <c r="B4208" s="33" t="s">
        <v>53</v>
      </c>
      <c r="C4208" s="33"/>
      <c r="D4208" s="33" t="s">
        <v>2151</v>
      </c>
      <c r="E4208" t="str">
        <f t="shared" si="69"/>
        <v>No Data</v>
      </c>
    </row>
    <row r="4209" spans="1:5" x14ac:dyDescent="0.3">
      <c r="A4209" s="33" t="s">
        <v>4</v>
      </c>
      <c r="B4209" s="33" t="s">
        <v>53</v>
      </c>
      <c r="C4209" s="33">
        <v>162500</v>
      </c>
      <c r="D4209" s="33" t="s">
        <v>313</v>
      </c>
      <c r="E4209" t="str">
        <f t="shared" si="69"/>
        <v>$125K-$200K</v>
      </c>
    </row>
    <row r="4210" spans="1:5" x14ac:dyDescent="0.3">
      <c r="A4210" s="33" t="s">
        <v>0</v>
      </c>
      <c r="B4210" s="33" t="s">
        <v>53</v>
      </c>
      <c r="C4210" s="33">
        <v>132884</v>
      </c>
      <c r="D4210" s="33" t="s">
        <v>2315</v>
      </c>
      <c r="E4210" t="str">
        <f t="shared" si="69"/>
        <v>$125K-$200K</v>
      </c>
    </row>
    <row r="4211" spans="1:5" x14ac:dyDescent="0.3">
      <c r="A4211" s="33" t="s">
        <v>2</v>
      </c>
      <c r="B4211" s="33" t="s">
        <v>53</v>
      </c>
      <c r="C4211" s="33"/>
      <c r="D4211" s="33" t="s">
        <v>1990</v>
      </c>
      <c r="E4211" t="str">
        <f t="shared" si="69"/>
        <v>No Data</v>
      </c>
    </row>
    <row r="4212" spans="1:5" x14ac:dyDescent="0.3">
      <c r="A4212" s="33" t="s">
        <v>2</v>
      </c>
      <c r="B4212" s="33" t="s">
        <v>54</v>
      </c>
      <c r="C4212" s="33">
        <v>115000</v>
      </c>
      <c r="D4212" s="33" t="s">
        <v>943</v>
      </c>
      <c r="E4212" t="str">
        <f t="shared" si="69"/>
        <v>$100K-$125K</v>
      </c>
    </row>
    <row r="4213" spans="1:5" x14ac:dyDescent="0.3">
      <c r="A4213" s="33" t="s">
        <v>4</v>
      </c>
      <c r="B4213" s="33" t="s">
        <v>53</v>
      </c>
      <c r="C4213" s="33">
        <v>191180</v>
      </c>
      <c r="D4213" s="33" t="s">
        <v>2316</v>
      </c>
      <c r="E4213" t="str">
        <f t="shared" si="69"/>
        <v>$125K-$200K</v>
      </c>
    </row>
    <row r="4214" spans="1:5" x14ac:dyDescent="0.3">
      <c r="A4214" s="33" t="s">
        <v>2</v>
      </c>
      <c r="B4214" s="33" t="s">
        <v>53</v>
      </c>
      <c r="C4214" s="33">
        <v>49801</v>
      </c>
      <c r="D4214" s="33" t="s">
        <v>2317</v>
      </c>
      <c r="E4214" t="str">
        <f t="shared" si="69"/>
        <v>&lt;$75K</v>
      </c>
    </row>
    <row r="4215" spans="1:5" x14ac:dyDescent="0.3">
      <c r="A4215" s="33" t="s">
        <v>129</v>
      </c>
      <c r="B4215" s="33" t="s">
        <v>53</v>
      </c>
      <c r="C4215" s="33">
        <v>200000</v>
      </c>
      <c r="D4215" s="33" t="s">
        <v>1799</v>
      </c>
      <c r="E4215" t="str">
        <f t="shared" si="69"/>
        <v>$125K-$200K</v>
      </c>
    </row>
    <row r="4216" spans="1:5" x14ac:dyDescent="0.3">
      <c r="A4216" s="33" t="s">
        <v>4</v>
      </c>
      <c r="B4216" s="33" t="s">
        <v>53</v>
      </c>
      <c r="C4216" s="33"/>
      <c r="D4216" s="33" t="s">
        <v>2161</v>
      </c>
      <c r="E4216" t="str">
        <f t="shared" si="69"/>
        <v>No Data</v>
      </c>
    </row>
    <row r="4217" spans="1:5" x14ac:dyDescent="0.3">
      <c r="A4217" s="33" t="s">
        <v>4</v>
      </c>
      <c r="B4217" s="33" t="s">
        <v>54</v>
      </c>
      <c r="C4217" s="33">
        <v>92500</v>
      </c>
      <c r="D4217" s="33" t="s">
        <v>2318</v>
      </c>
      <c r="E4217" t="str">
        <f t="shared" si="69"/>
        <v>$75K-$100K</v>
      </c>
    </row>
    <row r="4218" spans="1:5" x14ac:dyDescent="0.3">
      <c r="A4218" s="33" t="s">
        <v>1</v>
      </c>
      <c r="B4218" s="33" t="s">
        <v>54</v>
      </c>
      <c r="C4218" s="33">
        <v>101029</v>
      </c>
      <c r="D4218" s="33" t="s">
        <v>1031</v>
      </c>
      <c r="E4218" t="str">
        <f t="shared" si="69"/>
        <v>$100K-$125K</v>
      </c>
    </row>
    <row r="4219" spans="1:5" x14ac:dyDescent="0.3">
      <c r="A4219" s="33" t="s">
        <v>4</v>
      </c>
      <c r="B4219" s="33" t="s">
        <v>53</v>
      </c>
      <c r="C4219" s="33"/>
      <c r="D4219" s="33" t="s">
        <v>2319</v>
      </c>
      <c r="E4219" t="str">
        <f t="shared" si="69"/>
        <v>No Data</v>
      </c>
    </row>
    <row r="4220" spans="1:5" x14ac:dyDescent="0.3">
      <c r="A4220" s="33" t="s">
        <v>126</v>
      </c>
      <c r="B4220" s="33" t="s">
        <v>53</v>
      </c>
      <c r="C4220" s="33">
        <v>117500</v>
      </c>
      <c r="D4220" s="33" t="s">
        <v>2320</v>
      </c>
      <c r="E4220" t="str">
        <f t="shared" si="69"/>
        <v>$100K-$125K</v>
      </c>
    </row>
    <row r="4221" spans="1:5" x14ac:dyDescent="0.3">
      <c r="A4221" s="33" t="s">
        <v>4</v>
      </c>
      <c r="B4221" s="33" t="s">
        <v>71</v>
      </c>
      <c r="C4221" s="33">
        <v>64800</v>
      </c>
      <c r="D4221" s="33" t="s">
        <v>2321</v>
      </c>
      <c r="E4221" t="str">
        <f t="shared" si="69"/>
        <v>&lt;$75K</v>
      </c>
    </row>
    <row r="4222" spans="1:5" x14ac:dyDescent="0.3">
      <c r="A4222" s="33" t="s">
        <v>4</v>
      </c>
      <c r="B4222" s="33" t="s">
        <v>53</v>
      </c>
      <c r="C4222" s="33">
        <v>150000</v>
      </c>
      <c r="D4222" s="33" t="s">
        <v>2260</v>
      </c>
      <c r="E4222" t="str">
        <f t="shared" si="69"/>
        <v>$125K-$200K</v>
      </c>
    </row>
    <row r="4223" spans="1:5" x14ac:dyDescent="0.3">
      <c r="A4223" s="33" t="s">
        <v>4</v>
      </c>
      <c r="B4223" s="33" t="s">
        <v>54</v>
      </c>
      <c r="C4223" s="33"/>
      <c r="D4223" s="33" t="s">
        <v>272</v>
      </c>
      <c r="E4223" t="str">
        <f t="shared" si="69"/>
        <v>No Data</v>
      </c>
    </row>
    <row r="4224" spans="1:5" x14ac:dyDescent="0.3">
      <c r="A4224" s="33" t="s">
        <v>4</v>
      </c>
      <c r="B4224" s="33" t="s">
        <v>53</v>
      </c>
      <c r="C4224" s="33">
        <v>90000</v>
      </c>
      <c r="D4224" s="33" t="s">
        <v>2157</v>
      </c>
      <c r="E4224" t="str">
        <f t="shared" si="69"/>
        <v>$75K-$100K</v>
      </c>
    </row>
    <row r="4225" spans="1:5" x14ac:dyDescent="0.3">
      <c r="A4225" s="33" t="s">
        <v>2</v>
      </c>
      <c r="B4225" s="33" t="s">
        <v>53</v>
      </c>
      <c r="C4225" s="33"/>
      <c r="D4225" s="33" t="s">
        <v>2322</v>
      </c>
      <c r="E4225" t="str">
        <f t="shared" si="69"/>
        <v>No Data</v>
      </c>
    </row>
    <row r="4226" spans="1:5" x14ac:dyDescent="0.3">
      <c r="A4226" s="33" t="s">
        <v>2</v>
      </c>
      <c r="B4226" s="33" t="s">
        <v>53</v>
      </c>
      <c r="C4226" s="33"/>
      <c r="D4226" s="33" t="s">
        <v>2323</v>
      </c>
      <c r="E4226" t="str">
        <f t="shared" si="69"/>
        <v>No Data</v>
      </c>
    </row>
    <row r="4227" spans="1:5" x14ac:dyDescent="0.3">
      <c r="A4227" s="33" t="s">
        <v>4</v>
      </c>
      <c r="B4227" s="33" t="s">
        <v>53</v>
      </c>
      <c r="C4227" s="33"/>
      <c r="D4227" s="33" t="s">
        <v>1545</v>
      </c>
      <c r="E4227" t="str">
        <f t="shared" ref="E4227:E4290" si="70">_xlfn.XLOOKUP(C4227,$H$16:$H$21,$G$16:$G$21,,1)</f>
        <v>No Data</v>
      </c>
    </row>
    <row r="4228" spans="1:5" x14ac:dyDescent="0.3">
      <c r="A4228" s="33" t="s">
        <v>4</v>
      </c>
      <c r="B4228" s="33" t="s">
        <v>53</v>
      </c>
      <c r="C4228" s="33"/>
      <c r="D4228" s="33" t="s">
        <v>2203</v>
      </c>
      <c r="E4228" t="str">
        <f t="shared" si="70"/>
        <v>No Data</v>
      </c>
    </row>
    <row r="4229" spans="1:5" x14ac:dyDescent="0.3">
      <c r="A4229" s="33" t="s">
        <v>4</v>
      </c>
      <c r="B4229" s="33" t="s">
        <v>88</v>
      </c>
      <c r="C4229" s="33">
        <v>147500</v>
      </c>
      <c r="D4229" s="33" t="s">
        <v>2324</v>
      </c>
      <c r="E4229" t="str">
        <f t="shared" si="70"/>
        <v>$125K-$200K</v>
      </c>
    </row>
    <row r="4230" spans="1:5" x14ac:dyDescent="0.3">
      <c r="A4230" s="33" t="s">
        <v>0</v>
      </c>
      <c r="B4230" s="33" t="s">
        <v>53</v>
      </c>
      <c r="C4230" s="33"/>
      <c r="D4230" s="33" t="s">
        <v>286</v>
      </c>
      <c r="E4230" t="str">
        <f t="shared" si="70"/>
        <v>No Data</v>
      </c>
    </row>
    <row r="4231" spans="1:5" x14ac:dyDescent="0.3">
      <c r="A4231" s="33" t="s">
        <v>0</v>
      </c>
      <c r="B4231" s="33" t="s">
        <v>54</v>
      </c>
      <c r="C4231" s="33">
        <v>145000</v>
      </c>
      <c r="D4231" s="33" t="s">
        <v>1762</v>
      </c>
      <c r="E4231" t="str">
        <f t="shared" si="70"/>
        <v>$125K-$200K</v>
      </c>
    </row>
    <row r="4232" spans="1:5" x14ac:dyDescent="0.3">
      <c r="A4232" s="33" t="s">
        <v>2</v>
      </c>
      <c r="B4232" s="33" t="s">
        <v>53</v>
      </c>
      <c r="C4232" s="33"/>
      <c r="D4232" s="33" t="s">
        <v>714</v>
      </c>
      <c r="E4232" t="str">
        <f t="shared" si="70"/>
        <v>No Data</v>
      </c>
    </row>
    <row r="4233" spans="1:5" x14ac:dyDescent="0.3">
      <c r="A4233" s="33" t="s">
        <v>126</v>
      </c>
      <c r="B4233" s="33" t="s">
        <v>54</v>
      </c>
      <c r="C4233" s="33">
        <v>202000</v>
      </c>
      <c r="D4233" s="33" t="s">
        <v>596</v>
      </c>
      <c r="E4233" t="str">
        <f t="shared" si="70"/>
        <v>&gt;$200K</v>
      </c>
    </row>
    <row r="4234" spans="1:5" x14ac:dyDescent="0.3">
      <c r="A4234" s="33" t="s">
        <v>0</v>
      </c>
      <c r="B4234" s="33" t="s">
        <v>53</v>
      </c>
      <c r="C4234" s="33"/>
      <c r="D4234" s="33" t="s">
        <v>2325</v>
      </c>
      <c r="E4234" t="str">
        <f t="shared" si="70"/>
        <v>No Data</v>
      </c>
    </row>
    <row r="4235" spans="1:5" x14ac:dyDescent="0.3">
      <c r="A4235" s="33" t="s">
        <v>0</v>
      </c>
      <c r="B4235" s="33" t="s">
        <v>53</v>
      </c>
      <c r="C4235" s="33">
        <v>224500</v>
      </c>
      <c r="D4235" s="33" t="s">
        <v>1341</v>
      </c>
      <c r="E4235" t="str">
        <f t="shared" si="70"/>
        <v>&gt;$200K</v>
      </c>
    </row>
    <row r="4236" spans="1:5" x14ac:dyDescent="0.3">
      <c r="A4236" s="33" t="s">
        <v>0</v>
      </c>
      <c r="B4236" s="33" t="s">
        <v>53</v>
      </c>
      <c r="C4236" s="33"/>
      <c r="D4236" s="33" t="s">
        <v>2326</v>
      </c>
      <c r="E4236" t="str">
        <f t="shared" si="70"/>
        <v>No Data</v>
      </c>
    </row>
    <row r="4237" spans="1:5" x14ac:dyDescent="0.3">
      <c r="A4237" s="33" t="s">
        <v>4</v>
      </c>
      <c r="B4237" s="33" t="s">
        <v>53</v>
      </c>
      <c r="C4237" s="33"/>
      <c r="D4237" s="33" t="s">
        <v>1231</v>
      </c>
      <c r="E4237" t="str">
        <f t="shared" si="70"/>
        <v>No Data</v>
      </c>
    </row>
    <row r="4238" spans="1:5" x14ac:dyDescent="0.3">
      <c r="A4238" s="33" t="s">
        <v>4</v>
      </c>
      <c r="B4238" s="33" t="s">
        <v>53</v>
      </c>
      <c r="C4238" s="33"/>
      <c r="D4238" s="33" t="s">
        <v>2327</v>
      </c>
      <c r="E4238" t="str">
        <f t="shared" si="70"/>
        <v>No Data</v>
      </c>
    </row>
    <row r="4239" spans="1:5" x14ac:dyDescent="0.3">
      <c r="A4239" s="33" t="s">
        <v>2</v>
      </c>
      <c r="B4239" s="33" t="s">
        <v>53</v>
      </c>
      <c r="C4239" s="33"/>
      <c r="D4239" s="33" t="s">
        <v>1397</v>
      </c>
      <c r="E4239" t="str">
        <f t="shared" si="70"/>
        <v>No Data</v>
      </c>
    </row>
    <row r="4240" spans="1:5" x14ac:dyDescent="0.3">
      <c r="A4240" s="33" t="s">
        <v>4</v>
      </c>
      <c r="B4240" s="33" t="s">
        <v>53</v>
      </c>
      <c r="C4240" s="33">
        <v>130000</v>
      </c>
      <c r="D4240" s="33" t="s">
        <v>2328</v>
      </c>
      <c r="E4240" t="str">
        <f t="shared" si="70"/>
        <v>$125K-$200K</v>
      </c>
    </row>
    <row r="4241" spans="1:5" x14ac:dyDescent="0.3">
      <c r="A4241" s="33" t="s">
        <v>126</v>
      </c>
      <c r="B4241" s="33" t="s">
        <v>53</v>
      </c>
      <c r="C4241" s="33"/>
      <c r="D4241" s="33" t="s">
        <v>2329</v>
      </c>
      <c r="E4241" t="str">
        <f t="shared" si="70"/>
        <v>No Data</v>
      </c>
    </row>
    <row r="4242" spans="1:5" x14ac:dyDescent="0.3">
      <c r="A4242" s="33" t="s">
        <v>125</v>
      </c>
      <c r="B4242" s="33" t="s">
        <v>54</v>
      </c>
      <c r="C4242" s="33">
        <v>130000</v>
      </c>
      <c r="D4242" s="33" t="s">
        <v>937</v>
      </c>
      <c r="E4242" t="str">
        <f t="shared" si="70"/>
        <v>$125K-$200K</v>
      </c>
    </row>
    <row r="4243" spans="1:5" x14ac:dyDescent="0.3">
      <c r="A4243" s="33" t="s">
        <v>0</v>
      </c>
      <c r="B4243" s="33" t="s">
        <v>72</v>
      </c>
      <c r="C4243" s="33">
        <v>33488.5</v>
      </c>
      <c r="D4243" s="33" t="s">
        <v>2108</v>
      </c>
      <c r="E4243" t="str">
        <f t="shared" si="70"/>
        <v>&lt;$75K</v>
      </c>
    </row>
    <row r="4244" spans="1:5" x14ac:dyDescent="0.3">
      <c r="A4244" s="33" t="s">
        <v>2</v>
      </c>
      <c r="B4244" s="33" t="s">
        <v>53</v>
      </c>
      <c r="C4244" s="33"/>
      <c r="D4244" s="33" t="s">
        <v>2242</v>
      </c>
      <c r="E4244" t="str">
        <f t="shared" si="70"/>
        <v>No Data</v>
      </c>
    </row>
    <row r="4245" spans="1:5" x14ac:dyDescent="0.3">
      <c r="A4245" s="33" t="s">
        <v>0</v>
      </c>
      <c r="B4245" s="33" t="s">
        <v>53</v>
      </c>
      <c r="C4245" s="33">
        <v>165000</v>
      </c>
      <c r="D4245" s="33" t="s">
        <v>232</v>
      </c>
      <c r="E4245" t="str">
        <f t="shared" si="70"/>
        <v>$125K-$200K</v>
      </c>
    </row>
    <row r="4246" spans="1:5" x14ac:dyDescent="0.3">
      <c r="A4246" s="33" t="s">
        <v>126</v>
      </c>
      <c r="B4246" s="33" t="s">
        <v>53</v>
      </c>
      <c r="C4246" s="33"/>
      <c r="D4246" s="33" t="s">
        <v>465</v>
      </c>
      <c r="E4246" t="str">
        <f t="shared" si="70"/>
        <v>No Data</v>
      </c>
    </row>
    <row r="4247" spans="1:5" x14ac:dyDescent="0.3">
      <c r="A4247" s="33" t="s">
        <v>4</v>
      </c>
      <c r="B4247" s="33" t="s">
        <v>53</v>
      </c>
      <c r="C4247" s="33">
        <v>140000</v>
      </c>
      <c r="D4247" s="33" t="s">
        <v>2330</v>
      </c>
      <c r="E4247" t="str">
        <f t="shared" si="70"/>
        <v>$125K-$200K</v>
      </c>
    </row>
    <row r="4248" spans="1:5" x14ac:dyDescent="0.3">
      <c r="A4248" s="33" t="s">
        <v>4</v>
      </c>
      <c r="B4248" s="33" t="s">
        <v>53</v>
      </c>
      <c r="C4248" s="33"/>
      <c r="D4248" s="33" t="s">
        <v>258</v>
      </c>
      <c r="E4248" t="str">
        <f t="shared" si="70"/>
        <v>No Data</v>
      </c>
    </row>
    <row r="4249" spans="1:5" x14ac:dyDescent="0.3">
      <c r="A4249" s="33" t="s">
        <v>128</v>
      </c>
      <c r="B4249" s="33" t="s">
        <v>53</v>
      </c>
      <c r="C4249" s="33">
        <v>155000</v>
      </c>
      <c r="D4249" s="33" t="s">
        <v>2331</v>
      </c>
      <c r="E4249" t="str">
        <f t="shared" si="70"/>
        <v>$125K-$200K</v>
      </c>
    </row>
    <row r="4250" spans="1:5" x14ac:dyDescent="0.3">
      <c r="A4250" s="33" t="s">
        <v>66</v>
      </c>
      <c r="B4250" s="33" t="s">
        <v>110</v>
      </c>
      <c r="C4250" s="33">
        <v>105968</v>
      </c>
      <c r="D4250" s="33" t="s">
        <v>1818</v>
      </c>
      <c r="E4250" t="str">
        <f t="shared" si="70"/>
        <v>$100K-$125K</v>
      </c>
    </row>
    <row r="4251" spans="1:5" x14ac:dyDescent="0.3">
      <c r="A4251" s="33" t="s">
        <v>2</v>
      </c>
      <c r="B4251" s="33" t="s">
        <v>70</v>
      </c>
      <c r="C4251" s="33">
        <v>102500</v>
      </c>
      <c r="D4251" s="33" t="s">
        <v>924</v>
      </c>
      <c r="E4251" t="str">
        <f t="shared" si="70"/>
        <v>$100K-$125K</v>
      </c>
    </row>
    <row r="4252" spans="1:5" x14ac:dyDescent="0.3">
      <c r="A4252" s="33" t="s">
        <v>2</v>
      </c>
      <c r="B4252" s="33" t="s">
        <v>53</v>
      </c>
      <c r="C4252" s="33"/>
      <c r="D4252" s="33" t="s">
        <v>268</v>
      </c>
      <c r="E4252" t="str">
        <f t="shared" si="70"/>
        <v>No Data</v>
      </c>
    </row>
    <row r="4253" spans="1:5" x14ac:dyDescent="0.3">
      <c r="A4253" s="33" t="s">
        <v>125</v>
      </c>
      <c r="B4253" s="33" t="s">
        <v>53</v>
      </c>
      <c r="C4253" s="33"/>
      <c r="D4253" s="33" t="s">
        <v>2332</v>
      </c>
      <c r="E4253" t="str">
        <f t="shared" si="70"/>
        <v>No Data</v>
      </c>
    </row>
    <row r="4254" spans="1:5" x14ac:dyDescent="0.3">
      <c r="A4254" s="33" t="s">
        <v>1</v>
      </c>
      <c r="B4254" s="33" t="s">
        <v>70</v>
      </c>
      <c r="C4254" s="33">
        <v>141000</v>
      </c>
      <c r="D4254" s="33" t="s">
        <v>2333</v>
      </c>
      <c r="E4254" t="str">
        <f t="shared" si="70"/>
        <v>$125K-$200K</v>
      </c>
    </row>
    <row r="4255" spans="1:5" x14ac:dyDescent="0.3">
      <c r="A4255" s="33" t="s">
        <v>0</v>
      </c>
      <c r="B4255" s="33" t="s">
        <v>73</v>
      </c>
      <c r="C4255" s="33">
        <v>99150</v>
      </c>
      <c r="D4255" s="33" t="s">
        <v>211</v>
      </c>
      <c r="E4255" t="str">
        <f t="shared" si="70"/>
        <v>$75K-$100K</v>
      </c>
    </row>
    <row r="4256" spans="1:5" x14ac:dyDescent="0.3">
      <c r="A4256" s="33" t="s">
        <v>4</v>
      </c>
      <c r="B4256" s="33" t="s">
        <v>53</v>
      </c>
      <c r="C4256" s="33"/>
      <c r="D4256" s="33" t="s">
        <v>2334</v>
      </c>
      <c r="E4256" t="str">
        <f t="shared" si="70"/>
        <v>No Data</v>
      </c>
    </row>
    <row r="4257" spans="1:5" x14ac:dyDescent="0.3">
      <c r="A4257" s="33" t="s">
        <v>4</v>
      </c>
      <c r="B4257" s="33" t="s">
        <v>56</v>
      </c>
      <c r="C4257" s="33">
        <v>89100</v>
      </c>
      <c r="D4257" s="33" t="s">
        <v>629</v>
      </c>
      <c r="E4257" t="str">
        <f t="shared" si="70"/>
        <v>$75K-$100K</v>
      </c>
    </row>
    <row r="4258" spans="1:5" x14ac:dyDescent="0.3">
      <c r="A4258" s="33" t="s">
        <v>4</v>
      </c>
      <c r="B4258" s="33" t="s">
        <v>53</v>
      </c>
      <c r="C4258" s="33">
        <v>142500</v>
      </c>
      <c r="D4258" s="33" t="s">
        <v>265</v>
      </c>
      <c r="E4258" t="str">
        <f t="shared" si="70"/>
        <v>$125K-$200K</v>
      </c>
    </row>
    <row r="4259" spans="1:5" x14ac:dyDescent="0.3">
      <c r="A4259" s="33" t="s">
        <v>125</v>
      </c>
      <c r="B4259" s="33" t="s">
        <v>53</v>
      </c>
      <c r="C4259" s="33"/>
      <c r="D4259" s="33" t="s">
        <v>2335</v>
      </c>
      <c r="E4259" t="str">
        <f t="shared" si="70"/>
        <v>No Data</v>
      </c>
    </row>
    <row r="4260" spans="1:5" x14ac:dyDescent="0.3">
      <c r="A4260" s="33" t="s">
        <v>4</v>
      </c>
      <c r="B4260" s="33" t="s">
        <v>53</v>
      </c>
      <c r="C4260" s="33"/>
      <c r="D4260" s="33" t="s">
        <v>2336</v>
      </c>
      <c r="E4260" t="str">
        <f t="shared" si="70"/>
        <v>No Data</v>
      </c>
    </row>
    <row r="4261" spans="1:5" x14ac:dyDescent="0.3">
      <c r="A4261" s="33" t="s">
        <v>4</v>
      </c>
      <c r="B4261" s="33" t="s">
        <v>54</v>
      </c>
      <c r="C4261" s="33"/>
      <c r="D4261" s="33" t="s">
        <v>2337</v>
      </c>
      <c r="E4261" t="str">
        <f t="shared" si="70"/>
        <v>No Data</v>
      </c>
    </row>
    <row r="4262" spans="1:5" x14ac:dyDescent="0.3">
      <c r="A4262" s="33" t="s">
        <v>4</v>
      </c>
      <c r="B4262" s="33" t="s">
        <v>53</v>
      </c>
      <c r="C4262" s="33">
        <v>190950</v>
      </c>
      <c r="D4262" s="33" t="s">
        <v>225</v>
      </c>
      <c r="E4262" t="str">
        <f t="shared" si="70"/>
        <v>$125K-$200K</v>
      </c>
    </row>
    <row r="4263" spans="1:5" x14ac:dyDescent="0.3">
      <c r="A4263" s="33" t="s">
        <v>4</v>
      </c>
      <c r="B4263" s="33" t="s">
        <v>53</v>
      </c>
      <c r="C4263" s="33">
        <v>217500</v>
      </c>
      <c r="D4263" s="33" t="s">
        <v>2338</v>
      </c>
      <c r="E4263" t="str">
        <f t="shared" si="70"/>
        <v>&gt;$200K</v>
      </c>
    </row>
    <row r="4264" spans="1:5" x14ac:dyDescent="0.3">
      <c r="A4264" s="33" t="s">
        <v>1</v>
      </c>
      <c r="B4264" s="33" t="s">
        <v>90</v>
      </c>
      <c r="C4264" s="33">
        <v>190000</v>
      </c>
      <c r="D4264" s="33" t="s">
        <v>2339</v>
      </c>
      <c r="E4264" t="str">
        <f t="shared" si="70"/>
        <v>$125K-$200K</v>
      </c>
    </row>
    <row r="4265" spans="1:5" x14ac:dyDescent="0.3">
      <c r="A4265" s="33" t="s">
        <v>4</v>
      </c>
      <c r="B4265" s="33" t="s">
        <v>67</v>
      </c>
      <c r="C4265" s="33">
        <v>147500</v>
      </c>
      <c r="D4265" s="33" t="s">
        <v>913</v>
      </c>
      <c r="E4265" t="str">
        <f t="shared" si="70"/>
        <v>$125K-$200K</v>
      </c>
    </row>
    <row r="4266" spans="1:5" x14ac:dyDescent="0.3">
      <c r="A4266" s="33" t="s">
        <v>2</v>
      </c>
      <c r="B4266" s="33" t="s">
        <v>53</v>
      </c>
      <c r="C4266" s="33">
        <v>58568</v>
      </c>
      <c r="D4266" s="33" t="s">
        <v>2340</v>
      </c>
      <c r="E4266" t="str">
        <f t="shared" si="70"/>
        <v>&lt;$75K</v>
      </c>
    </row>
    <row r="4267" spans="1:5" x14ac:dyDescent="0.3">
      <c r="A4267" s="33" t="s">
        <v>0</v>
      </c>
      <c r="B4267" s="33" t="s">
        <v>54</v>
      </c>
      <c r="C4267" s="33">
        <v>137150</v>
      </c>
      <c r="D4267" s="33" t="s">
        <v>234</v>
      </c>
      <c r="E4267" t="str">
        <f t="shared" si="70"/>
        <v>$125K-$200K</v>
      </c>
    </row>
    <row r="4268" spans="1:5" x14ac:dyDescent="0.3">
      <c r="A4268" s="33" t="s">
        <v>126</v>
      </c>
      <c r="B4268" s="33" t="s">
        <v>53</v>
      </c>
      <c r="C4268" s="33">
        <v>166000</v>
      </c>
      <c r="D4268" s="33" t="s">
        <v>402</v>
      </c>
      <c r="E4268" t="str">
        <f t="shared" si="70"/>
        <v>$125K-$200K</v>
      </c>
    </row>
    <row r="4269" spans="1:5" x14ac:dyDescent="0.3">
      <c r="A4269" s="33" t="s">
        <v>4</v>
      </c>
      <c r="B4269" s="33" t="s">
        <v>53</v>
      </c>
      <c r="C4269" s="33"/>
      <c r="D4269" s="33" t="s">
        <v>512</v>
      </c>
      <c r="E4269" t="str">
        <f t="shared" si="70"/>
        <v>No Data</v>
      </c>
    </row>
    <row r="4270" spans="1:5" x14ac:dyDescent="0.3">
      <c r="A4270" s="33" t="s">
        <v>4</v>
      </c>
      <c r="B4270" s="33" t="s">
        <v>54</v>
      </c>
      <c r="C4270" s="33">
        <v>100000</v>
      </c>
      <c r="D4270" s="33" t="s">
        <v>799</v>
      </c>
      <c r="E4270" t="str">
        <f t="shared" si="70"/>
        <v>$75K-$100K</v>
      </c>
    </row>
    <row r="4271" spans="1:5" x14ac:dyDescent="0.3">
      <c r="A4271" s="33" t="s">
        <v>126</v>
      </c>
      <c r="B4271" s="33" t="s">
        <v>53</v>
      </c>
      <c r="C4271" s="33">
        <v>187500</v>
      </c>
      <c r="D4271" s="33" t="s">
        <v>2341</v>
      </c>
      <c r="E4271" t="str">
        <f t="shared" si="70"/>
        <v>$125K-$200K</v>
      </c>
    </row>
    <row r="4272" spans="1:5" x14ac:dyDescent="0.3">
      <c r="A4272" s="33" t="s">
        <v>0</v>
      </c>
      <c r="B4272" s="33" t="s">
        <v>53</v>
      </c>
      <c r="C4272" s="33">
        <v>195249.5</v>
      </c>
      <c r="D4272" s="33" t="s">
        <v>561</v>
      </c>
      <c r="E4272" t="str">
        <f t="shared" si="70"/>
        <v>$125K-$200K</v>
      </c>
    </row>
    <row r="4273" spans="1:5" x14ac:dyDescent="0.3">
      <c r="A4273" s="33" t="s">
        <v>1</v>
      </c>
      <c r="B4273" s="33" t="s">
        <v>56</v>
      </c>
      <c r="C4273" s="33">
        <v>166000</v>
      </c>
      <c r="D4273" s="33" t="s">
        <v>2342</v>
      </c>
      <c r="E4273" t="str">
        <f t="shared" si="70"/>
        <v>$125K-$200K</v>
      </c>
    </row>
    <row r="4274" spans="1:5" x14ac:dyDescent="0.3">
      <c r="A4274" s="33" t="s">
        <v>126</v>
      </c>
      <c r="B4274" s="33" t="s">
        <v>53</v>
      </c>
      <c r="C4274" s="33"/>
      <c r="D4274" s="33" t="s">
        <v>2343</v>
      </c>
      <c r="E4274" t="str">
        <f t="shared" si="70"/>
        <v>No Data</v>
      </c>
    </row>
    <row r="4275" spans="1:5" x14ac:dyDescent="0.3">
      <c r="A4275" s="33" t="s">
        <v>4</v>
      </c>
      <c r="B4275" s="33" t="s">
        <v>53</v>
      </c>
      <c r="C4275" s="33">
        <v>155000</v>
      </c>
      <c r="D4275" s="33" t="s">
        <v>2344</v>
      </c>
      <c r="E4275" t="str">
        <f t="shared" si="70"/>
        <v>$125K-$200K</v>
      </c>
    </row>
    <row r="4276" spans="1:5" x14ac:dyDescent="0.3">
      <c r="A4276" s="33" t="s">
        <v>0</v>
      </c>
      <c r="B4276" s="33" t="s">
        <v>54</v>
      </c>
      <c r="C4276" s="33"/>
      <c r="D4276" s="33" t="s">
        <v>2345</v>
      </c>
      <c r="E4276" t="str">
        <f t="shared" si="70"/>
        <v>No Data</v>
      </c>
    </row>
    <row r="4277" spans="1:5" x14ac:dyDescent="0.3">
      <c r="A4277" s="33" t="s">
        <v>4</v>
      </c>
      <c r="B4277" s="33" t="s">
        <v>53</v>
      </c>
      <c r="C4277" s="33"/>
      <c r="D4277" s="33" t="s">
        <v>1392</v>
      </c>
      <c r="E4277" t="str">
        <f t="shared" si="70"/>
        <v>No Data</v>
      </c>
    </row>
    <row r="4278" spans="1:5" x14ac:dyDescent="0.3">
      <c r="A4278" s="33" t="s">
        <v>4</v>
      </c>
      <c r="B4278" s="33" t="s">
        <v>54</v>
      </c>
      <c r="C4278" s="33">
        <v>198500</v>
      </c>
      <c r="D4278" s="33" t="s">
        <v>431</v>
      </c>
      <c r="E4278" t="str">
        <f t="shared" si="70"/>
        <v>$125K-$200K</v>
      </c>
    </row>
    <row r="4279" spans="1:5" x14ac:dyDescent="0.3">
      <c r="A4279" s="33" t="s">
        <v>2</v>
      </c>
      <c r="B4279" s="33" t="s">
        <v>53</v>
      </c>
      <c r="C4279" s="33"/>
      <c r="D4279" s="33" t="s">
        <v>232</v>
      </c>
      <c r="E4279" t="str">
        <f t="shared" si="70"/>
        <v>No Data</v>
      </c>
    </row>
    <row r="4280" spans="1:5" x14ac:dyDescent="0.3">
      <c r="A4280" s="33" t="s">
        <v>4</v>
      </c>
      <c r="B4280" s="33" t="s">
        <v>53</v>
      </c>
      <c r="C4280" s="33">
        <v>110000</v>
      </c>
      <c r="D4280" s="33" t="s">
        <v>2310</v>
      </c>
      <c r="E4280" t="str">
        <f t="shared" si="70"/>
        <v>$100K-$125K</v>
      </c>
    </row>
    <row r="4281" spans="1:5" x14ac:dyDescent="0.3">
      <c r="A4281" s="33" t="s">
        <v>4</v>
      </c>
      <c r="B4281" s="33" t="s">
        <v>53</v>
      </c>
      <c r="C4281" s="33">
        <v>156500</v>
      </c>
      <c r="D4281" s="33" t="s">
        <v>1855</v>
      </c>
      <c r="E4281" t="str">
        <f t="shared" si="70"/>
        <v>$125K-$200K</v>
      </c>
    </row>
    <row r="4282" spans="1:5" x14ac:dyDescent="0.3">
      <c r="A4282" s="33" t="s">
        <v>128</v>
      </c>
      <c r="B4282" s="33" t="s">
        <v>53</v>
      </c>
      <c r="C4282" s="33">
        <v>165000</v>
      </c>
      <c r="D4282" s="33" t="s">
        <v>852</v>
      </c>
      <c r="E4282" t="str">
        <f t="shared" si="70"/>
        <v>$125K-$200K</v>
      </c>
    </row>
    <row r="4283" spans="1:5" x14ac:dyDescent="0.3">
      <c r="A4283" s="33" t="s">
        <v>125</v>
      </c>
      <c r="B4283" s="33" t="s">
        <v>53</v>
      </c>
      <c r="C4283" s="33"/>
      <c r="D4283" s="33" t="s">
        <v>480</v>
      </c>
      <c r="E4283" t="str">
        <f t="shared" si="70"/>
        <v>No Data</v>
      </c>
    </row>
    <row r="4284" spans="1:5" x14ac:dyDescent="0.3">
      <c r="A4284" s="33" t="s">
        <v>0</v>
      </c>
      <c r="B4284" s="33" t="s">
        <v>53</v>
      </c>
      <c r="C4284" s="33">
        <v>112104.5</v>
      </c>
      <c r="D4284" s="33" t="s">
        <v>2346</v>
      </c>
      <c r="E4284" t="str">
        <f t="shared" si="70"/>
        <v>$100K-$125K</v>
      </c>
    </row>
    <row r="4285" spans="1:5" x14ac:dyDescent="0.3">
      <c r="A4285" s="33" t="s">
        <v>0</v>
      </c>
      <c r="B4285" s="33" t="s">
        <v>53</v>
      </c>
      <c r="C4285" s="33"/>
      <c r="D4285" s="33" t="s">
        <v>452</v>
      </c>
      <c r="E4285" t="str">
        <f t="shared" si="70"/>
        <v>No Data</v>
      </c>
    </row>
    <row r="4286" spans="1:5" x14ac:dyDescent="0.3">
      <c r="A4286" s="33" t="s">
        <v>4</v>
      </c>
      <c r="B4286" s="33" t="s">
        <v>53</v>
      </c>
      <c r="C4286" s="33">
        <v>150000</v>
      </c>
      <c r="D4286" s="33" t="s">
        <v>2347</v>
      </c>
      <c r="E4286" t="str">
        <f t="shared" si="70"/>
        <v>$125K-$200K</v>
      </c>
    </row>
    <row r="4287" spans="1:5" x14ac:dyDescent="0.3">
      <c r="A4287" s="33" t="s">
        <v>4</v>
      </c>
      <c r="B4287" s="33" t="s">
        <v>53</v>
      </c>
      <c r="C4287" s="33">
        <v>120000</v>
      </c>
      <c r="D4287" s="33" t="s">
        <v>366</v>
      </c>
      <c r="E4287" t="str">
        <f t="shared" si="70"/>
        <v>$100K-$125K</v>
      </c>
    </row>
    <row r="4288" spans="1:5" x14ac:dyDescent="0.3">
      <c r="A4288" s="33" t="s">
        <v>2</v>
      </c>
      <c r="B4288" s="33" t="s">
        <v>53</v>
      </c>
      <c r="C4288" s="33"/>
      <c r="D4288" s="33" t="s">
        <v>213</v>
      </c>
      <c r="E4288" t="str">
        <f t="shared" si="70"/>
        <v>No Data</v>
      </c>
    </row>
    <row r="4289" spans="1:5" x14ac:dyDescent="0.3">
      <c r="A4289" s="33" t="s">
        <v>2</v>
      </c>
      <c r="B4289" s="33" t="s">
        <v>53</v>
      </c>
      <c r="C4289" s="33">
        <v>90000</v>
      </c>
      <c r="D4289" s="33" t="s">
        <v>2348</v>
      </c>
      <c r="E4289" t="str">
        <f t="shared" si="70"/>
        <v>$75K-$100K</v>
      </c>
    </row>
    <row r="4290" spans="1:5" x14ac:dyDescent="0.3">
      <c r="A4290" s="33" t="s">
        <v>4</v>
      </c>
      <c r="B4290" s="33" t="s">
        <v>53</v>
      </c>
      <c r="C4290" s="33">
        <v>134132.5</v>
      </c>
      <c r="D4290" s="33" t="s">
        <v>2349</v>
      </c>
      <c r="E4290" t="str">
        <f t="shared" si="70"/>
        <v>$125K-$200K</v>
      </c>
    </row>
    <row r="4291" spans="1:5" x14ac:dyDescent="0.3">
      <c r="A4291" s="33" t="s">
        <v>0</v>
      </c>
      <c r="B4291" s="33" t="s">
        <v>53</v>
      </c>
      <c r="C4291" s="33"/>
      <c r="D4291" s="33" t="s">
        <v>2350</v>
      </c>
      <c r="E4291" t="str">
        <f t="shared" ref="E4291:E4354" si="71">_xlfn.XLOOKUP(C4291,$H$16:$H$21,$G$16:$G$21,,1)</f>
        <v>No Data</v>
      </c>
    </row>
    <row r="4292" spans="1:5" x14ac:dyDescent="0.3">
      <c r="A4292" s="33" t="s">
        <v>4</v>
      </c>
      <c r="B4292" s="33" t="s">
        <v>53</v>
      </c>
      <c r="C4292" s="33"/>
      <c r="D4292" s="33" t="s">
        <v>406</v>
      </c>
      <c r="E4292" t="str">
        <f t="shared" si="71"/>
        <v>No Data</v>
      </c>
    </row>
    <row r="4293" spans="1:5" x14ac:dyDescent="0.3">
      <c r="A4293" s="33" t="s">
        <v>2</v>
      </c>
      <c r="B4293" s="33" t="s">
        <v>53</v>
      </c>
      <c r="C4293" s="33"/>
      <c r="D4293" s="33" t="s">
        <v>362</v>
      </c>
      <c r="E4293" t="str">
        <f t="shared" si="71"/>
        <v>No Data</v>
      </c>
    </row>
    <row r="4294" spans="1:5" x14ac:dyDescent="0.3">
      <c r="A4294" s="33" t="s">
        <v>0</v>
      </c>
      <c r="B4294" s="33" t="s">
        <v>53</v>
      </c>
      <c r="C4294" s="33">
        <v>55000</v>
      </c>
      <c r="D4294" s="33" t="s">
        <v>2351</v>
      </c>
      <c r="E4294" t="str">
        <f t="shared" si="71"/>
        <v>&lt;$75K</v>
      </c>
    </row>
    <row r="4295" spans="1:5" x14ac:dyDescent="0.3">
      <c r="A4295" s="33" t="s">
        <v>0</v>
      </c>
      <c r="B4295" s="33" t="s">
        <v>53</v>
      </c>
      <c r="C4295" s="33"/>
      <c r="D4295" s="33" t="s">
        <v>443</v>
      </c>
      <c r="E4295" t="str">
        <f t="shared" si="71"/>
        <v>No Data</v>
      </c>
    </row>
    <row r="4296" spans="1:5" x14ac:dyDescent="0.3">
      <c r="A4296" s="33" t="s">
        <v>4</v>
      </c>
      <c r="B4296" s="33" t="s">
        <v>54</v>
      </c>
      <c r="C4296" s="33">
        <v>122500</v>
      </c>
      <c r="D4296" s="33" t="s">
        <v>2352</v>
      </c>
      <c r="E4296" t="str">
        <f t="shared" si="71"/>
        <v>$100K-$125K</v>
      </c>
    </row>
    <row r="4297" spans="1:5" x14ac:dyDescent="0.3">
      <c r="A4297" s="33" t="s">
        <v>4</v>
      </c>
      <c r="B4297" s="33" t="s">
        <v>53</v>
      </c>
      <c r="C4297" s="33"/>
      <c r="D4297" s="33" t="s">
        <v>810</v>
      </c>
      <c r="E4297" t="str">
        <f t="shared" si="71"/>
        <v>No Data</v>
      </c>
    </row>
    <row r="4298" spans="1:5" x14ac:dyDescent="0.3">
      <c r="A4298" s="33" t="s">
        <v>0</v>
      </c>
      <c r="B4298" s="33" t="s">
        <v>53</v>
      </c>
      <c r="C4298" s="33">
        <v>80000</v>
      </c>
      <c r="D4298" s="33" t="s">
        <v>2353</v>
      </c>
      <c r="E4298" t="str">
        <f t="shared" si="71"/>
        <v>$75K-$100K</v>
      </c>
    </row>
    <row r="4299" spans="1:5" x14ac:dyDescent="0.3">
      <c r="A4299" s="33" t="s">
        <v>126</v>
      </c>
      <c r="B4299" s="33" t="s">
        <v>53</v>
      </c>
      <c r="C4299" s="33">
        <v>147500</v>
      </c>
      <c r="D4299" s="33" t="s">
        <v>238</v>
      </c>
      <c r="E4299" t="str">
        <f t="shared" si="71"/>
        <v>$125K-$200K</v>
      </c>
    </row>
    <row r="4300" spans="1:5" x14ac:dyDescent="0.3">
      <c r="A4300" s="33" t="s">
        <v>129</v>
      </c>
      <c r="B4300" s="33" t="s">
        <v>54</v>
      </c>
      <c r="C4300" s="33">
        <v>184500</v>
      </c>
      <c r="D4300" s="33" t="s">
        <v>2126</v>
      </c>
      <c r="E4300" t="str">
        <f t="shared" si="71"/>
        <v>$125K-$200K</v>
      </c>
    </row>
    <row r="4301" spans="1:5" x14ac:dyDescent="0.3">
      <c r="A4301" s="33" t="s">
        <v>4</v>
      </c>
      <c r="B4301" s="33" t="s">
        <v>53</v>
      </c>
      <c r="C4301" s="33"/>
      <c r="D4301" s="33" t="s">
        <v>238</v>
      </c>
      <c r="E4301" t="str">
        <f t="shared" si="71"/>
        <v>No Data</v>
      </c>
    </row>
    <row r="4302" spans="1:5" x14ac:dyDescent="0.3">
      <c r="A4302" s="33" t="s">
        <v>126</v>
      </c>
      <c r="B4302" s="33" t="s">
        <v>53</v>
      </c>
      <c r="C4302" s="33">
        <v>125000</v>
      </c>
      <c r="D4302" s="33" t="s">
        <v>1520</v>
      </c>
      <c r="E4302" t="str">
        <f t="shared" si="71"/>
        <v>$100K-$125K</v>
      </c>
    </row>
    <row r="4303" spans="1:5" x14ac:dyDescent="0.3">
      <c r="A4303" s="33" t="s">
        <v>128</v>
      </c>
      <c r="B4303" s="33" t="s">
        <v>53</v>
      </c>
      <c r="C4303" s="33">
        <v>125000</v>
      </c>
      <c r="D4303" s="33" t="s">
        <v>328</v>
      </c>
      <c r="E4303" t="str">
        <f t="shared" si="71"/>
        <v>$100K-$125K</v>
      </c>
    </row>
    <row r="4304" spans="1:5" x14ac:dyDescent="0.3">
      <c r="A4304" s="33" t="s">
        <v>0</v>
      </c>
      <c r="B4304" s="33" t="s">
        <v>53</v>
      </c>
      <c r="C4304" s="33"/>
      <c r="D4304" s="33" t="s">
        <v>2354</v>
      </c>
      <c r="E4304" t="str">
        <f t="shared" si="71"/>
        <v>No Data</v>
      </c>
    </row>
    <row r="4305" spans="1:5" x14ac:dyDescent="0.3">
      <c r="A4305" s="33" t="s">
        <v>4</v>
      </c>
      <c r="B4305" s="33" t="s">
        <v>53</v>
      </c>
      <c r="C4305" s="33">
        <v>174720</v>
      </c>
      <c r="D4305" s="33" t="s">
        <v>402</v>
      </c>
      <c r="E4305" t="str">
        <f t="shared" si="71"/>
        <v>$125K-$200K</v>
      </c>
    </row>
    <row r="4306" spans="1:5" x14ac:dyDescent="0.3">
      <c r="A4306" s="33" t="s">
        <v>2</v>
      </c>
      <c r="B4306" s="33" t="s">
        <v>53</v>
      </c>
      <c r="C4306" s="33"/>
      <c r="D4306" s="33" t="s">
        <v>714</v>
      </c>
      <c r="E4306" t="str">
        <f t="shared" si="71"/>
        <v>No Data</v>
      </c>
    </row>
    <row r="4307" spans="1:5" x14ac:dyDescent="0.3">
      <c r="A4307" s="33" t="s">
        <v>4</v>
      </c>
      <c r="B4307" s="33" t="s">
        <v>53</v>
      </c>
      <c r="C4307" s="33"/>
      <c r="D4307" s="33" t="s">
        <v>649</v>
      </c>
      <c r="E4307" t="str">
        <f t="shared" si="71"/>
        <v>No Data</v>
      </c>
    </row>
    <row r="4308" spans="1:5" x14ac:dyDescent="0.3">
      <c r="A4308" s="33" t="s">
        <v>126</v>
      </c>
      <c r="B4308" s="33" t="s">
        <v>53</v>
      </c>
      <c r="C4308" s="33">
        <v>150000</v>
      </c>
      <c r="D4308" s="33" t="s">
        <v>541</v>
      </c>
      <c r="E4308" t="str">
        <f t="shared" si="71"/>
        <v>$125K-$200K</v>
      </c>
    </row>
    <row r="4309" spans="1:5" x14ac:dyDescent="0.3">
      <c r="A4309" s="33" t="s">
        <v>4</v>
      </c>
      <c r="B4309" s="33" t="s">
        <v>54</v>
      </c>
      <c r="C4309" s="33"/>
      <c r="D4309" s="33" t="s">
        <v>2355</v>
      </c>
      <c r="E4309" t="str">
        <f t="shared" si="71"/>
        <v>No Data</v>
      </c>
    </row>
    <row r="4310" spans="1:5" x14ac:dyDescent="0.3">
      <c r="A4310" s="33" t="s">
        <v>2</v>
      </c>
      <c r="B4310" s="33" t="s">
        <v>53</v>
      </c>
      <c r="C4310" s="33">
        <v>80000</v>
      </c>
      <c r="D4310" s="33" t="s">
        <v>2356</v>
      </c>
      <c r="E4310" t="str">
        <f t="shared" si="71"/>
        <v>$75K-$100K</v>
      </c>
    </row>
    <row r="4311" spans="1:5" x14ac:dyDescent="0.3">
      <c r="A4311" s="33" t="s">
        <v>4</v>
      </c>
      <c r="B4311" s="33" t="s">
        <v>53</v>
      </c>
      <c r="C4311" s="33">
        <v>110000</v>
      </c>
      <c r="D4311" s="33" t="s">
        <v>643</v>
      </c>
      <c r="E4311" t="str">
        <f t="shared" si="71"/>
        <v>$100K-$125K</v>
      </c>
    </row>
    <row r="4312" spans="1:5" x14ac:dyDescent="0.3">
      <c r="A4312" s="33" t="s">
        <v>4</v>
      </c>
      <c r="B4312" s="33" t="s">
        <v>53</v>
      </c>
      <c r="C4312" s="33">
        <v>232500</v>
      </c>
      <c r="D4312" s="33" t="s">
        <v>2357</v>
      </c>
      <c r="E4312" t="str">
        <f t="shared" si="71"/>
        <v>&gt;$200K</v>
      </c>
    </row>
    <row r="4313" spans="1:5" x14ac:dyDescent="0.3">
      <c r="A4313" s="33" t="s">
        <v>126</v>
      </c>
      <c r="B4313" s="33" t="s">
        <v>54</v>
      </c>
      <c r="C4313" s="33">
        <v>112500</v>
      </c>
      <c r="D4313" s="33" t="s">
        <v>2358</v>
      </c>
      <c r="E4313" t="str">
        <f t="shared" si="71"/>
        <v>$100K-$125K</v>
      </c>
    </row>
    <row r="4314" spans="1:5" x14ac:dyDescent="0.3">
      <c r="A4314" s="33" t="s">
        <v>125</v>
      </c>
      <c r="B4314" s="33" t="s">
        <v>53</v>
      </c>
      <c r="C4314" s="33"/>
      <c r="D4314" s="33" t="s">
        <v>548</v>
      </c>
      <c r="E4314" t="str">
        <f t="shared" si="71"/>
        <v>No Data</v>
      </c>
    </row>
    <row r="4315" spans="1:5" x14ac:dyDescent="0.3">
      <c r="A4315" s="33" t="s">
        <v>2</v>
      </c>
      <c r="B4315" s="33" t="s">
        <v>54</v>
      </c>
      <c r="C4315" s="33"/>
      <c r="D4315" s="33" t="s">
        <v>258</v>
      </c>
      <c r="E4315" t="str">
        <f t="shared" si="71"/>
        <v>No Data</v>
      </c>
    </row>
    <row r="4316" spans="1:5" x14ac:dyDescent="0.3">
      <c r="A4316" s="33" t="s">
        <v>126</v>
      </c>
      <c r="B4316" s="33" t="s">
        <v>53</v>
      </c>
      <c r="C4316" s="33"/>
      <c r="D4316" s="33" t="s">
        <v>230</v>
      </c>
      <c r="E4316" t="str">
        <f t="shared" si="71"/>
        <v>No Data</v>
      </c>
    </row>
    <row r="4317" spans="1:5" x14ac:dyDescent="0.3">
      <c r="A4317" s="33" t="s">
        <v>126</v>
      </c>
      <c r="B4317" s="33" t="s">
        <v>103</v>
      </c>
      <c r="C4317" s="33">
        <v>147500</v>
      </c>
      <c r="D4317" s="33" t="s">
        <v>2359</v>
      </c>
      <c r="E4317" t="str">
        <f t="shared" si="71"/>
        <v>$125K-$200K</v>
      </c>
    </row>
    <row r="4318" spans="1:5" x14ac:dyDescent="0.3">
      <c r="A4318" s="33" t="s">
        <v>126</v>
      </c>
      <c r="B4318" s="33" t="s">
        <v>53</v>
      </c>
      <c r="C4318" s="33">
        <v>190000</v>
      </c>
      <c r="D4318" s="33" t="s">
        <v>2360</v>
      </c>
      <c r="E4318" t="str">
        <f t="shared" si="71"/>
        <v>$125K-$200K</v>
      </c>
    </row>
    <row r="4319" spans="1:5" x14ac:dyDescent="0.3">
      <c r="A4319" s="33" t="s">
        <v>2</v>
      </c>
      <c r="B4319" s="33" t="s">
        <v>53</v>
      </c>
      <c r="C4319" s="33"/>
      <c r="D4319" s="33" t="s">
        <v>2361</v>
      </c>
      <c r="E4319" t="str">
        <f t="shared" si="71"/>
        <v>No Data</v>
      </c>
    </row>
    <row r="4320" spans="1:5" x14ac:dyDescent="0.3">
      <c r="A4320" s="33" t="s">
        <v>125</v>
      </c>
      <c r="B4320" s="33" t="s">
        <v>53</v>
      </c>
      <c r="C4320" s="33">
        <v>110000</v>
      </c>
      <c r="D4320" s="33" t="s">
        <v>2362</v>
      </c>
      <c r="E4320" t="str">
        <f t="shared" si="71"/>
        <v>$100K-$125K</v>
      </c>
    </row>
    <row r="4321" spans="1:5" x14ac:dyDescent="0.3">
      <c r="A4321" s="33" t="s">
        <v>4</v>
      </c>
      <c r="B4321" s="33" t="s">
        <v>53</v>
      </c>
      <c r="C4321" s="33">
        <v>245000</v>
      </c>
      <c r="D4321" s="33" t="s">
        <v>2363</v>
      </c>
      <c r="E4321" t="str">
        <f t="shared" si="71"/>
        <v>&gt;$200K</v>
      </c>
    </row>
    <row r="4322" spans="1:5" x14ac:dyDescent="0.3">
      <c r="A4322" s="33" t="s">
        <v>126</v>
      </c>
      <c r="B4322" s="33" t="s">
        <v>53</v>
      </c>
      <c r="C4322" s="33">
        <v>180000</v>
      </c>
      <c r="D4322" s="33" t="s">
        <v>313</v>
      </c>
      <c r="E4322" t="str">
        <f t="shared" si="71"/>
        <v>$125K-$200K</v>
      </c>
    </row>
    <row r="4323" spans="1:5" x14ac:dyDescent="0.3">
      <c r="A4323" s="33" t="s">
        <v>2</v>
      </c>
      <c r="B4323" s="33" t="s">
        <v>53</v>
      </c>
      <c r="C4323" s="33"/>
      <c r="D4323" s="33" t="s">
        <v>2364</v>
      </c>
      <c r="E4323" t="str">
        <f t="shared" si="71"/>
        <v>No Data</v>
      </c>
    </row>
    <row r="4324" spans="1:5" x14ac:dyDescent="0.3">
      <c r="A4324" s="33" t="s">
        <v>4</v>
      </c>
      <c r="B4324" s="33" t="s">
        <v>53</v>
      </c>
      <c r="C4324" s="33">
        <v>112500</v>
      </c>
      <c r="D4324" s="33" t="s">
        <v>2365</v>
      </c>
      <c r="E4324" t="str">
        <f t="shared" si="71"/>
        <v>$100K-$125K</v>
      </c>
    </row>
    <row r="4325" spans="1:5" x14ac:dyDescent="0.3">
      <c r="A4325" s="33" t="s">
        <v>4</v>
      </c>
      <c r="B4325" s="33" t="s">
        <v>166</v>
      </c>
      <c r="C4325" s="33">
        <v>165000</v>
      </c>
      <c r="D4325" s="33" t="s">
        <v>924</v>
      </c>
      <c r="E4325" t="str">
        <f t="shared" si="71"/>
        <v>$125K-$200K</v>
      </c>
    </row>
    <row r="4326" spans="1:5" x14ac:dyDescent="0.3">
      <c r="A4326" s="33" t="s">
        <v>4</v>
      </c>
      <c r="B4326" s="33" t="s">
        <v>53</v>
      </c>
      <c r="C4326" s="33">
        <v>120000</v>
      </c>
      <c r="D4326" s="33" t="s">
        <v>389</v>
      </c>
      <c r="E4326" t="str">
        <f t="shared" si="71"/>
        <v>$100K-$125K</v>
      </c>
    </row>
    <row r="4327" spans="1:5" x14ac:dyDescent="0.3">
      <c r="A4327" s="33" t="s">
        <v>4</v>
      </c>
      <c r="B4327" s="33" t="s">
        <v>53</v>
      </c>
      <c r="C4327" s="33"/>
      <c r="D4327" s="33" t="s">
        <v>544</v>
      </c>
      <c r="E4327" t="str">
        <f t="shared" si="71"/>
        <v>No Data</v>
      </c>
    </row>
    <row r="4328" spans="1:5" x14ac:dyDescent="0.3">
      <c r="A4328" s="33" t="s">
        <v>2</v>
      </c>
      <c r="B4328" s="33" t="s">
        <v>53</v>
      </c>
      <c r="C4328" s="33"/>
      <c r="D4328" s="33" t="s">
        <v>249</v>
      </c>
      <c r="E4328" t="str">
        <f t="shared" si="71"/>
        <v>No Data</v>
      </c>
    </row>
    <row r="4329" spans="1:5" x14ac:dyDescent="0.3">
      <c r="A4329" s="33" t="s">
        <v>0</v>
      </c>
      <c r="B4329" s="33" t="s">
        <v>53</v>
      </c>
      <c r="C4329" s="33">
        <v>112000</v>
      </c>
      <c r="D4329" s="33" t="s">
        <v>2366</v>
      </c>
      <c r="E4329" t="str">
        <f t="shared" si="71"/>
        <v>$100K-$125K</v>
      </c>
    </row>
    <row r="4330" spans="1:5" x14ac:dyDescent="0.3">
      <c r="A4330" s="33" t="s">
        <v>4</v>
      </c>
      <c r="B4330" s="33" t="s">
        <v>53</v>
      </c>
      <c r="C4330" s="33">
        <v>92500</v>
      </c>
      <c r="D4330" s="33" t="s">
        <v>2367</v>
      </c>
      <c r="E4330" t="str">
        <f t="shared" si="71"/>
        <v>$75K-$100K</v>
      </c>
    </row>
    <row r="4331" spans="1:5" x14ac:dyDescent="0.3">
      <c r="A4331" s="33" t="s">
        <v>126</v>
      </c>
      <c r="B4331" s="33" t="s">
        <v>53</v>
      </c>
      <c r="C4331" s="33">
        <v>150000</v>
      </c>
      <c r="D4331" s="33" t="s">
        <v>2368</v>
      </c>
      <c r="E4331" t="str">
        <f t="shared" si="71"/>
        <v>$125K-$200K</v>
      </c>
    </row>
    <row r="4332" spans="1:5" x14ac:dyDescent="0.3">
      <c r="A4332" s="33" t="s">
        <v>1</v>
      </c>
      <c r="B4332" s="33" t="s">
        <v>53</v>
      </c>
      <c r="C4332" s="33">
        <v>125000</v>
      </c>
      <c r="D4332" s="33" t="s">
        <v>2369</v>
      </c>
      <c r="E4332" t="str">
        <f t="shared" si="71"/>
        <v>$100K-$125K</v>
      </c>
    </row>
    <row r="4333" spans="1:5" x14ac:dyDescent="0.3">
      <c r="A4333" s="33" t="s">
        <v>126</v>
      </c>
      <c r="B4333" s="33" t="s">
        <v>54</v>
      </c>
      <c r="C4333" s="33">
        <v>173500</v>
      </c>
      <c r="D4333" s="33" t="s">
        <v>225</v>
      </c>
      <c r="E4333" t="str">
        <f t="shared" si="71"/>
        <v>$125K-$200K</v>
      </c>
    </row>
    <row r="4334" spans="1:5" x14ac:dyDescent="0.3">
      <c r="A4334" s="33" t="s">
        <v>126</v>
      </c>
      <c r="B4334" s="33" t="s">
        <v>97</v>
      </c>
      <c r="C4334" s="33">
        <v>147500</v>
      </c>
      <c r="D4334" s="33" t="s">
        <v>294</v>
      </c>
      <c r="E4334" t="str">
        <f t="shared" si="71"/>
        <v>$125K-$200K</v>
      </c>
    </row>
    <row r="4335" spans="1:5" x14ac:dyDescent="0.3">
      <c r="A4335" s="33" t="s">
        <v>0</v>
      </c>
      <c r="B4335" s="33" t="s">
        <v>53</v>
      </c>
      <c r="C4335" s="33"/>
      <c r="D4335" s="33" t="s">
        <v>2370</v>
      </c>
      <c r="E4335" t="str">
        <f t="shared" si="71"/>
        <v>No Data</v>
      </c>
    </row>
    <row r="4336" spans="1:5" x14ac:dyDescent="0.3">
      <c r="A4336" s="33" t="s">
        <v>0</v>
      </c>
      <c r="B4336" s="33" t="s">
        <v>53</v>
      </c>
      <c r="C4336" s="33">
        <v>100525.5</v>
      </c>
      <c r="D4336" s="33" t="s">
        <v>2371</v>
      </c>
      <c r="E4336" t="str">
        <f t="shared" si="71"/>
        <v>$100K-$125K</v>
      </c>
    </row>
    <row r="4337" spans="1:5" x14ac:dyDescent="0.3">
      <c r="A4337" s="33" t="s">
        <v>4</v>
      </c>
      <c r="B4337" s="33" t="s">
        <v>53</v>
      </c>
      <c r="C4337" s="33"/>
      <c r="D4337" s="33" t="s">
        <v>631</v>
      </c>
      <c r="E4337" t="str">
        <f t="shared" si="71"/>
        <v>No Data</v>
      </c>
    </row>
    <row r="4338" spans="1:5" x14ac:dyDescent="0.3">
      <c r="A4338" s="33" t="s">
        <v>4</v>
      </c>
      <c r="B4338" s="33" t="s">
        <v>53</v>
      </c>
      <c r="C4338" s="33">
        <v>125000</v>
      </c>
      <c r="D4338" s="33" t="s">
        <v>2372</v>
      </c>
      <c r="E4338" t="str">
        <f t="shared" si="71"/>
        <v>$100K-$125K</v>
      </c>
    </row>
    <row r="4339" spans="1:5" x14ac:dyDescent="0.3">
      <c r="A4339" s="33" t="s">
        <v>2</v>
      </c>
      <c r="B4339" s="33" t="s">
        <v>53</v>
      </c>
      <c r="C4339" s="33">
        <v>125000</v>
      </c>
      <c r="D4339" s="33" t="s">
        <v>2373</v>
      </c>
      <c r="E4339" t="str">
        <f t="shared" si="71"/>
        <v>$100K-$125K</v>
      </c>
    </row>
    <row r="4340" spans="1:5" x14ac:dyDescent="0.3">
      <c r="A4340" s="33" t="s">
        <v>52</v>
      </c>
      <c r="B4340" s="33" t="s">
        <v>53</v>
      </c>
      <c r="C4340" s="33">
        <v>90000</v>
      </c>
      <c r="D4340" s="33" t="s">
        <v>265</v>
      </c>
      <c r="E4340" t="str">
        <f t="shared" si="71"/>
        <v>$75K-$100K</v>
      </c>
    </row>
    <row r="4341" spans="1:5" x14ac:dyDescent="0.3">
      <c r="A4341" s="33" t="s">
        <v>2</v>
      </c>
      <c r="B4341" s="33" t="s">
        <v>53</v>
      </c>
      <c r="C4341" s="33"/>
      <c r="D4341" s="33" t="s">
        <v>2374</v>
      </c>
      <c r="E4341" t="str">
        <f t="shared" si="71"/>
        <v>No Data</v>
      </c>
    </row>
    <row r="4342" spans="1:5" x14ac:dyDescent="0.3">
      <c r="A4342" s="33" t="s">
        <v>0</v>
      </c>
      <c r="B4342" s="33" t="s">
        <v>53</v>
      </c>
      <c r="C4342" s="33"/>
      <c r="D4342" s="33" t="s">
        <v>455</v>
      </c>
      <c r="E4342" t="str">
        <f t="shared" si="71"/>
        <v>No Data</v>
      </c>
    </row>
    <row r="4343" spans="1:5" x14ac:dyDescent="0.3">
      <c r="A4343" s="33" t="s">
        <v>0</v>
      </c>
      <c r="B4343" s="33" t="s">
        <v>53</v>
      </c>
      <c r="C4343" s="33"/>
      <c r="D4343" s="33" t="s">
        <v>457</v>
      </c>
      <c r="E4343" t="str">
        <f t="shared" si="71"/>
        <v>No Data</v>
      </c>
    </row>
    <row r="4344" spans="1:5" x14ac:dyDescent="0.3">
      <c r="A4344" s="33" t="s">
        <v>2</v>
      </c>
      <c r="B4344" s="33" t="s">
        <v>53</v>
      </c>
      <c r="C4344" s="33"/>
      <c r="D4344" s="33" t="s">
        <v>2375</v>
      </c>
      <c r="E4344" t="str">
        <f t="shared" si="71"/>
        <v>No Data</v>
      </c>
    </row>
    <row r="4345" spans="1:5" x14ac:dyDescent="0.3">
      <c r="A4345" s="33" t="s">
        <v>126</v>
      </c>
      <c r="B4345" s="33" t="s">
        <v>88</v>
      </c>
      <c r="C4345" s="33">
        <v>147500</v>
      </c>
      <c r="D4345" s="33" t="s">
        <v>2040</v>
      </c>
      <c r="E4345" t="str">
        <f t="shared" si="71"/>
        <v>$125K-$200K</v>
      </c>
    </row>
    <row r="4346" spans="1:5" x14ac:dyDescent="0.3">
      <c r="A4346" s="33" t="s">
        <v>2</v>
      </c>
      <c r="B4346" s="33" t="s">
        <v>53</v>
      </c>
      <c r="C4346" s="33"/>
      <c r="D4346" s="33" t="s">
        <v>912</v>
      </c>
      <c r="E4346" t="str">
        <f t="shared" si="71"/>
        <v>No Data</v>
      </c>
    </row>
    <row r="4347" spans="1:5" x14ac:dyDescent="0.3">
      <c r="A4347" s="33" t="s">
        <v>0</v>
      </c>
      <c r="B4347" s="33" t="s">
        <v>54</v>
      </c>
      <c r="C4347" s="33"/>
      <c r="D4347" s="33" t="s">
        <v>258</v>
      </c>
      <c r="E4347" t="str">
        <f t="shared" si="71"/>
        <v>No Data</v>
      </c>
    </row>
    <row r="4348" spans="1:5" x14ac:dyDescent="0.3">
      <c r="A4348" s="33" t="s">
        <v>4</v>
      </c>
      <c r="B4348" s="33" t="s">
        <v>54</v>
      </c>
      <c r="C4348" s="33">
        <v>137112.5</v>
      </c>
      <c r="D4348" s="33" t="s">
        <v>883</v>
      </c>
      <c r="E4348" t="str">
        <f t="shared" si="71"/>
        <v>$125K-$200K</v>
      </c>
    </row>
    <row r="4349" spans="1:5" x14ac:dyDescent="0.3">
      <c r="A4349" s="33" t="s">
        <v>4</v>
      </c>
      <c r="B4349" s="33" t="s">
        <v>53</v>
      </c>
      <c r="C4349" s="33">
        <v>211000</v>
      </c>
      <c r="D4349" s="33" t="s">
        <v>225</v>
      </c>
      <c r="E4349" t="str">
        <f t="shared" si="71"/>
        <v>&gt;$200K</v>
      </c>
    </row>
    <row r="4350" spans="1:5" x14ac:dyDescent="0.3">
      <c r="A4350" s="33" t="s">
        <v>126</v>
      </c>
      <c r="B4350" s="33" t="s">
        <v>53</v>
      </c>
      <c r="C4350" s="33">
        <v>101804.5</v>
      </c>
      <c r="D4350" s="33" t="s">
        <v>2376</v>
      </c>
      <c r="E4350" t="str">
        <f t="shared" si="71"/>
        <v>$100K-$125K</v>
      </c>
    </row>
    <row r="4351" spans="1:5" x14ac:dyDescent="0.3">
      <c r="A4351" s="33" t="s">
        <v>0</v>
      </c>
      <c r="B4351" s="33" t="s">
        <v>53</v>
      </c>
      <c r="C4351" s="33">
        <v>115000</v>
      </c>
      <c r="D4351" s="33" t="s">
        <v>744</v>
      </c>
      <c r="E4351" t="str">
        <f t="shared" si="71"/>
        <v>$100K-$125K</v>
      </c>
    </row>
    <row r="4352" spans="1:5" x14ac:dyDescent="0.3">
      <c r="A4352" s="33" t="s">
        <v>126</v>
      </c>
      <c r="B4352" s="33" t="s">
        <v>53</v>
      </c>
      <c r="C4352" s="33">
        <v>180000</v>
      </c>
      <c r="D4352" s="33" t="s">
        <v>377</v>
      </c>
      <c r="E4352" t="str">
        <f t="shared" si="71"/>
        <v>$125K-$200K</v>
      </c>
    </row>
    <row r="4353" spans="1:5" x14ac:dyDescent="0.3">
      <c r="A4353" s="33" t="s">
        <v>126</v>
      </c>
      <c r="B4353" s="33" t="s">
        <v>53</v>
      </c>
      <c r="C4353" s="33"/>
      <c r="D4353" s="33" t="s">
        <v>225</v>
      </c>
      <c r="E4353" t="str">
        <f t="shared" si="71"/>
        <v>No Data</v>
      </c>
    </row>
    <row r="4354" spans="1:5" x14ac:dyDescent="0.3">
      <c r="A4354" s="33" t="s">
        <v>1</v>
      </c>
      <c r="B4354" s="33" t="s">
        <v>65</v>
      </c>
      <c r="C4354" s="33">
        <v>177699</v>
      </c>
      <c r="D4354" s="33" t="s">
        <v>2377</v>
      </c>
      <c r="E4354" t="str">
        <f t="shared" si="71"/>
        <v>$125K-$200K</v>
      </c>
    </row>
    <row r="4355" spans="1:5" x14ac:dyDescent="0.3">
      <c r="A4355" s="33" t="s">
        <v>4</v>
      </c>
      <c r="B4355" s="33" t="s">
        <v>54</v>
      </c>
      <c r="C4355" s="33">
        <v>129500</v>
      </c>
      <c r="D4355" s="33" t="s">
        <v>1341</v>
      </c>
      <c r="E4355" t="str">
        <f t="shared" ref="E4355:E4418" si="72">_xlfn.XLOOKUP(C4355,$H$16:$H$21,$G$16:$G$21,,1)</f>
        <v>$125K-$200K</v>
      </c>
    </row>
    <row r="4356" spans="1:5" x14ac:dyDescent="0.3">
      <c r="A4356" s="33" t="s">
        <v>4</v>
      </c>
      <c r="B4356" s="33" t="s">
        <v>53</v>
      </c>
      <c r="C4356" s="33"/>
      <c r="D4356" s="33" t="s">
        <v>1403</v>
      </c>
      <c r="E4356" t="str">
        <f t="shared" si="72"/>
        <v>No Data</v>
      </c>
    </row>
    <row r="4357" spans="1:5" x14ac:dyDescent="0.3">
      <c r="A4357" s="33" t="s">
        <v>4</v>
      </c>
      <c r="B4357" s="33" t="s">
        <v>53</v>
      </c>
      <c r="C4357" s="33">
        <v>129500</v>
      </c>
      <c r="D4357" s="33" t="s">
        <v>1341</v>
      </c>
      <c r="E4357" t="str">
        <f t="shared" si="72"/>
        <v>$125K-$200K</v>
      </c>
    </row>
    <row r="4358" spans="1:5" x14ac:dyDescent="0.3">
      <c r="A4358" s="33" t="s">
        <v>2</v>
      </c>
      <c r="B4358" s="33" t="s">
        <v>53</v>
      </c>
      <c r="C4358" s="33">
        <v>80500</v>
      </c>
      <c r="D4358" s="33" t="s">
        <v>232</v>
      </c>
      <c r="E4358" t="str">
        <f t="shared" si="72"/>
        <v>$75K-$100K</v>
      </c>
    </row>
    <row r="4359" spans="1:5" x14ac:dyDescent="0.3">
      <c r="A4359" s="33" t="s">
        <v>4</v>
      </c>
      <c r="B4359" s="33" t="s">
        <v>53</v>
      </c>
      <c r="C4359" s="33">
        <v>245000</v>
      </c>
      <c r="D4359" s="33" t="s">
        <v>2378</v>
      </c>
      <c r="E4359" t="str">
        <f t="shared" si="72"/>
        <v>&gt;$200K</v>
      </c>
    </row>
    <row r="4360" spans="1:5" x14ac:dyDescent="0.3">
      <c r="A4360" s="33" t="s">
        <v>0</v>
      </c>
      <c r="B4360" s="33" t="s">
        <v>53</v>
      </c>
      <c r="C4360" s="33"/>
      <c r="D4360" s="33" t="s">
        <v>729</v>
      </c>
      <c r="E4360" t="str">
        <f t="shared" si="72"/>
        <v>No Data</v>
      </c>
    </row>
    <row r="4361" spans="1:5" x14ac:dyDescent="0.3">
      <c r="A4361" s="33" t="s">
        <v>1</v>
      </c>
      <c r="B4361" s="33" t="s">
        <v>81</v>
      </c>
      <c r="C4361" s="33">
        <v>237500</v>
      </c>
      <c r="D4361" s="33" t="s">
        <v>566</v>
      </c>
      <c r="E4361" t="str">
        <f t="shared" si="72"/>
        <v>&gt;$200K</v>
      </c>
    </row>
    <row r="4362" spans="1:5" x14ac:dyDescent="0.3">
      <c r="A4362" s="33" t="s">
        <v>0</v>
      </c>
      <c r="B4362" s="33" t="s">
        <v>53</v>
      </c>
      <c r="C4362" s="33"/>
      <c r="D4362" s="33" t="s">
        <v>258</v>
      </c>
      <c r="E4362" t="str">
        <f t="shared" si="72"/>
        <v>No Data</v>
      </c>
    </row>
    <row r="4363" spans="1:5" x14ac:dyDescent="0.3">
      <c r="A4363" s="33" t="s">
        <v>2</v>
      </c>
      <c r="B4363" s="33" t="s">
        <v>72</v>
      </c>
      <c r="C4363" s="33">
        <v>66169</v>
      </c>
      <c r="D4363" s="33" t="s">
        <v>2379</v>
      </c>
      <c r="E4363" t="str">
        <f t="shared" si="72"/>
        <v>&lt;$75K</v>
      </c>
    </row>
    <row r="4364" spans="1:5" x14ac:dyDescent="0.3">
      <c r="A4364" s="33" t="s">
        <v>0</v>
      </c>
      <c r="B4364" s="33" t="s">
        <v>53</v>
      </c>
      <c r="C4364" s="33"/>
      <c r="D4364" s="33" t="s">
        <v>2380</v>
      </c>
      <c r="E4364" t="str">
        <f t="shared" si="72"/>
        <v>No Data</v>
      </c>
    </row>
    <row r="4365" spans="1:5" x14ac:dyDescent="0.3">
      <c r="A4365" s="33" t="s">
        <v>2</v>
      </c>
      <c r="B4365" s="33" t="s">
        <v>86</v>
      </c>
      <c r="C4365" s="33">
        <v>154000</v>
      </c>
      <c r="D4365" s="33" t="s">
        <v>2381</v>
      </c>
      <c r="E4365" t="str">
        <f t="shared" si="72"/>
        <v>$125K-$200K</v>
      </c>
    </row>
    <row r="4366" spans="1:5" x14ac:dyDescent="0.3">
      <c r="A4366" s="33" t="s">
        <v>128</v>
      </c>
      <c r="B4366" s="33" t="s">
        <v>53</v>
      </c>
      <c r="C4366" s="33">
        <v>157500</v>
      </c>
      <c r="D4366" s="33" t="s">
        <v>845</v>
      </c>
      <c r="E4366" t="str">
        <f t="shared" si="72"/>
        <v>$125K-$200K</v>
      </c>
    </row>
    <row r="4367" spans="1:5" x14ac:dyDescent="0.3">
      <c r="A4367" s="33" t="s">
        <v>0</v>
      </c>
      <c r="B4367" s="33" t="s">
        <v>72</v>
      </c>
      <c r="C4367" s="33">
        <v>80850</v>
      </c>
      <c r="D4367" s="33" t="s">
        <v>673</v>
      </c>
      <c r="E4367" t="str">
        <f t="shared" si="72"/>
        <v>$75K-$100K</v>
      </c>
    </row>
    <row r="4368" spans="1:5" x14ac:dyDescent="0.3">
      <c r="A4368" s="33" t="s">
        <v>2</v>
      </c>
      <c r="B4368" s="33" t="s">
        <v>53</v>
      </c>
      <c r="C4368" s="33">
        <v>84500</v>
      </c>
      <c r="D4368" s="33" t="s">
        <v>520</v>
      </c>
      <c r="E4368" t="str">
        <f t="shared" si="72"/>
        <v>$75K-$100K</v>
      </c>
    </row>
    <row r="4369" spans="1:5" x14ac:dyDescent="0.3">
      <c r="A4369" s="33" t="s">
        <v>2</v>
      </c>
      <c r="B4369" s="33" t="s">
        <v>53</v>
      </c>
      <c r="C4369" s="33"/>
      <c r="D4369" s="33" t="s">
        <v>2382</v>
      </c>
      <c r="E4369" t="str">
        <f t="shared" si="72"/>
        <v>No Data</v>
      </c>
    </row>
    <row r="4370" spans="1:5" x14ac:dyDescent="0.3">
      <c r="A4370" s="33" t="s">
        <v>0</v>
      </c>
      <c r="B4370" s="33" t="s">
        <v>53</v>
      </c>
      <c r="C4370" s="33">
        <v>152221.5</v>
      </c>
      <c r="D4370" s="33" t="s">
        <v>2383</v>
      </c>
      <c r="E4370" t="str">
        <f t="shared" si="72"/>
        <v>$125K-$200K</v>
      </c>
    </row>
    <row r="4371" spans="1:5" x14ac:dyDescent="0.3">
      <c r="A4371" s="33" t="s">
        <v>4</v>
      </c>
      <c r="B4371" s="33" t="s">
        <v>53</v>
      </c>
      <c r="C4371" s="33">
        <v>115000</v>
      </c>
      <c r="D4371" s="33" t="s">
        <v>299</v>
      </c>
      <c r="E4371" t="str">
        <f t="shared" si="72"/>
        <v>$100K-$125K</v>
      </c>
    </row>
    <row r="4372" spans="1:5" x14ac:dyDescent="0.3">
      <c r="A4372" s="33" t="s">
        <v>0</v>
      </c>
      <c r="B4372" s="33" t="s">
        <v>110</v>
      </c>
      <c r="C4372" s="33">
        <v>69962.5</v>
      </c>
      <c r="D4372" s="33" t="s">
        <v>1278</v>
      </c>
      <c r="E4372" t="str">
        <f t="shared" si="72"/>
        <v>&lt;$75K</v>
      </c>
    </row>
    <row r="4373" spans="1:5" x14ac:dyDescent="0.3">
      <c r="A4373" s="33" t="s">
        <v>2</v>
      </c>
      <c r="B4373" s="33" t="s">
        <v>53</v>
      </c>
      <c r="C4373" s="33"/>
      <c r="D4373" s="33" t="s">
        <v>2384</v>
      </c>
      <c r="E4373" t="str">
        <f t="shared" si="72"/>
        <v>No Data</v>
      </c>
    </row>
    <row r="4374" spans="1:5" x14ac:dyDescent="0.3">
      <c r="A4374" s="33" t="s">
        <v>128</v>
      </c>
      <c r="B4374" s="33" t="s">
        <v>53</v>
      </c>
      <c r="C4374" s="33">
        <v>150000</v>
      </c>
      <c r="D4374" s="33" t="s">
        <v>1619</v>
      </c>
      <c r="E4374" t="str">
        <f t="shared" si="72"/>
        <v>$125K-$200K</v>
      </c>
    </row>
    <row r="4375" spans="1:5" x14ac:dyDescent="0.3">
      <c r="A4375" s="33" t="s">
        <v>128</v>
      </c>
      <c r="B4375" s="33" t="s">
        <v>64</v>
      </c>
      <c r="C4375" s="33">
        <v>157500</v>
      </c>
      <c r="D4375" s="33" t="s">
        <v>898</v>
      </c>
      <c r="E4375" t="str">
        <f t="shared" si="72"/>
        <v>$125K-$200K</v>
      </c>
    </row>
    <row r="4376" spans="1:5" x14ac:dyDescent="0.3">
      <c r="A4376" s="33" t="s">
        <v>0</v>
      </c>
      <c r="B4376" s="33" t="s">
        <v>53</v>
      </c>
      <c r="C4376" s="33">
        <v>190500</v>
      </c>
      <c r="D4376" s="33" t="s">
        <v>1639</v>
      </c>
      <c r="E4376" t="str">
        <f t="shared" si="72"/>
        <v>$125K-$200K</v>
      </c>
    </row>
    <row r="4377" spans="1:5" x14ac:dyDescent="0.3">
      <c r="A4377" s="33" t="s">
        <v>4</v>
      </c>
      <c r="B4377" s="33" t="s">
        <v>53</v>
      </c>
      <c r="C4377" s="33">
        <v>175000</v>
      </c>
      <c r="D4377" s="33" t="s">
        <v>1370</v>
      </c>
      <c r="E4377" t="str">
        <f t="shared" si="72"/>
        <v>$125K-$200K</v>
      </c>
    </row>
    <row r="4378" spans="1:5" x14ac:dyDescent="0.3">
      <c r="A4378" s="33" t="s">
        <v>125</v>
      </c>
      <c r="B4378" s="33" t="s">
        <v>53</v>
      </c>
      <c r="C4378" s="33">
        <v>107407.953125</v>
      </c>
      <c r="D4378" s="33" t="s">
        <v>2385</v>
      </c>
      <c r="E4378" t="str">
        <f t="shared" si="72"/>
        <v>$100K-$125K</v>
      </c>
    </row>
    <row r="4379" spans="1:5" x14ac:dyDescent="0.3">
      <c r="A4379" s="33" t="s">
        <v>4</v>
      </c>
      <c r="B4379" s="33" t="s">
        <v>70</v>
      </c>
      <c r="C4379" s="33">
        <v>147500</v>
      </c>
      <c r="D4379" s="33" t="s">
        <v>864</v>
      </c>
      <c r="E4379" t="str">
        <f t="shared" si="72"/>
        <v>$125K-$200K</v>
      </c>
    </row>
    <row r="4380" spans="1:5" x14ac:dyDescent="0.3">
      <c r="A4380" s="33" t="s">
        <v>0</v>
      </c>
      <c r="B4380" s="33" t="s">
        <v>53</v>
      </c>
      <c r="C4380" s="33">
        <v>210000</v>
      </c>
      <c r="D4380" s="33" t="s">
        <v>2386</v>
      </c>
      <c r="E4380" t="str">
        <f t="shared" si="72"/>
        <v>&gt;$200K</v>
      </c>
    </row>
    <row r="4381" spans="1:5" x14ac:dyDescent="0.3">
      <c r="A4381" s="33" t="s">
        <v>0</v>
      </c>
      <c r="B4381" s="33" t="s">
        <v>53</v>
      </c>
      <c r="C4381" s="33"/>
      <c r="D4381" s="33" t="s">
        <v>2387</v>
      </c>
      <c r="E4381" t="str">
        <f t="shared" si="72"/>
        <v>No Data</v>
      </c>
    </row>
    <row r="4382" spans="1:5" x14ac:dyDescent="0.3">
      <c r="A4382" s="33" t="s">
        <v>2</v>
      </c>
      <c r="B4382" s="33" t="s">
        <v>53</v>
      </c>
      <c r="C4382" s="33"/>
      <c r="D4382" s="33" t="s">
        <v>2388</v>
      </c>
      <c r="E4382" t="str">
        <f t="shared" si="72"/>
        <v>No Data</v>
      </c>
    </row>
    <row r="4383" spans="1:5" x14ac:dyDescent="0.3">
      <c r="A4383" s="33" t="s">
        <v>0</v>
      </c>
      <c r="B4383" s="33" t="s">
        <v>53</v>
      </c>
      <c r="C4383" s="33">
        <v>240000</v>
      </c>
      <c r="D4383" s="33" t="s">
        <v>1387</v>
      </c>
      <c r="E4383" t="str">
        <f t="shared" si="72"/>
        <v>&gt;$200K</v>
      </c>
    </row>
    <row r="4384" spans="1:5" x14ac:dyDescent="0.3">
      <c r="A4384" s="33" t="s">
        <v>2</v>
      </c>
      <c r="B4384" s="33" t="s">
        <v>53</v>
      </c>
      <c r="C4384" s="33">
        <v>135000</v>
      </c>
      <c r="D4384" s="33" t="s">
        <v>1559</v>
      </c>
      <c r="E4384" t="str">
        <f t="shared" si="72"/>
        <v>$125K-$200K</v>
      </c>
    </row>
    <row r="4385" spans="1:5" x14ac:dyDescent="0.3">
      <c r="A4385" s="33" t="s">
        <v>4</v>
      </c>
      <c r="B4385" s="33" t="s">
        <v>53</v>
      </c>
      <c r="C4385" s="33">
        <v>150000</v>
      </c>
      <c r="D4385" s="33" t="s">
        <v>225</v>
      </c>
      <c r="E4385" t="str">
        <f t="shared" si="72"/>
        <v>$125K-$200K</v>
      </c>
    </row>
    <row r="4386" spans="1:5" x14ac:dyDescent="0.3">
      <c r="A4386" s="33" t="s">
        <v>0</v>
      </c>
      <c r="B4386" s="33" t="s">
        <v>54</v>
      </c>
      <c r="C4386" s="33">
        <v>100000</v>
      </c>
      <c r="D4386" s="33" t="s">
        <v>2389</v>
      </c>
      <c r="E4386" t="str">
        <f t="shared" si="72"/>
        <v>$75K-$100K</v>
      </c>
    </row>
    <row r="4387" spans="1:5" x14ac:dyDescent="0.3">
      <c r="A4387" s="33" t="s">
        <v>129</v>
      </c>
      <c r="B4387" s="33" t="s">
        <v>81</v>
      </c>
      <c r="C4387" s="33">
        <v>156000</v>
      </c>
      <c r="D4387" s="33" t="s">
        <v>2390</v>
      </c>
      <c r="E4387" t="str">
        <f t="shared" si="72"/>
        <v>$125K-$200K</v>
      </c>
    </row>
    <row r="4388" spans="1:5" x14ac:dyDescent="0.3">
      <c r="A4388" s="33" t="s">
        <v>2</v>
      </c>
      <c r="B4388" s="33" t="s">
        <v>53</v>
      </c>
      <c r="C4388" s="33">
        <v>61353</v>
      </c>
      <c r="D4388" s="33" t="s">
        <v>2391</v>
      </c>
      <c r="E4388" t="str">
        <f t="shared" si="72"/>
        <v>&lt;$75K</v>
      </c>
    </row>
    <row r="4389" spans="1:5" x14ac:dyDescent="0.3">
      <c r="A4389" s="33" t="s">
        <v>2</v>
      </c>
      <c r="B4389" s="33" t="s">
        <v>54</v>
      </c>
      <c r="C4389" s="33"/>
      <c r="D4389" s="33" t="s">
        <v>232</v>
      </c>
      <c r="E4389" t="str">
        <f t="shared" si="72"/>
        <v>No Data</v>
      </c>
    </row>
    <row r="4390" spans="1:5" x14ac:dyDescent="0.3">
      <c r="A4390" s="33" t="s">
        <v>2</v>
      </c>
      <c r="B4390" s="33" t="s">
        <v>53</v>
      </c>
      <c r="C4390" s="33"/>
      <c r="D4390" s="33" t="s">
        <v>1393</v>
      </c>
      <c r="E4390" t="str">
        <f t="shared" si="72"/>
        <v>No Data</v>
      </c>
    </row>
    <row r="4391" spans="1:5" x14ac:dyDescent="0.3">
      <c r="A4391" s="33" t="s">
        <v>4</v>
      </c>
      <c r="B4391" s="33" t="s">
        <v>54</v>
      </c>
      <c r="C4391" s="33"/>
      <c r="D4391" s="33" t="s">
        <v>300</v>
      </c>
      <c r="E4391" t="str">
        <f t="shared" si="72"/>
        <v>No Data</v>
      </c>
    </row>
    <row r="4392" spans="1:5" x14ac:dyDescent="0.3">
      <c r="A4392" s="33" t="s">
        <v>4</v>
      </c>
      <c r="B4392" s="33" t="s">
        <v>53</v>
      </c>
      <c r="C4392" s="33">
        <v>165000</v>
      </c>
      <c r="D4392" s="33" t="s">
        <v>2392</v>
      </c>
      <c r="E4392" t="str">
        <f t="shared" si="72"/>
        <v>$125K-$200K</v>
      </c>
    </row>
    <row r="4393" spans="1:5" x14ac:dyDescent="0.3">
      <c r="A4393" s="33" t="s">
        <v>0</v>
      </c>
      <c r="B4393" s="33" t="s">
        <v>53</v>
      </c>
      <c r="C4393" s="33"/>
      <c r="D4393" s="33" t="s">
        <v>2393</v>
      </c>
      <c r="E4393" t="str">
        <f t="shared" si="72"/>
        <v>No Data</v>
      </c>
    </row>
    <row r="4394" spans="1:5" x14ac:dyDescent="0.3">
      <c r="A4394" s="33" t="s">
        <v>2</v>
      </c>
      <c r="B4394" s="33" t="s">
        <v>53</v>
      </c>
      <c r="C4394" s="33"/>
      <c r="D4394" s="33" t="s">
        <v>2394</v>
      </c>
      <c r="E4394" t="str">
        <f t="shared" si="72"/>
        <v>No Data</v>
      </c>
    </row>
    <row r="4395" spans="1:5" x14ac:dyDescent="0.3">
      <c r="A4395" s="33" t="s">
        <v>129</v>
      </c>
      <c r="B4395" s="33" t="s">
        <v>178</v>
      </c>
      <c r="C4395" s="33">
        <v>80850</v>
      </c>
      <c r="D4395" s="33" t="s">
        <v>2395</v>
      </c>
      <c r="E4395" t="str">
        <f t="shared" si="72"/>
        <v>$75K-$100K</v>
      </c>
    </row>
    <row r="4396" spans="1:5" x14ac:dyDescent="0.3">
      <c r="A4396" s="33" t="s">
        <v>0</v>
      </c>
      <c r="B4396" s="33" t="s">
        <v>53</v>
      </c>
      <c r="C4396" s="33"/>
      <c r="D4396" s="33" t="s">
        <v>1398</v>
      </c>
      <c r="E4396" t="str">
        <f t="shared" si="72"/>
        <v>No Data</v>
      </c>
    </row>
    <row r="4397" spans="1:5" x14ac:dyDescent="0.3">
      <c r="A4397" s="33" t="s">
        <v>126</v>
      </c>
      <c r="B4397" s="33" t="s">
        <v>53</v>
      </c>
      <c r="C4397" s="33">
        <v>106500</v>
      </c>
      <c r="D4397" s="33" t="s">
        <v>559</v>
      </c>
      <c r="E4397" t="str">
        <f t="shared" si="72"/>
        <v>$100K-$125K</v>
      </c>
    </row>
    <row r="4398" spans="1:5" x14ac:dyDescent="0.3">
      <c r="A4398" s="33" t="s">
        <v>125</v>
      </c>
      <c r="B4398" s="33" t="s">
        <v>53</v>
      </c>
      <c r="C4398" s="33">
        <v>61880</v>
      </c>
      <c r="D4398" s="33" t="s">
        <v>2396</v>
      </c>
      <c r="E4398" t="str">
        <f t="shared" si="72"/>
        <v>&lt;$75K</v>
      </c>
    </row>
    <row r="4399" spans="1:5" x14ac:dyDescent="0.3">
      <c r="A4399" s="33" t="s">
        <v>0</v>
      </c>
      <c r="B4399" s="33" t="s">
        <v>53</v>
      </c>
      <c r="C4399" s="33">
        <v>192000</v>
      </c>
      <c r="D4399" s="33" t="s">
        <v>2397</v>
      </c>
      <c r="E4399" t="str">
        <f t="shared" si="72"/>
        <v>$125K-$200K</v>
      </c>
    </row>
    <row r="4400" spans="1:5" x14ac:dyDescent="0.3">
      <c r="A4400" s="33" t="s">
        <v>4</v>
      </c>
      <c r="B4400" s="33" t="s">
        <v>54</v>
      </c>
      <c r="C4400" s="33">
        <v>90000</v>
      </c>
      <c r="D4400" s="33" t="s">
        <v>985</v>
      </c>
      <c r="E4400" t="str">
        <f t="shared" si="72"/>
        <v>$75K-$100K</v>
      </c>
    </row>
    <row r="4401" spans="1:5" x14ac:dyDescent="0.3">
      <c r="A4401" s="33" t="s">
        <v>0</v>
      </c>
      <c r="B4401" s="33" t="s">
        <v>53</v>
      </c>
      <c r="C4401" s="33">
        <v>105151.5</v>
      </c>
      <c r="D4401" s="33" t="s">
        <v>792</v>
      </c>
      <c r="E4401" t="str">
        <f t="shared" si="72"/>
        <v>$100K-$125K</v>
      </c>
    </row>
    <row r="4402" spans="1:5" x14ac:dyDescent="0.3">
      <c r="A4402" s="33" t="s">
        <v>4</v>
      </c>
      <c r="B4402" s="33" t="s">
        <v>53</v>
      </c>
      <c r="C4402" s="33">
        <v>130000</v>
      </c>
      <c r="D4402" s="33" t="s">
        <v>232</v>
      </c>
      <c r="E4402" t="str">
        <f t="shared" si="72"/>
        <v>$125K-$200K</v>
      </c>
    </row>
    <row r="4403" spans="1:5" x14ac:dyDescent="0.3">
      <c r="A4403" s="33" t="s">
        <v>52</v>
      </c>
      <c r="B4403" s="33" t="s">
        <v>53</v>
      </c>
      <c r="C4403" s="33">
        <v>90000</v>
      </c>
      <c r="D4403" s="33" t="s">
        <v>2398</v>
      </c>
      <c r="E4403" t="str">
        <f t="shared" si="72"/>
        <v>$75K-$100K</v>
      </c>
    </row>
    <row r="4404" spans="1:5" x14ac:dyDescent="0.3">
      <c r="A4404" s="33" t="s">
        <v>4</v>
      </c>
      <c r="B4404" s="33" t="s">
        <v>53</v>
      </c>
      <c r="C4404" s="33">
        <v>160000</v>
      </c>
      <c r="D4404" s="33" t="s">
        <v>400</v>
      </c>
      <c r="E4404" t="str">
        <f t="shared" si="72"/>
        <v>$125K-$200K</v>
      </c>
    </row>
    <row r="4405" spans="1:5" x14ac:dyDescent="0.3">
      <c r="A4405" s="33" t="s">
        <v>126</v>
      </c>
      <c r="B4405" s="33" t="s">
        <v>53</v>
      </c>
      <c r="C4405" s="33">
        <v>100000</v>
      </c>
      <c r="D4405" s="33" t="s">
        <v>2399</v>
      </c>
      <c r="E4405" t="str">
        <f t="shared" si="72"/>
        <v>$75K-$100K</v>
      </c>
    </row>
    <row r="4406" spans="1:5" x14ac:dyDescent="0.3">
      <c r="A4406" s="33" t="s">
        <v>128</v>
      </c>
      <c r="B4406" s="33" t="s">
        <v>53</v>
      </c>
      <c r="C4406" s="33">
        <v>375000</v>
      </c>
      <c r="D4406" s="33" t="s">
        <v>692</v>
      </c>
      <c r="E4406" t="str">
        <f t="shared" si="72"/>
        <v>&gt;$200K</v>
      </c>
    </row>
    <row r="4407" spans="1:5" x14ac:dyDescent="0.3">
      <c r="A4407" s="33" t="s">
        <v>0</v>
      </c>
      <c r="B4407" s="33" t="s">
        <v>53</v>
      </c>
      <c r="C4407" s="33"/>
      <c r="D4407" s="33" t="s">
        <v>258</v>
      </c>
      <c r="E4407" t="str">
        <f t="shared" si="72"/>
        <v>No Data</v>
      </c>
    </row>
    <row r="4408" spans="1:5" x14ac:dyDescent="0.3">
      <c r="A4408" s="33" t="s">
        <v>4</v>
      </c>
      <c r="B4408" s="33" t="s">
        <v>54</v>
      </c>
      <c r="C4408" s="33">
        <v>145000</v>
      </c>
      <c r="D4408" s="33" t="s">
        <v>2400</v>
      </c>
      <c r="E4408" t="str">
        <f t="shared" si="72"/>
        <v>$125K-$200K</v>
      </c>
    </row>
    <row r="4409" spans="1:5" x14ac:dyDescent="0.3">
      <c r="A4409" s="33" t="s">
        <v>4</v>
      </c>
      <c r="B4409" s="33" t="s">
        <v>53</v>
      </c>
      <c r="C4409" s="33">
        <v>133000</v>
      </c>
      <c r="D4409" s="33" t="s">
        <v>2401</v>
      </c>
      <c r="E4409" t="str">
        <f t="shared" si="72"/>
        <v>$125K-$200K</v>
      </c>
    </row>
    <row r="4410" spans="1:5" x14ac:dyDescent="0.3">
      <c r="A4410" s="33" t="s">
        <v>0</v>
      </c>
      <c r="B4410" s="33" t="s">
        <v>53</v>
      </c>
      <c r="C4410" s="33">
        <v>120000</v>
      </c>
      <c r="D4410" s="33" t="s">
        <v>1810</v>
      </c>
      <c r="E4410" t="str">
        <f t="shared" si="72"/>
        <v>$100K-$125K</v>
      </c>
    </row>
    <row r="4411" spans="1:5" x14ac:dyDescent="0.3">
      <c r="A4411" s="33" t="s">
        <v>128</v>
      </c>
      <c r="B4411" s="33" t="s">
        <v>53</v>
      </c>
      <c r="C4411" s="33"/>
      <c r="D4411" s="33" t="s">
        <v>510</v>
      </c>
      <c r="E4411" t="str">
        <f t="shared" si="72"/>
        <v>No Data</v>
      </c>
    </row>
    <row r="4412" spans="1:5" x14ac:dyDescent="0.3">
      <c r="A4412" s="33" t="s">
        <v>2</v>
      </c>
      <c r="B4412" s="33" t="s">
        <v>53</v>
      </c>
      <c r="C4412" s="33">
        <v>138615</v>
      </c>
      <c r="D4412" s="33" t="s">
        <v>476</v>
      </c>
      <c r="E4412" t="str">
        <f t="shared" si="72"/>
        <v>$125K-$200K</v>
      </c>
    </row>
    <row r="4413" spans="1:5" x14ac:dyDescent="0.3">
      <c r="A4413" s="33" t="s">
        <v>4</v>
      </c>
      <c r="B4413" s="33" t="s">
        <v>53</v>
      </c>
      <c r="C4413" s="33">
        <v>168000</v>
      </c>
      <c r="D4413" s="33" t="s">
        <v>2402</v>
      </c>
      <c r="E4413" t="str">
        <f t="shared" si="72"/>
        <v>$125K-$200K</v>
      </c>
    </row>
    <row r="4414" spans="1:5" x14ac:dyDescent="0.3">
      <c r="A4414" s="33" t="s">
        <v>128</v>
      </c>
      <c r="B4414" s="33" t="s">
        <v>53</v>
      </c>
      <c r="C4414" s="33"/>
      <c r="D4414" s="33" t="s">
        <v>609</v>
      </c>
      <c r="E4414" t="str">
        <f t="shared" si="72"/>
        <v>No Data</v>
      </c>
    </row>
    <row r="4415" spans="1:5" x14ac:dyDescent="0.3">
      <c r="A4415" s="33" t="s">
        <v>0</v>
      </c>
      <c r="B4415" s="33" t="s">
        <v>53</v>
      </c>
      <c r="C4415" s="33">
        <v>152221.5</v>
      </c>
      <c r="D4415" s="33" t="s">
        <v>2403</v>
      </c>
      <c r="E4415" t="str">
        <f t="shared" si="72"/>
        <v>$125K-$200K</v>
      </c>
    </row>
    <row r="4416" spans="1:5" x14ac:dyDescent="0.3">
      <c r="A4416" s="33" t="s">
        <v>2</v>
      </c>
      <c r="B4416" s="33" t="s">
        <v>163</v>
      </c>
      <c r="C4416" s="33">
        <v>101750</v>
      </c>
      <c r="D4416" s="33" t="s">
        <v>804</v>
      </c>
      <c r="E4416" t="str">
        <f t="shared" si="72"/>
        <v>$100K-$125K</v>
      </c>
    </row>
    <row r="4417" spans="1:5" x14ac:dyDescent="0.3">
      <c r="A4417" s="33" t="s">
        <v>125</v>
      </c>
      <c r="B4417" s="33" t="s">
        <v>53</v>
      </c>
      <c r="C4417" s="33"/>
      <c r="D4417" s="33" t="s">
        <v>2404</v>
      </c>
      <c r="E4417" t="str">
        <f t="shared" si="72"/>
        <v>No Data</v>
      </c>
    </row>
    <row r="4418" spans="1:5" x14ac:dyDescent="0.3">
      <c r="A4418" s="33" t="s">
        <v>52</v>
      </c>
      <c r="B4418" s="33" t="s">
        <v>53</v>
      </c>
      <c r="C4418" s="33">
        <v>138500</v>
      </c>
      <c r="D4418" s="33" t="s">
        <v>431</v>
      </c>
      <c r="E4418" t="str">
        <f t="shared" si="72"/>
        <v>$125K-$200K</v>
      </c>
    </row>
    <row r="4419" spans="1:5" x14ac:dyDescent="0.3">
      <c r="A4419" s="33" t="s">
        <v>2</v>
      </c>
      <c r="B4419" s="33" t="s">
        <v>53</v>
      </c>
      <c r="C4419" s="33">
        <v>145000</v>
      </c>
      <c r="D4419" s="33" t="s">
        <v>938</v>
      </c>
      <c r="E4419" t="str">
        <f t="shared" ref="E4419:E4482" si="73">_xlfn.XLOOKUP(C4419,$H$16:$H$21,$G$16:$G$21,,1)</f>
        <v>$125K-$200K</v>
      </c>
    </row>
    <row r="4420" spans="1:5" x14ac:dyDescent="0.3">
      <c r="A4420" s="33" t="s">
        <v>0</v>
      </c>
      <c r="B4420" s="33" t="s">
        <v>54</v>
      </c>
      <c r="C4420" s="33">
        <v>135000</v>
      </c>
      <c r="D4420" s="33" t="s">
        <v>230</v>
      </c>
      <c r="E4420" t="str">
        <f t="shared" si="73"/>
        <v>$125K-$200K</v>
      </c>
    </row>
    <row r="4421" spans="1:5" x14ac:dyDescent="0.3">
      <c r="A4421" s="33" t="s">
        <v>0</v>
      </c>
      <c r="B4421" s="33" t="s">
        <v>53</v>
      </c>
      <c r="C4421" s="33">
        <v>180000</v>
      </c>
      <c r="D4421" s="33" t="s">
        <v>1173</v>
      </c>
      <c r="E4421" t="str">
        <f t="shared" si="73"/>
        <v>$125K-$200K</v>
      </c>
    </row>
    <row r="4422" spans="1:5" x14ac:dyDescent="0.3">
      <c r="A4422" s="33" t="s">
        <v>0</v>
      </c>
      <c r="B4422" s="33" t="s">
        <v>54</v>
      </c>
      <c r="C4422" s="33"/>
      <c r="D4422" s="33" t="s">
        <v>370</v>
      </c>
      <c r="E4422" t="str">
        <f t="shared" si="73"/>
        <v>No Data</v>
      </c>
    </row>
    <row r="4423" spans="1:5" x14ac:dyDescent="0.3">
      <c r="A4423" s="33" t="s">
        <v>4</v>
      </c>
      <c r="B4423" s="33" t="s">
        <v>53</v>
      </c>
      <c r="C4423" s="33">
        <v>140000</v>
      </c>
      <c r="D4423" s="33" t="s">
        <v>232</v>
      </c>
      <c r="E4423" t="str">
        <f t="shared" si="73"/>
        <v>$125K-$200K</v>
      </c>
    </row>
    <row r="4424" spans="1:5" x14ac:dyDescent="0.3">
      <c r="A4424" s="33" t="s">
        <v>128</v>
      </c>
      <c r="B4424" s="33" t="s">
        <v>53</v>
      </c>
      <c r="C4424" s="33">
        <v>135000</v>
      </c>
      <c r="D4424" s="33" t="s">
        <v>2405</v>
      </c>
      <c r="E4424" t="str">
        <f t="shared" si="73"/>
        <v>$125K-$200K</v>
      </c>
    </row>
    <row r="4425" spans="1:5" x14ac:dyDescent="0.3">
      <c r="A4425" s="33" t="s">
        <v>4</v>
      </c>
      <c r="B4425" s="33" t="s">
        <v>179</v>
      </c>
      <c r="C4425" s="33">
        <v>154000</v>
      </c>
      <c r="D4425" s="33" t="s">
        <v>2406</v>
      </c>
      <c r="E4425" t="str">
        <f t="shared" si="73"/>
        <v>$125K-$200K</v>
      </c>
    </row>
    <row r="4426" spans="1:5" x14ac:dyDescent="0.3">
      <c r="A4426" s="33" t="s">
        <v>4</v>
      </c>
      <c r="B4426" s="33" t="s">
        <v>88</v>
      </c>
      <c r="C4426" s="33">
        <v>96773</v>
      </c>
      <c r="D4426" s="33" t="s">
        <v>1795</v>
      </c>
      <c r="E4426" t="str">
        <f t="shared" si="73"/>
        <v>$75K-$100K</v>
      </c>
    </row>
    <row r="4427" spans="1:5" x14ac:dyDescent="0.3">
      <c r="A4427" s="33" t="s">
        <v>2</v>
      </c>
      <c r="B4427" s="33" t="s">
        <v>53</v>
      </c>
      <c r="C4427" s="33">
        <v>175000</v>
      </c>
      <c r="D4427" s="33" t="s">
        <v>2407</v>
      </c>
      <c r="E4427" t="str">
        <f t="shared" si="73"/>
        <v>$125K-$200K</v>
      </c>
    </row>
    <row r="4428" spans="1:5" x14ac:dyDescent="0.3">
      <c r="A4428" s="33" t="s">
        <v>126</v>
      </c>
      <c r="B4428" s="33" t="s">
        <v>53</v>
      </c>
      <c r="C4428" s="33">
        <v>90000</v>
      </c>
      <c r="D4428" s="33" t="s">
        <v>2408</v>
      </c>
      <c r="E4428" t="str">
        <f t="shared" si="73"/>
        <v>$75K-$100K</v>
      </c>
    </row>
    <row r="4429" spans="1:5" x14ac:dyDescent="0.3">
      <c r="A4429" s="33" t="s">
        <v>2</v>
      </c>
      <c r="B4429" s="33" t="s">
        <v>53</v>
      </c>
      <c r="C4429" s="33">
        <v>97500</v>
      </c>
      <c r="D4429" s="33" t="s">
        <v>2409</v>
      </c>
      <c r="E4429" t="str">
        <f t="shared" si="73"/>
        <v>$75K-$100K</v>
      </c>
    </row>
    <row r="4430" spans="1:5" x14ac:dyDescent="0.3">
      <c r="A4430" s="33" t="s">
        <v>4</v>
      </c>
      <c r="B4430" s="33" t="s">
        <v>53</v>
      </c>
      <c r="C4430" s="33"/>
      <c r="D4430" s="33" t="s">
        <v>1685</v>
      </c>
      <c r="E4430" t="str">
        <f t="shared" si="73"/>
        <v>No Data</v>
      </c>
    </row>
    <row r="4431" spans="1:5" x14ac:dyDescent="0.3">
      <c r="A4431" s="33" t="s">
        <v>0</v>
      </c>
      <c r="B4431" s="33" t="s">
        <v>56</v>
      </c>
      <c r="C4431" s="33">
        <v>157500</v>
      </c>
      <c r="D4431" s="33" t="s">
        <v>673</v>
      </c>
      <c r="E4431" t="str">
        <f t="shared" si="73"/>
        <v>$125K-$200K</v>
      </c>
    </row>
    <row r="4432" spans="1:5" x14ac:dyDescent="0.3">
      <c r="A4432" s="33" t="s">
        <v>0</v>
      </c>
      <c r="B4432" s="33" t="s">
        <v>53</v>
      </c>
      <c r="C4432" s="33">
        <v>122934</v>
      </c>
      <c r="D4432" s="33" t="s">
        <v>2410</v>
      </c>
      <c r="E4432" t="str">
        <f t="shared" si="73"/>
        <v>$100K-$125K</v>
      </c>
    </row>
    <row r="4433" spans="1:5" x14ac:dyDescent="0.3">
      <c r="A4433" s="33" t="s">
        <v>0</v>
      </c>
      <c r="B4433" s="33" t="s">
        <v>56</v>
      </c>
      <c r="C4433" s="33">
        <v>157500</v>
      </c>
      <c r="D4433" s="33" t="s">
        <v>267</v>
      </c>
      <c r="E4433" t="str">
        <f t="shared" si="73"/>
        <v>$125K-$200K</v>
      </c>
    </row>
    <row r="4434" spans="1:5" x14ac:dyDescent="0.3">
      <c r="A4434" s="33" t="s">
        <v>4</v>
      </c>
      <c r="B4434" s="33" t="s">
        <v>54</v>
      </c>
      <c r="C4434" s="33">
        <v>115000</v>
      </c>
      <c r="D4434" s="33" t="s">
        <v>2411</v>
      </c>
      <c r="E4434" t="str">
        <f t="shared" si="73"/>
        <v>$100K-$125K</v>
      </c>
    </row>
    <row r="4435" spans="1:5" x14ac:dyDescent="0.3">
      <c r="A4435" s="33" t="s">
        <v>52</v>
      </c>
      <c r="B4435" s="33" t="s">
        <v>53</v>
      </c>
      <c r="C4435" s="33">
        <v>126000</v>
      </c>
      <c r="D4435" s="33" t="s">
        <v>2412</v>
      </c>
      <c r="E4435" t="str">
        <f t="shared" si="73"/>
        <v>$125K-$200K</v>
      </c>
    </row>
    <row r="4436" spans="1:5" x14ac:dyDescent="0.3">
      <c r="A4436" s="33" t="s">
        <v>4</v>
      </c>
      <c r="B4436" s="33" t="s">
        <v>53</v>
      </c>
      <c r="C4436" s="33">
        <v>173500</v>
      </c>
      <c r="D4436" s="33" t="s">
        <v>225</v>
      </c>
      <c r="E4436" t="str">
        <f t="shared" si="73"/>
        <v>$125K-$200K</v>
      </c>
    </row>
    <row r="4437" spans="1:5" x14ac:dyDescent="0.3">
      <c r="A4437" s="33" t="s">
        <v>4</v>
      </c>
      <c r="B4437" s="33" t="s">
        <v>166</v>
      </c>
      <c r="C4437" s="33"/>
      <c r="D4437" s="33" t="s">
        <v>1426</v>
      </c>
      <c r="E4437" t="str">
        <f t="shared" si="73"/>
        <v>No Data</v>
      </c>
    </row>
    <row r="4438" spans="1:5" x14ac:dyDescent="0.3">
      <c r="A4438" s="33" t="s">
        <v>0</v>
      </c>
      <c r="B4438" s="33" t="s">
        <v>53</v>
      </c>
      <c r="C4438" s="33"/>
      <c r="D4438" s="33" t="s">
        <v>218</v>
      </c>
      <c r="E4438" t="str">
        <f t="shared" si="73"/>
        <v>No Data</v>
      </c>
    </row>
    <row r="4439" spans="1:5" x14ac:dyDescent="0.3">
      <c r="A4439" s="33" t="s">
        <v>0</v>
      </c>
      <c r="B4439" s="33" t="s">
        <v>54</v>
      </c>
      <c r="C4439" s="33">
        <v>100000</v>
      </c>
      <c r="D4439" s="33" t="s">
        <v>1367</v>
      </c>
      <c r="E4439" t="str">
        <f t="shared" si="73"/>
        <v>$75K-$100K</v>
      </c>
    </row>
    <row r="4440" spans="1:5" x14ac:dyDescent="0.3">
      <c r="A4440" s="33" t="s">
        <v>2</v>
      </c>
      <c r="B4440" s="33" t="s">
        <v>53</v>
      </c>
      <c r="C4440" s="33"/>
      <c r="D4440" s="33" t="s">
        <v>2413</v>
      </c>
      <c r="E4440" t="str">
        <f t="shared" si="73"/>
        <v>No Data</v>
      </c>
    </row>
    <row r="4441" spans="1:5" x14ac:dyDescent="0.3">
      <c r="A4441" s="33" t="s">
        <v>4</v>
      </c>
      <c r="B4441" s="33" t="s">
        <v>53</v>
      </c>
      <c r="C4441" s="33">
        <v>96773</v>
      </c>
      <c r="D4441" s="33" t="s">
        <v>2414</v>
      </c>
      <c r="E4441" t="str">
        <f t="shared" si="73"/>
        <v>$75K-$100K</v>
      </c>
    </row>
    <row r="4442" spans="1:5" x14ac:dyDescent="0.3">
      <c r="A4442" s="33" t="s">
        <v>52</v>
      </c>
      <c r="B4442" s="33" t="s">
        <v>53</v>
      </c>
      <c r="C4442" s="33">
        <v>62500</v>
      </c>
      <c r="D4442" s="33" t="s">
        <v>760</v>
      </c>
      <c r="E4442" t="str">
        <f t="shared" si="73"/>
        <v>&lt;$75K</v>
      </c>
    </row>
    <row r="4443" spans="1:5" x14ac:dyDescent="0.3">
      <c r="A4443" s="33" t="s">
        <v>0</v>
      </c>
      <c r="B4443" s="33" t="s">
        <v>53</v>
      </c>
      <c r="C4443" s="33">
        <v>115000</v>
      </c>
      <c r="D4443" s="33" t="s">
        <v>326</v>
      </c>
      <c r="E4443" t="str">
        <f t="shared" si="73"/>
        <v>$100K-$125K</v>
      </c>
    </row>
    <row r="4444" spans="1:5" x14ac:dyDescent="0.3">
      <c r="A4444" s="33" t="s">
        <v>0</v>
      </c>
      <c r="B4444" s="33" t="s">
        <v>53</v>
      </c>
      <c r="C4444" s="33">
        <v>135000</v>
      </c>
      <c r="D4444" s="33" t="s">
        <v>2415</v>
      </c>
      <c r="E4444" t="str">
        <f t="shared" si="73"/>
        <v>$125K-$200K</v>
      </c>
    </row>
    <row r="4445" spans="1:5" x14ac:dyDescent="0.3">
      <c r="A4445" s="33" t="s">
        <v>4</v>
      </c>
      <c r="B4445" s="33" t="s">
        <v>53</v>
      </c>
      <c r="C4445" s="33"/>
      <c r="D4445" s="33" t="s">
        <v>1912</v>
      </c>
      <c r="E4445" t="str">
        <f t="shared" si="73"/>
        <v>No Data</v>
      </c>
    </row>
    <row r="4446" spans="1:5" x14ac:dyDescent="0.3">
      <c r="A4446" s="33" t="s">
        <v>125</v>
      </c>
      <c r="B4446" s="33" t="s">
        <v>53</v>
      </c>
      <c r="C4446" s="33">
        <v>90000</v>
      </c>
      <c r="D4446" s="33" t="s">
        <v>653</v>
      </c>
      <c r="E4446" t="str">
        <f t="shared" si="73"/>
        <v>$75K-$100K</v>
      </c>
    </row>
    <row r="4447" spans="1:5" x14ac:dyDescent="0.3">
      <c r="A4447" s="33" t="s">
        <v>0</v>
      </c>
      <c r="B4447" s="33" t="s">
        <v>53</v>
      </c>
      <c r="C4447" s="33"/>
      <c r="D4447" s="33" t="s">
        <v>858</v>
      </c>
      <c r="E4447" t="str">
        <f t="shared" si="73"/>
        <v>No Data</v>
      </c>
    </row>
    <row r="4448" spans="1:5" x14ac:dyDescent="0.3">
      <c r="A4448" s="33" t="s">
        <v>4</v>
      </c>
      <c r="B4448" s="33" t="s">
        <v>68</v>
      </c>
      <c r="C4448" s="33">
        <v>98283</v>
      </c>
      <c r="D4448" s="33" t="s">
        <v>2416</v>
      </c>
      <c r="E4448" t="str">
        <f t="shared" si="73"/>
        <v>$75K-$100K</v>
      </c>
    </row>
    <row r="4449" spans="1:5" x14ac:dyDescent="0.3">
      <c r="A4449" s="33" t="s">
        <v>4</v>
      </c>
      <c r="B4449" s="33" t="s">
        <v>53</v>
      </c>
      <c r="C4449" s="33">
        <v>98522.5</v>
      </c>
      <c r="D4449" s="33" t="s">
        <v>2417</v>
      </c>
      <c r="E4449" t="str">
        <f t="shared" si="73"/>
        <v>$75K-$100K</v>
      </c>
    </row>
    <row r="4450" spans="1:5" x14ac:dyDescent="0.3">
      <c r="A4450" s="33" t="s">
        <v>128</v>
      </c>
      <c r="B4450" s="33" t="s">
        <v>53</v>
      </c>
      <c r="C4450" s="33"/>
      <c r="D4450" s="33" t="s">
        <v>2418</v>
      </c>
      <c r="E4450" t="str">
        <f t="shared" si="73"/>
        <v>No Data</v>
      </c>
    </row>
    <row r="4451" spans="1:5" x14ac:dyDescent="0.3">
      <c r="A4451" s="33" t="s">
        <v>0</v>
      </c>
      <c r="B4451" s="33" t="s">
        <v>53</v>
      </c>
      <c r="C4451" s="33"/>
      <c r="D4451" s="33" t="s">
        <v>967</v>
      </c>
      <c r="E4451" t="str">
        <f t="shared" si="73"/>
        <v>No Data</v>
      </c>
    </row>
    <row r="4452" spans="1:5" x14ac:dyDescent="0.3">
      <c r="A4452" s="33" t="s">
        <v>0</v>
      </c>
      <c r="B4452" s="33" t="s">
        <v>87</v>
      </c>
      <c r="C4452" s="33">
        <v>109500</v>
      </c>
      <c r="D4452" s="33" t="s">
        <v>211</v>
      </c>
      <c r="E4452" t="str">
        <f t="shared" si="73"/>
        <v>$100K-$125K</v>
      </c>
    </row>
    <row r="4453" spans="1:5" x14ac:dyDescent="0.3">
      <c r="A4453" s="33" t="s">
        <v>128</v>
      </c>
      <c r="B4453" s="33" t="s">
        <v>54</v>
      </c>
      <c r="C4453" s="33">
        <v>131890</v>
      </c>
      <c r="D4453" s="33" t="s">
        <v>476</v>
      </c>
      <c r="E4453" t="str">
        <f t="shared" si="73"/>
        <v>$125K-$200K</v>
      </c>
    </row>
    <row r="4454" spans="1:5" x14ac:dyDescent="0.3">
      <c r="A4454" s="33" t="s">
        <v>2</v>
      </c>
      <c r="B4454" s="33" t="s">
        <v>80</v>
      </c>
      <c r="C4454" s="33">
        <v>105000</v>
      </c>
      <c r="D4454" s="33" t="s">
        <v>1481</v>
      </c>
      <c r="E4454" t="str">
        <f t="shared" si="73"/>
        <v>$100K-$125K</v>
      </c>
    </row>
    <row r="4455" spans="1:5" x14ac:dyDescent="0.3">
      <c r="A4455" s="33" t="s">
        <v>4</v>
      </c>
      <c r="B4455" s="33" t="s">
        <v>53</v>
      </c>
      <c r="C4455" s="33"/>
      <c r="D4455" s="33" t="s">
        <v>268</v>
      </c>
      <c r="E4455" t="str">
        <f t="shared" si="73"/>
        <v>No Data</v>
      </c>
    </row>
    <row r="4456" spans="1:5" x14ac:dyDescent="0.3">
      <c r="A4456" s="33" t="s">
        <v>4</v>
      </c>
      <c r="B4456" s="33" t="s">
        <v>53</v>
      </c>
      <c r="C4456" s="33"/>
      <c r="D4456" s="33" t="s">
        <v>2419</v>
      </c>
      <c r="E4456" t="str">
        <f t="shared" si="73"/>
        <v>No Data</v>
      </c>
    </row>
    <row r="4457" spans="1:5" x14ac:dyDescent="0.3">
      <c r="A4457" s="33" t="s">
        <v>4</v>
      </c>
      <c r="B4457" s="33" t="s">
        <v>53</v>
      </c>
      <c r="C4457" s="33">
        <v>120000</v>
      </c>
      <c r="D4457" s="33" t="s">
        <v>1473</v>
      </c>
      <c r="E4457" t="str">
        <f t="shared" si="73"/>
        <v>$100K-$125K</v>
      </c>
    </row>
    <row r="4458" spans="1:5" x14ac:dyDescent="0.3">
      <c r="A4458" s="33" t="s">
        <v>0</v>
      </c>
      <c r="B4458" s="33" t="s">
        <v>53</v>
      </c>
      <c r="C4458" s="33">
        <v>107000</v>
      </c>
      <c r="D4458" s="33" t="s">
        <v>1077</v>
      </c>
      <c r="E4458" t="str">
        <f t="shared" si="73"/>
        <v>$100K-$125K</v>
      </c>
    </row>
    <row r="4459" spans="1:5" x14ac:dyDescent="0.3">
      <c r="A4459" s="33" t="s">
        <v>1</v>
      </c>
      <c r="B4459" s="33" t="s">
        <v>81</v>
      </c>
      <c r="C4459" s="33">
        <v>99150</v>
      </c>
      <c r="D4459" s="33" t="s">
        <v>2420</v>
      </c>
      <c r="E4459" t="str">
        <f t="shared" si="73"/>
        <v>$75K-$100K</v>
      </c>
    </row>
    <row r="4460" spans="1:5" x14ac:dyDescent="0.3">
      <c r="A4460" s="33" t="s">
        <v>0</v>
      </c>
      <c r="B4460" s="33" t="s">
        <v>54</v>
      </c>
      <c r="C4460" s="33"/>
      <c r="D4460" s="33" t="s">
        <v>258</v>
      </c>
      <c r="E4460" t="str">
        <f t="shared" si="73"/>
        <v>No Data</v>
      </c>
    </row>
    <row r="4461" spans="1:5" x14ac:dyDescent="0.3">
      <c r="A4461" s="33" t="s">
        <v>4</v>
      </c>
      <c r="B4461" s="33" t="s">
        <v>53</v>
      </c>
      <c r="C4461" s="33">
        <v>140000</v>
      </c>
      <c r="D4461" s="33" t="s">
        <v>1675</v>
      </c>
      <c r="E4461" t="str">
        <f t="shared" si="73"/>
        <v>$125K-$200K</v>
      </c>
    </row>
    <row r="4462" spans="1:5" x14ac:dyDescent="0.3">
      <c r="A4462" s="33" t="s">
        <v>4</v>
      </c>
      <c r="B4462" s="33" t="s">
        <v>53</v>
      </c>
      <c r="C4462" s="33">
        <v>140000</v>
      </c>
      <c r="D4462" s="33" t="s">
        <v>2421</v>
      </c>
      <c r="E4462" t="str">
        <f t="shared" si="73"/>
        <v>$125K-$200K</v>
      </c>
    </row>
    <row r="4463" spans="1:5" x14ac:dyDescent="0.3">
      <c r="A4463" s="33" t="s">
        <v>128</v>
      </c>
      <c r="B4463" s="33" t="s">
        <v>53</v>
      </c>
      <c r="C4463" s="33">
        <v>160000</v>
      </c>
      <c r="D4463" s="33" t="s">
        <v>2135</v>
      </c>
      <c r="E4463" t="str">
        <f t="shared" si="73"/>
        <v>$125K-$200K</v>
      </c>
    </row>
    <row r="4464" spans="1:5" x14ac:dyDescent="0.3">
      <c r="A4464" s="33" t="s">
        <v>1</v>
      </c>
      <c r="B4464" s="33" t="s">
        <v>70</v>
      </c>
      <c r="C4464" s="33">
        <v>89100</v>
      </c>
      <c r="D4464" s="33" t="s">
        <v>1706</v>
      </c>
      <c r="E4464" t="str">
        <f t="shared" si="73"/>
        <v>$75K-$100K</v>
      </c>
    </row>
    <row r="4465" spans="1:5" x14ac:dyDescent="0.3">
      <c r="A4465" s="33" t="s">
        <v>0</v>
      </c>
      <c r="B4465" s="33" t="s">
        <v>53</v>
      </c>
      <c r="C4465" s="33"/>
      <c r="D4465" s="33" t="s">
        <v>480</v>
      </c>
      <c r="E4465" t="str">
        <f t="shared" si="73"/>
        <v>No Data</v>
      </c>
    </row>
    <row r="4466" spans="1:5" x14ac:dyDescent="0.3">
      <c r="A4466" s="33" t="s">
        <v>1</v>
      </c>
      <c r="B4466" s="33" t="s">
        <v>53</v>
      </c>
      <c r="C4466" s="33">
        <v>152500</v>
      </c>
      <c r="D4466" s="33" t="s">
        <v>238</v>
      </c>
      <c r="E4466" t="str">
        <f t="shared" si="73"/>
        <v>$125K-$200K</v>
      </c>
    </row>
    <row r="4467" spans="1:5" x14ac:dyDescent="0.3">
      <c r="A4467" s="33" t="s">
        <v>128</v>
      </c>
      <c r="B4467" s="33" t="s">
        <v>53</v>
      </c>
      <c r="C4467" s="33">
        <v>125000</v>
      </c>
      <c r="D4467" s="33" t="s">
        <v>1310</v>
      </c>
      <c r="E4467" t="str">
        <f t="shared" si="73"/>
        <v>$100K-$125K</v>
      </c>
    </row>
    <row r="4468" spans="1:5" x14ac:dyDescent="0.3">
      <c r="A4468" s="33" t="s">
        <v>2</v>
      </c>
      <c r="B4468" s="33" t="s">
        <v>53</v>
      </c>
      <c r="C4468" s="33"/>
      <c r="D4468" s="33" t="s">
        <v>2422</v>
      </c>
      <c r="E4468" t="str">
        <f t="shared" si="73"/>
        <v>No Data</v>
      </c>
    </row>
    <row r="4469" spans="1:5" x14ac:dyDescent="0.3">
      <c r="A4469" s="33" t="s">
        <v>2</v>
      </c>
      <c r="B4469" s="33" t="s">
        <v>53</v>
      </c>
      <c r="C4469" s="33">
        <v>215500</v>
      </c>
      <c r="D4469" s="33" t="s">
        <v>217</v>
      </c>
      <c r="E4469" t="str">
        <f t="shared" si="73"/>
        <v>&gt;$200K</v>
      </c>
    </row>
    <row r="4470" spans="1:5" x14ac:dyDescent="0.3">
      <c r="A4470" s="33" t="s">
        <v>0</v>
      </c>
      <c r="B4470" s="33" t="s">
        <v>53</v>
      </c>
      <c r="C4470" s="33"/>
      <c r="D4470" s="33" t="s">
        <v>592</v>
      </c>
      <c r="E4470" t="str">
        <f t="shared" si="73"/>
        <v>No Data</v>
      </c>
    </row>
    <row r="4471" spans="1:5" x14ac:dyDescent="0.3">
      <c r="A4471" s="33" t="s">
        <v>4</v>
      </c>
      <c r="B4471" s="33" t="s">
        <v>53</v>
      </c>
      <c r="C4471" s="33"/>
      <c r="D4471" s="33" t="s">
        <v>496</v>
      </c>
      <c r="E4471" t="str">
        <f t="shared" si="73"/>
        <v>No Data</v>
      </c>
    </row>
    <row r="4472" spans="1:5" x14ac:dyDescent="0.3">
      <c r="A4472" s="33" t="s">
        <v>4</v>
      </c>
      <c r="B4472" s="33" t="s">
        <v>53</v>
      </c>
      <c r="C4472" s="33"/>
      <c r="D4472" s="33" t="s">
        <v>2423</v>
      </c>
      <c r="E4472" t="str">
        <f t="shared" si="73"/>
        <v>No Data</v>
      </c>
    </row>
    <row r="4473" spans="1:5" x14ac:dyDescent="0.3">
      <c r="A4473" s="33" t="s">
        <v>4</v>
      </c>
      <c r="B4473" s="33" t="s">
        <v>53</v>
      </c>
      <c r="C4473" s="33">
        <v>144820</v>
      </c>
      <c r="D4473" s="33" t="s">
        <v>2424</v>
      </c>
      <c r="E4473" t="str">
        <f t="shared" si="73"/>
        <v>$125K-$200K</v>
      </c>
    </row>
    <row r="4474" spans="1:5" x14ac:dyDescent="0.3">
      <c r="A4474" s="33" t="s">
        <v>126</v>
      </c>
      <c r="B4474" s="33" t="s">
        <v>53</v>
      </c>
      <c r="C4474" s="33">
        <v>140000</v>
      </c>
      <c r="D4474" s="33" t="s">
        <v>232</v>
      </c>
      <c r="E4474" t="str">
        <f t="shared" si="73"/>
        <v>$125K-$200K</v>
      </c>
    </row>
    <row r="4475" spans="1:5" x14ac:dyDescent="0.3">
      <c r="A4475" s="33" t="s">
        <v>52</v>
      </c>
      <c r="B4475" s="33" t="s">
        <v>53</v>
      </c>
      <c r="C4475" s="33">
        <v>57500</v>
      </c>
      <c r="D4475" s="33" t="s">
        <v>2425</v>
      </c>
      <c r="E4475" t="str">
        <f t="shared" si="73"/>
        <v>&lt;$75K</v>
      </c>
    </row>
    <row r="4476" spans="1:5" x14ac:dyDescent="0.3">
      <c r="A4476" s="33" t="s">
        <v>4</v>
      </c>
      <c r="B4476" s="33" t="s">
        <v>53</v>
      </c>
      <c r="C4476" s="33">
        <v>130000</v>
      </c>
      <c r="D4476" s="33" t="s">
        <v>648</v>
      </c>
      <c r="E4476" t="str">
        <f t="shared" si="73"/>
        <v>$125K-$200K</v>
      </c>
    </row>
    <row r="4477" spans="1:5" x14ac:dyDescent="0.3">
      <c r="A4477" s="33" t="s">
        <v>4</v>
      </c>
      <c r="B4477" s="33" t="s">
        <v>53</v>
      </c>
      <c r="C4477" s="33">
        <v>115000</v>
      </c>
      <c r="D4477" s="33" t="s">
        <v>2426</v>
      </c>
      <c r="E4477" t="str">
        <f t="shared" si="73"/>
        <v>$100K-$125K</v>
      </c>
    </row>
    <row r="4478" spans="1:5" x14ac:dyDescent="0.3">
      <c r="A4478" s="33" t="s">
        <v>126</v>
      </c>
      <c r="B4478" s="33" t="s">
        <v>53</v>
      </c>
      <c r="C4478" s="33">
        <v>115000</v>
      </c>
      <c r="D4478" s="33" t="s">
        <v>2427</v>
      </c>
      <c r="E4478" t="str">
        <f t="shared" si="73"/>
        <v>$100K-$125K</v>
      </c>
    </row>
    <row r="4479" spans="1:5" x14ac:dyDescent="0.3">
      <c r="A4479" s="33" t="s">
        <v>4</v>
      </c>
      <c r="B4479" s="33" t="s">
        <v>53</v>
      </c>
      <c r="C4479" s="33">
        <v>147500</v>
      </c>
      <c r="D4479" s="33" t="s">
        <v>2428</v>
      </c>
      <c r="E4479" t="str">
        <f t="shared" si="73"/>
        <v>$125K-$200K</v>
      </c>
    </row>
    <row r="4480" spans="1:5" x14ac:dyDescent="0.3">
      <c r="A4480" s="33" t="s">
        <v>52</v>
      </c>
      <c r="B4480" s="33" t="s">
        <v>53</v>
      </c>
      <c r="C4480" s="33"/>
      <c r="D4480" s="33" t="s">
        <v>268</v>
      </c>
      <c r="E4480" t="str">
        <f t="shared" si="73"/>
        <v>No Data</v>
      </c>
    </row>
    <row r="4481" spans="1:5" x14ac:dyDescent="0.3">
      <c r="A4481" s="33" t="s">
        <v>0</v>
      </c>
      <c r="B4481" s="33" t="s">
        <v>53</v>
      </c>
      <c r="C4481" s="33">
        <v>175000</v>
      </c>
      <c r="D4481" s="33" t="s">
        <v>2429</v>
      </c>
      <c r="E4481" t="str">
        <f t="shared" si="73"/>
        <v>$125K-$200K</v>
      </c>
    </row>
    <row r="4482" spans="1:5" x14ac:dyDescent="0.3">
      <c r="A4482" s="33" t="s">
        <v>0</v>
      </c>
      <c r="B4482" s="33" t="s">
        <v>53</v>
      </c>
      <c r="C4482" s="33"/>
      <c r="D4482" s="33" t="s">
        <v>1412</v>
      </c>
      <c r="E4482" t="str">
        <f t="shared" si="73"/>
        <v>No Data</v>
      </c>
    </row>
    <row r="4483" spans="1:5" x14ac:dyDescent="0.3">
      <c r="A4483" s="33" t="s">
        <v>0</v>
      </c>
      <c r="B4483" s="33" t="s">
        <v>53</v>
      </c>
      <c r="C4483" s="33">
        <v>277500</v>
      </c>
      <c r="D4483" s="33" t="s">
        <v>431</v>
      </c>
      <c r="E4483" t="str">
        <f t="shared" ref="E4483:E4546" si="74">_xlfn.XLOOKUP(C4483,$H$16:$H$21,$G$16:$G$21,,1)</f>
        <v>&gt;$200K</v>
      </c>
    </row>
    <row r="4484" spans="1:5" x14ac:dyDescent="0.3">
      <c r="A4484" s="33" t="s">
        <v>126</v>
      </c>
      <c r="B4484" s="33" t="s">
        <v>53</v>
      </c>
      <c r="C4484" s="33">
        <v>110000</v>
      </c>
      <c r="D4484" s="33" t="s">
        <v>1627</v>
      </c>
      <c r="E4484" t="str">
        <f t="shared" si="74"/>
        <v>$100K-$125K</v>
      </c>
    </row>
    <row r="4485" spans="1:5" x14ac:dyDescent="0.3">
      <c r="A4485" s="33" t="s">
        <v>2</v>
      </c>
      <c r="B4485" s="33" t="s">
        <v>105</v>
      </c>
      <c r="C4485" s="33">
        <v>165000</v>
      </c>
      <c r="D4485" s="33" t="s">
        <v>2430</v>
      </c>
      <c r="E4485" t="str">
        <f t="shared" si="74"/>
        <v>$125K-$200K</v>
      </c>
    </row>
    <row r="4486" spans="1:5" x14ac:dyDescent="0.3">
      <c r="A4486" s="33" t="s">
        <v>0</v>
      </c>
      <c r="B4486" s="33" t="s">
        <v>53</v>
      </c>
      <c r="C4486" s="33">
        <v>190500</v>
      </c>
      <c r="D4486" s="33" t="s">
        <v>845</v>
      </c>
      <c r="E4486" t="str">
        <f t="shared" si="74"/>
        <v>$125K-$200K</v>
      </c>
    </row>
    <row r="4487" spans="1:5" x14ac:dyDescent="0.3">
      <c r="A4487" s="33" t="s">
        <v>1</v>
      </c>
      <c r="B4487" s="33" t="s">
        <v>69</v>
      </c>
      <c r="C4487" s="33">
        <v>56700</v>
      </c>
      <c r="D4487" s="33" t="s">
        <v>211</v>
      </c>
      <c r="E4487" t="str">
        <f t="shared" si="74"/>
        <v>&lt;$75K</v>
      </c>
    </row>
    <row r="4488" spans="1:5" x14ac:dyDescent="0.3">
      <c r="A4488" s="33" t="s">
        <v>128</v>
      </c>
      <c r="B4488" s="33" t="s">
        <v>53</v>
      </c>
      <c r="C4488" s="33">
        <v>110000</v>
      </c>
      <c r="D4488" s="33" t="s">
        <v>2431</v>
      </c>
      <c r="E4488" t="str">
        <f t="shared" si="74"/>
        <v>$100K-$125K</v>
      </c>
    </row>
    <row r="4489" spans="1:5" x14ac:dyDescent="0.3">
      <c r="A4489" s="33" t="s">
        <v>128</v>
      </c>
      <c r="B4489" s="33" t="s">
        <v>53</v>
      </c>
      <c r="C4489" s="33"/>
      <c r="D4489" s="33" t="s">
        <v>464</v>
      </c>
      <c r="E4489" t="str">
        <f t="shared" si="74"/>
        <v>No Data</v>
      </c>
    </row>
    <row r="4490" spans="1:5" x14ac:dyDescent="0.3">
      <c r="A4490" s="33" t="s">
        <v>4</v>
      </c>
      <c r="B4490" s="33" t="s">
        <v>53</v>
      </c>
      <c r="C4490" s="33">
        <v>125000</v>
      </c>
      <c r="D4490" s="33" t="s">
        <v>1401</v>
      </c>
      <c r="E4490" t="str">
        <f t="shared" si="74"/>
        <v>$100K-$125K</v>
      </c>
    </row>
    <row r="4491" spans="1:5" x14ac:dyDescent="0.3">
      <c r="A4491" s="33" t="s">
        <v>4</v>
      </c>
      <c r="B4491" s="33" t="s">
        <v>53</v>
      </c>
      <c r="C4491" s="33"/>
      <c r="D4491" s="33" t="s">
        <v>249</v>
      </c>
      <c r="E4491" t="str">
        <f t="shared" si="74"/>
        <v>No Data</v>
      </c>
    </row>
    <row r="4492" spans="1:5" x14ac:dyDescent="0.3">
      <c r="A4492" s="33" t="s">
        <v>2</v>
      </c>
      <c r="B4492" s="33" t="s">
        <v>53</v>
      </c>
      <c r="C4492" s="33"/>
      <c r="D4492" s="33" t="s">
        <v>2432</v>
      </c>
      <c r="E4492" t="str">
        <f t="shared" si="74"/>
        <v>No Data</v>
      </c>
    </row>
    <row r="4493" spans="1:5" x14ac:dyDescent="0.3">
      <c r="A4493" s="33" t="s">
        <v>2</v>
      </c>
      <c r="B4493" s="33" t="s">
        <v>53</v>
      </c>
      <c r="C4493" s="33">
        <v>70000</v>
      </c>
      <c r="D4493" s="33" t="s">
        <v>2433</v>
      </c>
      <c r="E4493" t="str">
        <f t="shared" si="74"/>
        <v>&lt;$75K</v>
      </c>
    </row>
    <row r="4494" spans="1:5" x14ac:dyDescent="0.3">
      <c r="A4494" s="33" t="s">
        <v>126</v>
      </c>
      <c r="B4494" s="33" t="s">
        <v>53</v>
      </c>
      <c r="C4494" s="33">
        <v>170672</v>
      </c>
      <c r="D4494" s="33" t="s">
        <v>225</v>
      </c>
      <c r="E4494" t="str">
        <f t="shared" si="74"/>
        <v>$125K-$200K</v>
      </c>
    </row>
    <row r="4495" spans="1:5" x14ac:dyDescent="0.3">
      <c r="A4495" s="33" t="s">
        <v>0</v>
      </c>
      <c r="B4495" s="33" t="s">
        <v>53</v>
      </c>
      <c r="C4495" s="33">
        <v>69962.5</v>
      </c>
      <c r="D4495" s="33" t="s">
        <v>2434</v>
      </c>
      <c r="E4495" t="str">
        <f t="shared" si="74"/>
        <v>&lt;$75K</v>
      </c>
    </row>
    <row r="4496" spans="1:5" x14ac:dyDescent="0.3">
      <c r="A4496" s="33" t="s">
        <v>2</v>
      </c>
      <c r="B4496" s="33" t="s">
        <v>53</v>
      </c>
      <c r="C4496" s="33">
        <v>64000</v>
      </c>
      <c r="D4496" s="33" t="s">
        <v>2026</v>
      </c>
      <c r="E4496" t="str">
        <f t="shared" si="74"/>
        <v>&lt;$75K</v>
      </c>
    </row>
    <row r="4497" spans="1:5" x14ac:dyDescent="0.3">
      <c r="A4497" s="33" t="s">
        <v>0</v>
      </c>
      <c r="B4497" s="33" t="s">
        <v>53</v>
      </c>
      <c r="C4497" s="33">
        <v>95000</v>
      </c>
      <c r="D4497" s="33" t="s">
        <v>2435</v>
      </c>
      <c r="E4497" t="str">
        <f t="shared" si="74"/>
        <v>$75K-$100K</v>
      </c>
    </row>
    <row r="4498" spans="1:5" x14ac:dyDescent="0.3">
      <c r="A4498" s="33" t="s">
        <v>4</v>
      </c>
      <c r="B4498" s="33" t="s">
        <v>67</v>
      </c>
      <c r="C4498" s="33">
        <v>72000</v>
      </c>
      <c r="D4498" s="33" t="s">
        <v>913</v>
      </c>
      <c r="E4498" t="str">
        <f t="shared" si="74"/>
        <v>&lt;$75K</v>
      </c>
    </row>
    <row r="4499" spans="1:5" x14ac:dyDescent="0.3">
      <c r="A4499" s="33" t="s">
        <v>129</v>
      </c>
      <c r="B4499" s="33" t="s">
        <v>53</v>
      </c>
      <c r="C4499" s="33">
        <v>135000</v>
      </c>
      <c r="D4499" s="33" t="s">
        <v>268</v>
      </c>
      <c r="E4499" t="str">
        <f t="shared" si="74"/>
        <v>$125K-$200K</v>
      </c>
    </row>
    <row r="4500" spans="1:5" x14ac:dyDescent="0.3">
      <c r="A4500" s="33" t="s">
        <v>4</v>
      </c>
      <c r="B4500" s="33" t="s">
        <v>54</v>
      </c>
      <c r="C4500" s="33">
        <v>137320.3125</v>
      </c>
      <c r="D4500" s="33" t="s">
        <v>2436</v>
      </c>
      <c r="E4500" t="str">
        <f t="shared" si="74"/>
        <v>$125K-$200K</v>
      </c>
    </row>
    <row r="4501" spans="1:5" x14ac:dyDescent="0.3">
      <c r="A4501" s="33" t="s">
        <v>0</v>
      </c>
      <c r="B4501" s="33" t="s">
        <v>53</v>
      </c>
      <c r="C4501" s="33"/>
      <c r="D4501" s="33" t="s">
        <v>2287</v>
      </c>
      <c r="E4501" t="str">
        <f t="shared" si="74"/>
        <v>No Data</v>
      </c>
    </row>
    <row r="4502" spans="1:5" x14ac:dyDescent="0.3">
      <c r="A4502" s="33" t="s">
        <v>126</v>
      </c>
      <c r="B4502" s="33" t="s">
        <v>53</v>
      </c>
      <c r="C4502" s="33">
        <v>169311</v>
      </c>
      <c r="D4502" s="33" t="s">
        <v>217</v>
      </c>
      <c r="E4502" t="str">
        <f t="shared" si="74"/>
        <v>$125K-$200K</v>
      </c>
    </row>
    <row r="4503" spans="1:5" x14ac:dyDescent="0.3">
      <c r="A4503" s="33" t="s">
        <v>0</v>
      </c>
      <c r="B4503" s="33" t="s">
        <v>81</v>
      </c>
      <c r="C4503" s="33">
        <v>85000</v>
      </c>
      <c r="D4503" s="33" t="s">
        <v>2437</v>
      </c>
      <c r="E4503" t="str">
        <f t="shared" si="74"/>
        <v>$75K-$100K</v>
      </c>
    </row>
    <row r="4504" spans="1:5" x14ac:dyDescent="0.3">
      <c r="A4504" s="33" t="s">
        <v>2</v>
      </c>
      <c r="B4504" s="33" t="s">
        <v>53</v>
      </c>
      <c r="C4504" s="33"/>
      <c r="D4504" s="33" t="s">
        <v>2438</v>
      </c>
      <c r="E4504" t="str">
        <f t="shared" si="74"/>
        <v>No Data</v>
      </c>
    </row>
    <row r="4505" spans="1:5" x14ac:dyDescent="0.3">
      <c r="A4505" s="33" t="s">
        <v>0</v>
      </c>
      <c r="B4505" s="33" t="s">
        <v>53</v>
      </c>
      <c r="C4505" s="33">
        <v>200000</v>
      </c>
      <c r="D4505" s="33" t="s">
        <v>1554</v>
      </c>
      <c r="E4505" t="str">
        <f t="shared" si="74"/>
        <v>$125K-$200K</v>
      </c>
    </row>
    <row r="4506" spans="1:5" x14ac:dyDescent="0.3">
      <c r="A4506" s="33" t="s">
        <v>4</v>
      </c>
      <c r="B4506" s="33" t="s">
        <v>53</v>
      </c>
      <c r="C4506" s="33">
        <v>136000</v>
      </c>
      <c r="D4506" s="33" t="s">
        <v>717</v>
      </c>
      <c r="E4506" t="str">
        <f t="shared" si="74"/>
        <v>$125K-$200K</v>
      </c>
    </row>
    <row r="4507" spans="1:5" x14ac:dyDescent="0.3">
      <c r="A4507" s="33" t="s">
        <v>128</v>
      </c>
      <c r="B4507" s="33" t="s">
        <v>53</v>
      </c>
      <c r="C4507" s="33"/>
      <c r="D4507" s="33" t="s">
        <v>820</v>
      </c>
      <c r="E4507" t="str">
        <f t="shared" si="74"/>
        <v>No Data</v>
      </c>
    </row>
    <row r="4508" spans="1:5" x14ac:dyDescent="0.3">
      <c r="A4508" s="33" t="s">
        <v>4</v>
      </c>
      <c r="B4508" s="33" t="s">
        <v>53</v>
      </c>
      <c r="C4508" s="33">
        <v>108415.5</v>
      </c>
      <c r="D4508" s="33" t="s">
        <v>596</v>
      </c>
      <c r="E4508" t="str">
        <f t="shared" si="74"/>
        <v>$100K-$125K</v>
      </c>
    </row>
    <row r="4509" spans="1:5" x14ac:dyDescent="0.3">
      <c r="A4509" s="33" t="s">
        <v>2</v>
      </c>
      <c r="B4509" s="33" t="s">
        <v>88</v>
      </c>
      <c r="C4509" s="33">
        <v>79200</v>
      </c>
      <c r="D4509" s="33" t="s">
        <v>294</v>
      </c>
      <c r="E4509" t="str">
        <f t="shared" si="74"/>
        <v>$75K-$100K</v>
      </c>
    </row>
    <row r="4510" spans="1:5" x14ac:dyDescent="0.3">
      <c r="A4510" s="33" t="s">
        <v>4</v>
      </c>
      <c r="B4510" s="33" t="s">
        <v>53</v>
      </c>
      <c r="C4510" s="33">
        <v>170000</v>
      </c>
      <c r="D4510" s="33" t="s">
        <v>1507</v>
      </c>
      <c r="E4510" t="str">
        <f t="shared" si="74"/>
        <v>$125K-$200K</v>
      </c>
    </row>
    <row r="4511" spans="1:5" x14ac:dyDescent="0.3">
      <c r="A4511" s="33" t="s">
        <v>4</v>
      </c>
      <c r="B4511" s="33" t="s">
        <v>53</v>
      </c>
      <c r="C4511" s="33"/>
      <c r="D4511" s="33" t="s">
        <v>238</v>
      </c>
      <c r="E4511" t="str">
        <f t="shared" si="74"/>
        <v>No Data</v>
      </c>
    </row>
    <row r="4512" spans="1:5" x14ac:dyDescent="0.3">
      <c r="A4512" s="33" t="s">
        <v>128</v>
      </c>
      <c r="B4512" s="33" t="s">
        <v>53</v>
      </c>
      <c r="C4512" s="33">
        <v>130000</v>
      </c>
      <c r="D4512" s="33" t="s">
        <v>230</v>
      </c>
      <c r="E4512" t="str">
        <f t="shared" si="74"/>
        <v>$125K-$200K</v>
      </c>
    </row>
    <row r="4513" spans="1:5" x14ac:dyDescent="0.3">
      <c r="A4513" s="33" t="s">
        <v>2</v>
      </c>
      <c r="B4513" s="33" t="s">
        <v>53</v>
      </c>
      <c r="C4513" s="33"/>
      <c r="D4513" s="33" t="s">
        <v>305</v>
      </c>
      <c r="E4513" t="str">
        <f t="shared" si="74"/>
        <v>No Data</v>
      </c>
    </row>
    <row r="4514" spans="1:5" x14ac:dyDescent="0.3">
      <c r="A4514" s="33" t="s">
        <v>2</v>
      </c>
      <c r="B4514" s="33" t="s">
        <v>53</v>
      </c>
      <c r="C4514" s="33"/>
      <c r="D4514" s="33" t="s">
        <v>387</v>
      </c>
      <c r="E4514" t="str">
        <f t="shared" si="74"/>
        <v>No Data</v>
      </c>
    </row>
    <row r="4515" spans="1:5" x14ac:dyDescent="0.3">
      <c r="A4515" s="33" t="s">
        <v>129</v>
      </c>
      <c r="B4515" s="33" t="s">
        <v>81</v>
      </c>
      <c r="C4515" s="33">
        <v>147500</v>
      </c>
      <c r="D4515" s="33" t="s">
        <v>482</v>
      </c>
      <c r="E4515" t="str">
        <f t="shared" si="74"/>
        <v>$125K-$200K</v>
      </c>
    </row>
    <row r="4516" spans="1:5" x14ac:dyDescent="0.3">
      <c r="A4516" s="33" t="s">
        <v>4</v>
      </c>
      <c r="B4516" s="33" t="s">
        <v>54</v>
      </c>
      <c r="C4516" s="33"/>
      <c r="D4516" s="33" t="s">
        <v>232</v>
      </c>
      <c r="E4516" t="str">
        <f t="shared" si="74"/>
        <v>No Data</v>
      </c>
    </row>
    <row r="4517" spans="1:5" x14ac:dyDescent="0.3">
      <c r="A4517" s="33" t="s">
        <v>0</v>
      </c>
      <c r="B4517" s="33" t="s">
        <v>53</v>
      </c>
      <c r="C4517" s="33">
        <v>157500</v>
      </c>
      <c r="D4517" s="33" t="s">
        <v>2439</v>
      </c>
      <c r="E4517" t="str">
        <f t="shared" si="74"/>
        <v>$125K-$200K</v>
      </c>
    </row>
    <row r="4518" spans="1:5" x14ac:dyDescent="0.3">
      <c r="A4518" s="33" t="s">
        <v>2</v>
      </c>
      <c r="B4518" s="33" t="s">
        <v>53</v>
      </c>
      <c r="C4518" s="33">
        <v>80000</v>
      </c>
      <c r="D4518" s="33" t="s">
        <v>2440</v>
      </c>
      <c r="E4518" t="str">
        <f t="shared" si="74"/>
        <v>$75K-$100K</v>
      </c>
    </row>
    <row r="4519" spans="1:5" x14ac:dyDescent="0.3">
      <c r="A4519" s="33" t="s">
        <v>0</v>
      </c>
      <c r="B4519" s="33" t="s">
        <v>53</v>
      </c>
      <c r="C4519" s="33">
        <v>186500</v>
      </c>
      <c r="D4519" s="33" t="s">
        <v>1883</v>
      </c>
      <c r="E4519" t="str">
        <f t="shared" si="74"/>
        <v>$125K-$200K</v>
      </c>
    </row>
    <row r="4520" spans="1:5" x14ac:dyDescent="0.3">
      <c r="A4520" s="33" t="s">
        <v>2</v>
      </c>
      <c r="B4520" s="33" t="s">
        <v>53</v>
      </c>
      <c r="C4520" s="33"/>
      <c r="D4520" s="33" t="s">
        <v>268</v>
      </c>
      <c r="E4520" t="str">
        <f t="shared" si="74"/>
        <v>No Data</v>
      </c>
    </row>
    <row r="4521" spans="1:5" x14ac:dyDescent="0.3">
      <c r="A4521" s="33" t="s">
        <v>4</v>
      </c>
      <c r="B4521" s="33" t="s">
        <v>53</v>
      </c>
      <c r="C4521" s="33">
        <v>90000</v>
      </c>
      <c r="D4521" s="33" t="s">
        <v>2441</v>
      </c>
      <c r="E4521" t="str">
        <f t="shared" si="74"/>
        <v>$75K-$100K</v>
      </c>
    </row>
    <row r="4522" spans="1:5" x14ac:dyDescent="0.3">
      <c r="A4522" s="33" t="s">
        <v>4</v>
      </c>
      <c r="B4522" s="33" t="s">
        <v>53</v>
      </c>
      <c r="C4522" s="33"/>
      <c r="D4522" s="33" t="s">
        <v>2442</v>
      </c>
      <c r="E4522" t="str">
        <f t="shared" si="74"/>
        <v>No Data</v>
      </c>
    </row>
    <row r="4523" spans="1:5" x14ac:dyDescent="0.3">
      <c r="A4523" s="33" t="s">
        <v>128</v>
      </c>
      <c r="B4523" s="33" t="s">
        <v>121</v>
      </c>
      <c r="C4523" s="33">
        <v>64800</v>
      </c>
      <c r="D4523" s="33" t="s">
        <v>2443</v>
      </c>
      <c r="E4523" t="str">
        <f t="shared" si="74"/>
        <v>&lt;$75K</v>
      </c>
    </row>
    <row r="4524" spans="1:5" x14ac:dyDescent="0.3">
      <c r="A4524" s="33" t="s">
        <v>0</v>
      </c>
      <c r="B4524" s="33" t="s">
        <v>54</v>
      </c>
      <c r="C4524" s="33">
        <v>100000</v>
      </c>
      <c r="D4524" s="33" t="s">
        <v>2444</v>
      </c>
      <c r="E4524" t="str">
        <f t="shared" si="74"/>
        <v>$75K-$100K</v>
      </c>
    </row>
    <row r="4525" spans="1:5" x14ac:dyDescent="0.3">
      <c r="A4525" s="33" t="s">
        <v>4</v>
      </c>
      <c r="B4525" s="33" t="s">
        <v>53</v>
      </c>
      <c r="C4525" s="33">
        <v>75890.5</v>
      </c>
      <c r="D4525" s="33" t="s">
        <v>466</v>
      </c>
      <c r="E4525" t="str">
        <f t="shared" si="74"/>
        <v>$75K-$100K</v>
      </c>
    </row>
    <row r="4526" spans="1:5" x14ac:dyDescent="0.3">
      <c r="A4526" s="33" t="s">
        <v>0</v>
      </c>
      <c r="B4526" s="33" t="s">
        <v>87</v>
      </c>
      <c r="C4526" s="33">
        <v>89100</v>
      </c>
      <c r="D4526" s="33" t="s">
        <v>673</v>
      </c>
      <c r="E4526" t="str">
        <f t="shared" si="74"/>
        <v>$75K-$100K</v>
      </c>
    </row>
    <row r="4527" spans="1:5" x14ac:dyDescent="0.3">
      <c r="A4527" s="33" t="s">
        <v>0</v>
      </c>
      <c r="B4527" s="33" t="s">
        <v>97</v>
      </c>
      <c r="C4527" s="33">
        <v>69962.5</v>
      </c>
      <c r="D4527" s="33" t="s">
        <v>1580</v>
      </c>
      <c r="E4527" t="str">
        <f t="shared" si="74"/>
        <v>&lt;$75K</v>
      </c>
    </row>
    <row r="4528" spans="1:5" x14ac:dyDescent="0.3">
      <c r="A4528" s="33" t="s">
        <v>126</v>
      </c>
      <c r="B4528" s="33" t="s">
        <v>53</v>
      </c>
      <c r="C4528" s="33">
        <v>162500</v>
      </c>
      <c r="D4528" s="33" t="s">
        <v>377</v>
      </c>
      <c r="E4528" t="str">
        <f t="shared" si="74"/>
        <v>$125K-$200K</v>
      </c>
    </row>
    <row r="4529" spans="1:5" x14ac:dyDescent="0.3">
      <c r="A4529" s="33" t="s">
        <v>0</v>
      </c>
      <c r="B4529" s="33" t="s">
        <v>54</v>
      </c>
      <c r="C4529" s="33">
        <v>243500</v>
      </c>
      <c r="D4529" s="33" t="s">
        <v>2089</v>
      </c>
      <c r="E4529" t="str">
        <f t="shared" si="74"/>
        <v>&gt;$200K</v>
      </c>
    </row>
    <row r="4530" spans="1:5" x14ac:dyDescent="0.3">
      <c r="A4530" s="33" t="s">
        <v>4</v>
      </c>
      <c r="B4530" s="33" t="s">
        <v>53</v>
      </c>
      <c r="C4530" s="33"/>
      <c r="D4530" s="33" t="s">
        <v>1838</v>
      </c>
      <c r="E4530" t="str">
        <f t="shared" si="74"/>
        <v>No Data</v>
      </c>
    </row>
    <row r="4531" spans="1:5" x14ac:dyDescent="0.3">
      <c r="A4531" s="33" t="s">
        <v>0</v>
      </c>
      <c r="B4531" s="33" t="s">
        <v>53</v>
      </c>
      <c r="C4531" s="33">
        <v>189276</v>
      </c>
      <c r="D4531" s="33" t="s">
        <v>2445</v>
      </c>
      <c r="E4531" t="str">
        <f t="shared" si="74"/>
        <v>$125K-$200K</v>
      </c>
    </row>
    <row r="4532" spans="1:5" x14ac:dyDescent="0.3">
      <c r="A4532" s="33" t="s">
        <v>129</v>
      </c>
      <c r="B4532" s="33" t="s">
        <v>53</v>
      </c>
      <c r="C4532" s="33">
        <v>87500</v>
      </c>
      <c r="D4532" s="33" t="s">
        <v>2446</v>
      </c>
      <c r="E4532" t="str">
        <f t="shared" si="74"/>
        <v>$75K-$100K</v>
      </c>
    </row>
    <row r="4533" spans="1:5" x14ac:dyDescent="0.3">
      <c r="A4533" s="33" t="s">
        <v>0</v>
      </c>
      <c r="B4533" s="33" t="s">
        <v>53</v>
      </c>
      <c r="C4533" s="33"/>
      <c r="D4533" s="33" t="s">
        <v>457</v>
      </c>
      <c r="E4533" t="str">
        <f t="shared" si="74"/>
        <v>No Data</v>
      </c>
    </row>
    <row r="4534" spans="1:5" x14ac:dyDescent="0.3">
      <c r="A4534" s="33" t="s">
        <v>125</v>
      </c>
      <c r="B4534" s="33" t="s">
        <v>53</v>
      </c>
      <c r="C4534" s="33">
        <v>107800</v>
      </c>
      <c r="D4534" s="33" t="s">
        <v>1394</v>
      </c>
      <c r="E4534" t="str">
        <f t="shared" si="74"/>
        <v>$100K-$125K</v>
      </c>
    </row>
    <row r="4535" spans="1:5" x14ac:dyDescent="0.3">
      <c r="A4535" s="33" t="s">
        <v>4</v>
      </c>
      <c r="B4535" s="33" t="s">
        <v>53</v>
      </c>
      <c r="C4535" s="33"/>
      <c r="D4535" s="33" t="s">
        <v>268</v>
      </c>
      <c r="E4535" t="str">
        <f t="shared" si="74"/>
        <v>No Data</v>
      </c>
    </row>
    <row r="4536" spans="1:5" x14ac:dyDescent="0.3">
      <c r="A4536" s="33" t="s">
        <v>126</v>
      </c>
      <c r="B4536" s="33" t="s">
        <v>53</v>
      </c>
      <c r="C4536" s="33"/>
      <c r="D4536" s="33" t="s">
        <v>909</v>
      </c>
      <c r="E4536" t="str">
        <f t="shared" si="74"/>
        <v>No Data</v>
      </c>
    </row>
    <row r="4537" spans="1:5" x14ac:dyDescent="0.3">
      <c r="A4537" s="33" t="s">
        <v>4</v>
      </c>
      <c r="B4537" s="33" t="s">
        <v>53</v>
      </c>
      <c r="C4537" s="33"/>
      <c r="D4537" s="33" t="s">
        <v>2447</v>
      </c>
      <c r="E4537" t="str">
        <f t="shared" si="74"/>
        <v>No Data</v>
      </c>
    </row>
    <row r="4538" spans="1:5" x14ac:dyDescent="0.3">
      <c r="A4538" s="33" t="s">
        <v>126</v>
      </c>
      <c r="B4538" s="33" t="s">
        <v>53</v>
      </c>
      <c r="C4538" s="33">
        <v>158500</v>
      </c>
      <c r="D4538" s="33" t="s">
        <v>2448</v>
      </c>
      <c r="E4538" t="str">
        <f t="shared" si="74"/>
        <v>$125K-$200K</v>
      </c>
    </row>
    <row r="4539" spans="1:5" x14ac:dyDescent="0.3">
      <c r="A4539" s="33" t="s">
        <v>2</v>
      </c>
      <c r="B4539" s="33" t="s">
        <v>108</v>
      </c>
      <c r="C4539" s="33">
        <v>56700</v>
      </c>
      <c r="D4539" s="33" t="s">
        <v>1285</v>
      </c>
      <c r="E4539" t="str">
        <f t="shared" si="74"/>
        <v>&lt;$75K</v>
      </c>
    </row>
    <row r="4540" spans="1:5" x14ac:dyDescent="0.3">
      <c r="A4540" s="33" t="s">
        <v>4</v>
      </c>
      <c r="B4540" s="33" t="s">
        <v>53</v>
      </c>
      <c r="C4540" s="33">
        <v>76520</v>
      </c>
      <c r="D4540" s="33" t="s">
        <v>2449</v>
      </c>
      <c r="E4540" t="str">
        <f t="shared" si="74"/>
        <v>$75K-$100K</v>
      </c>
    </row>
    <row r="4541" spans="1:5" x14ac:dyDescent="0.3">
      <c r="A4541" s="33" t="s">
        <v>0</v>
      </c>
      <c r="B4541" s="33" t="s">
        <v>53</v>
      </c>
      <c r="C4541" s="33">
        <v>115000</v>
      </c>
      <c r="D4541" s="33" t="s">
        <v>744</v>
      </c>
      <c r="E4541" t="str">
        <f t="shared" si="74"/>
        <v>$100K-$125K</v>
      </c>
    </row>
    <row r="4542" spans="1:5" x14ac:dyDescent="0.3">
      <c r="A4542" s="33" t="s">
        <v>2</v>
      </c>
      <c r="B4542" s="33" t="s">
        <v>53</v>
      </c>
      <c r="C4542" s="33">
        <v>58000</v>
      </c>
      <c r="D4542" s="33" t="s">
        <v>2450</v>
      </c>
      <c r="E4542" t="str">
        <f t="shared" si="74"/>
        <v>&lt;$75K</v>
      </c>
    </row>
    <row r="4543" spans="1:5" x14ac:dyDescent="0.3">
      <c r="A4543" s="33" t="s">
        <v>2</v>
      </c>
      <c r="B4543" s="33" t="s">
        <v>53</v>
      </c>
      <c r="C4543" s="33">
        <v>50000</v>
      </c>
      <c r="D4543" s="33" t="s">
        <v>2451</v>
      </c>
      <c r="E4543" t="str">
        <f t="shared" si="74"/>
        <v>&lt;$75K</v>
      </c>
    </row>
    <row r="4544" spans="1:5" x14ac:dyDescent="0.3">
      <c r="A4544" s="33" t="s">
        <v>0</v>
      </c>
      <c r="B4544" s="33" t="s">
        <v>54</v>
      </c>
      <c r="C4544" s="33">
        <v>145000</v>
      </c>
      <c r="D4544" s="33" t="s">
        <v>230</v>
      </c>
      <c r="E4544" t="str">
        <f t="shared" si="74"/>
        <v>$125K-$200K</v>
      </c>
    </row>
    <row r="4545" spans="1:5" x14ac:dyDescent="0.3">
      <c r="A4545" s="33" t="s">
        <v>4</v>
      </c>
      <c r="B4545" s="33" t="s">
        <v>53</v>
      </c>
      <c r="C4545" s="33">
        <v>152500</v>
      </c>
      <c r="D4545" s="33" t="s">
        <v>366</v>
      </c>
      <c r="E4545" t="str">
        <f t="shared" si="74"/>
        <v>$125K-$200K</v>
      </c>
    </row>
    <row r="4546" spans="1:5" x14ac:dyDescent="0.3">
      <c r="A4546" s="33" t="s">
        <v>0</v>
      </c>
      <c r="B4546" s="33" t="s">
        <v>53</v>
      </c>
      <c r="C4546" s="33">
        <v>224500</v>
      </c>
      <c r="D4546" s="33" t="s">
        <v>217</v>
      </c>
      <c r="E4546" t="str">
        <f t="shared" si="74"/>
        <v>&gt;$200K</v>
      </c>
    </row>
    <row r="4547" spans="1:5" x14ac:dyDescent="0.3">
      <c r="A4547" s="33" t="s">
        <v>125</v>
      </c>
      <c r="B4547" s="33" t="s">
        <v>53</v>
      </c>
      <c r="C4547" s="33">
        <v>155000</v>
      </c>
      <c r="D4547" s="33" t="s">
        <v>230</v>
      </c>
      <c r="E4547" t="str">
        <f t="shared" ref="E4547:E4610" si="75">_xlfn.XLOOKUP(C4547,$H$16:$H$21,$G$16:$G$21,,1)</f>
        <v>$125K-$200K</v>
      </c>
    </row>
    <row r="4548" spans="1:5" x14ac:dyDescent="0.3">
      <c r="A4548" s="33" t="s">
        <v>4</v>
      </c>
      <c r="B4548" s="33" t="s">
        <v>54</v>
      </c>
      <c r="C4548" s="33"/>
      <c r="D4548" s="33" t="s">
        <v>2452</v>
      </c>
      <c r="E4548" t="str">
        <f t="shared" si="75"/>
        <v>No Data</v>
      </c>
    </row>
    <row r="4549" spans="1:5" x14ac:dyDescent="0.3">
      <c r="A4549" s="33" t="s">
        <v>4</v>
      </c>
      <c r="B4549" s="33" t="s">
        <v>53</v>
      </c>
      <c r="C4549" s="33"/>
      <c r="D4549" s="33" t="s">
        <v>2453</v>
      </c>
      <c r="E4549" t="str">
        <f t="shared" si="75"/>
        <v>No Data</v>
      </c>
    </row>
    <row r="4550" spans="1:5" x14ac:dyDescent="0.3">
      <c r="A4550" s="33" t="s">
        <v>4</v>
      </c>
      <c r="B4550" s="33" t="s">
        <v>87</v>
      </c>
      <c r="C4550" s="33">
        <v>147500</v>
      </c>
      <c r="D4550" s="33" t="s">
        <v>1711</v>
      </c>
      <c r="E4550" t="str">
        <f t="shared" si="75"/>
        <v>$125K-$200K</v>
      </c>
    </row>
    <row r="4551" spans="1:5" x14ac:dyDescent="0.3">
      <c r="A4551" s="33" t="s">
        <v>2</v>
      </c>
      <c r="B4551" s="33" t="s">
        <v>53</v>
      </c>
      <c r="C4551" s="33">
        <v>133285</v>
      </c>
      <c r="D4551" s="33" t="s">
        <v>476</v>
      </c>
      <c r="E4551" t="str">
        <f t="shared" si="75"/>
        <v>$125K-$200K</v>
      </c>
    </row>
    <row r="4552" spans="1:5" x14ac:dyDescent="0.3">
      <c r="A4552" s="33" t="s">
        <v>126</v>
      </c>
      <c r="B4552" s="33" t="s">
        <v>53</v>
      </c>
      <c r="C4552" s="33">
        <v>190000</v>
      </c>
      <c r="D4552" s="33" t="s">
        <v>268</v>
      </c>
      <c r="E4552" t="str">
        <f t="shared" si="75"/>
        <v>$125K-$200K</v>
      </c>
    </row>
    <row r="4553" spans="1:5" x14ac:dyDescent="0.3">
      <c r="A4553" s="33" t="s">
        <v>4</v>
      </c>
      <c r="B4553" s="33" t="s">
        <v>53</v>
      </c>
      <c r="C4553" s="33">
        <v>140000</v>
      </c>
      <c r="D4553" s="33" t="s">
        <v>520</v>
      </c>
      <c r="E4553" t="str">
        <f t="shared" si="75"/>
        <v>$125K-$200K</v>
      </c>
    </row>
    <row r="4554" spans="1:5" x14ac:dyDescent="0.3">
      <c r="A4554" s="33" t="s">
        <v>2</v>
      </c>
      <c r="B4554" s="33" t="s">
        <v>53</v>
      </c>
      <c r="C4554" s="33">
        <v>115000</v>
      </c>
      <c r="D4554" s="33" t="s">
        <v>844</v>
      </c>
      <c r="E4554" t="str">
        <f t="shared" si="75"/>
        <v>$100K-$125K</v>
      </c>
    </row>
    <row r="4555" spans="1:5" x14ac:dyDescent="0.3">
      <c r="A4555" s="33" t="s">
        <v>2</v>
      </c>
      <c r="B4555" s="33" t="s">
        <v>53</v>
      </c>
      <c r="C4555" s="33">
        <v>80000</v>
      </c>
      <c r="D4555" s="33" t="s">
        <v>2454</v>
      </c>
      <c r="E4555" t="str">
        <f t="shared" si="75"/>
        <v>$75K-$100K</v>
      </c>
    </row>
    <row r="4556" spans="1:5" x14ac:dyDescent="0.3">
      <c r="A4556" s="33" t="s">
        <v>4</v>
      </c>
      <c r="B4556" s="33" t="s">
        <v>53</v>
      </c>
      <c r="C4556" s="33">
        <v>150000</v>
      </c>
      <c r="D4556" s="33" t="s">
        <v>2455</v>
      </c>
      <c r="E4556" t="str">
        <f t="shared" si="75"/>
        <v>$125K-$200K</v>
      </c>
    </row>
    <row r="4557" spans="1:5" x14ac:dyDescent="0.3">
      <c r="A4557" s="33" t="s">
        <v>0</v>
      </c>
      <c r="B4557" s="33" t="s">
        <v>53</v>
      </c>
      <c r="C4557" s="33"/>
      <c r="D4557" s="33" t="s">
        <v>2456</v>
      </c>
      <c r="E4557" t="str">
        <f t="shared" si="75"/>
        <v>No Data</v>
      </c>
    </row>
    <row r="4558" spans="1:5" x14ac:dyDescent="0.3">
      <c r="A4558" s="33" t="s">
        <v>125</v>
      </c>
      <c r="B4558" s="33" t="s">
        <v>53</v>
      </c>
      <c r="C4558" s="33">
        <v>90000</v>
      </c>
      <c r="D4558" s="33" t="s">
        <v>1897</v>
      </c>
      <c r="E4558" t="str">
        <f t="shared" si="75"/>
        <v>$75K-$100K</v>
      </c>
    </row>
    <row r="4559" spans="1:5" x14ac:dyDescent="0.3">
      <c r="A4559" s="33" t="s">
        <v>4</v>
      </c>
      <c r="B4559" s="33" t="s">
        <v>53</v>
      </c>
      <c r="C4559" s="33"/>
      <c r="D4559" s="33" t="s">
        <v>306</v>
      </c>
      <c r="E4559" t="str">
        <f t="shared" si="75"/>
        <v>No Data</v>
      </c>
    </row>
    <row r="4560" spans="1:5" x14ac:dyDescent="0.3">
      <c r="A4560" s="33" t="s">
        <v>2</v>
      </c>
      <c r="B4560" s="33" t="s">
        <v>53</v>
      </c>
      <c r="C4560" s="33"/>
      <c r="D4560" s="33" t="s">
        <v>226</v>
      </c>
      <c r="E4560" t="str">
        <f t="shared" si="75"/>
        <v>No Data</v>
      </c>
    </row>
    <row r="4561" spans="1:5" x14ac:dyDescent="0.3">
      <c r="A4561" s="33" t="s">
        <v>0</v>
      </c>
      <c r="B4561" s="33" t="s">
        <v>53</v>
      </c>
      <c r="C4561" s="33">
        <v>140998</v>
      </c>
      <c r="D4561" s="33" t="s">
        <v>1134</v>
      </c>
      <c r="E4561" t="str">
        <f t="shared" si="75"/>
        <v>$125K-$200K</v>
      </c>
    </row>
    <row r="4562" spans="1:5" x14ac:dyDescent="0.3">
      <c r="A4562" s="33" t="s">
        <v>4</v>
      </c>
      <c r="B4562" s="33" t="s">
        <v>98</v>
      </c>
      <c r="C4562" s="33">
        <v>97444</v>
      </c>
      <c r="D4562" s="33" t="s">
        <v>2457</v>
      </c>
      <c r="E4562" t="str">
        <f t="shared" si="75"/>
        <v>$75K-$100K</v>
      </c>
    </row>
    <row r="4563" spans="1:5" x14ac:dyDescent="0.3">
      <c r="A4563" s="33" t="s">
        <v>126</v>
      </c>
      <c r="B4563" s="33" t="s">
        <v>88</v>
      </c>
      <c r="C4563" s="33">
        <v>79200</v>
      </c>
      <c r="D4563" s="33" t="s">
        <v>297</v>
      </c>
      <c r="E4563" t="str">
        <f t="shared" si="75"/>
        <v>$75K-$100K</v>
      </c>
    </row>
    <row r="4564" spans="1:5" x14ac:dyDescent="0.3">
      <c r="A4564" s="33" t="s">
        <v>4</v>
      </c>
      <c r="B4564" s="33" t="s">
        <v>53</v>
      </c>
      <c r="C4564" s="33">
        <v>107341</v>
      </c>
      <c r="D4564" s="33" t="s">
        <v>2458</v>
      </c>
      <c r="E4564" t="str">
        <f t="shared" si="75"/>
        <v>$100K-$125K</v>
      </c>
    </row>
    <row r="4565" spans="1:5" x14ac:dyDescent="0.3">
      <c r="A4565" s="33" t="s">
        <v>128</v>
      </c>
      <c r="B4565" s="33" t="s">
        <v>53</v>
      </c>
      <c r="C4565" s="33">
        <v>152500</v>
      </c>
      <c r="D4565" s="33" t="s">
        <v>1640</v>
      </c>
      <c r="E4565" t="str">
        <f t="shared" si="75"/>
        <v>$125K-$200K</v>
      </c>
    </row>
    <row r="4566" spans="1:5" x14ac:dyDescent="0.3">
      <c r="A4566" s="33" t="s">
        <v>4</v>
      </c>
      <c r="B4566" s="33" t="s">
        <v>53</v>
      </c>
      <c r="C4566" s="33"/>
      <c r="D4566" s="33" t="s">
        <v>258</v>
      </c>
      <c r="E4566" t="str">
        <f t="shared" si="75"/>
        <v>No Data</v>
      </c>
    </row>
    <row r="4567" spans="1:5" x14ac:dyDescent="0.3">
      <c r="A4567" s="33" t="s">
        <v>129</v>
      </c>
      <c r="B4567" s="33" t="s">
        <v>86</v>
      </c>
      <c r="C4567" s="33">
        <v>56700</v>
      </c>
      <c r="D4567" s="33" t="s">
        <v>2459</v>
      </c>
      <c r="E4567" t="str">
        <f t="shared" si="75"/>
        <v>&lt;$75K</v>
      </c>
    </row>
    <row r="4568" spans="1:5" x14ac:dyDescent="0.3">
      <c r="A4568" s="33" t="s">
        <v>0</v>
      </c>
      <c r="B4568" s="33" t="s">
        <v>53</v>
      </c>
      <c r="C4568" s="33"/>
      <c r="D4568" s="33" t="s">
        <v>1545</v>
      </c>
      <c r="E4568" t="str">
        <f t="shared" si="75"/>
        <v>No Data</v>
      </c>
    </row>
    <row r="4569" spans="1:5" x14ac:dyDescent="0.3">
      <c r="A4569" s="33" t="s">
        <v>126</v>
      </c>
      <c r="B4569" s="33" t="s">
        <v>54</v>
      </c>
      <c r="C4569" s="33">
        <v>182500</v>
      </c>
      <c r="D4569" s="33" t="s">
        <v>2460</v>
      </c>
      <c r="E4569" t="str">
        <f t="shared" si="75"/>
        <v>$125K-$200K</v>
      </c>
    </row>
    <row r="4570" spans="1:5" x14ac:dyDescent="0.3">
      <c r="A4570" s="33" t="s">
        <v>2</v>
      </c>
      <c r="B4570" s="33" t="s">
        <v>53</v>
      </c>
      <c r="C4570" s="33">
        <v>103049.5</v>
      </c>
      <c r="D4570" s="33" t="s">
        <v>1120</v>
      </c>
      <c r="E4570" t="str">
        <f t="shared" si="75"/>
        <v>$100K-$125K</v>
      </c>
    </row>
    <row r="4571" spans="1:5" x14ac:dyDescent="0.3">
      <c r="A4571" s="33" t="s">
        <v>2</v>
      </c>
      <c r="B4571" s="33" t="s">
        <v>53</v>
      </c>
      <c r="C4571" s="33">
        <v>90000</v>
      </c>
      <c r="D4571" s="33" t="s">
        <v>1210</v>
      </c>
      <c r="E4571" t="str">
        <f t="shared" si="75"/>
        <v>$75K-$100K</v>
      </c>
    </row>
    <row r="4572" spans="1:5" x14ac:dyDescent="0.3">
      <c r="A4572" s="33" t="s">
        <v>4</v>
      </c>
      <c r="B4572" s="33" t="s">
        <v>53</v>
      </c>
      <c r="C4572" s="33">
        <v>133500</v>
      </c>
      <c r="D4572" s="33" t="s">
        <v>2461</v>
      </c>
      <c r="E4572" t="str">
        <f t="shared" si="75"/>
        <v>$125K-$200K</v>
      </c>
    </row>
    <row r="4573" spans="1:5" x14ac:dyDescent="0.3">
      <c r="A4573" s="33" t="s">
        <v>2</v>
      </c>
      <c r="B4573" s="33" t="s">
        <v>53</v>
      </c>
      <c r="C4573" s="33"/>
      <c r="D4573" s="33" t="s">
        <v>1101</v>
      </c>
      <c r="E4573" t="str">
        <f t="shared" si="75"/>
        <v>No Data</v>
      </c>
    </row>
    <row r="4574" spans="1:5" x14ac:dyDescent="0.3">
      <c r="A4574" s="33" t="s">
        <v>2</v>
      </c>
      <c r="B4574" s="33" t="s">
        <v>53</v>
      </c>
      <c r="C4574" s="33">
        <v>95000</v>
      </c>
      <c r="D4574" s="33" t="s">
        <v>2462</v>
      </c>
      <c r="E4574" t="str">
        <f t="shared" si="75"/>
        <v>$75K-$100K</v>
      </c>
    </row>
    <row r="4575" spans="1:5" x14ac:dyDescent="0.3">
      <c r="A4575" s="33" t="s">
        <v>0</v>
      </c>
      <c r="B4575" s="33" t="s">
        <v>53</v>
      </c>
      <c r="C4575" s="33"/>
      <c r="D4575" s="33" t="s">
        <v>2463</v>
      </c>
      <c r="E4575" t="str">
        <f t="shared" si="75"/>
        <v>No Data</v>
      </c>
    </row>
    <row r="4576" spans="1:5" x14ac:dyDescent="0.3">
      <c r="A4576" s="33" t="s">
        <v>4</v>
      </c>
      <c r="B4576" s="33" t="s">
        <v>53</v>
      </c>
      <c r="C4576" s="33"/>
      <c r="D4576" s="33" t="s">
        <v>1010</v>
      </c>
      <c r="E4576" t="str">
        <f t="shared" si="75"/>
        <v>No Data</v>
      </c>
    </row>
    <row r="4577" spans="1:5" x14ac:dyDescent="0.3">
      <c r="A4577" s="33" t="s">
        <v>0</v>
      </c>
      <c r="B4577" s="33" t="s">
        <v>53</v>
      </c>
      <c r="C4577" s="33">
        <v>240000</v>
      </c>
      <c r="D4577" s="33" t="s">
        <v>230</v>
      </c>
      <c r="E4577" t="str">
        <f t="shared" si="75"/>
        <v>&gt;$200K</v>
      </c>
    </row>
    <row r="4578" spans="1:5" x14ac:dyDescent="0.3">
      <c r="A4578" s="33" t="s">
        <v>0</v>
      </c>
      <c r="B4578" s="33" t="s">
        <v>53</v>
      </c>
      <c r="C4578" s="33">
        <v>132410</v>
      </c>
      <c r="D4578" s="33" t="s">
        <v>2464</v>
      </c>
      <c r="E4578" t="str">
        <f t="shared" si="75"/>
        <v>$125K-$200K</v>
      </c>
    </row>
    <row r="4579" spans="1:5" x14ac:dyDescent="0.3">
      <c r="A4579" s="33" t="s">
        <v>4</v>
      </c>
      <c r="B4579" s="33" t="s">
        <v>53</v>
      </c>
      <c r="C4579" s="33">
        <v>287500</v>
      </c>
      <c r="D4579" s="33" t="s">
        <v>2465</v>
      </c>
      <c r="E4579" t="str">
        <f t="shared" si="75"/>
        <v>&gt;$200K</v>
      </c>
    </row>
    <row r="4580" spans="1:5" x14ac:dyDescent="0.3">
      <c r="A4580" s="33" t="s">
        <v>0</v>
      </c>
      <c r="B4580" s="33" t="s">
        <v>54</v>
      </c>
      <c r="C4580" s="33">
        <v>175000</v>
      </c>
      <c r="D4580" s="33" t="s">
        <v>2466</v>
      </c>
      <c r="E4580" t="str">
        <f t="shared" si="75"/>
        <v>$125K-$200K</v>
      </c>
    </row>
    <row r="4581" spans="1:5" x14ac:dyDescent="0.3">
      <c r="A4581" s="33" t="s">
        <v>0</v>
      </c>
      <c r="B4581" s="33" t="s">
        <v>53</v>
      </c>
      <c r="C4581" s="33">
        <v>166500</v>
      </c>
      <c r="D4581" s="33" t="s">
        <v>2467</v>
      </c>
      <c r="E4581" t="str">
        <f t="shared" si="75"/>
        <v>$125K-$200K</v>
      </c>
    </row>
    <row r="4582" spans="1:5" x14ac:dyDescent="0.3">
      <c r="A4582" s="33" t="s">
        <v>0</v>
      </c>
      <c r="B4582" s="33" t="s">
        <v>53</v>
      </c>
      <c r="C4582" s="33">
        <v>133000</v>
      </c>
      <c r="D4582" s="33" t="s">
        <v>238</v>
      </c>
      <c r="E4582" t="str">
        <f t="shared" si="75"/>
        <v>$125K-$200K</v>
      </c>
    </row>
    <row r="4583" spans="1:5" x14ac:dyDescent="0.3">
      <c r="A4583" s="33" t="s">
        <v>4</v>
      </c>
      <c r="B4583" s="33" t="s">
        <v>53</v>
      </c>
      <c r="C4583" s="33">
        <v>150000</v>
      </c>
      <c r="D4583" s="33" t="s">
        <v>2468</v>
      </c>
      <c r="E4583" t="str">
        <f t="shared" si="75"/>
        <v>$125K-$200K</v>
      </c>
    </row>
    <row r="4584" spans="1:5" x14ac:dyDescent="0.3">
      <c r="A4584" s="33" t="s">
        <v>4</v>
      </c>
      <c r="B4584" s="33" t="s">
        <v>54</v>
      </c>
      <c r="C4584" s="33">
        <v>98275.5</v>
      </c>
      <c r="D4584" s="33" t="s">
        <v>2469</v>
      </c>
      <c r="E4584" t="str">
        <f t="shared" si="75"/>
        <v>$75K-$100K</v>
      </c>
    </row>
    <row r="4585" spans="1:5" x14ac:dyDescent="0.3">
      <c r="A4585" s="33" t="s">
        <v>2</v>
      </c>
      <c r="B4585" s="33" t="s">
        <v>110</v>
      </c>
      <c r="C4585" s="33"/>
      <c r="D4585" s="33" t="s">
        <v>2268</v>
      </c>
      <c r="E4585" t="str">
        <f t="shared" si="75"/>
        <v>No Data</v>
      </c>
    </row>
    <row r="4586" spans="1:5" x14ac:dyDescent="0.3">
      <c r="A4586" s="33" t="s">
        <v>4</v>
      </c>
      <c r="B4586" s="33" t="s">
        <v>53</v>
      </c>
      <c r="C4586" s="33">
        <v>133600</v>
      </c>
      <c r="D4586" s="33" t="s">
        <v>2470</v>
      </c>
      <c r="E4586" t="str">
        <f t="shared" si="75"/>
        <v>$125K-$200K</v>
      </c>
    </row>
    <row r="4587" spans="1:5" x14ac:dyDescent="0.3">
      <c r="A4587" s="33" t="s">
        <v>0</v>
      </c>
      <c r="B4587" s="33" t="s">
        <v>53</v>
      </c>
      <c r="C4587" s="33">
        <v>122500</v>
      </c>
      <c r="D4587" s="33" t="s">
        <v>488</v>
      </c>
      <c r="E4587" t="str">
        <f t="shared" si="75"/>
        <v>$100K-$125K</v>
      </c>
    </row>
    <row r="4588" spans="1:5" x14ac:dyDescent="0.3">
      <c r="A4588" s="33" t="s">
        <v>4</v>
      </c>
      <c r="B4588" s="33" t="s">
        <v>53</v>
      </c>
      <c r="C4588" s="33">
        <v>150000</v>
      </c>
      <c r="D4588" s="33" t="s">
        <v>230</v>
      </c>
      <c r="E4588" t="str">
        <f t="shared" si="75"/>
        <v>$125K-$200K</v>
      </c>
    </row>
    <row r="4589" spans="1:5" x14ac:dyDescent="0.3">
      <c r="A4589" s="33" t="s">
        <v>126</v>
      </c>
      <c r="B4589" s="33" t="s">
        <v>53</v>
      </c>
      <c r="C4589" s="33">
        <v>157500</v>
      </c>
      <c r="D4589" s="33" t="s">
        <v>232</v>
      </c>
      <c r="E4589" t="str">
        <f t="shared" si="75"/>
        <v>$125K-$200K</v>
      </c>
    </row>
    <row r="4590" spans="1:5" x14ac:dyDescent="0.3">
      <c r="A4590" s="33" t="s">
        <v>0</v>
      </c>
      <c r="B4590" s="33" t="s">
        <v>53</v>
      </c>
      <c r="C4590" s="33"/>
      <c r="D4590" s="33" t="s">
        <v>258</v>
      </c>
      <c r="E4590" t="str">
        <f t="shared" si="75"/>
        <v>No Data</v>
      </c>
    </row>
    <row r="4591" spans="1:5" x14ac:dyDescent="0.3">
      <c r="A4591" s="33" t="s">
        <v>128</v>
      </c>
      <c r="B4591" s="33" t="s">
        <v>72</v>
      </c>
      <c r="C4591" s="33">
        <v>88128</v>
      </c>
      <c r="D4591" s="33" t="s">
        <v>2471</v>
      </c>
      <c r="E4591" t="str">
        <f t="shared" si="75"/>
        <v>$75K-$100K</v>
      </c>
    </row>
    <row r="4592" spans="1:5" x14ac:dyDescent="0.3">
      <c r="A4592" s="33" t="s">
        <v>4</v>
      </c>
      <c r="B4592" s="33" t="s">
        <v>53</v>
      </c>
      <c r="C4592" s="33">
        <v>140000</v>
      </c>
      <c r="D4592" s="33" t="s">
        <v>389</v>
      </c>
      <c r="E4592" t="str">
        <f t="shared" si="75"/>
        <v>$125K-$200K</v>
      </c>
    </row>
    <row r="4593" spans="1:5" x14ac:dyDescent="0.3">
      <c r="A4593" s="33" t="s">
        <v>126</v>
      </c>
      <c r="B4593" s="33" t="s">
        <v>118</v>
      </c>
      <c r="C4593" s="33">
        <v>89100</v>
      </c>
      <c r="D4593" s="33" t="s">
        <v>2472</v>
      </c>
      <c r="E4593" t="str">
        <f t="shared" si="75"/>
        <v>$75K-$100K</v>
      </c>
    </row>
    <row r="4594" spans="1:5" x14ac:dyDescent="0.3">
      <c r="A4594" s="33" t="s">
        <v>0</v>
      </c>
      <c r="B4594" s="33" t="s">
        <v>53</v>
      </c>
      <c r="C4594" s="33">
        <v>102450</v>
      </c>
      <c r="D4594" s="33" t="s">
        <v>845</v>
      </c>
      <c r="E4594" t="str">
        <f t="shared" si="75"/>
        <v>$100K-$125K</v>
      </c>
    </row>
    <row r="4595" spans="1:5" x14ac:dyDescent="0.3">
      <c r="A4595" s="33" t="s">
        <v>4</v>
      </c>
      <c r="B4595" s="33" t="s">
        <v>53</v>
      </c>
      <c r="C4595" s="33"/>
      <c r="D4595" s="33" t="s">
        <v>300</v>
      </c>
      <c r="E4595" t="str">
        <f t="shared" si="75"/>
        <v>No Data</v>
      </c>
    </row>
    <row r="4596" spans="1:5" x14ac:dyDescent="0.3">
      <c r="A4596" s="33" t="s">
        <v>126</v>
      </c>
      <c r="B4596" s="33" t="s">
        <v>53</v>
      </c>
      <c r="C4596" s="33">
        <v>99350</v>
      </c>
      <c r="D4596" s="33" t="s">
        <v>2473</v>
      </c>
      <c r="E4596" t="str">
        <f t="shared" si="75"/>
        <v>$75K-$100K</v>
      </c>
    </row>
    <row r="4597" spans="1:5" x14ac:dyDescent="0.3">
      <c r="A4597" s="33" t="s">
        <v>125</v>
      </c>
      <c r="B4597" s="33" t="s">
        <v>53</v>
      </c>
      <c r="C4597" s="33"/>
      <c r="D4597" s="33" t="s">
        <v>232</v>
      </c>
      <c r="E4597" t="str">
        <f t="shared" si="75"/>
        <v>No Data</v>
      </c>
    </row>
    <row r="4598" spans="1:5" x14ac:dyDescent="0.3">
      <c r="A4598" s="33" t="s">
        <v>4</v>
      </c>
      <c r="B4598" s="33" t="s">
        <v>54</v>
      </c>
      <c r="C4598" s="33">
        <v>65752.5</v>
      </c>
      <c r="D4598" s="33" t="s">
        <v>2474</v>
      </c>
      <c r="E4598" t="str">
        <f t="shared" si="75"/>
        <v>&lt;$75K</v>
      </c>
    </row>
    <row r="4599" spans="1:5" x14ac:dyDescent="0.3">
      <c r="A4599" s="33" t="s">
        <v>2</v>
      </c>
      <c r="B4599" s="33" t="s">
        <v>53</v>
      </c>
      <c r="C4599" s="33">
        <v>166100</v>
      </c>
      <c r="D4599" s="33" t="s">
        <v>280</v>
      </c>
      <c r="E4599" t="str">
        <f t="shared" si="75"/>
        <v>$125K-$200K</v>
      </c>
    </row>
    <row r="4600" spans="1:5" x14ac:dyDescent="0.3">
      <c r="A4600" s="33" t="s">
        <v>0</v>
      </c>
      <c r="B4600" s="33" t="s">
        <v>53</v>
      </c>
      <c r="C4600" s="33">
        <v>115000</v>
      </c>
      <c r="D4600" s="33" t="s">
        <v>299</v>
      </c>
      <c r="E4600" t="str">
        <f t="shared" si="75"/>
        <v>$100K-$125K</v>
      </c>
    </row>
    <row r="4601" spans="1:5" x14ac:dyDescent="0.3">
      <c r="A4601" s="33" t="s">
        <v>0</v>
      </c>
      <c r="B4601" s="33" t="s">
        <v>53</v>
      </c>
      <c r="C4601" s="33"/>
      <c r="D4601" s="33" t="s">
        <v>297</v>
      </c>
      <c r="E4601" t="str">
        <f t="shared" si="75"/>
        <v>No Data</v>
      </c>
    </row>
    <row r="4602" spans="1:5" x14ac:dyDescent="0.3">
      <c r="A4602" s="33" t="s">
        <v>4</v>
      </c>
      <c r="B4602" s="33" t="s">
        <v>53</v>
      </c>
      <c r="C4602" s="33">
        <v>207230.21875</v>
      </c>
      <c r="D4602" s="33" t="s">
        <v>431</v>
      </c>
      <c r="E4602" t="str">
        <f t="shared" si="75"/>
        <v>&gt;$200K</v>
      </c>
    </row>
    <row r="4603" spans="1:5" x14ac:dyDescent="0.3">
      <c r="A4603" s="33" t="s">
        <v>126</v>
      </c>
      <c r="B4603" s="33" t="s">
        <v>53</v>
      </c>
      <c r="C4603" s="33"/>
      <c r="D4603" s="33" t="s">
        <v>388</v>
      </c>
      <c r="E4603" t="str">
        <f t="shared" si="75"/>
        <v>No Data</v>
      </c>
    </row>
    <row r="4604" spans="1:5" x14ac:dyDescent="0.3">
      <c r="A4604" s="33" t="s">
        <v>0</v>
      </c>
      <c r="B4604" s="33" t="s">
        <v>53</v>
      </c>
      <c r="C4604" s="33"/>
      <c r="D4604" s="33" t="s">
        <v>353</v>
      </c>
      <c r="E4604" t="str">
        <f t="shared" si="75"/>
        <v>No Data</v>
      </c>
    </row>
    <row r="4605" spans="1:5" x14ac:dyDescent="0.3">
      <c r="A4605" s="33" t="s">
        <v>4</v>
      </c>
      <c r="B4605" s="33" t="s">
        <v>72</v>
      </c>
      <c r="C4605" s="33">
        <v>147500</v>
      </c>
      <c r="D4605" s="33" t="s">
        <v>2475</v>
      </c>
      <c r="E4605" t="str">
        <f t="shared" si="75"/>
        <v>$125K-$200K</v>
      </c>
    </row>
    <row r="4606" spans="1:5" x14ac:dyDescent="0.3">
      <c r="A4606" s="33" t="s">
        <v>4</v>
      </c>
      <c r="B4606" s="33" t="s">
        <v>53</v>
      </c>
      <c r="C4606" s="33">
        <v>121500</v>
      </c>
      <c r="D4606" s="33" t="s">
        <v>985</v>
      </c>
      <c r="E4606" t="str">
        <f t="shared" si="75"/>
        <v>$100K-$125K</v>
      </c>
    </row>
    <row r="4607" spans="1:5" x14ac:dyDescent="0.3">
      <c r="A4607" s="33" t="s">
        <v>1</v>
      </c>
      <c r="B4607" s="33" t="s">
        <v>107</v>
      </c>
      <c r="C4607" s="33">
        <v>89100</v>
      </c>
      <c r="D4607" s="33" t="s">
        <v>2476</v>
      </c>
      <c r="E4607" t="str">
        <f t="shared" si="75"/>
        <v>$75K-$100K</v>
      </c>
    </row>
    <row r="4608" spans="1:5" x14ac:dyDescent="0.3">
      <c r="A4608" s="33" t="s">
        <v>128</v>
      </c>
      <c r="B4608" s="33" t="s">
        <v>53</v>
      </c>
      <c r="C4608" s="33"/>
      <c r="D4608" s="33" t="s">
        <v>533</v>
      </c>
      <c r="E4608" t="str">
        <f t="shared" si="75"/>
        <v>No Data</v>
      </c>
    </row>
    <row r="4609" spans="1:5" x14ac:dyDescent="0.3">
      <c r="A4609" s="33" t="s">
        <v>4</v>
      </c>
      <c r="B4609" s="33" t="s">
        <v>53</v>
      </c>
      <c r="C4609" s="33">
        <v>120000</v>
      </c>
      <c r="D4609" s="33" t="s">
        <v>519</v>
      </c>
      <c r="E4609" t="str">
        <f t="shared" si="75"/>
        <v>$100K-$125K</v>
      </c>
    </row>
    <row r="4610" spans="1:5" x14ac:dyDescent="0.3">
      <c r="A4610" s="33" t="s">
        <v>4</v>
      </c>
      <c r="B4610" s="33" t="s">
        <v>53</v>
      </c>
      <c r="C4610" s="33">
        <v>105000</v>
      </c>
      <c r="D4610" s="33" t="s">
        <v>364</v>
      </c>
      <c r="E4610" t="str">
        <f t="shared" si="75"/>
        <v>$100K-$125K</v>
      </c>
    </row>
    <row r="4611" spans="1:5" x14ac:dyDescent="0.3">
      <c r="A4611" s="33" t="s">
        <v>0</v>
      </c>
      <c r="B4611" s="33" t="s">
        <v>53</v>
      </c>
      <c r="C4611" s="33"/>
      <c r="D4611" s="33" t="s">
        <v>533</v>
      </c>
      <c r="E4611" t="str">
        <f t="shared" ref="E4611:E4674" si="76">_xlfn.XLOOKUP(C4611,$H$16:$H$21,$G$16:$G$21,,1)</f>
        <v>No Data</v>
      </c>
    </row>
    <row r="4612" spans="1:5" x14ac:dyDescent="0.3">
      <c r="A4612" s="33" t="s">
        <v>4</v>
      </c>
      <c r="B4612" s="33" t="s">
        <v>54</v>
      </c>
      <c r="C4612" s="33">
        <v>150000</v>
      </c>
      <c r="D4612" s="33" t="s">
        <v>2477</v>
      </c>
      <c r="E4612" t="str">
        <f t="shared" si="76"/>
        <v>$125K-$200K</v>
      </c>
    </row>
    <row r="4613" spans="1:5" x14ac:dyDescent="0.3">
      <c r="A4613" s="33" t="s">
        <v>125</v>
      </c>
      <c r="B4613" s="33" t="s">
        <v>53</v>
      </c>
      <c r="C4613" s="33">
        <v>115000</v>
      </c>
      <c r="D4613" s="33" t="s">
        <v>318</v>
      </c>
      <c r="E4613" t="str">
        <f t="shared" si="76"/>
        <v>$100K-$125K</v>
      </c>
    </row>
    <row r="4614" spans="1:5" x14ac:dyDescent="0.3">
      <c r="A4614" s="33" t="s">
        <v>126</v>
      </c>
      <c r="B4614" s="33" t="s">
        <v>53</v>
      </c>
      <c r="C4614" s="33">
        <v>45000</v>
      </c>
      <c r="D4614" s="33" t="s">
        <v>335</v>
      </c>
      <c r="E4614" t="str">
        <f t="shared" si="76"/>
        <v>&lt;$75K</v>
      </c>
    </row>
    <row r="4615" spans="1:5" x14ac:dyDescent="0.3">
      <c r="A4615" s="33" t="s">
        <v>4</v>
      </c>
      <c r="B4615" s="33" t="s">
        <v>54</v>
      </c>
      <c r="C4615" s="33"/>
      <c r="D4615" s="33" t="s">
        <v>516</v>
      </c>
      <c r="E4615" t="str">
        <f t="shared" si="76"/>
        <v>No Data</v>
      </c>
    </row>
    <row r="4616" spans="1:5" x14ac:dyDescent="0.3">
      <c r="A4616" s="33" t="s">
        <v>4</v>
      </c>
      <c r="B4616" s="33" t="s">
        <v>53</v>
      </c>
      <c r="C4616" s="33"/>
      <c r="D4616" s="33" t="s">
        <v>299</v>
      </c>
      <c r="E4616" t="str">
        <f t="shared" si="76"/>
        <v>No Data</v>
      </c>
    </row>
    <row r="4617" spans="1:5" x14ac:dyDescent="0.3">
      <c r="A4617" s="33" t="s">
        <v>4</v>
      </c>
      <c r="B4617" s="33" t="s">
        <v>54</v>
      </c>
      <c r="C4617" s="33">
        <v>125000</v>
      </c>
      <c r="D4617" s="33" t="s">
        <v>391</v>
      </c>
      <c r="E4617" t="str">
        <f t="shared" si="76"/>
        <v>$100K-$125K</v>
      </c>
    </row>
    <row r="4618" spans="1:5" x14ac:dyDescent="0.3">
      <c r="A4618" s="33" t="s">
        <v>0</v>
      </c>
      <c r="B4618" s="33" t="s">
        <v>53</v>
      </c>
      <c r="C4618" s="33">
        <v>75000</v>
      </c>
      <c r="D4618" s="33" t="s">
        <v>2478</v>
      </c>
      <c r="E4618" t="str">
        <f t="shared" si="76"/>
        <v>&lt;$75K</v>
      </c>
    </row>
    <row r="4619" spans="1:5" x14ac:dyDescent="0.3">
      <c r="A4619" s="33" t="s">
        <v>4</v>
      </c>
      <c r="B4619" s="33" t="s">
        <v>53</v>
      </c>
      <c r="C4619" s="33"/>
      <c r="D4619" s="33" t="s">
        <v>2479</v>
      </c>
      <c r="E4619" t="str">
        <f t="shared" si="76"/>
        <v>No Data</v>
      </c>
    </row>
    <row r="4620" spans="1:5" x14ac:dyDescent="0.3">
      <c r="A4620" s="33" t="s">
        <v>126</v>
      </c>
      <c r="B4620" s="33" t="s">
        <v>53</v>
      </c>
      <c r="C4620" s="33">
        <v>115000</v>
      </c>
      <c r="D4620" s="33" t="s">
        <v>233</v>
      </c>
      <c r="E4620" t="str">
        <f t="shared" si="76"/>
        <v>$100K-$125K</v>
      </c>
    </row>
    <row r="4621" spans="1:5" x14ac:dyDescent="0.3">
      <c r="A4621" s="33" t="s">
        <v>0</v>
      </c>
      <c r="B4621" s="33" t="s">
        <v>53</v>
      </c>
      <c r="C4621" s="33">
        <v>164000</v>
      </c>
      <c r="D4621" s="33" t="s">
        <v>431</v>
      </c>
      <c r="E4621" t="str">
        <f t="shared" si="76"/>
        <v>$125K-$200K</v>
      </c>
    </row>
    <row r="4622" spans="1:5" x14ac:dyDescent="0.3">
      <c r="A4622" s="33" t="s">
        <v>125</v>
      </c>
      <c r="B4622" s="33" t="s">
        <v>53</v>
      </c>
      <c r="C4622" s="33"/>
      <c r="D4622" s="33" t="s">
        <v>2480</v>
      </c>
      <c r="E4622" t="str">
        <f t="shared" si="76"/>
        <v>No Data</v>
      </c>
    </row>
    <row r="4623" spans="1:5" x14ac:dyDescent="0.3">
      <c r="A4623" s="33" t="s">
        <v>4</v>
      </c>
      <c r="B4623" s="33" t="s">
        <v>53</v>
      </c>
      <c r="C4623" s="33">
        <v>90000</v>
      </c>
      <c r="D4623" s="33" t="s">
        <v>1728</v>
      </c>
      <c r="E4623" t="str">
        <f t="shared" si="76"/>
        <v>$75K-$100K</v>
      </c>
    </row>
    <row r="4624" spans="1:5" x14ac:dyDescent="0.3">
      <c r="A4624" s="33" t="s">
        <v>4</v>
      </c>
      <c r="B4624" s="33" t="s">
        <v>53</v>
      </c>
      <c r="C4624" s="33">
        <v>131000</v>
      </c>
      <c r="D4624" s="33" t="s">
        <v>242</v>
      </c>
      <c r="E4624" t="str">
        <f t="shared" si="76"/>
        <v>$125K-$200K</v>
      </c>
    </row>
    <row r="4625" spans="1:5" x14ac:dyDescent="0.3">
      <c r="A4625" s="33" t="s">
        <v>4</v>
      </c>
      <c r="B4625" s="33" t="s">
        <v>53</v>
      </c>
      <c r="C4625" s="33">
        <v>135000</v>
      </c>
      <c r="D4625" s="33" t="s">
        <v>2481</v>
      </c>
      <c r="E4625" t="str">
        <f t="shared" si="76"/>
        <v>$125K-$200K</v>
      </c>
    </row>
    <row r="4626" spans="1:5" x14ac:dyDescent="0.3">
      <c r="A4626" s="33" t="s">
        <v>0</v>
      </c>
      <c r="B4626" s="33" t="s">
        <v>79</v>
      </c>
      <c r="C4626" s="33">
        <v>72000</v>
      </c>
      <c r="D4626" s="33" t="s">
        <v>1302</v>
      </c>
      <c r="E4626" t="str">
        <f t="shared" si="76"/>
        <v>&lt;$75K</v>
      </c>
    </row>
    <row r="4627" spans="1:5" x14ac:dyDescent="0.3">
      <c r="A4627" s="33" t="s">
        <v>4</v>
      </c>
      <c r="B4627" s="33" t="s">
        <v>53</v>
      </c>
      <c r="C4627" s="33">
        <v>97500</v>
      </c>
      <c r="D4627" s="33" t="s">
        <v>265</v>
      </c>
      <c r="E4627" t="str">
        <f t="shared" si="76"/>
        <v>$75K-$100K</v>
      </c>
    </row>
    <row r="4628" spans="1:5" x14ac:dyDescent="0.3">
      <c r="A4628" s="33" t="s">
        <v>2</v>
      </c>
      <c r="B4628" s="33" t="s">
        <v>53</v>
      </c>
      <c r="C4628" s="33">
        <v>130000</v>
      </c>
      <c r="D4628" s="33" t="s">
        <v>879</v>
      </c>
      <c r="E4628" t="str">
        <f t="shared" si="76"/>
        <v>$125K-$200K</v>
      </c>
    </row>
    <row r="4629" spans="1:5" x14ac:dyDescent="0.3">
      <c r="A4629" s="33" t="s">
        <v>0</v>
      </c>
      <c r="B4629" s="33" t="s">
        <v>53</v>
      </c>
      <c r="C4629" s="33"/>
      <c r="D4629" s="33" t="s">
        <v>2482</v>
      </c>
      <c r="E4629" t="str">
        <f t="shared" si="76"/>
        <v>No Data</v>
      </c>
    </row>
    <row r="4630" spans="1:5" x14ac:dyDescent="0.3">
      <c r="A4630" s="33" t="s">
        <v>2</v>
      </c>
      <c r="B4630" s="33" t="s">
        <v>53</v>
      </c>
      <c r="C4630" s="33">
        <v>147500</v>
      </c>
      <c r="D4630" s="33" t="s">
        <v>1137</v>
      </c>
      <c r="E4630" t="str">
        <f t="shared" si="76"/>
        <v>$125K-$200K</v>
      </c>
    </row>
    <row r="4631" spans="1:5" x14ac:dyDescent="0.3">
      <c r="A4631" s="33" t="s">
        <v>4</v>
      </c>
      <c r="B4631" s="33" t="s">
        <v>53</v>
      </c>
      <c r="C4631" s="33">
        <v>115000</v>
      </c>
      <c r="D4631" s="33" t="s">
        <v>2483</v>
      </c>
      <c r="E4631" t="str">
        <f t="shared" si="76"/>
        <v>$100K-$125K</v>
      </c>
    </row>
    <row r="4632" spans="1:5" x14ac:dyDescent="0.3">
      <c r="A4632" s="33" t="s">
        <v>4</v>
      </c>
      <c r="B4632" s="33" t="s">
        <v>53</v>
      </c>
      <c r="C4632" s="33"/>
      <c r="D4632" s="33" t="s">
        <v>389</v>
      </c>
      <c r="E4632" t="str">
        <f t="shared" si="76"/>
        <v>No Data</v>
      </c>
    </row>
    <row r="4633" spans="1:5" x14ac:dyDescent="0.3">
      <c r="A4633" s="33" t="s">
        <v>4</v>
      </c>
      <c r="B4633" s="33" t="s">
        <v>53</v>
      </c>
      <c r="C4633" s="33"/>
      <c r="D4633" s="33" t="s">
        <v>2484</v>
      </c>
      <c r="E4633" t="str">
        <f t="shared" si="76"/>
        <v>No Data</v>
      </c>
    </row>
    <row r="4634" spans="1:5" x14ac:dyDescent="0.3">
      <c r="A4634" s="33" t="s">
        <v>52</v>
      </c>
      <c r="B4634" s="33" t="s">
        <v>53</v>
      </c>
      <c r="C4634" s="33">
        <v>80000</v>
      </c>
      <c r="D4634" s="33" t="s">
        <v>2485</v>
      </c>
      <c r="E4634" t="str">
        <f t="shared" si="76"/>
        <v>$75K-$100K</v>
      </c>
    </row>
    <row r="4635" spans="1:5" x14ac:dyDescent="0.3">
      <c r="A4635" s="33" t="s">
        <v>4</v>
      </c>
      <c r="B4635" s="33" t="s">
        <v>53</v>
      </c>
      <c r="C4635" s="33"/>
      <c r="D4635" s="33" t="s">
        <v>2486</v>
      </c>
      <c r="E4635" t="str">
        <f t="shared" si="76"/>
        <v>No Data</v>
      </c>
    </row>
    <row r="4636" spans="1:5" x14ac:dyDescent="0.3">
      <c r="A4636" s="33" t="s">
        <v>0</v>
      </c>
      <c r="B4636" s="33" t="s">
        <v>53</v>
      </c>
      <c r="C4636" s="33">
        <v>70000</v>
      </c>
      <c r="D4636" s="33" t="s">
        <v>248</v>
      </c>
      <c r="E4636" t="str">
        <f t="shared" si="76"/>
        <v>&lt;$75K</v>
      </c>
    </row>
    <row r="4637" spans="1:5" x14ac:dyDescent="0.3">
      <c r="A4637" s="33" t="s">
        <v>2</v>
      </c>
      <c r="B4637" s="33" t="s">
        <v>53</v>
      </c>
      <c r="C4637" s="33">
        <v>105000</v>
      </c>
      <c r="D4637" s="33" t="s">
        <v>237</v>
      </c>
      <c r="E4637" t="str">
        <f t="shared" si="76"/>
        <v>$100K-$125K</v>
      </c>
    </row>
    <row r="4638" spans="1:5" x14ac:dyDescent="0.3">
      <c r="A4638" s="33" t="s">
        <v>0</v>
      </c>
      <c r="B4638" s="33" t="s">
        <v>53</v>
      </c>
      <c r="C4638" s="33"/>
      <c r="D4638" s="33" t="s">
        <v>2115</v>
      </c>
      <c r="E4638" t="str">
        <f t="shared" si="76"/>
        <v>No Data</v>
      </c>
    </row>
    <row r="4639" spans="1:5" x14ac:dyDescent="0.3">
      <c r="A4639" s="33" t="s">
        <v>126</v>
      </c>
      <c r="B4639" s="33" t="s">
        <v>53</v>
      </c>
      <c r="C4639" s="33">
        <v>150000</v>
      </c>
      <c r="D4639" s="33" t="s">
        <v>265</v>
      </c>
      <c r="E4639" t="str">
        <f t="shared" si="76"/>
        <v>$125K-$200K</v>
      </c>
    </row>
    <row r="4640" spans="1:5" x14ac:dyDescent="0.3">
      <c r="A4640" s="33" t="s">
        <v>0</v>
      </c>
      <c r="B4640" s="33" t="s">
        <v>53</v>
      </c>
      <c r="C4640" s="33">
        <v>120000</v>
      </c>
      <c r="D4640" s="33" t="s">
        <v>2487</v>
      </c>
      <c r="E4640" t="str">
        <f t="shared" si="76"/>
        <v>$100K-$125K</v>
      </c>
    </row>
    <row r="4641" spans="1:5" x14ac:dyDescent="0.3">
      <c r="A4641" s="33" t="s">
        <v>4</v>
      </c>
      <c r="B4641" s="33" t="s">
        <v>53</v>
      </c>
      <c r="C4641" s="33">
        <v>92500</v>
      </c>
      <c r="D4641" s="33" t="s">
        <v>1855</v>
      </c>
      <c r="E4641" t="str">
        <f t="shared" si="76"/>
        <v>$75K-$100K</v>
      </c>
    </row>
    <row r="4642" spans="1:5" x14ac:dyDescent="0.3">
      <c r="A4642" s="33" t="s">
        <v>0</v>
      </c>
      <c r="B4642" s="33" t="s">
        <v>76</v>
      </c>
      <c r="C4642" s="33">
        <v>90670</v>
      </c>
      <c r="D4642" s="33" t="s">
        <v>1624</v>
      </c>
      <c r="E4642" t="str">
        <f t="shared" si="76"/>
        <v>$75K-$100K</v>
      </c>
    </row>
    <row r="4643" spans="1:5" x14ac:dyDescent="0.3">
      <c r="A4643" s="33" t="s">
        <v>0</v>
      </c>
      <c r="B4643" s="33" t="s">
        <v>53</v>
      </c>
      <c r="C4643" s="33">
        <v>140000</v>
      </c>
      <c r="D4643" s="33" t="s">
        <v>373</v>
      </c>
      <c r="E4643" t="str">
        <f t="shared" si="76"/>
        <v>$125K-$200K</v>
      </c>
    </row>
    <row r="4644" spans="1:5" x14ac:dyDescent="0.3">
      <c r="A4644" s="33" t="s">
        <v>2</v>
      </c>
      <c r="B4644" s="33" t="s">
        <v>53</v>
      </c>
      <c r="C4644" s="33">
        <v>115000</v>
      </c>
      <c r="D4644" s="33" t="s">
        <v>427</v>
      </c>
      <c r="E4644" t="str">
        <f t="shared" si="76"/>
        <v>$100K-$125K</v>
      </c>
    </row>
    <row r="4645" spans="1:5" x14ac:dyDescent="0.3">
      <c r="A4645" s="33" t="s">
        <v>0</v>
      </c>
      <c r="B4645" s="33" t="s">
        <v>53</v>
      </c>
      <c r="C4645" s="33">
        <v>185000</v>
      </c>
      <c r="D4645" s="33" t="s">
        <v>394</v>
      </c>
      <c r="E4645" t="str">
        <f t="shared" si="76"/>
        <v>$125K-$200K</v>
      </c>
    </row>
    <row r="4646" spans="1:5" x14ac:dyDescent="0.3">
      <c r="A4646" s="33" t="s">
        <v>4</v>
      </c>
      <c r="B4646" s="33" t="s">
        <v>53</v>
      </c>
      <c r="C4646" s="33">
        <v>90000</v>
      </c>
      <c r="D4646" s="33" t="s">
        <v>828</v>
      </c>
      <c r="E4646" t="str">
        <f t="shared" si="76"/>
        <v>$75K-$100K</v>
      </c>
    </row>
    <row r="4647" spans="1:5" x14ac:dyDescent="0.3">
      <c r="A4647" s="33" t="s">
        <v>125</v>
      </c>
      <c r="B4647" s="33" t="s">
        <v>53</v>
      </c>
      <c r="C4647" s="33">
        <v>100000</v>
      </c>
      <c r="D4647" s="33" t="s">
        <v>539</v>
      </c>
      <c r="E4647" t="str">
        <f t="shared" si="76"/>
        <v>$75K-$100K</v>
      </c>
    </row>
    <row r="4648" spans="1:5" x14ac:dyDescent="0.3">
      <c r="A4648" s="33" t="s">
        <v>129</v>
      </c>
      <c r="B4648" s="33" t="s">
        <v>97</v>
      </c>
      <c r="C4648" s="33">
        <v>89100</v>
      </c>
      <c r="D4648" s="33" t="s">
        <v>2488</v>
      </c>
      <c r="E4648" t="str">
        <f t="shared" si="76"/>
        <v>$75K-$100K</v>
      </c>
    </row>
    <row r="4649" spans="1:5" x14ac:dyDescent="0.3">
      <c r="A4649" s="33" t="s">
        <v>128</v>
      </c>
      <c r="B4649" s="33" t="s">
        <v>70</v>
      </c>
      <c r="C4649" s="33">
        <v>91750</v>
      </c>
      <c r="D4649" s="33" t="s">
        <v>2104</v>
      </c>
      <c r="E4649" t="str">
        <f t="shared" si="76"/>
        <v>$75K-$100K</v>
      </c>
    </row>
    <row r="4650" spans="1:5" x14ac:dyDescent="0.3">
      <c r="A4650" s="33" t="s">
        <v>0</v>
      </c>
      <c r="B4650" s="33" t="s">
        <v>53</v>
      </c>
      <c r="C4650" s="33">
        <v>190000</v>
      </c>
      <c r="D4650" s="33" t="s">
        <v>566</v>
      </c>
      <c r="E4650" t="str">
        <f t="shared" si="76"/>
        <v>$125K-$200K</v>
      </c>
    </row>
    <row r="4651" spans="1:5" x14ac:dyDescent="0.3">
      <c r="A4651" s="33" t="s">
        <v>0</v>
      </c>
      <c r="B4651" s="33" t="s">
        <v>53</v>
      </c>
      <c r="C4651" s="33">
        <v>136400</v>
      </c>
      <c r="D4651" s="33" t="s">
        <v>516</v>
      </c>
      <c r="E4651" t="str">
        <f t="shared" si="76"/>
        <v>$125K-$200K</v>
      </c>
    </row>
    <row r="4652" spans="1:5" x14ac:dyDescent="0.3">
      <c r="A4652" s="33" t="s">
        <v>4</v>
      </c>
      <c r="B4652" s="33" t="s">
        <v>53</v>
      </c>
      <c r="C4652" s="33">
        <v>122500</v>
      </c>
      <c r="D4652" s="33" t="s">
        <v>2489</v>
      </c>
      <c r="E4652" t="str">
        <f t="shared" si="76"/>
        <v>$100K-$125K</v>
      </c>
    </row>
    <row r="4653" spans="1:5" x14ac:dyDescent="0.3">
      <c r="A4653" s="33" t="s">
        <v>0</v>
      </c>
      <c r="B4653" s="33" t="s">
        <v>53</v>
      </c>
      <c r="C4653" s="33">
        <v>123064</v>
      </c>
      <c r="D4653" s="33" t="s">
        <v>561</v>
      </c>
      <c r="E4653" t="str">
        <f t="shared" si="76"/>
        <v>$100K-$125K</v>
      </c>
    </row>
    <row r="4654" spans="1:5" x14ac:dyDescent="0.3">
      <c r="A4654" s="33" t="s">
        <v>4</v>
      </c>
      <c r="B4654" s="33" t="s">
        <v>87</v>
      </c>
      <c r="C4654" s="33">
        <v>96773</v>
      </c>
      <c r="D4654" s="33" t="s">
        <v>2490</v>
      </c>
      <c r="E4654" t="str">
        <f t="shared" si="76"/>
        <v>$75K-$100K</v>
      </c>
    </row>
    <row r="4655" spans="1:5" x14ac:dyDescent="0.3">
      <c r="A4655" s="33" t="s">
        <v>4</v>
      </c>
      <c r="B4655" s="33" t="s">
        <v>53</v>
      </c>
      <c r="C4655" s="33"/>
      <c r="D4655" s="33" t="s">
        <v>506</v>
      </c>
      <c r="E4655" t="str">
        <f t="shared" si="76"/>
        <v>No Data</v>
      </c>
    </row>
    <row r="4656" spans="1:5" x14ac:dyDescent="0.3">
      <c r="A4656" s="33" t="s">
        <v>126</v>
      </c>
      <c r="B4656" s="33" t="s">
        <v>53</v>
      </c>
      <c r="C4656" s="33"/>
      <c r="D4656" s="33" t="s">
        <v>1838</v>
      </c>
      <c r="E4656" t="str">
        <f t="shared" si="76"/>
        <v>No Data</v>
      </c>
    </row>
    <row r="4657" spans="1:5" x14ac:dyDescent="0.3">
      <c r="A4657" s="33" t="s">
        <v>52</v>
      </c>
      <c r="B4657" s="33" t="s">
        <v>53</v>
      </c>
      <c r="C4657" s="33"/>
      <c r="D4657" s="33" t="s">
        <v>1191</v>
      </c>
      <c r="E4657" t="str">
        <f t="shared" si="76"/>
        <v>No Data</v>
      </c>
    </row>
    <row r="4658" spans="1:5" x14ac:dyDescent="0.3">
      <c r="A4658" s="33" t="s">
        <v>128</v>
      </c>
      <c r="B4658" s="33" t="s">
        <v>53</v>
      </c>
      <c r="C4658" s="33">
        <v>140000</v>
      </c>
      <c r="D4658" s="33" t="s">
        <v>2491</v>
      </c>
      <c r="E4658" t="str">
        <f t="shared" si="76"/>
        <v>$125K-$200K</v>
      </c>
    </row>
    <row r="4659" spans="1:5" x14ac:dyDescent="0.3">
      <c r="A4659" s="33" t="s">
        <v>2</v>
      </c>
      <c r="B4659" s="33" t="s">
        <v>53</v>
      </c>
      <c r="C4659" s="33"/>
      <c r="D4659" s="33" t="s">
        <v>533</v>
      </c>
      <c r="E4659" t="str">
        <f t="shared" si="76"/>
        <v>No Data</v>
      </c>
    </row>
    <row r="4660" spans="1:5" x14ac:dyDescent="0.3">
      <c r="A4660" s="33" t="s">
        <v>4</v>
      </c>
      <c r="B4660" s="33" t="s">
        <v>53</v>
      </c>
      <c r="C4660" s="33">
        <v>122470.5</v>
      </c>
      <c r="D4660" s="33" t="s">
        <v>279</v>
      </c>
      <c r="E4660" t="str">
        <f t="shared" si="76"/>
        <v>$100K-$125K</v>
      </c>
    </row>
    <row r="4661" spans="1:5" x14ac:dyDescent="0.3">
      <c r="A4661" s="33" t="s">
        <v>128</v>
      </c>
      <c r="B4661" s="33" t="s">
        <v>53</v>
      </c>
      <c r="C4661" s="33">
        <v>169805.5</v>
      </c>
      <c r="D4661" s="33" t="s">
        <v>2492</v>
      </c>
      <c r="E4661" t="str">
        <f t="shared" si="76"/>
        <v>$125K-$200K</v>
      </c>
    </row>
    <row r="4662" spans="1:5" x14ac:dyDescent="0.3">
      <c r="A4662" s="33" t="s">
        <v>4</v>
      </c>
      <c r="B4662" s="33" t="s">
        <v>53</v>
      </c>
      <c r="C4662" s="33">
        <v>208000</v>
      </c>
      <c r="D4662" s="33" t="s">
        <v>217</v>
      </c>
      <c r="E4662" t="str">
        <f t="shared" si="76"/>
        <v>&gt;$200K</v>
      </c>
    </row>
    <row r="4663" spans="1:5" x14ac:dyDescent="0.3">
      <c r="A4663" s="33" t="s">
        <v>1</v>
      </c>
      <c r="B4663" s="33" t="s">
        <v>79</v>
      </c>
      <c r="C4663" s="33">
        <v>166000</v>
      </c>
      <c r="D4663" s="33" t="s">
        <v>2493</v>
      </c>
      <c r="E4663" t="str">
        <f t="shared" si="76"/>
        <v>$125K-$200K</v>
      </c>
    </row>
    <row r="4664" spans="1:5" x14ac:dyDescent="0.3">
      <c r="A4664" s="33" t="s">
        <v>128</v>
      </c>
      <c r="B4664" s="33" t="s">
        <v>53</v>
      </c>
      <c r="C4664" s="33">
        <v>165000</v>
      </c>
      <c r="D4664" s="33" t="s">
        <v>230</v>
      </c>
      <c r="E4664" t="str">
        <f t="shared" si="76"/>
        <v>$125K-$200K</v>
      </c>
    </row>
    <row r="4665" spans="1:5" x14ac:dyDescent="0.3">
      <c r="A4665" s="33" t="s">
        <v>4</v>
      </c>
      <c r="B4665" s="33" t="s">
        <v>112</v>
      </c>
      <c r="C4665" s="33">
        <v>96773</v>
      </c>
      <c r="D4665" s="33" t="s">
        <v>2494</v>
      </c>
      <c r="E4665" t="str">
        <f t="shared" si="76"/>
        <v>$75K-$100K</v>
      </c>
    </row>
    <row r="4666" spans="1:5" x14ac:dyDescent="0.3">
      <c r="A4666" s="33" t="s">
        <v>128</v>
      </c>
      <c r="B4666" s="33" t="s">
        <v>53</v>
      </c>
      <c r="C4666" s="33">
        <v>225000</v>
      </c>
      <c r="D4666" s="33" t="s">
        <v>583</v>
      </c>
      <c r="E4666" t="str">
        <f t="shared" si="76"/>
        <v>&gt;$200K</v>
      </c>
    </row>
    <row r="4667" spans="1:5" x14ac:dyDescent="0.3">
      <c r="A4667" s="33" t="s">
        <v>4</v>
      </c>
      <c r="B4667" s="33" t="s">
        <v>53</v>
      </c>
      <c r="C4667" s="33">
        <v>175000</v>
      </c>
      <c r="D4667" s="33" t="s">
        <v>1451</v>
      </c>
      <c r="E4667" t="str">
        <f t="shared" si="76"/>
        <v>$125K-$200K</v>
      </c>
    </row>
    <row r="4668" spans="1:5" x14ac:dyDescent="0.3">
      <c r="A4668" s="33" t="s">
        <v>4</v>
      </c>
      <c r="B4668" s="33" t="s">
        <v>53</v>
      </c>
      <c r="C4668" s="33"/>
      <c r="D4668" s="33" t="s">
        <v>258</v>
      </c>
      <c r="E4668" t="str">
        <f t="shared" si="76"/>
        <v>No Data</v>
      </c>
    </row>
    <row r="4669" spans="1:5" x14ac:dyDescent="0.3">
      <c r="A4669" s="33" t="s">
        <v>0</v>
      </c>
      <c r="B4669" s="33" t="s">
        <v>53</v>
      </c>
      <c r="C4669" s="33"/>
      <c r="D4669" s="33" t="s">
        <v>258</v>
      </c>
      <c r="E4669" t="str">
        <f t="shared" si="76"/>
        <v>No Data</v>
      </c>
    </row>
    <row r="4670" spans="1:5" x14ac:dyDescent="0.3">
      <c r="A4670" s="33" t="s">
        <v>126</v>
      </c>
      <c r="B4670" s="33" t="s">
        <v>88</v>
      </c>
      <c r="C4670" s="33">
        <v>147500</v>
      </c>
      <c r="D4670" s="33" t="s">
        <v>2495</v>
      </c>
      <c r="E4670" t="str">
        <f t="shared" si="76"/>
        <v>$125K-$200K</v>
      </c>
    </row>
    <row r="4671" spans="1:5" x14ac:dyDescent="0.3">
      <c r="A4671" s="33" t="s">
        <v>0</v>
      </c>
      <c r="B4671" s="33" t="s">
        <v>53</v>
      </c>
      <c r="C4671" s="33">
        <v>90000</v>
      </c>
      <c r="D4671" s="33" t="s">
        <v>391</v>
      </c>
      <c r="E4671" t="str">
        <f t="shared" si="76"/>
        <v>$75K-$100K</v>
      </c>
    </row>
    <row r="4672" spans="1:5" x14ac:dyDescent="0.3">
      <c r="A4672" s="33" t="s">
        <v>1</v>
      </c>
      <c r="B4672" s="33" t="s">
        <v>68</v>
      </c>
      <c r="C4672" s="33">
        <v>101029</v>
      </c>
      <c r="D4672" s="33" t="s">
        <v>2496</v>
      </c>
      <c r="E4672" t="str">
        <f t="shared" si="76"/>
        <v>$100K-$125K</v>
      </c>
    </row>
    <row r="4673" spans="1:5" x14ac:dyDescent="0.3">
      <c r="A4673" s="33" t="s">
        <v>128</v>
      </c>
      <c r="B4673" s="33" t="s">
        <v>54</v>
      </c>
      <c r="C4673" s="33"/>
      <c r="D4673" s="33" t="s">
        <v>258</v>
      </c>
      <c r="E4673" t="str">
        <f t="shared" si="76"/>
        <v>No Data</v>
      </c>
    </row>
    <row r="4674" spans="1:5" x14ac:dyDescent="0.3">
      <c r="A4674" s="33" t="s">
        <v>4</v>
      </c>
      <c r="B4674" s="33" t="s">
        <v>53</v>
      </c>
      <c r="C4674" s="33">
        <v>190500</v>
      </c>
      <c r="D4674" s="33" t="s">
        <v>2497</v>
      </c>
      <c r="E4674" t="str">
        <f t="shared" si="76"/>
        <v>$125K-$200K</v>
      </c>
    </row>
    <row r="4675" spans="1:5" x14ac:dyDescent="0.3">
      <c r="A4675" s="33" t="s">
        <v>129</v>
      </c>
      <c r="B4675" s="33" t="s">
        <v>88</v>
      </c>
      <c r="C4675" s="33">
        <v>75000</v>
      </c>
      <c r="D4675" s="33" t="s">
        <v>2498</v>
      </c>
      <c r="E4675" t="str">
        <f t="shared" ref="E4675:E4738" si="77">_xlfn.XLOOKUP(C4675,$H$16:$H$21,$G$16:$G$21,,1)</f>
        <v>&lt;$75K</v>
      </c>
    </row>
    <row r="4676" spans="1:5" x14ac:dyDescent="0.3">
      <c r="A4676" s="33" t="s">
        <v>125</v>
      </c>
      <c r="B4676" s="33" t="s">
        <v>53</v>
      </c>
      <c r="C4676" s="33">
        <v>75000</v>
      </c>
      <c r="D4676" s="33" t="s">
        <v>2499</v>
      </c>
      <c r="E4676" t="str">
        <f t="shared" si="77"/>
        <v>&lt;$75K</v>
      </c>
    </row>
    <row r="4677" spans="1:5" x14ac:dyDescent="0.3">
      <c r="A4677" s="33" t="s">
        <v>126</v>
      </c>
      <c r="B4677" s="33" t="s">
        <v>53</v>
      </c>
      <c r="C4677" s="33">
        <v>200000</v>
      </c>
      <c r="D4677" s="33" t="s">
        <v>889</v>
      </c>
      <c r="E4677" t="str">
        <f t="shared" si="77"/>
        <v>$125K-$200K</v>
      </c>
    </row>
    <row r="4678" spans="1:5" x14ac:dyDescent="0.3">
      <c r="A4678" s="33" t="s">
        <v>2</v>
      </c>
      <c r="B4678" s="33" t="s">
        <v>53</v>
      </c>
      <c r="C4678" s="33">
        <v>146100</v>
      </c>
      <c r="D4678" s="33" t="s">
        <v>476</v>
      </c>
      <c r="E4678" t="str">
        <f t="shared" si="77"/>
        <v>$125K-$200K</v>
      </c>
    </row>
    <row r="4679" spans="1:5" x14ac:dyDescent="0.3">
      <c r="A4679" s="33" t="s">
        <v>0</v>
      </c>
      <c r="B4679" s="33" t="s">
        <v>54</v>
      </c>
      <c r="C4679" s="33"/>
      <c r="D4679" s="33" t="s">
        <v>232</v>
      </c>
      <c r="E4679" t="str">
        <f t="shared" si="77"/>
        <v>No Data</v>
      </c>
    </row>
    <row r="4680" spans="1:5" x14ac:dyDescent="0.3">
      <c r="A4680" s="33" t="s">
        <v>125</v>
      </c>
      <c r="B4680" s="33" t="s">
        <v>53</v>
      </c>
      <c r="C4680" s="33">
        <v>115000</v>
      </c>
      <c r="D4680" s="33" t="s">
        <v>2500</v>
      </c>
      <c r="E4680" t="str">
        <f t="shared" si="77"/>
        <v>$100K-$125K</v>
      </c>
    </row>
    <row r="4681" spans="1:5" x14ac:dyDescent="0.3">
      <c r="A4681" s="33" t="s">
        <v>2</v>
      </c>
      <c r="B4681" s="33" t="s">
        <v>53</v>
      </c>
      <c r="C4681" s="33"/>
      <c r="D4681" s="33" t="s">
        <v>2501</v>
      </c>
      <c r="E4681" t="str">
        <f t="shared" si="77"/>
        <v>No Data</v>
      </c>
    </row>
    <row r="4682" spans="1:5" x14ac:dyDescent="0.3">
      <c r="A4682" s="33" t="s">
        <v>4</v>
      </c>
      <c r="B4682" s="33" t="s">
        <v>53</v>
      </c>
      <c r="C4682" s="33">
        <v>140000</v>
      </c>
      <c r="D4682" s="33" t="s">
        <v>315</v>
      </c>
      <c r="E4682" t="str">
        <f t="shared" si="77"/>
        <v>$125K-$200K</v>
      </c>
    </row>
    <row r="4683" spans="1:5" x14ac:dyDescent="0.3">
      <c r="A4683" s="33" t="s">
        <v>126</v>
      </c>
      <c r="B4683" s="33" t="s">
        <v>53</v>
      </c>
      <c r="C4683" s="33"/>
      <c r="D4683" s="33" t="s">
        <v>1886</v>
      </c>
      <c r="E4683" t="str">
        <f t="shared" si="77"/>
        <v>No Data</v>
      </c>
    </row>
    <row r="4684" spans="1:5" x14ac:dyDescent="0.3">
      <c r="A4684" s="33" t="s">
        <v>126</v>
      </c>
      <c r="B4684" s="33" t="s">
        <v>53</v>
      </c>
      <c r="C4684" s="33"/>
      <c r="D4684" s="33" t="s">
        <v>258</v>
      </c>
      <c r="E4684" t="str">
        <f t="shared" si="77"/>
        <v>No Data</v>
      </c>
    </row>
    <row r="4685" spans="1:5" x14ac:dyDescent="0.3">
      <c r="A4685" s="33" t="s">
        <v>4</v>
      </c>
      <c r="B4685" s="33" t="s">
        <v>53</v>
      </c>
      <c r="C4685" s="33"/>
      <c r="D4685" s="33" t="s">
        <v>2502</v>
      </c>
      <c r="E4685" t="str">
        <f t="shared" si="77"/>
        <v>No Data</v>
      </c>
    </row>
    <row r="4686" spans="1:5" x14ac:dyDescent="0.3">
      <c r="A4686" s="33" t="s">
        <v>4</v>
      </c>
      <c r="B4686" s="33" t="s">
        <v>53</v>
      </c>
      <c r="C4686" s="33"/>
      <c r="D4686" s="33" t="s">
        <v>1501</v>
      </c>
      <c r="E4686" t="str">
        <f t="shared" si="77"/>
        <v>No Data</v>
      </c>
    </row>
    <row r="4687" spans="1:5" x14ac:dyDescent="0.3">
      <c r="A4687" s="33" t="s">
        <v>0</v>
      </c>
      <c r="B4687" s="33" t="s">
        <v>85</v>
      </c>
      <c r="C4687" s="33">
        <v>157500</v>
      </c>
      <c r="D4687" s="33" t="s">
        <v>2503</v>
      </c>
      <c r="E4687" t="str">
        <f t="shared" si="77"/>
        <v>$125K-$200K</v>
      </c>
    </row>
    <row r="4688" spans="1:5" x14ac:dyDescent="0.3">
      <c r="A4688" s="33" t="s">
        <v>126</v>
      </c>
      <c r="B4688" s="33" t="s">
        <v>53</v>
      </c>
      <c r="C4688" s="33"/>
      <c r="D4688" s="33" t="s">
        <v>1271</v>
      </c>
      <c r="E4688" t="str">
        <f t="shared" si="77"/>
        <v>No Data</v>
      </c>
    </row>
    <row r="4689" spans="1:5" x14ac:dyDescent="0.3">
      <c r="A4689" s="33" t="s">
        <v>0</v>
      </c>
      <c r="B4689" s="33" t="s">
        <v>54</v>
      </c>
      <c r="C4689" s="33">
        <v>375000</v>
      </c>
      <c r="D4689" s="33" t="s">
        <v>2504</v>
      </c>
      <c r="E4689" t="str">
        <f t="shared" si="77"/>
        <v>&gt;$200K</v>
      </c>
    </row>
    <row r="4690" spans="1:5" x14ac:dyDescent="0.3">
      <c r="A4690" s="33" t="s">
        <v>2</v>
      </c>
      <c r="B4690" s="33" t="s">
        <v>53</v>
      </c>
      <c r="C4690" s="33"/>
      <c r="D4690" s="33" t="s">
        <v>265</v>
      </c>
      <c r="E4690" t="str">
        <f t="shared" si="77"/>
        <v>No Data</v>
      </c>
    </row>
    <row r="4691" spans="1:5" x14ac:dyDescent="0.3">
      <c r="A4691" s="33" t="s">
        <v>4</v>
      </c>
      <c r="B4691" s="33" t="s">
        <v>53</v>
      </c>
      <c r="C4691" s="33">
        <v>115000</v>
      </c>
      <c r="D4691" s="33" t="s">
        <v>1627</v>
      </c>
      <c r="E4691" t="str">
        <f t="shared" si="77"/>
        <v>$100K-$125K</v>
      </c>
    </row>
    <row r="4692" spans="1:5" x14ac:dyDescent="0.3">
      <c r="A4692" s="33" t="s">
        <v>2</v>
      </c>
      <c r="B4692" s="33" t="s">
        <v>78</v>
      </c>
      <c r="C4692" s="33">
        <v>102500</v>
      </c>
      <c r="D4692" s="33" t="s">
        <v>1018</v>
      </c>
      <c r="E4692" t="str">
        <f t="shared" si="77"/>
        <v>$100K-$125K</v>
      </c>
    </row>
    <row r="4693" spans="1:5" x14ac:dyDescent="0.3">
      <c r="A4693" s="33" t="s">
        <v>4</v>
      </c>
      <c r="B4693" s="33" t="s">
        <v>68</v>
      </c>
      <c r="C4693" s="33"/>
      <c r="D4693" s="33" t="s">
        <v>2505</v>
      </c>
      <c r="E4693" t="str">
        <f t="shared" si="77"/>
        <v>No Data</v>
      </c>
    </row>
    <row r="4694" spans="1:5" x14ac:dyDescent="0.3">
      <c r="A4694" s="33" t="s">
        <v>126</v>
      </c>
      <c r="B4694" s="33" t="s">
        <v>54</v>
      </c>
      <c r="C4694" s="33"/>
      <c r="D4694" s="33" t="s">
        <v>2506</v>
      </c>
      <c r="E4694" t="str">
        <f t="shared" si="77"/>
        <v>No Data</v>
      </c>
    </row>
    <row r="4695" spans="1:5" x14ac:dyDescent="0.3">
      <c r="A4695" s="33" t="s">
        <v>0</v>
      </c>
      <c r="B4695" s="33" t="s">
        <v>53</v>
      </c>
      <c r="C4695" s="33">
        <v>137500</v>
      </c>
      <c r="D4695" s="33" t="s">
        <v>2507</v>
      </c>
      <c r="E4695" t="str">
        <f t="shared" si="77"/>
        <v>$125K-$200K</v>
      </c>
    </row>
    <row r="4696" spans="1:5" x14ac:dyDescent="0.3">
      <c r="A4696" s="33" t="s">
        <v>0</v>
      </c>
      <c r="B4696" s="33" t="s">
        <v>53</v>
      </c>
      <c r="C4696" s="33"/>
      <c r="D4696" s="33" t="s">
        <v>258</v>
      </c>
      <c r="E4696" t="str">
        <f t="shared" si="77"/>
        <v>No Data</v>
      </c>
    </row>
    <row r="4697" spans="1:5" x14ac:dyDescent="0.3">
      <c r="A4697" s="33" t="s">
        <v>0</v>
      </c>
      <c r="B4697" s="33" t="s">
        <v>53</v>
      </c>
      <c r="C4697" s="33"/>
      <c r="D4697" s="33" t="s">
        <v>299</v>
      </c>
      <c r="E4697" t="str">
        <f t="shared" si="77"/>
        <v>No Data</v>
      </c>
    </row>
    <row r="4698" spans="1:5" x14ac:dyDescent="0.3">
      <c r="A4698" s="33" t="s">
        <v>0</v>
      </c>
      <c r="B4698" s="33" t="s">
        <v>53</v>
      </c>
      <c r="C4698" s="33">
        <v>115000</v>
      </c>
      <c r="D4698" s="33" t="s">
        <v>2508</v>
      </c>
      <c r="E4698" t="str">
        <f t="shared" si="77"/>
        <v>$100K-$125K</v>
      </c>
    </row>
    <row r="4699" spans="1:5" x14ac:dyDescent="0.3">
      <c r="A4699" s="33" t="s">
        <v>0</v>
      </c>
      <c r="B4699" s="33" t="s">
        <v>53</v>
      </c>
      <c r="C4699" s="33">
        <v>90000</v>
      </c>
      <c r="D4699" s="33" t="s">
        <v>684</v>
      </c>
      <c r="E4699" t="str">
        <f t="shared" si="77"/>
        <v>$75K-$100K</v>
      </c>
    </row>
    <row r="4700" spans="1:5" x14ac:dyDescent="0.3">
      <c r="A4700" s="33" t="s">
        <v>129</v>
      </c>
      <c r="B4700" s="33" t="s">
        <v>53</v>
      </c>
      <c r="C4700" s="33">
        <v>206000</v>
      </c>
      <c r="D4700" s="33" t="s">
        <v>1035</v>
      </c>
      <c r="E4700" t="str">
        <f t="shared" si="77"/>
        <v>&gt;$200K</v>
      </c>
    </row>
    <row r="4701" spans="1:5" x14ac:dyDescent="0.3">
      <c r="A4701" s="33" t="s">
        <v>2</v>
      </c>
      <c r="B4701" s="33" t="s">
        <v>53</v>
      </c>
      <c r="C4701" s="33">
        <v>117500</v>
      </c>
      <c r="D4701" s="33" t="s">
        <v>965</v>
      </c>
      <c r="E4701" t="str">
        <f t="shared" si="77"/>
        <v>$100K-$125K</v>
      </c>
    </row>
    <row r="4702" spans="1:5" x14ac:dyDescent="0.3">
      <c r="A4702" s="33" t="s">
        <v>4</v>
      </c>
      <c r="B4702" s="33" t="s">
        <v>53</v>
      </c>
      <c r="C4702" s="33">
        <v>97500</v>
      </c>
      <c r="D4702" s="33" t="s">
        <v>2509</v>
      </c>
      <c r="E4702" t="str">
        <f t="shared" si="77"/>
        <v>$75K-$100K</v>
      </c>
    </row>
    <row r="4703" spans="1:5" x14ac:dyDescent="0.3">
      <c r="A4703" s="33" t="s">
        <v>126</v>
      </c>
      <c r="B4703" s="33" t="s">
        <v>54</v>
      </c>
      <c r="C4703" s="33">
        <v>145000</v>
      </c>
      <c r="D4703" s="33" t="s">
        <v>1096</v>
      </c>
      <c r="E4703" t="str">
        <f t="shared" si="77"/>
        <v>$125K-$200K</v>
      </c>
    </row>
    <row r="4704" spans="1:5" x14ac:dyDescent="0.3">
      <c r="A4704" s="33" t="s">
        <v>4</v>
      </c>
      <c r="B4704" s="33" t="s">
        <v>54</v>
      </c>
      <c r="C4704" s="33"/>
      <c r="D4704" s="33" t="s">
        <v>232</v>
      </c>
      <c r="E4704" t="str">
        <f t="shared" si="77"/>
        <v>No Data</v>
      </c>
    </row>
    <row r="4705" spans="1:5" x14ac:dyDescent="0.3">
      <c r="A4705" s="33" t="s">
        <v>4</v>
      </c>
      <c r="B4705" s="33" t="s">
        <v>53</v>
      </c>
      <c r="C4705" s="33">
        <v>137000</v>
      </c>
      <c r="D4705" s="33" t="s">
        <v>2510</v>
      </c>
      <c r="E4705" t="str">
        <f t="shared" si="77"/>
        <v>$125K-$200K</v>
      </c>
    </row>
    <row r="4706" spans="1:5" x14ac:dyDescent="0.3">
      <c r="A4706" s="33" t="s">
        <v>126</v>
      </c>
      <c r="B4706" s="33" t="s">
        <v>53</v>
      </c>
      <c r="C4706" s="33">
        <v>115000</v>
      </c>
      <c r="D4706" s="33" t="s">
        <v>2511</v>
      </c>
      <c r="E4706" t="str">
        <f t="shared" si="77"/>
        <v>$100K-$125K</v>
      </c>
    </row>
    <row r="4707" spans="1:5" x14ac:dyDescent="0.3">
      <c r="A4707" s="33" t="s">
        <v>4</v>
      </c>
      <c r="B4707" s="33" t="s">
        <v>53</v>
      </c>
      <c r="C4707" s="33"/>
      <c r="D4707" s="33" t="s">
        <v>602</v>
      </c>
      <c r="E4707" t="str">
        <f t="shared" si="77"/>
        <v>No Data</v>
      </c>
    </row>
    <row r="4708" spans="1:5" x14ac:dyDescent="0.3">
      <c r="A4708" s="33" t="s">
        <v>128</v>
      </c>
      <c r="B4708" s="33" t="s">
        <v>54</v>
      </c>
      <c r="C4708" s="33">
        <v>175000</v>
      </c>
      <c r="D4708" s="33" t="s">
        <v>2512</v>
      </c>
      <c r="E4708" t="str">
        <f t="shared" si="77"/>
        <v>$125K-$200K</v>
      </c>
    </row>
    <row r="4709" spans="1:5" x14ac:dyDescent="0.3">
      <c r="A4709" s="33" t="s">
        <v>4</v>
      </c>
      <c r="B4709" s="33" t="s">
        <v>53</v>
      </c>
      <c r="C4709" s="33">
        <v>165000</v>
      </c>
      <c r="D4709" s="33" t="s">
        <v>2513</v>
      </c>
      <c r="E4709" t="str">
        <f t="shared" si="77"/>
        <v>$125K-$200K</v>
      </c>
    </row>
    <row r="4710" spans="1:5" x14ac:dyDescent="0.3">
      <c r="A4710" s="33" t="s">
        <v>128</v>
      </c>
      <c r="B4710" s="33" t="s">
        <v>53</v>
      </c>
      <c r="C4710" s="33">
        <v>126268</v>
      </c>
      <c r="D4710" s="33" t="s">
        <v>238</v>
      </c>
      <c r="E4710" t="str">
        <f t="shared" si="77"/>
        <v>$125K-$200K</v>
      </c>
    </row>
    <row r="4711" spans="1:5" x14ac:dyDescent="0.3">
      <c r="A4711" s="33" t="s">
        <v>0</v>
      </c>
      <c r="B4711" s="33" t="s">
        <v>54</v>
      </c>
      <c r="C4711" s="33">
        <v>254500</v>
      </c>
      <c r="D4711" s="33" t="s">
        <v>1236</v>
      </c>
      <c r="E4711" t="str">
        <f t="shared" si="77"/>
        <v>&gt;$200K</v>
      </c>
    </row>
    <row r="4712" spans="1:5" x14ac:dyDescent="0.3">
      <c r="A4712" s="33" t="s">
        <v>4</v>
      </c>
      <c r="B4712" s="33" t="s">
        <v>53</v>
      </c>
      <c r="C4712" s="33">
        <v>117500</v>
      </c>
      <c r="D4712" s="33" t="s">
        <v>541</v>
      </c>
      <c r="E4712" t="str">
        <f t="shared" si="77"/>
        <v>$100K-$125K</v>
      </c>
    </row>
    <row r="4713" spans="1:5" x14ac:dyDescent="0.3">
      <c r="A4713" s="33" t="s">
        <v>4</v>
      </c>
      <c r="B4713" s="33" t="s">
        <v>53</v>
      </c>
      <c r="C4713" s="33"/>
      <c r="D4713" s="33" t="s">
        <v>2514</v>
      </c>
      <c r="E4713" t="str">
        <f t="shared" si="77"/>
        <v>No Data</v>
      </c>
    </row>
    <row r="4714" spans="1:5" x14ac:dyDescent="0.3">
      <c r="A4714" s="33" t="s">
        <v>4</v>
      </c>
      <c r="B4714" s="33" t="s">
        <v>53</v>
      </c>
      <c r="C4714" s="33">
        <v>112500</v>
      </c>
      <c r="D4714" s="33" t="s">
        <v>2171</v>
      </c>
      <c r="E4714" t="str">
        <f t="shared" si="77"/>
        <v>$100K-$125K</v>
      </c>
    </row>
    <row r="4715" spans="1:5" x14ac:dyDescent="0.3">
      <c r="A4715" s="33" t="s">
        <v>0</v>
      </c>
      <c r="B4715" s="33" t="s">
        <v>53</v>
      </c>
      <c r="C4715" s="33">
        <v>224500</v>
      </c>
      <c r="D4715" s="33" t="s">
        <v>217</v>
      </c>
      <c r="E4715" t="str">
        <f t="shared" si="77"/>
        <v>&gt;$200K</v>
      </c>
    </row>
    <row r="4716" spans="1:5" x14ac:dyDescent="0.3">
      <c r="A4716" s="33" t="s">
        <v>2</v>
      </c>
      <c r="B4716" s="33" t="s">
        <v>53</v>
      </c>
      <c r="C4716" s="33">
        <v>107250</v>
      </c>
      <c r="D4716" s="33" t="s">
        <v>609</v>
      </c>
      <c r="E4716" t="str">
        <f t="shared" si="77"/>
        <v>$100K-$125K</v>
      </c>
    </row>
    <row r="4717" spans="1:5" x14ac:dyDescent="0.3">
      <c r="A4717" s="33" t="s">
        <v>0</v>
      </c>
      <c r="B4717" s="33" t="s">
        <v>53</v>
      </c>
      <c r="C4717" s="33">
        <v>98496</v>
      </c>
      <c r="D4717" s="33" t="s">
        <v>632</v>
      </c>
      <c r="E4717" t="str">
        <f t="shared" si="77"/>
        <v>$75K-$100K</v>
      </c>
    </row>
    <row r="4718" spans="1:5" x14ac:dyDescent="0.3">
      <c r="A4718" s="33" t="s">
        <v>128</v>
      </c>
      <c r="B4718" s="33" t="s">
        <v>65</v>
      </c>
      <c r="C4718" s="33">
        <v>149653</v>
      </c>
      <c r="D4718" s="33" t="s">
        <v>1042</v>
      </c>
      <c r="E4718" t="str">
        <f t="shared" si="77"/>
        <v>$125K-$200K</v>
      </c>
    </row>
    <row r="4719" spans="1:5" x14ac:dyDescent="0.3">
      <c r="A4719" s="33" t="s">
        <v>0</v>
      </c>
      <c r="B4719" s="33" t="s">
        <v>53</v>
      </c>
      <c r="C4719" s="33"/>
      <c r="D4719" s="33" t="s">
        <v>2199</v>
      </c>
      <c r="E4719" t="str">
        <f t="shared" si="77"/>
        <v>No Data</v>
      </c>
    </row>
    <row r="4720" spans="1:5" x14ac:dyDescent="0.3">
      <c r="A4720" s="33" t="s">
        <v>128</v>
      </c>
      <c r="B4720" s="33" t="s">
        <v>53</v>
      </c>
      <c r="C4720" s="33"/>
      <c r="D4720" s="33" t="s">
        <v>213</v>
      </c>
      <c r="E4720" t="str">
        <f t="shared" si="77"/>
        <v>No Data</v>
      </c>
    </row>
    <row r="4721" spans="1:5" x14ac:dyDescent="0.3">
      <c r="A4721" s="33" t="s">
        <v>4</v>
      </c>
      <c r="B4721" s="33" t="s">
        <v>53</v>
      </c>
      <c r="C4721" s="33">
        <v>105000</v>
      </c>
      <c r="D4721" s="33" t="s">
        <v>364</v>
      </c>
      <c r="E4721" t="str">
        <f t="shared" si="77"/>
        <v>$100K-$125K</v>
      </c>
    </row>
    <row r="4722" spans="1:5" x14ac:dyDescent="0.3">
      <c r="A4722" s="33" t="s">
        <v>4</v>
      </c>
      <c r="B4722" s="33" t="s">
        <v>53</v>
      </c>
      <c r="C4722" s="33">
        <v>305500</v>
      </c>
      <c r="D4722" s="33" t="s">
        <v>225</v>
      </c>
      <c r="E4722" t="str">
        <f t="shared" si="77"/>
        <v>&gt;$200K</v>
      </c>
    </row>
    <row r="4723" spans="1:5" x14ac:dyDescent="0.3">
      <c r="A4723" s="33" t="s">
        <v>128</v>
      </c>
      <c r="B4723" s="33" t="s">
        <v>53</v>
      </c>
      <c r="C4723" s="33">
        <v>148500</v>
      </c>
      <c r="D4723" s="33" t="s">
        <v>729</v>
      </c>
      <c r="E4723" t="str">
        <f t="shared" si="77"/>
        <v>$125K-$200K</v>
      </c>
    </row>
    <row r="4724" spans="1:5" x14ac:dyDescent="0.3">
      <c r="A4724" s="33" t="s">
        <v>4</v>
      </c>
      <c r="B4724" s="33" t="s">
        <v>53</v>
      </c>
      <c r="C4724" s="33">
        <v>45000</v>
      </c>
      <c r="D4724" s="33" t="s">
        <v>294</v>
      </c>
      <c r="E4724" t="str">
        <f t="shared" si="77"/>
        <v>&lt;$75K</v>
      </c>
    </row>
    <row r="4725" spans="1:5" x14ac:dyDescent="0.3">
      <c r="A4725" s="33" t="s">
        <v>128</v>
      </c>
      <c r="B4725" s="33" t="s">
        <v>54</v>
      </c>
      <c r="C4725" s="33"/>
      <c r="D4725" s="33" t="s">
        <v>714</v>
      </c>
      <c r="E4725" t="str">
        <f t="shared" si="77"/>
        <v>No Data</v>
      </c>
    </row>
    <row r="4726" spans="1:5" x14ac:dyDescent="0.3">
      <c r="A4726" s="33" t="s">
        <v>0</v>
      </c>
      <c r="B4726" s="33" t="s">
        <v>53</v>
      </c>
      <c r="C4726" s="33">
        <v>161500</v>
      </c>
      <c r="D4726" s="33" t="s">
        <v>524</v>
      </c>
      <c r="E4726" t="str">
        <f t="shared" si="77"/>
        <v>$125K-$200K</v>
      </c>
    </row>
    <row r="4727" spans="1:5" x14ac:dyDescent="0.3">
      <c r="A4727" s="33" t="s">
        <v>129</v>
      </c>
      <c r="B4727" s="33" t="s">
        <v>119</v>
      </c>
      <c r="C4727" s="33">
        <v>110000</v>
      </c>
      <c r="D4727" s="33" t="s">
        <v>2515</v>
      </c>
      <c r="E4727" t="str">
        <f t="shared" si="77"/>
        <v>$100K-$125K</v>
      </c>
    </row>
    <row r="4728" spans="1:5" x14ac:dyDescent="0.3">
      <c r="A4728" s="33" t="s">
        <v>2</v>
      </c>
      <c r="B4728" s="33" t="s">
        <v>97</v>
      </c>
      <c r="C4728" s="33">
        <v>51014</v>
      </c>
      <c r="D4728" s="33" t="s">
        <v>2516</v>
      </c>
      <c r="E4728" t="str">
        <f t="shared" si="77"/>
        <v>&lt;$75K</v>
      </c>
    </row>
    <row r="4729" spans="1:5" x14ac:dyDescent="0.3">
      <c r="A4729" s="33" t="s">
        <v>4</v>
      </c>
      <c r="B4729" s="33" t="s">
        <v>53</v>
      </c>
      <c r="C4729" s="33"/>
      <c r="D4729" s="33" t="s">
        <v>299</v>
      </c>
      <c r="E4729" t="str">
        <f t="shared" si="77"/>
        <v>No Data</v>
      </c>
    </row>
    <row r="4730" spans="1:5" x14ac:dyDescent="0.3">
      <c r="A4730" s="33" t="s">
        <v>0</v>
      </c>
      <c r="B4730" s="33" t="s">
        <v>53</v>
      </c>
      <c r="C4730" s="33"/>
      <c r="D4730" s="33" t="s">
        <v>258</v>
      </c>
      <c r="E4730" t="str">
        <f t="shared" si="77"/>
        <v>No Data</v>
      </c>
    </row>
    <row r="4731" spans="1:5" x14ac:dyDescent="0.3">
      <c r="A4731" s="33" t="s">
        <v>4</v>
      </c>
      <c r="B4731" s="33" t="s">
        <v>53</v>
      </c>
      <c r="C4731" s="33"/>
      <c r="D4731" s="33" t="s">
        <v>877</v>
      </c>
      <c r="E4731" t="str">
        <f t="shared" si="77"/>
        <v>No Data</v>
      </c>
    </row>
    <row r="4732" spans="1:5" x14ac:dyDescent="0.3">
      <c r="A4732" s="33" t="s">
        <v>4</v>
      </c>
      <c r="B4732" s="33" t="s">
        <v>53</v>
      </c>
      <c r="C4732" s="33">
        <v>55000</v>
      </c>
      <c r="D4732" s="33" t="s">
        <v>1756</v>
      </c>
      <c r="E4732" t="str">
        <f t="shared" si="77"/>
        <v>&lt;$75K</v>
      </c>
    </row>
    <row r="4733" spans="1:5" x14ac:dyDescent="0.3">
      <c r="A4733" s="33" t="s">
        <v>4</v>
      </c>
      <c r="B4733" s="33" t="s">
        <v>111</v>
      </c>
      <c r="C4733" s="33">
        <v>147500</v>
      </c>
      <c r="D4733" s="33" t="s">
        <v>2517</v>
      </c>
      <c r="E4733" t="str">
        <f t="shared" si="77"/>
        <v>$125K-$200K</v>
      </c>
    </row>
    <row r="4734" spans="1:5" x14ac:dyDescent="0.3">
      <c r="A4734" s="33" t="s">
        <v>126</v>
      </c>
      <c r="B4734" s="33" t="s">
        <v>53</v>
      </c>
      <c r="C4734" s="33">
        <v>160000</v>
      </c>
      <c r="D4734" s="33" t="s">
        <v>2518</v>
      </c>
      <c r="E4734" t="str">
        <f t="shared" si="77"/>
        <v>$125K-$200K</v>
      </c>
    </row>
    <row r="4735" spans="1:5" x14ac:dyDescent="0.3">
      <c r="A4735" s="33" t="s">
        <v>126</v>
      </c>
      <c r="B4735" s="33" t="s">
        <v>53</v>
      </c>
      <c r="C4735" s="33">
        <v>254000</v>
      </c>
      <c r="D4735" s="33" t="s">
        <v>225</v>
      </c>
      <c r="E4735" t="str">
        <f t="shared" si="77"/>
        <v>&gt;$200K</v>
      </c>
    </row>
    <row r="4736" spans="1:5" x14ac:dyDescent="0.3">
      <c r="A4736" s="33" t="s">
        <v>0</v>
      </c>
      <c r="B4736" s="33" t="s">
        <v>54</v>
      </c>
      <c r="C4736" s="33">
        <v>125000</v>
      </c>
      <c r="D4736" s="33" t="s">
        <v>2306</v>
      </c>
      <c r="E4736" t="str">
        <f t="shared" si="77"/>
        <v>$100K-$125K</v>
      </c>
    </row>
    <row r="4737" spans="1:5" x14ac:dyDescent="0.3">
      <c r="A4737" s="33" t="s">
        <v>0</v>
      </c>
      <c r="B4737" s="33" t="s">
        <v>87</v>
      </c>
      <c r="C4737" s="33">
        <v>69962.5</v>
      </c>
      <c r="D4737" s="33" t="s">
        <v>673</v>
      </c>
      <c r="E4737" t="str">
        <f t="shared" si="77"/>
        <v>&lt;$75K</v>
      </c>
    </row>
    <row r="4738" spans="1:5" x14ac:dyDescent="0.3">
      <c r="A4738" s="33" t="s">
        <v>4</v>
      </c>
      <c r="B4738" s="33" t="s">
        <v>53</v>
      </c>
      <c r="C4738" s="33"/>
      <c r="D4738" s="33" t="s">
        <v>232</v>
      </c>
      <c r="E4738" t="str">
        <f t="shared" si="77"/>
        <v>No Data</v>
      </c>
    </row>
    <row r="4739" spans="1:5" x14ac:dyDescent="0.3">
      <c r="A4739" s="33" t="s">
        <v>125</v>
      </c>
      <c r="B4739" s="33" t="s">
        <v>53</v>
      </c>
      <c r="C4739" s="33">
        <v>100379.765625</v>
      </c>
      <c r="D4739" s="33" t="s">
        <v>2519</v>
      </c>
      <c r="E4739" t="str">
        <f t="shared" ref="E4739:E4802" si="78">_xlfn.XLOOKUP(C4739,$H$16:$H$21,$G$16:$G$21,,1)</f>
        <v>$100K-$125K</v>
      </c>
    </row>
    <row r="4740" spans="1:5" x14ac:dyDescent="0.3">
      <c r="A4740" s="33" t="s">
        <v>2</v>
      </c>
      <c r="B4740" s="33" t="s">
        <v>53</v>
      </c>
      <c r="C4740" s="33"/>
      <c r="D4740" s="33" t="s">
        <v>454</v>
      </c>
      <c r="E4740" t="str">
        <f t="shared" si="78"/>
        <v>No Data</v>
      </c>
    </row>
    <row r="4741" spans="1:5" x14ac:dyDescent="0.3">
      <c r="A4741" s="33" t="s">
        <v>128</v>
      </c>
      <c r="B4741" s="33" t="s">
        <v>53</v>
      </c>
      <c r="C4741" s="33">
        <v>202500</v>
      </c>
      <c r="D4741" s="33" t="s">
        <v>2520</v>
      </c>
      <c r="E4741" t="str">
        <f t="shared" si="78"/>
        <v>&gt;$200K</v>
      </c>
    </row>
    <row r="4742" spans="1:5" x14ac:dyDescent="0.3">
      <c r="A4742" s="33" t="s">
        <v>125</v>
      </c>
      <c r="B4742" s="33" t="s">
        <v>53</v>
      </c>
      <c r="C4742" s="33">
        <v>145000</v>
      </c>
      <c r="D4742" s="33" t="s">
        <v>2521</v>
      </c>
      <c r="E4742" t="str">
        <f t="shared" si="78"/>
        <v>$125K-$200K</v>
      </c>
    </row>
    <row r="4743" spans="1:5" x14ac:dyDescent="0.3">
      <c r="A4743" s="33" t="s">
        <v>0</v>
      </c>
      <c r="B4743" s="33" t="s">
        <v>53</v>
      </c>
      <c r="C4743" s="33">
        <v>221000</v>
      </c>
      <c r="D4743" s="33" t="s">
        <v>2522</v>
      </c>
      <c r="E4743" t="str">
        <f t="shared" si="78"/>
        <v>&gt;$200K</v>
      </c>
    </row>
    <row r="4744" spans="1:5" x14ac:dyDescent="0.3">
      <c r="A4744" s="33" t="s">
        <v>4</v>
      </c>
      <c r="B4744" s="33" t="s">
        <v>54</v>
      </c>
      <c r="C4744" s="33"/>
      <c r="D4744" s="33" t="s">
        <v>300</v>
      </c>
      <c r="E4744" t="str">
        <f t="shared" si="78"/>
        <v>No Data</v>
      </c>
    </row>
    <row r="4745" spans="1:5" x14ac:dyDescent="0.3">
      <c r="A4745" s="33" t="s">
        <v>4</v>
      </c>
      <c r="B4745" s="33" t="s">
        <v>53</v>
      </c>
      <c r="C4745" s="33">
        <v>58926</v>
      </c>
      <c r="D4745" s="33" t="s">
        <v>225</v>
      </c>
      <c r="E4745" t="str">
        <f t="shared" si="78"/>
        <v>&lt;$75K</v>
      </c>
    </row>
    <row r="4746" spans="1:5" x14ac:dyDescent="0.3">
      <c r="A4746" s="33" t="s">
        <v>4</v>
      </c>
      <c r="B4746" s="33" t="s">
        <v>81</v>
      </c>
      <c r="C4746" s="33">
        <v>80000</v>
      </c>
      <c r="D4746" s="33" t="s">
        <v>2523</v>
      </c>
      <c r="E4746" t="str">
        <f t="shared" si="78"/>
        <v>$75K-$100K</v>
      </c>
    </row>
    <row r="4747" spans="1:5" x14ac:dyDescent="0.3">
      <c r="A4747" s="33" t="s">
        <v>0</v>
      </c>
      <c r="B4747" s="33" t="s">
        <v>53</v>
      </c>
      <c r="C4747" s="33">
        <v>134000</v>
      </c>
      <c r="D4747" s="33" t="s">
        <v>2144</v>
      </c>
      <c r="E4747" t="str">
        <f t="shared" si="78"/>
        <v>$125K-$200K</v>
      </c>
    </row>
    <row r="4748" spans="1:5" x14ac:dyDescent="0.3">
      <c r="A4748" s="33" t="s">
        <v>0</v>
      </c>
      <c r="B4748" s="33" t="s">
        <v>53</v>
      </c>
      <c r="C4748" s="33">
        <v>130000</v>
      </c>
      <c r="D4748" s="33" t="s">
        <v>2524</v>
      </c>
      <c r="E4748" t="str">
        <f t="shared" si="78"/>
        <v>$125K-$200K</v>
      </c>
    </row>
    <row r="4749" spans="1:5" x14ac:dyDescent="0.3">
      <c r="A4749" s="33" t="s">
        <v>126</v>
      </c>
      <c r="B4749" s="33" t="s">
        <v>53</v>
      </c>
      <c r="C4749" s="33">
        <v>131000</v>
      </c>
      <c r="D4749" s="33" t="s">
        <v>2525</v>
      </c>
      <c r="E4749" t="str">
        <f t="shared" si="78"/>
        <v>$125K-$200K</v>
      </c>
    </row>
    <row r="4750" spans="1:5" x14ac:dyDescent="0.3">
      <c r="A4750" s="33" t="s">
        <v>0</v>
      </c>
      <c r="B4750" s="33" t="s">
        <v>53</v>
      </c>
      <c r="C4750" s="33"/>
      <c r="D4750" s="33" t="s">
        <v>2526</v>
      </c>
      <c r="E4750" t="str">
        <f t="shared" si="78"/>
        <v>No Data</v>
      </c>
    </row>
    <row r="4751" spans="1:5" x14ac:dyDescent="0.3">
      <c r="A4751" s="33" t="s">
        <v>0</v>
      </c>
      <c r="B4751" s="33" t="s">
        <v>53</v>
      </c>
      <c r="C4751" s="33"/>
      <c r="D4751" s="33" t="s">
        <v>2527</v>
      </c>
      <c r="E4751" t="str">
        <f t="shared" si="78"/>
        <v>No Data</v>
      </c>
    </row>
    <row r="4752" spans="1:5" x14ac:dyDescent="0.3">
      <c r="A4752" s="33" t="s">
        <v>125</v>
      </c>
      <c r="B4752" s="33" t="s">
        <v>53</v>
      </c>
      <c r="C4752" s="33">
        <v>102500</v>
      </c>
      <c r="D4752" s="33" t="s">
        <v>2528</v>
      </c>
      <c r="E4752" t="str">
        <f t="shared" si="78"/>
        <v>$100K-$125K</v>
      </c>
    </row>
    <row r="4753" spans="1:5" x14ac:dyDescent="0.3">
      <c r="A4753" s="33" t="s">
        <v>4</v>
      </c>
      <c r="B4753" s="33" t="s">
        <v>53</v>
      </c>
      <c r="C4753" s="33"/>
      <c r="D4753" s="33" t="s">
        <v>258</v>
      </c>
      <c r="E4753" t="str">
        <f t="shared" si="78"/>
        <v>No Data</v>
      </c>
    </row>
    <row r="4754" spans="1:5" x14ac:dyDescent="0.3">
      <c r="A4754" s="33" t="s">
        <v>4</v>
      </c>
      <c r="B4754" s="33" t="s">
        <v>53</v>
      </c>
      <c r="C4754" s="33">
        <v>125000</v>
      </c>
      <c r="D4754" s="33" t="s">
        <v>265</v>
      </c>
      <c r="E4754" t="str">
        <f t="shared" si="78"/>
        <v>$100K-$125K</v>
      </c>
    </row>
    <row r="4755" spans="1:5" x14ac:dyDescent="0.3">
      <c r="A4755" s="33" t="s">
        <v>126</v>
      </c>
      <c r="B4755" s="33" t="s">
        <v>53</v>
      </c>
      <c r="C4755" s="33">
        <v>130000</v>
      </c>
      <c r="D4755" s="33" t="s">
        <v>2529</v>
      </c>
      <c r="E4755" t="str">
        <f t="shared" si="78"/>
        <v>$125K-$200K</v>
      </c>
    </row>
    <row r="4756" spans="1:5" x14ac:dyDescent="0.3">
      <c r="A4756" s="33" t="s">
        <v>126</v>
      </c>
      <c r="B4756" s="33" t="s">
        <v>53</v>
      </c>
      <c r="C4756" s="33">
        <v>152500</v>
      </c>
      <c r="D4756" s="33" t="s">
        <v>372</v>
      </c>
      <c r="E4756" t="str">
        <f t="shared" si="78"/>
        <v>$125K-$200K</v>
      </c>
    </row>
    <row r="4757" spans="1:5" x14ac:dyDescent="0.3">
      <c r="A4757" s="33" t="s">
        <v>2</v>
      </c>
      <c r="B4757" s="33" t="s">
        <v>53</v>
      </c>
      <c r="C4757" s="33"/>
      <c r="D4757" s="33" t="s">
        <v>226</v>
      </c>
      <c r="E4757" t="str">
        <f t="shared" si="78"/>
        <v>No Data</v>
      </c>
    </row>
    <row r="4758" spans="1:5" x14ac:dyDescent="0.3">
      <c r="A4758" s="33" t="s">
        <v>0</v>
      </c>
      <c r="B4758" s="33" t="s">
        <v>53</v>
      </c>
      <c r="C4758" s="33">
        <v>123692.5</v>
      </c>
      <c r="D4758" s="33" t="s">
        <v>2530</v>
      </c>
      <c r="E4758" t="str">
        <f t="shared" si="78"/>
        <v>$100K-$125K</v>
      </c>
    </row>
    <row r="4759" spans="1:5" x14ac:dyDescent="0.3">
      <c r="A4759" s="33" t="s">
        <v>2</v>
      </c>
      <c r="B4759" s="33" t="s">
        <v>53</v>
      </c>
      <c r="C4759" s="33">
        <v>120000</v>
      </c>
      <c r="D4759" s="33" t="s">
        <v>232</v>
      </c>
      <c r="E4759" t="str">
        <f t="shared" si="78"/>
        <v>$100K-$125K</v>
      </c>
    </row>
    <row r="4760" spans="1:5" x14ac:dyDescent="0.3">
      <c r="A4760" s="33" t="s">
        <v>4</v>
      </c>
      <c r="B4760" s="33" t="s">
        <v>53</v>
      </c>
      <c r="C4760" s="33">
        <v>90000</v>
      </c>
      <c r="D4760" s="33" t="s">
        <v>577</v>
      </c>
      <c r="E4760" t="str">
        <f t="shared" si="78"/>
        <v>$75K-$100K</v>
      </c>
    </row>
    <row r="4761" spans="1:5" x14ac:dyDescent="0.3">
      <c r="A4761" s="33" t="s">
        <v>4</v>
      </c>
      <c r="B4761" s="33" t="s">
        <v>53</v>
      </c>
      <c r="C4761" s="33">
        <v>152500</v>
      </c>
      <c r="D4761" s="33" t="s">
        <v>2531</v>
      </c>
      <c r="E4761" t="str">
        <f t="shared" si="78"/>
        <v>$125K-$200K</v>
      </c>
    </row>
    <row r="4762" spans="1:5" x14ac:dyDescent="0.3">
      <c r="A4762" s="33" t="s">
        <v>52</v>
      </c>
      <c r="B4762" s="33" t="s">
        <v>53</v>
      </c>
      <c r="C4762" s="33"/>
      <c r="D4762" s="33" t="s">
        <v>2532</v>
      </c>
      <c r="E4762" t="str">
        <f t="shared" si="78"/>
        <v>No Data</v>
      </c>
    </row>
    <row r="4763" spans="1:5" x14ac:dyDescent="0.3">
      <c r="A4763" s="33" t="s">
        <v>126</v>
      </c>
      <c r="B4763" s="33" t="s">
        <v>53</v>
      </c>
      <c r="C4763" s="33"/>
      <c r="D4763" s="33" t="s">
        <v>225</v>
      </c>
      <c r="E4763" t="str">
        <f t="shared" si="78"/>
        <v>No Data</v>
      </c>
    </row>
    <row r="4764" spans="1:5" x14ac:dyDescent="0.3">
      <c r="A4764" s="33" t="s">
        <v>0</v>
      </c>
      <c r="B4764" s="33" t="s">
        <v>53</v>
      </c>
      <c r="C4764" s="33">
        <v>85000</v>
      </c>
      <c r="D4764" s="33" t="s">
        <v>2533</v>
      </c>
      <c r="E4764" t="str">
        <f t="shared" si="78"/>
        <v>$75K-$100K</v>
      </c>
    </row>
    <row r="4765" spans="1:5" x14ac:dyDescent="0.3">
      <c r="A4765" s="33" t="s">
        <v>2</v>
      </c>
      <c r="B4765" s="33" t="s">
        <v>53</v>
      </c>
      <c r="C4765" s="33"/>
      <c r="D4765" s="33" t="s">
        <v>2534</v>
      </c>
      <c r="E4765" t="str">
        <f t="shared" si="78"/>
        <v>No Data</v>
      </c>
    </row>
    <row r="4766" spans="1:5" x14ac:dyDescent="0.3">
      <c r="A4766" s="33" t="s">
        <v>0</v>
      </c>
      <c r="B4766" s="33" t="s">
        <v>53</v>
      </c>
      <c r="C4766" s="33"/>
      <c r="D4766" s="33" t="s">
        <v>820</v>
      </c>
      <c r="E4766" t="str">
        <f t="shared" si="78"/>
        <v>No Data</v>
      </c>
    </row>
    <row r="4767" spans="1:5" x14ac:dyDescent="0.3">
      <c r="A4767" s="33" t="s">
        <v>0</v>
      </c>
      <c r="B4767" s="33" t="s">
        <v>53</v>
      </c>
      <c r="C4767" s="33">
        <v>155000</v>
      </c>
      <c r="D4767" s="33" t="s">
        <v>230</v>
      </c>
      <c r="E4767" t="str">
        <f t="shared" si="78"/>
        <v>$125K-$200K</v>
      </c>
    </row>
    <row r="4768" spans="1:5" x14ac:dyDescent="0.3">
      <c r="A4768" s="33" t="s">
        <v>4</v>
      </c>
      <c r="B4768" s="33" t="s">
        <v>80</v>
      </c>
      <c r="C4768" s="33">
        <v>79200</v>
      </c>
      <c r="D4768" s="33" t="s">
        <v>2535</v>
      </c>
      <c r="E4768" t="str">
        <f t="shared" si="78"/>
        <v>$75K-$100K</v>
      </c>
    </row>
    <row r="4769" spans="1:5" x14ac:dyDescent="0.3">
      <c r="A4769" s="33" t="s">
        <v>128</v>
      </c>
      <c r="B4769" s="33" t="s">
        <v>54</v>
      </c>
      <c r="C4769" s="33">
        <v>175000</v>
      </c>
      <c r="D4769" s="33" t="s">
        <v>2536</v>
      </c>
      <c r="E4769" t="str">
        <f t="shared" si="78"/>
        <v>$125K-$200K</v>
      </c>
    </row>
    <row r="4770" spans="1:5" x14ac:dyDescent="0.3">
      <c r="A4770" s="33" t="s">
        <v>2</v>
      </c>
      <c r="B4770" s="33" t="s">
        <v>53</v>
      </c>
      <c r="C4770" s="33">
        <v>65000</v>
      </c>
      <c r="D4770" s="33" t="s">
        <v>2537</v>
      </c>
      <c r="E4770" t="str">
        <f t="shared" si="78"/>
        <v>&lt;$75K</v>
      </c>
    </row>
    <row r="4771" spans="1:5" x14ac:dyDescent="0.3">
      <c r="A4771" s="33" t="s">
        <v>126</v>
      </c>
      <c r="B4771" s="33" t="s">
        <v>53</v>
      </c>
      <c r="C4771" s="33">
        <v>152500</v>
      </c>
      <c r="D4771" s="33" t="s">
        <v>2538</v>
      </c>
      <c r="E4771" t="str">
        <f t="shared" si="78"/>
        <v>$125K-$200K</v>
      </c>
    </row>
    <row r="4772" spans="1:5" x14ac:dyDescent="0.3">
      <c r="A4772" s="33" t="s">
        <v>126</v>
      </c>
      <c r="B4772" s="33" t="s">
        <v>53</v>
      </c>
      <c r="C4772" s="33"/>
      <c r="D4772" s="33" t="s">
        <v>1412</v>
      </c>
      <c r="E4772" t="str">
        <f t="shared" si="78"/>
        <v>No Data</v>
      </c>
    </row>
    <row r="4773" spans="1:5" x14ac:dyDescent="0.3">
      <c r="A4773" s="33" t="s">
        <v>2</v>
      </c>
      <c r="B4773" s="33" t="s">
        <v>53</v>
      </c>
      <c r="C4773" s="33"/>
      <c r="D4773" s="33" t="s">
        <v>2539</v>
      </c>
      <c r="E4773" t="str">
        <f t="shared" si="78"/>
        <v>No Data</v>
      </c>
    </row>
    <row r="4774" spans="1:5" x14ac:dyDescent="0.3">
      <c r="A4774" s="33" t="s">
        <v>0</v>
      </c>
      <c r="B4774" s="33" t="s">
        <v>58</v>
      </c>
      <c r="C4774" s="33"/>
      <c r="D4774" s="33" t="s">
        <v>2540</v>
      </c>
      <c r="E4774" t="str">
        <f t="shared" si="78"/>
        <v>No Data</v>
      </c>
    </row>
    <row r="4775" spans="1:5" x14ac:dyDescent="0.3">
      <c r="A4775" s="33" t="s">
        <v>128</v>
      </c>
      <c r="B4775" s="33" t="s">
        <v>53</v>
      </c>
      <c r="C4775" s="33">
        <v>160000</v>
      </c>
      <c r="D4775" s="33" t="s">
        <v>648</v>
      </c>
      <c r="E4775" t="str">
        <f t="shared" si="78"/>
        <v>$125K-$200K</v>
      </c>
    </row>
    <row r="4776" spans="1:5" x14ac:dyDescent="0.3">
      <c r="A4776" s="33" t="s">
        <v>2</v>
      </c>
      <c r="B4776" s="33" t="s">
        <v>53</v>
      </c>
      <c r="C4776" s="33"/>
      <c r="D4776" s="33" t="s">
        <v>2541</v>
      </c>
      <c r="E4776" t="str">
        <f t="shared" si="78"/>
        <v>No Data</v>
      </c>
    </row>
    <row r="4777" spans="1:5" x14ac:dyDescent="0.3">
      <c r="A4777" s="33" t="s">
        <v>128</v>
      </c>
      <c r="B4777" s="33" t="s">
        <v>97</v>
      </c>
      <c r="C4777" s="33">
        <v>89100</v>
      </c>
      <c r="D4777" s="33" t="s">
        <v>294</v>
      </c>
      <c r="E4777" t="str">
        <f t="shared" si="78"/>
        <v>$75K-$100K</v>
      </c>
    </row>
    <row r="4778" spans="1:5" x14ac:dyDescent="0.3">
      <c r="A4778" s="33" t="s">
        <v>4</v>
      </c>
      <c r="B4778" s="33" t="s">
        <v>53</v>
      </c>
      <c r="C4778" s="33"/>
      <c r="D4778" s="33" t="s">
        <v>2542</v>
      </c>
      <c r="E4778" t="str">
        <f t="shared" si="78"/>
        <v>No Data</v>
      </c>
    </row>
    <row r="4779" spans="1:5" x14ac:dyDescent="0.3">
      <c r="A4779" s="33" t="s">
        <v>4</v>
      </c>
      <c r="B4779" s="33" t="s">
        <v>53</v>
      </c>
      <c r="C4779" s="33"/>
      <c r="D4779" s="33" t="s">
        <v>622</v>
      </c>
      <c r="E4779" t="str">
        <f t="shared" si="78"/>
        <v>No Data</v>
      </c>
    </row>
    <row r="4780" spans="1:5" x14ac:dyDescent="0.3">
      <c r="A4780" s="33" t="s">
        <v>4</v>
      </c>
      <c r="B4780" s="33" t="s">
        <v>53</v>
      </c>
      <c r="C4780" s="33">
        <v>124000</v>
      </c>
      <c r="D4780" s="33" t="s">
        <v>2518</v>
      </c>
      <c r="E4780" t="str">
        <f t="shared" si="78"/>
        <v>$100K-$125K</v>
      </c>
    </row>
    <row r="4781" spans="1:5" x14ac:dyDescent="0.3">
      <c r="A4781" s="33" t="s">
        <v>4</v>
      </c>
      <c r="B4781" s="33" t="s">
        <v>53</v>
      </c>
      <c r="C4781" s="33"/>
      <c r="D4781" s="33" t="s">
        <v>2543</v>
      </c>
      <c r="E4781" t="str">
        <f t="shared" si="78"/>
        <v>No Data</v>
      </c>
    </row>
    <row r="4782" spans="1:5" x14ac:dyDescent="0.3">
      <c r="A4782" s="33" t="s">
        <v>4</v>
      </c>
      <c r="B4782" s="33" t="s">
        <v>56</v>
      </c>
      <c r="C4782" s="33">
        <v>97444</v>
      </c>
      <c r="D4782" s="33" t="s">
        <v>2544</v>
      </c>
      <c r="E4782" t="str">
        <f t="shared" si="78"/>
        <v>$75K-$100K</v>
      </c>
    </row>
    <row r="4783" spans="1:5" x14ac:dyDescent="0.3">
      <c r="A4783" s="33" t="s">
        <v>2</v>
      </c>
      <c r="B4783" s="33" t="s">
        <v>53</v>
      </c>
      <c r="C4783" s="33"/>
      <c r="D4783" s="33" t="s">
        <v>2545</v>
      </c>
      <c r="E4783" t="str">
        <f t="shared" si="78"/>
        <v>No Data</v>
      </c>
    </row>
    <row r="4784" spans="1:5" x14ac:dyDescent="0.3">
      <c r="A4784" s="33" t="s">
        <v>2</v>
      </c>
      <c r="B4784" s="33" t="s">
        <v>53</v>
      </c>
      <c r="C4784" s="33"/>
      <c r="D4784" s="33" t="s">
        <v>367</v>
      </c>
      <c r="E4784" t="str">
        <f t="shared" si="78"/>
        <v>No Data</v>
      </c>
    </row>
    <row r="4785" spans="1:5" x14ac:dyDescent="0.3">
      <c r="A4785" s="33" t="s">
        <v>0</v>
      </c>
      <c r="B4785" s="33" t="s">
        <v>53</v>
      </c>
      <c r="C4785" s="33"/>
      <c r="D4785" s="33" t="s">
        <v>2546</v>
      </c>
      <c r="E4785" t="str">
        <f t="shared" si="78"/>
        <v>No Data</v>
      </c>
    </row>
    <row r="4786" spans="1:5" x14ac:dyDescent="0.3">
      <c r="A4786" s="33" t="s">
        <v>4</v>
      </c>
      <c r="B4786" s="33" t="s">
        <v>53</v>
      </c>
      <c r="C4786" s="33">
        <v>190950</v>
      </c>
      <c r="D4786" s="33" t="s">
        <v>225</v>
      </c>
      <c r="E4786" t="str">
        <f t="shared" si="78"/>
        <v>$125K-$200K</v>
      </c>
    </row>
    <row r="4787" spans="1:5" x14ac:dyDescent="0.3">
      <c r="A4787" s="33" t="s">
        <v>4</v>
      </c>
      <c r="B4787" s="33" t="s">
        <v>53</v>
      </c>
      <c r="C4787" s="33"/>
      <c r="D4787" s="33" t="s">
        <v>238</v>
      </c>
      <c r="E4787" t="str">
        <f t="shared" si="78"/>
        <v>No Data</v>
      </c>
    </row>
    <row r="4788" spans="1:5" x14ac:dyDescent="0.3">
      <c r="A4788" s="33" t="s">
        <v>4</v>
      </c>
      <c r="B4788" s="33" t="s">
        <v>54</v>
      </c>
      <c r="C4788" s="33"/>
      <c r="D4788" s="33" t="s">
        <v>2506</v>
      </c>
      <c r="E4788" t="str">
        <f t="shared" si="78"/>
        <v>No Data</v>
      </c>
    </row>
    <row r="4789" spans="1:5" x14ac:dyDescent="0.3">
      <c r="A4789" s="33" t="s">
        <v>2</v>
      </c>
      <c r="B4789" s="33" t="s">
        <v>53</v>
      </c>
      <c r="C4789" s="33">
        <v>87500</v>
      </c>
      <c r="D4789" s="33" t="s">
        <v>232</v>
      </c>
      <c r="E4789" t="str">
        <f t="shared" si="78"/>
        <v>$75K-$100K</v>
      </c>
    </row>
    <row r="4790" spans="1:5" x14ac:dyDescent="0.3">
      <c r="A4790" s="33" t="s">
        <v>4</v>
      </c>
      <c r="B4790" s="33" t="s">
        <v>53</v>
      </c>
      <c r="C4790" s="33"/>
      <c r="D4790" s="33" t="s">
        <v>2547</v>
      </c>
      <c r="E4790" t="str">
        <f t="shared" si="78"/>
        <v>No Data</v>
      </c>
    </row>
    <row r="4791" spans="1:5" x14ac:dyDescent="0.3">
      <c r="A4791" s="33" t="s">
        <v>126</v>
      </c>
      <c r="B4791" s="33" t="s">
        <v>53</v>
      </c>
      <c r="C4791" s="33">
        <v>170672</v>
      </c>
      <c r="D4791" s="33" t="s">
        <v>225</v>
      </c>
      <c r="E4791" t="str">
        <f t="shared" si="78"/>
        <v>$125K-$200K</v>
      </c>
    </row>
    <row r="4792" spans="1:5" x14ac:dyDescent="0.3">
      <c r="A4792" s="33" t="s">
        <v>4</v>
      </c>
      <c r="B4792" s="33" t="s">
        <v>54</v>
      </c>
      <c r="C4792" s="33">
        <v>90000</v>
      </c>
      <c r="D4792" s="33" t="s">
        <v>2548</v>
      </c>
      <c r="E4792" t="str">
        <f t="shared" si="78"/>
        <v>$75K-$100K</v>
      </c>
    </row>
    <row r="4793" spans="1:5" x14ac:dyDescent="0.3">
      <c r="A4793" s="33" t="s">
        <v>0</v>
      </c>
      <c r="B4793" s="33" t="s">
        <v>53</v>
      </c>
      <c r="C4793" s="33"/>
      <c r="D4793" s="33" t="s">
        <v>622</v>
      </c>
      <c r="E4793" t="str">
        <f t="shared" si="78"/>
        <v>No Data</v>
      </c>
    </row>
    <row r="4794" spans="1:5" x14ac:dyDescent="0.3">
      <c r="A4794" s="33" t="s">
        <v>4</v>
      </c>
      <c r="B4794" s="33" t="s">
        <v>53</v>
      </c>
      <c r="C4794" s="33"/>
      <c r="D4794" s="33" t="s">
        <v>2549</v>
      </c>
      <c r="E4794" t="str">
        <f t="shared" si="78"/>
        <v>No Data</v>
      </c>
    </row>
    <row r="4795" spans="1:5" x14ac:dyDescent="0.3">
      <c r="A4795" s="33" t="s">
        <v>0</v>
      </c>
      <c r="B4795" s="33" t="s">
        <v>53</v>
      </c>
      <c r="C4795" s="33">
        <v>300000</v>
      </c>
      <c r="D4795" s="33" t="s">
        <v>648</v>
      </c>
      <c r="E4795" t="str">
        <f t="shared" si="78"/>
        <v>&gt;$200K</v>
      </c>
    </row>
    <row r="4796" spans="1:5" x14ac:dyDescent="0.3">
      <c r="A4796" s="33" t="s">
        <v>4</v>
      </c>
      <c r="B4796" s="33" t="s">
        <v>53</v>
      </c>
      <c r="C4796" s="33">
        <v>110130</v>
      </c>
      <c r="D4796" s="33" t="s">
        <v>2550</v>
      </c>
      <c r="E4796" t="str">
        <f t="shared" si="78"/>
        <v>$100K-$125K</v>
      </c>
    </row>
    <row r="4797" spans="1:5" x14ac:dyDescent="0.3">
      <c r="A4797" s="33" t="s">
        <v>0</v>
      </c>
      <c r="B4797" s="33" t="s">
        <v>53</v>
      </c>
      <c r="C4797" s="33"/>
      <c r="D4797" s="33" t="s">
        <v>457</v>
      </c>
      <c r="E4797" t="str">
        <f t="shared" si="78"/>
        <v>No Data</v>
      </c>
    </row>
    <row r="4798" spans="1:5" x14ac:dyDescent="0.3">
      <c r="A4798" s="33" t="s">
        <v>0</v>
      </c>
      <c r="B4798" s="33" t="s">
        <v>53</v>
      </c>
      <c r="C4798" s="33">
        <v>85000</v>
      </c>
      <c r="D4798" s="33" t="s">
        <v>2551</v>
      </c>
      <c r="E4798" t="str">
        <f t="shared" si="78"/>
        <v>$75K-$100K</v>
      </c>
    </row>
    <row r="4799" spans="1:5" x14ac:dyDescent="0.3">
      <c r="A4799" s="33" t="s">
        <v>2</v>
      </c>
      <c r="B4799" s="33" t="s">
        <v>53</v>
      </c>
      <c r="C4799" s="33"/>
      <c r="D4799" s="33" t="s">
        <v>1708</v>
      </c>
      <c r="E4799" t="str">
        <f t="shared" si="78"/>
        <v>No Data</v>
      </c>
    </row>
    <row r="4800" spans="1:5" x14ac:dyDescent="0.3">
      <c r="A4800" s="33" t="s">
        <v>128</v>
      </c>
      <c r="B4800" s="33" t="s">
        <v>53</v>
      </c>
      <c r="C4800" s="33">
        <v>175000</v>
      </c>
      <c r="D4800" s="33" t="s">
        <v>230</v>
      </c>
      <c r="E4800" t="str">
        <f t="shared" si="78"/>
        <v>$125K-$200K</v>
      </c>
    </row>
    <row r="4801" spans="1:5" x14ac:dyDescent="0.3">
      <c r="A4801" s="33" t="s">
        <v>2</v>
      </c>
      <c r="B4801" s="33" t="s">
        <v>53</v>
      </c>
      <c r="C4801" s="33">
        <v>87500</v>
      </c>
      <c r="D4801" s="33" t="s">
        <v>268</v>
      </c>
      <c r="E4801" t="str">
        <f t="shared" si="78"/>
        <v>$75K-$100K</v>
      </c>
    </row>
    <row r="4802" spans="1:5" x14ac:dyDescent="0.3">
      <c r="A4802" s="33" t="s">
        <v>0</v>
      </c>
      <c r="B4802" s="33" t="s">
        <v>53</v>
      </c>
      <c r="C4802" s="33">
        <v>103128</v>
      </c>
      <c r="D4802" s="33" t="s">
        <v>1384</v>
      </c>
      <c r="E4802" t="str">
        <f t="shared" si="78"/>
        <v>$100K-$125K</v>
      </c>
    </row>
    <row r="4803" spans="1:5" x14ac:dyDescent="0.3">
      <c r="A4803" s="33" t="s">
        <v>2</v>
      </c>
      <c r="B4803" s="33" t="s">
        <v>53</v>
      </c>
      <c r="C4803" s="33"/>
      <c r="D4803" s="33" t="s">
        <v>2552</v>
      </c>
      <c r="E4803" t="str">
        <f t="shared" ref="E4803:E4866" si="79">_xlfn.XLOOKUP(C4803,$H$16:$H$21,$G$16:$G$21,,1)</f>
        <v>No Data</v>
      </c>
    </row>
    <row r="4804" spans="1:5" x14ac:dyDescent="0.3">
      <c r="A4804" s="33" t="s">
        <v>4</v>
      </c>
      <c r="B4804" s="33" t="s">
        <v>53</v>
      </c>
      <c r="C4804" s="33">
        <v>215000</v>
      </c>
      <c r="D4804" s="33" t="s">
        <v>2553</v>
      </c>
      <c r="E4804" t="str">
        <f t="shared" si="79"/>
        <v>&gt;$200K</v>
      </c>
    </row>
    <row r="4805" spans="1:5" x14ac:dyDescent="0.3">
      <c r="A4805" s="33" t="s">
        <v>128</v>
      </c>
      <c r="B4805" s="33" t="s">
        <v>53</v>
      </c>
      <c r="C4805" s="33">
        <v>175000</v>
      </c>
      <c r="D4805" s="33" t="s">
        <v>230</v>
      </c>
      <c r="E4805" t="str">
        <f t="shared" si="79"/>
        <v>$125K-$200K</v>
      </c>
    </row>
    <row r="4806" spans="1:5" x14ac:dyDescent="0.3">
      <c r="A4806" s="33" t="s">
        <v>4</v>
      </c>
      <c r="B4806" s="33" t="s">
        <v>53</v>
      </c>
      <c r="C4806" s="33"/>
      <c r="D4806" s="33" t="s">
        <v>2554</v>
      </c>
      <c r="E4806" t="str">
        <f t="shared" si="79"/>
        <v>No Data</v>
      </c>
    </row>
    <row r="4807" spans="1:5" x14ac:dyDescent="0.3">
      <c r="A4807" s="33" t="s">
        <v>126</v>
      </c>
      <c r="B4807" s="33" t="s">
        <v>54</v>
      </c>
      <c r="C4807" s="33">
        <v>157500</v>
      </c>
      <c r="D4807" s="33" t="s">
        <v>238</v>
      </c>
      <c r="E4807" t="str">
        <f t="shared" si="79"/>
        <v>$125K-$200K</v>
      </c>
    </row>
    <row r="4808" spans="1:5" x14ac:dyDescent="0.3">
      <c r="A4808" s="33" t="s">
        <v>4</v>
      </c>
      <c r="B4808" s="33" t="s">
        <v>54</v>
      </c>
      <c r="C4808" s="33">
        <v>110000</v>
      </c>
      <c r="D4808" s="33" t="s">
        <v>268</v>
      </c>
      <c r="E4808" t="str">
        <f t="shared" si="79"/>
        <v>$100K-$125K</v>
      </c>
    </row>
    <row r="4809" spans="1:5" x14ac:dyDescent="0.3">
      <c r="A4809" s="33" t="s">
        <v>0</v>
      </c>
      <c r="B4809" s="33" t="s">
        <v>53</v>
      </c>
      <c r="C4809" s="33">
        <v>165000</v>
      </c>
      <c r="D4809" s="33" t="s">
        <v>2555</v>
      </c>
      <c r="E4809" t="str">
        <f t="shared" si="79"/>
        <v>$125K-$200K</v>
      </c>
    </row>
    <row r="4810" spans="1:5" x14ac:dyDescent="0.3">
      <c r="A4810" s="33" t="s">
        <v>4</v>
      </c>
      <c r="B4810" s="33" t="s">
        <v>53</v>
      </c>
      <c r="C4810" s="33">
        <v>147500</v>
      </c>
      <c r="D4810" s="33" t="s">
        <v>2556</v>
      </c>
      <c r="E4810" t="str">
        <f t="shared" si="79"/>
        <v>$125K-$200K</v>
      </c>
    </row>
    <row r="4811" spans="1:5" x14ac:dyDescent="0.3">
      <c r="A4811" s="33" t="s">
        <v>0</v>
      </c>
      <c r="B4811" s="33" t="s">
        <v>53</v>
      </c>
      <c r="C4811" s="33">
        <v>130000</v>
      </c>
      <c r="D4811" s="33" t="s">
        <v>237</v>
      </c>
      <c r="E4811" t="str">
        <f t="shared" si="79"/>
        <v>$125K-$200K</v>
      </c>
    </row>
    <row r="4812" spans="1:5" x14ac:dyDescent="0.3">
      <c r="A4812" s="33" t="s">
        <v>4</v>
      </c>
      <c r="B4812" s="33" t="s">
        <v>53</v>
      </c>
      <c r="C4812" s="33"/>
      <c r="D4812" s="33" t="s">
        <v>2184</v>
      </c>
      <c r="E4812" t="str">
        <f t="shared" si="79"/>
        <v>No Data</v>
      </c>
    </row>
    <row r="4813" spans="1:5" x14ac:dyDescent="0.3">
      <c r="A4813" s="33" t="s">
        <v>2</v>
      </c>
      <c r="B4813" s="33" t="s">
        <v>53</v>
      </c>
      <c r="C4813" s="33"/>
      <c r="D4813" s="33" t="s">
        <v>754</v>
      </c>
      <c r="E4813" t="str">
        <f t="shared" si="79"/>
        <v>No Data</v>
      </c>
    </row>
    <row r="4814" spans="1:5" x14ac:dyDescent="0.3">
      <c r="A4814" s="33" t="s">
        <v>125</v>
      </c>
      <c r="B4814" s="33" t="s">
        <v>53</v>
      </c>
      <c r="C4814" s="33">
        <v>81167</v>
      </c>
      <c r="D4814" s="33" t="s">
        <v>1071</v>
      </c>
      <c r="E4814" t="str">
        <f t="shared" si="79"/>
        <v>$75K-$100K</v>
      </c>
    </row>
    <row r="4815" spans="1:5" x14ac:dyDescent="0.3">
      <c r="A4815" s="33" t="s">
        <v>0</v>
      </c>
      <c r="B4815" s="33" t="s">
        <v>88</v>
      </c>
      <c r="C4815" s="33">
        <v>157500</v>
      </c>
      <c r="D4815" s="33" t="s">
        <v>2557</v>
      </c>
      <c r="E4815" t="str">
        <f t="shared" si="79"/>
        <v>$125K-$200K</v>
      </c>
    </row>
    <row r="4816" spans="1:5" x14ac:dyDescent="0.3">
      <c r="A4816" s="33" t="s">
        <v>0</v>
      </c>
      <c r="B4816" s="33" t="s">
        <v>54</v>
      </c>
      <c r="C4816" s="33">
        <v>105000</v>
      </c>
      <c r="D4816" s="33" t="s">
        <v>499</v>
      </c>
      <c r="E4816" t="str">
        <f t="shared" si="79"/>
        <v>$100K-$125K</v>
      </c>
    </row>
    <row r="4817" spans="1:5" x14ac:dyDescent="0.3">
      <c r="A4817" s="33" t="s">
        <v>4</v>
      </c>
      <c r="B4817" s="33" t="s">
        <v>53</v>
      </c>
      <c r="C4817" s="33">
        <v>120000</v>
      </c>
      <c r="D4817" s="33" t="s">
        <v>232</v>
      </c>
      <c r="E4817" t="str">
        <f t="shared" si="79"/>
        <v>$100K-$125K</v>
      </c>
    </row>
    <row r="4818" spans="1:5" x14ac:dyDescent="0.3">
      <c r="A4818" s="33" t="s">
        <v>4</v>
      </c>
      <c r="B4818" s="33" t="s">
        <v>53</v>
      </c>
      <c r="C4818" s="33">
        <v>175000</v>
      </c>
      <c r="D4818" s="33" t="s">
        <v>1401</v>
      </c>
      <c r="E4818" t="str">
        <f t="shared" si="79"/>
        <v>$125K-$200K</v>
      </c>
    </row>
    <row r="4819" spans="1:5" x14ac:dyDescent="0.3">
      <c r="A4819" s="33" t="s">
        <v>0</v>
      </c>
      <c r="B4819" s="33" t="s">
        <v>53</v>
      </c>
      <c r="C4819" s="33">
        <v>90000</v>
      </c>
      <c r="D4819" s="33" t="s">
        <v>2558</v>
      </c>
      <c r="E4819" t="str">
        <f t="shared" si="79"/>
        <v>$75K-$100K</v>
      </c>
    </row>
    <row r="4820" spans="1:5" x14ac:dyDescent="0.3">
      <c r="A4820" s="33" t="s">
        <v>125</v>
      </c>
      <c r="B4820" s="33" t="s">
        <v>53</v>
      </c>
      <c r="C4820" s="33">
        <v>172500</v>
      </c>
      <c r="D4820" s="33" t="s">
        <v>2559</v>
      </c>
      <c r="E4820" t="str">
        <f t="shared" si="79"/>
        <v>$125K-$200K</v>
      </c>
    </row>
    <row r="4821" spans="1:5" x14ac:dyDescent="0.3">
      <c r="A4821" s="33" t="s">
        <v>4</v>
      </c>
      <c r="B4821" s="33" t="s">
        <v>53</v>
      </c>
      <c r="C4821" s="33">
        <v>130000</v>
      </c>
      <c r="D4821" s="33" t="s">
        <v>221</v>
      </c>
      <c r="E4821" t="str">
        <f t="shared" si="79"/>
        <v>$125K-$200K</v>
      </c>
    </row>
    <row r="4822" spans="1:5" x14ac:dyDescent="0.3">
      <c r="A4822" s="33" t="s">
        <v>0</v>
      </c>
      <c r="B4822" s="33" t="s">
        <v>54</v>
      </c>
      <c r="C4822" s="33"/>
      <c r="D4822" s="33" t="s">
        <v>2560</v>
      </c>
      <c r="E4822" t="str">
        <f t="shared" si="79"/>
        <v>No Data</v>
      </c>
    </row>
    <row r="4823" spans="1:5" x14ac:dyDescent="0.3">
      <c r="A4823" s="33" t="s">
        <v>2</v>
      </c>
      <c r="B4823" s="33" t="s">
        <v>100</v>
      </c>
      <c r="C4823" s="33"/>
      <c r="D4823" s="33" t="s">
        <v>666</v>
      </c>
      <c r="E4823" t="str">
        <f t="shared" si="79"/>
        <v>No Data</v>
      </c>
    </row>
    <row r="4824" spans="1:5" x14ac:dyDescent="0.3">
      <c r="A4824" s="33" t="s">
        <v>4</v>
      </c>
      <c r="B4824" s="33" t="s">
        <v>54</v>
      </c>
      <c r="C4824" s="33"/>
      <c r="D4824" s="33" t="s">
        <v>2561</v>
      </c>
      <c r="E4824" t="str">
        <f t="shared" si="79"/>
        <v>No Data</v>
      </c>
    </row>
    <row r="4825" spans="1:5" x14ac:dyDescent="0.3">
      <c r="A4825" s="33" t="s">
        <v>0</v>
      </c>
      <c r="B4825" s="33" t="s">
        <v>53</v>
      </c>
      <c r="C4825" s="33"/>
      <c r="D4825" s="33" t="s">
        <v>1041</v>
      </c>
      <c r="E4825" t="str">
        <f t="shared" si="79"/>
        <v>No Data</v>
      </c>
    </row>
    <row r="4826" spans="1:5" x14ac:dyDescent="0.3">
      <c r="A4826" s="33" t="s">
        <v>52</v>
      </c>
      <c r="B4826" s="33" t="s">
        <v>53</v>
      </c>
      <c r="C4826" s="33"/>
      <c r="D4826" s="33" t="s">
        <v>2562</v>
      </c>
      <c r="E4826" t="str">
        <f t="shared" si="79"/>
        <v>No Data</v>
      </c>
    </row>
    <row r="4827" spans="1:5" x14ac:dyDescent="0.3">
      <c r="A4827" s="33" t="s">
        <v>126</v>
      </c>
      <c r="B4827" s="33" t="s">
        <v>53</v>
      </c>
      <c r="C4827" s="33"/>
      <c r="D4827" s="33" t="s">
        <v>2179</v>
      </c>
      <c r="E4827" t="str">
        <f t="shared" si="79"/>
        <v>No Data</v>
      </c>
    </row>
    <row r="4828" spans="1:5" x14ac:dyDescent="0.3">
      <c r="A4828" s="33" t="s">
        <v>0</v>
      </c>
      <c r="B4828" s="33" t="s">
        <v>53</v>
      </c>
      <c r="C4828" s="33"/>
      <c r="D4828" s="33" t="s">
        <v>357</v>
      </c>
      <c r="E4828" t="str">
        <f t="shared" si="79"/>
        <v>No Data</v>
      </c>
    </row>
    <row r="4829" spans="1:5" x14ac:dyDescent="0.3">
      <c r="A4829" s="33" t="s">
        <v>128</v>
      </c>
      <c r="B4829" s="33" t="s">
        <v>53</v>
      </c>
      <c r="C4829" s="33">
        <v>170000</v>
      </c>
      <c r="D4829" s="33" t="s">
        <v>228</v>
      </c>
      <c r="E4829" t="str">
        <f t="shared" si="79"/>
        <v>$125K-$200K</v>
      </c>
    </row>
    <row r="4830" spans="1:5" x14ac:dyDescent="0.3">
      <c r="A4830" s="33" t="s">
        <v>2</v>
      </c>
      <c r="B4830" s="33" t="s">
        <v>53</v>
      </c>
      <c r="C4830" s="33">
        <v>90000</v>
      </c>
      <c r="D4830" s="33" t="s">
        <v>2563</v>
      </c>
      <c r="E4830" t="str">
        <f t="shared" si="79"/>
        <v>$75K-$100K</v>
      </c>
    </row>
    <row r="4831" spans="1:5" x14ac:dyDescent="0.3">
      <c r="A4831" s="33" t="s">
        <v>4</v>
      </c>
      <c r="B4831" s="33" t="s">
        <v>53</v>
      </c>
      <c r="C4831" s="33">
        <v>105000</v>
      </c>
      <c r="D4831" s="33" t="s">
        <v>268</v>
      </c>
      <c r="E4831" t="str">
        <f t="shared" si="79"/>
        <v>$100K-$125K</v>
      </c>
    </row>
    <row r="4832" spans="1:5" x14ac:dyDescent="0.3">
      <c r="A4832" s="33" t="s">
        <v>0</v>
      </c>
      <c r="B4832" s="33" t="s">
        <v>54</v>
      </c>
      <c r="C4832" s="33">
        <v>152700</v>
      </c>
      <c r="D4832" s="33" t="s">
        <v>299</v>
      </c>
      <c r="E4832" t="str">
        <f t="shared" si="79"/>
        <v>$125K-$200K</v>
      </c>
    </row>
    <row r="4833" spans="1:5" x14ac:dyDescent="0.3">
      <c r="A4833" s="33" t="s">
        <v>2</v>
      </c>
      <c r="B4833" s="33" t="s">
        <v>53</v>
      </c>
      <c r="C4833" s="33"/>
      <c r="D4833" s="33" t="s">
        <v>1413</v>
      </c>
      <c r="E4833" t="str">
        <f t="shared" si="79"/>
        <v>No Data</v>
      </c>
    </row>
    <row r="4834" spans="1:5" x14ac:dyDescent="0.3">
      <c r="A4834" s="33" t="s">
        <v>4</v>
      </c>
      <c r="B4834" s="33" t="s">
        <v>53</v>
      </c>
      <c r="C4834" s="33"/>
      <c r="D4834" s="33" t="s">
        <v>232</v>
      </c>
      <c r="E4834" t="str">
        <f t="shared" si="79"/>
        <v>No Data</v>
      </c>
    </row>
    <row r="4835" spans="1:5" x14ac:dyDescent="0.3">
      <c r="A4835" s="33" t="s">
        <v>125</v>
      </c>
      <c r="B4835" s="33" t="s">
        <v>170</v>
      </c>
      <c r="C4835" s="33">
        <v>111175</v>
      </c>
      <c r="D4835" s="33" t="s">
        <v>1076</v>
      </c>
      <c r="E4835" t="str">
        <f t="shared" si="79"/>
        <v>$100K-$125K</v>
      </c>
    </row>
    <row r="4836" spans="1:5" x14ac:dyDescent="0.3">
      <c r="A4836" s="33" t="s">
        <v>2</v>
      </c>
      <c r="B4836" s="33" t="s">
        <v>53</v>
      </c>
      <c r="C4836" s="33">
        <v>110000</v>
      </c>
      <c r="D4836" s="33" t="s">
        <v>2564</v>
      </c>
      <c r="E4836" t="str">
        <f t="shared" si="79"/>
        <v>$100K-$125K</v>
      </c>
    </row>
    <row r="4837" spans="1:5" x14ac:dyDescent="0.3">
      <c r="A4837" s="33" t="s">
        <v>128</v>
      </c>
      <c r="B4837" s="33" t="s">
        <v>54</v>
      </c>
      <c r="C4837" s="33">
        <v>133500</v>
      </c>
      <c r="D4837" s="33" t="s">
        <v>2565</v>
      </c>
      <c r="E4837" t="str">
        <f t="shared" si="79"/>
        <v>$125K-$200K</v>
      </c>
    </row>
    <row r="4838" spans="1:5" x14ac:dyDescent="0.3">
      <c r="A4838" s="33" t="s">
        <v>128</v>
      </c>
      <c r="B4838" s="33" t="s">
        <v>53</v>
      </c>
      <c r="C4838" s="33"/>
      <c r="D4838" s="33" t="s">
        <v>279</v>
      </c>
      <c r="E4838" t="str">
        <f t="shared" si="79"/>
        <v>No Data</v>
      </c>
    </row>
    <row r="4839" spans="1:5" x14ac:dyDescent="0.3">
      <c r="A4839" s="33" t="s">
        <v>0</v>
      </c>
      <c r="B4839" s="33" t="s">
        <v>53</v>
      </c>
      <c r="C4839" s="33">
        <v>199000</v>
      </c>
      <c r="D4839" s="33" t="s">
        <v>217</v>
      </c>
      <c r="E4839" t="str">
        <f t="shared" si="79"/>
        <v>$125K-$200K</v>
      </c>
    </row>
    <row r="4840" spans="1:5" x14ac:dyDescent="0.3">
      <c r="A4840" s="33" t="s">
        <v>0</v>
      </c>
      <c r="B4840" s="33" t="s">
        <v>53</v>
      </c>
      <c r="C4840" s="33">
        <v>140000</v>
      </c>
      <c r="D4840" s="33" t="s">
        <v>2566</v>
      </c>
      <c r="E4840" t="str">
        <f t="shared" si="79"/>
        <v>$125K-$200K</v>
      </c>
    </row>
    <row r="4841" spans="1:5" x14ac:dyDescent="0.3">
      <c r="A4841" s="33" t="s">
        <v>0</v>
      </c>
      <c r="B4841" s="33" t="s">
        <v>53</v>
      </c>
      <c r="C4841" s="33">
        <v>75000</v>
      </c>
      <c r="D4841" s="33" t="s">
        <v>2567</v>
      </c>
      <c r="E4841" t="str">
        <f t="shared" si="79"/>
        <v>&lt;$75K</v>
      </c>
    </row>
    <row r="4842" spans="1:5" x14ac:dyDescent="0.3">
      <c r="A4842" s="33" t="s">
        <v>4</v>
      </c>
      <c r="B4842" s="33" t="s">
        <v>73</v>
      </c>
      <c r="C4842" s="33">
        <v>133500</v>
      </c>
      <c r="D4842" s="33" t="s">
        <v>953</v>
      </c>
      <c r="E4842" t="str">
        <f t="shared" si="79"/>
        <v>$125K-$200K</v>
      </c>
    </row>
    <row r="4843" spans="1:5" x14ac:dyDescent="0.3">
      <c r="A4843" s="33" t="s">
        <v>126</v>
      </c>
      <c r="B4843" s="33" t="s">
        <v>53</v>
      </c>
      <c r="C4843" s="33">
        <v>173500</v>
      </c>
      <c r="D4843" s="33" t="s">
        <v>225</v>
      </c>
      <c r="E4843" t="str">
        <f t="shared" si="79"/>
        <v>$125K-$200K</v>
      </c>
    </row>
    <row r="4844" spans="1:5" x14ac:dyDescent="0.3">
      <c r="A4844" s="33" t="s">
        <v>0</v>
      </c>
      <c r="B4844" s="33" t="s">
        <v>53</v>
      </c>
      <c r="C4844" s="33"/>
      <c r="D4844" s="33" t="s">
        <v>287</v>
      </c>
      <c r="E4844" t="str">
        <f t="shared" si="79"/>
        <v>No Data</v>
      </c>
    </row>
    <row r="4845" spans="1:5" x14ac:dyDescent="0.3">
      <c r="A4845" s="33" t="s">
        <v>2</v>
      </c>
      <c r="B4845" s="33" t="s">
        <v>54</v>
      </c>
      <c r="C4845" s="33">
        <v>107000</v>
      </c>
      <c r="D4845" s="33" t="s">
        <v>1077</v>
      </c>
      <c r="E4845" t="str">
        <f t="shared" si="79"/>
        <v>$100K-$125K</v>
      </c>
    </row>
    <row r="4846" spans="1:5" x14ac:dyDescent="0.3">
      <c r="A4846" s="33" t="s">
        <v>4</v>
      </c>
      <c r="B4846" s="33" t="s">
        <v>53</v>
      </c>
      <c r="C4846" s="33"/>
      <c r="D4846" s="33" t="s">
        <v>2568</v>
      </c>
      <c r="E4846" t="str">
        <f t="shared" si="79"/>
        <v>No Data</v>
      </c>
    </row>
    <row r="4847" spans="1:5" x14ac:dyDescent="0.3">
      <c r="A4847" s="33" t="s">
        <v>4</v>
      </c>
      <c r="B4847" s="33" t="s">
        <v>53</v>
      </c>
      <c r="C4847" s="33"/>
      <c r="D4847" s="33" t="s">
        <v>231</v>
      </c>
      <c r="E4847" t="str">
        <f t="shared" si="79"/>
        <v>No Data</v>
      </c>
    </row>
    <row r="4848" spans="1:5" x14ac:dyDescent="0.3">
      <c r="A4848" s="33" t="s">
        <v>0</v>
      </c>
      <c r="B4848" s="33" t="s">
        <v>53</v>
      </c>
      <c r="C4848" s="33">
        <v>152650</v>
      </c>
      <c r="D4848" s="33" t="s">
        <v>299</v>
      </c>
      <c r="E4848" t="str">
        <f t="shared" si="79"/>
        <v>$125K-$200K</v>
      </c>
    </row>
    <row r="4849" spans="1:5" x14ac:dyDescent="0.3">
      <c r="A4849" s="33" t="s">
        <v>0</v>
      </c>
      <c r="B4849" s="33" t="s">
        <v>53</v>
      </c>
      <c r="C4849" s="33">
        <v>127500</v>
      </c>
      <c r="D4849" s="33" t="s">
        <v>1851</v>
      </c>
      <c r="E4849" t="str">
        <f t="shared" si="79"/>
        <v>$125K-$200K</v>
      </c>
    </row>
    <row r="4850" spans="1:5" x14ac:dyDescent="0.3">
      <c r="A4850" s="33" t="s">
        <v>0</v>
      </c>
      <c r="B4850" s="33" t="s">
        <v>53</v>
      </c>
      <c r="C4850" s="33">
        <v>135000</v>
      </c>
      <c r="D4850" s="33" t="s">
        <v>376</v>
      </c>
      <c r="E4850" t="str">
        <f t="shared" si="79"/>
        <v>$125K-$200K</v>
      </c>
    </row>
    <row r="4851" spans="1:5" x14ac:dyDescent="0.3">
      <c r="A4851" s="33" t="s">
        <v>4</v>
      </c>
      <c r="B4851" s="33" t="s">
        <v>53</v>
      </c>
      <c r="C4851" s="33"/>
      <c r="D4851" s="33" t="s">
        <v>2453</v>
      </c>
      <c r="E4851" t="str">
        <f t="shared" si="79"/>
        <v>No Data</v>
      </c>
    </row>
    <row r="4852" spans="1:5" x14ac:dyDescent="0.3">
      <c r="A4852" s="33" t="s">
        <v>0</v>
      </c>
      <c r="B4852" s="33" t="s">
        <v>121</v>
      </c>
      <c r="C4852" s="33">
        <v>47370</v>
      </c>
      <c r="D4852" s="33" t="s">
        <v>834</v>
      </c>
      <c r="E4852" t="str">
        <f t="shared" si="79"/>
        <v>&lt;$75K</v>
      </c>
    </row>
    <row r="4853" spans="1:5" x14ac:dyDescent="0.3">
      <c r="A4853" s="33" t="s">
        <v>0</v>
      </c>
      <c r="B4853" s="33" t="s">
        <v>53</v>
      </c>
      <c r="C4853" s="33">
        <v>125000</v>
      </c>
      <c r="D4853" s="33" t="s">
        <v>2110</v>
      </c>
      <c r="E4853" t="str">
        <f t="shared" si="79"/>
        <v>$100K-$125K</v>
      </c>
    </row>
    <row r="4854" spans="1:5" x14ac:dyDescent="0.3">
      <c r="A4854" s="33" t="s">
        <v>4</v>
      </c>
      <c r="B4854" s="33" t="s">
        <v>54</v>
      </c>
      <c r="C4854" s="33">
        <v>110000</v>
      </c>
      <c r="D4854" s="33" t="s">
        <v>2569</v>
      </c>
      <c r="E4854" t="str">
        <f t="shared" si="79"/>
        <v>$100K-$125K</v>
      </c>
    </row>
    <row r="4855" spans="1:5" x14ac:dyDescent="0.3">
      <c r="A4855" s="33" t="s">
        <v>0</v>
      </c>
      <c r="B4855" s="33" t="s">
        <v>53</v>
      </c>
      <c r="C4855" s="33">
        <v>150000</v>
      </c>
      <c r="D4855" s="33" t="s">
        <v>302</v>
      </c>
      <c r="E4855" t="str">
        <f t="shared" si="79"/>
        <v>$125K-$200K</v>
      </c>
    </row>
    <row r="4856" spans="1:5" x14ac:dyDescent="0.3">
      <c r="A4856" s="33" t="s">
        <v>0</v>
      </c>
      <c r="B4856" s="33" t="s">
        <v>53</v>
      </c>
      <c r="C4856" s="33">
        <v>75000</v>
      </c>
      <c r="D4856" s="33" t="s">
        <v>2570</v>
      </c>
      <c r="E4856" t="str">
        <f t="shared" si="79"/>
        <v>&lt;$75K</v>
      </c>
    </row>
    <row r="4857" spans="1:5" x14ac:dyDescent="0.3">
      <c r="A4857" s="33" t="s">
        <v>4</v>
      </c>
      <c r="B4857" s="33" t="s">
        <v>53</v>
      </c>
      <c r="C4857" s="33">
        <v>125000</v>
      </c>
      <c r="D4857" s="33" t="s">
        <v>232</v>
      </c>
      <c r="E4857" t="str">
        <f t="shared" si="79"/>
        <v>$100K-$125K</v>
      </c>
    </row>
    <row r="4858" spans="1:5" x14ac:dyDescent="0.3">
      <c r="A4858" s="33" t="s">
        <v>4</v>
      </c>
      <c r="B4858" s="33" t="s">
        <v>54</v>
      </c>
      <c r="C4858" s="33">
        <v>82500</v>
      </c>
      <c r="D4858" s="33" t="s">
        <v>1595</v>
      </c>
      <c r="E4858" t="str">
        <f t="shared" si="79"/>
        <v>$75K-$100K</v>
      </c>
    </row>
    <row r="4859" spans="1:5" x14ac:dyDescent="0.3">
      <c r="A4859" s="33" t="s">
        <v>2</v>
      </c>
      <c r="B4859" s="33" t="s">
        <v>53</v>
      </c>
      <c r="C4859" s="33"/>
      <c r="D4859" s="33" t="s">
        <v>2571</v>
      </c>
      <c r="E4859" t="str">
        <f t="shared" si="79"/>
        <v>No Data</v>
      </c>
    </row>
    <row r="4860" spans="1:5" x14ac:dyDescent="0.3">
      <c r="A4860" s="33" t="s">
        <v>125</v>
      </c>
      <c r="B4860" s="33" t="s">
        <v>53</v>
      </c>
      <c r="C4860" s="33">
        <v>102500</v>
      </c>
      <c r="D4860" s="33" t="s">
        <v>2572</v>
      </c>
      <c r="E4860" t="str">
        <f t="shared" si="79"/>
        <v>$100K-$125K</v>
      </c>
    </row>
    <row r="4861" spans="1:5" x14ac:dyDescent="0.3">
      <c r="A4861" s="33" t="s">
        <v>4</v>
      </c>
      <c r="B4861" s="33" t="s">
        <v>53</v>
      </c>
      <c r="C4861" s="33">
        <v>115000</v>
      </c>
      <c r="D4861" s="33" t="s">
        <v>238</v>
      </c>
      <c r="E4861" t="str">
        <f t="shared" si="79"/>
        <v>$100K-$125K</v>
      </c>
    </row>
    <row r="4862" spans="1:5" x14ac:dyDescent="0.3">
      <c r="A4862" s="33" t="s">
        <v>4</v>
      </c>
      <c r="B4862" s="33" t="s">
        <v>53</v>
      </c>
      <c r="C4862" s="33">
        <v>137491.125</v>
      </c>
      <c r="D4862" s="33" t="s">
        <v>2573</v>
      </c>
      <c r="E4862" t="str">
        <f t="shared" si="79"/>
        <v>$125K-$200K</v>
      </c>
    </row>
    <row r="4863" spans="1:5" x14ac:dyDescent="0.3">
      <c r="A4863" s="33" t="s">
        <v>4</v>
      </c>
      <c r="B4863" s="33" t="s">
        <v>81</v>
      </c>
      <c r="C4863" s="33">
        <v>90000</v>
      </c>
      <c r="D4863" s="33" t="s">
        <v>783</v>
      </c>
      <c r="E4863" t="str">
        <f t="shared" si="79"/>
        <v>$75K-$100K</v>
      </c>
    </row>
    <row r="4864" spans="1:5" x14ac:dyDescent="0.3">
      <c r="A4864" s="33" t="s">
        <v>0</v>
      </c>
      <c r="B4864" s="33" t="s">
        <v>53</v>
      </c>
      <c r="C4864" s="33">
        <v>198500</v>
      </c>
      <c r="D4864" s="33" t="s">
        <v>431</v>
      </c>
      <c r="E4864" t="str">
        <f t="shared" si="79"/>
        <v>$125K-$200K</v>
      </c>
    </row>
    <row r="4865" spans="1:5" x14ac:dyDescent="0.3">
      <c r="A4865" s="33" t="s">
        <v>4</v>
      </c>
      <c r="B4865" s="33" t="s">
        <v>53</v>
      </c>
      <c r="C4865" s="33">
        <v>95650</v>
      </c>
      <c r="D4865" s="33" t="s">
        <v>299</v>
      </c>
      <c r="E4865" t="str">
        <f t="shared" si="79"/>
        <v>$75K-$100K</v>
      </c>
    </row>
    <row r="4866" spans="1:5" x14ac:dyDescent="0.3">
      <c r="A4866" s="33" t="s">
        <v>0</v>
      </c>
      <c r="B4866" s="33" t="s">
        <v>85</v>
      </c>
      <c r="C4866" s="33">
        <v>89100</v>
      </c>
      <c r="D4866" s="33" t="s">
        <v>1811</v>
      </c>
      <c r="E4866" t="str">
        <f t="shared" si="79"/>
        <v>$75K-$100K</v>
      </c>
    </row>
    <row r="4867" spans="1:5" x14ac:dyDescent="0.3">
      <c r="A4867" s="33" t="s">
        <v>2</v>
      </c>
      <c r="B4867" s="33" t="s">
        <v>53</v>
      </c>
      <c r="C4867" s="33"/>
      <c r="D4867" s="33" t="s">
        <v>770</v>
      </c>
      <c r="E4867" t="str">
        <f t="shared" ref="E4867:E4930" si="80">_xlfn.XLOOKUP(C4867,$H$16:$H$21,$G$16:$G$21,,1)</f>
        <v>No Data</v>
      </c>
    </row>
    <row r="4868" spans="1:5" x14ac:dyDescent="0.3">
      <c r="A4868" s="33" t="s">
        <v>0</v>
      </c>
      <c r="B4868" s="33" t="s">
        <v>53</v>
      </c>
      <c r="C4868" s="33"/>
      <c r="D4868" s="33" t="s">
        <v>2574</v>
      </c>
      <c r="E4868" t="str">
        <f t="shared" si="80"/>
        <v>No Data</v>
      </c>
    </row>
    <row r="4869" spans="1:5" x14ac:dyDescent="0.3">
      <c r="A4869" s="33" t="s">
        <v>1</v>
      </c>
      <c r="B4869" s="33" t="s">
        <v>54</v>
      </c>
      <c r="C4869" s="33">
        <v>165318</v>
      </c>
      <c r="D4869" s="33" t="s">
        <v>2575</v>
      </c>
      <c r="E4869" t="str">
        <f t="shared" si="80"/>
        <v>$125K-$200K</v>
      </c>
    </row>
    <row r="4870" spans="1:5" x14ac:dyDescent="0.3">
      <c r="A4870" s="33" t="s">
        <v>128</v>
      </c>
      <c r="B4870" s="33" t="s">
        <v>53</v>
      </c>
      <c r="C4870" s="33">
        <v>300000</v>
      </c>
      <c r="D4870" s="33" t="s">
        <v>2576</v>
      </c>
      <c r="E4870" t="str">
        <f t="shared" si="80"/>
        <v>&gt;$200K</v>
      </c>
    </row>
    <row r="4871" spans="1:5" x14ac:dyDescent="0.3">
      <c r="A4871" s="33" t="s">
        <v>0</v>
      </c>
      <c r="B4871" s="33" t="s">
        <v>53</v>
      </c>
      <c r="C4871" s="33">
        <v>100000</v>
      </c>
      <c r="D4871" s="33" t="s">
        <v>905</v>
      </c>
      <c r="E4871" t="str">
        <f t="shared" si="80"/>
        <v>$75K-$100K</v>
      </c>
    </row>
    <row r="4872" spans="1:5" x14ac:dyDescent="0.3">
      <c r="A4872" s="33" t="s">
        <v>4</v>
      </c>
      <c r="B4872" s="33" t="s">
        <v>53</v>
      </c>
      <c r="C4872" s="33"/>
      <c r="D4872" s="33" t="s">
        <v>225</v>
      </c>
      <c r="E4872" t="str">
        <f t="shared" si="80"/>
        <v>No Data</v>
      </c>
    </row>
    <row r="4873" spans="1:5" x14ac:dyDescent="0.3">
      <c r="A4873" s="33" t="s">
        <v>0</v>
      </c>
      <c r="B4873" s="33" t="s">
        <v>53</v>
      </c>
      <c r="C4873" s="33"/>
      <c r="D4873" s="33" t="s">
        <v>258</v>
      </c>
      <c r="E4873" t="str">
        <f t="shared" si="80"/>
        <v>No Data</v>
      </c>
    </row>
    <row r="4874" spans="1:5" x14ac:dyDescent="0.3">
      <c r="A4874" s="33" t="s">
        <v>4</v>
      </c>
      <c r="B4874" s="33" t="s">
        <v>111</v>
      </c>
      <c r="C4874" s="33">
        <v>147500</v>
      </c>
      <c r="D4874" s="33" t="s">
        <v>2577</v>
      </c>
      <c r="E4874" t="str">
        <f t="shared" si="80"/>
        <v>$125K-$200K</v>
      </c>
    </row>
    <row r="4875" spans="1:5" x14ac:dyDescent="0.3">
      <c r="A4875" s="33" t="s">
        <v>4</v>
      </c>
      <c r="B4875" s="33" t="s">
        <v>53</v>
      </c>
      <c r="C4875" s="33"/>
      <c r="D4875" s="33" t="s">
        <v>389</v>
      </c>
      <c r="E4875" t="str">
        <f t="shared" si="80"/>
        <v>No Data</v>
      </c>
    </row>
    <row r="4876" spans="1:5" x14ac:dyDescent="0.3">
      <c r="A4876" s="33" t="s">
        <v>4</v>
      </c>
      <c r="B4876" s="33" t="s">
        <v>54</v>
      </c>
      <c r="C4876" s="33">
        <v>131000</v>
      </c>
      <c r="D4876" s="33" t="s">
        <v>2578</v>
      </c>
      <c r="E4876" t="str">
        <f t="shared" si="80"/>
        <v>$125K-$200K</v>
      </c>
    </row>
    <row r="4877" spans="1:5" x14ac:dyDescent="0.3">
      <c r="A4877" s="33" t="s">
        <v>4</v>
      </c>
      <c r="B4877" s="33" t="s">
        <v>53</v>
      </c>
      <c r="C4877" s="33">
        <v>120000</v>
      </c>
      <c r="D4877" s="33" t="s">
        <v>265</v>
      </c>
      <c r="E4877" t="str">
        <f t="shared" si="80"/>
        <v>$100K-$125K</v>
      </c>
    </row>
    <row r="4878" spans="1:5" x14ac:dyDescent="0.3">
      <c r="A4878" s="33" t="s">
        <v>4</v>
      </c>
      <c r="B4878" s="33" t="s">
        <v>80</v>
      </c>
      <c r="C4878" s="33">
        <v>97444</v>
      </c>
      <c r="D4878" s="33" t="s">
        <v>2579</v>
      </c>
      <c r="E4878" t="str">
        <f t="shared" si="80"/>
        <v>$75K-$100K</v>
      </c>
    </row>
    <row r="4879" spans="1:5" x14ac:dyDescent="0.3">
      <c r="A4879" s="33" t="s">
        <v>126</v>
      </c>
      <c r="B4879" s="33" t="s">
        <v>111</v>
      </c>
      <c r="C4879" s="33">
        <v>89100</v>
      </c>
      <c r="D4879" s="33" t="s">
        <v>1123</v>
      </c>
      <c r="E4879" t="str">
        <f t="shared" si="80"/>
        <v>$75K-$100K</v>
      </c>
    </row>
    <row r="4880" spans="1:5" x14ac:dyDescent="0.3">
      <c r="A4880" s="33" t="s">
        <v>0</v>
      </c>
      <c r="B4880" s="33" t="s">
        <v>53</v>
      </c>
      <c r="C4880" s="33">
        <v>224500</v>
      </c>
      <c r="D4880" s="33" t="s">
        <v>217</v>
      </c>
      <c r="E4880" t="str">
        <f t="shared" si="80"/>
        <v>&gt;$200K</v>
      </c>
    </row>
    <row r="4881" spans="1:5" x14ac:dyDescent="0.3">
      <c r="A4881" s="33" t="s">
        <v>2</v>
      </c>
      <c r="B4881" s="33" t="s">
        <v>114</v>
      </c>
      <c r="C4881" s="33">
        <v>89204</v>
      </c>
      <c r="D4881" s="33" t="s">
        <v>2580</v>
      </c>
      <c r="E4881" t="str">
        <f t="shared" si="80"/>
        <v>$75K-$100K</v>
      </c>
    </row>
    <row r="4882" spans="1:5" x14ac:dyDescent="0.3">
      <c r="A4882" s="33" t="s">
        <v>2</v>
      </c>
      <c r="B4882" s="33" t="s">
        <v>53</v>
      </c>
      <c r="C4882" s="33">
        <v>125000</v>
      </c>
      <c r="D4882" s="33" t="s">
        <v>2260</v>
      </c>
      <c r="E4882" t="str">
        <f t="shared" si="80"/>
        <v>$100K-$125K</v>
      </c>
    </row>
    <row r="4883" spans="1:5" x14ac:dyDescent="0.3">
      <c r="A4883" s="33" t="s">
        <v>128</v>
      </c>
      <c r="B4883" s="33" t="s">
        <v>53</v>
      </c>
      <c r="C4883" s="33">
        <v>90000</v>
      </c>
      <c r="D4883" s="33" t="s">
        <v>1401</v>
      </c>
      <c r="E4883" t="str">
        <f t="shared" si="80"/>
        <v>$75K-$100K</v>
      </c>
    </row>
    <row r="4884" spans="1:5" x14ac:dyDescent="0.3">
      <c r="A4884" s="33" t="s">
        <v>126</v>
      </c>
      <c r="B4884" s="33" t="s">
        <v>53</v>
      </c>
      <c r="C4884" s="33">
        <v>125000</v>
      </c>
      <c r="D4884" s="33" t="s">
        <v>387</v>
      </c>
      <c r="E4884" t="str">
        <f t="shared" si="80"/>
        <v>$100K-$125K</v>
      </c>
    </row>
    <row r="4885" spans="1:5" x14ac:dyDescent="0.3">
      <c r="A4885" s="33" t="s">
        <v>0</v>
      </c>
      <c r="B4885" s="33" t="s">
        <v>53</v>
      </c>
      <c r="C4885" s="33">
        <v>192375</v>
      </c>
      <c r="D4885" s="33" t="s">
        <v>217</v>
      </c>
      <c r="E4885" t="str">
        <f t="shared" si="80"/>
        <v>$125K-$200K</v>
      </c>
    </row>
    <row r="4886" spans="1:5" x14ac:dyDescent="0.3">
      <c r="A4886" s="33" t="s">
        <v>2</v>
      </c>
      <c r="B4886" s="33" t="s">
        <v>53</v>
      </c>
      <c r="C4886" s="33">
        <v>205000</v>
      </c>
      <c r="D4886" s="33" t="s">
        <v>733</v>
      </c>
      <c r="E4886" t="str">
        <f t="shared" si="80"/>
        <v>&gt;$200K</v>
      </c>
    </row>
    <row r="4887" spans="1:5" x14ac:dyDescent="0.3">
      <c r="A4887" s="33" t="s">
        <v>2</v>
      </c>
      <c r="B4887" s="33" t="s">
        <v>53</v>
      </c>
      <c r="C4887" s="33"/>
      <c r="D4887" s="33" t="s">
        <v>1667</v>
      </c>
      <c r="E4887" t="str">
        <f t="shared" si="80"/>
        <v>No Data</v>
      </c>
    </row>
    <row r="4888" spans="1:5" x14ac:dyDescent="0.3">
      <c r="A4888" s="33" t="s">
        <v>4</v>
      </c>
      <c r="B4888" s="33" t="s">
        <v>53</v>
      </c>
      <c r="C4888" s="33">
        <v>160000</v>
      </c>
      <c r="D4888" s="33" t="s">
        <v>315</v>
      </c>
      <c r="E4888" t="str">
        <f t="shared" si="80"/>
        <v>$125K-$200K</v>
      </c>
    </row>
    <row r="4889" spans="1:5" x14ac:dyDescent="0.3">
      <c r="A4889" s="33" t="s">
        <v>2</v>
      </c>
      <c r="B4889" s="33" t="s">
        <v>53</v>
      </c>
      <c r="C4889" s="33">
        <v>52775</v>
      </c>
      <c r="D4889" s="33" t="s">
        <v>476</v>
      </c>
      <c r="E4889" t="str">
        <f t="shared" si="80"/>
        <v>&lt;$75K</v>
      </c>
    </row>
    <row r="4890" spans="1:5" x14ac:dyDescent="0.3">
      <c r="A4890" s="33" t="s">
        <v>0</v>
      </c>
      <c r="B4890" s="33" t="s">
        <v>53</v>
      </c>
      <c r="C4890" s="33">
        <v>141341.5</v>
      </c>
      <c r="D4890" s="33" t="s">
        <v>1835</v>
      </c>
      <c r="E4890" t="str">
        <f t="shared" si="80"/>
        <v>$125K-$200K</v>
      </c>
    </row>
    <row r="4891" spans="1:5" x14ac:dyDescent="0.3">
      <c r="A4891" s="33" t="s">
        <v>0</v>
      </c>
      <c r="B4891" s="33" t="s">
        <v>53</v>
      </c>
      <c r="C4891" s="33">
        <v>100000</v>
      </c>
      <c r="D4891" s="33" t="s">
        <v>2581</v>
      </c>
      <c r="E4891" t="str">
        <f t="shared" si="80"/>
        <v>$75K-$100K</v>
      </c>
    </row>
    <row r="4892" spans="1:5" x14ac:dyDescent="0.3">
      <c r="A4892" s="33" t="s">
        <v>126</v>
      </c>
      <c r="B4892" s="33" t="s">
        <v>88</v>
      </c>
      <c r="C4892" s="33">
        <v>147500</v>
      </c>
      <c r="D4892" s="33" t="s">
        <v>2582</v>
      </c>
      <c r="E4892" t="str">
        <f t="shared" si="80"/>
        <v>$125K-$200K</v>
      </c>
    </row>
    <row r="4893" spans="1:5" x14ac:dyDescent="0.3">
      <c r="A4893" s="33" t="s">
        <v>4</v>
      </c>
      <c r="B4893" s="33" t="s">
        <v>53</v>
      </c>
      <c r="C4893" s="33">
        <v>105000</v>
      </c>
      <c r="D4893" s="33" t="s">
        <v>2583</v>
      </c>
      <c r="E4893" t="str">
        <f t="shared" si="80"/>
        <v>$100K-$125K</v>
      </c>
    </row>
    <row r="4894" spans="1:5" x14ac:dyDescent="0.3">
      <c r="A4894" s="33" t="s">
        <v>4</v>
      </c>
      <c r="B4894" s="33" t="s">
        <v>54</v>
      </c>
      <c r="C4894" s="33"/>
      <c r="D4894" s="33" t="s">
        <v>2584</v>
      </c>
      <c r="E4894" t="str">
        <f t="shared" si="80"/>
        <v>No Data</v>
      </c>
    </row>
    <row r="4895" spans="1:5" x14ac:dyDescent="0.3">
      <c r="A4895" s="33" t="s">
        <v>128</v>
      </c>
      <c r="B4895" s="33" t="s">
        <v>79</v>
      </c>
      <c r="C4895" s="33">
        <v>79200</v>
      </c>
      <c r="D4895" s="33" t="s">
        <v>834</v>
      </c>
      <c r="E4895" t="str">
        <f t="shared" si="80"/>
        <v>$75K-$100K</v>
      </c>
    </row>
    <row r="4896" spans="1:5" x14ac:dyDescent="0.3">
      <c r="A4896" s="33" t="s">
        <v>0</v>
      </c>
      <c r="B4896" s="33" t="s">
        <v>53</v>
      </c>
      <c r="C4896" s="33">
        <v>88791</v>
      </c>
      <c r="D4896" s="33" t="s">
        <v>2108</v>
      </c>
      <c r="E4896" t="str">
        <f t="shared" si="80"/>
        <v>$75K-$100K</v>
      </c>
    </row>
    <row r="4897" spans="1:5" x14ac:dyDescent="0.3">
      <c r="A4897" s="33" t="s">
        <v>128</v>
      </c>
      <c r="B4897" s="33" t="s">
        <v>53</v>
      </c>
      <c r="C4897" s="33">
        <v>131890</v>
      </c>
      <c r="D4897" s="33" t="s">
        <v>476</v>
      </c>
      <c r="E4897" t="str">
        <f t="shared" si="80"/>
        <v>$125K-$200K</v>
      </c>
    </row>
    <row r="4898" spans="1:5" x14ac:dyDescent="0.3">
      <c r="A4898" s="33" t="s">
        <v>0</v>
      </c>
      <c r="B4898" s="33" t="s">
        <v>53</v>
      </c>
      <c r="C4898" s="33">
        <v>93000</v>
      </c>
      <c r="D4898" s="33" t="s">
        <v>2310</v>
      </c>
      <c r="E4898" t="str">
        <f t="shared" si="80"/>
        <v>$75K-$100K</v>
      </c>
    </row>
    <row r="4899" spans="1:5" x14ac:dyDescent="0.3">
      <c r="A4899" s="33" t="s">
        <v>0</v>
      </c>
      <c r="B4899" s="33" t="s">
        <v>53</v>
      </c>
      <c r="C4899" s="33">
        <v>116393</v>
      </c>
      <c r="D4899" s="33" t="s">
        <v>2585</v>
      </c>
      <c r="E4899" t="str">
        <f t="shared" si="80"/>
        <v>$100K-$125K</v>
      </c>
    </row>
    <row r="4900" spans="1:5" x14ac:dyDescent="0.3">
      <c r="A4900" s="33" t="s">
        <v>1</v>
      </c>
      <c r="B4900" s="33" t="s">
        <v>83</v>
      </c>
      <c r="C4900" s="33">
        <v>69300</v>
      </c>
      <c r="D4900" s="33" t="s">
        <v>2586</v>
      </c>
      <c r="E4900" t="str">
        <f t="shared" si="80"/>
        <v>&lt;$75K</v>
      </c>
    </row>
    <row r="4901" spans="1:5" x14ac:dyDescent="0.3">
      <c r="A4901" s="33" t="s">
        <v>0</v>
      </c>
      <c r="B4901" s="33" t="s">
        <v>88</v>
      </c>
      <c r="C4901" s="33">
        <v>157500</v>
      </c>
      <c r="D4901" s="33" t="s">
        <v>2587</v>
      </c>
      <c r="E4901" t="str">
        <f t="shared" si="80"/>
        <v>$125K-$200K</v>
      </c>
    </row>
    <row r="4902" spans="1:5" x14ac:dyDescent="0.3">
      <c r="A4902" s="33" t="s">
        <v>0</v>
      </c>
      <c r="B4902" s="33" t="s">
        <v>70</v>
      </c>
      <c r="C4902" s="33">
        <v>147500</v>
      </c>
      <c r="D4902" s="33" t="s">
        <v>2588</v>
      </c>
      <c r="E4902" t="str">
        <f t="shared" si="80"/>
        <v>$125K-$200K</v>
      </c>
    </row>
    <row r="4903" spans="1:5" x14ac:dyDescent="0.3">
      <c r="A4903" s="33" t="s">
        <v>2</v>
      </c>
      <c r="B4903" s="33" t="s">
        <v>53</v>
      </c>
      <c r="C4903" s="33">
        <v>65500</v>
      </c>
      <c r="D4903" s="33" t="s">
        <v>2589</v>
      </c>
      <c r="E4903" t="str">
        <f t="shared" si="80"/>
        <v>&lt;$75K</v>
      </c>
    </row>
    <row r="4904" spans="1:5" x14ac:dyDescent="0.3">
      <c r="A4904" s="33" t="s">
        <v>2</v>
      </c>
      <c r="B4904" s="33" t="s">
        <v>53</v>
      </c>
      <c r="C4904" s="33">
        <v>75000</v>
      </c>
      <c r="D4904" s="33" t="s">
        <v>2290</v>
      </c>
      <c r="E4904" t="str">
        <f t="shared" si="80"/>
        <v>&lt;$75K</v>
      </c>
    </row>
    <row r="4905" spans="1:5" x14ac:dyDescent="0.3">
      <c r="A4905" s="33" t="s">
        <v>0</v>
      </c>
      <c r="B4905" s="33" t="s">
        <v>53</v>
      </c>
      <c r="C4905" s="33"/>
      <c r="D4905" s="33" t="s">
        <v>258</v>
      </c>
      <c r="E4905" t="str">
        <f t="shared" si="80"/>
        <v>No Data</v>
      </c>
    </row>
    <row r="4906" spans="1:5" x14ac:dyDescent="0.3">
      <c r="A4906" s="33" t="s">
        <v>2</v>
      </c>
      <c r="B4906" s="33" t="s">
        <v>54</v>
      </c>
      <c r="C4906" s="33"/>
      <c r="D4906" s="33" t="s">
        <v>2590</v>
      </c>
      <c r="E4906" t="str">
        <f t="shared" si="80"/>
        <v>No Data</v>
      </c>
    </row>
    <row r="4907" spans="1:5" x14ac:dyDescent="0.3">
      <c r="A4907" s="33" t="s">
        <v>0</v>
      </c>
      <c r="B4907" s="33" t="s">
        <v>53</v>
      </c>
      <c r="C4907" s="33">
        <v>150000</v>
      </c>
      <c r="D4907" s="33" t="s">
        <v>2591</v>
      </c>
      <c r="E4907" t="str">
        <f t="shared" si="80"/>
        <v>$125K-$200K</v>
      </c>
    </row>
    <row r="4908" spans="1:5" x14ac:dyDescent="0.3">
      <c r="A4908" s="33" t="s">
        <v>4</v>
      </c>
      <c r="B4908" s="33" t="s">
        <v>53</v>
      </c>
      <c r="C4908" s="33"/>
      <c r="D4908" s="33" t="s">
        <v>2337</v>
      </c>
      <c r="E4908" t="str">
        <f t="shared" si="80"/>
        <v>No Data</v>
      </c>
    </row>
    <row r="4909" spans="1:5" x14ac:dyDescent="0.3">
      <c r="A4909" s="33" t="s">
        <v>2</v>
      </c>
      <c r="B4909" s="33" t="s">
        <v>53</v>
      </c>
      <c r="C4909" s="33">
        <v>40500</v>
      </c>
      <c r="D4909" s="33" t="s">
        <v>2592</v>
      </c>
      <c r="E4909" t="str">
        <f t="shared" si="80"/>
        <v>&lt;$75K</v>
      </c>
    </row>
    <row r="4910" spans="1:5" x14ac:dyDescent="0.3">
      <c r="A4910" s="33" t="s">
        <v>0</v>
      </c>
      <c r="B4910" s="33" t="s">
        <v>54</v>
      </c>
      <c r="C4910" s="33"/>
      <c r="D4910" s="33" t="s">
        <v>230</v>
      </c>
      <c r="E4910" t="str">
        <f t="shared" si="80"/>
        <v>No Data</v>
      </c>
    </row>
    <row r="4911" spans="1:5" x14ac:dyDescent="0.3">
      <c r="A4911" s="33" t="s">
        <v>1</v>
      </c>
      <c r="B4911" s="33" t="s">
        <v>105</v>
      </c>
      <c r="C4911" s="33">
        <v>72000</v>
      </c>
      <c r="D4911" s="33" t="s">
        <v>1091</v>
      </c>
      <c r="E4911" t="str">
        <f t="shared" si="80"/>
        <v>&lt;$75K</v>
      </c>
    </row>
    <row r="4912" spans="1:5" x14ac:dyDescent="0.3">
      <c r="A4912" s="33" t="s">
        <v>0</v>
      </c>
      <c r="B4912" s="33" t="s">
        <v>53</v>
      </c>
      <c r="C4912" s="33"/>
      <c r="D4912" s="33" t="s">
        <v>2593</v>
      </c>
      <c r="E4912" t="str">
        <f t="shared" si="80"/>
        <v>No Data</v>
      </c>
    </row>
    <row r="4913" spans="1:5" x14ac:dyDescent="0.3">
      <c r="A4913" s="33" t="s">
        <v>126</v>
      </c>
      <c r="B4913" s="33" t="s">
        <v>54</v>
      </c>
      <c r="C4913" s="33">
        <v>140000</v>
      </c>
      <c r="D4913" s="33" t="s">
        <v>238</v>
      </c>
      <c r="E4913" t="str">
        <f t="shared" si="80"/>
        <v>$125K-$200K</v>
      </c>
    </row>
    <row r="4914" spans="1:5" x14ac:dyDescent="0.3">
      <c r="A4914" s="33" t="s">
        <v>4</v>
      </c>
      <c r="B4914" s="33" t="s">
        <v>54</v>
      </c>
      <c r="C4914" s="33">
        <v>125000</v>
      </c>
      <c r="D4914" s="33" t="s">
        <v>648</v>
      </c>
      <c r="E4914" t="str">
        <f t="shared" si="80"/>
        <v>$100K-$125K</v>
      </c>
    </row>
    <row r="4915" spans="1:5" x14ac:dyDescent="0.3">
      <c r="A4915" s="33" t="s">
        <v>0</v>
      </c>
      <c r="B4915" s="33" t="s">
        <v>53</v>
      </c>
      <c r="C4915" s="33">
        <v>128816</v>
      </c>
      <c r="D4915" s="33" t="s">
        <v>2594</v>
      </c>
      <c r="E4915" t="str">
        <f t="shared" si="80"/>
        <v>$125K-$200K</v>
      </c>
    </row>
    <row r="4916" spans="1:5" x14ac:dyDescent="0.3">
      <c r="A4916" s="33" t="s">
        <v>2</v>
      </c>
      <c r="B4916" s="33" t="s">
        <v>53</v>
      </c>
      <c r="C4916" s="33">
        <v>95000</v>
      </c>
      <c r="D4916" s="33" t="s">
        <v>2595</v>
      </c>
      <c r="E4916" t="str">
        <f t="shared" si="80"/>
        <v>$75K-$100K</v>
      </c>
    </row>
    <row r="4917" spans="1:5" x14ac:dyDescent="0.3">
      <c r="A4917" s="33" t="s">
        <v>4</v>
      </c>
      <c r="B4917" s="33" t="s">
        <v>53</v>
      </c>
      <c r="C4917" s="33">
        <v>110000</v>
      </c>
      <c r="D4917" s="33" t="s">
        <v>2596</v>
      </c>
      <c r="E4917" t="str">
        <f t="shared" si="80"/>
        <v>$100K-$125K</v>
      </c>
    </row>
    <row r="4918" spans="1:5" x14ac:dyDescent="0.3">
      <c r="A4918" s="33" t="s">
        <v>4</v>
      </c>
      <c r="B4918" s="33" t="s">
        <v>53</v>
      </c>
      <c r="C4918" s="33"/>
      <c r="D4918" s="33" t="s">
        <v>258</v>
      </c>
      <c r="E4918" t="str">
        <f t="shared" si="80"/>
        <v>No Data</v>
      </c>
    </row>
    <row r="4919" spans="1:5" x14ac:dyDescent="0.3">
      <c r="A4919" s="33" t="s">
        <v>4</v>
      </c>
      <c r="B4919" s="33" t="s">
        <v>53</v>
      </c>
      <c r="C4919" s="33">
        <v>175000</v>
      </c>
      <c r="D4919" s="33" t="s">
        <v>2597</v>
      </c>
      <c r="E4919" t="str">
        <f t="shared" si="80"/>
        <v>$125K-$200K</v>
      </c>
    </row>
    <row r="4920" spans="1:5" x14ac:dyDescent="0.3">
      <c r="A4920" s="33" t="s">
        <v>0</v>
      </c>
      <c r="B4920" s="33" t="s">
        <v>53</v>
      </c>
      <c r="C4920" s="33">
        <v>165000</v>
      </c>
      <c r="D4920" s="33" t="s">
        <v>2598</v>
      </c>
      <c r="E4920" t="str">
        <f t="shared" si="80"/>
        <v>$125K-$200K</v>
      </c>
    </row>
    <row r="4921" spans="1:5" x14ac:dyDescent="0.3">
      <c r="A4921" s="33" t="s">
        <v>2</v>
      </c>
      <c r="B4921" s="33" t="s">
        <v>53</v>
      </c>
      <c r="C4921" s="33">
        <v>90000</v>
      </c>
      <c r="D4921" s="33" t="s">
        <v>855</v>
      </c>
      <c r="E4921" t="str">
        <f t="shared" si="80"/>
        <v>$75K-$100K</v>
      </c>
    </row>
    <row r="4922" spans="1:5" x14ac:dyDescent="0.3">
      <c r="A4922" s="33" t="s">
        <v>126</v>
      </c>
      <c r="B4922" s="33" t="s">
        <v>88</v>
      </c>
      <c r="C4922" s="33">
        <v>45000</v>
      </c>
      <c r="D4922" s="33" t="s">
        <v>1051</v>
      </c>
      <c r="E4922" t="str">
        <f t="shared" si="80"/>
        <v>&lt;$75K</v>
      </c>
    </row>
    <row r="4923" spans="1:5" x14ac:dyDescent="0.3">
      <c r="A4923" s="33" t="s">
        <v>126</v>
      </c>
      <c r="B4923" s="33" t="s">
        <v>53</v>
      </c>
      <c r="C4923" s="33">
        <v>185000</v>
      </c>
      <c r="D4923" s="33" t="s">
        <v>2341</v>
      </c>
      <c r="E4923" t="str">
        <f t="shared" si="80"/>
        <v>$125K-$200K</v>
      </c>
    </row>
    <row r="4924" spans="1:5" x14ac:dyDescent="0.3">
      <c r="A4924" s="33" t="s">
        <v>2</v>
      </c>
      <c r="B4924" s="33" t="s">
        <v>53</v>
      </c>
      <c r="C4924" s="33">
        <v>87000</v>
      </c>
      <c r="D4924" s="33" t="s">
        <v>888</v>
      </c>
      <c r="E4924" t="str">
        <f t="shared" si="80"/>
        <v>$75K-$100K</v>
      </c>
    </row>
    <row r="4925" spans="1:5" x14ac:dyDescent="0.3">
      <c r="A4925" s="33" t="s">
        <v>128</v>
      </c>
      <c r="B4925" s="33" t="s">
        <v>53</v>
      </c>
      <c r="C4925" s="33">
        <v>153920.5</v>
      </c>
      <c r="D4925" s="33" t="s">
        <v>2599</v>
      </c>
      <c r="E4925" t="str">
        <f t="shared" si="80"/>
        <v>$125K-$200K</v>
      </c>
    </row>
    <row r="4926" spans="1:5" x14ac:dyDescent="0.3">
      <c r="A4926" s="33" t="s">
        <v>0</v>
      </c>
      <c r="B4926" s="33" t="s">
        <v>53</v>
      </c>
      <c r="C4926" s="33">
        <v>107500</v>
      </c>
      <c r="D4926" s="33" t="s">
        <v>648</v>
      </c>
      <c r="E4926" t="str">
        <f t="shared" si="80"/>
        <v>$100K-$125K</v>
      </c>
    </row>
    <row r="4927" spans="1:5" x14ac:dyDescent="0.3">
      <c r="A4927" s="33" t="s">
        <v>0</v>
      </c>
      <c r="B4927" s="33" t="s">
        <v>53</v>
      </c>
      <c r="C4927" s="33"/>
      <c r="D4927" s="33" t="s">
        <v>1525</v>
      </c>
      <c r="E4927" t="str">
        <f t="shared" si="80"/>
        <v>No Data</v>
      </c>
    </row>
    <row r="4928" spans="1:5" x14ac:dyDescent="0.3">
      <c r="A4928" s="33" t="s">
        <v>2</v>
      </c>
      <c r="B4928" s="33" t="s">
        <v>83</v>
      </c>
      <c r="C4928" s="33">
        <v>165000</v>
      </c>
      <c r="D4928" s="33" t="s">
        <v>2600</v>
      </c>
      <c r="E4928" t="str">
        <f t="shared" si="80"/>
        <v>$125K-$200K</v>
      </c>
    </row>
    <row r="4929" spans="1:5" x14ac:dyDescent="0.3">
      <c r="A4929" s="33" t="s">
        <v>4</v>
      </c>
      <c r="B4929" s="33" t="s">
        <v>53</v>
      </c>
      <c r="C4929" s="33">
        <v>103369.671875</v>
      </c>
      <c r="D4929" s="33" t="s">
        <v>2601</v>
      </c>
      <c r="E4929" t="str">
        <f t="shared" si="80"/>
        <v>$100K-$125K</v>
      </c>
    </row>
    <row r="4930" spans="1:5" x14ac:dyDescent="0.3">
      <c r="A4930" s="33" t="s">
        <v>0</v>
      </c>
      <c r="B4930" s="33" t="s">
        <v>53</v>
      </c>
      <c r="C4930" s="33">
        <v>193830</v>
      </c>
      <c r="D4930" s="33" t="s">
        <v>2602</v>
      </c>
      <c r="E4930" t="str">
        <f t="shared" si="80"/>
        <v>$125K-$200K</v>
      </c>
    </row>
    <row r="4931" spans="1:5" x14ac:dyDescent="0.3">
      <c r="A4931" s="33" t="s">
        <v>2</v>
      </c>
      <c r="B4931" s="33" t="s">
        <v>53</v>
      </c>
      <c r="C4931" s="33">
        <v>181000</v>
      </c>
      <c r="D4931" s="33" t="s">
        <v>217</v>
      </c>
      <c r="E4931" t="str">
        <f t="shared" ref="E4931:E4994" si="81">_xlfn.XLOOKUP(C4931,$H$16:$H$21,$G$16:$G$21,,1)</f>
        <v>$125K-$200K</v>
      </c>
    </row>
    <row r="4932" spans="1:5" x14ac:dyDescent="0.3">
      <c r="A4932" s="33" t="s">
        <v>2</v>
      </c>
      <c r="B4932" s="33" t="s">
        <v>53</v>
      </c>
      <c r="C4932" s="33"/>
      <c r="D4932" s="33" t="s">
        <v>480</v>
      </c>
      <c r="E4932" t="str">
        <f t="shared" si="81"/>
        <v>No Data</v>
      </c>
    </row>
    <row r="4933" spans="1:5" x14ac:dyDescent="0.3">
      <c r="A4933" s="33" t="s">
        <v>1</v>
      </c>
      <c r="B4933" s="33" t="s">
        <v>88</v>
      </c>
      <c r="C4933" s="33">
        <v>79200</v>
      </c>
      <c r="D4933" s="33" t="s">
        <v>2603</v>
      </c>
      <c r="E4933" t="str">
        <f t="shared" si="81"/>
        <v>$75K-$100K</v>
      </c>
    </row>
    <row r="4934" spans="1:5" x14ac:dyDescent="0.3">
      <c r="A4934" s="33" t="s">
        <v>0</v>
      </c>
      <c r="B4934" s="33" t="s">
        <v>53</v>
      </c>
      <c r="C4934" s="33"/>
      <c r="D4934" s="33" t="s">
        <v>258</v>
      </c>
      <c r="E4934" t="str">
        <f t="shared" si="81"/>
        <v>No Data</v>
      </c>
    </row>
    <row r="4935" spans="1:5" x14ac:dyDescent="0.3">
      <c r="A4935" s="33" t="s">
        <v>0</v>
      </c>
      <c r="B4935" s="33" t="s">
        <v>53</v>
      </c>
      <c r="C4935" s="33">
        <v>147500</v>
      </c>
      <c r="D4935" s="33" t="s">
        <v>2604</v>
      </c>
      <c r="E4935" t="str">
        <f t="shared" si="81"/>
        <v>$125K-$200K</v>
      </c>
    </row>
    <row r="4936" spans="1:5" x14ac:dyDescent="0.3">
      <c r="A4936" s="33" t="s">
        <v>0</v>
      </c>
      <c r="B4936" s="33" t="s">
        <v>53</v>
      </c>
      <c r="C4936" s="33">
        <v>137500</v>
      </c>
      <c r="D4936" s="33" t="s">
        <v>2244</v>
      </c>
      <c r="E4936" t="str">
        <f t="shared" si="81"/>
        <v>$125K-$200K</v>
      </c>
    </row>
    <row r="4937" spans="1:5" x14ac:dyDescent="0.3">
      <c r="A4937" s="33" t="s">
        <v>4</v>
      </c>
      <c r="B4937" s="33" t="s">
        <v>53</v>
      </c>
      <c r="C4937" s="33"/>
      <c r="D4937" s="33" t="s">
        <v>768</v>
      </c>
      <c r="E4937" t="str">
        <f t="shared" si="81"/>
        <v>No Data</v>
      </c>
    </row>
    <row r="4938" spans="1:5" x14ac:dyDescent="0.3">
      <c r="A4938" s="33" t="s">
        <v>126</v>
      </c>
      <c r="B4938" s="33" t="s">
        <v>53</v>
      </c>
      <c r="C4938" s="33"/>
      <c r="D4938" s="33" t="s">
        <v>2605</v>
      </c>
      <c r="E4938" t="str">
        <f t="shared" si="81"/>
        <v>No Data</v>
      </c>
    </row>
    <row r="4939" spans="1:5" x14ac:dyDescent="0.3">
      <c r="A4939" s="33" t="s">
        <v>4</v>
      </c>
      <c r="B4939" s="33" t="s">
        <v>54</v>
      </c>
      <c r="C4939" s="33"/>
      <c r="D4939" s="33" t="s">
        <v>238</v>
      </c>
      <c r="E4939" t="str">
        <f t="shared" si="81"/>
        <v>No Data</v>
      </c>
    </row>
    <row r="4940" spans="1:5" x14ac:dyDescent="0.3">
      <c r="A4940" s="33" t="s">
        <v>4</v>
      </c>
      <c r="B4940" s="33" t="s">
        <v>53</v>
      </c>
      <c r="C4940" s="33">
        <v>200000</v>
      </c>
      <c r="D4940" s="33" t="s">
        <v>2606</v>
      </c>
      <c r="E4940" t="str">
        <f t="shared" si="81"/>
        <v>$125K-$200K</v>
      </c>
    </row>
    <row r="4941" spans="1:5" x14ac:dyDescent="0.3">
      <c r="A4941" s="33" t="s">
        <v>2</v>
      </c>
      <c r="B4941" s="33" t="s">
        <v>53</v>
      </c>
      <c r="C4941" s="33">
        <v>80000</v>
      </c>
      <c r="D4941" s="33" t="s">
        <v>248</v>
      </c>
      <c r="E4941" t="str">
        <f t="shared" si="81"/>
        <v>$75K-$100K</v>
      </c>
    </row>
    <row r="4942" spans="1:5" x14ac:dyDescent="0.3">
      <c r="A4942" s="33" t="s">
        <v>2</v>
      </c>
      <c r="B4942" s="33" t="s">
        <v>53</v>
      </c>
      <c r="C4942" s="33"/>
      <c r="D4942" s="33" t="s">
        <v>787</v>
      </c>
      <c r="E4942" t="str">
        <f t="shared" si="81"/>
        <v>No Data</v>
      </c>
    </row>
    <row r="4943" spans="1:5" x14ac:dyDescent="0.3">
      <c r="A4943" s="33" t="s">
        <v>4</v>
      </c>
      <c r="B4943" s="33" t="s">
        <v>54</v>
      </c>
      <c r="C4943" s="33">
        <v>107500</v>
      </c>
      <c r="D4943" s="33" t="s">
        <v>2607</v>
      </c>
      <c r="E4943" t="str">
        <f t="shared" si="81"/>
        <v>$100K-$125K</v>
      </c>
    </row>
    <row r="4944" spans="1:5" x14ac:dyDescent="0.3">
      <c r="A4944" s="33" t="s">
        <v>0</v>
      </c>
      <c r="B4944" s="33" t="s">
        <v>54</v>
      </c>
      <c r="C4944" s="33"/>
      <c r="D4944" s="33" t="s">
        <v>2608</v>
      </c>
      <c r="E4944" t="str">
        <f t="shared" si="81"/>
        <v>No Data</v>
      </c>
    </row>
    <row r="4945" spans="1:5" x14ac:dyDescent="0.3">
      <c r="A4945" s="33" t="s">
        <v>0</v>
      </c>
      <c r="B4945" s="33" t="s">
        <v>53</v>
      </c>
      <c r="C4945" s="33">
        <v>82830</v>
      </c>
      <c r="D4945" s="33" t="s">
        <v>2609</v>
      </c>
      <c r="E4945" t="str">
        <f t="shared" si="81"/>
        <v>$75K-$100K</v>
      </c>
    </row>
    <row r="4946" spans="1:5" x14ac:dyDescent="0.3">
      <c r="A4946" s="33" t="s">
        <v>4</v>
      </c>
      <c r="B4946" s="33" t="s">
        <v>53</v>
      </c>
      <c r="C4946" s="33"/>
      <c r="D4946" s="33" t="s">
        <v>658</v>
      </c>
      <c r="E4946" t="str">
        <f t="shared" si="81"/>
        <v>No Data</v>
      </c>
    </row>
    <row r="4947" spans="1:5" x14ac:dyDescent="0.3">
      <c r="A4947" s="33" t="s">
        <v>4</v>
      </c>
      <c r="B4947" s="33" t="s">
        <v>53</v>
      </c>
      <c r="C4947" s="33">
        <v>116250</v>
      </c>
      <c r="D4947" s="33" t="s">
        <v>1142</v>
      </c>
      <c r="E4947" t="str">
        <f t="shared" si="81"/>
        <v>$100K-$125K</v>
      </c>
    </row>
    <row r="4948" spans="1:5" x14ac:dyDescent="0.3">
      <c r="A4948" s="33" t="s">
        <v>4</v>
      </c>
      <c r="B4948" s="33" t="s">
        <v>53</v>
      </c>
      <c r="C4948" s="33"/>
      <c r="D4948" s="33" t="s">
        <v>2610</v>
      </c>
      <c r="E4948" t="str">
        <f t="shared" si="81"/>
        <v>No Data</v>
      </c>
    </row>
    <row r="4949" spans="1:5" x14ac:dyDescent="0.3">
      <c r="A4949" s="33" t="s">
        <v>128</v>
      </c>
      <c r="B4949" s="33" t="s">
        <v>53</v>
      </c>
      <c r="C4949" s="33"/>
      <c r="D4949" s="33" t="s">
        <v>648</v>
      </c>
      <c r="E4949" t="str">
        <f t="shared" si="81"/>
        <v>No Data</v>
      </c>
    </row>
    <row r="4950" spans="1:5" x14ac:dyDescent="0.3">
      <c r="A4950" s="33" t="s">
        <v>126</v>
      </c>
      <c r="B4950" s="33" t="s">
        <v>53</v>
      </c>
      <c r="C4950" s="33">
        <v>137150</v>
      </c>
      <c r="D4950" s="33" t="s">
        <v>234</v>
      </c>
      <c r="E4950" t="str">
        <f t="shared" si="81"/>
        <v>$125K-$200K</v>
      </c>
    </row>
    <row r="4951" spans="1:5" x14ac:dyDescent="0.3">
      <c r="A4951" s="33" t="s">
        <v>4</v>
      </c>
      <c r="B4951" s="33" t="s">
        <v>56</v>
      </c>
      <c r="C4951" s="33">
        <v>89100</v>
      </c>
      <c r="D4951" s="33" t="s">
        <v>1610</v>
      </c>
      <c r="E4951" t="str">
        <f t="shared" si="81"/>
        <v>$75K-$100K</v>
      </c>
    </row>
    <row r="4952" spans="1:5" x14ac:dyDescent="0.3">
      <c r="A4952" s="33" t="s">
        <v>4</v>
      </c>
      <c r="B4952" s="33" t="s">
        <v>53</v>
      </c>
      <c r="C4952" s="33"/>
      <c r="D4952" s="33" t="s">
        <v>1265</v>
      </c>
      <c r="E4952" t="str">
        <f t="shared" si="81"/>
        <v>No Data</v>
      </c>
    </row>
    <row r="4953" spans="1:5" x14ac:dyDescent="0.3">
      <c r="A4953" s="33" t="s">
        <v>125</v>
      </c>
      <c r="B4953" s="33" t="s">
        <v>69</v>
      </c>
      <c r="C4953" s="33">
        <v>111175</v>
      </c>
      <c r="D4953" s="33" t="s">
        <v>273</v>
      </c>
      <c r="E4953" t="str">
        <f t="shared" si="81"/>
        <v>$100K-$125K</v>
      </c>
    </row>
    <row r="4954" spans="1:5" x14ac:dyDescent="0.3">
      <c r="A4954" s="33" t="s">
        <v>2</v>
      </c>
      <c r="B4954" s="33" t="s">
        <v>53</v>
      </c>
      <c r="C4954" s="33">
        <v>102500</v>
      </c>
      <c r="D4954" s="33" t="s">
        <v>265</v>
      </c>
      <c r="E4954" t="str">
        <f t="shared" si="81"/>
        <v>$100K-$125K</v>
      </c>
    </row>
    <row r="4955" spans="1:5" x14ac:dyDescent="0.3">
      <c r="A4955" s="33" t="s">
        <v>129</v>
      </c>
      <c r="B4955" s="33" t="s">
        <v>180</v>
      </c>
      <c r="C4955" s="33">
        <v>85000</v>
      </c>
      <c r="D4955" s="33" t="s">
        <v>1539</v>
      </c>
      <c r="E4955" t="str">
        <f t="shared" si="81"/>
        <v>$75K-$100K</v>
      </c>
    </row>
    <row r="4956" spans="1:5" x14ac:dyDescent="0.3">
      <c r="A4956" s="33" t="s">
        <v>4</v>
      </c>
      <c r="B4956" s="33" t="s">
        <v>53</v>
      </c>
      <c r="C4956" s="33">
        <v>140000</v>
      </c>
      <c r="D4956" s="33" t="s">
        <v>2611</v>
      </c>
      <c r="E4956" t="str">
        <f t="shared" si="81"/>
        <v>$125K-$200K</v>
      </c>
    </row>
    <row r="4957" spans="1:5" x14ac:dyDescent="0.3">
      <c r="A4957" s="33" t="s">
        <v>4</v>
      </c>
      <c r="B4957" s="33" t="s">
        <v>53</v>
      </c>
      <c r="C4957" s="33">
        <v>113792.5</v>
      </c>
      <c r="D4957" s="33" t="s">
        <v>2612</v>
      </c>
      <c r="E4957" t="str">
        <f t="shared" si="81"/>
        <v>$100K-$125K</v>
      </c>
    </row>
    <row r="4958" spans="1:5" x14ac:dyDescent="0.3">
      <c r="A4958" s="33" t="s">
        <v>4</v>
      </c>
      <c r="B4958" s="33" t="s">
        <v>54</v>
      </c>
      <c r="C4958" s="33"/>
      <c r="D4958" s="33" t="s">
        <v>2613</v>
      </c>
      <c r="E4958" t="str">
        <f t="shared" si="81"/>
        <v>No Data</v>
      </c>
    </row>
    <row r="4959" spans="1:5" x14ac:dyDescent="0.3">
      <c r="A4959" s="33" t="s">
        <v>2</v>
      </c>
      <c r="B4959" s="33" t="s">
        <v>53</v>
      </c>
      <c r="C4959" s="33"/>
      <c r="D4959" s="33" t="s">
        <v>520</v>
      </c>
      <c r="E4959" t="str">
        <f t="shared" si="81"/>
        <v>No Data</v>
      </c>
    </row>
    <row r="4960" spans="1:5" x14ac:dyDescent="0.3">
      <c r="A4960" s="33" t="s">
        <v>4</v>
      </c>
      <c r="B4960" s="33" t="s">
        <v>54</v>
      </c>
      <c r="C4960" s="33">
        <v>117500</v>
      </c>
      <c r="D4960" s="33" t="s">
        <v>2614</v>
      </c>
      <c r="E4960" t="str">
        <f t="shared" si="81"/>
        <v>$100K-$125K</v>
      </c>
    </row>
    <row r="4961" spans="1:5" x14ac:dyDescent="0.3">
      <c r="A4961" s="33" t="s">
        <v>2</v>
      </c>
      <c r="B4961" s="33" t="s">
        <v>53</v>
      </c>
      <c r="C4961" s="33"/>
      <c r="D4961" s="33" t="s">
        <v>1680</v>
      </c>
      <c r="E4961" t="str">
        <f t="shared" si="81"/>
        <v>No Data</v>
      </c>
    </row>
    <row r="4962" spans="1:5" x14ac:dyDescent="0.3">
      <c r="A4962" s="33" t="s">
        <v>126</v>
      </c>
      <c r="B4962" s="33" t="s">
        <v>53</v>
      </c>
      <c r="C4962" s="33"/>
      <c r="D4962" s="33" t="s">
        <v>2615</v>
      </c>
      <c r="E4962" t="str">
        <f t="shared" si="81"/>
        <v>No Data</v>
      </c>
    </row>
    <row r="4963" spans="1:5" x14ac:dyDescent="0.3">
      <c r="A4963" s="33" t="s">
        <v>0</v>
      </c>
      <c r="B4963" s="33" t="s">
        <v>53</v>
      </c>
      <c r="C4963" s="33">
        <v>90670</v>
      </c>
      <c r="D4963" s="33" t="s">
        <v>2616</v>
      </c>
      <c r="E4963" t="str">
        <f t="shared" si="81"/>
        <v>$75K-$100K</v>
      </c>
    </row>
    <row r="4964" spans="1:5" x14ac:dyDescent="0.3">
      <c r="A4964" s="33" t="s">
        <v>4</v>
      </c>
      <c r="B4964" s="33" t="s">
        <v>53</v>
      </c>
      <c r="C4964" s="33"/>
      <c r="D4964" s="33" t="s">
        <v>249</v>
      </c>
      <c r="E4964" t="str">
        <f t="shared" si="81"/>
        <v>No Data</v>
      </c>
    </row>
    <row r="4965" spans="1:5" x14ac:dyDescent="0.3">
      <c r="A4965" s="33" t="s">
        <v>0</v>
      </c>
      <c r="B4965" s="33" t="s">
        <v>53</v>
      </c>
      <c r="C4965" s="33">
        <v>135000</v>
      </c>
      <c r="D4965" s="33" t="s">
        <v>238</v>
      </c>
      <c r="E4965" t="str">
        <f t="shared" si="81"/>
        <v>$125K-$200K</v>
      </c>
    </row>
    <row r="4966" spans="1:5" x14ac:dyDescent="0.3">
      <c r="A4966" s="33" t="s">
        <v>129</v>
      </c>
      <c r="B4966" s="33" t="s">
        <v>53</v>
      </c>
      <c r="C4966" s="33">
        <v>85000</v>
      </c>
      <c r="D4966" s="33" t="s">
        <v>2446</v>
      </c>
      <c r="E4966" t="str">
        <f t="shared" si="81"/>
        <v>$75K-$100K</v>
      </c>
    </row>
    <row r="4967" spans="1:5" x14ac:dyDescent="0.3">
      <c r="A4967" s="33" t="s">
        <v>2</v>
      </c>
      <c r="B4967" s="33" t="s">
        <v>53</v>
      </c>
      <c r="C4967" s="33"/>
      <c r="D4967" s="33" t="s">
        <v>2617</v>
      </c>
      <c r="E4967" t="str">
        <f t="shared" si="81"/>
        <v>No Data</v>
      </c>
    </row>
    <row r="4968" spans="1:5" x14ac:dyDescent="0.3">
      <c r="A4968" s="33" t="s">
        <v>4</v>
      </c>
      <c r="B4968" s="33" t="s">
        <v>53</v>
      </c>
      <c r="C4968" s="33">
        <v>125000</v>
      </c>
      <c r="D4968" s="33" t="s">
        <v>232</v>
      </c>
      <c r="E4968" t="str">
        <f t="shared" si="81"/>
        <v>$100K-$125K</v>
      </c>
    </row>
    <row r="4969" spans="1:5" x14ac:dyDescent="0.3">
      <c r="A4969" s="33" t="s">
        <v>4</v>
      </c>
      <c r="B4969" s="33" t="s">
        <v>53</v>
      </c>
      <c r="C4969" s="33">
        <v>118000</v>
      </c>
      <c r="D4969" s="33" t="s">
        <v>520</v>
      </c>
      <c r="E4969" t="str">
        <f t="shared" si="81"/>
        <v>$100K-$125K</v>
      </c>
    </row>
    <row r="4970" spans="1:5" x14ac:dyDescent="0.3">
      <c r="A4970" s="33" t="s">
        <v>4</v>
      </c>
      <c r="B4970" s="33" t="s">
        <v>53</v>
      </c>
      <c r="C4970" s="33"/>
      <c r="D4970" s="33" t="s">
        <v>530</v>
      </c>
      <c r="E4970" t="str">
        <f t="shared" si="81"/>
        <v>No Data</v>
      </c>
    </row>
    <row r="4971" spans="1:5" x14ac:dyDescent="0.3">
      <c r="A4971" s="33" t="s">
        <v>0</v>
      </c>
      <c r="B4971" s="33" t="s">
        <v>53</v>
      </c>
      <c r="C4971" s="33">
        <v>124250</v>
      </c>
      <c r="D4971" s="33" t="s">
        <v>242</v>
      </c>
      <c r="E4971" t="str">
        <f t="shared" si="81"/>
        <v>$100K-$125K</v>
      </c>
    </row>
    <row r="4972" spans="1:5" x14ac:dyDescent="0.3">
      <c r="A4972" s="33" t="s">
        <v>126</v>
      </c>
      <c r="B4972" s="33" t="s">
        <v>78</v>
      </c>
      <c r="C4972" s="33">
        <v>79200</v>
      </c>
      <c r="D4972" s="33" t="s">
        <v>1790</v>
      </c>
      <c r="E4972" t="str">
        <f t="shared" si="81"/>
        <v>$75K-$100K</v>
      </c>
    </row>
    <row r="4973" spans="1:5" x14ac:dyDescent="0.3">
      <c r="A4973" s="33" t="s">
        <v>126</v>
      </c>
      <c r="B4973" s="33" t="s">
        <v>53</v>
      </c>
      <c r="C4973" s="33">
        <v>166000</v>
      </c>
      <c r="D4973" s="33" t="s">
        <v>402</v>
      </c>
      <c r="E4973" t="str">
        <f t="shared" si="81"/>
        <v>$125K-$200K</v>
      </c>
    </row>
    <row r="4974" spans="1:5" x14ac:dyDescent="0.3">
      <c r="A4974" s="33" t="s">
        <v>0</v>
      </c>
      <c r="B4974" s="33" t="s">
        <v>53</v>
      </c>
      <c r="C4974" s="33"/>
      <c r="D4974" s="33" t="s">
        <v>2618</v>
      </c>
      <c r="E4974" t="str">
        <f t="shared" si="81"/>
        <v>No Data</v>
      </c>
    </row>
    <row r="4975" spans="1:5" x14ac:dyDescent="0.3">
      <c r="A4975" s="33" t="s">
        <v>0</v>
      </c>
      <c r="B4975" s="33" t="s">
        <v>54</v>
      </c>
      <c r="C4975" s="33"/>
      <c r="D4975" s="33" t="s">
        <v>258</v>
      </c>
      <c r="E4975" t="str">
        <f t="shared" si="81"/>
        <v>No Data</v>
      </c>
    </row>
    <row r="4976" spans="1:5" x14ac:dyDescent="0.3">
      <c r="A4976" s="33" t="s">
        <v>2</v>
      </c>
      <c r="B4976" s="33" t="s">
        <v>53</v>
      </c>
      <c r="C4976" s="33"/>
      <c r="D4976" s="33" t="s">
        <v>1392</v>
      </c>
      <c r="E4976" t="str">
        <f t="shared" si="81"/>
        <v>No Data</v>
      </c>
    </row>
    <row r="4977" spans="1:5" x14ac:dyDescent="0.3">
      <c r="A4977" s="33" t="s">
        <v>4</v>
      </c>
      <c r="B4977" s="33" t="s">
        <v>53</v>
      </c>
      <c r="C4977" s="33">
        <v>135000</v>
      </c>
      <c r="D4977" s="33" t="s">
        <v>315</v>
      </c>
      <c r="E4977" t="str">
        <f t="shared" si="81"/>
        <v>$125K-$200K</v>
      </c>
    </row>
    <row r="4978" spans="1:5" x14ac:dyDescent="0.3">
      <c r="A4978" s="33" t="s">
        <v>4</v>
      </c>
      <c r="B4978" s="33" t="s">
        <v>54</v>
      </c>
      <c r="C4978" s="33">
        <v>90000</v>
      </c>
      <c r="D4978" s="33" t="s">
        <v>2619</v>
      </c>
      <c r="E4978" t="str">
        <f t="shared" si="81"/>
        <v>$75K-$100K</v>
      </c>
    </row>
    <row r="4979" spans="1:5" x14ac:dyDescent="0.3">
      <c r="A4979" s="33" t="s">
        <v>4</v>
      </c>
      <c r="B4979" s="33" t="s">
        <v>79</v>
      </c>
      <c r="C4979" s="33">
        <v>79200</v>
      </c>
      <c r="D4979" s="33" t="s">
        <v>1302</v>
      </c>
      <c r="E4979" t="str">
        <f t="shared" si="81"/>
        <v>$75K-$100K</v>
      </c>
    </row>
    <row r="4980" spans="1:5" x14ac:dyDescent="0.3">
      <c r="A4980" s="33" t="s">
        <v>4</v>
      </c>
      <c r="B4980" s="33" t="s">
        <v>81</v>
      </c>
      <c r="C4980" s="33">
        <v>96773</v>
      </c>
      <c r="D4980" s="33" t="s">
        <v>2620</v>
      </c>
      <c r="E4980" t="str">
        <f t="shared" si="81"/>
        <v>$75K-$100K</v>
      </c>
    </row>
    <row r="4981" spans="1:5" x14ac:dyDescent="0.3">
      <c r="A4981" s="33" t="s">
        <v>4</v>
      </c>
      <c r="B4981" s="33" t="s">
        <v>53</v>
      </c>
      <c r="C4981" s="33">
        <v>288500</v>
      </c>
      <c r="D4981" s="33" t="s">
        <v>225</v>
      </c>
      <c r="E4981" t="str">
        <f t="shared" si="81"/>
        <v>&gt;$200K</v>
      </c>
    </row>
    <row r="4982" spans="1:5" x14ac:dyDescent="0.3">
      <c r="A4982" s="33" t="s">
        <v>0</v>
      </c>
      <c r="B4982" s="33" t="s">
        <v>54</v>
      </c>
      <c r="C4982" s="33">
        <v>132500</v>
      </c>
      <c r="D4982" s="33" t="s">
        <v>2616</v>
      </c>
      <c r="E4982" t="str">
        <f t="shared" si="81"/>
        <v>$125K-$200K</v>
      </c>
    </row>
    <row r="4983" spans="1:5" x14ac:dyDescent="0.3">
      <c r="A4983" s="33" t="s">
        <v>4</v>
      </c>
      <c r="B4983" s="33" t="s">
        <v>53</v>
      </c>
      <c r="C4983" s="33">
        <v>110144.390625</v>
      </c>
      <c r="D4983" s="33" t="s">
        <v>2621</v>
      </c>
      <c r="E4983" t="str">
        <f t="shared" si="81"/>
        <v>$100K-$125K</v>
      </c>
    </row>
    <row r="4984" spans="1:5" x14ac:dyDescent="0.3">
      <c r="A4984" s="33" t="s">
        <v>126</v>
      </c>
      <c r="B4984" s="33" t="s">
        <v>53</v>
      </c>
      <c r="C4984" s="33">
        <v>162500</v>
      </c>
      <c r="D4984" s="33" t="s">
        <v>2622</v>
      </c>
      <c r="E4984" t="str">
        <f t="shared" si="81"/>
        <v>$125K-$200K</v>
      </c>
    </row>
    <row r="4985" spans="1:5" x14ac:dyDescent="0.3">
      <c r="A4985" s="33" t="s">
        <v>0</v>
      </c>
      <c r="B4985" s="33" t="s">
        <v>53</v>
      </c>
      <c r="C4985" s="33">
        <v>99150</v>
      </c>
      <c r="D4985" s="33" t="s">
        <v>2623</v>
      </c>
      <c r="E4985" t="str">
        <f t="shared" si="81"/>
        <v>$75K-$100K</v>
      </c>
    </row>
    <row r="4986" spans="1:5" x14ac:dyDescent="0.3">
      <c r="A4986" s="33" t="s">
        <v>2</v>
      </c>
      <c r="B4986" s="33" t="s">
        <v>65</v>
      </c>
      <c r="C4986" s="33">
        <v>80850</v>
      </c>
      <c r="D4986" s="33" t="s">
        <v>1278</v>
      </c>
      <c r="E4986" t="str">
        <f t="shared" si="81"/>
        <v>$75K-$100K</v>
      </c>
    </row>
    <row r="4987" spans="1:5" x14ac:dyDescent="0.3">
      <c r="A4987" s="33" t="s">
        <v>126</v>
      </c>
      <c r="B4987" s="33" t="s">
        <v>53</v>
      </c>
      <c r="C4987" s="33">
        <v>180000</v>
      </c>
      <c r="D4987" s="33" t="s">
        <v>2624</v>
      </c>
      <c r="E4987" t="str">
        <f t="shared" si="81"/>
        <v>$125K-$200K</v>
      </c>
    </row>
    <row r="4988" spans="1:5" x14ac:dyDescent="0.3">
      <c r="A4988" s="33" t="s">
        <v>4</v>
      </c>
      <c r="B4988" s="33" t="s">
        <v>53</v>
      </c>
      <c r="C4988" s="33">
        <v>135000</v>
      </c>
      <c r="D4988" s="33" t="s">
        <v>792</v>
      </c>
      <c r="E4988" t="str">
        <f t="shared" si="81"/>
        <v>$125K-$200K</v>
      </c>
    </row>
    <row r="4989" spans="1:5" x14ac:dyDescent="0.3">
      <c r="A4989" s="33" t="s">
        <v>4</v>
      </c>
      <c r="B4989" s="33" t="s">
        <v>88</v>
      </c>
      <c r="C4989" s="33">
        <v>147500</v>
      </c>
      <c r="D4989" s="33" t="s">
        <v>2625</v>
      </c>
      <c r="E4989" t="str">
        <f t="shared" si="81"/>
        <v>$125K-$200K</v>
      </c>
    </row>
    <row r="4990" spans="1:5" x14ac:dyDescent="0.3">
      <c r="A4990" s="33" t="s">
        <v>4</v>
      </c>
      <c r="B4990" s="33" t="s">
        <v>53</v>
      </c>
      <c r="C4990" s="33">
        <v>109750</v>
      </c>
      <c r="D4990" s="33" t="s">
        <v>294</v>
      </c>
      <c r="E4990" t="str">
        <f t="shared" si="81"/>
        <v>$100K-$125K</v>
      </c>
    </row>
    <row r="4991" spans="1:5" x14ac:dyDescent="0.3">
      <c r="A4991" s="33" t="s">
        <v>4</v>
      </c>
      <c r="B4991" s="33" t="s">
        <v>53</v>
      </c>
      <c r="C4991" s="33">
        <v>174720</v>
      </c>
      <c r="D4991" s="33" t="s">
        <v>402</v>
      </c>
      <c r="E4991" t="str">
        <f t="shared" si="81"/>
        <v>$125K-$200K</v>
      </c>
    </row>
    <row r="4992" spans="1:5" x14ac:dyDescent="0.3">
      <c r="A4992" s="33" t="s">
        <v>2</v>
      </c>
      <c r="B4992" s="33" t="s">
        <v>53</v>
      </c>
      <c r="C4992" s="33">
        <v>79500</v>
      </c>
      <c r="D4992" s="33" t="s">
        <v>208</v>
      </c>
      <c r="E4992" t="str">
        <f t="shared" si="81"/>
        <v>$75K-$100K</v>
      </c>
    </row>
    <row r="4993" spans="1:5" x14ac:dyDescent="0.3">
      <c r="A4993" s="33" t="s">
        <v>125</v>
      </c>
      <c r="B4993" s="33" t="s">
        <v>53</v>
      </c>
      <c r="C4993" s="33"/>
      <c r="D4993" s="33" t="s">
        <v>2626</v>
      </c>
      <c r="E4993" t="str">
        <f t="shared" si="81"/>
        <v>No Data</v>
      </c>
    </row>
    <row r="4994" spans="1:5" x14ac:dyDescent="0.3">
      <c r="A4994" s="33" t="s">
        <v>2</v>
      </c>
      <c r="B4994" s="33" t="s">
        <v>53</v>
      </c>
      <c r="C4994" s="33">
        <v>55812.2734375</v>
      </c>
      <c r="D4994" s="33" t="s">
        <v>2627</v>
      </c>
      <c r="E4994" t="str">
        <f t="shared" si="81"/>
        <v>&lt;$75K</v>
      </c>
    </row>
    <row r="4995" spans="1:5" x14ac:dyDescent="0.3">
      <c r="A4995" s="33" t="s">
        <v>4</v>
      </c>
      <c r="B4995" s="33" t="s">
        <v>81</v>
      </c>
      <c r="C4995" s="33">
        <v>125000</v>
      </c>
      <c r="D4995" s="33" t="s">
        <v>2628</v>
      </c>
      <c r="E4995" t="str">
        <f t="shared" ref="E4995:E5058" si="82">_xlfn.XLOOKUP(C4995,$H$16:$H$21,$G$16:$G$21,,1)</f>
        <v>$100K-$125K</v>
      </c>
    </row>
    <row r="4996" spans="1:5" x14ac:dyDescent="0.3">
      <c r="A4996" s="33" t="s">
        <v>1</v>
      </c>
      <c r="B4996" s="33" t="s">
        <v>53</v>
      </c>
      <c r="C4996" s="33">
        <v>99150</v>
      </c>
      <c r="D4996" s="33" t="s">
        <v>2629</v>
      </c>
      <c r="E4996" t="str">
        <f t="shared" si="82"/>
        <v>$75K-$100K</v>
      </c>
    </row>
    <row r="4997" spans="1:5" x14ac:dyDescent="0.3">
      <c r="A4997" s="33" t="s">
        <v>0</v>
      </c>
      <c r="B4997" s="33" t="s">
        <v>53</v>
      </c>
      <c r="C4997" s="33">
        <v>119550</v>
      </c>
      <c r="D4997" s="33" t="s">
        <v>299</v>
      </c>
      <c r="E4997" t="str">
        <f t="shared" si="82"/>
        <v>$100K-$125K</v>
      </c>
    </row>
    <row r="4998" spans="1:5" x14ac:dyDescent="0.3">
      <c r="A4998" s="33" t="s">
        <v>0</v>
      </c>
      <c r="B4998" s="33" t="s">
        <v>53</v>
      </c>
      <c r="C4998" s="33">
        <v>90000</v>
      </c>
      <c r="D4998" s="33" t="s">
        <v>1125</v>
      </c>
      <c r="E4998" t="str">
        <f t="shared" si="82"/>
        <v>$75K-$100K</v>
      </c>
    </row>
    <row r="4999" spans="1:5" x14ac:dyDescent="0.3">
      <c r="A4999" s="33" t="s">
        <v>0</v>
      </c>
      <c r="B4999" s="33" t="s">
        <v>53</v>
      </c>
      <c r="C4999" s="33">
        <v>125000</v>
      </c>
      <c r="D4999" s="33" t="s">
        <v>499</v>
      </c>
      <c r="E4999" t="str">
        <f t="shared" si="82"/>
        <v>$100K-$125K</v>
      </c>
    </row>
    <row r="5000" spans="1:5" x14ac:dyDescent="0.3">
      <c r="A5000" s="33" t="s">
        <v>0</v>
      </c>
      <c r="B5000" s="33" t="s">
        <v>53</v>
      </c>
      <c r="C5000" s="33">
        <v>108200</v>
      </c>
      <c r="D5000" s="33" t="s">
        <v>779</v>
      </c>
      <c r="E5000" t="str">
        <f t="shared" si="82"/>
        <v>$100K-$125K</v>
      </c>
    </row>
    <row r="5001" spans="1:5" x14ac:dyDescent="0.3">
      <c r="A5001" s="33" t="s">
        <v>2</v>
      </c>
      <c r="B5001" s="33" t="s">
        <v>53</v>
      </c>
      <c r="C5001" s="33"/>
      <c r="D5001" s="33" t="s">
        <v>1427</v>
      </c>
      <c r="E5001" t="str">
        <f t="shared" si="82"/>
        <v>No Data</v>
      </c>
    </row>
    <row r="5002" spans="1:5" x14ac:dyDescent="0.3">
      <c r="A5002" s="33" t="s">
        <v>126</v>
      </c>
      <c r="B5002" s="33" t="s">
        <v>88</v>
      </c>
      <c r="C5002" s="33">
        <v>153500</v>
      </c>
      <c r="D5002" s="33" t="s">
        <v>803</v>
      </c>
      <c r="E5002" t="str">
        <f t="shared" si="82"/>
        <v>$125K-$200K</v>
      </c>
    </row>
    <row r="5003" spans="1:5" x14ac:dyDescent="0.3">
      <c r="A5003" s="33" t="s">
        <v>2</v>
      </c>
      <c r="B5003" s="33" t="s">
        <v>53</v>
      </c>
      <c r="C5003" s="33"/>
      <c r="D5003" s="33" t="s">
        <v>268</v>
      </c>
      <c r="E5003" t="str">
        <f t="shared" si="82"/>
        <v>No Data</v>
      </c>
    </row>
    <row r="5004" spans="1:5" x14ac:dyDescent="0.3">
      <c r="A5004" s="33" t="s">
        <v>4</v>
      </c>
      <c r="B5004" s="33" t="s">
        <v>53</v>
      </c>
      <c r="C5004" s="33">
        <v>95000</v>
      </c>
      <c r="D5004" s="33" t="s">
        <v>268</v>
      </c>
      <c r="E5004" t="str">
        <f t="shared" si="82"/>
        <v>$75K-$100K</v>
      </c>
    </row>
    <row r="5005" spans="1:5" x14ac:dyDescent="0.3">
      <c r="A5005" s="33" t="s">
        <v>0</v>
      </c>
      <c r="B5005" s="33" t="s">
        <v>53</v>
      </c>
      <c r="C5005" s="33"/>
      <c r="D5005" s="33" t="s">
        <v>2199</v>
      </c>
      <c r="E5005" t="str">
        <f t="shared" si="82"/>
        <v>No Data</v>
      </c>
    </row>
    <row r="5006" spans="1:5" x14ac:dyDescent="0.3">
      <c r="A5006" s="33" t="s">
        <v>2</v>
      </c>
      <c r="B5006" s="33" t="s">
        <v>53</v>
      </c>
      <c r="C5006" s="33">
        <v>86373.46875</v>
      </c>
      <c r="D5006" s="33" t="s">
        <v>2630</v>
      </c>
      <c r="E5006" t="str">
        <f t="shared" si="82"/>
        <v>$75K-$100K</v>
      </c>
    </row>
    <row r="5007" spans="1:5" x14ac:dyDescent="0.3">
      <c r="A5007" s="33" t="s">
        <v>126</v>
      </c>
      <c r="B5007" s="33" t="s">
        <v>53</v>
      </c>
      <c r="C5007" s="33"/>
      <c r="D5007" s="33" t="s">
        <v>1642</v>
      </c>
      <c r="E5007" t="str">
        <f t="shared" si="82"/>
        <v>No Data</v>
      </c>
    </row>
    <row r="5008" spans="1:5" x14ac:dyDescent="0.3">
      <c r="A5008" s="33" t="s">
        <v>4</v>
      </c>
      <c r="B5008" s="33" t="s">
        <v>53</v>
      </c>
      <c r="C5008" s="33">
        <v>107500</v>
      </c>
      <c r="D5008" s="33" t="s">
        <v>2194</v>
      </c>
      <c r="E5008" t="str">
        <f t="shared" si="82"/>
        <v>$100K-$125K</v>
      </c>
    </row>
    <row r="5009" spans="1:5" x14ac:dyDescent="0.3">
      <c r="A5009" s="33" t="s">
        <v>4</v>
      </c>
      <c r="B5009" s="33" t="s">
        <v>53</v>
      </c>
      <c r="C5009" s="33">
        <v>97537.5234375</v>
      </c>
      <c r="D5009" s="33" t="s">
        <v>2631</v>
      </c>
      <c r="E5009" t="str">
        <f t="shared" si="82"/>
        <v>$75K-$100K</v>
      </c>
    </row>
    <row r="5010" spans="1:5" x14ac:dyDescent="0.3">
      <c r="A5010" s="33" t="s">
        <v>2</v>
      </c>
      <c r="B5010" s="33" t="s">
        <v>99</v>
      </c>
      <c r="C5010" s="33">
        <v>79200</v>
      </c>
      <c r="D5010" s="33" t="s">
        <v>2632</v>
      </c>
      <c r="E5010" t="str">
        <f t="shared" si="82"/>
        <v>$75K-$100K</v>
      </c>
    </row>
    <row r="5011" spans="1:5" x14ac:dyDescent="0.3">
      <c r="A5011" s="33" t="s">
        <v>0</v>
      </c>
      <c r="B5011" s="33" t="s">
        <v>97</v>
      </c>
      <c r="C5011" s="33"/>
      <c r="D5011" s="33" t="s">
        <v>666</v>
      </c>
      <c r="E5011" t="str">
        <f t="shared" si="82"/>
        <v>No Data</v>
      </c>
    </row>
    <row r="5012" spans="1:5" x14ac:dyDescent="0.3">
      <c r="A5012" s="33" t="s">
        <v>0</v>
      </c>
      <c r="B5012" s="33" t="s">
        <v>53</v>
      </c>
      <c r="C5012" s="33"/>
      <c r="D5012" s="33" t="s">
        <v>268</v>
      </c>
      <c r="E5012" t="str">
        <f t="shared" si="82"/>
        <v>No Data</v>
      </c>
    </row>
    <row r="5013" spans="1:5" x14ac:dyDescent="0.3">
      <c r="A5013" s="33" t="s">
        <v>4</v>
      </c>
      <c r="B5013" s="33" t="s">
        <v>53</v>
      </c>
      <c r="C5013" s="33">
        <v>135000</v>
      </c>
      <c r="D5013" s="33" t="s">
        <v>2633</v>
      </c>
      <c r="E5013" t="str">
        <f t="shared" si="82"/>
        <v>$125K-$200K</v>
      </c>
    </row>
    <row r="5014" spans="1:5" x14ac:dyDescent="0.3">
      <c r="A5014" s="33" t="s">
        <v>4</v>
      </c>
      <c r="B5014" s="33" t="s">
        <v>53</v>
      </c>
      <c r="C5014" s="33">
        <v>93700</v>
      </c>
      <c r="D5014" s="33" t="s">
        <v>2634</v>
      </c>
      <c r="E5014" t="str">
        <f t="shared" si="82"/>
        <v>$75K-$100K</v>
      </c>
    </row>
    <row r="5015" spans="1:5" x14ac:dyDescent="0.3">
      <c r="A5015" s="33" t="s">
        <v>2</v>
      </c>
      <c r="B5015" s="33" t="s">
        <v>53</v>
      </c>
      <c r="C5015" s="33"/>
      <c r="D5015" s="33" t="s">
        <v>226</v>
      </c>
      <c r="E5015" t="str">
        <f t="shared" si="82"/>
        <v>No Data</v>
      </c>
    </row>
    <row r="5016" spans="1:5" x14ac:dyDescent="0.3">
      <c r="A5016" s="33" t="s">
        <v>2</v>
      </c>
      <c r="B5016" s="33" t="s">
        <v>53</v>
      </c>
      <c r="C5016" s="33"/>
      <c r="D5016" s="33" t="s">
        <v>1105</v>
      </c>
      <c r="E5016" t="str">
        <f t="shared" si="82"/>
        <v>No Data</v>
      </c>
    </row>
    <row r="5017" spans="1:5" x14ac:dyDescent="0.3">
      <c r="A5017" s="33" t="s">
        <v>4</v>
      </c>
      <c r="B5017" s="33" t="s">
        <v>53</v>
      </c>
      <c r="C5017" s="33">
        <v>115000</v>
      </c>
      <c r="D5017" s="33" t="s">
        <v>313</v>
      </c>
      <c r="E5017" t="str">
        <f t="shared" si="82"/>
        <v>$100K-$125K</v>
      </c>
    </row>
    <row r="5018" spans="1:5" x14ac:dyDescent="0.3">
      <c r="A5018" s="33" t="s">
        <v>4</v>
      </c>
      <c r="B5018" s="33" t="s">
        <v>53</v>
      </c>
      <c r="C5018" s="33"/>
      <c r="D5018" s="33" t="s">
        <v>2635</v>
      </c>
      <c r="E5018" t="str">
        <f t="shared" si="82"/>
        <v>No Data</v>
      </c>
    </row>
    <row r="5019" spans="1:5" x14ac:dyDescent="0.3">
      <c r="A5019" s="33" t="s">
        <v>4</v>
      </c>
      <c r="B5019" s="33" t="s">
        <v>54</v>
      </c>
      <c r="C5019" s="33">
        <v>157500</v>
      </c>
      <c r="D5019" s="33" t="s">
        <v>232</v>
      </c>
      <c r="E5019" t="str">
        <f t="shared" si="82"/>
        <v>$125K-$200K</v>
      </c>
    </row>
    <row r="5020" spans="1:5" x14ac:dyDescent="0.3">
      <c r="A5020" s="33" t="s">
        <v>0</v>
      </c>
      <c r="B5020" s="33" t="s">
        <v>53</v>
      </c>
      <c r="C5020" s="33">
        <v>120000</v>
      </c>
      <c r="D5020" s="33" t="s">
        <v>2636</v>
      </c>
      <c r="E5020" t="str">
        <f t="shared" si="82"/>
        <v>$100K-$125K</v>
      </c>
    </row>
    <row r="5021" spans="1:5" x14ac:dyDescent="0.3">
      <c r="A5021" s="33" t="s">
        <v>126</v>
      </c>
      <c r="B5021" s="33" t="s">
        <v>53</v>
      </c>
      <c r="C5021" s="33"/>
      <c r="D5021" s="33" t="s">
        <v>225</v>
      </c>
      <c r="E5021" t="str">
        <f t="shared" si="82"/>
        <v>No Data</v>
      </c>
    </row>
    <row r="5022" spans="1:5" x14ac:dyDescent="0.3">
      <c r="A5022" s="33" t="s">
        <v>2</v>
      </c>
      <c r="B5022" s="33" t="s">
        <v>53</v>
      </c>
      <c r="C5022" s="33">
        <v>150000</v>
      </c>
      <c r="D5022" s="33" t="s">
        <v>235</v>
      </c>
      <c r="E5022" t="str">
        <f t="shared" si="82"/>
        <v>$125K-$200K</v>
      </c>
    </row>
    <row r="5023" spans="1:5" x14ac:dyDescent="0.3">
      <c r="A5023" s="33" t="s">
        <v>4</v>
      </c>
      <c r="B5023" s="33" t="s">
        <v>54</v>
      </c>
      <c r="C5023" s="33">
        <v>85500</v>
      </c>
      <c r="D5023" s="33" t="s">
        <v>2637</v>
      </c>
      <c r="E5023" t="str">
        <f t="shared" si="82"/>
        <v>$75K-$100K</v>
      </c>
    </row>
    <row r="5024" spans="1:5" x14ac:dyDescent="0.3">
      <c r="A5024" s="33" t="s">
        <v>0</v>
      </c>
      <c r="B5024" s="33" t="s">
        <v>53</v>
      </c>
      <c r="C5024" s="33"/>
      <c r="D5024" s="33" t="s">
        <v>2638</v>
      </c>
      <c r="E5024" t="str">
        <f t="shared" si="82"/>
        <v>No Data</v>
      </c>
    </row>
    <row r="5025" spans="1:5" x14ac:dyDescent="0.3">
      <c r="A5025" s="33" t="s">
        <v>2</v>
      </c>
      <c r="B5025" s="33" t="s">
        <v>53</v>
      </c>
      <c r="C5025" s="33">
        <v>81550</v>
      </c>
      <c r="D5025" s="33" t="s">
        <v>2639</v>
      </c>
      <c r="E5025" t="str">
        <f t="shared" si="82"/>
        <v>$75K-$100K</v>
      </c>
    </row>
    <row r="5026" spans="1:5" x14ac:dyDescent="0.3">
      <c r="A5026" s="33" t="s">
        <v>4</v>
      </c>
      <c r="B5026" s="33" t="s">
        <v>53</v>
      </c>
      <c r="C5026" s="33">
        <v>164000</v>
      </c>
      <c r="D5026" s="33" t="s">
        <v>2448</v>
      </c>
      <c r="E5026" t="str">
        <f t="shared" si="82"/>
        <v>$125K-$200K</v>
      </c>
    </row>
    <row r="5027" spans="1:5" x14ac:dyDescent="0.3">
      <c r="A5027" s="33" t="s">
        <v>2</v>
      </c>
      <c r="B5027" s="33" t="s">
        <v>79</v>
      </c>
      <c r="C5027" s="33">
        <v>111175</v>
      </c>
      <c r="D5027" s="33" t="s">
        <v>2493</v>
      </c>
      <c r="E5027" t="str">
        <f t="shared" si="82"/>
        <v>$100K-$125K</v>
      </c>
    </row>
    <row r="5028" spans="1:5" x14ac:dyDescent="0.3">
      <c r="A5028" s="33" t="s">
        <v>125</v>
      </c>
      <c r="B5028" s="33" t="s">
        <v>99</v>
      </c>
      <c r="C5028" s="33">
        <v>119400</v>
      </c>
      <c r="D5028" s="33" t="s">
        <v>1971</v>
      </c>
      <c r="E5028" t="str">
        <f t="shared" si="82"/>
        <v>$100K-$125K</v>
      </c>
    </row>
    <row r="5029" spans="1:5" x14ac:dyDescent="0.3">
      <c r="A5029" s="33" t="s">
        <v>4</v>
      </c>
      <c r="B5029" s="33" t="s">
        <v>53</v>
      </c>
      <c r="C5029" s="33">
        <v>164000</v>
      </c>
      <c r="D5029" s="33" t="s">
        <v>431</v>
      </c>
      <c r="E5029" t="str">
        <f t="shared" si="82"/>
        <v>$125K-$200K</v>
      </c>
    </row>
    <row r="5030" spans="1:5" x14ac:dyDescent="0.3">
      <c r="A5030" s="33" t="s">
        <v>2</v>
      </c>
      <c r="B5030" s="33" t="s">
        <v>53</v>
      </c>
      <c r="C5030" s="33"/>
      <c r="D5030" s="33" t="s">
        <v>2640</v>
      </c>
      <c r="E5030" t="str">
        <f t="shared" si="82"/>
        <v>No Data</v>
      </c>
    </row>
    <row r="5031" spans="1:5" x14ac:dyDescent="0.3">
      <c r="A5031" s="33" t="s">
        <v>4</v>
      </c>
      <c r="B5031" s="33" t="s">
        <v>53</v>
      </c>
      <c r="C5031" s="33">
        <v>127500</v>
      </c>
      <c r="D5031" s="33" t="s">
        <v>387</v>
      </c>
      <c r="E5031" t="str">
        <f t="shared" si="82"/>
        <v>$125K-$200K</v>
      </c>
    </row>
    <row r="5032" spans="1:5" x14ac:dyDescent="0.3">
      <c r="A5032" s="33" t="s">
        <v>0</v>
      </c>
      <c r="B5032" s="33" t="s">
        <v>53</v>
      </c>
      <c r="C5032" s="33">
        <v>172500</v>
      </c>
      <c r="D5032" s="33" t="s">
        <v>364</v>
      </c>
      <c r="E5032" t="str">
        <f t="shared" si="82"/>
        <v>$125K-$200K</v>
      </c>
    </row>
    <row r="5033" spans="1:5" x14ac:dyDescent="0.3">
      <c r="A5033" s="33" t="s">
        <v>0</v>
      </c>
      <c r="B5033" s="33" t="s">
        <v>53</v>
      </c>
      <c r="C5033" s="33"/>
      <c r="D5033" s="33" t="s">
        <v>299</v>
      </c>
      <c r="E5033" t="str">
        <f t="shared" si="82"/>
        <v>No Data</v>
      </c>
    </row>
    <row r="5034" spans="1:5" x14ac:dyDescent="0.3">
      <c r="A5034" s="33" t="s">
        <v>0</v>
      </c>
      <c r="B5034" s="33" t="s">
        <v>53</v>
      </c>
      <c r="C5034" s="33">
        <v>375000</v>
      </c>
      <c r="D5034" s="33" t="s">
        <v>2641</v>
      </c>
      <c r="E5034" t="str">
        <f t="shared" si="82"/>
        <v>&gt;$200K</v>
      </c>
    </row>
    <row r="5035" spans="1:5" x14ac:dyDescent="0.3">
      <c r="A5035" s="33" t="s">
        <v>4</v>
      </c>
      <c r="B5035" s="33" t="s">
        <v>53</v>
      </c>
      <c r="C5035" s="33"/>
      <c r="D5035" s="33" t="s">
        <v>2642</v>
      </c>
      <c r="E5035" t="str">
        <f t="shared" si="82"/>
        <v>No Data</v>
      </c>
    </row>
    <row r="5036" spans="1:5" x14ac:dyDescent="0.3">
      <c r="A5036" s="33" t="s">
        <v>0</v>
      </c>
      <c r="B5036" s="33" t="s">
        <v>53</v>
      </c>
      <c r="C5036" s="33">
        <v>215000</v>
      </c>
      <c r="D5036" s="33" t="s">
        <v>265</v>
      </c>
      <c r="E5036" t="str">
        <f t="shared" si="82"/>
        <v>&gt;$200K</v>
      </c>
    </row>
    <row r="5037" spans="1:5" x14ac:dyDescent="0.3">
      <c r="A5037" s="33" t="s">
        <v>0</v>
      </c>
      <c r="B5037" s="33" t="s">
        <v>54</v>
      </c>
      <c r="C5037" s="33">
        <v>237500</v>
      </c>
      <c r="D5037" s="33" t="s">
        <v>648</v>
      </c>
      <c r="E5037" t="str">
        <f t="shared" si="82"/>
        <v>&gt;$200K</v>
      </c>
    </row>
    <row r="5038" spans="1:5" x14ac:dyDescent="0.3">
      <c r="A5038" s="33" t="s">
        <v>4</v>
      </c>
      <c r="B5038" s="33" t="s">
        <v>54</v>
      </c>
      <c r="C5038" s="33"/>
      <c r="D5038" s="33" t="s">
        <v>2643</v>
      </c>
      <c r="E5038" t="str">
        <f t="shared" si="82"/>
        <v>No Data</v>
      </c>
    </row>
    <row r="5039" spans="1:5" x14ac:dyDescent="0.3">
      <c r="A5039" s="33" t="s">
        <v>0</v>
      </c>
      <c r="B5039" s="33" t="s">
        <v>54</v>
      </c>
      <c r="C5039" s="33"/>
      <c r="D5039" s="33" t="s">
        <v>1418</v>
      </c>
      <c r="E5039" t="str">
        <f t="shared" si="82"/>
        <v>No Data</v>
      </c>
    </row>
    <row r="5040" spans="1:5" x14ac:dyDescent="0.3">
      <c r="A5040" s="33" t="s">
        <v>0</v>
      </c>
      <c r="B5040" s="33" t="s">
        <v>53</v>
      </c>
      <c r="C5040" s="33">
        <v>39977.6015625</v>
      </c>
      <c r="D5040" s="33" t="s">
        <v>2644</v>
      </c>
      <c r="E5040" t="str">
        <f t="shared" si="82"/>
        <v>&lt;$75K</v>
      </c>
    </row>
    <row r="5041" spans="1:5" x14ac:dyDescent="0.3">
      <c r="A5041" s="33" t="s">
        <v>126</v>
      </c>
      <c r="B5041" s="33" t="s">
        <v>53</v>
      </c>
      <c r="C5041" s="33">
        <v>105000</v>
      </c>
      <c r="D5041" s="33" t="s">
        <v>1554</v>
      </c>
      <c r="E5041" t="str">
        <f t="shared" si="82"/>
        <v>$100K-$125K</v>
      </c>
    </row>
    <row r="5042" spans="1:5" x14ac:dyDescent="0.3">
      <c r="A5042" s="33" t="s">
        <v>2</v>
      </c>
      <c r="B5042" s="33" t="s">
        <v>53</v>
      </c>
      <c r="C5042" s="33"/>
      <c r="D5042" s="33" t="s">
        <v>2645</v>
      </c>
      <c r="E5042" t="str">
        <f t="shared" si="82"/>
        <v>No Data</v>
      </c>
    </row>
    <row r="5043" spans="1:5" x14ac:dyDescent="0.3">
      <c r="A5043" s="33" t="s">
        <v>0</v>
      </c>
      <c r="B5043" s="33" t="s">
        <v>53</v>
      </c>
      <c r="C5043" s="33">
        <v>106000</v>
      </c>
      <c r="D5043" s="33" t="s">
        <v>1077</v>
      </c>
      <c r="E5043" t="str">
        <f t="shared" si="82"/>
        <v>$100K-$125K</v>
      </c>
    </row>
    <row r="5044" spans="1:5" x14ac:dyDescent="0.3">
      <c r="A5044" s="33" t="s">
        <v>128</v>
      </c>
      <c r="B5044" s="33" t="s">
        <v>53</v>
      </c>
      <c r="C5044" s="33">
        <v>193500</v>
      </c>
      <c r="D5044" s="33" t="s">
        <v>2646</v>
      </c>
      <c r="E5044" t="str">
        <f t="shared" si="82"/>
        <v>$125K-$200K</v>
      </c>
    </row>
    <row r="5045" spans="1:5" x14ac:dyDescent="0.3">
      <c r="A5045" s="33" t="s">
        <v>126</v>
      </c>
      <c r="B5045" s="33" t="s">
        <v>53</v>
      </c>
      <c r="C5045" s="33"/>
      <c r="D5045" s="33" t="s">
        <v>559</v>
      </c>
      <c r="E5045" t="str">
        <f t="shared" si="82"/>
        <v>No Data</v>
      </c>
    </row>
    <row r="5046" spans="1:5" x14ac:dyDescent="0.3">
      <c r="A5046" s="33" t="s">
        <v>0</v>
      </c>
      <c r="B5046" s="33" t="s">
        <v>65</v>
      </c>
      <c r="C5046" s="33">
        <v>157500</v>
      </c>
      <c r="D5046" s="33" t="s">
        <v>629</v>
      </c>
      <c r="E5046" t="str">
        <f t="shared" si="82"/>
        <v>$125K-$200K</v>
      </c>
    </row>
    <row r="5047" spans="1:5" x14ac:dyDescent="0.3">
      <c r="A5047" s="33" t="s">
        <v>4</v>
      </c>
      <c r="B5047" s="33" t="s">
        <v>53</v>
      </c>
      <c r="C5047" s="33">
        <v>208000</v>
      </c>
      <c r="D5047" s="33" t="s">
        <v>217</v>
      </c>
      <c r="E5047" t="str">
        <f t="shared" si="82"/>
        <v>&gt;$200K</v>
      </c>
    </row>
    <row r="5048" spans="1:5" x14ac:dyDescent="0.3">
      <c r="A5048" s="33" t="s">
        <v>0</v>
      </c>
      <c r="B5048" s="33" t="s">
        <v>53</v>
      </c>
      <c r="C5048" s="33">
        <v>112015</v>
      </c>
      <c r="D5048" s="33" t="s">
        <v>2647</v>
      </c>
      <c r="E5048" t="str">
        <f t="shared" si="82"/>
        <v>$100K-$125K</v>
      </c>
    </row>
    <row r="5049" spans="1:5" x14ac:dyDescent="0.3">
      <c r="A5049" s="33" t="s">
        <v>0</v>
      </c>
      <c r="B5049" s="33" t="s">
        <v>53</v>
      </c>
      <c r="C5049" s="33">
        <v>166677</v>
      </c>
      <c r="D5049" s="33" t="s">
        <v>2648</v>
      </c>
      <c r="E5049" t="str">
        <f t="shared" si="82"/>
        <v>$125K-$200K</v>
      </c>
    </row>
    <row r="5050" spans="1:5" x14ac:dyDescent="0.3">
      <c r="A5050" s="33" t="s">
        <v>126</v>
      </c>
      <c r="B5050" s="33" t="s">
        <v>53</v>
      </c>
      <c r="C5050" s="33">
        <v>136500</v>
      </c>
      <c r="D5050" s="33" t="s">
        <v>2649</v>
      </c>
      <c r="E5050" t="str">
        <f t="shared" si="82"/>
        <v>$125K-$200K</v>
      </c>
    </row>
    <row r="5051" spans="1:5" x14ac:dyDescent="0.3">
      <c r="A5051" s="33" t="s">
        <v>125</v>
      </c>
      <c r="B5051" s="33" t="s">
        <v>88</v>
      </c>
      <c r="C5051" s="33">
        <v>177283</v>
      </c>
      <c r="D5051" s="33" t="s">
        <v>1076</v>
      </c>
      <c r="E5051" t="str">
        <f t="shared" si="82"/>
        <v>$125K-$200K</v>
      </c>
    </row>
    <row r="5052" spans="1:5" x14ac:dyDescent="0.3">
      <c r="A5052" s="33" t="s">
        <v>4</v>
      </c>
      <c r="B5052" s="33" t="s">
        <v>53</v>
      </c>
      <c r="C5052" s="33">
        <v>125000</v>
      </c>
      <c r="D5052" s="33" t="s">
        <v>2650</v>
      </c>
      <c r="E5052" t="str">
        <f t="shared" si="82"/>
        <v>$100K-$125K</v>
      </c>
    </row>
    <row r="5053" spans="1:5" x14ac:dyDescent="0.3">
      <c r="A5053" s="33" t="s">
        <v>4</v>
      </c>
      <c r="B5053" s="33" t="s">
        <v>53</v>
      </c>
      <c r="C5053" s="33">
        <v>102000</v>
      </c>
      <c r="D5053" s="33" t="s">
        <v>374</v>
      </c>
      <c r="E5053" t="str">
        <f t="shared" si="82"/>
        <v>$100K-$125K</v>
      </c>
    </row>
    <row r="5054" spans="1:5" x14ac:dyDescent="0.3">
      <c r="A5054" s="33" t="s">
        <v>126</v>
      </c>
      <c r="B5054" s="33" t="s">
        <v>53</v>
      </c>
      <c r="C5054" s="33">
        <v>160000</v>
      </c>
      <c r="D5054" s="33" t="s">
        <v>2651</v>
      </c>
      <c r="E5054" t="str">
        <f t="shared" si="82"/>
        <v>$125K-$200K</v>
      </c>
    </row>
    <row r="5055" spans="1:5" x14ac:dyDescent="0.3">
      <c r="A5055" s="33" t="s">
        <v>4</v>
      </c>
      <c r="B5055" s="33" t="s">
        <v>53</v>
      </c>
      <c r="C5055" s="33"/>
      <c r="D5055" s="33" t="s">
        <v>649</v>
      </c>
      <c r="E5055" t="str">
        <f t="shared" si="82"/>
        <v>No Data</v>
      </c>
    </row>
    <row r="5056" spans="1:5" x14ac:dyDescent="0.3">
      <c r="A5056" s="33" t="s">
        <v>2</v>
      </c>
      <c r="B5056" s="33" t="s">
        <v>53</v>
      </c>
      <c r="C5056" s="33"/>
      <c r="D5056" s="33" t="s">
        <v>1756</v>
      </c>
      <c r="E5056" t="str">
        <f t="shared" si="82"/>
        <v>No Data</v>
      </c>
    </row>
    <row r="5057" spans="1:5" x14ac:dyDescent="0.3">
      <c r="A5057" s="33" t="s">
        <v>4</v>
      </c>
      <c r="B5057" s="33" t="s">
        <v>53</v>
      </c>
      <c r="C5057" s="33">
        <v>182500</v>
      </c>
      <c r="D5057" s="33" t="s">
        <v>1347</v>
      </c>
      <c r="E5057" t="str">
        <f t="shared" si="82"/>
        <v>$125K-$200K</v>
      </c>
    </row>
    <row r="5058" spans="1:5" x14ac:dyDescent="0.3">
      <c r="A5058" s="33" t="s">
        <v>0</v>
      </c>
      <c r="B5058" s="33" t="s">
        <v>54</v>
      </c>
      <c r="C5058" s="33"/>
      <c r="D5058" s="33" t="s">
        <v>258</v>
      </c>
      <c r="E5058" t="str">
        <f t="shared" si="82"/>
        <v>No Data</v>
      </c>
    </row>
    <row r="5059" spans="1:5" x14ac:dyDescent="0.3">
      <c r="A5059" s="33" t="s">
        <v>0</v>
      </c>
      <c r="B5059" s="33" t="s">
        <v>53</v>
      </c>
      <c r="C5059" s="33"/>
      <c r="D5059" s="33" t="s">
        <v>2652</v>
      </c>
      <c r="E5059" t="str">
        <f t="shared" ref="E5059:E5122" si="83">_xlfn.XLOOKUP(C5059,$H$16:$H$21,$G$16:$G$21,,1)</f>
        <v>No Data</v>
      </c>
    </row>
    <row r="5060" spans="1:5" x14ac:dyDescent="0.3">
      <c r="A5060" s="33" t="s">
        <v>4</v>
      </c>
      <c r="B5060" s="33" t="s">
        <v>53</v>
      </c>
      <c r="C5060" s="33">
        <v>90000</v>
      </c>
      <c r="D5060" s="33" t="s">
        <v>2653</v>
      </c>
      <c r="E5060" t="str">
        <f t="shared" si="83"/>
        <v>$75K-$100K</v>
      </c>
    </row>
    <row r="5061" spans="1:5" x14ac:dyDescent="0.3">
      <c r="A5061" s="33" t="s">
        <v>4</v>
      </c>
      <c r="B5061" s="33" t="s">
        <v>53</v>
      </c>
      <c r="C5061" s="33"/>
      <c r="D5061" s="33" t="s">
        <v>2654</v>
      </c>
      <c r="E5061" t="str">
        <f t="shared" si="83"/>
        <v>No Data</v>
      </c>
    </row>
    <row r="5062" spans="1:5" x14ac:dyDescent="0.3">
      <c r="A5062" s="33" t="s">
        <v>1</v>
      </c>
      <c r="B5062" s="33" t="s">
        <v>69</v>
      </c>
      <c r="C5062" s="33">
        <v>89100</v>
      </c>
      <c r="D5062" s="33" t="s">
        <v>2655</v>
      </c>
      <c r="E5062" t="str">
        <f t="shared" si="83"/>
        <v>$75K-$100K</v>
      </c>
    </row>
    <row r="5063" spans="1:5" x14ac:dyDescent="0.3">
      <c r="A5063" s="33" t="s">
        <v>0</v>
      </c>
      <c r="B5063" s="33" t="s">
        <v>53</v>
      </c>
      <c r="C5063" s="33">
        <v>229782</v>
      </c>
      <c r="D5063" s="33" t="s">
        <v>2656</v>
      </c>
      <c r="E5063" t="str">
        <f t="shared" si="83"/>
        <v>&gt;$200K</v>
      </c>
    </row>
    <row r="5064" spans="1:5" x14ac:dyDescent="0.3">
      <c r="A5064" s="33" t="s">
        <v>126</v>
      </c>
      <c r="B5064" s="33" t="s">
        <v>53</v>
      </c>
      <c r="C5064" s="33">
        <v>140000</v>
      </c>
      <c r="D5064" s="33" t="s">
        <v>880</v>
      </c>
      <c r="E5064" t="str">
        <f t="shared" si="83"/>
        <v>$125K-$200K</v>
      </c>
    </row>
    <row r="5065" spans="1:5" x14ac:dyDescent="0.3">
      <c r="A5065" s="33" t="s">
        <v>0</v>
      </c>
      <c r="B5065" s="33" t="s">
        <v>53</v>
      </c>
      <c r="C5065" s="33">
        <v>90000</v>
      </c>
      <c r="D5065" s="33" t="s">
        <v>2657</v>
      </c>
      <c r="E5065" t="str">
        <f t="shared" si="83"/>
        <v>$75K-$100K</v>
      </c>
    </row>
    <row r="5066" spans="1:5" x14ac:dyDescent="0.3">
      <c r="A5066" s="33" t="s">
        <v>2</v>
      </c>
      <c r="B5066" s="33" t="s">
        <v>53</v>
      </c>
      <c r="C5066" s="33">
        <v>85000</v>
      </c>
      <c r="D5066" s="33" t="s">
        <v>2658</v>
      </c>
      <c r="E5066" t="str">
        <f t="shared" si="83"/>
        <v>$75K-$100K</v>
      </c>
    </row>
    <row r="5067" spans="1:5" x14ac:dyDescent="0.3">
      <c r="A5067" s="33" t="s">
        <v>4</v>
      </c>
      <c r="B5067" s="33" t="s">
        <v>53</v>
      </c>
      <c r="C5067" s="33">
        <v>120000</v>
      </c>
      <c r="D5067" s="33" t="s">
        <v>394</v>
      </c>
      <c r="E5067" t="str">
        <f t="shared" si="83"/>
        <v>$100K-$125K</v>
      </c>
    </row>
    <row r="5068" spans="1:5" x14ac:dyDescent="0.3">
      <c r="A5068" s="33" t="s">
        <v>4</v>
      </c>
      <c r="B5068" s="33" t="s">
        <v>53</v>
      </c>
      <c r="C5068" s="33">
        <v>92500</v>
      </c>
      <c r="D5068" s="33" t="s">
        <v>2659</v>
      </c>
      <c r="E5068" t="str">
        <f t="shared" si="83"/>
        <v>$75K-$100K</v>
      </c>
    </row>
    <row r="5069" spans="1:5" x14ac:dyDescent="0.3">
      <c r="A5069" s="33" t="s">
        <v>0</v>
      </c>
      <c r="B5069" s="33" t="s">
        <v>53</v>
      </c>
      <c r="C5069" s="33">
        <v>90000</v>
      </c>
      <c r="D5069" s="33" t="s">
        <v>1608</v>
      </c>
      <c r="E5069" t="str">
        <f t="shared" si="83"/>
        <v>$75K-$100K</v>
      </c>
    </row>
    <row r="5070" spans="1:5" x14ac:dyDescent="0.3">
      <c r="A5070" s="33" t="s">
        <v>52</v>
      </c>
      <c r="B5070" s="33" t="s">
        <v>98</v>
      </c>
      <c r="C5070" s="33">
        <v>63000</v>
      </c>
      <c r="D5070" s="33" t="s">
        <v>2660</v>
      </c>
      <c r="E5070" t="str">
        <f t="shared" si="83"/>
        <v>&lt;$75K</v>
      </c>
    </row>
    <row r="5071" spans="1:5" x14ac:dyDescent="0.3">
      <c r="A5071" s="33" t="s">
        <v>4</v>
      </c>
      <c r="B5071" s="33" t="s">
        <v>53</v>
      </c>
      <c r="C5071" s="33"/>
      <c r="D5071" s="33" t="s">
        <v>748</v>
      </c>
      <c r="E5071" t="str">
        <f t="shared" si="83"/>
        <v>No Data</v>
      </c>
    </row>
    <row r="5072" spans="1:5" x14ac:dyDescent="0.3">
      <c r="A5072" s="33" t="s">
        <v>128</v>
      </c>
      <c r="B5072" s="33" t="s">
        <v>54</v>
      </c>
      <c r="C5072" s="33">
        <v>135000</v>
      </c>
      <c r="D5072" s="33" t="s">
        <v>364</v>
      </c>
      <c r="E5072" t="str">
        <f t="shared" si="83"/>
        <v>$125K-$200K</v>
      </c>
    </row>
    <row r="5073" spans="1:5" x14ac:dyDescent="0.3">
      <c r="A5073" s="33" t="s">
        <v>4</v>
      </c>
      <c r="B5073" s="33" t="s">
        <v>53</v>
      </c>
      <c r="C5073" s="33">
        <v>210000</v>
      </c>
      <c r="D5073" s="33" t="s">
        <v>2661</v>
      </c>
      <c r="E5073" t="str">
        <f t="shared" si="83"/>
        <v>&gt;$200K</v>
      </c>
    </row>
    <row r="5074" spans="1:5" x14ac:dyDescent="0.3">
      <c r="A5074" s="33" t="s">
        <v>0</v>
      </c>
      <c r="B5074" s="33" t="s">
        <v>53</v>
      </c>
      <c r="C5074" s="33">
        <v>115000</v>
      </c>
      <c r="D5074" s="33" t="s">
        <v>299</v>
      </c>
      <c r="E5074" t="str">
        <f t="shared" si="83"/>
        <v>$100K-$125K</v>
      </c>
    </row>
    <row r="5075" spans="1:5" x14ac:dyDescent="0.3">
      <c r="A5075" s="33" t="s">
        <v>128</v>
      </c>
      <c r="B5075" s="33" t="s">
        <v>53</v>
      </c>
      <c r="C5075" s="33"/>
      <c r="D5075" s="33" t="s">
        <v>799</v>
      </c>
      <c r="E5075" t="str">
        <f t="shared" si="83"/>
        <v>No Data</v>
      </c>
    </row>
    <row r="5076" spans="1:5" x14ac:dyDescent="0.3">
      <c r="A5076" s="33" t="s">
        <v>4</v>
      </c>
      <c r="B5076" s="33" t="s">
        <v>88</v>
      </c>
      <c r="C5076" s="33">
        <v>97444</v>
      </c>
      <c r="D5076" s="33" t="s">
        <v>288</v>
      </c>
      <c r="E5076" t="str">
        <f t="shared" si="83"/>
        <v>$75K-$100K</v>
      </c>
    </row>
    <row r="5077" spans="1:5" x14ac:dyDescent="0.3">
      <c r="A5077" s="33" t="s">
        <v>0</v>
      </c>
      <c r="B5077" s="33" t="s">
        <v>53</v>
      </c>
      <c r="C5077" s="33"/>
      <c r="D5077" s="33" t="s">
        <v>2662</v>
      </c>
      <c r="E5077" t="str">
        <f t="shared" si="83"/>
        <v>No Data</v>
      </c>
    </row>
    <row r="5078" spans="1:5" x14ac:dyDescent="0.3">
      <c r="A5078" s="33" t="s">
        <v>2</v>
      </c>
      <c r="B5078" s="33" t="s">
        <v>53</v>
      </c>
      <c r="C5078" s="33">
        <v>67500</v>
      </c>
      <c r="D5078" s="33" t="s">
        <v>844</v>
      </c>
      <c r="E5078" t="str">
        <f t="shared" si="83"/>
        <v>&lt;$75K</v>
      </c>
    </row>
    <row r="5079" spans="1:5" x14ac:dyDescent="0.3">
      <c r="A5079" s="33" t="s">
        <v>52</v>
      </c>
      <c r="B5079" s="33" t="s">
        <v>53</v>
      </c>
      <c r="C5079" s="33">
        <v>142500</v>
      </c>
      <c r="D5079" s="33" t="s">
        <v>2663</v>
      </c>
      <c r="E5079" t="str">
        <f t="shared" si="83"/>
        <v>$125K-$200K</v>
      </c>
    </row>
    <row r="5080" spans="1:5" x14ac:dyDescent="0.3">
      <c r="A5080" s="33" t="s">
        <v>2</v>
      </c>
      <c r="B5080" s="33" t="s">
        <v>53</v>
      </c>
      <c r="C5080" s="33">
        <v>70000</v>
      </c>
      <c r="D5080" s="33" t="s">
        <v>2664</v>
      </c>
      <c r="E5080" t="str">
        <f t="shared" si="83"/>
        <v>&lt;$75K</v>
      </c>
    </row>
    <row r="5081" spans="1:5" x14ac:dyDescent="0.3">
      <c r="A5081" s="33" t="s">
        <v>0</v>
      </c>
      <c r="B5081" s="33" t="s">
        <v>53</v>
      </c>
      <c r="C5081" s="33"/>
      <c r="D5081" s="33" t="s">
        <v>258</v>
      </c>
      <c r="E5081" t="str">
        <f t="shared" si="83"/>
        <v>No Data</v>
      </c>
    </row>
    <row r="5082" spans="1:5" x14ac:dyDescent="0.3">
      <c r="A5082" s="33" t="s">
        <v>128</v>
      </c>
      <c r="B5082" s="33" t="s">
        <v>53</v>
      </c>
      <c r="C5082" s="33">
        <v>170000</v>
      </c>
      <c r="D5082" s="33" t="s">
        <v>230</v>
      </c>
      <c r="E5082" t="str">
        <f t="shared" si="83"/>
        <v>$125K-$200K</v>
      </c>
    </row>
    <row r="5083" spans="1:5" x14ac:dyDescent="0.3">
      <c r="A5083" s="33" t="s">
        <v>128</v>
      </c>
      <c r="B5083" s="33" t="s">
        <v>53</v>
      </c>
      <c r="C5083" s="33"/>
      <c r="D5083" s="33" t="s">
        <v>1142</v>
      </c>
      <c r="E5083" t="str">
        <f t="shared" si="83"/>
        <v>No Data</v>
      </c>
    </row>
    <row r="5084" spans="1:5" x14ac:dyDescent="0.3">
      <c r="A5084" s="33" t="s">
        <v>126</v>
      </c>
      <c r="B5084" s="33" t="s">
        <v>53</v>
      </c>
      <c r="C5084" s="33">
        <v>132500</v>
      </c>
      <c r="D5084" s="33" t="s">
        <v>1555</v>
      </c>
      <c r="E5084" t="str">
        <f t="shared" si="83"/>
        <v>$125K-$200K</v>
      </c>
    </row>
    <row r="5085" spans="1:5" x14ac:dyDescent="0.3">
      <c r="A5085" s="33" t="s">
        <v>129</v>
      </c>
      <c r="B5085" s="33" t="s">
        <v>53</v>
      </c>
      <c r="C5085" s="33">
        <v>99150</v>
      </c>
      <c r="D5085" s="33" t="s">
        <v>2665</v>
      </c>
      <c r="E5085" t="str">
        <f t="shared" si="83"/>
        <v>$75K-$100K</v>
      </c>
    </row>
    <row r="5086" spans="1:5" x14ac:dyDescent="0.3">
      <c r="A5086" s="33" t="s">
        <v>128</v>
      </c>
      <c r="B5086" s="33" t="s">
        <v>53</v>
      </c>
      <c r="C5086" s="33">
        <v>170000</v>
      </c>
      <c r="D5086" s="33" t="s">
        <v>230</v>
      </c>
      <c r="E5086" t="str">
        <f t="shared" si="83"/>
        <v>$125K-$200K</v>
      </c>
    </row>
    <row r="5087" spans="1:5" x14ac:dyDescent="0.3">
      <c r="A5087" s="33" t="s">
        <v>4</v>
      </c>
      <c r="B5087" s="33" t="s">
        <v>53</v>
      </c>
      <c r="C5087" s="33">
        <v>115000</v>
      </c>
      <c r="D5087" s="33" t="s">
        <v>364</v>
      </c>
      <c r="E5087" t="str">
        <f t="shared" si="83"/>
        <v>$100K-$125K</v>
      </c>
    </row>
    <row r="5088" spans="1:5" x14ac:dyDescent="0.3">
      <c r="A5088" s="33" t="s">
        <v>0</v>
      </c>
      <c r="B5088" s="33" t="s">
        <v>53</v>
      </c>
      <c r="C5088" s="33">
        <v>147500</v>
      </c>
      <c r="D5088" s="33" t="s">
        <v>488</v>
      </c>
      <c r="E5088" t="str">
        <f t="shared" si="83"/>
        <v>$125K-$200K</v>
      </c>
    </row>
    <row r="5089" spans="1:5" x14ac:dyDescent="0.3">
      <c r="A5089" s="33" t="s">
        <v>4</v>
      </c>
      <c r="B5089" s="33" t="s">
        <v>53</v>
      </c>
      <c r="C5089" s="33">
        <v>163500</v>
      </c>
      <c r="D5089" s="33" t="s">
        <v>649</v>
      </c>
      <c r="E5089" t="str">
        <f t="shared" si="83"/>
        <v>$125K-$200K</v>
      </c>
    </row>
    <row r="5090" spans="1:5" x14ac:dyDescent="0.3">
      <c r="A5090" s="33" t="s">
        <v>0</v>
      </c>
      <c r="B5090" s="33" t="s">
        <v>53</v>
      </c>
      <c r="C5090" s="33">
        <v>117500</v>
      </c>
      <c r="D5090" s="33" t="s">
        <v>1026</v>
      </c>
      <c r="E5090" t="str">
        <f t="shared" si="83"/>
        <v>$100K-$125K</v>
      </c>
    </row>
    <row r="5091" spans="1:5" x14ac:dyDescent="0.3">
      <c r="A5091" s="33" t="s">
        <v>4</v>
      </c>
      <c r="B5091" s="33" t="s">
        <v>53</v>
      </c>
      <c r="C5091" s="33">
        <v>104250</v>
      </c>
      <c r="D5091" s="33" t="s">
        <v>2666</v>
      </c>
      <c r="E5091" t="str">
        <f t="shared" si="83"/>
        <v>$100K-$125K</v>
      </c>
    </row>
    <row r="5092" spans="1:5" x14ac:dyDescent="0.3">
      <c r="A5092" s="33" t="s">
        <v>0</v>
      </c>
      <c r="B5092" s="33" t="s">
        <v>53</v>
      </c>
      <c r="C5092" s="33">
        <v>223000</v>
      </c>
      <c r="D5092" s="33" t="s">
        <v>219</v>
      </c>
      <c r="E5092" t="str">
        <f t="shared" si="83"/>
        <v>&gt;$200K</v>
      </c>
    </row>
    <row r="5093" spans="1:5" x14ac:dyDescent="0.3">
      <c r="A5093" s="33" t="s">
        <v>0</v>
      </c>
      <c r="B5093" s="33" t="s">
        <v>53</v>
      </c>
      <c r="C5093" s="33">
        <v>115000</v>
      </c>
      <c r="D5093" s="33" t="s">
        <v>299</v>
      </c>
      <c r="E5093" t="str">
        <f t="shared" si="83"/>
        <v>$100K-$125K</v>
      </c>
    </row>
    <row r="5094" spans="1:5" x14ac:dyDescent="0.3">
      <c r="A5094" s="33" t="s">
        <v>125</v>
      </c>
      <c r="B5094" s="33" t="s">
        <v>53</v>
      </c>
      <c r="C5094" s="33"/>
      <c r="D5094" s="33" t="s">
        <v>1279</v>
      </c>
      <c r="E5094" t="str">
        <f t="shared" si="83"/>
        <v>No Data</v>
      </c>
    </row>
    <row r="5095" spans="1:5" x14ac:dyDescent="0.3">
      <c r="A5095" s="33" t="s">
        <v>2</v>
      </c>
      <c r="B5095" s="33" t="s">
        <v>72</v>
      </c>
      <c r="C5095" s="33">
        <v>89100</v>
      </c>
      <c r="D5095" s="33" t="s">
        <v>2623</v>
      </c>
      <c r="E5095" t="str">
        <f t="shared" si="83"/>
        <v>$75K-$100K</v>
      </c>
    </row>
    <row r="5096" spans="1:5" x14ac:dyDescent="0.3">
      <c r="A5096" s="33" t="s">
        <v>52</v>
      </c>
      <c r="B5096" s="33" t="s">
        <v>53</v>
      </c>
      <c r="C5096" s="33">
        <v>61000</v>
      </c>
      <c r="D5096" s="33" t="s">
        <v>2667</v>
      </c>
      <c r="E5096" t="str">
        <f t="shared" si="83"/>
        <v>&lt;$75K</v>
      </c>
    </row>
    <row r="5097" spans="1:5" x14ac:dyDescent="0.3">
      <c r="A5097" s="33" t="s">
        <v>126</v>
      </c>
      <c r="B5097" s="33" t="s">
        <v>53</v>
      </c>
      <c r="C5097" s="33"/>
      <c r="D5097" s="33" t="s">
        <v>1228</v>
      </c>
      <c r="E5097" t="str">
        <f t="shared" si="83"/>
        <v>No Data</v>
      </c>
    </row>
    <row r="5098" spans="1:5" x14ac:dyDescent="0.3">
      <c r="A5098" s="33" t="s">
        <v>4</v>
      </c>
      <c r="B5098" s="33" t="s">
        <v>53</v>
      </c>
      <c r="C5098" s="33">
        <v>148000</v>
      </c>
      <c r="D5098" s="33" t="s">
        <v>2668</v>
      </c>
      <c r="E5098" t="str">
        <f t="shared" si="83"/>
        <v>$125K-$200K</v>
      </c>
    </row>
    <row r="5099" spans="1:5" x14ac:dyDescent="0.3">
      <c r="A5099" s="33" t="s">
        <v>0</v>
      </c>
      <c r="B5099" s="33" t="s">
        <v>53</v>
      </c>
      <c r="C5099" s="33">
        <v>115000</v>
      </c>
      <c r="D5099" s="33" t="s">
        <v>764</v>
      </c>
      <c r="E5099" t="str">
        <f t="shared" si="83"/>
        <v>$100K-$125K</v>
      </c>
    </row>
    <row r="5100" spans="1:5" x14ac:dyDescent="0.3">
      <c r="A5100" s="33" t="s">
        <v>4</v>
      </c>
      <c r="B5100" s="33" t="s">
        <v>53</v>
      </c>
      <c r="C5100" s="33"/>
      <c r="D5100" s="33" t="s">
        <v>2669</v>
      </c>
      <c r="E5100" t="str">
        <f t="shared" si="83"/>
        <v>No Data</v>
      </c>
    </row>
    <row r="5101" spans="1:5" x14ac:dyDescent="0.3">
      <c r="A5101" s="33" t="s">
        <v>2</v>
      </c>
      <c r="B5101" s="33" t="s">
        <v>53</v>
      </c>
      <c r="C5101" s="33"/>
      <c r="D5101" s="33" t="s">
        <v>2670</v>
      </c>
      <c r="E5101" t="str">
        <f t="shared" si="83"/>
        <v>No Data</v>
      </c>
    </row>
    <row r="5102" spans="1:5" x14ac:dyDescent="0.3">
      <c r="A5102" s="33" t="s">
        <v>126</v>
      </c>
      <c r="B5102" s="33" t="s">
        <v>64</v>
      </c>
      <c r="C5102" s="33">
        <v>147500</v>
      </c>
      <c r="D5102" s="33" t="s">
        <v>2671</v>
      </c>
      <c r="E5102" t="str">
        <f t="shared" si="83"/>
        <v>$125K-$200K</v>
      </c>
    </row>
    <row r="5103" spans="1:5" x14ac:dyDescent="0.3">
      <c r="A5103" s="33" t="s">
        <v>4</v>
      </c>
      <c r="B5103" s="33" t="s">
        <v>54</v>
      </c>
      <c r="C5103" s="33">
        <v>135000</v>
      </c>
      <c r="D5103" s="33" t="s">
        <v>1028</v>
      </c>
      <c r="E5103" t="str">
        <f t="shared" si="83"/>
        <v>$125K-$200K</v>
      </c>
    </row>
    <row r="5104" spans="1:5" x14ac:dyDescent="0.3">
      <c r="A5104" s="33" t="s">
        <v>52</v>
      </c>
      <c r="B5104" s="33" t="s">
        <v>53</v>
      </c>
      <c r="C5104" s="33"/>
      <c r="D5104" s="33" t="s">
        <v>2672</v>
      </c>
      <c r="E5104" t="str">
        <f t="shared" si="83"/>
        <v>No Data</v>
      </c>
    </row>
    <row r="5105" spans="1:5" x14ac:dyDescent="0.3">
      <c r="A5105" s="33" t="s">
        <v>128</v>
      </c>
      <c r="B5105" s="33" t="s">
        <v>111</v>
      </c>
      <c r="C5105" s="33">
        <v>157500</v>
      </c>
      <c r="D5105" s="33" t="s">
        <v>1123</v>
      </c>
      <c r="E5105" t="str">
        <f t="shared" si="83"/>
        <v>$125K-$200K</v>
      </c>
    </row>
    <row r="5106" spans="1:5" x14ac:dyDescent="0.3">
      <c r="A5106" s="33" t="s">
        <v>0</v>
      </c>
      <c r="B5106" s="33" t="s">
        <v>53</v>
      </c>
      <c r="C5106" s="33">
        <v>115000</v>
      </c>
      <c r="D5106" s="33" t="s">
        <v>2673</v>
      </c>
      <c r="E5106" t="str">
        <f t="shared" si="83"/>
        <v>$100K-$125K</v>
      </c>
    </row>
    <row r="5107" spans="1:5" x14ac:dyDescent="0.3">
      <c r="A5107" s="33" t="s">
        <v>4</v>
      </c>
      <c r="B5107" s="33" t="s">
        <v>54</v>
      </c>
      <c r="C5107" s="33">
        <v>160370</v>
      </c>
      <c r="D5107" s="33" t="s">
        <v>1157</v>
      </c>
      <c r="E5107" t="str">
        <f t="shared" si="83"/>
        <v>$125K-$200K</v>
      </c>
    </row>
    <row r="5108" spans="1:5" x14ac:dyDescent="0.3">
      <c r="A5108" s="33" t="s">
        <v>0</v>
      </c>
      <c r="B5108" s="33" t="s">
        <v>53</v>
      </c>
      <c r="C5108" s="33"/>
      <c r="D5108" s="33" t="s">
        <v>675</v>
      </c>
      <c r="E5108" t="str">
        <f t="shared" si="83"/>
        <v>No Data</v>
      </c>
    </row>
    <row r="5109" spans="1:5" x14ac:dyDescent="0.3">
      <c r="A5109" s="33" t="s">
        <v>4</v>
      </c>
      <c r="B5109" s="33" t="s">
        <v>54</v>
      </c>
      <c r="C5109" s="33"/>
      <c r="D5109" s="33" t="s">
        <v>2674</v>
      </c>
      <c r="E5109" t="str">
        <f t="shared" si="83"/>
        <v>No Data</v>
      </c>
    </row>
    <row r="5110" spans="1:5" x14ac:dyDescent="0.3">
      <c r="A5110" s="33" t="s">
        <v>0</v>
      </c>
      <c r="B5110" s="33" t="s">
        <v>53</v>
      </c>
      <c r="C5110" s="33"/>
      <c r="D5110" s="33" t="s">
        <v>2018</v>
      </c>
      <c r="E5110" t="str">
        <f t="shared" si="83"/>
        <v>No Data</v>
      </c>
    </row>
    <row r="5111" spans="1:5" x14ac:dyDescent="0.3">
      <c r="A5111" s="33" t="s">
        <v>2</v>
      </c>
      <c r="B5111" s="33" t="s">
        <v>53</v>
      </c>
      <c r="C5111" s="33"/>
      <c r="D5111" s="33" t="s">
        <v>232</v>
      </c>
      <c r="E5111" t="str">
        <f t="shared" si="83"/>
        <v>No Data</v>
      </c>
    </row>
    <row r="5112" spans="1:5" x14ac:dyDescent="0.3">
      <c r="A5112" s="33" t="s">
        <v>4</v>
      </c>
      <c r="B5112" s="33" t="s">
        <v>53</v>
      </c>
      <c r="C5112" s="33"/>
      <c r="D5112" s="33" t="s">
        <v>1105</v>
      </c>
      <c r="E5112" t="str">
        <f t="shared" si="83"/>
        <v>No Data</v>
      </c>
    </row>
    <row r="5113" spans="1:5" x14ac:dyDescent="0.3">
      <c r="A5113" s="33" t="s">
        <v>4</v>
      </c>
      <c r="B5113" s="33" t="s">
        <v>88</v>
      </c>
      <c r="C5113" s="33">
        <v>147500</v>
      </c>
      <c r="D5113" s="33" t="s">
        <v>2675</v>
      </c>
      <c r="E5113" t="str">
        <f t="shared" si="83"/>
        <v>$125K-$200K</v>
      </c>
    </row>
    <row r="5114" spans="1:5" x14ac:dyDescent="0.3">
      <c r="A5114" s="33" t="s">
        <v>2</v>
      </c>
      <c r="B5114" s="33" t="s">
        <v>53</v>
      </c>
      <c r="C5114" s="33"/>
      <c r="D5114" s="33" t="s">
        <v>2438</v>
      </c>
      <c r="E5114" t="str">
        <f t="shared" si="83"/>
        <v>No Data</v>
      </c>
    </row>
    <row r="5115" spans="1:5" x14ac:dyDescent="0.3">
      <c r="A5115" s="33" t="s">
        <v>126</v>
      </c>
      <c r="B5115" s="33" t="s">
        <v>53</v>
      </c>
      <c r="C5115" s="33">
        <v>150000</v>
      </c>
      <c r="D5115" s="33" t="s">
        <v>2676</v>
      </c>
      <c r="E5115" t="str">
        <f t="shared" si="83"/>
        <v>$125K-$200K</v>
      </c>
    </row>
    <row r="5116" spans="1:5" x14ac:dyDescent="0.3">
      <c r="A5116" s="33" t="s">
        <v>126</v>
      </c>
      <c r="B5116" s="33" t="s">
        <v>53</v>
      </c>
      <c r="C5116" s="33"/>
      <c r="D5116" s="33" t="s">
        <v>225</v>
      </c>
      <c r="E5116" t="str">
        <f t="shared" si="83"/>
        <v>No Data</v>
      </c>
    </row>
    <row r="5117" spans="1:5" x14ac:dyDescent="0.3">
      <c r="A5117" s="33" t="s">
        <v>126</v>
      </c>
      <c r="B5117" s="33" t="s">
        <v>53</v>
      </c>
      <c r="C5117" s="33">
        <v>173500</v>
      </c>
      <c r="D5117" s="33" t="s">
        <v>225</v>
      </c>
      <c r="E5117" t="str">
        <f t="shared" si="83"/>
        <v>$125K-$200K</v>
      </c>
    </row>
    <row r="5118" spans="1:5" x14ac:dyDescent="0.3">
      <c r="A5118" s="33" t="s">
        <v>0</v>
      </c>
      <c r="B5118" s="33" t="s">
        <v>53</v>
      </c>
      <c r="C5118" s="33">
        <v>83200</v>
      </c>
      <c r="D5118" s="33" t="s">
        <v>242</v>
      </c>
      <c r="E5118" t="str">
        <f t="shared" si="83"/>
        <v>$75K-$100K</v>
      </c>
    </row>
    <row r="5119" spans="1:5" x14ac:dyDescent="0.3">
      <c r="A5119" s="33" t="s">
        <v>4</v>
      </c>
      <c r="B5119" s="33" t="s">
        <v>54</v>
      </c>
      <c r="C5119" s="33">
        <v>150000</v>
      </c>
      <c r="D5119" s="33" t="s">
        <v>2677</v>
      </c>
      <c r="E5119" t="str">
        <f t="shared" si="83"/>
        <v>$125K-$200K</v>
      </c>
    </row>
    <row r="5120" spans="1:5" x14ac:dyDescent="0.3">
      <c r="A5120" s="33" t="s">
        <v>4</v>
      </c>
      <c r="B5120" s="33" t="s">
        <v>53</v>
      </c>
      <c r="C5120" s="33"/>
      <c r="D5120" s="33" t="s">
        <v>2452</v>
      </c>
      <c r="E5120" t="str">
        <f t="shared" si="83"/>
        <v>No Data</v>
      </c>
    </row>
    <row r="5121" spans="1:5" x14ac:dyDescent="0.3">
      <c r="A5121" s="33" t="s">
        <v>2</v>
      </c>
      <c r="B5121" s="33" t="s">
        <v>53</v>
      </c>
      <c r="C5121" s="33">
        <v>72450</v>
      </c>
      <c r="D5121" s="33" t="s">
        <v>2678</v>
      </c>
      <c r="E5121" t="str">
        <f t="shared" si="83"/>
        <v>&lt;$75K</v>
      </c>
    </row>
    <row r="5122" spans="1:5" x14ac:dyDescent="0.3">
      <c r="A5122" s="33" t="s">
        <v>0</v>
      </c>
      <c r="B5122" s="33" t="s">
        <v>53</v>
      </c>
      <c r="C5122" s="33"/>
      <c r="D5122" s="33" t="s">
        <v>1393</v>
      </c>
      <c r="E5122" t="str">
        <f t="shared" si="83"/>
        <v>No Data</v>
      </c>
    </row>
    <row r="5123" spans="1:5" x14ac:dyDescent="0.3">
      <c r="A5123" s="33" t="s">
        <v>126</v>
      </c>
      <c r="B5123" s="33" t="s">
        <v>97</v>
      </c>
      <c r="C5123" s="33">
        <v>147500</v>
      </c>
      <c r="D5123" s="33" t="s">
        <v>2679</v>
      </c>
      <c r="E5123" t="str">
        <f t="shared" ref="E5123:E5186" si="84">_xlfn.XLOOKUP(C5123,$H$16:$H$21,$G$16:$G$21,,1)</f>
        <v>$125K-$200K</v>
      </c>
    </row>
    <row r="5124" spans="1:5" x14ac:dyDescent="0.3">
      <c r="A5124" s="33" t="s">
        <v>1</v>
      </c>
      <c r="B5124" s="33" t="s">
        <v>90</v>
      </c>
      <c r="C5124" s="33">
        <v>222000</v>
      </c>
      <c r="D5124" s="33" t="s">
        <v>1974</v>
      </c>
      <c r="E5124" t="str">
        <f t="shared" si="84"/>
        <v>&gt;$200K</v>
      </c>
    </row>
    <row r="5125" spans="1:5" x14ac:dyDescent="0.3">
      <c r="A5125" s="33" t="s">
        <v>0</v>
      </c>
      <c r="B5125" s="33" t="s">
        <v>53</v>
      </c>
      <c r="C5125" s="33"/>
      <c r="D5125" s="33" t="s">
        <v>232</v>
      </c>
      <c r="E5125" t="str">
        <f t="shared" si="84"/>
        <v>No Data</v>
      </c>
    </row>
    <row r="5126" spans="1:5" x14ac:dyDescent="0.3">
      <c r="A5126" s="33" t="s">
        <v>2</v>
      </c>
      <c r="B5126" s="33" t="s">
        <v>81</v>
      </c>
      <c r="C5126" s="33">
        <v>99150</v>
      </c>
      <c r="D5126" s="33" t="s">
        <v>1216</v>
      </c>
      <c r="E5126" t="str">
        <f t="shared" si="84"/>
        <v>$75K-$100K</v>
      </c>
    </row>
    <row r="5127" spans="1:5" x14ac:dyDescent="0.3">
      <c r="A5127" s="33" t="s">
        <v>126</v>
      </c>
      <c r="B5127" s="33" t="s">
        <v>53</v>
      </c>
      <c r="C5127" s="33">
        <v>173293.5</v>
      </c>
      <c r="D5127" s="33" t="s">
        <v>2680</v>
      </c>
      <c r="E5127" t="str">
        <f t="shared" si="84"/>
        <v>$125K-$200K</v>
      </c>
    </row>
    <row r="5128" spans="1:5" x14ac:dyDescent="0.3">
      <c r="A5128" s="33" t="s">
        <v>2</v>
      </c>
      <c r="B5128" s="33" t="s">
        <v>90</v>
      </c>
      <c r="C5128" s="33">
        <v>93600</v>
      </c>
      <c r="D5128" s="33" t="s">
        <v>294</v>
      </c>
      <c r="E5128" t="str">
        <f t="shared" si="84"/>
        <v>$75K-$100K</v>
      </c>
    </row>
    <row r="5129" spans="1:5" x14ac:dyDescent="0.3">
      <c r="A5129" s="33" t="s">
        <v>4</v>
      </c>
      <c r="B5129" s="33" t="s">
        <v>54</v>
      </c>
      <c r="C5129" s="33">
        <v>150000</v>
      </c>
      <c r="D5129" s="33" t="s">
        <v>2681</v>
      </c>
      <c r="E5129" t="str">
        <f t="shared" si="84"/>
        <v>$125K-$200K</v>
      </c>
    </row>
    <row r="5130" spans="1:5" x14ac:dyDescent="0.3">
      <c r="A5130" s="33" t="s">
        <v>0</v>
      </c>
      <c r="B5130" s="33" t="s">
        <v>110</v>
      </c>
      <c r="C5130" s="33">
        <v>72900</v>
      </c>
      <c r="D5130" s="33" t="s">
        <v>2682</v>
      </c>
      <c r="E5130" t="str">
        <f t="shared" si="84"/>
        <v>&lt;$75K</v>
      </c>
    </row>
    <row r="5131" spans="1:5" x14ac:dyDescent="0.3">
      <c r="A5131" s="33" t="s">
        <v>2</v>
      </c>
      <c r="B5131" s="33" t="s">
        <v>53</v>
      </c>
      <c r="C5131" s="33">
        <v>74050</v>
      </c>
      <c r="D5131" s="33" t="s">
        <v>334</v>
      </c>
      <c r="E5131" t="str">
        <f t="shared" si="84"/>
        <v>&lt;$75K</v>
      </c>
    </row>
    <row r="5132" spans="1:5" x14ac:dyDescent="0.3">
      <c r="A5132" s="33" t="s">
        <v>4</v>
      </c>
      <c r="B5132" s="33" t="s">
        <v>54</v>
      </c>
      <c r="C5132" s="33"/>
      <c r="D5132" s="33" t="s">
        <v>2683</v>
      </c>
      <c r="E5132" t="str">
        <f t="shared" si="84"/>
        <v>No Data</v>
      </c>
    </row>
    <row r="5133" spans="1:5" x14ac:dyDescent="0.3">
      <c r="A5133" s="33" t="s">
        <v>4</v>
      </c>
      <c r="B5133" s="33" t="s">
        <v>53</v>
      </c>
      <c r="C5133" s="33">
        <v>140000</v>
      </c>
      <c r="D5133" s="33" t="s">
        <v>377</v>
      </c>
      <c r="E5133" t="str">
        <f t="shared" si="84"/>
        <v>$125K-$200K</v>
      </c>
    </row>
    <row r="5134" spans="1:5" x14ac:dyDescent="0.3">
      <c r="A5134" s="33" t="s">
        <v>126</v>
      </c>
      <c r="B5134" s="33" t="s">
        <v>53</v>
      </c>
      <c r="C5134" s="33"/>
      <c r="D5134" s="33" t="s">
        <v>2684</v>
      </c>
      <c r="E5134" t="str">
        <f t="shared" si="84"/>
        <v>No Data</v>
      </c>
    </row>
    <row r="5135" spans="1:5" x14ac:dyDescent="0.3">
      <c r="A5135" s="33" t="s">
        <v>4</v>
      </c>
      <c r="B5135" s="33" t="s">
        <v>53</v>
      </c>
      <c r="C5135" s="33"/>
      <c r="D5135" s="33" t="s">
        <v>299</v>
      </c>
      <c r="E5135" t="str">
        <f t="shared" si="84"/>
        <v>No Data</v>
      </c>
    </row>
    <row r="5136" spans="1:5" x14ac:dyDescent="0.3">
      <c r="A5136" s="33" t="s">
        <v>0</v>
      </c>
      <c r="B5136" s="33" t="s">
        <v>53</v>
      </c>
      <c r="C5136" s="33"/>
      <c r="D5136" s="33" t="s">
        <v>2685</v>
      </c>
      <c r="E5136" t="str">
        <f t="shared" si="84"/>
        <v>No Data</v>
      </c>
    </row>
    <row r="5137" spans="1:5" x14ac:dyDescent="0.3">
      <c r="A5137" s="33" t="s">
        <v>2</v>
      </c>
      <c r="B5137" s="33" t="s">
        <v>53</v>
      </c>
      <c r="C5137" s="33"/>
      <c r="D5137" s="33" t="s">
        <v>1229</v>
      </c>
      <c r="E5137" t="str">
        <f t="shared" si="84"/>
        <v>No Data</v>
      </c>
    </row>
    <row r="5138" spans="1:5" x14ac:dyDescent="0.3">
      <c r="A5138" s="33" t="s">
        <v>0</v>
      </c>
      <c r="B5138" s="33" t="s">
        <v>53</v>
      </c>
      <c r="C5138" s="33">
        <v>167500</v>
      </c>
      <c r="D5138" s="33" t="s">
        <v>2686</v>
      </c>
      <c r="E5138" t="str">
        <f t="shared" si="84"/>
        <v>$125K-$200K</v>
      </c>
    </row>
    <row r="5139" spans="1:5" x14ac:dyDescent="0.3">
      <c r="A5139" s="33" t="s">
        <v>0</v>
      </c>
      <c r="B5139" s="33" t="s">
        <v>53</v>
      </c>
      <c r="C5139" s="33">
        <v>70234</v>
      </c>
      <c r="D5139" s="33" t="s">
        <v>1179</v>
      </c>
      <c r="E5139" t="str">
        <f t="shared" si="84"/>
        <v>&lt;$75K</v>
      </c>
    </row>
    <row r="5140" spans="1:5" x14ac:dyDescent="0.3">
      <c r="A5140" s="33" t="s">
        <v>128</v>
      </c>
      <c r="B5140" s="33" t="s">
        <v>53</v>
      </c>
      <c r="C5140" s="33"/>
      <c r="D5140" s="33" t="s">
        <v>464</v>
      </c>
      <c r="E5140" t="str">
        <f t="shared" si="84"/>
        <v>No Data</v>
      </c>
    </row>
    <row r="5141" spans="1:5" x14ac:dyDescent="0.3">
      <c r="A5141" s="33" t="s">
        <v>2</v>
      </c>
      <c r="B5141" s="33" t="s">
        <v>53</v>
      </c>
      <c r="C5141" s="33">
        <v>138500</v>
      </c>
      <c r="D5141" s="33" t="s">
        <v>729</v>
      </c>
      <c r="E5141" t="str">
        <f t="shared" si="84"/>
        <v>$125K-$200K</v>
      </c>
    </row>
    <row r="5142" spans="1:5" x14ac:dyDescent="0.3">
      <c r="A5142" s="33" t="s">
        <v>4</v>
      </c>
      <c r="B5142" s="33" t="s">
        <v>53</v>
      </c>
      <c r="C5142" s="33">
        <v>122500</v>
      </c>
      <c r="D5142" s="33" t="s">
        <v>232</v>
      </c>
      <c r="E5142" t="str">
        <f t="shared" si="84"/>
        <v>$100K-$125K</v>
      </c>
    </row>
    <row r="5143" spans="1:5" x14ac:dyDescent="0.3">
      <c r="A5143" s="33" t="s">
        <v>128</v>
      </c>
      <c r="B5143" s="33" t="s">
        <v>53</v>
      </c>
      <c r="C5143" s="33">
        <v>90000</v>
      </c>
      <c r="D5143" s="33" t="s">
        <v>2262</v>
      </c>
      <c r="E5143" t="str">
        <f t="shared" si="84"/>
        <v>$75K-$100K</v>
      </c>
    </row>
    <row r="5144" spans="1:5" x14ac:dyDescent="0.3">
      <c r="A5144" s="33" t="s">
        <v>0</v>
      </c>
      <c r="B5144" s="33" t="s">
        <v>70</v>
      </c>
      <c r="C5144" s="33">
        <v>158500</v>
      </c>
      <c r="D5144" s="33" t="s">
        <v>337</v>
      </c>
      <c r="E5144" t="str">
        <f t="shared" si="84"/>
        <v>$125K-$200K</v>
      </c>
    </row>
    <row r="5145" spans="1:5" x14ac:dyDescent="0.3">
      <c r="A5145" s="33" t="s">
        <v>0</v>
      </c>
      <c r="B5145" s="33" t="s">
        <v>53</v>
      </c>
      <c r="C5145" s="33">
        <v>92500</v>
      </c>
      <c r="D5145" s="33" t="s">
        <v>2687</v>
      </c>
      <c r="E5145" t="str">
        <f t="shared" si="84"/>
        <v>$75K-$100K</v>
      </c>
    </row>
    <row r="5146" spans="1:5" x14ac:dyDescent="0.3">
      <c r="A5146" s="33" t="s">
        <v>2</v>
      </c>
      <c r="B5146" s="33" t="s">
        <v>53</v>
      </c>
      <c r="C5146" s="33"/>
      <c r="D5146" s="33" t="s">
        <v>2688</v>
      </c>
      <c r="E5146" t="str">
        <f t="shared" si="84"/>
        <v>No Data</v>
      </c>
    </row>
    <row r="5147" spans="1:5" x14ac:dyDescent="0.3">
      <c r="A5147" s="33" t="s">
        <v>4</v>
      </c>
      <c r="B5147" s="33" t="s">
        <v>53</v>
      </c>
      <c r="C5147" s="33"/>
      <c r="D5147" s="33" t="s">
        <v>2689</v>
      </c>
      <c r="E5147" t="str">
        <f t="shared" si="84"/>
        <v>No Data</v>
      </c>
    </row>
    <row r="5148" spans="1:5" x14ac:dyDescent="0.3">
      <c r="A5148" s="33" t="s">
        <v>0</v>
      </c>
      <c r="B5148" s="33" t="s">
        <v>53</v>
      </c>
      <c r="C5148" s="33"/>
      <c r="D5148" s="33" t="s">
        <v>1173</v>
      </c>
      <c r="E5148" t="str">
        <f t="shared" si="84"/>
        <v>No Data</v>
      </c>
    </row>
    <row r="5149" spans="1:5" x14ac:dyDescent="0.3">
      <c r="A5149" s="33" t="s">
        <v>126</v>
      </c>
      <c r="B5149" s="33" t="s">
        <v>79</v>
      </c>
      <c r="C5149" s="33">
        <v>50400</v>
      </c>
      <c r="D5149" s="33" t="s">
        <v>1302</v>
      </c>
      <c r="E5149" t="str">
        <f t="shared" si="84"/>
        <v>&lt;$75K</v>
      </c>
    </row>
    <row r="5150" spans="1:5" x14ac:dyDescent="0.3">
      <c r="A5150" s="33" t="s">
        <v>2</v>
      </c>
      <c r="B5150" s="33" t="s">
        <v>53</v>
      </c>
      <c r="C5150" s="33"/>
      <c r="D5150" s="33" t="s">
        <v>389</v>
      </c>
      <c r="E5150" t="str">
        <f t="shared" si="84"/>
        <v>No Data</v>
      </c>
    </row>
    <row r="5151" spans="1:5" x14ac:dyDescent="0.3">
      <c r="A5151" s="33" t="s">
        <v>2</v>
      </c>
      <c r="B5151" s="33" t="s">
        <v>53</v>
      </c>
      <c r="C5151" s="33"/>
      <c r="D5151" s="33" t="s">
        <v>299</v>
      </c>
      <c r="E5151" t="str">
        <f t="shared" si="84"/>
        <v>No Data</v>
      </c>
    </row>
    <row r="5152" spans="1:5" x14ac:dyDescent="0.3">
      <c r="A5152" s="33" t="s">
        <v>126</v>
      </c>
      <c r="B5152" s="33" t="s">
        <v>53</v>
      </c>
      <c r="C5152" s="33"/>
      <c r="D5152" s="33" t="s">
        <v>2690</v>
      </c>
      <c r="E5152" t="str">
        <f t="shared" si="84"/>
        <v>No Data</v>
      </c>
    </row>
    <row r="5153" spans="1:5" x14ac:dyDescent="0.3">
      <c r="A5153" s="33" t="s">
        <v>4</v>
      </c>
      <c r="B5153" s="33" t="s">
        <v>53</v>
      </c>
      <c r="C5153" s="33"/>
      <c r="D5153" s="33" t="s">
        <v>2691</v>
      </c>
      <c r="E5153" t="str">
        <f t="shared" si="84"/>
        <v>No Data</v>
      </c>
    </row>
    <row r="5154" spans="1:5" x14ac:dyDescent="0.3">
      <c r="A5154" s="33" t="s">
        <v>52</v>
      </c>
      <c r="B5154" s="33" t="s">
        <v>53</v>
      </c>
      <c r="C5154" s="33"/>
      <c r="D5154" s="33" t="s">
        <v>2692</v>
      </c>
      <c r="E5154" t="str">
        <f t="shared" si="84"/>
        <v>No Data</v>
      </c>
    </row>
    <row r="5155" spans="1:5" x14ac:dyDescent="0.3">
      <c r="A5155" s="33" t="s">
        <v>4</v>
      </c>
      <c r="B5155" s="33" t="s">
        <v>53</v>
      </c>
      <c r="C5155" s="33"/>
      <c r="D5155" s="33" t="s">
        <v>1241</v>
      </c>
      <c r="E5155" t="str">
        <f t="shared" si="84"/>
        <v>No Data</v>
      </c>
    </row>
    <row r="5156" spans="1:5" x14ac:dyDescent="0.3">
      <c r="A5156" s="33" t="s">
        <v>2</v>
      </c>
      <c r="B5156" s="33" t="s">
        <v>53</v>
      </c>
      <c r="C5156" s="33"/>
      <c r="D5156" s="33" t="s">
        <v>2693</v>
      </c>
      <c r="E5156" t="str">
        <f t="shared" si="84"/>
        <v>No Data</v>
      </c>
    </row>
    <row r="5157" spans="1:5" x14ac:dyDescent="0.3">
      <c r="A5157" s="33" t="s">
        <v>4</v>
      </c>
      <c r="B5157" s="33" t="s">
        <v>53</v>
      </c>
      <c r="C5157" s="33"/>
      <c r="D5157" s="33" t="s">
        <v>1105</v>
      </c>
      <c r="E5157" t="str">
        <f t="shared" si="84"/>
        <v>No Data</v>
      </c>
    </row>
    <row r="5158" spans="1:5" x14ac:dyDescent="0.3">
      <c r="A5158" s="33" t="s">
        <v>4</v>
      </c>
      <c r="B5158" s="33" t="s">
        <v>53</v>
      </c>
      <c r="C5158" s="33">
        <v>82500</v>
      </c>
      <c r="D5158" s="33" t="s">
        <v>2694</v>
      </c>
      <c r="E5158" t="str">
        <f t="shared" si="84"/>
        <v>$75K-$100K</v>
      </c>
    </row>
    <row r="5159" spans="1:5" x14ac:dyDescent="0.3">
      <c r="A5159" s="33" t="s">
        <v>4</v>
      </c>
      <c r="B5159" s="33" t="s">
        <v>53</v>
      </c>
      <c r="C5159" s="33">
        <v>135000</v>
      </c>
      <c r="D5159" s="33" t="s">
        <v>376</v>
      </c>
      <c r="E5159" t="str">
        <f t="shared" si="84"/>
        <v>$125K-$200K</v>
      </c>
    </row>
    <row r="5160" spans="1:5" x14ac:dyDescent="0.3">
      <c r="A5160" s="33" t="s">
        <v>126</v>
      </c>
      <c r="B5160" s="33" t="s">
        <v>53</v>
      </c>
      <c r="C5160" s="33"/>
      <c r="D5160" s="33" t="s">
        <v>287</v>
      </c>
      <c r="E5160" t="str">
        <f t="shared" si="84"/>
        <v>No Data</v>
      </c>
    </row>
    <row r="5161" spans="1:5" x14ac:dyDescent="0.3">
      <c r="A5161" s="33" t="s">
        <v>4</v>
      </c>
      <c r="B5161" s="33" t="s">
        <v>53</v>
      </c>
      <c r="C5161" s="33"/>
      <c r="D5161" s="33" t="s">
        <v>258</v>
      </c>
      <c r="E5161" t="str">
        <f t="shared" si="84"/>
        <v>No Data</v>
      </c>
    </row>
    <row r="5162" spans="1:5" x14ac:dyDescent="0.3">
      <c r="A5162" s="33" t="s">
        <v>126</v>
      </c>
      <c r="B5162" s="33" t="s">
        <v>53</v>
      </c>
      <c r="C5162" s="33">
        <v>147500</v>
      </c>
      <c r="D5162" s="33" t="s">
        <v>1380</v>
      </c>
      <c r="E5162" t="str">
        <f t="shared" si="84"/>
        <v>$125K-$200K</v>
      </c>
    </row>
    <row r="5163" spans="1:5" x14ac:dyDescent="0.3">
      <c r="A5163" s="33" t="s">
        <v>0</v>
      </c>
      <c r="B5163" s="33" t="s">
        <v>53</v>
      </c>
      <c r="C5163" s="33">
        <v>152650</v>
      </c>
      <c r="D5163" s="33" t="s">
        <v>299</v>
      </c>
      <c r="E5163" t="str">
        <f t="shared" si="84"/>
        <v>$125K-$200K</v>
      </c>
    </row>
    <row r="5164" spans="1:5" x14ac:dyDescent="0.3">
      <c r="A5164" s="33" t="s">
        <v>4</v>
      </c>
      <c r="B5164" s="33" t="s">
        <v>53</v>
      </c>
      <c r="C5164" s="33">
        <v>108415.5</v>
      </c>
      <c r="D5164" s="33" t="s">
        <v>232</v>
      </c>
      <c r="E5164" t="str">
        <f t="shared" si="84"/>
        <v>$100K-$125K</v>
      </c>
    </row>
    <row r="5165" spans="1:5" x14ac:dyDescent="0.3">
      <c r="A5165" s="33" t="s">
        <v>4</v>
      </c>
      <c r="B5165" s="33" t="s">
        <v>53</v>
      </c>
      <c r="C5165" s="33"/>
      <c r="D5165" s="33" t="s">
        <v>268</v>
      </c>
      <c r="E5165" t="str">
        <f t="shared" si="84"/>
        <v>No Data</v>
      </c>
    </row>
    <row r="5166" spans="1:5" x14ac:dyDescent="0.3">
      <c r="A5166" s="33" t="s">
        <v>0</v>
      </c>
      <c r="B5166" s="33" t="s">
        <v>53</v>
      </c>
      <c r="C5166" s="33">
        <v>95000</v>
      </c>
      <c r="D5166" s="33" t="s">
        <v>2695</v>
      </c>
      <c r="E5166" t="str">
        <f t="shared" si="84"/>
        <v>$75K-$100K</v>
      </c>
    </row>
    <row r="5167" spans="1:5" x14ac:dyDescent="0.3">
      <c r="A5167" s="33" t="s">
        <v>2</v>
      </c>
      <c r="B5167" s="33" t="s">
        <v>53</v>
      </c>
      <c r="C5167" s="33"/>
      <c r="D5167" s="33" t="s">
        <v>2696</v>
      </c>
      <c r="E5167" t="str">
        <f t="shared" si="84"/>
        <v>No Data</v>
      </c>
    </row>
    <row r="5168" spans="1:5" x14ac:dyDescent="0.3">
      <c r="A5168" s="33" t="s">
        <v>126</v>
      </c>
      <c r="B5168" s="33" t="s">
        <v>53</v>
      </c>
      <c r="C5168" s="33">
        <v>142200</v>
      </c>
      <c r="D5168" s="33" t="s">
        <v>1874</v>
      </c>
      <c r="E5168" t="str">
        <f t="shared" si="84"/>
        <v>$125K-$200K</v>
      </c>
    </row>
    <row r="5169" spans="1:5" x14ac:dyDescent="0.3">
      <c r="A5169" s="33" t="s">
        <v>2</v>
      </c>
      <c r="B5169" s="33" t="s">
        <v>53</v>
      </c>
      <c r="C5169" s="33">
        <v>62500</v>
      </c>
      <c r="D5169" s="33" t="s">
        <v>2697</v>
      </c>
      <c r="E5169" t="str">
        <f t="shared" si="84"/>
        <v>&lt;$75K</v>
      </c>
    </row>
    <row r="5170" spans="1:5" x14ac:dyDescent="0.3">
      <c r="A5170" s="33" t="s">
        <v>0</v>
      </c>
      <c r="B5170" s="33" t="s">
        <v>53</v>
      </c>
      <c r="C5170" s="33"/>
      <c r="D5170" s="33" t="s">
        <v>2199</v>
      </c>
      <c r="E5170" t="str">
        <f t="shared" si="84"/>
        <v>No Data</v>
      </c>
    </row>
    <row r="5171" spans="1:5" x14ac:dyDescent="0.3">
      <c r="A5171" s="33" t="s">
        <v>128</v>
      </c>
      <c r="B5171" s="33" t="s">
        <v>53</v>
      </c>
      <c r="C5171" s="33">
        <v>88128</v>
      </c>
      <c r="D5171" s="33" t="s">
        <v>1031</v>
      </c>
      <c r="E5171" t="str">
        <f t="shared" si="84"/>
        <v>$75K-$100K</v>
      </c>
    </row>
    <row r="5172" spans="1:5" x14ac:dyDescent="0.3">
      <c r="A5172" s="33" t="s">
        <v>0</v>
      </c>
      <c r="B5172" s="33" t="s">
        <v>53</v>
      </c>
      <c r="C5172" s="33">
        <v>150000</v>
      </c>
      <c r="D5172" s="33" t="s">
        <v>265</v>
      </c>
      <c r="E5172" t="str">
        <f t="shared" si="84"/>
        <v>$125K-$200K</v>
      </c>
    </row>
    <row r="5173" spans="1:5" x14ac:dyDescent="0.3">
      <c r="A5173" s="33" t="s">
        <v>2</v>
      </c>
      <c r="B5173" s="33" t="s">
        <v>53</v>
      </c>
      <c r="C5173" s="33"/>
      <c r="D5173" s="33" t="s">
        <v>2698</v>
      </c>
      <c r="E5173" t="str">
        <f t="shared" si="84"/>
        <v>No Data</v>
      </c>
    </row>
    <row r="5174" spans="1:5" x14ac:dyDescent="0.3">
      <c r="A5174" s="33" t="s">
        <v>2</v>
      </c>
      <c r="B5174" s="33" t="s">
        <v>53</v>
      </c>
      <c r="C5174" s="33"/>
      <c r="D5174" s="33" t="s">
        <v>2699</v>
      </c>
      <c r="E5174" t="str">
        <f t="shared" si="84"/>
        <v>No Data</v>
      </c>
    </row>
    <row r="5175" spans="1:5" x14ac:dyDescent="0.3">
      <c r="A5175" s="33" t="s">
        <v>4</v>
      </c>
      <c r="B5175" s="33" t="s">
        <v>53</v>
      </c>
      <c r="C5175" s="33"/>
      <c r="D5175" s="33" t="s">
        <v>533</v>
      </c>
      <c r="E5175" t="str">
        <f t="shared" si="84"/>
        <v>No Data</v>
      </c>
    </row>
    <row r="5176" spans="1:5" x14ac:dyDescent="0.3">
      <c r="A5176" s="33" t="s">
        <v>4</v>
      </c>
      <c r="B5176" s="33" t="s">
        <v>53</v>
      </c>
      <c r="C5176" s="33">
        <v>90000</v>
      </c>
      <c r="D5176" s="33" t="s">
        <v>1728</v>
      </c>
      <c r="E5176" t="str">
        <f t="shared" si="84"/>
        <v>$75K-$100K</v>
      </c>
    </row>
    <row r="5177" spans="1:5" x14ac:dyDescent="0.3">
      <c r="A5177" s="33" t="s">
        <v>0</v>
      </c>
      <c r="B5177" s="33" t="s">
        <v>53</v>
      </c>
      <c r="C5177" s="33">
        <v>115000</v>
      </c>
      <c r="D5177" s="33" t="s">
        <v>326</v>
      </c>
      <c r="E5177" t="str">
        <f t="shared" si="84"/>
        <v>$100K-$125K</v>
      </c>
    </row>
    <row r="5178" spans="1:5" x14ac:dyDescent="0.3">
      <c r="A5178" s="33" t="s">
        <v>2</v>
      </c>
      <c r="B5178" s="33" t="s">
        <v>53</v>
      </c>
      <c r="C5178" s="33"/>
      <c r="D5178" s="33" t="s">
        <v>2700</v>
      </c>
      <c r="E5178" t="str">
        <f t="shared" si="84"/>
        <v>No Data</v>
      </c>
    </row>
    <row r="5179" spans="1:5" x14ac:dyDescent="0.3">
      <c r="A5179" s="33" t="s">
        <v>4</v>
      </c>
      <c r="B5179" s="33" t="s">
        <v>53</v>
      </c>
      <c r="C5179" s="33">
        <v>180000</v>
      </c>
      <c r="D5179" s="33" t="s">
        <v>238</v>
      </c>
      <c r="E5179" t="str">
        <f t="shared" si="84"/>
        <v>$125K-$200K</v>
      </c>
    </row>
    <row r="5180" spans="1:5" x14ac:dyDescent="0.3">
      <c r="A5180" s="33" t="s">
        <v>4</v>
      </c>
      <c r="B5180" s="33" t="s">
        <v>53</v>
      </c>
      <c r="C5180" s="33">
        <v>145000</v>
      </c>
      <c r="D5180" s="33" t="s">
        <v>2701</v>
      </c>
      <c r="E5180" t="str">
        <f t="shared" si="84"/>
        <v>$125K-$200K</v>
      </c>
    </row>
    <row r="5181" spans="1:5" x14ac:dyDescent="0.3">
      <c r="A5181" s="33" t="s">
        <v>0</v>
      </c>
      <c r="B5181" s="33" t="s">
        <v>54</v>
      </c>
      <c r="C5181" s="33"/>
      <c r="D5181" s="33" t="s">
        <v>2702</v>
      </c>
      <c r="E5181" t="str">
        <f t="shared" si="84"/>
        <v>No Data</v>
      </c>
    </row>
    <row r="5182" spans="1:5" x14ac:dyDescent="0.3">
      <c r="A5182" s="33" t="s">
        <v>2</v>
      </c>
      <c r="B5182" s="33" t="s">
        <v>80</v>
      </c>
      <c r="C5182" s="33">
        <v>79200</v>
      </c>
      <c r="D5182" s="33" t="s">
        <v>724</v>
      </c>
      <c r="E5182" t="str">
        <f t="shared" si="84"/>
        <v>$75K-$100K</v>
      </c>
    </row>
    <row r="5183" spans="1:5" x14ac:dyDescent="0.3">
      <c r="A5183" s="33" t="s">
        <v>0</v>
      </c>
      <c r="B5183" s="33" t="s">
        <v>53</v>
      </c>
      <c r="C5183" s="33"/>
      <c r="D5183" s="33" t="s">
        <v>2703</v>
      </c>
      <c r="E5183" t="str">
        <f t="shared" si="84"/>
        <v>No Data</v>
      </c>
    </row>
    <row r="5184" spans="1:5" x14ac:dyDescent="0.3">
      <c r="A5184" s="33" t="s">
        <v>4</v>
      </c>
      <c r="B5184" s="33" t="s">
        <v>53</v>
      </c>
      <c r="C5184" s="33">
        <v>120000</v>
      </c>
      <c r="D5184" s="33" t="s">
        <v>480</v>
      </c>
      <c r="E5184" t="str">
        <f t="shared" si="84"/>
        <v>$100K-$125K</v>
      </c>
    </row>
    <row r="5185" spans="1:5" x14ac:dyDescent="0.3">
      <c r="A5185" s="33" t="s">
        <v>2</v>
      </c>
      <c r="B5185" s="33" t="s">
        <v>53</v>
      </c>
      <c r="C5185" s="33">
        <v>57000</v>
      </c>
      <c r="D5185" s="33" t="s">
        <v>1462</v>
      </c>
      <c r="E5185" t="str">
        <f t="shared" si="84"/>
        <v>&lt;$75K</v>
      </c>
    </row>
    <row r="5186" spans="1:5" x14ac:dyDescent="0.3">
      <c r="A5186" s="33" t="s">
        <v>129</v>
      </c>
      <c r="B5186" s="33" t="s">
        <v>53</v>
      </c>
      <c r="C5186" s="33">
        <v>80000</v>
      </c>
      <c r="D5186" s="33" t="s">
        <v>2704</v>
      </c>
      <c r="E5186" t="str">
        <f t="shared" si="84"/>
        <v>$75K-$100K</v>
      </c>
    </row>
    <row r="5187" spans="1:5" x14ac:dyDescent="0.3">
      <c r="A5187" s="33" t="s">
        <v>0</v>
      </c>
      <c r="B5187" s="33" t="s">
        <v>65</v>
      </c>
      <c r="C5187" s="33">
        <v>89100</v>
      </c>
      <c r="D5187" s="33" t="s">
        <v>2705</v>
      </c>
      <c r="E5187" t="str">
        <f t="shared" ref="E5187:E5250" si="85">_xlfn.XLOOKUP(C5187,$H$16:$H$21,$G$16:$G$21,,1)</f>
        <v>$75K-$100K</v>
      </c>
    </row>
    <row r="5188" spans="1:5" x14ac:dyDescent="0.3">
      <c r="A5188" s="33" t="s">
        <v>1</v>
      </c>
      <c r="B5188" s="33" t="s">
        <v>53</v>
      </c>
      <c r="C5188" s="33">
        <v>220000</v>
      </c>
      <c r="D5188" s="33" t="s">
        <v>2706</v>
      </c>
      <c r="E5188" t="str">
        <f t="shared" si="85"/>
        <v>&gt;$200K</v>
      </c>
    </row>
    <row r="5189" spans="1:5" x14ac:dyDescent="0.3">
      <c r="A5189" s="33" t="s">
        <v>128</v>
      </c>
      <c r="B5189" s="33" t="s">
        <v>110</v>
      </c>
      <c r="C5189" s="33">
        <v>157500</v>
      </c>
      <c r="D5189" s="33" t="s">
        <v>1018</v>
      </c>
      <c r="E5189" t="str">
        <f t="shared" si="85"/>
        <v>$125K-$200K</v>
      </c>
    </row>
    <row r="5190" spans="1:5" x14ac:dyDescent="0.3">
      <c r="A5190" s="33" t="s">
        <v>4</v>
      </c>
      <c r="B5190" s="33" t="s">
        <v>53</v>
      </c>
      <c r="C5190" s="33">
        <v>141303</v>
      </c>
      <c r="D5190" s="33" t="s">
        <v>680</v>
      </c>
      <c r="E5190" t="str">
        <f t="shared" si="85"/>
        <v>$125K-$200K</v>
      </c>
    </row>
    <row r="5191" spans="1:5" x14ac:dyDescent="0.3">
      <c r="A5191" s="33" t="s">
        <v>0</v>
      </c>
      <c r="B5191" s="33" t="s">
        <v>64</v>
      </c>
      <c r="C5191" s="33">
        <v>157500</v>
      </c>
      <c r="D5191" s="33" t="s">
        <v>2707</v>
      </c>
      <c r="E5191" t="str">
        <f t="shared" si="85"/>
        <v>$125K-$200K</v>
      </c>
    </row>
    <row r="5192" spans="1:5" x14ac:dyDescent="0.3">
      <c r="A5192" s="33" t="s">
        <v>126</v>
      </c>
      <c r="B5192" s="33" t="s">
        <v>53</v>
      </c>
      <c r="C5192" s="33">
        <v>188602.5</v>
      </c>
      <c r="D5192" s="33" t="s">
        <v>2378</v>
      </c>
      <c r="E5192" t="str">
        <f t="shared" si="85"/>
        <v>$125K-$200K</v>
      </c>
    </row>
    <row r="5193" spans="1:5" x14ac:dyDescent="0.3">
      <c r="A5193" s="33" t="s">
        <v>125</v>
      </c>
      <c r="B5193" s="33" t="s">
        <v>53</v>
      </c>
      <c r="C5193" s="33">
        <v>87500</v>
      </c>
      <c r="D5193" s="33" t="s">
        <v>313</v>
      </c>
      <c r="E5193" t="str">
        <f t="shared" si="85"/>
        <v>$75K-$100K</v>
      </c>
    </row>
    <row r="5194" spans="1:5" x14ac:dyDescent="0.3">
      <c r="A5194" s="33" t="s">
        <v>2</v>
      </c>
      <c r="B5194" s="33" t="s">
        <v>53</v>
      </c>
      <c r="C5194" s="33"/>
      <c r="D5194" s="33" t="s">
        <v>268</v>
      </c>
      <c r="E5194" t="str">
        <f t="shared" si="85"/>
        <v>No Data</v>
      </c>
    </row>
    <row r="5195" spans="1:5" x14ac:dyDescent="0.3">
      <c r="A5195" s="33" t="s">
        <v>4</v>
      </c>
      <c r="B5195" s="33" t="s">
        <v>65</v>
      </c>
      <c r="C5195" s="33">
        <v>147500</v>
      </c>
      <c r="D5195" s="33" t="s">
        <v>405</v>
      </c>
      <c r="E5195" t="str">
        <f t="shared" si="85"/>
        <v>$125K-$200K</v>
      </c>
    </row>
    <row r="5196" spans="1:5" x14ac:dyDescent="0.3">
      <c r="A5196" s="33" t="s">
        <v>0</v>
      </c>
      <c r="B5196" s="33" t="s">
        <v>53</v>
      </c>
      <c r="C5196" s="33">
        <v>176500</v>
      </c>
      <c r="D5196" s="33" t="s">
        <v>242</v>
      </c>
      <c r="E5196" t="str">
        <f t="shared" si="85"/>
        <v>$125K-$200K</v>
      </c>
    </row>
    <row r="5197" spans="1:5" x14ac:dyDescent="0.3">
      <c r="A5197" s="33" t="s">
        <v>128</v>
      </c>
      <c r="B5197" s="33" t="s">
        <v>53</v>
      </c>
      <c r="C5197" s="33">
        <v>90000</v>
      </c>
      <c r="D5197" s="33" t="s">
        <v>2708</v>
      </c>
      <c r="E5197" t="str">
        <f t="shared" si="85"/>
        <v>$75K-$100K</v>
      </c>
    </row>
    <row r="5198" spans="1:5" x14ac:dyDescent="0.3">
      <c r="A5198" s="33" t="s">
        <v>4</v>
      </c>
      <c r="B5198" s="33" t="s">
        <v>53</v>
      </c>
      <c r="C5198" s="33">
        <v>90000</v>
      </c>
      <c r="D5198" s="33" t="s">
        <v>2650</v>
      </c>
      <c r="E5198" t="str">
        <f t="shared" si="85"/>
        <v>$75K-$100K</v>
      </c>
    </row>
    <row r="5199" spans="1:5" x14ac:dyDescent="0.3">
      <c r="A5199" s="33" t="s">
        <v>128</v>
      </c>
      <c r="B5199" s="33" t="s">
        <v>70</v>
      </c>
      <c r="C5199" s="33">
        <v>157500</v>
      </c>
      <c r="D5199" s="33" t="s">
        <v>2709</v>
      </c>
      <c r="E5199" t="str">
        <f t="shared" si="85"/>
        <v>$125K-$200K</v>
      </c>
    </row>
    <row r="5200" spans="1:5" x14ac:dyDescent="0.3">
      <c r="A5200" s="33" t="s">
        <v>4</v>
      </c>
      <c r="B5200" s="33" t="s">
        <v>73</v>
      </c>
      <c r="C5200" s="33">
        <v>96773</v>
      </c>
      <c r="D5200" s="33" t="s">
        <v>1732</v>
      </c>
      <c r="E5200" t="str">
        <f t="shared" si="85"/>
        <v>$75K-$100K</v>
      </c>
    </row>
    <row r="5201" spans="1:5" x14ac:dyDescent="0.3">
      <c r="A5201" s="33" t="s">
        <v>0</v>
      </c>
      <c r="B5201" s="33" t="s">
        <v>53</v>
      </c>
      <c r="C5201" s="33">
        <v>277500</v>
      </c>
      <c r="D5201" s="33" t="s">
        <v>431</v>
      </c>
      <c r="E5201" t="str">
        <f t="shared" si="85"/>
        <v>&gt;$200K</v>
      </c>
    </row>
    <row r="5202" spans="1:5" x14ac:dyDescent="0.3">
      <c r="A5202" s="33" t="s">
        <v>4</v>
      </c>
      <c r="B5202" s="33" t="s">
        <v>53</v>
      </c>
      <c r="C5202" s="33"/>
      <c r="D5202" s="33" t="s">
        <v>2710</v>
      </c>
      <c r="E5202" t="str">
        <f t="shared" si="85"/>
        <v>No Data</v>
      </c>
    </row>
    <row r="5203" spans="1:5" x14ac:dyDescent="0.3">
      <c r="A5203" s="33" t="s">
        <v>0</v>
      </c>
      <c r="B5203" s="33" t="s">
        <v>53</v>
      </c>
      <c r="C5203" s="33"/>
      <c r="D5203" s="33" t="s">
        <v>2711</v>
      </c>
      <c r="E5203" t="str">
        <f t="shared" si="85"/>
        <v>No Data</v>
      </c>
    </row>
    <row r="5204" spans="1:5" x14ac:dyDescent="0.3">
      <c r="A5204" s="33" t="s">
        <v>2</v>
      </c>
      <c r="B5204" s="33" t="s">
        <v>53</v>
      </c>
      <c r="C5204" s="33"/>
      <c r="D5204" s="33" t="s">
        <v>2712</v>
      </c>
      <c r="E5204" t="str">
        <f t="shared" si="85"/>
        <v>No Data</v>
      </c>
    </row>
    <row r="5205" spans="1:5" x14ac:dyDescent="0.3">
      <c r="A5205" s="33" t="s">
        <v>4</v>
      </c>
      <c r="B5205" s="33" t="s">
        <v>53</v>
      </c>
      <c r="C5205" s="33"/>
      <c r="D5205" s="33" t="s">
        <v>299</v>
      </c>
      <c r="E5205" t="str">
        <f t="shared" si="85"/>
        <v>No Data</v>
      </c>
    </row>
    <row r="5206" spans="1:5" x14ac:dyDescent="0.3">
      <c r="A5206" s="33" t="s">
        <v>4</v>
      </c>
      <c r="B5206" s="33" t="s">
        <v>53</v>
      </c>
      <c r="C5206" s="33">
        <v>90000</v>
      </c>
      <c r="D5206" s="33" t="s">
        <v>234</v>
      </c>
      <c r="E5206" t="str">
        <f t="shared" si="85"/>
        <v>$75K-$100K</v>
      </c>
    </row>
    <row r="5207" spans="1:5" x14ac:dyDescent="0.3">
      <c r="A5207" s="33" t="s">
        <v>2</v>
      </c>
      <c r="B5207" s="33" t="s">
        <v>53</v>
      </c>
      <c r="C5207" s="33">
        <v>111500</v>
      </c>
      <c r="D5207" s="33" t="s">
        <v>596</v>
      </c>
      <c r="E5207" t="str">
        <f t="shared" si="85"/>
        <v>$100K-$125K</v>
      </c>
    </row>
    <row r="5208" spans="1:5" x14ac:dyDescent="0.3">
      <c r="A5208" s="33" t="s">
        <v>2</v>
      </c>
      <c r="B5208" s="33" t="s">
        <v>53</v>
      </c>
      <c r="C5208" s="33"/>
      <c r="D5208" s="33" t="s">
        <v>533</v>
      </c>
      <c r="E5208" t="str">
        <f t="shared" si="85"/>
        <v>No Data</v>
      </c>
    </row>
    <row r="5209" spans="1:5" x14ac:dyDescent="0.3">
      <c r="A5209" s="33" t="s">
        <v>52</v>
      </c>
      <c r="B5209" s="33" t="s">
        <v>53</v>
      </c>
      <c r="C5209" s="33"/>
      <c r="D5209" s="33" t="s">
        <v>1413</v>
      </c>
      <c r="E5209" t="str">
        <f t="shared" si="85"/>
        <v>No Data</v>
      </c>
    </row>
    <row r="5210" spans="1:5" x14ac:dyDescent="0.3">
      <c r="A5210" s="33" t="s">
        <v>2</v>
      </c>
      <c r="B5210" s="33" t="s">
        <v>53</v>
      </c>
      <c r="C5210" s="33">
        <v>90000</v>
      </c>
      <c r="D5210" s="33" t="s">
        <v>645</v>
      </c>
      <c r="E5210" t="str">
        <f t="shared" si="85"/>
        <v>$75K-$100K</v>
      </c>
    </row>
    <row r="5211" spans="1:5" x14ac:dyDescent="0.3">
      <c r="A5211" s="33" t="s">
        <v>126</v>
      </c>
      <c r="B5211" s="33" t="s">
        <v>53</v>
      </c>
      <c r="C5211" s="33"/>
      <c r="D5211" s="33" t="s">
        <v>1873</v>
      </c>
      <c r="E5211" t="str">
        <f t="shared" si="85"/>
        <v>No Data</v>
      </c>
    </row>
    <row r="5212" spans="1:5" x14ac:dyDescent="0.3">
      <c r="A5212" s="33" t="s">
        <v>0</v>
      </c>
      <c r="B5212" s="33" t="s">
        <v>53</v>
      </c>
      <c r="C5212" s="33">
        <v>211000</v>
      </c>
      <c r="D5212" s="33" t="s">
        <v>2713</v>
      </c>
      <c r="E5212" t="str">
        <f t="shared" si="85"/>
        <v>&gt;$200K</v>
      </c>
    </row>
    <row r="5213" spans="1:5" x14ac:dyDescent="0.3">
      <c r="A5213" s="33" t="s">
        <v>0</v>
      </c>
      <c r="B5213" s="33" t="s">
        <v>53</v>
      </c>
      <c r="C5213" s="33">
        <v>185714</v>
      </c>
      <c r="D5213" s="33" t="s">
        <v>611</v>
      </c>
      <c r="E5213" t="str">
        <f t="shared" si="85"/>
        <v>$125K-$200K</v>
      </c>
    </row>
    <row r="5214" spans="1:5" x14ac:dyDescent="0.3">
      <c r="A5214" s="33" t="s">
        <v>2</v>
      </c>
      <c r="B5214" s="33" t="s">
        <v>73</v>
      </c>
      <c r="C5214" s="33">
        <v>57500</v>
      </c>
      <c r="D5214" s="33" t="s">
        <v>2714</v>
      </c>
      <c r="E5214" t="str">
        <f t="shared" si="85"/>
        <v>&lt;$75K</v>
      </c>
    </row>
    <row r="5215" spans="1:5" x14ac:dyDescent="0.3">
      <c r="A5215" s="33" t="s">
        <v>2</v>
      </c>
      <c r="B5215" s="33" t="s">
        <v>53</v>
      </c>
      <c r="C5215" s="33">
        <v>100000</v>
      </c>
      <c r="D5215" s="33" t="s">
        <v>2715</v>
      </c>
      <c r="E5215" t="str">
        <f t="shared" si="85"/>
        <v>$75K-$100K</v>
      </c>
    </row>
    <row r="5216" spans="1:5" x14ac:dyDescent="0.3">
      <c r="A5216" s="33" t="s">
        <v>2</v>
      </c>
      <c r="B5216" s="33" t="s">
        <v>121</v>
      </c>
      <c r="C5216" s="33">
        <v>57500</v>
      </c>
      <c r="D5216" s="33" t="s">
        <v>2716</v>
      </c>
      <c r="E5216" t="str">
        <f t="shared" si="85"/>
        <v>&lt;$75K</v>
      </c>
    </row>
    <row r="5217" spans="1:5" x14ac:dyDescent="0.3">
      <c r="A5217" s="33" t="s">
        <v>0</v>
      </c>
      <c r="B5217" s="33" t="s">
        <v>54</v>
      </c>
      <c r="C5217" s="33">
        <v>135000</v>
      </c>
      <c r="D5217" s="33" t="s">
        <v>2717</v>
      </c>
      <c r="E5217" t="str">
        <f t="shared" si="85"/>
        <v>$125K-$200K</v>
      </c>
    </row>
    <row r="5218" spans="1:5" x14ac:dyDescent="0.3">
      <c r="A5218" s="33" t="s">
        <v>52</v>
      </c>
      <c r="B5218" s="33" t="s">
        <v>53</v>
      </c>
      <c r="C5218" s="33"/>
      <c r="D5218" s="33" t="s">
        <v>1108</v>
      </c>
      <c r="E5218" t="str">
        <f t="shared" si="85"/>
        <v>No Data</v>
      </c>
    </row>
    <row r="5219" spans="1:5" x14ac:dyDescent="0.3">
      <c r="A5219" s="33" t="s">
        <v>2</v>
      </c>
      <c r="B5219" s="33" t="s">
        <v>70</v>
      </c>
      <c r="C5219" s="33">
        <v>111175</v>
      </c>
      <c r="D5219" s="33" t="s">
        <v>211</v>
      </c>
      <c r="E5219" t="str">
        <f t="shared" si="85"/>
        <v>$100K-$125K</v>
      </c>
    </row>
    <row r="5220" spans="1:5" x14ac:dyDescent="0.3">
      <c r="A5220" s="33" t="s">
        <v>4</v>
      </c>
      <c r="B5220" s="33" t="s">
        <v>53</v>
      </c>
      <c r="C5220" s="33">
        <v>107500</v>
      </c>
      <c r="D5220" s="33" t="s">
        <v>230</v>
      </c>
      <c r="E5220" t="str">
        <f t="shared" si="85"/>
        <v>$100K-$125K</v>
      </c>
    </row>
    <row r="5221" spans="1:5" x14ac:dyDescent="0.3">
      <c r="A5221" s="33" t="s">
        <v>2</v>
      </c>
      <c r="B5221" s="33" t="s">
        <v>53</v>
      </c>
      <c r="C5221" s="33"/>
      <c r="D5221" s="33" t="s">
        <v>1756</v>
      </c>
      <c r="E5221" t="str">
        <f t="shared" si="85"/>
        <v>No Data</v>
      </c>
    </row>
    <row r="5222" spans="1:5" x14ac:dyDescent="0.3">
      <c r="A5222" s="33" t="s">
        <v>4</v>
      </c>
      <c r="B5222" s="33" t="s">
        <v>53</v>
      </c>
      <c r="C5222" s="33">
        <v>152221.5</v>
      </c>
      <c r="D5222" s="33" t="s">
        <v>1808</v>
      </c>
      <c r="E5222" t="str">
        <f t="shared" si="85"/>
        <v>$125K-$200K</v>
      </c>
    </row>
    <row r="5223" spans="1:5" x14ac:dyDescent="0.3">
      <c r="A5223" s="33" t="s">
        <v>2</v>
      </c>
      <c r="B5223" s="33" t="s">
        <v>54</v>
      </c>
      <c r="C5223" s="33">
        <v>70000</v>
      </c>
      <c r="D5223" s="33" t="s">
        <v>2718</v>
      </c>
      <c r="E5223" t="str">
        <f t="shared" si="85"/>
        <v>&lt;$75K</v>
      </c>
    </row>
    <row r="5224" spans="1:5" x14ac:dyDescent="0.3">
      <c r="A5224" s="33" t="s">
        <v>2</v>
      </c>
      <c r="B5224" s="33" t="s">
        <v>53</v>
      </c>
      <c r="C5224" s="33"/>
      <c r="D5224" s="33" t="s">
        <v>2719</v>
      </c>
      <c r="E5224" t="str">
        <f t="shared" si="85"/>
        <v>No Data</v>
      </c>
    </row>
    <row r="5225" spans="1:5" x14ac:dyDescent="0.3">
      <c r="A5225" s="33" t="s">
        <v>4</v>
      </c>
      <c r="B5225" s="33" t="s">
        <v>53</v>
      </c>
      <c r="C5225" s="33">
        <v>90000</v>
      </c>
      <c r="D5225" s="33" t="s">
        <v>552</v>
      </c>
      <c r="E5225" t="str">
        <f t="shared" si="85"/>
        <v>$75K-$100K</v>
      </c>
    </row>
    <row r="5226" spans="1:5" x14ac:dyDescent="0.3">
      <c r="A5226" s="33" t="s">
        <v>0</v>
      </c>
      <c r="B5226" s="33" t="s">
        <v>53</v>
      </c>
      <c r="C5226" s="33"/>
      <c r="D5226" s="33" t="s">
        <v>2720</v>
      </c>
      <c r="E5226" t="str">
        <f t="shared" si="85"/>
        <v>No Data</v>
      </c>
    </row>
    <row r="5227" spans="1:5" x14ac:dyDescent="0.3">
      <c r="A5227" s="33" t="s">
        <v>4</v>
      </c>
      <c r="B5227" s="33" t="s">
        <v>53</v>
      </c>
      <c r="C5227" s="33">
        <v>80000</v>
      </c>
      <c r="D5227" s="33" t="s">
        <v>265</v>
      </c>
      <c r="E5227" t="str">
        <f t="shared" si="85"/>
        <v>$75K-$100K</v>
      </c>
    </row>
    <row r="5228" spans="1:5" x14ac:dyDescent="0.3">
      <c r="A5228" s="33" t="s">
        <v>126</v>
      </c>
      <c r="B5228" s="33" t="s">
        <v>97</v>
      </c>
      <c r="C5228" s="33">
        <v>147500</v>
      </c>
      <c r="D5228" s="33" t="s">
        <v>2721</v>
      </c>
      <c r="E5228" t="str">
        <f t="shared" si="85"/>
        <v>$125K-$200K</v>
      </c>
    </row>
    <row r="5229" spans="1:5" x14ac:dyDescent="0.3">
      <c r="A5229" s="33" t="s">
        <v>4</v>
      </c>
      <c r="B5229" s="33" t="s">
        <v>53</v>
      </c>
      <c r="C5229" s="33"/>
      <c r="D5229" s="33" t="s">
        <v>2722</v>
      </c>
      <c r="E5229" t="str">
        <f t="shared" si="85"/>
        <v>No Data</v>
      </c>
    </row>
    <row r="5230" spans="1:5" x14ac:dyDescent="0.3">
      <c r="A5230" s="33" t="s">
        <v>4</v>
      </c>
      <c r="B5230" s="33" t="s">
        <v>53</v>
      </c>
      <c r="C5230" s="33">
        <v>94500</v>
      </c>
      <c r="D5230" s="33" t="s">
        <v>2723</v>
      </c>
      <c r="E5230" t="str">
        <f t="shared" si="85"/>
        <v>$75K-$100K</v>
      </c>
    </row>
    <row r="5231" spans="1:5" x14ac:dyDescent="0.3">
      <c r="A5231" s="33" t="s">
        <v>4</v>
      </c>
      <c r="B5231" s="33" t="s">
        <v>53</v>
      </c>
      <c r="C5231" s="33"/>
      <c r="D5231" s="33" t="s">
        <v>562</v>
      </c>
      <c r="E5231" t="str">
        <f t="shared" si="85"/>
        <v>No Data</v>
      </c>
    </row>
    <row r="5232" spans="1:5" x14ac:dyDescent="0.3">
      <c r="A5232" s="33" t="s">
        <v>4</v>
      </c>
      <c r="B5232" s="33" t="s">
        <v>53</v>
      </c>
      <c r="C5232" s="33">
        <v>130133.578125</v>
      </c>
      <c r="D5232" s="33" t="s">
        <v>2724</v>
      </c>
      <c r="E5232" t="str">
        <f t="shared" si="85"/>
        <v>$125K-$200K</v>
      </c>
    </row>
    <row r="5233" spans="1:5" x14ac:dyDescent="0.3">
      <c r="A5233" s="33" t="s">
        <v>4</v>
      </c>
      <c r="B5233" s="33" t="s">
        <v>53</v>
      </c>
      <c r="C5233" s="33">
        <v>82500</v>
      </c>
      <c r="D5233" s="33" t="s">
        <v>635</v>
      </c>
      <c r="E5233" t="str">
        <f t="shared" si="85"/>
        <v>$75K-$100K</v>
      </c>
    </row>
    <row r="5234" spans="1:5" x14ac:dyDescent="0.3">
      <c r="A5234" s="33" t="s">
        <v>128</v>
      </c>
      <c r="B5234" s="33" t="s">
        <v>53</v>
      </c>
      <c r="C5234" s="33">
        <v>140000</v>
      </c>
      <c r="D5234" s="33" t="s">
        <v>1173</v>
      </c>
      <c r="E5234" t="str">
        <f t="shared" si="85"/>
        <v>$125K-$200K</v>
      </c>
    </row>
    <row r="5235" spans="1:5" x14ac:dyDescent="0.3">
      <c r="A5235" s="33" t="s">
        <v>0</v>
      </c>
      <c r="B5235" s="33" t="s">
        <v>53</v>
      </c>
      <c r="C5235" s="33"/>
      <c r="D5235" s="33" t="s">
        <v>2725</v>
      </c>
      <c r="E5235" t="str">
        <f t="shared" si="85"/>
        <v>No Data</v>
      </c>
    </row>
    <row r="5236" spans="1:5" x14ac:dyDescent="0.3">
      <c r="A5236" s="33" t="s">
        <v>4</v>
      </c>
      <c r="B5236" s="33" t="s">
        <v>53</v>
      </c>
      <c r="C5236" s="33">
        <v>136000</v>
      </c>
      <c r="D5236" s="33" t="s">
        <v>2245</v>
      </c>
      <c r="E5236" t="str">
        <f t="shared" si="85"/>
        <v>$125K-$200K</v>
      </c>
    </row>
    <row r="5237" spans="1:5" x14ac:dyDescent="0.3">
      <c r="A5237" s="33" t="s">
        <v>0</v>
      </c>
      <c r="B5237" s="33" t="s">
        <v>53</v>
      </c>
      <c r="C5237" s="33">
        <v>99500</v>
      </c>
      <c r="D5237" s="33" t="s">
        <v>401</v>
      </c>
      <c r="E5237" t="str">
        <f t="shared" si="85"/>
        <v>$75K-$100K</v>
      </c>
    </row>
    <row r="5238" spans="1:5" x14ac:dyDescent="0.3">
      <c r="A5238" s="33" t="s">
        <v>0</v>
      </c>
      <c r="B5238" s="33" t="s">
        <v>54</v>
      </c>
      <c r="C5238" s="33"/>
      <c r="D5238" s="33" t="s">
        <v>2726</v>
      </c>
      <c r="E5238" t="str">
        <f t="shared" si="85"/>
        <v>No Data</v>
      </c>
    </row>
    <row r="5239" spans="1:5" x14ac:dyDescent="0.3">
      <c r="A5239" s="33" t="s">
        <v>0</v>
      </c>
      <c r="B5239" s="33" t="s">
        <v>53</v>
      </c>
      <c r="C5239" s="33">
        <v>130000</v>
      </c>
      <c r="D5239" s="33" t="s">
        <v>2727</v>
      </c>
      <c r="E5239" t="str">
        <f t="shared" si="85"/>
        <v>$125K-$200K</v>
      </c>
    </row>
    <row r="5240" spans="1:5" x14ac:dyDescent="0.3">
      <c r="A5240" s="33" t="s">
        <v>4</v>
      </c>
      <c r="B5240" s="33" t="s">
        <v>53</v>
      </c>
      <c r="C5240" s="33">
        <v>125000</v>
      </c>
      <c r="D5240" s="33" t="s">
        <v>838</v>
      </c>
      <c r="E5240" t="str">
        <f t="shared" si="85"/>
        <v>$100K-$125K</v>
      </c>
    </row>
    <row r="5241" spans="1:5" x14ac:dyDescent="0.3">
      <c r="A5241" s="33" t="s">
        <v>0</v>
      </c>
      <c r="B5241" s="33" t="s">
        <v>53</v>
      </c>
      <c r="C5241" s="33">
        <v>219000</v>
      </c>
      <c r="D5241" s="33" t="s">
        <v>1137</v>
      </c>
      <c r="E5241" t="str">
        <f t="shared" si="85"/>
        <v>&gt;$200K</v>
      </c>
    </row>
    <row r="5242" spans="1:5" x14ac:dyDescent="0.3">
      <c r="A5242" s="33" t="s">
        <v>126</v>
      </c>
      <c r="B5242" s="33" t="s">
        <v>65</v>
      </c>
      <c r="C5242" s="33">
        <v>89100</v>
      </c>
      <c r="D5242" s="33" t="s">
        <v>2052</v>
      </c>
      <c r="E5242" t="str">
        <f t="shared" si="85"/>
        <v>$75K-$100K</v>
      </c>
    </row>
    <row r="5243" spans="1:5" x14ac:dyDescent="0.3">
      <c r="A5243" s="33" t="s">
        <v>0</v>
      </c>
      <c r="B5243" s="33" t="s">
        <v>53</v>
      </c>
      <c r="C5243" s="33"/>
      <c r="D5243" s="33" t="s">
        <v>213</v>
      </c>
      <c r="E5243" t="str">
        <f t="shared" si="85"/>
        <v>No Data</v>
      </c>
    </row>
    <row r="5244" spans="1:5" x14ac:dyDescent="0.3">
      <c r="A5244" s="33" t="s">
        <v>4</v>
      </c>
      <c r="B5244" s="33" t="s">
        <v>53</v>
      </c>
      <c r="C5244" s="33">
        <v>75000</v>
      </c>
      <c r="D5244" s="33" t="s">
        <v>905</v>
      </c>
      <c r="E5244" t="str">
        <f t="shared" si="85"/>
        <v>&lt;$75K</v>
      </c>
    </row>
    <row r="5245" spans="1:5" x14ac:dyDescent="0.3">
      <c r="A5245" s="33" t="s">
        <v>0</v>
      </c>
      <c r="B5245" s="33" t="s">
        <v>53</v>
      </c>
      <c r="C5245" s="33"/>
      <c r="D5245" s="33" t="s">
        <v>258</v>
      </c>
      <c r="E5245" t="str">
        <f t="shared" si="85"/>
        <v>No Data</v>
      </c>
    </row>
    <row r="5246" spans="1:5" x14ac:dyDescent="0.3">
      <c r="A5246" s="33" t="s">
        <v>52</v>
      </c>
      <c r="B5246" s="33" t="s">
        <v>54</v>
      </c>
      <c r="C5246" s="33"/>
      <c r="D5246" s="33" t="s">
        <v>2728</v>
      </c>
      <c r="E5246" t="str">
        <f t="shared" si="85"/>
        <v>No Data</v>
      </c>
    </row>
    <row r="5247" spans="1:5" x14ac:dyDescent="0.3">
      <c r="A5247" s="33" t="s">
        <v>4</v>
      </c>
      <c r="B5247" s="33" t="s">
        <v>88</v>
      </c>
      <c r="C5247" s="33">
        <v>131580</v>
      </c>
      <c r="D5247" s="33" t="s">
        <v>353</v>
      </c>
      <c r="E5247" t="str">
        <f t="shared" si="85"/>
        <v>$125K-$200K</v>
      </c>
    </row>
    <row r="5248" spans="1:5" x14ac:dyDescent="0.3">
      <c r="A5248" s="33" t="s">
        <v>2</v>
      </c>
      <c r="B5248" s="33" t="s">
        <v>53</v>
      </c>
      <c r="C5248" s="33">
        <v>90000</v>
      </c>
      <c r="D5248" s="33" t="s">
        <v>417</v>
      </c>
      <c r="E5248" t="str">
        <f t="shared" si="85"/>
        <v>$75K-$100K</v>
      </c>
    </row>
    <row r="5249" spans="1:5" x14ac:dyDescent="0.3">
      <c r="A5249" s="33" t="s">
        <v>126</v>
      </c>
      <c r="B5249" s="33" t="s">
        <v>53</v>
      </c>
      <c r="C5249" s="33">
        <v>90000</v>
      </c>
      <c r="D5249" s="33" t="s">
        <v>1401</v>
      </c>
      <c r="E5249" t="str">
        <f t="shared" si="85"/>
        <v>$75K-$100K</v>
      </c>
    </row>
    <row r="5250" spans="1:5" x14ac:dyDescent="0.3">
      <c r="A5250" s="33" t="s">
        <v>2</v>
      </c>
      <c r="B5250" s="33" t="s">
        <v>88</v>
      </c>
      <c r="C5250" s="33">
        <v>72000</v>
      </c>
      <c r="D5250" s="33" t="s">
        <v>2729</v>
      </c>
      <c r="E5250" t="str">
        <f t="shared" si="85"/>
        <v>&lt;$75K</v>
      </c>
    </row>
    <row r="5251" spans="1:5" x14ac:dyDescent="0.3">
      <c r="A5251" s="33" t="s">
        <v>52</v>
      </c>
      <c r="B5251" s="33" t="s">
        <v>53</v>
      </c>
      <c r="C5251" s="33">
        <v>111500</v>
      </c>
      <c r="D5251" s="33" t="s">
        <v>490</v>
      </c>
      <c r="E5251" t="str">
        <f t="shared" ref="E5251:E5314" si="86">_xlfn.XLOOKUP(C5251,$H$16:$H$21,$G$16:$G$21,,1)</f>
        <v>$100K-$125K</v>
      </c>
    </row>
    <row r="5252" spans="1:5" x14ac:dyDescent="0.3">
      <c r="A5252" s="33" t="s">
        <v>4</v>
      </c>
      <c r="B5252" s="33" t="s">
        <v>53</v>
      </c>
      <c r="C5252" s="33">
        <v>109500</v>
      </c>
      <c r="D5252" s="33" t="s">
        <v>1587</v>
      </c>
      <c r="E5252" t="str">
        <f t="shared" si="86"/>
        <v>$100K-$125K</v>
      </c>
    </row>
    <row r="5253" spans="1:5" x14ac:dyDescent="0.3">
      <c r="A5253" s="33" t="s">
        <v>126</v>
      </c>
      <c r="B5253" s="33" t="s">
        <v>127</v>
      </c>
      <c r="C5253" s="33">
        <v>69300</v>
      </c>
      <c r="D5253" s="33" t="s">
        <v>629</v>
      </c>
      <c r="E5253" t="str">
        <f t="shared" si="86"/>
        <v>&lt;$75K</v>
      </c>
    </row>
    <row r="5254" spans="1:5" x14ac:dyDescent="0.3">
      <c r="A5254" s="33" t="s">
        <v>128</v>
      </c>
      <c r="B5254" s="33" t="s">
        <v>53</v>
      </c>
      <c r="C5254" s="33">
        <v>115000</v>
      </c>
      <c r="D5254" s="33" t="s">
        <v>235</v>
      </c>
      <c r="E5254" t="str">
        <f t="shared" si="86"/>
        <v>$100K-$125K</v>
      </c>
    </row>
    <row r="5255" spans="1:5" x14ac:dyDescent="0.3">
      <c r="A5255" s="33" t="s">
        <v>4</v>
      </c>
      <c r="B5255" s="33" t="s">
        <v>53</v>
      </c>
      <c r="C5255" s="33">
        <v>175000</v>
      </c>
      <c r="D5255" s="33" t="s">
        <v>638</v>
      </c>
      <c r="E5255" t="str">
        <f t="shared" si="86"/>
        <v>$125K-$200K</v>
      </c>
    </row>
    <row r="5256" spans="1:5" x14ac:dyDescent="0.3">
      <c r="A5256" s="33" t="s">
        <v>0</v>
      </c>
      <c r="B5256" s="33" t="s">
        <v>53</v>
      </c>
      <c r="C5256" s="33">
        <v>105000</v>
      </c>
      <c r="D5256" s="33" t="s">
        <v>2730</v>
      </c>
      <c r="E5256" t="str">
        <f t="shared" si="86"/>
        <v>$100K-$125K</v>
      </c>
    </row>
    <row r="5257" spans="1:5" x14ac:dyDescent="0.3">
      <c r="A5257" s="33" t="s">
        <v>0</v>
      </c>
      <c r="B5257" s="33" t="s">
        <v>53</v>
      </c>
      <c r="C5257" s="33"/>
      <c r="D5257" s="33" t="s">
        <v>286</v>
      </c>
      <c r="E5257" t="str">
        <f t="shared" si="86"/>
        <v>No Data</v>
      </c>
    </row>
    <row r="5258" spans="1:5" x14ac:dyDescent="0.3">
      <c r="A5258" s="33" t="s">
        <v>0</v>
      </c>
      <c r="B5258" s="33" t="s">
        <v>53</v>
      </c>
      <c r="C5258" s="33">
        <v>193000</v>
      </c>
      <c r="D5258" s="33" t="s">
        <v>2731</v>
      </c>
      <c r="E5258" t="str">
        <f t="shared" si="86"/>
        <v>$125K-$200K</v>
      </c>
    </row>
    <row r="5259" spans="1:5" x14ac:dyDescent="0.3">
      <c r="A5259" s="33" t="s">
        <v>0</v>
      </c>
      <c r="B5259" s="33" t="s">
        <v>54</v>
      </c>
      <c r="C5259" s="33"/>
      <c r="D5259" s="33" t="s">
        <v>1412</v>
      </c>
      <c r="E5259" t="str">
        <f t="shared" si="86"/>
        <v>No Data</v>
      </c>
    </row>
    <row r="5260" spans="1:5" x14ac:dyDescent="0.3">
      <c r="A5260" s="33" t="s">
        <v>4</v>
      </c>
      <c r="B5260" s="33" t="s">
        <v>53</v>
      </c>
      <c r="C5260" s="33"/>
      <c r="D5260" s="33" t="s">
        <v>2732</v>
      </c>
      <c r="E5260" t="str">
        <f t="shared" si="86"/>
        <v>No Data</v>
      </c>
    </row>
    <row r="5261" spans="1:5" x14ac:dyDescent="0.3">
      <c r="A5261" s="33" t="s">
        <v>2</v>
      </c>
      <c r="B5261" s="33" t="s">
        <v>53</v>
      </c>
      <c r="C5261" s="33">
        <v>86000</v>
      </c>
      <c r="D5261" s="33" t="s">
        <v>2733</v>
      </c>
      <c r="E5261" t="str">
        <f t="shared" si="86"/>
        <v>$75K-$100K</v>
      </c>
    </row>
    <row r="5262" spans="1:5" x14ac:dyDescent="0.3">
      <c r="A5262" s="33" t="s">
        <v>2</v>
      </c>
      <c r="B5262" s="33" t="s">
        <v>53</v>
      </c>
      <c r="C5262" s="33"/>
      <c r="D5262" s="33" t="s">
        <v>562</v>
      </c>
      <c r="E5262" t="str">
        <f t="shared" si="86"/>
        <v>No Data</v>
      </c>
    </row>
    <row r="5263" spans="1:5" x14ac:dyDescent="0.3">
      <c r="A5263" s="33" t="s">
        <v>4</v>
      </c>
      <c r="B5263" s="33" t="s">
        <v>53</v>
      </c>
      <c r="C5263" s="33"/>
      <c r="D5263" s="33" t="s">
        <v>559</v>
      </c>
      <c r="E5263" t="str">
        <f t="shared" si="86"/>
        <v>No Data</v>
      </c>
    </row>
    <row r="5264" spans="1:5" x14ac:dyDescent="0.3">
      <c r="A5264" s="33" t="s">
        <v>52</v>
      </c>
      <c r="B5264" s="33" t="s">
        <v>53</v>
      </c>
      <c r="C5264" s="33"/>
      <c r="D5264" s="33" t="s">
        <v>2734</v>
      </c>
      <c r="E5264" t="str">
        <f t="shared" si="86"/>
        <v>No Data</v>
      </c>
    </row>
    <row r="5265" spans="1:5" x14ac:dyDescent="0.3">
      <c r="A5265" s="33" t="s">
        <v>0</v>
      </c>
      <c r="B5265" s="33" t="s">
        <v>53</v>
      </c>
      <c r="C5265" s="33">
        <v>75000</v>
      </c>
      <c r="D5265" s="33" t="s">
        <v>905</v>
      </c>
      <c r="E5265" t="str">
        <f t="shared" si="86"/>
        <v>&lt;$75K</v>
      </c>
    </row>
    <row r="5266" spans="1:5" x14ac:dyDescent="0.3">
      <c r="A5266" s="33" t="s">
        <v>1</v>
      </c>
      <c r="B5266" s="33" t="s">
        <v>69</v>
      </c>
      <c r="C5266" s="33">
        <v>89100</v>
      </c>
      <c r="D5266" s="33" t="s">
        <v>283</v>
      </c>
      <c r="E5266" t="str">
        <f t="shared" si="86"/>
        <v>$75K-$100K</v>
      </c>
    </row>
    <row r="5267" spans="1:5" x14ac:dyDescent="0.3">
      <c r="A5267" s="33" t="s">
        <v>2</v>
      </c>
      <c r="B5267" s="33" t="s">
        <v>53</v>
      </c>
      <c r="C5267" s="33"/>
      <c r="D5267" s="33" t="s">
        <v>2735</v>
      </c>
      <c r="E5267" t="str">
        <f t="shared" si="86"/>
        <v>No Data</v>
      </c>
    </row>
    <row r="5268" spans="1:5" x14ac:dyDescent="0.3">
      <c r="A5268" s="33" t="s">
        <v>4</v>
      </c>
      <c r="B5268" s="33" t="s">
        <v>53</v>
      </c>
      <c r="C5268" s="33">
        <v>147500</v>
      </c>
      <c r="D5268" s="33" t="s">
        <v>1511</v>
      </c>
      <c r="E5268" t="str">
        <f t="shared" si="86"/>
        <v>$125K-$200K</v>
      </c>
    </row>
    <row r="5269" spans="1:5" x14ac:dyDescent="0.3">
      <c r="A5269" s="33" t="s">
        <v>4</v>
      </c>
      <c r="B5269" s="33" t="s">
        <v>53</v>
      </c>
      <c r="C5269" s="33">
        <v>118650</v>
      </c>
      <c r="D5269" s="33" t="s">
        <v>590</v>
      </c>
      <c r="E5269" t="str">
        <f t="shared" si="86"/>
        <v>$100K-$125K</v>
      </c>
    </row>
    <row r="5270" spans="1:5" x14ac:dyDescent="0.3">
      <c r="A5270" s="33" t="s">
        <v>0</v>
      </c>
      <c r="B5270" s="33" t="s">
        <v>54</v>
      </c>
      <c r="C5270" s="33">
        <v>111116</v>
      </c>
      <c r="D5270" s="33" t="s">
        <v>1099</v>
      </c>
      <c r="E5270" t="str">
        <f t="shared" si="86"/>
        <v>$100K-$125K</v>
      </c>
    </row>
    <row r="5271" spans="1:5" x14ac:dyDescent="0.3">
      <c r="A5271" s="33" t="s">
        <v>0</v>
      </c>
      <c r="B5271" s="33" t="s">
        <v>53</v>
      </c>
      <c r="C5271" s="33">
        <v>92500</v>
      </c>
      <c r="D5271" s="33" t="s">
        <v>2736</v>
      </c>
      <c r="E5271" t="str">
        <f t="shared" si="86"/>
        <v>$75K-$100K</v>
      </c>
    </row>
    <row r="5272" spans="1:5" x14ac:dyDescent="0.3">
      <c r="A5272" s="33" t="s">
        <v>0</v>
      </c>
      <c r="B5272" s="33" t="s">
        <v>54</v>
      </c>
      <c r="C5272" s="33">
        <v>195500</v>
      </c>
      <c r="D5272" s="33" t="s">
        <v>2178</v>
      </c>
      <c r="E5272" t="str">
        <f t="shared" si="86"/>
        <v>$125K-$200K</v>
      </c>
    </row>
    <row r="5273" spans="1:5" x14ac:dyDescent="0.3">
      <c r="A5273" s="33" t="s">
        <v>0</v>
      </c>
      <c r="B5273" s="33" t="s">
        <v>54</v>
      </c>
      <c r="C5273" s="33"/>
      <c r="D5273" s="33" t="s">
        <v>596</v>
      </c>
      <c r="E5273" t="str">
        <f t="shared" si="86"/>
        <v>No Data</v>
      </c>
    </row>
    <row r="5274" spans="1:5" x14ac:dyDescent="0.3">
      <c r="A5274" s="33" t="s">
        <v>125</v>
      </c>
      <c r="B5274" s="33" t="s">
        <v>53</v>
      </c>
      <c r="C5274" s="33">
        <v>100000</v>
      </c>
      <c r="D5274" s="33" t="s">
        <v>2737</v>
      </c>
      <c r="E5274" t="str">
        <f t="shared" si="86"/>
        <v>$75K-$100K</v>
      </c>
    </row>
    <row r="5275" spans="1:5" x14ac:dyDescent="0.3">
      <c r="A5275" s="33" t="s">
        <v>0</v>
      </c>
      <c r="B5275" s="33" t="s">
        <v>53</v>
      </c>
      <c r="C5275" s="33">
        <v>97800</v>
      </c>
      <c r="D5275" s="33" t="s">
        <v>2738</v>
      </c>
      <c r="E5275" t="str">
        <f t="shared" si="86"/>
        <v>$75K-$100K</v>
      </c>
    </row>
    <row r="5276" spans="1:5" x14ac:dyDescent="0.3">
      <c r="A5276" s="33" t="s">
        <v>4</v>
      </c>
      <c r="B5276" s="33" t="s">
        <v>53</v>
      </c>
      <c r="C5276" s="33">
        <v>194000</v>
      </c>
      <c r="D5276" s="33" t="s">
        <v>1366</v>
      </c>
      <c r="E5276" t="str">
        <f t="shared" si="86"/>
        <v>$125K-$200K</v>
      </c>
    </row>
    <row r="5277" spans="1:5" x14ac:dyDescent="0.3">
      <c r="A5277" s="33" t="s">
        <v>0</v>
      </c>
      <c r="B5277" s="33" t="s">
        <v>64</v>
      </c>
      <c r="C5277" s="33">
        <v>93600</v>
      </c>
      <c r="D5277" s="33" t="s">
        <v>2739</v>
      </c>
      <c r="E5277" t="str">
        <f t="shared" si="86"/>
        <v>$75K-$100K</v>
      </c>
    </row>
    <row r="5278" spans="1:5" x14ac:dyDescent="0.3">
      <c r="A5278" s="33" t="s">
        <v>126</v>
      </c>
      <c r="B5278" s="33" t="s">
        <v>53</v>
      </c>
      <c r="C5278" s="33">
        <v>156596</v>
      </c>
      <c r="D5278" s="33" t="s">
        <v>225</v>
      </c>
      <c r="E5278" t="str">
        <f t="shared" si="86"/>
        <v>$125K-$200K</v>
      </c>
    </row>
    <row r="5279" spans="1:5" x14ac:dyDescent="0.3">
      <c r="A5279" s="33" t="s">
        <v>126</v>
      </c>
      <c r="B5279" s="33" t="s">
        <v>53</v>
      </c>
      <c r="C5279" s="33"/>
      <c r="D5279" s="33" t="s">
        <v>853</v>
      </c>
      <c r="E5279" t="str">
        <f t="shared" si="86"/>
        <v>No Data</v>
      </c>
    </row>
    <row r="5280" spans="1:5" x14ac:dyDescent="0.3">
      <c r="A5280" s="33" t="s">
        <v>0</v>
      </c>
      <c r="B5280" s="33" t="s">
        <v>103</v>
      </c>
      <c r="C5280" s="33">
        <v>80850</v>
      </c>
      <c r="D5280" s="33" t="s">
        <v>294</v>
      </c>
      <c r="E5280" t="str">
        <f t="shared" si="86"/>
        <v>$75K-$100K</v>
      </c>
    </row>
    <row r="5281" spans="1:5" x14ac:dyDescent="0.3">
      <c r="A5281" s="33" t="s">
        <v>0</v>
      </c>
      <c r="B5281" s="33" t="s">
        <v>53</v>
      </c>
      <c r="C5281" s="33">
        <v>113949</v>
      </c>
      <c r="D5281" s="33" t="s">
        <v>2740</v>
      </c>
      <c r="E5281" t="str">
        <f t="shared" si="86"/>
        <v>$100K-$125K</v>
      </c>
    </row>
    <row r="5282" spans="1:5" x14ac:dyDescent="0.3">
      <c r="A5282" s="33" t="s">
        <v>0</v>
      </c>
      <c r="B5282" s="33" t="s">
        <v>53</v>
      </c>
      <c r="C5282" s="33">
        <v>88128</v>
      </c>
      <c r="D5282" s="33" t="s">
        <v>2741</v>
      </c>
      <c r="E5282" t="str">
        <f t="shared" si="86"/>
        <v>$75K-$100K</v>
      </c>
    </row>
    <row r="5283" spans="1:5" x14ac:dyDescent="0.3">
      <c r="A5283" s="33" t="s">
        <v>126</v>
      </c>
      <c r="B5283" s="33" t="s">
        <v>53</v>
      </c>
      <c r="C5283" s="33">
        <v>147500</v>
      </c>
      <c r="D5283" s="33" t="s">
        <v>252</v>
      </c>
      <c r="E5283" t="str">
        <f t="shared" si="86"/>
        <v>$125K-$200K</v>
      </c>
    </row>
    <row r="5284" spans="1:5" x14ac:dyDescent="0.3">
      <c r="A5284" s="33" t="s">
        <v>0</v>
      </c>
      <c r="B5284" s="33" t="s">
        <v>53</v>
      </c>
      <c r="C5284" s="33"/>
      <c r="D5284" s="33" t="s">
        <v>2742</v>
      </c>
      <c r="E5284" t="str">
        <f t="shared" si="86"/>
        <v>No Data</v>
      </c>
    </row>
    <row r="5285" spans="1:5" x14ac:dyDescent="0.3">
      <c r="A5285" s="33" t="s">
        <v>4</v>
      </c>
      <c r="B5285" s="33" t="s">
        <v>53</v>
      </c>
      <c r="C5285" s="33">
        <v>145000</v>
      </c>
      <c r="D5285" s="33" t="s">
        <v>839</v>
      </c>
      <c r="E5285" t="str">
        <f t="shared" si="86"/>
        <v>$125K-$200K</v>
      </c>
    </row>
    <row r="5286" spans="1:5" x14ac:dyDescent="0.3">
      <c r="A5286" s="33" t="s">
        <v>2</v>
      </c>
      <c r="B5286" s="33" t="s">
        <v>53</v>
      </c>
      <c r="C5286" s="33"/>
      <c r="D5286" s="33" t="s">
        <v>2743</v>
      </c>
      <c r="E5286" t="str">
        <f t="shared" si="86"/>
        <v>No Data</v>
      </c>
    </row>
    <row r="5287" spans="1:5" x14ac:dyDescent="0.3">
      <c r="A5287" s="33" t="s">
        <v>2</v>
      </c>
      <c r="B5287" s="33" t="s">
        <v>53</v>
      </c>
      <c r="C5287" s="33"/>
      <c r="D5287" s="33" t="s">
        <v>2744</v>
      </c>
      <c r="E5287" t="str">
        <f t="shared" si="86"/>
        <v>No Data</v>
      </c>
    </row>
    <row r="5288" spans="1:5" x14ac:dyDescent="0.3">
      <c r="A5288" s="33" t="s">
        <v>4</v>
      </c>
      <c r="B5288" s="33" t="s">
        <v>53</v>
      </c>
      <c r="C5288" s="33"/>
      <c r="D5288" s="33" t="s">
        <v>2689</v>
      </c>
      <c r="E5288" t="str">
        <f t="shared" si="86"/>
        <v>No Data</v>
      </c>
    </row>
    <row r="5289" spans="1:5" x14ac:dyDescent="0.3">
      <c r="A5289" s="33" t="s">
        <v>128</v>
      </c>
      <c r="B5289" s="33" t="s">
        <v>53</v>
      </c>
      <c r="C5289" s="33">
        <v>183000</v>
      </c>
      <c r="D5289" s="33" t="s">
        <v>2745</v>
      </c>
      <c r="E5289" t="str">
        <f t="shared" si="86"/>
        <v>$125K-$200K</v>
      </c>
    </row>
    <row r="5290" spans="1:5" x14ac:dyDescent="0.3">
      <c r="A5290" s="33" t="s">
        <v>126</v>
      </c>
      <c r="B5290" s="33" t="s">
        <v>54</v>
      </c>
      <c r="C5290" s="33">
        <v>125000</v>
      </c>
      <c r="D5290" s="33" t="s">
        <v>259</v>
      </c>
      <c r="E5290" t="str">
        <f t="shared" si="86"/>
        <v>$100K-$125K</v>
      </c>
    </row>
    <row r="5291" spans="1:5" x14ac:dyDescent="0.3">
      <c r="A5291" s="33" t="s">
        <v>125</v>
      </c>
      <c r="B5291" s="33" t="s">
        <v>53</v>
      </c>
      <c r="C5291" s="33">
        <v>86500</v>
      </c>
      <c r="D5291" s="33" t="s">
        <v>2746</v>
      </c>
      <c r="E5291" t="str">
        <f t="shared" si="86"/>
        <v>$75K-$100K</v>
      </c>
    </row>
    <row r="5292" spans="1:5" x14ac:dyDescent="0.3">
      <c r="A5292" s="33" t="s">
        <v>2</v>
      </c>
      <c r="B5292" s="33" t="s">
        <v>53</v>
      </c>
      <c r="C5292" s="33"/>
      <c r="D5292" s="33" t="s">
        <v>2747</v>
      </c>
      <c r="E5292" t="str">
        <f t="shared" si="86"/>
        <v>No Data</v>
      </c>
    </row>
    <row r="5293" spans="1:5" x14ac:dyDescent="0.3">
      <c r="A5293" s="33" t="s">
        <v>4</v>
      </c>
      <c r="B5293" s="33" t="s">
        <v>53</v>
      </c>
      <c r="C5293" s="33">
        <v>101000</v>
      </c>
      <c r="D5293" s="33" t="s">
        <v>559</v>
      </c>
      <c r="E5293" t="str">
        <f t="shared" si="86"/>
        <v>$100K-$125K</v>
      </c>
    </row>
    <row r="5294" spans="1:5" x14ac:dyDescent="0.3">
      <c r="A5294" s="33" t="s">
        <v>4</v>
      </c>
      <c r="B5294" s="33" t="s">
        <v>53</v>
      </c>
      <c r="C5294" s="33"/>
      <c r="D5294" s="33" t="s">
        <v>1028</v>
      </c>
      <c r="E5294" t="str">
        <f t="shared" si="86"/>
        <v>No Data</v>
      </c>
    </row>
    <row r="5295" spans="1:5" x14ac:dyDescent="0.3">
      <c r="A5295" s="33" t="s">
        <v>126</v>
      </c>
      <c r="B5295" s="33" t="s">
        <v>53</v>
      </c>
      <c r="C5295" s="33">
        <v>222500</v>
      </c>
      <c r="D5295" s="33" t="s">
        <v>2748</v>
      </c>
      <c r="E5295" t="str">
        <f t="shared" si="86"/>
        <v>&gt;$200K</v>
      </c>
    </row>
    <row r="5296" spans="1:5" x14ac:dyDescent="0.3">
      <c r="A5296" s="33" t="s">
        <v>126</v>
      </c>
      <c r="B5296" s="33" t="s">
        <v>53</v>
      </c>
      <c r="C5296" s="33"/>
      <c r="D5296" s="33" t="s">
        <v>232</v>
      </c>
      <c r="E5296" t="str">
        <f t="shared" si="86"/>
        <v>No Data</v>
      </c>
    </row>
    <row r="5297" spans="1:5" x14ac:dyDescent="0.3">
      <c r="A5297" s="33" t="s">
        <v>0</v>
      </c>
      <c r="B5297" s="33" t="s">
        <v>53</v>
      </c>
      <c r="C5297" s="33"/>
      <c r="D5297" s="33" t="s">
        <v>1460</v>
      </c>
      <c r="E5297" t="str">
        <f t="shared" si="86"/>
        <v>No Data</v>
      </c>
    </row>
    <row r="5298" spans="1:5" x14ac:dyDescent="0.3">
      <c r="A5298" s="33" t="s">
        <v>129</v>
      </c>
      <c r="B5298" s="33" t="s">
        <v>81</v>
      </c>
      <c r="C5298" s="33">
        <v>125000</v>
      </c>
      <c r="D5298" s="33" t="s">
        <v>2749</v>
      </c>
      <c r="E5298" t="str">
        <f t="shared" si="86"/>
        <v>$100K-$125K</v>
      </c>
    </row>
    <row r="5299" spans="1:5" x14ac:dyDescent="0.3">
      <c r="A5299" s="33" t="s">
        <v>126</v>
      </c>
      <c r="B5299" s="33" t="s">
        <v>53</v>
      </c>
      <c r="C5299" s="33"/>
      <c r="D5299" s="33" t="s">
        <v>1148</v>
      </c>
      <c r="E5299" t="str">
        <f t="shared" si="86"/>
        <v>No Data</v>
      </c>
    </row>
    <row r="5300" spans="1:5" x14ac:dyDescent="0.3">
      <c r="A5300" s="33" t="s">
        <v>0</v>
      </c>
      <c r="B5300" s="33" t="s">
        <v>53</v>
      </c>
      <c r="C5300" s="33"/>
      <c r="D5300" s="33" t="s">
        <v>2750</v>
      </c>
      <c r="E5300" t="str">
        <f t="shared" si="86"/>
        <v>No Data</v>
      </c>
    </row>
    <row r="5301" spans="1:5" x14ac:dyDescent="0.3">
      <c r="A5301" s="33" t="s">
        <v>0</v>
      </c>
      <c r="B5301" s="33" t="s">
        <v>53</v>
      </c>
      <c r="C5301" s="33">
        <v>450000</v>
      </c>
      <c r="D5301" s="33" t="s">
        <v>933</v>
      </c>
      <c r="E5301" t="str">
        <f t="shared" si="86"/>
        <v>&gt;$200K</v>
      </c>
    </row>
    <row r="5302" spans="1:5" x14ac:dyDescent="0.3">
      <c r="A5302" s="33" t="s">
        <v>0</v>
      </c>
      <c r="B5302" s="33" t="s">
        <v>54</v>
      </c>
      <c r="C5302" s="33"/>
      <c r="D5302" s="33" t="s">
        <v>1178</v>
      </c>
      <c r="E5302" t="str">
        <f t="shared" si="86"/>
        <v>No Data</v>
      </c>
    </row>
    <row r="5303" spans="1:5" x14ac:dyDescent="0.3">
      <c r="A5303" s="33" t="s">
        <v>52</v>
      </c>
      <c r="B5303" s="33" t="s">
        <v>53</v>
      </c>
      <c r="C5303" s="33">
        <v>96500</v>
      </c>
      <c r="D5303" s="33" t="s">
        <v>208</v>
      </c>
      <c r="E5303" t="str">
        <f t="shared" si="86"/>
        <v>$75K-$100K</v>
      </c>
    </row>
    <row r="5304" spans="1:5" x14ac:dyDescent="0.3">
      <c r="A5304" s="33" t="s">
        <v>0</v>
      </c>
      <c r="B5304" s="33" t="s">
        <v>56</v>
      </c>
      <c r="C5304" s="33">
        <v>89100</v>
      </c>
      <c r="D5304" s="33" t="s">
        <v>2031</v>
      </c>
      <c r="E5304" t="str">
        <f t="shared" si="86"/>
        <v>$75K-$100K</v>
      </c>
    </row>
    <row r="5305" spans="1:5" x14ac:dyDescent="0.3">
      <c r="A5305" s="33" t="s">
        <v>4</v>
      </c>
      <c r="B5305" s="33" t="s">
        <v>54</v>
      </c>
      <c r="C5305" s="33">
        <v>150500</v>
      </c>
      <c r="D5305" s="33" t="s">
        <v>2751</v>
      </c>
      <c r="E5305" t="str">
        <f t="shared" si="86"/>
        <v>$125K-$200K</v>
      </c>
    </row>
    <row r="5306" spans="1:5" x14ac:dyDescent="0.3">
      <c r="A5306" s="33" t="s">
        <v>4</v>
      </c>
      <c r="B5306" s="33" t="s">
        <v>53</v>
      </c>
      <c r="C5306" s="33">
        <v>167500</v>
      </c>
      <c r="D5306" s="33" t="s">
        <v>315</v>
      </c>
      <c r="E5306" t="str">
        <f t="shared" si="86"/>
        <v>$125K-$200K</v>
      </c>
    </row>
    <row r="5307" spans="1:5" x14ac:dyDescent="0.3">
      <c r="A5307" s="33" t="s">
        <v>4</v>
      </c>
      <c r="B5307" s="33" t="s">
        <v>83</v>
      </c>
      <c r="C5307" s="33">
        <v>96773</v>
      </c>
      <c r="D5307" s="33" t="s">
        <v>2752</v>
      </c>
      <c r="E5307" t="str">
        <f t="shared" si="86"/>
        <v>$75K-$100K</v>
      </c>
    </row>
    <row r="5308" spans="1:5" x14ac:dyDescent="0.3">
      <c r="A5308" s="33" t="s">
        <v>0</v>
      </c>
      <c r="B5308" s="33" t="s">
        <v>53</v>
      </c>
      <c r="C5308" s="33">
        <v>100547.203125</v>
      </c>
      <c r="D5308" s="33" t="s">
        <v>2018</v>
      </c>
      <c r="E5308" t="str">
        <f t="shared" si="86"/>
        <v>$100K-$125K</v>
      </c>
    </row>
    <row r="5309" spans="1:5" x14ac:dyDescent="0.3">
      <c r="A5309" s="33" t="s">
        <v>4</v>
      </c>
      <c r="B5309" s="33" t="s">
        <v>53</v>
      </c>
      <c r="C5309" s="33"/>
      <c r="D5309" s="33" t="s">
        <v>2753</v>
      </c>
      <c r="E5309" t="str">
        <f t="shared" si="86"/>
        <v>No Data</v>
      </c>
    </row>
    <row r="5310" spans="1:5" x14ac:dyDescent="0.3">
      <c r="A5310" s="33" t="s">
        <v>125</v>
      </c>
      <c r="B5310" s="33" t="s">
        <v>53</v>
      </c>
      <c r="C5310" s="33">
        <v>75000</v>
      </c>
      <c r="D5310" s="33" t="s">
        <v>2754</v>
      </c>
      <c r="E5310" t="str">
        <f t="shared" si="86"/>
        <v>&lt;$75K</v>
      </c>
    </row>
    <row r="5311" spans="1:5" x14ac:dyDescent="0.3">
      <c r="A5311" s="33" t="s">
        <v>2</v>
      </c>
      <c r="B5311" s="33" t="s">
        <v>53</v>
      </c>
      <c r="C5311" s="33">
        <v>84541.59375</v>
      </c>
      <c r="D5311" s="33" t="s">
        <v>2755</v>
      </c>
      <c r="E5311" t="str">
        <f t="shared" si="86"/>
        <v>$75K-$100K</v>
      </c>
    </row>
    <row r="5312" spans="1:5" x14ac:dyDescent="0.3">
      <c r="A5312" s="33" t="s">
        <v>0</v>
      </c>
      <c r="B5312" s="33" t="s">
        <v>53</v>
      </c>
      <c r="C5312" s="33">
        <v>90000</v>
      </c>
      <c r="D5312" s="33" t="s">
        <v>2756</v>
      </c>
      <c r="E5312" t="str">
        <f t="shared" si="86"/>
        <v>$75K-$100K</v>
      </c>
    </row>
    <row r="5313" spans="1:5" x14ac:dyDescent="0.3">
      <c r="A5313" s="33" t="s">
        <v>126</v>
      </c>
      <c r="B5313" s="33" t="s">
        <v>53</v>
      </c>
      <c r="C5313" s="33">
        <v>182000</v>
      </c>
      <c r="D5313" s="33" t="s">
        <v>1426</v>
      </c>
      <c r="E5313" t="str">
        <f t="shared" si="86"/>
        <v>$125K-$200K</v>
      </c>
    </row>
    <row r="5314" spans="1:5" x14ac:dyDescent="0.3">
      <c r="A5314" s="33" t="s">
        <v>126</v>
      </c>
      <c r="B5314" s="33" t="s">
        <v>54</v>
      </c>
      <c r="C5314" s="33">
        <v>138500</v>
      </c>
      <c r="D5314" s="33" t="s">
        <v>2757</v>
      </c>
      <c r="E5314" t="str">
        <f t="shared" si="86"/>
        <v>$125K-$200K</v>
      </c>
    </row>
    <row r="5315" spans="1:5" x14ac:dyDescent="0.3">
      <c r="A5315" s="33" t="s">
        <v>0</v>
      </c>
      <c r="B5315" s="33" t="s">
        <v>53</v>
      </c>
      <c r="C5315" s="33">
        <v>90000</v>
      </c>
      <c r="D5315" s="33" t="s">
        <v>1371</v>
      </c>
      <c r="E5315" t="str">
        <f t="shared" ref="E5315:E5378" si="87">_xlfn.XLOOKUP(C5315,$H$16:$H$21,$G$16:$G$21,,1)</f>
        <v>$75K-$100K</v>
      </c>
    </row>
    <row r="5316" spans="1:5" x14ac:dyDescent="0.3">
      <c r="A5316" s="33" t="s">
        <v>4</v>
      </c>
      <c r="B5316" s="33" t="s">
        <v>53</v>
      </c>
      <c r="C5316" s="33"/>
      <c r="D5316" s="33" t="s">
        <v>2758</v>
      </c>
      <c r="E5316" t="str">
        <f t="shared" si="87"/>
        <v>No Data</v>
      </c>
    </row>
    <row r="5317" spans="1:5" x14ac:dyDescent="0.3">
      <c r="A5317" s="33" t="s">
        <v>4</v>
      </c>
      <c r="B5317" s="33" t="s">
        <v>53</v>
      </c>
      <c r="C5317" s="33">
        <v>125000</v>
      </c>
      <c r="D5317" s="33" t="s">
        <v>2759</v>
      </c>
      <c r="E5317" t="str">
        <f t="shared" si="87"/>
        <v>$100K-$125K</v>
      </c>
    </row>
    <row r="5318" spans="1:5" x14ac:dyDescent="0.3">
      <c r="A5318" s="33" t="s">
        <v>4</v>
      </c>
      <c r="B5318" s="33" t="s">
        <v>53</v>
      </c>
      <c r="C5318" s="33">
        <v>125000</v>
      </c>
      <c r="D5318" s="33" t="s">
        <v>2760</v>
      </c>
      <c r="E5318" t="str">
        <f t="shared" si="87"/>
        <v>$100K-$125K</v>
      </c>
    </row>
    <row r="5319" spans="1:5" x14ac:dyDescent="0.3">
      <c r="A5319" s="33" t="s">
        <v>4</v>
      </c>
      <c r="B5319" s="33" t="s">
        <v>54</v>
      </c>
      <c r="C5319" s="33"/>
      <c r="D5319" s="33" t="s">
        <v>2761</v>
      </c>
      <c r="E5319" t="str">
        <f t="shared" si="87"/>
        <v>No Data</v>
      </c>
    </row>
    <row r="5320" spans="1:5" x14ac:dyDescent="0.3">
      <c r="A5320" s="33" t="s">
        <v>2</v>
      </c>
      <c r="B5320" s="33" t="s">
        <v>53</v>
      </c>
      <c r="C5320" s="33"/>
      <c r="D5320" s="33" t="s">
        <v>1397</v>
      </c>
      <c r="E5320" t="str">
        <f t="shared" si="87"/>
        <v>No Data</v>
      </c>
    </row>
    <row r="5321" spans="1:5" x14ac:dyDescent="0.3">
      <c r="A5321" s="33" t="s">
        <v>2</v>
      </c>
      <c r="B5321" s="33" t="s">
        <v>53</v>
      </c>
      <c r="C5321" s="33"/>
      <c r="D5321" s="33" t="s">
        <v>871</v>
      </c>
      <c r="E5321" t="str">
        <f t="shared" si="87"/>
        <v>No Data</v>
      </c>
    </row>
    <row r="5322" spans="1:5" x14ac:dyDescent="0.3">
      <c r="A5322" s="33" t="s">
        <v>4</v>
      </c>
      <c r="B5322" s="33" t="s">
        <v>53</v>
      </c>
      <c r="C5322" s="33">
        <v>122600</v>
      </c>
      <c r="D5322" s="33" t="s">
        <v>590</v>
      </c>
      <c r="E5322" t="str">
        <f t="shared" si="87"/>
        <v>$100K-$125K</v>
      </c>
    </row>
    <row r="5323" spans="1:5" x14ac:dyDescent="0.3">
      <c r="A5323" s="33" t="s">
        <v>126</v>
      </c>
      <c r="B5323" s="33" t="s">
        <v>110</v>
      </c>
      <c r="C5323" s="33">
        <v>89100</v>
      </c>
      <c r="D5323" s="33" t="s">
        <v>1045</v>
      </c>
      <c r="E5323" t="str">
        <f t="shared" si="87"/>
        <v>$75K-$100K</v>
      </c>
    </row>
    <row r="5324" spans="1:5" x14ac:dyDescent="0.3">
      <c r="A5324" s="33" t="s">
        <v>4</v>
      </c>
      <c r="B5324" s="33" t="s">
        <v>54</v>
      </c>
      <c r="C5324" s="33">
        <v>86500</v>
      </c>
      <c r="D5324" s="33" t="s">
        <v>2260</v>
      </c>
      <c r="E5324" t="str">
        <f t="shared" si="87"/>
        <v>$75K-$100K</v>
      </c>
    </row>
    <row r="5325" spans="1:5" x14ac:dyDescent="0.3">
      <c r="A5325" s="33" t="s">
        <v>0</v>
      </c>
      <c r="B5325" s="33" t="s">
        <v>54</v>
      </c>
      <c r="C5325" s="33"/>
      <c r="D5325" s="33" t="s">
        <v>1483</v>
      </c>
      <c r="E5325" t="str">
        <f t="shared" si="87"/>
        <v>No Data</v>
      </c>
    </row>
    <row r="5326" spans="1:5" x14ac:dyDescent="0.3">
      <c r="A5326" s="33" t="s">
        <v>2</v>
      </c>
      <c r="B5326" s="33" t="s">
        <v>53</v>
      </c>
      <c r="C5326" s="33">
        <v>130000</v>
      </c>
      <c r="D5326" s="33" t="s">
        <v>2762</v>
      </c>
      <c r="E5326" t="str">
        <f t="shared" si="87"/>
        <v>$125K-$200K</v>
      </c>
    </row>
    <row r="5327" spans="1:5" x14ac:dyDescent="0.3">
      <c r="A5327" s="33" t="s">
        <v>4</v>
      </c>
      <c r="B5327" s="33" t="s">
        <v>53</v>
      </c>
      <c r="C5327" s="33">
        <v>170000</v>
      </c>
      <c r="D5327" s="33" t="s">
        <v>1169</v>
      </c>
      <c r="E5327" t="str">
        <f t="shared" si="87"/>
        <v>$125K-$200K</v>
      </c>
    </row>
    <row r="5328" spans="1:5" x14ac:dyDescent="0.3">
      <c r="A5328" s="33" t="s">
        <v>52</v>
      </c>
      <c r="B5328" s="33" t="s">
        <v>53</v>
      </c>
      <c r="C5328" s="33">
        <v>190500</v>
      </c>
      <c r="D5328" s="33" t="s">
        <v>845</v>
      </c>
      <c r="E5328" t="str">
        <f t="shared" si="87"/>
        <v>$125K-$200K</v>
      </c>
    </row>
    <row r="5329" spans="1:5" x14ac:dyDescent="0.3">
      <c r="A5329" s="33" t="s">
        <v>4</v>
      </c>
      <c r="B5329" s="33" t="s">
        <v>54</v>
      </c>
      <c r="C5329" s="33">
        <v>109000</v>
      </c>
      <c r="D5329" s="33" t="s">
        <v>648</v>
      </c>
      <c r="E5329" t="str">
        <f t="shared" si="87"/>
        <v>$100K-$125K</v>
      </c>
    </row>
    <row r="5330" spans="1:5" x14ac:dyDescent="0.3">
      <c r="A5330" s="33" t="s">
        <v>4</v>
      </c>
      <c r="B5330" s="33" t="s">
        <v>53</v>
      </c>
      <c r="C5330" s="33">
        <v>144500</v>
      </c>
      <c r="D5330" s="33" t="s">
        <v>985</v>
      </c>
      <c r="E5330" t="str">
        <f t="shared" si="87"/>
        <v>$125K-$200K</v>
      </c>
    </row>
    <row r="5331" spans="1:5" x14ac:dyDescent="0.3">
      <c r="A5331" s="33" t="s">
        <v>4</v>
      </c>
      <c r="B5331" s="33" t="s">
        <v>53</v>
      </c>
      <c r="C5331" s="33">
        <v>115000</v>
      </c>
      <c r="D5331" s="33" t="s">
        <v>2763</v>
      </c>
      <c r="E5331" t="str">
        <f t="shared" si="87"/>
        <v>$100K-$125K</v>
      </c>
    </row>
    <row r="5332" spans="1:5" x14ac:dyDescent="0.3">
      <c r="A5332" s="33" t="s">
        <v>4</v>
      </c>
      <c r="B5332" s="33" t="s">
        <v>53</v>
      </c>
      <c r="C5332" s="33"/>
      <c r="D5332" s="33" t="s">
        <v>2764</v>
      </c>
      <c r="E5332" t="str">
        <f t="shared" si="87"/>
        <v>No Data</v>
      </c>
    </row>
    <row r="5333" spans="1:5" x14ac:dyDescent="0.3">
      <c r="A5333" s="33" t="s">
        <v>2</v>
      </c>
      <c r="B5333" s="33" t="s">
        <v>53</v>
      </c>
      <c r="C5333" s="33">
        <v>48938.390625</v>
      </c>
      <c r="D5333" s="33" t="s">
        <v>2765</v>
      </c>
      <c r="E5333" t="str">
        <f t="shared" si="87"/>
        <v>&lt;$75K</v>
      </c>
    </row>
    <row r="5334" spans="1:5" x14ac:dyDescent="0.3">
      <c r="A5334" s="33" t="s">
        <v>2</v>
      </c>
      <c r="B5334" s="33" t="s">
        <v>53</v>
      </c>
      <c r="C5334" s="33">
        <v>125000</v>
      </c>
      <c r="D5334" s="33" t="s">
        <v>1570</v>
      </c>
      <c r="E5334" t="str">
        <f t="shared" si="87"/>
        <v>$100K-$125K</v>
      </c>
    </row>
    <row r="5335" spans="1:5" x14ac:dyDescent="0.3">
      <c r="A5335" s="33" t="s">
        <v>2</v>
      </c>
      <c r="B5335" s="33" t="s">
        <v>53</v>
      </c>
      <c r="C5335" s="33"/>
      <c r="D5335" s="33" t="s">
        <v>455</v>
      </c>
      <c r="E5335" t="str">
        <f t="shared" si="87"/>
        <v>No Data</v>
      </c>
    </row>
    <row r="5336" spans="1:5" x14ac:dyDescent="0.3">
      <c r="A5336" s="33" t="s">
        <v>2</v>
      </c>
      <c r="B5336" s="33" t="s">
        <v>53</v>
      </c>
      <c r="C5336" s="33">
        <v>70000</v>
      </c>
      <c r="D5336" s="33" t="s">
        <v>2766</v>
      </c>
      <c r="E5336" t="str">
        <f t="shared" si="87"/>
        <v>&lt;$75K</v>
      </c>
    </row>
    <row r="5337" spans="1:5" x14ac:dyDescent="0.3">
      <c r="A5337" s="33" t="s">
        <v>0</v>
      </c>
      <c r="B5337" s="33" t="s">
        <v>53</v>
      </c>
      <c r="C5337" s="33"/>
      <c r="D5337" s="33" t="s">
        <v>624</v>
      </c>
      <c r="E5337" t="str">
        <f t="shared" si="87"/>
        <v>No Data</v>
      </c>
    </row>
    <row r="5338" spans="1:5" x14ac:dyDescent="0.3">
      <c r="A5338" s="33" t="s">
        <v>4</v>
      </c>
      <c r="B5338" s="33" t="s">
        <v>54</v>
      </c>
      <c r="C5338" s="33">
        <v>96773</v>
      </c>
      <c r="D5338" s="33" t="s">
        <v>2107</v>
      </c>
      <c r="E5338" t="str">
        <f t="shared" si="87"/>
        <v>$75K-$100K</v>
      </c>
    </row>
    <row r="5339" spans="1:5" x14ac:dyDescent="0.3">
      <c r="A5339" s="33" t="s">
        <v>2</v>
      </c>
      <c r="B5339" s="33" t="s">
        <v>53</v>
      </c>
      <c r="C5339" s="33"/>
      <c r="D5339" s="33" t="s">
        <v>2767</v>
      </c>
      <c r="E5339" t="str">
        <f t="shared" si="87"/>
        <v>No Data</v>
      </c>
    </row>
    <row r="5340" spans="1:5" x14ac:dyDescent="0.3">
      <c r="A5340" s="33" t="s">
        <v>4</v>
      </c>
      <c r="B5340" s="33" t="s">
        <v>88</v>
      </c>
      <c r="C5340" s="33">
        <v>147500</v>
      </c>
      <c r="D5340" s="33" t="s">
        <v>2768</v>
      </c>
      <c r="E5340" t="str">
        <f t="shared" si="87"/>
        <v>$125K-$200K</v>
      </c>
    </row>
    <row r="5341" spans="1:5" x14ac:dyDescent="0.3">
      <c r="A5341" s="33" t="s">
        <v>128</v>
      </c>
      <c r="B5341" s="33" t="s">
        <v>53</v>
      </c>
      <c r="C5341" s="33">
        <v>157500</v>
      </c>
      <c r="D5341" s="33" t="s">
        <v>1679</v>
      </c>
      <c r="E5341" t="str">
        <f t="shared" si="87"/>
        <v>$125K-$200K</v>
      </c>
    </row>
    <row r="5342" spans="1:5" x14ac:dyDescent="0.3">
      <c r="A5342" s="33" t="s">
        <v>2</v>
      </c>
      <c r="B5342" s="33" t="s">
        <v>53</v>
      </c>
      <c r="C5342" s="33"/>
      <c r="D5342" s="33" t="s">
        <v>533</v>
      </c>
      <c r="E5342" t="str">
        <f t="shared" si="87"/>
        <v>No Data</v>
      </c>
    </row>
    <row r="5343" spans="1:5" x14ac:dyDescent="0.3">
      <c r="A5343" s="33" t="s">
        <v>4</v>
      </c>
      <c r="B5343" s="33" t="s">
        <v>88</v>
      </c>
      <c r="C5343" s="33">
        <v>147500</v>
      </c>
      <c r="D5343" s="33" t="s">
        <v>2769</v>
      </c>
      <c r="E5343" t="str">
        <f t="shared" si="87"/>
        <v>$125K-$200K</v>
      </c>
    </row>
    <row r="5344" spans="1:5" x14ac:dyDescent="0.3">
      <c r="A5344" s="33" t="s">
        <v>2</v>
      </c>
      <c r="B5344" s="33" t="s">
        <v>163</v>
      </c>
      <c r="C5344" s="33">
        <v>111175</v>
      </c>
      <c r="D5344" s="33" t="s">
        <v>1084</v>
      </c>
      <c r="E5344" t="str">
        <f t="shared" si="87"/>
        <v>$100K-$125K</v>
      </c>
    </row>
    <row r="5345" spans="1:5" x14ac:dyDescent="0.3">
      <c r="A5345" s="33" t="s">
        <v>0</v>
      </c>
      <c r="B5345" s="33" t="s">
        <v>53</v>
      </c>
      <c r="C5345" s="33"/>
      <c r="D5345" s="33" t="s">
        <v>2770</v>
      </c>
      <c r="E5345" t="str">
        <f t="shared" si="87"/>
        <v>No Data</v>
      </c>
    </row>
    <row r="5346" spans="1:5" x14ac:dyDescent="0.3">
      <c r="A5346" s="33" t="s">
        <v>0</v>
      </c>
      <c r="B5346" s="33" t="s">
        <v>53</v>
      </c>
      <c r="C5346" s="33">
        <v>375000</v>
      </c>
      <c r="D5346" s="33" t="s">
        <v>1408</v>
      </c>
      <c r="E5346" t="str">
        <f t="shared" si="87"/>
        <v>&gt;$200K</v>
      </c>
    </row>
    <row r="5347" spans="1:5" x14ac:dyDescent="0.3">
      <c r="A5347" s="33" t="s">
        <v>128</v>
      </c>
      <c r="B5347" s="33" t="s">
        <v>53</v>
      </c>
      <c r="C5347" s="33">
        <v>114000</v>
      </c>
      <c r="D5347" s="33" t="s">
        <v>2771</v>
      </c>
      <c r="E5347" t="str">
        <f t="shared" si="87"/>
        <v>$100K-$125K</v>
      </c>
    </row>
    <row r="5348" spans="1:5" x14ac:dyDescent="0.3">
      <c r="A5348" s="33" t="s">
        <v>4</v>
      </c>
      <c r="B5348" s="33" t="s">
        <v>54</v>
      </c>
      <c r="C5348" s="33">
        <v>110000</v>
      </c>
      <c r="D5348" s="33" t="s">
        <v>268</v>
      </c>
      <c r="E5348" t="str">
        <f t="shared" si="87"/>
        <v>$100K-$125K</v>
      </c>
    </row>
    <row r="5349" spans="1:5" x14ac:dyDescent="0.3">
      <c r="A5349" s="33" t="s">
        <v>4</v>
      </c>
      <c r="B5349" s="33" t="s">
        <v>53</v>
      </c>
      <c r="C5349" s="33">
        <v>156000</v>
      </c>
      <c r="D5349" s="33" t="s">
        <v>1426</v>
      </c>
      <c r="E5349" t="str">
        <f t="shared" si="87"/>
        <v>$125K-$200K</v>
      </c>
    </row>
    <row r="5350" spans="1:5" x14ac:dyDescent="0.3">
      <c r="A5350" s="33" t="s">
        <v>2</v>
      </c>
      <c r="B5350" s="33" t="s">
        <v>67</v>
      </c>
      <c r="C5350" s="33">
        <v>177000</v>
      </c>
      <c r="D5350" s="33" t="s">
        <v>1577</v>
      </c>
      <c r="E5350" t="str">
        <f t="shared" si="87"/>
        <v>$125K-$200K</v>
      </c>
    </row>
    <row r="5351" spans="1:5" x14ac:dyDescent="0.3">
      <c r="A5351" s="33" t="s">
        <v>2</v>
      </c>
      <c r="B5351" s="33" t="s">
        <v>53</v>
      </c>
      <c r="C5351" s="33"/>
      <c r="D5351" s="33" t="s">
        <v>452</v>
      </c>
      <c r="E5351" t="str">
        <f t="shared" si="87"/>
        <v>No Data</v>
      </c>
    </row>
    <row r="5352" spans="1:5" x14ac:dyDescent="0.3">
      <c r="A5352" s="33" t="s">
        <v>2</v>
      </c>
      <c r="B5352" s="33" t="s">
        <v>53</v>
      </c>
      <c r="C5352" s="33"/>
      <c r="D5352" s="33" t="s">
        <v>2772</v>
      </c>
      <c r="E5352" t="str">
        <f t="shared" si="87"/>
        <v>No Data</v>
      </c>
    </row>
    <row r="5353" spans="1:5" x14ac:dyDescent="0.3">
      <c r="A5353" s="33" t="s">
        <v>0</v>
      </c>
      <c r="B5353" s="33" t="s">
        <v>53</v>
      </c>
      <c r="C5353" s="33"/>
      <c r="D5353" s="33" t="s">
        <v>2773</v>
      </c>
      <c r="E5353" t="str">
        <f t="shared" si="87"/>
        <v>No Data</v>
      </c>
    </row>
    <row r="5354" spans="1:5" x14ac:dyDescent="0.3">
      <c r="A5354" s="33" t="s">
        <v>4</v>
      </c>
      <c r="B5354" s="33" t="s">
        <v>54</v>
      </c>
      <c r="C5354" s="33">
        <v>175000</v>
      </c>
      <c r="D5354" s="33" t="s">
        <v>2774</v>
      </c>
      <c r="E5354" t="str">
        <f t="shared" si="87"/>
        <v>$125K-$200K</v>
      </c>
    </row>
    <row r="5355" spans="1:5" x14ac:dyDescent="0.3">
      <c r="A5355" s="33" t="s">
        <v>4</v>
      </c>
      <c r="B5355" s="33" t="s">
        <v>53</v>
      </c>
      <c r="C5355" s="33"/>
      <c r="D5355" s="33" t="s">
        <v>260</v>
      </c>
      <c r="E5355" t="str">
        <f t="shared" si="87"/>
        <v>No Data</v>
      </c>
    </row>
    <row r="5356" spans="1:5" x14ac:dyDescent="0.3">
      <c r="A5356" s="33" t="s">
        <v>4</v>
      </c>
      <c r="B5356" s="33" t="s">
        <v>53</v>
      </c>
      <c r="C5356" s="33"/>
      <c r="D5356" s="33" t="s">
        <v>2775</v>
      </c>
      <c r="E5356" t="str">
        <f t="shared" si="87"/>
        <v>No Data</v>
      </c>
    </row>
    <row r="5357" spans="1:5" x14ac:dyDescent="0.3">
      <c r="A5357" s="33" t="s">
        <v>2</v>
      </c>
      <c r="B5357" s="33" t="s">
        <v>53</v>
      </c>
      <c r="C5357" s="33">
        <v>55000</v>
      </c>
      <c r="D5357" s="33" t="s">
        <v>2776</v>
      </c>
      <c r="E5357" t="str">
        <f t="shared" si="87"/>
        <v>&lt;$75K</v>
      </c>
    </row>
    <row r="5358" spans="1:5" x14ac:dyDescent="0.3">
      <c r="A5358" s="33" t="s">
        <v>0</v>
      </c>
      <c r="B5358" s="33" t="s">
        <v>53</v>
      </c>
      <c r="C5358" s="33">
        <v>85721.5</v>
      </c>
      <c r="D5358" s="33" t="s">
        <v>1099</v>
      </c>
      <c r="E5358" t="str">
        <f t="shared" si="87"/>
        <v>$75K-$100K</v>
      </c>
    </row>
    <row r="5359" spans="1:5" x14ac:dyDescent="0.3">
      <c r="A5359" s="33" t="s">
        <v>126</v>
      </c>
      <c r="B5359" s="33" t="s">
        <v>53</v>
      </c>
      <c r="C5359" s="33">
        <v>210925</v>
      </c>
      <c r="D5359" s="33" t="s">
        <v>2025</v>
      </c>
      <c r="E5359" t="str">
        <f t="shared" si="87"/>
        <v>&gt;$200K</v>
      </c>
    </row>
    <row r="5360" spans="1:5" x14ac:dyDescent="0.3">
      <c r="A5360" s="33" t="s">
        <v>0</v>
      </c>
      <c r="B5360" s="33" t="s">
        <v>53</v>
      </c>
      <c r="C5360" s="33">
        <v>150000</v>
      </c>
      <c r="D5360" s="33" t="s">
        <v>638</v>
      </c>
      <c r="E5360" t="str">
        <f t="shared" si="87"/>
        <v>$125K-$200K</v>
      </c>
    </row>
    <row r="5361" spans="1:5" x14ac:dyDescent="0.3">
      <c r="A5361" s="33" t="s">
        <v>2</v>
      </c>
      <c r="B5361" s="33" t="s">
        <v>53</v>
      </c>
      <c r="C5361" s="33">
        <v>90000</v>
      </c>
      <c r="D5361" s="33" t="s">
        <v>2777</v>
      </c>
      <c r="E5361" t="str">
        <f t="shared" si="87"/>
        <v>$75K-$100K</v>
      </c>
    </row>
    <row r="5362" spans="1:5" x14ac:dyDescent="0.3">
      <c r="A5362" s="33" t="s">
        <v>2</v>
      </c>
      <c r="B5362" s="33" t="s">
        <v>53</v>
      </c>
      <c r="C5362" s="33"/>
      <c r="D5362" s="33" t="s">
        <v>362</v>
      </c>
      <c r="E5362" t="str">
        <f t="shared" si="87"/>
        <v>No Data</v>
      </c>
    </row>
    <row r="5363" spans="1:5" x14ac:dyDescent="0.3">
      <c r="A5363" s="33" t="s">
        <v>2</v>
      </c>
      <c r="B5363" s="33" t="s">
        <v>53</v>
      </c>
      <c r="C5363" s="33"/>
      <c r="D5363" s="33" t="s">
        <v>2467</v>
      </c>
      <c r="E5363" t="str">
        <f t="shared" si="87"/>
        <v>No Data</v>
      </c>
    </row>
    <row r="5364" spans="1:5" x14ac:dyDescent="0.3">
      <c r="A5364" s="33" t="s">
        <v>4</v>
      </c>
      <c r="B5364" s="33" t="s">
        <v>54</v>
      </c>
      <c r="C5364" s="33">
        <v>180000</v>
      </c>
      <c r="D5364" s="33" t="s">
        <v>399</v>
      </c>
      <c r="E5364" t="str">
        <f t="shared" si="87"/>
        <v>$125K-$200K</v>
      </c>
    </row>
    <row r="5365" spans="1:5" x14ac:dyDescent="0.3">
      <c r="A5365" s="33" t="s">
        <v>4</v>
      </c>
      <c r="B5365" s="33" t="s">
        <v>53</v>
      </c>
      <c r="C5365" s="33">
        <v>234500</v>
      </c>
      <c r="D5365" s="33" t="s">
        <v>2439</v>
      </c>
      <c r="E5365" t="str">
        <f t="shared" si="87"/>
        <v>&gt;$200K</v>
      </c>
    </row>
    <row r="5366" spans="1:5" x14ac:dyDescent="0.3">
      <c r="A5366" s="33" t="s">
        <v>0</v>
      </c>
      <c r="B5366" s="33" t="s">
        <v>54</v>
      </c>
      <c r="C5366" s="33"/>
      <c r="D5366" s="33" t="s">
        <v>286</v>
      </c>
      <c r="E5366" t="str">
        <f t="shared" si="87"/>
        <v>No Data</v>
      </c>
    </row>
    <row r="5367" spans="1:5" x14ac:dyDescent="0.3">
      <c r="A5367" s="33" t="s">
        <v>0</v>
      </c>
      <c r="B5367" s="33" t="s">
        <v>70</v>
      </c>
      <c r="C5367" s="33">
        <v>109500</v>
      </c>
      <c r="D5367" s="33" t="s">
        <v>1980</v>
      </c>
      <c r="E5367" t="str">
        <f t="shared" si="87"/>
        <v>$100K-$125K</v>
      </c>
    </row>
    <row r="5368" spans="1:5" x14ac:dyDescent="0.3">
      <c r="A5368" s="33" t="s">
        <v>126</v>
      </c>
      <c r="B5368" s="33" t="s">
        <v>53</v>
      </c>
      <c r="C5368" s="33">
        <v>145000</v>
      </c>
      <c r="D5368" s="33" t="s">
        <v>2778</v>
      </c>
      <c r="E5368" t="str">
        <f t="shared" si="87"/>
        <v>$125K-$200K</v>
      </c>
    </row>
    <row r="5369" spans="1:5" x14ac:dyDescent="0.3">
      <c r="A5369" s="33" t="s">
        <v>2</v>
      </c>
      <c r="B5369" s="33" t="s">
        <v>53</v>
      </c>
      <c r="C5369" s="33"/>
      <c r="D5369" s="33" t="s">
        <v>2779</v>
      </c>
      <c r="E5369" t="str">
        <f t="shared" si="87"/>
        <v>No Data</v>
      </c>
    </row>
    <row r="5370" spans="1:5" x14ac:dyDescent="0.3">
      <c r="A5370" s="33" t="s">
        <v>2</v>
      </c>
      <c r="B5370" s="33" t="s">
        <v>181</v>
      </c>
      <c r="C5370" s="33">
        <v>98500</v>
      </c>
      <c r="D5370" s="33" t="s">
        <v>2780</v>
      </c>
      <c r="E5370" t="str">
        <f t="shared" si="87"/>
        <v>$75K-$100K</v>
      </c>
    </row>
    <row r="5371" spans="1:5" x14ac:dyDescent="0.3">
      <c r="A5371" s="33" t="s">
        <v>126</v>
      </c>
      <c r="B5371" s="33" t="s">
        <v>53</v>
      </c>
      <c r="C5371" s="33"/>
      <c r="D5371" s="33" t="s">
        <v>616</v>
      </c>
      <c r="E5371" t="str">
        <f t="shared" si="87"/>
        <v>No Data</v>
      </c>
    </row>
    <row r="5372" spans="1:5" x14ac:dyDescent="0.3">
      <c r="A5372" s="33" t="s">
        <v>128</v>
      </c>
      <c r="B5372" s="33" t="s">
        <v>53</v>
      </c>
      <c r="C5372" s="33"/>
      <c r="D5372" s="33" t="s">
        <v>2781</v>
      </c>
      <c r="E5372" t="str">
        <f t="shared" si="87"/>
        <v>No Data</v>
      </c>
    </row>
    <row r="5373" spans="1:5" x14ac:dyDescent="0.3">
      <c r="A5373" s="33" t="s">
        <v>1</v>
      </c>
      <c r="B5373" s="33" t="s">
        <v>105</v>
      </c>
      <c r="C5373" s="33">
        <v>79200</v>
      </c>
      <c r="D5373" s="33" t="s">
        <v>1091</v>
      </c>
      <c r="E5373" t="str">
        <f t="shared" si="87"/>
        <v>$75K-$100K</v>
      </c>
    </row>
    <row r="5374" spans="1:5" x14ac:dyDescent="0.3">
      <c r="A5374" s="33" t="s">
        <v>4</v>
      </c>
      <c r="B5374" s="33" t="s">
        <v>54</v>
      </c>
      <c r="C5374" s="33"/>
      <c r="D5374" s="33" t="s">
        <v>339</v>
      </c>
      <c r="E5374" t="str">
        <f t="shared" si="87"/>
        <v>No Data</v>
      </c>
    </row>
    <row r="5375" spans="1:5" x14ac:dyDescent="0.3">
      <c r="A5375" s="33" t="s">
        <v>2</v>
      </c>
      <c r="B5375" s="33" t="s">
        <v>53</v>
      </c>
      <c r="C5375" s="33">
        <v>46238.3984375</v>
      </c>
      <c r="D5375" s="33" t="s">
        <v>2782</v>
      </c>
      <c r="E5375" t="str">
        <f t="shared" si="87"/>
        <v>&lt;$75K</v>
      </c>
    </row>
    <row r="5376" spans="1:5" x14ac:dyDescent="0.3">
      <c r="A5376" s="33" t="s">
        <v>4</v>
      </c>
      <c r="B5376" s="33" t="s">
        <v>53</v>
      </c>
      <c r="C5376" s="33"/>
      <c r="D5376" s="33" t="s">
        <v>410</v>
      </c>
      <c r="E5376" t="str">
        <f t="shared" si="87"/>
        <v>No Data</v>
      </c>
    </row>
    <row r="5377" spans="1:5" x14ac:dyDescent="0.3">
      <c r="A5377" s="33" t="s">
        <v>4</v>
      </c>
      <c r="B5377" s="33" t="s">
        <v>53</v>
      </c>
      <c r="C5377" s="33">
        <v>155000</v>
      </c>
      <c r="D5377" s="33" t="s">
        <v>265</v>
      </c>
      <c r="E5377" t="str">
        <f t="shared" si="87"/>
        <v>$125K-$200K</v>
      </c>
    </row>
    <row r="5378" spans="1:5" x14ac:dyDescent="0.3">
      <c r="A5378" s="33" t="s">
        <v>0</v>
      </c>
      <c r="B5378" s="33" t="s">
        <v>53</v>
      </c>
      <c r="C5378" s="33">
        <v>130000</v>
      </c>
      <c r="D5378" s="33" t="s">
        <v>2783</v>
      </c>
      <c r="E5378" t="str">
        <f t="shared" si="87"/>
        <v>$125K-$200K</v>
      </c>
    </row>
    <row r="5379" spans="1:5" x14ac:dyDescent="0.3">
      <c r="A5379" s="33" t="s">
        <v>2</v>
      </c>
      <c r="B5379" s="33" t="s">
        <v>53</v>
      </c>
      <c r="C5379" s="33"/>
      <c r="D5379" s="33" t="s">
        <v>1578</v>
      </c>
      <c r="E5379" t="str">
        <f t="shared" ref="E5379:E5442" si="88">_xlfn.XLOOKUP(C5379,$H$16:$H$21,$G$16:$G$21,,1)</f>
        <v>No Data</v>
      </c>
    </row>
    <row r="5380" spans="1:5" x14ac:dyDescent="0.3">
      <c r="A5380" s="33" t="s">
        <v>4</v>
      </c>
      <c r="B5380" s="33" t="s">
        <v>54</v>
      </c>
      <c r="C5380" s="33">
        <v>52500</v>
      </c>
      <c r="D5380" s="33" t="s">
        <v>2784</v>
      </c>
      <c r="E5380" t="str">
        <f t="shared" si="88"/>
        <v>&lt;$75K</v>
      </c>
    </row>
    <row r="5381" spans="1:5" x14ac:dyDescent="0.3">
      <c r="A5381" s="33" t="s">
        <v>0</v>
      </c>
      <c r="B5381" s="33" t="s">
        <v>88</v>
      </c>
      <c r="C5381" s="33">
        <v>79200</v>
      </c>
      <c r="D5381" s="33" t="s">
        <v>211</v>
      </c>
      <c r="E5381" t="str">
        <f t="shared" si="88"/>
        <v>$75K-$100K</v>
      </c>
    </row>
    <row r="5382" spans="1:5" x14ac:dyDescent="0.3">
      <c r="A5382" s="33" t="s">
        <v>128</v>
      </c>
      <c r="B5382" s="33" t="s">
        <v>53</v>
      </c>
      <c r="C5382" s="33">
        <v>162500</v>
      </c>
      <c r="D5382" s="33" t="s">
        <v>2785</v>
      </c>
      <c r="E5382" t="str">
        <f t="shared" si="88"/>
        <v>$125K-$200K</v>
      </c>
    </row>
    <row r="5383" spans="1:5" x14ac:dyDescent="0.3">
      <c r="A5383" s="33" t="s">
        <v>2</v>
      </c>
      <c r="B5383" s="33" t="s">
        <v>53</v>
      </c>
      <c r="C5383" s="33"/>
      <c r="D5383" s="33" t="s">
        <v>1615</v>
      </c>
      <c r="E5383" t="str">
        <f t="shared" si="88"/>
        <v>No Data</v>
      </c>
    </row>
    <row r="5384" spans="1:5" x14ac:dyDescent="0.3">
      <c r="A5384" s="33" t="s">
        <v>0</v>
      </c>
      <c r="B5384" s="33" t="s">
        <v>53</v>
      </c>
      <c r="C5384" s="33">
        <v>128500</v>
      </c>
      <c r="D5384" s="33" t="s">
        <v>352</v>
      </c>
      <c r="E5384" t="str">
        <f t="shared" si="88"/>
        <v>$125K-$200K</v>
      </c>
    </row>
    <row r="5385" spans="1:5" x14ac:dyDescent="0.3">
      <c r="A5385" s="33" t="s">
        <v>4</v>
      </c>
      <c r="B5385" s="33" t="s">
        <v>53</v>
      </c>
      <c r="C5385" s="33"/>
      <c r="D5385" s="33" t="s">
        <v>894</v>
      </c>
      <c r="E5385" t="str">
        <f t="shared" si="88"/>
        <v>No Data</v>
      </c>
    </row>
    <row r="5386" spans="1:5" x14ac:dyDescent="0.3">
      <c r="A5386" s="33" t="s">
        <v>2</v>
      </c>
      <c r="B5386" s="33" t="s">
        <v>53</v>
      </c>
      <c r="C5386" s="33">
        <v>60000</v>
      </c>
      <c r="D5386" s="33" t="s">
        <v>232</v>
      </c>
      <c r="E5386" t="str">
        <f t="shared" si="88"/>
        <v>&lt;$75K</v>
      </c>
    </row>
    <row r="5387" spans="1:5" x14ac:dyDescent="0.3">
      <c r="A5387" s="33" t="s">
        <v>4</v>
      </c>
      <c r="B5387" s="33" t="s">
        <v>54</v>
      </c>
      <c r="C5387" s="33">
        <v>105000</v>
      </c>
      <c r="D5387" s="33" t="s">
        <v>1720</v>
      </c>
      <c r="E5387" t="str">
        <f t="shared" si="88"/>
        <v>$100K-$125K</v>
      </c>
    </row>
    <row r="5388" spans="1:5" x14ac:dyDescent="0.3">
      <c r="A5388" s="33" t="s">
        <v>4</v>
      </c>
      <c r="B5388" s="33" t="s">
        <v>106</v>
      </c>
      <c r="C5388" s="33">
        <v>155000</v>
      </c>
      <c r="D5388" s="33" t="s">
        <v>2786</v>
      </c>
      <c r="E5388" t="str">
        <f t="shared" si="88"/>
        <v>$125K-$200K</v>
      </c>
    </row>
    <row r="5389" spans="1:5" x14ac:dyDescent="0.3">
      <c r="A5389" s="33" t="s">
        <v>4</v>
      </c>
      <c r="B5389" s="33" t="s">
        <v>53</v>
      </c>
      <c r="C5389" s="33">
        <v>125000</v>
      </c>
      <c r="D5389" s="33" t="s">
        <v>313</v>
      </c>
      <c r="E5389" t="str">
        <f t="shared" si="88"/>
        <v>$100K-$125K</v>
      </c>
    </row>
    <row r="5390" spans="1:5" x14ac:dyDescent="0.3">
      <c r="A5390" s="33" t="s">
        <v>126</v>
      </c>
      <c r="B5390" s="33" t="s">
        <v>53</v>
      </c>
      <c r="C5390" s="33">
        <v>135000</v>
      </c>
      <c r="D5390" s="33" t="s">
        <v>364</v>
      </c>
      <c r="E5390" t="str">
        <f t="shared" si="88"/>
        <v>$125K-$200K</v>
      </c>
    </row>
    <row r="5391" spans="1:5" x14ac:dyDescent="0.3">
      <c r="A5391" s="33" t="s">
        <v>126</v>
      </c>
      <c r="B5391" s="33" t="s">
        <v>53</v>
      </c>
      <c r="C5391" s="33"/>
      <c r="D5391" s="33" t="s">
        <v>625</v>
      </c>
      <c r="E5391" t="str">
        <f t="shared" si="88"/>
        <v>No Data</v>
      </c>
    </row>
    <row r="5392" spans="1:5" x14ac:dyDescent="0.3">
      <c r="A5392" s="33" t="s">
        <v>4</v>
      </c>
      <c r="B5392" s="33" t="s">
        <v>53</v>
      </c>
      <c r="C5392" s="33">
        <v>242000</v>
      </c>
      <c r="D5392" s="33" t="s">
        <v>431</v>
      </c>
      <c r="E5392" t="str">
        <f t="shared" si="88"/>
        <v>&gt;$200K</v>
      </c>
    </row>
    <row r="5393" spans="1:5" x14ac:dyDescent="0.3">
      <c r="A5393" s="33" t="s">
        <v>2</v>
      </c>
      <c r="B5393" s="33" t="s">
        <v>54</v>
      </c>
      <c r="C5393" s="33"/>
      <c r="D5393" s="33" t="s">
        <v>2787</v>
      </c>
      <c r="E5393" t="str">
        <f t="shared" si="88"/>
        <v>No Data</v>
      </c>
    </row>
    <row r="5394" spans="1:5" x14ac:dyDescent="0.3">
      <c r="A5394" s="33" t="s">
        <v>2</v>
      </c>
      <c r="B5394" s="33" t="s">
        <v>53</v>
      </c>
      <c r="C5394" s="33">
        <v>73128.84375</v>
      </c>
      <c r="D5394" s="33" t="s">
        <v>2788</v>
      </c>
      <c r="E5394" t="str">
        <f t="shared" si="88"/>
        <v>&lt;$75K</v>
      </c>
    </row>
    <row r="5395" spans="1:5" x14ac:dyDescent="0.3">
      <c r="A5395" s="33" t="s">
        <v>4</v>
      </c>
      <c r="B5395" s="33" t="s">
        <v>53</v>
      </c>
      <c r="C5395" s="33">
        <v>110000</v>
      </c>
      <c r="D5395" s="33" t="s">
        <v>1512</v>
      </c>
      <c r="E5395" t="str">
        <f t="shared" si="88"/>
        <v>$100K-$125K</v>
      </c>
    </row>
    <row r="5396" spans="1:5" x14ac:dyDescent="0.3">
      <c r="A5396" s="33" t="s">
        <v>126</v>
      </c>
      <c r="B5396" s="33" t="s">
        <v>53</v>
      </c>
      <c r="C5396" s="33">
        <v>165000</v>
      </c>
      <c r="D5396" s="33" t="s">
        <v>2789</v>
      </c>
      <c r="E5396" t="str">
        <f t="shared" si="88"/>
        <v>$125K-$200K</v>
      </c>
    </row>
    <row r="5397" spans="1:5" x14ac:dyDescent="0.3">
      <c r="A5397" s="33" t="s">
        <v>4</v>
      </c>
      <c r="B5397" s="33" t="s">
        <v>112</v>
      </c>
      <c r="C5397" s="33">
        <v>147500</v>
      </c>
      <c r="D5397" s="33" t="s">
        <v>640</v>
      </c>
      <c r="E5397" t="str">
        <f t="shared" si="88"/>
        <v>$125K-$200K</v>
      </c>
    </row>
    <row r="5398" spans="1:5" x14ac:dyDescent="0.3">
      <c r="A5398" s="33" t="s">
        <v>0</v>
      </c>
      <c r="B5398" s="33" t="s">
        <v>53</v>
      </c>
      <c r="C5398" s="33">
        <v>119257</v>
      </c>
      <c r="D5398" s="33" t="s">
        <v>2790</v>
      </c>
      <c r="E5398" t="str">
        <f t="shared" si="88"/>
        <v>$100K-$125K</v>
      </c>
    </row>
    <row r="5399" spans="1:5" x14ac:dyDescent="0.3">
      <c r="A5399" s="33" t="s">
        <v>4</v>
      </c>
      <c r="B5399" s="33" t="s">
        <v>53</v>
      </c>
      <c r="C5399" s="33"/>
      <c r="D5399" s="33" t="s">
        <v>342</v>
      </c>
      <c r="E5399" t="str">
        <f t="shared" si="88"/>
        <v>No Data</v>
      </c>
    </row>
    <row r="5400" spans="1:5" x14ac:dyDescent="0.3">
      <c r="A5400" s="33" t="s">
        <v>2</v>
      </c>
      <c r="B5400" s="33" t="s">
        <v>53</v>
      </c>
      <c r="C5400" s="33">
        <v>145000</v>
      </c>
      <c r="D5400" s="33" t="s">
        <v>2791</v>
      </c>
      <c r="E5400" t="str">
        <f t="shared" si="88"/>
        <v>$125K-$200K</v>
      </c>
    </row>
    <row r="5401" spans="1:5" x14ac:dyDescent="0.3">
      <c r="A5401" s="33" t="s">
        <v>0</v>
      </c>
      <c r="B5401" s="33" t="s">
        <v>54</v>
      </c>
      <c r="C5401" s="33">
        <v>105000</v>
      </c>
      <c r="D5401" s="33" t="s">
        <v>364</v>
      </c>
      <c r="E5401" t="str">
        <f t="shared" si="88"/>
        <v>$100K-$125K</v>
      </c>
    </row>
    <row r="5402" spans="1:5" x14ac:dyDescent="0.3">
      <c r="A5402" s="33" t="s">
        <v>4</v>
      </c>
      <c r="B5402" s="33" t="s">
        <v>53</v>
      </c>
      <c r="C5402" s="33">
        <v>175000</v>
      </c>
      <c r="D5402" s="33" t="s">
        <v>2792</v>
      </c>
      <c r="E5402" t="str">
        <f t="shared" si="88"/>
        <v>$125K-$200K</v>
      </c>
    </row>
    <row r="5403" spans="1:5" x14ac:dyDescent="0.3">
      <c r="A5403" s="33" t="s">
        <v>0</v>
      </c>
      <c r="B5403" s="33" t="s">
        <v>54</v>
      </c>
      <c r="C5403" s="33"/>
      <c r="D5403" s="33" t="s">
        <v>258</v>
      </c>
      <c r="E5403" t="str">
        <f t="shared" si="88"/>
        <v>No Data</v>
      </c>
    </row>
    <row r="5404" spans="1:5" x14ac:dyDescent="0.3">
      <c r="A5404" s="33" t="s">
        <v>4</v>
      </c>
      <c r="B5404" s="33" t="s">
        <v>53</v>
      </c>
      <c r="C5404" s="33">
        <v>116000</v>
      </c>
      <c r="D5404" s="33" t="s">
        <v>387</v>
      </c>
      <c r="E5404" t="str">
        <f t="shared" si="88"/>
        <v>$100K-$125K</v>
      </c>
    </row>
    <row r="5405" spans="1:5" x14ac:dyDescent="0.3">
      <c r="A5405" s="33" t="s">
        <v>4</v>
      </c>
      <c r="B5405" s="33" t="s">
        <v>53</v>
      </c>
      <c r="C5405" s="33"/>
      <c r="D5405" s="33" t="s">
        <v>345</v>
      </c>
      <c r="E5405" t="str">
        <f t="shared" si="88"/>
        <v>No Data</v>
      </c>
    </row>
    <row r="5406" spans="1:5" x14ac:dyDescent="0.3">
      <c r="A5406" s="33" t="s">
        <v>0</v>
      </c>
      <c r="B5406" s="33" t="s">
        <v>88</v>
      </c>
      <c r="C5406" s="33">
        <v>90000</v>
      </c>
      <c r="D5406" s="33" t="s">
        <v>803</v>
      </c>
      <c r="E5406" t="str">
        <f t="shared" si="88"/>
        <v>$75K-$100K</v>
      </c>
    </row>
    <row r="5407" spans="1:5" x14ac:dyDescent="0.3">
      <c r="A5407" s="33" t="s">
        <v>4</v>
      </c>
      <c r="B5407" s="33" t="s">
        <v>53</v>
      </c>
      <c r="C5407" s="33"/>
      <c r="D5407" s="33" t="s">
        <v>2793</v>
      </c>
      <c r="E5407" t="str">
        <f t="shared" si="88"/>
        <v>No Data</v>
      </c>
    </row>
    <row r="5408" spans="1:5" x14ac:dyDescent="0.3">
      <c r="A5408" s="33" t="s">
        <v>4</v>
      </c>
      <c r="B5408" s="33" t="s">
        <v>53</v>
      </c>
      <c r="C5408" s="33"/>
      <c r="D5408" s="33" t="s">
        <v>258</v>
      </c>
      <c r="E5408" t="str">
        <f t="shared" si="88"/>
        <v>No Data</v>
      </c>
    </row>
    <row r="5409" spans="1:5" x14ac:dyDescent="0.3">
      <c r="A5409" s="33" t="s">
        <v>4</v>
      </c>
      <c r="B5409" s="33" t="s">
        <v>53</v>
      </c>
      <c r="C5409" s="33">
        <v>179500</v>
      </c>
      <c r="D5409" s="33" t="s">
        <v>2794</v>
      </c>
      <c r="E5409" t="str">
        <f t="shared" si="88"/>
        <v>$125K-$200K</v>
      </c>
    </row>
    <row r="5410" spans="1:5" x14ac:dyDescent="0.3">
      <c r="A5410" s="33" t="s">
        <v>2</v>
      </c>
      <c r="B5410" s="33" t="s">
        <v>53</v>
      </c>
      <c r="C5410" s="33">
        <v>135500</v>
      </c>
      <c r="D5410" s="33" t="s">
        <v>245</v>
      </c>
      <c r="E5410" t="str">
        <f t="shared" si="88"/>
        <v>$125K-$200K</v>
      </c>
    </row>
    <row r="5411" spans="1:5" x14ac:dyDescent="0.3">
      <c r="A5411" s="33" t="s">
        <v>128</v>
      </c>
      <c r="B5411" s="33" t="s">
        <v>53</v>
      </c>
      <c r="C5411" s="33">
        <v>197500</v>
      </c>
      <c r="D5411" s="33" t="s">
        <v>2646</v>
      </c>
      <c r="E5411" t="str">
        <f t="shared" si="88"/>
        <v>$125K-$200K</v>
      </c>
    </row>
    <row r="5412" spans="1:5" x14ac:dyDescent="0.3">
      <c r="A5412" s="33" t="s">
        <v>2</v>
      </c>
      <c r="B5412" s="33" t="s">
        <v>53</v>
      </c>
      <c r="C5412" s="33"/>
      <c r="D5412" s="33" t="s">
        <v>2795</v>
      </c>
      <c r="E5412" t="str">
        <f t="shared" si="88"/>
        <v>No Data</v>
      </c>
    </row>
    <row r="5413" spans="1:5" x14ac:dyDescent="0.3">
      <c r="A5413" s="33" t="s">
        <v>2</v>
      </c>
      <c r="B5413" s="33" t="s">
        <v>54</v>
      </c>
      <c r="C5413" s="33">
        <v>70000</v>
      </c>
      <c r="D5413" s="33" t="s">
        <v>268</v>
      </c>
      <c r="E5413" t="str">
        <f t="shared" si="88"/>
        <v>&lt;$75K</v>
      </c>
    </row>
    <row r="5414" spans="1:5" x14ac:dyDescent="0.3">
      <c r="A5414" s="33" t="s">
        <v>4</v>
      </c>
      <c r="B5414" s="33" t="s">
        <v>70</v>
      </c>
      <c r="C5414" s="33">
        <v>155500</v>
      </c>
      <c r="D5414" s="33" t="s">
        <v>1706</v>
      </c>
      <c r="E5414" t="str">
        <f t="shared" si="88"/>
        <v>$125K-$200K</v>
      </c>
    </row>
    <row r="5415" spans="1:5" x14ac:dyDescent="0.3">
      <c r="A5415" s="33" t="s">
        <v>126</v>
      </c>
      <c r="B5415" s="33" t="s">
        <v>53</v>
      </c>
      <c r="C5415" s="33">
        <v>151000</v>
      </c>
      <c r="D5415" s="33" t="s">
        <v>249</v>
      </c>
      <c r="E5415" t="str">
        <f t="shared" si="88"/>
        <v>$125K-$200K</v>
      </c>
    </row>
    <row r="5416" spans="1:5" x14ac:dyDescent="0.3">
      <c r="A5416" s="33" t="s">
        <v>128</v>
      </c>
      <c r="B5416" s="33" t="s">
        <v>71</v>
      </c>
      <c r="C5416" s="33">
        <v>88128</v>
      </c>
      <c r="D5416" s="33" t="s">
        <v>2796</v>
      </c>
      <c r="E5416" t="str">
        <f t="shared" si="88"/>
        <v>$75K-$100K</v>
      </c>
    </row>
    <row r="5417" spans="1:5" x14ac:dyDescent="0.3">
      <c r="A5417" s="33" t="s">
        <v>126</v>
      </c>
      <c r="B5417" s="33" t="s">
        <v>54</v>
      </c>
      <c r="C5417" s="33">
        <v>135000</v>
      </c>
      <c r="D5417" s="33" t="s">
        <v>2797</v>
      </c>
      <c r="E5417" t="str">
        <f t="shared" si="88"/>
        <v>$125K-$200K</v>
      </c>
    </row>
    <row r="5418" spans="1:5" x14ac:dyDescent="0.3">
      <c r="A5418" s="33" t="s">
        <v>4</v>
      </c>
      <c r="B5418" s="33" t="s">
        <v>54</v>
      </c>
      <c r="C5418" s="33">
        <v>145000</v>
      </c>
      <c r="D5418" s="33" t="s">
        <v>268</v>
      </c>
      <c r="E5418" t="str">
        <f t="shared" si="88"/>
        <v>$125K-$200K</v>
      </c>
    </row>
    <row r="5419" spans="1:5" x14ac:dyDescent="0.3">
      <c r="A5419" s="33" t="s">
        <v>4</v>
      </c>
      <c r="B5419" s="33" t="s">
        <v>53</v>
      </c>
      <c r="C5419" s="33">
        <v>112500</v>
      </c>
      <c r="D5419" s="33" t="s">
        <v>1126</v>
      </c>
      <c r="E5419" t="str">
        <f t="shared" si="88"/>
        <v>$100K-$125K</v>
      </c>
    </row>
    <row r="5420" spans="1:5" x14ac:dyDescent="0.3">
      <c r="A5420" s="33" t="s">
        <v>126</v>
      </c>
      <c r="B5420" s="33" t="s">
        <v>53</v>
      </c>
      <c r="C5420" s="33">
        <v>147500</v>
      </c>
      <c r="D5420" s="33" t="s">
        <v>2798</v>
      </c>
      <c r="E5420" t="str">
        <f t="shared" si="88"/>
        <v>$125K-$200K</v>
      </c>
    </row>
    <row r="5421" spans="1:5" x14ac:dyDescent="0.3">
      <c r="A5421" s="33" t="s">
        <v>125</v>
      </c>
      <c r="B5421" s="33" t="s">
        <v>53</v>
      </c>
      <c r="C5421" s="33">
        <v>75000</v>
      </c>
      <c r="D5421" s="33" t="s">
        <v>2799</v>
      </c>
      <c r="E5421" t="str">
        <f t="shared" si="88"/>
        <v>&lt;$75K</v>
      </c>
    </row>
    <row r="5422" spans="1:5" x14ac:dyDescent="0.3">
      <c r="A5422" s="33" t="s">
        <v>4</v>
      </c>
      <c r="B5422" s="33" t="s">
        <v>53</v>
      </c>
      <c r="C5422" s="33"/>
      <c r="D5422" s="33" t="s">
        <v>2800</v>
      </c>
      <c r="E5422" t="str">
        <f t="shared" si="88"/>
        <v>No Data</v>
      </c>
    </row>
    <row r="5423" spans="1:5" x14ac:dyDescent="0.3">
      <c r="A5423" s="33" t="s">
        <v>125</v>
      </c>
      <c r="B5423" s="33" t="s">
        <v>53</v>
      </c>
      <c r="C5423" s="33">
        <v>134000</v>
      </c>
      <c r="D5423" s="33" t="s">
        <v>242</v>
      </c>
      <c r="E5423" t="str">
        <f t="shared" si="88"/>
        <v>$125K-$200K</v>
      </c>
    </row>
    <row r="5424" spans="1:5" x14ac:dyDescent="0.3">
      <c r="A5424" s="33" t="s">
        <v>2</v>
      </c>
      <c r="B5424" s="33" t="s">
        <v>53</v>
      </c>
      <c r="C5424" s="33"/>
      <c r="D5424" s="33" t="s">
        <v>791</v>
      </c>
      <c r="E5424" t="str">
        <f t="shared" si="88"/>
        <v>No Data</v>
      </c>
    </row>
    <row r="5425" spans="1:5" x14ac:dyDescent="0.3">
      <c r="A5425" s="33" t="s">
        <v>0</v>
      </c>
      <c r="B5425" s="33" t="s">
        <v>54</v>
      </c>
      <c r="C5425" s="33">
        <v>76500</v>
      </c>
      <c r="D5425" s="33" t="s">
        <v>2801</v>
      </c>
      <c r="E5425" t="str">
        <f t="shared" si="88"/>
        <v>$75K-$100K</v>
      </c>
    </row>
    <row r="5426" spans="1:5" x14ac:dyDescent="0.3">
      <c r="A5426" s="33" t="s">
        <v>2</v>
      </c>
      <c r="B5426" s="33" t="s">
        <v>58</v>
      </c>
      <c r="C5426" s="33">
        <v>64800</v>
      </c>
      <c r="D5426" s="33" t="s">
        <v>2802</v>
      </c>
      <c r="E5426" t="str">
        <f t="shared" si="88"/>
        <v>&lt;$75K</v>
      </c>
    </row>
    <row r="5427" spans="1:5" x14ac:dyDescent="0.3">
      <c r="A5427" s="33" t="s">
        <v>4</v>
      </c>
      <c r="B5427" s="33" t="s">
        <v>53</v>
      </c>
      <c r="C5427" s="33"/>
      <c r="D5427" s="33" t="s">
        <v>2803</v>
      </c>
      <c r="E5427" t="str">
        <f t="shared" si="88"/>
        <v>No Data</v>
      </c>
    </row>
    <row r="5428" spans="1:5" x14ac:dyDescent="0.3">
      <c r="A5428" s="33" t="s">
        <v>4</v>
      </c>
      <c r="B5428" s="33" t="s">
        <v>53</v>
      </c>
      <c r="C5428" s="33">
        <v>90000</v>
      </c>
      <c r="D5428" s="33" t="s">
        <v>2426</v>
      </c>
      <c r="E5428" t="str">
        <f t="shared" si="88"/>
        <v>$75K-$100K</v>
      </c>
    </row>
    <row r="5429" spans="1:5" x14ac:dyDescent="0.3">
      <c r="A5429" s="33" t="s">
        <v>4</v>
      </c>
      <c r="B5429" s="33" t="s">
        <v>69</v>
      </c>
      <c r="C5429" s="33">
        <v>147500</v>
      </c>
      <c r="D5429" s="33" t="s">
        <v>2804</v>
      </c>
      <c r="E5429" t="str">
        <f t="shared" si="88"/>
        <v>$125K-$200K</v>
      </c>
    </row>
    <row r="5430" spans="1:5" x14ac:dyDescent="0.3">
      <c r="A5430" s="33" t="s">
        <v>4</v>
      </c>
      <c r="B5430" s="33" t="s">
        <v>53</v>
      </c>
      <c r="C5430" s="33"/>
      <c r="D5430" s="33" t="s">
        <v>252</v>
      </c>
      <c r="E5430" t="str">
        <f t="shared" si="88"/>
        <v>No Data</v>
      </c>
    </row>
    <row r="5431" spans="1:5" x14ac:dyDescent="0.3">
      <c r="A5431" s="33" t="s">
        <v>2</v>
      </c>
      <c r="B5431" s="33" t="s">
        <v>53</v>
      </c>
      <c r="C5431" s="33"/>
      <c r="D5431" s="33" t="s">
        <v>2805</v>
      </c>
      <c r="E5431" t="str">
        <f t="shared" si="88"/>
        <v>No Data</v>
      </c>
    </row>
    <row r="5432" spans="1:5" x14ac:dyDescent="0.3">
      <c r="A5432" s="33" t="s">
        <v>4</v>
      </c>
      <c r="B5432" s="33" t="s">
        <v>53</v>
      </c>
      <c r="C5432" s="33">
        <v>170000</v>
      </c>
      <c r="D5432" s="33" t="s">
        <v>638</v>
      </c>
      <c r="E5432" t="str">
        <f t="shared" si="88"/>
        <v>$125K-$200K</v>
      </c>
    </row>
    <row r="5433" spans="1:5" x14ac:dyDescent="0.3">
      <c r="A5433" s="33" t="s">
        <v>0</v>
      </c>
      <c r="B5433" s="33" t="s">
        <v>53</v>
      </c>
      <c r="C5433" s="33">
        <v>170000</v>
      </c>
      <c r="D5433" s="33" t="s">
        <v>1448</v>
      </c>
      <c r="E5433" t="str">
        <f t="shared" si="88"/>
        <v>$125K-$200K</v>
      </c>
    </row>
    <row r="5434" spans="1:5" x14ac:dyDescent="0.3">
      <c r="A5434" s="33" t="s">
        <v>125</v>
      </c>
      <c r="B5434" s="33" t="s">
        <v>99</v>
      </c>
      <c r="C5434" s="33">
        <v>79200</v>
      </c>
      <c r="D5434" s="33" t="s">
        <v>329</v>
      </c>
      <c r="E5434" t="str">
        <f t="shared" si="88"/>
        <v>$75K-$100K</v>
      </c>
    </row>
    <row r="5435" spans="1:5" x14ac:dyDescent="0.3">
      <c r="A5435" s="33" t="s">
        <v>0</v>
      </c>
      <c r="B5435" s="33" t="s">
        <v>53</v>
      </c>
      <c r="C5435" s="33">
        <v>83440</v>
      </c>
      <c r="D5435" s="33" t="s">
        <v>2806</v>
      </c>
      <c r="E5435" t="str">
        <f t="shared" si="88"/>
        <v>$75K-$100K</v>
      </c>
    </row>
    <row r="5436" spans="1:5" x14ac:dyDescent="0.3">
      <c r="A5436" s="33" t="s">
        <v>2</v>
      </c>
      <c r="B5436" s="33" t="s">
        <v>53</v>
      </c>
      <c r="C5436" s="33"/>
      <c r="D5436" s="33" t="s">
        <v>2807</v>
      </c>
      <c r="E5436" t="str">
        <f t="shared" si="88"/>
        <v>No Data</v>
      </c>
    </row>
    <row r="5437" spans="1:5" x14ac:dyDescent="0.3">
      <c r="A5437" s="33" t="s">
        <v>125</v>
      </c>
      <c r="B5437" s="33" t="s">
        <v>53</v>
      </c>
      <c r="C5437" s="33">
        <v>105000</v>
      </c>
      <c r="D5437" s="33" t="s">
        <v>675</v>
      </c>
      <c r="E5437" t="str">
        <f t="shared" si="88"/>
        <v>$100K-$125K</v>
      </c>
    </row>
    <row r="5438" spans="1:5" x14ac:dyDescent="0.3">
      <c r="A5438" s="33" t="s">
        <v>2</v>
      </c>
      <c r="B5438" s="33" t="s">
        <v>53</v>
      </c>
      <c r="C5438" s="33"/>
      <c r="D5438" s="33" t="s">
        <v>2808</v>
      </c>
      <c r="E5438" t="str">
        <f t="shared" si="88"/>
        <v>No Data</v>
      </c>
    </row>
    <row r="5439" spans="1:5" x14ac:dyDescent="0.3">
      <c r="A5439" s="33" t="s">
        <v>4</v>
      </c>
      <c r="B5439" s="33" t="s">
        <v>54</v>
      </c>
      <c r="C5439" s="33">
        <v>90000</v>
      </c>
      <c r="D5439" s="33" t="s">
        <v>479</v>
      </c>
      <c r="E5439" t="str">
        <f t="shared" si="88"/>
        <v>$75K-$100K</v>
      </c>
    </row>
    <row r="5440" spans="1:5" x14ac:dyDescent="0.3">
      <c r="A5440" s="33" t="s">
        <v>126</v>
      </c>
      <c r="B5440" s="33" t="s">
        <v>53</v>
      </c>
      <c r="C5440" s="33">
        <v>170672</v>
      </c>
      <c r="D5440" s="33" t="s">
        <v>225</v>
      </c>
      <c r="E5440" t="str">
        <f t="shared" si="88"/>
        <v>$125K-$200K</v>
      </c>
    </row>
    <row r="5441" spans="1:5" x14ac:dyDescent="0.3">
      <c r="A5441" s="33" t="s">
        <v>2</v>
      </c>
      <c r="B5441" s="33" t="s">
        <v>53</v>
      </c>
      <c r="C5441" s="33">
        <v>90000</v>
      </c>
      <c r="D5441" s="33" t="s">
        <v>2809</v>
      </c>
      <c r="E5441" t="str">
        <f t="shared" si="88"/>
        <v>$75K-$100K</v>
      </c>
    </row>
    <row r="5442" spans="1:5" x14ac:dyDescent="0.3">
      <c r="A5442" s="33" t="s">
        <v>4</v>
      </c>
      <c r="B5442" s="33" t="s">
        <v>53</v>
      </c>
      <c r="C5442" s="33">
        <v>100000</v>
      </c>
      <c r="D5442" s="33" t="s">
        <v>391</v>
      </c>
      <c r="E5442" t="str">
        <f t="shared" si="88"/>
        <v>$75K-$100K</v>
      </c>
    </row>
    <row r="5443" spans="1:5" x14ac:dyDescent="0.3">
      <c r="A5443" s="33" t="s">
        <v>126</v>
      </c>
      <c r="B5443" s="33" t="s">
        <v>53</v>
      </c>
      <c r="C5443" s="33">
        <v>300000</v>
      </c>
      <c r="D5443" s="33" t="s">
        <v>2810</v>
      </c>
      <c r="E5443" t="str">
        <f t="shared" ref="E5443:E5506" si="89">_xlfn.XLOOKUP(C5443,$H$16:$H$21,$G$16:$G$21,,1)</f>
        <v>&gt;$200K</v>
      </c>
    </row>
    <row r="5444" spans="1:5" x14ac:dyDescent="0.3">
      <c r="A5444" s="33" t="s">
        <v>125</v>
      </c>
      <c r="B5444" s="33" t="s">
        <v>53</v>
      </c>
      <c r="C5444" s="33">
        <v>115000</v>
      </c>
      <c r="D5444" s="33" t="s">
        <v>729</v>
      </c>
      <c r="E5444" t="str">
        <f t="shared" si="89"/>
        <v>$100K-$125K</v>
      </c>
    </row>
    <row r="5445" spans="1:5" x14ac:dyDescent="0.3">
      <c r="A5445" s="33" t="s">
        <v>4</v>
      </c>
      <c r="B5445" s="33" t="s">
        <v>53</v>
      </c>
      <c r="C5445" s="33">
        <v>115000</v>
      </c>
      <c r="D5445" s="33" t="s">
        <v>364</v>
      </c>
      <c r="E5445" t="str">
        <f t="shared" si="89"/>
        <v>$100K-$125K</v>
      </c>
    </row>
    <row r="5446" spans="1:5" x14ac:dyDescent="0.3">
      <c r="A5446" s="33" t="s">
        <v>2</v>
      </c>
      <c r="B5446" s="33" t="s">
        <v>53</v>
      </c>
      <c r="C5446" s="33">
        <v>90000</v>
      </c>
      <c r="D5446" s="33" t="s">
        <v>2811</v>
      </c>
      <c r="E5446" t="str">
        <f t="shared" si="89"/>
        <v>$75K-$100K</v>
      </c>
    </row>
    <row r="5447" spans="1:5" x14ac:dyDescent="0.3">
      <c r="A5447" s="33" t="s">
        <v>126</v>
      </c>
      <c r="B5447" s="33" t="s">
        <v>70</v>
      </c>
      <c r="C5447" s="33">
        <v>89100</v>
      </c>
      <c r="D5447" s="33" t="s">
        <v>2812</v>
      </c>
      <c r="E5447" t="str">
        <f t="shared" si="89"/>
        <v>$75K-$100K</v>
      </c>
    </row>
    <row r="5448" spans="1:5" x14ac:dyDescent="0.3">
      <c r="A5448" s="33" t="s">
        <v>0</v>
      </c>
      <c r="B5448" s="33" t="s">
        <v>53</v>
      </c>
      <c r="C5448" s="33">
        <v>115000</v>
      </c>
      <c r="D5448" s="33" t="s">
        <v>648</v>
      </c>
      <c r="E5448" t="str">
        <f t="shared" si="89"/>
        <v>$100K-$125K</v>
      </c>
    </row>
    <row r="5449" spans="1:5" x14ac:dyDescent="0.3">
      <c r="A5449" s="33" t="s">
        <v>0</v>
      </c>
      <c r="B5449" s="33" t="s">
        <v>53</v>
      </c>
      <c r="C5449" s="33">
        <v>145570</v>
      </c>
      <c r="D5449" s="33" t="s">
        <v>364</v>
      </c>
      <c r="E5449" t="str">
        <f t="shared" si="89"/>
        <v>$125K-$200K</v>
      </c>
    </row>
    <row r="5450" spans="1:5" x14ac:dyDescent="0.3">
      <c r="A5450" s="33" t="s">
        <v>0</v>
      </c>
      <c r="B5450" s="33" t="s">
        <v>54</v>
      </c>
      <c r="C5450" s="33">
        <v>65000</v>
      </c>
      <c r="D5450" s="33" t="s">
        <v>2813</v>
      </c>
      <c r="E5450" t="str">
        <f t="shared" si="89"/>
        <v>&lt;$75K</v>
      </c>
    </row>
    <row r="5451" spans="1:5" x14ac:dyDescent="0.3">
      <c r="A5451" s="33" t="s">
        <v>4</v>
      </c>
      <c r="B5451" s="33" t="s">
        <v>53</v>
      </c>
      <c r="C5451" s="33">
        <v>145000</v>
      </c>
      <c r="D5451" s="33" t="s">
        <v>265</v>
      </c>
      <c r="E5451" t="str">
        <f t="shared" si="89"/>
        <v>$125K-$200K</v>
      </c>
    </row>
    <row r="5452" spans="1:5" x14ac:dyDescent="0.3">
      <c r="A5452" s="33" t="s">
        <v>126</v>
      </c>
      <c r="B5452" s="33" t="s">
        <v>81</v>
      </c>
      <c r="C5452" s="33">
        <v>125000</v>
      </c>
      <c r="D5452" s="33" t="s">
        <v>596</v>
      </c>
      <c r="E5452" t="str">
        <f t="shared" si="89"/>
        <v>$100K-$125K</v>
      </c>
    </row>
    <row r="5453" spans="1:5" x14ac:dyDescent="0.3">
      <c r="A5453" s="33" t="s">
        <v>1</v>
      </c>
      <c r="B5453" s="33" t="s">
        <v>88</v>
      </c>
      <c r="C5453" s="33">
        <v>79200</v>
      </c>
      <c r="D5453" s="33" t="s">
        <v>2814</v>
      </c>
      <c r="E5453" t="str">
        <f t="shared" si="89"/>
        <v>$75K-$100K</v>
      </c>
    </row>
    <row r="5454" spans="1:5" x14ac:dyDescent="0.3">
      <c r="A5454" s="33" t="s">
        <v>4</v>
      </c>
      <c r="B5454" s="33" t="s">
        <v>53</v>
      </c>
      <c r="C5454" s="33"/>
      <c r="D5454" s="33" t="s">
        <v>616</v>
      </c>
      <c r="E5454" t="str">
        <f t="shared" si="89"/>
        <v>No Data</v>
      </c>
    </row>
    <row r="5455" spans="1:5" x14ac:dyDescent="0.3">
      <c r="A5455" s="33" t="s">
        <v>126</v>
      </c>
      <c r="B5455" s="33" t="s">
        <v>53</v>
      </c>
      <c r="C5455" s="33">
        <v>145000</v>
      </c>
      <c r="D5455" s="33" t="s">
        <v>301</v>
      </c>
      <c r="E5455" t="str">
        <f t="shared" si="89"/>
        <v>$125K-$200K</v>
      </c>
    </row>
    <row r="5456" spans="1:5" x14ac:dyDescent="0.3">
      <c r="A5456" s="33" t="s">
        <v>0</v>
      </c>
      <c r="B5456" s="33" t="s">
        <v>53</v>
      </c>
      <c r="C5456" s="33"/>
      <c r="D5456" s="33" t="s">
        <v>1142</v>
      </c>
      <c r="E5456" t="str">
        <f t="shared" si="89"/>
        <v>No Data</v>
      </c>
    </row>
    <row r="5457" spans="1:5" x14ac:dyDescent="0.3">
      <c r="A5457" s="33" t="s">
        <v>4</v>
      </c>
      <c r="B5457" s="33" t="s">
        <v>53</v>
      </c>
      <c r="C5457" s="33">
        <v>232500</v>
      </c>
      <c r="D5457" s="33" t="s">
        <v>217</v>
      </c>
      <c r="E5457" t="str">
        <f t="shared" si="89"/>
        <v>&gt;$200K</v>
      </c>
    </row>
    <row r="5458" spans="1:5" x14ac:dyDescent="0.3">
      <c r="A5458" s="33" t="s">
        <v>2</v>
      </c>
      <c r="B5458" s="33" t="s">
        <v>53</v>
      </c>
      <c r="C5458" s="33">
        <v>100000</v>
      </c>
      <c r="D5458" s="33" t="s">
        <v>2815</v>
      </c>
      <c r="E5458" t="str">
        <f t="shared" si="89"/>
        <v>$75K-$100K</v>
      </c>
    </row>
    <row r="5459" spans="1:5" x14ac:dyDescent="0.3">
      <c r="A5459" s="33" t="s">
        <v>2</v>
      </c>
      <c r="B5459" s="33" t="s">
        <v>53</v>
      </c>
      <c r="C5459" s="33"/>
      <c r="D5459" s="33" t="s">
        <v>2816</v>
      </c>
      <c r="E5459" t="str">
        <f t="shared" si="89"/>
        <v>No Data</v>
      </c>
    </row>
    <row r="5460" spans="1:5" x14ac:dyDescent="0.3">
      <c r="A5460" s="33" t="s">
        <v>126</v>
      </c>
      <c r="B5460" s="33" t="s">
        <v>53</v>
      </c>
      <c r="C5460" s="33">
        <v>125000</v>
      </c>
      <c r="D5460" s="33" t="s">
        <v>2817</v>
      </c>
      <c r="E5460" t="str">
        <f t="shared" si="89"/>
        <v>$100K-$125K</v>
      </c>
    </row>
    <row r="5461" spans="1:5" x14ac:dyDescent="0.3">
      <c r="A5461" s="33" t="s">
        <v>4</v>
      </c>
      <c r="B5461" s="33" t="s">
        <v>54</v>
      </c>
      <c r="C5461" s="33">
        <v>225000</v>
      </c>
      <c r="D5461" s="33" t="s">
        <v>885</v>
      </c>
      <c r="E5461" t="str">
        <f t="shared" si="89"/>
        <v>&gt;$200K</v>
      </c>
    </row>
    <row r="5462" spans="1:5" x14ac:dyDescent="0.3">
      <c r="A5462" s="33" t="s">
        <v>126</v>
      </c>
      <c r="B5462" s="33" t="s">
        <v>53</v>
      </c>
      <c r="C5462" s="33">
        <v>103328.53125</v>
      </c>
      <c r="D5462" s="33" t="s">
        <v>2818</v>
      </c>
      <c r="E5462" t="str">
        <f t="shared" si="89"/>
        <v>$100K-$125K</v>
      </c>
    </row>
    <row r="5463" spans="1:5" x14ac:dyDescent="0.3">
      <c r="A5463" s="33" t="s">
        <v>4</v>
      </c>
      <c r="B5463" s="33" t="s">
        <v>54</v>
      </c>
      <c r="C5463" s="33">
        <v>287500</v>
      </c>
      <c r="D5463" s="33" t="s">
        <v>2080</v>
      </c>
      <c r="E5463" t="str">
        <f t="shared" si="89"/>
        <v>&gt;$200K</v>
      </c>
    </row>
    <row r="5464" spans="1:5" x14ac:dyDescent="0.3">
      <c r="A5464" s="33" t="s">
        <v>0</v>
      </c>
      <c r="B5464" s="33" t="s">
        <v>53</v>
      </c>
      <c r="C5464" s="33">
        <v>221665</v>
      </c>
      <c r="D5464" s="33" t="s">
        <v>1226</v>
      </c>
      <c r="E5464" t="str">
        <f t="shared" si="89"/>
        <v>&gt;$200K</v>
      </c>
    </row>
    <row r="5465" spans="1:5" x14ac:dyDescent="0.3">
      <c r="A5465" s="33" t="s">
        <v>125</v>
      </c>
      <c r="B5465" s="33" t="s">
        <v>53</v>
      </c>
      <c r="C5465" s="33">
        <v>67795</v>
      </c>
      <c r="D5465" s="33" t="s">
        <v>2819</v>
      </c>
      <c r="E5465" t="str">
        <f t="shared" si="89"/>
        <v>&lt;$75K</v>
      </c>
    </row>
    <row r="5466" spans="1:5" x14ac:dyDescent="0.3">
      <c r="A5466" s="33" t="s">
        <v>126</v>
      </c>
      <c r="B5466" s="33" t="s">
        <v>54</v>
      </c>
      <c r="C5466" s="33"/>
      <c r="D5466" s="33" t="s">
        <v>258</v>
      </c>
      <c r="E5466" t="str">
        <f t="shared" si="89"/>
        <v>No Data</v>
      </c>
    </row>
    <row r="5467" spans="1:5" x14ac:dyDescent="0.3">
      <c r="A5467" s="33" t="s">
        <v>0</v>
      </c>
      <c r="B5467" s="33" t="s">
        <v>53</v>
      </c>
      <c r="C5467" s="33">
        <v>90000</v>
      </c>
      <c r="D5467" s="33" t="s">
        <v>2820</v>
      </c>
      <c r="E5467" t="str">
        <f t="shared" si="89"/>
        <v>$75K-$100K</v>
      </c>
    </row>
    <row r="5468" spans="1:5" x14ac:dyDescent="0.3">
      <c r="A5468" s="33" t="s">
        <v>0</v>
      </c>
      <c r="B5468" s="33" t="s">
        <v>53</v>
      </c>
      <c r="C5468" s="33">
        <v>90000</v>
      </c>
      <c r="D5468" s="33" t="s">
        <v>919</v>
      </c>
      <c r="E5468" t="str">
        <f t="shared" si="89"/>
        <v>$75K-$100K</v>
      </c>
    </row>
    <row r="5469" spans="1:5" x14ac:dyDescent="0.3">
      <c r="A5469" s="33" t="s">
        <v>0</v>
      </c>
      <c r="B5469" s="33" t="s">
        <v>54</v>
      </c>
      <c r="C5469" s="33">
        <v>90000</v>
      </c>
      <c r="D5469" s="33" t="s">
        <v>315</v>
      </c>
      <c r="E5469" t="str">
        <f t="shared" si="89"/>
        <v>$75K-$100K</v>
      </c>
    </row>
    <row r="5470" spans="1:5" x14ac:dyDescent="0.3">
      <c r="A5470" s="33" t="s">
        <v>125</v>
      </c>
      <c r="B5470" s="33" t="s">
        <v>99</v>
      </c>
      <c r="C5470" s="33">
        <v>111175</v>
      </c>
      <c r="D5470" s="33" t="s">
        <v>2632</v>
      </c>
      <c r="E5470" t="str">
        <f t="shared" si="89"/>
        <v>$100K-$125K</v>
      </c>
    </row>
    <row r="5471" spans="1:5" x14ac:dyDescent="0.3">
      <c r="A5471" s="33" t="s">
        <v>4</v>
      </c>
      <c r="B5471" s="33" t="s">
        <v>53</v>
      </c>
      <c r="C5471" s="33">
        <v>55000</v>
      </c>
      <c r="D5471" s="33" t="s">
        <v>1756</v>
      </c>
      <c r="E5471" t="str">
        <f t="shared" si="89"/>
        <v>&lt;$75K</v>
      </c>
    </row>
    <row r="5472" spans="1:5" x14ac:dyDescent="0.3">
      <c r="A5472" s="33" t="s">
        <v>126</v>
      </c>
      <c r="B5472" s="33" t="s">
        <v>53</v>
      </c>
      <c r="C5472" s="33">
        <v>170000</v>
      </c>
      <c r="D5472" s="33" t="s">
        <v>400</v>
      </c>
      <c r="E5472" t="str">
        <f t="shared" si="89"/>
        <v>$125K-$200K</v>
      </c>
    </row>
    <row r="5473" spans="1:5" x14ac:dyDescent="0.3">
      <c r="A5473" s="33" t="s">
        <v>2</v>
      </c>
      <c r="B5473" s="33" t="s">
        <v>53</v>
      </c>
      <c r="C5473" s="33">
        <v>82500</v>
      </c>
      <c r="D5473" s="33" t="s">
        <v>268</v>
      </c>
      <c r="E5473" t="str">
        <f t="shared" si="89"/>
        <v>$75K-$100K</v>
      </c>
    </row>
    <row r="5474" spans="1:5" x14ac:dyDescent="0.3">
      <c r="A5474" s="33" t="s">
        <v>125</v>
      </c>
      <c r="B5474" s="33" t="s">
        <v>53</v>
      </c>
      <c r="C5474" s="33">
        <v>115000</v>
      </c>
      <c r="D5474" s="33" t="s">
        <v>299</v>
      </c>
      <c r="E5474" t="str">
        <f t="shared" si="89"/>
        <v>$100K-$125K</v>
      </c>
    </row>
    <row r="5475" spans="1:5" x14ac:dyDescent="0.3">
      <c r="A5475" s="33" t="s">
        <v>52</v>
      </c>
      <c r="B5475" s="33" t="s">
        <v>54</v>
      </c>
      <c r="C5475" s="33"/>
      <c r="D5475" s="33" t="s">
        <v>2821</v>
      </c>
      <c r="E5475" t="str">
        <f t="shared" si="89"/>
        <v>No Data</v>
      </c>
    </row>
    <row r="5476" spans="1:5" x14ac:dyDescent="0.3">
      <c r="A5476" s="33" t="s">
        <v>4</v>
      </c>
      <c r="B5476" s="33" t="s">
        <v>73</v>
      </c>
      <c r="C5476" s="33">
        <v>60000</v>
      </c>
      <c r="D5476" s="33" t="s">
        <v>2822</v>
      </c>
      <c r="E5476" t="str">
        <f t="shared" si="89"/>
        <v>&lt;$75K</v>
      </c>
    </row>
    <row r="5477" spans="1:5" x14ac:dyDescent="0.3">
      <c r="A5477" s="33" t="s">
        <v>0</v>
      </c>
      <c r="B5477" s="33" t="s">
        <v>53</v>
      </c>
      <c r="C5477" s="33">
        <v>140000</v>
      </c>
      <c r="D5477" s="33" t="s">
        <v>2151</v>
      </c>
      <c r="E5477" t="str">
        <f t="shared" si="89"/>
        <v>$125K-$200K</v>
      </c>
    </row>
    <row r="5478" spans="1:5" x14ac:dyDescent="0.3">
      <c r="A5478" s="33" t="s">
        <v>4</v>
      </c>
      <c r="B5478" s="33" t="s">
        <v>54</v>
      </c>
      <c r="C5478" s="33"/>
      <c r="D5478" s="33" t="s">
        <v>1349</v>
      </c>
      <c r="E5478" t="str">
        <f t="shared" si="89"/>
        <v>No Data</v>
      </c>
    </row>
    <row r="5479" spans="1:5" x14ac:dyDescent="0.3">
      <c r="A5479" s="33" t="s">
        <v>128</v>
      </c>
      <c r="B5479" s="33" t="s">
        <v>53</v>
      </c>
      <c r="C5479" s="33">
        <v>135000</v>
      </c>
      <c r="D5479" s="33" t="s">
        <v>364</v>
      </c>
      <c r="E5479" t="str">
        <f t="shared" si="89"/>
        <v>$125K-$200K</v>
      </c>
    </row>
    <row r="5480" spans="1:5" x14ac:dyDescent="0.3">
      <c r="A5480" s="33" t="s">
        <v>128</v>
      </c>
      <c r="B5480" s="33" t="s">
        <v>53</v>
      </c>
      <c r="C5480" s="33"/>
      <c r="D5480" s="33" t="s">
        <v>2823</v>
      </c>
      <c r="E5480" t="str">
        <f t="shared" si="89"/>
        <v>No Data</v>
      </c>
    </row>
    <row r="5481" spans="1:5" x14ac:dyDescent="0.3">
      <c r="A5481" s="33" t="s">
        <v>4</v>
      </c>
      <c r="B5481" s="33" t="s">
        <v>83</v>
      </c>
      <c r="C5481" s="33">
        <v>134241</v>
      </c>
      <c r="D5481" s="33" t="s">
        <v>2824</v>
      </c>
      <c r="E5481" t="str">
        <f t="shared" si="89"/>
        <v>$125K-$200K</v>
      </c>
    </row>
    <row r="5482" spans="1:5" x14ac:dyDescent="0.3">
      <c r="A5482" s="33" t="s">
        <v>126</v>
      </c>
      <c r="B5482" s="33" t="s">
        <v>54</v>
      </c>
      <c r="C5482" s="33">
        <v>125000</v>
      </c>
      <c r="D5482" s="33" t="s">
        <v>2825</v>
      </c>
      <c r="E5482" t="str">
        <f t="shared" si="89"/>
        <v>$100K-$125K</v>
      </c>
    </row>
    <row r="5483" spans="1:5" x14ac:dyDescent="0.3">
      <c r="A5483" s="33" t="s">
        <v>126</v>
      </c>
      <c r="B5483" s="33" t="s">
        <v>53</v>
      </c>
      <c r="C5483" s="33"/>
      <c r="D5483" s="33" t="s">
        <v>2826</v>
      </c>
      <c r="E5483" t="str">
        <f t="shared" si="89"/>
        <v>No Data</v>
      </c>
    </row>
    <row r="5484" spans="1:5" x14ac:dyDescent="0.3">
      <c r="A5484" s="33" t="s">
        <v>4</v>
      </c>
      <c r="B5484" s="33" t="s">
        <v>53</v>
      </c>
      <c r="C5484" s="33"/>
      <c r="D5484" s="33" t="s">
        <v>353</v>
      </c>
      <c r="E5484" t="str">
        <f t="shared" si="89"/>
        <v>No Data</v>
      </c>
    </row>
    <row r="5485" spans="1:5" x14ac:dyDescent="0.3">
      <c r="A5485" s="33" t="s">
        <v>4</v>
      </c>
      <c r="B5485" s="33" t="s">
        <v>53</v>
      </c>
      <c r="C5485" s="33">
        <v>157500</v>
      </c>
      <c r="D5485" s="33" t="s">
        <v>315</v>
      </c>
      <c r="E5485" t="str">
        <f t="shared" si="89"/>
        <v>$125K-$200K</v>
      </c>
    </row>
    <row r="5486" spans="1:5" x14ac:dyDescent="0.3">
      <c r="A5486" s="33" t="s">
        <v>4</v>
      </c>
      <c r="B5486" s="33" t="s">
        <v>53</v>
      </c>
      <c r="C5486" s="33"/>
      <c r="D5486" s="33" t="s">
        <v>225</v>
      </c>
      <c r="E5486" t="str">
        <f t="shared" si="89"/>
        <v>No Data</v>
      </c>
    </row>
    <row r="5487" spans="1:5" x14ac:dyDescent="0.3">
      <c r="A5487" s="33" t="s">
        <v>4</v>
      </c>
      <c r="B5487" s="33" t="s">
        <v>53</v>
      </c>
      <c r="C5487" s="33"/>
      <c r="D5487" s="33" t="s">
        <v>2827</v>
      </c>
      <c r="E5487" t="str">
        <f t="shared" si="89"/>
        <v>No Data</v>
      </c>
    </row>
    <row r="5488" spans="1:5" x14ac:dyDescent="0.3">
      <c r="A5488" s="33" t="s">
        <v>4</v>
      </c>
      <c r="B5488" s="33" t="s">
        <v>53</v>
      </c>
      <c r="C5488" s="33">
        <v>137500</v>
      </c>
      <c r="D5488" s="33" t="s">
        <v>1932</v>
      </c>
      <c r="E5488" t="str">
        <f t="shared" si="89"/>
        <v>$125K-$200K</v>
      </c>
    </row>
    <row r="5489" spans="1:5" x14ac:dyDescent="0.3">
      <c r="A5489" s="33" t="s">
        <v>4</v>
      </c>
      <c r="B5489" s="33" t="s">
        <v>53</v>
      </c>
      <c r="C5489" s="33">
        <v>125000</v>
      </c>
      <c r="D5489" s="33" t="s">
        <v>466</v>
      </c>
      <c r="E5489" t="str">
        <f t="shared" si="89"/>
        <v>$100K-$125K</v>
      </c>
    </row>
    <row r="5490" spans="1:5" x14ac:dyDescent="0.3">
      <c r="A5490" s="33" t="s">
        <v>129</v>
      </c>
      <c r="B5490" s="33" t="s">
        <v>55</v>
      </c>
      <c r="C5490" s="33">
        <v>54000</v>
      </c>
      <c r="D5490" s="33" t="s">
        <v>2828</v>
      </c>
      <c r="E5490" t="str">
        <f t="shared" si="89"/>
        <v>&lt;$75K</v>
      </c>
    </row>
    <row r="5491" spans="1:5" x14ac:dyDescent="0.3">
      <c r="A5491" s="33" t="s">
        <v>125</v>
      </c>
      <c r="B5491" s="33" t="s">
        <v>53</v>
      </c>
      <c r="C5491" s="33">
        <v>172500</v>
      </c>
      <c r="D5491" s="33" t="s">
        <v>833</v>
      </c>
      <c r="E5491" t="str">
        <f t="shared" si="89"/>
        <v>$125K-$200K</v>
      </c>
    </row>
    <row r="5492" spans="1:5" x14ac:dyDescent="0.3">
      <c r="A5492" s="33" t="s">
        <v>4</v>
      </c>
      <c r="B5492" s="33" t="s">
        <v>53</v>
      </c>
      <c r="C5492" s="33"/>
      <c r="D5492" s="33" t="s">
        <v>662</v>
      </c>
      <c r="E5492" t="str">
        <f t="shared" si="89"/>
        <v>No Data</v>
      </c>
    </row>
    <row r="5493" spans="1:5" x14ac:dyDescent="0.3">
      <c r="A5493" s="33" t="s">
        <v>4</v>
      </c>
      <c r="B5493" s="33" t="s">
        <v>54</v>
      </c>
      <c r="C5493" s="33">
        <v>150000</v>
      </c>
      <c r="D5493" s="33" t="s">
        <v>2829</v>
      </c>
      <c r="E5493" t="str">
        <f t="shared" si="89"/>
        <v>$125K-$200K</v>
      </c>
    </row>
    <row r="5494" spans="1:5" x14ac:dyDescent="0.3">
      <c r="A5494" s="33" t="s">
        <v>4</v>
      </c>
      <c r="B5494" s="33" t="s">
        <v>53</v>
      </c>
      <c r="C5494" s="33"/>
      <c r="D5494" s="33" t="s">
        <v>2830</v>
      </c>
      <c r="E5494" t="str">
        <f t="shared" si="89"/>
        <v>No Data</v>
      </c>
    </row>
    <row r="5495" spans="1:5" x14ac:dyDescent="0.3">
      <c r="A5495" s="33" t="s">
        <v>0</v>
      </c>
      <c r="B5495" s="33" t="s">
        <v>54</v>
      </c>
      <c r="C5495" s="33"/>
      <c r="D5495" s="33" t="s">
        <v>249</v>
      </c>
      <c r="E5495" t="str">
        <f t="shared" si="89"/>
        <v>No Data</v>
      </c>
    </row>
    <row r="5496" spans="1:5" x14ac:dyDescent="0.3">
      <c r="A5496" s="33" t="s">
        <v>2</v>
      </c>
      <c r="B5496" s="33" t="s">
        <v>53</v>
      </c>
      <c r="C5496" s="33"/>
      <c r="D5496" s="33" t="s">
        <v>226</v>
      </c>
      <c r="E5496" t="str">
        <f t="shared" si="89"/>
        <v>No Data</v>
      </c>
    </row>
    <row r="5497" spans="1:5" x14ac:dyDescent="0.3">
      <c r="A5497" s="33" t="s">
        <v>2</v>
      </c>
      <c r="B5497" s="33" t="s">
        <v>53</v>
      </c>
      <c r="C5497" s="33"/>
      <c r="D5497" s="33" t="s">
        <v>485</v>
      </c>
      <c r="E5497" t="str">
        <f t="shared" si="89"/>
        <v>No Data</v>
      </c>
    </row>
    <row r="5498" spans="1:5" x14ac:dyDescent="0.3">
      <c r="A5498" s="33" t="s">
        <v>2</v>
      </c>
      <c r="B5498" s="33" t="s">
        <v>72</v>
      </c>
      <c r="C5498" s="33">
        <v>163782</v>
      </c>
      <c r="D5498" s="33" t="s">
        <v>2831</v>
      </c>
      <c r="E5498" t="str">
        <f t="shared" si="89"/>
        <v>$125K-$200K</v>
      </c>
    </row>
    <row r="5499" spans="1:5" x14ac:dyDescent="0.3">
      <c r="A5499" s="33" t="s">
        <v>4</v>
      </c>
      <c r="B5499" s="33" t="s">
        <v>53</v>
      </c>
      <c r="C5499" s="33">
        <v>156500</v>
      </c>
      <c r="D5499" s="33" t="s">
        <v>615</v>
      </c>
      <c r="E5499" t="str">
        <f t="shared" si="89"/>
        <v>$125K-$200K</v>
      </c>
    </row>
    <row r="5500" spans="1:5" x14ac:dyDescent="0.3">
      <c r="A5500" s="33" t="s">
        <v>4</v>
      </c>
      <c r="B5500" s="33" t="s">
        <v>53</v>
      </c>
      <c r="C5500" s="33"/>
      <c r="D5500" s="33" t="s">
        <v>281</v>
      </c>
      <c r="E5500" t="str">
        <f t="shared" si="89"/>
        <v>No Data</v>
      </c>
    </row>
    <row r="5501" spans="1:5" x14ac:dyDescent="0.3">
      <c r="A5501" s="33" t="s">
        <v>2</v>
      </c>
      <c r="B5501" s="33" t="s">
        <v>53</v>
      </c>
      <c r="C5501" s="33">
        <v>42500</v>
      </c>
      <c r="D5501" s="33" t="s">
        <v>2832</v>
      </c>
      <c r="E5501" t="str">
        <f t="shared" si="89"/>
        <v>&lt;$75K</v>
      </c>
    </row>
    <row r="5502" spans="1:5" x14ac:dyDescent="0.3">
      <c r="A5502" s="33" t="s">
        <v>0</v>
      </c>
      <c r="B5502" s="33" t="s">
        <v>53</v>
      </c>
      <c r="C5502" s="33"/>
      <c r="D5502" s="33" t="s">
        <v>258</v>
      </c>
      <c r="E5502" t="str">
        <f t="shared" si="89"/>
        <v>No Data</v>
      </c>
    </row>
    <row r="5503" spans="1:5" x14ac:dyDescent="0.3">
      <c r="A5503" s="33" t="s">
        <v>2</v>
      </c>
      <c r="B5503" s="33" t="s">
        <v>178</v>
      </c>
      <c r="C5503" s="33">
        <v>163782</v>
      </c>
      <c r="D5503" s="33" t="s">
        <v>2146</v>
      </c>
      <c r="E5503" t="str">
        <f t="shared" si="89"/>
        <v>$125K-$200K</v>
      </c>
    </row>
    <row r="5504" spans="1:5" x14ac:dyDescent="0.3">
      <c r="A5504" s="33" t="s">
        <v>2</v>
      </c>
      <c r="B5504" s="33" t="s">
        <v>53</v>
      </c>
      <c r="C5504" s="33"/>
      <c r="D5504" s="33" t="s">
        <v>237</v>
      </c>
      <c r="E5504" t="str">
        <f t="shared" si="89"/>
        <v>No Data</v>
      </c>
    </row>
    <row r="5505" spans="1:5" x14ac:dyDescent="0.3">
      <c r="A5505" s="33" t="s">
        <v>0</v>
      </c>
      <c r="B5505" s="33" t="s">
        <v>53</v>
      </c>
      <c r="C5505" s="33"/>
      <c r="D5505" s="33" t="s">
        <v>2310</v>
      </c>
      <c r="E5505" t="str">
        <f t="shared" si="89"/>
        <v>No Data</v>
      </c>
    </row>
    <row r="5506" spans="1:5" x14ac:dyDescent="0.3">
      <c r="A5506" s="33" t="s">
        <v>2</v>
      </c>
      <c r="B5506" s="33" t="s">
        <v>53</v>
      </c>
      <c r="C5506" s="33"/>
      <c r="D5506" s="33" t="s">
        <v>485</v>
      </c>
      <c r="E5506" t="str">
        <f t="shared" si="89"/>
        <v>No Data</v>
      </c>
    </row>
    <row r="5507" spans="1:5" x14ac:dyDescent="0.3">
      <c r="A5507" s="33" t="s">
        <v>0</v>
      </c>
      <c r="B5507" s="33" t="s">
        <v>53</v>
      </c>
      <c r="C5507" s="33">
        <v>162623.5</v>
      </c>
      <c r="D5507" s="33" t="s">
        <v>466</v>
      </c>
      <c r="E5507" t="str">
        <f t="shared" ref="E5507:E5570" si="90">_xlfn.XLOOKUP(C5507,$H$16:$H$21,$G$16:$G$21,,1)</f>
        <v>$125K-$200K</v>
      </c>
    </row>
    <row r="5508" spans="1:5" x14ac:dyDescent="0.3">
      <c r="A5508" s="33" t="s">
        <v>128</v>
      </c>
      <c r="B5508" s="33" t="s">
        <v>53</v>
      </c>
      <c r="C5508" s="33"/>
      <c r="D5508" s="33" t="s">
        <v>213</v>
      </c>
      <c r="E5508" t="str">
        <f t="shared" si="90"/>
        <v>No Data</v>
      </c>
    </row>
    <row r="5509" spans="1:5" x14ac:dyDescent="0.3">
      <c r="A5509" s="33" t="s">
        <v>2</v>
      </c>
      <c r="B5509" s="33" t="s">
        <v>53</v>
      </c>
      <c r="C5509" s="33"/>
      <c r="D5509" s="33" t="s">
        <v>2833</v>
      </c>
      <c r="E5509" t="str">
        <f t="shared" si="90"/>
        <v>No Data</v>
      </c>
    </row>
    <row r="5510" spans="1:5" x14ac:dyDescent="0.3">
      <c r="A5510" s="33" t="s">
        <v>4</v>
      </c>
      <c r="B5510" s="33" t="s">
        <v>54</v>
      </c>
      <c r="C5510" s="33"/>
      <c r="D5510" s="33" t="s">
        <v>1476</v>
      </c>
      <c r="E5510" t="str">
        <f t="shared" si="90"/>
        <v>No Data</v>
      </c>
    </row>
    <row r="5511" spans="1:5" x14ac:dyDescent="0.3">
      <c r="A5511" s="33" t="s">
        <v>0</v>
      </c>
      <c r="B5511" s="33" t="s">
        <v>53</v>
      </c>
      <c r="C5511" s="33"/>
      <c r="D5511" s="33" t="s">
        <v>299</v>
      </c>
      <c r="E5511" t="str">
        <f t="shared" si="90"/>
        <v>No Data</v>
      </c>
    </row>
    <row r="5512" spans="1:5" x14ac:dyDescent="0.3">
      <c r="A5512" s="33" t="s">
        <v>4</v>
      </c>
      <c r="B5512" s="33" t="s">
        <v>53</v>
      </c>
      <c r="C5512" s="33">
        <v>162623.5</v>
      </c>
      <c r="D5512" s="33" t="s">
        <v>391</v>
      </c>
      <c r="E5512" t="str">
        <f t="shared" si="90"/>
        <v>$125K-$200K</v>
      </c>
    </row>
    <row r="5513" spans="1:5" x14ac:dyDescent="0.3">
      <c r="A5513" s="33" t="s">
        <v>2</v>
      </c>
      <c r="B5513" s="33" t="s">
        <v>53</v>
      </c>
      <c r="C5513" s="33"/>
      <c r="D5513" s="33" t="s">
        <v>2834</v>
      </c>
      <c r="E5513" t="str">
        <f t="shared" si="90"/>
        <v>No Data</v>
      </c>
    </row>
    <row r="5514" spans="1:5" x14ac:dyDescent="0.3">
      <c r="A5514" s="33" t="s">
        <v>2</v>
      </c>
      <c r="B5514" s="33" t="s">
        <v>53</v>
      </c>
      <c r="C5514" s="33">
        <v>85000</v>
      </c>
      <c r="D5514" s="33" t="s">
        <v>313</v>
      </c>
      <c r="E5514" t="str">
        <f t="shared" si="90"/>
        <v>$75K-$100K</v>
      </c>
    </row>
    <row r="5515" spans="1:5" x14ac:dyDescent="0.3">
      <c r="A5515" s="33" t="s">
        <v>0</v>
      </c>
      <c r="B5515" s="33" t="s">
        <v>53</v>
      </c>
      <c r="C5515" s="33">
        <v>125000</v>
      </c>
      <c r="D5515" s="33" t="s">
        <v>2835</v>
      </c>
      <c r="E5515" t="str">
        <f t="shared" si="90"/>
        <v>$100K-$125K</v>
      </c>
    </row>
    <row r="5516" spans="1:5" x14ac:dyDescent="0.3">
      <c r="A5516" s="33" t="s">
        <v>4</v>
      </c>
      <c r="B5516" s="33" t="s">
        <v>53</v>
      </c>
      <c r="C5516" s="33">
        <v>100000</v>
      </c>
      <c r="D5516" s="33" t="s">
        <v>2836</v>
      </c>
      <c r="E5516" t="str">
        <f t="shared" si="90"/>
        <v>$75K-$100K</v>
      </c>
    </row>
    <row r="5517" spans="1:5" x14ac:dyDescent="0.3">
      <c r="A5517" s="33" t="s">
        <v>0</v>
      </c>
      <c r="B5517" s="33" t="s">
        <v>54</v>
      </c>
      <c r="C5517" s="33"/>
      <c r="D5517" s="33" t="s">
        <v>2837</v>
      </c>
      <c r="E5517" t="str">
        <f t="shared" si="90"/>
        <v>No Data</v>
      </c>
    </row>
    <row r="5518" spans="1:5" x14ac:dyDescent="0.3">
      <c r="A5518" s="33" t="s">
        <v>4</v>
      </c>
      <c r="B5518" s="33" t="s">
        <v>65</v>
      </c>
      <c r="C5518" s="33">
        <v>96773</v>
      </c>
      <c r="D5518" s="33" t="s">
        <v>2838</v>
      </c>
      <c r="E5518" t="str">
        <f t="shared" si="90"/>
        <v>$75K-$100K</v>
      </c>
    </row>
    <row r="5519" spans="1:5" x14ac:dyDescent="0.3">
      <c r="A5519" s="33" t="s">
        <v>0</v>
      </c>
      <c r="B5519" s="33" t="s">
        <v>53</v>
      </c>
      <c r="C5519" s="33"/>
      <c r="D5519" s="33" t="s">
        <v>258</v>
      </c>
      <c r="E5519" t="str">
        <f t="shared" si="90"/>
        <v>No Data</v>
      </c>
    </row>
    <row r="5520" spans="1:5" x14ac:dyDescent="0.3">
      <c r="A5520" s="33" t="s">
        <v>0</v>
      </c>
      <c r="B5520" s="33" t="s">
        <v>53</v>
      </c>
      <c r="C5520" s="33">
        <v>120000</v>
      </c>
      <c r="D5520" s="33" t="s">
        <v>2839</v>
      </c>
      <c r="E5520" t="str">
        <f t="shared" si="90"/>
        <v>$100K-$125K</v>
      </c>
    </row>
    <row r="5521" spans="1:5" x14ac:dyDescent="0.3">
      <c r="A5521" s="33" t="s">
        <v>4</v>
      </c>
      <c r="B5521" s="33" t="s">
        <v>53</v>
      </c>
      <c r="C5521" s="33"/>
      <c r="D5521" s="33" t="s">
        <v>2239</v>
      </c>
      <c r="E5521" t="str">
        <f t="shared" si="90"/>
        <v>No Data</v>
      </c>
    </row>
    <row r="5522" spans="1:5" x14ac:dyDescent="0.3">
      <c r="A5522" s="33" t="s">
        <v>4</v>
      </c>
      <c r="B5522" s="33" t="s">
        <v>54</v>
      </c>
      <c r="C5522" s="33"/>
      <c r="D5522" s="33" t="s">
        <v>2840</v>
      </c>
      <c r="E5522" t="str">
        <f t="shared" si="90"/>
        <v>No Data</v>
      </c>
    </row>
    <row r="5523" spans="1:5" x14ac:dyDescent="0.3">
      <c r="A5523" s="33" t="s">
        <v>0</v>
      </c>
      <c r="B5523" s="33" t="s">
        <v>53</v>
      </c>
      <c r="C5523" s="33"/>
      <c r="D5523" s="33" t="s">
        <v>258</v>
      </c>
      <c r="E5523" t="str">
        <f t="shared" si="90"/>
        <v>No Data</v>
      </c>
    </row>
    <row r="5524" spans="1:5" x14ac:dyDescent="0.3">
      <c r="A5524" s="33" t="s">
        <v>128</v>
      </c>
      <c r="B5524" s="33" t="s">
        <v>53</v>
      </c>
      <c r="C5524" s="33">
        <v>172000</v>
      </c>
      <c r="D5524" s="33" t="s">
        <v>499</v>
      </c>
      <c r="E5524" t="str">
        <f t="shared" si="90"/>
        <v>$125K-$200K</v>
      </c>
    </row>
    <row r="5525" spans="1:5" x14ac:dyDescent="0.3">
      <c r="A5525" s="33" t="s">
        <v>2</v>
      </c>
      <c r="B5525" s="33" t="s">
        <v>53</v>
      </c>
      <c r="C5525" s="33">
        <v>95000</v>
      </c>
      <c r="D5525" s="33" t="s">
        <v>232</v>
      </c>
      <c r="E5525" t="str">
        <f t="shared" si="90"/>
        <v>$75K-$100K</v>
      </c>
    </row>
    <row r="5526" spans="1:5" x14ac:dyDescent="0.3">
      <c r="A5526" s="33" t="s">
        <v>129</v>
      </c>
      <c r="B5526" s="33" t="s">
        <v>58</v>
      </c>
      <c r="C5526" s="33">
        <v>123000</v>
      </c>
      <c r="D5526" s="33" t="s">
        <v>2570</v>
      </c>
      <c r="E5526" t="str">
        <f t="shared" si="90"/>
        <v>$100K-$125K</v>
      </c>
    </row>
    <row r="5527" spans="1:5" x14ac:dyDescent="0.3">
      <c r="A5527" s="33" t="s">
        <v>4</v>
      </c>
      <c r="B5527" s="33" t="s">
        <v>53</v>
      </c>
      <c r="C5527" s="33"/>
      <c r="D5527" s="33" t="s">
        <v>268</v>
      </c>
      <c r="E5527" t="str">
        <f t="shared" si="90"/>
        <v>No Data</v>
      </c>
    </row>
    <row r="5528" spans="1:5" x14ac:dyDescent="0.3">
      <c r="A5528" s="33" t="s">
        <v>4</v>
      </c>
      <c r="B5528" s="33" t="s">
        <v>53</v>
      </c>
      <c r="C5528" s="33">
        <v>122340</v>
      </c>
      <c r="D5528" s="33" t="s">
        <v>280</v>
      </c>
      <c r="E5528" t="str">
        <f t="shared" si="90"/>
        <v>$100K-$125K</v>
      </c>
    </row>
    <row r="5529" spans="1:5" x14ac:dyDescent="0.3">
      <c r="A5529" s="33" t="s">
        <v>2</v>
      </c>
      <c r="B5529" s="33" t="s">
        <v>53</v>
      </c>
      <c r="C5529" s="33">
        <v>75000</v>
      </c>
      <c r="D5529" s="33" t="s">
        <v>1003</v>
      </c>
      <c r="E5529" t="str">
        <f t="shared" si="90"/>
        <v>&lt;$75K</v>
      </c>
    </row>
    <row r="5530" spans="1:5" x14ac:dyDescent="0.3">
      <c r="A5530" s="33" t="s">
        <v>4</v>
      </c>
      <c r="B5530" s="33" t="s">
        <v>53</v>
      </c>
      <c r="C5530" s="33">
        <v>119550</v>
      </c>
      <c r="D5530" s="33" t="s">
        <v>299</v>
      </c>
      <c r="E5530" t="str">
        <f t="shared" si="90"/>
        <v>$100K-$125K</v>
      </c>
    </row>
    <row r="5531" spans="1:5" x14ac:dyDescent="0.3">
      <c r="A5531" s="33" t="s">
        <v>1</v>
      </c>
      <c r="B5531" s="33" t="s">
        <v>182</v>
      </c>
      <c r="C5531" s="33">
        <v>128682</v>
      </c>
      <c r="D5531" s="33" t="s">
        <v>2841</v>
      </c>
      <c r="E5531" t="str">
        <f t="shared" si="90"/>
        <v>$125K-$200K</v>
      </c>
    </row>
    <row r="5532" spans="1:5" x14ac:dyDescent="0.3">
      <c r="A5532" s="33" t="s">
        <v>2</v>
      </c>
      <c r="B5532" s="33" t="s">
        <v>53</v>
      </c>
      <c r="C5532" s="33">
        <v>130000</v>
      </c>
      <c r="D5532" s="33" t="s">
        <v>559</v>
      </c>
      <c r="E5532" t="str">
        <f t="shared" si="90"/>
        <v>$125K-$200K</v>
      </c>
    </row>
    <row r="5533" spans="1:5" x14ac:dyDescent="0.3">
      <c r="A5533" s="33" t="s">
        <v>2</v>
      </c>
      <c r="B5533" s="33" t="s">
        <v>53</v>
      </c>
      <c r="C5533" s="33"/>
      <c r="D5533" s="33" t="s">
        <v>988</v>
      </c>
      <c r="E5533" t="str">
        <f t="shared" si="90"/>
        <v>No Data</v>
      </c>
    </row>
    <row r="5534" spans="1:5" x14ac:dyDescent="0.3">
      <c r="A5534" s="33" t="s">
        <v>4</v>
      </c>
      <c r="B5534" s="33" t="s">
        <v>53</v>
      </c>
      <c r="C5534" s="33"/>
      <c r="D5534" s="33" t="s">
        <v>232</v>
      </c>
      <c r="E5534" t="str">
        <f t="shared" si="90"/>
        <v>No Data</v>
      </c>
    </row>
    <row r="5535" spans="1:5" x14ac:dyDescent="0.3">
      <c r="A5535" s="33" t="s">
        <v>4</v>
      </c>
      <c r="B5535" s="33" t="s">
        <v>53</v>
      </c>
      <c r="C5535" s="33"/>
      <c r="D5535" s="33" t="s">
        <v>2842</v>
      </c>
      <c r="E5535" t="str">
        <f t="shared" si="90"/>
        <v>No Data</v>
      </c>
    </row>
    <row r="5536" spans="1:5" x14ac:dyDescent="0.3">
      <c r="A5536" s="33" t="s">
        <v>128</v>
      </c>
      <c r="B5536" s="33" t="s">
        <v>54</v>
      </c>
      <c r="C5536" s="33">
        <v>129500</v>
      </c>
      <c r="D5536" s="33" t="s">
        <v>956</v>
      </c>
      <c r="E5536" t="str">
        <f t="shared" si="90"/>
        <v>$125K-$200K</v>
      </c>
    </row>
    <row r="5537" spans="1:5" x14ac:dyDescent="0.3">
      <c r="A5537" s="33" t="s">
        <v>2</v>
      </c>
      <c r="B5537" s="33" t="s">
        <v>85</v>
      </c>
      <c r="C5537" s="33">
        <v>53014</v>
      </c>
      <c r="D5537" s="33" t="s">
        <v>2843</v>
      </c>
      <c r="E5537" t="str">
        <f t="shared" si="90"/>
        <v>&lt;$75K</v>
      </c>
    </row>
    <row r="5538" spans="1:5" x14ac:dyDescent="0.3">
      <c r="A5538" s="33" t="s">
        <v>126</v>
      </c>
      <c r="B5538" s="33" t="s">
        <v>53</v>
      </c>
      <c r="C5538" s="33">
        <v>150000</v>
      </c>
      <c r="D5538" s="33" t="s">
        <v>2844</v>
      </c>
      <c r="E5538" t="str">
        <f t="shared" si="90"/>
        <v>$125K-$200K</v>
      </c>
    </row>
    <row r="5539" spans="1:5" x14ac:dyDescent="0.3">
      <c r="A5539" s="33" t="s">
        <v>4</v>
      </c>
      <c r="B5539" s="33" t="s">
        <v>53</v>
      </c>
      <c r="C5539" s="33"/>
      <c r="D5539" s="33" t="s">
        <v>268</v>
      </c>
      <c r="E5539" t="str">
        <f t="shared" si="90"/>
        <v>No Data</v>
      </c>
    </row>
    <row r="5540" spans="1:5" x14ac:dyDescent="0.3">
      <c r="A5540" s="33" t="s">
        <v>0</v>
      </c>
      <c r="B5540" s="33" t="s">
        <v>53</v>
      </c>
      <c r="C5540" s="33">
        <v>90000</v>
      </c>
      <c r="D5540" s="33" t="s">
        <v>641</v>
      </c>
      <c r="E5540" t="str">
        <f t="shared" si="90"/>
        <v>$75K-$100K</v>
      </c>
    </row>
    <row r="5541" spans="1:5" x14ac:dyDescent="0.3">
      <c r="A5541" s="33" t="s">
        <v>0</v>
      </c>
      <c r="B5541" s="33" t="s">
        <v>53</v>
      </c>
      <c r="C5541" s="33">
        <v>130000</v>
      </c>
      <c r="D5541" s="33" t="s">
        <v>2845</v>
      </c>
      <c r="E5541" t="str">
        <f t="shared" si="90"/>
        <v>$125K-$200K</v>
      </c>
    </row>
    <row r="5542" spans="1:5" x14ac:dyDescent="0.3">
      <c r="A5542" s="33" t="s">
        <v>4</v>
      </c>
      <c r="B5542" s="33" t="s">
        <v>53</v>
      </c>
      <c r="C5542" s="33">
        <v>177500</v>
      </c>
      <c r="D5542" s="33" t="s">
        <v>2846</v>
      </c>
      <c r="E5542" t="str">
        <f t="shared" si="90"/>
        <v>$125K-$200K</v>
      </c>
    </row>
    <row r="5543" spans="1:5" x14ac:dyDescent="0.3">
      <c r="A5543" s="33" t="s">
        <v>4</v>
      </c>
      <c r="B5543" s="33" t="s">
        <v>72</v>
      </c>
      <c r="C5543" s="33">
        <v>67500</v>
      </c>
      <c r="D5543" s="33" t="s">
        <v>2847</v>
      </c>
      <c r="E5543" t="str">
        <f t="shared" si="90"/>
        <v>&lt;$75K</v>
      </c>
    </row>
    <row r="5544" spans="1:5" x14ac:dyDescent="0.3">
      <c r="A5544" s="33" t="s">
        <v>4</v>
      </c>
      <c r="B5544" s="33" t="s">
        <v>54</v>
      </c>
      <c r="C5544" s="33">
        <v>140000</v>
      </c>
      <c r="D5544" s="33" t="s">
        <v>2848</v>
      </c>
      <c r="E5544" t="str">
        <f t="shared" si="90"/>
        <v>$125K-$200K</v>
      </c>
    </row>
    <row r="5545" spans="1:5" x14ac:dyDescent="0.3">
      <c r="A5545" s="33" t="s">
        <v>2</v>
      </c>
      <c r="B5545" s="33" t="s">
        <v>73</v>
      </c>
      <c r="C5545" s="33">
        <v>48500</v>
      </c>
      <c r="D5545" s="33" t="s">
        <v>2849</v>
      </c>
      <c r="E5545" t="str">
        <f t="shared" si="90"/>
        <v>&lt;$75K</v>
      </c>
    </row>
    <row r="5546" spans="1:5" x14ac:dyDescent="0.3">
      <c r="A5546" s="33" t="s">
        <v>4</v>
      </c>
      <c r="B5546" s="33" t="s">
        <v>53</v>
      </c>
      <c r="C5546" s="33">
        <v>107500</v>
      </c>
      <c r="D5546" s="33" t="s">
        <v>2607</v>
      </c>
      <c r="E5546" t="str">
        <f t="shared" si="90"/>
        <v>$100K-$125K</v>
      </c>
    </row>
    <row r="5547" spans="1:5" x14ac:dyDescent="0.3">
      <c r="A5547" s="33" t="s">
        <v>4</v>
      </c>
      <c r="B5547" s="33" t="s">
        <v>53</v>
      </c>
      <c r="C5547" s="33">
        <v>125000</v>
      </c>
      <c r="D5547" s="33" t="s">
        <v>2042</v>
      </c>
      <c r="E5547" t="str">
        <f t="shared" si="90"/>
        <v>$100K-$125K</v>
      </c>
    </row>
    <row r="5548" spans="1:5" x14ac:dyDescent="0.3">
      <c r="A5548" s="33" t="s">
        <v>4</v>
      </c>
      <c r="B5548" s="33" t="s">
        <v>53</v>
      </c>
      <c r="C5548" s="33">
        <v>125000</v>
      </c>
      <c r="D5548" s="33" t="s">
        <v>466</v>
      </c>
      <c r="E5548" t="str">
        <f t="shared" si="90"/>
        <v>$100K-$125K</v>
      </c>
    </row>
    <row r="5549" spans="1:5" x14ac:dyDescent="0.3">
      <c r="A5549" s="33" t="s">
        <v>4</v>
      </c>
      <c r="B5549" s="33" t="s">
        <v>53</v>
      </c>
      <c r="C5549" s="33">
        <v>246500</v>
      </c>
      <c r="D5549" s="33" t="s">
        <v>225</v>
      </c>
      <c r="E5549" t="str">
        <f t="shared" si="90"/>
        <v>&gt;$200K</v>
      </c>
    </row>
    <row r="5550" spans="1:5" x14ac:dyDescent="0.3">
      <c r="A5550" s="33" t="s">
        <v>4</v>
      </c>
      <c r="B5550" s="33" t="s">
        <v>53</v>
      </c>
      <c r="C5550" s="33">
        <v>125000</v>
      </c>
      <c r="D5550" s="33" t="s">
        <v>232</v>
      </c>
      <c r="E5550" t="str">
        <f t="shared" si="90"/>
        <v>$100K-$125K</v>
      </c>
    </row>
    <row r="5551" spans="1:5" x14ac:dyDescent="0.3">
      <c r="A5551" s="33" t="s">
        <v>0</v>
      </c>
      <c r="B5551" s="33" t="s">
        <v>53</v>
      </c>
      <c r="C5551" s="33">
        <v>180000</v>
      </c>
      <c r="D5551" s="33" t="s">
        <v>2850</v>
      </c>
      <c r="E5551" t="str">
        <f t="shared" si="90"/>
        <v>$125K-$200K</v>
      </c>
    </row>
    <row r="5552" spans="1:5" x14ac:dyDescent="0.3">
      <c r="A5552" s="33" t="s">
        <v>2</v>
      </c>
      <c r="B5552" s="33" t="s">
        <v>53</v>
      </c>
      <c r="C5552" s="33"/>
      <c r="D5552" s="33" t="s">
        <v>1578</v>
      </c>
      <c r="E5552" t="str">
        <f t="shared" si="90"/>
        <v>No Data</v>
      </c>
    </row>
    <row r="5553" spans="1:5" x14ac:dyDescent="0.3">
      <c r="A5553" s="33" t="s">
        <v>4</v>
      </c>
      <c r="B5553" s="33" t="s">
        <v>53</v>
      </c>
      <c r="C5553" s="33">
        <v>154000</v>
      </c>
      <c r="D5553" s="33" t="s">
        <v>242</v>
      </c>
      <c r="E5553" t="str">
        <f t="shared" si="90"/>
        <v>$125K-$200K</v>
      </c>
    </row>
    <row r="5554" spans="1:5" x14ac:dyDescent="0.3">
      <c r="A5554" s="33" t="s">
        <v>2</v>
      </c>
      <c r="B5554" s="33" t="s">
        <v>100</v>
      </c>
      <c r="C5554" s="33">
        <v>98500</v>
      </c>
      <c r="D5554" s="33" t="s">
        <v>2851</v>
      </c>
      <c r="E5554" t="str">
        <f t="shared" si="90"/>
        <v>$75K-$100K</v>
      </c>
    </row>
    <row r="5555" spans="1:5" x14ac:dyDescent="0.3">
      <c r="A5555" s="33" t="s">
        <v>4</v>
      </c>
      <c r="B5555" s="33" t="s">
        <v>54</v>
      </c>
      <c r="C5555" s="33">
        <v>125000</v>
      </c>
      <c r="D5555" s="33" t="s">
        <v>2852</v>
      </c>
      <c r="E5555" t="str">
        <f t="shared" si="90"/>
        <v>$100K-$125K</v>
      </c>
    </row>
    <row r="5556" spans="1:5" x14ac:dyDescent="0.3">
      <c r="A5556" s="33" t="s">
        <v>126</v>
      </c>
      <c r="B5556" s="33" t="s">
        <v>53</v>
      </c>
      <c r="C5556" s="33">
        <v>123000</v>
      </c>
      <c r="D5556" s="33" t="s">
        <v>520</v>
      </c>
      <c r="E5556" t="str">
        <f t="shared" si="90"/>
        <v>$100K-$125K</v>
      </c>
    </row>
    <row r="5557" spans="1:5" x14ac:dyDescent="0.3">
      <c r="A5557" s="33" t="s">
        <v>128</v>
      </c>
      <c r="B5557" s="33" t="s">
        <v>53</v>
      </c>
      <c r="C5557" s="33"/>
      <c r="D5557" s="33" t="s">
        <v>533</v>
      </c>
      <c r="E5557" t="str">
        <f t="shared" si="90"/>
        <v>No Data</v>
      </c>
    </row>
    <row r="5558" spans="1:5" x14ac:dyDescent="0.3">
      <c r="A5558" s="33" t="s">
        <v>2</v>
      </c>
      <c r="B5558" s="33" t="s">
        <v>97</v>
      </c>
      <c r="C5558" s="33">
        <v>56700</v>
      </c>
      <c r="D5558" s="33" t="s">
        <v>834</v>
      </c>
      <c r="E5558" t="str">
        <f t="shared" si="90"/>
        <v>&lt;$75K</v>
      </c>
    </row>
    <row r="5559" spans="1:5" x14ac:dyDescent="0.3">
      <c r="A5559" s="33" t="s">
        <v>2</v>
      </c>
      <c r="B5559" s="33" t="s">
        <v>53</v>
      </c>
      <c r="C5559" s="33">
        <v>65000</v>
      </c>
      <c r="D5559" s="33" t="s">
        <v>2853</v>
      </c>
      <c r="E5559" t="str">
        <f t="shared" si="90"/>
        <v>&lt;$75K</v>
      </c>
    </row>
    <row r="5560" spans="1:5" x14ac:dyDescent="0.3">
      <c r="A5560" s="33" t="s">
        <v>2</v>
      </c>
      <c r="B5560" s="33" t="s">
        <v>53</v>
      </c>
      <c r="C5560" s="33"/>
      <c r="D5560" s="33" t="s">
        <v>2854</v>
      </c>
      <c r="E5560" t="str">
        <f t="shared" si="90"/>
        <v>No Data</v>
      </c>
    </row>
    <row r="5561" spans="1:5" x14ac:dyDescent="0.3">
      <c r="A5561" s="33" t="s">
        <v>0</v>
      </c>
      <c r="B5561" s="33" t="s">
        <v>53</v>
      </c>
      <c r="C5561" s="33">
        <v>108000</v>
      </c>
      <c r="D5561" s="33" t="s">
        <v>1817</v>
      </c>
      <c r="E5561" t="str">
        <f t="shared" si="90"/>
        <v>$100K-$125K</v>
      </c>
    </row>
    <row r="5562" spans="1:5" x14ac:dyDescent="0.3">
      <c r="A5562" s="33" t="s">
        <v>4</v>
      </c>
      <c r="B5562" s="33" t="s">
        <v>53</v>
      </c>
      <c r="C5562" s="33">
        <v>140000</v>
      </c>
      <c r="D5562" s="33" t="s">
        <v>1320</v>
      </c>
      <c r="E5562" t="str">
        <f t="shared" si="90"/>
        <v>$125K-$200K</v>
      </c>
    </row>
    <row r="5563" spans="1:5" x14ac:dyDescent="0.3">
      <c r="A5563" s="33" t="s">
        <v>2</v>
      </c>
      <c r="B5563" s="33" t="s">
        <v>53</v>
      </c>
      <c r="C5563" s="33">
        <v>144481.5</v>
      </c>
      <c r="D5563" s="33" t="s">
        <v>279</v>
      </c>
      <c r="E5563" t="str">
        <f t="shared" si="90"/>
        <v>$125K-$200K</v>
      </c>
    </row>
    <row r="5564" spans="1:5" x14ac:dyDescent="0.3">
      <c r="A5564" s="33" t="s">
        <v>2</v>
      </c>
      <c r="B5564" s="33" t="s">
        <v>53</v>
      </c>
      <c r="C5564" s="33"/>
      <c r="D5564" s="33" t="s">
        <v>232</v>
      </c>
      <c r="E5564" t="str">
        <f t="shared" si="90"/>
        <v>No Data</v>
      </c>
    </row>
    <row r="5565" spans="1:5" x14ac:dyDescent="0.3">
      <c r="A5565" s="33" t="s">
        <v>0</v>
      </c>
      <c r="B5565" s="33" t="s">
        <v>53</v>
      </c>
      <c r="C5565" s="33">
        <v>150000</v>
      </c>
      <c r="D5565" s="33" t="s">
        <v>2855</v>
      </c>
      <c r="E5565" t="str">
        <f t="shared" si="90"/>
        <v>$125K-$200K</v>
      </c>
    </row>
    <row r="5566" spans="1:5" x14ac:dyDescent="0.3">
      <c r="A5566" s="33" t="s">
        <v>4</v>
      </c>
      <c r="B5566" s="33" t="s">
        <v>53</v>
      </c>
      <c r="C5566" s="33">
        <v>117500</v>
      </c>
      <c r="D5566" s="33" t="s">
        <v>421</v>
      </c>
      <c r="E5566" t="str">
        <f t="shared" si="90"/>
        <v>$100K-$125K</v>
      </c>
    </row>
    <row r="5567" spans="1:5" x14ac:dyDescent="0.3">
      <c r="A5567" s="33" t="s">
        <v>4</v>
      </c>
      <c r="B5567" s="33" t="s">
        <v>53</v>
      </c>
      <c r="C5567" s="33">
        <v>156500</v>
      </c>
      <c r="D5567" s="33" t="s">
        <v>2856</v>
      </c>
      <c r="E5567" t="str">
        <f t="shared" si="90"/>
        <v>$125K-$200K</v>
      </c>
    </row>
    <row r="5568" spans="1:5" x14ac:dyDescent="0.3">
      <c r="A5568" s="33" t="s">
        <v>4</v>
      </c>
      <c r="B5568" s="33" t="s">
        <v>53</v>
      </c>
      <c r="C5568" s="33"/>
      <c r="D5568" s="33" t="s">
        <v>1055</v>
      </c>
      <c r="E5568" t="str">
        <f t="shared" si="90"/>
        <v>No Data</v>
      </c>
    </row>
    <row r="5569" spans="1:5" x14ac:dyDescent="0.3">
      <c r="A5569" s="33" t="s">
        <v>4</v>
      </c>
      <c r="B5569" s="33" t="s">
        <v>53</v>
      </c>
      <c r="C5569" s="33"/>
      <c r="D5569" s="33" t="s">
        <v>368</v>
      </c>
      <c r="E5569" t="str">
        <f t="shared" si="90"/>
        <v>No Data</v>
      </c>
    </row>
    <row r="5570" spans="1:5" x14ac:dyDescent="0.3">
      <c r="A5570" s="33" t="s">
        <v>4</v>
      </c>
      <c r="B5570" s="33" t="s">
        <v>53</v>
      </c>
      <c r="C5570" s="33"/>
      <c r="D5570" s="33" t="s">
        <v>2857</v>
      </c>
      <c r="E5570" t="str">
        <f t="shared" si="90"/>
        <v>No Data</v>
      </c>
    </row>
    <row r="5571" spans="1:5" x14ac:dyDescent="0.3">
      <c r="A5571" s="33" t="s">
        <v>52</v>
      </c>
      <c r="B5571" s="33" t="s">
        <v>53</v>
      </c>
      <c r="C5571" s="33"/>
      <c r="D5571" s="33" t="s">
        <v>2858</v>
      </c>
      <c r="E5571" t="str">
        <f t="shared" ref="E5571:E5634" si="91">_xlfn.XLOOKUP(C5571,$H$16:$H$21,$G$16:$G$21,,1)</f>
        <v>No Data</v>
      </c>
    </row>
    <row r="5572" spans="1:5" x14ac:dyDescent="0.3">
      <c r="A5572" s="33" t="s">
        <v>4</v>
      </c>
      <c r="B5572" s="33" t="s">
        <v>53</v>
      </c>
      <c r="C5572" s="33">
        <v>155000</v>
      </c>
      <c r="D5572" s="33" t="s">
        <v>265</v>
      </c>
      <c r="E5572" t="str">
        <f t="shared" si="91"/>
        <v>$125K-$200K</v>
      </c>
    </row>
    <row r="5573" spans="1:5" x14ac:dyDescent="0.3">
      <c r="A5573" s="33" t="s">
        <v>2</v>
      </c>
      <c r="B5573" s="33" t="s">
        <v>53</v>
      </c>
      <c r="C5573" s="33">
        <v>124444</v>
      </c>
      <c r="D5573" s="33" t="s">
        <v>217</v>
      </c>
      <c r="E5573" t="str">
        <f t="shared" si="91"/>
        <v>$100K-$125K</v>
      </c>
    </row>
    <row r="5574" spans="1:5" x14ac:dyDescent="0.3">
      <c r="A5574" s="33" t="s">
        <v>0</v>
      </c>
      <c r="B5574" s="33" t="s">
        <v>53</v>
      </c>
      <c r="C5574" s="33">
        <v>300000</v>
      </c>
      <c r="D5574" s="33" t="s">
        <v>439</v>
      </c>
      <c r="E5574" t="str">
        <f t="shared" si="91"/>
        <v>&gt;$200K</v>
      </c>
    </row>
    <row r="5575" spans="1:5" x14ac:dyDescent="0.3">
      <c r="A5575" s="33" t="s">
        <v>0</v>
      </c>
      <c r="B5575" s="33" t="s">
        <v>53</v>
      </c>
      <c r="C5575" s="33">
        <v>145476</v>
      </c>
      <c r="D5575" s="33" t="s">
        <v>2859</v>
      </c>
      <c r="E5575" t="str">
        <f t="shared" si="91"/>
        <v>$125K-$200K</v>
      </c>
    </row>
    <row r="5576" spans="1:5" x14ac:dyDescent="0.3">
      <c r="A5576" s="33" t="s">
        <v>4</v>
      </c>
      <c r="B5576" s="33" t="s">
        <v>53</v>
      </c>
      <c r="C5576" s="33">
        <v>85000</v>
      </c>
      <c r="D5576" s="33" t="s">
        <v>2860</v>
      </c>
      <c r="E5576" t="str">
        <f t="shared" si="91"/>
        <v>$75K-$100K</v>
      </c>
    </row>
    <row r="5577" spans="1:5" x14ac:dyDescent="0.3">
      <c r="A5577" s="33" t="s">
        <v>2</v>
      </c>
      <c r="B5577" s="33" t="s">
        <v>53</v>
      </c>
      <c r="C5577" s="33">
        <v>129465</v>
      </c>
      <c r="D5577" s="33" t="s">
        <v>476</v>
      </c>
      <c r="E5577" t="str">
        <f t="shared" si="91"/>
        <v>$125K-$200K</v>
      </c>
    </row>
    <row r="5578" spans="1:5" x14ac:dyDescent="0.3">
      <c r="A5578" s="33" t="s">
        <v>125</v>
      </c>
      <c r="B5578" s="33" t="s">
        <v>53</v>
      </c>
      <c r="C5578" s="33">
        <v>100000</v>
      </c>
      <c r="D5578" s="33" t="s">
        <v>1450</v>
      </c>
      <c r="E5578" t="str">
        <f t="shared" si="91"/>
        <v>$75K-$100K</v>
      </c>
    </row>
    <row r="5579" spans="1:5" x14ac:dyDescent="0.3">
      <c r="A5579" s="33" t="s">
        <v>4</v>
      </c>
      <c r="B5579" s="33" t="s">
        <v>53</v>
      </c>
      <c r="C5579" s="33">
        <v>153000</v>
      </c>
      <c r="D5579" s="33" t="s">
        <v>1240</v>
      </c>
      <c r="E5579" t="str">
        <f t="shared" si="91"/>
        <v>$125K-$200K</v>
      </c>
    </row>
    <row r="5580" spans="1:5" x14ac:dyDescent="0.3">
      <c r="A5580" s="33" t="s">
        <v>0</v>
      </c>
      <c r="B5580" s="33" t="s">
        <v>53</v>
      </c>
      <c r="C5580" s="33">
        <v>149500</v>
      </c>
      <c r="D5580" s="33" t="s">
        <v>2783</v>
      </c>
      <c r="E5580" t="str">
        <f t="shared" si="91"/>
        <v>$125K-$200K</v>
      </c>
    </row>
    <row r="5581" spans="1:5" x14ac:dyDescent="0.3">
      <c r="A5581" s="33" t="s">
        <v>0</v>
      </c>
      <c r="B5581" s="33" t="s">
        <v>54</v>
      </c>
      <c r="C5581" s="33"/>
      <c r="D5581" s="33" t="s">
        <v>2861</v>
      </c>
      <c r="E5581" t="str">
        <f t="shared" si="91"/>
        <v>No Data</v>
      </c>
    </row>
    <row r="5582" spans="1:5" x14ac:dyDescent="0.3">
      <c r="A5582" s="33" t="s">
        <v>4</v>
      </c>
      <c r="B5582" s="33" t="s">
        <v>53</v>
      </c>
      <c r="C5582" s="33">
        <v>101014</v>
      </c>
      <c r="D5582" s="33" t="s">
        <v>232</v>
      </c>
      <c r="E5582" t="str">
        <f t="shared" si="91"/>
        <v>$100K-$125K</v>
      </c>
    </row>
    <row r="5583" spans="1:5" x14ac:dyDescent="0.3">
      <c r="A5583" s="33" t="s">
        <v>2</v>
      </c>
      <c r="B5583" s="33" t="s">
        <v>53</v>
      </c>
      <c r="C5583" s="33"/>
      <c r="D5583" s="33" t="s">
        <v>2862</v>
      </c>
      <c r="E5583" t="str">
        <f t="shared" si="91"/>
        <v>No Data</v>
      </c>
    </row>
    <row r="5584" spans="1:5" x14ac:dyDescent="0.3">
      <c r="A5584" s="33" t="s">
        <v>4</v>
      </c>
      <c r="B5584" s="33" t="s">
        <v>53</v>
      </c>
      <c r="C5584" s="33"/>
      <c r="D5584" s="33" t="s">
        <v>252</v>
      </c>
      <c r="E5584" t="str">
        <f t="shared" si="91"/>
        <v>No Data</v>
      </c>
    </row>
    <row r="5585" spans="1:5" x14ac:dyDescent="0.3">
      <c r="A5585" s="33" t="s">
        <v>2</v>
      </c>
      <c r="B5585" s="33" t="s">
        <v>53</v>
      </c>
      <c r="C5585" s="33">
        <v>67500</v>
      </c>
      <c r="D5585" s="33" t="s">
        <v>2863</v>
      </c>
      <c r="E5585" t="str">
        <f t="shared" si="91"/>
        <v>&lt;$75K</v>
      </c>
    </row>
    <row r="5586" spans="1:5" x14ac:dyDescent="0.3">
      <c r="A5586" s="33" t="s">
        <v>1</v>
      </c>
      <c r="B5586" s="33" t="s">
        <v>53</v>
      </c>
      <c r="C5586" s="33"/>
      <c r="D5586" s="33" t="s">
        <v>559</v>
      </c>
      <c r="E5586" t="str">
        <f t="shared" si="91"/>
        <v>No Data</v>
      </c>
    </row>
    <row r="5587" spans="1:5" x14ac:dyDescent="0.3">
      <c r="A5587" s="33" t="s">
        <v>128</v>
      </c>
      <c r="B5587" s="33" t="s">
        <v>53</v>
      </c>
      <c r="C5587" s="33">
        <v>177885.5</v>
      </c>
      <c r="D5587" s="33" t="s">
        <v>1541</v>
      </c>
      <c r="E5587" t="str">
        <f t="shared" si="91"/>
        <v>$125K-$200K</v>
      </c>
    </row>
    <row r="5588" spans="1:5" x14ac:dyDescent="0.3">
      <c r="A5588" s="33" t="s">
        <v>0</v>
      </c>
      <c r="B5588" s="33" t="s">
        <v>53</v>
      </c>
      <c r="C5588" s="33">
        <v>167500</v>
      </c>
      <c r="D5588" s="33" t="s">
        <v>2412</v>
      </c>
      <c r="E5588" t="str">
        <f t="shared" si="91"/>
        <v>$125K-$200K</v>
      </c>
    </row>
    <row r="5589" spans="1:5" x14ac:dyDescent="0.3">
      <c r="A5589" s="33" t="s">
        <v>125</v>
      </c>
      <c r="B5589" s="33" t="s">
        <v>53</v>
      </c>
      <c r="C5589" s="33">
        <v>130000</v>
      </c>
      <c r="D5589" s="33" t="s">
        <v>624</v>
      </c>
      <c r="E5589" t="str">
        <f t="shared" si="91"/>
        <v>$125K-$200K</v>
      </c>
    </row>
    <row r="5590" spans="1:5" x14ac:dyDescent="0.3">
      <c r="A5590" s="33" t="s">
        <v>4</v>
      </c>
      <c r="B5590" s="33" t="s">
        <v>53</v>
      </c>
      <c r="C5590" s="33"/>
      <c r="D5590" s="33" t="s">
        <v>237</v>
      </c>
      <c r="E5590" t="str">
        <f t="shared" si="91"/>
        <v>No Data</v>
      </c>
    </row>
    <row r="5591" spans="1:5" x14ac:dyDescent="0.3">
      <c r="A5591" s="33" t="s">
        <v>2</v>
      </c>
      <c r="B5591" s="33" t="s">
        <v>53</v>
      </c>
      <c r="C5591" s="33"/>
      <c r="D5591" s="33" t="s">
        <v>2864</v>
      </c>
      <c r="E5591" t="str">
        <f t="shared" si="91"/>
        <v>No Data</v>
      </c>
    </row>
    <row r="5592" spans="1:5" x14ac:dyDescent="0.3">
      <c r="A5592" s="33" t="s">
        <v>4</v>
      </c>
      <c r="B5592" s="33" t="s">
        <v>53</v>
      </c>
      <c r="C5592" s="33">
        <v>77584</v>
      </c>
      <c r="D5592" s="33" t="s">
        <v>2865</v>
      </c>
      <c r="E5592" t="str">
        <f t="shared" si="91"/>
        <v>$75K-$100K</v>
      </c>
    </row>
    <row r="5593" spans="1:5" x14ac:dyDescent="0.3">
      <c r="A5593" s="33" t="s">
        <v>4</v>
      </c>
      <c r="B5593" s="33" t="s">
        <v>68</v>
      </c>
      <c r="C5593" s="33"/>
      <c r="D5593" s="33" t="s">
        <v>2866</v>
      </c>
      <c r="E5593" t="str">
        <f t="shared" si="91"/>
        <v>No Data</v>
      </c>
    </row>
    <row r="5594" spans="1:5" x14ac:dyDescent="0.3">
      <c r="A5594" s="33" t="s">
        <v>2</v>
      </c>
      <c r="B5594" s="33" t="s">
        <v>53</v>
      </c>
      <c r="C5594" s="33"/>
      <c r="D5594" s="33" t="s">
        <v>2867</v>
      </c>
      <c r="E5594" t="str">
        <f t="shared" si="91"/>
        <v>No Data</v>
      </c>
    </row>
    <row r="5595" spans="1:5" x14ac:dyDescent="0.3">
      <c r="A5595" s="33" t="s">
        <v>4</v>
      </c>
      <c r="B5595" s="33" t="s">
        <v>53</v>
      </c>
      <c r="C5595" s="33">
        <v>150000</v>
      </c>
      <c r="D5595" s="33" t="s">
        <v>225</v>
      </c>
      <c r="E5595" t="str">
        <f t="shared" si="91"/>
        <v>$125K-$200K</v>
      </c>
    </row>
    <row r="5596" spans="1:5" x14ac:dyDescent="0.3">
      <c r="A5596" s="33" t="s">
        <v>126</v>
      </c>
      <c r="B5596" s="33" t="s">
        <v>53</v>
      </c>
      <c r="C5596" s="33">
        <v>180000</v>
      </c>
      <c r="D5596" s="33" t="s">
        <v>2868</v>
      </c>
      <c r="E5596" t="str">
        <f t="shared" si="91"/>
        <v>$125K-$200K</v>
      </c>
    </row>
    <row r="5597" spans="1:5" x14ac:dyDescent="0.3">
      <c r="A5597" s="33" t="s">
        <v>0</v>
      </c>
      <c r="B5597" s="33" t="s">
        <v>53</v>
      </c>
      <c r="C5597" s="33">
        <v>115000</v>
      </c>
      <c r="D5597" s="33" t="s">
        <v>299</v>
      </c>
      <c r="E5597" t="str">
        <f t="shared" si="91"/>
        <v>$100K-$125K</v>
      </c>
    </row>
    <row r="5598" spans="1:5" x14ac:dyDescent="0.3">
      <c r="A5598" s="33" t="s">
        <v>0</v>
      </c>
      <c r="B5598" s="33" t="s">
        <v>53</v>
      </c>
      <c r="C5598" s="33"/>
      <c r="D5598" s="33" t="s">
        <v>2869</v>
      </c>
      <c r="E5598" t="str">
        <f t="shared" si="91"/>
        <v>No Data</v>
      </c>
    </row>
    <row r="5599" spans="1:5" x14ac:dyDescent="0.3">
      <c r="A5599" s="33" t="s">
        <v>4</v>
      </c>
      <c r="B5599" s="33" t="s">
        <v>53</v>
      </c>
      <c r="C5599" s="33"/>
      <c r="D5599" s="33" t="s">
        <v>2761</v>
      </c>
      <c r="E5599" t="str">
        <f t="shared" si="91"/>
        <v>No Data</v>
      </c>
    </row>
    <row r="5600" spans="1:5" x14ac:dyDescent="0.3">
      <c r="A5600" s="33" t="s">
        <v>129</v>
      </c>
      <c r="B5600" s="33" t="s">
        <v>68</v>
      </c>
      <c r="C5600" s="33"/>
      <c r="D5600" s="33" t="s">
        <v>2870</v>
      </c>
      <c r="E5600" t="str">
        <f t="shared" si="91"/>
        <v>No Data</v>
      </c>
    </row>
    <row r="5601" spans="1:5" x14ac:dyDescent="0.3">
      <c r="A5601" s="33" t="s">
        <v>4</v>
      </c>
      <c r="B5601" s="33" t="s">
        <v>53</v>
      </c>
      <c r="C5601" s="33">
        <v>130000</v>
      </c>
      <c r="D5601" s="33" t="s">
        <v>2871</v>
      </c>
      <c r="E5601" t="str">
        <f t="shared" si="91"/>
        <v>$125K-$200K</v>
      </c>
    </row>
    <row r="5602" spans="1:5" x14ac:dyDescent="0.3">
      <c r="A5602" s="33" t="s">
        <v>4</v>
      </c>
      <c r="B5602" s="33" t="s">
        <v>53</v>
      </c>
      <c r="C5602" s="33">
        <v>140000</v>
      </c>
      <c r="D5602" s="33" t="s">
        <v>1612</v>
      </c>
      <c r="E5602" t="str">
        <f t="shared" si="91"/>
        <v>$125K-$200K</v>
      </c>
    </row>
    <row r="5603" spans="1:5" x14ac:dyDescent="0.3">
      <c r="A5603" s="33" t="s">
        <v>2</v>
      </c>
      <c r="B5603" s="33" t="s">
        <v>53</v>
      </c>
      <c r="C5603" s="33"/>
      <c r="D5603" s="33" t="s">
        <v>2872</v>
      </c>
      <c r="E5603" t="str">
        <f t="shared" si="91"/>
        <v>No Data</v>
      </c>
    </row>
    <row r="5604" spans="1:5" x14ac:dyDescent="0.3">
      <c r="A5604" s="33" t="s">
        <v>4</v>
      </c>
      <c r="B5604" s="33" t="s">
        <v>53</v>
      </c>
      <c r="C5604" s="33">
        <v>151000</v>
      </c>
      <c r="D5604" s="33" t="s">
        <v>631</v>
      </c>
      <c r="E5604" t="str">
        <f t="shared" si="91"/>
        <v>$125K-$200K</v>
      </c>
    </row>
    <row r="5605" spans="1:5" x14ac:dyDescent="0.3">
      <c r="A5605" s="33" t="s">
        <v>4</v>
      </c>
      <c r="B5605" s="33" t="s">
        <v>53</v>
      </c>
      <c r="C5605" s="33">
        <v>208114</v>
      </c>
      <c r="D5605" s="33" t="s">
        <v>225</v>
      </c>
      <c r="E5605" t="str">
        <f t="shared" si="91"/>
        <v>&gt;$200K</v>
      </c>
    </row>
    <row r="5606" spans="1:5" x14ac:dyDescent="0.3">
      <c r="A5606" s="33" t="s">
        <v>0</v>
      </c>
      <c r="B5606" s="33" t="s">
        <v>53</v>
      </c>
      <c r="C5606" s="33">
        <v>122500</v>
      </c>
      <c r="D5606" s="33" t="s">
        <v>2873</v>
      </c>
      <c r="E5606" t="str">
        <f t="shared" si="91"/>
        <v>$100K-$125K</v>
      </c>
    </row>
    <row r="5607" spans="1:5" x14ac:dyDescent="0.3">
      <c r="A5607" s="33" t="s">
        <v>2</v>
      </c>
      <c r="B5607" s="33" t="s">
        <v>53</v>
      </c>
      <c r="C5607" s="33">
        <v>98500</v>
      </c>
      <c r="D5607" s="33" t="s">
        <v>1732</v>
      </c>
      <c r="E5607" t="str">
        <f t="shared" si="91"/>
        <v>$75K-$100K</v>
      </c>
    </row>
    <row r="5608" spans="1:5" x14ac:dyDescent="0.3">
      <c r="A5608" s="33" t="s">
        <v>129</v>
      </c>
      <c r="B5608" s="33" t="s">
        <v>54</v>
      </c>
      <c r="C5608" s="33">
        <v>146000</v>
      </c>
      <c r="D5608" s="33" t="s">
        <v>326</v>
      </c>
      <c r="E5608" t="str">
        <f t="shared" si="91"/>
        <v>$125K-$200K</v>
      </c>
    </row>
    <row r="5609" spans="1:5" x14ac:dyDescent="0.3">
      <c r="A5609" s="33" t="s">
        <v>0</v>
      </c>
      <c r="B5609" s="33" t="s">
        <v>53</v>
      </c>
      <c r="C5609" s="33">
        <v>206500</v>
      </c>
      <c r="D5609" s="33" t="s">
        <v>2874</v>
      </c>
      <c r="E5609" t="str">
        <f t="shared" si="91"/>
        <v>&gt;$200K</v>
      </c>
    </row>
    <row r="5610" spans="1:5" x14ac:dyDescent="0.3">
      <c r="A5610" s="33" t="s">
        <v>0</v>
      </c>
      <c r="B5610" s="33" t="s">
        <v>81</v>
      </c>
      <c r="C5610" s="33">
        <v>150000</v>
      </c>
      <c r="D5610" s="33" t="s">
        <v>2875</v>
      </c>
      <c r="E5610" t="str">
        <f t="shared" si="91"/>
        <v>$125K-$200K</v>
      </c>
    </row>
    <row r="5611" spans="1:5" x14ac:dyDescent="0.3">
      <c r="A5611" s="33" t="s">
        <v>4</v>
      </c>
      <c r="B5611" s="33" t="s">
        <v>53</v>
      </c>
      <c r="C5611" s="33"/>
      <c r="D5611" s="33" t="s">
        <v>258</v>
      </c>
      <c r="E5611" t="str">
        <f t="shared" si="91"/>
        <v>No Data</v>
      </c>
    </row>
    <row r="5612" spans="1:5" x14ac:dyDescent="0.3">
      <c r="A5612" s="33" t="s">
        <v>2</v>
      </c>
      <c r="B5612" s="33" t="s">
        <v>65</v>
      </c>
      <c r="C5612" s="33">
        <v>89100</v>
      </c>
      <c r="D5612" s="33" t="s">
        <v>211</v>
      </c>
      <c r="E5612" t="str">
        <f t="shared" si="91"/>
        <v>$75K-$100K</v>
      </c>
    </row>
    <row r="5613" spans="1:5" x14ac:dyDescent="0.3">
      <c r="A5613" s="33" t="s">
        <v>126</v>
      </c>
      <c r="B5613" s="33" t="s">
        <v>53</v>
      </c>
      <c r="C5613" s="33">
        <v>135000</v>
      </c>
      <c r="D5613" s="33" t="s">
        <v>265</v>
      </c>
      <c r="E5613" t="str">
        <f t="shared" si="91"/>
        <v>$125K-$200K</v>
      </c>
    </row>
    <row r="5614" spans="1:5" x14ac:dyDescent="0.3">
      <c r="A5614" s="33" t="s">
        <v>2</v>
      </c>
      <c r="B5614" s="33" t="s">
        <v>53</v>
      </c>
      <c r="C5614" s="33">
        <v>62500</v>
      </c>
      <c r="D5614" s="33" t="s">
        <v>2876</v>
      </c>
      <c r="E5614" t="str">
        <f t="shared" si="91"/>
        <v>&lt;$75K</v>
      </c>
    </row>
    <row r="5615" spans="1:5" x14ac:dyDescent="0.3">
      <c r="A5615" s="33" t="s">
        <v>128</v>
      </c>
      <c r="B5615" s="33" t="s">
        <v>53</v>
      </c>
      <c r="C5615" s="33"/>
      <c r="D5615" s="33" t="s">
        <v>279</v>
      </c>
      <c r="E5615" t="str">
        <f t="shared" si="91"/>
        <v>No Data</v>
      </c>
    </row>
    <row r="5616" spans="1:5" x14ac:dyDescent="0.3">
      <c r="A5616" s="33" t="s">
        <v>126</v>
      </c>
      <c r="B5616" s="33" t="s">
        <v>53</v>
      </c>
      <c r="C5616" s="33">
        <v>105000</v>
      </c>
      <c r="D5616" s="33" t="s">
        <v>2877</v>
      </c>
      <c r="E5616" t="str">
        <f t="shared" si="91"/>
        <v>$100K-$125K</v>
      </c>
    </row>
    <row r="5617" spans="1:5" x14ac:dyDescent="0.3">
      <c r="A5617" s="33" t="s">
        <v>2</v>
      </c>
      <c r="B5617" s="33" t="s">
        <v>53</v>
      </c>
      <c r="C5617" s="33"/>
      <c r="D5617" s="33" t="s">
        <v>2054</v>
      </c>
      <c r="E5617" t="str">
        <f t="shared" si="91"/>
        <v>No Data</v>
      </c>
    </row>
    <row r="5618" spans="1:5" x14ac:dyDescent="0.3">
      <c r="A5618" s="33" t="s">
        <v>2</v>
      </c>
      <c r="B5618" s="33" t="s">
        <v>53</v>
      </c>
      <c r="C5618" s="33">
        <v>110000</v>
      </c>
      <c r="D5618" s="33" t="s">
        <v>2878</v>
      </c>
      <c r="E5618" t="str">
        <f t="shared" si="91"/>
        <v>$100K-$125K</v>
      </c>
    </row>
    <row r="5619" spans="1:5" x14ac:dyDescent="0.3">
      <c r="A5619" s="33" t="s">
        <v>52</v>
      </c>
      <c r="B5619" s="33" t="s">
        <v>53</v>
      </c>
      <c r="C5619" s="33"/>
      <c r="D5619" s="33" t="s">
        <v>369</v>
      </c>
      <c r="E5619" t="str">
        <f t="shared" si="91"/>
        <v>No Data</v>
      </c>
    </row>
    <row r="5620" spans="1:5" x14ac:dyDescent="0.3">
      <c r="A5620" s="33" t="s">
        <v>2</v>
      </c>
      <c r="B5620" s="33" t="s">
        <v>92</v>
      </c>
      <c r="C5620" s="33">
        <v>72900</v>
      </c>
      <c r="D5620" s="33" t="s">
        <v>2879</v>
      </c>
      <c r="E5620" t="str">
        <f t="shared" si="91"/>
        <v>&lt;$75K</v>
      </c>
    </row>
    <row r="5621" spans="1:5" x14ac:dyDescent="0.3">
      <c r="A5621" s="33" t="s">
        <v>1</v>
      </c>
      <c r="B5621" s="33" t="s">
        <v>71</v>
      </c>
      <c r="C5621" s="33">
        <v>166000</v>
      </c>
      <c r="D5621" s="33" t="s">
        <v>2880</v>
      </c>
      <c r="E5621" t="str">
        <f t="shared" si="91"/>
        <v>$125K-$200K</v>
      </c>
    </row>
    <row r="5622" spans="1:5" x14ac:dyDescent="0.3">
      <c r="A5622" s="33" t="s">
        <v>0</v>
      </c>
      <c r="B5622" s="33" t="s">
        <v>53</v>
      </c>
      <c r="C5622" s="33">
        <v>160000</v>
      </c>
      <c r="D5622" s="33" t="s">
        <v>2881</v>
      </c>
      <c r="E5622" t="str">
        <f t="shared" si="91"/>
        <v>$125K-$200K</v>
      </c>
    </row>
    <row r="5623" spans="1:5" x14ac:dyDescent="0.3">
      <c r="A5623" s="33" t="s">
        <v>4</v>
      </c>
      <c r="B5623" s="33" t="s">
        <v>53</v>
      </c>
      <c r="C5623" s="33">
        <v>151000</v>
      </c>
      <c r="D5623" s="33" t="s">
        <v>631</v>
      </c>
      <c r="E5623" t="str">
        <f t="shared" si="91"/>
        <v>$125K-$200K</v>
      </c>
    </row>
    <row r="5624" spans="1:5" x14ac:dyDescent="0.3">
      <c r="A5624" s="33" t="s">
        <v>2</v>
      </c>
      <c r="B5624" s="33" t="s">
        <v>124</v>
      </c>
      <c r="C5624" s="33">
        <v>75550</v>
      </c>
      <c r="D5624" s="33" t="s">
        <v>211</v>
      </c>
      <c r="E5624" t="str">
        <f t="shared" si="91"/>
        <v>$75K-$100K</v>
      </c>
    </row>
    <row r="5625" spans="1:5" x14ac:dyDescent="0.3">
      <c r="A5625" s="33" t="s">
        <v>2</v>
      </c>
      <c r="B5625" s="33" t="s">
        <v>81</v>
      </c>
      <c r="C5625" s="33"/>
      <c r="D5625" s="33" t="s">
        <v>253</v>
      </c>
      <c r="E5625" t="str">
        <f t="shared" si="91"/>
        <v>No Data</v>
      </c>
    </row>
    <row r="5626" spans="1:5" x14ac:dyDescent="0.3">
      <c r="A5626" s="33" t="s">
        <v>0</v>
      </c>
      <c r="B5626" s="33" t="s">
        <v>72</v>
      </c>
      <c r="C5626" s="33">
        <v>106439.5</v>
      </c>
      <c r="D5626" s="33" t="s">
        <v>2882</v>
      </c>
      <c r="E5626" t="str">
        <f t="shared" si="91"/>
        <v>$100K-$125K</v>
      </c>
    </row>
    <row r="5627" spans="1:5" x14ac:dyDescent="0.3">
      <c r="A5627" s="33" t="s">
        <v>2</v>
      </c>
      <c r="B5627" s="33" t="s">
        <v>106</v>
      </c>
      <c r="C5627" s="33">
        <v>63000</v>
      </c>
      <c r="D5627" s="33" t="s">
        <v>294</v>
      </c>
      <c r="E5627" t="str">
        <f t="shared" si="91"/>
        <v>&lt;$75K</v>
      </c>
    </row>
    <row r="5628" spans="1:5" x14ac:dyDescent="0.3">
      <c r="A5628" s="33" t="s">
        <v>128</v>
      </c>
      <c r="B5628" s="33" t="s">
        <v>53</v>
      </c>
      <c r="C5628" s="33">
        <v>138750</v>
      </c>
      <c r="D5628" s="33" t="s">
        <v>1089</v>
      </c>
      <c r="E5628" t="str">
        <f t="shared" si="91"/>
        <v>$125K-$200K</v>
      </c>
    </row>
    <row r="5629" spans="1:5" x14ac:dyDescent="0.3">
      <c r="A5629" s="33" t="s">
        <v>4</v>
      </c>
      <c r="B5629" s="33" t="s">
        <v>53</v>
      </c>
      <c r="C5629" s="33">
        <v>130000</v>
      </c>
      <c r="D5629" s="33" t="s">
        <v>656</v>
      </c>
      <c r="E5629" t="str">
        <f t="shared" si="91"/>
        <v>$125K-$200K</v>
      </c>
    </row>
    <row r="5630" spans="1:5" x14ac:dyDescent="0.3">
      <c r="A5630" s="33" t="s">
        <v>2</v>
      </c>
      <c r="B5630" s="33" t="s">
        <v>53</v>
      </c>
      <c r="C5630" s="33"/>
      <c r="D5630" s="33" t="s">
        <v>454</v>
      </c>
      <c r="E5630" t="str">
        <f t="shared" si="91"/>
        <v>No Data</v>
      </c>
    </row>
    <row r="5631" spans="1:5" x14ac:dyDescent="0.3">
      <c r="A5631" s="33" t="s">
        <v>52</v>
      </c>
      <c r="B5631" s="33" t="s">
        <v>81</v>
      </c>
      <c r="C5631" s="33"/>
      <c r="D5631" s="33" t="s">
        <v>2883</v>
      </c>
      <c r="E5631" t="str">
        <f t="shared" si="91"/>
        <v>No Data</v>
      </c>
    </row>
    <row r="5632" spans="1:5" x14ac:dyDescent="0.3">
      <c r="A5632" s="33" t="s">
        <v>4</v>
      </c>
      <c r="B5632" s="33" t="s">
        <v>53</v>
      </c>
      <c r="C5632" s="33">
        <v>200000</v>
      </c>
      <c r="D5632" s="33" t="s">
        <v>2884</v>
      </c>
      <c r="E5632" t="str">
        <f t="shared" si="91"/>
        <v>$125K-$200K</v>
      </c>
    </row>
    <row r="5633" spans="1:5" x14ac:dyDescent="0.3">
      <c r="A5633" s="33" t="s">
        <v>4</v>
      </c>
      <c r="B5633" s="33" t="s">
        <v>54</v>
      </c>
      <c r="C5633" s="33"/>
      <c r="D5633" s="33" t="s">
        <v>482</v>
      </c>
      <c r="E5633" t="str">
        <f t="shared" si="91"/>
        <v>No Data</v>
      </c>
    </row>
    <row r="5634" spans="1:5" x14ac:dyDescent="0.3">
      <c r="A5634" s="33" t="s">
        <v>4</v>
      </c>
      <c r="B5634" s="33" t="s">
        <v>53</v>
      </c>
      <c r="C5634" s="33"/>
      <c r="D5634" s="33" t="s">
        <v>2885</v>
      </c>
      <c r="E5634" t="str">
        <f t="shared" si="91"/>
        <v>No Data</v>
      </c>
    </row>
    <row r="5635" spans="1:5" x14ac:dyDescent="0.3">
      <c r="A5635" s="33" t="s">
        <v>0</v>
      </c>
      <c r="B5635" s="33" t="s">
        <v>54</v>
      </c>
      <c r="C5635" s="33">
        <v>125000</v>
      </c>
      <c r="D5635" s="33" t="s">
        <v>2886</v>
      </c>
      <c r="E5635" t="str">
        <f t="shared" ref="E5635:E5698" si="92">_xlfn.XLOOKUP(C5635,$H$16:$H$21,$G$16:$G$21,,1)</f>
        <v>$100K-$125K</v>
      </c>
    </row>
    <row r="5636" spans="1:5" x14ac:dyDescent="0.3">
      <c r="A5636" s="33" t="s">
        <v>0</v>
      </c>
      <c r="B5636" s="33" t="s">
        <v>53</v>
      </c>
      <c r="C5636" s="33"/>
      <c r="D5636" s="33" t="s">
        <v>2887</v>
      </c>
      <c r="E5636" t="str">
        <f t="shared" si="92"/>
        <v>No Data</v>
      </c>
    </row>
    <row r="5637" spans="1:5" x14ac:dyDescent="0.3">
      <c r="A5637" s="33" t="s">
        <v>4</v>
      </c>
      <c r="B5637" s="33" t="s">
        <v>81</v>
      </c>
      <c r="C5637" s="33">
        <v>90000</v>
      </c>
      <c r="D5637" s="33" t="s">
        <v>2888</v>
      </c>
      <c r="E5637" t="str">
        <f t="shared" si="92"/>
        <v>$75K-$100K</v>
      </c>
    </row>
    <row r="5638" spans="1:5" x14ac:dyDescent="0.3">
      <c r="A5638" s="33" t="s">
        <v>4</v>
      </c>
      <c r="B5638" s="33" t="s">
        <v>54</v>
      </c>
      <c r="C5638" s="33">
        <v>90000</v>
      </c>
      <c r="D5638" s="33" t="s">
        <v>2889</v>
      </c>
      <c r="E5638" t="str">
        <f t="shared" si="92"/>
        <v>$75K-$100K</v>
      </c>
    </row>
    <row r="5639" spans="1:5" x14ac:dyDescent="0.3">
      <c r="A5639" s="33" t="s">
        <v>0</v>
      </c>
      <c r="B5639" s="33" t="s">
        <v>53</v>
      </c>
      <c r="C5639" s="33">
        <v>97000</v>
      </c>
      <c r="D5639" s="33" t="s">
        <v>457</v>
      </c>
      <c r="E5639" t="str">
        <f t="shared" si="92"/>
        <v>$75K-$100K</v>
      </c>
    </row>
    <row r="5640" spans="1:5" x14ac:dyDescent="0.3">
      <c r="A5640" s="33" t="s">
        <v>2</v>
      </c>
      <c r="B5640" s="33" t="s">
        <v>53</v>
      </c>
      <c r="C5640" s="33">
        <v>70000</v>
      </c>
      <c r="D5640" s="33" t="s">
        <v>248</v>
      </c>
      <c r="E5640" t="str">
        <f t="shared" si="92"/>
        <v>&lt;$75K</v>
      </c>
    </row>
    <row r="5641" spans="1:5" x14ac:dyDescent="0.3">
      <c r="A5641" s="33" t="s">
        <v>4</v>
      </c>
      <c r="B5641" s="33" t="s">
        <v>53</v>
      </c>
      <c r="C5641" s="33">
        <v>125000</v>
      </c>
      <c r="D5641" s="33" t="s">
        <v>2890</v>
      </c>
      <c r="E5641" t="str">
        <f t="shared" si="92"/>
        <v>$100K-$125K</v>
      </c>
    </row>
    <row r="5642" spans="1:5" x14ac:dyDescent="0.3">
      <c r="A5642" s="33" t="s">
        <v>128</v>
      </c>
      <c r="B5642" s="33" t="s">
        <v>53</v>
      </c>
      <c r="C5642" s="33">
        <v>215000</v>
      </c>
      <c r="D5642" s="33" t="s">
        <v>230</v>
      </c>
      <c r="E5642" t="str">
        <f t="shared" si="92"/>
        <v>&gt;$200K</v>
      </c>
    </row>
    <row r="5643" spans="1:5" x14ac:dyDescent="0.3">
      <c r="A5643" s="33" t="s">
        <v>2</v>
      </c>
      <c r="B5643" s="33" t="s">
        <v>54</v>
      </c>
      <c r="C5643" s="33">
        <v>80000</v>
      </c>
      <c r="D5643" s="33" t="s">
        <v>2891</v>
      </c>
      <c r="E5643" t="str">
        <f t="shared" si="92"/>
        <v>$75K-$100K</v>
      </c>
    </row>
    <row r="5644" spans="1:5" x14ac:dyDescent="0.3">
      <c r="A5644" s="33" t="s">
        <v>128</v>
      </c>
      <c r="B5644" s="33" t="s">
        <v>53</v>
      </c>
      <c r="C5644" s="33">
        <v>159264</v>
      </c>
      <c r="D5644" s="33" t="s">
        <v>1433</v>
      </c>
      <c r="E5644" t="str">
        <f t="shared" si="92"/>
        <v>$125K-$200K</v>
      </c>
    </row>
    <row r="5645" spans="1:5" x14ac:dyDescent="0.3">
      <c r="A5645" s="33" t="s">
        <v>0</v>
      </c>
      <c r="B5645" s="33" t="s">
        <v>54</v>
      </c>
      <c r="C5645" s="33">
        <v>68000</v>
      </c>
      <c r="D5645" s="33" t="s">
        <v>2892</v>
      </c>
      <c r="E5645" t="str">
        <f t="shared" si="92"/>
        <v>&lt;$75K</v>
      </c>
    </row>
    <row r="5646" spans="1:5" x14ac:dyDescent="0.3">
      <c r="A5646" s="33" t="s">
        <v>4</v>
      </c>
      <c r="B5646" s="33" t="s">
        <v>53</v>
      </c>
      <c r="C5646" s="33">
        <v>175000</v>
      </c>
      <c r="D5646" s="33" t="s">
        <v>315</v>
      </c>
      <c r="E5646" t="str">
        <f t="shared" si="92"/>
        <v>$125K-$200K</v>
      </c>
    </row>
    <row r="5647" spans="1:5" x14ac:dyDescent="0.3">
      <c r="A5647" s="33" t="s">
        <v>4</v>
      </c>
      <c r="B5647" s="33" t="s">
        <v>54</v>
      </c>
      <c r="C5647" s="33">
        <v>140000</v>
      </c>
      <c r="D5647" s="33" t="s">
        <v>2893</v>
      </c>
      <c r="E5647" t="str">
        <f t="shared" si="92"/>
        <v>$125K-$200K</v>
      </c>
    </row>
    <row r="5648" spans="1:5" x14ac:dyDescent="0.3">
      <c r="A5648" s="33" t="s">
        <v>126</v>
      </c>
      <c r="B5648" s="33" t="s">
        <v>53</v>
      </c>
      <c r="C5648" s="33">
        <v>117500</v>
      </c>
      <c r="D5648" s="33" t="s">
        <v>755</v>
      </c>
      <c r="E5648" t="str">
        <f t="shared" si="92"/>
        <v>$100K-$125K</v>
      </c>
    </row>
    <row r="5649" spans="1:5" x14ac:dyDescent="0.3">
      <c r="A5649" s="33" t="s">
        <v>2</v>
      </c>
      <c r="B5649" s="33" t="s">
        <v>109</v>
      </c>
      <c r="C5649" s="33">
        <v>155485.5</v>
      </c>
      <c r="D5649" s="33" t="s">
        <v>2894</v>
      </c>
      <c r="E5649" t="str">
        <f t="shared" si="92"/>
        <v>$125K-$200K</v>
      </c>
    </row>
    <row r="5650" spans="1:5" x14ac:dyDescent="0.3">
      <c r="A5650" s="33" t="s">
        <v>126</v>
      </c>
      <c r="B5650" s="33" t="s">
        <v>53</v>
      </c>
      <c r="C5650" s="33">
        <v>173500</v>
      </c>
      <c r="D5650" s="33" t="s">
        <v>225</v>
      </c>
      <c r="E5650" t="str">
        <f t="shared" si="92"/>
        <v>$125K-$200K</v>
      </c>
    </row>
    <row r="5651" spans="1:5" x14ac:dyDescent="0.3">
      <c r="A5651" s="33" t="s">
        <v>4</v>
      </c>
      <c r="B5651" s="33" t="s">
        <v>53</v>
      </c>
      <c r="C5651" s="33">
        <v>115000</v>
      </c>
      <c r="D5651" s="33" t="s">
        <v>333</v>
      </c>
      <c r="E5651" t="str">
        <f t="shared" si="92"/>
        <v>$100K-$125K</v>
      </c>
    </row>
    <row r="5652" spans="1:5" x14ac:dyDescent="0.3">
      <c r="A5652" s="33" t="s">
        <v>0</v>
      </c>
      <c r="B5652" s="33" t="s">
        <v>53</v>
      </c>
      <c r="C5652" s="33">
        <v>125000</v>
      </c>
      <c r="D5652" s="33" t="s">
        <v>352</v>
      </c>
      <c r="E5652" t="str">
        <f t="shared" si="92"/>
        <v>$100K-$125K</v>
      </c>
    </row>
    <row r="5653" spans="1:5" x14ac:dyDescent="0.3">
      <c r="A5653" s="33" t="s">
        <v>0</v>
      </c>
      <c r="B5653" s="33" t="s">
        <v>53</v>
      </c>
      <c r="C5653" s="33">
        <v>149287.5</v>
      </c>
      <c r="D5653" s="33" t="s">
        <v>2582</v>
      </c>
      <c r="E5653" t="str">
        <f t="shared" si="92"/>
        <v>$125K-$200K</v>
      </c>
    </row>
    <row r="5654" spans="1:5" x14ac:dyDescent="0.3">
      <c r="A5654" s="33" t="s">
        <v>0</v>
      </c>
      <c r="B5654" s="33" t="s">
        <v>53</v>
      </c>
      <c r="C5654" s="33">
        <v>125000</v>
      </c>
      <c r="D5654" s="33" t="s">
        <v>314</v>
      </c>
      <c r="E5654" t="str">
        <f t="shared" si="92"/>
        <v>$100K-$125K</v>
      </c>
    </row>
    <row r="5655" spans="1:5" x14ac:dyDescent="0.3">
      <c r="A5655" s="33" t="s">
        <v>4</v>
      </c>
      <c r="B5655" s="33" t="s">
        <v>53</v>
      </c>
      <c r="C5655" s="33">
        <v>137500</v>
      </c>
      <c r="D5655" s="33" t="s">
        <v>265</v>
      </c>
      <c r="E5655" t="str">
        <f t="shared" si="92"/>
        <v>$125K-$200K</v>
      </c>
    </row>
    <row r="5656" spans="1:5" x14ac:dyDescent="0.3">
      <c r="A5656" s="33" t="s">
        <v>0</v>
      </c>
      <c r="B5656" s="33" t="s">
        <v>53</v>
      </c>
      <c r="C5656" s="33">
        <v>87000</v>
      </c>
      <c r="D5656" s="33" t="s">
        <v>2895</v>
      </c>
      <c r="E5656" t="str">
        <f t="shared" si="92"/>
        <v>$75K-$100K</v>
      </c>
    </row>
    <row r="5657" spans="1:5" x14ac:dyDescent="0.3">
      <c r="A5657" s="33" t="s">
        <v>126</v>
      </c>
      <c r="B5657" s="33" t="s">
        <v>53</v>
      </c>
      <c r="C5657" s="33">
        <v>100000</v>
      </c>
      <c r="D5657" s="33" t="s">
        <v>232</v>
      </c>
      <c r="E5657" t="str">
        <f t="shared" si="92"/>
        <v>$75K-$100K</v>
      </c>
    </row>
    <row r="5658" spans="1:5" x14ac:dyDescent="0.3">
      <c r="A5658" s="33" t="s">
        <v>128</v>
      </c>
      <c r="B5658" s="33" t="s">
        <v>54</v>
      </c>
      <c r="C5658" s="33">
        <v>146500</v>
      </c>
      <c r="D5658" s="33" t="s">
        <v>714</v>
      </c>
      <c r="E5658" t="str">
        <f t="shared" si="92"/>
        <v>$125K-$200K</v>
      </c>
    </row>
    <row r="5659" spans="1:5" x14ac:dyDescent="0.3">
      <c r="A5659" s="33" t="s">
        <v>4</v>
      </c>
      <c r="B5659" s="33" t="s">
        <v>53</v>
      </c>
      <c r="C5659" s="33"/>
      <c r="D5659" s="33" t="s">
        <v>2896</v>
      </c>
      <c r="E5659" t="str">
        <f t="shared" si="92"/>
        <v>No Data</v>
      </c>
    </row>
    <row r="5660" spans="1:5" x14ac:dyDescent="0.3">
      <c r="A5660" s="33" t="s">
        <v>0</v>
      </c>
      <c r="B5660" s="33" t="s">
        <v>53</v>
      </c>
      <c r="C5660" s="33">
        <v>160000</v>
      </c>
      <c r="D5660" s="33" t="s">
        <v>635</v>
      </c>
      <c r="E5660" t="str">
        <f t="shared" si="92"/>
        <v>$125K-$200K</v>
      </c>
    </row>
    <row r="5661" spans="1:5" x14ac:dyDescent="0.3">
      <c r="A5661" s="33" t="s">
        <v>1</v>
      </c>
      <c r="B5661" s="33" t="s">
        <v>53</v>
      </c>
      <c r="C5661" s="33">
        <v>226500</v>
      </c>
      <c r="D5661" s="33" t="s">
        <v>1276</v>
      </c>
      <c r="E5661" t="str">
        <f t="shared" si="92"/>
        <v>&gt;$200K</v>
      </c>
    </row>
    <row r="5662" spans="1:5" x14ac:dyDescent="0.3">
      <c r="A5662" s="33" t="s">
        <v>2</v>
      </c>
      <c r="B5662" s="33" t="s">
        <v>53</v>
      </c>
      <c r="C5662" s="33">
        <v>65000</v>
      </c>
      <c r="D5662" s="33" t="s">
        <v>2897</v>
      </c>
      <c r="E5662" t="str">
        <f t="shared" si="92"/>
        <v>&lt;$75K</v>
      </c>
    </row>
    <row r="5663" spans="1:5" x14ac:dyDescent="0.3">
      <c r="A5663" s="33" t="s">
        <v>2</v>
      </c>
      <c r="B5663" s="33" t="s">
        <v>53</v>
      </c>
      <c r="C5663" s="33">
        <v>77500</v>
      </c>
      <c r="D5663" s="33" t="s">
        <v>2898</v>
      </c>
      <c r="E5663" t="str">
        <f t="shared" si="92"/>
        <v>$75K-$100K</v>
      </c>
    </row>
    <row r="5664" spans="1:5" x14ac:dyDescent="0.3">
      <c r="A5664" s="33" t="s">
        <v>2</v>
      </c>
      <c r="B5664" s="33" t="s">
        <v>53</v>
      </c>
      <c r="C5664" s="33">
        <v>85000</v>
      </c>
      <c r="D5664" s="33" t="s">
        <v>2899</v>
      </c>
      <c r="E5664" t="str">
        <f t="shared" si="92"/>
        <v>$75K-$100K</v>
      </c>
    </row>
    <row r="5665" spans="1:5" x14ac:dyDescent="0.3">
      <c r="A5665" s="33" t="s">
        <v>0</v>
      </c>
      <c r="B5665" s="33" t="s">
        <v>53</v>
      </c>
      <c r="C5665" s="33">
        <v>120000</v>
      </c>
      <c r="D5665" s="33" t="s">
        <v>2900</v>
      </c>
      <c r="E5665" t="str">
        <f t="shared" si="92"/>
        <v>$100K-$125K</v>
      </c>
    </row>
    <row r="5666" spans="1:5" x14ac:dyDescent="0.3">
      <c r="A5666" s="33" t="s">
        <v>125</v>
      </c>
      <c r="B5666" s="33" t="s">
        <v>53</v>
      </c>
      <c r="C5666" s="33">
        <v>146500</v>
      </c>
      <c r="D5666" s="33" t="s">
        <v>476</v>
      </c>
      <c r="E5666" t="str">
        <f t="shared" si="92"/>
        <v>$125K-$200K</v>
      </c>
    </row>
    <row r="5667" spans="1:5" x14ac:dyDescent="0.3">
      <c r="A5667" s="33" t="s">
        <v>4</v>
      </c>
      <c r="B5667" s="33" t="s">
        <v>53</v>
      </c>
      <c r="C5667" s="33">
        <v>108415.5</v>
      </c>
      <c r="D5667" s="33" t="s">
        <v>2901</v>
      </c>
      <c r="E5667" t="str">
        <f t="shared" si="92"/>
        <v>$100K-$125K</v>
      </c>
    </row>
    <row r="5668" spans="1:5" x14ac:dyDescent="0.3">
      <c r="A5668" s="33" t="s">
        <v>4</v>
      </c>
      <c r="B5668" s="33" t="s">
        <v>53</v>
      </c>
      <c r="C5668" s="33">
        <v>90000</v>
      </c>
      <c r="D5668" s="33" t="s">
        <v>1401</v>
      </c>
      <c r="E5668" t="str">
        <f t="shared" si="92"/>
        <v>$75K-$100K</v>
      </c>
    </row>
    <row r="5669" spans="1:5" x14ac:dyDescent="0.3">
      <c r="A5669" s="33" t="s">
        <v>0</v>
      </c>
      <c r="B5669" s="33" t="s">
        <v>53</v>
      </c>
      <c r="C5669" s="33"/>
      <c r="D5669" s="33" t="s">
        <v>2770</v>
      </c>
      <c r="E5669" t="str">
        <f t="shared" si="92"/>
        <v>No Data</v>
      </c>
    </row>
    <row r="5670" spans="1:5" x14ac:dyDescent="0.3">
      <c r="A5670" s="33" t="s">
        <v>125</v>
      </c>
      <c r="B5670" s="33" t="s">
        <v>53</v>
      </c>
      <c r="C5670" s="33">
        <v>115000</v>
      </c>
      <c r="D5670" s="33" t="s">
        <v>596</v>
      </c>
      <c r="E5670" t="str">
        <f t="shared" si="92"/>
        <v>$100K-$125K</v>
      </c>
    </row>
    <row r="5671" spans="1:5" x14ac:dyDescent="0.3">
      <c r="A5671" s="33" t="s">
        <v>4</v>
      </c>
      <c r="B5671" s="33" t="s">
        <v>53</v>
      </c>
      <c r="C5671" s="33">
        <v>125500</v>
      </c>
      <c r="D5671" s="33" t="s">
        <v>520</v>
      </c>
      <c r="E5671" t="str">
        <f t="shared" si="92"/>
        <v>$125K-$200K</v>
      </c>
    </row>
    <row r="5672" spans="1:5" x14ac:dyDescent="0.3">
      <c r="A5672" s="33" t="s">
        <v>4</v>
      </c>
      <c r="B5672" s="33" t="s">
        <v>54</v>
      </c>
      <c r="C5672" s="33"/>
      <c r="D5672" s="33" t="s">
        <v>238</v>
      </c>
      <c r="E5672" t="str">
        <f t="shared" si="92"/>
        <v>No Data</v>
      </c>
    </row>
    <row r="5673" spans="1:5" x14ac:dyDescent="0.3">
      <c r="A5673" s="33" t="s">
        <v>0</v>
      </c>
      <c r="B5673" s="33" t="s">
        <v>53</v>
      </c>
      <c r="C5673" s="33">
        <v>135720</v>
      </c>
      <c r="D5673" s="33" t="s">
        <v>2902</v>
      </c>
      <c r="E5673" t="str">
        <f t="shared" si="92"/>
        <v>$125K-$200K</v>
      </c>
    </row>
    <row r="5674" spans="1:5" x14ac:dyDescent="0.3">
      <c r="A5674" s="33" t="s">
        <v>2</v>
      </c>
      <c r="B5674" s="33" t="s">
        <v>53</v>
      </c>
      <c r="C5674" s="33">
        <v>115000</v>
      </c>
      <c r="D5674" s="33" t="s">
        <v>424</v>
      </c>
      <c r="E5674" t="str">
        <f t="shared" si="92"/>
        <v>$100K-$125K</v>
      </c>
    </row>
    <row r="5675" spans="1:5" x14ac:dyDescent="0.3">
      <c r="A5675" s="33" t="s">
        <v>4</v>
      </c>
      <c r="B5675" s="33" t="s">
        <v>54</v>
      </c>
      <c r="C5675" s="33"/>
      <c r="D5675" s="33" t="s">
        <v>258</v>
      </c>
      <c r="E5675" t="str">
        <f t="shared" si="92"/>
        <v>No Data</v>
      </c>
    </row>
    <row r="5676" spans="1:5" x14ac:dyDescent="0.3">
      <c r="A5676" s="33" t="s">
        <v>0</v>
      </c>
      <c r="B5676" s="33" t="s">
        <v>54</v>
      </c>
      <c r="C5676" s="33">
        <v>100000</v>
      </c>
      <c r="D5676" s="33" t="s">
        <v>2903</v>
      </c>
      <c r="E5676" t="str">
        <f t="shared" si="92"/>
        <v>$75K-$100K</v>
      </c>
    </row>
    <row r="5677" spans="1:5" x14ac:dyDescent="0.3">
      <c r="A5677" s="33" t="s">
        <v>0</v>
      </c>
      <c r="B5677" s="33" t="s">
        <v>53</v>
      </c>
      <c r="C5677" s="33">
        <v>171121</v>
      </c>
      <c r="D5677" s="33" t="s">
        <v>2904</v>
      </c>
      <c r="E5677" t="str">
        <f t="shared" si="92"/>
        <v>$125K-$200K</v>
      </c>
    </row>
    <row r="5678" spans="1:5" x14ac:dyDescent="0.3">
      <c r="A5678" s="33" t="s">
        <v>2</v>
      </c>
      <c r="B5678" s="33" t="s">
        <v>79</v>
      </c>
      <c r="C5678" s="33">
        <v>50400</v>
      </c>
      <c r="D5678" s="33" t="s">
        <v>211</v>
      </c>
      <c r="E5678" t="str">
        <f t="shared" si="92"/>
        <v>&lt;$75K</v>
      </c>
    </row>
    <row r="5679" spans="1:5" x14ac:dyDescent="0.3">
      <c r="A5679" s="33" t="s">
        <v>2</v>
      </c>
      <c r="B5679" s="33" t="s">
        <v>70</v>
      </c>
      <c r="C5679" s="33">
        <v>43200</v>
      </c>
      <c r="D5679" s="33" t="s">
        <v>2905</v>
      </c>
      <c r="E5679" t="str">
        <f t="shared" si="92"/>
        <v>&lt;$75K</v>
      </c>
    </row>
    <row r="5680" spans="1:5" x14ac:dyDescent="0.3">
      <c r="A5680" s="33" t="s">
        <v>4</v>
      </c>
      <c r="B5680" s="33" t="s">
        <v>53</v>
      </c>
      <c r="C5680" s="33">
        <v>125000</v>
      </c>
      <c r="D5680" s="33" t="s">
        <v>385</v>
      </c>
      <c r="E5680" t="str">
        <f t="shared" si="92"/>
        <v>$100K-$125K</v>
      </c>
    </row>
    <row r="5681" spans="1:5" x14ac:dyDescent="0.3">
      <c r="A5681" s="33" t="s">
        <v>0</v>
      </c>
      <c r="B5681" s="33" t="s">
        <v>64</v>
      </c>
      <c r="C5681" s="33">
        <v>88128</v>
      </c>
      <c r="D5681" s="33" t="s">
        <v>2906</v>
      </c>
      <c r="E5681" t="str">
        <f t="shared" si="92"/>
        <v>$75K-$100K</v>
      </c>
    </row>
    <row r="5682" spans="1:5" x14ac:dyDescent="0.3">
      <c r="A5682" s="33" t="s">
        <v>2</v>
      </c>
      <c r="B5682" s="33" t="s">
        <v>53</v>
      </c>
      <c r="C5682" s="33"/>
      <c r="D5682" s="33" t="s">
        <v>2907</v>
      </c>
      <c r="E5682" t="str">
        <f t="shared" si="92"/>
        <v>No Data</v>
      </c>
    </row>
    <row r="5683" spans="1:5" x14ac:dyDescent="0.3">
      <c r="A5683" s="33" t="s">
        <v>4</v>
      </c>
      <c r="B5683" s="33" t="s">
        <v>53</v>
      </c>
      <c r="C5683" s="33">
        <v>180000</v>
      </c>
      <c r="D5683" s="33" t="s">
        <v>265</v>
      </c>
      <c r="E5683" t="str">
        <f t="shared" si="92"/>
        <v>$125K-$200K</v>
      </c>
    </row>
    <row r="5684" spans="1:5" x14ac:dyDescent="0.3">
      <c r="A5684" s="33" t="s">
        <v>4</v>
      </c>
      <c r="B5684" s="33" t="s">
        <v>53</v>
      </c>
      <c r="C5684" s="33">
        <v>125000</v>
      </c>
      <c r="D5684" s="33" t="s">
        <v>2908</v>
      </c>
      <c r="E5684" t="str">
        <f t="shared" si="92"/>
        <v>$100K-$125K</v>
      </c>
    </row>
    <row r="5685" spans="1:5" x14ac:dyDescent="0.3">
      <c r="A5685" s="33" t="s">
        <v>0</v>
      </c>
      <c r="B5685" s="33" t="s">
        <v>53</v>
      </c>
      <c r="C5685" s="33">
        <v>90000</v>
      </c>
      <c r="D5685" s="33" t="s">
        <v>333</v>
      </c>
      <c r="E5685" t="str">
        <f t="shared" si="92"/>
        <v>$75K-$100K</v>
      </c>
    </row>
    <row r="5686" spans="1:5" x14ac:dyDescent="0.3">
      <c r="A5686" s="33" t="s">
        <v>0</v>
      </c>
      <c r="B5686" s="33" t="s">
        <v>53</v>
      </c>
      <c r="C5686" s="33">
        <v>95000</v>
      </c>
      <c r="D5686" s="33" t="s">
        <v>2909</v>
      </c>
      <c r="E5686" t="str">
        <f t="shared" si="92"/>
        <v>$75K-$100K</v>
      </c>
    </row>
    <row r="5687" spans="1:5" x14ac:dyDescent="0.3">
      <c r="A5687" s="33" t="s">
        <v>2</v>
      </c>
      <c r="B5687" s="33" t="s">
        <v>53</v>
      </c>
      <c r="C5687" s="33"/>
      <c r="D5687" s="33" t="s">
        <v>871</v>
      </c>
      <c r="E5687" t="str">
        <f t="shared" si="92"/>
        <v>No Data</v>
      </c>
    </row>
    <row r="5688" spans="1:5" x14ac:dyDescent="0.3">
      <c r="A5688" s="33" t="s">
        <v>2</v>
      </c>
      <c r="B5688" s="33" t="s">
        <v>53</v>
      </c>
      <c r="C5688" s="33">
        <v>125000</v>
      </c>
      <c r="D5688" s="33" t="s">
        <v>2910</v>
      </c>
      <c r="E5688" t="str">
        <f t="shared" si="92"/>
        <v>$100K-$125K</v>
      </c>
    </row>
    <row r="5689" spans="1:5" x14ac:dyDescent="0.3">
      <c r="A5689" s="33" t="s">
        <v>0</v>
      </c>
      <c r="B5689" s="33" t="s">
        <v>53</v>
      </c>
      <c r="C5689" s="33"/>
      <c r="D5689" s="33" t="s">
        <v>452</v>
      </c>
      <c r="E5689" t="str">
        <f t="shared" si="92"/>
        <v>No Data</v>
      </c>
    </row>
    <row r="5690" spans="1:5" x14ac:dyDescent="0.3">
      <c r="A5690" s="33" t="s">
        <v>2</v>
      </c>
      <c r="B5690" s="33" t="s">
        <v>53</v>
      </c>
      <c r="C5690" s="33"/>
      <c r="D5690" s="33" t="s">
        <v>2911</v>
      </c>
      <c r="E5690" t="str">
        <f t="shared" si="92"/>
        <v>No Data</v>
      </c>
    </row>
    <row r="5691" spans="1:5" x14ac:dyDescent="0.3">
      <c r="A5691" s="33" t="s">
        <v>0</v>
      </c>
      <c r="B5691" s="33" t="s">
        <v>53</v>
      </c>
      <c r="C5691" s="33"/>
      <c r="D5691" s="33" t="s">
        <v>213</v>
      </c>
      <c r="E5691" t="str">
        <f t="shared" si="92"/>
        <v>No Data</v>
      </c>
    </row>
    <row r="5692" spans="1:5" x14ac:dyDescent="0.3">
      <c r="A5692" s="33" t="s">
        <v>2</v>
      </c>
      <c r="B5692" s="33" t="s">
        <v>53</v>
      </c>
      <c r="C5692" s="33"/>
      <c r="D5692" s="33" t="s">
        <v>2912</v>
      </c>
      <c r="E5692" t="str">
        <f t="shared" si="92"/>
        <v>No Data</v>
      </c>
    </row>
    <row r="5693" spans="1:5" x14ac:dyDescent="0.3">
      <c r="A5693" s="33" t="s">
        <v>0</v>
      </c>
      <c r="B5693" s="33" t="s">
        <v>53</v>
      </c>
      <c r="C5693" s="33">
        <v>127500</v>
      </c>
      <c r="D5693" s="33" t="s">
        <v>315</v>
      </c>
      <c r="E5693" t="str">
        <f t="shared" si="92"/>
        <v>$125K-$200K</v>
      </c>
    </row>
    <row r="5694" spans="1:5" x14ac:dyDescent="0.3">
      <c r="A5694" s="33" t="s">
        <v>125</v>
      </c>
      <c r="B5694" s="33" t="s">
        <v>53</v>
      </c>
      <c r="C5694" s="33">
        <v>85000</v>
      </c>
      <c r="D5694" s="33" t="s">
        <v>958</v>
      </c>
      <c r="E5694" t="str">
        <f t="shared" si="92"/>
        <v>$75K-$100K</v>
      </c>
    </row>
    <row r="5695" spans="1:5" x14ac:dyDescent="0.3">
      <c r="A5695" s="33" t="s">
        <v>0</v>
      </c>
      <c r="B5695" s="33" t="s">
        <v>53</v>
      </c>
      <c r="C5695" s="33">
        <v>116393</v>
      </c>
      <c r="D5695" s="33" t="s">
        <v>2913</v>
      </c>
      <c r="E5695" t="str">
        <f t="shared" si="92"/>
        <v>$100K-$125K</v>
      </c>
    </row>
    <row r="5696" spans="1:5" x14ac:dyDescent="0.3">
      <c r="A5696" s="33" t="s">
        <v>0</v>
      </c>
      <c r="B5696" s="33" t="s">
        <v>97</v>
      </c>
      <c r="C5696" s="33">
        <v>89100</v>
      </c>
      <c r="D5696" s="33" t="s">
        <v>2914</v>
      </c>
      <c r="E5696" t="str">
        <f t="shared" si="92"/>
        <v>$75K-$100K</v>
      </c>
    </row>
    <row r="5697" spans="1:5" x14ac:dyDescent="0.3">
      <c r="A5697" s="33" t="s">
        <v>2</v>
      </c>
      <c r="B5697" s="33" t="s">
        <v>53</v>
      </c>
      <c r="C5697" s="33">
        <v>101500</v>
      </c>
      <c r="D5697" s="33" t="s">
        <v>520</v>
      </c>
      <c r="E5697" t="str">
        <f t="shared" si="92"/>
        <v>$100K-$125K</v>
      </c>
    </row>
    <row r="5698" spans="1:5" x14ac:dyDescent="0.3">
      <c r="A5698" s="33" t="s">
        <v>126</v>
      </c>
      <c r="B5698" s="33" t="s">
        <v>53</v>
      </c>
      <c r="C5698" s="33"/>
      <c r="D5698" s="33" t="s">
        <v>2915</v>
      </c>
      <c r="E5698" t="str">
        <f t="shared" si="92"/>
        <v>No Data</v>
      </c>
    </row>
    <row r="5699" spans="1:5" x14ac:dyDescent="0.3">
      <c r="A5699" s="33" t="s">
        <v>0</v>
      </c>
      <c r="B5699" s="33" t="s">
        <v>53</v>
      </c>
      <c r="C5699" s="33">
        <v>225000</v>
      </c>
      <c r="D5699" s="33" t="s">
        <v>230</v>
      </c>
      <c r="E5699" t="str">
        <f t="shared" ref="E5699:E5762" si="93">_xlfn.XLOOKUP(C5699,$H$16:$H$21,$G$16:$G$21,,1)</f>
        <v>&gt;$200K</v>
      </c>
    </row>
    <row r="5700" spans="1:5" x14ac:dyDescent="0.3">
      <c r="A5700" s="33" t="s">
        <v>4</v>
      </c>
      <c r="B5700" s="33" t="s">
        <v>53</v>
      </c>
      <c r="C5700" s="33"/>
      <c r="D5700" s="33" t="s">
        <v>2343</v>
      </c>
      <c r="E5700" t="str">
        <f t="shared" si="93"/>
        <v>No Data</v>
      </c>
    </row>
    <row r="5701" spans="1:5" x14ac:dyDescent="0.3">
      <c r="A5701" s="33" t="s">
        <v>2</v>
      </c>
      <c r="B5701" s="33" t="s">
        <v>53</v>
      </c>
      <c r="C5701" s="33">
        <v>58000</v>
      </c>
      <c r="D5701" s="33" t="s">
        <v>2916</v>
      </c>
      <c r="E5701" t="str">
        <f t="shared" si="93"/>
        <v>&lt;$75K</v>
      </c>
    </row>
    <row r="5702" spans="1:5" x14ac:dyDescent="0.3">
      <c r="A5702" s="33" t="s">
        <v>0</v>
      </c>
      <c r="B5702" s="33" t="s">
        <v>53</v>
      </c>
      <c r="C5702" s="33">
        <v>140000</v>
      </c>
      <c r="D5702" s="33" t="s">
        <v>914</v>
      </c>
      <c r="E5702" t="str">
        <f t="shared" si="93"/>
        <v>$125K-$200K</v>
      </c>
    </row>
    <row r="5703" spans="1:5" x14ac:dyDescent="0.3">
      <c r="A5703" s="33" t="s">
        <v>2</v>
      </c>
      <c r="B5703" s="33" t="s">
        <v>53</v>
      </c>
      <c r="C5703" s="33">
        <v>112104.5</v>
      </c>
      <c r="D5703" s="33" t="s">
        <v>728</v>
      </c>
      <c r="E5703" t="str">
        <f t="shared" si="93"/>
        <v>$100K-$125K</v>
      </c>
    </row>
    <row r="5704" spans="1:5" x14ac:dyDescent="0.3">
      <c r="A5704" s="33" t="s">
        <v>4</v>
      </c>
      <c r="B5704" s="33" t="s">
        <v>54</v>
      </c>
      <c r="C5704" s="33">
        <v>150000</v>
      </c>
      <c r="D5704" s="33" t="s">
        <v>265</v>
      </c>
      <c r="E5704" t="str">
        <f t="shared" si="93"/>
        <v>$125K-$200K</v>
      </c>
    </row>
    <row r="5705" spans="1:5" x14ac:dyDescent="0.3">
      <c r="A5705" s="33" t="s">
        <v>2</v>
      </c>
      <c r="B5705" s="33" t="s">
        <v>53</v>
      </c>
      <c r="C5705" s="33"/>
      <c r="D5705" s="33" t="s">
        <v>372</v>
      </c>
      <c r="E5705" t="str">
        <f t="shared" si="93"/>
        <v>No Data</v>
      </c>
    </row>
    <row r="5706" spans="1:5" x14ac:dyDescent="0.3">
      <c r="A5706" s="33" t="s">
        <v>1</v>
      </c>
      <c r="B5706" s="33" t="s">
        <v>166</v>
      </c>
      <c r="C5706" s="33">
        <v>89100</v>
      </c>
      <c r="D5706" s="33" t="s">
        <v>1208</v>
      </c>
      <c r="E5706" t="str">
        <f t="shared" si="93"/>
        <v>$75K-$100K</v>
      </c>
    </row>
    <row r="5707" spans="1:5" x14ac:dyDescent="0.3">
      <c r="A5707" s="33" t="s">
        <v>2</v>
      </c>
      <c r="B5707" s="33" t="s">
        <v>105</v>
      </c>
      <c r="C5707" s="33">
        <v>79200</v>
      </c>
      <c r="D5707" s="33" t="s">
        <v>1091</v>
      </c>
      <c r="E5707" t="str">
        <f t="shared" si="93"/>
        <v>$75K-$100K</v>
      </c>
    </row>
    <row r="5708" spans="1:5" x14ac:dyDescent="0.3">
      <c r="A5708" s="33" t="s">
        <v>0</v>
      </c>
      <c r="B5708" s="33" t="s">
        <v>88</v>
      </c>
      <c r="C5708" s="33">
        <v>170500</v>
      </c>
      <c r="D5708" s="33" t="s">
        <v>2917</v>
      </c>
      <c r="E5708" t="str">
        <f t="shared" si="93"/>
        <v>$125K-$200K</v>
      </c>
    </row>
    <row r="5709" spans="1:5" x14ac:dyDescent="0.3">
      <c r="A5709" s="33" t="s">
        <v>2</v>
      </c>
      <c r="B5709" s="33" t="s">
        <v>53</v>
      </c>
      <c r="C5709" s="33">
        <v>55000</v>
      </c>
      <c r="D5709" s="33" t="s">
        <v>2918</v>
      </c>
      <c r="E5709" t="str">
        <f t="shared" si="93"/>
        <v>&lt;$75K</v>
      </c>
    </row>
    <row r="5710" spans="1:5" x14ac:dyDescent="0.3">
      <c r="A5710" s="33" t="s">
        <v>0</v>
      </c>
      <c r="B5710" s="33" t="s">
        <v>54</v>
      </c>
      <c r="C5710" s="33">
        <v>127484.203125</v>
      </c>
      <c r="D5710" s="33" t="s">
        <v>2919</v>
      </c>
      <c r="E5710" t="str">
        <f t="shared" si="93"/>
        <v>$125K-$200K</v>
      </c>
    </row>
    <row r="5711" spans="1:5" x14ac:dyDescent="0.3">
      <c r="A5711" s="33" t="s">
        <v>125</v>
      </c>
      <c r="B5711" s="33" t="s">
        <v>53</v>
      </c>
      <c r="C5711" s="33">
        <v>125000</v>
      </c>
      <c r="D5711" s="33" t="s">
        <v>2920</v>
      </c>
      <c r="E5711" t="str">
        <f t="shared" si="93"/>
        <v>$100K-$125K</v>
      </c>
    </row>
    <row r="5712" spans="1:5" x14ac:dyDescent="0.3">
      <c r="A5712" s="33" t="s">
        <v>0</v>
      </c>
      <c r="B5712" s="33" t="s">
        <v>53</v>
      </c>
      <c r="C5712" s="33">
        <v>125000</v>
      </c>
      <c r="D5712" s="33" t="s">
        <v>852</v>
      </c>
      <c r="E5712" t="str">
        <f t="shared" si="93"/>
        <v>$100K-$125K</v>
      </c>
    </row>
    <row r="5713" spans="1:5" x14ac:dyDescent="0.3">
      <c r="A5713" s="33" t="s">
        <v>0</v>
      </c>
      <c r="B5713" s="33" t="s">
        <v>53</v>
      </c>
      <c r="C5713" s="33">
        <v>75318.5</v>
      </c>
      <c r="D5713" s="33" t="s">
        <v>2921</v>
      </c>
      <c r="E5713" t="str">
        <f t="shared" si="93"/>
        <v>$75K-$100K</v>
      </c>
    </row>
    <row r="5714" spans="1:5" x14ac:dyDescent="0.3">
      <c r="A5714" s="33" t="s">
        <v>0</v>
      </c>
      <c r="B5714" s="33" t="s">
        <v>53</v>
      </c>
      <c r="C5714" s="33">
        <v>90000</v>
      </c>
      <c r="D5714" s="33" t="s">
        <v>479</v>
      </c>
      <c r="E5714" t="str">
        <f t="shared" si="93"/>
        <v>$75K-$100K</v>
      </c>
    </row>
    <row r="5715" spans="1:5" x14ac:dyDescent="0.3">
      <c r="A5715" s="33" t="s">
        <v>0</v>
      </c>
      <c r="B5715" s="33" t="s">
        <v>53</v>
      </c>
      <c r="C5715" s="33">
        <v>150000</v>
      </c>
      <c r="D5715" s="33" t="s">
        <v>1366</v>
      </c>
      <c r="E5715" t="str">
        <f t="shared" si="93"/>
        <v>$125K-$200K</v>
      </c>
    </row>
    <row r="5716" spans="1:5" x14ac:dyDescent="0.3">
      <c r="A5716" s="33" t="s">
        <v>4</v>
      </c>
      <c r="B5716" s="33" t="s">
        <v>53</v>
      </c>
      <c r="C5716" s="33">
        <v>137000</v>
      </c>
      <c r="D5716" s="33" t="s">
        <v>1593</v>
      </c>
      <c r="E5716" t="str">
        <f t="shared" si="93"/>
        <v>$125K-$200K</v>
      </c>
    </row>
    <row r="5717" spans="1:5" x14ac:dyDescent="0.3">
      <c r="A5717" s="33" t="s">
        <v>4</v>
      </c>
      <c r="B5717" s="33" t="s">
        <v>53</v>
      </c>
      <c r="C5717" s="33"/>
      <c r="D5717" s="33" t="s">
        <v>353</v>
      </c>
      <c r="E5717" t="str">
        <f t="shared" si="93"/>
        <v>No Data</v>
      </c>
    </row>
    <row r="5718" spans="1:5" x14ac:dyDescent="0.3">
      <c r="A5718" s="33" t="s">
        <v>126</v>
      </c>
      <c r="B5718" s="33" t="s">
        <v>53</v>
      </c>
      <c r="C5718" s="33">
        <v>160000</v>
      </c>
      <c r="D5718" s="33" t="s">
        <v>400</v>
      </c>
      <c r="E5718" t="str">
        <f t="shared" si="93"/>
        <v>$125K-$200K</v>
      </c>
    </row>
    <row r="5719" spans="1:5" x14ac:dyDescent="0.3">
      <c r="A5719" s="33" t="s">
        <v>126</v>
      </c>
      <c r="B5719" s="33" t="s">
        <v>127</v>
      </c>
      <c r="C5719" s="33">
        <v>69300</v>
      </c>
      <c r="D5719" s="33" t="s">
        <v>629</v>
      </c>
      <c r="E5719" t="str">
        <f t="shared" si="93"/>
        <v>&lt;$75K</v>
      </c>
    </row>
    <row r="5720" spans="1:5" x14ac:dyDescent="0.3">
      <c r="A5720" s="33" t="s">
        <v>4</v>
      </c>
      <c r="B5720" s="33" t="s">
        <v>53</v>
      </c>
      <c r="C5720" s="33"/>
      <c r="D5720" s="33" t="s">
        <v>281</v>
      </c>
      <c r="E5720" t="str">
        <f t="shared" si="93"/>
        <v>No Data</v>
      </c>
    </row>
    <row r="5721" spans="1:5" x14ac:dyDescent="0.3">
      <c r="A5721" s="33" t="s">
        <v>4</v>
      </c>
      <c r="B5721" s="33" t="s">
        <v>53</v>
      </c>
      <c r="C5721" s="33"/>
      <c r="D5721" s="33" t="s">
        <v>2922</v>
      </c>
      <c r="E5721" t="str">
        <f t="shared" si="93"/>
        <v>No Data</v>
      </c>
    </row>
    <row r="5722" spans="1:5" x14ac:dyDescent="0.3">
      <c r="A5722" s="33" t="s">
        <v>128</v>
      </c>
      <c r="B5722" s="33" t="s">
        <v>53</v>
      </c>
      <c r="C5722" s="33"/>
      <c r="D5722" s="33" t="s">
        <v>1730</v>
      </c>
      <c r="E5722" t="str">
        <f t="shared" si="93"/>
        <v>No Data</v>
      </c>
    </row>
    <row r="5723" spans="1:5" x14ac:dyDescent="0.3">
      <c r="A5723" s="33" t="s">
        <v>0</v>
      </c>
      <c r="B5723" s="33" t="s">
        <v>115</v>
      </c>
      <c r="C5723" s="33">
        <v>157500</v>
      </c>
      <c r="D5723" s="33" t="s">
        <v>2923</v>
      </c>
      <c r="E5723" t="str">
        <f t="shared" si="93"/>
        <v>$125K-$200K</v>
      </c>
    </row>
    <row r="5724" spans="1:5" x14ac:dyDescent="0.3">
      <c r="A5724" s="33" t="s">
        <v>0</v>
      </c>
      <c r="B5724" s="33" t="s">
        <v>53</v>
      </c>
      <c r="C5724" s="33">
        <v>87503.71875</v>
      </c>
      <c r="D5724" s="33" t="s">
        <v>2924</v>
      </c>
      <c r="E5724" t="str">
        <f t="shared" si="93"/>
        <v>$75K-$100K</v>
      </c>
    </row>
    <row r="5725" spans="1:5" x14ac:dyDescent="0.3">
      <c r="A5725" s="33" t="s">
        <v>4</v>
      </c>
      <c r="B5725" s="33" t="s">
        <v>53</v>
      </c>
      <c r="C5725" s="33">
        <v>137500</v>
      </c>
      <c r="D5725" s="33" t="s">
        <v>268</v>
      </c>
      <c r="E5725" t="str">
        <f t="shared" si="93"/>
        <v>$125K-$200K</v>
      </c>
    </row>
    <row r="5726" spans="1:5" x14ac:dyDescent="0.3">
      <c r="A5726" s="33" t="s">
        <v>0</v>
      </c>
      <c r="B5726" s="33" t="s">
        <v>53</v>
      </c>
      <c r="C5726" s="33"/>
      <c r="D5726" s="33" t="s">
        <v>457</v>
      </c>
      <c r="E5726" t="str">
        <f t="shared" si="93"/>
        <v>No Data</v>
      </c>
    </row>
    <row r="5727" spans="1:5" x14ac:dyDescent="0.3">
      <c r="A5727" s="33" t="s">
        <v>2</v>
      </c>
      <c r="B5727" s="33" t="s">
        <v>53</v>
      </c>
      <c r="C5727" s="33"/>
      <c r="D5727" s="33" t="s">
        <v>2925</v>
      </c>
      <c r="E5727" t="str">
        <f t="shared" si="93"/>
        <v>No Data</v>
      </c>
    </row>
    <row r="5728" spans="1:5" x14ac:dyDescent="0.3">
      <c r="A5728" s="33" t="s">
        <v>2</v>
      </c>
      <c r="B5728" s="33" t="s">
        <v>53</v>
      </c>
      <c r="C5728" s="33">
        <v>62500</v>
      </c>
      <c r="D5728" s="33" t="s">
        <v>315</v>
      </c>
      <c r="E5728" t="str">
        <f t="shared" si="93"/>
        <v>&lt;$75K</v>
      </c>
    </row>
    <row r="5729" spans="1:5" x14ac:dyDescent="0.3">
      <c r="A5729" s="33" t="s">
        <v>2</v>
      </c>
      <c r="B5729" s="33" t="s">
        <v>53</v>
      </c>
      <c r="C5729" s="33"/>
      <c r="D5729" s="33" t="s">
        <v>2191</v>
      </c>
      <c r="E5729" t="str">
        <f t="shared" si="93"/>
        <v>No Data</v>
      </c>
    </row>
    <row r="5730" spans="1:5" x14ac:dyDescent="0.3">
      <c r="A5730" s="33" t="s">
        <v>2</v>
      </c>
      <c r="B5730" s="33" t="s">
        <v>69</v>
      </c>
      <c r="C5730" s="33">
        <v>111175</v>
      </c>
      <c r="D5730" s="33" t="s">
        <v>1329</v>
      </c>
      <c r="E5730" t="str">
        <f t="shared" si="93"/>
        <v>$100K-$125K</v>
      </c>
    </row>
    <row r="5731" spans="1:5" x14ac:dyDescent="0.3">
      <c r="A5731" s="33" t="s">
        <v>0</v>
      </c>
      <c r="B5731" s="33" t="s">
        <v>53</v>
      </c>
      <c r="C5731" s="33">
        <v>100000</v>
      </c>
      <c r="D5731" s="33" t="s">
        <v>2926</v>
      </c>
      <c r="E5731" t="str">
        <f t="shared" si="93"/>
        <v>$75K-$100K</v>
      </c>
    </row>
    <row r="5732" spans="1:5" x14ac:dyDescent="0.3">
      <c r="A5732" s="33" t="s">
        <v>1</v>
      </c>
      <c r="B5732" s="33" t="s">
        <v>95</v>
      </c>
      <c r="C5732" s="33">
        <v>72900</v>
      </c>
      <c r="D5732" s="33" t="s">
        <v>2927</v>
      </c>
      <c r="E5732" t="str">
        <f t="shared" si="93"/>
        <v>&lt;$75K</v>
      </c>
    </row>
    <row r="5733" spans="1:5" x14ac:dyDescent="0.3">
      <c r="A5733" s="33" t="s">
        <v>128</v>
      </c>
      <c r="B5733" s="33" t="s">
        <v>54</v>
      </c>
      <c r="C5733" s="33"/>
      <c r="D5733" s="33" t="s">
        <v>2928</v>
      </c>
      <c r="E5733" t="str">
        <f t="shared" si="93"/>
        <v>No Data</v>
      </c>
    </row>
    <row r="5734" spans="1:5" x14ac:dyDescent="0.3">
      <c r="A5734" s="33" t="s">
        <v>126</v>
      </c>
      <c r="B5734" s="33" t="s">
        <v>53</v>
      </c>
      <c r="C5734" s="33">
        <v>124500</v>
      </c>
      <c r="D5734" s="33" t="s">
        <v>520</v>
      </c>
      <c r="E5734" t="str">
        <f t="shared" si="93"/>
        <v>$100K-$125K</v>
      </c>
    </row>
    <row r="5735" spans="1:5" x14ac:dyDescent="0.3">
      <c r="A5735" s="33" t="s">
        <v>2</v>
      </c>
      <c r="B5735" s="33" t="s">
        <v>88</v>
      </c>
      <c r="C5735" s="33">
        <v>32400</v>
      </c>
      <c r="D5735" s="33" t="s">
        <v>2929</v>
      </c>
      <c r="E5735" t="str">
        <f t="shared" si="93"/>
        <v>&lt;$75K</v>
      </c>
    </row>
    <row r="5736" spans="1:5" x14ac:dyDescent="0.3">
      <c r="A5736" s="33" t="s">
        <v>126</v>
      </c>
      <c r="B5736" s="33" t="s">
        <v>53</v>
      </c>
      <c r="C5736" s="33">
        <v>180000</v>
      </c>
      <c r="D5736" s="33" t="s">
        <v>265</v>
      </c>
      <c r="E5736" t="str">
        <f t="shared" si="93"/>
        <v>$125K-$200K</v>
      </c>
    </row>
    <row r="5737" spans="1:5" x14ac:dyDescent="0.3">
      <c r="A5737" s="33" t="s">
        <v>66</v>
      </c>
      <c r="B5737" s="33" t="s">
        <v>53</v>
      </c>
      <c r="C5737" s="33"/>
      <c r="D5737" s="33" t="s">
        <v>631</v>
      </c>
      <c r="E5737" t="str">
        <f t="shared" si="93"/>
        <v>No Data</v>
      </c>
    </row>
    <row r="5738" spans="1:5" x14ac:dyDescent="0.3">
      <c r="A5738" s="33" t="s">
        <v>4</v>
      </c>
      <c r="B5738" s="33" t="s">
        <v>54</v>
      </c>
      <c r="C5738" s="33">
        <v>105000</v>
      </c>
      <c r="D5738" s="33" t="s">
        <v>1112</v>
      </c>
      <c r="E5738" t="str">
        <f t="shared" si="93"/>
        <v>$100K-$125K</v>
      </c>
    </row>
    <row r="5739" spans="1:5" x14ac:dyDescent="0.3">
      <c r="A5739" s="33" t="s">
        <v>4</v>
      </c>
      <c r="B5739" s="33" t="s">
        <v>53</v>
      </c>
      <c r="C5739" s="33"/>
      <c r="D5739" s="33" t="s">
        <v>2737</v>
      </c>
      <c r="E5739" t="str">
        <f t="shared" si="93"/>
        <v>No Data</v>
      </c>
    </row>
    <row r="5740" spans="1:5" x14ac:dyDescent="0.3">
      <c r="A5740" s="33" t="s">
        <v>0</v>
      </c>
      <c r="B5740" s="33" t="s">
        <v>53</v>
      </c>
      <c r="C5740" s="33">
        <v>119875</v>
      </c>
      <c r="D5740" s="33" t="s">
        <v>2930</v>
      </c>
      <c r="E5740" t="str">
        <f t="shared" si="93"/>
        <v>$100K-$125K</v>
      </c>
    </row>
    <row r="5741" spans="1:5" x14ac:dyDescent="0.3">
      <c r="A5741" s="33" t="s">
        <v>0</v>
      </c>
      <c r="B5741" s="33" t="s">
        <v>53</v>
      </c>
      <c r="C5741" s="33">
        <v>144500</v>
      </c>
      <c r="D5741" s="33" t="s">
        <v>2931</v>
      </c>
      <c r="E5741" t="str">
        <f t="shared" si="93"/>
        <v>$125K-$200K</v>
      </c>
    </row>
    <row r="5742" spans="1:5" x14ac:dyDescent="0.3">
      <c r="A5742" s="33" t="s">
        <v>4</v>
      </c>
      <c r="B5742" s="33" t="s">
        <v>54</v>
      </c>
      <c r="C5742" s="33">
        <v>161500</v>
      </c>
      <c r="D5742" s="33" t="s">
        <v>646</v>
      </c>
      <c r="E5742" t="str">
        <f t="shared" si="93"/>
        <v>$125K-$200K</v>
      </c>
    </row>
    <row r="5743" spans="1:5" x14ac:dyDescent="0.3">
      <c r="A5743" s="33" t="s">
        <v>128</v>
      </c>
      <c r="B5743" s="33" t="s">
        <v>53</v>
      </c>
      <c r="C5743" s="33"/>
      <c r="D5743" s="33" t="s">
        <v>1333</v>
      </c>
      <c r="E5743" t="str">
        <f t="shared" si="93"/>
        <v>No Data</v>
      </c>
    </row>
    <row r="5744" spans="1:5" x14ac:dyDescent="0.3">
      <c r="A5744" s="33" t="s">
        <v>2</v>
      </c>
      <c r="B5744" s="33" t="s">
        <v>53</v>
      </c>
      <c r="C5744" s="33"/>
      <c r="D5744" s="33" t="s">
        <v>335</v>
      </c>
      <c r="E5744" t="str">
        <f t="shared" si="93"/>
        <v>No Data</v>
      </c>
    </row>
    <row r="5745" spans="1:5" x14ac:dyDescent="0.3">
      <c r="A5745" s="33" t="s">
        <v>2</v>
      </c>
      <c r="B5745" s="33" t="s">
        <v>53</v>
      </c>
      <c r="C5745" s="33">
        <v>125000</v>
      </c>
      <c r="D5745" s="33" t="s">
        <v>2932</v>
      </c>
      <c r="E5745" t="str">
        <f t="shared" si="93"/>
        <v>$100K-$125K</v>
      </c>
    </row>
    <row r="5746" spans="1:5" x14ac:dyDescent="0.3">
      <c r="A5746" s="33" t="s">
        <v>126</v>
      </c>
      <c r="B5746" s="33" t="s">
        <v>53</v>
      </c>
      <c r="C5746" s="33">
        <v>175000</v>
      </c>
      <c r="D5746" s="33" t="s">
        <v>2933</v>
      </c>
      <c r="E5746" t="str">
        <f t="shared" si="93"/>
        <v>$125K-$200K</v>
      </c>
    </row>
    <row r="5747" spans="1:5" x14ac:dyDescent="0.3">
      <c r="A5747" s="33" t="s">
        <v>0</v>
      </c>
      <c r="B5747" s="33" t="s">
        <v>53</v>
      </c>
      <c r="C5747" s="33">
        <v>109500</v>
      </c>
      <c r="D5747" s="33" t="s">
        <v>2934</v>
      </c>
      <c r="E5747" t="str">
        <f t="shared" si="93"/>
        <v>$100K-$125K</v>
      </c>
    </row>
    <row r="5748" spans="1:5" x14ac:dyDescent="0.3">
      <c r="A5748" s="33" t="s">
        <v>0</v>
      </c>
      <c r="B5748" s="33" t="s">
        <v>53</v>
      </c>
      <c r="C5748" s="33">
        <v>87000</v>
      </c>
      <c r="D5748" s="33" t="s">
        <v>294</v>
      </c>
      <c r="E5748" t="str">
        <f t="shared" si="93"/>
        <v>$75K-$100K</v>
      </c>
    </row>
    <row r="5749" spans="1:5" x14ac:dyDescent="0.3">
      <c r="A5749" s="33" t="s">
        <v>2</v>
      </c>
      <c r="B5749" s="33" t="s">
        <v>88</v>
      </c>
      <c r="C5749" s="33">
        <v>50400</v>
      </c>
      <c r="D5749" s="33" t="s">
        <v>2935</v>
      </c>
      <c r="E5749" t="str">
        <f t="shared" si="93"/>
        <v>&lt;$75K</v>
      </c>
    </row>
    <row r="5750" spans="1:5" x14ac:dyDescent="0.3">
      <c r="A5750" s="33" t="s">
        <v>125</v>
      </c>
      <c r="B5750" s="33" t="s">
        <v>53</v>
      </c>
      <c r="C5750" s="33"/>
      <c r="D5750" s="33" t="s">
        <v>232</v>
      </c>
      <c r="E5750" t="str">
        <f t="shared" si="93"/>
        <v>No Data</v>
      </c>
    </row>
    <row r="5751" spans="1:5" x14ac:dyDescent="0.3">
      <c r="A5751" s="33" t="s">
        <v>2</v>
      </c>
      <c r="B5751" s="33" t="s">
        <v>53</v>
      </c>
      <c r="C5751" s="33">
        <v>81800</v>
      </c>
      <c r="D5751" s="33" t="s">
        <v>564</v>
      </c>
      <c r="E5751" t="str">
        <f t="shared" si="93"/>
        <v>$75K-$100K</v>
      </c>
    </row>
    <row r="5752" spans="1:5" x14ac:dyDescent="0.3">
      <c r="A5752" s="33" t="s">
        <v>4</v>
      </c>
      <c r="B5752" s="33" t="s">
        <v>53</v>
      </c>
      <c r="C5752" s="33">
        <v>90000</v>
      </c>
      <c r="D5752" s="33" t="s">
        <v>2936</v>
      </c>
      <c r="E5752" t="str">
        <f t="shared" si="93"/>
        <v>$75K-$100K</v>
      </c>
    </row>
    <row r="5753" spans="1:5" x14ac:dyDescent="0.3">
      <c r="A5753" s="33" t="s">
        <v>2</v>
      </c>
      <c r="B5753" s="33" t="s">
        <v>53</v>
      </c>
      <c r="C5753" s="33"/>
      <c r="D5753" s="33" t="s">
        <v>2937</v>
      </c>
      <c r="E5753" t="str">
        <f t="shared" si="93"/>
        <v>No Data</v>
      </c>
    </row>
    <row r="5754" spans="1:5" x14ac:dyDescent="0.3">
      <c r="A5754" s="33" t="s">
        <v>128</v>
      </c>
      <c r="B5754" s="33" t="s">
        <v>53</v>
      </c>
      <c r="C5754" s="33">
        <v>151521.5</v>
      </c>
      <c r="D5754" s="33" t="s">
        <v>2938</v>
      </c>
      <c r="E5754" t="str">
        <f t="shared" si="93"/>
        <v>$125K-$200K</v>
      </c>
    </row>
    <row r="5755" spans="1:5" x14ac:dyDescent="0.3">
      <c r="A5755" s="33" t="s">
        <v>0</v>
      </c>
      <c r="B5755" s="33" t="s">
        <v>53</v>
      </c>
      <c r="C5755" s="33">
        <v>105000</v>
      </c>
      <c r="D5755" s="33" t="s">
        <v>2939</v>
      </c>
      <c r="E5755" t="str">
        <f t="shared" si="93"/>
        <v>$100K-$125K</v>
      </c>
    </row>
    <row r="5756" spans="1:5" x14ac:dyDescent="0.3">
      <c r="A5756" s="33" t="s">
        <v>0</v>
      </c>
      <c r="B5756" s="33" t="s">
        <v>53</v>
      </c>
      <c r="C5756" s="33">
        <v>99000</v>
      </c>
      <c r="D5756" s="33" t="s">
        <v>457</v>
      </c>
      <c r="E5756" t="str">
        <f t="shared" si="93"/>
        <v>$75K-$100K</v>
      </c>
    </row>
    <row r="5757" spans="1:5" x14ac:dyDescent="0.3">
      <c r="A5757" s="33" t="s">
        <v>0</v>
      </c>
      <c r="B5757" s="33" t="s">
        <v>53</v>
      </c>
      <c r="C5757" s="33">
        <v>144850</v>
      </c>
      <c r="D5757" s="33" t="s">
        <v>779</v>
      </c>
      <c r="E5757" t="str">
        <f t="shared" si="93"/>
        <v>$125K-$200K</v>
      </c>
    </row>
    <row r="5758" spans="1:5" x14ac:dyDescent="0.3">
      <c r="A5758" s="33" t="s">
        <v>4</v>
      </c>
      <c r="B5758" s="33" t="s">
        <v>53</v>
      </c>
      <c r="C5758" s="33">
        <v>140000</v>
      </c>
      <c r="D5758" s="33" t="s">
        <v>1320</v>
      </c>
      <c r="E5758" t="str">
        <f t="shared" si="93"/>
        <v>$125K-$200K</v>
      </c>
    </row>
    <row r="5759" spans="1:5" x14ac:dyDescent="0.3">
      <c r="A5759" s="33" t="s">
        <v>2</v>
      </c>
      <c r="B5759" s="33" t="s">
        <v>53</v>
      </c>
      <c r="C5759" s="33"/>
      <c r="D5759" s="33" t="s">
        <v>2940</v>
      </c>
      <c r="E5759" t="str">
        <f t="shared" si="93"/>
        <v>No Data</v>
      </c>
    </row>
    <row r="5760" spans="1:5" x14ac:dyDescent="0.3">
      <c r="A5760" s="33" t="s">
        <v>128</v>
      </c>
      <c r="B5760" s="33" t="s">
        <v>53</v>
      </c>
      <c r="C5760" s="33"/>
      <c r="D5760" s="33" t="s">
        <v>279</v>
      </c>
      <c r="E5760" t="str">
        <f t="shared" si="93"/>
        <v>No Data</v>
      </c>
    </row>
    <row r="5761" spans="1:5" x14ac:dyDescent="0.3">
      <c r="A5761" s="33" t="s">
        <v>126</v>
      </c>
      <c r="B5761" s="33" t="s">
        <v>53</v>
      </c>
      <c r="C5761" s="33">
        <v>145000</v>
      </c>
      <c r="D5761" s="33" t="s">
        <v>2941</v>
      </c>
      <c r="E5761" t="str">
        <f t="shared" si="93"/>
        <v>$125K-$200K</v>
      </c>
    </row>
    <row r="5762" spans="1:5" x14ac:dyDescent="0.3">
      <c r="A5762" s="33" t="s">
        <v>4</v>
      </c>
      <c r="B5762" s="33" t="s">
        <v>54</v>
      </c>
      <c r="C5762" s="33">
        <v>132500</v>
      </c>
      <c r="D5762" s="33" t="s">
        <v>2942</v>
      </c>
      <c r="E5762" t="str">
        <f t="shared" si="93"/>
        <v>$125K-$200K</v>
      </c>
    </row>
    <row r="5763" spans="1:5" x14ac:dyDescent="0.3">
      <c r="A5763" s="33" t="s">
        <v>4</v>
      </c>
      <c r="B5763" s="33" t="s">
        <v>53</v>
      </c>
      <c r="C5763" s="33"/>
      <c r="D5763" s="33" t="s">
        <v>2943</v>
      </c>
      <c r="E5763" t="str">
        <f t="shared" ref="E5763:E5826" si="94">_xlfn.XLOOKUP(C5763,$H$16:$H$21,$G$16:$G$21,,1)</f>
        <v>No Data</v>
      </c>
    </row>
    <row r="5764" spans="1:5" x14ac:dyDescent="0.3">
      <c r="A5764" s="33" t="s">
        <v>2</v>
      </c>
      <c r="B5764" s="33" t="s">
        <v>53</v>
      </c>
      <c r="C5764" s="33"/>
      <c r="D5764" s="33" t="s">
        <v>268</v>
      </c>
      <c r="E5764" t="str">
        <f t="shared" si="94"/>
        <v>No Data</v>
      </c>
    </row>
    <row r="5765" spans="1:5" x14ac:dyDescent="0.3">
      <c r="A5765" s="33" t="s">
        <v>2</v>
      </c>
      <c r="B5765" s="33" t="s">
        <v>81</v>
      </c>
      <c r="C5765" s="33">
        <v>99150</v>
      </c>
      <c r="D5765" s="33" t="s">
        <v>1599</v>
      </c>
      <c r="E5765" t="str">
        <f t="shared" si="94"/>
        <v>$75K-$100K</v>
      </c>
    </row>
    <row r="5766" spans="1:5" x14ac:dyDescent="0.3">
      <c r="A5766" s="33" t="s">
        <v>4</v>
      </c>
      <c r="B5766" s="33" t="s">
        <v>53</v>
      </c>
      <c r="C5766" s="33">
        <v>110000</v>
      </c>
      <c r="D5766" s="33" t="s">
        <v>2944</v>
      </c>
      <c r="E5766" t="str">
        <f t="shared" si="94"/>
        <v>$100K-$125K</v>
      </c>
    </row>
    <row r="5767" spans="1:5" x14ac:dyDescent="0.3">
      <c r="A5767" s="33" t="s">
        <v>0</v>
      </c>
      <c r="B5767" s="33" t="s">
        <v>53</v>
      </c>
      <c r="C5767" s="33">
        <v>154000</v>
      </c>
      <c r="D5767" s="33" t="s">
        <v>2945</v>
      </c>
      <c r="E5767" t="str">
        <f t="shared" si="94"/>
        <v>$125K-$200K</v>
      </c>
    </row>
    <row r="5768" spans="1:5" x14ac:dyDescent="0.3">
      <c r="A5768" s="33" t="s">
        <v>2</v>
      </c>
      <c r="B5768" s="33" t="s">
        <v>65</v>
      </c>
      <c r="C5768" s="33">
        <v>81000</v>
      </c>
      <c r="D5768" s="33" t="s">
        <v>1629</v>
      </c>
      <c r="E5768" t="str">
        <f t="shared" si="94"/>
        <v>$75K-$100K</v>
      </c>
    </row>
    <row r="5769" spans="1:5" x14ac:dyDescent="0.3">
      <c r="A5769" s="33" t="s">
        <v>128</v>
      </c>
      <c r="B5769" s="33" t="s">
        <v>53</v>
      </c>
      <c r="C5769" s="33">
        <v>135000</v>
      </c>
      <c r="D5769" s="33" t="s">
        <v>514</v>
      </c>
      <c r="E5769" t="str">
        <f t="shared" si="94"/>
        <v>$125K-$200K</v>
      </c>
    </row>
    <row r="5770" spans="1:5" x14ac:dyDescent="0.3">
      <c r="A5770" s="33" t="s">
        <v>126</v>
      </c>
      <c r="B5770" s="33" t="s">
        <v>53</v>
      </c>
      <c r="C5770" s="33">
        <v>150000</v>
      </c>
      <c r="D5770" s="33" t="s">
        <v>2946</v>
      </c>
      <c r="E5770" t="str">
        <f t="shared" si="94"/>
        <v>$125K-$200K</v>
      </c>
    </row>
    <row r="5771" spans="1:5" x14ac:dyDescent="0.3">
      <c r="A5771" s="33" t="s">
        <v>1</v>
      </c>
      <c r="B5771" s="33" t="s">
        <v>98</v>
      </c>
      <c r="C5771" s="33">
        <v>104668</v>
      </c>
      <c r="D5771" s="33" t="s">
        <v>1672</v>
      </c>
      <c r="E5771" t="str">
        <f t="shared" si="94"/>
        <v>$100K-$125K</v>
      </c>
    </row>
    <row r="5772" spans="1:5" x14ac:dyDescent="0.3">
      <c r="A5772" s="33" t="s">
        <v>4</v>
      </c>
      <c r="B5772" s="33" t="s">
        <v>54</v>
      </c>
      <c r="C5772" s="33">
        <v>125000</v>
      </c>
      <c r="D5772" s="33" t="s">
        <v>2380</v>
      </c>
      <c r="E5772" t="str">
        <f t="shared" si="94"/>
        <v>$100K-$125K</v>
      </c>
    </row>
    <row r="5773" spans="1:5" x14ac:dyDescent="0.3">
      <c r="A5773" s="33" t="s">
        <v>125</v>
      </c>
      <c r="B5773" s="33" t="s">
        <v>53</v>
      </c>
      <c r="C5773" s="33">
        <v>140000</v>
      </c>
      <c r="D5773" s="33" t="s">
        <v>232</v>
      </c>
      <c r="E5773" t="str">
        <f t="shared" si="94"/>
        <v>$125K-$200K</v>
      </c>
    </row>
    <row r="5774" spans="1:5" x14ac:dyDescent="0.3">
      <c r="A5774" s="33" t="s">
        <v>4</v>
      </c>
      <c r="B5774" s="33" t="s">
        <v>53</v>
      </c>
      <c r="C5774" s="33">
        <v>130000</v>
      </c>
      <c r="D5774" s="33" t="s">
        <v>2947</v>
      </c>
      <c r="E5774" t="str">
        <f t="shared" si="94"/>
        <v>$125K-$200K</v>
      </c>
    </row>
    <row r="5775" spans="1:5" x14ac:dyDescent="0.3">
      <c r="A5775" s="33" t="s">
        <v>2</v>
      </c>
      <c r="B5775" s="33" t="s">
        <v>53</v>
      </c>
      <c r="C5775" s="33"/>
      <c r="D5775" s="33" t="s">
        <v>2948</v>
      </c>
      <c r="E5775" t="str">
        <f t="shared" si="94"/>
        <v>No Data</v>
      </c>
    </row>
    <row r="5776" spans="1:5" x14ac:dyDescent="0.3">
      <c r="A5776" s="33" t="s">
        <v>4</v>
      </c>
      <c r="B5776" s="33" t="s">
        <v>73</v>
      </c>
      <c r="C5776" s="33"/>
      <c r="D5776" s="33" t="s">
        <v>366</v>
      </c>
      <c r="E5776" t="str">
        <f t="shared" si="94"/>
        <v>No Data</v>
      </c>
    </row>
    <row r="5777" spans="1:5" x14ac:dyDescent="0.3">
      <c r="A5777" s="33" t="s">
        <v>2</v>
      </c>
      <c r="B5777" s="33" t="s">
        <v>53</v>
      </c>
      <c r="C5777" s="33">
        <v>117500</v>
      </c>
      <c r="D5777" s="33" t="s">
        <v>2949</v>
      </c>
      <c r="E5777" t="str">
        <f t="shared" si="94"/>
        <v>$100K-$125K</v>
      </c>
    </row>
    <row r="5778" spans="1:5" x14ac:dyDescent="0.3">
      <c r="A5778" s="33" t="s">
        <v>2</v>
      </c>
      <c r="B5778" s="33" t="s">
        <v>53</v>
      </c>
      <c r="C5778" s="33"/>
      <c r="D5778" s="33" t="s">
        <v>1000</v>
      </c>
      <c r="E5778" t="str">
        <f t="shared" si="94"/>
        <v>No Data</v>
      </c>
    </row>
    <row r="5779" spans="1:5" x14ac:dyDescent="0.3">
      <c r="A5779" s="33" t="s">
        <v>2</v>
      </c>
      <c r="B5779" s="33" t="s">
        <v>53</v>
      </c>
      <c r="C5779" s="33">
        <v>45055.640625</v>
      </c>
      <c r="D5779" s="33" t="s">
        <v>2950</v>
      </c>
      <c r="E5779" t="str">
        <f t="shared" si="94"/>
        <v>&lt;$75K</v>
      </c>
    </row>
    <row r="5780" spans="1:5" x14ac:dyDescent="0.3">
      <c r="A5780" s="33" t="s">
        <v>4</v>
      </c>
      <c r="B5780" s="33" t="s">
        <v>53</v>
      </c>
      <c r="C5780" s="33"/>
      <c r="D5780" s="33" t="s">
        <v>2951</v>
      </c>
      <c r="E5780" t="str">
        <f t="shared" si="94"/>
        <v>No Data</v>
      </c>
    </row>
    <row r="5781" spans="1:5" x14ac:dyDescent="0.3">
      <c r="A5781" s="33" t="s">
        <v>4</v>
      </c>
      <c r="B5781" s="33" t="s">
        <v>53</v>
      </c>
      <c r="C5781" s="33">
        <v>200000</v>
      </c>
      <c r="D5781" s="33" t="s">
        <v>2952</v>
      </c>
      <c r="E5781" t="str">
        <f t="shared" si="94"/>
        <v>$125K-$200K</v>
      </c>
    </row>
    <row r="5782" spans="1:5" x14ac:dyDescent="0.3">
      <c r="A5782" s="33" t="s">
        <v>126</v>
      </c>
      <c r="B5782" s="33" t="s">
        <v>53</v>
      </c>
      <c r="C5782" s="33">
        <v>190000</v>
      </c>
      <c r="D5782" s="33" t="s">
        <v>540</v>
      </c>
      <c r="E5782" t="str">
        <f t="shared" si="94"/>
        <v>$125K-$200K</v>
      </c>
    </row>
    <row r="5783" spans="1:5" x14ac:dyDescent="0.3">
      <c r="A5783" s="33" t="s">
        <v>128</v>
      </c>
      <c r="B5783" s="33" t="s">
        <v>73</v>
      </c>
      <c r="C5783" s="33">
        <v>173000</v>
      </c>
      <c r="D5783" s="33" t="s">
        <v>2953</v>
      </c>
      <c r="E5783" t="str">
        <f t="shared" si="94"/>
        <v>$125K-$200K</v>
      </c>
    </row>
    <row r="5784" spans="1:5" x14ac:dyDescent="0.3">
      <c r="A5784" s="33" t="s">
        <v>4</v>
      </c>
      <c r="B5784" s="33" t="s">
        <v>53</v>
      </c>
      <c r="C5784" s="33">
        <v>90000</v>
      </c>
      <c r="D5784" s="33" t="s">
        <v>1305</v>
      </c>
      <c r="E5784" t="str">
        <f t="shared" si="94"/>
        <v>$75K-$100K</v>
      </c>
    </row>
    <row r="5785" spans="1:5" x14ac:dyDescent="0.3">
      <c r="A5785" s="33" t="s">
        <v>4</v>
      </c>
      <c r="B5785" s="33" t="s">
        <v>53</v>
      </c>
      <c r="C5785" s="33"/>
      <c r="D5785" s="33" t="s">
        <v>2954</v>
      </c>
      <c r="E5785" t="str">
        <f t="shared" si="94"/>
        <v>No Data</v>
      </c>
    </row>
    <row r="5786" spans="1:5" x14ac:dyDescent="0.3">
      <c r="A5786" s="33" t="s">
        <v>2</v>
      </c>
      <c r="B5786" s="33" t="s">
        <v>53</v>
      </c>
      <c r="C5786" s="33">
        <v>90000</v>
      </c>
      <c r="D5786" s="33" t="s">
        <v>1166</v>
      </c>
      <c r="E5786" t="str">
        <f t="shared" si="94"/>
        <v>$75K-$100K</v>
      </c>
    </row>
    <row r="5787" spans="1:5" x14ac:dyDescent="0.3">
      <c r="A5787" s="33" t="s">
        <v>2</v>
      </c>
      <c r="B5787" s="33" t="s">
        <v>53</v>
      </c>
      <c r="C5787" s="33"/>
      <c r="D5787" s="33" t="s">
        <v>2955</v>
      </c>
      <c r="E5787" t="str">
        <f t="shared" si="94"/>
        <v>No Data</v>
      </c>
    </row>
    <row r="5788" spans="1:5" x14ac:dyDescent="0.3">
      <c r="A5788" s="33" t="s">
        <v>4</v>
      </c>
      <c r="B5788" s="33" t="s">
        <v>53</v>
      </c>
      <c r="C5788" s="33"/>
      <c r="D5788" s="33" t="s">
        <v>839</v>
      </c>
      <c r="E5788" t="str">
        <f t="shared" si="94"/>
        <v>No Data</v>
      </c>
    </row>
    <row r="5789" spans="1:5" x14ac:dyDescent="0.3">
      <c r="A5789" s="33" t="s">
        <v>129</v>
      </c>
      <c r="B5789" s="33" t="s">
        <v>53</v>
      </c>
      <c r="C5789" s="33">
        <v>121500</v>
      </c>
      <c r="D5789" s="33" t="s">
        <v>1543</v>
      </c>
      <c r="E5789" t="str">
        <f t="shared" si="94"/>
        <v>$100K-$125K</v>
      </c>
    </row>
    <row r="5790" spans="1:5" x14ac:dyDescent="0.3">
      <c r="A5790" s="33" t="s">
        <v>2</v>
      </c>
      <c r="B5790" s="33" t="s">
        <v>53</v>
      </c>
      <c r="C5790" s="33"/>
      <c r="D5790" s="33" t="s">
        <v>226</v>
      </c>
      <c r="E5790" t="str">
        <f t="shared" si="94"/>
        <v>No Data</v>
      </c>
    </row>
    <row r="5791" spans="1:5" x14ac:dyDescent="0.3">
      <c r="A5791" s="33" t="s">
        <v>2</v>
      </c>
      <c r="B5791" s="33" t="s">
        <v>53</v>
      </c>
      <c r="C5791" s="33">
        <v>125000</v>
      </c>
      <c r="D5791" s="33" t="s">
        <v>2956</v>
      </c>
      <c r="E5791" t="str">
        <f t="shared" si="94"/>
        <v>$100K-$125K</v>
      </c>
    </row>
    <row r="5792" spans="1:5" x14ac:dyDescent="0.3">
      <c r="A5792" s="33" t="s">
        <v>0</v>
      </c>
      <c r="B5792" s="33" t="s">
        <v>53</v>
      </c>
      <c r="C5792" s="33">
        <v>155000</v>
      </c>
      <c r="D5792" s="33" t="s">
        <v>234</v>
      </c>
      <c r="E5792" t="str">
        <f t="shared" si="94"/>
        <v>$125K-$200K</v>
      </c>
    </row>
    <row r="5793" spans="1:5" x14ac:dyDescent="0.3">
      <c r="A5793" s="33" t="s">
        <v>52</v>
      </c>
      <c r="B5793" s="33" t="s">
        <v>53</v>
      </c>
      <c r="C5793" s="33"/>
      <c r="D5793" s="33" t="s">
        <v>2957</v>
      </c>
      <c r="E5793" t="str">
        <f t="shared" si="94"/>
        <v>No Data</v>
      </c>
    </row>
    <row r="5794" spans="1:5" x14ac:dyDescent="0.3">
      <c r="A5794" s="33" t="s">
        <v>2</v>
      </c>
      <c r="B5794" s="33" t="s">
        <v>53</v>
      </c>
      <c r="C5794" s="33"/>
      <c r="D5794" s="33" t="s">
        <v>2958</v>
      </c>
      <c r="E5794" t="str">
        <f t="shared" si="94"/>
        <v>No Data</v>
      </c>
    </row>
    <row r="5795" spans="1:5" x14ac:dyDescent="0.3">
      <c r="A5795" s="33" t="s">
        <v>1</v>
      </c>
      <c r="B5795" s="33" t="s">
        <v>67</v>
      </c>
      <c r="C5795" s="33">
        <v>166000</v>
      </c>
      <c r="D5795" s="33" t="s">
        <v>913</v>
      </c>
      <c r="E5795" t="str">
        <f t="shared" si="94"/>
        <v>$125K-$200K</v>
      </c>
    </row>
    <row r="5796" spans="1:5" x14ac:dyDescent="0.3">
      <c r="A5796" s="33" t="s">
        <v>2</v>
      </c>
      <c r="B5796" s="33" t="s">
        <v>53</v>
      </c>
      <c r="C5796" s="33"/>
      <c r="D5796" s="33" t="s">
        <v>833</v>
      </c>
      <c r="E5796" t="str">
        <f t="shared" si="94"/>
        <v>No Data</v>
      </c>
    </row>
    <row r="5797" spans="1:5" x14ac:dyDescent="0.3">
      <c r="A5797" s="33" t="s">
        <v>0</v>
      </c>
      <c r="B5797" s="33" t="s">
        <v>53</v>
      </c>
      <c r="C5797" s="33">
        <v>90000</v>
      </c>
      <c r="D5797" s="33" t="s">
        <v>1125</v>
      </c>
      <c r="E5797" t="str">
        <f t="shared" si="94"/>
        <v>$75K-$100K</v>
      </c>
    </row>
    <row r="5798" spans="1:5" x14ac:dyDescent="0.3">
      <c r="A5798" s="33" t="s">
        <v>0</v>
      </c>
      <c r="B5798" s="33" t="s">
        <v>53</v>
      </c>
      <c r="C5798" s="33">
        <v>190000</v>
      </c>
      <c r="D5798" s="33" t="s">
        <v>660</v>
      </c>
      <c r="E5798" t="str">
        <f t="shared" si="94"/>
        <v>$125K-$200K</v>
      </c>
    </row>
    <row r="5799" spans="1:5" x14ac:dyDescent="0.3">
      <c r="A5799" s="33" t="s">
        <v>52</v>
      </c>
      <c r="B5799" s="33" t="s">
        <v>64</v>
      </c>
      <c r="C5799" s="33">
        <v>79200</v>
      </c>
      <c r="D5799" s="33" t="s">
        <v>294</v>
      </c>
      <c r="E5799" t="str">
        <f t="shared" si="94"/>
        <v>$75K-$100K</v>
      </c>
    </row>
    <row r="5800" spans="1:5" x14ac:dyDescent="0.3">
      <c r="A5800" s="33" t="s">
        <v>0</v>
      </c>
      <c r="B5800" s="33" t="s">
        <v>53</v>
      </c>
      <c r="C5800" s="33"/>
      <c r="D5800" s="33" t="s">
        <v>2959</v>
      </c>
      <c r="E5800" t="str">
        <f t="shared" si="94"/>
        <v>No Data</v>
      </c>
    </row>
    <row r="5801" spans="1:5" x14ac:dyDescent="0.3">
      <c r="A5801" s="33" t="s">
        <v>125</v>
      </c>
      <c r="B5801" s="33" t="s">
        <v>53</v>
      </c>
      <c r="C5801" s="33"/>
      <c r="D5801" s="33" t="s">
        <v>1747</v>
      </c>
      <c r="E5801" t="str">
        <f t="shared" si="94"/>
        <v>No Data</v>
      </c>
    </row>
    <row r="5802" spans="1:5" x14ac:dyDescent="0.3">
      <c r="A5802" s="33" t="s">
        <v>4</v>
      </c>
      <c r="B5802" s="33" t="s">
        <v>53</v>
      </c>
      <c r="C5802" s="33">
        <v>93450</v>
      </c>
      <c r="D5802" s="33" t="s">
        <v>242</v>
      </c>
      <c r="E5802" t="str">
        <f t="shared" si="94"/>
        <v>$75K-$100K</v>
      </c>
    </row>
    <row r="5803" spans="1:5" x14ac:dyDescent="0.3">
      <c r="A5803" s="33" t="s">
        <v>0</v>
      </c>
      <c r="B5803" s="33" t="s">
        <v>53</v>
      </c>
      <c r="C5803" s="33">
        <v>117100</v>
      </c>
      <c r="D5803" s="33" t="s">
        <v>2960</v>
      </c>
      <c r="E5803" t="str">
        <f t="shared" si="94"/>
        <v>$100K-$125K</v>
      </c>
    </row>
    <row r="5804" spans="1:5" x14ac:dyDescent="0.3">
      <c r="A5804" s="33" t="s">
        <v>4</v>
      </c>
      <c r="B5804" s="33" t="s">
        <v>54</v>
      </c>
      <c r="C5804" s="33"/>
      <c r="D5804" s="33" t="s">
        <v>2961</v>
      </c>
      <c r="E5804" t="str">
        <f t="shared" si="94"/>
        <v>No Data</v>
      </c>
    </row>
    <row r="5805" spans="1:5" x14ac:dyDescent="0.3">
      <c r="A5805" s="33" t="s">
        <v>2</v>
      </c>
      <c r="B5805" s="33" t="s">
        <v>53</v>
      </c>
      <c r="C5805" s="33"/>
      <c r="D5805" s="33" t="s">
        <v>2241</v>
      </c>
      <c r="E5805" t="str">
        <f t="shared" si="94"/>
        <v>No Data</v>
      </c>
    </row>
    <row r="5806" spans="1:5" x14ac:dyDescent="0.3">
      <c r="A5806" s="33" t="s">
        <v>4</v>
      </c>
      <c r="B5806" s="33" t="s">
        <v>53</v>
      </c>
      <c r="C5806" s="33">
        <v>46798.5</v>
      </c>
      <c r="D5806" s="33" t="s">
        <v>620</v>
      </c>
      <c r="E5806" t="str">
        <f t="shared" si="94"/>
        <v>&lt;$75K</v>
      </c>
    </row>
    <row r="5807" spans="1:5" x14ac:dyDescent="0.3">
      <c r="A5807" s="33" t="s">
        <v>4</v>
      </c>
      <c r="B5807" s="33" t="s">
        <v>54</v>
      </c>
      <c r="C5807" s="33">
        <v>90000</v>
      </c>
      <c r="D5807" s="33" t="s">
        <v>2962</v>
      </c>
      <c r="E5807" t="str">
        <f t="shared" si="94"/>
        <v>$75K-$100K</v>
      </c>
    </row>
    <row r="5808" spans="1:5" x14ac:dyDescent="0.3">
      <c r="A5808" s="33" t="s">
        <v>126</v>
      </c>
      <c r="B5808" s="33" t="s">
        <v>53</v>
      </c>
      <c r="C5808" s="33"/>
      <c r="D5808" s="33" t="s">
        <v>225</v>
      </c>
      <c r="E5808" t="str">
        <f t="shared" si="94"/>
        <v>No Data</v>
      </c>
    </row>
    <row r="5809" spans="1:5" x14ac:dyDescent="0.3">
      <c r="A5809" s="33" t="s">
        <v>4</v>
      </c>
      <c r="B5809" s="33" t="s">
        <v>53</v>
      </c>
      <c r="C5809" s="33">
        <v>154223.5</v>
      </c>
      <c r="D5809" s="33" t="s">
        <v>2963</v>
      </c>
      <c r="E5809" t="str">
        <f t="shared" si="94"/>
        <v>$125K-$200K</v>
      </c>
    </row>
    <row r="5810" spans="1:5" x14ac:dyDescent="0.3">
      <c r="A5810" s="33" t="s">
        <v>4</v>
      </c>
      <c r="B5810" s="33" t="s">
        <v>54</v>
      </c>
      <c r="C5810" s="33"/>
      <c r="D5810" s="33" t="s">
        <v>2964</v>
      </c>
      <c r="E5810" t="str">
        <f t="shared" si="94"/>
        <v>No Data</v>
      </c>
    </row>
    <row r="5811" spans="1:5" x14ac:dyDescent="0.3">
      <c r="A5811" s="33" t="s">
        <v>0</v>
      </c>
      <c r="B5811" s="33" t="s">
        <v>53</v>
      </c>
      <c r="C5811" s="33">
        <v>100000</v>
      </c>
      <c r="D5811" s="33" t="s">
        <v>2965</v>
      </c>
      <c r="E5811" t="str">
        <f t="shared" si="94"/>
        <v>$75K-$100K</v>
      </c>
    </row>
    <row r="5812" spans="1:5" x14ac:dyDescent="0.3">
      <c r="A5812" s="33" t="s">
        <v>4</v>
      </c>
      <c r="B5812" s="33" t="s">
        <v>53</v>
      </c>
      <c r="C5812" s="33">
        <v>125000</v>
      </c>
      <c r="D5812" s="33" t="s">
        <v>2966</v>
      </c>
      <c r="E5812" t="str">
        <f t="shared" si="94"/>
        <v>$100K-$125K</v>
      </c>
    </row>
    <row r="5813" spans="1:5" x14ac:dyDescent="0.3">
      <c r="A5813" s="33" t="s">
        <v>129</v>
      </c>
      <c r="B5813" s="33" t="s">
        <v>53</v>
      </c>
      <c r="C5813" s="33"/>
      <c r="D5813" s="33" t="s">
        <v>810</v>
      </c>
      <c r="E5813" t="str">
        <f t="shared" si="94"/>
        <v>No Data</v>
      </c>
    </row>
    <row r="5814" spans="1:5" x14ac:dyDescent="0.3">
      <c r="A5814" s="33" t="s">
        <v>4</v>
      </c>
      <c r="B5814" s="33" t="s">
        <v>54</v>
      </c>
      <c r="C5814" s="33"/>
      <c r="D5814" s="33" t="s">
        <v>225</v>
      </c>
      <c r="E5814" t="str">
        <f t="shared" si="94"/>
        <v>No Data</v>
      </c>
    </row>
    <row r="5815" spans="1:5" x14ac:dyDescent="0.3">
      <c r="A5815" s="33" t="s">
        <v>128</v>
      </c>
      <c r="B5815" s="33" t="s">
        <v>53</v>
      </c>
      <c r="C5815" s="33">
        <v>190500</v>
      </c>
      <c r="D5815" s="33" t="s">
        <v>845</v>
      </c>
      <c r="E5815" t="str">
        <f t="shared" si="94"/>
        <v>$125K-$200K</v>
      </c>
    </row>
    <row r="5816" spans="1:5" x14ac:dyDescent="0.3">
      <c r="A5816" s="33" t="s">
        <v>4</v>
      </c>
      <c r="B5816" s="33" t="s">
        <v>54</v>
      </c>
      <c r="C5816" s="33"/>
      <c r="D5816" s="33" t="s">
        <v>988</v>
      </c>
      <c r="E5816" t="str">
        <f t="shared" si="94"/>
        <v>No Data</v>
      </c>
    </row>
    <row r="5817" spans="1:5" x14ac:dyDescent="0.3">
      <c r="A5817" s="33" t="s">
        <v>0</v>
      </c>
      <c r="B5817" s="33" t="s">
        <v>53</v>
      </c>
      <c r="C5817" s="33"/>
      <c r="D5817" s="33" t="s">
        <v>258</v>
      </c>
      <c r="E5817" t="str">
        <f t="shared" si="94"/>
        <v>No Data</v>
      </c>
    </row>
    <row r="5818" spans="1:5" x14ac:dyDescent="0.3">
      <c r="A5818" s="33" t="s">
        <v>4</v>
      </c>
      <c r="B5818" s="33" t="s">
        <v>53</v>
      </c>
      <c r="C5818" s="33">
        <v>142500</v>
      </c>
      <c r="D5818" s="33" t="s">
        <v>1402</v>
      </c>
      <c r="E5818" t="str">
        <f t="shared" si="94"/>
        <v>$125K-$200K</v>
      </c>
    </row>
    <row r="5819" spans="1:5" x14ac:dyDescent="0.3">
      <c r="A5819" s="33" t="s">
        <v>128</v>
      </c>
      <c r="B5819" s="33" t="s">
        <v>53</v>
      </c>
      <c r="C5819" s="33">
        <v>150423.578125</v>
      </c>
      <c r="D5819" s="33" t="s">
        <v>2967</v>
      </c>
      <c r="E5819" t="str">
        <f t="shared" si="94"/>
        <v>$125K-$200K</v>
      </c>
    </row>
    <row r="5820" spans="1:5" x14ac:dyDescent="0.3">
      <c r="A5820" s="33" t="s">
        <v>2</v>
      </c>
      <c r="B5820" s="33" t="s">
        <v>53</v>
      </c>
      <c r="C5820" s="33"/>
      <c r="D5820" s="33" t="s">
        <v>1460</v>
      </c>
      <c r="E5820" t="str">
        <f t="shared" si="94"/>
        <v>No Data</v>
      </c>
    </row>
    <row r="5821" spans="1:5" x14ac:dyDescent="0.3">
      <c r="A5821" s="33" t="s">
        <v>2</v>
      </c>
      <c r="B5821" s="33" t="s">
        <v>53</v>
      </c>
      <c r="C5821" s="33"/>
      <c r="D5821" s="33" t="s">
        <v>232</v>
      </c>
      <c r="E5821" t="str">
        <f t="shared" si="94"/>
        <v>No Data</v>
      </c>
    </row>
    <row r="5822" spans="1:5" x14ac:dyDescent="0.3">
      <c r="A5822" s="33" t="s">
        <v>4</v>
      </c>
      <c r="B5822" s="33" t="s">
        <v>53</v>
      </c>
      <c r="C5822" s="33">
        <v>154000</v>
      </c>
      <c r="D5822" s="33" t="s">
        <v>514</v>
      </c>
      <c r="E5822" t="str">
        <f t="shared" si="94"/>
        <v>$125K-$200K</v>
      </c>
    </row>
    <row r="5823" spans="1:5" x14ac:dyDescent="0.3">
      <c r="A5823" s="33" t="s">
        <v>2</v>
      </c>
      <c r="B5823" s="33" t="s">
        <v>53</v>
      </c>
      <c r="C5823" s="33"/>
      <c r="D5823" s="33" t="s">
        <v>339</v>
      </c>
      <c r="E5823" t="str">
        <f t="shared" si="94"/>
        <v>No Data</v>
      </c>
    </row>
    <row r="5824" spans="1:5" x14ac:dyDescent="0.3">
      <c r="A5824" s="33" t="s">
        <v>0</v>
      </c>
      <c r="B5824" s="33" t="s">
        <v>86</v>
      </c>
      <c r="C5824" s="33">
        <v>70000</v>
      </c>
      <c r="D5824" s="33" t="s">
        <v>2968</v>
      </c>
      <c r="E5824" t="str">
        <f t="shared" si="94"/>
        <v>&lt;$75K</v>
      </c>
    </row>
    <row r="5825" spans="1:5" x14ac:dyDescent="0.3">
      <c r="A5825" s="33" t="s">
        <v>0</v>
      </c>
      <c r="B5825" s="33" t="s">
        <v>53</v>
      </c>
      <c r="C5825" s="33">
        <v>135000</v>
      </c>
      <c r="D5825" s="33" t="s">
        <v>2969</v>
      </c>
      <c r="E5825" t="str">
        <f t="shared" si="94"/>
        <v>$125K-$200K</v>
      </c>
    </row>
    <row r="5826" spans="1:5" x14ac:dyDescent="0.3">
      <c r="A5826" s="33" t="s">
        <v>128</v>
      </c>
      <c r="B5826" s="33" t="s">
        <v>99</v>
      </c>
      <c r="C5826" s="33">
        <v>157500</v>
      </c>
      <c r="D5826" s="33" t="s">
        <v>353</v>
      </c>
      <c r="E5826" t="str">
        <f t="shared" si="94"/>
        <v>$125K-$200K</v>
      </c>
    </row>
    <row r="5827" spans="1:5" x14ac:dyDescent="0.3">
      <c r="A5827" s="33" t="s">
        <v>4</v>
      </c>
      <c r="B5827" s="33" t="s">
        <v>53</v>
      </c>
      <c r="C5827" s="33">
        <v>179000</v>
      </c>
      <c r="D5827" s="33" t="s">
        <v>225</v>
      </c>
      <c r="E5827" t="str">
        <f t="shared" ref="E5827:E5890" si="95">_xlfn.XLOOKUP(C5827,$H$16:$H$21,$G$16:$G$21,,1)</f>
        <v>$125K-$200K</v>
      </c>
    </row>
    <row r="5828" spans="1:5" x14ac:dyDescent="0.3">
      <c r="A5828" s="33" t="s">
        <v>126</v>
      </c>
      <c r="B5828" s="33" t="s">
        <v>53</v>
      </c>
      <c r="C5828" s="33">
        <v>162500</v>
      </c>
      <c r="D5828" s="33" t="s">
        <v>1760</v>
      </c>
      <c r="E5828" t="str">
        <f t="shared" si="95"/>
        <v>$125K-$200K</v>
      </c>
    </row>
    <row r="5829" spans="1:5" x14ac:dyDescent="0.3">
      <c r="A5829" s="33" t="s">
        <v>1</v>
      </c>
      <c r="B5829" s="33" t="s">
        <v>53</v>
      </c>
      <c r="C5829" s="33">
        <v>185000</v>
      </c>
      <c r="D5829" s="33" t="s">
        <v>1276</v>
      </c>
      <c r="E5829" t="str">
        <f t="shared" si="95"/>
        <v>$125K-$200K</v>
      </c>
    </row>
    <row r="5830" spans="1:5" x14ac:dyDescent="0.3">
      <c r="A5830" s="33" t="s">
        <v>126</v>
      </c>
      <c r="B5830" s="33" t="s">
        <v>53</v>
      </c>
      <c r="C5830" s="33">
        <v>145000</v>
      </c>
      <c r="D5830" s="33" t="s">
        <v>2970</v>
      </c>
      <c r="E5830" t="str">
        <f t="shared" si="95"/>
        <v>$125K-$200K</v>
      </c>
    </row>
    <row r="5831" spans="1:5" x14ac:dyDescent="0.3">
      <c r="A5831" s="33" t="s">
        <v>4</v>
      </c>
      <c r="B5831" s="33" t="s">
        <v>54</v>
      </c>
      <c r="C5831" s="33">
        <v>95000</v>
      </c>
      <c r="D5831" s="33" t="s">
        <v>2971</v>
      </c>
      <c r="E5831" t="str">
        <f t="shared" si="95"/>
        <v>$75K-$100K</v>
      </c>
    </row>
    <row r="5832" spans="1:5" x14ac:dyDescent="0.3">
      <c r="A5832" s="33" t="s">
        <v>0</v>
      </c>
      <c r="B5832" s="33" t="s">
        <v>53</v>
      </c>
      <c r="C5832" s="33"/>
      <c r="D5832" s="33" t="s">
        <v>1162</v>
      </c>
      <c r="E5832" t="str">
        <f t="shared" si="95"/>
        <v>No Data</v>
      </c>
    </row>
    <row r="5833" spans="1:5" x14ac:dyDescent="0.3">
      <c r="A5833" s="33" t="s">
        <v>0</v>
      </c>
      <c r="B5833" s="33" t="s">
        <v>53</v>
      </c>
      <c r="C5833" s="33"/>
      <c r="D5833" s="33" t="s">
        <v>1142</v>
      </c>
      <c r="E5833" t="str">
        <f t="shared" si="95"/>
        <v>No Data</v>
      </c>
    </row>
    <row r="5834" spans="1:5" x14ac:dyDescent="0.3">
      <c r="A5834" s="33" t="s">
        <v>0</v>
      </c>
      <c r="B5834" s="33" t="s">
        <v>54</v>
      </c>
      <c r="C5834" s="33">
        <v>150000</v>
      </c>
      <c r="D5834" s="33" t="s">
        <v>2972</v>
      </c>
      <c r="E5834" t="str">
        <f t="shared" si="95"/>
        <v>$125K-$200K</v>
      </c>
    </row>
    <row r="5835" spans="1:5" x14ac:dyDescent="0.3">
      <c r="A5835" s="33" t="s">
        <v>4</v>
      </c>
      <c r="B5835" s="33" t="s">
        <v>53</v>
      </c>
      <c r="C5835" s="33"/>
      <c r="D5835" s="33" t="s">
        <v>2973</v>
      </c>
      <c r="E5835" t="str">
        <f t="shared" si="95"/>
        <v>No Data</v>
      </c>
    </row>
    <row r="5836" spans="1:5" x14ac:dyDescent="0.3">
      <c r="A5836" s="33" t="s">
        <v>0</v>
      </c>
      <c r="B5836" s="33" t="s">
        <v>53</v>
      </c>
      <c r="C5836" s="33">
        <v>165000</v>
      </c>
      <c r="D5836" s="33" t="s">
        <v>1295</v>
      </c>
      <c r="E5836" t="str">
        <f t="shared" si="95"/>
        <v>$125K-$200K</v>
      </c>
    </row>
    <row r="5837" spans="1:5" x14ac:dyDescent="0.3">
      <c r="A5837" s="33" t="s">
        <v>4</v>
      </c>
      <c r="B5837" s="33" t="s">
        <v>111</v>
      </c>
      <c r="C5837" s="33">
        <v>147500</v>
      </c>
      <c r="D5837" s="33" t="s">
        <v>2577</v>
      </c>
      <c r="E5837" t="str">
        <f t="shared" si="95"/>
        <v>$125K-$200K</v>
      </c>
    </row>
    <row r="5838" spans="1:5" x14ac:dyDescent="0.3">
      <c r="A5838" s="33" t="s">
        <v>2</v>
      </c>
      <c r="B5838" s="33" t="s">
        <v>53</v>
      </c>
      <c r="C5838" s="33">
        <v>90300</v>
      </c>
      <c r="D5838" s="33" t="s">
        <v>2974</v>
      </c>
      <c r="E5838" t="str">
        <f t="shared" si="95"/>
        <v>$75K-$100K</v>
      </c>
    </row>
    <row r="5839" spans="1:5" x14ac:dyDescent="0.3">
      <c r="A5839" s="33" t="s">
        <v>4</v>
      </c>
      <c r="B5839" s="33" t="s">
        <v>53</v>
      </c>
      <c r="C5839" s="33">
        <v>145000</v>
      </c>
      <c r="D5839" s="33" t="s">
        <v>268</v>
      </c>
      <c r="E5839" t="str">
        <f t="shared" si="95"/>
        <v>$125K-$200K</v>
      </c>
    </row>
    <row r="5840" spans="1:5" x14ac:dyDescent="0.3">
      <c r="A5840" s="33" t="s">
        <v>4</v>
      </c>
      <c r="B5840" s="33" t="s">
        <v>54</v>
      </c>
      <c r="C5840" s="33">
        <v>151000</v>
      </c>
      <c r="D5840" s="33" t="s">
        <v>631</v>
      </c>
      <c r="E5840" t="str">
        <f t="shared" si="95"/>
        <v>$125K-$200K</v>
      </c>
    </row>
    <row r="5841" spans="1:5" x14ac:dyDescent="0.3">
      <c r="A5841" s="33" t="s">
        <v>0</v>
      </c>
      <c r="B5841" s="33" t="s">
        <v>53</v>
      </c>
      <c r="C5841" s="33">
        <v>140000</v>
      </c>
      <c r="D5841" s="33" t="s">
        <v>2975</v>
      </c>
      <c r="E5841" t="str">
        <f t="shared" si="95"/>
        <v>$125K-$200K</v>
      </c>
    </row>
    <row r="5842" spans="1:5" x14ac:dyDescent="0.3">
      <c r="A5842" s="33" t="s">
        <v>4</v>
      </c>
      <c r="B5842" s="33" t="s">
        <v>53</v>
      </c>
      <c r="C5842" s="33">
        <v>122000</v>
      </c>
      <c r="D5842" s="33" t="s">
        <v>245</v>
      </c>
      <c r="E5842" t="str">
        <f t="shared" si="95"/>
        <v>$100K-$125K</v>
      </c>
    </row>
    <row r="5843" spans="1:5" x14ac:dyDescent="0.3">
      <c r="A5843" s="33" t="s">
        <v>2</v>
      </c>
      <c r="B5843" s="33" t="s">
        <v>53</v>
      </c>
      <c r="C5843" s="33"/>
      <c r="D5843" s="33" t="s">
        <v>1000</v>
      </c>
      <c r="E5843" t="str">
        <f t="shared" si="95"/>
        <v>No Data</v>
      </c>
    </row>
    <row r="5844" spans="1:5" x14ac:dyDescent="0.3">
      <c r="A5844" s="33" t="s">
        <v>0</v>
      </c>
      <c r="B5844" s="33" t="s">
        <v>53</v>
      </c>
      <c r="C5844" s="33">
        <v>124400</v>
      </c>
      <c r="D5844" s="33" t="s">
        <v>516</v>
      </c>
      <c r="E5844" t="str">
        <f t="shared" si="95"/>
        <v>$100K-$125K</v>
      </c>
    </row>
    <row r="5845" spans="1:5" x14ac:dyDescent="0.3">
      <c r="A5845" s="33" t="s">
        <v>126</v>
      </c>
      <c r="B5845" s="33" t="s">
        <v>53</v>
      </c>
      <c r="C5845" s="33">
        <v>155000</v>
      </c>
      <c r="D5845" s="33" t="s">
        <v>767</v>
      </c>
      <c r="E5845" t="str">
        <f t="shared" si="95"/>
        <v>$125K-$200K</v>
      </c>
    </row>
    <row r="5846" spans="1:5" x14ac:dyDescent="0.3">
      <c r="A5846" s="33" t="s">
        <v>2</v>
      </c>
      <c r="B5846" s="33" t="s">
        <v>53</v>
      </c>
      <c r="C5846" s="33">
        <v>118500</v>
      </c>
      <c r="D5846" s="33" t="s">
        <v>2976</v>
      </c>
      <c r="E5846" t="str">
        <f t="shared" si="95"/>
        <v>$100K-$125K</v>
      </c>
    </row>
    <row r="5847" spans="1:5" x14ac:dyDescent="0.3">
      <c r="A5847" s="33" t="s">
        <v>4</v>
      </c>
      <c r="B5847" s="33" t="s">
        <v>53</v>
      </c>
      <c r="C5847" s="33"/>
      <c r="D5847" s="33" t="s">
        <v>225</v>
      </c>
      <c r="E5847" t="str">
        <f t="shared" si="95"/>
        <v>No Data</v>
      </c>
    </row>
    <row r="5848" spans="1:5" x14ac:dyDescent="0.3">
      <c r="A5848" s="33" t="s">
        <v>2</v>
      </c>
      <c r="B5848" s="33" t="s">
        <v>65</v>
      </c>
      <c r="C5848" s="33">
        <v>72900</v>
      </c>
      <c r="D5848" s="33" t="s">
        <v>2977</v>
      </c>
      <c r="E5848" t="str">
        <f t="shared" si="95"/>
        <v>&lt;$75K</v>
      </c>
    </row>
    <row r="5849" spans="1:5" x14ac:dyDescent="0.3">
      <c r="A5849" s="33" t="s">
        <v>0</v>
      </c>
      <c r="B5849" s="33" t="s">
        <v>53</v>
      </c>
      <c r="C5849" s="33"/>
      <c r="D5849" s="33" t="s">
        <v>286</v>
      </c>
      <c r="E5849" t="str">
        <f t="shared" si="95"/>
        <v>No Data</v>
      </c>
    </row>
    <row r="5850" spans="1:5" x14ac:dyDescent="0.3">
      <c r="A5850" s="33" t="s">
        <v>0</v>
      </c>
      <c r="B5850" s="33" t="s">
        <v>53</v>
      </c>
      <c r="C5850" s="33">
        <v>84620</v>
      </c>
      <c r="D5850" s="33" t="s">
        <v>1105</v>
      </c>
      <c r="E5850" t="str">
        <f t="shared" si="95"/>
        <v>$75K-$100K</v>
      </c>
    </row>
    <row r="5851" spans="1:5" x14ac:dyDescent="0.3">
      <c r="A5851" s="33" t="s">
        <v>126</v>
      </c>
      <c r="B5851" s="33" t="s">
        <v>53</v>
      </c>
      <c r="C5851" s="33"/>
      <c r="D5851" s="33" t="s">
        <v>1294</v>
      </c>
      <c r="E5851" t="str">
        <f t="shared" si="95"/>
        <v>No Data</v>
      </c>
    </row>
    <row r="5852" spans="1:5" x14ac:dyDescent="0.3">
      <c r="A5852" s="33" t="s">
        <v>126</v>
      </c>
      <c r="B5852" s="33" t="s">
        <v>72</v>
      </c>
      <c r="C5852" s="33">
        <v>170000</v>
      </c>
      <c r="D5852" s="33" t="s">
        <v>265</v>
      </c>
      <c r="E5852" t="str">
        <f t="shared" si="95"/>
        <v>$125K-$200K</v>
      </c>
    </row>
    <row r="5853" spans="1:5" x14ac:dyDescent="0.3">
      <c r="A5853" s="33" t="s">
        <v>4</v>
      </c>
      <c r="B5853" s="33" t="s">
        <v>53</v>
      </c>
      <c r="C5853" s="33">
        <v>81000</v>
      </c>
      <c r="D5853" s="33" t="s">
        <v>796</v>
      </c>
      <c r="E5853" t="str">
        <f t="shared" si="95"/>
        <v>$75K-$100K</v>
      </c>
    </row>
    <row r="5854" spans="1:5" x14ac:dyDescent="0.3">
      <c r="A5854" s="33" t="s">
        <v>4</v>
      </c>
      <c r="B5854" s="33" t="s">
        <v>53</v>
      </c>
      <c r="C5854" s="33">
        <v>115000</v>
      </c>
      <c r="D5854" s="33" t="s">
        <v>2426</v>
      </c>
      <c r="E5854" t="str">
        <f t="shared" si="95"/>
        <v>$100K-$125K</v>
      </c>
    </row>
    <row r="5855" spans="1:5" x14ac:dyDescent="0.3">
      <c r="A5855" s="33" t="s">
        <v>2</v>
      </c>
      <c r="B5855" s="33" t="s">
        <v>53</v>
      </c>
      <c r="C5855" s="33"/>
      <c r="D5855" s="33" t="s">
        <v>1912</v>
      </c>
      <c r="E5855" t="str">
        <f t="shared" si="95"/>
        <v>No Data</v>
      </c>
    </row>
    <row r="5856" spans="1:5" x14ac:dyDescent="0.3">
      <c r="A5856" s="33" t="s">
        <v>4</v>
      </c>
      <c r="B5856" s="33" t="s">
        <v>53</v>
      </c>
      <c r="C5856" s="33">
        <v>145000</v>
      </c>
      <c r="D5856" s="33" t="s">
        <v>2978</v>
      </c>
      <c r="E5856" t="str">
        <f t="shared" si="95"/>
        <v>$125K-$200K</v>
      </c>
    </row>
    <row r="5857" spans="1:5" x14ac:dyDescent="0.3">
      <c r="A5857" s="33" t="s">
        <v>126</v>
      </c>
      <c r="B5857" s="33" t="s">
        <v>53</v>
      </c>
      <c r="C5857" s="33">
        <v>112500</v>
      </c>
      <c r="D5857" s="33" t="s">
        <v>268</v>
      </c>
      <c r="E5857" t="str">
        <f t="shared" si="95"/>
        <v>$100K-$125K</v>
      </c>
    </row>
    <row r="5858" spans="1:5" x14ac:dyDescent="0.3">
      <c r="A5858" s="33" t="s">
        <v>128</v>
      </c>
      <c r="B5858" s="33" t="s">
        <v>53</v>
      </c>
      <c r="C5858" s="33">
        <v>131456.75</v>
      </c>
      <c r="D5858" s="33" t="s">
        <v>2979</v>
      </c>
      <c r="E5858" t="str">
        <f t="shared" si="95"/>
        <v>$125K-$200K</v>
      </c>
    </row>
    <row r="5859" spans="1:5" x14ac:dyDescent="0.3">
      <c r="A5859" s="33" t="s">
        <v>2</v>
      </c>
      <c r="B5859" s="33" t="s">
        <v>53</v>
      </c>
      <c r="C5859" s="33">
        <v>52500</v>
      </c>
      <c r="D5859" s="33" t="s">
        <v>2980</v>
      </c>
      <c r="E5859" t="str">
        <f t="shared" si="95"/>
        <v>&lt;$75K</v>
      </c>
    </row>
    <row r="5860" spans="1:5" x14ac:dyDescent="0.3">
      <c r="A5860" s="33" t="s">
        <v>0</v>
      </c>
      <c r="B5860" s="33" t="s">
        <v>53</v>
      </c>
      <c r="C5860" s="33">
        <v>100000</v>
      </c>
      <c r="D5860" s="33" t="s">
        <v>1236</v>
      </c>
      <c r="E5860" t="str">
        <f t="shared" si="95"/>
        <v>$75K-$100K</v>
      </c>
    </row>
    <row r="5861" spans="1:5" x14ac:dyDescent="0.3">
      <c r="A5861" s="33" t="s">
        <v>125</v>
      </c>
      <c r="B5861" s="33" t="s">
        <v>79</v>
      </c>
      <c r="C5861" s="33">
        <v>111175</v>
      </c>
      <c r="D5861" s="33" t="s">
        <v>2981</v>
      </c>
      <c r="E5861" t="str">
        <f t="shared" si="95"/>
        <v>$100K-$125K</v>
      </c>
    </row>
    <row r="5862" spans="1:5" x14ac:dyDescent="0.3">
      <c r="A5862" s="33" t="s">
        <v>126</v>
      </c>
      <c r="B5862" s="33" t="s">
        <v>53</v>
      </c>
      <c r="C5862" s="33">
        <v>245000</v>
      </c>
      <c r="D5862" s="33" t="s">
        <v>2982</v>
      </c>
      <c r="E5862" t="str">
        <f t="shared" si="95"/>
        <v>&gt;$200K</v>
      </c>
    </row>
    <row r="5863" spans="1:5" x14ac:dyDescent="0.3">
      <c r="A5863" s="33" t="s">
        <v>129</v>
      </c>
      <c r="B5863" s="33" t="s">
        <v>53</v>
      </c>
      <c r="C5863" s="33">
        <v>85764</v>
      </c>
      <c r="D5863" s="33" t="s">
        <v>2058</v>
      </c>
      <c r="E5863" t="str">
        <f t="shared" si="95"/>
        <v>$75K-$100K</v>
      </c>
    </row>
    <row r="5864" spans="1:5" x14ac:dyDescent="0.3">
      <c r="A5864" s="33" t="s">
        <v>0</v>
      </c>
      <c r="B5864" s="33" t="s">
        <v>53</v>
      </c>
      <c r="C5864" s="33">
        <v>43030</v>
      </c>
      <c r="D5864" s="33" t="s">
        <v>792</v>
      </c>
      <c r="E5864" t="str">
        <f t="shared" si="95"/>
        <v>&lt;$75K</v>
      </c>
    </row>
    <row r="5865" spans="1:5" x14ac:dyDescent="0.3">
      <c r="A5865" s="33" t="s">
        <v>4</v>
      </c>
      <c r="B5865" s="33" t="s">
        <v>53</v>
      </c>
      <c r="C5865" s="33"/>
      <c r="D5865" s="33" t="s">
        <v>2946</v>
      </c>
      <c r="E5865" t="str">
        <f t="shared" si="95"/>
        <v>No Data</v>
      </c>
    </row>
    <row r="5866" spans="1:5" x14ac:dyDescent="0.3">
      <c r="A5866" s="33" t="s">
        <v>4</v>
      </c>
      <c r="B5866" s="33" t="s">
        <v>88</v>
      </c>
      <c r="C5866" s="33">
        <v>110000</v>
      </c>
      <c r="D5866" s="33" t="s">
        <v>2983</v>
      </c>
      <c r="E5866" t="str">
        <f t="shared" si="95"/>
        <v>$100K-$125K</v>
      </c>
    </row>
    <row r="5867" spans="1:5" x14ac:dyDescent="0.3">
      <c r="A5867" s="33" t="s">
        <v>2</v>
      </c>
      <c r="B5867" s="33" t="s">
        <v>53</v>
      </c>
      <c r="C5867" s="33"/>
      <c r="D5867" s="33" t="s">
        <v>2568</v>
      </c>
      <c r="E5867" t="str">
        <f t="shared" si="95"/>
        <v>No Data</v>
      </c>
    </row>
    <row r="5868" spans="1:5" x14ac:dyDescent="0.3">
      <c r="A5868" s="33" t="s">
        <v>2</v>
      </c>
      <c r="B5868" s="33" t="s">
        <v>53</v>
      </c>
      <c r="C5868" s="33">
        <v>71000</v>
      </c>
      <c r="D5868" s="33" t="s">
        <v>520</v>
      </c>
      <c r="E5868" t="str">
        <f t="shared" si="95"/>
        <v>&lt;$75K</v>
      </c>
    </row>
    <row r="5869" spans="1:5" x14ac:dyDescent="0.3">
      <c r="A5869" s="33" t="s">
        <v>128</v>
      </c>
      <c r="B5869" s="33" t="s">
        <v>53</v>
      </c>
      <c r="C5869" s="33"/>
      <c r="D5869" s="33" t="s">
        <v>299</v>
      </c>
      <c r="E5869" t="str">
        <f t="shared" si="95"/>
        <v>No Data</v>
      </c>
    </row>
    <row r="5870" spans="1:5" x14ac:dyDescent="0.3">
      <c r="A5870" s="33" t="s">
        <v>2</v>
      </c>
      <c r="B5870" s="33" t="s">
        <v>53</v>
      </c>
      <c r="C5870" s="33">
        <v>57500</v>
      </c>
      <c r="D5870" s="33" t="s">
        <v>232</v>
      </c>
      <c r="E5870" t="str">
        <f t="shared" si="95"/>
        <v>&lt;$75K</v>
      </c>
    </row>
    <row r="5871" spans="1:5" x14ac:dyDescent="0.3">
      <c r="A5871" s="33" t="s">
        <v>0</v>
      </c>
      <c r="B5871" s="33" t="s">
        <v>53</v>
      </c>
      <c r="C5871" s="33">
        <v>151950</v>
      </c>
      <c r="D5871" s="33" t="s">
        <v>476</v>
      </c>
      <c r="E5871" t="str">
        <f t="shared" si="95"/>
        <v>$125K-$200K</v>
      </c>
    </row>
    <row r="5872" spans="1:5" x14ac:dyDescent="0.3">
      <c r="A5872" s="33" t="s">
        <v>4</v>
      </c>
      <c r="B5872" s="33" t="s">
        <v>53</v>
      </c>
      <c r="C5872" s="33">
        <v>115000</v>
      </c>
      <c r="D5872" s="33" t="s">
        <v>299</v>
      </c>
      <c r="E5872" t="str">
        <f t="shared" si="95"/>
        <v>$100K-$125K</v>
      </c>
    </row>
    <row r="5873" spans="1:5" x14ac:dyDescent="0.3">
      <c r="A5873" s="33" t="s">
        <v>4</v>
      </c>
      <c r="B5873" s="33" t="s">
        <v>53</v>
      </c>
      <c r="C5873" s="33">
        <v>190000</v>
      </c>
      <c r="D5873" s="33" t="s">
        <v>377</v>
      </c>
      <c r="E5873" t="str">
        <f t="shared" si="95"/>
        <v>$125K-$200K</v>
      </c>
    </row>
    <row r="5874" spans="1:5" x14ac:dyDescent="0.3">
      <c r="A5874" s="33" t="s">
        <v>0</v>
      </c>
      <c r="B5874" s="33" t="s">
        <v>53</v>
      </c>
      <c r="C5874" s="33"/>
      <c r="D5874" s="33" t="s">
        <v>232</v>
      </c>
      <c r="E5874" t="str">
        <f t="shared" si="95"/>
        <v>No Data</v>
      </c>
    </row>
    <row r="5875" spans="1:5" x14ac:dyDescent="0.3">
      <c r="A5875" s="33" t="s">
        <v>4</v>
      </c>
      <c r="B5875" s="33" t="s">
        <v>54</v>
      </c>
      <c r="C5875" s="33"/>
      <c r="D5875" s="33" t="s">
        <v>2984</v>
      </c>
      <c r="E5875" t="str">
        <f t="shared" si="95"/>
        <v>No Data</v>
      </c>
    </row>
    <row r="5876" spans="1:5" x14ac:dyDescent="0.3">
      <c r="A5876" s="33" t="s">
        <v>0</v>
      </c>
      <c r="B5876" s="33" t="s">
        <v>53</v>
      </c>
      <c r="C5876" s="33">
        <v>150000</v>
      </c>
      <c r="D5876" s="33" t="s">
        <v>2985</v>
      </c>
      <c r="E5876" t="str">
        <f t="shared" si="95"/>
        <v>$125K-$200K</v>
      </c>
    </row>
    <row r="5877" spans="1:5" x14ac:dyDescent="0.3">
      <c r="A5877" s="33" t="s">
        <v>4</v>
      </c>
      <c r="B5877" s="33" t="s">
        <v>53</v>
      </c>
      <c r="C5877" s="33"/>
      <c r="D5877" s="33" t="s">
        <v>225</v>
      </c>
      <c r="E5877" t="str">
        <f t="shared" si="95"/>
        <v>No Data</v>
      </c>
    </row>
    <row r="5878" spans="1:5" x14ac:dyDescent="0.3">
      <c r="A5878" s="33" t="s">
        <v>129</v>
      </c>
      <c r="B5878" s="33" t="s">
        <v>81</v>
      </c>
      <c r="C5878" s="33">
        <v>108415.5</v>
      </c>
      <c r="D5878" s="33" t="s">
        <v>2986</v>
      </c>
      <c r="E5878" t="str">
        <f t="shared" si="95"/>
        <v>$100K-$125K</v>
      </c>
    </row>
    <row r="5879" spans="1:5" x14ac:dyDescent="0.3">
      <c r="A5879" s="33" t="s">
        <v>4</v>
      </c>
      <c r="B5879" s="33" t="s">
        <v>54</v>
      </c>
      <c r="C5879" s="33"/>
      <c r="D5879" s="33" t="s">
        <v>2987</v>
      </c>
      <c r="E5879" t="str">
        <f t="shared" si="95"/>
        <v>No Data</v>
      </c>
    </row>
    <row r="5880" spans="1:5" x14ac:dyDescent="0.3">
      <c r="A5880" s="33" t="s">
        <v>4</v>
      </c>
      <c r="B5880" s="33" t="s">
        <v>53</v>
      </c>
      <c r="C5880" s="33">
        <v>124000</v>
      </c>
      <c r="D5880" s="33" t="s">
        <v>2988</v>
      </c>
      <c r="E5880" t="str">
        <f t="shared" si="95"/>
        <v>$100K-$125K</v>
      </c>
    </row>
    <row r="5881" spans="1:5" x14ac:dyDescent="0.3">
      <c r="A5881" s="33" t="s">
        <v>4</v>
      </c>
      <c r="B5881" s="33" t="s">
        <v>53</v>
      </c>
      <c r="C5881" s="33">
        <v>144481.5</v>
      </c>
      <c r="D5881" s="33" t="s">
        <v>279</v>
      </c>
      <c r="E5881" t="str">
        <f t="shared" si="95"/>
        <v>$125K-$200K</v>
      </c>
    </row>
    <row r="5882" spans="1:5" x14ac:dyDescent="0.3">
      <c r="A5882" s="33" t="s">
        <v>2</v>
      </c>
      <c r="B5882" s="33" t="s">
        <v>108</v>
      </c>
      <c r="C5882" s="33">
        <v>105000</v>
      </c>
      <c r="D5882" s="33" t="s">
        <v>322</v>
      </c>
      <c r="E5882" t="str">
        <f t="shared" si="95"/>
        <v>$100K-$125K</v>
      </c>
    </row>
    <row r="5883" spans="1:5" x14ac:dyDescent="0.3">
      <c r="A5883" s="33" t="s">
        <v>2</v>
      </c>
      <c r="B5883" s="33" t="s">
        <v>90</v>
      </c>
      <c r="C5883" s="33">
        <v>90000</v>
      </c>
      <c r="D5883" s="33" t="s">
        <v>1852</v>
      </c>
      <c r="E5883" t="str">
        <f t="shared" si="95"/>
        <v>$75K-$100K</v>
      </c>
    </row>
    <row r="5884" spans="1:5" x14ac:dyDescent="0.3">
      <c r="A5884" s="33" t="s">
        <v>2</v>
      </c>
      <c r="B5884" s="33" t="s">
        <v>53</v>
      </c>
      <c r="C5884" s="33"/>
      <c r="D5884" s="33" t="s">
        <v>2989</v>
      </c>
      <c r="E5884" t="str">
        <f t="shared" si="95"/>
        <v>No Data</v>
      </c>
    </row>
    <row r="5885" spans="1:5" x14ac:dyDescent="0.3">
      <c r="A5885" s="33" t="s">
        <v>0</v>
      </c>
      <c r="B5885" s="33" t="s">
        <v>53</v>
      </c>
      <c r="C5885" s="33">
        <v>150000</v>
      </c>
      <c r="D5885" s="33" t="s">
        <v>648</v>
      </c>
      <c r="E5885" t="str">
        <f t="shared" si="95"/>
        <v>$125K-$200K</v>
      </c>
    </row>
    <row r="5886" spans="1:5" x14ac:dyDescent="0.3">
      <c r="A5886" s="33" t="s">
        <v>128</v>
      </c>
      <c r="B5886" s="33" t="s">
        <v>53</v>
      </c>
      <c r="C5886" s="33">
        <v>147500</v>
      </c>
      <c r="D5886" s="33" t="s">
        <v>2990</v>
      </c>
      <c r="E5886" t="str">
        <f t="shared" si="95"/>
        <v>$125K-$200K</v>
      </c>
    </row>
    <row r="5887" spans="1:5" x14ac:dyDescent="0.3">
      <c r="A5887" s="33" t="s">
        <v>4</v>
      </c>
      <c r="B5887" s="33" t="s">
        <v>53</v>
      </c>
      <c r="C5887" s="33"/>
      <c r="D5887" s="33" t="s">
        <v>1792</v>
      </c>
      <c r="E5887" t="str">
        <f t="shared" si="95"/>
        <v>No Data</v>
      </c>
    </row>
    <row r="5888" spans="1:5" x14ac:dyDescent="0.3">
      <c r="A5888" s="33" t="s">
        <v>2</v>
      </c>
      <c r="B5888" s="33" t="s">
        <v>68</v>
      </c>
      <c r="C5888" s="33"/>
      <c r="D5888" s="33" t="s">
        <v>666</v>
      </c>
      <c r="E5888" t="str">
        <f t="shared" si="95"/>
        <v>No Data</v>
      </c>
    </row>
    <row r="5889" spans="1:5" x14ac:dyDescent="0.3">
      <c r="A5889" s="33" t="s">
        <v>4</v>
      </c>
      <c r="B5889" s="33" t="s">
        <v>53</v>
      </c>
      <c r="C5889" s="33">
        <v>162500</v>
      </c>
      <c r="D5889" s="33" t="s">
        <v>313</v>
      </c>
      <c r="E5889" t="str">
        <f t="shared" si="95"/>
        <v>$125K-$200K</v>
      </c>
    </row>
    <row r="5890" spans="1:5" x14ac:dyDescent="0.3">
      <c r="A5890" s="33" t="s">
        <v>0</v>
      </c>
      <c r="B5890" s="33" t="s">
        <v>53</v>
      </c>
      <c r="C5890" s="33">
        <v>105000</v>
      </c>
      <c r="D5890" s="33" t="s">
        <v>232</v>
      </c>
      <c r="E5890" t="str">
        <f t="shared" si="95"/>
        <v>$100K-$125K</v>
      </c>
    </row>
    <row r="5891" spans="1:5" x14ac:dyDescent="0.3">
      <c r="A5891" s="33" t="s">
        <v>0</v>
      </c>
      <c r="B5891" s="33" t="s">
        <v>53</v>
      </c>
      <c r="C5891" s="33"/>
      <c r="D5891" s="33" t="s">
        <v>1145</v>
      </c>
      <c r="E5891" t="str">
        <f t="shared" ref="E5891:E5954" si="96">_xlfn.XLOOKUP(C5891,$H$16:$H$21,$G$16:$G$21,,1)</f>
        <v>No Data</v>
      </c>
    </row>
    <row r="5892" spans="1:5" x14ac:dyDescent="0.3">
      <c r="A5892" s="33" t="s">
        <v>0</v>
      </c>
      <c r="B5892" s="33" t="s">
        <v>69</v>
      </c>
      <c r="C5892" s="33">
        <v>90931</v>
      </c>
      <c r="D5892" s="33" t="s">
        <v>2991</v>
      </c>
      <c r="E5892" t="str">
        <f t="shared" si="96"/>
        <v>$75K-$100K</v>
      </c>
    </row>
    <row r="5893" spans="1:5" x14ac:dyDescent="0.3">
      <c r="A5893" s="33" t="s">
        <v>2</v>
      </c>
      <c r="B5893" s="33" t="s">
        <v>53</v>
      </c>
      <c r="C5893" s="33">
        <v>92500</v>
      </c>
      <c r="D5893" s="33" t="s">
        <v>2992</v>
      </c>
      <c r="E5893" t="str">
        <f t="shared" si="96"/>
        <v>$75K-$100K</v>
      </c>
    </row>
    <row r="5894" spans="1:5" x14ac:dyDescent="0.3">
      <c r="A5894" s="33" t="s">
        <v>126</v>
      </c>
      <c r="B5894" s="33" t="s">
        <v>53</v>
      </c>
      <c r="C5894" s="33"/>
      <c r="D5894" s="33" t="s">
        <v>2993</v>
      </c>
      <c r="E5894" t="str">
        <f t="shared" si="96"/>
        <v>No Data</v>
      </c>
    </row>
    <row r="5895" spans="1:5" x14ac:dyDescent="0.3">
      <c r="A5895" s="33" t="s">
        <v>4</v>
      </c>
      <c r="B5895" s="33" t="s">
        <v>63</v>
      </c>
      <c r="C5895" s="33">
        <v>96773</v>
      </c>
      <c r="D5895" s="33" t="s">
        <v>1949</v>
      </c>
      <c r="E5895" t="str">
        <f t="shared" si="96"/>
        <v>$75K-$100K</v>
      </c>
    </row>
    <row r="5896" spans="1:5" x14ac:dyDescent="0.3">
      <c r="A5896" s="33" t="s">
        <v>4</v>
      </c>
      <c r="B5896" s="33" t="s">
        <v>53</v>
      </c>
      <c r="C5896" s="33">
        <v>145000</v>
      </c>
      <c r="D5896" s="33" t="s">
        <v>2994</v>
      </c>
      <c r="E5896" t="str">
        <f t="shared" si="96"/>
        <v>$125K-$200K</v>
      </c>
    </row>
    <row r="5897" spans="1:5" x14ac:dyDescent="0.3">
      <c r="A5897" s="33" t="s">
        <v>126</v>
      </c>
      <c r="B5897" s="33" t="s">
        <v>53</v>
      </c>
      <c r="C5897" s="33">
        <v>80454</v>
      </c>
      <c r="D5897" s="33" t="s">
        <v>2821</v>
      </c>
      <c r="E5897" t="str">
        <f t="shared" si="96"/>
        <v>$75K-$100K</v>
      </c>
    </row>
    <row r="5898" spans="1:5" x14ac:dyDescent="0.3">
      <c r="A5898" s="33" t="s">
        <v>0</v>
      </c>
      <c r="B5898" s="33" t="s">
        <v>54</v>
      </c>
      <c r="C5898" s="33"/>
      <c r="D5898" s="33" t="s">
        <v>258</v>
      </c>
      <c r="E5898" t="str">
        <f t="shared" si="96"/>
        <v>No Data</v>
      </c>
    </row>
    <row r="5899" spans="1:5" x14ac:dyDescent="0.3">
      <c r="A5899" s="33" t="s">
        <v>4</v>
      </c>
      <c r="B5899" s="33" t="s">
        <v>54</v>
      </c>
      <c r="C5899" s="33"/>
      <c r="D5899" s="33" t="s">
        <v>538</v>
      </c>
      <c r="E5899" t="str">
        <f t="shared" si="96"/>
        <v>No Data</v>
      </c>
    </row>
    <row r="5900" spans="1:5" x14ac:dyDescent="0.3">
      <c r="A5900" s="33" t="s">
        <v>66</v>
      </c>
      <c r="B5900" s="33" t="s">
        <v>53</v>
      </c>
      <c r="C5900" s="33"/>
      <c r="D5900" s="33" t="s">
        <v>229</v>
      </c>
      <c r="E5900" t="str">
        <f t="shared" si="96"/>
        <v>No Data</v>
      </c>
    </row>
    <row r="5901" spans="1:5" x14ac:dyDescent="0.3">
      <c r="A5901" s="33" t="s">
        <v>2</v>
      </c>
      <c r="B5901" s="33" t="s">
        <v>53</v>
      </c>
      <c r="C5901" s="33"/>
      <c r="D5901" s="33" t="s">
        <v>2995</v>
      </c>
      <c r="E5901" t="str">
        <f t="shared" si="96"/>
        <v>No Data</v>
      </c>
    </row>
    <row r="5902" spans="1:5" x14ac:dyDescent="0.3">
      <c r="A5902" s="33" t="s">
        <v>0</v>
      </c>
      <c r="B5902" s="33" t="s">
        <v>53</v>
      </c>
      <c r="C5902" s="33"/>
      <c r="D5902" s="33" t="s">
        <v>2179</v>
      </c>
      <c r="E5902" t="str">
        <f t="shared" si="96"/>
        <v>No Data</v>
      </c>
    </row>
    <row r="5903" spans="1:5" x14ac:dyDescent="0.3">
      <c r="A5903" s="33" t="s">
        <v>125</v>
      </c>
      <c r="B5903" s="33" t="s">
        <v>53</v>
      </c>
      <c r="C5903" s="33">
        <v>103000</v>
      </c>
      <c r="D5903" s="33" t="s">
        <v>520</v>
      </c>
      <c r="E5903" t="str">
        <f t="shared" si="96"/>
        <v>$100K-$125K</v>
      </c>
    </row>
    <row r="5904" spans="1:5" x14ac:dyDescent="0.3">
      <c r="A5904" s="33" t="s">
        <v>4</v>
      </c>
      <c r="B5904" s="33" t="s">
        <v>53</v>
      </c>
      <c r="C5904" s="33"/>
      <c r="D5904" s="33" t="s">
        <v>2996</v>
      </c>
      <c r="E5904" t="str">
        <f t="shared" si="96"/>
        <v>No Data</v>
      </c>
    </row>
    <row r="5905" spans="1:5" x14ac:dyDescent="0.3">
      <c r="A5905" s="33" t="s">
        <v>2</v>
      </c>
      <c r="B5905" s="33" t="s">
        <v>53</v>
      </c>
      <c r="C5905" s="33">
        <v>90000</v>
      </c>
      <c r="D5905" s="33" t="s">
        <v>232</v>
      </c>
      <c r="E5905" t="str">
        <f t="shared" si="96"/>
        <v>$75K-$100K</v>
      </c>
    </row>
    <row r="5906" spans="1:5" x14ac:dyDescent="0.3">
      <c r="A5906" s="33" t="s">
        <v>4</v>
      </c>
      <c r="B5906" s="33" t="s">
        <v>53</v>
      </c>
      <c r="C5906" s="33"/>
      <c r="D5906" s="33" t="s">
        <v>232</v>
      </c>
      <c r="E5906" t="str">
        <f t="shared" si="96"/>
        <v>No Data</v>
      </c>
    </row>
    <row r="5907" spans="1:5" x14ac:dyDescent="0.3">
      <c r="A5907" s="33" t="s">
        <v>0</v>
      </c>
      <c r="B5907" s="33" t="s">
        <v>53</v>
      </c>
      <c r="C5907" s="33"/>
      <c r="D5907" s="33" t="s">
        <v>335</v>
      </c>
      <c r="E5907" t="str">
        <f t="shared" si="96"/>
        <v>No Data</v>
      </c>
    </row>
    <row r="5908" spans="1:5" x14ac:dyDescent="0.3">
      <c r="A5908" s="33" t="s">
        <v>0</v>
      </c>
      <c r="B5908" s="33" t="s">
        <v>72</v>
      </c>
      <c r="C5908" s="33">
        <v>157500</v>
      </c>
      <c r="D5908" s="33" t="s">
        <v>2997</v>
      </c>
      <c r="E5908" t="str">
        <f t="shared" si="96"/>
        <v>$125K-$200K</v>
      </c>
    </row>
    <row r="5909" spans="1:5" x14ac:dyDescent="0.3">
      <c r="A5909" s="33" t="s">
        <v>0</v>
      </c>
      <c r="B5909" s="33" t="s">
        <v>54</v>
      </c>
      <c r="C5909" s="33">
        <v>192000</v>
      </c>
      <c r="D5909" s="33" t="s">
        <v>2245</v>
      </c>
      <c r="E5909" t="str">
        <f t="shared" si="96"/>
        <v>$125K-$200K</v>
      </c>
    </row>
    <row r="5910" spans="1:5" x14ac:dyDescent="0.3">
      <c r="A5910" s="33" t="s">
        <v>2</v>
      </c>
      <c r="B5910" s="33" t="s">
        <v>53</v>
      </c>
      <c r="C5910" s="33"/>
      <c r="D5910" s="33" t="s">
        <v>2998</v>
      </c>
      <c r="E5910" t="str">
        <f t="shared" si="96"/>
        <v>No Data</v>
      </c>
    </row>
    <row r="5911" spans="1:5" x14ac:dyDescent="0.3">
      <c r="A5911" s="33" t="s">
        <v>125</v>
      </c>
      <c r="B5911" s="33" t="s">
        <v>53</v>
      </c>
      <c r="C5911" s="33"/>
      <c r="D5911" s="33" t="s">
        <v>1306</v>
      </c>
      <c r="E5911" t="str">
        <f t="shared" si="96"/>
        <v>No Data</v>
      </c>
    </row>
    <row r="5912" spans="1:5" x14ac:dyDescent="0.3">
      <c r="A5912" s="33" t="s">
        <v>0</v>
      </c>
      <c r="B5912" s="33" t="s">
        <v>53</v>
      </c>
      <c r="C5912" s="33">
        <v>100000</v>
      </c>
      <c r="D5912" s="33" t="s">
        <v>2999</v>
      </c>
      <c r="E5912" t="str">
        <f t="shared" si="96"/>
        <v>$75K-$100K</v>
      </c>
    </row>
    <row r="5913" spans="1:5" x14ac:dyDescent="0.3">
      <c r="A5913" s="33" t="s">
        <v>2</v>
      </c>
      <c r="B5913" s="33" t="s">
        <v>53</v>
      </c>
      <c r="C5913" s="33">
        <v>100000</v>
      </c>
      <c r="D5913" s="33" t="s">
        <v>3000</v>
      </c>
      <c r="E5913" t="str">
        <f t="shared" si="96"/>
        <v>$75K-$100K</v>
      </c>
    </row>
    <row r="5914" spans="1:5" x14ac:dyDescent="0.3">
      <c r="A5914" s="33" t="s">
        <v>125</v>
      </c>
      <c r="B5914" s="33" t="s">
        <v>53</v>
      </c>
      <c r="C5914" s="33">
        <v>112500</v>
      </c>
      <c r="D5914" s="33" t="s">
        <v>705</v>
      </c>
      <c r="E5914" t="str">
        <f t="shared" si="96"/>
        <v>$100K-$125K</v>
      </c>
    </row>
    <row r="5915" spans="1:5" x14ac:dyDescent="0.3">
      <c r="A5915" s="33" t="s">
        <v>4</v>
      </c>
      <c r="B5915" s="33" t="s">
        <v>53</v>
      </c>
      <c r="C5915" s="33">
        <v>155000</v>
      </c>
      <c r="D5915" s="33" t="s">
        <v>3001</v>
      </c>
      <c r="E5915" t="str">
        <f t="shared" si="96"/>
        <v>$125K-$200K</v>
      </c>
    </row>
    <row r="5916" spans="1:5" x14ac:dyDescent="0.3">
      <c r="A5916" s="33" t="s">
        <v>4</v>
      </c>
      <c r="B5916" s="33" t="s">
        <v>53</v>
      </c>
      <c r="C5916" s="33"/>
      <c r="D5916" s="33" t="s">
        <v>353</v>
      </c>
      <c r="E5916" t="str">
        <f t="shared" si="96"/>
        <v>No Data</v>
      </c>
    </row>
    <row r="5917" spans="1:5" x14ac:dyDescent="0.3">
      <c r="A5917" s="33" t="s">
        <v>4</v>
      </c>
      <c r="B5917" s="33" t="s">
        <v>54</v>
      </c>
      <c r="C5917" s="33"/>
      <c r="D5917" s="33" t="s">
        <v>237</v>
      </c>
      <c r="E5917" t="str">
        <f t="shared" si="96"/>
        <v>No Data</v>
      </c>
    </row>
    <row r="5918" spans="1:5" x14ac:dyDescent="0.3">
      <c r="A5918" s="33" t="s">
        <v>0</v>
      </c>
      <c r="B5918" s="33" t="s">
        <v>53</v>
      </c>
      <c r="C5918" s="33">
        <v>90200</v>
      </c>
      <c r="D5918" s="33" t="s">
        <v>3002</v>
      </c>
      <c r="E5918" t="str">
        <f t="shared" si="96"/>
        <v>$75K-$100K</v>
      </c>
    </row>
    <row r="5919" spans="1:5" x14ac:dyDescent="0.3">
      <c r="A5919" s="33" t="s">
        <v>4</v>
      </c>
      <c r="B5919" s="33" t="s">
        <v>53</v>
      </c>
      <c r="C5919" s="33">
        <v>127500</v>
      </c>
      <c r="D5919" s="33" t="s">
        <v>238</v>
      </c>
      <c r="E5919" t="str">
        <f t="shared" si="96"/>
        <v>$125K-$200K</v>
      </c>
    </row>
    <row r="5920" spans="1:5" x14ac:dyDescent="0.3">
      <c r="A5920" s="33" t="s">
        <v>2</v>
      </c>
      <c r="B5920" s="33" t="s">
        <v>53</v>
      </c>
      <c r="C5920" s="33">
        <v>113050</v>
      </c>
      <c r="D5920" s="33" t="s">
        <v>1831</v>
      </c>
      <c r="E5920" t="str">
        <f t="shared" si="96"/>
        <v>$100K-$125K</v>
      </c>
    </row>
    <row r="5921" spans="1:5" x14ac:dyDescent="0.3">
      <c r="A5921" s="33" t="s">
        <v>125</v>
      </c>
      <c r="B5921" s="33" t="s">
        <v>53</v>
      </c>
      <c r="C5921" s="33">
        <v>135000</v>
      </c>
      <c r="D5921" s="33" t="s">
        <v>364</v>
      </c>
      <c r="E5921" t="str">
        <f t="shared" si="96"/>
        <v>$125K-$200K</v>
      </c>
    </row>
    <row r="5922" spans="1:5" x14ac:dyDescent="0.3">
      <c r="A5922" s="33" t="s">
        <v>0</v>
      </c>
      <c r="B5922" s="33" t="s">
        <v>53</v>
      </c>
      <c r="C5922" s="33">
        <v>105000</v>
      </c>
      <c r="D5922" s="33" t="s">
        <v>2026</v>
      </c>
      <c r="E5922" t="str">
        <f t="shared" si="96"/>
        <v>$100K-$125K</v>
      </c>
    </row>
    <row r="5923" spans="1:5" x14ac:dyDescent="0.3">
      <c r="A5923" s="33" t="s">
        <v>126</v>
      </c>
      <c r="B5923" s="33" t="s">
        <v>53</v>
      </c>
      <c r="C5923" s="33"/>
      <c r="D5923" s="33" t="s">
        <v>2885</v>
      </c>
      <c r="E5923" t="str">
        <f t="shared" si="96"/>
        <v>No Data</v>
      </c>
    </row>
    <row r="5924" spans="1:5" x14ac:dyDescent="0.3">
      <c r="A5924" s="33" t="s">
        <v>4</v>
      </c>
      <c r="B5924" s="33" t="s">
        <v>53</v>
      </c>
      <c r="C5924" s="33"/>
      <c r="D5924" s="33" t="s">
        <v>3003</v>
      </c>
      <c r="E5924" t="str">
        <f t="shared" si="96"/>
        <v>No Data</v>
      </c>
    </row>
    <row r="5925" spans="1:5" x14ac:dyDescent="0.3">
      <c r="A5925" s="33" t="s">
        <v>4</v>
      </c>
      <c r="B5925" s="33" t="s">
        <v>110</v>
      </c>
      <c r="C5925" s="33">
        <v>147500</v>
      </c>
      <c r="D5925" s="33" t="s">
        <v>3004</v>
      </c>
      <c r="E5925" t="str">
        <f t="shared" si="96"/>
        <v>$125K-$200K</v>
      </c>
    </row>
    <row r="5926" spans="1:5" x14ac:dyDescent="0.3">
      <c r="A5926" s="33" t="s">
        <v>0</v>
      </c>
      <c r="B5926" s="33" t="s">
        <v>53</v>
      </c>
      <c r="C5926" s="33"/>
      <c r="D5926" s="33" t="s">
        <v>559</v>
      </c>
      <c r="E5926" t="str">
        <f t="shared" si="96"/>
        <v>No Data</v>
      </c>
    </row>
    <row r="5927" spans="1:5" x14ac:dyDescent="0.3">
      <c r="A5927" s="33" t="s">
        <v>2</v>
      </c>
      <c r="B5927" s="33" t="s">
        <v>53</v>
      </c>
      <c r="C5927" s="33"/>
      <c r="D5927" s="33" t="s">
        <v>3005</v>
      </c>
      <c r="E5927" t="str">
        <f t="shared" si="96"/>
        <v>No Data</v>
      </c>
    </row>
    <row r="5928" spans="1:5" x14ac:dyDescent="0.3">
      <c r="A5928" s="33" t="s">
        <v>4</v>
      </c>
      <c r="B5928" s="33" t="s">
        <v>53</v>
      </c>
      <c r="C5928" s="33">
        <v>85995</v>
      </c>
      <c r="D5928" s="33" t="s">
        <v>849</v>
      </c>
      <c r="E5928" t="str">
        <f t="shared" si="96"/>
        <v>$75K-$100K</v>
      </c>
    </row>
    <row r="5929" spans="1:5" x14ac:dyDescent="0.3">
      <c r="A5929" s="33" t="s">
        <v>0</v>
      </c>
      <c r="B5929" s="33" t="s">
        <v>106</v>
      </c>
      <c r="C5929" s="33">
        <v>99150</v>
      </c>
      <c r="D5929" s="33" t="s">
        <v>335</v>
      </c>
      <c r="E5929" t="str">
        <f t="shared" si="96"/>
        <v>$75K-$100K</v>
      </c>
    </row>
    <row r="5930" spans="1:5" x14ac:dyDescent="0.3">
      <c r="A5930" s="33" t="s">
        <v>128</v>
      </c>
      <c r="B5930" s="33" t="s">
        <v>53</v>
      </c>
      <c r="C5930" s="33">
        <v>158500</v>
      </c>
      <c r="D5930" s="33" t="s">
        <v>3006</v>
      </c>
      <c r="E5930" t="str">
        <f t="shared" si="96"/>
        <v>$125K-$200K</v>
      </c>
    </row>
    <row r="5931" spans="1:5" x14ac:dyDescent="0.3">
      <c r="A5931" s="33" t="s">
        <v>4</v>
      </c>
      <c r="B5931" s="33" t="s">
        <v>54</v>
      </c>
      <c r="C5931" s="33"/>
      <c r="D5931" s="33" t="s">
        <v>3007</v>
      </c>
      <c r="E5931" t="str">
        <f t="shared" si="96"/>
        <v>No Data</v>
      </c>
    </row>
    <row r="5932" spans="1:5" x14ac:dyDescent="0.3">
      <c r="A5932" s="33" t="s">
        <v>4</v>
      </c>
      <c r="B5932" s="33" t="s">
        <v>54</v>
      </c>
      <c r="C5932" s="33">
        <v>115000</v>
      </c>
      <c r="D5932" s="33" t="s">
        <v>838</v>
      </c>
      <c r="E5932" t="str">
        <f t="shared" si="96"/>
        <v>$100K-$125K</v>
      </c>
    </row>
    <row r="5933" spans="1:5" x14ac:dyDescent="0.3">
      <c r="A5933" s="33" t="s">
        <v>2</v>
      </c>
      <c r="B5933" s="33" t="s">
        <v>54</v>
      </c>
      <c r="C5933" s="33"/>
      <c r="D5933" s="33" t="s">
        <v>2161</v>
      </c>
      <c r="E5933" t="str">
        <f t="shared" si="96"/>
        <v>No Data</v>
      </c>
    </row>
    <row r="5934" spans="1:5" x14ac:dyDescent="0.3">
      <c r="A5934" s="33" t="s">
        <v>2</v>
      </c>
      <c r="B5934" s="33" t="s">
        <v>53</v>
      </c>
      <c r="C5934" s="33"/>
      <c r="D5934" s="33" t="s">
        <v>3008</v>
      </c>
      <c r="E5934" t="str">
        <f t="shared" si="96"/>
        <v>No Data</v>
      </c>
    </row>
    <row r="5935" spans="1:5" x14ac:dyDescent="0.3">
      <c r="A5935" s="33" t="s">
        <v>0</v>
      </c>
      <c r="B5935" s="33" t="s">
        <v>54</v>
      </c>
      <c r="C5935" s="33"/>
      <c r="D5935" s="33" t="s">
        <v>476</v>
      </c>
      <c r="E5935" t="str">
        <f t="shared" si="96"/>
        <v>No Data</v>
      </c>
    </row>
    <row r="5936" spans="1:5" x14ac:dyDescent="0.3">
      <c r="A5936" s="33" t="s">
        <v>4</v>
      </c>
      <c r="B5936" s="33" t="s">
        <v>53</v>
      </c>
      <c r="C5936" s="33"/>
      <c r="D5936" s="33" t="s">
        <v>232</v>
      </c>
      <c r="E5936" t="str">
        <f t="shared" si="96"/>
        <v>No Data</v>
      </c>
    </row>
    <row r="5937" spans="1:5" x14ac:dyDescent="0.3">
      <c r="A5937" s="33" t="s">
        <v>0</v>
      </c>
      <c r="B5937" s="33" t="s">
        <v>54</v>
      </c>
      <c r="C5937" s="33"/>
      <c r="D5937" s="33" t="s">
        <v>1330</v>
      </c>
      <c r="E5937" t="str">
        <f t="shared" si="96"/>
        <v>No Data</v>
      </c>
    </row>
    <row r="5938" spans="1:5" x14ac:dyDescent="0.3">
      <c r="A5938" s="33" t="s">
        <v>2</v>
      </c>
      <c r="B5938" s="33" t="s">
        <v>54</v>
      </c>
      <c r="C5938" s="33"/>
      <c r="D5938" s="33" t="s">
        <v>232</v>
      </c>
      <c r="E5938" t="str">
        <f t="shared" si="96"/>
        <v>No Data</v>
      </c>
    </row>
    <row r="5939" spans="1:5" x14ac:dyDescent="0.3">
      <c r="A5939" s="33" t="s">
        <v>0</v>
      </c>
      <c r="B5939" s="33" t="s">
        <v>53</v>
      </c>
      <c r="C5939" s="33"/>
      <c r="D5939" s="33" t="s">
        <v>258</v>
      </c>
      <c r="E5939" t="str">
        <f t="shared" si="96"/>
        <v>No Data</v>
      </c>
    </row>
    <row r="5940" spans="1:5" x14ac:dyDescent="0.3">
      <c r="A5940" s="33" t="s">
        <v>0</v>
      </c>
      <c r="B5940" s="33" t="s">
        <v>65</v>
      </c>
      <c r="C5940" s="33">
        <v>157500</v>
      </c>
      <c r="D5940" s="33" t="s">
        <v>2838</v>
      </c>
      <c r="E5940" t="str">
        <f t="shared" si="96"/>
        <v>$125K-$200K</v>
      </c>
    </row>
    <row r="5941" spans="1:5" x14ac:dyDescent="0.3">
      <c r="A5941" s="33" t="s">
        <v>0</v>
      </c>
      <c r="B5941" s="33" t="s">
        <v>53</v>
      </c>
      <c r="C5941" s="33"/>
      <c r="D5941" s="33" t="s">
        <v>1108</v>
      </c>
      <c r="E5941" t="str">
        <f t="shared" si="96"/>
        <v>No Data</v>
      </c>
    </row>
    <row r="5942" spans="1:5" x14ac:dyDescent="0.3">
      <c r="A5942" s="33" t="s">
        <v>2</v>
      </c>
      <c r="B5942" s="33" t="s">
        <v>53</v>
      </c>
      <c r="C5942" s="33">
        <v>90000</v>
      </c>
      <c r="D5942" s="33" t="s">
        <v>2473</v>
      </c>
      <c r="E5942" t="str">
        <f t="shared" si="96"/>
        <v>$75K-$100K</v>
      </c>
    </row>
    <row r="5943" spans="1:5" x14ac:dyDescent="0.3">
      <c r="A5943" s="33" t="s">
        <v>4</v>
      </c>
      <c r="B5943" s="33" t="s">
        <v>54</v>
      </c>
      <c r="C5943" s="33"/>
      <c r="D5943" s="33" t="s">
        <v>3009</v>
      </c>
      <c r="E5943" t="str">
        <f t="shared" si="96"/>
        <v>No Data</v>
      </c>
    </row>
    <row r="5944" spans="1:5" x14ac:dyDescent="0.3">
      <c r="A5944" s="33" t="s">
        <v>0</v>
      </c>
      <c r="B5944" s="33" t="s">
        <v>53</v>
      </c>
      <c r="C5944" s="33">
        <v>195000</v>
      </c>
      <c r="D5944" s="33" t="s">
        <v>230</v>
      </c>
      <c r="E5944" t="str">
        <f t="shared" si="96"/>
        <v>$125K-$200K</v>
      </c>
    </row>
    <row r="5945" spans="1:5" x14ac:dyDescent="0.3">
      <c r="A5945" s="33" t="s">
        <v>0</v>
      </c>
      <c r="B5945" s="33" t="s">
        <v>53</v>
      </c>
      <c r="C5945" s="33">
        <v>157500</v>
      </c>
      <c r="D5945" s="33" t="s">
        <v>3010</v>
      </c>
      <c r="E5945" t="str">
        <f t="shared" si="96"/>
        <v>$125K-$200K</v>
      </c>
    </row>
    <row r="5946" spans="1:5" x14ac:dyDescent="0.3">
      <c r="A5946" s="33" t="s">
        <v>0</v>
      </c>
      <c r="B5946" s="33" t="s">
        <v>54</v>
      </c>
      <c r="C5946" s="33">
        <v>205000</v>
      </c>
      <c r="D5946" s="33" t="s">
        <v>228</v>
      </c>
      <c r="E5946" t="str">
        <f t="shared" si="96"/>
        <v>&gt;$200K</v>
      </c>
    </row>
    <row r="5947" spans="1:5" x14ac:dyDescent="0.3">
      <c r="A5947" s="33" t="s">
        <v>4</v>
      </c>
      <c r="B5947" s="33" t="s">
        <v>53</v>
      </c>
      <c r="C5947" s="33">
        <v>115000</v>
      </c>
      <c r="D5947" s="33" t="s">
        <v>3011</v>
      </c>
      <c r="E5947" t="str">
        <f t="shared" si="96"/>
        <v>$100K-$125K</v>
      </c>
    </row>
    <row r="5948" spans="1:5" x14ac:dyDescent="0.3">
      <c r="A5948" s="33" t="s">
        <v>2</v>
      </c>
      <c r="B5948" s="33" t="s">
        <v>53</v>
      </c>
      <c r="C5948" s="33"/>
      <c r="D5948" s="33" t="s">
        <v>871</v>
      </c>
      <c r="E5948" t="str">
        <f t="shared" si="96"/>
        <v>No Data</v>
      </c>
    </row>
    <row r="5949" spans="1:5" x14ac:dyDescent="0.3">
      <c r="A5949" s="33" t="s">
        <v>0</v>
      </c>
      <c r="B5949" s="33" t="s">
        <v>53</v>
      </c>
      <c r="C5949" s="33"/>
      <c r="D5949" s="33" t="s">
        <v>258</v>
      </c>
      <c r="E5949" t="str">
        <f t="shared" si="96"/>
        <v>No Data</v>
      </c>
    </row>
    <row r="5950" spans="1:5" x14ac:dyDescent="0.3">
      <c r="A5950" s="33" t="s">
        <v>2</v>
      </c>
      <c r="B5950" s="33" t="s">
        <v>53</v>
      </c>
      <c r="C5950" s="33"/>
      <c r="D5950" s="33" t="s">
        <v>3012</v>
      </c>
      <c r="E5950" t="str">
        <f t="shared" si="96"/>
        <v>No Data</v>
      </c>
    </row>
    <row r="5951" spans="1:5" x14ac:dyDescent="0.3">
      <c r="A5951" s="33" t="s">
        <v>126</v>
      </c>
      <c r="B5951" s="33" t="s">
        <v>53</v>
      </c>
      <c r="C5951" s="33"/>
      <c r="D5951" s="33" t="s">
        <v>3013</v>
      </c>
      <c r="E5951" t="str">
        <f t="shared" si="96"/>
        <v>No Data</v>
      </c>
    </row>
    <row r="5952" spans="1:5" x14ac:dyDescent="0.3">
      <c r="A5952" s="33" t="s">
        <v>126</v>
      </c>
      <c r="B5952" s="33" t="s">
        <v>53</v>
      </c>
      <c r="C5952" s="33">
        <v>115000</v>
      </c>
      <c r="D5952" s="33" t="s">
        <v>299</v>
      </c>
      <c r="E5952" t="str">
        <f t="shared" si="96"/>
        <v>$100K-$125K</v>
      </c>
    </row>
    <row r="5953" spans="1:5" x14ac:dyDescent="0.3">
      <c r="A5953" s="33" t="s">
        <v>2</v>
      </c>
      <c r="B5953" s="33" t="s">
        <v>53</v>
      </c>
      <c r="C5953" s="33">
        <v>91960</v>
      </c>
      <c r="D5953" s="33" t="s">
        <v>476</v>
      </c>
      <c r="E5953" t="str">
        <f t="shared" si="96"/>
        <v>$75K-$100K</v>
      </c>
    </row>
    <row r="5954" spans="1:5" x14ac:dyDescent="0.3">
      <c r="A5954" s="33" t="s">
        <v>126</v>
      </c>
      <c r="B5954" s="33" t="s">
        <v>53</v>
      </c>
      <c r="C5954" s="33">
        <v>137500</v>
      </c>
      <c r="D5954" s="33" t="s">
        <v>232</v>
      </c>
      <c r="E5954" t="str">
        <f t="shared" si="96"/>
        <v>$125K-$200K</v>
      </c>
    </row>
    <row r="5955" spans="1:5" x14ac:dyDescent="0.3">
      <c r="A5955" s="33" t="s">
        <v>4</v>
      </c>
      <c r="B5955" s="33" t="s">
        <v>54</v>
      </c>
      <c r="C5955" s="33">
        <v>95650</v>
      </c>
      <c r="D5955" s="33" t="s">
        <v>299</v>
      </c>
      <c r="E5955" t="str">
        <f t="shared" ref="E5955:E6018" si="97">_xlfn.XLOOKUP(C5955,$H$16:$H$21,$G$16:$G$21,,1)</f>
        <v>$75K-$100K</v>
      </c>
    </row>
    <row r="5956" spans="1:5" x14ac:dyDescent="0.3">
      <c r="A5956" s="33" t="s">
        <v>4</v>
      </c>
      <c r="B5956" s="33" t="s">
        <v>53</v>
      </c>
      <c r="C5956" s="33"/>
      <c r="D5956" s="33" t="s">
        <v>3014</v>
      </c>
      <c r="E5956" t="str">
        <f t="shared" si="97"/>
        <v>No Data</v>
      </c>
    </row>
    <row r="5957" spans="1:5" x14ac:dyDescent="0.3">
      <c r="A5957" s="33" t="s">
        <v>0</v>
      </c>
      <c r="B5957" s="33" t="s">
        <v>53</v>
      </c>
      <c r="C5957" s="33"/>
      <c r="D5957" s="33" t="s">
        <v>1041</v>
      </c>
      <c r="E5957" t="str">
        <f t="shared" si="97"/>
        <v>No Data</v>
      </c>
    </row>
    <row r="5958" spans="1:5" x14ac:dyDescent="0.3">
      <c r="A5958" s="33" t="s">
        <v>2</v>
      </c>
      <c r="B5958" s="33" t="s">
        <v>53</v>
      </c>
      <c r="C5958" s="33">
        <v>52500</v>
      </c>
      <c r="D5958" s="33" t="s">
        <v>3015</v>
      </c>
      <c r="E5958" t="str">
        <f t="shared" si="97"/>
        <v>&lt;$75K</v>
      </c>
    </row>
    <row r="5959" spans="1:5" x14ac:dyDescent="0.3">
      <c r="A5959" s="33" t="s">
        <v>4</v>
      </c>
      <c r="B5959" s="33" t="s">
        <v>53</v>
      </c>
      <c r="C5959" s="33">
        <v>110000</v>
      </c>
      <c r="D5959" s="33" t="s">
        <v>2310</v>
      </c>
      <c r="E5959" t="str">
        <f t="shared" si="97"/>
        <v>$100K-$125K</v>
      </c>
    </row>
    <row r="5960" spans="1:5" x14ac:dyDescent="0.3">
      <c r="A5960" s="33" t="s">
        <v>126</v>
      </c>
      <c r="B5960" s="33" t="s">
        <v>53</v>
      </c>
      <c r="C5960" s="33"/>
      <c r="D5960" s="33" t="s">
        <v>2354</v>
      </c>
      <c r="E5960" t="str">
        <f t="shared" si="97"/>
        <v>No Data</v>
      </c>
    </row>
    <row r="5961" spans="1:5" x14ac:dyDescent="0.3">
      <c r="A5961" s="33" t="s">
        <v>4</v>
      </c>
      <c r="B5961" s="33" t="s">
        <v>54</v>
      </c>
      <c r="C5961" s="33">
        <v>117500</v>
      </c>
      <c r="D5961" s="33" t="s">
        <v>1726</v>
      </c>
      <c r="E5961" t="str">
        <f t="shared" si="97"/>
        <v>$100K-$125K</v>
      </c>
    </row>
    <row r="5962" spans="1:5" x14ac:dyDescent="0.3">
      <c r="A5962" s="33" t="s">
        <v>4</v>
      </c>
      <c r="B5962" s="33" t="s">
        <v>53</v>
      </c>
      <c r="C5962" s="33">
        <v>155000</v>
      </c>
      <c r="D5962" s="33" t="s">
        <v>3016</v>
      </c>
      <c r="E5962" t="str">
        <f t="shared" si="97"/>
        <v>$125K-$200K</v>
      </c>
    </row>
    <row r="5963" spans="1:5" x14ac:dyDescent="0.3">
      <c r="A5963" s="33" t="s">
        <v>128</v>
      </c>
      <c r="B5963" s="33" t="s">
        <v>53</v>
      </c>
      <c r="C5963" s="33">
        <v>145000</v>
      </c>
      <c r="D5963" s="33" t="s">
        <v>315</v>
      </c>
      <c r="E5963" t="str">
        <f t="shared" si="97"/>
        <v>$125K-$200K</v>
      </c>
    </row>
    <row r="5964" spans="1:5" x14ac:dyDescent="0.3">
      <c r="A5964" s="33" t="s">
        <v>0</v>
      </c>
      <c r="B5964" s="33" t="s">
        <v>53</v>
      </c>
      <c r="C5964" s="33"/>
      <c r="D5964" s="33" t="s">
        <v>2222</v>
      </c>
      <c r="E5964" t="str">
        <f t="shared" si="97"/>
        <v>No Data</v>
      </c>
    </row>
    <row r="5965" spans="1:5" x14ac:dyDescent="0.3">
      <c r="A5965" s="33" t="s">
        <v>52</v>
      </c>
      <c r="B5965" s="33" t="s">
        <v>53</v>
      </c>
      <c r="C5965" s="33"/>
      <c r="D5965" s="33" t="s">
        <v>520</v>
      </c>
      <c r="E5965" t="str">
        <f t="shared" si="97"/>
        <v>No Data</v>
      </c>
    </row>
    <row r="5966" spans="1:5" x14ac:dyDescent="0.3">
      <c r="A5966" s="33" t="s">
        <v>4</v>
      </c>
      <c r="B5966" s="33" t="s">
        <v>53</v>
      </c>
      <c r="C5966" s="33"/>
      <c r="D5966" s="33" t="s">
        <v>3017</v>
      </c>
      <c r="E5966" t="str">
        <f t="shared" si="97"/>
        <v>No Data</v>
      </c>
    </row>
    <row r="5967" spans="1:5" x14ac:dyDescent="0.3">
      <c r="A5967" s="33" t="s">
        <v>4</v>
      </c>
      <c r="B5967" s="33" t="s">
        <v>53</v>
      </c>
      <c r="C5967" s="33"/>
      <c r="D5967" s="33" t="s">
        <v>787</v>
      </c>
      <c r="E5967" t="str">
        <f t="shared" si="97"/>
        <v>No Data</v>
      </c>
    </row>
    <row r="5968" spans="1:5" x14ac:dyDescent="0.3">
      <c r="A5968" s="33" t="s">
        <v>4</v>
      </c>
      <c r="B5968" s="33" t="s">
        <v>79</v>
      </c>
      <c r="C5968" s="33">
        <v>147500</v>
      </c>
      <c r="D5968" s="33" t="s">
        <v>3018</v>
      </c>
      <c r="E5968" t="str">
        <f t="shared" si="97"/>
        <v>$125K-$200K</v>
      </c>
    </row>
    <row r="5969" spans="1:5" x14ac:dyDescent="0.3">
      <c r="A5969" s="33" t="s">
        <v>0</v>
      </c>
      <c r="B5969" s="33" t="s">
        <v>53</v>
      </c>
      <c r="C5969" s="33">
        <v>164000</v>
      </c>
      <c r="D5969" s="33" t="s">
        <v>431</v>
      </c>
      <c r="E5969" t="str">
        <f t="shared" si="97"/>
        <v>$125K-$200K</v>
      </c>
    </row>
    <row r="5970" spans="1:5" x14ac:dyDescent="0.3">
      <c r="A5970" s="33" t="s">
        <v>4</v>
      </c>
      <c r="B5970" s="33" t="s">
        <v>53</v>
      </c>
      <c r="C5970" s="33">
        <v>125000</v>
      </c>
      <c r="D5970" s="33" t="s">
        <v>875</v>
      </c>
      <c r="E5970" t="str">
        <f t="shared" si="97"/>
        <v>$100K-$125K</v>
      </c>
    </row>
    <row r="5971" spans="1:5" x14ac:dyDescent="0.3">
      <c r="A5971" s="33" t="s">
        <v>4</v>
      </c>
      <c r="B5971" s="33" t="s">
        <v>53</v>
      </c>
      <c r="C5971" s="33"/>
      <c r="D5971" s="33" t="s">
        <v>258</v>
      </c>
      <c r="E5971" t="str">
        <f t="shared" si="97"/>
        <v>No Data</v>
      </c>
    </row>
    <row r="5972" spans="1:5" x14ac:dyDescent="0.3">
      <c r="A5972" s="33" t="s">
        <v>4</v>
      </c>
      <c r="B5972" s="33" t="s">
        <v>53</v>
      </c>
      <c r="C5972" s="33">
        <v>211000</v>
      </c>
      <c r="D5972" s="33" t="s">
        <v>225</v>
      </c>
      <c r="E5972" t="str">
        <f t="shared" si="97"/>
        <v>&gt;$200K</v>
      </c>
    </row>
    <row r="5973" spans="1:5" x14ac:dyDescent="0.3">
      <c r="A5973" s="33" t="s">
        <v>1</v>
      </c>
      <c r="B5973" s="33" t="s">
        <v>70</v>
      </c>
      <c r="C5973" s="33">
        <v>72000</v>
      </c>
      <c r="D5973" s="33" t="s">
        <v>1076</v>
      </c>
      <c r="E5973" t="str">
        <f t="shared" si="97"/>
        <v>&lt;$75K</v>
      </c>
    </row>
    <row r="5974" spans="1:5" x14ac:dyDescent="0.3">
      <c r="A5974" s="33" t="s">
        <v>4</v>
      </c>
      <c r="B5974" s="33" t="s">
        <v>53</v>
      </c>
      <c r="C5974" s="33">
        <v>147500</v>
      </c>
      <c r="D5974" s="33" t="s">
        <v>920</v>
      </c>
      <c r="E5974" t="str">
        <f t="shared" si="97"/>
        <v>$125K-$200K</v>
      </c>
    </row>
    <row r="5975" spans="1:5" x14ac:dyDescent="0.3">
      <c r="A5975" s="33" t="s">
        <v>4</v>
      </c>
      <c r="B5975" s="33" t="s">
        <v>53</v>
      </c>
      <c r="C5975" s="33">
        <v>145500</v>
      </c>
      <c r="D5975" s="33" t="s">
        <v>326</v>
      </c>
      <c r="E5975" t="str">
        <f t="shared" si="97"/>
        <v>$125K-$200K</v>
      </c>
    </row>
    <row r="5976" spans="1:5" x14ac:dyDescent="0.3">
      <c r="A5976" s="33" t="s">
        <v>126</v>
      </c>
      <c r="B5976" s="33" t="s">
        <v>53</v>
      </c>
      <c r="C5976" s="33"/>
      <c r="D5976" s="33" t="s">
        <v>3019</v>
      </c>
      <c r="E5976" t="str">
        <f t="shared" si="97"/>
        <v>No Data</v>
      </c>
    </row>
    <row r="5977" spans="1:5" x14ac:dyDescent="0.3">
      <c r="A5977" s="33" t="s">
        <v>2</v>
      </c>
      <c r="B5977" s="33" t="s">
        <v>53</v>
      </c>
      <c r="C5977" s="33">
        <v>80000</v>
      </c>
      <c r="D5977" s="33" t="s">
        <v>3020</v>
      </c>
      <c r="E5977" t="str">
        <f t="shared" si="97"/>
        <v>$75K-$100K</v>
      </c>
    </row>
    <row r="5978" spans="1:5" x14ac:dyDescent="0.3">
      <c r="A5978" s="33" t="s">
        <v>2</v>
      </c>
      <c r="B5978" s="33" t="s">
        <v>53</v>
      </c>
      <c r="C5978" s="33"/>
      <c r="D5978" s="33" t="s">
        <v>970</v>
      </c>
      <c r="E5978" t="str">
        <f t="shared" si="97"/>
        <v>No Data</v>
      </c>
    </row>
    <row r="5979" spans="1:5" x14ac:dyDescent="0.3">
      <c r="A5979" s="33" t="s">
        <v>4</v>
      </c>
      <c r="B5979" s="33" t="s">
        <v>53</v>
      </c>
      <c r="C5979" s="33"/>
      <c r="D5979" s="33" t="s">
        <v>249</v>
      </c>
      <c r="E5979" t="str">
        <f t="shared" si="97"/>
        <v>No Data</v>
      </c>
    </row>
    <row r="5980" spans="1:5" x14ac:dyDescent="0.3">
      <c r="A5980" s="33" t="s">
        <v>4</v>
      </c>
      <c r="B5980" s="33" t="s">
        <v>56</v>
      </c>
      <c r="C5980" s="33">
        <v>97444</v>
      </c>
      <c r="D5980" s="33" t="s">
        <v>2544</v>
      </c>
      <c r="E5980" t="str">
        <f t="shared" si="97"/>
        <v>$75K-$100K</v>
      </c>
    </row>
    <row r="5981" spans="1:5" x14ac:dyDescent="0.3">
      <c r="A5981" s="33" t="s">
        <v>0</v>
      </c>
      <c r="B5981" s="33" t="s">
        <v>53</v>
      </c>
      <c r="C5981" s="33">
        <v>112015</v>
      </c>
      <c r="D5981" s="33" t="s">
        <v>3021</v>
      </c>
      <c r="E5981" t="str">
        <f t="shared" si="97"/>
        <v>$100K-$125K</v>
      </c>
    </row>
    <row r="5982" spans="1:5" x14ac:dyDescent="0.3">
      <c r="A5982" s="33" t="s">
        <v>4</v>
      </c>
      <c r="B5982" s="33" t="s">
        <v>54</v>
      </c>
      <c r="C5982" s="33">
        <v>150000</v>
      </c>
      <c r="D5982" s="33" t="s">
        <v>431</v>
      </c>
      <c r="E5982" t="str">
        <f t="shared" si="97"/>
        <v>$125K-$200K</v>
      </c>
    </row>
    <row r="5983" spans="1:5" x14ac:dyDescent="0.3">
      <c r="A5983" s="33" t="s">
        <v>0</v>
      </c>
      <c r="B5983" s="33" t="s">
        <v>53</v>
      </c>
      <c r="C5983" s="33">
        <v>155125</v>
      </c>
      <c r="D5983" s="33" t="s">
        <v>3022</v>
      </c>
      <c r="E5983" t="str">
        <f t="shared" si="97"/>
        <v>$125K-$200K</v>
      </c>
    </row>
    <row r="5984" spans="1:5" x14ac:dyDescent="0.3">
      <c r="A5984" s="33" t="s">
        <v>4</v>
      </c>
      <c r="B5984" s="33" t="s">
        <v>53</v>
      </c>
      <c r="C5984" s="33">
        <v>107850</v>
      </c>
      <c r="D5984" s="33" t="s">
        <v>352</v>
      </c>
      <c r="E5984" t="str">
        <f t="shared" si="97"/>
        <v>$100K-$125K</v>
      </c>
    </row>
    <row r="5985" spans="1:5" x14ac:dyDescent="0.3">
      <c r="A5985" s="33" t="s">
        <v>128</v>
      </c>
      <c r="B5985" s="33" t="s">
        <v>53</v>
      </c>
      <c r="C5985" s="33">
        <v>180000</v>
      </c>
      <c r="D5985" s="33" t="s">
        <v>230</v>
      </c>
      <c r="E5985" t="str">
        <f t="shared" si="97"/>
        <v>$125K-$200K</v>
      </c>
    </row>
    <row r="5986" spans="1:5" x14ac:dyDescent="0.3">
      <c r="A5986" s="33" t="s">
        <v>4</v>
      </c>
      <c r="B5986" s="33" t="s">
        <v>54</v>
      </c>
      <c r="C5986" s="33"/>
      <c r="D5986" s="33" t="s">
        <v>3023</v>
      </c>
      <c r="E5986" t="str">
        <f t="shared" si="97"/>
        <v>No Data</v>
      </c>
    </row>
    <row r="5987" spans="1:5" x14ac:dyDescent="0.3">
      <c r="A5987" s="33" t="s">
        <v>4</v>
      </c>
      <c r="B5987" s="33" t="s">
        <v>54</v>
      </c>
      <c r="C5987" s="33">
        <v>115000</v>
      </c>
      <c r="D5987" s="33" t="s">
        <v>1960</v>
      </c>
      <c r="E5987" t="str">
        <f t="shared" si="97"/>
        <v>$100K-$125K</v>
      </c>
    </row>
    <row r="5988" spans="1:5" x14ac:dyDescent="0.3">
      <c r="A5988" s="33" t="s">
        <v>2</v>
      </c>
      <c r="B5988" s="33" t="s">
        <v>53</v>
      </c>
      <c r="C5988" s="33">
        <v>137610</v>
      </c>
      <c r="D5988" s="33" t="s">
        <v>476</v>
      </c>
      <c r="E5988" t="str">
        <f t="shared" si="97"/>
        <v>$125K-$200K</v>
      </c>
    </row>
    <row r="5989" spans="1:5" x14ac:dyDescent="0.3">
      <c r="A5989" s="33" t="s">
        <v>126</v>
      </c>
      <c r="B5989" s="33" t="s">
        <v>54</v>
      </c>
      <c r="C5989" s="33">
        <v>145000</v>
      </c>
      <c r="D5989" s="33" t="s">
        <v>648</v>
      </c>
      <c r="E5989" t="str">
        <f t="shared" si="97"/>
        <v>$125K-$200K</v>
      </c>
    </row>
    <row r="5990" spans="1:5" x14ac:dyDescent="0.3">
      <c r="A5990" s="33" t="s">
        <v>4</v>
      </c>
      <c r="B5990" s="33" t="s">
        <v>53</v>
      </c>
      <c r="C5990" s="33"/>
      <c r="D5990" s="33" t="s">
        <v>268</v>
      </c>
      <c r="E5990" t="str">
        <f t="shared" si="97"/>
        <v>No Data</v>
      </c>
    </row>
    <row r="5991" spans="1:5" x14ac:dyDescent="0.3">
      <c r="A5991" s="33" t="s">
        <v>4</v>
      </c>
      <c r="B5991" s="33" t="s">
        <v>53</v>
      </c>
      <c r="C5991" s="33">
        <v>115000</v>
      </c>
      <c r="D5991" s="33" t="s">
        <v>299</v>
      </c>
      <c r="E5991" t="str">
        <f t="shared" si="97"/>
        <v>$100K-$125K</v>
      </c>
    </row>
    <row r="5992" spans="1:5" x14ac:dyDescent="0.3">
      <c r="A5992" s="33" t="s">
        <v>128</v>
      </c>
      <c r="B5992" s="33" t="s">
        <v>53</v>
      </c>
      <c r="C5992" s="33">
        <v>156246</v>
      </c>
      <c r="D5992" s="33" t="s">
        <v>3024</v>
      </c>
      <c r="E5992" t="str">
        <f t="shared" si="97"/>
        <v>$125K-$200K</v>
      </c>
    </row>
    <row r="5993" spans="1:5" x14ac:dyDescent="0.3">
      <c r="A5993" s="33" t="s">
        <v>4</v>
      </c>
      <c r="B5993" s="33" t="s">
        <v>53</v>
      </c>
      <c r="C5993" s="33">
        <v>100000</v>
      </c>
      <c r="D5993" s="33" t="s">
        <v>1071</v>
      </c>
      <c r="E5993" t="str">
        <f t="shared" si="97"/>
        <v>$75K-$100K</v>
      </c>
    </row>
    <row r="5994" spans="1:5" x14ac:dyDescent="0.3">
      <c r="A5994" s="33" t="s">
        <v>2</v>
      </c>
      <c r="B5994" s="33" t="s">
        <v>81</v>
      </c>
      <c r="C5994" s="33"/>
      <c r="D5994" s="33" t="s">
        <v>666</v>
      </c>
      <c r="E5994" t="str">
        <f t="shared" si="97"/>
        <v>No Data</v>
      </c>
    </row>
    <row r="5995" spans="1:5" x14ac:dyDescent="0.3">
      <c r="A5995" s="33" t="s">
        <v>2</v>
      </c>
      <c r="B5995" s="33" t="s">
        <v>53</v>
      </c>
      <c r="C5995" s="33"/>
      <c r="D5995" s="33" t="s">
        <v>1492</v>
      </c>
      <c r="E5995" t="str">
        <f t="shared" si="97"/>
        <v>No Data</v>
      </c>
    </row>
    <row r="5996" spans="1:5" x14ac:dyDescent="0.3">
      <c r="A5996" s="33" t="s">
        <v>2</v>
      </c>
      <c r="B5996" s="33" t="s">
        <v>80</v>
      </c>
      <c r="C5996" s="33">
        <v>79200</v>
      </c>
      <c r="D5996" s="33" t="s">
        <v>2535</v>
      </c>
      <c r="E5996" t="str">
        <f t="shared" si="97"/>
        <v>$75K-$100K</v>
      </c>
    </row>
    <row r="5997" spans="1:5" x14ac:dyDescent="0.3">
      <c r="A5997" s="33" t="s">
        <v>4</v>
      </c>
      <c r="B5997" s="33" t="s">
        <v>53</v>
      </c>
      <c r="C5997" s="33"/>
      <c r="D5997" s="33" t="s">
        <v>3025</v>
      </c>
      <c r="E5997" t="str">
        <f t="shared" si="97"/>
        <v>No Data</v>
      </c>
    </row>
    <row r="5998" spans="1:5" x14ac:dyDescent="0.3">
      <c r="A5998" s="33" t="s">
        <v>0</v>
      </c>
      <c r="B5998" s="33" t="s">
        <v>54</v>
      </c>
      <c r="C5998" s="33">
        <v>115000</v>
      </c>
      <c r="D5998" s="33" t="s">
        <v>3026</v>
      </c>
      <c r="E5998" t="str">
        <f t="shared" si="97"/>
        <v>$100K-$125K</v>
      </c>
    </row>
    <row r="5999" spans="1:5" x14ac:dyDescent="0.3">
      <c r="A5999" s="33" t="s">
        <v>2</v>
      </c>
      <c r="B5999" s="33" t="s">
        <v>53</v>
      </c>
      <c r="C5999" s="33">
        <v>115000</v>
      </c>
      <c r="D5999" s="33" t="s">
        <v>541</v>
      </c>
      <c r="E5999" t="str">
        <f t="shared" si="97"/>
        <v>$100K-$125K</v>
      </c>
    </row>
    <row r="6000" spans="1:5" x14ac:dyDescent="0.3">
      <c r="A6000" s="33" t="s">
        <v>4</v>
      </c>
      <c r="B6000" s="33" t="s">
        <v>53</v>
      </c>
      <c r="C6000" s="33"/>
      <c r="D6000" s="33" t="s">
        <v>232</v>
      </c>
      <c r="E6000" t="str">
        <f t="shared" si="97"/>
        <v>No Data</v>
      </c>
    </row>
    <row r="6001" spans="1:5" x14ac:dyDescent="0.3">
      <c r="A6001" s="33" t="s">
        <v>125</v>
      </c>
      <c r="B6001" s="33" t="s">
        <v>53</v>
      </c>
      <c r="C6001" s="33">
        <v>171000</v>
      </c>
      <c r="D6001" s="33" t="s">
        <v>3027</v>
      </c>
      <c r="E6001" t="str">
        <f t="shared" si="97"/>
        <v>$125K-$200K</v>
      </c>
    </row>
    <row r="6002" spans="1:5" x14ac:dyDescent="0.3">
      <c r="A6002" s="33" t="s">
        <v>126</v>
      </c>
      <c r="B6002" s="33" t="s">
        <v>53</v>
      </c>
      <c r="C6002" s="33">
        <v>178500</v>
      </c>
      <c r="D6002" s="33" t="s">
        <v>265</v>
      </c>
      <c r="E6002" t="str">
        <f t="shared" si="97"/>
        <v>$125K-$200K</v>
      </c>
    </row>
    <row r="6003" spans="1:5" x14ac:dyDescent="0.3">
      <c r="A6003" s="33" t="s">
        <v>2</v>
      </c>
      <c r="B6003" s="33" t="s">
        <v>67</v>
      </c>
      <c r="C6003" s="33">
        <v>111175</v>
      </c>
      <c r="D6003" s="33" t="s">
        <v>913</v>
      </c>
      <c r="E6003" t="str">
        <f t="shared" si="97"/>
        <v>$100K-$125K</v>
      </c>
    </row>
    <row r="6004" spans="1:5" x14ac:dyDescent="0.3">
      <c r="A6004" s="33" t="s">
        <v>2</v>
      </c>
      <c r="B6004" s="33" t="s">
        <v>53</v>
      </c>
      <c r="C6004" s="33">
        <v>100000</v>
      </c>
      <c r="D6004" s="33" t="s">
        <v>3028</v>
      </c>
      <c r="E6004" t="str">
        <f t="shared" si="97"/>
        <v>$75K-$100K</v>
      </c>
    </row>
    <row r="6005" spans="1:5" x14ac:dyDescent="0.3">
      <c r="A6005" s="33" t="s">
        <v>128</v>
      </c>
      <c r="B6005" s="33" t="s">
        <v>53</v>
      </c>
      <c r="C6005" s="33">
        <v>186000</v>
      </c>
      <c r="D6005" s="33" t="s">
        <v>2467</v>
      </c>
      <c r="E6005" t="str">
        <f t="shared" si="97"/>
        <v>$125K-$200K</v>
      </c>
    </row>
    <row r="6006" spans="1:5" x14ac:dyDescent="0.3">
      <c r="A6006" s="33" t="s">
        <v>126</v>
      </c>
      <c r="B6006" s="33" t="s">
        <v>53</v>
      </c>
      <c r="C6006" s="33">
        <v>152500</v>
      </c>
      <c r="D6006" s="33" t="s">
        <v>232</v>
      </c>
      <c r="E6006" t="str">
        <f t="shared" si="97"/>
        <v>$125K-$200K</v>
      </c>
    </row>
    <row r="6007" spans="1:5" x14ac:dyDescent="0.3">
      <c r="A6007" s="33" t="s">
        <v>4</v>
      </c>
      <c r="B6007" s="33" t="s">
        <v>53</v>
      </c>
      <c r="C6007" s="33">
        <v>113250</v>
      </c>
      <c r="D6007" s="33" t="s">
        <v>2260</v>
      </c>
      <c r="E6007" t="str">
        <f t="shared" si="97"/>
        <v>$100K-$125K</v>
      </c>
    </row>
    <row r="6008" spans="1:5" x14ac:dyDescent="0.3">
      <c r="A6008" s="33" t="s">
        <v>4</v>
      </c>
      <c r="B6008" s="33" t="s">
        <v>53</v>
      </c>
      <c r="C6008" s="33">
        <v>137500</v>
      </c>
      <c r="D6008" s="33" t="s">
        <v>265</v>
      </c>
      <c r="E6008" t="str">
        <f t="shared" si="97"/>
        <v>$125K-$200K</v>
      </c>
    </row>
    <row r="6009" spans="1:5" x14ac:dyDescent="0.3">
      <c r="A6009" s="33" t="s">
        <v>2</v>
      </c>
      <c r="B6009" s="33" t="s">
        <v>53</v>
      </c>
      <c r="C6009" s="33">
        <v>45000</v>
      </c>
      <c r="D6009" s="33" t="s">
        <v>3029</v>
      </c>
      <c r="E6009" t="str">
        <f t="shared" si="97"/>
        <v>&lt;$75K</v>
      </c>
    </row>
    <row r="6010" spans="1:5" x14ac:dyDescent="0.3">
      <c r="A6010" s="33" t="s">
        <v>0</v>
      </c>
      <c r="B6010" s="33" t="s">
        <v>53</v>
      </c>
      <c r="C6010" s="33"/>
      <c r="D6010" s="33" t="s">
        <v>258</v>
      </c>
      <c r="E6010" t="str">
        <f t="shared" si="97"/>
        <v>No Data</v>
      </c>
    </row>
    <row r="6011" spans="1:5" x14ac:dyDescent="0.3">
      <c r="A6011" s="33" t="s">
        <v>4</v>
      </c>
      <c r="B6011" s="33" t="s">
        <v>53</v>
      </c>
      <c r="C6011" s="33">
        <v>25000</v>
      </c>
      <c r="D6011" s="33" t="s">
        <v>3030</v>
      </c>
      <c r="E6011" t="str">
        <f t="shared" si="97"/>
        <v>&lt;$75K</v>
      </c>
    </row>
    <row r="6012" spans="1:5" x14ac:dyDescent="0.3">
      <c r="A6012" s="33" t="s">
        <v>2</v>
      </c>
      <c r="B6012" s="33" t="s">
        <v>53</v>
      </c>
      <c r="C6012" s="33">
        <v>70000</v>
      </c>
      <c r="D6012" s="33" t="s">
        <v>3031</v>
      </c>
      <c r="E6012" t="str">
        <f t="shared" si="97"/>
        <v>&lt;$75K</v>
      </c>
    </row>
    <row r="6013" spans="1:5" x14ac:dyDescent="0.3">
      <c r="A6013" s="33" t="s">
        <v>4</v>
      </c>
      <c r="B6013" s="33" t="s">
        <v>53</v>
      </c>
      <c r="C6013" s="33"/>
      <c r="D6013" s="33" t="s">
        <v>3032</v>
      </c>
      <c r="E6013" t="str">
        <f t="shared" si="97"/>
        <v>No Data</v>
      </c>
    </row>
    <row r="6014" spans="1:5" x14ac:dyDescent="0.3">
      <c r="A6014" s="33" t="s">
        <v>0</v>
      </c>
      <c r="B6014" s="33" t="s">
        <v>53</v>
      </c>
      <c r="C6014" s="33"/>
      <c r="D6014" s="33" t="s">
        <v>3033</v>
      </c>
      <c r="E6014" t="str">
        <f t="shared" si="97"/>
        <v>No Data</v>
      </c>
    </row>
    <row r="6015" spans="1:5" x14ac:dyDescent="0.3">
      <c r="A6015" s="33" t="s">
        <v>2</v>
      </c>
      <c r="B6015" s="33" t="s">
        <v>53</v>
      </c>
      <c r="C6015" s="33"/>
      <c r="D6015" s="33" t="s">
        <v>268</v>
      </c>
      <c r="E6015" t="str">
        <f t="shared" si="97"/>
        <v>No Data</v>
      </c>
    </row>
    <row r="6016" spans="1:5" x14ac:dyDescent="0.3">
      <c r="A6016" s="33" t="s">
        <v>4</v>
      </c>
      <c r="B6016" s="33" t="s">
        <v>53</v>
      </c>
      <c r="C6016" s="33">
        <v>76520</v>
      </c>
      <c r="D6016" s="33" t="s">
        <v>1670</v>
      </c>
      <c r="E6016" t="str">
        <f t="shared" si="97"/>
        <v>$75K-$100K</v>
      </c>
    </row>
    <row r="6017" spans="1:5" x14ac:dyDescent="0.3">
      <c r="A6017" s="33" t="s">
        <v>0</v>
      </c>
      <c r="B6017" s="33" t="s">
        <v>54</v>
      </c>
      <c r="C6017" s="33"/>
      <c r="D6017" s="33" t="s">
        <v>258</v>
      </c>
      <c r="E6017" t="str">
        <f t="shared" si="97"/>
        <v>No Data</v>
      </c>
    </row>
    <row r="6018" spans="1:5" x14ac:dyDescent="0.3">
      <c r="A6018" s="33" t="s">
        <v>128</v>
      </c>
      <c r="B6018" s="33" t="s">
        <v>53</v>
      </c>
      <c r="C6018" s="33"/>
      <c r="D6018" s="33" t="s">
        <v>1678</v>
      </c>
      <c r="E6018" t="str">
        <f t="shared" si="97"/>
        <v>No Data</v>
      </c>
    </row>
    <row r="6019" spans="1:5" x14ac:dyDescent="0.3">
      <c r="A6019" s="33" t="s">
        <v>4</v>
      </c>
      <c r="B6019" s="33" t="s">
        <v>53</v>
      </c>
      <c r="C6019" s="33"/>
      <c r="D6019" s="33" t="s">
        <v>884</v>
      </c>
      <c r="E6019" t="str">
        <f t="shared" ref="E6019:E6082" si="98">_xlfn.XLOOKUP(C6019,$H$16:$H$21,$G$16:$G$21,,1)</f>
        <v>No Data</v>
      </c>
    </row>
    <row r="6020" spans="1:5" x14ac:dyDescent="0.3">
      <c r="A6020" s="33" t="s">
        <v>4</v>
      </c>
      <c r="B6020" s="33" t="s">
        <v>183</v>
      </c>
      <c r="C6020" s="33">
        <v>208114</v>
      </c>
      <c r="D6020" s="33" t="s">
        <v>225</v>
      </c>
      <c r="E6020" t="str">
        <f t="shared" si="98"/>
        <v>&gt;$200K</v>
      </c>
    </row>
    <row r="6021" spans="1:5" x14ac:dyDescent="0.3">
      <c r="A6021" s="33" t="s">
        <v>4</v>
      </c>
      <c r="B6021" s="33" t="s">
        <v>88</v>
      </c>
      <c r="C6021" s="33">
        <v>147500</v>
      </c>
      <c r="D6021" s="33" t="s">
        <v>2152</v>
      </c>
      <c r="E6021" t="str">
        <f t="shared" si="98"/>
        <v>$125K-$200K</v>
      </c>
    </row>
    <row r="6022" spans="1:5" x14ac:dyDescent="0.3">
      <c r="A6022" s="33" t="s">
        <v>4</v>
      </c>
      <c r="B6022" s="33" t="s">
        <v>53</v>
      </c>
      <c r="C6022" s="33"/>
      <c r="D6022" s="33" t="s">
        <v>1246</v>
      </c>
      <c r="E6022" t="str">
        <f t="shared" si="98"/>
        <v>No Data</v>
      </c>
    </row>
    <row r="6023" spans="1:5" x14ac:dyDescent="0.3">
      <c r="A6023" s="33" t="s">
        <v>2</v>
      </c>
      <c r="B6023" s="33" t="s">
        <v>53</v>
      </c>
      <c r="C6023" s="33">
        <v>152299</v>
      </c>
      <c r="D6023" s="33" t="s">
        <v>2260</v>
      </c>
      <c r="E6023" t="str">
        <f t="shared" si="98"/>
        <v>$125K-$200K</v>
      </c>
    </row>
    <row r="6024" spans="1:5" x14ac:dyDescent="0.3">
      <c r="A6024" s="33" t="s">
        <v>2</v>
      </c>
      <c r="B6024" s="33" t="s">
        <v>72</v>
      </c>
      <c r="C6024" s="33">
        <v>80850</v>
      </c>
      <c r="D6024" s="33" t="s">
        <v>3034</v>
      </c>
      <c r="E6024" t="str">
        <f t="shared" si="98"/>
        <v>$75K-$100K</v>
      </c>
    </row>
    <row r="6025" spans="1:5" x14ac:dyDescent="0.3">
      <c r="A6025" s="33" t="s">
        <v>4</v>
      </c>
      <c r="B6025" s="33" t="s">
        <v>54</v>
      </c>
      <c r="C6025" s="33">
        <v>123500</v>
      </c>
      <c r="D6025" s="33" t="s">
        <v>1816</v>
      </c>
      <c r="E6025" t="str">
        <f t="shared" si="98"/>
        <v>$100K-$125K</v>
      </c>
    </row>
    <row r="6026" spans="1:5" x14ac:dyDescent="0.3">
      <c r="A6026" s="33" t="s">
        <v>0</v>
      </c>
      <c r="B6026" s="33" t="s">
        <v>54</v>
      </c>
      <c r="C6026" s="33"/>
      <c r="D6026" s="33" t="s">
        <v>258</v>
      </c>
      <c r="E6026" t="str">
        <f t="shared" si="98"/>
        <v>No Data</v>
      </c>
    </row>
    <row r="6027" spans="1:5" x14ac:dyDescent="0.3">
      <c r="A6027" s="33" t="s">
        <v>4</v>
      </c>
      <c r="B6027" s="33" t="s">
        <v>118</v>
      </c>
      <c r="C6027" s="33">
        <v>96773</v>
      </c>
      <c r="D6027" s="33" t="s">
        <v>3035</v>
      </c>
      <c r="E6027" t="str">
        <f t="shared" si="98"/>
        <v>$75K-$100K</v>
      </c>
    </row>
    <row r="6028" spans="1:5" x14ac:dyDescent="0.3">
      <c r="A6028" s="33" t="s">
        <v>2</v>
      </c>
      <c r="B6028" s="33" t="s">
        <v>53</v>
      </c>
      <c r="C6028" s="33"/>
      <c r="D6028" s="33" t="s">
        <v>232</v>
      </c>
      <c r="E6028" t="str">
        <f t="shared" si="98"/>
        <v>No Data</v>
      </c>
    </row>
    <row r="6029" spans="1:5" x14ac:dyDescent="0.3">
      <c r="A6029" s="33" t="s">
        <v>4</v>
      </c>
      <c r="B6029" s="33" t="s">
        <v>53</v>
      </c>
      <c r="C6029" s="33"/>
      <c r="D6029" s="33" t="s">
        <v>3036</v>
      </c>
      <c r="E6029" t="str">
        <f t="shared" si="98"/>
        <v>No Data</v>
      </c>
    </row>
    <row r="6030" spans="1:5" x14ac:dyDescent="0.3">
      <c r="A6030" s="33" t="s">
        <v>52</v>
      </c>
      <c r="B6030" s="33" t="s">
        <v>53</v>
      </c>
      <c r="C6030" s="33">
        <v>112500</v>
      </c>
      <c r="D6030" s="33" t="s">
        <v>265</v>
      </c>
      <c r="E6030" t="str">
        <f t="shared" si="98"/>
        <v>$100K-$125K</v>
      </c>
    </row>
    <row r="6031" spans="1:5" x14ac:dyDescent="0.3">
      <c r="A6031" s="33" t="s">
        <v>125</v>
      </c>
      <c r="B6031" s="33" t="s">
        <v>53</v>
      </c>
      <c r="C6031" s="33">
        <v>70253.5</v>
      </c>
      <c r="D6031" s="33" t="s">
        <v>3037</v>
      </c>
      <c r="E6031" t="str">
        <f t="shared" si="98"/>
        <v>&lt;$75K</v>
      </c>
    </row>
    <row r="6032" spans="1:5" x14ac:dyDescent="0.3">
      <c r="A6032" s="33" t="s">
        <v>4</v>
      </c>
      <c r="B6032" s="33" t="s">
        <v>53</v>
      </c>
      <c r="C6032" s="33">
        <v>146000</v>
      </c>
      <c r="D6032" s="33" t="s">
        <v>3038</v>
      </c>
      <c r="E6032" t="str">
        <f t="shared" si="98"/>
        <v>$125K-$200K</v>
      </c>
    </row>
    <row r="6033" spans="1:5" x14ac:dyDescent="0.3">
      <c r="A6033" s="33" t="s">
        <v>2</v>
      </c>
      <c r="B6033" s="33" t="s">
        <v>53</v>
      </c>
      <c r="C6033" s="33"/>
      <c r="D6033" s="33" t="s">
        <v>232</v>
      </c>
      <c r="E6033" t="str">
        <f t="shared" si="98"/>
        <v>No Data</v>
      </c>
    </row>
    <row r="6034" spans="1:5" x14ac:dyDescent="0.3">
      <c r="A6034" s="33" t="s">
        <v>4</v>
      </c>
      <c r="B6034" s="33" t="s">
        <v>53</v>
      </c>
      <c r="C6034" s="33"/>
      <c r="D6034" s="33" t="s">
        <v>3039</v>
      </c>
      <c r="E6034" t="str">
        <f t="shared" si="98"/>
        <v>No Data</v>
      </c>
    </row>
    <row r="6035" spans="1:5" x14ac:dyDescent="0.3">
      <c r="A6035" s="33" t="s">
        <v>0</v>
      </c>
      <c r="B6035" s="33" t="s">
        <v>53</v>
      </c>
      <c r="C6035" s="33">
        <v>115000</v>
      </c>
      <c r="D6035" s="33" t="s">
        <v>2114</v>
      </c>
      <c r="E6035" t="str">
        <f t="shared" si="98"/>
        <v>$100K-$125K</v>
      </c>
    </row>
    <row r="6036" spans="1:5" x14ac:dyDescent="0.3">
      <c r="A6036" s="33" t="s">
        <v>2</v>
      </c>
      <c r="B6036" s="33" t="s">
        <v>53</v>
      </c>
      <c r="C6036" s="33"/>
      <c r="D6036" s="33" t="s">
        <v>3040</v>
      </c>
      <c r="E6036" t="str">
        <f t="shared" si="98"/>
        <v>No Data</v>
      </c>
    </row>
    <row r="6037" spans="1:5" x14ac:dyDescent="0.3">
      <c r="A6037" s="33" t="s">
        <v>2</v>
      </c>
      <c r="B6037" s="33" t="s">
        <v>113</v>
      </c>
      <c r="C6037" s="33">
        <v>98500</v>
      </c>
      <c r="D6037" s="33" t="s">
        <v>1684</v>
      </c>
      <c r="E6037" t="str">
        <f t="shared" si="98"/>
        <v>$75K-$100K</v>
      </c>
    </row>
    <row r="6038" spans="1:5" x14ac:dyDescent="0.3">
      <c r="A6038" s="33" t="s">
        <v>0</v>
      </c>
      <c r="B6038" s="33" t="s">
        <v>53</v>
      </c>
      <c r="C6038" s="33">
        <v>102200</v>
      </c>
      <c r="D6038" s="33" t="s">
        <v>596</v>
      </c>
      <c r="E6038" t="str">
        <f t="shared" si="98"/>
        <v>$100K-$125K</v>
      </c>
    </row>
    <row r="6039" spans="1:5" x14ac:dyDescent="0.3">
      <c r="A6039" s="33" t="s">
        <v>2</v>
      </c>
      <c r="B6039" s="33" t="s">
        <v>53</v>
      </c>
      <c r="C6039" s="33"/>
      <c r="D6039" s="33" t="s">
        <v>238</v>
      </c>
      <c r="E6039" t="str">
        <f t="shared" si="98"/>
        <v>No Data</v>
      </c>
    </row>
    <row r="6040" spans="1:5" x14ac:dyDescent="0.3">
      <c r="A6040" s="33" t="s">
        <v>2</v>
      </c>
      <c r="B6040" s="33" t="s">
        <v>53</v>
      </c>
      <c r="C6040" s="33"/>
      <c r="D6040" s="33" t="s">
        <v>3041</v>
      </c>
      <c r="E6040" t="str">
        <f t="shared" si="98"/>
        <v>No Data</v>
      </c>
    </row>
    <row r="6041" spans="1:5" x14ac:dyDescent="0.3">
      <c r="A6041" s="33" t="s">
        <v>4</v>
      </c>
      <c r="B6041" s="33" t="s">
        <v>53</v>
      </c>
      <c r="C6041" s="33">
        <v>117500</v>
      </c>
      <c r="D6041" s="33" t="s">
        <v>1126</v>
      </c>
      <c r="E6041" t="str">
        <f t="shared" si="98"/>
        <v>$100K-$125K</v>
      </c>
    </row>
    <row r="6042" spans="1:5" x14ac:dyDescent="0.3">
      <c r="A6042" s="33" t="s">
        <v>2</v>
      </c>
      <c r="B6042" s="33" t="s">
        <v>54</v>
      </c>
      <c r="C6042" s="33"/>
      <c r="D6042" s="33" t="s">
        <v>3042</v>
      </c>
      <c r="E6042" t="str">
        <f t="shared" si="98"/>
        <v>No Data</v>
      </c>
    </row>
    <row r="6043" spans="1:5" x14ac:dyDescent="0.3">
      <c r="A6043" s="33" t="s">
        <v>0</v>
      </c>
      <c r="B6043" s="33" t="s">
        <v>53</v>
      </c>
      <c r="C6043" s="33"/>
      <c r="D6043" s="33" t="s">
        <v>1251</v>
      </c>
      <c r="E6043" t="str">
        <f t="shared" si="98"/>
        <v>No Data</v>
      </c>
    </row>
    <row r="6044" spans="1:5" x14ac:dyDescent="0.3">
      <c r="A6044" s="33" t="s">
        <v>129</v>
      </c>
      <c r="B6044" s="33" t="s">
        <v>53</v>
      </c>
      <c r="C6044" s="33"/>
      <c r="D6044" s="33" t="s">
        <v>457</v>
      </c>
      <c r="E6044" t="str">
        <f t="shared" si="98"/>
        <v>No Data</v>
      </c>
    </row>
    <row r="6045" spans="1:5" x14ac:dyDescent="0.3">
      <c r="A6045" s="33" t="s">
        <v>2</v>
      </c>
      <c r="B6045" s="33" t="s">
        <v>53</v>
      </c>
      <c r="C6045" s="33">
        <v>70000</v>
      </c>
      <c r="D6045" s="33" t="s">
        <v>3043</v>
      </c>
      <c r="E6045" t="str">
        <f t="shared" si="98"/>
        <v>&lt;$75K</v>
      </c>
    </row>
    <row r="6046" spans="1:5" x14ac:dyDescent="0.3">
      <c r="A6046" s="33" t="s">
        <v>0</v>
      </c>
      <c r="B6046" s="33" t="s">
        <v>53</v>
      </c>
      <c r="C6046" s="33">
        <v>115000</v>
      </c>
      <c r="D6046" s="33" t="s">
        <v>3044</v>
      </c>
      <c r="E6046" t="str">
        <f t="shared" si="98"/>
        <v>$100K-$125K</v>
      </c>
    </row>
    <row r="6047" spans="1:5" x14ac:dyDescent="0.3">
      <c r="A6047" s="33" t="s">
        <v>128</v>
      </c>
      <c r="B6047" s="33" t="s">
        <v>53</v>
      </c>
      <c r="C6047" s="33">
        <v>165000</v>
      </c>
      <c r="D6047" s="33" t="s">
        <v>230</v>
      </c>
      <c r="E6047" t="str">
        <f t="shared" si="98"/>
        <v>$125K-$200K</v>
      </c>
    </row>
    <row r="6048" spans="1:5" x14ac:dyDescent="0.3">
      <c r="A6048" s="33" t="s">
        <v>4</v>
      </c>
      <c r="B6048" s="33" t="s">
        <v>53</v>
      </c>
      <c r="C6048" s="33"/>
      <c r="D6048" s="33" t="s">
        <v>479</v>
      </c>
      <c r="E6048" t="str">
        <f t="shared" si="98"/>
        <v>No Data</v>
      </c>
    </row>
    <row r="6049" spans="1:5" x14ac:dyDescent="0.3">
      <c r="A6049" s="33" t="s">
        <v>128</v>
      </c>
      <c r="B6049" s="33" t="s">
        <v>53</v>
      </c>
      <c r="C6049" s="33">
        <v>178458</v>
      </c>
      <c r="D6049" s="33" t="s">
        <v>3045</v>
      </c>
      <c r="E6049" t="str">
        <f t="shared" si="98"/>
        <v>$125K-$200K</v>
      </c>
    </row>
    <row r="6050" spans="1:5" x14ac:dyDescent="0.3">
      <c r="A6050" s="33" t="s">
        <v>2</v>
      </c>
      <c r="B6050" s="33" t="s">
        <v>69</v>
      </c>
      <c r="C6050" s="33">
        <v>89100</v>
      </c>
      <c r="D6050" s="33" t="s">
        <v>3046</v>
      </c>
      <c r="E6050" t="str">
        <f t="shared" si="98"/>
        <v>$75K-$100K</v>
      </c>
    </row>
    <row r="6051" spans="1:5" x14ac:dyDescent="0.3">
      <c r="A6051" s="33" t="s">
        <v>126</v>
      </c>
      <c r="B6051" s="33" t="s">
        <v>53</v>
      </c>
      <c r="C6051" s="33">
        <v>173500</v>
      </c>
      <c r="D6051" s="33" t="s">
        <v>225</v>
      </c>
      <c r="E6051" t="str">
        <f t="shared" si="98"/>
        <v>$125K-$200K</v>
      </c>
    </row>
    <row r="6052" spans="1:5" x14ac:dyDescent="0.3">
      <c r="A6052" s="33" t="s">
        <v>2</v>
      </c>
      <c r="B6052" s="33" t="s">
        <v>53</v>
      </c>
      <c r="C6052" s="33"/>
      <c r="D6052" s="33" t="s">
        <v>3047</v>
      </c>
      <c r="E6052" t="str">
        <f t="shared" si="98"/>
        <v>No Data</v>
      </c>
    </row>
    <row r="6053" spans="1:5" x14ac:dyDescent="0.3">
      <c r="A6053" s="33" t="s">
        <v>4</v>
      </c>
      <c r="B6053" s="33" t="s">
        <v>53</v>
      </c>
      <c r="C6053" s="33">
        <v>211000</v>
      </c>
      <c r="D6053" s="33" t="s">
        <v>225</v>
      </c>
      <c r="E6053" t="str">
        <f t="shared" si="98"/>
        <v>&gt;$200K</v>
      </c>
    </row>
    <row r="6054" spans="1:5" x14ac:dyDescent="0.3">
      <c r="A6054" s="33" t="s">
        <v>4</v>
      </c>
      <c r="B6054" s="33" t="s">
        <v>53</v>
      </c>
      <c r="C6054" s="33">
        <v>151000</v>
      </c>
      <c r="D6054" s="33" t="s">
        <v>3048</v>
      </c>
      <c r="E6054" t="str">
        <f t="shared" si="98"/>
        <v>$125K-$200K</v>
      </c>
    </row>
    <row r="6055" spans="1:5" x14ac:dyDescent="0.3">
      <c r="A6055" s="33" t="s">
        <v>126</v>
      </c>
      <c r="B6055" s="33" t="s">
        <v>54</v>
      </c>
      <c r="C6055" s="33">
        <v>132500</v>
      </c>
      <c r="D6055" s="33" t="s">
        <v>3049</v>
      </c>
      <c r="E6055" t="str">
        <f t="shared" si="98"/>
        <v>$125K-$200K</v>
      </c>
    </row>
    <row r="6056" spans="1:5" x14ac:dyDescent="0.3">
      <c r="A6056" s="33" t="s">
        <v>2</v>
      </c>
      <c r="B6056" s="33" t="s">
        <v>53</v>
      </c>
      <c r="C6056" s="33">
        <v>111500</v>
      </c>
      <c r="D6056" s="33" t="s">
        <v>596</v>
      </c>
      <c r="E6056" t="str">
        <f t="shared" si="98"/>
        <v>$100K-$125K</v>
      </c>
    </row>
    <row r="6057" spans="1:5" x14ac:dyDescent="0.3">
      <c r="A6057" s="33" t="s">
        <v>0</v>
      </c>
      <c r="B6057" s="33" t="s">
        <v>53</v>
      </c>
      <c r="C6057" s="33">
        <v>75000</v>
      </c>
      <c r="D6057" s="33" t="s">
        <v>3050</v>
      </c>
      <c r="E6057" t="str">
        <f t="shared" si="98"/>
        <v>&lt;$75K</v>
      </c>
    </row>
    <row r="6058" spans="1:5" x14ac:dyDescent="0.3">
      <c r="A6058" s="33" t="s">
        <v>0</v>
      </c>
      <c r="B6058" s="33" t="s">
        <v>54</v>
      </c>
      <c r="C6058" s="33">
        <v>115000</v>
      </c>
      <c r="D6058" s="33" t="s">
        <v>3051</v>
      </c>
      <c r="E6058" t="str">
        <f t="shared" si="98"/>
        <v>$100K-$125K</v>
      </c>
    </row>
    <row r="6059" spans="1:5" x14ac:dyDescent="0.3">
      <c r="A6059" s="33" t="s">
        <v>4</v>
      </c>
      <c r="B6059" s="33" t="s">
        <v>53</v>
      </c>
      <c r="C6059" s="33">
        <v>135000</v>
      </c>
      <c r="D6059" s="33" t="s">
        <v>268</v>
      </c>
      <c r="E6059" t="str">
        <f t="shared" si="98"/>
        <v>$125K-$200K</v>
      </c>
    </row>
    <row r="6060" spans="1:5" x14ac:dyDescent="0.3">
      <c r="A6060" s="33" t="s">
        <v>0</v>
      </c>
      <c r="B6060" s="33" t="s">
        <v>53</v>
      </c>
      <c r="C6060" s="33"/>
      <c r="D6060" s="33" t="s">
        <v>1850</v>
      </c>
      <c r="E6060" t="str">
        <f t="shared" si="98"/>
        <v>No Data</v>
      </c>
    </row>
    <row r="6061" spans="1:5" x14ac:dyDescent="0.3">
      <c r="A6061" s="33" t="s">
        <v>128</v>
      </c>
      <c r="B6061" s="33" t="s">
        <v>70</v>
      </c>
      <c r="C6061" s="33">
        <v>157500</v>
      </c>
      <c r="D6061" s="33" t="s">
        <v>1706</v>
      </c>
      <c r="E6061" t="str">
        <f t="shared" si="98"/>
        <v>$125K-$200K</v>
      </c>
    </row>
    <row r="6062" spans="1:5" x14ac:dyDescent="0.3">
      <c r="A6062" s="33" t="s">
        <v>4</v>
      </c>
      <c r="B6062" s="33" t="s">
        <v>97</v>
      </c>
      <c r="C6062" s="33">
        <v>133500</v>
      </c>
      <c r="D6062" s="33" t="s">
        <v>3052</v>
      </c>
      <c r="E6062" t="str">
        <f t="shared" si="98"/>
        <v>$125K-$200K</v>
      </c>
    </row>
    <row r="6063" spans="1:5" x14ac:dyDescent="0.3">
      <c r="A6063" s="33" t="s">
        <v>0</v>
      </c>
      <c r="B6063" s="33" t="s">
        <v>53</v>
      </c>
      <c r="C6063" s="33"/>
      <c r="D6063" s="33" t="s">
        <v>627</v>
      </c>
      <c r="E6063" t="str">
        <f t="shared" si="98"/>
        <v>No Data</v>
      </c>
    </row>
    <row r="6064" spans="1:5" x14ac:dyDescent="0.3">
      <c r="A6064" s="33" t="s">
        <v>128</v>
      </c>
      <c r="B6064" s="33" t="s">
        <v>53</v>
      </c>
      <c r="C6064" s="33">
        <v>170000</v>
      </c>
      <c r="D6064" s="33" t="s">
        <v>230</v>
      </c>
      <c r="E6064" t="str">
        <f t="shared" si="98"/>
        <v>$125K-$200K</v>
      </c>
    </row>
    <row r="6065" spans="1:5" x14ac:dyDescent="0.3">
      <c r="A6065" s="33" t="s">
        <v>4</v>
      </c>
      <c r="B6065" s="33" t="s">
        <v>53</v>
      </c>
      <c r="C6065" s="33">
        <v>115000</v>
      </c>
      <c r="D6065" s="33" t="s">
        <v>729</v>
      </c>
      <c r="E6065" t="str">
        <f t="shared" si="98"/>
        <v>$100K-$125K</v>
      </c>
    </row>
    <row r="6066" spans="1:5" x14ac:dyDescent="0.3">
      <c r="A6066" s="33" t="s">
        <v>52</v>
      </c>
      <c r="B6066" s="33" t="s">
        <v>54</v>
      </c>
      <c r="C6066" s="33">
        <v>83897</v>
      </c>
      <c r="D6066" s="33" t="s">
        <v>3053</v>
      </c>
      <c r="E6066" t="str">
        <f t="shared" si="98"/>
        <v>$75K-$100K</v>
      </c>
    </row>
    <row r="6067" spans="1:5" x14ac:dyDescent="0.3">
      <c r="A6067" s="33" t="s">
        <v>126</v>
      </c>
      <c r="B6067" s="33" t="s">
        <v>53</v>
      </c>
      <c r="C6067" s="33">
        <v>155000</v>
      </c>
      <c r="D6067" s="33" t="s">
        <v>265</v>
      </c>
      <c r="E6067" t="str">
        <f t="shared" si="98"/>
        <v>$125K-$200K</v>
      </c>
    </row>
    <row r="6068" spans="1:5" x14ac:dyDescent="0.3">
      <c r="A6068" s="33" t="s">
        <v>0</v>
      </c>
      <c r="B6068" s="33" t="s">
        <v>53</v>
      </c>
      <c r="C6068" s="33">
        <v>125000</v>
      </c>
      <c r="D6068" s="33" t="s">
        <v>1831</v>
      </c>
      <c r="E6068" t="str">
        <f t="shared" si="98"/>
        <v>$100K-$125K</v>
      </c>
    </row>
    <row r="6069" spans="1:5" x14ac:dyDescent="0.3">
      <c r="A6069" s="33" t="s">
        <v>129</v>
      </c>
      <c r="B6069" s="33" t="s">
        <v>53</v>
      </c>
      <c r="C6069" s="33">
        <v>187500</v>
      </c>
      <c r="D6069" s="33" t="s">
        <v>2338</v>
      </c>
      <c r="E6069" t="str">
        <f t="shared" si="98"/>
        <v>$125K-$200K</v>
      </c>
    </row>
    <row r="6070" spans="1:5" x14ac:dyDescent="0.3">
      <c r="A6070" s="33" t="s">
        <v>4</v>
      </c>
      <c r="B6070" s="33" t="s">
        <v>54</v>
      </c>
      <c r="C6070" s="33"/>
      <c r="D6070" s="33" t="s">
        <v>258</v>
      </c>
      <c r="E6070" t="str">
        <f t="shared" si="98"/>
        <v>No Data</v>
      </c>
    </row>
    <row r="6071" spans="1:5" x14ac:dyDescent="0.3">
      <c r="A6071" s="33" t="s">
        <v>4</v>
      </c>
      <c r="B6071" s="33" t="s">
        <v>58</v>
      </c>
      <c r="C6071" s="33">
        <v>134241</v>
      </c>
      <c r="D6071" s="33" t="s">
        <v>811</v>
      </c>
      <c r="E6071" t="str">
        <f t="shared" si="98"/>
        <v>$125K-$200K</v>
      </c>
    </row>
    <row r="6072" spans="1:5" x14ac:dyDescent="0.3">
      <c r="A6072" s="33" t="s">
        <v>2</v>
      </c>
      <c r="B6072" s="33" t="s">
        <v>53</v>
      </c>
      <c r="C6072" s="33">
        <v>94400</v>
      </c>
      <c r="D6072" s="33" t="s">
        <v>1068</v>
      </c>
      <c r="E6072" t="str">
        <f t="shared" si="98"/>
        <v>$75K-$100K</v>
      </c>
    </row>
    <row r="6073" spans="1:5" x14ac:dyDescent="0.3">
      <c r="A6073" s="33" t="s">
        <v>4</v>
      </c>
      <c r="B6073" s="33" t="s">
        <v>53</v>
      </c>
      <c r="C6073" s="33">
        <v>110000</v>
      </c>
      <c r="D6073" s="33" t="s">
        <v>3054</v>
      </c>
      <c r="E6073" t="str">
        <f t="shared" si="98"/>
        <v>$100K-$125K</v>
      </c>
    </row>
    <row r="6074" spans="1:5" x14ac:dyDescent="0.3">
      <c r="A6074" s="33" t="s">
        <v>126</v>
      </c>
      <c r="B6074" s="33" t="s">
        <v>53</v>
      </c>
      <c r="C6074" s="33"/>
      <c r="D6074" s="33" t="s">
        <v>299</v>
      </c>
      <c r="E6074" t="str">
        <f t="shared" si="98"/>
        <v>No Data</v>
      </c>
    </row>
    <row r="6075" spans="1:5" x14ac:dyDescent="0.3">
      <c r="A6075" s="33" t="s">
        <v>125</v>
      </c>
      <c r="B6075" s="33" t="s">
        <v>53</v>
      </c>
      <c r="C6075" s="33"/>
      <c r="D6075" s="33" t="s">
        <v>1055</v>
      </c>
      <c r="E6075" t="str">
        <f t="shared" si="98"/>
        <v>No Data</v>
      </c>
    </row>
    <row r="6076" spans="1:5" x14ac:dyDescent="0.3">
      <c r="A6076" s="33" t="s">
        <v>0</v>
      </c>
      <c r="B6076" s="33" t="s">
        <v>53</v>
      </c>
      <c r="C6076" s="33"/>
      <c r="D6076" s="33" t="s">
        <v>541</v>
      </c>
      <c r="E6076" t="str">
        <f t="shared" si="98"/>
        <v>No Data</v>
      </c>
    </row>
    <row r="6077" spans="1:5" x14ac:dyDescent="0.3">
      <c r="A6077" s="33" t="s">
        <v>125</v>
      </c>
      <c r="B6077" s="33" t="s">
        <v>53</v>
      </c>
      <c r="C6077" s="33">
        <v>111175</v>
      </c>
      <c r="D6077" s="33" t="s">
        <v>3055</v>
      </c>
      <c r="E6077" t="str">
        <f t="shared" si="98"/>
        <v>$100K-$125K</v>
      </c>
    </row>
    <row r="6078" spans="1:5" x14ac:dyDescent="0.3">
      <c r="A6078" s="33" t="s">
        <v>2</v>
      </c>
      <c r="B6078" s="33" t="s">
        <v>53</v>
      </c>
      <c r="C6078" s="33">
        <v>115000</v>
      </c>
      <c r="D6078" s="33" t="s">
        <v>3056</v>
      </c>
      <c r="E6078" t="str">
        <f t="shared" si="98"/>
        <v>$100K-$125K</v>
      </c>
    </row>
    <row r="6079" spans="1:5" x14ac:dyDescent="0.3">
      <c r="A6079" s="33" t="s">
        <v>4</v>
      </c>
      <c r="B6079" s="33" t="s">
        <v>53</v>
      </c>
      <c r="C6079" s="33">
        <v>115000</v>
      </c>
      <c r="D6079" s="33" t="s">
        <v>3057</v>
      </c>
      <c r="E6079" t="str">
        <f t="shared" si="98"/>
        <v>$100K-$125K</v>
      </c>
    </row>
    <row r="6080" spans="1:5" x14ac:dyDescent="0.3">
      <c r="A6080" s="33" t="s">
        <v>126</v>
      </c>
      <c r="B6080" s="33" t="s">
        <v>53</v>
      </c>
      <c r="C6080" s="33"/>
      <c r="D6080" s="33" t="s">
        <v>287</v>
      </c>
      <c r="E6080" t="str">
        <f t="shared" si="98"/>
        <v>No Data</v>
      </c>
    </row>
    <row r="6081" spans="1:5" x14ac:dyDescent="0.3">
      <c r="A6081" s="33" t="s">
        <v>129</v>
      </c>
      <c r="B6081" s="33" t="s">
        <v>53</v>
      </c>
      <c r="C6081" s="33">
        <v>90000</v>
      </c>
      <c r="D6081" s="33" t="s">
        <v>3058</v>
      </c>
      <c r="E6081" t="str">
        <f t="shared" si="98"/>
        <v>$75K-$100K</v>
      </c>
    </row>
    <row r="6082" spans="1:5" x14ac:dyDescent="0.3">
      <c r="A6082" s="33" t="s">
        <v>4</v>
      </c>
      <c r="B6082" s="33" t="s">
        <v>73</v>
      </c>
      <c r="C6082" s="33">
        <v>147500</v>
      </c>
      <c r="D6082" s="33" t="s">
        <v>953</v>
      </c>
      <c r="E6082" t="str">
        <f t="shared" si="98"/>
        <v>$125K-$200K</v>
      </c>
    </row>
    <row r="6083" spans="1:5" x14ac:dyDescent="0.3">
      <c r="A6083" s="33" t="s">
        <v>0</v>
      </c>
      <c r="B6083" s="33" t="s">
        <v>53</v>
      </c>
      <c r="C6083" s="33">
        <v>198500</v>
      </c>
      <c r="D6083" s="33" t="s">
        <v>431</v>
      </c>
      <c r="E6083" t="str">
        <f t="shared" ref="E6083:E6146" si="99">_xlfn.XLOOKUP(C6083,$H$16:$H$21,$G$16:$G$21,,1)</f>
        <v>$125K-$200K</v>
      </c>
    </row>
    <row r="6084" spans="1:5" x14ac:dyDescent="0.3">
      <c r="A6084" s="33" t="s">
        <v>125</v>
      </c>
      <c r="B6084" s="33" t="s">
        <v>53</v>
      </c>
      <c r="C6084" s="33">
        <v>145000</v>
      </c>
      <c r="D6084" s="33" t="s">
        <v>3059</v>
      </c>
      <c r="E6084" t="str">
        <f t="shared" si="99"/>
        <v>$125K-$200K</v>
      </c>
    </row>
    <row r="6085" spans="1:5" x14ac:dyDescent="0.3">
      <c r="A6085" s="33" t="s">
        <v>2</v>
      </c>
      <c r="B6085" s="33" t="s">
        <v>53</v>
      </c>
      <c r="C6085" s="33">
        <v>110000</v>
      </c>
      <c r="D6085" s="33" t="s">
        <v>3060</v>
      </c>
      <c r="E6085" t="str">
        <f t="shared" si="99"/>
        <v>$100K-$125K</v>
      </c>
    </row>
    <row r="6086" spans="1:5" x14ac:dyDescent="0.3">
      <c r="A6086" s="33" t="s">
        <v>4</v>
      </c>
      <c r="B6086" s="33" t="s">
        <v>53</v>
      </c>
      <c r="C6086" s="33">
        <v>90000</v>
      </c>
      <c r="D6086" s="33" t="s">
        <v>449</v>
      </c>
      <c r="E6086" t="str">
        <f t="shared" si="99"/>
        <v>$75K-$100K</v>
      </c>
    </row>
    <row r="6087" spans="1:5" x14ac:dyDescent="0.3">
      <c r="A6087" s="33" t="s">
        <v>2</v>
      </c>
      <c r="B6087" s="33" t="s">
        <v>53</v>
      </c>
      <c r="C6087" s="33"/>
      <c r="D6087" s="33" t="s">
        <v>1392</v>
      </c>
      <c r="E6087" t="str">
        <f t="shared" si="99"/>
        <v>No Data</v>
      </c>
    </row>
    <row r="6088" spans="1:5" x14ac:dyDescent="0.3">
      <c r="A6088" s="33" t="s">
        <v>2</v>
      </c>
      <c r="B6088" s="33" t="s">
        <v>53</v>
      </c>
      <c r="C6088" s="33">
        <v>110000</v>
      </c>
      <c r="D6088" s="33" t="s">
        <v>3061</v>
      </c>
      <c r="E6088" t="str">
        <f t="shared" si="99"/>
        <v>$100K-$125K</v>
      </c>
    </row>
    <row r="6089" spans="1:5" x14ac:dyDescent="0.3">
      <c r="A6089" s="33" t="s">
        <v>126</v>
      </c>
      <c r="B6089" s="33" t="s">
        <v>53</v>
      </c>
      <c r="C6089" s="33">
        <v>182000</v>
      </c>
      <c r="D6089" s="33" t="s">
        <v>1426</v>
      </c>
      <c r="E6089" t="str">
        <f t="shared" si="99"/>
        <v>$125K-$200K</v>
      </c>
    </row>
    <row r="6090" spans="1:5" x14ac:dyDescent="0.3">
      <c r="A6090" s="33" t="s">
        <v>129</v>
      </c>
      <c r="B6090" s="33" t="s">
        <v>75</v>
      </c>
      <c r="C6090" s="33">
        <v>44418.5</v>
      </c>
      <c r="D6090" s="33" t="s">
        <v>3062</v>
      </c>
      <c r="E6090" t="str">
        <f t="shared" si="99"/>
        <v>&lt;$75K</v>
      </c>
    </row>
    <row r="6091" spans="1:5" x14ac:dyDescent="0.3">
      <c r="A6091" s="33" t="s">
        <v>4</v>
      </c>
      <c r="B6091" s="33" t="s">
        <v>53</v>
      </c>
      <c r="C6091" s="33">
        <v>140000</v>
      </c>
      <c r="D6091" s="33" t="s">
        <v>2051</v>
      </c>
      <c r="E6091" t="str">
        <f t="shared" si="99"/>
        <v>$125K-$200K</v>
      </c>
    </row>
    <row r="6092" spans="1:5" x14ac:dyDescent="0.3">
      <c r="A6092" s="33" t="s">
        <v>4</v>
      </c>
      <c r="B6092" s="33" t="s">
        <v>54</v>
      </c>
      <c r="C6092" s="33">
        <v>125000</v>
      </c>
      <c r="D6092" s="33" t="s">
        <v>3063</v>
      </c>
      <c r="E6092" t="str">
        <f t="shared" si="99"/>
        <v>$100K-$125K</v>
      </c>
    </row>
    <row r="6093" spans="1:5" x14ac:dyDescent="0.3">
      <c r="A6093" s="33" t="s">
        <v>125</v>
      </c>
      <c r="B6093" s="33" t="s">
        <v>53</v>
      </c>
      <c r="C6093" s="33">
        <v>110000</v>
      </c>
      <c r="D6093" s="33" t="s">
        <v>265</v>
      </c>
      <c r="E6093" t="str">
        <f t="shared" si="99"/>
        <v>$100K-$125K</v>
      </c>
    </row>
    <row r="6094" spans="1:5" x14ac:dyDescent="0.3">
      <c r="A6094" s="33" t="s">
        <v>0</v>
      </c>
      <c r="B6094" s="33" t="s">
        <v>53</v>
      </c>
      <c r="C6094" s="33">
        <v>228000</v>
      </c>
      <c r="D6094" s="33" t="s">
        <v>217</v>
      </c>
      <c r="E6094" t="str">
        <f t="shared" si="99"/>
        <v>&gt;$200K</v>
      </c>
    </row>
    <row r="6095" spans="1:5" x14ac:dyDescent="0.3">
      <c r="A6095" s="33" t="s">
        <v>2</v>
      </c>
      <c r="B6095" s="33" t="s">
        <v>53</v>
      </c>
      <c r="C6095" s="33"/>
      <c r="D6095" s="33" t="s">
        <v>3064</v>
      </c>
      <c r="E6095" t="str">
        <f t="shared" si="99"/>
        <v>No Data</v>
      </c>
    </row>
    <row r="6096" spans="1:5" x14ac:dyDescent="0.3">
      <c r="A6096" s="33" t="s">
        <v>0</v>
      </c>
      <c r="B6096" s="33" t="s">
        <v>53</v>
      </c>
      <c r="C6096" s="33"/>
      <c r="D6096" s="33" t="s">
        <v>3065</v>
      </c>
      <c r="E6096" t="str">
        <f t="shared" si="99"/>
        <v>No Data</v>
      </c>
    </row>
    <row r="6097" spans="1:5" x14ac:dyDescent="0.3">
      <c r="A6097" s="33" t="s">
        <v>2</v>
      </c>
      <c r="B6097" s="33" t="s">
        <v>53</v>
      </c>
      <c r="C6097" s="33">
        <v>102000</v>
      </c>
      <c r="D6097" s="33" t="s">
        <v>520</v>
      </c>
      <c r="E6097" t="str">
        <f t="shared" si="99"/>
        <v>$100K-$125K</v>
      </c>
    </row>
    <row r="6098" spans="1:5" x14ac:dyDescent="0.3">
      <c r="A6098" s="33" t="s">
        <v>126</v>
      </c>
      <c r="B6098" s="33" t="s">
        <v>53</v>
      </c>
      <c r="C6098" s="33">
        <v>175000</v>
      </c>
      <c r="D6098" s="33" t="s">
        <v>3066</v>
      </c>
      <c r="E6098" t="str">
        <f t="shared" si="99"/>
        <v>$125K-$200K</v>
      </c>
    </row>
    <row r="6099" spans="1:5" x14ac:dyDescent="0.3">
      <c r="A6099" s="33" t="s">
        <v>4</v>
      </c>
      <c r="B6099" s="33" t="s">
        <v>53</v>
      </c>
      <c r="C6099" s="33">
        <v>102500</v>
      </c>
      <c r="D6099" s="33" t="s">
        <v>2490</v>
      </c>
      <c r="E6099" t="str">
        <f t="shared" si="99"/>
        <v>$100K-$125K</v>
      </c>
    </row>
    <row r="6100" spans="1:5" x14ac:dyDescent="0.3">
      <c r="A6100" s="33" t="s">
        <v>0</v>
      </c>
      <c r="B6100" s="33" t="s">
        <v>53</v>
      </c>
      <c r="C6100" s="33">
        <v>51862.75</v>
      </c>
      <c r="D6100" s="33" t="s">
        <v>1238</v>
      </c>
      <c r="E6100" t="str">
        <f t="shared" si="99"/>
        <v>&lt;$75K</v>
      </c>
    </row>
    <row r="6101" spans="1:5" x14ac:dyDescent="0.3">
      <c r="A6101" s="33" t="s">
        <v>4</v>
      </c>
      <c r="B6101" s="33" t="s">
        <v>53</v>
      </c>
      <c r="C6101" s="33">
        <v>140000</v>
      </c>
      <c r="D6101" s="33" t="s">
        <v>1320</v>
      </c>
      <c r="E6101" t="str">
        <f t="shared" si="99"/>
        <v>$125K-$200K</v>
      </c>
    </row>
    <row r="6102" spans="1:5" x14ac:dyDescent="0.3">
      <c r="A6102" s="33" t="s">
        <v>4</v>
      </c>
      <c r="B6102" s="33" t="s">
        <v>53</v>
      </c>
      <c r="C6102" s="33">
        <v>115000</v>
      </c>
      <c r="D6102" s="33" t="s">
        <v>299</v>
      </c>
      <c r="E6102" t="str">
        <f t="shared" si="99"/>
        <v>$100K-$125K</v>
      </c>
    </row>
    <row r="6103" spans="1:5" x14ac:dyDescent="0.3">
      <c r="A6103" s="33" t="s">
        <v>1</v>
      </c>
      <c r="B6103" s="33" t="s">
        <v>53</v>
      </c>
      <c r="C6103" s="33">
        <v>99150</v>
      </c>
      <c r="D6103" s="33" t="s">
        <v>3067</v>
      </c>
      <c r="E6103" t="str">
        <f t="shared" si="99"/>
        <v>$75K-$100K</v>
      </c>
    </row>
    <row r="6104" spans="1:5" x14ac:dyDescent="0.3">
      <c r="A6104" s="33" t="s">
        <v>4</v>
      </c>
      <c r="B6104" s="33" t="s">
        <v>54</v>
      </c>
      <c r="C6104" s="33"/>
      <c r="D6104" s="33" t="s">
        <v>2857</v>
      </c>
      <c r="E6104" t="str">
        <f t="shared" si="99"/>
        <v>No Data</v>
      </c>
    </row>
    <row r="6105" spans="1:5" x14ac:dyDescent="0.3">
      <c r="A6105" s="33" t="s">
        <v>4</v>
      </c>
      <c r="B6105" s="33" t="s">
        <v>53</v>
      </c>
      <c r="C6105" s="33">
        <v>120000</v>
      </c>
      <c r="D6105" s="33" t="s">
        <v>265</v>
      </c>
      <c r="E6105" t="str">
        <f t="shared" si="99"/>
        <v>$100K-$125K</v>
      </c>
    </row>
    <row r="6106" spans="1:5" x14ac:dyDescent="0.3">
      <c r="A6106" s="33" t="s">
        <v>128</v>
      </c>
      <c r="B6106" s="33" t="s">
        <v>53</v>
      </c>
      <c r="C6106" s="33">
        <v>157500</v>
      </c>
      <c r="D6106" s="33" t="s">
        <v>1970</v>
      </c>
      <c r="E6106" t="str">
        <f t="shared" si="99"/>
        <v>$125K-$200K</v>
      </c>
    </row>
    <row r="6107" spans="1:5" x14ac:dyDescent="0.3">
      <c r="A6107" s="33" t="s">
        <v>0</v>
      </c>
      <c r="B6107" s="33" t="s">
        <v>54</v>
      </c>
      <c r="C6107" s="33">
        <v>177500</v>
      </c>
      <c r="D6107" s="33" t="s">
        <v>648</v>
      </c>
      <c r="E6107" t="str">
        <f t="shared" si="99"/>
        <v>$125K-$200K</v>
      </c>
    </row>
    <row r="6108" spans="1:5" x14ac:dyDescent="0.3">
      <c r="A6108" s="33" t="s">
        <v>4</v>
      </c>
      <c r="B6108" s="33" t="s">
        <v>53</v>
      </c>
      <c r="C6108" s="33">
        <v>75000</v>
      </c>
      <c r="D6108" s="33" t="s">
        <v>3068</v>
      </c>
      <c r="E6108" t="str">
        <f t="shared" si="99"/>
        <v>&lt;$75K</v>
      </c>
    </row>
    <row r="6109" spans="1:5" x14ac:dyDescent="0.3">
      <c r="A6109" s="33" t="s">
        <v>52</v>
      </c>
      <c r="B6109" s="33" t="s">
        <v>69</v>
      </c>
      <c r="C6109" s="33">
        <v>126000</v>
      </c>
      <c r="D6109" s="33" t="s">
        <v>1883</v>
      </c>
      <c r="E6109" t="str">
        <f t="shared" si="99"/>
        <v>$125K-$200K</v>
      </c>
    </row>
    <row r="6110" spans="1:5" x14ac:dyDescent="0.3">
      <c r="A6110" s="33" t="s">
        <v>52</v>
      </c>
      <c r="B6110" s="33" t="s">
        <v>53</v>
      </c>
      <c r="C6110" s="33">
        <v>110000</v>
      </c>
      <c r="D6110" s="33" t="s">
        <v>3069</v>
      </c>
      <c r="E6110" t="str">
        <f t="shared" si="99"/>
        <v>$100K-$125K</v>
      </c>
    </row>
    <row r="6111" spans="1:5" x14ac:dyDescent="0.3">
      <c r="A6111" s="33" t="s">
        <v>0</v>
      </c>
      <c r="B6111" s="33" t="s">
        <v>97</v>
      </c>
      <c r="C6111" s="33">
        <v>64821.5</v>
      </c>
      <c r="D6111" s="33" t="s">
        <v>3070</v>
      </c>
      <c r="E6111" t="str">
        <f t="shared" si="99"/>
        <v>&lt;$75K</v>
      </c>
    </row>
    <row r="6112" spans="1:5" x14ac:dyDescent="0.3">
      <c r="A6112" s="33" t="s">
        <v>126</v>
      </c>
      <c r="B6112" s="33" t="s">
        <v>53</v>
      </c>
      <c r="C6112" s="33">
        <v>135000</v>
      </c>
      <c r="D6112" s="33" t="s">
        <v>230</v>
      </c>
      <c r="E6112" t="str">
        <f t="shared" si="99"/>
        <v>$125K-$200K</v>
      </c>
    </row>
    <row r="6113" spans="1:5" x14ac:dyDescent="0.3">
      <c r="A6113" s="33" t="s">
        <v>4</v>
      </c>
      <c r="B6113" s="33" t="s">
        <v>53</v>
      </c>
      <c r="C6113" s="33"/>
      <c r="D6113" s="33" t="s">
        <v>3071</v>
      </c>
      <c r="E6113" t="str">
        <f t="shared" si="99"/>
        <v>No Data</v>
      </c>
    </row>
    <row r="6114" spans="1:5" x14ac:dyDescent="0.3">
      <c r="A6114" s="33" t="s">
        <v>4</v>
      </c>
      <c r="B6114" s="33" t="s">
        <v>54</v>
      </c>
      <c r="C6114" s="33">
        <v>102079.8984375</v>
      </c>
      <c r="D6114" s="33" t="s">
        <v>3072</v>
      </c>
      <c r="E6114" t="str">
        <f t="shared" si="99"/>
        <v>$100K-$125K</v>
      </c>
    </row>
    <row r="6115" spans="1:5" x14ac:dyDescent="0.3">
      <c r="A6115" s="33" t="s">
        <v>2</v>
      </c>
      <c r="B6115" s="33" t="s">
        <v>53</v>
      </c>
      <c r="C6115" s="33"/>
      <c r="D6115" s="33" t="s">
        <v>233</v>
      </c>
      <c r="E6115" t="str">
        <f t="shared" si="99"/>
        <v>No Data</v>
      </c>
    </row>
    <row r="6116" spans="1:5" x14ac:dyDescent="0.3">
      <c r="A6116" s="33" t="s">
        <v>0</v>
      </c>
      <c r="B6116" s="33" t="s">
        <v>53</v>
      </c>
      <c r="C6116" s="33"/>
      <c r="D6116" s="33" t="s">
        <v>457</v>
      </c>
      <c r="E6116" t="str">
        <f t="shared" si="99"/>
        <v>No Data</v>
      </c>
    </row>
    <row r="6117" spans="1:5" x14ac:dyDescent="0.3">
      <c r="A6117" s="33" t="s">
        <v>128</v>
      </c>
      <c r="B6117" s="33" t="s">
        <v>53</v>
      </c>
      <c r="C6117" s="33"/>
      <c r="D6117" s="33" t="s">
        <v>258</v>
      </c>
      <c r="E6117" t="str">
        <f t="shared" si="99"/>
        <v>No Data</v>
      </c>
    </row>
    <row r="6118" spans="1:5" x14ac:dyDescent="0.3">
      <c r="A6118" s="33" t="s">
        <v>4</v>
      </c>
      <c r="B6118" s="33" t="s">
        <v>53</v>
      </c>
      <c r="C6118" s="33"/>
      <c r="D6118" s="33" t="s">
        <v>3073</v>
      </c>
      <c r="E6118" t="str">
        <f t="shared" si="99"/>
        <v>No Data</v>
      </c>
    </row>
    <row r="6119" spans="1:5" x14ac:dyDescent="0.3">
      <c r="A6119" s="33" t="s">
        <v>125</v>
      </c>
      <c r="B6119" s="33" t="s">
        <v>53</v>
      </c>
      <c r="C6119" s="33"/>
      <c r="D6119" s="33" t="s">
        <v>366</v>
      </c>
      <c r="E6119" t="str">
        <f t="shared" si="99"/>
        <v>No Data</v>
      </c>
    </row>
    <row r="6120" spans="1:5" x14ac:dyDescent="0.3">
      <c r="A6120" s="33" t="s">
        <v>0</v>
      </c>
      <c r="B6120" s="33" t="s">
        <v>53</v>
      </c>
      <c r="C6120" s="33">
        <v>90000</v>
      </c>
      <c r="D6120" s="33" t="s">
        <v>1129</v>
      </c>
      <c r="E6120" t="str">
        <f t="shared" si="99"/>
        <v>$75K-$100K</v>
      </c>
    </row>
    <row r="6121" spans="1:5" x14ac:dyDescent="0.3">
      <c r="A6121" s="33" t="s">
        <v>4</v>
      </c>
      <c r="B6121" s="33" t="s">
        <v>53</v>
      </c>
      <c r="C6121" s="33">
        <v>146000</v>
      </c>
      <c r="D6121" s="33" t="s">
        <v>3038</v>
      </c>
      <c r="E6121" t="str">
        <f t="shared" si="99"/>
        <v>$125K-$200K</v>
      </c>
    </row>
    <row r="6122" spans="1:5" x14ac:dyDescent="0.3">
      <c r="A6122" s="33" t="s">
        <v>4</v>
      </c>
      <c r="B6122" s="33" t="s">
        <v>53</v>
      </c>
      <c r="C6122" s="33"/>
      <c r="D6122" s="33" t="s">
        <v>3074</v>
      </c>
      <c r="E6122" t="str">
        <f t="shared" si="99"/>
        <v>No Data</v>
      </c>
    </row>
    <row r="6123" spans="1:5" x14ac:dyDescent="0.3">
      <c r="A6123" s="33" t="s">
        <v>128</v>
      </c>
      <c r="B6123" s="33" t="s">
        <v>53</v>
      </c>
      <c r="C6123" s="33"/>
      <c r="D6123" s="33" t="s">
        <v>904</v>
      </c>
      <c r="E6123" t="str">
        <f t="shared" si="99"/>
        <v>No Data</v>
      </c>
    </row>
    <row r="6124" spans="1:5" x14ac:dyDescent="0.3">
      <c r="A6124" s="33" t="s">
        <v>126</v>
      </c>
      <c r="B6124" s="33" t="s">
        <v>96</v>
      </c>
      <c r="C6124" s="33">
        <v>96773</v>
      </c>
      <c r="D6124" s="33" t="s">
        <v>3075</v>
      </c>
      <c r="E6124" t="str">
        <f t="shared" si="99"/>
        <v>$75K-$100K</v>
      </c>
    </row>
    <row r="6125" spans="1:5" x14ac:dyDescent="0.3">
      <c r="A6125" s="33" t="s">
        <v>126</v>
      </c>
      <c r="B6125" s="33" t="s">
        <v>53</v>
      </c>
      <c r="C6125" s="33">
        <v>127500</v>
      </c>
      <c r="D6125" s="33" t="s">
        <v>265</v>
      </c>
      <c r="E6125" t="str">
        <f t="shared" si="99"/>
        <v>$125K-$200K</v>
      </c>
    </row>
    <row r="6126" spans="1:5" x14ac:dyDescent="0.3">
      <c r="A6126" s="33" t="s">
        <v>4</v>
      </c>
      <c r="B6126" s="33" t="s">
        <v>54</v>
      </c>
      <c r="C6126" s="33"/>
      <c r="D6126" s="33" t="s">
        <v>258</v>
      </c>
      <c r="E6126" t="str">
        <f t="shared" si="99"/>
        <v>No Data</v>
      </c>
    </row>
    <row r="6127" spans="1:5" x14ac:dyDescent="0.3">
      <c r="A6127" s="33" t="s">
        <v>4</v>
      </c>
      <c r="B6127" s="33" t="s">
        <v>53</v>
      </c>
      <c r="C6127" s="33"/>
      <c r="D6127" s="33" t="s">
        <v>3076</v>
      </c>
      <c r="E6127" t="str">
        <f t="shared" si="99"/>
        <v>No Data</v>
      </c>
    </row>
    <row r="6128" spans="1:5" x14ac:dyDescent="0.3">
      <c r="A6128" s="33" t="s">
        <v>0</v>
      </c>
      <c r="B6128" s="33" t="s">
        <v>53</v>
      </c>
      <c r="C6128" s="33"/>
      <c r="D6128" s="33" t="s">
        <v>3077</v>
      </c>
      <c r="E6128" t="str">
        <f t="shared" si="99"/>
        <v>No Data</v>
      </c>
    </row>
    <row r="6129" spans="1:5" x14ac:dyDescent="0.3">
      <c r="A6129" s="33" t="s">
        <v>4</v>
      </c>
      <c r="B6129" s="33" t="s">
        <v>53</v>
      </c>
      <c r="C6129" s="33">
        <v>153034</v>
      </c>
      <c r="D6129" s="33" t="s">
        <v>217</v>
      </c>
      <c r="E6129" t="str">
        <f t="shared" si="99"/>
        <v>$125K-$200K</v>
      </c>
    </row>
    <row r="6130" spans="1:5" x14ac:dyDescent="0.3">
      <c r="A6130" s="33" t="s">
        <v>4</v>
      </c>
      <c r="B6130" s="33" t="s">
        <v>53</v>
      </c>
      <c r="C6130" s="33"/>
      <c r="D6130" s="33" t="s">
        <v>3078</v>
      </c>
      <c r="E6130" t="str">
        <f t="shared" si="99"/>
        <v>No Data</v>
      </c>
    </row>
    <row r="6131" spans="1:5" x14ac:dyDescent="0.3">
      <c r="A6131" s="33" t="s">
        <v>4</v>
      </c>
      <c r="B6131" s="33" t="s">
        <v>53</v>
      </c>
      <c r="C6131" s="33">
        <v>175000</v>
      </c>
      <c r="D6131" s="33" t="s">
        <v>2774</v>
      </c>
      <c r="E6131" t="str">
        <f t="shared" si="99"/>
        <v>$125K-$200K</v>
      </c>
    </row>
    <row r="6132" spans="1:5" x14ac:dyDescent="0.3">
      <c r="A6132" s="33" t="s">
        <v>1</v>
      </c>
      <c r="B6132" s="33" t="s">
        <v>68</v>
      </c>
      <c r="C6132" s="33">
        <v>79200</v>
      </c>
      <c r="D6132" s="33" t="s">
        <v>3079</v>
      </c>
      <c r="E6132" t="str">
        <f t="shared" si="99"/>
        <v>$75K-$100K</v>
      </c>
    </row>
    <row r="6133" spans="1:5" x14ac:dyDescent="0.3">
      <c r="A6133" s="33" t="s">
        <v>4</v>
      </c>
      <c r="B6133" s="33" t="s">
        <v>53</v>
      </c>
      <c r="C6133" s="33">
        <v>162500</v>
      </c>
      <c r="D6133" s="33" t="s">
        <v>3080</v>
      </c>
      <c r="E6133" t="str">
        <f t="shared" si="99"/>
        <v>$125K-$200K</v>
      </c>
    </row>
    <row r="6134" spans="1:5" x14ac:dyDescent="0.3">
      <c r="A6134" s="33" t="s">
        <v>2</v>
      </c>
      <c r="B6134" s="33" t="s">
        <v>53</v>
      </c>
      <c r="C6134" s="33">
        <v>165000</v>
      </c>
      <c r="D6134" s="33" t="s">
        <v>3081</v>
      </c>
      <c r="E6134" t="str">
        <f t="shared" si="99"/>
        <v>$125K-$200K</v>
      </c>
    </row>
    <row r="6135" spans="1:5" x14ac:dyDescent="0.3">
      <c r="A6135" s="33" t="s">
        <v>52</v>
      </c>
      <c r="B6135" s="33" t="s">
        <v>54</v>
      </c>
      <c r="C6135" s="33"/>
      <c r="D6135" s="33" t="s">
        <v>3082</v>
      </c>
      <c r="E6135" t="str">
        <f t="shared" si="99"/>
        <v>No Data</v>
      </c>
    </row>
    <row r="6136" spans="1:5" x14ac:dyDescent="0.3">
      <c r="A6136" s="33" t="s">
        <v>2</v>
      </c>
      <c r="B6136" s="33" t="s">
        <v>97</v>
      </c>
      <c r="C6136" s="33">
        <v>53014</v>
      </c>
      <c r="D6136" s="33" t="s">
        <v>3083</v>
      </c>
      <c r="E6136" t="str">
        <f t="shared" si="99"/>
        <v>&lt;$75K</v>
      </c>
    </row>
    <row r="6137" spans="1:5" x14ac:dyDescent="0.3">
      <c r="A6137" s="33" t="s">
        <v>4</v>
      </c>
      <c r="B6137" s="33" t="s">
        <v>54</v>
      </c>
      <c r="C6137" s="33"/>
      <c r="D6137" s="33" t="s">
        <v>3084</v>
      </c>
      <c r="E6137" t="str">
        <f t="shared" si="99"/>
        <v>No Data</v>
      </c>
    </row>
    <row r="6138" spans="1:5" x14ac:dyDescent="0.3">
      <c r="A6138" s="33" t="s">
        <v>2</v>
      </c>
      <c r="B6138" s="33" t="s">
        <v>108</v>
      </c>
      <c r="C6138" s="33">
        <v>56700</v>
      </c>
      <c r="D6138" s="33" t="s">
        <v>1285</v>
      </c>
      <c r="E6138" t="str">
        <f t="shared" si="99"/>
        <v>&lt;$75K</v>
      </c>
    </row>
    <row r="6139" spans="1:5" x14ac:dyDescent="0.3">
      <c r="A6139" s="33" t="s">
        <v>2</v>
      </c>
      <c r="B6139" s="33" t="s">
        <v>53</v>
      </c>
      <c r="C6139" s="33"/>
      <c r="D6139" s="33" t="s">
        <v>3085</v>
      </c>
      <c r="E6139" t="str">
        <f t="shared" si="99"/>
        <v>No Data</v>
      </c>
    </row>
    <row r="6140" spans="1:5" x14ac:dyDescent="0.3">
      <c r="A6140" s="33" t="s">
        <v>4</v>
      </c>
      <c r="B6140" s="33" t="s">
        <v>54</v>
      </c>
      <c r="C6140" s="33">
        <v>211000</v>
      </c>
      <c r="D6140" s="33" t="s">
        <v>225</v>
      </c>
      <c r="E6140" t="str">
        <f t="shared" si="99"/>
        <v>&gt;$200K</v>
      </c>
    </row>
    <row r="6141" spans="1:5" x14ac:dyDescent="0.3">
      <c r="A6141" s="33" t="s">
        <v>2</v>
      </c>
      <c r="B6141" s="33" t="s">
        <v>53</v>
      </c>
      <c r="C6141" s="33"/>
      <c r="D6141" s="33" t="s">
        <v>485</v>
      </c>
      <c r="E6141" t="str">
        <f t="shared" si="99"/>
        <v>No Data</v>
      </c>
    </row>
    <row r="6142" spans="1:5" x14ac:dyDescent="0.3">
      <c r="A6142" s="33" t="s">
        <v>0</v>
      </c>
      <c r="B6142" s="33" t="s">
        <v>53</v>
      </c>
      <c r="C6142" s="33">
        <v>90000</v>
      </c>
      <c r="D6142" s="33" t="s">
        <v>391</v>
      </c>
      <c r="E6142" t="str">
        <f t="shared" si="99"/>
        <v>$75K-$100K</v>
      </c>
    </row>
    <row r="6143" spans="1:5" x14ac:dyDescent="0.3">
      <c r="A6143" s="33" t="s">
        <v>2</v>
      </c>
      <c r="B6143" s="33" t="s">
        <v>53</v>
      </c>
      <c r="C6143" s="33"/>
      <c r="D6143" s="33" t="s">
        <v>268</v>
      </c>
      <c r="E6143" t="str">
        <f t="shared" si="99"/>
        <v>No Data</v>
      </c>
    </row>
    <row r="6144" spans="1:5" x14ac:dyDescent="0.3">
      <c r="A6144" s="33" t="s">
        <v>4</v>
      </c>
      <c r="B6144" s="33" t="s">
        <v>53</v>
      </c>
      <c r="C6144" s="33">
        <v>116500</v>
      </c>
      <c r="D6144" s="33" t="s">
        <v>3086</v>
      </c>
      <c r="E6144" t="str">
        <f t="shared" si="99"/>
        <v>$100K-$125K</v>
      </c>
    </row>
    <row r="6145" spans="1:5" x14ac:dyDescent="0.3">
      <c r="A6145" s="33" t="s">
        <v>2</v>
      </c>
      <c r="B6145" s="33" t="s">
        <v>53</v>
      </c>
      <c r="C6145" s="33"/>
      <c r="D6145" s="33" t="s">
        <v>2242</v>
      </c>
      <c r="E6145" t="str">
        <f t="shared" si="99"/>
        <v>No Data</v>
      </c>
    </row>
    <row r="6146" spans="1:5" x14ac:dyDescent="0.3">
      <c r="A6146" s="33" t="s">
        <v>4</v>
      </c>
      <c r="B6146" s="33" t="s">
        <v>53</v>
      </c>
      <c r="C6146" s="33"/>
      <c r="D6146" s="33" t="s">
        <v>3087</v>
      </c>
      <c r="E6146" t="str">
        <f t="shared" si="99"/>
        <v>No Data</v>
      </c>
    </row>
    <row r="6147" spans="1:5" x14ac:dyDescent="0.3">
      <c r="A6147" s="33" t="s">
        <v>4</v>
      </c>
      <c r="B6147" s="33" t="s">
        <v>54</v>
      </c>
      <c r="C6147" s="33"/>
      <c r="D6147" s="33" t="s">
        <v>1850</v>
      </c>
      <c r="E6147" t="str">
        <f t="shared" ref="E6147:E6210" si="100">_xlfn.XLOOKUP(C6147,$H$16:$H$21,$G$16:$G$21,,1)</f>
        <v>No Data</v>
      </c>
    </row>
    <row r="6148" spans="1:5" x14ac:dyDescent="0.3">
      <c r="A6148" s="33" t="s">
        <v>4</v>
      </c>
      <c r="B6148" s="33" t="s">
        <v>53</v>
      </c>
      <c r="C6148" s="33"/>
      <c r="D6148" s="33" t="s">
        <v>800</v>
      </c>
      <c r="E6148" t="str">
        <f t="shared" si="100"/>
        <v>No Data</v>
      </c>
    </row>
    <row r="6149" spans="1:5" x14ac:dyDescent="0.3">
      <c r="A6149" s="33" t="s">
        <v>0</v>
      </c>
      <c r="B6149" s="33" t="s">
        <v>53</v>
      </c>
      <c r="C6149" s="33"/>
      <c r="D6149" s="33" t="s">
        <v>3088</v>
      </c>
      <c r="E6149" t="str">
        <f t="shared" si="100"/>
        <v>No Data</v>
      </c>
    </row>
    <row r="6150" spans="1:5" x14ac:dyDescent="0.3">
      <c r="A6150" s="33" t="s">
        <v>4</v>
      </c>
      <c r="B6150" s="33" t="s">
        <v>54</v>
      </c>
      <c r="C6150" s="33">
        <v>115000</v>
      </c>
      <c r="D6150" s="33" t="s">
        <v>299</v>
      </c>
      <c r="E6150" t="str">
        <f t="shared" si="100"/>
        <v>$100K-$125K</v>
      </c>
    </row>
    <row r="6151" spans="1:5" x14ac:dyDescent="0.3">
      <c r="A6151" s="33" t="s">
        <v>0</v>
      </c>
      <c r="B6151" s="33" t="s">
        <v>53</v>
      </c>
      <c r="C6151" s="33">
        <v>141500</v>
      </c>
      <c r="D6151" s="33" t="s">
        <v>550</v>
      </c>
      <c r="E6151" t="str">
        <f t="shared" si="100"/>
        <v>$125K-$200K</v>
      </c>
    </row>
    <row r="6152" spans="1:5" x14ac:dyDescent="0.3">
      <c r="A6152" s="33" t="s">
        <v>4</v>
      </c>
      <c r="B6152" s="33" t="s">
        <v>53</v>
      </c>
      <c r="C6152" s="33"/>
      <c r="D6152" s="33" t="s">
        <v>263</v>
      </c>
      <c r="E6152" t="str">
        <f t="shared" si="100"/>
        <v>No Data</v>
      </c>
    </row>
    <row r="6153" spans="1:5" x14ac:dyDescent="0.3">
      <c r="A6153" s="33" t="s">
        <v>129</v>
      </c>
      <c r="B6153" s="33" t="s">
        <v>88</v>
      </c>
      <c r="C6153" s="33">
        <v>79200</v>
      </c>
      <c r="D6153" s="33" t="s">
        <v>651</v>
      </c>
      <c r="E6153" t="str">
        <f t="shared" si="100"/>
        <v>$75K-$100K</v>
      </c>
    </row>
    <row r="6154" spans="1:5" x14ac:dyDescent="0.3">
      <c r="A6154" s="33" t="s">
        <v>0</v>
      </c>
      <c r="B6154" s="33" t="s">
        <v>53</v>
      </c>
      <c r="C6154" s="33"/>
      <c r="D6154" s="33" t="s">
        <v>3089</v>
      </c>
      <c r="E6154" t="str">
        <f t="shared" si="100"/>
        <v>No Data</v>
      </c>
    </row>
    <row r="6155" spans="1:5" x14ac:dyDescent="0.3">
      <c r="A6155" s="33" t="s">
        <v>0</v>
      </c>
      <c r="B6155" s="33" t="s">
        <v>53</v>
      </c>
      <c r="C6155" s="33"/>
      <c r="D6155" s="33" t="s">
        <v>1919</v>
      </c>
      <c r="E6155" t="str">
        <f t="shared" si="100"/>
        <v>No Data</v>
      </c>
    </row>
    <row r="6156" spans="1:5" x14ac:dyDescent="0.3">
      <c r="A6156" s="33" t="s">
        <v>4</v>
      </c>
      <c r="B6156" s="33" t="s">
        <v>53</v>
      </c>
      <c r="C6156" s="33"/>
      <c r="D6156" s="33" t="s">
        <v>3090</v>
      </c>
      <c r="E6156" t="str">
        <f t="shared" si="100"/>
        <v>No Data</v>
      </c>
    </row>
    <row r="6157" spans="1:5" x14ac:dyDescent="0.3">
      <c r="A6157" s="33" t="s">
        <v>4</v>
      </c>
      <c r="B6157" s="33" t="s">
        <v>100</v>
      </c>
      <c r="C6157" s="33">
        <v>96773</v>
      </c>
      <c r="D6157" s="33" t="s">
        <v>1644</v>
      </c>
      <c r="E6157" t="str">
        <f t="shared" si="100"/>
        <v>$75K-$100K</v>
      </c>
    </row>
    <row r="6158" spans="1:5" x14ac:dyDescent="0.3">
      <c r="A6158" s="33" t="s">
        <v>4</v>
      </c>
      <c r="B6158" s="33" t="s">
        <v>54</v>
      </c>
      <c r="C6158" s="33"/>
      <c r="D6158" s="33" t="s">
        <v>3091</v>
      </c>
      <c r="E6158" t="str">
        <f t="shared" si="100"/>
        <v>No Data</v>
      </c>
    </row>
    <row r="6159" spans="1:5" x14ac:dyDescent="0.3">
      <c r="A6159" s="33" t="s">
        <v>126</v>
      </c>
      <c r="B6159" s="33" t="s">
        <v>53</v>
      </c>
      <c r="C6159" s="33">
        <v>115000</v>
      </c>
      <c r="D6159" s="33" t="s">
        <v>1512</v>
      </c>
      <c r="E6159" t="str">
        <f t="shared" si="100"/>
        <v>$100K-$125K</v>
      </c>
    </row>
    <row r="6160" spans="1:5" x14ac:dyDescent="0.3">
      <c r="A6160" s="33" t="s">
        <v>4</v>
      </c>
      <c r="B6160" s="33" t="s">
        <v>53</v>
      </c>
      <c r="C6160" s="33">
        <v>225000</v>
      </c>
      <c r="D6160" s="33" t="s">
        <v>3092</v>
      </c>
      <c r="E6160" t="str">
        <f t="shared" si="100"/>
        <v>&gt;$200K</v>
      </c>
    </row>
    <row r="6161" spans="1:5" x14ac:dyDescent="0.3">
      <c r="A6161" s="33" t="s">
        <v>2</v>
      </c>
      <c r="B6161" s="33" t="s">
        <v>53</v>
      </c>
      <c r="C6161" s="33"/>
      <c r="D6161" s="33" t="s">
        <v>268</v>
      </c>
      <c r="E6161" t="str">
        <f t="shared" si="100"/>
        <v>No Data</v>
      </c>
    </row>
    <row r="6162" spans="1:5" x14ac:dyDescent="0.3">
      <c r="A6162" s="33" t="s">
        <v>4</v>
      </c>
      <c r="B6162" s="33" t="s">
        <v>53</v>
      </c>
      <c r="C6162" s="33"/>
      <c r="D6162" s="33" t="s">
        <v>3093</v>
      </c>
      <c r="E6162" t="str">
        <f t="shared" si="100"/>
        <v>No Data</v>
      </c>
    </row>
    <row r="6163" spans="1:5" x14ac:dyDescent="0.3">
      <c r="A6163" s="33" t="s">
        <v>0</v>
      </c>
      <c r="B6163" s="33" t="s">
        <v>88</v>
      </c>
      <c r="C6163" s="33">
        <v>81000</v>
      </c>
      <c r="D6163" s="33" t="s">
        <v>3094</v>
      </c>
      <c r="E6163" t="str">
        <f t="shared" si="100"/>
        <v>$75K-$100K</v>
      </c>
    </row>
    <row r="6164" spans="1:5" x14ac:dyDescent="0.3">
      <c r="A6164" s="33" t="s">
        <v>0</v>
      </c>
      <c r="B6164" s="33" t="s">
        <v>53</v>
      </c>
      <c r="C6164" s="33"/>
      <c r="D6164" s="33" t="s">
        <v>258</v>
      </c>
      <c r="E6164" t="str">
        <f t="shared" si="100"/>
        <v>No Data</v>
      </c>
    </row>
    <row r="6165" spans="1:5" x14ac:dyDescent="0.3">
      <c r="A6165" s="33" t="s">
        <v>0</v>
      </c>
      <c r="B6165" s="33" t="s">
        <v>53</v>
      </c>
      <c r="C6165" s="33">
        <v>225000</v>
      </c>
      <c r="D6165" s="33" t="s">
        <v>366</v>
      </c>
      <c r="E6165" t="str">
        <f t="shared" si="100"/>
        <v>&gt;$200K</v>
      </c>
    </row>
    <row r="6166" spans="1:5" x14ac:dyDescent="0.3">
      <c r="A6166" s="33" t="s">
        <v>129</v>
      </c>
      <c r="B6166" s="33" t="s">
        <v>81</v>
      </c>
      <c r="C6166" s="33">
        <v>167500</v>
      </c>
      <c r="D6166" s="33" t="s">
        <v>230</v>
      </c>
      <c r="E6166" t="str">
        <f t="shared" si="100"/>
        <v>$125K-$200K</v>
      </c>
    </row>
    <row r="6167" spans="1:5" x14ac:dyDescent="0.3">
      <c r="A6167" s="33" t="s">
        <v>4</v>
      </c>
      <c r="B6167" s="33" t="s">
        <v>54</v>
      </c>
      <c r="C6167" s="33">
        <v>155000</v>
      </c>
      <c r="D6167" s="33" t="s">
        <v>766</v>
      </c>
      <c r="E6167" t="str">
        <f t="shared" si="100"/>
        <v>$125K-$200K</v>
      </c>
    </row>
    <row r="6168" spans="1:5" x14ac:dyDescent="0.3">
      <c r="A6168" s="33" t="s">
        <v>2</v>
      </c>
      <c r="B6168" s="33" t="s">
        <v>53</v>
      </c>
      <c r="C6168" s="33">
        <v>150000</v>
      </c>
      <c r="D6168" s="33" t="s">
        <v>3095</v>
      </c>
      <c r="E6168" t="str">
        <f t="shared" si="100"/>
        <v>$125K-$200K</v>
      </c>
    </row>
    <row r="6169" spans="1:5" x14ac:dyDescent="0.3">
      <c r="A6169" s="33" t="s">
        <v>4</v>
      </c>
      <c r="B6169" s="33" t="s">
        <v>53</v>
      </c>
      <c r="C6169" s="33">
        <v>122500</v>
      </c>
      <c r="D6169" s="33" t="s">
        <v>232</v>
      </c>
      <c r="E6169" t="str">
        <f t="shared" si="100"/>
        <v>$100K-$125K</v>
      </c>
    </row>
    <row r="6170" spans="1:5" x14ac:dyDescent="0.3">
      <c r="A6170" s="33" t="s">
        <v>0</v>
      </c>
      <c r="B6170" s="33" t="s">
        <v>53</v>
      </c>
      <c r="C6170" s="33"/>
      <c r="D6170" s="33" t="s">
        <v>1290</v>
      </c>
      <c r="E6170" t="str">
        <f t="shared" si="100"/>
        <v>No Data</v>
      </c>
    </row>
    <row r="6171" spans="1:5" x14ac:dyDescent="0.3">
      <c r="A6171" s="33" t="s">
        <v>4</v>
      </c>
      <c r="B6171" s="33" t="s">
        <v>53</v>
      </c>
      <c r="C6171" s="33"/>
      <c r="D6171" s="33" t="s">
        <v>3096</v>
      </c>
      <c r="E6171" t="str">
        <f t="shared" si="100"/>
        <v>No Data</v>
      </c>
    </row>
    <row r="6172" spans="1:5" x14ac:dyDescent="0.3">
      <c r="A6172" s="33" t="s">
        <v>126</v>
      </c>
      <c r="B6172" s="33" t="s">
        <v>53</v>
      </c>
      <c r="C6172" s="33">
        <v>210000</v>
      </c>
      <c r="D6172" s="33" t="s">
        <v>315</v>
      </c>
      <c r="E6172" t="str">
        <f t="shared" si="100"/>
        <v>&gt;$200K</v>
      </c>
    </row>
    <row r="6173" spans="1:5" x14ac:dyDescent="0.3">
      <c r="A6173" s="33" t="s">
        <v>0</v>
      </c>
      <c r="B6173" s="33" t="s">
        <v>54</v>
      </c>
      <c r="C6173" s="33">
        <v>115000</v>
      </c>
      <c r="D6173" s="33" t="s">
        <v>3097</v>
      </c>
      <c r="E6173" t="str">
        <f t="shared" si="100"/>
        <v>$100K-$125K</v>
      </c>
    </row>
    <row r="6174" spans="1:5" x14ac:dyDescent="0.3">
      <c r="A6174" s="33" t="s">
        <v>52</v>
      </c>
      <c r="B6174" s="33" t="s">
        <v>54</v>
      </c>
      <c r="C6174" s="33"/>
      <c r="D6174" s="33" t="s">
        <v>973</v>
      </c>
      <c r="E6174" t="str">
        <f t="shared" si="100"/>
        <v>No Data</v>
      </c>
    </row>
    <row r="6175" spans="1:5" x14ac:dyDescent="0.3">
      <c r="A6175" s="33" t="s">
        <v>0</v>
      </c>
      <c r="B6175" s="33" t="s">
        <v>53</v>
      </c>
      <c r="C6175" s="33">
        <v>115000</v>
      </c>
      <c r="D6175" s="33" t="s">
        <v>1001</v>
      </c>
      <c r="E6175" t="str">
        <f t="shared" si="100"/>
        <v>$100K-$125K</v>
      </c>
    </row>
    <row r="6176" spans="1:5" x14ac:dyDescent="0.3">
      <c r="A6176" s="33" t="s">
        <v>2</v>
      </c>
      <c r="B6176" s="33" t="s">
        <v>53</v>
      </c>
      <c r="C6176" s="33"/>
      <c r="D6176" s="33" t="s">
        <v>3098</v>
      </c>
      <c r="E6176" t="str">
        <f t="shared" si="100"/>
        <v>No Data</v>
      </c>
    </row>
    <row r="6177" spans="1:5" x14ac:dyDescent="0.3">
      <c r="A6177" s="33" t="s">
        <v>125</v>
      </c>
      <c r="B6177" s="33" t="s">
        <v>84</v>
      </c>
      <c r="C6177" s="33">
        <v>111175</v>
      </c>
      <c r="D6177" s="33" t="s">
        <v>3099</v>
      </c>
      <c r="E6177" t="str">
        <f t="shared" si="100"/>
        <v>$100K-$125K</v>
      </c>
    </row>
    <row r="6178" spans="1:5" x14ac:dyDescent="0.3">
      <c r="A6178" s="33" t="s">
        <v>4</v>
      </c>
      <c r="B6178" s="33" t="s">
        <v>53</v>
      </c>
      <c r="C6178" s="33">
        <v>135000</v>
      </c>
      <c r="D6178" s="33" t="s">
        <v>624</v>
      </c>
      <c r="E6178" t="str">
        <f t="shared" si="100"/>
        <v>$125K-$200K</v>
      </c>
    </row>
    <row r="6179" spans="1:5" x14ac:dyDescent="0.3">
      <c r="A6179" s="33" t="s">
        <v>2</v>
      </c>
      <c r="B6179" s="33" t="s">
        <v>53</v>
      </c>
      <c r="C6179" s="33">
        <v>84479</v>
      </c>
      <c r="D6179" s="33" t="s">
        <v>3100</v>
      </c>
      <c r="E6179" t="str">
        <f t="shared" si="100"/>
        <v>$75K-$100K</v>
      </c>
    </row>
    <row r="6180" spans="1:5" x14ac:dyDescent="0.3">
      <c r="A6180" s="33" t="s">
        <v>0</v>
      </c>
      <c r="B6180" s="33" t="s">
        <v>54</v>
      </c>
      <c r="C6180" s="33">
        <v>105000</v>
      </c>
      <c r="D6180" s="33" t="s">
        <v>3101</v>
      </c>
      <c r="E6180" t="str">
        <f t="shared" si="100"/>
        <v>$100K-$125K</v>
      </c>
    </row>
    <row r="6181" spans="1:5" x14ac:dyDescent="0.3">
      <c r="A6181" s="33" t="s">
        <v>2</v>
      </c>
      <c r="B6181" s="33" t="s">
        <v>53</v>
      </c>
      <c r="C6181" s="33"/>
      <c r="D6181" s="33" t="s">
        <v>734</v>
      </c>
      <c r="E6181" t="str">
        <f t="shared" si="100"/>
        <v>No Data</v>
      </c>
    </row>
    <row r="6182" spans="1:5" x14ac:dyDescent="0.3">
      <c r="A6182" s="33" t="s">
        <v>125</v>
      </c>
      <c r="B6182" s="33" t="s">
        <v>53</v>
      </c>
      <c r="C6182" s="33"/>
      <c r="D6182" s="33" t="s">
        <v>833</v>
      </c>
      <c r="E6182" t="str">
        <f t="shared" si="100"/>
        <v>No Data</v>
      </c>
    </row>
    <row r="6183" spans="1:5" x14ac:dyDescent="0.3">
      <c r="A6183" s="33" t="s">
        <v>126</v>
      </c>
      <c r="B6183" s="33" t="s">
        <v>53</v>
      </c>
      <c r="C6183" s="33">
        <v>122500</v>
      </c>
      <c r="D6183" s="33" t="s">
        <v>792</v>
      </c>
      <c r="E6183" t="str">
        <f t="shared" si="100"/>
        <v>$100K-$125K</v>
      </c>
    </row>
    <row r="6184" spans="1:5" x14ac:dyDescent="0.3">
      <c r="A6184" s="33" t="s">
        <v>128</v>
      </c>
      <c r="B6184" s="33" t="s">
        <v>53</v>
      </c>
      <c r="C6184" s="33">
        <v>224000</v>
      </c>
      <c r="D6184" s="33" t="s">
        <v>3102</v>
      </c>
      <c r="E6184" t="str">
        <f t="shared" si="100"/>
        <v>&gt;$200K</v>
      </c>
    </row>
    <row r="6185" spans="1:5" x14ac:dyDescent="0.3">
      <c r="A6185" s="33" t="s">
        <v>128</v>
      </c>
      <c r="B6185" s="33" t="s">
        <v>53</v>
      </c>
      <c r="C6185" s="33">
        <v>131650</v>
      </c>
      <c r="D6185" s="33" t="s">
        <v>271</v>
      </c>
      <c r="E6185" t="str">
        <f t="shared" si="100"/>
        <v>$125K-$200K</v>
      </c>
    </row>
    <row r="6186" spans="1:5" x14ac:dyDescent="0.3">
      <c r="A6186" s="33" t="s">
        <v>2</v>
      </c>
      <c r="B6186" s="33" t="s">
        <v>53</v>
      </c>
      <c r="C6186" s="33"/>
      <c r="D6186" s="33" t="s">
        <v>299</v>
      </c>
      <c r="E6186" t="str">
        <f t="shared" si="100"/>
        <v>No Data</v>
      </c>
    </row>
    <row r="6187" spans="1:5" x14ac:dyDescent="0.3">
      <c r="A6187" s="33" t="s">
        <v>125</v>
      </c>
      <c r="B6187" s="33" t="s">
        <v>53</v>
      </c>
      <c r="C6187" s="33">
        <v>90000</v>
      </c>
      <c r="D6187" s="33" t="s">
        <v>3103</v>
      </c>
      <c r="E6187" t="str">
        <f t="shared" si="100"/>
        <v>$75K-$100K</v>
      </c>
    </row>
    <row r="6188" spans="1:5" x14ac:dyDescent="0.3">
      <c r="A6188" s="33" t="s">
        <v>0</v>
      </c>
      <c r="B6188" s="33" t="s">
        <v>53</v>
      </c>
      <c r="C6188" s="33">
        <v>75000</v>
      </c>
      <c r="D6188" s="33" t="s">
        <v>3104</v>
      </c>
      <c r="E6188" t="str">
        <f t="shared" si="100"/>
        <v>&lt;$75K</v>
      </c>
    </row>
    <row r="6189" spans="1:5" x14ac:dyDescent="0.3">
      <c r="A6189" s="33" t="s">
        <v>2</v>
      </c>
      <c r="B6189" s="33" t="s">
        <v>82</v>
      </c>
      <c r="C6189" s="33"/>
      <c r="D6189" s="33" t="s">
        <v>3105</v>
      </c>
      <c r="E6189" t="str">
        <f t="shared" si="100"/>
        <v>No Data</v>
      </c>
    </row>
    <row r="6190" spans="1:5" x14ac:dyDescent="0.3">
      <c r="A6190" s="33" t="s">
        <v>0</v>
      </c>
      <c r="B6190" s="33" t="s">
        <v>53</v>
      </c>
      <c r="C6190" s="33">
        <v>211000</v>
      </c>
      <c r="D6190" s="33" t="s">
        <v>2199</v>
      </c>
      <c r="E6190" t="str">
        <f t="shared" si="100"/>
        <v>&gt;$200K</v>
      </c>
    </row>
    <row r="6191" spans="1:5" x14ac:dyDescent="0.3">
      <c r="A6191" s="33" t="s">
        <v>4</v>
      </c>
      <c r="B6191" s="33" t="s">
        <v>53</v>
      </c>
      <c r="C6191" s="33">
        <v>108415.5</v>
      </c>
      <c r="D6191" s="33" t="s">
        <v>232</v>
      </c>
      <c r="E6191" t="str">
        <f t="shared" si="100"/>
        <v>$100K-$125K</v>
      </c>
    </row>
    <row r="6192" spans="1:5" x14ac:dyDescent="0.3">
      <c r="A6192" s="33" t="s">
        <v>4</v>
      </c>
      <c r="B6192" s="33" t="s">
        <v>53</v>
      </c>
      <c r="C6192" s="33">
        <v>145000</v>
      </c>
      <c r="D6192" s="33" t="s">
        <v>638</v>
      </c>
      <c r="E6192" t="str">
        <f t="shared" si="100"/>
        <v>$125K-$200K</v>
      </c>
    </row>
    <row r="6193" spans="1:5" x14ac:dyDescent="0.3">
      <c r="A6193" s="33" t="s">
        <v>0</v>
      </c>
      <c r="B6193" s="33" t="s">
        <v>54</v>
      </c>
      <c r="C6193" s="33">
        <v>275000</v>
      </c>
      <c r="D6193" s="33" t="s">
        <v>692</v>
      </c>
      <c r="E6193" t="str">
        <f t="shared" si="100"/>
        <v>&gt;$200K</v>
      </c>
    </row>
    <row r="6194" spans="1:5" x14ac:dyDescent="0.3">
      <c r="A6194" s="33" t="s">
        <v>2</v>
      </c>
      <c r="B6194" s="33" t="s">
        <v>53</v>
      </c>
      <c r="C6194" s="33"/>
      <c r="D6194" s="33" t="s">
        <v>2547</v>
      </c>
      <c r="E6194" t="str">
        <f t="shared" si="100"/>
        <v>No Data</v>
      </c>
    </row>
    <row r="6195" spans="1:5" x14ac:dyDescent="0.3">
      <c r="A6195" s="33" t="s">
        <v>128</v>
      </c>
      <c r="B6195" s="33" t="s">
        <v>53</v>
      </c>
      <c r="C6195" s="33">
        <v>230625</v>
      </c>
      <c r="D6195" s="33" t="s">
        <v>3106</v>
      </c>
      <c r="E6195" t="str">
        <f t="shared" si="100"/>
        <v>&gt;$200K</v>
      </c>
    </row>
    <row r="6196" spans="1:5" x14ac:dyDescent="0.3">
      <c r="A6196" s="33" t="s">
        <v>4</v>
      </c>
      <c r="B6196" s="33" t="s">
        <v>74</v>
      </c>
      <c r="C6196" s="33">
        <v>50400</v>
      </c>
      <c r="D6196" s="33" t="s">
        <v>3107</v>
      </c>
      <c r="E6196" t="str">
        <f t="shared" si="100"/>
        <v>&lt;$75K</v>
      </c>
    </row>
    <row r="6197" spans="1:5" x14ac:dyDescent="0.3">
      <c r="A6197" s="33" t="s">
        <v>4</v>
      </c>
      <c r="B6197" s="33" t="s">
        <v>53</v>
      </c>
      <c r="C6197" s="33">
        <v>110000</v>
      </c>
      <c r="D6197" s="33" t="s">
        <v>268</v>
      </c>
      <c r="E6197" t="str">
        <f t="shared" si="100"/>
        <v>$100K-$125K</v>
      </c>
    </row>
    <row r="6198" spans="1:5" x14ac:dyDescent="0.3">
      <c r="A6198" s="33" t="s">
        <v>0</v>
      </c>
      <c r="B6198" s="33" t="s">
        <v>53</v>
      </c>
      <c r="C6198" s="33">
        <v>165000</v>
      </c>
      <c r="D6198" s="33" t="s">
        <v>315</v>
      </c>
      <c r="E6198" t="str">
        <f t="shared" si="100"/>
        <v>$125K-$200K</v>
      </c>
    </row>
    <row r="6199" spans="1:5" x14ac:dyDescent="0.3">
      <c r="A6199" s="33" t="s">
        <v>126</v>
      </c>
      <c r="B6199" s="33" t="s">
        <v>53</v>
      </c>
      <c r="C6199" s="33"/>
      <c r="D6199" s="33" t="s">
        <v>287</v>
      </c>
      <c r="E6199" t="str">
        <f t="shared" si="100"/>
        <v>No Data</v>
      </c>
    </row>
    <row r="6200" spans="1:5" x14ac:dyDescent="0.3">
      <c r="A6200" s="33" t="s">
        <v>4</v>
      </c>
      <c r="B6200" s="33" t="s">
        <v>53</v>
      </c>
      <c r="C6200" s="33">
        <v>175000</v>
      </c>
      <c r="D6200" s="33" t="s">
        <v>3108</v>
      </c>
      <c r="E6200" t="str">
        <f t="shared" si="100"/>
        <v>$125K-$200K</v>
      </c>
    </row>
    <row r="6201" spans="1:5" x14ac:dyDescent="0.3">
      <c r="A6201" s="33" t="s">
        <v>4</v>
      </c>
      <c r="B6201" s="33" t="s">
        <v>53</v>
      </c>
      <c r="C6201" s="33">
        <v>200000</v>
      </c>
      <c r="D6201" s="33" t="s">
        <v>2054</v>
      </c>
      <c r="E6201" t="str">
        <f t="shared" si="100"/>
        <v>$125K-$200K</v>
      </c>
    </row>
    <row r="6202" spans="1:5" x14ac:dyDescent="0.3">
      <c r="A6202" s="33" t="s">
        <v>2</v>
      </c>
      <c r="B6202" s="33" t="s">
        <v>53</v>
      </c>
      <c r="C6202" s="33">
        <v>77500</v>
      </c>
      <c r="D6202" s="33" t="s">
        <v>230</v>
      </c>
      <c r="E6202" t="str">
        <f t="shared" si="100"/>
        <v>$75K-$100K</v>
      </c>
    </row>
    <row r="6203" spans="1:5" x14ac:dyDescent="0.3">
      <c r="A6203" s="33" t="s">
        <v>2</v>
      </c>
      <c r="B6203" s="33" t="s">
        <v>83</v>
      </c>
      <c r="C6203" s="33">
        <v>51014</v>
      </c>
      <c r="D6203" s="33" t="s">
        <v>932</v>
      </c>
      <c r="E6203" t="str">
        <f t="shared" si="100"/>
        <v>&lt;$75K</v>
      </c>
    </row>
    <row r="6204" spans="1:5" x14ac:dyDescent="0.3">
      <c r="A6204" s="33" t="s">
        <v>4</v>
      </c>
      <c r="B6204" s="33" t="s">
        <v>53</v>
      </c>
      <c r="C6204" s="33"/>
      <c r="D6204" s="33" t="s">
        <v>258</v>
      </c>
      <c r="E6204" t="str">
        <f t="shared" si="100"/>
        <v>No Data</v>
      </c>
    </row>
    <row r="6205" spans="1:5" x14ac:dyDescent="0.3">
      <c r="A6205" s="33" t="s">
        <v>4</v>
      </c>
      <c r="B6205" s="33" t="s">
        <v>54</v>
      </c>
      <c r="C6205" s="33">
        <v>186500</v>
      </c>
      <c r="D6205" s="33" t="s">
        <v>245</v>
      </c>
      <c r="E6205" t="str">
        <f t="shared" si="100"/>
        <v>$125K-$200K</v>
      </c>
    </row>
    <row r="6206" spans="1:5" x14ac:dyDescent="0.3">
      <c r="A6206" s="33" t="s">
        <v>4</v>
      </c>
      <c r="B6206" s="33" t="s">
        <v>53</v>
      </c>
      <c r="C6206" s="33">
        <v>125000</v>
      </c>
      <c r="D6206" s="33" t="s">
        <v>1645</v>
      </c>
      <c r="E6206" t="str">
        <f t="shared" si="100"/>
        <v>$100K-$125K</v>
      </c>
    </row>
    <row r="6207" spans="1:5" x14ac:dyDescent="0.3">
      <c r="A6207" s="33" t="s">
        <v>4</v>
      </c>
      <c r="B6207" s="33" t="s">
        <v>53</v>
      </c>
      <c r="C6207" s="33"/>
      <c r="D6207" s="33" t="s">
        <v>3109</v>
      </c>
      <c r="E6207" t="str">
        <f t="shared" si="100"/>
        <v>No Data</v>
      </c>
    </row>
    <row r="6208" spans="1:5" x14ac:dyDescent="0.3">
      <c r="A6208" s="33" t="s">
        <v>0</v>
      </c>
      <c r="B6208" s="33" t="s">
        <v>53</v>
      </c>
      <c r="C6208" s="33">
        <v>174620</v>
      </c>
      <c r="D6208" s="33" t="s">
        <v>1670</v>
      </c>
      <c r="E6208" t="str">
        <f t="shared" si="100"/>
        <v>$125K-$200K</v>
      </c>
    </row>
    <row r="6209" spans="1:5" x14ac:dyDescent="0.3">
      <c r="A6209" s="33" t="s">
        <v>4</v>
      </c>
      <c r="B6209" s="33" t="s">
        <v>53</v>
      </c>
      <c r="C6209" s="33">
        <v>114042.5</v>
      </c>
      <c r="D6209" s="33" t="s">
        <v>3110</v>
      </c>
      <c r="E6209" t="str">
        <f t="shared" si="100"/>
        <v>$100K-$125K</v>
      </c>
    </row>
    <row r="6210" spans="1:5" x14ac:dyDescent="0.3">
      <c r="A6210" s="33" t="s">
        <v>2</v>
      </c>
      <c r="B6210" s="33" t="s">
        <v>53</v>
      </c>
      <c r="C6210" s="33">
        <v>80000</v>
      </c>
      <c r="D6210" s="33" t="s">
        <v>541</v>
      </c>
      <c r="E6210" t="str">
        <f t="shared" si="100"/>
        <v>$75K-$100K</v>
      </c>
    </row>
    <row r="6211" spans="1:5" x14ac:dyDescent="0.3">
      <c r="A6211" s="33" t="s">
        <v>4</v>
      </c>
      <c r="B6211" s="33" t="s">
        <v>53</v>
      </c>
      <c r="C6211" s="33">
        <v>125000</v>
      </c>
      <c r="D6211" s="33" t="s">
        <v>3111</v>
      </c>
      <c r="E6211" t="str">
        <f t="shared" ref="E6211:E6274" si="101">_xlfn.XLOOKUP(C6211,$H$16:$H$21,$G$16:$G$21,,1)</f>
        <v>$100K-$125K</v>
      </c>
    </row>
    <row r="6212" spans="1:5" x14ac:dyDescent="0.3">
      <c r="A6212" s="33" t="s">
        <v>2</v>
      </c>
      <c r="B6212" s="33" t="s">
        <v>88</v>
      </c>
      <c r="C6212" s="33"/>
      <c r="D6212" s="33" t="s">
        <v>666</v>
      </c>
      <c r="E6212" t="str">
        <f t="shared" si="101"/>
        <v>No Data</v>
      </c>
    </row>
    <row r="6213" spans="1:5" x14ac:dyDescent="0.3">
      <c r="A6213" s="33" t="s">
        <v>0</v>
      </c>
      <c r="B6213" s="33" t="s">
        <v>53</v>
      </c>
      <c r="C6213" s="33"/>
      <c r="D6213" s="33" t="s">
        <v>455</v>
      </c>
      <c r="E6213" t="str">
        <f t="shared" si="101"/>
        <v>No Data</v>
      </c>
    </row>
    <row r="6214" spans="1:5" x14ac:dyDescent="0.3">
      <c r="A6214" s="33" t="s">
        <v>2</v>
      </c>
      <c r="B6214" s="33" t="s">
        <v>53</v>
      </c>
      <c r="C6214" s="33"/>
      <c r="D6214" s="33" t="s">
        <v>2747</v>
      </c>
      <c r="E6214" t="str">
        <f t="shared" si="101"/>
        <v>No Data</v>
      </c>
    </row>
    <row r="6215" spans="1:5" x14ac:dyDescent="0.3">
      <c r="A6215" s="33" t="s">
        <v>4</v>
      </c>
      <c r="B6215" s="33" t="s">
        <v>53</v>
      </c>
      <c r="C6215" s="33">
        <v>160000</v>
      </c>
      <c r="D6215" s="33" t="s">
        <v>3112</v>
      </c>
      <c r="E6215" t="str">
        <f t="shared" si="101"/>
        <v>$125K-$200K</v>
      </c>
    </row>
    <row r="6216" spans="1:5" x14ac:dyDescent="0.3">
      <c r="A6216" s="33" t="s">
        <v>2</v>
      </c>
      <c r="B6216" s="33" t="s">
        <v>53</v>
      </c>
      <c r="C6216" s="33">
        <v>65000</v>
      </c>
      <c r="D6216" s="33" t="s">
        <v>3113</v>
      </c>
      <c r="E6216" t="str">
        <f t="shared" si="101"/>
        <v>&lt;$75K</v>
      </c>
    </row>
    <row r="6217" spans="1:5" x14ac:dyDescent="0.3">
      <c r="A6217" s="33" t="s">
        <v>2</v>
      </c>
      <c r="B6217" s="33" t="s">
        <v>53</v>
      </c>
      <c r="C6217" s="33">
        <v>69591</v>
      </c>
      <c r="D6217" s="33" t="s">
        <v>3114</v>
      </c>
      <c r="E6217" t="str">
        <f t="shared" si="101"/>
        <v>&lt;$75K</v>
      </c>
    </row>
    <row r="6218" spans="1:5" x14ac:dyDescent="0.3">
      <c r="A6218" s="33" t="s">
        <v>2</v>
      </c>
      <c r="B6218" s="33" t="s">
        <v>53</v>
      </c>
      <c r="C6218" s="33">
        <v>90000</v>
      </c>
      <c r="D6218" s="33" t="s">
        <v>3115</v>
      </c>
      <c r="E6218" t="str">
        <f t="shared" si="101"/>
        <v>$75K-$100K</v>
      </c>
    </row>
    <row r="6219" spans="1:5" x14ac:dyDescent="0.3">
      <c r="A6219" s="33" t="s">
        <v>0</v>
      </c>
      <c r="B6219" s="33" t="s">
        <v>54</v>
      </c>
      <c r="C6219" s="33">
        <v>225000</v>
      </c>
      <c r="D6219" s="33" t="s">
        <v>942</v>
      </c>
      <c r="E6219" t="str">
        <f t="shared" si="101"/>
        <v>&gt;$200K</v>
      </c>
    </row>
    <row r="6220" spans="1:5" x14ac:dyDescent="0.3">
      <c r="A6220" s="33" t="s">
        <v>126</v>
      </c>
      <c r="B6220" s="33" t="s">
        <v>54</v>
      </c>
      <c r="C6220" s="33">
        <v>122500</v>
      </c>
      <c r="D6220" s="33" t="s">
        <v>252</v>
      </c>
      <c r="E6220" t="str">
        <f t="shared" si="101"/>
        <v>$100K-$125K</v>
      </c>
    </row>
    <row r="6221" spans="1:5" x14ac:dyDescent="0.3">
      <c r="A6221" s="33" t="s">
        <v>0</v>
      </c>
      <c r="B6221" s="33" t="s">
        <v>53</v>
      </c>
      <c r="C6221" s="33">
        <v>162500</v>
      </c>
      <c r="D6221" s="33" t="s">
        <v>3116</v>
      </c>
      <c r="E6221" t="str">
        <f t="shared" si="101"/>
        <v>$125K-$200K</v>
      </c>
    </row>
    <row r="6222" spans="1:5" x14ac:dyDescent="0.3">
      <c r="A6222" s="33" t="s">
        <v>0</v>
      </c>
      <c r="B6222" s="33" t="s">
        <v>53</v>
      </c>
      <c r="C6222" s="33">
        <v>138500</v>
      </c>
      <c r="D6222" s="33" t="s">
        <v>3117</v>
      </c>
      <c r="E6222" t="str">
        <f t="shared" si="101"/>
        <v>$125K-$200K</v>
      </c>
    </row>
    <row r="6223" spans="1:5" x14ac:dyDescent="0.3">
      <c r="A6223" s="33" t="s">
        <v>2</v>
      </c>
      <c r="B6223" s="33" t="s">
        <v>53</v>
      </c>
      <c r="C6223" s="33"/>
      <c r="D6223" s="33" t="s">
        <v>559</v>
      </c>
      <c r="E6223" t="str">
        <f t="shared" si="101"/>
        <v>No Data</v>
      </c>
    </row>
    <row r="6224" spans="1:5" x14ac:dyDescent="0.3">
      <c r="A6224" s="33" t="s">
        <v>4</v>
      </c>
      <c r="B6224" s="33" t="s">
        <v>53</v>
      </c>
      <c r="C6224" s="33">
        <v>65000</v>
      </c>
      <c r="D6224" s="33" t="s">
        <v>3118</v>
      </c>
      <c r="E6224" t="str">
        <f t="shared" si="101"/>
        <v>&lt;$75K</v>
      </c>
    </row>
    <row r="6225" spans="1:5" x14ac:dyDescent="0.3">
      <c r="A6225" s="33" t="s">
        <v>2</v>
      </c>
      <c r="B6225" s="33" t="s">
        <v>53</v>
      </c>
      <c r="C6225" s="33"/>
      <c r="D6225" s="33" t="s">
        <v>879</v>
      </c>
      <c r="E6225" t="str">
        <f t="shared" si="101"/>
        <v>No Data</v>
      </c>
    </row>
    <row r="6226" spans="1:5" x14ac:dyDescent="0.3">
      <c r="A6226" s="33" t="s">
        <v>2</v>
      </c>
      <c r="B6226" s="33" t="s">
        <v>53</v>
      </c>
      <c r="C6226" s="33">
        <v>81350</v>
      </c>
      <c r="D6226" s="33" t="s">
        <v>3119</v>
      </c>
      <c r="E6226" t="str">
        <f t="shared" si="101"/>
        <v>$75K-$100K</v>
      </c>
    </row>
    <row r="6227" spans="1:5" x14ac:dyDescent="0.3">
      <c r="A6227" s="33" t="s">
        <v>4</v>
      </c>
      <c r="B6227" s="33" t="s">
        <v>53</v>
      </c>
      <c r="C6227" s="33"/>
      <c r="D6227" s="33" t="s">
        <v>230</v>
      </c>
      <c r="E6227" t="str">
        <f t="shared" si="101"/>
        <v>No Data</v>
      </c>
    </row>
    <row r="6228" spans="1:5" x14ac:dyDescent="0.3">
      <c r="A6228" s="33" t="s">
        <v>0</v>
      </c>
      <c r="B6228" s="33" t="s">
        <v>53</v>
      </c>
      <c r="C6228" s="33">
        <v>145500</v>
      </c>
      <c r="D6228" s="33" t="s">
        <v>326</v>
      </c>
      <c r="E6228" t="str">
        <f t="shared" si="101"/>
        <v>$125K-$200K</v>
      </c>
    </row>
    <row r="6229" spans="1:5" x14ac:dyDescent="0.3">
      <c r="A6229" s="33" t="s">
        <v>2</v>
      </c>
      <c r="B6229" s="33" t="s">
        <v>54</v>
      </c>
      <c r="C6229" s="33">
        <v>255829.5</v>
      </c>
      <c r="D6229" s="33" t="s">
        <v>611</v>
      </c>
      <c r="E6229" t="str">
        <f t="shared" si="101"/>
        <v>&gt;$200K</v>
      </c>
    </row>
    <row r="6230" spans="1:5" x14ac:dyDescent="0.3">
      <c r="A6230" s="33" t="s">
        <v>0</v>
      </c>
      <c r="B6230" s="33" t="s">
        <v>54</v>
      </c>
      <c r="C6230" s="33"/>
      <c r="D6230" s="33" t="s">
        <v>258</v>
      </c>
      <c r="E6230" t="str">
        <f t="shared" si="101"/>
        <v>No Data</v>
      </c>
    </row>
    <row r="6231" spans="1:5" x14ac:dyDescent="0.3">
      <c r="A6231" s="33" t="s">
        <v>4</v>
      </c>
      <c r="B6231" s="33" t="s">
        <v>53</v>
      </c>
      <c r="C6231" s="33">
        <v>140000</v>
      </c>
      <c r="D6231" s="33" t="s">
        <v>3120</v>
      </c>
      <c r="E6231" t="str">
        <f t="shared" si="101"/>
        <v>$125K-$200K</v>
      </c>
    </row>
    <row r="6232" spans="1:5" x14ac:dyDescent="0.3">
      <c r="A6232" s="33" t="s">
        <v>0</v>
      </c>
      <c r="B6232" s="33" t="s">
        <v>53</v>
      </c>
      <c r="C6232" s="33">
        <v>221875</v>
      </c>
      <c r="D6232" s="33" t="s">
        <v>1657</v>
      </c>
      <c r="E6232" t="str">
        <f t="shared" si="101"/>
        <v>&gt;$200K</v>
      </c>
    </row>
    <row r="6233" spans="1:5" x14ac:dyDescent="0.3">
      <c r="A6233" s="33" t="s">
        <v>4</v>
      </c>
      <c r="B6233" s="33" t="s">
        <v>88</v>
      </c>
      <c r="C6233" s="33">
        <v>147500</v>
      </c>
      <c r="D6233" s="33" t="s">
        <v>2659</v>
      </c>
      <c r="E6233" t="str">
        <f t="shared" si="101"/>
        <v>$125K-$200K</v>
      </c>
    </row>
    <row r="6234" spans="1:5" x14ac:dyDescent="0.3">
      <c r="A6234" s="33" t="s">
        <v>4</v>
      </c>
      <c r="B6234" s="33" t="s">
        <v>54</v>
      </c>
      <c r="C6234" s="33">
        <v>120000</v>
      </c>
      <c r="D6234" s="33" t="s">
        <v>617</v>
      </c>
      <c r="E6234" t="str">
        <f t="shared" si="101"/>
        <v>$100K-$125K</v>
      </c>
    </row>
    <row r="6235" spans="1:5" x14ac:dyDescent="0.3">
      <c r="A6235" s="33" t="s">
        <v>4</v>
      </c>
      <c r="B6235" s="33" t="s">
        <v>53</v>
      </c>
      <c r="C6235" s="33">
        <v>200000</v>
      </c>
      <c r="D6235" s="33" t="s">
        <v>872</v>
      </c>
      <c r="E6235" t="str">
        <f t="shared" si="101"/>
        <v>$125K-$200K</v>
      </c>
    </row>
    <row r="6236" spans="1:5" x14ac:dyDescent="0.3">
      <c r="A6236" s="33" t="s">
        <v>2</v>
      </c>
      <c r="B6236" s="33" t="s">
        <v>53</v>
      </c>
      <c r="C6236" s="33"/>
      <c r="D6236" s="33" t="s">
        <v>3121</v>
      </c>
      <c r="E6236" t="str">
        <f t="shared" si="101"/>
        <v>No Data</v>
      </c>
    </row>
    <row r="6237" spans="1:5" x14ac:dyDescent="0.3">
      <c r="A6237" s="33" t="s">
        <v>4</v>
      </c>
      <c r="B6237" s="33" t="s">
        <v>53</v>
      </c>
      <c r="C6237" s="33"/>
      <c r="D6237" s="33" t="s">
        <v>400</v>
      </c>
      <c r="E6237" t="str">
        <f t="shared" si="101"/>
        <v>No Data</v>
      </c>
    </row>
    <row r="6238" spans="1:5" x14ac:dyDescent="0.3">
      <c r="A6238" s="33" t="s">
        <v>0</v>
      </c>
      <c r="B6238" s="33" t="s">
        <v>86</v>
      </c>
      <c r="C6238" s="33">
        <v>72900</v>
      </c>
      <c r="D6238" s="33" t="s">
        <v>898</v>
      </c>
      <c r="E6238" t="str">
        <f t="shared" si="101"/>
        <v>&lt;$75K</v>
      </c>
    </row>
    <row r="6239" spans="1:5" x14ac:dyDescent="0.3">
      <c r="A6239" s="33" t="s">
        <v>4</v>
      </c>
      <c r="B6239" s="33" t="s">
        <v>53</v>
      </c>
      <c r="C6239" s="33">
        <v>82500</v>
      </c>
      <c r="D6239" s="33" t="s">
        <v>1332</v>
      </c>
      <c r="E6239" t="str">
        <f t="shared" si="101"/>
        <v>$75K-$100K</v>
      </c>
    </row>
    <row r="6240" spans="1:5" x14ac:dyDescent="0.3">
      <c r="A6240" s="33" t="s">
        <v>4</v>
      </c>
      <c r="B6240" s="33" t="s">
        <v>53</v>
      </c>
      <c r="C6240" s="33">
        <v>139000</v>
      </c>
      <c r="D6240" s="33" t="s">
        <v>391</v>
      </c>
      <c r="E6240" t="str">
        <f t="shared" si="101"/>
        <v>$125K-$200K</v>
      </c>
    </row>
    <row r="6241" spans="1:5" x14ac:dyDescent="0.3">
      <c r="A6241" s="33" t="s">
        <v>0</v>
      </c>
      <c r="B6241" s="33" t="s">
        <v>53</v>
      </c>
      <c r="C6241" s="33">
        <v>216972</v>
      </c>
      <c r="D6241" s="33" t="s">
        <v>3122</v>
      </c>
      <c r="E6241" t="str">
        <f t="shared" si="101"/>
        <v>&gt;$200K</v>
      </c>
    </row>
    <row r="6242" spans="1:5" x14ac:dyDescent="0.3">
      <c r="A6242" s="33" t="s">
        <v>126</v>
      </c>
      <c r="B6242" s="33" t="s">
        <v>54</v>
      </c>
      <c r="C6242" s="33">
        <v>180000</v>
      </c>
      <c r="D6242" s="33" t="s">
        <v>230</v>
      </c>
      <c r="E6242" t="str">
        <f t="shared" si="101"/>
        <v>$125K-$200K</v>
      </c>
    </row>
    <row r="6243" spans="1:5" x14ac:dyDescent="0.3">
      <c r="A6243" s="33" t="s">
        <v>4</v>
      </c>
      <c r="B6243" s="33" t="s">
        <v>53</v>
      </c>
      <c r="C6243" s="33"/>
      <c r="D6243" s="33" t="s">
        <v>1669</v>
      </c>
      <c r="E6243" t="str">
        <f t="shared" si="101"/>
        <v>No Data</v>
      </c>
    </row>
    <row r="6244" spans="1:5" x14ac:dyDescent="0.3">
      <c r="A6244" s="33" t="s">
        <v>4</v>
      </c>
      <c r="B6244" s="33" t="s">
        <v>53</v>
      </c>
      <c r="C6244" s="33">
        <v>88500</v>
      </c>
      <c r="D6244" s="33" t="s">
        <v>3123</v>
      </c>
      <c r="E6244" t="str">
        <f t="shared" si="101"/>
        <v>$75K-$100K</v>
      </c>
    </row>
    <row r="6245" spans="1:5" x14ac:dyDescent="0.3">
      <c r="A6245" s="33" t="s">
        <v>0</v>
      </c>
      <c r="B6245" s="33" t="s">
        <v>53</v>
      </c>
      <c r="C6245" s="33"/>
      <c r="D6245" s="33" t="s">
        <v>874</v>
      </c>
      <c r="E6245" t="str">
        <f t="shared" si="101"/>
        <v>No Data</v>
      </c>
    </row>
    <row r="6246" spans="1:5" x14ac:dyDescent="0.3">
      <c r="A6246" s="33" t="s">
        <v>0</v>
      </c>
      <c r="B6246" s="33" t="s">
        <v>53</v>
      </c>
      <c r="C6246" s="33">
        <v>115000</v>
      </c>
      <c r="D6246" s="33" t="s">
        <v>315</v>
      </c>
      <c r="E6246" t="str">
        <f t="shared" si="101"/>
        <v>$100K-$125K</v>
      </c>
    </row>
    <row r="6247" spans="1:5" x14ac:dyDescent="0.3">
      <c r="A6247" s="33" t="s">
        <v>4</v>
      </c>
      <c r="B6247" s="33" t="s">
        <v>53</v>
      </c>
      <c r="C6247" s="33"/>
      <c r="D6247" s="33" t="s">
        <v>833</v>
      </c>
      <c r="E6247" t="str">
        <f t="shared" si="101"/>
        <v>No Data</v>
      </c>
    </row>
    <row r="6248" spans="1:5" x14ac:dyDescent="0.3">
      <c r="A6248" s="33" t="s">
        <v>0</v>
      </c>
      <c r="B6248" s="33" t="s">
        <v>53</v>
      </c>
      <c r="C6248" s="33">
        <v>128000</v>
      </c>
      <c r="D6248" s="33" t="s">
        <v>485</v>
      </c>
      <c r="E6248" t="str">
        <f t="shared" si="101"/>
        <v>$125K-$200K</v>
      </c>
    </row>
    <row r="6249" spans="1:5" x14ac:dyDescent="0.3">
      <c r="A6249" s="33" t="s">
        <v>4</v>
      </c>
      <c r="B6249" s="33" t="s">
        <v>53</v>
      </c>
      <c r="C6249" s="33">
        <v>155000</v>
      </c>
      <c r="D6249" s="33" t="s">
        <v>1619</v>
      </c>
      <c r="E6249" t="str">
        <f t="shared" si="101"/>
        <v>$125K-$200K</v>
      </c>
    </row>
    <row r="6250" spans="1:5" x14ac:dyDescent="0.3">
      <c r="A6250" s="33" t="s">
        <v>4</v>
      </c>
      <c r="B6250" s="33" t="s">
        <v>53</v>
      </c>
      <c r="C6250" s="33"/>
      <c r="D6250" s="33" t="s">
        <v>485</v>
      </c>
      <c r="E6250" t="str">
        <f t="shared" si="101"/>
        <v>No Data</v>
      </c>
    </row>
    <row r="6251" spans="1:5" x14ac:dyDescent="0.3">
      <c r="A6251" s="33" t="s">
        <v>126</v>
      </c>
      <c r="B6251" s="33" t="s">
        <v>53</v>
      </c>
      <c r="C6251" s="33">
        <v>120000</v>
      </c>
      <c r="D6251" s="33" t="s">
        <v>3124</v>
      </c>
      <c r="E6251" t="str">
        <f t="shared" si="101"/>
        <v>$100K-$125K</v>
      </c>
    </row>
    <row r="6252" spans="1:5" x14ac:dyDescent="0.3">
      <c r="A6252" s="33" t="s">
        <v>0</v>
      </c>
      <c r="B6252" s="33" t="s">
        <v>53</v>
      </c>
      <c r="C6252" s="33">
        <v>90000</v>
      </c>
      <c r="D6252" s="33" t="s">
        <v>3125</v>
      </c>
      <c r="E6252" t="str">
        <f t="shared" si="101"/>
        <v>$75K-$100K</v>
      </c>
    </row>
    <row r="6253" spans="1:5" x14ac:dyDescent="0.3">
      <c r="A6253" s="33" t="s">
        <v>128</v>
      </c>
      <c r="B6253" s="33" t="s">
        <v>95</v>
      </c>
      <c r="C6253" s="33">
        <v>166419.5</v>
      </c>
      <c r="D6253" s="33" t="s">
        <v>3126</v>
      </c>
      <c r="E6253" t="str">
        <f t="shared" si="101"/>
        <v>$125K-$200K</v>
      </c>
    </row>
    <row r="6254" spans="1:5" x14ac:dyDescent="0.3">
      <c r="A6254" s="33" t="s">
        <v>2</v>
      </c>
      <c r="B6254" s="33" t="s">
        <v>53</v>
      </c>
      <c r="C6254" s="33">
        <v>65000</v>
      </c>
      <c r="D6254" s="33" t="s">
        <v>3127</v>
      </c>
      <c r="E6254" t="str">
        <f t="shared" si="101"/>
        <v>&lt;$75K</v>
      </c>
    </row>
    <row r="6255" spans="1:5" x14ac:dyDescent="0.3">
      <c r="A6255" s="33" t="s">
        <v>4</v>
      </c>
      <c r="B6255" s="33" t="s">
        <v>53</v>
      </c>
      <c r="C6255" s="33">
        <v>138100</v>
      </c>
      <c r="D6255" s="33" t="s">
        <v>2808</v>
      </c>
      <c r="E6255" t="str">
        <f t="shared" si="101"/>
        <v>$125K-$200K</v>
      </c>
    </row>
    <row r="6256" spans="1:5" x14ac:dyDescent="0.3">
      <c r="A6256" s="33" t="s">
        <v>4</v>
      </c>
      <c r="B6256" s="33" t="s">
        <v>88</v>
      </c>
      <c r="C6256" s="33">
        <v>92500</v>
      </c>
      <c r="D6256" s="33" t="s">
        <v>2929</v>
      </c>
      <c r="E6256" t="str">
        <f t="shared" si="101"/>
        <v>$75K-$100K</v>
      </c>
    </row>
    <row r="6257" spans="1:5" x14ac:dyDescent="0.3">
      <c r="A6257" s="33" t="s">
        <v>0</v>
      </c>
      <c r="B6257" s="33" t="s">
        <v>53</v>
      </c>
      <c r="C6257" s="33"/>
      <c r="D6257" s="33" t="s">
        <v>3128</v>
      </c>
      <c r="E6257" t="str">
        <f t="shared" si="101"/>
        <v>No Data</v>
      </c>
    </row>
    <row r="6258" spans="1:5" x14ac:dyDescent="0.3">
      <c r="A6258" s="33" t="s">
        <v>4</v>
      </c>
      <c r="B6258" s="33" t="s">
        <v>53</v>
      </c>
      <c r="C6258" s="33"/>
      <c r="D6258" s="33" t="s">
        <v>553</v>
      </c>
      <c r="E6258" t="str">
        <f t="shared" si="101"/>
        <v>No Data</v>
      </c>
    </row>
    <row r="6259" spans="1:5" x14ac:dyDescent="0.3">
      <c r="A6259" s="33" t="s">
        <v>2</v>
      </c>
      <c r="B6259" s="33" t="s">
        <v>53</v>
      </c>
      <c r="C6259" s="33">
        <v>169322</v>
      </c>
      <c r="D6259" s="33" t="s">
        <v>3129</v>
      </c>
      <c r="E6259" t="str">
        <f t="shared" si="101"/>
        <v>$125K-$200K</v>
      </c>
    </row>
    <row r="6260" spans="1:5" x14ac:dyDescent="0.3">
      <c r="A6260" s="33" t="s">
        <v>0</v>
      </c>
      <c r="B6260" s="33" t="s">
        <v>53</v>
      </c>
      <c r="C6260" s="33">
        <v>118807.5</v>
      </c>
      <c r="D6260" s="33" t="s">
        <v>3130</v>
      </c>
      <c r="E6260" t="str">
        <f t="shared" si="101"/>
        <v>$100K-$125K</v>
      </c>
    </row>
    <row r="6261" spans="1:5" x14ac:dyDescent="0.3">
      <c r="A6261" s="33" t="s">
        <v>0</v>
      </c>
      <c r="B6261" s="33" t="s">
        <v>70</v>
      </c>
      <c r="C6261" s="33">
        <v>88128</v>
      </c>
      <c r="D6261" s="33" t="s">
        <v>1489</v>
      </c>
      <c r="E6261" t="str">
        <f t="shared" si="101"/>
        <v>$75K-$100K</v>
      </c>
    </row>
    <row r="6262" spans="1:5" x14ac:dyDescent="0.3">
      <c r="A6262" s="33" t="s">
        <v>0</v>
      </c>
      <c r="B6262" s="33" t="s">
        <v>53</v>
      </c>
      <c r="C6262" s="33"/>
      <c r="D6262" s="33" t="s">
        <v>559</v>
      </c>
      <c r="E6262" t="str">
        <f t="shared" si="101"/>
        <v>No Data</v>
      </c>
    </row>
    <row r="6263" spans="1:5" x14ac:dyDescent="0.3">
      <c r="A6263" s="33" t="s">
        <v>2</v>
      </c>
      <c r="B6263" s="33" t="s">
        <v>53</v>
      </c>
      <c r="C6263" s="33"/>
      <c r="D6263" s="33" t="s">
        <v>355</v>
      </c>
      <c r="E6263" t="str">
        <f t="shared" si="101"/>
        <v>No Data</v>
      </c>
    </row>
    <row r="6264" spans="1:5" x14ac:dyDescent="0.3">
      <c r="A6264" s="33" t="s">
        <v>4</v>
      </c>
      <c r="B6264" s="33" t="s">
        <v>53</v>
      </c>
      <c r="C6264" s="33"/>
      <c r="D6264" s="33" t="s">
        <v>3131</v>
      </c>
      <c r="E6264" t="str">
        <f t="shared" si="101"/>
        <v>No Data</v>
      </c>
    </row>
    <row r="6265" spans="1:5" x14ac:dyDescent="0.3">
      <c r="A6265" s="33" t="s">
        <v>126</v>
      </c>
      <c r="B6265" s="33" t="s">
        <v>53</v>
      </c>
      <c r="C6265" s="33">
        <v>157500</v>
      </c>
      <c r="D6265" s="33" t="s">
        <v>3132</v>
      </c>
      <c r="E6265" t="str">
        <f t="shared" si="101"/>
        <v>$125K-$200K</v>
      </c>
    </row>
    <row r="6266" spans="1:5" x14ac:dyDescent="0.3">
      <c r="A6266" s="33" t="s">
        <v>4</v>
      </c>
      <c r="B6266" s="33" t="s">
        <v>53</v>
      </c>
      <c r="C6266" s="33"/>
      <c r="D6266" s="33" t="s">
        <v>366</v>
      </c>
      <c r="E6266" t="str">
        <f t="shared" si="101"/>
        <v>No Data</v>
      </c>
    </row>
    <row r="6267" spans="1:5" x14ac:dyDescent="0.3">
      <c r="A6267" s="33" t="s">
        <v>66</v>
      </c>
      <c r="B6267" s="33" t="s">
        <v>53</v>
      </c>
      <c r="C6267" s="33">
        <v>136000</v>
      </c>
      <c r="D6267" s="33" t="s">
        <v>631</v>
      </c>
      <c r="E6267" t="str">
        <f t="shared" si="101"/>
        <v>$125K-$200K</v>
      </c>
    </row>
    <row r="6268" spans="1:5" x14ac:dyDescent="0.3">
      <c r="A6268" s="33" t="s">
        <v>126</v>
      </c>
      <c r="B6268" s="33" t="s">
        <v>53</v>
      </c>
      <c r="C6268" s="33">
        <v>150000</v>
      </c>
      <c r="D6268" s="33" t="s">
        <v>3133</v>
      </c>
      <c r="E6268" t="str">
        <f t="shared" si="101"/>
        <v>$125K-$200K</v>
      </c>
    </row>
    <row r="6269" spans="1:5" x14ac:dyDescent="0.3">
      <c r="A6269" s="33" t="s">
        <v>4</v>
      </c>
      <c r="B6269" s="33" t="s">
        <v>53</v>
      </c>
      <c r="C6269" s="33">
        <v>208114</v>
      </c>
      <c r="D6269" s="33" t="s">
        <v>225</v>
      </c>
      <c r="E6269" t="str">
        <f t="shared" si="101"/>
        <v>&gt;$200K</v>
      </c>
    </row>
    <row r="6270" spans="1:5" x14ac:dyDescent="0.3">
      <c r="A6270" s="33" t="s">
        <v>0</v>
      </c>
      <c r="B6270" s="33" t="s">
        <v>53</v>
      </c>
      <c r="C6270" s="33">
        <v>195000</v>
      </c>
      <c r="D6270" s="33" t="s">
        <v>377</v>
      </c>
      <c r="E6270" t="str">
        <f t="shared" si="101"/>
        <v>$125K-$200K</v>
      </c>
    </row>
    <row r="6271" spans="1:5" x14ac:dyDescent="0.3">
      <c r="A6271" s="33" t="s">
        <v>2</v>
      </c>
      <c r="B6271" s="33" t="s">
        <v>53</v>
      </c>
      <c r="C6271" s="33"/>
      <c r="D6271" s="33" t="s">
        <v>799</v>
      </c>
      <c r="E6271" t="str">
        <f t="shared" si="101"/>
        <v>No Data</v>
      </c>
    </row>
    <row r="6272" spans="1:5" x14ac:dyDescent="0.3">
      <c r="A6272" s="33" t="s">
        <v>0</v>
      </c>
      <c r="B6272" s="33" t="s">
        <v>54</v>
      </c>
      <c r="C6272" s="33">
        <v>102500</v>
      </c>
      <c r="D6272" s="33" t="s">
        <v>550</v>
      </c>
      <c r="E6272" t="str">
        <f t="shared" si="101"/>
        <v>$100K-$125K</v>
      </c>
    </row>
    <row r="6273" spans="1:5" x14ac:dyDescent="0.3">
      <c r="A6273" s="33" t="s">
        <v>4</v>
      </c>
      <c r="B6273" s="33" t="s">
        <v>53</v>
      </c>
      <c r="C6273" s="33"/>
      <c r="D6273" s="33" t="s">
        <v>258</v>
      </c>
      <c r="E6273" t="str">
        <f t="shared" si="101"/>
        <v>No Data</v>
      </c>
    </row>
    <row r="6274" spans="1:5" x14ac:dyDescent="0.3">
      <c r="A6274" s="33" t="s">
        <v>0</v>
      </c>
      <c r="B6274" s="33" t="s">
        <v>53</v>
      </c>
      <c r="C6274" s="33">
        <v>125000</v>
      </c>
      <c r="D6274" s="33" t="s">
        <v>479</v>
      </c>
      <c r="E6274" t="str">
        <f t="shared" si="101"/>
        <v>$100K-$125K</v>
      </c>
    </row>
    <row r="6275" spans="1:5" x14ac:dyDescent="0.3">
      <c r="A6275" s="33" t="s">
        <v>4</v>
      </c>
      <c r="B6275" s="33" t="s">
        <v>53</v>
      </c>
      <c r="C6275" s="33"/>
      <c r="D6275" s="33" t="s">
        <v>3134</v>
      </c>
      <c r="E6275" t="str">
        <f t="shared" ref="E6275:E6338" si="102">_xlfn.XLOOKUP(C6275,$H$16:$H$21,$G$16:$G$21,,1)</f>
        <v>No Data</v>
      </c>
    </row>
    <row r="6276" spans="1:5" x14ac:dyDescent="0.3">
      <c r="A6276" s="33" t="s">
        <v>2</v>
      </c>
      <c r="B6276" s="33" t="s">
        <v>53</v>
      </c>
      <c r="C6276" s="33">
        <v>62500</v>
      </c>
      <c r="D6276" s="33" t="s">
        <v>760</v>
      </c>
      <c r="E6276" t="str">
        <f t="shared" si="102"/>
        <v>&lt;$75K</v>
      </c>
    </row>
    <row r="6277" spans="1:5" x14ac:dyDescent="0.3">
      <c r="A6277" s="33" t="s">
        <v>128</v>
      </c>
      <c r="B6277" s="33" t="s">
        <v>53</v>
      </c>
      <c r="C6277" s="33">
        <v>175000</v>
      </c>
      <c r="D6277" s="33" t="s">
        <v>3135</v>
      </c>
      <c r="E6277" t="str">
        <f t="shared" si="102"/>
        <v>$125K-$200K</v>
      </c>
    </row>
    <row r="6278" spans="1:5" x14ac:dyDescent="0.3">
      <c r="A6278" s="33" t="s">
        <v>2</v>
      </c>
      <c r="B6278" s="33" t="s">
        <v>74</v>
      </c>
      <c r="C6278" s="33"/>
      <c r="D6278" s="33" t="s">
        <v>1576</v>
      </c>
      <c r="E6278" t="str">
        <f t="shared" si="102"/>
        <v>No Data</v>
      </c>
    </row>
    <row r="6279" spans="1:5" x14ac:dyDescent="0.3">
      <c r="A6279" s="33" t="s">
        <v>2</v>
      </c>
      <c r="B6279" s="33" t="s">
        <v>53</v>
      </c>
      <c r="C6279" s="33">
        <v>75000</v>
      </c>
      <c r="D6279" s="33" t="s">
        <v>3136</v>
      </c>
      <c r="E6279" t="str">
        <f t="shared" si="102"/>
        <v>&lt;$75K</v>
      </c>
    </row>
    <row r="6280" spans="1:5" x14ac:dyDescent="0.3">
      <c r="A6280" s="33" t="s">
        <v>2</v>
      </c>
      <c r="B6280" s="33" t="s">
        <v>53</v>
      </c>
      <c r="C6280" s="33">
        <v>95218.109375</v>
      </c>
      <c r="D6280" s="33" t="s">
        <v>2385</v>
      </c>
      <c r="E6280" t="str">
        <f t="shared" si="102"/>
        <v>$75K-$100K</v>
      </c>
    </row>
    <row r="6281" spans="1:5" x14ac:dyDescent="0.3">
      <c r="A6281" s="33" t="s">
        <v>4</v>
      </c>
      <c r="B6281" s="33" t="s">
        <v>53</v>
      </c>
      <c r="C6281" s="33">
        <v>45000</v>
      </c>
      <c r="D6281" s="33" t="s">
        <v>294</v>
      </c>
      <c r="E6281" t="str">
        <f t="shared" si="102"/>
        <v>&lt;$75K</v>
      </c>
    </row>
    <row r="6282" spans="1:5" x14ac:dyDescent="0.3">
      <c r="A6282" s="33" t="s">
        <v>128</v>
      </c>
      <c r="B6282" s="33" t="s">
        <v>53</v>
      </c>
      <c r="C6282" s="33">
        <v>177885.5</v>
      </c>
      <c r="D6282" s="33" t="s">
        <v>1541</v>
      </c>
      <c r="E6282" t="str">
        <f t="shared" si="102"/>
        <v>$125K-$200K</v>
      </c>
    </row>
    <row r="6283" spans="1:5" x14ac:dyDescent="0.3">
      <c r="A6283" s="33" t="s">
        <v>0</v>
      </c>
      <c r="B6283" s="33" t="s">
        <v>53</v>
      </c>
      <c r="C6283" s="33">
        <v>125000</v>
      </c>
      <c r="D6283" s="33" t="s">
        <v>3137</v>
      </c>
      <c r="E6283" t="str">
        <f t="shared" si="102"/>
        <v>$100K-$125K</v>
      </c>
    </row>
    <row r="6284" spans="1:5" x14ac:dyDescent="0.3">
      <c r="A6284" s="33" t="s">
        <v>2</v>
      </c>
      <c r="B6284" s="33" t="s">
        <v>53</v>
      </c>
      <c r="C6284" s="33"/>
      <c r="D6284" s="33" t="s">
        <v>367</v>
      </c>
      <c r="E6284" t="str">
        <f t="shared" si="102"/>
        <v>No Data</v>
      </c>
    </row>
    <row r="6285" spans="1:5" x14ac:dyDescent="0.3">
      <c r="A6285" s="33" t="s">
        <v>0</v>
      </c>
      <c r="B6285" s="33" t="s">
        <v>53</v>
      </c>
      <c r="C6285" s="33">
        <v>107500</v>
      </c>
      <c r="D6285" s="33" t="s">
        <v>1548</v>
      </c>
      <c r="E6285" t="str">
        <f t="shared" si="102"/>
        <v>$100K-$125K</v>
      </c>
    </row>
    <row r="6286" spans="1:5" x14ac:dyDescent="0.3">
      <c r="A6286" s="33" t="s">
        <v>126</v>
      </c>
      <c r="B6286" s="33" t="s">
        <v>53</v>
      </c>
      <c r="C6286" s="33">
        <v>135000</v>
      </c>
      <c r="D6286" s="33" t="s">
        <v>364</v>
      </c>
      <c r="E6286" t="str">
        <f t="shared" si="102"/>
        <v>$125K-$200K</v>
      </c>
    </row>
    <row r="6287" spans="1:5" x14ac:dyDescent="0.3">
      <c r="A6287" s="33" t="s">
        <v>4</v>
      </c>
      <c r="B6287" s="33" t="s">
        <v>54</v>
      </c>
      <c r="C6287" s="33"/>
      <c r="D6287" s="33" t="s">
        <v>258</v>
      </c>
      <c r="E6287" t="str">
        <f t="shared" si="102"/>
        <v>No Data</v>
      </c>
    </row>
    <row r="6288" spans="1:5" x14ac:dyDescent="0.3">
      <c r="A6288" s="33" t="s">
        <v>2</v>
      </c>
      <c r="B6288" s="33" t="s">
        <v>54</v>
      </c>
      <c r="C6288" s="33"/>
      <c r="D6288" s="33" t="s">
        <v>637</v>
      </c>
      <c r="E6288" t="str">
        <f t="shared" si="102"/>
        <v>No Data</v>
      </c>
    </row>
    <row r="6289" spans="1:5" x14ac:dyDescent="0.3">
      <c r="A6289" s="33" t="s">
        <v>0</v>
      </c>
      <c r="B6289" s="33" t="s">
        <v>53</v>
      </c>
      <c r="C6289" s="33">
        <v>105000</v>
      </c>
      <c r="D6289" s="33" t="s">
        <v>242</v>
      </c>
      <c r="E6289" t="str">
        <f t="shared" si="102"/>
        <v>$100K-$125K</v>
      </c>
    </row>
    <row r="6290" spans="1:5" x14ac:dyDescent="0.3">
      <c r="A6290" s="33" t="s">
        <v>4</v>
      </c>
      <c r="B6290" s="33" t="s">
        <v>53</v>
      </c>
      <c r="C6290" s="33"/>
      <c r="D6290" s="33" t="s">
        <v>3138</v>
      </c>
      <c r="E6290" t="str">
        <f t="shared" si="102"/>
        <v>No Data</v>
      </c>
    </row>
    <row r="6291" spans="1:5" x14ac:dyDescent="0.3">
      <c r="A6291" s="33" t="s">
        <v>0</v>
      </c>
      <c r="B6291" s="33" t="s">
        <v>53</v>
      </c>
      <c r="C6291" s="33">
        <v>135000</v>
      </c>
      <c r="D6291" s="33" t="s">
        <v>3139</v>
      </c>
      <c r="E6291" t="str">
        <f t="shared" si="102"/>
        <v>$125K-$200K</v>
      </c>
    </row>
    <row r="6292" spans="1:5" x14ac:dyDescent="0.3">
      <c r="A6292" s="33" t="s">
        <v>128</v>
      </c>
      <c r="B6292" s="33" t="s">
        <v>53</v>
      </c>
      <c r="C6292" s="33">
        <v>108900</v>
      </c>
      <c r="D6292" s="33" t="s">
        <v>2634</v>
      </c>
      <c r="E6292" t="str">
        <f t="shared" si="102"/>
        <v>$100K-$125K</v>
      </c>
    </row>
    <row r="6293" spans="1:5" x14ac:dyDescent="0.3">
      <c r="A6293" s="33" t="s">
        <v>2</v>
      </c>
      <c r="B6293" s="33" t="s">
        <v>53</v>
      </c>
      <c r="C6293" s="33">
        <v>82500</v>
      </c>
      <c r="D6293" s="33" t="s">
        <v>1810</v>
      </c>
      <c r="E6293" t="str">
        <f t="shared" si="102"/>
        <v>$75K-$100K</v>
      </c>
    </row>
    <row r="6294" spans="1:5" x14ac:dyDescent="0.3">
      <c r="A6294" s="33" t="s">
        <v>4</v>
      </c>
      <c r="B6294" s="33" t="s">
        <v>53</v>
      </c>
      <c r="C6294" s="33"/>
      <c r="D6294" s="33" t="s">
        <v>399</v>
      </c>
      <c r="E6294" t="str">
        <f t="shared" si="102"/>
        <v>No Data</v>
      </c>
    </row>
    <row r="6295" spans="1:5" x14ac:dyDescent="0.3">
      <c r="A6295" s="33" t="s">
        <v>4</v>
      </c>
      <c r="B6295" s="33" t="s">
        <v>53</v>
      </c>
      <c r="C6295" s="33"/>
      <c r="D6295" s="33" t="s">
        <v>3140</v>
      </c>
      <c r="E6295" t="str">
        <f t="shared" si="102"/>
        <v>No Data</v>
      </c>
    </row>
    <row r="6296" spans="1:5" x14ac:dyDescent="0.3">
      <c r="A6296" s="33" t="s">
        <v>128</v>
      </c>
      <c r="B6296" s="33" t="s">
        <v>53</v>
      </c>
      <c r="C6296" s="33">
        <v>185000</v>
      </c>
      <c r="D6296" s="33" t="s">
        <v>3141</v>
      </c>
      <c r="E6296" t="str">
        <f t="shared" si="102"/>
        <v>$125K-$200K</v>
      </c>
    </row>
    <row r="6297" spans="1:5" x14ac:dyDescent="0.3">
      <c r="A6297" s="33" t="s">
        <v>66</v>
      </c>
      <c r="B6297" s="33" t="s">
        <v>81</v>
      </c>
      <c r="C6297" s="33">
        <v>180000</v>
      </c>
      <c r="D6297" s="33" t="s">
        <v>3142</v>
      </c>
      <c r="E6297" t="str">
        <f t="shared" si="102"/>
        <v>$125K-$200K</v>
      </c>
    </row>
    <row r="6298" spans="1:5" x14ac:dyDescent="0.3">
      <c r="A6298" s="33" t="s">
        <v>0</v>
      </c>
      <c r="B6298" s="33" t="s">
        <v>53</v>
      </c>
      <c r="C6298" s="33">
        <v>181000</v>
      </c>
      <c r="D6298" s="33" t="s">
        <v>217</v>
      </c>
      <c r="E6298" t="str">
        <f t="shared" si="102"/>
        <v>$125K-$200K</v>
      </c>
    </row>
    <row r="6299" spans="1:5" x14ac:dyDescent="0.3">
      <c r="A6299" s="33" t="s">
        <v>4</v>
      </c>
      <c r="B6299" s="33" t="s">
        <v>53</v>
      </c>
      <c r="C6299" s="33">
        <v>100000</v>
      </c>
      <c r="D6299" s="33" t="s">
        <v>1669</v>
      </c>
      <c r="E6299" t="str">
        <f t="shared" si="102"/>
        <v>$75K-$100K</v>
      </c>
    </row>
    <row r="6300" spans="1:5" x14ac:dyDescent="0.3">
      <c r="A6300" s="33" t="s">
        <v>2</v>
      </c>
      <c r="B6300" s="33" t="s">
        <v>53</v>
      </c>
      <c r="C6300" s="33"/>
      <c r="D6300" s="33" t="s">
        <v>454</v>
      </c>
      <c r="E6300" t="str">
        <f t="shared" si="102"/>
        <v>No Data</v>
      </c>
    </row>
    <row r="6301" spans="1:5" x14ac:dyDescent="0.3">
      <c r="A6301" s="33" t="s">
        <v>0</v>
      </c>
      <c r="B6301" s="33" t="s">
        <v>53</v>
      </c>
      <c r="C6301" s="33">
        <v>115000</v>
      </c>
      <c r="D6301" s="33" t="s">
        <v>268</v>
      </c>
      <c r="E6301" t="str">
        <f t="shared" si="102"/>
        <v>$100K-$125K</v>
      </c>
    </row>
    <row r="6302" spans="1:5" x14ac:dyDescent="0.3">
      <c r="A6302" s="33" t="s">
        <v>0</v>
      </c>
      <c r="B6302" s="33" t="s">
        <v>53</v>
      </c>
      <c r="C6302" s="33">
        <v>127500</v>
      </c>
      <c r="D6302" s="33" t="s">
        <v>3143</v>
      </c>
      <c r="E6302" t="str">
        <f t="shared" si="102"/>
        <v>$125K-$200K</v>
      </c>
    </row>
    <row r="6303" spans="1:5" x14ac:dyDescent="0.3">
      <c r="A6303" s="33" t="s">
        <v>4</v>
      </c>
      <c r="B6303" s="33" t="s">
        <v>53</v>
      </c>
      <c r="C6303" s="33"/>
      <c r="D6303" s="33" t="s">
        <v>225</v>
      </c>
      <c r="E6303" t="str">
        <f t="shared" si="102"/>
        <v>No Data</v>
      </c>
    </row>
    <row r="6304" spans="1:5" x14ac:dyDescent="0.3">
      <c r="A6304" s="33" t="s">
        <v>4</v>
      </c>
      <c r="B6304" s="33" t="s">
        <v>53</v>
      </c>
      <c r="C6304" s="33">
        <v>100000</v>
      </c>
      <c r="D6304" s="33" t="s">
        <v>590</v>
      </c>
      <c r="E6304" t="str">
        <f t="shared" si="102"/>
        <v>$75K-$100K</v>
      </c>
    </row>
    <row r="6305" spans="1:5" x14ac:dyDescent="0.3">
      <c r="A6305" s="33" t="s">
        <v>0</v>
      </c>
      <c r="B6305" s="33" t="s">
        <v>54</v>
      </c>
      <c r="C6305" s="33">
        <v>110000</v>
      </c>
      <c r="D6305" s="33" t="s">
        <v>3144</v>
      </c>
      <c r="E6305" t="str">
        <f t="shared" si="102"/>
        <v>$100K-$125K</v>
      </c>
    </row>
    <row r="6306" spans="1:5" x14ac:dyDescent="0.3">
      <c r="A6306" s="33" t="s">
        <v>0</v>
      </c>
      <c r="B6306" s="33" t="s">
        <v>53</v>
      </c>
      <c r="C6306" s="33">
        <v>195000</v>
      </c>
      <c r="D6306" s="33" t="s">
        <v>389</v>
      </c>
      <c r="E6306" t="str">
        <f t="shared" si="102"/>
        <v>$125K-$200K</v>
      </c>
    </row>
    <row r="6307" spans="1:5" x14ac:dyDescent="0.3">
      <c r="A6307" s="33" t="s">
        <v>52</v>
      </c>
      <c r="B6307" s="33" t="s">
        <v>53</v>
      </c>
      <c r="C6307" s="33"/>
      <c r="D6307" s="33" t="s">
        <v>3145</v>
      </c>
      <c r="E6307" t="str">
        <f t="shared" si="102"/>
        <v>No Data</v>
      </c>
    </row>
    <row r="6308" spans="1:5" x14ac:dyDescent="0.3">
      <c r="A6308" s="33" t="s">
        <v>4</v>
      </c>
      <c r="B6308" s="33" t="s">
        <v>53</v>
      </c>
      <c r="C6308" s="33">
        <v>160000</v>
      </c>
      <c r="D6308" s="33" t="s">
        <v>238</v>
      </c>
      <c r="E6308" t="str">
        <f t="shared" si="102"/>
        <v>$125K-$200K</v>
      </c>
    </row>
    <row r="6309" spans="1:5" x14ac:dyDescent="0.3">
      <c r="A6309" s="33" t="s">
        <v>4</v>
      </c>
      <c r="B6309" s="33" t="s">
        <v>53</v>
      </c>
      <c r="C6309" s="33"/>
      <c r="D6309" s="33" t="s">
        <v>2447</v>
      </c>
      <c r="E6309" t="str">
        <f t="shared" si="102"/>
        <v>No Data</v>
      </c>
    </row>
    <row r="6310" spans="1:5" x14ac:dyDescent="0.3">
      <c r="A6310" s="33" t="s">
        <v>4</v>
      </c>
      <c r="B6310" s="33" t="s">
        <v>53</v>
      </c>
      <c r="C6310" s="33">
        <v>187500</v>
      </c>
      <c r="D6310" s="33" t="s">
        <v>230</v>
      </c>
      <c r="E6310" t="str">
        <f t="shared" si="102"/>
        <v>$125K-$200K</v>
      </c>
    </row>
    <row r="6311" spans="1:5" x14ac:dyDescent="0.3">
      <c r="A6311" s="33" t="s">
        <v>129</v>
      </c>
      <c r="B6311" s="33" t="s">
        <v>88</v>
      </c>
      <c r="C6311" s="33">
        <v>79200</v>
      </c>
      <c r="D6311" s="33" t="s">
        <v>651</v>
      </c>
      <c r="E6311" t="str">
        <f t="shared" si="102"/>
        <v>$75K-$100K</v>
      </c>
    </row>
    <row r="6312" spans="1:5" x14ac:dyDescent="0.3">
      <c r="A6312" s="33" t="s">
        <v>0</v>
      </c>
      <c r="B6312" s="33" t="s">
        <v>53</v>
      </c>
      <c r="C6312" s="33"/>
      <c r="D6312" s="33" t="s">
        <v>218</v>
      </c>
      <c r="E6312" t="str">
        <f t="shared" si="102"/>
        <v>No Data</v>
      </c>
    </row>
    <row r="6313" spans="1:5" x14ac:dyDescent="0.3">
      <c r="A6313" s="33" t="s">
        <v>125</v>
      </c>
      <c r="B6313" s="33" t="s">
        <v>53</v>
      </c>
      <c r="C6313" s="33">
        <v>140000</v>
      </c>
      <c r="D6313" s="33" t="s">
        <v>265</v>
      </c>
      <c r="E6313" t="str">
        <f t="shared" si="102"/>
        <v>$125K-$200K</v>
      </c>
    </row>
    <row r="6314" spans="1:5" x14ac:dyDescent="0.3">
      <c r="A6314" s="33" t="s">
        <v>0</v>
      </c>
      <c r="B6314" s="33" t="s">
        <v>53</v>
      </c>
      <c r="C6314" s="33"/>
      <c r="D6314" s="33" t="s">
        <v>1392</v>
      </c>
      <c r="E6314" t="str">
        <f t="shared" si="102"/>
        <v>No Data</v>
      </c>
    </row>
    <row r="6315" spans="1:5" x14ac:dyDescent="0.3">
      <c r="A6315" s="33" t="s">
        <v>0</v>
      </c>
      <c r="B6315" s="33" t="s">
        <v>53</v>
      </c>
      <c r="C6315" s="33">
        <v>175000</v>
      </c>
      <c r="D6315" s="33" t="s">
        <v>566</v>
      </c>
      <c r="E6315" t="str">
        <f t="shared" si="102"/>
        <v>$125K-$200K</v>
      </c>
    </row>
    <row r="6316" spans="1:5" x14ac:dyDescent="0.3">
      <c r="A6316" s="33" t="s">
        <v>4</v>
      </c>
      <c r="B6316" s="33" t="s">
        <v>53</v>
      </c>
      <c r="C6316" s="33">
        <v>110000</v>
      </c>
      <c r="D6316" s="33" t="s">
        <v>268</v>
      </c>
      <c r="E6316" t="str">
        <f t="shared" si="102"/>
        <v>$100K-$125K</v>
      </c>
    </row>
    <row r="6317" spans="1:5" x14ac:dyDescent="0.3">
      <c r="A6317" s="33" t="s">
        <v>0</v>
      </c>
      <c r="B6317" s="33" t="s">
        <v>53</v>
      </c>
      <c r="C6317" s="33">
        <v>140000</v>
      </c>
      <c r="D6317" s="33" t="s">
        <v>3146</v>
      </c>
      <c r="E6317" t="str">
        <f t="shared" si="102"/>
        <v>$125K-$200K</v>
      </c>
    </row>
    <row r="6318" spans="1:5" x14ac:dyDescent="0.3">
      <c r="A6318" s="33" t="s">
        <v>4</v>
      </c>
      <c r="B6318" s="33" t="s">
        <v>54</v>
      </c>
      <c r="C6318" s="33">
        <v>120000</v>
      </c>
      <c r="D6318" s="33" t="s">
        <v>480</v>
      </c>
      <c r="E6318" t="str">
        <f t="shared" si="102"/>
        <v>$100K-$125K</v>
      </c>
    </row>
    <row r="6319" spans="1:5" x14ac:dyDescent="0.3">
      <c r="A6319" s="33" t="s">
        <v>2</v>
      </c>
      <c r="B6319" s="33" t="s">
        <v>53</v>
      </c>
      <c r="C6319" s="33"/>
      <c r="D6319" s="33" t="s">
        <v>3147</v>
      </c>
      <c r="E6319" t="str">
        <f t="shared" si="102"/>
        <v>No Data</v>
      </c>
    </row>
    <row r="6320" spans="1:5" x14ac:dyDescent="0.3">
      <c r="A6320" s="33" t="s">
        <v>2</v>
      </c>
      <c r="B6320" s="33" t="s">
        <v>53</v>
      </c>
      <c r="C6320" s="33">
        <v>90000</v>
      </c>
      <c r="D6320" s="33" t="s">
        <v>315</v>
      </c>
      <c r="E6320" t="str">
        <f t="shared" si="102"/>
        <v>$75K-$100K</v>
      </c>
    </row>
    <row r="6321" spans="1:5" x14ac:dyDescent="0.3">
      <c r="A6321" s="33" t="s">
        <v>4</v>
      </c>
      <c r="B6321" s="33" t="s">
        <v>53</v>
      </c>
      <c r="C6321" s="33">
        <v>400000</v>
      </c>
      <c r="D6321" s="33" t="s">
        <v>462</v>
      </c>
      <c r="E6321" t="str">
        <f t="shared" si="102"/>
        <v>&gt;$200K</v>
      </c>
    </row>
    <row r="6322" spans="1:5" x14ac:dyDescent="0.3">
      <c r="A6322" s="33" t="s">
        <v>2</v>
      </c>
      <c r="B6322" s="33" t="s">
        <v>53</v>
      </c>
      <c r="C6322" s="33"/>
      <c r="D6322" s="33" t="s">
        <v>967</v>
      </c>
      <c r="E6322" t="str">
        <f t="shared" si="102"/>
        <v>No Data</v>
      </c>
    </row>
    <row r="6323" spans="1:5" x14ac:dyDescent="0.3">
      <c r="A6323" s="33" t="s">
        <v>0</v>
      </c>
      <c r="B6323" s="33" t="s">
        <v>54</v>
      </c>
      <c r="C6323" s="33">
        <v>113500</v>
      </c>
      <c r="D6323" s="33" t="s">
        <v>302</v>
      </c>
      <c r="E6323" t="str">
        <f t="shared" si="102"/>
        <v>$100K-$125K</v>
      </c>
    </row>
    <row r="6324" spans="1:5" x14ac:dyDescent="0.3">
      <c r="A6324" s="33" t="s">
        <v>126</v>
      </c>
      <c r="B6324" s="33" t="s">
        <v>53</v>
      </c>
      <c r="C6324" s="33">
        <v>200000</v>
      </c>
      <c r="D6324" s="33" t="s">
        <v>2825</v>
      </c>
      <c r="E6324" t="str">
        <f t="shared" si="102"/>
        <v>$125K-$200K</v>
      </c>
    </row>
    <row r="6325" spans="1:5" x14ac:dyDescent="0.3">
      <c r="A6325" s="33" t="s">
        <v>0</v>
      </c>
      <c r="B6325" s="33" t="s">
        <v>54</v>
      </c>
      <c r="C6325" s="33"/>
      <c r="D6325" s="33" t="s">
        <v>258</v>
      </c>
      <c r="E6325" t="str">
        <f t="shared" si="102"/>
        <v>No Data</v>
      </c>
    </row>
    <row r="6326" spans="1:5" x14ac:dyDescent="0.3">
      <c r="A6326" s="33" t="s">
        <v>126</v>
      </c>
      <c r="B6326" s="33" t="s">
        <v>54</v>
      </c>
      <c r="C6326" s="33">
        <v>188000</v>
      </c>
      <c r="D6326" s="33" t="s">
        <v>415</v>
      </c>
      <c r="E6326" t="str">
        <f t="shared" si="102"/>
        <v>$125K-$200K</v>
      </c>
    </row>
    <row r="6327" spans="1:5" x14ac:dyDescent="0.3">
      <c r="A6327" s="33" t="s">
        <v>4</v>
      </c>
      <c r="B6327" s="33" t="s">
        <v>53</v>
      </c>
      <c r="C6327" s="33">
        <v>95000</v>
      </c>
      <c r="D6327" s="33" t="s">
        <v>799</v>
      </c>
      <c r="E6327" t="str">
        <f t="shared" si="102"/>
        <v>$75K-$100K</v>
      </c>
    </row>
    <row r="6328" spans="1:5" x14ac:dyDescent="0.3">
      <c r="A6328" s="33" t="s">
        <v>126</v>
      </c>
      <c r="B6328" s="33" t="s">
        <v>54</v>
      </c>
      <c r="C6328" s="33"/>
      <c r="D6328" s="33" t="s">
        <v>238</v>
      </c>
      <c r="E6328" t="str">
        <f t="shared" si="102"/>
        <v>No Data</v>
      </c>
    </row>
    <row r="6329" spans="1:5" x14ac:dyDescent="0.3">
      <c r="A6329" s="33" t="s">
        <v>0</v>
      </c>
      <c r="B6329" s="33" t="s">
        <v>53</v>
      </c>
      <c r="C6329" s="33"/>
      <c r="D6329" s="33" t="s">
        <v>258</v>
      </c>
      <c r="E6329" t="str">
        <f t="shared" si="102"/>
        <v>No Data</v>
      </c>
    </row>
    <row r="6330" spans="1:5" x14ac:dyDescent="0.3">
      <c r="A6330" s="33" t="s">
        <v>0</v>
      </c>
      <c r="B6330" s="33" t="s">
        <v>53</v>
      </c>
      <c r="C6330" s="33"/>
      <c r="D6330" s="33" t="s">
        <v>879</v>
      </c>
      <c r="E6330" t="str">
        <f t="shared" si="102"/>
        <v>No Data</v>
      </c>
    </row>
    <row r="6331" spans="1:5" x14ac:dyDescent="0.3">
      <c r="A6331" s="33" t="s">
        <v>2</v>
      </c>
      <c r="B6331" s="33" t="s">
        <v>53</v>
      </c>
      <c r="C6331" s="33"/>
      <c r="D6331" s="33" t="s">
        <v>3148</v>
      </c>
      <c r="E6331" t="str">
        <f t="shared" si="102"/>
        <v>No Data</v>
      </c>
    </row>
    <row r="6332" spans="1:5" x14ac:dyDescent="0.3">
      <c r="A6332" s="33" t="s">
        <v>4</v>
      </c>
      <c r="B6332" s="33" t="s">
        <v>53</v>
      </c>
      <c r="C6332" s="33">
        <v>211000</v>
      </c>
      <c r="D6332" s="33" t="s">
        <v>225</v>
      </c>
      <c r="E6332" t="str">
        <f t="shared" si="102"/>
        <v>&gt;$200K</v>
      </c>
    </row>
    <row r="6333" spans="1:5" x14ac:dyDescent="0.3">
      <c r="A6333" s="33" t="s">
        <v>0</v>
      </c>
      <c r="B6333" s="33" t="s">
        <v>80</v>
      </c>
      <c r="C6333" s="33">
        <v>166941.5</v>
      </c>
      <c r="D6333" s="33" t="s">
        <v>1362</v>
      </c>
      <c r="E6333" t="str">
        <f t="shared" si="102"/>
        <v>$125K-$200K</v>
      </c>
    </row>
    <row r="6334" spans="1:5" x14ac:dyDescent="0.3">
      <c r="A6334" s="33" t="s">
        <v>0</v>
      </c>
      <c r="B6334" s="33" t="s">
        <v>53</v>
      </c>
      <c r="C6334" s="33"/>
      <c r="D6334" s="33" t="s">
        <v>2032</v>
      </c>
      <c r="E6334" t="str">
        <f t="shared" si="102"/>
        <v>No Data</v>
      </c>
    </row>
    <row r="6335" spans="1:5" x14ac:dyDescent="0.3">
      <c r="A6335" s="33" t="s">
        <v>128</v>
      </c>
      <c r="B6335" s="33" t="s">
        <v>53</v>
      </c>
      <c r="C6335" s="33">
        <v>150000</v>
      </c>
      <c r="D6335" s="33" t="s">
        <v>955</v>
      </c>
      <c r="E6335" t="str">
        <f t="shared" si="102"/>
        <v>$125K-$200K</v>
      </c>
    </row>
    <row r="6336" spans="1:5" x14ac:dyDescent="0.3">
      <c r="A6336" s="33" t="s">
        <v>2</v>
      </c>
      <c r="B6336" s="33" t="s">
        <v>84</v>
      </c>
      <c r="C6336" s="33">
        <v>43200</v>
      </c>
      <c r="D6336" s="33" t="s">
        <v>3149</v>
      </c>
      <c r="E6336" t="str">
        <f t="shared" si="102"/>
        <v>&lt;$75K</v>
      </c>
    </row>
    <row r="6337" spans="1:5" x14ac:dyDescent="0.3">
      <c r="A6337" s="33" t="s">
        <v>0</v>
      </c>
      <c r="B6337" s="33" t="s">
        <v>53</v>
      </c>
      <c r="C6337" s="33"/>
      <c r="D6337" s="33" t="s">
        <v>1476</v>
      </c>
      <c r="E6337" t="str">
        <f t="shared" si="102"/>
        <v>No Data</v>
      </c>
    </row>
    <row r="6338" spans="1:5" x14ac:dyDescent="0.3">
      <c r="A6338" s="33" t="s">
        <v>2</v>
      </c>
      <c r="B6338" s="33" t="s">
        <v>53</v>
      </c>
      <c r="C6338" s="33"/>
      <c r="D6338" s="33" t="s">
        <v>281</v>
      </c>
      <c r="E6338" t="str">
        <f t="shared" si="102"/>
        <v>No Data</v>
      </c>
    </row>
    <row r="6339" spans="1:5" x14ac:dyDescent="0.3">
      <c r="A6339" s="33" t="s">
        <v>0</v>
      </c>
      <c r="B6339" s="33" t="s">
        <v>54</v>
      </c>
      <c r="C6339" s="33">
        <v>97000</v>
      </c>
      <c r="D6339" s="33" t="s">
        <v>570</v>
      </c>
      <c r="E6339" t="str">
        <f t="shared" ref="E6339:E6402" si="103">_xlfn.XLOOKUP(C6339,$H$16:$H$21,$G$16:$G$21,,1)</f>
        <v>$75K-$100K</v>
      </c>
    </row>
    <row r="6340" spans="1:5" x14ac:dyDescent="0.3">
      <c r="A6340" s="33" t="s">
        <v>4</v>
      </c>
      <c r="B6340" s="33" t="s">
        <v>53</v>
      </c>
      <c r="C6340" s="33">
        <v>137290.484375</v>
      </c>
      <c r="D6340" s="33" t="s">
        <v>3150</v>
      </c>
      <c r="E6340" t="str">
        <f t="shared" si="103"/>
        <v>$125K-$200K</v>
      </c>
    </row>
    <row r="6341" spans="1:5" x14ac:dyDescent="0.3">
      <c r="A6341" s="33" t="s">
        <v>4</v>
      </c>
      <c r="B6341" s="33" t="s">
        <v>53</v>
      </c>
      <c r="C6341" s="33">
        <v>172500</v>
      </c>
      <c r="D6341" s="33" t="s">
        <v>364</v>
      </c>
      <c r="E6341" t="str">
        <f t="shared" si="103"/>
        <v>$125K-$200K</v>
      </c>
    </row>
    <row r="6342" spans="1:5" x14ac:dyDescent="0.3">
      <c r="A6342" s="33" t="s">
        <v>4</v>
      </c>
      <c r="B6342" s="33" t="s">
        <v>53</v>
      </c>
      <c r="C6342" s="33">
        <v>89500</v>
      </c>
      <c r="D6342" s="33" t="s">
        <v>480</v>
      </c>
      <c r="E6342" t="str">
        <f t="shared" si="103"/>
        <v>$75K-$100K</v>
      </c>
    </row>
    <row r="6343" spans="1:5" x14ac:dyDescent="0.3">
      <c r="A6343" s="33" t="s">
        <v>126</v>
      </c>
      <c r="B6343" s="33" t="s">
        <v>54</v>
      </c>
      <c r="C6343" s="33">
        <v>173500</v>
      </c>
      <c r="D6343" s="33" t="s">
        <v>225</v>
      </c>
      <c r="E6343" t="str">
        <f t="shared" si="103"/>
        <v>$125K-$200K</v>
      </c>
    </row>
    <row r="6344" spans="1:5" x14ac:dyDescent="0.3">
      <c r="A6344" s="33" t="s">
        <v>2</v>
      </c>
      <c r="B6344" s="33" t="s">
        <v>118</v>
      </c>
      <c r="C6344" s="33">
        <v>80850</v>
      </c>
      <c r="D6344" s="33" t="s">
        <v>3151</v>
      </c>
      <c r="E6344" t="str">
        <f t="shared" si="103"/>
        <v>$75K-$100K</v>
      </c>
    </row>
    <row r="6345" spans="1:5" x14ac:dyDescent="0.3">
      <c r="A6345" s="33" t="s">
        <v>0</v>
      </c>
      <c r="B6345" s="33" t="s">
        <v>53</v>
      </c>
      <c r="C6345" s="33">
        <v>171500</v>
      </c>
      <c r="D6345" s="33" t="s">
        <v>845</v>
      </c>
      <c r="E6345" t="str">
        <f t="shared" si="103"/>
        <v>$125K-$200K</v>
      </c>
    </row>
    <row r="6346" spans="1:5" x14ac:dyDescent="0.3">
      <c r="A6346" s="33" t="s">
        <v>2</v>
      </c>
      <c r="B6346" s="33" t="s">
        <v>53</v>
      </c>
      <c r="C6346" s="33"/>
      <c r="D6346" s="33" t="s">
        <v>559</v>
      </c>
      <c r="E6346" t="str">
        <f t="shared" si="103"/>
        <v>No Data</v>
      </c>
    </row>
    <row r="6347" spans="1:5" x14ac:dyDescent="0.3">
      <c r="A6347" s="33" t="s">
        <v>0</v>
      </c>
      <c r="B6347" s="33" t="s">
        <v>53</v>
      </c>
      <c r="C6347" s="33">
        <v>112400</v>
      </c>
      <c r="D6347" s="33" t="s">
        <v>655</v>
      </c>
      <c r="E6347" t="str">
        <f t="shared" si="103"/>
        <v>$100K-$125K</v>
      </c>
    </row>
    <row r="6348" spans="1:5" x14ac:dyDescent="0.3">
      <c r="A6348" s="33" t="s">
        <v>2</v>
      </c>
      <c r="B6348" s="33" t="s">
        <v>53</v>
      </c>
      <c r="C6348" s="33"/>
      <c r="D6348" s="33" t="s">
        <v>3152</v>
      </c>
      <c r="E6348" t="str">
        <f t="shared" si="103"/>
        <v>No Data</v>
      </c>
    </row>
    <row r="6349" spans="1:5" x14ac:dyDescent="0.3">
      <c r="A6349" s="33" t="s">
        <v>4</v>
      </c>
      <c r="B6349" s="33" t="s">
        <v>54</v>
      </c>
      <c r="C6349" s="33">
        <v>135000</v>
      </c>
      <c r="D6349" s="33" t="s">
        <v>1849</v>
      </c>
      <c r="E6349" t="str">
        <f t="shared" si="103"/>
        <v>$125K-$200K</v>
      </c>
    </row>
    <row r="6350" spans="1:5" x14ac:dyDescent="0.3">
      <c r="A6350" s="33" t="s">
        <v>4</v>
      </c>
      <c r="B6350" s="33" t="s">
        <v>53</v>
      </c>
      <c r="C6350" s="33"/>
      <c r="D6350" s="33" t="s">
        <v>258</v>
      </c>
      <c r="E6350" t="str">
        <f t="shared" si="103"/>
        <v>No Data</v>
      </c>
    </row>
    <row r="6351" spans="1:5" x14ac:dyDescent="0.3">
      <c r="A6351" s="33" t="s">
        <v>4</v>
      </c>
      <c r="B6351" s="33" t="s">
        <v>53</v>
      </c>
      <c r="C6351" s="33">
        <v>200000</v>
      </c>
      <c r="D6351" s="33" t="s">
        <v>265</v>
      </c>
      <c r="E6351" t="str">
        <f t="shared" si="103"/>
        <v>$125K-$200K</v>
      </c>
    </row>
    <row r="6352" spans="1:5" x14ac:dyDescent="0.3">
      <c r="A6352" s="33" t="s">
        <v>4</v>
      </c>
      <c r="B6352" s="33" t="s">
        <v>53</v>
      </c>
      <c r="C6352" s="33">
        <v>100000</v>
      </c>
      <c r="D6352" s="33" t="s">
        <v>2454</v>
      </c>
      <c r="E6352" t="str">
        <f t="shared" si="103"/>
        <v>$75K-$100K</v>
      </c>
    </row>
    <row r="6353" spans="1:5" x14ac:dyDescent="0.3">
      <c r="A6353" s="33" t="s">
        <v>0</v>
      </c>
      <c r="B6353" s="33" t="s">
        <v>53</v>
      </c>
      <c r="C6353" s="33">
        <v>99032.71875</v>
      </c>
      <c r="D6353" s="33" t="s">
        <v>3153</v>
      </c>
      <c r="E6353" t="str">
        <f t="shared" si="103"/>
        <v>$75K-$100K</v>
      </c>
    </row>
    <row r="6354" spans="1:5" x14ac:dyDescent="0.3">
      <c r="A6354" s="33" t="s">
        <v>4</v>
      </c>
      <c r="B6354" s="33" t="s">
        <v>54</v>
      </c>
      <c r="C6354" s="33">
        <v>90000</v>
      </c>
      <c r="D6354" s="33" t="s">
        <v>3044</v>
      </c>
      <c r="E6354" t="str">
        <f t="shared" si="103"/>
        <v>$75K-$100K</v>
      </c>
    </row>
    <row r="6355" spans="1:5" x14ac:dyDescent="0.3">
      <c r="A6355" s="33" t="s">
        <v>52</v>
      </c>
      <c r="B6355" s="33" t="s">
        <v>53</v>
      </c>
      <c r="C6355" s="33"/>
      <c r="D6355" s="33" t="s">
        <v>268</v>
      </c>
      <c r="E6355" t="str">
        <f t="shared" si="103"/>
        <v>No Data</v>
      </c>
    </row>
    <row r="6356" spans="1:5" x14ac:dyDescent="0.3">
      <c r="A6356" s="33" t="s">
        <v>2</v>
      </c>
      <c r="B6356" s="33" t="s">
        <v>53</v>
      </c>
      <c r="C6356" s="33"/>
      <c r="D6356" s="33" t="s">
        <v>258</v>
      </c>
      <c r="E6356" t="str">
        <f t="shared" si="103"/>
        <v>No Data</v>
      </c>
    </row>
    <row r="6357" spans="1:5" x14ac:dyDescent="0.3">
      <c r="A6357" s="33" t="s">
        <v>4</v>
      </c>
      <c r="B6357" s="33" t="s">
        <v>53</v>
      </c>
      <c r="C6357" s="33">
        <v>125000</v>
      </c>
      <c r="D6357" s="33" t="s">
        <v>1401</v>
      </c>
      <c r="E6357" t="str">
        <f t="shared" si="103"/>
        <v>$100K-$125K</v>
      </c>
    </row>
    <row r="6358" spans="1:5" x14ac:dyDescent="0.3">
      <c r="A6358" s="33" t="s">
        <v>126</v>
      </c>
      <c r="B6358" s="33" t="s">
        <v>53</v>
      </c>
      <c r="C6358" s="33"/>
      <c r="D6358" s="33" t="s">
        <v>818</v>
      </c>
      <c r="E6358" t="str">
        <f t="shared" si="103"/>
        <v>No Data</v>
      </c>
    </row>
    <row r="6359" spans="1:5" x14ac:dyDescent="0.3">
      <c r="A6359" s="33" t="s">
        <v>4</v>
      </c>
      <c r="B6359" s="33" t="s">
        <v>53</v>
      </c>
      <c r="C6359" s="33">
        <v>175000</v>
      </c>
      <c r="D6359" s="33" t="s">
        <v>3154</v>
      </c>
      <c r="E6359" t="str">
        <f t="shared" si="103"/>
        <v>$125K-$200K</v>
      </c>
    </row>
    <row r="6360" spans="1:5" x14ac:dyDescent="0.3">
      <c r="A6360" s="33" t="s">
        <v>2</v>
      </c>
      <c r="B6360" s="33" t="s">
        <v>53</v>
      </c>
      <c r="C6360" s="33">
        <v>115000</v>
      </c>
      <c r="D6360" s="33" t="s">
        <v>3155</v>
      </c>
      <c r="E6360" t="str">
        <f t="shared" si="103"/>
        <v>$100K-$125K</v>
      </c>
    </row>
    <row r="6361" spans="1:5" x14ac:dyDescent="0.3">
      <c r="A6361" s="33" t="s">
        <v>4</v>
      </c>
      <c r="B6361" s="33" t="s">
        <v>53</v>
      </c>
      <c r="C6361" s="33"/>
      <c r="D6361" s="33" t="s">
        <v>1028</v>
      </c>
      <c r="E6361" t="str">
        <f t="shared" si="103"/>
        <v>No Data</v>
      </c>
    </row>
    <row r="6362" spans="1:5" x14ac:dyDescent="0.3">
      <c r="A6362" s="33" t="s">
        <v>0</v>
      </c>
      <c r="B6362" s="33" t="s">
        <v>87</v>
      </c>
      <c r="C6362" s="33">
        <v>121064</v>
      </c>
      <c r="D6362" s="33" t="s">
        <v>3156</v>
      </c>
      <c r="E6362" t="str">
        <f t="shared" si="103"/>
        <v>$100K-$125K</v>
      </c>
    </row>
    <row r="6363" spans="1:5" x14ac:dyDescent="0.3">
      <c r="A6363" s="33" t="s">
        <v>128</v>
      </c>
      <c r="B6363" s="33" t="s">
        <v>123</v>
      </c>
      <c r="C6363" s="33">
        <v>157500</v>
      </c>
      <c r="D6363" s="33" t="s">
        <v>3157</v>
      </c>
      <c r="E6363" t="str">
        <f t="shared" si="103"/>
        <v>$125K-$200K</v>
      </c>
    </row>
    <row r="6364" spans="1:5" x14ac:dyDescent="0.3">
      <c r="A6364" s="33" t="s">
        <v>4</v>
      </c>
      <c r="B6364" s="33" t="s">
        <v>53</v>
      </c>
      <c r="C6364" s="33">
        <v>125000</v>
      </c>
      <c r="D6364" s="33" t="s">
        <v>3158</v>
      </c>
      <c r="E6364" t="str">
        <f t="shared" si="103"/>
        <v>$100K-$125K</v>
      </c>
    </row>
    <row r="6365" spans="1:5" x14ac:dyDescent="0.3">
      <c r="A6365" s="33" t="s">
        <v>0</v>
      </c>
      <c r="B6365" s="33" t="s">
        <v>53</v>
      </c>
      <c r="C6365" s="33">
        <v>125000</v>
      </c>
      <c r="D6365" s="33" t="s">
        <v>3159</v>
      </c>
      <c r="E6365" t="str">
        <f t="shared" si="103"/>
        <v>$100K-$125K</v>
      </c>
    </row>
    <row r="6366" spans="1:5" x14ac:dyDescent="0.3">
      <c r="A6366" s="33" t="s">
        <v>4</v>
      </c>
      <c r="B6366" s="33" t="s">
        <v>53</v>
      </c>
      <c r="C6366" s="33">
        <v>125000</v>
      </c>
      <c r="D6366" s="33" t="s">
        <v>522</v>
      </c>
      <c r="E6366" t="str">
        <f t="shared" si="103"/>
        <v>$100K-$125K</v>
      </c>
    </row>
    <row r="6367" spans="1:5" x14ac:dyDescent="0.3">
      <c r="A6367" s="33" t="s">
        <v>4</v>
      </c>
      <c r="B6367" s="33" t="s">
        <v>53</v>
      </c>
      <c r="C6367" s="33"/>
      <c r="D6367" s="33" t="s">
        <v>1838</v>
      </c>
      <c r="E6367" t="str">
        <f t="shared" si="103"/>
        <v>No Data</v>
      </c>
    </row>
    <row r="6368" spans="1:5" x14ac:dyDescent="0.3">
      <c r="A6368" s="33" t="s">
        <v>126</v>
      </c>
      <c r="B6368" s="33" t="s">
        <v>53</v>
      </c>
      <c r="C6368" s="33">
        <v>184000</v>
      </c>
      <c r="D6368" s="33" t="s">
        <v>225</v>
      </c>
      <c r="E6368" t="str">
        <f t="shared" si="103"/>
        <v>$125K-$200K</v>
      </c>
    </row>
    <row r="6369" spans="1:5" x14ac:dyDescent="0.3">
      <c r="A6369" s="33" t="s">
        <v>2</v>
      </c>
      <c r="B6369" s="33" t="s">
        <v>53</v>
      </c>
      <c r="C6369" s="33"/>
      <c r="D6369" s="33" t="s">
        <v>3160</v>
      </c>
      <c r="E6369" t="str">
        <f t="shared" si="103"/>
        <v>No Data</v>
      </c>
    </row>
    <row r="6370" spans="1:5" x14ac:dyDescent="0.3">
      <c r="A6370" s="33" t="s">
        <v>4</v>
      </c>
      <c r="B6370" s="33" t="s">
        <v>53</v>
      </c>
      <c r="C6370" s="33">
        <v>117500</v>
      </c>
      <c r="D6370" s="33" t="s">
        <v>3161</v>
      </c>
      <c r="E6370" t="str">
        <f t="shared" si="103"/>
        <v>$100K-$125K</v>
      </c>
    </row>
    <row r="6371" spans="1:5" x14ac:dyDescent="0.3">
      <c r="A6371" s="33" t="s">
        <v>4</v>
      </c>
      <c r="B6371" s="33" t="s">
        <v>53</v>
      </c>
      <c r="C6371" s="33">
        <v>221500</v>
      </c>
      <c r="D6371" s="33" t="s">
        <v>3162</v>
      </c>
      <c r="E6371" t="str">
        <f t="shared" si="103"/>
        <v>&gt;$200K</v>
      </c>
    </row>
    <row r="6372" spans="1:5" x14ac:dyDescent="0.3">
      <c r="A6372" s="33" t="s">
        <v>4</v>
      </c>
      <c r="B6372" s="33" t="s">
        <v>53</v>
      </c>
      <c r="C6372" s="33">
        <v>200000</v>
      </c>
      <c r="D6372" s="33" t="s">
        <v>3163</v>
      </c>
      <c r="E6372" t="str">
        <f t="shared" si="103"/>
        <v>$125K-$200K</v>
      </c>
    </row>
    <row r="6373" spans="1:5" x14ac:dyDescent="0.3">
      <c r="A6373" s="33" t="s">
        <v>4</v>
      </c>
      <c r="B6373" s="33" t="s">
        <v>53</v>
      </c>
      <c r="C6373" s="33">
        <v>130000</v>
      </c>
      <c r="D6373" s="33" t="s">
        <v>2581</v>
      </c>
      <c r="E6373" t="str">
        <f t="shared" si="103"/>
        <v>$125K-$200K</v>
      </c>
    </row>
    <row r="6374" spans="1:5" x14ac:dyDescent="0.3">
      <c r="A6374" s="33" t="s">
        <v>4</v>
      </c>
      <c r="B6374" s="33" t="s">
        <v>53</v>
      </c>
      <c r="C6374" s="33">
        <v>125000</v>
      </c>
      <c r="D6374" s="33" t="s">
        <v>2650</v>
      </c>
      <c r="E6374" t="str">
        <f t="shared" si="103"/>
        <v>$100K-$125K</v>
      </c>
    </row>
    <row r="6375" spans="1:5" x14ac:dyDescent="0.3">
      <c r="A6375" s="33" t="s">
        <v>0</v>
      </c>
      <c r="B6375" s="33" t="s">
        <v>54</v>
      </c>
      <c r="C6375" s="33"/>
      <c r="D6375" s="33" t="s">
        <v>258</v>
      </c>
      <c r="E6375" t="str">
        <f t="shared" si="103"/>
        <v>No Data</v>
      </c>
    </row>
    <row r="6376" spans="1:5" x14ac:dyDescent="0.3">
      <c r="A6376" s="33" t="s">
        <v>0</v>
      </c>
      <c r="B6376" s="33" t="s">
        <v>53</v>
      </c>
      <c r="C6376" s="33">
        <v>157500</v>
      </c>
      <c r="D6376" s="33" t="s">
        <v>3164</v>
      </c>
      <c r="E6376" t="str">
        <f t="shared" si="103"/>
        <v>$125K-$200K</v>
      </c>
    </row>
    <row r="6377" spans="1:5" x14ac:dyDescent="0.3">
      <c r="A6377" s="33" t="s">
        <v>4</v>
      </c>
      <c r="B6377" s="33" t="s">
        <v>53</v>
      </c>
      <c r="C6377" s="33"/>
      <c r="D6377" s="33" t="s">
        <v>1604</v>
      </c>
      <c r="E6377" t="str">
        <f t="shared" si="103"/>
        <v>No Data</v>
      </c>
    </row>
    <row r="6378" spans="1:5" x14ac:dyDescent="0.3">
      <c r="A6378" s="33" t="s">
        <v>2</v>
      </c>
      <c r="B6378" s="33" t="s">
        <v>53</v>
      </c>
      <c r="C6378" s="33">
        <v>50000</v>
      </c>
      <c r="D6378" s="33" t="s">
        <v>3165</v>
      </c>
      <c r="E6378" t="str">
        <f t="shared" si="103"/>
        <v>&lt;$75K</v>
      </c>
    </row>
    <row r="6379" spans="1:5" x14ac:dyDescent="0.3">
      <c r="A6379" s="33" t="s">
        <v>0</v>
      </c>
      <c r="B6379" s="33" t="s">
        <v>53</v>
      </c>
      <c r="C6379" s="33">
        <v>131000</v>
      </c>
      <c r="D6379" s="33" t="s">
        <v>3166</v>
      </c>
      <c r="E6379" t="str">
        <f t="shared" si="103"/>
        <v>$125K-$200K</v>
      </c>
    </row>
    <row r="6380" spans="1:5" x14ac:dyDescent="0.3">
      <c r="A6380" s="33" t="s">
        <v>2</v>
      </c>
      <c r="B6380" s="33" t="s">
        <v>53</v>
      </c>
      <c r="C6380" s="33">
        <v>120710</v>
      </c>
      <c r="D6380" s="33" t="s">
        <v>476</v>
      </c>
      <c r="E6380" t="str">
        <f t="shared" si="103"/>
        <v>$100K-$125K</v>
      </c>
    </row>
    <row r="6381" spans="1:5" x14ac:dyDescent="0.3">
      <c r="A6381" s="33" t="s">
        <v>0</v>
      </c>
      <c r="B6381" s="33" t="s">
        <v>53</v>
      </c>
      <c r="C6381" s="33">
        <v>145000</v>
      </c>
      <c r="D6381" s="33" t="s">
        <v>3167</v>
      </c>
      <c r="E6381" t="str">
        <f t="shared" si="103"/>
        <v>$125K-$200K</v>
      </c>
    </row>
    <row r="6382" spans="1:5" x14ac:dyDescent="0.3">
      <c r="A6382" s="33" t="s">
        <v>0</v>
      </c>
      <c r="B6382" s="33" t="s">
        <v>53</v>
      </c>
      <c r="C6382" s="33">
        <v>125333.5</v>
      </c>
      <c r="D6382" s="33" t="s">
        <v>3168</v>
      </c>
      <c r="E6382" t="str">
        <f t="shared" si="103"/>
        <v>$125K-$200K</v>
      </c>
    </row>
    <row r="6383" spans="1:5" x14ac:dyDescent="0.3">
      <c r="A6383" s="33" t="s">
        <v>0</v>
      </c>
      <c r="B6383" s="33" t="s">
        <v>54</v>
      </c>
      <c r="C6383" s="33">
        <v>115000</v>
      </c>
      <c r="D6383" s="33" t="s">
        <v>265</v>
      </c>
      <c r="E6383" t="str">
        <f t="shared" si="103"/>
        <v>$100K-$125K</v>
      </c>
    </row>
    <row r="6384" spans="1:5" x14ac:dyDescent="0.3">
      <c r="A6384" s="33" t="s">
        <v>0</v>
      </c>
      <c r="B6384" s="33" t="s">
        <v>53</v>
      </c>
      <c r="C6384" s="33"/>
      <c r="D6384" s="33" t="s">
        <v>3169</v>
      </c>
      <c r="E6384" t="str">
        <f t="shared" si="103"/>
        <v>No Data</v>
      </c>
    </row>
    <row r="6385" spans="1:5" x14ac:dyDescent="0.3">
      <c r="A6385" s="33" t="s">
        <v>0</v>
      </c>
      <c r="B6385" s="33" t="s">
        <v>53</v>
      </c>
      <c r="C6385" s="33"/>
      <c r="D6385" s="33" t="s">
        <v>1306</v>
      </c>
      <c r="E6385" t="str">
        <f t="shared" si="103"/>
        <v>No Data</v>
      </c>
    </row>
    <row r="6386" spans="1:5" x14ac:dyDescent="0.3">
      <c r="A6386" s="33" t="s">
        <v>2</v>
      </c>
      <c r="B6386" s="33" t="s">
        <v>53</v>
      </c>
      <c r="C6386" s="33">
        <v>117500</v>
      </c>
      <c r="D6386" s="33" t="s">
        <v>252</v>
      </c>
      <c r="E6386" t="str">
        <f t="shared" si="103"/>
        <v>$100K-$125K</v>
      </c>
    </row>
    <row r="6387" spans="1:5" x14ac:dyDescent="0.3">
      <c r="A6387" s="33" t="s">
        <v>4</v>
      </c>
      <c r="B6387" s="33" t="s">
        <v>53</v>
      </c>
      <c r="C6387" s="33"/>
      <c r="D6387" s="33" t="s">
        <v>1788</v>
      </c>
      <c r="E6387" t="str">
        <f t="shared" si="103"/>
        <v>No Data</v>
      </c>
    </row>
    <row r="6388" spans="1:5" x14ac:dyDescent="0.3">
      <c r="A6388" s="33" t="s">
        <v>0</v>
      </c>
      <c r="B6388" s="33" t="s">
        <v>53</v>
      </c>
      <c r="C6388" s="33">
        <v>84069</v>
      </c>
      <c r="D6388" s="33" t="s">
        <v>3170</v>
      </c>
      <c r="E6388" t="str">
        <f t="shared" si="103"/>
        <v>$75K-$100K</v>
      </c>
    </row>
    <row r="6389" spans="1:5" x14ac:dyDescent="0.3">
      <c r="A6389" s="33" t="s">
        <v>126</v>
      </c>
      <c r="B6389" s="33" t="s">
        <v>53</v>
      </c>
      <c r="C6389" s="33">
        <v>135000</v>
      </c>
      <c r="D6389" s="33" t="s">
        <v>3171</v>
      </c>
      <c r="E6389" t="str">
        <f t="shared" si="103"/>
        <v>$125K-$200K</v>
      </c>
    </row>
    <row r="6390" spans="1:5" x14ac:dyDescent="0.3">
      <c r="A6390" s="33" t="s">
        <v>2</v>
      </c>
      <c r="B6390" s="33" t="s">
        <v>74</v>
      </c>
      <c r="C6390" s="33">
        <v>89204</v>
      </c>
      <c r="D6390" s="33" t="s">
        <v>3172</v>
      </c>
      <c r="E6390" t="str">
        <f t="shared" si="103"/>
        <v>$75K-$100K</v>
      </c>
    </row>
    <row r="6391" spans="1:5" x14ac:dyDescent="0.3">
      <c r="A6391" s="33" t="s">
        <v>0</v>
      </c>
      <c r="B6391" s="33" t="s">
        <v>53</v>
      </c>
      <c r="C6391" s="33">
        <v>150000</v>
      </c>
      <c r="D6391" s="33" t="s">
        <v>2260</v>
      </c>
      <c r="E6391" t="str">
        <f t="shared" si="103"/>
        <v>$125K-$200K</v>
      </c>
    </row>
    <row r="6392" spans="1:5" x14ac:dyDescent="0.3">
      <c r="A6392" s="33" t="s">
        <v>0</v>
      </c>
      <c r="B6392" s="33" t="s">
        <v>53</v>
      </c>
      <c r="C6392" s="33">
        <v>123750</v>
      </c>
      <c r="D6392" s="33" t="s">
        <v>609</v>
      </c>
      <c r="E6392" t="str">
        <f t="shared" si="103"/>
        <v>$100K-$125K</v>
      </c>
    </row>
    <row r="6393" spans="1:5" x14ac:dyDescent="0.3">
      <c r="A6393" s="33" t="s">
        <v>0</v>
      </c>
      <c r="B6393" s="33" t="s">
        <v>53</v>
      </c>
      <c r="C6393" s="33"/>
      <c r="D6393" s="33" t="s">
        <v>1121</v>
      </c>
      <c r="E6393" t="str">
        <f t="shared" si="103"/>
        <v>No Data</v>
      </c>
    </row>
    <row r="6394" spans="1:5" x14ac:dyDescent="0.3">
      <c r="A6394" s="33" t="s">
        <v>4</v>
      </c>
      <c r="B6394" s="33" t="s">
        <v>53</v>
      </c>
      <c r="C6394" s="33">
        <v>225000</v>
      </c>
      <c r="D6394" s="33" t="s">
        <v>2676</v>
      </c>
      <c r="E6394" t="str">
        <f t="shared" si="103"/>
        <v>&gt;$200K</v>
      </c>
    </row>
    <row r="6395" spans="1:5" x14ac:dyDescent="0.3">
      <c r="A6395" s="33" t="s">
        <v>4</v>
      </c>
      <c r="B6395" s="33" t="s">
        <v>53</v>
      </c>
      <c r="C6395" s="33">
        <v>147500</v>
      </c>
      <c r="D6395" s="33" t="s">
        <v>3173</v>
      </c>
      <c r="E6395" t="str">
        <f t="shared" si="103"/>
        <v>$125K-$200K</v>
      </c>
    </row>
    <row r="6396" spans="1:5" x14ac:dyDescent="0.3">
      <c r="A6396" s="33" t="s">
        <v>128</v>
      </c>
      <c r="B6396" s="33" t="s">
        <v>53</v>
      </c>
      <c r="C6396" s="33">
        <v>225000</v>
      </c>
      <c r="D6396" s="33" t="s">
        <v>1697</v>
      </c>
      <c r="E6396" t="str">
        <f t="shared" si="103"/>
        <v>&gt;$200K</v>
      </c>
    </row>
    <row r="6397" spans="1:5" x14ac:dyDescent="0.3">
      <c r="A6397" s="33" t="s">
        <v>0</v>
      </c>
      <c r="B6397" s="33" t="s">
        <v>53</v>
      </c>
      <c r="C6397" s="33"/>
      <c r="D6397" s="33" t="s">
        <v>622</v>
      </c>
      <c r="E6397" t="str">
        <f t="shared" si="103"/>
        <v>No Data</v>
      </c>
    </row>
    <row r="6398" spans="1:5" x14ac:dyDescent="0.3">
      <c r="A6398" s="33" t="s">
        <v>4</v>
      </c>
      <c r="B6398" s="33" t="s">
        <v>53</v>
      </c>
      <c r="C6398" s="33">
        <v>133000</v>
      </c>
      <c r="D6398" s="33" t="s">
        <v>520</v>
      </c>
      <c r="E6398" t="str">
        <f t="shared" si="103"/>
        <v>$125K-$200K</v>
      </c>
    </row>
    <row r="6399" spans="1:5" x14ac:dyDescent="0.3">
      <c r="A6399" s="33" t="s">
        <v>4</v>
      </c>
      <c r="B6399" s="33" t="s">
        <v>54</v>
      </c>
      <c r="C6399" s="33"/>
      <c r="D6399" s="33" t="s">
        <v>3174</v>
      </c>
      <c r="E6399" t="str">
        <f t="shared" si="103"/>
        <v>No Data</v>
      </c>
    </row>
    <row r="6400" spans="1:5" x14ac:dyDescent="0.3">
      <c r="A6400" s="33" t="s">
        <v>4</v>
      </c>
      <c r="B6400" s="33" t="s">
        <v>53</v>
      </c>
      <c r="C6400" s="33">
        <v>180000</v>
      </c>
      <c r="D6400" s="33" t="s">
        <v>463</v>
      </c>
      <c r="E6400" t="str">
        <f t="shared" si="103"/>
        <v>$125K-$200K</v>
      </c>
    </row>
    <row r="6401" spans="1:5" x14ac:dyDescent="0.3">
      <c r="A6401" s="33" t="s">
        <v>128</v>
      </c>
      <c r="B6401" s="33" t="s">
        <v>53</v>
      </c>
      <c r="C6401" s="33">
        <v>127000</v>
      </c>
      <c r="D6401" s="33" t="s">
        <v>242</v>
      </c>
      <c r="E6401" t="str">
        <f t="shared" si="103"/>
        <v>$125K-$200K</v>
      </c>
    </row>
    <row r="6402" spans="1:5" x14ac:dyDescent="0.3">
      <c r="A6402" s="33" t="s">
        <v>4</v>
      </c>
      <c r="B6402" s="33" t="s">
        <v>53</v>
      </c>
      <c r="C6402" s="33">
        <v>87500</v>
      </c>
      <c r="D6402" s="33" t="s">
        <v>1937</v>
      </c>
      <c r="E6402" t="str">
        <f t="shared" si="103"/>
        <v>$75K-$100K</v>
      </c>
    </row>
    <row r="6403" spans="1:5" x14ac:dyDescent="0.3">
      <c r="A6403" s="33" t="s">
        <v>0</v>
      </c>
      <c r="B6403" s="33" t="s">
        <v>53</v>
      </c>
      <c r="C6403" s="33">
        <v>130000</v>
      </c>
      <c r="D6403" s="33" t="s">
        <v>3175</v>
      </c>
      <c r="E6403" t="str">
        <f t="shared" ref="E6403:E6466" si="104">_xlfn.XLOOKUP(C6403,$H$16:$H$21,$G$16:$G$21,,1)</f>
        <v>$125K-$200K</v>
      </c>
    </row>
    <row r="6404" spans="1:5" x14ac:dyDescent="0.3">
      <c r="A6404" s="33" t="s">
        <v>0</v>
      </c>
      <c r="B6404" s="33" t="s">
        <v>53</v>
      </c>
      <c r="C6404" s="33"/>
      <c r="D6404" s="33" t="s">
        <v>258</v>
      </c>
      <c r="E6404" t="str">
        <f t="shared" si="104"/>
        <v>No Data</v>
      </c>
    </row>
    <row r="6405" spans="1:5" x14ac:dyDescent="0.3">
      <c r="A6405" s="33" t="s">
        <v>126</v>
      </c>
      <c r="B6405" s="33" t="s">
        <v>53</v>
      </c>
      <c r="C6405" s="33">
        <v>139412.5</v>
      </c>
      <c r="D6405" s="33" t="s">
        <v>3176</v>
      </c>
      <c r="E6405" t="str">
        <f t="shared" si="104"/>
        <v>$125K-$200K</v>
      </c>
    </row>
    <row r="6406" spans="1:5" x14ac:dyDescent="0.3">
      <c r="A6406" s="33" t="s">
        <v>4</v>
      </c>
      <c r="B6406" s="33" t="s">
        <v>53</v>
      </c>
      <c r="C6406" s="33"/>
      <c r="D6406" s="33" t="s">
        <v>511</v>
      </c>
      <c r="E6406" t="str">
        <f t="shared" si="104"/>
        <v>No Data</v>
      </c>
    </row>
    <row r="6407" spans="1:5" x14ac:dyDescent="0.3">
      <c r="A6407" s="33" t="s">
        <v>52</v>
      </c>
      <c r="B6407" s="33" t="s">
        <v>53</v>
      </c>
      <c r="C6407" s="33"/>
      <c r="D6407" s="33" t="s">
        <v>2698</v>
      </c>
      <c r="E6407" t="str">
        <f t="shared" si="104"/>
        <v>No Data</v>
      </c>
    </row>
    <row r="6408" spans="1:5" x14ac:dyDescent="0.3">
      <c r="A6408" s="33" t="s">
        <v>126</v>
      </c>
      <c r="B6408" s="33" t="s">
        <v>53</v>
      </c>
      <c r="C6408" s="33">
        <v>90000</v>
      </c>
      <c r="D6408" s="33" t="s">
        <v>3177</v>
      </c>
      <c r="E6408" t="str">
        <f t="shared" si="104"/>
        <v>$75K-$100K</v>
      </c>
    </row>
    <row r="6409" spans="1:5" x14ac:dyDescent="0.3">
      <c r="A6409" s="33" t="s">
        <v>0</v>
      </c>
      <c r="B6409" s="33" t="s">
        <v>53</v>
      </c>
      <c r="C6409" s="33">
        <v>212500</v>
      </c>
      <c r="D6409" s="33" t="s">
        <v>230</v>
      </c>
      <c r="E6409" t="str">
        <f t="shared" si="104"/>
        <v>&gt;$200K</v>
      </c>
    </row>
    <row r="6410" spans="1:5" x14ac:dyDescent="0.3">
      <c r="A6410" s="33" t="s">
        <v>4</v>
      </c>
      <c r="B6410" s="33" t="s">
        <v>54</v>
      </c>
      <c r="C6410" s="33">
        <v>155000</v>
      </c>
      <c r="D6410" s="33" t="s">
        <v>852</v>
      </c>
      <c r="E6410" t="str">
        <f t="shared" si="104"/>
        <v>$125K-$200K</v>
      </c>
    </row>
    <row r="6411" spans="1:5" x14ac:dyDescent="0.3">
      <c r="A6411" s="33" t="s">
        <v>0</v>
      </c>
      <c r="B6411" s="33" t="s">
        <v>53</v>
      </c>
      <c r="C6411" s="33">
        <v>144000</v>
      </c>
      <c r="D6411" s="33" t="s">
        <v>3178</v>
      </c>
      <c r="E6411" t="str">
        <f t="shared" si="104"/>
        <v>$125K-$200K</v>
      </c>
    </row>
    <row r="6412" spans="1:5" x14ac:dyDescent="0.3">
      <c r="A6412" s="33" t="s">
        <v>4</v>
      </c>
      <c r="B6412" s="33" t="s">
        <v>53</v>
      </c>
      <c r="C6412" s="33">
        <v>87500</v>
      </c>
      <c r="D6412" s="33" t="s">
        <v>3179</v>
      </c>
      <c r="E6412" t="str">
        <f t="shared" si="104"/>
        <v>$75K-$100K</v>
      </c>
    </row>
    <row r="6413" spans="1:5" x14ac:dyDescent="0.3">
      <c r="A6413" s="33" t="s">
        <v>4</v>
      </c>
      <c r="B6413" s="33" t="s">
        <v>53</v>
      </c>
      <c r="C6413" s="33">
        <v>105000</v>
      </c>
      <c r="D6413" s="33" t="s">
        <v>2080</v>
      </c>
      <c r="E6413" t="str">
        <f t="shared" si="104"/>
        <v>$100K-$125K</v>
      </c>
    </row>
    <row r="6414" spans="1:5" x14ac:dyDescent="0.3">
      <c r="A6414" s="33" t="s">
        <v>4</v>
      </c>
      <c r="B6414" s="33" t="s">
        <v>53</v>
      </c>
      <c r="C6414" s="33">
        <v>120000</v>
      </c>
      <c r="D6414" s="33" t="s">
        <v>268</v>
      </c>
      <c r="E6414" t="str">
        <f t="shared" si="104"/>
        <v>$100K-$125K</v>
      </c>
    </row>
    <row r="6415" spans="1:5" x14ac:dyDescent="0.3">
      <c r="A6415" s="33" t="s">
        <v>4</v>
      </c>
      <c r="B6415" s="33" t="s">
        <v>54</v>
      </c>
      <c r="C6415" s="33"/>
      <c r="D6415" s="33" t="s">
        <v>849</v>
      </c>
      <c r="E6415" t="str">
        <f t="shared" si="104"/>
        <v>No Data</v>
      </c>
    </row>
    <row r="6416" spans="1:5" x14ac:dyDescent="0.3">
      <c r="A6416" s="33" t="s">
        <v>1</v>
      </c>
      <c r="B6416" s="33" t="s">
        <v>88</v>
      </c>
      <c r="C6416" s="33">
        <v>101029</v>
      </c>
      <c r="D6416" s="33" t="s">
        <v>3180</v>
      </c>
      <c r="E6416" t="str">
        <f t="shared" si="104"/>
        <v>$100K-$125K</v>
      </c>
    </row>
    <row r="6417" spans="1:5" x14ac:dyDescent="0.3">
      <c r="A6417" s="33" t="s">
        <v>4</v>
      </c>
      <c r="B6417" s="33" t="s">
        <v>53</v>
      </c>
      <c r="C6417" s="33"/>
      <c r="D6417" s="33" t="s">
        <v>3181</v>
      </c>
      <c r="E6417" t="str">
        <f t="shared" si="104"/>
        <v>No Data</v>
      </c>
    </row>
    <row r="6418" spans="1:5" x14ac:dyDescent="0.3">
      <c r="A6418" s="33" t="s">
        <v>4</v>
      </c>
      <c r="B6418" s="33" t="s">
        <v>53</v>
      </c>
      <c r="C6418" s="33"/>
      <c r="D6418" s="33" t="s">
        <v>252</v>
      </c>
      <c r="E6418" t="str">
        <f t="shared" si="104"/>
        <v>No Data</v>
      </c>
    </row>
    <row r="6419" spans="1:5" x14ac:dyDescent="0.3">
      <c r="A6419" s="33" t="s">
        <v>0</v>
      </c>
      <c r="B6419" s="33" t="s">
        <v>54</v>
      </c>
      <c r="C6419" s="33"/>
      <c r="D6419" s="33" t="s">
        <v>258</v>
      </c>
      <c r="E6419" t="str">
        <f t="shared" si="104"/>
        <v>No Data</v>
      </c>
    </row>
    <row r="6420" spans="1:5" x14ac:dyDescent="0.3">
      <c r="A6420" s="33" t="s">
        <v>0</v>
      </c>
      <c r="B6420" s="33" t="s">
        <v>53</v>
      </c>
      <c r="C6420" s="33"/>
      <c r="D6420" s="33" t="s">
        <v>237</v>
      </c>
      <c r="E6420" t="str">
        <f t="shared" si="104"/>
        <v>No Data</v>
      </c>
    </row>
    <row r="6421" spans="1:5" x14ac:dyDescent="0.3">
      <c r="A6421" s="33" t="s">
        <v>4</v>
      </c>
      <c r="B6421" s="33" t="s">
        <v>53</v>
      </c>
      <c r="C6421" s="33">
        <v>136875</v>
      </c>
      <c r="D6421" s="33" t="s">
        <v>609</v>
      </c>
      <c r="E6421" t="str">
        <f t="shared" si="104"/>
        <v>$125K-$200K</v>
      </c>
    </row>
    <row r="6422" spans="1:5" x14ac:dyDescent="0.3">
      <c r="A6422" s="33" t="s">
        <v>128</v>
      </c>
      <c r="B6422" s="33" t="s">
        <v>53</v>
      </c>
      <c r="C6422" s="33">
        <v>170000</v>
      </c>
      <c r="D6422" s="33" t="s">
        <v>265</v>
      </c>
      <c r="E6422" t="str">
        <f t="shared" si="104"/>
        <v>$125K-$200K</v>
      </c>
    </row>
    <row r="6423" spans="1:5" x14ac:dyDescent="0.3">
      <c r="A6423" s="33" t="s">
        <v>4</v>
      </c>
      <c r="B6423" s="33" t="s">
        <v>53</v>
      </c>
      <c r="C6423" s="33"/>
      <c r="D6423" s="33" t="s">
        <v>237</v>
      </c>
      <c r="E6423" t="str">
        <f t="shared" si="104"/>
        <v>No Data</v>
      </c>
    </row>
    <row r="6424" spans="1:5" x14ac:dyDescent="0.3">
      <c r="A6424" s="33" t="s">
        <v>0</v>
      </c>
      <c r="B6424" s="33" t="s">
        <v>54</v>
      </c>
      <c r="C6424" s="33">
        <v>121162.5</v>
      </c>
      <c r="D6424" s="33" t="s">
        <v>950</v>
      </c>
      <c r="E6424" t="str">
        <f t="shared" si="104"/>
        <v>$100K-$125K</v>
      </c>
    </row>
    <row r="6425" spans="1:5" x14ac:dyDescent="0.3">
      <c r="A6425" s="33" t="s">
        <v>126</v>
      </c>
      <c r="B6425" s="33" t="s">
        <v>53</v>
      </c>
      <c r="C6425" s="33">
        <v>205000</v>
      </c>
      <c r="D6425" s="33" t="s">
        <v>278</v>
      </c>
      <c r="E6425" t="str">
        <f t="shared" si="104"/>
        <v>&gt;$200K</v>
      </c>
    </row>
    <row r="6426" spans="1:5" x14ac:dyDescent="0.3">
      <c r="A6426" s="33" t="s">
        <v>0</v>
      </c>
      <c r="B6426" s="33" t="s">
        <v>54</v>
      </c>
      <c r="C6426" s="33"/>
      <c r="D6426" s="33" t="s">
        <v>258</v>
      </c>
      <c r="E6426" t="str">
        <f t="shared" si="104"/>
        <v>No Data</v>
      </c>
    </row>
    <row r="6427" spans="1:5" x14ac:dyDescent="0.3">
      <c r="A6427" s="33" t="s">
        <v>52</v>
      </c>
      <c r="B6427" s="33" t="s">
        <v>53</v>
      </c>
      <c r="C6427" s="33"/>
      <c r="D6427" s="33" t="s">
        <v>602</v>
      </c>
      <c r="E6427" t="str">
        <f t="shared" si="104"/>
        <v>No Data</v>
      </c>
    </row>
    <row r="6428" spans="1:5" x14ac:dyDescent="0.3">
      <c r="A6428" s="33" t="s">
        <v>4</v>
      </c>
      <c r="B6428" s="33" t="s">
        <v>53</v>
      </c>
      <c r="C6428" s="33"/>
      <c r="D6428" s="33" t="s">
        <v>3182</v>
      </c>
      <c r="E6428" t="str">
        <f t="shared" si="104"/>
        <v>No Data</v>
      </c>
    </row>
    <row r="6429" spans="1:5" x14ac:dyDescent="0.3">
      <c r="A6429" s="33" t="s">
        <v>126</v>
      </c>
      <c r="B6429" s="33" t="s">
        <v>53</v>
      </c>
      <c r="C6429" s="33">
        <v>246500</v>
      </c>
      <c r="D6429" s="33" t="s">
        <v>225</v>
      </c>
      <c r="E6429" t="str">
        <f t="shared" si="104"/>
        <v>&gt;$200K</v>
      </c>
    </row>
    <row r="6430" spans="1:5" x14ac:dyDescent="0.3">
      <c r="A6430" s="33" t="s">
        <v>2</v>
      </c>
      <c r="B6430" s="33" t="s">
        <v>53</v>
      </c>
      <c r="C6430" s="33"/>
      <c r="D6430" s="33" t="s">
        <v>3183</v>
      </c>
      <c r="E6430" t="str">
        <f t="shared" si="104"/>
        <v>No Data</v>
      </c>
    </row>
    <row r="6431" spans="1:5" x14ac:dyDescent="0.3">
      <c r="A6431" s="33" t="s">
        <v>0</v>
      </c>
      <c r="B6431" s="33" t="s">
        <v>53</v>
      </c>
      <c r="C6431" s="33">
        <v>151500</v>
      </c>
      <c r="D6431" s="33" t="s">
        <v>2009</v>
      </c>
      <c r="E6431" t="str">
        <f t="shared" si="104"/>
        <v>$125K-$200K</v>
      </c>
    </row>
    <row r="6432" spans="1:5" x14ac:dyDescent="0.3">
      <c r="A6432" s="33" t="s">
        <v>4</v>
      </c>
      <c r="B6432" s="33" t="s">
        <v>54</v>
      </c>
      <c r="C6432" s="33">
        <v>110000</v>
      </c>
      <c r="D6432" s="33" t="s">
        <v>3184</v>
      </c>
      <c r="E6432" t="str">
        <f t="shared" si="104"/>
        <v>$100K-$125K</v>
      </c>
    </row>
    <row r="6433" spans="1:5" x14ac:dyDescent="0.3">
      <c r="A6433" s="33" t="s">
        <v>52</v>
      </c>
      <c r="B6433" s="33" t="s">
        <v>53</v>
      </c>
      <c r="C6433" s="33">
        <v>72000</v>
      </c>
      <c r="D6433" s="33" t="s">
        <v>834</v>
      </c>
      <c r="E6433" t="str">
        <f t="shared" si="104"/>
        <v>&lt;$75K</v>
      </c>
    </row>
    <row r="6434" spans="1:5" x14ac:dyDescent="0.3">
      <c r="A6434" s="33" t="s">
        <v>4</v>
      </c>
      <c r="B6434" s="33" t="s">
        <v>97</v>
      </c>
      <c r="C6434" s="33">
        <v>134241</v>
      </c>
      <c r="D6434" s="33" t="s">
        <v>3185</v>
      </c>
      <c r="E6434" t="str">
        <f t="shared" si="104"/>
        <v>$125K-$200K</v>
      </c>
    </row>
    <row r="6435" spans="1:5" x14ac:dyDescent="0.3">
      <c r="A6435" s="33" t="s">
        <v>126</v>
      </c>
      <c r="B6435" s="33" t="s">
        <v>53</v>
      </c>
      <c r="C6435" s="33"/>
      <c r="D6435" s="33" t="s">
        <v>501</v>
      </c>
      <c r="E6435" t="str">
        <f t="shared" si="104"/>
        <v>No Data</v>
      </c>
    </row>
    <row r="6436" spans="1:5" x14ac:dyDescent="0.3">
      <c r="A6436" s="33" t="s">
        <v>4</v>
      </c>
      <c r="B6436" s="33" t="s">
        <v>54</v>
      </c>
      <c r="C6436" s="33">
        <v>55700</v>
      </c>
      <c r="D6436" s="33" t="s">
        <v>3186</v>
      </c>
      <c r="E6436" t="str">
        <f t="shared" si="104"/>
        <v>&lt;$75K</v>
      </c>
    </row>
    <row r="6437" spans="1:5" x14ac:dyDescent="0.3">
      <c r="A6437" s="33" t="s">
        <v>0</v>
      </c>
      <c r="B6437" s="33" t="s">
        <v>54</v>
      </c>
      <c r="C6437" s="33"/>
      <c r="D6437" s="33" t="s">
        <v>258</v>
      </c>
      <c r="E6437" t="str">
        <f t="shared" si="104"/>
        <v>No Data</v>
      </c>
    </row>
    <row r="6438" spans="1:5" x14ac:dyDescent="0.3">
      <c r="A6438" s="33" t="s">
        <v>2</v>
      </c>
      <c r="B6438" s="33" t="s">
        <v>53</v>
      </c>
      <c r="C6438" s="33">
        <v>60000</v>
      </c>
      <c r="D6438" s="33" t="s">
        <v>3187</v>
      </c>
      <c r="E6438" t="str">
        <f t="shared" si="104"/>
        <v>&lt;$75K</v>
      </c>
    </row>
    <row r="6439" spans="1:5" x14ac:dyDescent="0.3">
      <c r="A6439" s="33" t="s">
        <v>2</v>
      </c>
      <c r="B6439" s="33" t="s">
        <v>53</v>
      </c>
      <c r="C6439" s="33">
        <v>85000</v>
      </c>
      <c r="D6439" s="33" t="s">
        <v>3188</v>
      </c>
      <c r="E6439" t="str">
        <f t="shared" si="104"/>
        <v>$75K-$100K</v>
      </c>
    </row>
    <row r="6440" spans="1:5" x14ac:dyDescent="0.3">
      <c r="A6440" s="33" t="s">
        <v>4</v>
      </c>
      <c r="B6440" s="33" t="s">
        <v>53</v>
      </c>
      <c r="C6440" s="33"/>
      <c r="D6440" s="33" t="s">
        <v>2943</v>
      </c>
      <c r="E6440" t="str">
        <f t="shared" si="104"/>
        <v>No Data</v>
      </c>
    </row>
    <row r="6441" spans="1:5" x14ac:dyDescent="0.3">
      <c r="A6441" s="33" t="s">
        <v>4</v>
      </c>
      <c r="B6441" s="33" t="s">
        <v>53</v>
      </c>
      <c r="C6441" s="33">
        <v>115000</v>
      </c>
      <c r="D6441" s="33" t="s">
        <v>364</v>
      </c>
      <c r="E6441" t="str">
        <f t="shared" si="104"/>
        <v>$100K-$125K</v>
      </c>
    </row>
    <row r="6442" spans="1:5" x14ac:dyDescent="0.3">
      <c r="A6442" s="33" t="s">
        <v>125</v>
      </c>
      <c r="B6442" s="33" t="s">
        <v>53</v>
      </c>
      <c r="C6442" s="33"/>
      <c r="D6442" s="33" t="s">
        <v>1504</v>
      </c>
      <c r="E6442" t="str">
        <f t="shared" si="104"/>
        <v>No Data</v>
      </c>
    </row>
    <row r="6443" spans="1:5" x14ac:dyDescent="0.3">
      <c r="A6443" s="33" t="s">
        <v>126</v>
      </c>
      <c r="B6443" s="33" t="s">
        <v>53</v>
      </c>
      <c r="C6443" s="33">
        <v>172000</v>
      </c>
      <c r="D6443" s="33" t="s">
        <v>3189</v>
      </c>
      <c r="E6443" t="str">
        <f t="shared" si="104"/>
        <v>$125K-$200K</v>
      </c>
    </row>
    <row r="6444" spans="1:5" x14ac:dyDescent="0.3">
      <c r="A6444" s="33" t="s">
        <v>2</v>
      </c>
      <c r="B6444" s="33" t="s">
        <v>53</v>
      </c>
      <c r="C6444" s="33"/>
      <c r="D6444" s="33" t="s">
        <v>237</v>
      </c>
      <c r="E6444" t="str">
        <f t="shared" si="104"/>
        <v>No Data</v>
      </c>
    </row>
    <row r="6445" spans="1:5" x14ac:dyDescent="0.3">
      <c r="A6445" s="33" t="s">
        <v>126</v>
      </c>
      <c r="B6445" s="33" t="s">
        <v>53</v>
      </c>
      <c r="C6445" s="33"/>
      <c r="D6445" s="33" t="s">
        <v>281</v>
      </c>
      <c r="E6445" t="str">
        <f t="shared" si="104"/>
        <v>No Data</v>
      </c>
    </row>
    <row r="6446" spans="1:5" x14ac:dyDescent="0.3">
      <c r="A6446" s="33" t="s">
        <v>4</v>
      </c>
      <c r="B6446" s="33" t="s">
        <v>53</v>
      </c>
      <c r="C6446" s="33"/>
      <c r="D6446" s="33" t="s">
        <v>464</v>
      </c>
      <c r="E6446" t="str">
        <f t="shared" si="104"/>
        <v>No Data</v>
      </c>
    </row>
    <row r="6447" spans="1:5" x14ac:dyDescent="0.3">
      <c r="A6447" s="33" t="s">
        <v>2</v>
      </c>
      <c r="B6447" s="33" t="s">
        <v>53</v>
      </c>
      <c r="C6447" s="33"/>
      <c r="D6447" s="33" t="s">
        <v>1604</v>
      </c>
      <c r="E6447" t="str">
        <f t="shared" si="104"/>
        <v>No Data</v>
      </c>
    </row>
    <row r="6448" spans="1:5" x14ac:dyDescent="0.3">
      <c r="A6448" s="33" t="s">
        <v>4</v>
      </c>
      <c r="B6448" s="33" t="s">
        <v>53</v>
      </c>
      <c r="C6448" s="33"/>
      <c r="D6448" s="33" t="s">
        <v>299</v>
      </c>
      <c r="E6448" t="str">
        <f t="shared" si="104"/>
        <v>No Data</v>
      </c>
    </row>
    <row r="6449" spans="1:5" x14ac:dyDescent="0.3">
      <c r="A6449" s="33" t="s">
        <v>52</v>
      </c>
      <c r="B6449" s="33" t="s">
        <v>53</v>
      </c>
      <c r="C6449" s="33">
        <v>115000</v>
      </c>
      <c r="D6449" s="33" t="s">
        <v>3155</v>
      </c>
      <c r="E6449" t="str">
        <f t="shared" si="104"/>
        <v>$100K-$125K</v>
      </c>
    </row>
    <row r="6450" spans="1:5" x14ac:dyDescent="0.3">
      <c r="A6450" s="33" t="s">
        <v>4</v>
      </c>
      <c r="B6450" s="33" t="s">
        <v>53</v>
      </c>
      <c r="C6450" s="33"/>
      <c r="D6450" s="33" t="s">
        <v>1269</v>
      </c>
      <c r="E6450" t="str">
        <f t="shared" si="104"/>
        <v>No Data</v>
      </c>
    </row>
    <row r="6451" spans="1:5" x14ac:dyDescent="0.3">
      <c r="A6451" s="33" t="s">
        <v>0</v>
      </c>
      <c r="B6451" s="33" t="s">
        <v>53</v>
      </c>
      <c r="C6451" s="33">
        <v>198500</v>
      </c>
      <c r="D6451" s="33" t="s">
        <v>431</v>
      </c>
      <c r="E6451" t="str">
        <f t="shared" si="104"/>
        <v>$125K-$200K</v>
      </c>
    </row>
    <row r="6452" spans="1:5" x14ac:dyDescent="0.3">
      <c r="A6452" s="33" t="s">
        <v>52</v>
      </c>
      <c r="B6452" s="33" t="s">
        <v>53</v>
      </c>
      <c r="C6452" s="33">
        <v>85000</v>
      </c>
      <c r="D6452" s="33" t="s">
        <v>3190</v>
      </c>
      <c r="E6452" t="str">
        <f t="shared" si="104"/>
        <v>$75K-$100K</v>
      </c>
    </row>
    <row r="6453" spans="1:5" x14ac:dyDescent="0.3">
      <c r="A6453" s="33" t="s">
        <v>125</v>
      </c>
      <c r="B6453" s="33" t="s">
        <v>53</v>
      </c>
      <c r="C6453" s="33">
        <v>125000</v>
      </c>
      <c r="D6453" s="33" t="s">
        <v>1128</v>
      </c>
      <c r="E6453" t="str">
        <f t="shared" si="104"/>
        <v>$100K-$125K</v>
      </c>
    </row>
    <row r="6454" spans="1:5" x14ac:dyDescent="0.3">
      <c r="A6454" s="33" t="s">
        <v>0</v>
      </c>
      <c r="B6454" s="33" t="s">
        <v>71</v>
      </c>
      <c r="C6454" s="33">
        <v>90670</v>
      </c>
      <c r="D6454" s="33" t="s">
        <v>1644</v>
      </c>
      <c r="E6454" t="str">
        <f t="shared" si="104"/>
        <v>$75K-$100K</v>
      </c>
    </row>
    <row r="6455" spans="1:5" x14ac:dyDescent="0.3">
      <c r="A6455" s="33" t="s">
        <v>4</v>
      </c>
      <c r="B6455" s="33" t="s">
        <v>53</v>
      </c>
      <c r="C6455" s="33">
        <v>201500</v>
      </c>
      <c r="D6455" s="33" t="s">
        <v>3191</v>
      </c>
      <c r="E6455" t="str">
        <f t="shared" si="104"/>
        <v>&gt;$200K</v>
      </c>
    </row>
    <row r="6456" spans="1:5" x14ac:dyDescent="0.3">
      <c r="A6456" s="33" t="s">
        <v>125</v>
      </c>
      <c r="B6456" s="33" t="s">
        <v>90</v>
      </c>
      <c r="C6456" s="33">
        <v>111175</v>
      </c>
      <c r="D6456" s="33" t="s">
        <v>294</v>
      </c>
      <c r="E6456" t="str">
        <f t="shared" si="104"/>
        <v>$100K-$125K</v>
      </c>
    </row>
    <row r="6457" spans="1:5" x14ac:dyDescent="0.3">
      <c r="A6457" s="33" t="s">
        <v>128</v>
      </c>
      <c r="B6457" s="33" t="s">
        <v>53</v>
      </c>
      <c r="C6457" s="33">
        <v>156000</v>
      </c>
      <c r="D6457" s="33" t="s">
        <v>3192</v>
      </c>
      <c r="E6457" t="str">
        <f t="shared" si="104"/>
        <v>$125K-$200K</v>
      </c>
    </row>
    <row r="6458" spans="1:5" x14ac:dyDescent="0.3">
      <c r="A6458" s="33" t="s">
        <v>4</v>
      </c>
      <c r="B6458" s="33" t="s">
        <v>53</v>
      </c>
      <c r="C6458" s="33">
        <v>125000</v>
      </c>
      <c r="D6458" s="33" t="s">
        <v>3193</v>
      </c>
      <c r="E6458" t="str">
        <f t="shared" si="104"/>
        <v>$100K-$125K</v>
      </c>
    </row>
    <row r="6459" spans="1:5" x14ac:dyDescent="0.3">
      <c r="A6459" s="33" t="s">
        <v>0</v>
      </c>
      <c r="B6459" s="33" t="s">
        <v>53</v>
      </c>
      <c r="C6459" s="33">
        <v>94199</v>
      </c>
      <c r="D6459" s="33" t="s">
        <v>974</v>
      </c>
      <c r="E6459" t="str">
        <f t="shared" si="104"/>
        <v>$75K-$100K</v>
      </c>
    </row>
    <row r="6460" spans="1:5" x14ac:dyDescent="0.3">
      <c r="A6460" s="33" t="s">
        <v>52</v>
      </c>
      <c r="B6460" s="33" t="s">
        <v>106</v>
      </c>
      <c r="C6460" s="33">
        <v>63000</v>
      </c>
      <c r="D6460" s="33" t="s">
        <v>335</v>
      </c>
      <c r="E6460" t="str">
        <f t="shared" si="104"/>
        <v>&lt;$75K</v>
      </c>
    </row>
    <row r="6461" spans="1:5" x14ac:dyDescent="0.3">
      <c r="A6461" s="33" t="s">
        <v>126</v>
      </c>
      <c r="B6461" s="33" t="s">
        <v>110</v>
      </c>
      <c r="C6461" s="33">
        <v>147500</v>
      </c>
      <c r="D6461" s="33" t="s">
        <v>3194</v>
      </c>
      <c r="E6461" t="str">
        <f t="shared" si="104"/>
        <v>$125K-$200K</v>
      </c>
    </row>
    <row r="6462" spans="1:5" x14ac:dyDescent="0.3">
      <c r="A6462" s="33" t="s">
        <v>126</v>
      </c>
      <c r="B6462" s="33" t="s">
        <v>53</v>
      </c>
      <c r="C6462" s="33"/>
      <c r="D6462" s="33" t="s">
        <v>3195</v>
      </c>
      <c r="E6462" t="str">
        <f t="shared" si="104"/>
        <v>No Data</v>
      </c>
    </row>
    <row r="6463" spans="1:5" x14ac:dyDescent="0.3">
      <c r="A6463" s="33" t="s">
        <v>0</v>
      </c>
      <c r="B6463" s="33" t="s">
        <v>53</v>
      </c>
      <c r="C6463" s="33">
        <v>130000</v>
      </c>
      <c r="D6463" s="33" t="s">
        <v>3196</v>
      </c>
      <c r="E6463" t="str">
        <f t="shared" si="104"/>
        <v>$125K-$200K</v>
      </c>
    </row>
    <row r="6464" spans="1:5" x14ac:dyDescent="0.3">
      <c r="A6464" s="33" t="s">
        <v>2</v>
      </c>
      <c r="B6464" s="33" t="s">
        <v>69</v>
      </c>
      <c r="C6464" s="33">
        <v>51014</v>
      </c>
      <c r="D6464" s="33" t="s">
        <v>294</v>
      </c>
      <c r="E6464" t="str">
        <f t="shared" si="104"/>
        <v>&lt;$75K</v>
      </c>
    </row>
    <row r="6465" spans="1:5" x14ac:dyDescent="0.3">
      <c r="A6465" s="33" t="s">
        <v>125</v>
      </c>
      <c r="B6465" s="33" t="s">
        <v>53</v>
      </c>
      <c r="C6465" s="33">
        <v>212500</v>
      </c>
      <c r="D6465" s="33" t="s">
        <v>476</v>
      </c>
      <c r="E6465" t="str">
        <f t="shared" si="104"/>
        <v>&gt;$200K</v>
      </c>
    </row>
    <row r="6466" spans="1:5" x14ac:dyDescent="0.3">
      <c r="A6466" s="33" t="s">
        <v>2</v>
      </c>
      <c r="B6466" s="33" t="s">
        <v>53</v>
      </c>
      <c r="C6466" s="33">
        <v>95000</v>
      </c>
      <c r="D6466" s="33" t="s">
        <v>3197</v>
      </c>
      <c r="E6466" t="str">
        <f t="shared" si="104"/>
        <v>$75K-$100K</v>
      </c>
    </row>
    <row r="6467" spans="1:5" x14ac:dyDescent="0.3">
      <c r="A6467" s="33" t="s">
        <v>0</v>
      </c>
      <c r="B6467" s="33" t="s">
        <v>97</v>
      </c>
      <c r="C6467" s="33">
        <v>89100</v>
      </c>
      <c r="D6467" s="33" t="s">
        <v>1818</v>
      </c>
      <c r="E6467" t="str">
        <f t="shared" ref="E6467:E6530" si="105">_xlfn.XLOOKUP(C6467,$H$16:$H$21,$G$16:$G$21,,1)</f>
        <v>$75K-$100K</v>
      </c>
    </row>
    <row r="6468" spans="1:5" x14ac:dyDescent="0.3">
      <c r="A6468" s="33" t="s">
        <v>2</v>
      </c>
      <c r="B6468" s="33" t="s">
        <v>53</v>
      </c>
      <c r="C6468" s="33"/>
      <c r="D6468" s="33" t="s">
        <v>3039</v>
      </c>
      <c r="E6468" t="str">
        <f t="shared" si="105"/>
        <v>No Data</v>
      </c>
    </row>
    <row r="6469" spans="1:5" x14ac:dyDescent="0.3">
      <c r="A6469" s="33" t="s">
        <v>0</v>
      </c>
      <c r="B6469" s="33" t="s">
        <v>88</v>
      </c>
      <c r="C6469" s="33">
        <v>157500</v>
      </c>
      <c r="D6469" s="33" t="s">
        <v>811</v>
      </c>
      <c r="E6469" t="str">
        <f t="shared" si="105"/>
        <v>$125K-$200K</v>
      </c>
    </row>
    <row r="6470" spans="1:5" x14ac:dyDescent="0.3">
      <c r="A6470" s="33" t="s">
        <v>128</v>
      </c>
      <c r="B6470" s="33" t="s">
        <v>53</v>
      </c>
      <c r="C6470" s="33">
        <v>140000</v>
      </c>
      <c r="D6470" s="33" t="s">
        <v>1001</v>
      </c>
      <c r="E6470" t="str">
        <f t="shared" si="105"/>
        <v>$125K-$200K</v>
      </c>
    </row>
    <row r="6471" spans="1:5" x14ac:dyDescent="0.3">
      <c r="A6471" s="33" t="s">
        <v>2</v>
      </c>
      <c r="B6471" s="33" t="s">
        <v>65</v>
      </c>
      <c r="C6471" s="33">
        <v>72900</v>
      </c>
      <c r="D6471" s="33" t="s">
        <v>3198</v>
      </c>
      <c r="E6471" t="str">
        <f t="shared" si="105"/>
        <v>&lt;$75K</v>
      </c>
    </row>
    <row r="6472" spans="1:5" x14ac:dyDescent="0.3">
      <c r="A6472" s="33" t="s">
        <v>0</v>
      </c>
      <c r="B6472" s="33" t="s">
        <v>53</v>
      </c>
      <c r="C6472" s="33"/>
      <c r="D6472" s="33" t="s">
        <v>1799</v>
      </c>
      <c r="E6472" t="str">
        <f t="shared" si="105"/>
        <v>No Data</v>
      </c>
    </row>
    <row r="6473" spans="1:5" x14ac:dyDescent="0.3">
      <c r="A6473" s="33" t="s">
        <v>0</v>
      </c>
      <c r="B6473" s="33" t="s">
        <v>54</v>
      </c>
      <c r="C6473" s="33">
        <v>65000</v>
      </c>
      <c r="D6473" s="33" t="s">
        <v>905</v>
      </c>
      <c r="E6473" t="str">
        <f t="shared" si="105"/>
        <v>&lt;$75K</v>
      </c>
    </row>
    <row r="6474" spans="1:5" x14ac:dyDescent="0.3">
      <c r="A6474" s="33" t="s">
        <v>4</v>
      </c>
      <c r="B6474" s="33" t="s">
        <v>53</v>
      </c>
      <c r="C6474" s="33">
        <v>130000</v>
      </c>
      <c r="D6474" s="33" t="s">
        <v>387</v>
      </c>
      <c r="E6474" t="str">
        <f t="shared" si="105"/>
        <v>$125K-$200K</v>
      </c>
    </row>
    <row r="6475" spans="1:5" x14ac:dyDescent="0.3">
      <c r="A6475" s="33" t="s">
        <v>0</v>
      </c>
      <c r="B6475" s="33" t="s">
        <v>53</v>
      </c>
      <c r="C6475" s="33">
        <v>132500</v>
      </c>
      <c r="D6475" s="33" t="s">
        <v>3199</v>
      </c>
      <c r="E6475" t="str">
        <f t="shared" si="105"/>
        <v>$125K-$200K</v>
      </c>
    </row>
    <row r="6476" spans="1:5" x14ac:dyDescent="0.3">
      <c r="A6476" s="33" t="s">
        <v>2</v>
      </c>
      <c r="B6476" s="33" t="s">
        <v>53</v>
      </c>
      <c r="C6476" s="33"/>
      <c r="D6476" s="33" t="s">
        <v>906</v>
      </c>
      <c r="E6476" t="str">
        <f t="shared" si="105"/>
        <v>No Data</v>
      </c>
    </row>
    <row r="6477" spans="1:5" x14ac:dyDescent="0.3">
      <c r="A6477" s="33" t="s">
        <v>2</v>
      </c>
      <c r="B6477" s="33" t="s">
        <v>53</v>
      </c>
      <c r="C6477" s="33">
        <v>70469.5</v>
      </c>
      <c r="D6477" s="33" t="s">
        <v>232</v>
      </c>
      <c r="E6477" t="str">
        <f t="shared" si="105"/>
        <v>&lt;$75K</v>
      </c>
    </row>
    <row r="6478" spans="1:5" x14ac:dyDescent="0.3">
      <c r="A6478" s="33" t="s">
        <v>125</v>
      </c>
      <c r="B6478" s="33" t="s">
        <v>53</v>
      </c>
      <c r="C6478" s="33">
        <v>150000</v>
      </c>
      <c r="D6478" s="33" t="s">
        <v>1912</v>
      </c>
      <c r="E6478" t="str">
        <f t="shared" si="105"/>
        <v>$125K-$200K</v>
      </c>
    </row>
    <row r="6479" spans="1:5" x14ac:dyDescent="0.3">
      <c r="A6479" s="33" t="s">
        <v>126</v>
      </c>
      <c r="B6479" s="33" t="s">
        <v>53</v>
      </c>
      <c r="C6479" s="33">
        <v>120000</v>
      </c>
      <c r="D6479" s="33" t="s">
        <v>1937</v>
      </c>
      <c r="E6479" t="str">
        <f t="shared" si="105"/>
        <v>$100K-$125K</v>
      </c>
    </row>
    <row r="6480" spans="1:5" x14ac:dyDescent="0.3">
      <c r="A6480" s="33" t="s">
        <v>4</v>
      </c>
      <c r="B6480" s="33" t="s">
        <v>53</v>
      </c>
      <c r="C6480" s="33">
        <v>150000</v>
      </c>
      <c r="D6480" s="33" t="s">
        <v>717</v>
      </c>
      <c r="E6480" t="str">
        <f t="shared" si="105"/>
        <v>$125K-$200K</v>
      </c>
    </row>
    <row r="6481" spans="1:5" x14ac:dyDescent="0.3">
      <c r="A6481" s="33" t="s">
        <v>1</v>
      </c>
      <c r="B6481" s="33" t="s">
        <v>54</v>
      </c>
      <c r="C6481" s="33"/>
      <c r="D6481" s="33" t="s">
        <v>2179</v>
      </c>
      <c r="E6481" t="str">
        <f t="shared" si="105"/>
        <v>No Data</v>
      </c>
    </row>
    <row r="6482" spans="1:5" x14ac:dyDescent="0.3">
      <c r="A6482" s="33" t="s">
        <v>0</v>
      </c>
      <c r="B6482" s="33" t="s">
        <v>53</v>
      </c>
      <c r="C6482" s="33">
        <v>75000</v>
      </c>
      <c r="D6482" s="33" t="s">
        <v>3200</v>
      </c>
      <c r="E6482" t="str">
        <f t="shared" si="105"/>
        <v>&lt;$75K</v>
      </c>
    </row>
    <row r="6483" spans="1:5" x14ac:dyDescent="0.3">
      <c r="A6483" s="33" t="s">
        <v>2</v>
      </c>
      <c r="B6483" s="33" t="s">
        <v>53</v>
      </c>
      <c r="C6483" s="33"/>
      <c r="D6483" s="33" t="s">
        <v>800</v>
      </c>
      <c r="E6483" t="str">
        <f t="shared" si="105"/>
        <v>No Data</v>
      </c>
    </row>
    <row r="6484" spans="1:5" x14ac:dyDescent="0.3">
      <c r="A6484" s="33" t="s">
        <v>4</v>
      </c>
      <c r="B6484" s="33" t="s">
        <v>53</v>
      </c>
      <c r="C6484" s="33">
        <v>152500</v>
      </c>
      <c r="D6484" s="33" t="s">
        <v>2059</v>
      </c>
      <c r="E6484" t="str">
        <f t="shared" si="105"/>
        <v>$125K-$200K</v>
      </c>
    </row>
    <row r="6485" spans="1:5" x14ac:dyDescent="0.3">
      <c r="A6485" s="33" t="s">
        <v>0</v>
      </c>
      <c r="B6485" s="33" t="s">
        <v>53</v>
      </c>
      <c r="C6485" s="33">
        <v>108000</v>
      </c>
      <c r="D6485" s="33" t="s">
        <v>2144</v>
      </c>
      <c r="E6485" t="str">
        <f t="shared" si="105"/>
        <v>$100K-$125K</v>
      </c>
    </row>
    <row r="6486" spans="1:5" x14ac:dyDescent="0.3">
      <c r="A6486" s="33" t="s">
        <v>2</v>
      </c>
      <c r="B6486" s="33" t="s">
        <v>53</v>
      </c>
      <c r="C6486" s="33"/>
      <c r="D6486" s="33" t="s">
        <v>299</v>
      </c>
      <c r="E6486" t="str">
        <f t="shared" si="105"/>
        <v>No Data</v>
      </c>
    </row>
    <row r="6487" spans="1:5" x14ac:dyDescent="0.3">
      <c r="A6487" s="33" t="s">
        <v>0</v>
      </c>
      <c r="B6487" s="33" t="s">
        <v>53</v>
      </c>
      <c r="C6487" s="33">
        <v>90000</v>
      </c>
      <c r="D6487" s="33" t="s">
        <v>3201</v>
      </c>
      <c r="E6487" t="str">
        <f t="shared" si="105"/>
        <v>$75K-$100K</v>
      </c>
    </row>
    <row r="6488" spans="1:5" x14ac:dyDescent="0.3">
      <c r="A6488" s="33" t="s">
        <v>126</v>
      </c>
      <c r="B6488" s="33" t="s">
        <v>53</v>
      </c>
      <c r="C6488" s="33">
        <v>170000</v>
      </c>
      <c r="D6488" s="33" t="s">
        <v>3202</v>
      </c>
      <c r="E6488" t="str">
        <f t="shared" si="105"/>
        <v>$125K-$200K</v>
      </c>
    </row>
    <row r="6489" spans="1:5" x14ac:dyDescent="0.3">
      <c r="A6489" s="33" t="s">
        <v>0</v>
      </c>
      <c r="B6489" s="33" t="s">
        <v>53</v>
      </c>
      <c r="C6489" s="33">
        <v>115807</v>
      </c>
      <c r="D6489" s="33" t="s">
        <v>3203</v>
      </c>
      <c r="E6489" t="str">
        <f t="shared" si="105"/>
        <v>$100K-$125K</v>
      </c>
    </row>
    <row r="6490" spans="1:5" x14ac:dyDescent="0.3">
      <c r="A6490" s="33" t="s">
        <v>128</v>
      </c>
      <c r="B6490" s="33" t="s">
        <v>54</v>
      </c>
      <c r="C6490" s="33"/>
      <c r="D6490" s="33" t="s">
        <v>3204</v>
      </c>
      <c r="E6490" t="str">
        <f t="shared" si="105"/>
        <v>No Data</v>
      </c>
    </row>
    <row r="6491" spans="1:5" x14ac:dyDescent="0.3">
      <c r="A6491" s="33" t="s">
        <v>0</v>
      </c>
      <c r="B6491" s="33" t="s">
        <v>65</v>
      </c>
      <c r="C6491" s="33">
        <v>158938</v>
      </c>
      <c r="D6491" s="33" t="s">
        <v>3205</v>
      </c>
      <c r="E6491" t="str">
        <f t="shared" si="105"/>
        <v>$125K-$200K</v>
      </c>
    </row>
    <row r="6492" spans="1:5" x14ac:dyDescent="0.3">
      <c r="A6492" s="33" t="s">
        <v>4</v>
      </c>
      <c r="B6492" s="33" t="s">
        <v>53</v>
      </c>
      <c r="C6492" s="33">
        <v>145000</v>
      </c>
      <c r="D6492" s="33" t="s">
        <v>2097</v>
      </c>
      <c r="E6492" t="str">
        <f t="shared" si="105"/>
        <v>$125K-$200K</v>
      </c>
    </row>
    <row r="6493" spans="1:5" x14ac:dyDescent="0.3">
      <c r="A6493" s="33" t="s">
        <v>52</v>
      </c>
      <c r="B6493" s="33" t="s">
        <v>53</v>
      </c>
      <c r="C6493" s="33">
        <v>95150</v>
      </c>
      <c r="D6493" s="33" t="s">
        <v>364</v>
      </c>
      <c r="E6493" t="str">
        <f t="shared" si="105"/>
        <v>$75K-$100K</v>
      </c>
    </row>
    <row r="6494" spans="1:5" x14ac:dyDescent="0.3">
      <c r="A6494" s="33" t="s">
        <v>4</v>
      </c>
      <c r="B6494" s="33" t="s">
        <v>53</v>
      </c>
      <c r="C6494" s="33">
        <v>125000</v>
      </c>
      <c r="D6494" s="33" t="s">
        <v>232</v>
      </c>
      <c r="E6494" t="str">
        <f t="shared" si="105"/>
        <v>$100K-$125K</v>
      </c>
    </row>
    <row r="6495" spans="1:5" x14ac:dyDescent="0.3">
      <c r="A6495" s="33" t="s">
        <v>2</v>
      </c>
      <c r="B6495" s="33" t="s">
        <v>53</v>
      </c>
      <c r="C6495" s="33"/>
      <c r="D6495" s="33" t="s">
        <v>527</v>
      </c>
      <c r="E6495" t="str">
        <f t="shared" si="105"/>
        <v>No Data</v>
      </c>
    </row>
    <row r="6496" spans="1:5" x14ac:dyDescent="0.3">
      <c r="A6496" s="33" t="s">
        <v>52</v>
      </c>
      <c r="B6496" s="33" t="s">
        <v>53</v>
      </c>
      <c r="C6496" s="33"/>
      <c r="D6496" s="33" t="s">
        <v>480</v>
      </c>
      <c r="E6496" t="str">
        <f t="shared" si="105"/>
        <v>No Data</v>
      </c>
    </row>
    <row r="6497" spans="1:5" x14ac:dyDescent="0.3">
      <c r="A6497" s="33" t="s">
        <v>52</v>
      </c>
      <c r="B6497" s="33" t="s">
        <v>53</v>
      </c>
      <c r="C6497" s="33"/>
      <c r="D6497" s="33" t="s">
        <v>3206</v>
      </c>
      <c r="E6497" t="str">
        <f t="shared" si="105"/>
        <v>No Data</v>
      </c>
    </row>
    <row r="6498" spans="1:5" x14ac:dyDescent="0.3">
      <c r="A6498" s="33" t="s">
        <v>4</v>
      </c>
      <c r="B6498" s="33" t="s">
        <v>53</v>
      </c>
      <c r="C6498" s="33">
        <v>105000</v>
      </c>
      <c r="D6498" s="33" t="s">
        <v>3207</v>
      </c>
      <c r="E6498" t="str">
        <f t="shared" si="105"/>
        <v>$100K-$125K</v>
      </c>
    </row>
    <row r="6499" spans="1:5" x14ac:dyDescent="0.3">
      <c r="A6499" s="33" t="s">
        <v>0</v>
      </c>
      <c r="B6499" s="33" t="s">
        <v>88</v>
      </c>
      <c r="C6499" s="33">
        <v>79200</v>
      </c>
      <c r="D6499" s="33" t="s">
        <v>1035</v>
      </c>
      <c r="E6499" t="str">
        <f t="shared" si="105"/>
        <v>$75K-$100K</v>
      </c>
    </row>
    <row r="6500" spans="1:5" x14ac:dyDescent="0.3">
      <c r="A6500" s="33" t="s">
        <v>0</v>
      </c>
      <c r="B6500" s="33" t="s">
        <v>53</v>
      </c>
      <c r="C6500" s="33">
        <v>132368</v>
      </c>
      <c r="D6500" s="33" t="s">
        <v>1749</v>
      </c>
      <c r="E6500" t="str">
        <f t="shared" si="105"/>
        <v>$125K-$200K</v>
      </c>
    </row>
    <row r="6501" spans="1:5" x14ac:dyDescent="0.3">
      <c r="A6501" s="33" t="s">
        <v>4</v>
      </c>
      <c r="B6501" s="33" t="s">
        <v>53</v>
      </c>
      <c r="C6501" s="33">
        <v>95000</v>
      </c>
      <c r="D6501" s="33" t="s">
        <v>232</v>
      </c>
      <c r="E6501" t="str">
        <f t="shared" si="105"/>
        <v>$75K-$100K</v>
      </c>
    </row>
    <row r="6502" spans="1:5" x14ac:dyDescent="0.3">
      <c r="A6502" s="33" t="s">
        <v>2</v>
      </c>
      <c r="B6502" s="33" t="s">
        <v>97</v>
      </c>
      <c r="C6502" s="33">
        <v>89100</v>
      </c>
      <c r="D6502" s="33" t="s">
        <v>3208</v>
      </c>
      <c r="E6502" t="str">
        <f t="shared" si="105"/>
        <v>$75K-$100K</v>
      </c>
    </row>
    <row r="6503" spans="1:5" x14ac:dyDescent="0.3">
      <c r="A6503" s="33" t="s">
        <v>0</v>
      </c>
      <c r="B6503" s="33" t="s">
        <v>53</v>
      </c>
      <c r="C6503" s="33">
        <v>119550</v>
      </c>
      <c r="D6503" s="33" t="s">
        <v>299</v>
      </c>
      <c r="E6503" t="str">
        <f t="shared" si="105"/>
        <v>$100K-$125K</v>
      </c>
    </row>
    <row r="6504" spans="1:5" x14ac:dyDescent="0.3">
      <c r="A6504" s="33" t="s">
        <v>129</v>
      </c>
      <c r="B6504" s="33" t="s">
        <v>53</v>
      </c>
      <c r="C6504" s="33">
        <v>150000</v>
      </c>
      <c r="D6504" s="33" t="s">
        <v>541</v>
      </c>
      <c r="E6504" t="str">
        <f t="shared" si="105"/>
        <v>$125K-$200K</v>
      </c>
    </row>
    <row r="6505" spans="1:5" x14ac:dyDescent="0.3">
      <c r="A6505" s="33" t="s">
        <v>4</v>
      </c>
      <c r="B6505" s="33" t="s">
        <v>53</v>
      </c>
      <c r="C6505" s="33">
        <v>167000</v>
      </c>
      <c r="D6505" s="33" t="s">
        <v>1873</v>
      </c>
      <c r="E6505" t="str">
        <f t="shared" si="105"/>
        <v>$125K-$200K</v>
      </c>
    </row>
    <row r="6506" spans="1:5" x14ac:dyDescent="0.3">
      <c r="A6506" s="33" t="s">
        <v>2</v>
      </c>
      <c r="B6506" s="33" t="s">
        <v>53</v>
      </c>
      <c r="C6506" s="33">
        <v>102500</v>
      </c>
      <c r="D6506" s="33" t="s">
        <v>265</v>
      </c>
      <c r="E6506" t="str">
        <f t="shared" si="105"/>
        <v>$100K-$125K</v>
      </c>
    </row>
    <row r="6507" spans="1:5" x14ac:dyDescent="0.3">
      <c r="A6507" s="33" t="s">
        <v>2</v>
      </c>
      <c r="B6507" s="33" t="s">
        <v>53</v>
      </c>
      <c r="C6507" s="33">
        <v>100000</v>
      </c>
      <c r="D6507" s="33" t="s">
        <v>3209</v>
      </c>
      <c r="E6507" t="str">
        <f t="shared" si="105"/>
        <v>$75K-$100K</v>
      </c>
    </row>
    <row r="6508" spans="1:5" x14ac:dyDescent="0.3">
      <c r="A6508" s="33" t="s">
        <v>52</v>
      </c>
      <c r="B6508" s="33" t="s">
        <v>53</v>
      </c>
      <c r="C6508" s="33"/>
      <c r="D6508" s="33" t="s">
        <v>2834</v>
      </c>
      <c r="E6508" t="str">
        <f t="shared" si="105"/>
        <v>No Data</v>
      </c>
    </row>
    <row r="6509" spans="1:5" x14ac:dyDescent="0.3">
      <c r="A6509" s="33" t="s">
        <v>0</v>
      </c>
      <c r="B6509" s="33" t="s">
        <v>53</v>
      </c>
      <c r="C6509" s="33">
        <v>152500</v>
      </c>
      <c r="D6509" s="33" t="s">
        <v>268</v>
      </c>
      <c r="E6509" t="str">
        <f t="shared" si="105"/>
        <v>$125K-$200K</v>
      </c>
    </row>
    <row r="6510" spans="1:5" x14ac:dyDescent="0.3">
      <c r="A6510" s="33" t="s">
        <v>2</v>
      </c>
      <c r="B6510" s="33" t="s">
        <v>53</v>
      </c>
      <c r="C6510" s="33">
        <v>100500</v>
      </c>
      <c r="D6510" s="33" t="s">
        <v>3210</v>
      </c>
      <c r="E6510" t="str">
        <f t="shared" si="105"/>
        <v>$100K-$125K</v>
      </c>
    </row>
    <row r="6511" spans="1:5" x14ac:dyDescent="0.3">
      <c r="A6511" s="33" t="s">
        <v>0</v>
      </c>
      <c r="B6511" s="33" t="s">
        <v>53</v>
      </c>
      <c r="C6511" s="33">
        <v>165000</v>
      </c>
      <c r="D6511" s="33" t="s">
        <v>3211</v>
      </c>
      <c r="E6511" t="str">
        <f t="shared" si="105"/>
        <v>$125K-$200K</v>
      </c>
    </row>
    <row r="6512" spans="1:5" x14ac:dyDescent="0.3">
      <c r="A6512" s="33" t="s">
        <v>129</v>
      </c>
      <c r="B6512" s="33" t="s">
        <v>67</v>
      </c>
      <c r="C6512" s="33">
        <v>71280</v>
      </c>
      <c r="D6512" s="33" t="s">
        <v>1922</v>
      </c>
      <c r="E6512" t="str">
        <f t="shared" si="105"/>
        <v>&lt;$75K</v>
      </c>
    </row>
    <row r="6513" spans="1:5" x14ac:dyDescent="0.3">
      <c r="A6513" s="33" t="s">
        <v>2</v>
      </c>
      <c r="B6513" s="33" t="s">
        <v>53</v>
      </c>
      <c r="C6513" s="33"/>
      <c r="D6513" s="33" t="s">
        <v>3212</v>
      </c>
      <c r="E6513" t="str">
        <f t="shared" si="105"/>
        <v>No Data</v>
      </c>
    </row>
    <row r="6514" spans="1:5" x14ac:dyDescent="0.3">
      <c r="A6514" s="33" t="s">
        <v>129</v>
      </c>
      <c r="B6514" s="33" t="s">
        <v>53</v>
      </c>
      <c r="C6514" s="33">
        <v>142500</v>
      </c>
      <c r="D6514" s="33" t="s">
        <v>3213</v>
      </c>
      <c r="E6514" t="str">
        <f t="shared" si="105"/>
        <v>$125K-$200K</v>
      </c>
    </row>
    <row r="6515" spans="1:5" x14ac:dyDescent="0.3">
      <c r="A6515" s="33" t="s">
        <v>0</v>
      </c>
      <c r="B6515" s="33" t="s">
        <v>53</v>
      </c>
      <c r="C6515" s="33"/>
      <c r="D6515" s="33" t="s">
        <v>258</v>
      </c>
      <c r="E6515" t="str">
        <f t="shared" si="105"/>
        <v>No Data</v>
      </c>
    </row>
    <row r="6516" spans="1:5" x14ac:dyDescent="0.3">
      <c r="A6516" s="33" t="s">
        <v>2</v>
      </c>
      <c r="B6516" s="33" t="s">
        <v>53</v>
      </c>
      <c r="C6516" s="33"/>
      <c r="D6516" s="33" t="s">
        <v>268</v>
      </c>
      <c r="E6516" t="str">
        <f t="shared" si="105"/>
        <v>No Data</v>
      </c>
    </row>
    <row r="6517" spans="1:5" x14ac:dyDescent="0.3">
      <c r="A6517" s="33" t="s">
        <v>4</v>
      </c>
      <c r="B6517" s="33" t="s">
        <v>53</v>
      </c>
      <c r="C6517" s="33"/>
      <c r="D6517" s="33" t="s">
        <v>3214</v>
      </c>
      <c r="E6517" t="str">
        <f t="shared" si="105"/>
        <v>No Data</v>
      </c>
    </row>
    <row r="6518" spans="1:5" x14ac:dyDescent="0.3">
      <c r="A6518" s="33" t="s">
        <v>0</v>
      </c>
      <c r="B6518" s="33" t="s">
        <v>53</v>
      </c>
      <c r="C6518" s="33"/>
      <c r="D6518" s="33" t="s">
        <v>258</v>
      </c>
      <c r="E6518" t="str">
        <f t="shared" si="105"/>
        <v>No Data</v>
      </c>
    </row>
    <row r="6519" spans="1:5" x14ac:dyDescent="0.3">
      <c r="A6519" s="33" t="s">
        <v>2</v>
      </c>
      <c r="B6519" s="33" t="s">
        <v>53</v>
      </c>
      <c r="C6519" s="33">
        <v>66589</v>
      </c>
      <c r="D6519" s="33" t="s">
        <v>3215</v>
      </c>
      <c r="E6519" t="str">
        <f t="shared" si="105"/>
        <v>&lt;$75K</v>
      </c>
    </row>
    <row r="6520" spans="1:5" x14ac:dyDescent="0.3">
      <c r="A6520" s="33" t="s">
        <v>0</v>
      </c>
      <c r="B6520" s="33" t="s">
        <v>53</v>
      </c>
      <c r="C6520" s="33">
        <v>102035.5</v>
      </c>
      <c r="D6520" s="33" t="s">
        <v>728</v>
      </c>
      <c r="E6520" t="str">
        <f t="shared" si="105"/>
        <v>$100K-$125K</v>
      </c>
    </row>
    <row r="6521" spans="1:5" x14ac:dyDescent="0.3">
      <c r="A6521" s="33" t="s">
        <v>4</v>
      </c>
      <c r="B6521" s="33" t="s">
        <v>54</v>
      </c>
      <c r="C6521" s="33">
        <v>214807.5</v>
      </c>
      <c r="D6521" s="33" t="s">
        <v>225</v>
      </c>
      <c r="E6521" t="str">
        <f t="shared" si="105"/>
        <v>&gt;$200K</v>
      </c>
    </row>
    <row r="6522" spans="1:5" x14ac:dyDescent="0.3">
      <c r="A6522" s="33" t="s">
        <v>4</v>
      </c>
      <c r="B6522" s="33" t="s">
        <v>53</v>
      </c>
      <c r="C6522" s="33"/>
      <c r="D6522" s="33" t="s">
        <v>299</v>
      </c>
      <c r="E6522" t="str">
        <f t="shared" si="105"/>
        <v>No Data</v>
      </c>
    </row>
    <row r="6523" spans="1:5" x14ac:dyDescent="0.3">
      <c r="A6523" s="33" t="s">
        <v>2</v>
      </c>
      <c r="B6523" s="33" t="s">
        <v>53</v>
      </c>
      <c r="C6523" s="33"/>
      <c r="D6523" s="33" t="s">
        <v>679</v>
      </c>
      <c r="E6523" t="str">
        <f t="shared" si="105"/>
        <v>No Data</v>
      </c>
    </row>
    <row r="6524" spans="1:5" x14ac:dyDescent="0.3">
      <c r="A6524" s="33" t="s">
        <v>0</v>
      </c>
      <c r="B6524" s="33" t="s">
        <v>53</v>
      </c>
      <c r="C6524" s="33"/>
      <c r="D6524" s="33" t="s">
        <v>3216</v>
      </c>
      <c r="E6524" t="str">
        <f t="shared" si="105"/>
        <v>No Data</v>
      </c>
    </row>
    <row r="6525" spans="1:5" x14ac:dyDescent="0.3">
      <c r="A6525" s="33" t="s">
        <v>4</v>
      </c>
      <c r="B6525" s="33" t="s">
        <v>53</v>
      </c>
      <c r="C6525" s="33"/>
      <c r="D6525" s="33" t="s">
        <v>469</v>
      </c>
      <c r="E6525" t="str">
        <f t="shared" si="105"/>
        <v>No Data</v>
      </c>
    </row>
    <row r="6526" spans="1:5" x14ac:dyDescent="0.3">
      <c r="A6526" s="33" t="s">
        <v>2</v>
      </c>
      <c r="B6526" s="33" t="s">
        <v>53</v>
      </c>
      <c r="C6526" s="33"/>
      <c r="D6526" s="33" t="s">
        <v>3217</v>
      </c>
      <c r="E6526" t="str">
        <f t="shared" si="105"/>
        <v>No Data</v>
      </c>
    </row>
    <row r="6527" spans="1:5" x14ac:dyDescent="0.3">
      <c r="A6527" s="33" t="s">
        <v>128</v>
      </c>
      <c r="B6527" s="33" t="s">
        <v>54</v>
      </c>
      <c r="C6527" s="33">
        <v>160000</v>
      </c>
      <c r="D6527" s="33" t="s">
        <v>1169</v>
      </c>
      <c r="E6527" t="str">
        <f t="shared" si="105"/>
        <v>$125K-$200K</v>
      </c>
    </row>
    <row r="6528" spans="1:5" x14ac:dyDescent="0.3">
      <c r="A6528" s="33" t="s">
        <v>0</v>
      </c>
      <c r="B6528" s="33" t="s">
        <v>53</v>
      </c>
      <c r="C6528" s="33">
        <v>200000</v>
      </c>
      <c r="D6528" s="33" t="s">
        <v>431</v>
      </c>
      <c r="E6528" t="str">
        <f t="shared" si="105"/>
        <v>$125K-$200K</v>
      </c>
    </row>
    <row r="6529" spans="1:5" x14ac:dyDescent="0.3">
      <c r="A6529" s="33" t="s">
        <v>4</v>
      </c>
      <c r="B6529" s="33" t="s">
        <v>53</v>
      </c>
      <c r="C6529" s="33"/>
      <c r="D6529" s="33" t="s">
        <v>258</v>
      </c>
      <c r="E6529" t="str">
        <f t="shared" si="105"/>
        <v>No Data</v>
      </c>
    </row>
    <row r="6530" spans="1:5" x14ac:dyDescent="0.3">
      <c r="A6530" s="33" t="s">
        <v>4</v>
      </c>
      <c r="B6530" s="33" t="s">
        <v>53</v>
      </c>
      <c r="C6530" s="33">
        <v>215500</v>
      </c>
      <c r="D6530" s="33" t="s">
        <v>1883</v>
      </c>
      <c r="E6530" t="str">
        <f t="shared" si="105"/>
        <v>&gt;$200K</v>
      </c>
    </row>
    <row r="6531" spans="1:5" x14ac:dyDescent="0.3">
      <c r="A6531" s="33" t="s">
        <v>2</v>
      </c>
      <c r="B6531" s="33" t="s">
        <v>53</v>
      </c>
      <c r="C6531" s="33">
        <v>50000</v>
      </c>
      <c r="D6531" s="33" t="s">
        <v>1238</v>
      </c>
      <c r="E6531" t="str">
        <f t="shared" ref="E6531:E6594" si="106">_xlfn.XLOOKUP(C6531,$H$16:$H$21,$G$16:$G$21,,1)</f>
        <v>&lt;$75K</v>
      </c>
    </row>
    <row r="6532" spans="1:5" x14ac:dyDescent="0.3">
      <c r="A6532" s="33" t="s">
        <v>4</v>
      </c>
      <c r="B6532" s="33" t="s">
        <v>53</v>
      </c>
      <c r="C6532" s="33">
        <v>154000</v>
      </c>
      <c r="D6532" s="33" t="s">
        <v>3024</v>
      </c>
      <c r="E6532" t="str">
        <f t="shared" si="106"/>
        <v>$125K-$200K</v>
      </c>
    </row>
    <row r="6533" spans="1:5" x14ac:dyDescent="0.3">
      <c r="A6533" s="33" t="s">
        <v>2</v>
      </c>
      <c r="B6533" s="33" t="s">
        <v>53</v>
      </c>
      <c r="C6533" s="33">
        <v>60000</v>
      </c>
      <c r="D6533" s="33" t="s">
        <v>3218</v>
      </c>
      <c r="E6533" t="str">
        <f t="shared" si="106"/>
        <v>&lt;$75K</v>
      </c>
    </row>
    <row r="6534" spans="1:5" x14ac:dyDescent="0.3">
      <c r="A6534" s="33" t="s">
        <v>4</v>
      </c>
      <c r="B6534" s="33" t="s">
        <v>166</v>
      </c>
      <c r="C6534" s="33">
        <v>92500</v>
      </c>
      <c r="D6534" s="33" t="s">
        <v>3219</v>
      </c>
      <c r="E6534" t="str">
        <f t="shared" si="106"/>
        <v>$75K-$100K</v>
      </c>
    </row>
    <row r="6535" spans="1:5" x14ac:dyDescent="0.3">
      <c r="A6535" s="33" t="s">
        <v>0</v>
      </c>
      <c r="B6535" s="33" t="s">
        <v>53</v>
      </c>
      <c r="C6535" s="33">
        <v>225000</v>
      </c>
      <c r="D6535" s="33" t="s">
        <v>1146</v>
      </c>
      <c r="E6535" t="str">
        <f t="shared" si="106"/>
        <v>&gt;$200K</v>
      </c>
    </row>
    <row r="6536" spans="1:5" x14ac:dyDescent="0.3">
      <c r="A6536" s="33" t="s">
        <v>128</v>
      </c>
      <c r="B6536" s="33" t="s">
        <v>53</v>
      </c>
      <c r="C6536" s="33"/>
      <c r="D6536" s="33" t="s">
        <v>3220</v>
      </c>
      <c r="E6536" t="str">
        <f t="shared" si="106"/>
        <v>No Data</v>
      </c>
    </row>
    <row r="6537" spans="1:5" x14ac:dyDescent="0.3">
      <c r="A6537" s="33" t="s">
        <v>0</v>
      </c>
      <c r="B6537" s="33" t="s">
        <v>53</v>
      </c>
      <c r="C6537" s="33">
        <v>137500</v>
      </c>
      <c r="D6537" s="33" t="s">
        <v>3221</v>
      </c>
      <c r="E6537" t="str">
        <f t="shared" si="106"/>
        <v>$125K-$200K</v>
      </c>
    </row>
    <row r="6538" spans="1:5" x14ac:dyDescent="0.3">
      <c r="A6538" s="33" t="s">
        <v>2</v>
      </c>
      <c r="B6538" s="33" t="s">
        <v>53</v>
      </c>
      <c r="C6538" s="33"/>
      <c r="D6538" s="33" t="s">
        <v>1427</v>
      </c>
      <c r="E6538" t="str">
        <f t="shared" si="106"/>
        <v>No Data</v>
      </c>
    </row>
    <row r="6539" spans="1:5" x14ac:dyDescent="0.3">
      <c r="A6539" s="33" t="s">
        <v>4</v>
      </c>
      <c r="B6539" s="33" t="s">
        <v>81</v>
      </c>
      <c r="C6539" s="33">
        <v>100000</v>
      </c>
      <c r="D6539" s="33" t="s">
        <v>1303</v>
      </c>
      <c r="E6539" t="str">
        <f t="shared" si="106"/>
        <v>$75K-$100K</v>
      </c>
    </row>
    <row r="6540" spans="1:5" x14ac:dyDescent="0.3">
      <c r="A6540" s="33" t="s">
        <v>2</v>
      </c>
      <c r="B6540" s="33" t="s">
        <v>53</v>
      </c>
      <c r="C6540" s="33">
        <v>58500</v>
      </c>
      <c r="D6540" s="33" t="s">
        <v>3222</v>
      </c>
      <c r="E6540" t="str">
        <f t="shared" si="106"/>
        <v>&lt;$75K</v>
      </c>
    </row>
    <row r="6541" spans="1:5" x14ac:dyDescent="0.3">
      <c r="A6541" s="33" t="s">
        <v>4</v>
      </c>
      <c r="B6541" s="33" t="s">
        <v>54</v>
      </c>
      <c r="C6541" s="33">
        <v>187500</v>
      </c>
      <c r="D6541" s="33" t="s">
        <v>3223</v>
      </c>
      <c r="E6541" t="str">
        <f t="shared" si="106"/>
        <v>$125K-$200K</v>
      </c>
    </row>
    <row r="6542" spans="1:5" x14ac:dyDescent="0.3">
      <c r="A6542" s="33" t="s">
        <v>2</v>
      </c>
      <c r="B6542" s="33" t="s">
        <v>53</v>
      </c>
      <c r="C6542" s="33">
        <v>106492.5</v>
      </c>
      <c r="D6542" s="33" t="s">
        <v>3224</v>
      </c>
      <c r="E6542" t="str">
        <f t="shared" si="106"/>
        <v>$100K-$125K</v>
      </c>
    </row>
    <row r="6543" spans="1:5" x14ac:dyDescent="0.3">
      <c r="A6543" s="33" t="s">
        <v>0</v>
      </c>
      <c r="B6543" s="33" t="s">
        <v>53</v>
      </c>
      <c r="C6543" s="33">
        <v>180000</v>
      </c>
      <c r="D6543" s="33" t="s">
        <v>230</v>
      </c>
      <c r="E6543" t="str">
        <f t="shared" si="106"/>
        <v>$125K-$200K</v>
      </c>
    </row>
    <row r="6544" spans="1:5" x14ac:dyDescent="0.3">
      <c r="A6544" s="33" t="s">
        <v>4</v>
      </c>
      <c r="B6544" s="33" t="s">
        <v>53</v>
      </c>
      <c r="C6544" s="33">
        <v>102800</v>
      </c>
      <c r="D6544" s="33" t="s">
        <v>3225</v>
      </c>
      <c r="E6544" t="str">
        <f t="shared" si="106"/>
        <v>$100K-$125K</v>
      </c>
    </row>
    <row r="6545" spans="1:5" x14ac:dyDescent="0.3">
      <c r="A6545" s="33" t="s">
        <v>126</v>
      </c>
      <c r="B6545" s="33" t="s">
        <v>53</v>
      </c>
      <c r="C6545" s="33">
        <v>106000</v>
      </c>
      <c r="D6545" s="33" t="s">
        <v>3226</v>
      </c>
      <c r="E6545" t="str">
        <f t="shared" si="106"/>
        <v>$100K-$125K</v>
      </c>
    </row>
    <row r="6546" spans="1:5" x14ac:dyDescent="0.3">
      <c r="A6546" s="33" t="s">
        <v>2</v>
      </c>
      <c r="B6546" s="33" t="s">
        <v>53</v>
      </c>
      <c r="C6546" s="33"/>
      <c r="D6546" s="33" t="s">
        <v>3227</v>
      </c>
      <c r="E6546" t="str">
        <f t="shared" si="106"/>
        <v>No Data</v>
      </c>
    </row>
    <row r="6547" spans="1:5" x14ac:dyDescent="0.3">
      <c r="A6547" s="33" t="s">
        <v>128</v>
      </c>
      <c r="B6547" s="33" t="s">
        <v>53</v>
      </c>
      <c r="C6547" s="33">
        <v>180000</v>
      </c>
      <c r="D6547" s="33" t="s">
        <v>230</v>
      </c>
      <c r="E6547" t="str">
        <f t="shared" si="106"/>
        <v>$125K-$200K</v>
      </c>
    </row>
    <row r="6548" spans="1:5" x14ac:dyDescent="0.3">
      <c r="A6548" s="33" t="s">
        <v>125</v>
      </c>
      <c r="B6548" s="33" t="s">
        <v>53</v>
      </c>
      <c r="C6548" s="33">
        <v>98910.078125</v>
      </c>
      <c r="D6548" s="33" t="s">
        <v>3228</v>
      </c>
      <c r="E6548" t="str">
        <f t="shared" si="106"/>
        <v>$75K-$100K</v>
      </c>
    </row>
    <row r="6549" spans="1:5" x14ac:dyDescent="0.3">
      <c r="A6549" s="33" t="s">
        <v>0</v>
      </c>
      <c r="B6549" s="33" t="s">
        <v>54</v>
      </c>
      <c r="C6549" s="33">
        <v>90000</v>
      </c>
      <c r="D6549" s="33" t="s">
        <v>3229</v>
      </c>
      <c r="E6549" t="str">
        <f t="shared" si="106"/>
        <v>$75K-$100K</v>
      </c>
    </row>
    <row r="6550" spans="1:5" x14ac:dyDescent="0.3">
      <c r="A6550" s="33" t="s">
        <v>52</v>
      </c>
      <c r="B6550" s="33" t="s">
        <v>53</v>
      </c>
      <c r="C6550" s="33"/>
      <c r="D6550" s="33" t="s">
        <v>3230</v>
      </c>
      <c r="E6550" t="str">
        <f t="shared" si="106"/>
        <v>No Data</v>
      </c>
    </row>
    <row r="6551" spans="1:5" x14ac:dyDescent="0.3">
      <c r="A6551" s="33" t="s">
        <v>0</v>
      </c>
      <c r="B6551" s="33" t="s">
        <v>54</v>
      </c>
      <c r="C6551" s="33">
        <v>110000</v>
      </c>
      <c r="D6551" s="33" t="s">
        <v>3231</v>
      </c>
      <c r="E6551" t="str">
        <f t="shared" si="106"/>
        <v>$100K-$125K</v>
      </c>
    </row>
    <row r="6552" spans="1:5" x14ac:dyDescent="0.3">
      <c r="A6552" s="33" t="s">
        <v>0</v>
      </c>
      <c r="B6552" s="33" t="s">
        <v>53</v>
      </c>
      <c r="C6552" s="33">
        <v>152000</v>
      </c>
      <c r="D6552" s="33" t="s">
        <v>596</v>
      </c>
      <c r="E6552" t="str">
        <f t="shared" si="106"/>
        <v>$125K-$200K</v>
      </c>
    </row>
    <row r="6553" spans="1:5" x14ac:dyDescent="0.3">
      <c r="A6553" s="33" t="s">
        <v>4</v>
      </c>
      <c r="B6553" s="33" t="s">
        <v>54</v>
      </c>
      <c r="C6553" s="33">
        <v>137500</v>
      </c>
      <c r="D6553" s="33" t="s">
        <v>265</v>
      </c>
      <c r="E6553" t="str">
        <f t="shared" si="106"/>
        <v>$125K-$200K</v>
      </c>
    </row>
    <row r="6554" spans="1:5" x14ac:dyDescent="0.3">
      <c r="A6554" s="33" t="s">
        <v>0</v>
      </c>
      <c r="B6554" s="33" t="s">
        <v>54</v>
      </c>
      <c r="C6554" s="33"/>
      <c r="D6554" s="33" t="s">
        <v>1178</v>
      </c>
      <c r="E6554" t="str">
        <f t="shared" si="106"/>
        <v>No Data</v>
      </c>
    </row>
    <row r="6555" spans="1:5" x14ac:dyDescent="0.3">
      <c r="A6555" s="33" t="s">
        <v>2</v>
      </c>
      <c r="B6555" s="33" t="s">
        <v>53</v>
      </c>
      <c r="C6555" s="33"/>
      <c r="D6555" s="33" t="s">
        <v>1432</v>
      </c>
      <c r="E6555" t="str">
        <f t="shared" si="106"/>
        <v>No Data</v>
      </c>
    </row>
    <row r="6556" spans="1:5" x14ac:dyDescent="0.3">
      <c r="A6556" s="33" t="s">
        <v>4</v>
      </c>
      <c r="B6556" s="33" t="s">
        <v>53</v>
      </c>
      <c r="C6556" s="33">
        <v>117500</v>
      </c>
      <c r="D6556" s="33" t="s">
        <v>3232</v>
      </c>
      <c r="E6556" t="str">
        <f t="shared" si="106"/>
        <v>$100K-$125K</v>
      </c>
    </row>
    <row r="6557" spans="1:5" x14ac:dyDescent="0.3">
      <c r="A6557" s="33" t="s">
        <v>128</v>
      </c>
      <c r="B6557" s="33" t="s">
        <v>53</v>
      </c>
      <c r="C6557" s="33"/>
      <c r="D6557" s="33" t="s">
        <v>928</v>
      </c>
      <c r="E6557" t="str">
        <f t="shared" si="106"/>
        <v>No Data</v>
      </c>
    </row>
    <row r="6558" spans="1:5" x14ac:dyDescent="0.3">
      <c r="A6558" s="33" t="s">
        <v>4</v>
      </c>
      <c r="B6558" s="33" t="s">
        <v>53</v>
      </c>
      <c r="C6558" s="33">
        <v>97500</v>
      </c>
      <c r="D6558" s="33" t="s">
        <v>1183</v>
      </c>
      <c r="E6558" t="str">
        <f t="shared" si="106"/>
        <v>$75K-$100K</v>
      </c>
    </row>
    <row r="6559" spans="1:5" x14ac:dyDescent="0.3">
      <c r="A6559" s="33" t="s">
        <v>4</v>
      </c>
      <c r="B6559" s="33" t="s">
        <v>53</v>
      </c>
      <c r="C6559" s="33">
        <v>115000</v>
      </c>
      <c r="D6559" s="33" t="s">
        <v>3233</v>
      </c>
      <c r="E6559" t="str">
        <f t="shared" si="106"/>
        <v>$100K-$125K</v>
      </c>
    </row>
    <row r="6560" spans="1:5" x14ac:dyDescent="0.3">
      <c r="A6560" s="33" t="s">
        <v>4</v>
      </c>
      <c r="B6560" s="33" t="s">
        <v>98</v>
      </c>
      <c r="C6560" s="33">
        <v>96760.5</v>
      </c>
      <c r="D6560" s="33" t="s">
        <v>1672</v>
      </c>
      <c r="E6560" t="str">
        <f t="shared" si="106"/>
        <v>$75K-$100K</v>
      </c>
    </row>
    <row r="6561" spans="1:5" x14ac:dyDescent="0.3">
      <c r="A6561" s="33" t="s">
        <v>0</v>
      </c>
      <c r="B6561" s="33" t="s">
        <v>69</v>
      </c>
      <c r="C6561" s="33">
        <v>157500</v>
      </c>
      <c r="D6561" s="33" t="s">
        <v>353</v>
      </c>
      <c r="E6561" t="str">
        <f t="shared" si="106"/>
        <v>$125K-$200K</v>
      </c>
    </row>
    <row r="6562" spans="1:5" x14ac:dyDescent="0.3">
      <c r="A6562" s="33" t="s">
        <v>4</v>
      </c>
      <c r="B6562" s="33" t="s">
        <v>53</v>
      </c>
      <c r="C6562" s="33">
        <v>175000</v>
      </c>
      <c r="D6562" s="33" t="s">
        <v>377</v>
      </c>
      <c r="E6562" t="str">
        <f t="shared" si="106"/>
        <v>$125K-$200K</v>
      </c>
    </row>
    <row r="6563" spans="1:5" x14ac:dyDescent="0.3">
      <c r="A6563" s="33" t="s">
        <v>4</v>
      </c>
      <c r="B6563" s="33" t="s">
        <v>53</v>
      </c>
      <c r="C6563" s="33"/>
      <c r="D6563" s="33" t="s">
        <v>768</v>
      </c>
      <c r="E6563" t="str">
        <f t="shared" si="106"/>
        <v>No Data</v>
      </c>
    </row>
    <row r="6564" spans="1:5" x14ac:dyDescent="0.3">
      <c r="A6564" s="33" t="s">
        <v>4</v>
      </c>
      <c r="B6564" s="33" t="s">
        <v>53</v>
      </c>
      <c r="C6564" s="33"/>
      <c r="D6564" s="33" t="s">
        <v>1838</v>
      </c>
      <c r="E6564" t="str">
        <f t="shared" si="106"/>
        <v>No Data</v>
      </c>
    </row>
    <row r="6565" spans="1:5" x14ac:dyDescent="0.3">
      <c r="A6565" s="33" t="s">
        <v>128</v>
      </c>
      <c r="B6565" s="33" t="s">
        <v>81</v>
      </c>
      <c r="C6565" s="33">
        <v>90000</v>
      </c>
      <c r="D6565" s="33" t="s">
        <v>834</v>
      </c>
      <c r="E6565" t="str">
        <f t="shared" si="106"/>
        <v>$75K-$100K</v>
      </c>
    </row>
    <row r="6566" spans="1:5" x14ac:dyDescent="0.3">
      <c r="A6566" s="33" t="s">
        <v>4</v>
      </c>
      <c r="B6566" s="33" t="s">
        <v>86</v>
      </c>
      <c r="C6566" s="33">
        <v>147500</v>
      </c>
      <c r="D6566" s="33" t="s">
        <v>809</v>
      </c>
      <c r="E6566" t="str">
        <f t="shared" si="106"/>
        <v>$125K-$200K</v>
      </c>
    </row>
    <row r="6567" spans="1:5" x14ac:dyDescent="0.3">
      <c r="A6567" s="33" t="s">
        <v>2</v>
      </c>
      <c r="B6567" s="33" t="s">
        <v>53</v>
      </c>
      <c r="C6567" s="33">
        <v>82000</v>
      </c>
      <c r="D6567" s="33" t="s">
        <v>3234</v>
      </c>
      <c r="E6567" t="str">
        <f t="shared" si="106"/>
        <v>$75K-$100K</v>
      </c>
    </row>
    <row r="6568" spans="1:5" x14ac:dyDescent="0.3">
      <c r="A6568" s="33" t="s">
        <v>4</v>
      </c>
      <c r="B6568" s="33" t="s">
        <v>53</v>
      </c>
      <c r="C6568" s="33">
        <v>157500</v>
      </c>
      <c r="D6568" s="33" t="s">
        <v>366</v>
      </c>
      <c r="E6568" t="str">
        <f t="shared" si="106"/>
        <v>$125K-$200K</v>
      </c>
    </row>
    <row r="6569" spans="1:5" x14ac:dyDescent="0.3">
      <c r="A6569" s="33" t="s">
        <v>4</v>
      </c>
      <c r="B6569" s="33" t="s">
        <v>53</v>
      </c>
      <c r="C6569" s="33">
        <v>165880</v>
      </c>
      <c r="D6569" s="33" t="s">
        <v>860</v>
      </c>
      <c r="E6569" t="str">
        <f t="shared" si="106"/>
        <v>$125K-$200K</v>
      </c>
    </row>
    <row r="6570" spans="1:5" x14ac:dyDescent="0.3">
      <c r="A6570" s="33" t="s">
        <v>2</v>
      </c>
      <c r="B6570" s="33" t="s">
        <v>67</v>
      </c>
      <c r="C6570" s="33">
        <v>118640</v>
      </c>
      <c r="D6570" s="33" t="s">
        <v>913</v>
      </c>
      <c r="E6570" t="str">
        <f t="shared" si="106"/>
        <v>$100K-$125K</v>
      </c>
    </row>
    <row r="6571" spans="1:5" x14ac:dyDescent="0.3">
      <c r="A6571" s="33" t="s">
        <v>126</v>
      </c>
      <c r="B6571" s="33" t="s">
        <v>53</v>
      </c>
      <c r="C6571" s="33">
        <v>175000</v>
      </c>
      <c r="D6571" s="33" t="s">
        <v>232</v>
      </c>
      <c r="E6571" t="str">
        <f t="shared" si="106"/>
        <v>$125K-$200K</v>
      </c>
    </row>
    <row r="6572" spans="1:5" x14ac:dyDescent="0.3">
      <c r="A6572" s="33" t="s">
        <v>126</v>
      </c>
      <c r="B6572" s="33" t="s">
        <v>53</v>
      </c>
      <c r="C6572" s="33">
        <v>215000</v>
      </c>
      <c r="D6572" s="33" t="s">
        <v>1351</v>
      </c>
      <c r="E6572" t="str">
        <f t="shared" si="106"/>
        <v>&gt;$200K</v>
      </c>
    </row>
    <row r="6573" spans="1:5" x14ac:dyDescent="0.3">
      <c r="A6573" s="33" t="s">
        <v>4</v>
      </c>
      <c r="B6573" s="33" t="s">
        <v>53</v>
      </c>
      <c r="C6573" s="33">
        <v>125000</v>
      </c>
      <c r="D6573" s="33" t="s">
        <v>375</v>
      </c>
      <c r="E6573" t="str">
        <f t="shared" si="106"/>
        <v>$100K-$125K</v>
      </c>
    </row>
    <row r="6574" spans="1:5" x14ac:dyDescent="0.3">
      <c r="A6574" s="33" t="s">
        <v>4</v>
      </c>
      <c r="B6574" s="33" t="s">
        <v>53</v>
      </c>
      <c r="C6574" s="33"/>
      <c r="D6574" s="33" t="s">
        <v>300</v>
      </c>
      <c r="E6574" t="str">
        <f t="shared" si="106"/>
        <v>No Data</v>
      </c>
    </row>
    <row r="6575" spans="1:5" x14ac:dyDescent="0.3">
      <c r="A6575" s="33" t="s">
        <v>4</v>
      </c>
      <c r="B6575" s="33" t="s">
        <v>53</v>
      </c>
      <c r="C6575" s="33">
        <v>122500</v>
      </c>
      <c r="D6575" s="33" t="s">
        <v>537</v>
      </c>
      <c r="E6575" t="str">
        <f t="shared" si="106"/>
        <v>$100K-$125K</v>
      </c>
    </row>
    <row r="6576" spans="1:5" x14ac:dyDescent="0.3">
      <c r="A6576" s="33" t="s">
        <v>4</v>
      </c>
      <c r="B6576" s="33" t="s">
        <v>88</v>
      </c>
      <c r="C6576" s="33">
        <v>147500</v>
      </c>
      <c r="D6576" s="33" t="s">
        <v>834</v>
      </c>
      <c r="E6576" t="str">
        <f t="shared" si="106"/>
        <v>$125K-$200K</v>
      </c>
    </row>
    <row r="6577" spans="1:5" x14ac:dyDescent="0.3">
      <c r="A6577" s="33" t="s">
        <v>0</v>
      </c>
      <c r="B6577" s="33" t="s">
        <v>53</v>
      </c>
      <c r="C6577" s="33">
        <v>65000</v>
      </c>
      <c r="D6577" s="33" t="s">
        <v>3235</v>
      </c>
      <c r="E6577" t="str">
        <f t="shared" si="106"/>
        <v>&lt;$75K</v>
      </c>
    </row>
    <row r="6578" spans="1:5" x14ac:dyDescent="0.3">
      <c r="A6578" s="33" t="s">
        <v>0</v>
      </c>
      <c r="B6578" s="33" t="s">
        <v>53</v>
      </c>
      <c r="C6578" s="33">
        <v>112000</v>
      </c>
      <c r="D6578" s="33" t="s">
        <v>326</v>
      </c>
      <c r="E6578" t="str">
        <f t="shared" si="106"/>
        <v>$100K-$125K</v>
      </c>
    </row>
    <row r="6579" spans="1:5" x14ac:dyDescent="0.3">
      <c r="A6579" s="33" t="s">
        <v>4</v>
      </c>
      <c r="B6579" s="33" t="s">
        <v>53</v>
      </c>
      <c r="C6579" s="33"/>
      <c r="D6579" s="33" t="s">
        <v>268</v>
      </c>
      <c r="E6579" t="str">
        <f t="shared" si="106"/>
        <v>No Data</v>
      </c>
    </row>
    <row r="6580" spans="1:5" x14ac:dyDescent="0.3">
      <c r="A6580" s="33" t="s">
        <v>2</v>
      </c>
      <c r="B6580" s="33" t="s">
        <v>53</v>
      </c>
      <c r="C6580" s="33">
        <v>73000</v>
      </c>
      <c r="D6580" s="33" t="s">
        <v>3236</v>
      </c>
      <c r="E6580" t="str">
        <f t="shared" si="106"/>
        <v>&lt;$75K</v>
      </c>
    </row>
    <row r="6581" spans="1:5" x14ac:dyDescent="0.3">
      <c r="A6581" s="33" t="s">
        <v>4</v>
      </c>
      <c r="B6581" s="33" t="s">
        <v>53</v>
      </c>
      <c r="C6581" s="33">
        <v>115000</v>
      </c>
      <c r="D6581" s="33" t="s">
        <v>905</v>
      </c>
      <c r="E6581" t="str">
        <f t="shared" si="106"/>
        <v>$100K-$125K</v>
      </c>
    </row>
    <row r="6582" spans="1:5" x14ac:dyDescent="0.3">
      <c r="A6582" s="33" t="s">
        <v>4</v>
      </c>
      <c r="B6582" s="33" t="s">
        <v>53</v>
      </c>
      <c r="C6582" s="33"/>
      <c r="D6582" s="33" t="s">
        <v>800</v>
      </c>
      <c r="E6582" t="str">
        <f t="shared" si="106"/>
        <v>No Data</v>
      </c>
    </row>
    <row r="6583" spans="1:5" x14ac:dyDescent="0.3">
      <c r="A6583" s="33" t="s">
        <v>1</v>
      </c>
      <c r="B6583" s="33" t="s">
        <v>123</v>
      </c>
      <c r="C6583" s="33">
        <v>133000</v>
      </c>
      <c r="D6583" s="33" t="s">
        <v>3157</v>
      </c>
      <c r="E6583" t="str">
        <f t="shared" si="106"/>
        <v>$125K-$200K</v>
      </c>
    </row>
    <row r="6584" spans="1:5" x14ac:dyDescent="0.3">
      <c r="A6584" s="33" t="s">
        <v>2</v>
      </c>
      <c r="B6584" s="33" t="s">
        <v>53</v>
      </c>
      <c r="C6584" s="33">
        <v>105000</v>
      </c>
      <c r="D6584" s="33" t="s">
        <v>3237</v>
      </c>
      <c r="E6584" t="str">
        <f t="shared" si="106"/>
        <v>$100K-$125K</v>
      </c>
    </row>
    <row r="6585" spans="1:5" x14ac:dyDescent="0.3">
      <c r="A6585" s="33" t="s">
        <v>0</v>
      </c>
      <c r="B6585" s="33" t="s">
        <v>54</v>
      </c>
      <c r="C6585" s="33"/>
      <c r="D6585" s="33" t="s">
        <v>278</v>
      </c>
      <c r="E6585" t="str">
        <f t="shared" si="106"/>
        <v>No Data</v>
      </c>
    </row>
    <row r="6586" spans="1:5" x14ac:dyDescent="0.3">
      <c r="A6586" s="33" t="s">
        <v>1</v>
      </c>
      <c r="B6586" s="33" t="s">
        <v>53</v>
      </c>
      <c r="C6586" s="33"/>
      <c r="D6586" s="33" t="s">
        <v>287</v>
      </c>
      <c r="E6586" t="str">
        <f t="shared" si="106"/>
        <v>No Data</v>
      </c>
    </row>
    <row r="6587" spans="1:5" x14ac:dyDescent="0.3">
      <c r="A6587" s="33" t="s">
        <v>4</v>
      </c>
      <c r="B6587" s="33" t="s">
        <v>53</v>
      </c>
      <c r="C6587" s="33"/>
      <c r="D6587" s="33" t="s">
        <v>649</v>
      </c>
      <c r="E6587" t="str">
        <f t="shared" si="106"/>
        <v>No Data</v>
      </c>
    </row>
    <row r="6588" spans="1:5" x14ac:dyDescent="0.3">
      <c r="A6588" s="33" t="s">
        <v>0</v>
      </c>
      <c r="B6588" s="33" t="s">
        <v>53</v>
      </c>
      <c r="C6588" s="33"/>
      <c r="D6588" s="33" t="s">
        <v>258</v>
      </c>
      <c r="E6588" t="str">
        <f t="shared" si="106"/>
        <v>No Data</v>
      </c>
    </row>
    <row r="6589" spans="1:5" x14ac:dyDescent="0.3">
      <c r="A6589" s="33" t="s">
        <v>126</v>
      </c>
      <c r="B6589" s="33" t="s">
        <v>53</v>
      </c>
      <c r="C6589" s="33">
        <v>127500</v>
      </c>
      <c r="D6589" s="33" t="s">
        <v>3238</v>
      </c>
      <c r="E6589" t="str">
        <f t="shared" si="106"/>
        <v>$125K-$200K</v>
      </c>
    </row>
    <row r="6590" spans="1:5" x14ac:dyDescent="0.3">
      <c r="A6590" s="33" t="s">
        <v>2</v>
      </c>
      <c r="B6590" s="33" t="s">
        <v>53</v>
      </c>
      <c r="C6590" s="33">
        <v>90000</v>
      </c>
      <c r="D6590" s="33" t="s">
        <v>265</v>
      </c>
      <c r="E6590" t="str">
        <f t="shared" si="106"/>
        <v>$75K-$100K</v>
      </c>
    </row>
    <row r="6591" spans="1:5" x14ac:dyDescent="0.3">
      <c r="A6591" s="33" t="s">
        <v>128</v>
      </c>
      <c r="B6591" s="33" t="s">
        <v>93</v>
      </c>
      <c r="C6591" s="33">
        <v>194500</v>
      </c>
      <c r="D6591" s="33" t="s">
        <v>1172</v>
      </c>
      <c r="E6591" t="str">
        <f t="shared" si="106"/>
        <v>$125K-$200K</v>
      </c>
    </row>
    <row r="6592" spans="1:5" x14ac:dyDescent="0.3">
      <c r="A6592" s="33" t="s">
        <v>0</v>
      </c>
      <c r="B6592" s="33" t="s">
        <v>53</v>
      </c>
      <c r="C6592" s="33"/>
      <c r="D6592" s="33" t="s">
        <v>2452</v>
      </c>
      <c r="E6592" t="str">
        <f t="shared" si="106"/>
        <v>No Data</v>
      </c>
    </row>
    <row r="6593" spans="1:5" x14ac:dyDescent="0.3">
      <c r="A6593" s="33" t="s">
        <v>0</v>
      </c>
      <c r="B6593" s="33" t="s">
        <v>53</v>
      </c>
      <c r="C6593" s="33"/>
      <c r="D6593" s="33" t="s">
        <v>286</v>
      </c>
      <c r="E6593" t="str">
        <f t="shared" si="106"/>
        <v>No Data</v>
      </c>
    </row>
    <row r="6594" spans="1:5" x14ac:dyDescent="0.3">
      <c r="A6594" s="33" t="s">
        <v>4</v>
      </c>
      <c r="B6594" s="33" t="s">
        <v>53</v>
      </c>
      <c r="C6594" s="33"/>
      <c r="D6594" s="33" t="s">
        <v>1476</v>
      </c>
      <c r="E6594" t="str">
        <f t="shared" si="106"/>
        <v>No Data</v>
      </c>
    </row>
    <row r="6595" spans="1:5" x14ac:dyDescent="0.3">
      <c r="A6595" s="33" t="s">
        <v>0</v>
      </c>
      <c r="B6595" s="33" t="s">
        <v>53</v>
      </c>
      <c r="C6595" s="33">
        <v>162623.5</v>
      </c>
      <c r="D6595" s="33" t="s">
        <v>1119</v>
      </c>
      <c r="E6595" t="str">
        <f t="shared" ref="E6595:E6658" si="107">_xlfn.XLOOKUP(C6595,$H$16:$H$21,$G$16:$G$21,,1)</f>
        <v>$125K-$200K</v>
      </c>
    </row>
    <row r="6596" spans="1:5" x14ac:dyDescent="0.3">
      <c r="A6596" s="33" t="s">
        <v>128</v>
      </c>
      <c r="B6596" s="33" t="s">
        <v>53</v>
      </c>
      <c r="C6596" s="33"/>
      <c r="D6596" s="33" t="s">
        <v>1864</v>
      </c>
      <c r="E6596" t="str">
        <f t="shared" si="107"/>
        <v>No Data</v>
      </c>
    </row>
    <row r="6597" spans="1:5" x14ac:dyDescent="0.3">
      <c r="A6597" s="33" t="s">
        <v>0</v>
      </c>
      <c r="B6597" s="33" t="s">
        <v>53</v>
      </c>
      <c r="C6597" s="33">
        <v>90000</v>
      </c>
      <c r="D6597" s="33" t="s">
        <v>242</v>
      </c>
      <c r="E6597" t="str">
        <f t="shared" si="107"/>
        <v>$75K-$100K</v>
      </c>
    </row>
    <row r="6598" spans="1:5" x14ac:dyDescent="0.3">
      <c r="A6598" s="33" t="s">
        <v>0</v>
      </c>
      <c r="B6598" s="33" t="s">
        <v>53</v>
      </c>
      <c r="C6598" s="33">
        <v>120000</v>
      </c>
      <c r="D6598" s="33" t="s">
        <v>3239</v>
      </c>
      <c r="E6598" t="str">
        <f t="shared" si="107"/>
        <v>$100K-$125K</v>
      </c>
    </row>
    <row r="6599" spans="1:5" x14ac:dyDescent="0.3">
      <c r="A6599" s="33" t="s">
        <v>4</v>
      </c>
      <c r="B6599" s="33" t="s">
        <v>54</v>
      </c>
      <c r="C6599" s="33">
        <v>87500</v>
      </c>
      <c r="D6599" s="33" t="s">
        <v>265</v>
      </c>
      <c r="E6599" t="str">
        <f t="shared" si="107"/>
        <v>$75K-$100K</v>
      </c>
    </row>
    <row r="6600" spans="1:5" x14ac:dyDescent="0.3">
      <c r="A6600" s="33" t="s">
        <v>4</v>
      </c>
      <c r="B6600" s="33" t="s">
        <v>54</v>
      </c>
      <c r="C6600" s="33">
        <v>162000</v>
      </c>
      <c r="D6600" s="33" t="s">
        <v>499</v>
      </c>
      <c r="E6600" t="str">
        <f t="shared" si="107"/>
        <v>$125K-$200K</v>
      </c>
    </row>
    <row r="6601" spans="1:5" x14ac:dyDescent="0.3">
      <c r="A6601" s="33" t="s">
        <v>4</v>
      </c>
      <c r="B6601" s="33" t="s">
        <v>53</v>
      </c>
      <c r="C6601" s="33">
        <v>154000</v>
      </c>
      <c r="D6601" s="33" t="s">
        <v>3240</v>
      </c>
      <c r="E6601" t="str">
        <f t="shared" si="107"/>
        <v>$125K-$200K</v>
      </c>
    </row>
    <row r="6602" spans="1:5" x14ac:dyDescent="0.3">
      <c r="A6602" s="33" t="s">
        <v>0</v>
      </c>
      <c r="B6602" s="33" t="s">
        <v>53</v>
      </c>
      <c r="C6602" s="33">
        <v>281450.5</v>
      </c>
      <c r="D6602" s="33" t="s">
        <v>482</v>
      </c>
      <c r="E6602" t="str">
        <f t="shared" si="107"/>
        <v>&gt;$200K</v>
      </c>
    </row>
    <row r="6603" spans="1:5" x14ac:dyDescent="0.3">
      <c r="A6603" s="33" t="s">
        <v>126</v>
      </c>
      <c r="B6603" s="33" t="s">
        <v>53</v>
      </c>
      <c r="C6603" s="33">
        <v>133000</v>
      </c>
      <c r="D6603" s="33" t="s">
        <v>520</v>
      </c>
      <c r="E6603" t="str">
        <f t="shared" si="107"/>
        <v>$125K-$200K</v>
      </c>
    </row>
    <row r="6604" spans="1:5" x14ac:dyDescent="0.3">
      <c r="A6604" s="33" t="s">
        <v>2</v>
      </c>
      <c r="B6604" s="33" t="s">
        <v>95</v>
      </c>
      <c r="C6604" s="33">
        <v>147500</v>
      </c>
      <c r="D6604" s="33" t="s">
        <v>1679</v>
      </c>
      <c r="E6604" t="str">
        <f t="shared" si="107"/>
        <v>$125K-$200K</v>
      </c>
    </row>
    <row r="6605" spans="1:5" x14ac:dyDescent="0.3">
      <c r="A6605" s="33" t="s">
        <v>126</v>
      </c>
      <c r="B6605" s="33" t="s">
        <v>53</v>
      </c>
      <c r="C6605" s="33">
        <v>125000</v>
      </c>
      <c r="D6605" s="33" t="s">
        <v>1119</v>
      </c>
      <c r="E6605" t="str">
        <f t="shared" si="107"/>
        <v>$100K-$125K</v>
      </c>
    </row>
    <row r="6606" spans="1:5" x14ac:dyDescent="0.3">
      <c r="A6606" s="33" t="s">
        <v>2</v>
      </c>
      <c r="B6606" s="33" t="s">
        <v>53</v>
      </c>
      <c r="C6606" s="33"/>
      <c r="D6606" s="33" t="s">
        <v>268</v>
      </c>
      <c r="E6606" t="str">
        <f t="shared" si="107"/>
        <v>No Data</v>
      </c>
    </row>
    <row r="6607" spans="1:5" x14ac:dyDescent="0.3">
      <c r="A6607" s="33" t="s">
        <v>4</v>
      </c>
      <c r="B6607" s="33" t="s">
        <v>53</v>
      </c>
      <c r="C6607" s="33">
        <v>97500</v>
      </c>
      <c r="D6607" s="33" t="s">
        <v>1830</v>
      </c>
      <c r="E6607" t="str">
        <f t="shared" si="107"/>
        <v>$75K-$100K</v>
      </c>
    </row>
    <row r="6608" spans="1:5" x14ac:dyDescent="0.3">
      <c r="A6608" s="33" t="s">
        <v>0</v>
      </c>
      <c r="B6608" s="33" t="s">
        <v>53</v>
      </c>
      <c r="C6608" s="33"/>
      <c r="D6608" s="33" t="s">
        <v>2202</v>
      </c>
      <c r="E6608" t="str">
        <f t="shared" si="107"/>
        <v>No Data</v>
      </c>
    </row>
    <row r="6609" spans="1:5" x14ac:dyDescent="0.3">
      <c r="A6609" s="33" t="s">
        <v>126</v>
      </c>
      <c r="B6609" s="33" t="s">
        <v>53</v>
      </c>
      <c r="C6609" s="33">
        <v>170000</v>
      </c>
      <c r="D6609" s="33" t="s">
        <v>3241</v>
      </c>
      <c r="E6609" t="str">
        <f t="shared" si="107"/>
        <v>$125K-$200K</v>
      </c>
    </row>
    <row r="6610" spans="1:5" x14ac:dyDescent="0.3">
      <c r="A6610" s="33" t="s">
        <v>1</v>
      </c>
      <c r="B6610" s="33" t="s">
        <v>81</v>
      </c>
      <c r="C6610" s="33">
        <v>125000</v>
      </c>
      <c r="D6610" s="33" t="s">
        <v>3242</v>
      </c>
      <c r="E6610" t="str">
        <f t="shared" si="107"/>
        <v>$100K-$125K</v>
      </c>
    </row>
    <row r="6611" spans="1:5" x14ac:dyDescent="0.3">
      <c r="A6611" s="33" t="s">
        <v>4</v>
      </c>
      <c r="B6611" s="33" t="s">
        <v>53</v>
      </c>
      <c r="C6611" s="33">
        <v>140000</v>
      </c>
      <c r="D6611" s="33" t="s">
        <v>1320</v>
      </c>
      <c r="E6611" t="str">
        <f t="shared" si="107"/>
        <v>$125K-$200K</v>
      </c>
    </row>
    <row r="6612" spans="1:5" x14ac:dyDescent="0.3">
      <c r="A6612" s="33" t="s">
        <v>126</v>
      </c>
      <c r="B6612" s="33" t="s">
        <v>53</v>
      </c>
      <c r="C6612" s="33">
        <v>156596</v>
      </c>
      <c r="D6612" s="33" t="s">
        <v>225</v>
      </c>
      <c r="E6612" t="str">
        <f t="shared" si="107"/>
        <v>$125K-$200K</v>
      </c>
    </row>
    <row r="6613" spans="1:5" x14ac:dyDescent="0.3">
      <c r="A6613" s="33" t="s">
        <v>4</v>
      </c>
      <c r="B6613" s="33" t="s">
        <v>53</v>
      </c>
      <c r="C6613" s="33">
        <v>105000</v>
      </c>
      <c r="D6613" s="33" t="s">
        <v>315</v>
      </c>
      <c r="E6613" t="str">
        <f t="shared" si="107"/>
        <v>$100K-$125K</v>
      </c>
    </row>
    <row r="6614" spans="1:5" x14ac:dyDescent="0.3">
      <c r="A6614" s="33" t="s">
        <v>126</v>
      </c>
      <c r="B6614" s="33" t="s">
        <v>53</v>
      </c>
      <c r="C6614" s="33">
        <v>155000</v>
      </c>
      <c r="D6614" s="33" t="s">
        <v>232</v>
      </c>
      <c r="E6614" t="str">
        <f t="shared" si="107"/>
        <v>$125K-$200K</v>
      </c>
    </row>
    <row r="6615" spans="1:5" x14ac:dyDescent="0.3">
      <c r="A6615" s="33" t="s">
        <v>4</v>
      </c>
      <c r="B6615" s="33" t="s">
        <v>53</v>
      </c>
      <c r="C6615" s="33">
        <v>145000</v>
      </c>
      <c r="D6615" s="33" t="s">
        <v>315</v>
      </c>
      <c r="E6615" t="str">
        <f t="shared" si="107"/>
        <v>$125K-$200K</v>
      </c>
    </row>
    <row r="6616" spans="1:5" x14ac:dyDescent="0.3">
      <c r="A6616" s="33" t="s">
        <v>129</v>
      </c>
      <c r="B6616" s="33" t="s">
        <v>53</v>
      </c>
      <c r="C6616" s="33"/>
      <c r="D6616" s="33" t="s">
        <v>3243</v>
      </c>
      <c r="E6616" t="str">
        <f t="shared" si="107"/>
        <v>No Data</v>
      </c>
    </row>
    <row r="6617" spans="1:5" x14ac:dyDescent="0.3">
      <c r="A6617" s="33" t="s">
        <v>128</v>
      </c>
      <c r="B6617" s="33" t="s">
        <v>53</v>
      </c>
      <c r="C6617" s="33">
        <v>115000</v>
      </c>
      <c r="D6617" s="33" t="s">
        <v>2426</v>
      </c>
      <c r="E6617" t="str">
        <f t="shared" si="107"/>
        <v>$100K-$125K</v>
      </c>
    </row>
    <row r="6618" spans="1:5" x14ac:dyDescent="0.3">
      <c r="A6618" s="33" t="s">
        <v>2</v>
      </c>
      <c r="B6618" s="33" t="s">
        <v>53</v>
      </c>
      <c r="C6618" s="33">
        <v>110500</v>
      </c>
      <c r="D6618" s="33" t="s">
        <v>1380</v>
      </c>
      <c r="E6618" t="str">
        <f t="shared" si="107"/>
        <v>$100K-$125K</v>
      </c>
    </row>
    <row r="6619" spans="1:5" x14ac:dyDescent="0.3">
      <c r="A6619" s="33" t="s">
        <v>126</v>
      </c>
      <c r="B6619" s="33" t="s">
        <v>81</v>
      </c>
      <c r="C6619" s="33">
        <v>145000</v>
      </c>
      <c r="D6619" s="33" t="s">
        <v>1539</v>
      </c>
      <c r="E6619" t="str">
        <f t="shared" si="107"/>
        <v>$125K-$200K</v>
      </c>
    </row>
    <row r="6620" spans="1:5" x14ac:dyDescent="0.3">
      <c r="A6620" s="33" t="s">
        <v>4</v>
      </c>
      <c r="B6620" s="33" t="s">
        <v>53</v>
      </c>
      <c r="C6620" s="33"/>
      <c r="D6620" s="33" t="s">
        <v>3244</v>
      </c>
      <c r="E6620" t="str">
        <f t="shared" si="107"/>
        <v>No Data</v>
      </c>
    </row>
    <row r="6621" spans="1:5" x14ac:dyDescent="0.3">
      <c r="A6621" s="33" t="s">
        <v>128</v>
      </c>
      <c r="B6621" s="33" t="s">
        <v>88</v>
      </c>
      <c r="C6621" s="33">
        <v>157500</v>
      </c>
      <c r="D6621" s="33" t="s">
        <v>841</v>
      </c>
      <c r="E6621" t="str">
        <f t="shared" si="107"/>
        <v>$125K-$200K</v>
      </c>
    </row>
    <row r="6622" spans="1:5" x14ac:dyDescent="0.3">
      <c r="A6622" s="33" t="s">
        <v>4</v>
      </c>
      <c r="B6622" s="33" t="s">
        <v>53</v>
      </c>
      <c r="C6622" s="33">
        <v>112500</v>
      </c>
      <c r="D6622" s="33" t="s">
        <v>3245</v>
      </c>
      <c r="E6622" t="str">
        <f t="shared" si="107"/>
        <v>$100K-$125K</v>
      </c>
    </row>
    <row r="6623" spans="1:5" x14ac:dyDescent="0.3">
      <c r="A6623" s="33" t="s">
        <v>126</v>
      </c>
      <c r="B6623" s="33" t="s">
        <v>53</v>
      </c>
      <c r="C6623" s="33">
        <v>173500</v>
      </c>
      <c r="D6623" s="33" t="s">
        <v>225</v>
      </c>
      <c r="E6623" t="str">
        <f t="shared" si="107"/>
        <v>$125K-$200K</v>
      </c>
    </row>
    <row r="6624" spans="1:5" x14ac:dyDescent="0.3">
      <c r="A6624" s="33" t="s">
        <v>2</v>
      </c>
      <c r="B6624" s="33" t="s">
        <v>69</v>
      </c>
      <c r="C6624" s="33">
        <v>166419.5</v>
      </c>
      <c r="D6624" s="33" t="s">
        <v>3246</v>
      </c>
      <c r="E6624" t="str">
        <f t="shared" si="107"/>
        <v>$125K-$200K</v>
      </c>
    </row>
    <row r="6625" spans="1:5" x14ac:dyDescent="0.3">
      <c r="A6625" s="33" t="s">
        <v>4</v>
      </c>
      <c r="B6625" s="33" t="s">
        <v>53</v>
      </c>
      <c r="C6625" s="33">
        <v>95000</v>
      </c>
      <c r="D6625" s="33" t="s">
        <v>1884</v>
      </c>
      <c r="E6625" t="str">
        <f t="shared" si="107"/>
        <v>$75K-$100K</v>
      </c>
    </row>
    <row r="6626" spans="1:5" x14ac:dyDescent="0.3">
      <c r="A6626" s="33" t="s">
        <v>4</v>
      </c>
      <c r="B6626" s="33" t="s">
        <v>53</v>
      </c>
      <c r="C6626" s="33">
        <v>72500</v>
      </c>
      <c r="D6626" s="33" t="s">
        <v>252</v>
      </c>
      <c r="E6626" t="str">
        <f t="shared" si="107"/>
        <v>&lt;$75K</v>
      </c>
    </row>
    <row r="6627" spans="1:5" x14ac:dyDescent="0.3">
      <c r="A6627" s="33" t="s">
        <v>2</v>
      </c>
      <c r="B6627" s="33" t="s">
        <v>53</v>
      </c>
      <c r="C6627" s="33">
        <v>70000</v>
      </c>
      <c r="D6627" s="33" t="s">
        <v>248</v>
      </c>
      <c r="E6627" t="str">
        <f t="shared" si="107"/>
        <v>&lt;$75K</v>
      </c>
    </row>
    <row r="6628" spans="1:5" x14ac:dyDescent="0.3">
      <c r="A6628" s="33" t="s">
        <v>4</v>
      </c>
      <c r="B6628" s="33" t="s">
        <v>53</v>
      </c>
      <c r="C6628" s="33">
        <v>174720</v>
      </c>
      <c r="D6628" s="33" t="s">
        <v>402</v>
      </c>
      <c r="E6628" t="str">
        <f t="shared" si="107"/>
        <v>$125K-$200K</v>
      </c>
    </row>
    <row r="6629" spans="1:5" x14ac:dyDescent="0.3">
      <c r="A6629" s="33" t="s">
        <v>4</v>
      </c>
      <c r="B6629" s="33" t="s">
        <v>53</v>
      </c>
      <c r="C6629" s="33"/>
      <c r="D6629" s="33" t="s">
        <v>3247</v>
      </c>
      <c r="E6629" t="str">
        <f t="shared" si="107"/>
        <v>No Data</v>
      </c>
    </row>
    <row r="6630" spans="1:5" x14ac:dyDescent="0.3">
      <c r="A6630" s="33" t="s">
        <v>2</v>
      </c>
      <c r="B6630" s="33" t="s">
        <v>53</v>
      </c>
      <c r="C6630" s="33">
        <v>108329</v>
      </c>
      <c r="D6630" s="33" t="s">
        <v>3248</v>
      </c>
      <c r="E6630" t="str">
        <f t="shared" si="107"/>
        <v>$100K-$125K</v>
      </c>
    </row>
    <row r="6631" spans="1:5" x14ac:dyDescent="0.3">
      <c r="A6631" s="33" t="s">
        <v>126</v>
      </c>
      <c r="B6631" s="33" t="s">
        <v>53</v>
      </c>
      <c r="C6631" s="33">
        <v>135000</v>
      </c>
      <c r="D6631" s="33" t="s">
        <v>315</v>
      </c>
      <c r="E6631" t="str">
        <f t="shared" si="107"/>
        <v>$125K-$200K</v>
      </c>
    </row>
    <row r="6632" spans="1:5" x14ac:dyDescent="0.3">
      <c r="A6632" s="33" t="s">
        <v>0</v>
      </c>
      <c r="B6632" s="33" t="s">
        <v>53</v>
      </c>
      <c r="C6632" s="33"/>
      <c r="D6632" s="33" t="s">
        <v>3249</v>
      </c>
      <c r="E6632" t="str">
        <f t="shared" si="107"/>
        <v>No Data</v>
      </c>
    </row>
    <row r="6633" spans="1:5" x14ac:dyDescent="0.3">
      <c r="A6633" s="33" t="s">
        <v>4</v>
      </c>
      <c r="B6633" s="33" t="s">
        <v>53</v>
      </c>
      <c r="C6633" s="33">
        <v>157500</v>
      </c>
      <c r="D6633" s="33" t="s">
        <v>3250</v>
      </c>
      <c r="E6633" t="str">
        <f t="shared" si="107"/>
        <v>$125K-$200K</v>
      </c>
    </row>
    <row r="6634" spans="1:5" x14ac:dyDescent="0.3">
      <c r="A6634" s="33" t="s">
        <v>4</v>
      </c>
      <c r="B6634" s="33" t="s">
        <v>53</v>
      </c>
      <c r="C6634" s="33"/>
      <c r="D6634" s="33" t="s">
        <v>1863</v>
      </c>
      <c r="E6634" t="str">
        <f t="shared" si="107"/>
        <v>No Data</v>
      </c>
    </row>
    <row r="6635" spans="1:5" x14ac:dyDescent="0.3">
      <c r="A6635" s="33" t="s">
        <v>4</v>
      </c>
      <c r="B6635" s="33" t="s">
        <v>53</v>
      </c>
      <c r="C6635" s="33">
        <v>205000</v>
      </c>
      <c r="D6635" s="33" t="s">
        <v>230</v>
      </c>
      <c r="E6635" t="str">
        <f t="shared" si="107"/>
        <v>&gt;$200K</v>
      </c>
    </row>
    <row r="6636" spans="1:5" x14ac:dyDescent="0.3">
      <c r="A6636" s="33" t="s">
        <v>52</v>
      </c>
      <c r="B6636" s="33" t="s">
        <v>53</v>
      </c>
      <c r="C6636" s="33"/>
      <c r="D6636" s="33" t="s">
        <v>3251</v>
      </c>
      <c r="E6636" t="str">
        <f t="shared" si="107"/>
        <v>No Data</v>
      </c>
    </row>
    <row r="6637" spans="1:5" x14ac:dyDescent="0.3">
      <c r="A6637" s="33" t="s">
        <v>2</v>
      </c>
      <c r="B6637" s="33" t="s">
        <v>53</v>
      </c>
      <c r="C6637" s="33"/>
      <c r="D6637" s="33" t="s">
        <v>3252</v>
      </c>
      <c r="E6637" t="str">
        <f t="shared" si="107"/>
        <v>No Data</v>
      </c>
    </row>
    <row r="6638" spans="1:5" x14ac:dyDescent="0.3">
      <c r="A6638" s="33" t="s">
        <v>2</v>
      </c>
      <c r="B6638" s="33" t="s">
        <v>53</v>
      </c>
      <c r="C6638" s="33"/>
      <c r="D6638" s="33" t="s">
        <v>3253</v>
      </c>
      <c r="E6638" t="str">
        <f t="shared" si="107"/>
        <v>No Data</v>
      </c>
    </row>
    <row r="6639" spans="1:5" x14ac:dyDescent="0.3">
      <c r="A6639" s="33" t="s">
        <v>4</v>
      </c>
      <c r="B6639" s="33" t="s">
        <v>54</v>
      </c>
      <c r="C6639" s="33"/>
      <c r="D6639" s="33" t="s">
        <v>475</v>
      </c>
      <c r="E6639" t="str">
        <f t="shared" si="107"/>
        <v>No Data</v>
      </c>
    </row>
    <row r="6640" spans="1:5" x14ac:dyDescent="0.3">
      <c r="A6640" s="33" t="s">
        <v>4</v>
      </c>
      <c r="B6640" s="33" t="s">
        <v>53</v>
      </c>
      <c r="C6640" s="33">
        <v>180000</v>
      </c>
      <c r="D6640" s="33" t="s">
        <v>3254</v>
      </c>
      <c r="E6640" t="str">
        <f t="shared" si="107"/>
        <v>$125K-$200K</v>
      </c>
    </row>
    <row r="6641" spans="1:5" x14ac:dyDescent="0.3">
      <c r="A6641" s="33" t="s">
        <v>0</v>
      </c>
      <c r="B6641" s="33" t="s">
        <v>53</v>
      </c>
      <c r="C6641" s="33">
        <v>171000</v>
      </c>
      <c r="D6641" s="33" t="s">
        <v>479</v>
      </c>
      <c r="E6641" t="str">
        <f t="shared" si="107"/>
        <v>$125K-$200K</v>
      </c>
    </row>
    <row r="6642" spans="1:5" x14ac:dyDescent="0.3">
      <c r="A6642" s="33" t="s">
        <v>0</v>
      </c>
      <c r="B6642" s="33" t="s">
        <v>53</v>
      </c>
      <c r="C6642" s="33"/>
      <c r="D6642" s="33" t="s">
        <v>258</v>
      </c>
      <c r="E6642" t="str">
        <f t="shared" si="107"/>
        <v>No Data</v>
      </c>
    </row>
    <row r="6643" spans="1:5" x14ac:dyDescent="0.3">
      <c r="A6643" s="33" t="s">
        <v>126</v>
      </c>
      <c r="B6643" s="33" t="s">
        <v>65</v>
      </c>
      <c r="C6643" s="33">
        <v>147500</v>
      </c>
      <c r="D6643" s="33" t="s">
        <v>1629</v>
      </c>
      <c r="E6643" t="str">
        <f t="shared" si="107"/>
        <v>$125K-$200K</v>
      </c>
    </row>
    <row r="6644" spans="1:5" x14ac:dyDescent="0.3">
      <c r="A6644" s="33" t="s">
        <v>4</v>
      </c>
      <c r="B6644" s="33" t="s">
        <v>53</v>
      </c>
      <c r="C6644" s="33">
        <v>95000</v>
      </c>
      <c r="D6644" s="33" t="s">
        <v>3255</v>
      </c>
      <c r="E6644" t="str">
        <f t="shared" si="107"/>
        <v>$75K-$100K</v>
      </c>
    </row>
    <row r="6645" spans="1:5" x14ac:dyDescent="0.3">
      <c r="A6645" s="33" t="s">
        <v>4</v>
      </c>
      <c r="B6645" s="33" t="s">
        <v>53</v>
      </c>
      <c r="C6645" s="33">
        <v>155000</v>
      </c>
      <c r="D6645" s="33" t="s">
        <v>774</v>
      </c>
      <c r="E6645" t="str">
        <f t="shared" si="107"/>
        <v>$125K-$200K</v>
      </c>
    </row>
    <row r="6646" spans="1:5" x14ac:dyDescent="0.3">
      <c r="A6646" s="33" t="s">
        <v>0</v>
      </c>
      <c r="B6646" s="33" t="s">
        <v>53</v>
      </c>
      <c r="C6646" s="33">
        <v>225000</v>
      </c>
      <c r="D6646" s="33" t="s">
        <v>3256</v>
      </c>
      <c r="E6646" t="str">
        <f t="shared" si="107"/>
        <v>&gt;$200K</v>
      </c>
    </row>
    <row r="6647" spans="1:5" x14ac:dyDescent="0.3">
      <c r="A6647" s="33" t="s">
        <v>0</v>
      </c>
      <c r="B6647" s="33" t="s">
        <v>81</v>
      </c>
      <c r="C6647" s="33"/>
      <c r="D6647" s="33" t="s">
        <v>1426</v>
      </c>
      <c r="E6647" t="str">
        <f t="shared" si="107"/>
        <v>No Data</v>
      </c>
    </row>
    <row r="6648" spans="1:5" x14ac:dyDescent="0.3">
      <c r="A6648" s="33" t="s">
        <v>126</v>
      </c>
      <c r="B6648" s="33" t="s">
        <v>53</v>
      </c>
      <c r="C6648" s="33"/>
      <c r="D6648" s="33" t="s">
        <v>3257</v>
      </c>
      <c r="E6648" t="str">
        <f t="shared" si="107"/>
        <v>No Data</v>
      </c>
    </row>
    <row r="6649" spans="1:5" x14ac:dyDescent="0.3">
      <c r="A6649" s="33" t="s">
        <v>2</v>
      </c>
      <c r="B6649" s="33" t="s">
        <v>53</v>
      </c>
      <c r="C6649" s="33"/>
      <c r="D6649" s="33" t="s">
        <v>3258</v>
      </c>
      <c r="E6649" t="str">
        <f t="shared" si="107"/>
        <v>No Data</v>
      </c>
    </row>
    <row r="6650" spans="1:5" x14ac:dyDescent="0.3">
      <c r="A6650" s="33" t="s">
        <v>0</v>
      </c>
      <c r="B6650" s="33" t="s">
        <v>53</v>
      </c>
      <c r="C6650" s="33"/>
      <c r="D6650" s="33" t="s">
        <v>268</v>
      </c>
      <c r="E6650" t="str">
        <f t="shared" si="107"/>
        <v>No Data</v>
      </c>
    </row>
    <row r="6651" spans="1:5" x14ac:dyDescent="0.3">
      <c r="A6651" s="33" t="s">
        <v>0</v>
      </c>
      <c r="B6651" s="33" t="s">
        <v>53</v>
      </c>
      <c r="C6651" s="33">
        <v>120000</v>
      </c>
      <c r="D6651" s="33" t="s">
        <v>2695</v>
      </c>
      <c r="E6651" t="str">
        <f t="shared" si="107"/>
        <v>$100K-$125K</v>
      </c>
    </row>
    <row r="6652" spans="1:5" x14ac:dyDescent="0.3">
      <c r="A6652" s="33" t="s">
        <v>0</v>
      </c>
      <c r="B6652" s="33" t="s">
        <v>175</v>
      </c>
      <c r="C6652" s="33">
        <v>70000</v>
      </c>
      <c r="D6652" s="33" t="s">
        <v>3259</v>
      </c>
      <c r="E6652" t="str">
        <f t="shared" si="107"/>
        <v>&lt;$75K</v>
      </c>
    </row>
    <row r="6653" spans="1:5" x14ac:dyDescent="0.3">
      <c r="A6653" s="33" t="s">
        <v>0</v>
      </c>
      <c r="B6653" s="33" t="s">
        <v>53</v>
      </c>
      <c r="C6653" s="33">
        <v>90000</v>
      </c>
      <c r="D6653" s="33" t="s">
        <v>232</v>
      </c>
      <c r="E6653" t="str">
        <f t="shared" si="107"/>
        <v>$75K-$100K</v>
      </c>
    </row>
    <row r="6654" spans="1:5" x14ac:dyDescent="0.3">
      <c r="A6654" s="33" t="s">
        <v>4</v>
      </c>
      <c r="B6654" s="33" t="s">
        <v>53</v>
      </c>
      <c r="C6654" s="33">
        <v>84920</v>
      </c>
      <c r="D6654" s="33" t="s">
        <v>3260</v>
      </c>
      <c r="E6654" t="str">
        <f t="shared" si="107"/>
        <v>$75K-$100K</v>
      </c>
    </row>
    <row r="6655" spans="1:5" x14ac:dyDescent="0.3">
      <c r="A6655" s="33" t="s">
        <v>0</v>
      </c>
      <c r="B6655" s="33" t="s">
        <v>53</v>
      </c>
      <c r="C6655" s="33">
        <v>180000</v>
      </c>
      <c r="D6655" s="33" t="s">
        <v>597</v>
      </c>
      <c r="E6655" t="str">
        <f t="shared" si="107"/>
        <v>$125K-$200K</v>
      </c>
    </row>
    <row r="6656" spans="1:5" x14ac:dyDescent="0.3">
      <c r="A6656" s="33" t="s">
        <v>0</v>
      </c>
      <c r="B6656" s="33" t="s">
        <v>53</v>
      </c>
      <c r="C6656" s="33">
        <v>205000</v>
      </c>
      <c r="D6656" s="33" t="s">
        <v>1769</v>
      </c>
      <c r="E6656" t="str">
        <f t="shared" si="107"/>
        <v>&gt;$200K</v>
      </c>
    </row>
    <row r="6657" spans="1:5" x14ac:dyDescent="0.3">
      <c r="A6657" s="33" t="s">
        <v>4</v>
      </c>
      <c r="B6657" s="33" t="s">
        <v>53</v>
      </c>
      <c r="C6657" s="33">
        <v>133000</v>
      </c>
      <c r="D6657" s="33" t="s">
        <v>3261</v>
      </c>
      <c r="E6657" t="str">
        <f t="shared" si="107"/>
        <v>$125K-$200K</v>
      </c>
    </row>
    <row r="6658" spans="1:5" x14ac:dyDescent="0.3">
      <c r="A6658" s="33" t="s">
        <v>0</v>
      </c>
      <c r="B6658" s="33" t="s">
        <v>54</v>
      </c>
      <c r="C6658" s="33"/>
      <c r="D6658" s="33" t="s">
        <v>3262</v>
      </c>
      <c r="E6658" t="str">
        <f t="shared" si="107"/>
        <v>No Data</v>
      </c>
    </row>
    <row r="6659" spans="1:5" x14ac:dyDescent="0.3">
      <c r="A6659" s="33" t="s">
        <v>2</v>
      </c>
      <c r="B6659" s="33" t="s">
        <v>53</v>
      </c>
      <c r="C6659" s="33"/>
      <c r="D6659" s="33" t="s">
        <v>268</v>
      </c>
      <c r="E6659" t="str">
        <f t="shared" ref="E6659:E6722" si="108">_xlfn.XLOOKUP(C6659,$H$16:$H$21,$G$16:$G$21,,1)</f>
        <v>No Data</v>
      </c>
    </row>
    <row r="6660" spans="1:5" x14ac:dyDescent="0.3">
      <c r="A6660" s="33" t="s">
        <v>4</v>
      </c>
      <c r="B6660" s="33" t="s">
        <v>53</v>
      </c>
      <c r="C6660" s="33">
        <v>132500</v>
      </c>
      <c r="D6660" s="33" t="s">
        <v>761</v>
      </c>
      <c r="E6660" t="str">
        <f t="shared" si="108"/>
        <v>$125K-$200K</v>
      </c>
    </row>
    <row r="6661" spans="1:5" x14ac:dyDescent="0.3">
      <c r="A6661" s="33" t="s">
        <v>0</v>
      </c>
      <c r="B6661" s="33" t="s">
        <v>88</v>
      </c>
      <c r="C6661" s="33">
        <v>79200</v>
      </c>
      <c r="D6661" s="33" t="s">
        <v>2768</v>
      </c>
      <c r="E6661" t="str">
        <f t="shared" si="108"/>
        <v>$75K-$100K</v>
      </c>
    </row>
    <row r="6662" spans="1:5" x14ac:dyDescent="0.3">
      <c r="A6662" s="33" t="s">
        <v>4</v>
      </c>
      <c r="B6662" s="33" t="s">
        <v>54</v>
      </c>
      <c r="C6662" s="33"/>
      <c r="D6662" s="33" t="s">
        <v>368</v>
      </c>
      <c r="E6662" t="str">
        <f t="shared" si="108"/>
        <v>No Data</v>
      </c>
    </row>
    <row r="6663" spans="1:5" x14ac:dyDescent="0.3">
      <c r="A6663" s="33" t="s">
        <v>4</v>
      </c>
      <c r="B6663" s="33" t="s">
        <v>54</v>
      </c>
      <c r="C6663" s="33"/>
      <c r="D6663" s="33" t="s">
        <v>3263</v>
      </c>
      <c r="E6663" t="str">
        <f t="shared" si="108"/>
        <v>No Data</v>
      </c>
    </row>
    <row r="6664" spans="1:5" x14ac:dyDescent="0.3">
      <c r="A6664" s="33" t="s">
        <v>0</v>
      </c>
      <c r="B6664" s="33" t="s">
        <v>53</v>
      </c>
      <c r="C6664" s="33"/>
      <c r="D6664" s="33" t="s">
        <v>258</v>
      </c>
      <c r="E6664" t="str">
        <f t="shared" si="108"/>
        <v>No Data</v>
      </c>
    </row>
    <row r="6665" spans="1:5" x14ac:dyDescent="0.3">
      <c r="A6665" s="33" t="s">
        <v>0</v>
      </c>
      <c r="B6665" s="33" t="s">
        <v>53</v>
      </c>
      <c r="C6665" s="33">
        <v>209500</v>
      </c>
      <c r="D6665" s="33" t="s">
        <v>3264</v>
      </c>
      <c r="E6665" t="str">
        <f t="shared" si="108"/>
        <v>&gt;$200K</v>
      </c>
    </row>
    <row r="6666" spans="1:5" x14ac:dyDescent="0.3">
      <c r="A6666" s="33" t="s">
        <v>2</v>
      </c>
      <c r="B6666" s="33" t="s">
        <v>53</v>
      </c>
      <c r="C6666" s="33">
        <v>92500</v>
      </c>
      <c r="D6666" s="33" t="s">
        <v>268</v>
      </c>
      <c r="E6666" t="str">
        <f t="shared" si="108"/>
        <v>$75K-$100K</v>
      </c>
    </row>
    <row r="6667" spans="1:5" x14ac:dyDescent="0.3">
      <c r="A6667" s="33" t="s">
        <v>0</v>
      </c>
      <c r="B6667" s="33" t="s">
        <v>65</v>
      </c>
      <c r="C6667" s="33">
        <v>106830</v>
      </c>
      <c r="D6667" s="33" t="s">
        <v>1042</v>
      </c>
      <c r="E6667" t="str">
        <f t="shared" si="108"/>
        <v>$100K-$125K</v>
      </c>
    </row>
    <row r="6668" spans="1:5" x14ac:dyDescent="0.3">
      <c r="A6668" s="33" t="s">
        <v>4</v>
      </c>
      <c r="B6668" s="33" t="s">
        <v>54</v>
      </c>
      <c r="C6668" s="33">
        <v>137500</v>
      </c>
      <c r="D6668" s="33" t="s">
        <v>3265</v>
      </c>
      <c r="E6668" t="str">
        <f t="shared" si="108"/>
        <v>$125K-$200K</v>
      </c>
    </row>
    <row r="6669" spans="1:5" x14ac:dyDescent="0.3">
      <c r="A6669" s="33" t="s">
        <v>125</v>
      </c>
      <c r="B6669" s="33" t="s">
        <v>53</v>
      </c>
      <c r="C6669" s="33"/>
      <c r="D6669" s="33" t="s">
        <v>1060</v>
      </c>
      <c r="E6669" t="str">
        <f t="shared" si="108"/>
        <v>No Data</v>
      </c>
    </row>
    <row r="6670" spans="1:5" x14ac:dyDescent="0.3">
      <c r="A6670" s="33" t="s">
        <v>0</v>
      </c>
      <c r="B6670" s="33" t="s">
        <v>99</v>
      </c>
      <c r="C6670" s="33">
        <v>197500</v>
      </c>
      <c r="D6670" s="33" t="s">
        <v>1974</v>
      </c>
      <c r="E6670" t="str">
        <f t="shared" si="108"/>
        <v>$125K-$200K</v>
      </c>
    </row>
    <row r="6671" spans="1:5" x14ac:dyDescent="0.3">
      <c r="A6671" s="33" t="s">
        <v>1</v>
      </c>
      <c r="B6671" s="33" t="s">
        <v>81</v>
      </c>
      <c r="C6671" s="33">
        <v>95000</v>
      </c>
      <c r="D6671" s="33" t="s">
        <v>3266</v>
      </c>
      <c r="E6671" t="str">
        <f t="shared" si="108"/>
        <v>$75K-$100K</v>
      </c>
    </row>
    <row r="6672" spans="1:5" x14ac:dyDescent="0.3">
      <c r="A6672" s="33" t="s">
        <v>125</v>
      </c>
      <c r="B6672" s="33" t="s">
        <v>53</v>
      </c>
      <c r="C6672" s="33">
        <v>178500</v>
      </c>
      <c r="D6672" s="33" t="s">
        <v>3267</v>
      </c>
      <c r="E6672" t="str">
        <f t="shared" si="108"/>
        <v>$125K-$200K</v>
      </c>
    </row>
    <row r="6673" spans="1:5" x14ac:dyDescent="0.3">
      <c r="A6673" s="33" t="s">
        <v>0</v>
      </c>
      <c r="B6673" s="33" t="s">
        <v>53</v>
      </c>
      <c r="C6673" s="33">
        <v>150000</v>
      </c>
      <c r="D6673" s="33" t="s">
        <v>1173</v>
      </c>
      <c r="E6673" t="str">
        <f t="shared" si="108"/>
        <v>$125K-$200K</v>
      </c>
    </row>
    <row r="6674" spans="1:5" x14ac:dyDescent="0.3">
      <c r="A6674" s="33" t="s">
        <v>2</v>
      </c>
      <c r="B6674" s="33" t="s">
        <v>53</v>
      </c>
      <c r="C6674" s="33"/>
      <c r="D6674" s="33" t="s">
        <v>2712</v>
      </c>
      <c r="E6674" t="str">
        <f t="shared" si="108"/>
        <v>No Data</v>
      </c>
    </row>
    <row r="6675" spans="1:5" x14ac:dyDescent="0.3">
      <c r="A6675" s="33" t="s">
        <v>128</v>
      </c>
      <c r="B6675" s="33" t="s">
        <v>53</v>
      </c>
      <c r="C6675" s="33">
        <v>143500</v>
      </c>
      <c r="D6675" s="33" t="s">
        <v>3268</v>
      </c>
      <c r="E6675" t="str">
        <f t="shared" si="108"/>
        <v>$125K-$200K</v>
      </c>
    </row>
    <row r="6676" spans="1:5" x14ac:dyDescent="0.3">
      <c r="A6676" s="33" t="s">
        <v>4</v>
      </c>
      <c r="B6676" s="33" t="s">
        <v>53</v>
      </c>
      <c r="C6676" s="33">
        <v>115000</v>
      </c>
      <c r="D6676" s="33" t="s">
        <v>326</v>
      </c>
      <c r="E6676" t="str">
        <f t="shared" si="108"/>
        <v>$100K-$125K</v>
      </c>
    </row>
    <row r="6677" spans="1:5" x14ac:dyDescent="0.3">
      <c r="A6677" s="33" t="s">
        <v>4</v>
      </c>
      <c r="B6677" s="33" t="s">
        <v>53</v>
      </c>
      <c r="C6677" s="33"/>
      <c r="D6677" s="33" t="s">
        <v>3269</v>
      </c>
      <c r="E6677" t="str">
        <f t="shared" si="108"/>
        <v>No Data</v>
      </c>
    </row>
    <row r="6678" spans="1:5" x14ac:dyDescent="0.3">
      <c r="A6678" s="33" t="s">
        <v>126</v>
      </c>
      <c r="B6678" s="33" t="s">
        <v>53</v>
      </c>
      <c r="C6678" s="33">
        <v>105000</v>
      </c>
      <c r="D6678" s="33" t="s">
        <v>1554</v>
      </c>
      <c r="E6678" t="str">
        <f t="shared" si="108"/>
        <v>$100K-$125K</v>
      </c>
    </row>
    <row r="6679" spans="1:5" x14ac:dyDescent="0.3">
      <c r="A6679" s="33" t="s">
        <v>128</v>
      </c>
      <c r="B6679" s="33" t="s">
        <v>53</v>
      </c>
      <c r="C6679" s="33">
        <v>115000</v>
      </c>
      <c r="D6679" s="33" t="s">
        <v>744</v>
      </c>
      <c r="E6679" t="str">
        <f t="shared" si="108"/>
        <v>$100K-$125K</v>
      </c>
    </row>
    <row r="6680" spans="1:5" x14ac:dyDescent="0.3">
      <c r="A6680" s="33" t="s">
        <v>4</v>
      </c>
      <c r="B6680" s="33" t="s">
        <v>53</v>
      </c>
      <c r="C6680" s="33"/>
      <c r="D6680" s="33" t="s">
        <v>3270</v>
      </c>
      <c r="E6680" t="str">
        <f t="shared" si="108"/>
        <v>No Data</v>
      </c>
    </row>
    <row r="6681" spans="1:5" x14ac:dyDescent="0.3">
      <c r="A6681" s="33" t="s">
        <v>4</v>
      </c>
      <c r="B6681" s="33" t="s">
        <v>53</v>
      </c>
      <c r="C6681" s="33"/>
      <c r="D6681" s="33" t="s">
        <v>1028</v>
      </c>
      <c r="E6681" t="str">
        <f t="shared" si="108"/>
        <v>No Data</v>
      </c>
    </row>
    <row r="6682" spans="1:5" x14ac:dyDescent="0.3">
      <c r="A6682" s="33" t="s">
        <v>4</v>
      </c>
      <c r="B6682" s="33" t="s">
        <v>70</v>
      </c>
      <c r="C6682" s="33">
        <v>147500</v>
      </c>
      <c r="D6682" s="33" t="s">
        <v>898</v>
      </c>
      <c r="E6682" t="str">
        <f t="shared" si="108"/>
        <v>$125K-$200K</v>
      </c>
    </row>
    <row r="6683" spans="1:5" x14ac:dyDescent="0.3">
      <c r="A6683" s="33" t="s">
        <v>0</v>
      </c>
      <c r="B6683" s="33" t="s">
        <v>53</v>
      </c>
      <c r="C6683" s="33">
        <v>112500</v>
      </c>
      <c r="D6683" s="33" t="s">
        <v>3271</v>
      </c>
      <c r="E6683" t="str">
        <f t="shared" si="108"/>
        <v>$100K-$125K</v>
      </c>
    </row>
    <row r="6684" spans="1:5" x14ac:dyDescent="0.3">
      <c r="A6684" s="33" t="s">
        <v>2</v>
      </c>
      <c r="B6684" s="33" t="s">
        <v>54</v>
      </c>
      <c r="C6684" s="33">
        <v>101000</v>
      </c>
      <c r="D6684" s="33" t="s">
        <v>3272</v>
      </c>
      <c r="E6684" t="str">
        <f t="shared" si="108"/>
        <v>$100K-$125K</v>
      </c>
    </row>
    <row r="6685" spans="1:5" x14ac:dyDescent="0.3">
      <c r="A6685" s="33" t="s">
        <v>4</v>
      </c>
      <c r="B6685" s="33" t="s">
        <v>53</v>
      </c>
      <c r="C6685" s="33">
        <v>70000</v>
      </c>
      <c r="D6685" s="33" t="s">
        <v>3273</v>
      </c>
      <c r="E6685" t="str">
        <f t="shared" si="108"/>
        <v>&lt;$75K</v>
      </c>
    </row>
    <row r="6686" spans="1:5" x14ac:dyDescent="0.3">
      <c r="A6686" s="33" t="s">
        <v>4</v>
      </c>
      <c r="B6686" s="33" t="s">
        <v>54</v>
      </c>
      <c r="C6686" s="33">
        <v>99500</v>
      </c>
      <c r="D6686" s="33" t="s">
        <v>252</v>
      </c>
      <c r="E6686" t="str">
        <f t="shared" si="108"/>
        <v>$75K-$100K</v>
      </c>
    </row>
    <row r="6687" spans="1:5" x14ac:dyDescent="0.3">
      <c r="A6687" s="33" t="s">
        <v>126</v>
      </c>
      <c r="B6687" s="33" t="s">
        <v>65</v>
      </c>
      <c r="C6687" s="33">
        <v>147500</v>
      </c>
      <c r="D6687" s="33" t="s">
        <v>1278</v>
      </c>
      <c r="E6687" t="str">
        <f t="shared" si="108"/>
        <v>$125K-$200K</v>
      </c>
    </row>
    <row r="6688" spans="1:5" x14ac:dyDescent="0.3">
      <c r="A6688" s="33" t="s">
        <v>0</v>
      </c>
      <c r="B6688" s="33" t="s">
        <v>53</v>
      </c>
      <c r="C6688" s="33"/>
      <c r="D6688" s="33" t="s">
        <v>258</v>
      </c>
      <c r="E6688" t="str">
        <f t="shared" si="108"/>
        <v>No Data</v>
      </c>
    </row>
    <row r="6689" spans="1:5" x14ac:dyDescent="0.3">
      <c r="A6689" s="33" t="s">
        <v>4</v>
      </c>
      <c r="B6689" s="33" t="s">
        <v>53</v>
      </c>
      <c r="C6689" s="33"/>
      <c r="D6689" s="33" t="s">
        <v>1296</v>
      </c>
      <c r="E6689" t="str">
        <f t="shared" si="108"/>
        <v>No Data</v>
      </c>
    </row>
    <row r="6690" spans="1:5" x14ac:dyDescent="0.3">
      <c r="A6690" s="33" t="s">
        <v>2</v>
      </c>
      <c r="B6690" s="33" t="s">
        <v>53</v>
      </c>
      <c r="C6690" s="33"/>
      <c r="D6690" s="33" t="s">
        <v>268</v>
      </c>
      <c r="E6690" t="str">
        <f t="shared" si="108"/>
        <v>No Data</v>
      </c>
    </row>
    <row r="6691" spans="1:5" x14ac:dyDescent="0.3">
      <c r="A6691" s="33" t="s">
        <v>2</v>
      </c>
      <c r="B6691" s="33" t="s">
        <v>53</v>
      </c>
      <c r="C6691" s="33">
        <v>111175</v>
      </c>
      <c r="D6691" s="33" t="s">
        <v>3274</v>
      </c>
      <c r="E6691" t="str">
        <f t="shared" si="108"/>
        <v>$100K-$125K</v>
      </c>
    </row>
    <row r="6692" spans="1:5" x14ac:dyDescent="0.3">
      <c r="A6692" s="33" t="s">
        <v>2</v>
      </c>
      <c r="B6692" s="33" t="s">
        <v>54</v>
      </c>
      <c r="C6692" s="33"/>
      <c r="D6692" s="33" t="s">
        <v>3275</v>
      </c>
      <c r="E6692" t="str">
        <f t="shared" si="108"/>
        <v>No Data</v>
      </c>
    </row>
    <row r="6693" spans="1:5" x14ac:dyDescent="0.3">
      <c r="A6693" s="33" t="s">
        <v>1</v>
      </c>
      <c r="B6693" s="33" t="s">
        <v>53</v>
      </c>
      <c r="C6693" s="33">
        <v>145000</v>
      </c>
      <c r="D6693" s="33" t="s">
        <v>230</v>
      </c>
      <c r="E6693" t="str">
        <f t="shared" si="108"/>
        <v>$125K-$200K</v>
      </c>
    </row>
    <row r="6694" spans="1:5" x14ac:dyDescent="0.3">
      <c r="A6694" s="33" t="s">
        <v>0</v>
      </c>
      <c r="B6694" s="33" t="s">
        <v>53</v>
      </c>
      <c r="C6694" s="33"/>
      <c r="D6694" s="33" t="s">
        <v>258</v>
      </c>
      <c r="E6694" t="str">
        <f t="shared" si="108"/>
        <v>No Data</v>
      </c>
    </row>
    <row r="6695" spans="1:5" x14ac:dyDescent="0.3">
      <c r="A6695" s="33" t="s">
        <v>2</v>
      </c>
      <c r="B6695" s="33" t="s">
        <v>53</v>
      </c>
      <c r="C6695" s="33"/>
      <c r="D6695" s="33" t="s">
        <v>302</v>
      </c>
      <c r="E6695" t="str">
        <f t="shared" si="108"/>
        <v>No Data</v>
      </c>
    </row>
    <row r="6696" spans="1:5" x14ac:dyDescent="0.3">
      <c r="A6696" s="33" t="s">
        <v>4</v>
      </c>
      <c r="B6696" s="33" t="s">
        <v>53</v>
      </c>
      <c r="C6696" s="33">
        <v>150000</v>
      </c>
      <c r="D6696" s="33" t="s">
        <v>326</v>
      </c>
      <c r="E6696" t="str">
        <f t="shared" si="108"/>
        <v>$125K-$200K</v>
      </c>
    </row>
    <row r="6697" spans="1:5" x14ac:dyDescent="0.3">
      <c r="A6697" s="33" t="s">
        <v>2</v>
      </c>
      <c r="B6697" s="33" t="s">
        <v>53</v>
      </c>
      <c r="C6697" s="33"/>
      <c r="D6697" s="33" t="s">
        <v>529</v>
      </c>
      <c r="E6697" t="str">
        <f t="shared" si="108"/>
        <v>No Data</v>
      </c>
    </row>
    <row r="6698" spans="1:5" x14ac:dyDescent="0.3">
      <c r="A6698" s="33" t="s">
        <v>2</v>
      </c>
      <c r="B6698" s="33" t="s">
        <v>53</v>
      </c>
      <c r="C6698" s="33">
        <v>85000</v>
      </c>
      <c r="D6698" s="33" t="s">
        <v>3276</v>
      </c>
      <c r="E6698" t="str">
        <f t="shared" si="108"/>
        <v>$75K-$100K</v>
      </c>
    </row>
    <row r="6699" spans="1:5" x14ac:dyDescent="0.3">
      <c r="A6699" s="33" t="s">
        <v>128</v>
      </c>
      <c r="B6699" s="33" t="s">
        <v>53</v>
      </c>
      <c r="C6699" s="33">
        <v>125000</v>
      </c>
      <c r="D6699" s="33" t="s">
        <v>3277</v>
      </c>
      <c r="E6699" t="str">
        <f t="shared" si="108"/>
        <v>$100K-$125K</v>
      </c>
    </row>
    <row r="6700" spans="1:5" x14ac:dyDescent="0.3">
      <c r="A6700" s="33" t="s">
        <v>4</v>
      </c>
      <c r="B6700" s="33" t="s">
        <v>53</v>
      </c>
      <c r="C6700" s="33"/>
      <c r="D6700" s="33" t="s">
        <v>258</v>
      </c>
      <c r="E6700" t="str">
        <f t="shared" si="108"/>
        <v>No Data</v>
      </c>
    </row>
    <row r="6701" spans="1:5" x14ac:dyDescent="0.3">
      <c r="A6701" s="33" t="s">
        <v>2</v>
      </c>
      <c r="B6701" s="33" t="s">
        <v>53</v>
      </c>
      <c r="C6701" s="33"/>
      <c r="D6701" s="33" t="s">
        <v>268</v>
      </c>
      <c r="E6701" t="str">
        <f t="shared" si="108"/>
        <v>No Data</v>
      </c>
    </row>
    <row r="6702" spans="1:5" x14ac:dyDescent="0.3">
      <c r="A6702" s="33" t="s">
        <v>4</v>
      </c>
      <c r="B6702" s="33" t="s">
        <v>53</v>
      </c>
      <c r="C6702" s="33">
        <v>302000</v>
      </c>
      <c r="D6702" s="33" t="s">
        <v>217</v>
      </c>
      <c r="E6702" t="str">
        <f t="shared" si="108"/>
        <v>&gt;$200K</v>
      </c>
    </row>
    <row r="6703" spans="1:5" x14ac:dyDescent="0.3">
      <c r="A6703" s="33" t="s">
        <v>4</v>
      </c>
      <c r="B6703" s="33" t="s">
        <v>53</v>
      </c>
      <c r="C6703" s="33"/>
      <c r="D6703" s="33" t="s">
        <v>268</v>
      </c>
      <c r="E6703" t="str">
        <f t="shared" si="108"/>
        <v>No Data</v>
      </c>
    </row>
    <row r="6704" spans="1:5" x14ac:dyDescent="0.3">
      <c r="A6704" s="33" t="s">
        <v>4</v>
      </c>
      <c r="B6704" s="33" t="s">
        <v>53</v>
      </c>
      <c r="C6704" s="33">
        <v>92153</v>
      </c>
      <c r="D6704" s="33" t="s">
        <v>3278</v>
      </c>
      <c r="E6704" t="str">
        <f t="shared" si="108"/>
        <v>$75K-$100K</v>
      </c>
    </row>
    <row r="6705" spans="1:5" x14ac:dyDescent="0.3">
      <c r="A6705" s="33" t="s">
        <v>4</v>
      </c>
      <c r="B6705" s="33" t="s">
        <v>53</v>
      </c>
      <c r="C6705" s="33">
        <v>80000</v>
      </c>
      <c r="D6705" s="33" t="s">
        <v>3279</v>
      </c>
      <c r="E6705" t="str">
        <f t="shared" si="108"/>
        <v>$75K-$100K</v>
      </c>
    </row>
    <row r="6706" spans="1:5" x14ac:dyDescent="0.3">
      <c r="A6706" s="33" t="s">
        <v>4</v>
      </c>
      <c r="B6706" s="33" t="s">
        <v>54</v>
      </c>
      <c r="C6706" s="33"/>
      <c r="D6706" s="33" t="s">
        <v>988</v>
      </c>
      <c r="E6706" t="str">
        <f t="shared" si="108"/>
        <v>No Data</v>
      </c>
    </row>
    <row r="6707" spans="1:5" x14ac:dyDescent="0.3">
      <c r="A6707" s="33" t="s">
        <v>4</v>
      </c>
      <c r="B6707" s="33" t="s">
        <v>53</v>
      </c>
      <c r="C6707" s="33">
        <v>130000</v>
      </c>
      <c r="D6707" s="33" t="s">
        <v>3280</v>
      </c>
      <c r="E6707" t="str">
        <f t="shared" si="108"/>
        <v>$125K-$200K</v>
      </c>
    </row>
    <row r="6708" spans="1:5" x14ac:dyDescent="0.3">
      <c r="A6708" s="33" t="s">
        <v>2</v>
      </c>
      <c r="B6708" s="33" t="s">
        <v>53</v>
      </c>
      <c r="C6708" s="33">
        <v>80850</v>
      </c>
      <c r="D6708" s="33" t="s">
        <v>3281</v>
      </c>
      <c r="E6708" t="str">
        <f t="shared" si="108"/>
        <v>$75K-$100K</v>
      </c>
    </row>
    <row r="6709" spans="1:5" x14ac:dyDescent="0.3">
      <c r="A6709" s="33" t="s">
        <v>2</v>
      </c>
      <c r="B6709" s="33" t="s">
        <v>53</v>
      </c>
      <c r="C6709" s="33"/>
      <c r="D6709" s="33" t="s">
        <v>3282</v>
      </c>
      <c r="E6709" t="str">
        <f t="shared" si="108"/>
        <v>No Data</v>
      </c>
    </row>
    <row r="6710" spans="1:5" x14ac:dyDescent="0.3">
      <c r="A6710" s="33" t="s">
        <v>0</v>
      </c>
      <c r="B6710" s="33" t="s">
        <v>53</v>
      </c>
      <c r="C6710" s="33">
        <v>90000</v>
      </c>
      <c r="D6710" s="33" t="s">
        <v>3283</v>
      </c>
      <c r="E6710" t="str">
        <f t="shared" si="108"/>
        <v>$75K-$100K</v>
      </c>
    </row>
    <row r="6711" spans="1:5" x14ac:dyDescent="0.3">
      <c r="A6711" s="33" t="s">
        <v>4</v>
      </c>
      <c r="B6711" s="33" t="s">
        <v>53</v>
      </c>
      <c r="C6711" s="33"/>
      <c r="D6711" s="33" t="s">
        <v>3284</v>
      </c>
      <c r="E6711" t="str">
        <f t="shared" si="108"/>
        <v>No Data</v>
      </c>
    </row>
    <row r="6712" spans="1:5" x14ac:dyDescent="0.3">
      <c r="A6712" s="33" t="s">
        <v>4</v>
      </c>
      <c r="B6712" s="33" t="s">
        <v>53</v>
      </c>
      <c r="C6712" s="33">
        <v>160500</v>
      </c>
      <c r="D6712" s="33" t="s">
        <v>3183</v>
      </c>
      <c r="E6712" t="str">
        <f t="shared" si="108"/>
        <v>$125K-$200K</v>
      </c>
    </row>
    <row r="6713" spans="1:5" x14ac:dyDescent="0.3">
      <c r="A6713" s="33" t="s">
        <v>4</v>
      </c>
      <c r="B6713" s="33" t="s">
        <v>53</v>
      </c>
      <c r="C6713" s="33"/>
      <c r="D6713" s="33" t="s">
        <v>3285</v>
      </c>
      <c r="E6713" t="str">
        <f t="shared" si="108"/>
        <v>No Data</v>
      </c>
    </row>
    <row r="6714" spans="1:5" x14ac:dyDescent="0.3">
      <c r="A6714" s="33" t="s">
        <v>0</v>
      </c>
      <c r="B6714" s="33" t="s">
        <v>53</v>
      </c>
      <c r="C6714" s="33">
        <v>145000</v>
      </c>
      <c r="D6714" s="33" t="s">
        <v>326</v>
      </c>
      <c r="E6714" t="str">
        <f t="shared" si="108"/>
        <v>$125K-$200K</v>
      </c>
    </row>
    <row r="6715" spans="1:5" x14ac:dyDescent="0.3">
      <c r="A6715" s="33" t="s">
        <v>0</v>
      </c>
      <c r="B6715" s="33" t="s">
        <v>53</v>
      </c>
      <c r="C6715" s="33">
        <v>135500</v>
      </c>
      <c r="D6715" s="33" t="s">
        <v>520</v>
      </c>
      <c r="E6715" t="str">
        <f t="shared" si="108"/>
        <v>$125K-$200K</v>
      </c>
    </row>
    <row r="6716" spans="1:5" x14ac:dyDescent="0.3">
      <c r="A6716" s="33" t="s">
        <v>125</v>
      </c>
      <c r="B6716" s="33" t="s">
        <v>53</v>
      </c>
      <c r="C6716" s="33">
        <v>135000</v>
      </c>
      <c r="D6716" s="33" t="s">
        <v>3286</v>
      </c>
      <c r="E6716" t="str">
        <f t="shared" si="108"/>
        <v>$125K-$200K</v>
      </c>
    </row>
    <row r="6717" spans="1:5" x14ac:dyDescent="0.3">
      <c r="A6717" s="33" t="s">
        <v>4</v>
      </c>
      <c r="B6717" s="33" t="s">
        <v>53</v>
      </c>
      <c r="C6717" s="33">
        <v>110000</v>
      </c>
      <c r="D6717" s="33" t="s">
        <v>268</v>
      </c>
      <c r="E6717" t="str">
        <f t="shared" si="108"/>
        <v>$100K-$125K</v>
      </c>
    </row>
    <row r="6718" spans="1:5" x14ac:dyDescent="0.3">
      <c r="A6718" s="33" t="s">
        <v>0</v>
      </c>
      <c r="B6718" s="33" t="s">
        <v>53</v>
      </c>
      <c r="C6718" s="33">
        <v>99900</v>
      </c>
      <c r="D6718" s="33" t="s">
        <v>280</v>
      </c>
      <c r="E6718" t="str">
        <f t="shared" si="108"/>
        <v>$75K-$100K</v>
      </c>
    </row>
    <row r="6719" spans="1:5" x14ac:dyDescent="0.3">
      <c r="A6719" s="33" t="s">
        <v>0</v>
      </c>
      <c r="B6719" s="33" t="s">
        <v>54</v>
      </c>
      <c r="C6719" s="33">
        <v>190000</v>
      </c>
      <c r="D6719" s="33" t="s">
        <v>3287</v>
      </c>
      <c r="E6719" t="str">
        <f t="shared" si="108"/>
        <v>$125K-$200K</v>
      </c>
    </row>
    <row r="6720" spans="1:5" x14ac:dyDescent="0.3">
      <c r="A6720" s="33" t="s">
        <v>4</v>
      </c>
      <c r="B6720" s="33" t="s">
        <v>53</v>
      </c>
      <c r="C6720" s="33"/>
      <c r="D6720" s="33" t="s">
        <v>3288</v>
      </c>
      <c r="E6720" t="str">
        <f t="shared" si="108"/>
        <v>No Data</v>
      </c>
    </row>
    <row r="6721" spans="1:5" x14ac:dyDescent="0.3">
      <c r="A6721" s="33" t="s">
        <v>4</v>
      </c>
      <c r="B6721" s="33" t="s">
        <v>53</v>
      </c>
      <c r="C6721" s="33">
        <v>150000</v>
      </c>
      <c r="D6721" s="33" t="s">
        <v>847</v>
      </c>
      <c r="E6721" t="str">
        <f t="shared" si="108"/>
        <v>$125K-$200K</v>
      </c>
    </row>
    <row r="6722" spans="1:5" x14ac:dyDescent="0.3">
      <c r="A6722" s="33" t="s">
        <v>126</v>
      </c>
      <c r="B6722" s="33" t="s">
        <v>80</v>
      </c>
      <c r="C6722" s="33">
        <v>147500</v>
      </c>
      <c r="D6722" s="33" t="s">
        <v>3289</v>
      </c>
      <c r="E6722" t="str">
        <f t="shared" si="108"/>
        <v>$125K-$200K</v>
      </c>
    </row>
    <row r="6723" spans="1:5" x14ac:dyDescent="0.3">
      <c r="A6723" s="33" t="s">
        <v>2</v>
      </c>
      <c r="B6723" s="33" t="s">
        <v>53</v>
      </c>
      <c r="C6723" s="33"/>
      <c r="D6723" s="33" t="s">
        <v>410</v>
      </c>
      <c r="E6723" t="str">
        <f t="shared" ref="E6723:E6786" si="109">_xlfn.XLOOKUP(C6723,$H$16:$H$21,$G$16:$G$21,,1)</f>
        <v>No Data</v>
      </c>
    </row>
    <row r="6724" spans="1:5" x14ac:dyDescent="0.3">
      <c r="A6724" s="33" t="s">
        <v>52</v>
      </c>
      <c r="B6724" s="33" t="s">
        <v>53</v>
      </c>
      <c r="C6724" s="33"/>
      <c r="D6724" s="33" t="s">
        <v>499</v>
      </c>
      <c r="E6724" t="str">
        <f t="shared" si="109"/>
        <v>No Data</v>
      </c>
    </row>
    <row r="6725" spans="1:5" x14ac:dyDescent="0.3">
      <c r="A6725" s="33" t="s">
        <v>0</v>
      </c>
      <c r="B6725" s="33" t="s">
        <v>53</v>
      </c>
      <c r="C6725" s="33">
        <v>152650</v>
      </c>
      <c r="D6725" s="33" t="s">
        <v>299</v>
      </c>
      <c r="E6725" t="str">
        <f t="shared" si="109"/>
        <v>$125K-$200K</v>
      </c>
    </row>
    <row r="6726" spans="1:5" x14ac:dyDescent="0.3">
      <c r="A6726" s="33" t="s">
        <v>4</v>
      </c>
      <c r="B6726" s="33" t="s">
        <v>88</v>
      </c>
      <c r="C6726" s="33">
        <v>147500</v>
      </c>
      <c r="D6726" s="33" t="s">
        <v>561</v>
      </c>
      <c r="E6726" t="str">
        <f t="shared" si="109"/>
        <v>$125K-$200K</v>
      </c>
    </row>
    <row r="6727" spans="1:5" x14ac:dyDescent="0.3">
      <c r="A6727" s="33" t="s">
        <v>2</v>
      </c>
      <c r="B6727" s="33" t="s">
        <v>54</v>
      </c>
      <c r="C6727" s="33">
        <v>82879</v>
      </c>
      <c r="D6727" s="33" t="s">
        <v>3290</v>
      </c>
      <c r="E6727" t="str">
        <f t="shared" si="109"/>
        <v>$75K-$100K</v>
      </c>
    </row>
    <row r="6728" spans="1:5" x14ac:dyDescent="0.3">
      <c r="A6728" s="33" t="s">
        <v>126</v>
      </c>
      <c r="B6728" s="33" t="s">
        <v>110</v>
      </c>
      <c r="C6728" s="33">
        <v>89100</v>
      </c>
      <c r="D6728" s="33" t="s">
        <v>283</v>
      </c>
      <c r="E6728" t="str">
        <f t="shared" si="109"/>
        <v>$75K-$100K</v>
      </c>
    </row>
    <row r="6729" spans="1:5" x14ac:dyDescent="0.3">
      <c r="A6729" s="33" t="s">
        <v>0</v>
      </c>
      <c r="B6729" s="33" t="s">
        <v>53</v>
      </c>
      <c r="C6729" s="33">
        <v>250000</v>
      </c>
      <c r="D6729" s="33" t="s">
        <v>3291</v>
      </c>
      <c r="E6729" t="str">
        <f t="shared" si="109"/>
        <v>&gt;$200K</v>
      </c>
    </row>
    <row r="6730" spans="1:5" x14ac:dyDescent="0.3">
      <c r="A6730" s="33" t="s">
        <v>2</v>
      </c>
      <c r="B6730" s="33" t="s">
        <v>53</v>
      </c>
      <c r="C6730" s="33"/>
      <c r="D6730" s="33" t="s">
        <v>3292</v>
      </c>
      <c r="E6730" t="str">
        <f t="shared" si="109"/>
        <v>No Data</v>
      </c>
    </row>
    <row r="6731" spans="1:5" x14ac:dyDescent="0.3">
      <c r="A6731" s="33" t="s">
        <v>2</v>
      </c>
      <c r="B6731" s="33" t="s">
        <v>53</v>
      </c>
      <c r="C6731" s="33">
        <v>112800</v>
      </c>
      <c r="D6731" s="33" t="s">
        <v>3293</v>
      </c>
      <c r="E6731" t="str">
        <f t="shared" si="109"/>
        <v>$100K-$125K</v>
      </c>
    </row>
    <row r="6732" spans="1:5" x14ac:dyDescent="0.3">
      <c r="A6732" s="33" t="s">
        <v>2</v>
      </c>
      <c r="B6732" s="33" t="s">
        <v>53</v>
      </c>
      <c r="C6732" s="33"/>
      <c r="D6732" s="33" t="s">
        <v>268</v>
      </c>
      <c r="E6732" t="str">
        <f t="shared" si="109"/>
        <v>No Data</v>
      </c>
    </row>
    <row r="6733" spans="1:5" x14ac:dyDescent="0.3">
      <c r="A6733" s="33" t="s">
        <v>2</v>
      </c>
      <c r="B6733" s="33" t="s">
        <v>53</v>
      </c>
      <c r="C6733" s="33">
        <v>52218.5</v>
      </c>
      <c r="D6733" s="33" t="s">
        <v>3294</v>
      </c>
      <c r="E6733" t="str">
        <f t="shared" si="109"/>
        <v>&lt;$75K</v>
      </c>
    </row>
    <row r="6734" spans="1:5" x14ac:dyDescent="0.3">
      <c r="A6734" s="33" t="s">
        <v>0</v>
      </c>
      <c r="B6734" s="33" t="s">
        <v>53</v>
      </c>
      <c r="C6734" s="33"/>
      <c r="D6734" s="33" t="s">
        <v>457</v>
      </c>
      <c r="E6734" t="str">
        <f t="shared" si="109"/>
        <v>No Data</v>
      </c>
    </row>
    <row r="6735" spans="1:5" x14ac:dyDescent="0.3">
      <c r="A6735" s="33" t="s">
        <v>0</v>
      </c>
      <c r="B6735" s="33" t="s">
        <v>53</v>
      </c>
      <c r="C6735" s="33"/>
      <c r="D6735" s="33" t="s">
        <v>236</v>
      </c>
      <c r="E6735" t="str">
        <f t="shared" si="109"/>
        <v>No Data</v>
      </c>
    </row>
    <row r="6736" spans="1:5" x14ac:dyDescent="0.3">
      <c r="A6736" s="33" t="s">
        <v>4</v>
      </c>
      <c r="B6736" s="33" t="s">
        <v>54</v>
      </c>
      <c r="C6736" s="33">
        <v>145000</v>
      </c>
      <c r="D6736" s="33" t="s">
        <v>315</v>
      </c>
      <c r="E6736" t="str">
        <f t="shared" si="109"/>
        <v>$125K-$200K</v>
      </c>
    </row>
    <row r="6737" spans="1:5" x14ac:dyDescent="0.3">
      <c r="A6737" s="33" t="s">
        <v>0</v>
      </c>
      <c r="B6737" s="33" t="s">
        <v>53</v>
      </c>
      <c r="C6737" s="33"/>
      <c r="D6737" s="33" t="s">
        <v>1142</v>
      </c>
      <c r="E6737" t="str">
        <f t="shared" si="109"/>
        <v>No Data</v>
      </c>
    </row>
    <row r="6738" spans="1:5" x14ac:dyDescent="0.3">
      <c r="A6738" s="33" t="s">
        <v>2</v>
      </c>
      <c r="B6738" s="33" t="s">
        <v>53</v>
      </c>
      <c r="C6738" s="33">
        <v>60000</v>
      </c>
      <c r="D6738" s="33" t="s">
        <v>3295</v>
      </c>
      <c r="E6738" t="str">
        <f t="shared" si="109"/>
        <v>&lt;$75K</v>
      </c>
    </row>
    <row r="6739" spans="1:5" x14ac:dyDescent="0.3">
      <c r="A6739" s="33" t="s">
        <v>4</v>
      </c>
      <c r="B6739" s="33" t="s">
        <v>53</v>
      </c>
      <c r="C6739" s="33">
        <v>450000</v>
      </c>
      <c r="D6739" s="33" t="s">
        <v>933</v>
      </c>
      <c r="E6739" t="str">
        <f t="shared" si="109"/>
        <v>&gt;$200K</v>
      </c>
    </row>
    <row r="6740" spans="1:5" x14ac:dyDescent="0.3">
      <c r="A6740" s="33" t="s">
        <v>0</v>
      </c>
      <c r="B6740" s="33" t="s">
        <v>53</v>
      </c>
      <c r="C6740" s="33"/>
      <c r="D6740" s="33" t="s">
        <v>218</v>
      </c>
      <c r="E6740" t="str">
        <f t="shared" si="109"/>
        <v>No Data</v>
      </c>
    </row>
    <row r="6741" spans="1:5" x14ac:dyDescent="0.3">
      <c r="A6741" s="33" t="s">
        <v>0</v>
      </c>
      <c r="B6741" s="33" t="s">
        <v>53</v>
      </c>
      <c r="C6741" s="33"/>
      <c r="D6741" s="33" t="s">
        <v>1406</v>
      </c>
      <c r="E6741" t="str">
        <f t="shared" si="109"/>
        <v>No Data</v>
      </c>
    </row>
    <row r="6742" spans="1:5" x14ac:dyDescent="0.3">
      <c r="A6742" s="33" t="s">
        <v>2</v>
      </c>
      <c r="B6742" s="33" t="s">
        <v>53</v>
      </c>
      <c r="C6742" s="33">
        <v>123750</v>
      </c>
      <c r="D6742" s="33" t="s">
        <v>570</v>
      </c>
      <c r="E6742" t="str">
        <f t="shared" si="109"/>
        <v>$100K-$125K</v>
      </c>
    </row>
    <row r="6743" spans="1:5" x14ac:dyDescent="0.3">
      <c r="A6743" s="33" t="s">
        <v>52</v>
      </c>
      <c r="B6743" s="33" t="s">
        <v>53</v>
      </c>
      <c r="C6743" s="33"/>
      <c r="D6743" s="33" t="s">
        <v>3296</v>
      </c>
      <c r="E6743" t="str">
        <f t="shared" si="109"/>
        <v>No Data</v>
      </c>
    </row>
    <row r="6744" spans="1:5" x14ac:dyDescent="0.3">
      <c r="A6744" s="33" t="s">
        <v>0</v>
      </c>
      <c r="B6744" s="33" t="s">
        <v>53</v>
      </c>
      <c r="C6744" s="33">
        <v>90000</v>
      </c>
      <c r="D6744" s="33" t="s">
        <v>590</v>
      </c>
      <c r="E6744" t="str">
        <f t="shared" si="109"/>
        <v>$75K-$100K</v>
      </c>
    </row>
    <row r="6745" spans="1:5" x14ac:dyDescent="0.3">
      <c r="A6745" s="33" t="s">
        <v>4</v>
      </c>
      <c r="B6745" s="33" t="s">
        <v>53</v>
      </c>
      <c r="C6745" s="33">
        <v>125000</v>
      </c>
      <c r="D6745" s="33" t="s">
        <v>1554</v>
      </c>
      <c r="E6745" t="str">
        <f t="shared" si="109"/>
        <v>$100K-$125K</v>
      </c>
    </row>
    <row r="6746" spans="1:5" x14ac:dyDescent="0.3">
      <c r="A6746" s="33" t="s">
        <v>66</v>
      </c>
      <c r="B6746" s="33" t="s">
        <v>70</v>
      </c>
      <c r="C6746" s="33">
        <v>79200</v>
      </c>
      <c r="D6746" s="33" t="s">
        <v>1561</v>
      </c>
      <c r="E6746" t="str">
        <f t="shared" si="109"/>
        <v>$75K-$100K</v>
      </c>
    </row>
    <row r="6747" spans="1:5" x14ac:dyDescent="0.3">
      <c r="A6747" s="33" t="s">
        <v>0</v>
      </c>
      <c r="B6747" s="33" t="s">
        <v>88</v>
      </c>
      <c r="C6747" s="33">
        <v>170575</v>
      </c>
      <c r="D6747" s="33" t="s">
        <v>3297</v>
      </c>
      <c r="E6747" t="str">
        <f t="shared" si="109"/>
        <v>$125K-$200K</v>
      </c>
    </row>
    <row r="6748" spans="1:5" x14ac:dyDescent="0.3">
      <c r="A6748" s="33" t="s">
        <v>4</v>
      </c>
      <c r="B6748" s="33" t="s">
        <v>53</v>
      </c>
      <c r="C6748" s="33"/>
      <c r="D6748" s="33" t="s">
        <v>1912</v>
      </c>
      <c r="E6748" t="str">
        <f t="shared" si="109"/>
        <v>No Data</v>
      </c>
    </row>
    <row r="6749" spans="1:5" x14ac:dyDescent="0.3">
      <c r="A6749" s="33" t="s">
        <v>126</v>
      </c>
      <c r="B6749" s="33" t="s">
        <v>53</v>
      </c>
      <c r="C6749" s="33">
        <v>165000</v>
      </c>
      <c r="D6749" s="33" t="s">
        <v>3298</v>
      </c>
      <c r="E6749" t="str">
        <f t="shared" si="109"/>
        <v>$125K-$200K</v>
      </c>
    </row>
    <row r="6750" spans="1:5" x14ac:dyDescent="0.3">
      <c r="A6750" s="33" t="s">
        <v>4</v>
      </c>
      <c r="B6750" s="33" t="s">
        <v>53</v>
      </c>
      <c r="C6750" s="33">
        <v>80600</v>
      </c>
      <c r="D6750" s="33" t="s">
        <v>243</v>
      </c>
      <c r="E6750" t="str">
        <f t="shared" si="109"/>
        <v>$75K-$100K</v>
      </c>
    </row>
    <row r="6751" spans="1:5" x14ac:dyDescent="0.3">
      <c r="A6751" s="33" t="s">
        <v>52</v>
      </c>
      <c r="B6751" s="33" t="s">
        <v>53</v>
      </c>
      <c r="C6751" s="33">
        <v>80000</v>
      </c>
      <c r="D6751" s="33" t="s">
        <v>3299</v>
      </c>
      <c r="E6751" t="str">
        <f t="shared" si="109"/>
        <v>$75K-$100K</v>
      </c>
    </row>
    <row r="6752" spans="1:5" x14ac:dyDescent="0.3">
      <c r="A6752" s="33" t="s">
        <v>4</v>
      </c>
      <c r="B6752" s="33" t="s">
        <v>53</v>
      </c>
      <c r="C6752" s="33">
        <v>112200</v>
      </c>
      <c r="D6752" s="33" t="s">
        <v>3300</v>
      </c>
      <c r="E6752" t="str">
        <f t="shared" si="109"/>
        <v>$100K-$125K</v>
      </c>
    </row>
    <row r="6753" spans="1:5" x14ac:dyDescent="0.3">
      <c r="A6753" s="33" t="s">
        <v>128</v>
      </c>
      <c r="B6753" s="33" t="s">
        <v>53</v>
      </c>
      <c r="C6753" s="33">
        <v>157500</v>
      </c>
      <c r="D6753" s="33" t="s">
        <v>3301</v>
      </c>
      <c r="E6753" t="str">
        <f t="shared" si="109"/>
        <v>$125K-$200K</v>
      </c>
    </row>
    <row r="6754" spans="1:5" x14ac:dyDescent="0.3">
      <c r="A6754" s="33" t="s">
        <v>4</v>
      </c>
      <c r="B6754" s="33" t="s">
        <v>53</v>
      </c>
      <c r="C6754" s="33"/>
      <c r="D6754" s="33" t="s">
        <v>225</v>
      </c>
      <c r="E6754" t="str">
        <f t="shared" si="109"/>
        <v>No Data</v>
      </c>
    </row>
    <row r="6755" spans="1:5" x14ac:dyDescent="0.3">
      <c r="A6755" s="33" t="s">
        <v>52</v>
      </c>
      <c r="B6755" s="33" t="s">
        <v>53</v>
      </c>
      <c r="C6755" s="33">
        <v>87500</v>
      </c>
      <c r="D6755" s="33" t="s">
        <v>3302</v>
      </c>
      <c r="E6755" t="str">
        <f t="shared" si="109"/>
        <v>$75K-$100K</v>
      </c>
    </row>
    <row r="6756" spans="1:5" x14ac:dyDescent="0.3">
      <c r="A6756" s="33" t="s">
        <v>4</v>
      </c>
      <c r="B6756" s="33" t="s">
        <v>73</v>
      </c>
      <c r="C6756" s="33">
        <v>70000</v>
      </c>
      <c r="D6756" s="33" t="s">
        <v>211</v>
      </c>
      <c r="E6756" t="str">
        <f t="shared" si="109"/>
        <v>&lt;$75K</v>
      </c>
    </row>
    <row r="6757" spans="1:5" x14ac:dyDescent="0.3">
      <c r="A6757" s="33" t="s">
        <v>52</v>
      </c>
      <c r="B6757" s="33" t="s">
        <v>53</v>
      </c>
      <c r="C6757" s="33">
        <v>82500</v>
      </c>
      <c r="D6757" s="33" t="s">
        <v>3303</v>
      </c>
      <c r="E6757" t="str">
        <f t="shared" si="109"/>
        <v>$75K-$100K</v>
      </c>
    </row>
    <row r="6758" spans="1:5" x14ac:dyDescent="0.3">
      <c r="A6758" s="33" t="s">
        <v>125</v>
      </c>
      <c r="B6758" s="33" t="s">
        <v>53</v>
      </c>
      <c r="C6758" s="33"/>
      <c r="D6758" s="33" t="s">
        <v>3304</v>
      </c>
      <c r="E6758" t="str">
        <f t="shared" si="109"/>
        <v>No Data</v>
      </c>
    </row>
    <row r="6759" spans="1:5" x14ac:dyDescent="0.3">
      <c r="A6759" s="33" t="s">
        <v>4</v>
      </c>
      <c r="B6759" s="33" t="s">
        <v>53</v>
      </c>
      <c r="C6759" s="33">
        <v>110000</v>
      </c>
      <c r="D6759" s="33" t="s">
        <v>3305</v>
      </c>
      <c r="E6759" t="str">
        <f t="shared" si="109"/>
        <v>$100K-$125K</v>
      </c>
    </row>
    <row r="6760" spans="1:5" x14ac:dyDescent="0.3">
      <c r="A6760" s="33" t="s">
        <v>4</v>
      </c>
      <c r="B6760" s="33" t="s">
        <v>53</v>
      </c>
      <c r="C6760" s="33">
        <v>110000</v>
      </c>
      <c r="D6760" s="33" t="s">
        <v>373</v>
      </c>
      <c r="E6760" t="str">
        <f t="shared" si="109"/>
        <v>$100K-$125K</v>
      </c>
    </row>
    <row r="6761" spans="1:5" x14ac:dyDescent="0.3">
      <c r="A6761" s="33" t="s">
        <v>2</v>
      </c>
      <c r="B6761" s="33" t="s">
        <v>53</v>
      </c>
      <c r="C6761" s="33"/>
      <c r="D6761" s="33" t="s">
        <v>2800</v>
      </c>
      <c r="E6761" t="str">
        <f t="shared" si="109"/>
        <v>No Data</v>
      </c>
    </row>
    <row r="6762" spans="1:5" x14ac:dyDescent="0.3">
      <c r="A6762" s="33" t="s">
        <v>2</v>
      </c>
      <c r="B6762" s="33" t="s">
        <v>53</v>
      </c>
      <c r="C6762" s="33"/>
      <c r="D6762" s="33" t="s">
        <v>871</v>
      </c>
      <c r="E6762" t="str">
        <f t="shared" si="109"/>
        <v>No Data</v>
      </c>
    </row>
    <row r="6763" spans="1:5" x14ac:dyDescent="0.3">
      <c r="A6763" s="33" t="s">
        <v>126</v>
      </c>
      <c r="B6763" s="33" t="s">
        <v>53</v>
      </c>
      <c r="C6763" s="33">
        <v>90000</v>
      </c>
      <c r="D6763" s="33" t="s">
        <v>1401</v>
      </c>
      <c r="E6763" t="str">
        <f t="shared" si="109"/>
        <v>$75K-$100K</v>
      </c>
    </row>
    <row r="6764" spans="1:5" x14ac:dyDescent="0.3">
      <c r="A6764" s="33" t="s">
        <v>4</v>
      </c>
      <c r="B6764" s="33" t="s">
        <v>53</v>
      </c>
      <c r="C6764" s="33">
        <v>110000</v>
      </c>
      <c r="D6764" s="33" t="s">
        <v>766</v>
      </c>
      <c r="E6764" t="str">
        <f t="shared" si="109"/>
        <v>$100K-$125K</v>
      </c>
    </row>
    <row r="6765" spans="1:5" x14ac:dyDescent="0.3">
      <c r="A6765" s="33" t="s">
        <v>0</v>
      </c>
      <c r="B6765" s="33" t="s">
        <v>53</v>
      </c>
      <c r="C6765" s="33"/>
      <c r="D6765" s="33" t="s">
        <v>258</v>
      </c>
      <c r="E6765" t="str">
        <f t="shared" si="109"/>
        <v>No Data</v>
      </c>
    </row>
    <row r="6766" spans="1:5" x14ac:dyDescent="0.3">
      <c r="A6766" s="33" t="s">
        <v>4</v>
      </c>
      <c r="B6766" s="33" t="s">
        <v>53</v>
      </c>
      <c r="C6766" s="33"/>
      <c r="D6766" s="33" t="s">
        <v>3306</v>
      </c>
      <c r="E6766" t="str">
        <f t="shared" si="109"/>
        <v>No Data</v>
      </c>
    </row>
    <row r="6767" spans="1:5" x14ac:dyDescent="0.3">
      <c r="A6767" s="33" t="s">
        <v>2</v>
      </c>
      <c r="B6767" s="33" t="s">
        <v>53</v>
      </c>
      <c r="C6767" s="33"/>
      <c r="D6767" s="33" t="s">
        <v>1667</v>
      </c>
      <c r="E6767" t="str">
        <f t="shared" si="109"/>
        <v>No Data</v>
      </c>
    </row>
    <row r="6768" spans="1:5" x14ac:dyDescent="0.3">
      <c r="A6768" s="33" t="s">
        <v>0</v>
      </c>
      <c r="B6768" s="33" t="s">
        <v>53</v>
      </c>
      <c r="C6768" s="33">
        <v>150000</v>
      </c>
      <c r="D6768" s="33" t="s">
        <v>466</v>
      </c>
      <c r="E6768" t="str">
        <f t="shared" si="109"/>
        <v>$125K-$200K</v>
      </c>
    </row>
    <row r="6769" spans="1:5" x14ac:dyDescent="0.3">
      <c r="A6769" s="33" t="s">
        <v>4</v>
      </c>
      <c r="B6769" s="33" t="s">
        <v>53</v>
      </c>
      <c r="C6769" s="33"/>
      <c r="D6769" s="33" t="s">
        <v>2263</v>
      </c>
      <c r="E6769" t="str">
        <f t="shared" si="109"/>
        <v>No Data</v>
      </c>
    </row>
    <row r="6770" spans="1:5" x14ac:dyDescent="0.3">
      <c r="A6770" s="33" t="s">
        <v>125</v>
      </c>
      <c r="B6770" s="33" t="s">
        <v>53</v>
      </c>
      <c r="C6770" s="33">
        <v>111175</v>
      </c>
      <c r="D6770" s="33" t="s">
        <v>3307</v>
      </c>
      <c r="E6770" t="str">
        <f t="shared" si="109"/>
        <v>$100K-$125K</v>
      </c>
    </row>
    <row r="6771" spans="1:5" x14ac:dyDescent="0.3">
      <c r="A6771" s="33" t="s">
        <v>0</v>
      </c>
      <c r="B6771" s="33" t="s">
        <v>53</v>
      </c>
      <c r="C6771" s="33">
        <v>260500</v>
      </c>
      <c r="D6771" s="33" t="s">
        <v>1509</v>
      </c>
      <c r="E6771" t="str">
        <f t="shared" si="109"/>
        <v>&gt;$200K</v>
      </c>
    </row>
    <row r="6772" spans="1:5" x14ac:dyDescent="0.3">
      <c r="A6772" s="33" t="s">
        <v>4</v>
      </c>
      <c r="B6772" s="33" t="s">
        <v>53</v>
      </c>
      <c r="C6772" s="33"/>
      <c r="D6772" s="33" t="s">
        <v>465</v>
      </c>
      <c r="E6772" t="str">
        <f t="shared" si="109"/>
        <v>No Data</v>
      </c>
    </row>
    <row r="6773" spans="1:5" x14ac:dyDescent="0.3">
      <c r="A6773" s="33" t="s">
        <v>129</v>
      </c>
      <c r="B6773" s="33" t="s">
        <v>101</v>
      </c>
      <c r="C6773" s="33">
        <v>46000</v>
      </c>
      <c r="D6773" s="33" t="s">
        <v>3308</v>
      </c>
      <c r="E6773" t="str">
        <f t="shared" si="109"/>
        <v>&lt;$75K</v>
      </c>
    </row>
    <row r="6774" spans="1:5" x14ac:dyDescent="0.3">
      <c r="A6774" s="33" t="s">
        <v>0</v>
      </c>
      <c r="B6774" s="33" t="s">
        <v>53</v>
      </c>
      <c r="C6774" s="33">
        <v>150000</v>
      </c>
      <c r="D6774" s="33" t="s">
        <v>479</v>
      </c>
      <c r="E6774" t="str">
        <f t="shared" si="109"/>
        <v>$125K-$200K</v>
      </c>
    </row>
    <row r="6775" spans="1:5" x14ac:dyDescent="0.3">
      <c r="A6775" s="33" t="s">
        <v>125</v>
      </c>
      <c r="B6775" s="33" t="s">
        <v>53</v>
      </c>
      <c r="C6775" s="33">
        <v>99000</v>
      </c>
      <c r="D6775" s="33" t="s">
        <v>520</v>
      </c>
      <c r="E6775" t="str">
        <f t="shared" si="109"/>
        <v>$75K-$100K</v>
      </c>
    </row>
    <row r="6776" spans="1:5" x14ac:dyDescent="0.3">
      <c r="A6776" s="33" t="s">
        <v>2</v>
      </c>
      <c r="B6776" s="33" t="s">
        <v>53</v>
      </c>
      <c r="C6776" s="33">
        <v>112500</v>
      </c>
      <c r="D6776" s="33" t="s">
        <v>387</v>
      </c>
      <c r="E6776" t="str">
        <f t="shared" si="109"/>
        <v>$100K-$125K</v>
      </c>
    </row>
    <row r="6777" spans="1:5" x14ac:dyDescent="0.3">
      <c r="A6777" s="33" t="s">
        <v>0</v>
      </c>
      <c r="B6777" s="33" t="s">
        <v>53</v>
      </c>
      <c r="C6777" s="33">
        <v>135000</v>
      </c>
      <c r="D6777" s="33" t="s">
        <v>520</v>
      </c>
      <c r="E6777" t="str">
        <f t="shared" si="109"/>
        <v>$125K-$200K</v>
      </c>
    </row>
    <row r="6778" spans="1:5" x14ac:dyDescent="0.3">
      <c r="A6778" s="33" t="s">
        <v>4</v>
      </c>
      <c r="B6778" s="33" t="s">
        <v>53</v>
      </c>
      <c r="C6778" s="33"/>
      <c r="D6778" s="33" t="s">
        <v>258</v>
      </c>
      <c r="E6778" t="str">
        <f t="shared" si="109"/>
        <v>No Data</v>
      </c>
    </row>
    <row r="6779" spans="1:5" x14ac:dyDescent="0.3">
      <c r="A6779" s="33" t="s">
        <v>4</v>
      </c>
      <c r="B6779" s="33" t="s">
        <v>53</v>
      </c>
      <c r="C6779" s="33"/>
      <c r="D6779" s="33" t="s">
        <v>3309</v>
      </c>
      <c r="E6779" t="str">
        <f t="shared" si="109"/>
        <v>No Data</v>
      </c>
    </row>
    <row r="6780" spans="1:5" x14ac:dyDescent="0.3">
      <c r="A6780" s="33" t="s">
        <v>0</v>
      </c>
      <c r="B6780" s="33" t="s">
        <v>90</v>
      </c>
      <c r="C6780" s="33">
        <v>109500</v>
      </c>
      <c r="D6780" s="33" t="s">
        <v>294</v>
      </c>
      <c r="E6780" t="str">
        <f t="shared" si="109"/>
        <v>$100K-$125K</v>
      </c>
    </row>
    <row r="6781" spans="1:5" x14ac:dyDescent="0.3">
      <c r="A6781" s="33" t="s">
        <v>126</v>
      </c>
      <c r="B6781" s="33" t="s">
        <v>53</v>
      </c>
      <c r="C6781" s="33">
        <v>147500</v>
      </c>
      <c r="D6781" s="33" t="s">
        <v>561</v>
      </c>
      <c r="E6781" t="str">
        <f t="shared" si="109"/>
        <v>$125K-$200K</v>
      </c>
    </row>
    <row r="6782" spans="1:5" x14ac:dyDescent="0.3">
      <c r="A6782" s="33" t="s">
        <v>2</v>
      </c>
      <c r="B6782" s="33" t="s">
        <v>53</v>
      </c>
      <c r="C6782" s="33"/>
      <c r="D6782" s="33" t="s">
        <v>1341</v>
      </c>
      <c r="E6782" t="str">
        <f t="shared" si="109"/>
        <v>No Data</v>
      </c>
    </row>
    <row r="6783" spans="1:5" x14ac:dyDescent="0.3">
      <c r="A6783" s="33" t="s">
        <v>0</v>
      </c>
      <c r="B6783" s="33" t="s">
        <v>53</v>
      </c>
      <c r="C6783" s="33"/>
      <c r="D6783" s="33" t="s">
        <v>479</v>
      </c>
      <c r="E6783" t="str">
        <f t="shared" si="109"/>
        <v>No Data</v>
      </c>
    </row>
    <row r="6784" spans="1:5" x14ac:dyDescent="0.3">
      <c r="A6784" s="33" t="s">
        <v>2</v>
      </c>
      <c r="B6784" s="33" t="s">
        <v>53</v>
      </c>
      <c r="C6784" s="33"/>
      <c r="D6784" s="33" t="s">
        <v>249</v>
      </c>
      <c r="E6784" t="str">
        <f t="shared" si="109"/>
        <v>No Data</v>
      </c>
    </row>
    <row r="6785" spans="1:5" x14ac:dyDescent="0.3">
      <c r="A6785" s="33" t="s">
        <v>4</v>
      </c>
      <c r="B6785" s="33" t="s">
        <v>53</v>
      </c>
      <c r="C6785" s="33">
        <v>190950</v>
      </c>
      <c r="D6785" s="33" t="s">
        <v>225</v>
      </c>
      <c r="E6785" t="str">
        <f t="shared" si="109"/>
        <v>$125K-$200K</v>
      </c>
    </row>
    <row r="6786" spans="1:5" x14ac:dyDescent="0.3">
      <c r="A6786" s="33" t="s">
        <v>0</v>
      </c>
      <c r="B6786" s="33" t="s">
        <v>97</v>
      </c>
      <c r="C6786" s="33">
        <v>157500</v>
      </c>
      <c r="D6786" s="33" t="s">
        <v>494</v>
      </c>
      <c r="E6786" t="str">
        <f t="shared" si="109"/>
        <v>$125K-$200K</v>
      </c>
    </row>
    <row r="6787" spans="1:5" x14ac:dyDescent="0.3">
      <c r="A6787" s="33" t="s">
        <v>126</v>
      </c>
      <c r="B6787" s="33" t="s">
        <v>88</v>
      </c>
      <c r="C6787" s="33">
        <v>147500</v>
      </c>
      <c r="D6787" s="33" t="s">
        <v>353</v>
      </c>
      <c r="E6787" t="str">
        <f t="shared" ref="E6787:E6850" si="110">_xlfn.XLOOKUP(C6787,$H$16:$H$21,$G$16:$G$21,,1)</f>
        <v>$125K-$200K</v>
      </c>
    </row>
    <row r="6788" spans="1:5" x14ac:dyDescent="0.3">
      <c r="A6788" s="33" t="s">
        <v>0</v>
      </c>
      <c r="B6788" s="33" t="s">
        <v>53</v>
      </c>
      <c r="C6788" s="33"/>
      <c r="D6788" s="33" t="s">
        <v>2959</v>
      </c>
      <c r="E6788" t="str">
        <f t="shared" si="110"/>
        <v>No Data</v>
      </c>
    </row>
    <row r="6789" spans="1:5" x14ac:dyDescent="0.3">
      <c r="A6789" s="33" t="s">
        <v>4</v>
      </c>
      <c r="B6789" s="33" t="s">
        <v>54</v>
      </c>
      <c r="C6789" s="33">
        <v>140000</v>
      </c>
      <c r="D6789" s="33" t="s">
        <v>209</v>
      </c>
      <c r="E6789" t="str">
        <f t="shared" si="110"/>
        <v>$125K-$200K</v>
      </c>
    </row>
    <row r="6790" spans="1:5" x14ac:dyDescent="0.3">
      <c r="A6790" s="33" t="s">
        <v>126</v>
      </c>
      <c r="B6790" s="33" t="s">
        <v>53</v>
      </c>
      <c r="C6790" s="33">
        <v>260775</v>
      </c>
      <c r="D6790" s="33" t="s">
        <v>217</v>
      </c>
      <c r="E6790" t="str">
        <f t="shared" si="110"/>
        <v>&gt;$200K</v>
      </c>
    </row>
    <row r="6791" spans="1:5" x14ac:dyDescent="0.3">
      <c r="A6791" s="33" t="s">
        <v>126</v>
      </c>
      <c r="B6791" s="33" t="s">
        <v>54</v>
      </c>
      <c r="C6791" s="33"/>
      <c r="D6791" s="33" t="s">
        <v>1253</v>
      </c>
      <c r="E6791" t="str">
        <f t="shared" si="110"/>
        <v>No Data</v>
      </c>
    </row>
    <row r="6792" spans="1:5" x14ac:dyDescent="0.3">
      <c r="A6792" s="33" t="s">
        <v>0</v>
      </c>
      <c r="B6792" s="33" t="s">
        <v>53</v>
      </c>
      <c r="C6792" s="33"/>
      <c r="D6792" s="33" t="s">
        <v>3310</v>
      </c>
      <c r="E6792" t="str">
        <f t="shared" si="110"/>
        <v>No Data</v>
      </c>
    </row>
    <row r="6793" spans="1:5" x14ac:dyDescent="0.3">
      <c r="A6793" s="33" t="s">
        <v>2</v>
      </c>
      <c r="B6793" s="33" t="s">
        <v>53</v>
      </c>
      <c r="C6793" s="33"/>
      <c r="D6793" s="33" t="s">
        <v>3311</v>
      </c>
      <c r="E6793" t="str">
        <f t="shared" si="110"/>
        <v>No Data</v>
      </c>
    </row>
    <row r="6794" spans="1:5" x14ac:dyDescent="0.3">
      <c r="A6794" s="33" t="s">
        <v>2</v>
      </c>
      <c r="B6794" s="33" t="s">
        <v>53</v>
      </c>
      <c r="C6794" s="33"/>
      <c r="D6794" s="33" t="s">
        <v>2242</v>
      </c>
      <c r="E6794" t="str">
        <f t="shared" si="110"/>
        <v>No Data</v>
      </c>
    </row>
    <row r="6795" spans="1:5" x14ac:dyDescent="0.3">
      <c r="A6795" s="33" t="s">
        <v>2</v>
      </c>
      <c r="B6795" s="33" t="s">
        <v>53</v>
      </c>
      <c r="C6795" s="33"/>
      <c r="D6795" s="33" t="s">
        <v>232</v>
      </c>
      <c r="E6795" t="str">
        <f t="shared" si="110"/>
        <v>No Data</v>
      </c>
    </row>
    <row r="6796" spans="1:5" x14ac:dyDescent="0.3">
      <c r="A6796" s="33" t="s">
        <v>0</v>
      </c>
      <c r="B6796" s="33" t="s">
        <v>53</v>
      </c>
      <c r="C6796" s="33">
        <v>150000</v>
      </c>
      <c r="D6796" s="33" t="s">
        <v>609</v>
      </c>
      <c r="E6796" t="str">
        <f t="shared" si="110"/>
        <v>$125K-$200K</v>
      </c>
    </row>
    <row r="6797" spans="1:5" x14ac:dyDescent="0.3">
      <c r="A6797" s="33" t="s">
        <v>0</v>
      </c>
      <c r="B6797" s="33" t="s">
        <v>54</v>
      </c>
      <c r="C6797" s="33"/>
      <c r="D6797" s="33" t="s">
        <v>3312</v>
      </c>
      <c r="E6797" t="str">
        <f t="shared" si="110"/>
        <v>No Data</v>
      </c>
    </row>
    <row r="6798" spans="1:5" x14ac:dyDescent="0.3">
      <c r="A6798" s="33" t="s">
        <v>128</v>
      </c>
      <c r="B6798" s="33" t="s">
        <v>53</v>
      </c>
      <c r="C6798" s="33">
        <v>150747.5</v>
      </c>
      <c r="D6798" s="33" t="s">
        <v>3313</v>
      </c>
      <c r="E6798" t="str">
        <f t="shared" si="110"/>
        <v>$125K-$200K</v>
      </c>
    </row>
    <row r="6799" spans="1:5" x14ac:dyDescent="0.3">
      <c r="A6799" s="33" t="s">
        <v>4</v>
      </c>
      <c r="B6799" s="33" t="s">
        <v>53</v>
      </c>
      <c r="C6799" s="33"/>
      <c r="D6799" s="33" t="s">
        <v>3314</v>
      </c>
      <c r="E6799" t="str">
        <f t="shared" si="110"/>
        <v>No Data</v>
      </c>
    </row>
    <row r="6800" spans="1:5" x14ac:dyDescent="0.3">
      <c r="A6800" s="33" t="s">
        <v>0</v>
      </c>
      <c r="B6800" s="33" t="s">
        <v>54</v>
      </c>
      <c r="C6800" s="33"/>
      <c r="D6800" s="33" t="s">
        <v>2194</v>
      </c>
      <c r="E6800" t="str">
        <f t="shared" si="110"/>
        <v>No Data</v>
      </c>
    </row>
    <row r="6801" spans="1:5" x14ac:dyDescent="0.3">
      <c r="A6801" s="33" t="s">
        <v>4</v>
      </c>
      <c r="B6801" s="33" t="s">
        <v>53</v>
      </c>
      <c r="C6801" s="33"/>
      <c r="D6801" s="33" t="s">
        <v>268</v>
      </c>
      <c r="E6801" t="str">
        <f t="shared" si="110"/>
        <v>No Data</v>
      </c>
    </row>
    <row r="6802" spans="1:5" x14ac:dyDescent="0.3">
      <c r="A6802" s="33" t="s">
        <v>128</v>
      </c>
      <c r="B6802" s="33" t="s">
        <v>87</v>
      </c>
      <c r="C6802" s="33">
        <v>89100</v>
      </c>
      <c r="D6802" s="33" t="s">
        <v>3315</v>
      </c>
      <c r="E6802" t="str">
        <f t="shared" si="110"/>
        <v>$75K-$100K</v>
      </c>
    </row>
    <row r="6803" spans="1:5" x14ac:dyDescent="0.3">
      <c r="A6803" s="33" t="s">
        <v>126</v>
      </c>
      <c r="B6803" s="33" t="s">
        <v>53</v>
      </c>
      <c r="C6803" s="33">
        <v>181500</v>
      </c>
      <c r="D6803" s="33" t="s">
        <v>3316</v>
      </c>
      <c r="E6803" t="str">
        <f t="shared" si="110"/>
        <v>$125K-$200K</v>
      </c>
    </row>
    <row r="6804" spans="1:5" x14ac:dyDescent="0.3">
      <c r="A6804" s="33" t="s">
        <v>125</v>
      </c>
      <c r="B6804" s="33" t="s">
        <v>53</v>
      </c>
      <c r="C6804" s="33">
        <v>125000</v>
      </c>
      <c r="D6804" s="33" t="s">
        <v>315</v>
      </c>
      <c r="E6804" t="str">
        <f t="shared" si="110"/>
        <v>$100K-$125K</v>
      </c>
    </row>
    <row r="6805" spans="1:5" x14ac:dyDescent="0.3">
      <c r="A6805" s="33" t="s">
        <v>2</v>
      </c>
      <c r="B6805" s="33" t="s">
        <v>53</v>
      </c>
      <c r="C6805" s="33">
        <v>127500</v>
      </c>
      <c r="D6805" s="33" t="s">
        <v>583</v>
      </c>
      <c r="E6805" t="str">
        <f t="shared" si="110"/>
        <v>$125K-$200K</v>
      </c>
    </row>
    <row r="6806" spans="1:5" x14ac:dyDescent="0.3">
      <c r="A6806" s="33" t="s">
        <v>2</v>
      </c>
      <c r="B6806" s="33" t="s">
        <v>53</v>
      </c>
      <c r="C6806" s="33"/>
      <c r="D6806" s="33" t="s">
        <v>2534</v>
      </c>
      <c r="E6806" t="str">
        <f t="shared" si="110"/>
        <v>No Data</v>
      </c>
    </row>
    <row r="6807" spans="1:5" x14ac:dyDescent="0.3">
      <c r="A6807" s="33" t="s">
        <v>2</v>
      </c>
      <c r="B6807" s="33" t="s">
        <v>53</v>
      </c>
      <c r="C6807" s="33">
        <v>119550</v>
      </c>
      <c r="D6807" s="33" t="s">
        <v>299</v>
      </c>
      <c r="E6807" t="str">
        <f t="shared" si="110"/>
        <v>$100K-$125K</v>
      </c>
    </row>
    <row r="6808" spans="1:5" x14ac:dyDescent="0.3">
      <c r="A6808" s="33" t="s">
        <v>125</v>
      </c>
      <c r="B6808" s="33" t="s">
        <v>53</v>
      </c>
      <c r="C6808" s="33">
        <v>129000</v>
      </c>
      <c r="D6808" s="33" t="s">
        <v>3317</v>
      </c>
      <c r="E6808" t="str">
        <f t="shared" si="110"/>
        <v>$125K-$200K</v>
      </c>
    </row>
    <row r="6809" spans="1:5" x14ac:dyDescent="0.3">
      <c r="A6809" s="33" t="s">
        <v>4</v>
      </c>
      <c r="B6809" s="33" t="s">
        <v>54</v>
      </c>
      <c r="C6809" s="33">
        <v>145500</v>
      </c>
      <c r="D6809" s="33" t="s">
        <v>3318</v>
      </c>
      <c r="E6809" t="str">
        <f t="shared" si="110"/>
        <v>$125K-$200K</v>
      </c>
    </row>
    <row r="6810" spans="1:5" x14ac:dyDescent="0.3">
      <c r="A6810" s="33" t="s">
        <v>2</v>
      </c>
      <c r="B6810" s="33" t="s">
        <v>53</v>
      </c>
      <c r="C6810" s="33"/>
      <c r="D6810" s="33" t="s">
        <v>912</v>
      </c>
      <c r="E6810" t="str">
        <f t="shared" si="110"/>
        <v>No Data</v>
      </c>
    </row>
    <row r="6811" spans="1:5" x14ac:dyDescent="0.3">
      <c r="A6811" s="33" t="s">
        <v>2</v>
      </c>
      <c r="B6811" s="33" t="s">
        <v>67</v>
      </c>
      <c r="C6811" s="33">
        <v>93600</v>
      </c>
      <c r="D6811" s="33" t="s">
        <v>834</v>
      </c>
      <c r="E6811" t="str">
        <f t="shared" si="110"/>
        <v>$75K-$100K</v>
      </c>
    </row>
    <row r="6812" spans="1:5" x14ac:dyDescent="0.3">
      <c r="A6812" s="33" t="s">
        <v>125</v>
      </c>
      <c r="B6812" s="33" t="s">
        <v>53</v>
      </c>
      <c r="C6812" s="33">
        <v>150000</v>
      </c>
      <c r="D6812" s="33" t="s">
        <v>1387</v>
      </c>
      <c r="E6812" t="str">
        <f t="shared" si="110"/>
        <v>$125K-$200K</v>
      </c>
    </row>
    <row r="6813" spans="1:5" x14ac:dyDescent="0.3">
      <c r="A6813" s="33" t="s">
        <v>126</v>
      </c>
      <c r="B6813" s="33" t="s">
        <v>53</v>
      </c>
      <c r="C6813" s="33">
        <v>130000</v>
      </c>
      <c r="D6813" s="33" t="s">
        <v>1096</v>
      </c>
      <c r="E6813" t="str">
        <f t="shared" si="110"/>
        <v>$125K-$200K</v>
      </c>
    </row>
    <row r="6814" spans="1:5" x14ac:dyDescent="0.3">
      <c r="A6814" s="33" t="s">
        <v>2</v>
      </c>
      <c r="B6814" s="33" t="s">
        <v>53</v>
      </c>
      <c r="C6814" s="33">
        <v>90000</v>
      </c>
      <c r="D6814" s="33" t="s">
        <v>217</v>
      </c>
      <c r="E6814" t="str">
        <f t="shared" si="110"/>
        <v>$75K-$100K</v>
      </c>
    </row>
    <row r="6815" spans="1:5" x14ac:dyDescent="0.3">
      <c r="A6815" s="33" t="s">
        <v>0</v>
      </c>
      <c r="B6815" s="33" t="s">
        <v>53</v>
      </c>
      <c r="C6815" s="33"/>
      <c r="D6815" s="33" t="s">
        <v>833</v>
      </c>
      <c r="E6815" t="str">
        <f t="shared" si="110"/>
        <v>No Data</v>
      </c>
    </row>
    <row r="6816" spans="1:5" x14ac:dyDescent="0.3">
      <c r="A6816" s="33" t="s">
        <v>0</v>
      </c>
      <c r="B6816" s="33" t="s">
        <v>54</v>
      </c>
      <c r="C6816" s="33">
        <v>167500</v>
      </c>
      <c r="D6816" s="33" t="s">
        <v>3319</v>
      </c>
      <c r="E6816" t="str">
        <f t="shared" si="110"/>
        <v>$125K-$200K</v>
      </c>
    </row>
    <row r="6817" spans="1:5" x14ac:dyDescent="0.3">
      <c r="A6817" s="33" t="s">
        <v>2</v>
      </c>
      <c r="B6817" s="33" t="s">
        <v>53</v>
      </c>
      <c r="C6817" s="33">
        <v>150000</v>
      </c>
      <c r="D6817" s="33" t="s">
        <v>479</v>
      </c>
      <c r="E6817" t="str">
        <f t="shared" si="110"/>
        <v>$125K-$200K</v>
      </c>
    </row>
    <row r="6818" spans="1:5" x14ac:dyDescent="0.3">
      <c r="A6818" s="33" t="s">
        <v>4</v>
      </c>
      <c r="B6818" s="33" t="s">
        <v>53</v>
      </c>
      <c r="C6818" s="33">
        <v>145000</v>
      </c>
      <c r="D6818" s="33" t="s">
        <v>268</v>
      </c>
      <c r="E6818" t="str">
        <f t="shared" si="110"/>
        <v>$125K-$200K</v>
      </c>
    </row>
    <row r="6819" spans="1:5" x14ac:dyDescent="0.3">
      <c r="A6819" s="33" t="s">
        <v>2</v>
      </c>
      <c r="B6819" s="33" t="s">
        <v>53</v>
      </c>
      <c r="C6819" s="33"/>
      <c r="D6819" s="33" t="s">
        <v>3320</v>
      </c>
      <c r="E6819" t="str">
        <f t="shared" si="110"/>
        <v>No Data</v>
      </c>
    </row>
    <row r="6820" spans="1:5" x14ac:dyDescent="0.3">
      <c r="A6820" s="33" t="s">
        <v>2</v>
      </c>
      <c r="B6820" s="33" t="s">
        <v>80</v>
      </c>
      <c r="C6820" s="33">
        <v>105000</v>
      </c>
      <c r="D6820" s="33" t="s">
        <v>532</v>
      </c>
      <c r="E6820" t="str">
        <f t="shared" si="110"/>
        <v>$100K-$125K</v>
      </c>
    </row>
    <row r="6821" spans="1:5" x14ac:dyDescent="0.3">
      <c r="A6821" s="33" t="s">
        <v>0</v>
      </c>
      <c r="B6821" s="33" t="s">
        <v>53</v>
      </c>
      <c r="C6821" s="33"/>
      <c r="D6821" s="33" t="s">
        <v>2380</v>
      </c>
      <c r="E6821" t="str">
        <f t="shared" si="110"/>
        <v>No Data</v>
      </c>
    </row>
    <row r="6822" spans="1:5" x14ac:dyDescent="0.3">
      <c r="A6822" s="33" t="s">
        <v>128</v>
      </c>
      <c r="B6822" s="33" t="s">
        <v>53</v>
      </c>
      <c r="C6822" s="33"/>
      <c r="D6822" s="33" t="s">
        <v>514</v>
      </c>
      <c r="E6822" t="str">
        <f t="shared" si="110"/>
        <v>No Data</v>
      </c>
    </row>
    <row r="6823" spans="1:5" x14ac:dyDescent="0.3">
      <c r="A6823" s="33" t="s">
        <v>0</v>
      </c>
      <c r="B6823" s="33" t="s">
        <v>53</v>
      </c>
      <c r="C6823" s="33">
        <v>138640</v>
      </c>
      <c r="D6823" s="33" t="s">
        <v>849</v>
      </c>
      <c r="E6823" t="str">
        <f t="shared" si="110"/>
        <v>$125K-$200K</v>
      </c>
    </row>
    <row r="6824" spans="1:5" x14ac:dyDescent="0.3">
      <c r="A6824" s="33" t="s">
        <v>0</v>
      </c>
      <c r="B6824" s="33" t="s">
        <v>53</v>
      </c>
      <c r="C6824" s="33">
        <v>150000</v>
      </c>
      <c r="D6824" s="33" t="s">
        <v>369</v>
      </c>
      <c r="E6824" t="str">
        <f t="shared" si="110"/>
        <v>$125K-$200K</v>
      </c>
    </row>
    <row r="6825" spans="1:5" x14ac:dyDescent="0.3">
      <c r="A6825" s="33" t="s">
        <v>4</v>
      </c>
      <c r="B6825" s="33" t="s">
        <v>53</v>
      </c>
      <c r="C6825" s="33"/>
      <c r="D6825" s="33" t="s">
        <v>2885</v>
      </c>
      <c r="E6825" t="str">
        <f t="shared" si="110"/>
        <v>No Data</v>
      </c>
    </row>
    <row r="6826" spans="1:5" x14ac:dyDescent="0.3">
      <c r="A6826" s="33" t="s">
        <v>125</v>
      </c>
      <c r="B6826" s="33" t="s">
        <v>53</v>
      </c>
      <c r="C6826" s="33">
        <v>79450</v>
      </c>
      <c r="D6826" s="33" t="s">
        <v>3321</v>
      </c>
      <c r="E6826" t="str">
        <f t="shared" si="110"/>
        <v>$75K-$100K</v>
      </c>
    </row>
    <row r="6827" spans="1:5" x14ac:dyDescent="0.3">
      <c r="A6827" s="33" t="s">
        <v>2</v>
      </c>
      <c r="B6827" s="33" t="s">
        <v>53</v>
      </c>
      <c r="C6827" s="33"/>
      <c r="D6827" s="33" t="s">
        <v>3322</v>
      </c>
      <c r="E6827" t="str">
        <f t="shared" si="110"/>
        <v>No Data</v>
      </c>
    </row>
    <row r="6828" spans="1:5" x14ac:dyDescent="0.3">
      <c r="A6828" s="33" t="s">
        <v>126</v>
      </c>
      <c r="B6828" s="33" t="s">
        <v>54</v>
      </c>
      <c r="C6828" s="33">
        <v>130000</v>
      </c>
      <c r="D6828" s="33" t="s">
        <v>1373</v>
      </c>
      <c r="E6828" t="str">
        <f t="shared" si="110"/>
        <v>$125K-$200K</v>
      </c>
    </row>
    <row r="6829" spans="1:5" x14ac:dyDescent="0.3">
      <c r="A6829" s="33" t="s">
        <v>128</v>
      </c>
      <c r="B6829" s="33" t="s">
        <v>53</v>
      </c>
      <c r="C6829" s="33">
        <v>172000</v>
      </c>
      <c r="D6829" s="33" t="s">
        <v>415</v>
      </c>
      <c r="E6829" t="str">
        <f t="shared" si="110"/>
        <v>$125K-$200K</v>
      </c>
    </row>
    <row r="6830" spans="1:5" x14ac:dyDescent="0.3">
      <c r="A6830" s="33" t="s">
        <v>2</v>
      </c>
      <c r="B6830" s="33" t="s">
        <v>53</v>
      </c>
      <c r="C6830" s="33">
        <v>112500</v>
      </c>
      <c r="D6830" s="33" t="s">
        <v>3323</v>
      </c>
      <c r="E6830" t="str">
        <f t="shared" si="110"/>
        <v>$100K-$125K</v>
      </c>
    </row>
    <row r="6831" spans="1:5" x14ac:dyDescent="0.3">
      <c r="A6831" s="33" t="s">
        <v>2</v>
      </c>
      <c r="B6831" s="33" t="s">
        <v>53</v>
      </c>
      <c r="C6831" s="33">
        <v>125000</v>
      </c>
      <c r="D6831" s="33" t="s">
        <v>715</v>
      </c>
      <c r="E6831" t="str">
        <f t="shared" si="110"/>
        <v>$100K-$125K</v>
      </c>
    </row>
    <row r="6832" spans="1:5" x14ac:dyDescent="0.3">
      <c r="A6832" s="33" t="s">
        <v>0</v>
      </c>
      <c r="B6832" s="33" t="s">
        <v>53</v>
      </c>
      <c r="C6832" s="33">
        <v>122500</v>
      </c>
      <c r="D6832" s="33" t="s">
        <v>1886</v>
      </c>
      <c r="E6832" t="str">
        <f t="shared" si="110"/>
        <v>$100K-$125K</v>
      </c>
    </row>
    <row r="6833" spans="1:5" x14ac:dyDescent="0.3">
      <c r="A6833" s="33" t="s">
        <v>2</v>
      </c>
      <c r="B6833" s="33" t="s">
        <v>53</v>
      </c>
      <c r="C6833" s="33">
        <v>74500</v>
      </c>
      <c r="D6833" s="33" t="s">
        <v>3324</v>
      </c>
      <c r="E6833" t="str">
        <f t="shared" si="110"/>
        <v>&lt;$75K</v>
      </c>
    </row>
    <row r="6834" spans="1:5" x14ac:dyDescent="0.3">
      <c r="A6834" s="33" t="s">
        <v>2</v>
      </c>
      <c r="B6834" s="33" t="s">
        <v>97</v>
      </c>
      <c r="C6834" s="33">
        <v>163782</v>
      </c>
      <c r="D6834" s="33" t="s">
        <v>3325</v>
      </c>
      <c r="E6834" t="str">
        <f t="shared" si="110"/>
        <v>$125K-$200K</v>
      </c>
    </row>
    <row r="6835" spans="1:5" x14ac:dyDescent="0.3">
      <c r="A6835" s="33" t="s">
        <v>2</v>
      </c>
      <c r="B6835" s="33" t="s">
        <v>53</v>
      </c>
      <c r="C6835" s="33"/>
      <c r="D6835" s="33" t="s">
        <v>480</v>
      </c>
      <c r="E6835" t="str">
        <f t="shared" si="110"/>
        <v>No Data</v>
      </c>
    </row>
    <row r="6836" spans="1:5" x14ac:dyDescent="0.3">
      <c r="A6836" s="33" t="s">
        <v>4</v>
      </c>
      <c r="B6836" s="33" t="s">
        <v>97</v>
      </c>
      <c r="C6836" s="33">
        <v>97444</v>
      </c>
      <c r="D6836" s="33" t="s">
        <v>1580</v>
      </c>
      <c r="E6836" t="str">
        <f t="shared" si="110"/>
        <v>$75K-$100K</v>
      </c>
    </row>
    <row r="6837" spans="1:5" x14ac:dyDescent="0.3">
      <c r="A6837" s="33" t="s">
        <v>2</v>
      </c>
      <c r="B6837" s="33" t="s">
        <v>53</v>
      </c>
      <c r="C6837" s="33"/>
      <c r="D6837" s="33" t="s">
        <v>3326</v>
      </c>
      <c r="E6837" t="str">
        <f t="shared" si="110"/>
        <v>No Data</v>
      </c>
    </row>
    <row r="6838" spans="1:5" x14ac:dyDescent="0.3">
      <c r="A6838" s="33" t="s">
        <v>4</v>
      </c>
      <c r="B6838" s="33" t="s">
        <v>53</v>
      </c>
      <c r="C6838" s="33"/>
      <c r="D6838" s="33" t="s">
        <v>3327</v>
      </c>
      <c r="E6838" t="str">
        <f t="shared" si="110"/>
        <v>No Data</v>
      </c>
    </row>
    <row r="6839" spans="1:5" x14ac:dyDescent="0.3">
      <c r="A6839" s="33" t="s">
        <v>0</v>
      </c>
      <c r="B6839" s="33" t="s">
        <v>53</v>
      </c>
      <c r="C6839" s="33">
        <v>78592</v>
      </c>
      <c r="D6839" s="33" t="s">
        <v>3328</v>
      </c>
      <c r="E6839" t="str">
        <f t="shared" si="110"/>
        <v>$75K-$100K</v>
      </c>
    </row>
    <row r="6840" spans="1:5" x14ac:dyDescent="0.3">
      <c r="A6840" s="33" t="s">
        <v>4</v>
      </c>
      <c r="B6840" s="33" t="s">
        <v>53</v>
      </c>
      <c r="C6840" s="33"/>
      <c r="D6840" s="33" t="s">
        <v>3329</v>
      </c>
      <c r="E6840" t="str">
        <f t="shared" si="110"/>
        <v>No Data</v>
      </c>
    </row>
    <row r="6841" spans="1:5" x14ac:dyDescent="0.3">
      <c r="A6841" s="33" t="s">
        <v>128</v>
      </c>
      <c r="B6841" s="33" t="s">
        <v>65</v>
      </c>
      <c r="C6841" s="33">
        <v>56700</v>
      </c>
      <c r="D6841" s="33" t="s">
        <v>2705</v>
      </c>
      <c r="E6841" t="str">
        <f t="shared" si="110"/>
        <v>&lt;$75K</v>
      </c>
    </row>
    <row r="6842" spans="1:5" x14ac:dyDescent="0.3">
      <c r="A6842" s="33" t="s">
        <v>0</v>
      </c>
      <c r="B6842" s="33" t="s">
        <v>53</v>
      </c>
      <c r="C6842" s="33">
        <v>101950</v>
      </c>
      <c r="D6842" s="33" t="s">
        <v>849</v>
      </c>
      <c r="E6842" t="str">
        <f t="shared" si="110"/>
        <v>$100K-$125K</v>
      </c>
    </row>
    <row r="6843" spans="1:5" x14ac:dyDescent="0.3">
      <c r="A6843" s="33" t="s">
        <v>1</v>
      </c>
      <c r="B6843" s="33" t="s">
        <v>88</v>
      </c>
      <c r="C6843" s="33">
        <v>32500</v>
      </c>
      <c r="D6843" s="33" t="s">
        <v>3330</v>
      </c>
      <c r="E6843" t="str">
        <f t="shared" si="110"/>
        <v>&lt;$75K</v>
      </c>
    </row>
    <row r="6844" spans="1:5" x14ac:dyDescent="0.3">
      <c r="A6844" s="33" t="s">
        <v>128</v>
      </c>
      <c r="B6844" s="33" t="s">
        <v>54</v>
      </c>
      <c r="C6844" s="33">
        <v>140500</v>
      </c>
      <c r="D6844" s="33" t="s">
        <v>520</v>
      </c>
      <c r="E6844" t="str">
        <f t="shared" si="110"/>
        <v>$125K-$200K</v>
      </c>
    </row>
    <row r="6845" spans="1:5" x14ac:dyDescent="0.3">
      <c r="A6845" s="33" t="s">
        <v>4</v>
      </c>
      <c r="B6845" s="33" t="s">
        <v>53</v>
      </c>
      <c r="C6845" s="33"/>
      <c r="D6845" s="33" t="s">
        <v>3331</v>
      </c>
      <c r="E6845" t="str">
        <f t="shared" si="110"/>
        <v>No Data</v>
      </c>
    </row>
    <row r="6846" spans="1:5" x14ac:dyDescent="0.3">
      <c r="A6846" s="33" t="s">
        <v>2</v>
      </c>
      <c r="B6846" s="33" t="s">
        <v>53</v>
      </c>
      <c r="C6846" s="33"/>
      <c r="D6846" s="33" t="s">
        <v>1363</v>
      </c>
      <c r="E6846" t="str">
        <f t="shared" si="110"/>
        <v>No Data</v>
      </c>
    </row>
    <row r="6847" spans="1:5" x14ac:dyDescent="0.3">
      <c r="A6847" s="33" t="s">
        <v>0</v>
      </c>
      <c r="B6847" s="33" t="s">
        <v>53</v>
      </c>
      <c r="C6847" s="33">
        <v>130000</v>
      </c>
      <c r="D6847" s="33" t="s">
        <v>3332</v>
      </c>
      <c r="E6847" t="str">
        <f t="shared" si="110"/>
        <v>$125K-$200K</v>
      </c>
    </row>
    <row r="6848" spans="1:5" x14ac:dyDescent="0.3">
      <c r="A6848" s="33" t="s">
        <v>2</v>
      </c>
      <c r="B6848" s="33" t="s">
        <v>53</v>
      </c>
      <c r="C6848" s="33">
        <v>83500</v>
      </c>
      <c r="D6848" s="33" t="s">
        <v>520</v>
      </c>
      <c r="E6848" t="str">
        <f t="shared" si="110"/>
        <v>$75K-$100K</v>
      </c>
    </row>
    <row r="6849" spans="1:5" x14ac:dyDescent="0.3">
      <c r="A6849" s="33" t="s">
        <v>0</v>
      </c>
      <c r="B6849" s="33" t="s">
        <v>54</v>
      </c>
      <c r="C6849" s="33">
        <v>210000</v>
      </c>
      <c r="D6849" s="33" t="s">
        <v>230</v>
      </c>
      <c r="E6849" t="str">
        <f t="shared" si="110"/>
        <v>&gt;$200K</v>
      </c>
    </row>
    <row r="6850" spans="1:5" x14ac:dyDescent="0.3">
      <c r="A6850" s="33" t="s">
        <v>4</v>
      </c>
      <c r="B6850" s="33" t="s">
        <v>53</v>
      </c>
      <c r="C6850" s="33">
        <v>157500</v>
      </c>
      <c r="D6850" s="33" t="s">
        <v>845</v>
      </c>
      <c r="E6850" t="str">
        <f t="shared" si="110"/>
        <v>$125K-$200K</v>
      </c>
    </row>
    <row r="6851" spans="1:5" x14ac:dyDescent="0.3">
      <c r="A6851" s="33" t="s">
        <v>2</v>
      </c>
      <c r="B6851" s="33" t="s">
        <v>54</v>
      </c>
      <c r="C6851" s="33">
        <v>336500</v>
      </c>
      <c r="D6851" s="33" t="s">
        <v>431</v>
      </c>
      <c r="E6851" t="str">
        <f t="shared" ref="E6851:E6914" si="111">_xlfn.XLOOKUP(C6851,$H$16:$H$21,$G$16:$G$21,,1)</f>
        <v>&gt;$200K</v>
      </c>
    </row>
    <row r="6852" spans="1:5" x14ac:dyDescent="0.3">
      <c r="A6852" s="33" t="s">
        <v>126</v>
      </c>
      <c r="B6852" s="33" t="s">
        <v>53</v>
      </c>
      <c r="C6852" s="33"/>
      <c r="D6852" s="33" t="s">
        <v>3333</v>
      </c>
      <c r="E6852" t="str">
        <f t="shared" si="111"/>
        <v>No Data</v>
      </c>
    </row>
    <row r="6853" spans="1:5" x14ac:dyDescent="0.3">
      <c r="A6853" s="33" t="s">
        <v>126</v>
      </c>
      <c r="B6853" s="33" t="s">
        <v>53</v>
      </c>
      <c r="C6853" s="33">
        <v>155000</v>
      </c>
      <c r="D6853" s="33" t="s">
        <v>3334</v>
      </c>
      <c r="E6853" t="str">
        <f t="shared" si="111"/>
        <v>$125K-$200K</v>
      </c>
    </row>
    <row r="6854" spans="1:5" x14ac:dyDescent="0.3">
      <c r="A6854" s="33" t="s">
        <v>126</v>
      </c>
      <c r="B6854" s="33" t="s">
        <v>53</v>
      </c>
      <c r="C6854" s="33">
        <v>250000</v>
      </c>
      <c r="D6854" s="33" t="s">
        <v>315</v>
      </c>
      <c r="E6854" t="str">
        <f t="shared" si="111"/>
        <v>&gt;$200K</v>
      </c>
    </row>
    <row r="6855" spans="1:5" x14ac:dyDescent="0.3">
      <c r="A6855" s="33" t="s">
        <v>4</v>
      </c>
      <c r="B6855" s="33" t="s">
        <v>53</v>
      </c>
      <c r="C6855" s="33">
        <v>211000</v>
      </c>
      <c r="D6855" s="33" t="s">
        <v>225</v>
      </c>
      <c r="E6855" t="str">
        <f t="shared" si="111"/>
        <v>&gt;$200K</v>
      </c>
    </row>
    <row r="6856" spans="1:5" x14ac:dyDescent="0.3">
      <c r="A6856" s="33" t="s">
        <v>0</v>
      </c>
      <c r="B6856" s="33" t="s">
        <v>53</v>
      </c>
      <c r="C6856" s="33">
        <v>110000</v>
      </c>
      <c r="D6856" s="33" t="s">
        <v>539</v>
      </c>
      <c r="E6856" t="str">
        <f t="shared" si="111"/>
        <v>$100K-$125K</v>
      </c>
    </row>
    <row r="6857" spans="1:5" x14ac:dyDescent="0.3">
      <c r="A6857" s="33" t="s">
        <v>2</v>
      </c>
      <c r="B6857" s="33" t="s">
        <v>53</v>
      </c>
      <c r="C6857" s="33"/>
      <c r="D6857" s="33" t="s">
        <v>3047</v>
      </c>
      <c r="E6857" t="str">
        <f t="shared" si="111"/>
        <v>No Data</v>
      </c>
    </row>
    <row r="6858" spans="1:5" x14ac:dyDescent="0.3">
      <c r="A6858" s="33" t="s">
        <v>2</v>
      </c>
      <c r="B6858" s="33" t="s">
        <v>53</v>
      </c>
      <c r="C6858" s="33">
        <v>60000</v>
      </c>
      <c r="D6858" s="33" t="s">
        <v>3335</v>
      </c>
      <c r="E6858" t="str">
        <f t="shared" si="111"/>
        <v>&lt;$75K</v>
      </c>
    </row>
    <row r="6859" spans="1:5" x14ac:dyDescent="0.3">
      <c r="A6859" s="33" t="s">
        <v>0</v>
      </c>
      <c r="B6859" s="33" t="s">
        <v>53</v>
      </c>
      <c r="C6859" s="33">
        <v>175000</v>
      </c>
      <c r="D6859" s="33" t="s">
        <v>265</v>
      </c>
      <c r="E6859" t="str">
        <f t="shared" si="111"/>
        <v>$125K-$200K</v>
      </c>
    </row>
    <row r="6860" spans="1:5" x14ac:dyDescent="0.3">
      <c r="A6860" s="33" t="s">
        <v>66</v>
      </c>
      <c r="B6860" s="33" t="s">
        <v>53</v>
      </c>
      <c r="C6860" s="33">
        <v>115000</v>
      </c>
      <c r="D6860" s="33" t="s">
        <v>3336</v>
      </c>
      <c r="E6860" t="str">
        <f t="shared" si="111"/>
        <v>$100K-$125K</v>
      </c>
    </row>
    <row r="6861" spans="1:5" x14ac:dyDescent="0.3">
      <c r="A6861" s="33" t="s">
        <v>128</v>
      </c>
      <c r="B6861" s="33" t="s">
        <v>53</v>
      </c>
      <c r="C6861" s="33">
        <v>112500</v>
      </c>
      <c r="D6861" s="33" t="s">
        <v>417</v>
      </c>
      <c r="E6861" t="str">
        <f t="shared" si="111"/>
        <v>$100K-$125K</v>
      </c>
    </row>
    <row r="6862" spans="1:5" x14ac:dyDescent="0.3">
      <c r="A6862" s="33" t="s">
        <v>2</v>
      </c>
      <c r="B6862" s="33" t="s">
        <v>53</v>
      </c>
      <c r="C6862" s="33">
        <v>75000</v>
      </c>
      <c r="D6862" s="33" t="s">
        <v>1393</v>
      </c>
      <c r="E6862" t="str">
        <f t="shared" si="111"/>
        <v>&lt;$75K</v>
      </c>
    </row>
    <row r="6863" spans="1:5" x14ac:dyDescent="0.3">
      <c r="A6863" s="33" t="s">
        <v>0</v>
      </c>
      <c r="B6863" s="33" t="s">
        <v>54</v>
      </c>
      <c r="C6863" s="33">
        <v>80850</v>
      </c>
      <c r="D6863" s="33" t="s">
        <v>3337</v>
      </c>
      <c r="E6863" t="str">
        <f t="shared" si="111"/>
        <v>$75K-$100K</v>
      </c>
    </row>
    <row r="6864" spans="1:5" x14ac:dyDescent="0.3">
      <c r="A6864" s="33" t="s">
        <v>4</v>
      </c>
      <c r="B6864" s="33" t="s">
        <v>99</v>
      </c>
      <c r="C6864" s="33">
        <v>155500</v>
      </c>
      <c r="D6864" s="33" t="s">
        <v>3338</v>
      </c>
      <c r="E6864" t="str">
        <f t="shared" si="111"/>
        <v>$125K-$200K</v>
      </c>
    </row>
    <row r="6865" spans="1:5" x14ac:dyDescent="0.3">
      <c r="A6865" s="33" t="s">
        <v>126</v>
      </c>
      <c r="B6865" s="33" t="s">
        <v>54</v>
      </c>
      <c r="C6865" s="33"/>
      <c r="D6865" s="33" t="s">
        <v>1142</v>
      </c>
      <c r="E6865" t="str">
        <f t="shared" si="111"/>
        <v>No Data</v>
      </c>
    </row>
    <row r="6866" spans="1:5" x14ac:dyDescent="0.3">
      <c r="A6866" s="33" t="s">
        <v>4</v>
      </c>
      <c r="B6866" s="33" t="s">
        <v>54</v>
      </c>
      <c r="C6866" s="33"/>
      <c r="D6866" s="33" t="s">
        <v>232</v>
      </c>
      <c r="E6866" t="str">
        <f t="shared" si="111"/>
        <v>No Data</v>
      </c>
    </row>
    <row r="6867" spans="1:5" x14ac:dyDescent="0.3">
      <c r="A6867" s="33" t="s">
        <v>4</v>
      </c>
      <c r="B6867" s="33" t="s">
        <v>53</v>
      </c>
      <c r="C6867" s="33">
        <v>160000</v>
      </c>
      <c r="D6867" s="33" t="s">
        <v>3339</v>
      </c>
      <c r="E6867" t="str">
        <f t="shared" si="111"/>
        <v>$125K-$200K</v>
      </c>
    </row>
    <row r="6868" spans="1:5" x14ac:dyDescent="0.3">
      <c r="A6868" s="33" t="s">
        <v>4</v>
      </c>
      <c r="B6868" s="33" t="s">
        <v>53</v>
      </c>
      <c r="C6868" s="33">
        <v>95000</v>
      </c>
      <c r="D6868" s="33" t="s">
        <v>449</v>
      </c>
      <c r="E6868" t="str">
        <f t="shared" si="111"/>
        <v>$75K-$100K</v>
      </c>
    </row>
    <row r="6869" spans="1:5" x14ac:dyDescent="0.3">
      <c r="A6869" s="33" t="s">
        <v>4</v>
      </c>
      <c r="B6869" s="33" t="s">
        <v>54</v>
      </c>
      <c r="C6869" s="33">
        <v>220000</v>
      </c>
      <c r="D6869" s="33" t="s">
        <v>3340</v>
      </c>
      <c r="E6869" t="str">
        <f t="shared" si="111"/>
        <v>&gt;$200K</v>
      </c>
    </row>
    <row r="6870" spans="1:5" x14ac:dyDescent="0.3">
      <c r="A6870" s="33" t="s">
        <v>125</v>
      </c>
      <c r="B6870" s="33" t="s">
        <v>53</v>
      </c>
      <c r="C6870" s="33">
        <v>99750</v>
      </c>
      <c r="D6870" s="33" t="s">
        <v>3341</v>
      </c>
      <c r="E6870" t="str">
        <f t="shared" si="111"/>
        <v>$75K-$100K</v>
      </c>
    </row>
    <row r="6871" spans="1:5" x14ac:dyDescent="0.3">
      <c r="A6871" s="33" t="s">
        <v>4</v>
      </c>
      <c r="B6871" s="33" t="s">
        <v>53</v>
      </c>
      <c r="C6871" s="33"/>
      <c r="D6871" s="33" t="s">
        <v>879</v>
      </c>
      <c r="E6871" t="str">
        <f t="shared" si="111"/>
        <v>No Data</v>
      </c>
    </row>
    <row r="6872" spans="1:5" x14ac:dyDescent="0.3">
      <c r="A6872" s="33" t="s">
        <v>4</v>
      </c>
      <c r="B6872" s="33" t="s">
        <v>53</v>
      </c>
      <c r="C6872" s="33">
        <v>201500</v>
      </c>
      <c r="D6872" s="33" t="s">
        <v>1157</v>
      </c>
      <c r="E6872" t="str">
        <f t="shared" si="111"/>
        <v>&gt;$200K</v>
      </c>
    </row>
    <row r="6873" spans="1:5" x14ac:dyDescent="0.3">
      <c r="A6873" s="33" t="s">
        <v>2</v>
      </c>
      <c r="B6873" s="33" t="s">
        <v>53</v>
      </c>
      <c r="C6873" s="33">
        <v>107000</v>
      </c>
      <c r="D6873" s="33" t="s">
        <v>609</v>
      </c>
      <c r="E6873" t="str">
        <f t="shared" si="111"/>
        <v>$100K-$125K</v>
      </c>
    </row>
    <row r="6874" spans="1:5" x14ac:dyDescent="0.3">
      <c r="A6874" s="33" t="s">
        <v>126</v>
      </c>
      <c r="B6874" s="33" t="s">
        <v>53</v>
      </c>
      <c r="C6874" s="33">
        <v>175500</v>
      </c>
      <c r="D6874" s="33" t="s">
        <v>3342</v>
      </c>
      <c r="E6874" t="str">
        <f t="shared" si="111"/>
        <v>$125K-$200K</v>
      </c>
    </row>
    <row r="6875" spans="1:5" x14ac:dyDescent="0.3">
      <c r="A6875" s="33" t="s">
        <v>2</v>
      </c>
      <c r="B6875" s="33" t="s">
        <v>53</v>
      </c>
      <c r="C6875" s="33"/>
      <c r="D6875" s="33" t="s">
        <v>3343</v>
      </c>
      <c r="E6875" t="str">
        <f t="shared" si="111"/>
        <v>No Data</v>
      </c>
    </row>
    <row r="6876" spans="1:5" x14ac:dyDescent="0.3">
      <c r="A6876" s="33" t="s">
        <v>4</v>
      </c>
      <c r="B6876" s="33" t="s">
        <v>53</v>
      </c>
      <c r="C6876" s="33"/>
      <c r="D6876" s="33" t="s">
        <v>2006</v>
      </c>
      <c r="E6876" t="str">
        <f t="shared" si="111"/>
        <v>No Data</v>
      </c>
    </row>
    <row r="6877" spans="1:5" x14ac:dyDescent="0.3">
      <c r="A6877" s="33" t="s">
        <v>128</v>
      </c>
      <c r="B6877" s="33" t="s">
        <v>53</v>
      </c>
      <c r="C6877" s="33"/>
      <c r="D6877" s="33" t="s">
        <v>889</v>
      </c>
      <c r="E6877" t="str">
        <f t="shared" si="111"/>
        <v>No Data</v>
      </c>
    </row>
    <row r="6878" spans="1:5" x14ac:dyDescent="0.3">
      <c r="A6878" s="33" t="s">
        <v>4</v>
      </c>
      <c r="B6878" s="33" t="s">
        <v>53</v>
      </c>
      <c r="C6878" s="33">
        <v>175000</v>
      </c>
      <c r="D6878" s="33" t="s">
        <v>1587</v>
      </c>
      <c r="E6878" t="str">
        <f t="shared" si="111"/>
        <v>$125K-$200K</v>
      </c>
    </row>
    <row r="6879" spans="1:5" x14ac:dyDescent="0.3">
      <c r="A6879" s="33" t="s">
        <v>1</v>
      </c>
      <c r="B6879" s="33" t="s">
        <v>88</v>
      </c>
      <c r="C6879" s="33">
        <v>79200</v>
      </c>
      <c r="D6879" s="33" t="s">
        <v>834</v>
      </c>
      <c r="E6879" t="str">
        <f t="shared" si="111"/>
        <v>$75K-$100K</v>
      </c>
    </row>
    <row r="6880" spans="1:5" x14ac:dyDescent="0.3">
      <c r="A6880" s="33" t="s">
        <v>128</v>
      </c>
      <c r="B6880" s="33" t="s">
        <v>53</v>
      </c>
      <c r="C6880" s="33">
        <v>150000</v>
      </c>
      <c r="D6880" s="33" t="s">
        <v>1381</v>
      </c>
      <c r="E6880" t="str">
        <f t="shared" si="111"/>
        <v>$125K-$200K</v>
      </c>
    </row>
    <row r="6881" spans="1:5" x14ac:dyDescent="0.3">
      <c r="A6881" s="33" t="s">
        <v>2</v>
      </c>
      <c r="B6881" s="33" t="s">
        <v>53</v>
      </c>
      <c r="C6881" s="33"/>
      <c r="D6881" s="33" t="s">
        <v>1271</v>
      </c>
      <c r="E6881" t="str">
        <f t="shared" si="111"/>
        <v>No Data</v>
      </c>
    </row>
    <row r="6882" spans="1:5" x14ac:dyDescent="0.3">
      <c r="A6882" s="33" t="s">
        <v>2</v>
      </c>
      <c r="B6882" s="33" t="s">
        <v>53</v>
      </c>
      <c r="C6882" s="33">
        <v>92800</v>
      </c>
      <c r="D6882" s="33" t="s">
        <v>3344</v>
      </c>
      <c r="E6882" t="str">
        <f t="shared" si="111"/>
        <v>$75K-$100K</v>
      </c>
    </row>
    <row r="6883" spans="1:5" x14ac:dyDescent="0.3">
      <c r="A6883" s="33" t="s">
        <v>0</v>
      </c>
      <c r="B6883" s="33" t="s">
        <v>53</v>
      </c>
      <c r="C6883" s="33">
        <v>152221.5</v>
      </c>
      <c r="D6883" s="33" t="s">
        <v>2383</v>
      </c>
      <c r="E6883" t="str">
        <f t="shared" si="111"/>
        <v>$125K-$200K</v>
      </c>
    </row>
    <row r="6884" spans="1:5" x14ac:dyDescent="0.3">
      <c r="A6884" s="33" t="s">
        <v>4</v>
      </c>
      <c r="B6884" s="33" t="s">
        <v>53</v>
      </c>
      <c r="C6884" s="33"/>
      <c r="D6884" s="33" t="s">
        <v>268</v>
      </c>
      <c r="E6884" t="str">
        <f t="shared" si="111"/>
        <v>No Data</v>
      </c>
    </row>
    <row r="6885" spans="1:5" x14ac:dyDescent="0.3">
      <c r="A6885" s="33" t="s">
        <v>126</v>
      </c>
      <c r="B6885" s="33" t="s">
        <v>53</v>
      </c>
      <c r="C6885" s="33">
        <v>135600</v>
      </c>
      <c r="D6885" s="33" t="s">
        <v>646</v>
      </c>
      <c r="E6885" t="str">
        <f t="shared" si="111"/>
        <v>$125K-$200K</v>
      </c>
    </row>
    <row r="6886" spans="1:5" x14ac:dyDescent="0.3">
      <c r="A6886" s="33" t="s">
        <v>0</v>
      </c>
      <c r="B6886" s="33" t="s">
        <v>53</v>
      </c>
      <c r="C6886" s="33">
        <v>155500</v>
      </c>
      <c r="D6886" s="33" t="s">
        <v>3345</v>
      </c>
      <c r="E6886" t="str">
        <f t="shared" si="111"/>
        <v>$125K-$200K</v>
      </c>
    </row>
    <row r="6887" spans="1:5" x14ac:dyDescent="0.3">
      <c r="A6887" s="33" t="s">
        <v>126</v>
      </c>
      <c r="B6887" s="33" t="s">
        <v>53</v>
      </c>
      <c r="C6887" s="33"/>
      <c r="D6887" s="33" t="s">
        <v>3346</v>
      </c>
      <c r="E6887" t="str">
        <f t="shared" si="111"/>
        <v>No Data</v>
      </c>
    </row>
    <row r="6888" spans="1:5" x14ac:dyDescent="0.3">
      <c r="A6888" s="33" t="s">
        <v>2</v>
      </c>
      <c r="B6888" s="33" t="s">
        <v>53</v>
      </c>
      <c r="C6888" s="33"/>
      <c r="D6888" s="33" t="s">
        <v>3347</v>
      </c>
      <c r="E6888" t="str">
        <f t="shared" si="111"/>
        <v>No Data</v>
      </c>
    </row>
    <row r="6889" spans="1:5" x14ac:dyDescent="0.3">
      <c r="A6889" s="33" t="s">
        <v>4</v>
      </c>
      <c r="B6889" s="33" t="s">
        <v>54</v>
      </c>
      <c r="C6889" s="33"/>
      <c r="D6889" s="33" t="s">
        <v>1479</v>
      </c>
      <c r="E6889" t="str">
        <f t="shared" si="111"/>
        <v>No Data</v>
      </c>
    </row>
    <row r="6890" spans="1:5" x14ac:dyDescent="0.3">
      <c r="A6890" s="33" t="s">
        <v>4</v>
      </c>
      <c r="B6890" s="33" t="s">
        <v>54</v>
      </c>
      <c r="C6890" s="33">
        <v>150000</v>
      </c>
      <c r="D6890" s="33" t="s">
        <v>3348</v>
      </c>
      <c r="E6890" t="str">
        <f t="shared" si="111"/>
        <v>$125K-$200K</v>
      </c>
    </row>
    <row r="6891" spans="1:5" x14ac:dyDescent="0.3">
      <c r="A6891" s="33" t="s">
        <v>0</v>
      </c>
      <c r="B6891" s="33" t="s">
        <v>54</v>
      </c>
      <c r="C6891" s="33">
        <v>141511</v>
      </c>
      <c r="D6891" s="33" t="s">
        <v>1779</v>
      </c>
      <c r="E6891" t="str">
        <f t="shared" si="111"/>
        <v>$125K-$200K</v>
      </c>
    </row>
    <row r="6892" spans="1:5" x14ac:dyDescent="0.3">
      <c r="A6892" s="33" t="s">
        <v>0</v>
      </c>
      <c r="B6892" s="33" t="s">
        <v>53</v>
      </c>
      <c r="C6892" s="33"/>
      <c r="D6892" s="33" t="s">
        <v>957</v>
      </c>
      <c r="E6892" t="str">
        <f t="shared" si="111"/>
        <v>No Data</v>
      </c>
    </row>
    <row r="6893" spans="1:5" x14ac:dyDescent="0.3">
      <c r="A6893" s="33" t="s">
        <v>128</v>
      </c>
      <c r="B6893" s="33" t="s">
        <v>53</v>
      </c>
      <c r="C6893" s="33">
        <v>162500</v>
      </c>
      <c r="D6893" s="33" t="s">
        <v>3349</v>
      </c>
      <c r="E6893" t="str">
        <f t="shared" si="111"/>
        <v>$125K-$200K</v>
      </c>
    </row>
    <row r="6894" spans="1:5" x14ac:dyDescent="0.3">
      <c r="A6894" s="33" t="s">
        <v>4</v>
      </c>
      <c r="B6894" s="33" t="s">
        <v>53</v>
      </c>
      <c r="C6894" s="33"/>
      <c r="D6894" s="33" t="s">
        <v>243</v>
      </c>
      <c r="E6894" t="str">
        <f t="shared" si="111"/>
        <v>No Data</v>
      </c>
    </row>
    <row r="6895" spans="1:5" x14ac:dyDescent="0.3">
      <c r="A6895" s="33" t="s">
        <v>126</v>
      </c>
      <c r="B6895" s="33" t="s">
        <v>53</v>
      </c>
      <c r="C6895" s="33">
        <v>135000</v>
      </c>
      <c r="D6895" s="33" t="s">
        <v>364</v>
      </c>
      <c r="E6895" t="str">
        <f t="shared" si="111"/>
        <v>$125K-$200K</v>
      </c>
    </row>
    <row r="6896" spans="1:5" x14ac:dyDescent="0.3">
      <c r="A6896" s="33" t="s">
        <v>0</v>
      </c>
      <c r="B6896" s="33" t="s">
        <v>53</v>
      </c>
      <c r="C6896" s="33">
        <v>160000</v>
      </c>
      <c r="D6896" s="33" t="s">
        <v>265</v>
      </c>
      <c r="E6896" t="str">
        <f t="shared" si="111"/>
        <v>$125K-$200K</v>
      </c>
    </row>
    <row r="6897" spans="1:5" x14ac:dyDescent="0.3">
      <c r="A6897" s="33" t="s">
        <v>0</v>
      </c>
      <c r="B6897" s="33" t="s">
        <v>53</v>
      </c>
      <c r="C6897" s="33">
        <v>105000</v>
      </c>
      <c r="D6897" s="33" t="s">
        <v>2581</v>
      </c>
      <c r="E6897" t="str">
        <f t="shared" si="111"/>
        <v>$100K-$125K</v>
      </c>
    </row>
    <row r="6898" spans="1:5" x14ac:dyDescent="0.3">
      <c r="A6898" s="33" t="s">
        <v>0</v>
      </c>
      <c r="B6898" s="33" t="s">
        <v>53</v>
      </c>
      <c r="C6898" s="33">
        <v>127390</v>
      </c>
      <c r="D6898" s="33" t="s">
        <v>3350</v>
      </c>
      <c r="E6898" t="str">
        <f t="shared" si="111"/>
        <v>$125K-$200K</v>
      </c>
    </row>
    <row r="6899" spans="1:5" x14ac:dyDescent="0.3">
      <c r="A6899" s="33" t="s">
        <v>0</v>
      </c>
      <c r="B6899" s="33" t="s">
        <v>53</v>
      </c>
      <c r="C6899" s="33"/>
      <c r="D6899" s="33" t="s">
        <v>1527</v>
      </c>
      <c r="E6899" t="str">
        <f t="shared" si="111"/>
        <v>No Data</v>
      </c>
    </row>
    <row r="6900" spans="1:5" x14ac:dyDescent="0.3">
      <c r="A6900" s="33" t="s">
        <v>4</v>
      </c>
      <c r="B6900" s="33" t="s">
        <v>54</v>
      </c>
      <c r="C6900" s="33"/>
      <c r="D6900" s="33" t="s">
        <v>2922</v>
      </c>
      <c r="E6900" t="str">
        <f t="shared" si="111"/>
        <v>No Data</v>
      </c>
    </row>
    <row r="6901" spans="1:5" x14ac:dyDescent="0.3">
      <c r="A6901" s="33" t="s">
        <v>128</v>
      </c>
      <c r="B6901" s="33" t="s">
        <v>53</v>
      </c>
      <c r="C6901" s="33"/>
      <c r="D6901" s="33" t="s">
        <v>258</v>
      </c>
      <c r="E6901" t="str">
        <f t="shared" si="111"/>
        <v>No Data</v>
      </c>
    </row>
    <row r="6902" spans="1:5" x14ac:dyDescent="0.3">
      <c r="A6902" s="33" t="s">
        <v>2</v>
      </c>
      <c r="B6902" s="33" t="s">
        <v>53</v>
      </c>
      <c r="C6902" s="33"/>
      <c r="D6902" s="33" t="s">
        <v>2949</v>
      </c>
      <c r="E6902" t="str">
        <f t="shared" si="111"/>
        <v>No Data</v>
      </c>
    </row>
    <row r="6903" spans="1:5" x14ac:dyDescent="0.3">
      <c r="A6903" s="33" t="s">
        <v>4</v>
      </c>
      <c r="B6903" s="33" t="s">
        <v>53</v>
      </c>
      <c r="C6903" s="33">
        <v>110000</v>
      </c>
      <c r="D6903" s="33" t="s">
        <v>1520</v>
      </c>
      <c r="E6903" t="str">
        <f t="shared" si="111"/>
        <v>$100K-$125K</v>
      </c>
    </row>
    <row r="6904" spans="1:5" x14ac:dyDescent="0.3">
      <c r="A6904" s="33" t="s">
        <v>0</v>
      </c>
      <c r="B6904" s="33" t="s">
        <v>53</v>
      </c>
      <c r="C6904" s="33">
        <v>125000</v>
      </c>
      <c r="D6904" s="33" t="s">
        <v>3351</v>
      </c>
      <c r="E6904" t="str">
        <f t="shared" si="111"/>
        <v>$100K-$125K</v>
      </c>
    </row>
    <row r="6905" spans="1:5" x14ac:dyDescent="0.3">
      <c r="A6905" s="33" t="s">
        <v>2</v>
      </c>
      <c r="B6905" s="33" t="s">
        <v>53</v>
      </c>
      <c r="C6905" s="33">
        <v>200000</v>
      </c>
      <c r="D6905" s="33" t="s">
        <v>3095</v>
      </c>
      <c r="E6905" t="str">
        <f t="shared" si="111"/>
        <v>$125K-$200K</v>
      </c>
    </row>
    <row r="6906" spans="1:5" x14ac:dyDescent="0.3">
      <c r="A6906" s="33" t="s">
        <v>4</v>
      </c>
      <c r="B6906" s="33" t="s">
        <v>53</v>
      </c>
      <c r="C6906" s="33">
        <v>140000</v>
      </c>
      <c r="D6906" s="33" t="s">
        <v>3352</v>
      </c>
      <c r="E6906" t="str">
        <f t="shared" si="111"/>
        <v>$125K-$200K</v>
      </c>
    </row>
    <row r="6907" spans="1:5" x14ac:dyDescent="0.3">
      <c r="A6907" s="33" t="s">
        <v>4</v>
      </c>
      <c r="B6907" s="33" t="s">
        <v>53</v>
      </c>
      <c r="C6907" s="33"/>
      <c r="D6907" s="33" t="s">
        <v>258</v>
      </c>
      <c r="E6907" t="str">
        <f t="shared" si="111"/>
        <v>No Data</v>
      </c>
    </row>
    <row r="6908" spans="1:5" x14ac:dyDescent="0.3">
      <c r="A6908" s="33" t="s">
        <v>0</v>
      </c>
      <c r="B6908" s="33" t="s">
        <v>53</v>
      </c>
      <c r="C6908" s="33"/>
      <c r="D6908" s="33" t="s">
        <v>258</v>
      </c>
      <c r="E6908" t="str">
        <f t="shared" si="111"/>
        <v>No Data</v>
      </c>
    </row>
    <row r="6909" spans="1:5" x14ac:dyDescent="0.3">
      <c r="A6909" s="33" t="s">
        <v>1</v>
      </c>
      <c r="B6909" s="33" t="s">
        <v>64</v>
      </c>
      <c r="C6909" s="33">
        <v>104668</v>
      </c>
      <c r="D6909" s="33" t="s">
        <v>3353</v>
      </c>
      <c r="E6909" t="str">
        <f t="shared" si="111"/>
        <v>$100K-$125K</v>
      </c>
    </row>
    <row r="6910" spans="1:5" x14ac:dyDescent="0.3">
      <c r="A6910" s="33" t="s">
        <v>4</v>
      </c>
      <c r="B6910" s="33" t="s">
        <v>53</v>
      </c>
      <c r="C6910" s="33"/>
      <c r="D6910" s="33" t="s">
        <v>3354</v>
      </c>
      <c r="E6910" t="str">
        <f t="shared" si="111"/>
        <v>No Data</v>
      </c>
    </row>
    <row r="6911" spans="1:5" x14ac:dyDescent="0.3">
      <c r="A6911" s="33" t="s">
        <v>126</v>
      </c>
      <c r="B6911" s="33" t="s">
        <v>53</v>
      </c>
      <c r="C6911" s="33">
        <v>190000</v>
      </c>
      <c r="D6911" s="33" t="s">
        <v>230</v>
      </c>
      <c r="E6911" t="str">
        <f t="shared" si="111"/>
        <v>$125K-$200K</v>
      </c>
    </row>
    <row r="6912" spans="1:5" x14ac:dyDescent="0.3">
      <c r="A6912" s="33" t="s">
        <v>126</v>
      </c>
      <c r="B6912" s="33" t="s">
        <v>53</v>
      </c>
      <c r="C6912" s="33">
        <v>165000</v>
      </c>
      <c r="D6912" s="33" t="s">
        <v>3355</v>
      </c>
      <c r="E6912" t="str">
        <f t="shared" si="111"/>
        <v>$125K-$200K</v>
      </c>
    </row>
    <row r="6913" spans="1:5" x14ac:dyDescent="0.3">
      <c r="A6913" s="33" t="s">
        <v>2</v>
      </c>
      <c r="B6913" s="33" t="s">
        <v>97</v>
      </c>
      <c r="C6913" s="33">
        <v>53014</v>
      </c>
      <c r="D6913" s="33" t="s">
        <v>3356</v>
      </c>
      <c r="E6913" t="str">
        <f t="shared" si="111"/>
        <v>&lt;$75K</v>
      </c>
    </row>
    <row r="6914" spans="1:5" x14ac:dyDescent="0.3">
      <c r="A6914" s="33" t="s">
        <v>4</v>
      </c>
      <c r="B6914" s="33" t="s">
        <v>97</v>
      </c>
      <c r="C6914" s="33">
        <v>147500</v>
      </c>
      <c r="D6914" s="33" t="s">
        <v>3357</v>
      </c>
      <c r="E6914" t="str">
        <f t="shared" si="111"/>
        <v>$125K-$200K</v>
      </c>
    </row>
    <row r="6915" spans="1:5" x14ac:dyDescent="0.3">
      <c r="A6915" s="33" t="s">
        <v>4</v>
      </c>
      <c r="B6915" s="33" t="s">
        <v>53</v>
      </c>
      <c r="C6915" s="33">
        <v>135000</v>
      </c>
      <c r="D6915" s="33" t="s">
        <v>1570</v>
      </c>
      <c r="E6915" t="str">
        <f t="shared" ref="E6915:E6978" si="112">_xlfn.XLOOKUP(C6915,$H$16:$H$21,$G$16:$G$21,,1)</f>
        <v>$125K-$200K</v>
      </c>
    </row>
    <row r="6916" spans="1:5" x14ac:dyDescent="0.3">
      <c r="A6916" s="33" t="s">
        <v>126</v>
      </c>
      <c r="B6916" s="33" t="s">
        <v>53</v>
      </c>
      <c r="C6916" s="33">
        <v>210000</v>
      </c>
      <c r="D6916" s="33" t="s">
        <v>421</v>
      </c>
      <c r="E6916" t="str">
        <f t="shared" si="112"/>
        <v>&gt;$200K</v>
      </c>
    </row>
    <row r="6917" spans="1:5" x14ac:dyDescent="0.3">
      <c r="A6917" s="33" t="s">
        <v>4</v>
      </c>
      <c r="B6917" s="33" t="s">
        <v>53</v>
      </c>
      <c r="C6917" s="33">
        <v>110000</v>
      </c>
      <c r="D6917" s="33" t="s">
        <v>1461</v>
      </c>
      <c r="E6917" t="str">
        <f t="shared" si="112"/>
        <v>$100K-$125K</v>
      </c>
    </row>
    <row r="6918" spans="1:5" x14ac:dyDescent="0.3">
      <c r="A6918" s="33" t="s">
        <v>4</v>
      </c>
      <c r="B6918" s="33" t="s">
        <v>53</v>
      </c>
      <c r="C6918" s="33"/>
      <c r="D6918" s="33" t="s">
        <v>232</v>
      </c>
      <c r="E6918" t="str">
        <f t="shared" si="112"/>
        <v>No Data</v>
      </c>
    </row>
    <row r="6919" spans="1:5" x14ac:dyDescent="0.3">
      <c r="A6919" s="33" t="s">
        <v>52</v>
      </c>
      <c r="B6919" s="33" t="s">
        <v>53</v>
      </c>
      <c r="C6919" s="33">
        <v>85000</v>
      </c>
      <c r="D6919" s="33" t="s">
        <v>265</v>
      </c>
      <c r="E6919" t="str">
        <f t="shared" si="112"/>
        <v>$75K-$100K</v>
      </c>
    </row>
    <row r="6920" spans="1:5" x14ac:dyDescent="0.3">
      <c r="A6920" s="33" t="s">
        <v>128</v>
      </c>
      <c r="B6920" s="33" t="s">
        <v>54</v>
      </c>
      <c r="C6920" s="33">
        <v>178458</v>
      </c>
      <c r="D6920" s="33" t="s">
        <v>3045</v>
      </c>
      <c r="E6920" t="str">
        <f t="shared" si="112"/>
        <v>$125K-$200K</v>
      </c>
    </row>
    <row r="6921" spans="1:5" x14ac:dyDescent="0.3">
      <c r="A6921" s="33" t="s">
        <v>129</v>
      </c>
      <c r="B6921" s="33" t="s">
        <v>87</v>
      </c>
      <c r="C6921" s="33">
        <v>44418.5</v>
      </c>
      <c r="D6921" s="33" t="s">
        <v>1159</v>
      </c>
      <c r="E6921" t="str">
        <f t="shared" si="112"/>
        <v>&lt;$75K</v>
      </c>
    </row>
    <row r="6922" spans="1:5" x14ac:dyDescent="0.3">
      <c r="A6922" s="33" t="s">
        <v>0</v>
      </c>
      <c r="B6922" s="33" t="s">
        <v>53</v>
      </c>
      <c r="C6922" s="33">
        <v>160000</v>
      </c>
      <c r="D6922" s="33" t="s">
        <v>3358</v>
      </c>
      <c r="E6922" t="str">
        <f t="shared" si="112"/>
        <v>$125K-$200K</v>
      </c>
    </row>
    <row r="6923" spans="1:5" x14ac:dyDescent="0.3">
      <c r="A6923" s="33" t="s">
        <v>4</v>
      </c>
      <c r="B6923" s="33" t="s">
        <v>53</v>
      </c>
      <c r="C6923" s="33"/>
      <c r="D6923" s="33" t="s">
        <v>700</v>
      </c>
      <c r="E6923" t="str">
        <f t="shared" si="112"/>
        <v>No Data</v>
      </c>
    </row>
    <row r="6924" spans="1:5" x14ac:dyDescent="0.3">
      <c r="A6924" s="33" t="s">
        <v>0</v>
      </c>
      <c r="B6924" s="33" t="s">
        <v>53</v>
      </c>
      <c r="C6924" s="33"/>
      <c r="D6924" s="33" t="s">
        <v>581</v>
      </c>
      <c r="E6924" t="str">
        <f t="shared" si="112"/>
        <v>No Data</v>
      </c>
    </row>
    <row r="6925" spans="1:5" x14ac:dyDescent="0.3">
      <c r="A6925" s="33" t="s">
        <v>4</v>
      </c>
      <c r="B6925" s="33" t="s">
        <v>81</v>
      </c>
      <c r="C6925" s="33">
        <v>100000</v>
      </c>
      <c r="D6925" s="33" t="s">
        <v>3359</v>
      </c>
      <c r="E6925" t="str">
        <f t="shared" si="112"/>
        <v>$75K-$100K</v>
      </c>
    </row>
    <row r="6926" spans="1:5" x14ac:dyDescent="0.3">
      <c r="A6926" s="33" t="s">
        <v>126</v>
      </c>
      <c r="B6926" s="33" t="s">
        <v>54</v>
      </c>
      <c r="C6926" s="33">
        <v>142500</v>
      </c>
      <c r="D6926" s="33" t="s">
        <v>2194</v>
      </c>
      <c r="E6926" t="str">
        <f t="shared" si="112"/>
        <v>$125K-$200K</v>
      </c>
    </row>
    <row r="6927" spans="1:5" x14ac:dyDescent="0.3">
      <c r="A6927" s="33" t="s">
        <v>4</v>
      </c>
      <c r="B6927" s="33" t="s">
        <v>53</v>
      </c>
      <c r="C6927" s="33">
        <v>147500</v>
      </c>
      <c r="D6927" s="33" t="s">
        <v>673</v>
      </c>
      <c r="E6927" t="str">
        <f t="shared" si="112"/>
        <v>$125K-$200K</v>
      </c>
    </row>
    <row r="6928" spans="1:5" x14ac:dyDescent="0.3">
      <c r="A6928" s="33" t="s">
        <v>4</v>
      </c>
      <c r="B6928" s="33" t="s">
        <v>53</v>
      </c>
      <c r="C6928" s="33">
        <v>182000</v>
      </c>
      <c r="D6928" s="33" t="s">
        <v>2245</v>
      </c>
      <c r="E6928" t="str">
        <f t="shared" si="112"/>
        <v>$125K-$200K</v>
      </c>
    </row>
    <row r="6929" spans="1:5" x14ac:dyDescent="0.3">
      <c r="A6929" s="33" t="s">
        <v>2</v>
      </c>
      <c r="B6929" s="33" t="s">
        <v>53</v>
      </c>
      <c r="C6929" s="33"/>
      <c r="D6929" s="33" t="s">
        <v>2690</v>
      </c>
      <c r="E6929" t="str">
        <f t="shared" si="112"/>
        <v>No Data</v>
      </c>
    </row>
    <row r="6930" spans="1:5" x14ac:dyDescent="0.3">
      <c r="A6930" s="33" t="s">
        <v>125</v>
      </c>
      <c r="B6930" s="33" t="s">
        <v>90</v>
      </c>
      <c r="C6930" s="33">
        <v>111175</v>
      </c>
      <c r="D6930" s="33" t="s">
        <v>294</v>
      </c>
      <c r="E6930" t="str">
        <f t="shared" si="112"/>
        <v>$100K-$125K</v>
      </c>
    </row>
    <row r="6931" spans="1:5" x14ac:dyDescent="0.3">
      <c r="A6931" s="33" t="s">
        <v>126</v>
      </c>
      <c r="B6931" s="33" t="s">
        <v>53</v>
      </c>
      <c r="C6931" s="33">
        <v>120000</v>
      </c>
      <c r="D6931" s="33" t="s">
        <v>505</v>
      </c>
      <c r="E6931" t="str">
        <f t="shared" si="112"/>
        <v>$100K-$125K</v>
      </c>
    </row>
    <row r="6932" spans="1:5" x14ac:dyDescent="0.3">
      <c r="A6932" s="33" t="s">
        <v>2</v>
      </c>
      <c r="B6932" s="33" t="s">
        <v>53</v>
      </c>
      <c r="C6932" s="33">
        <v>100000</v>
      </c>
      <c r="D6932" s="33" t="s">
        <v>3360</v>
      </c>
      <c r="E6932" t="str">
        <f t="shared" si="112"/>
        <v>$75K-$100K</v>
      </c>
    </row>
    <row r="6933" spans="1:5" x14ac:dyDescent="0.3">
      <c r="A6933" s="33" t="s">
        <v>4</v>
      </c>
      <c r="B6933" s="33" t="s">
        <v>53</v>
      </c>
      <c r="C6933" s="33">
        <v>75900</v>
      </c>
      <c r="D6933" s="33" t="s">
        <v>299</v>
      </c>
      <c r="E6933" t="str">
        <f t="shared" si="112"/>
        <v>$75K-$100K</v>
      </c>
    </row>
    <row r="6934" spans="1:5" x14ac:dyDescent="0.3">
      <c r="A6934" s="33" t="s">
        <v>4</v>
      </c>
      <c r="B6934" s="33" t="s">
        <v>53</v>
      </c>
      <c r="C6934" s="33">
        <v>102500</v>
      </c>
      <c r="D6934" s="33" t="s">
        <v>265</v>
      </c>
      <c r="E6934" t="str">
        <f t="shared" si="112"/>
        <v>$100K-$125K</v>
      </c>
    </row>
    <row r="6935" spans="1:5" x14ac:dyDescent="0.3">
      <c r="A6935" s="33" t="s">
        <v>0</v>
      </c>
      <c r="B6935" s="33" t="s">
        <v>104</v>
      </c>
      <c r="C6935" s="33">
        <v>132500</v>
      </c>
      <c r="D6935" s="33" t="s">
        <v>1695</v>
      </c>
      <c r="E6935" t="str">
        <f t="shared" si="112"/>
        <v>$125K-$200K</v>
      </c>
    </row>
    <row r="6936" spans="1:5" x14ac:dyDescent="0.3">
      <c r="A6936" s="33" t="s">
        <v>4</v>
      </c>
      <c r="B6936" s="33" t="s">
        <v>54</v>
      </c>
      <c r="C6936" s="33">
        <v>122500</v>
      </c>
      <c r="D6936" s="33" t="s">
        <v>374</v>
      </c>
      <c r="E6936" t="str">
        <f t="shared" si="112"/>
        <v>$100K-$125K</v>
      </c>
    </row>
    <row r="6937" spans="1:5" x14ac:dyDescent="0.3">
      <c r="A6937" s="33" t="s">
        <v>2</v>
      </c>
      <c r="B6937" s="33" t="s">
        <v>72</v>
      </c>
      <c r="C6937" s="33">
        <v>51014</v>
      </c>
      <c r="D6937" s="33" t="s">
        <v>725</v>
      </c>
      <c r="E6937" t="str">
        <f t="shared" si="112"/>
        <v>&lt;$75K</v>
      </c>
    </row>
    <row r="6938" spans="1:5" x14ac:dyDescent="0.3">
      <c r="A6938" s="33" t="s">
        <v>52</v>
      </c>
      <c r="B6938" s="33" t="s">
        <v>53</v>
      </c>
      <c r="C6938" s="33"/>
      <c r="D6938" s="33" t="s">
        <v>249</v>
      </c>
      <c r="E6938" t="str">
        <f t="shared" si="112"/>
        <v>No Data</v>
      </c>
    </row>
    <row r="6939" spans="1:5" x14ac:dyDescent="0.3">
      <c r="A6939" s="33" t="s">
        <v>128</v>
      </c>
      <c r="B6939" s="33" t="s">
        <v>53</v>
      </c>
      <c r="C6939" s="33">
        <v>198875</v>
      </c>
      <c r="D6939" s="33" t="s">
        <v>228</v>
      </c>
      <c r="E6939" t="str">
        <f t="shared" si="112"/>
        <v>$125K-$200K</v>
      </c>
    </row>
    <row r="6940" spans="1:5" x14ac:dyDescent="0.3">
      <c r="A6940" s="33" t="s">
        <v>126</v>
      </c>
      <c r="B6940" s="33" t="s">
        <v>53</v>
      </c>
      <c r="C6940" s="33">
        <v>140000</v>
      </c>
      <c r="D6940" s="33" t="s">
        <v>838</v>
      </c>
      <c r="E6940" t="str">
        <f t="shared" si="112"/>
        <v>$125K-$200K</v>
      </c>
    </row>
    <row r="6941" spans="1:5" x14ac:dyDescent="0.3">
      <c r="A6941" s="33" t="s">
        <v>128</v>
      </c>
      <c r="B6941" s="33" t="s">
        <v>53</v>
      </c>
      <c r="C6941" s="33"/>
      <c r="D6941" s="33" t="s">
        <v>232</v>
      </c>
      <c r="E6941" t="str">
        <f t="shared" si="112"/>
        <v>No Data</v>
      </c>
    </row>
    <row r="6942" spans="1:5" x14ac:dyDescent="0.3">
      <c r="A6942" s="33" t="s">
        <v>0</v>
      </c>
      <c r="B6942" s="33" t="s">
        <v>98</v>
      </c>
      <c r="C6942" s="33">
        <v>88128</v>
      </c>
      <c r="D6942" s="33" t="s">
        <v>323</v>
      </c>
      <c r="E6942" t="str">
        <f t="shared" si="112"/>
        <v>$75K-$100K</v>
      </c>
    </row>
    <row r="6943" spans="1:5" x14ac:dyDescent="0.3">
      <c r="A6943" s="33" t="s">
        <v>4</v>
      </c>
      <c r="B6943" s="33" t="s">
        <v>54</v>
      </c>
      <c r="C6943" s="33">
        <v>142500</v>
      </c>
      <c r="D6943" s="33" t="s">
        <v>449</v>
      </c>
      <c r="E6943" t="str">
        <f t="shared" si="112"/>
        <v>$125K-$200K</v>
      </c>
    </row>
    <row r="6944" spans="1:5" x14ac:dyDescent="0.3">
      <c r="A6944" s="33" t="s">
        <v>0</v>
      </c>
      <c r="B6944" s="33" t="s">
        <v>53</v>
      </c>
      <c r="C6944" s="33">
        <v>150000</v>
      </c>
      <c r="D6944" s="33" t="s">
        <v>1147</v>
      </c>
      <c r="E6944" t="str">
        <f t="shared" si="112"/>
        <v>$125K-$200K</v>
      </c>
    </row>
    <row r="6945" spans="1:5" x14ac:dyDescent="0.3">
      <c r="A6945" s="33" t="s">
        <v>128</v>
      </c>
      <c r="B6945" s="33" t="s">
        <v>81</v>
      </c>
      <c r="C6945" s="33">
        <v>157000</v>
      </c>
      <c r="D6945" s="33" t="s">
        <v>3361</v>
      </c>
      <c r="E6945" t="str">
        <f t="shared" si="112"/>
        <v>$125K-$200K</v>
      </c>
    </row>
    <row r="6946" spans="1:5" x14ac:dyDescent="0.3">
      <c r="A6946" s="33" t="s">
        <v>0</v>
      </c>
      <c r="B6946" s="33" t="s">
        <v>53</v>
      </c>
      <c r="C6946" s="33">
        <v>57000</v>
      </c>
      <c r="D6946" s="33" t="s">
        <v>3362</v>
      </c>
      <c r="E6946" t="str">
        <f t="shared" si="112"/>
        <v>&lt;$75K</v>
      </c>
    </row>
    <row r="6947" spans="1:5" x14ac:dyDescent="0.3">
      <c r="A6947" s="33" t="s">
        <v>4</v>
      </c>
      <c r="B6947" s="33" t="s">
        <v>54</v>
      </c>
      <c r="C6947" s="33">
        <v>115000</v>
      </c>
      <c r="D6947" s="33" t="s">
        <v>3363</v>
      </c>
      <c r="E6947" t="str">
        <f t="shared" si="112"/>
        <v>$100K-$125K</v>
      </c>
    </row>
    <row r="6948" spans="1:5" x14ac:dyDescent="0.3">
      <c r="A6948" s="33" t="s">
        <v>4</v>
      </c>
      <c r="B6948" s="33" t="s">
        <v>88</v>
      </c>
      <c r="C6948" s="33">
        <v>155500</v>
      </c>
      <c r="D6948" s="33" t="s">
        <v>2917</v>
      </c>
      <c r="E6948" t="str">
        <f t="shared" si="112"/>
        <v>$125K-$200K</v>
      </c>
    </row>
    <row r="6949" spans="1:5" x14ac:dyDescent="0.3">
      <c r="A6949" s="33" t="s">
        <v>2</v>
      </c>
      <c r="B6949" s="33" t="s">
        <v>53</v>
      </c>
      <c r="C6949" s="33">
        <v>125000</v>
      </c>
      <c r="D6949" s="33" t="s">
        <v>3364</v>
      </c>
      <c r="E6949" t="str">
        <f t="shared" si="112"/>
        <v>$100K-$125K</v>
      </c>
    </row>
    <row r="6950" spans="1:5" x14ac:dyDescent="0.3">
      <c r="A6950" s="33" t="s">
        <v>126</v>
      </c>
      <c r="B6950" s="33" t="s">
        <v>53</v>
      </c>
      <c r="C6950" s="33">
        <v>180000</v>
      </c>
      <c r="D6950" s="33" t="s">
        <v>638</v>
      </c>
      <c r="E6950" t="str">
        <f t="shared" si="112"/>
        <v>$125K-$200K</v>
      </c>
    </row>
    <row r="6951" spans="1:5" x14ac:dyDescent="0.3">
      <c r="A6951" s="33" t="s">
        <v>0</v>
      </c>
      <c r="B6951" s="33" t="s">
        <v>53</v>
      </c>
      <c r="C6951" s="33"/>
      <c r="D6951" s="33" t="s">
        <v>258</v>
      </c>
      <c r="E6951" t="str">
        <f t="shared" si="112"/>
        <v>No Data</v>
      </c>
    </row>
    <row r="6952" spans="1:5" x14ac:dyDescent="0.3">
      <c r="A6952" s="33" t="s">
        <v>0</v>
      </c>
      <c r="B6952" s="33" t="s">
        <v>53</v>
      </c>
      <c r="C6952" s="33">
        <v>125000</v>
      </c>
      <c r="D6952" s="33" t="s">
        <v>577</v>
      </c>
      <c r="E6952" t="str">
        <f t="shared" si="112"/>
        <v>$100K-$125K</v>
      </c>
    </row>
    <row r="6953" spans="1:5" x14ac:dyDescent="0.3">
      <c r="A6953" s="33" t="s">
        <v>126</v>
      </c>
      <c r="B6953" s="33" t="s">
        <v>53</v>
      </c>
      <c r="C6953" s="33">
        <v>173500</v>
      </c>
      <c r="D6953" s="33" t="s">
        <v>225</v>
      </c>
      <c r="E6953" t="str">
        <f t="shared" si="112"/>
        <v>$125K-$200K</v>
      </c>
    </row>
    <row r="6954" spans="1:5" x14ac:dyDescent="0.3">
      <c r="A6954" s="33" t="s">
        <v>0</v>
      </c>
      <c r="B6954" s="33" t="s">
        <v>53</v>
      </c>
      <c r="C6954" s="33">
        <v>140000</v>
      </c>
      <c r="D6954" s="33" t="s">
        <v>3365</v>
      </c>
      <c r="E6954" t="str">
        <f t="shared" si="112"/>
        <v>$125K-$200K</v>
      </c>
    </row>
    <row r="6955" spans="1:5" x14ac:dyDescent="0.3">
      <c r="A6955" s="33" t="s">
        <v>0</v>
      </c>
      <c r="B6955" s="33" t="s">
        <v>53</v>
      </c>
      <c r="C6955" s="33">
        <v>186000</v>
      </c>
      <c r="D6955" s="33" t="s">
        <v>2467</v>
      </c>
      <c r="E6955" t="str">
        <f t="shared" si="112"/>
        <v>$125K-$200K</v>
      </c>
    </row>
    <row r="6956" spans="1:5" x14ac:dyDescent="0.3">
      <c r="A6956" s="33" t="s">
        <v>4</v>
      </c>
      <c r="B6956" s="33" t="s">
        <v>53</v>
      </c>
      <c r="C6956" s="33"/>
      <c r="D6956" s="33" t="s">
        <v>3366</v>
      </c>
      <c r="E6956" t="str">
        <f t="shared" si="112"/>
        <v>No Data</v>
      </c>
    </row>
    <row r="6957" spans="1:5" x14ac:dyDescent="0.3">
      <c r="A6957" s="33" t="s">
        <v>2</v>
      </c>
      <c r="B6957" s="33" t="s">
        <v>53</v>
      </c>
      <c r="C6957" s="33"/>
      <c r="D6957" s="33" t="s">
        <v>3367</v>
      </c>
      <c r="E6957" t="str">
        <f t="shared" si="112"/>
        <v>No Data</v>
      </c>
    </row>
    <row r="6958" spans="1:5" x14ac:dyDescent="0.3">
      <c r="A6958" s="33" t="s">
        <v>4</v>
      </c>
      <c r="B6958" s="33" t="s">
        <v>54</v>
      </c>
      <c r="C6958" s="33">
        <v>130000</v>
      </c>
      <c r="D6958" s="33" t="s">
        <v>3314</v>
      </c>
      <c r="E6958" t="str">
        <f t="shared" si="112"/>
        <v>$125K-$200K</v>
      </c>
    </row>
    <row r="6959" spans="1:5" x14ac:dyDescent="0.3">
      <c r="A6959" s="33" t="s">
        <v>4</v>
      </c>
      <c r="B6959" s="33" t="s">
        <v>53</v>
      </c>
      <c r="C6959" s="33">
        <v>113900</v>
      </c>
      <c r="D6959" s="33" t="s">
        <v>3368</v>
      </c>
      <c r="E6959" t="str">
        <f t="shared" si="112"/>
        <v>$100K-$125K</v>
      </c>
    </row>
    <row r="6960" spans="1:5" x14ac:dyDescent="0.3">
      <c r="A6960" s="33" t="s">
        <v>2</v>
      </c>
      <c r="B6960" s="33" t="s">
        <v>53</v>
      </c>
      <c r="C6960" s="33">
        <v>90000</v>
      </c>
      <c r="D6960" s="33" t="s">
        <v>3243</v>
      </c>
      <c r="E6960" t="str">
        <f t="shared" si="112"/>
        <v>$75K-$100K</v>
      </c>
    </row>
    <row r="6961" spans="1:5" x14ac:dyDescent="0.3">
      <c r="A6961" s="33" t="s">
        <v>126</v>
      </c>
      <c r="B6961" s="33" t="s">
        <v>53</v>
      </c>
      <c r="C6961" s="33">
        <v>122500</v>
      </c>
      <c r="D6961" s="33" t="s">
        <v>3369</v>
      </c>
      <c r="E6961" t="str">
        <f t="shared" si="112"/>
        <v>$100K-$125K</v>
      </c>
    </row>
    <row r="6962" spans="1:5" x14ac:dyDescent="0.3">
      <c r="A6962" s="33" t="s">
        <v>2</v>
      </c>
      <c r="B6962" s="33" t="s">
        <v>53</v>
      </c>
      <c r="C6962" s="33"/>
      <c r="D6962" s="33" t="s">
        <v>940</v>
      </c>
      <c r="E6962" t="str">
        <f t="shared" si="112"/>
        <v>No Data</v>
      </c>
    </row>
    <row r="6963" spans="1:5" x14ac:dyDescent="0.3">
      <c r="A6963" s="33" t="s">
        <v>0</v>
      </c>
      <c r="B6963" s="33" t="s">
        <v>53</v>
      </c>
      <c r="C6963" s="33"/>
      <c r="D6963" s="33" t="s">
        <v>315</v>
      </c>
      <c r="E6963" t="str">
        <f t="shared" si="112"/>
        <v>No Data</v>
      </c>
    </row>
    <row r="6964" spans="1:5" x14ac:dyDescent="0.3">
      <c r="A6964" s="33" t="s">
        <v>0</v>
      </c>
      <c r="B6964" s="33" t="s">
        <v>53</v>
      </c>
      <c r="C6964" s="33"/>
      <c r="D6964" s="33" t="s">
        <v>268</v>
      </c>
      <c r="E6964" t="str">
        <f t="shared" si="112"/>
        <v>No Data</v>
      </c>
    </row>
    <row r="6965" spans="1:5" x14ac:dyDescent="0.3">
      <c r="A6965" s="33" t="s">
        <v>4</v>
      </c>
      <c r="B6965" s="33" t="s">
        <v>53</v>
      </c>
      <c r="C6965" s="33">
        <v>75738.8359375</v>
      </c>
      <c r="D6965" s="33" t="s">
        <v>3370</v>
      </c>
      <c r="E6965" t="str">
        <f t="shared" si="112"/>
        <v>$75K-$100K</v>
      </c>
    </row>
    <row r="6966" spans="1:5" x14ac:dyDescent="0.3">
      <c r="A6966" s="33" t="s">
        <v>4</v>
      </c>
      <c r="B6966" s="33" t="s">
        <v>53</v>
      </c>
      <c r="C6966" s="33">
        <v>149000</v>
      </c>
      <c r="D6966" s="33" t="s">
        <v>2337</v>
      </c>
      <c r="E6966" t="str">
        <f t="shared" si="112"/>
        <v>$125K-$200K</v>
      </c>
    </row>
    <row r="6967" spans="1:5" x14ac:dyDescent="0.3">
      <c r="A6967" s="33" t="s">
        <v>125</v>
      </c>
      <c r="B6967" s="33" t="s">
        <v>53</v>
      </c>
      <c r="C6967" s="33"/>
      <c r="D6967" s="33" t="s">
        <v>988</v>
      </c>
      <c r="E6967" t="str">
        <f t="shared" si="112"/>
        <v>No Data</v>
      </c>
    </row>
    <row r="6968" spans="1:5" x14ac:dyDescent="0.3">
      <c r="A6968" s="33" t="s">
        <v>4</v>
      </c>
      <c r="B6968" s="33" t="s">
        <v>53</v>
      </c>
      <c r="C6968" s="33">
        <v>140000</v>
      </c>
      <c r="D6968" s="33" t="s">
        <v>209</v>
      </c>
      <c r="E6968" t="str">
        <f t="shared" si="112"/>
        <v>$125K-$200K</v>
      </c>
    </row>
    <row r="6969" spans="1:5" x14ac:dyDescent="0.3">
      <c r="A6969" s="33" t="s">
        <v>4</v>
      </c>
      <c r="B6969" s="33" t="s">
        <v>53</v>
      </c>
      <c r="C6969" s="33">
        <v>105000</v>
      </c>
      <c r="D6969" s="33" t="s">
        <v>301</v>
      </c>
      <c r="E6969" t="str">
        <f t="shared" si="112"/>
        <v>$100K-$125K</v>
      </c>
    </row>
    <row r="6970" spans="1:5" x14ac:dyDescent="0.3">
      <c r="A6970" s="33" t="s">
        <v>2</v>
      </c>
      <c r="B6970" s="33" t="s">
        <v>53</v>
      </c>
      <c r="C6970" s="33">
        <v>89019</v>
      </c>
      <c r="D6970" s="33" t="s">
        <v>3371</v>
      </c>
      <c r="E6970" t="str">
        <f t="shared" si="112"/>
        <v>$75K-$100K</v>
      </c>
    </row>
    <row r="6971" spans="1:5" x14ac:dyDescent="0.3">
      <c r="A6971" s="33" t="s">
        <v>2</v>
      </c>
      <c r="B6971" s="33" t="s">
        <v>53</v>
      </c>
      <c r="C6971" s="33">
        <v>65000</v>
      </c>
      <c r="D6971" s="33" t="s">
        <v>905</v>
      </c>
      <c r="E6971" t="str">
        <f t="shared" si="112"/>
        <v>&lt;$75K</v>
      </c>
    </row>
    <row r="6972" spans="1:5" x14ac:dyDescent="0.3">
      <c r="A6972" s="33" t="s">
        <v>126</v>
      </c>
      <c r="B6972" s="33" t="s">
        <v>53</v>
      </c>
      <c r="C6972" s="33">
        <v>176500</v>
      </c>
      <c r="D6972" s="33" t="s">
        <v>680</v>
      </c>
      <c r="E6972" t="str">
        <f t="shared" si="112"/>
        <v>$125K-$200K</v>
      </c>
    </row>
    <row r="6973" spans="1:5" x14ac:dyDescent="0.3">
      <c r="A6973" s="33" t="s">
        <v>126</v>
      </c>
      <c r="B6973" s="33" t="s">
        <v>53</v>
      </c>
      <c r="C6973" s="33">
        <v>212500</v>
      </c>
      <c r="D6973" s="33" t="s">
        <v>1675</v>
      </c>
      <c r="E6973" t="str">
        <f t="shared" si="112"/>
        <v>&gt;$200K</v>
      </c>
    </row>
    <row r="6974" spans="1:5" x14ac:dyDescent="0.3">
      <c r="A6974" s="33" t="s">
        <v>4</v>
      </c>
      <c r="B6974" s="33" t="s">
        <v>53</v>
      </c>
      <c r="C6974" s="33">
        <v>85000</v>
      </c>
      <c r="D6974" s="33" t="s">
        <v>268</v>
      </c>
      <c r="E6974" t="str">
        <f t="shared" si="112"/>
        <v>$75K-$100K</v>
      </c>
    </row>
    <row r="6975" spans="1:5" x14ac:dyDescent="0.3">
      <c r="A6975" s="33" t="s">
        <v>0</v>
      </c>
      <c r="B6975" s="33" t="s">
        <v>53</v>
      </c>
      <c r="C6975" s="33"/>
      <c r="D6975" s="33" t="s">
        <v>3169</v>
      </c>
      <c r="E6975" t="str">
        <f t="shared" si="112"/>
        <v>No Data</v>
      </c>
    </row>
    <row r="6976" spans="1:5" x14ac:dyDescent="0.3">
      <c r="A6976" s="33" t="s">
        <v>2</v>
      </c>
      <c r="B6976" s="33" t="s">
        <v>53</v>
      </c>
      <c r="C6976" s="33">
        <v>80000</v>
      </c>
      <c r="D6976" s="33" t="s">
        <v>1161</v>
      </c>
      <c r="E6976" t="str">
        <f t="shared" si="112"/>
        <v>$75K-$100K</v>
      </c>
    </row>
    <row r="6977" spans="1:5" x14ac:dyDescent="0.3">
      <c r="A6977" s="33" t="s">
        <v>4</v>
      </c>
      <c r="B6977" s="33" t="s">
        <v>53</v>
      </c>
      <c r="C6977" s="33">
        <v>140000</v>
      </c>
      <c r="D6977" s="33" t="s">
        <v>3372</v>
      </c>
      <c r="E6977" t="str">
        <f t="shared" si="112"/>
        <v>$125K-$200K</v>
      </c>
    </row>
    <row r="6978" spans="1:5" x14ac:dyDescent="0.3">
      <c r="A6978" s="33" t="s">
        <v>52</v>
      </c>
      <c r="B6978" s="33" t="s">
        <v>53</v>
      </c>
      <c r="C6978" s="33">
        <v>87500</v>
      </c>
      <c r="D6978" s="33" t="s">
        <v>268</v>
      </c>
      <c r="E6978" t="str">
        <f t="shared" si="112"/>
        <v>$75K-$100K</v>
      </c>
    </row>
    <row r="6979" spans="1:5" x14ac:dyDescent="0.3">
      <c r="A6979" s="33" t="s">
        <v>2</v>
      </c>
      <c r="B6979" s="33" t="s">
        <v>53</v>
      </c>
      <c r="C6979" s="33"/>
      <c r="D6979" s="33" t="s">
        <v>1002</v>
      </c>
      <c r="E6979" t="str">
        <f t="shared" ref="E6979:E7042" si="113">_xlfn.XLOOKUP(C6979,$H$16:$H$21,$G$16:$G$21,,1)</f>
        <v>No Data</v>
      </c>
    </row>
    <row r="6980" spans="1:5" x14ac:dyDescent="0.3">
      <c r="A6980" s="33" t="s">
        <v>4</v>
      </c>
      <c r="B6980" s="33" t="s">
        <v>53</v>
      </c>
      <c r="C6980" s="33">
        <v>115000</v>
      </c>
      <c r="D6980" s="33" t="s">
        <v>3373</v>
      </c>
      <c r="E6980" t="str">
        <f t="shared" si="113"/>
        <v>$100K-$125K</v>
      </c>
    </row>
    <row r="6981" spans="1:5" x14ac:dyDescent="0.3">
      <c r="A6981" s="33" t="s">
        <v>125</v>
      </c>
      <c r="B6981" s="33" t="s">
        <v>53</v>
      </c>
      <c r="C6981" s="33"/>
      <c r="D6981" s="33" t="s">
        <v>339</v>
      </c>
      <c r="E6981" t="str">
        <f t="shared" si="113"/>
        <v>No Data</v>
      </c>
    </row>
    <row r="6982" spans="1:5" x14ac:dyDescent="0.3">
      <c r="A6982" s="33" t="s">
        <v>2</v>
      </c>
      <c r="B6982" s="33" t="s">
        <v>53</v>
      </c>
      <c r="C6982" s="33"/>
      <c r="D6982" s="33" t="s">
        <v>3374</v>
      </c>
      <c r="E6982" t="str">
        <f t="shared" si="113"/>
        <v>No Data</v>
      </c>
    </row>
    <row r="6983" spans="1:5" x14ac:dyDescent="0.3">
      <c r="A6983" s="33" t="s">
        <v>0</v>
      </c>
      <c r="B6983" s="33" t="s">
        <v>53</v>
      </c>
      <c r="C6983" s="33"/>
      <c r="D6983" s="33" t="s">
        <v>3375</v>
      </c>
      <c r="E6983" t="str">
        <f t="shared" si="113"/>
        <v>No Data</v>
      </c>
    </row>
    <row r="6984" spans="1:5" x14ac:dyDescent="0.3">
      <c r="A6984" s="33" t="s">
        <v>0</v>
      </c>
      <c r="B6984" s="33" t="s">
        <v>106</v>
      </c>
      <c r="C6984" s="33">
        <v>157500</v>
      </c>
      <c r="D6984" s="33" t="s">
        <v>651</v>
      </c>
      <c r="E6984" t="str">
        <f t="shared" si="113"/>
        <v>$125K-$200K</v>
      </c>
    </row>
    <row r="6985" spans="1:5" x14ac:dyDescent="0.3">
      <c r="A6985" s="33" t="s">
        <v>2</v>
      </c>
      <c r="B6985" s="33" t="s">
        <v>53</v>
      </c>
      <c r="C6985" s="33"/>
      <c r="D6985" s="33" t="s">
        <v>368</v>
      </c>
      <c r="E6985" t="str">
        <f t="shared" si="113"/>
        <v>No Data</v>
      </c>
    </row>
    <row r="6986" spans="1:5" x14ac:dyDescent="0.3">
      <c r="A6986" s="33" t="s">
        <v>4</v>
      </c>
      <c r="B6986" s="33" t="s">
        <v>95</v>
      </c>
      <c r="C6986" s="33">
        <v>147500</v>
      </c>
      <c r="D6986" s="33" t="s">
        <v>482</v>
      </c>
      <c r="E6986" t="str">
        <f t="shared" si="113"/>
        <v>$125K-$200K</v>
      </c>
    </row>
    <row r="6987" spans="1:5" x14ac:dyDescent="0.3">
      <c r="A6987" s="33" t="s">
        <v>4</v>
      </c>
      <c r="B6987" s="33" t="s">
        <v>53</v>
      </c>
      <c r="C6987" s="33"/>
      <c r="D6987" s="33" t="s">
        <v>3376</v>
      </c>
      <c r="E6987" t="str">
        <f t="shared" si="113"/>
        <v>No Data</v>
      </c>
    </row>
    <row r="6988" spans="1:5" x14ac:dyDescent="0.3">
      <c r="A6988" s="33" t="s">
        <v>2</v>
      </c>
      <c r="B6988" s="33" t="s">
        <v>53</v>
      </c>
      <c r="C6988" s="33"/>
      <c r="D6988" s="33" t="s">
        <v>1680</v>
      </c>
      <c r="E6988" t="str">
        <f t="shared" si="113"/>
        <v>No Data</v>
      </c>
    </row>
    <row r="6989" spans="1:5" x14ac:dyDescent="0.3">
      <c r="A6989" s="33" t="s">
        <v>0</v>
      </c>
      <c r="B6989" s="33" t="s">
        <v>53</v>
      </c>
      <c r="C6989" s="33">
        <v>122000</v>
      </c>
      <c r="D6989" s="33" t="s">
        <v>3377</v>
      </c>
      <c r="E6989" t="str">
        <f t="shared" si="113"/>
        <v>$100K-$125K</v>
      </c>
    </row>
    <row r="6990" spans="1:5" x14ac:dyDescent="0.3">
      <c r="A6990" s="33" t="s">
        <v>4</v>
      </c>
      <c r="B6990" s="33" t="s">
        <v>53</v>
      </c>
      <c r="C6990" s="33">
        <v>112000</v>
      </c>
      <c r="D6990" s="33" t="s">
        <v>520</v>
      </c>
      <c r="E6990" t="str">
        <f t="shared" si="113"/>
        <v>$100K-$125K</v>
      </c>
    </row>
    <row r="6991" spans="1:5" x14ac:dyDescent="0.3">
      <c r="A6991" s="33" t="s">
        <v>125</v>
      </c>
      <c r="B6991" s="33" t="s">
        <v>53</v>
      </c>
      <c r="C6991" s="33">
        <v>115000</v>
      </c>
      <c r="D6991" s="33" t="s">
        <v>235</v>
      </c>
      <c r="E6991" t="str">
        <f t="shared" si="113"/>
        <v>$100K-$125K</v>
      </c>
    </row>
    <row r="6992" spans="1:5" x14ac:dyDescent="0.3">
      <c r="A6992" s="33" t="s">
        <v>126</v>
      </c>
      <c r="B6992" s="33" t="s">
        <v>53</v>
      </c>
      <c r="C6992" s="33">
        <v>90000</v>
      </c>
      <c r="D6992" s="33" t="s">
        <v>645</v>
      </c>
      <c r="E6992" t="str">
        <f t="shared" si="113"/>
        <v>$75K-$100K</v>
      </c>
    </row>
    <row r="6993" spans="1:5" x14ac:dyDescent="0.3">
      <c r="A6993" s="33" t="s">
        <v>4</v>
      </c>
      <c r="B6993" s="33" t="s">
        <v>53</v>
      </c>
      <c r="C6993" s="33"/>
      <c r="D6993" s="33" t="s">
        <v>3378</v>
      </c>
      <c r="E6993" t="str">
        <f t="shared" si="113"/>
        <v>No Data</v>
      </c>
    </row>
    <row r="6994" spans="1:5" x14ac:dyDescent="0.3">
      <c r="A6994" s="33" t="s">
        <v>0</v>
      </c>
      <c r="B6994" s="33" t="s">
        <v>53</v>
      </c>
      <c r="C6994" s="33"/>
      <c r="D6994" s="33" t="s">
        <v>1392</v>
      </c>
      <c r="E6994" t="str">
        <f t="shared" si="113"/>
        <v>No Data</v>
      </c>
    </row>
    <row r="6995" spans="1:5" x14ac:dyDescent="0.3">
      <c r="A6995" s="33" t="s">
        <v>4</v>
      </c>
      <c r="B6995" s="33" t="s">
        <v>53</v>
      </c>
      <c r="C6995" s="33">
        <v>165000</v>
      </c>
      <c r="D6995" s="33" t="s">
        <v>3379</v>
      </c>
      <c r="E6995" t="str">
        <f t="shared" si="113"/>
        <v>$125K-$200K</v>
      </c>
    </row>
    <row r="6996" spans="1:5" x14ac:dyDescent="0.3">
      <c r="A6996" s="33" t="s">
        <v>4</v>
      </c>
      <c r="B6996" s="33" t="s">
        <v>53</v>
      </c>
      <c r="C6996" s="33">
        <v>160000</v>
      </c>
      <c r="D6996" s="33" t="s">
        <v>3380</v>
      </c>
      <c r="E6996" t="str">
        <f t="shared" si="113"/>
        <v>$125K-$200K</v>
      </c>
    </row>
    <row r="6997" spans="1:5" x14ac:dyDescent="0.3">
      <c r="A6997" s="33" t="s">
        <v>52</v>
      </c>
      <c r="B6997" s="33" t="s">
        <v>53</v>
      </c>
      <c r="C6997" s="33"/>
      <c r="D6997" s="33" t="s">
        <v>1678</v>
      </c>
      <c r="E6997" t="str">
        <f t="shared" si="113"/>
        <v>No Data</v>
      </c>
    </row>
    <row r="6998" spans="1:5" x14ac:dyDescent="0.3">
      <c r="A6998" s="33" t="s">
        <v>4</v>
      </c>
      <c r="B6998" s="33" t="s">
        <v>53</v>
      </c>
      <c r="C6998" s="33">
        <v>152000</v>
      </c>
      <c r="D6998" s="33" t="s">
        <v>3381</v>
      </c>
      <c r="E6998" t="str">
        <f t="shared" si="113"/>
        <v>$125K-$200K</v>
      </c>
    </row>
    <row r="6999" spans="1:5" x14ac:dyDescent="0.3">
      <c r="A6999" s="33" t="s">
        <v>4</v>
      </c>
      <c r="B6999" s="33" t="s">
        <v>53</v>
      </c>
      <c r="C6999" s="33">
        <v>80000</v>
      </c>
      <c r="D6999" s="33" t="s">
        <v>315</v>
      </c>
      <c r="E6999" t="str">
        <f t="shared" si="113"/>
        <v>$75K-$100K</v>
      </c>
    </row>
    <row r="7000" spans="1:5" x14ac:dyDescent="0.3">
      <c r="A7000" s="33" t="s">
        <v>0</v>
      </c>
      <c r="B7000" s="33" t="s">
        <v>53</v>
      </c>
      <c r="C7000" s="33"/>
      <c r="D7000" s="33" t="s">
        <v>1777</v>
      </c>
      <c r="E7000" t="str">
        <f t="shared" si="113"/>
        <v>No Data</v>
      </c>
    </row>
    <row r="7001" spans="1:5" x14ac:dyDescent="0.3">
      <c r="A7001" s="33" t="s">
        <v>0</v>
      </c>
      <c r="B7001" s="33" t="s">
        <v>53</v>
      </c>
      <c r="C7001" s="33">
        <v>135233.34375</v>
      </c>
      <c r="D7001" s="33" t="s">
        <v>3382</v>
      </c>
      <c r="E7001" t="str">
        <f t="shared" si="113"/>
        <v>$125K-$200K</v>
      </c>
    </row>
    <row r="7002" spans="1:5" x14ac:dyDescent="0.3">
      <c r="A7002" s="33" t="s">
        <v>4</v>
      </c>
      <c r="B7002" s="33" t="s">
        <v>53</v>
      </c>
      <c r="C7002" s="33">
        <v>95000</v>
      </c>
      <c r="D7002" s="33" t="s">
        <v>3383</v>
      </c>
      <c r="E7002" t="str">
        <f t="shared" si="113"/>
        <v>$75K-$100K</v>
      </c>
    </row>
    <row r="7003" spans="1:5" x14ac:dyDescent="0.3">
      <c r="A7003" s="33" t="s">
        <v>4</v>
      </c>
      <c r="B7003" s="33" t="s">
        <v>53</v>
      </c>
      <c r="C7003" s="33"/>
      <c r="D7003" s="33" t="s">
        <v>258</v>
      </c>
      <c r="E7003" t="str">
        <f t="shared" si="113"/>
        <v>No Data</v>
      </c>
    </row>
    <row r="7004" spans="1:5" x14ac:dyDescent="0.3">
      <c r="A7004" s="33" t="s">
        <v>2</v>
      </c>
      <c r="B7004" s="33" t="s">
        <v>53</v>
      </c>
      <c r="C7004" s="33"/>
      <c r="D7004" s="33" t="s">
        <v>538</v>
      </c>
      <c r="E7004" t="str">
        <f t="shared" si="113"/>
        <v>No Data</v>
      </c>
    </row>
    <row r="7005" spans="1:5" x14ac:dyDescent="0.3">
      <c r="A7005" s="33" t="s">
        <v>2</v>
      </c>
      <c r="B7005" s="33" t="s">
        <v>53</v>
      </c>
      <c r="C7005" s="33">
        <v>75000</v>
      </c>
      <c r="D7005" s="33" t="s">
        <v>3384</v>
      </c>
      <c r="E7005" t="str">
        <f t="shared" si="113"/>
        <v>&lt;$75K</v>
      </c>
    </row>
    <row r="7006" spans="1:5" x14ac:dyDescent="0.3">
      <c r="A7006" s="33" t="s">
        <v>4</v>
      </c>
      <c r="B7006" s="33" t="s">
        <v>53</v>
      </c>
      <c r="C7006" s="33">
        <v>70000</v>
      </c>
      <c r="D7006" s="33" t="s">
        <v>248</v>
      </c>
      <c r="E7006" t="str">
        <f t="shared" si="113"/>
        <v>&lt;$75K</v>
      </c>
    </row>
    <row r="7007" spans="1:5" x14ac:dyDescent="0.3">
      <c r="A7007" s="33" t="s">
        <v>2</v>
      </c>
      <c r="B7007" s="33" t="s">
        <v>53</v>
      </c>
      <c r="C7007" s="33">
        <v>164746</v>
      </c>
      <c r="D7007" s="33" t="s">
        <v>3129</v>
      </c>
      <c r="E7007" t="str">
        <f t="shared" si="113"/>
        <v>$125K-$200K</v>
      </c>
    </row>
    <row r="7008" spans="1:5" x14ac:dyDescent="0.3">
      <c r="A7008" s="33" t="s">
        <v>126</v>
      </c>
      <c r="B7008" s="33" t="s">
        <v>54</v>
      </c>
      <c r="C7008" s="33">
        <v>186500</v>
      </c>
      <c r="D7008" s="33" t="s">
        <v>1883</v>
      </c>
      <c r="E7008" t="str">
        <f t="shared" si="113"/>
        <v>$125K-$200K</v>
      </c>
    </row>
    <row r="7009" spans="1:5" x14ac:dyDescent="0.3">
      <c r="A7009" s="33" t="s">
        <v>0</v>
      </c>
      <c r="B7009" s="33" t="s">
        <v>53</v>
      </c>
      <c r="C7009" s="33"/>
      <c r="D7009" s="33" t="s">
        <v>675</v>
      </c>
      <c r="E7009" t="str">
        <f t="shared" si="113"/>
        <v>No Data</v>
      </c>
    </row>
    <row r="7010" spans="1:5" x14ac:dyDescent="0.3">
      <c r="A7010" s="33" t="s">
        <v>0</v>
      </c>
      <c r="B7010" s="33" t="s">
        <v>53</v>
      </c>
      <c r="C7010" s="33">
        <v>224500</v>
      </c>
      <c r="D7010" s="33" t="s">
        <v>217</v>
      </c>
      <c r="E7010" t="str">
        <f t="shared" si="113"/>
        <v>&gt;$200K</v>
      </c>
    </row>
    <row r="7011" spans="1:5" x14ac:dyDescent="0.3">
      <c r="A7011" s="33" t="s">
        <v>4</v>
      </c>
      <c r="B7011" s="33" t="s">
        <v>53</v>
      </c>
      <c r="C7011" s="33">
        <v>115000</v>
      </c>
      <c r="D7011" s="33" t="s">
        <v>530</v>
      </c>
      <c r="E7011" t="str">
        <f t="shared" si="113"/>
        <v>$100K-$125K</v>
      </c>
    </row>
    <row r="7012" spans="1:5" x14ac:dyDescent="0.3">
      <c r="A7012" s="33" t="s">
        <v>4</v>
      </c>
      <c r="B7012" s="33" t="s">
        <v>53</v>
      </c>
      <c r="C7012" s="33">
        <v>82500</v>
      </c>
      <c r="D7012" s="33" t="s">
        <v>711</v>
      </c>
      <c r="E7012" t="str">
        <f t="shared" si="113"/>
        <v>$75K-$100K</v>
      </c>
    </row>
    <row r="7013" spans="1:5" x14ac:dyDescent="0.3">
      <c r="A7013" s="33" t="s">
        <v>126</v>
      </c>
      <c r="B7013" s="33" t="s">
        <v>53</v>
      </c>
      <c r="C7013" s="33">
        <v>170672</v>
      </c>
      <c r="D7013" s="33" t="s">
        <v>225</v>
      </c>
      <c r="E7013" t="str">
        <f t="shared" si="113"/>
        <v>$125K-$200K</v>
      </c>
    </row>
    <row r="7014" spans="1:5" x14ac:dyDescent="0.3">
      <c r="A7014" s="33" t="s">
        <v>0</v>
      </c>
      <c r="B7014" s="33" t="s">
        <v>53</v>
      </c>
      <c r="C7014" s="33">
        <v>125000</v>
      </c>
      <c r="D7014" s="33" t="s">
        <v>3385</v>
      </c>
      <c r="E7014" t="str">
        <f t="shared" si="113"/>
        <v>$100K-$125K</v>
      </c>
    </row>
    <row r="7015" spans="1:5" x14ac:dyDescent="0.3">
      <c r="A7015" s="33" t="s">
        <v>66</v>
      </c>
      <c r="B7015" s="33" t="s">
        <v>53</v>
      </c>
      <c r="C7015" s="33"/>
      <c r="D7015" s="33" t="s">
        <v>631</v>
      </c>
      <c r="E7015" t="str">
        <f t="shared" si="113"/>
        <v>No Data</v>
      </c>
    </row>
    <row r="7016" spans="1:5" x14ac:dyDescent="0.3">
      <c r="A7016" s="33" t="s">
        <v>4</v>
      </c>
      <c r="B7016" s="33" t="s">
        <v>53</v>
      </c>
      <c r="C7016" s="33"/>
      <c r="D7016" s="33" t="s">
        <v>268</v>
      </c>
      <c r="E7016" t="str">
        <f t="shared" si="113"/>
        <v>No Data</v>
      </c>
    </row>
    <row r="7017" spans="1:5" x14ac:dyDescent="0.3">
      <c r="A7017" s="33" t="s">
        <v>2</v>
      </c>
      <c r="B7017" s="33" t="s">
        <v>53</v>
      </c>
      <c r="C7017" s="33"/>
      <c r="D7017" s="33" t="s">
        <v>1501</v>
      </c>
      <c r="E7017" t="str">
        <f t="shared" si="113"/>
        <v>No Data</v>
      </c>
    </row>
    <row r="7018" spans="1:5" x14ac:dyDescent="0.3">
      <c r="A7018" s="33" t="s">
        <v>2</v>
      </c>
      <c r="B7018" s="33" t="s">
        <v>53</v>
      </c>
      <c r="C7018" s="33">
        <v>104090</v>
      </c>
      <c r="D7018" s="33" t="s">
        <v>849</v>
      </c>
      <c r="E7018" t="str">
        <f t="shared" si="113"/>
        <v>$100K-$125K</v>
      </c>
    </row>
    <row r="7019" spans="1:5" x14ac:dyDescent="0.3">
      <c r="A7019" s="33" t="s">
        <v>4</v>
      </c>
      <c r="B7019" s="33" t="s">
        <v>53</v>
      </c>
      <c r="C7019" s="33">
        <v>107500</v>
      </c>
      <c r="D7019" s="33" t="s">
        <v>3386</v>
      </c>
      <c r="E7019" t="str">
        <f t="shared" si="113"/>
        <v>$100K-$125K</v>
      </c>
    </row>
    <row r="7020" spans="1:5" x14ac:dyDescent="0.3">
      <c r="A7020" s="33" t="s">
        <v>0</v>
      </c>
      <c r="B7020" s="33" t="s">
        <v>53</v>
      </c>
      <c r="C7020" s="33"/>
      <c r="D7020" s="33" t="s">
        <v>258</v>
      </c>
      <c r="E7020" t="str">
        <f t="shared" si="113"/>
        <v>No Data</v>
      </c>
    </row>
    <row r="7021" spans="1:5" x14ac:dyDescent="0.3">
      <c r="A7021" s="33" t="s">
        <v>4</v>
      </c>
      <c r="B7021" s="33" t="s">
        <v>53</v>
      </c>
      <c r="C7021" s="33"/>
      <c r="D7021" s="33" t="s">
        <v>3387</v>
      </c>
      <c r="E7021" t="str">
        <f t="shared" si="113"/>
        <v>No Data</v>
      </c>
    </row>
    <row r="7022" spans="1:5" x14ac:dyDescent="0.3">
      <c r="A7022" s="33" t="s">
        <v>4</v>
      </c>
      <c r="B7022" s="33" t="s">
        <v>53</v>
      </c>
      <c r="C7022" s="33"/>
      <c r="D7022" s="33" t="s">
        <v>258</v>
      </c>
      <c r="E7022" t="str">
        <f t="shared" si="113"/>
        <v>No Data</v>
      </c>
    </row>
    <row r="7023" spans="1:5" x14ac:dyDescent="0.3">
      <c r="A7023" s="33" t="s">
        <v>4</v>
      </c>
      <c r="B7023" s="33" t="s">
        <v>53</v>
      </c>
      <c r="C7023" s="33">
        <v>137500</v>
      </c>
      <c r="D7023" s="33" t="s">
        <v>2066</v>
      </c>
      <c r="E7023" t="str">
        <f t="shared" si="113"/>
        <v>$125K-$200K</v>
      </c>
    </row>
    <row r="7024" spans="1:5" x14ac:dyDescent="0.3">
      <c r="A7024" s="33" t="s">
        <v>0</v>
      </c>
      <c r="B7024" s="33" t="s">
        <v>53</v>
      </c>
      <c r="C7024" s="33">
        <v>140000</v>
      </c>
      <c r="D7024" s="33" t="s">
        <v>3388</v>
      </c>
      <c r="E7024" t="str">
        <f t="shared" si="113"/>
        <v>$125K-$200K</v>
      </c>
    </row>
    <row r="7025" spans="1:5" x14ac:dyDescent="0.3">
      <c r="A7025" s="33" t="s">
        <v>4</v>
      </c>
      <c r="B7025" s="33" t="s">
        <v>53</v>
      </c>
      <c r="C7025" s="33"/>
      <c r="D7025" s="33" t="s">
        <v>3389</v>
      </c>
      <c r="E7025" t="str">
        <f t="shared" si="113"/>
        <v>No Data</v>
      </c>
    </row>
    <row r="7026" spans="1:5" x14ac:dyDescent="0.3">
      <c r="A7026" s="33" t="s">
        <v>2</v>
      </c>
      <c r="B7026" s="33" t="s">
        <v>53</v>
      </c>
      <c r="C7026" s="33"/>
      <c r="D7026" s="33" t="s">
        <v>232</v>
      </c>
      <c r="E7026" t="str">
        <f t="shared" si="113"/>
        <v>No Data</v>
      </c>
    </row>
    <row r="7027" spans="1:5" x14ac:dyDescent="0.3">
      <c r="A7027" s="33" t="s">
        <v>126</v>
      </c>
      <c r="B7027" s="33" t="s">
        <v>53</v>
      </c>
      <c r="C7027" s="33">
        <v>180000</v>
      </c>
      <c r="D7027" s="33" t="s">
        <v>230</v>
      </c>
      <c r="E7027" t="str">
        <f t="shared" si="113"/>
        <v>$125K-$200K</v>
      </c>
    </row>
    <row r="7028" spans="1:5" x14ac:dyDescent="0.3">
      <c r="A7028" s="33" t="s">
        <v>4</v>
      </c>
      <c r="B7028" s="33" t="s">
        <v>53</v>
      </c>
      <c r="C7028" s="33"/>
      <c r="D7028" s="33" t="s">
        <v>258</v>
      </c>
      <c r="E7028" t="str">
        <f t="shared" si="113"/>
        <v>No Data</v>
      </c>
    </row>
    <row r="7029" spans="1:5" x14ac:dyDescent="0.3">
      <c r="A7029" s="33" t="s">
        <v>4</v>
      </c>
      <c r="B7029" s="33" t="s">
        <v>54</v>
      </c>
      <c r="C7029" s="33">
        <v>211000</v>
      </c>
      <c r="D7029" s="33" t="s">
        <v>225</v>
      </c>
      <c r="E7029" t="str">
        <f t="shared" si="113"/>
        <v>&gt;$200K</v>
      </c>
    </row>
    <row r="7030" spans="1:5" x14ac:dyDescent="0.3">
      <c r="A7030" s="33" t="s">
        <v>4</v>
      </c>
      <c r="B7030" s="33" t="s">
        <v>53</v>
      </c>
      <c r="C7030" s="33">
        <v>130000</v>
      </c>
      <c r="D7030" s="33" t="s">
        <v>3390</v>
      </c>
      <c r="E7030" t="str">
        <f t="shared" si="113"/>
        <v>$125K-$200K</v>
      </c>
    </row>
    <row r="7031" spans="1:5" x14ac:dyDescent="0.3">
      <c r="A7031" s="33" t="s">
        <v>4</v>
      </c>
      <c r="B7031" s="33" t="s">
        <v>53</v>
      </c>
      <c r="C7031" s="33">
        <v>135000</v>
      </c>
      <c r="D7031" s="33" t="s">
        <v>238</v>
      </c>
      <c r="E7031" t="str">
        <f t="shared" si="113"/>
        <v>$125K-$200K</v>
      </c>
    </row>
    <row r="7032" spans="1:5" x14ac:dyDescent="0.3">
      <c r="A7032" s="33" t="s">
        <v>129</v>
      </c>
      <c r="B7032" s="33" t="s">
        <v>114</v>
      </c>
      <c r="C7032" s="33">
        <v>56572</v>
      </c>
      <c r="D7032" s="33" t="s">
        <v>1958</v>
      </c>
      <c r="E7032" t="str">
        <f t="shared" si="113"/>
        <v>&lt;$75K</v>
      </c>
    </row>
    <row r="7033" spans="1:5" x14ac:dyDescent="0.3">
      <c r="A7033" s="33" t="s">
        <v>2</v>
      </c>
      <c r="B7033" s="33" t="s">
        <v>53</v>
      </c>
      <c r="C7033" s="33"/>
      <c r="D7033" s="33" t="s">
        <v>3391</v>
      </c>
      <c r="E7033" t="str">
        <f t="shared" si="113"/>
        <v>No Data</v>
      </c>
    </row>
    <row r="7034" spans="1:5" x14ac:dyDescent="0.3">
      <c r="A7034" s="33" t="s">
        <v>128</v>
      </c>
      <c r="B7034" s="33" t="s">
        <v>53</v>
      </c>
      <c r="C7034" s="33"/>
      <c r="D7034" s="33" t="s">
        <v>1476</v>
      </c>
      <c r="E7034" t="str">
        <f t="shared" si="113"/>
        <v>No Data</v>
      </c>
    </row>
    <row r="7035" spans="1:5" x14ac:dyDescent="0.3">
      <c r="A7035" s="33" t="s">
        <v>0</v>
      </c>
      <c r="B7035" s="33" t="s">
        <v>53</v>
      </c>
      <c r="C7035" s="33">
        <v>65725.796875</v>
      </c>
      <c r="D7035" s="33" t="s">
        <v>2644</v>
      </c>
      <c r="E7035" t="str">
        <f t="shared" si="113"/>
        <v>&lt;$75K</v>
      </c>
    </row>
    <row r="7036" spans="1:5" x14ac:dyDescent="0.3">
      <c r="A7036" s="33" t="s">
        <v>0</v>
      </c>
      <c r="B7036" s="33" t="s">
        <v>53</v>
      </c>
      <c r="C7036" s="33"/>
      <c r="D7036" s="33" t="s">
        <v>258</v>
      </c>
      <c r="E7036" t="str">
        <f t="shared" si="113"/>
        <v>No Data</v>
      </c>
    </row>
    <row r="7037" spans="1:5" x14ac:dyDescent="0.3">
      <c r="A7037" s="33" t="s">
        <v>126</v>
      </c>
      <c r="B7037" s="33" t="s">
        <v>53</v>
      </c>
      <c r="C7037" s="33"/>
      <c r="D7037" s="33" t="s">
        <v>225</v>
      </c>
      <c r="E7037" t="str">
        <f t="shared" si="113"/>
        <v>No Data</v>
      </c>
    </row>
    <row r="7038" spans="1:5" x14ac:dyDescent="0.3">
      <c r="A7038" s="33" t="s">
        <v>2</v>
      </c>
      <c r="B7038" s="33" t="s">
        <v>53</v>
      </c>
      <c r="C7038" s="33"/>
      <c r="D7038" s="33" t="s">
        <v>455</v>
      </c>
      <c r="E7038" t="str">
        <f t="shared" si="113"/>
        <v>No Data</v>
      </c>
    </row>
    <row r="7039" spans="1:5" x14ac:dyDescent="0.3">
      <c r="A7039" s="33" t="s">
        <v>4</v>
      </c>
      <c r="B7039" s="33" t="s">
        <v>53</v>
      </c>
      <c r="C7039" s="33"/>
      <c r="D7039" s="33" t="s">
        <v>601</v>
      </c>
      <c r="E7039" t="str">
        <f t="shared" si="113"/>
        <v>No Data</v>
      </c>
    </row>
    <row r="7040" spans="1:5" x14ac:dyDescent="0.3">
      <c r="A7040" s="33" t="s">
        <v>0</v>
      </c>
      <c r="B7040" s="33" t="s">
        <v>53</v>
      </c>
      <c r="C7040" s="33">
        <v>150000</v>
      </c>
      <c r="D7040" s="33" t="s">
        <v>2072</v>
      </c>
      <c r="E7040" t="str">
        <f t="shared" si="113"/>
        <v>$125K-$200K</v>
      </c>
    </row>
    <row r="7041" spans="1:5" x14ac:dyDescent="0.3">
      <c r="A7041" s="33" t="s">
        <v>0</v>
      </c>
      <c r="B7041" s="33" t="s">
        <v>54</v>
      </c>
      <c r="C7041" s="33">
        <v>215000</v>
      </c>
      <c r="D7041" s="33" t="s">
        <v>230</v>
      </c>
      <c r="E7041" t="str">
        <f t="shared" si="113"/>
        <v>&gt;$200K</v>
      </c>
    </row>
    <row r="7042" spans="1:5" x14ac:dyDescent="0.3">
      <c r="A7042" s="33" t="s">
        <v>4</v>
      </c>
      <c r="B7042" s="33" t="s">
        <v>54</v>
      </c>
      <c r="C7042" s="33">
        <v>155000</v>
      </c>
      <c r="D7042" s="33" t="s">
        <v>265</v>
      </c>
      <c r="E7042" t="str">
        <f t="shared" si="113"/>
        <v>$125K-$200K</v>
      </c>
    </row>
    <row r="7043" spans="1:5" x14ac:dyDescent="0.3">
      <c r="A7043" s="33" t="s">
        <v>4</v>
      </c>
      <c r="B7043" s="33" t="s">
        <v>53</v>
      </c>
      <c r="C7043" s="33"/>
      <c r="D7043" s="33" t="s">
        <v>2037</v>
      </c>
      <c r="E7043" t="str">
        <f t="shared" ref="E7043:E7106" si="114">_xlfn.XLOOKUP(C7043,$H$16:$H$21,$G$16:$G$21,,1)</f>
        <v>No Data</v>
      </c>
    </row>
    <row r="7044" spans="1:5" x14ac:dyDescent="0.3">
      <c r="A7044" s="33" t="s">
        <v>0</v>
      </c>
      <c r="B7044" s="33" t="s">
        <v>53</v>
      </c>
      <c r="C7044" s="33">
        <v>197500</v>
      </c>
      <c r="D7044" s="33" t="s">
        <v>2402</v>
      </c>
      <c r="E7044" t="str">
        <f t="shared" si="114"/>
        <v>$125K-$200K</v>
      </c>
    </row>
    <row r="7045" spans="1:5" x14ac:dyDescent="0.3">
      <c r="A7045" s="33" t="s">
        <v>126</v>
      </c>
      <c r="B7045" s="33" t="s">
        <v>54</v>
      </c>
      <c r="C7045" s="33">
        <v>200000</v>
      </c>
      <c r="D7045" s="33" t="s">
        <v>3392</v>
      </c>
      <c r="E7045" t="str">
        <f t="shared" si="114"/>
        <v>$125K-$200K</v>
      </c>
    </row>
    <row r="7046" spans="1:5" x14ac:dyDescent="0.3">
      <c r="A7046" s="33" t="s">
        <v>0</v>
      </c>
      <c r="B7046" s="33" t="s">
        <v>54</v>
      </c>
      <c r="C7046" s="33">
        <v>128195</v>
      </c>
      <c r="D7046" s="33" t="s">
        <v>3393</v>
      </c>
      <c r="E7046" t="str">
        <f t="shared" si="114"/>
        <v>$125K-$200K</v>
      </c>
    </row>
    <row r="7047" spans="1:5" x14ac:dyDescent="0.3">
      <c r="A7047" s="33" t="s">
        <v>0</v>
      </c>
      <c r="B7047" s="33" t="s">
        <v>53</v>
      </c>
      <c r="C7047" s="33">
        <v>225000</v>
      </c>
      <c r="D7047" s="33" t="s">
        <v>3394</v>
      </c>
      <c r="E7047" t="str">
        <f t="shared" si="114"/>
        <v>&gt;$200K</v>
      </c>
    </row>
    <row r="7048" spans="1:5" x14ac:dyDescent="0.3">
      <c r="A7048" s="33" t="s">
        <v>4</v>
      </c>
      <c r="B7048" s="33" t="s">
        <v>53</v>
      </c>
      <c r="C7048" s="33"/>
      <c r="D7048" s="33" t="s">
        <v>3395</v>
      </c>
      <c r="E7048" t="str">
        <f t="shared" si="114"/>
        <v>No Data</v>
      </c>
    </row>
    <row r="7049" spans="1:5" x14ac:dyDescent="0.3">
      <c r="A7049" s="33" t="s">
        <v>0</v>
      </c>
      <c r="B7049" s="33" t="s">
        <v>53</v>
      </c>
      <c r="C7049" s="33"/>
      <c r="D7049" s="33" t="s">
        <v>394</v>
      </c>
      <c r="E7049" t="str">
        <f t="shared" si="114"/>
        <v>No Data</v>
      </c>
    </row>
    <row r="7050" spans="1:5" x14ac:dyDescent="0.3">
      <c r="A7050" s="33" t="s">
        <v>2</v>
      </c>
      <c r="B7050" s="33" t="s">
        <v>53</v>
      </c>
      <c r="C7050" s="33">
        <v>95000</v>
      </c>
      <c r="D7050" s="33" t="s">
        <v>675</v>
      </c>
      <c r="E7050" t="str">
        <f t="shared" si="114"/>
        <v>$75K-$100K</v>
      </c>
    </row>
    <row r="7051" spans="1:5" x14ac:dyDescent="0.3">
      <c r="A7051" s="33" t="s">
        <v>0</v>
      </c>
      <c r="B7051" s="33" t="s">
        <v>53</v>
      </c>
      <c r="C7051" s="33"/>
      <c r="D7051" s="33" t="s">
        <v>258</v>
      </c>
      <c r="E7051" t="str">
        <f t="shared" si="114"/>
        <v>No Data</v>
      </c>
    </row>
    <row r="7052" spans="1:5" x14ac:dyDescent="0.3">
      <c r="A7052" s="33" t="s">
        <v>126</v>
      </c>
      <c r="B7052" s="33" t="s">
        <v>53</v>
      </c>
      <c r="C7052" s="33"/>
      <c r="D7052" s="33" t="s">
        <v>1953</v>
      </c>
      <c r="E7052" t="str">
        <f t="shared" si="114"/>
        <v>No Data</v>
      </c>
    </row>
    <row r="7053" spans="1:5" x14ac:dyDescent="0.3">
      <c r="A7053" s="33" t="s">
        <v>4</v>
      </c>
      <c r="B7053" s="33" t="s">
        <v>88</v>
      </c>
      <c r="C7053" s="33">
        <v>147500</v>
      </c>
      <c r="D7053" s="33" t="s">
        <v>651</v>
      </c>
      <c r="E7053" t="str">
        <f t="shared" si="114"/>
        <v>$125K-$200K</v>
      </c>
    </row>
    <row r="7054" spans="1:5" x14ac:dyDescent="0.3">
      <c r="A7054" s="33" t="s">
        <v>2</v>
      </c>
      <c r="B7054" s="33" t="s">
        <v>53</v>
      </c>
      <c r="C7054" s="33"/>
      <c r="D7054" s="33" t="s">
        <v>2173</v>
      </c>
      <c r="E7054" t="str">
        <f t="shared" si="114"/>
        <v>No Data</v>
      </c>
    </row>
    <row r="7055" spans="1:5" x14ac:dyDescent="0.3">
      <c r="A7055" s="33" t="s">
        <v>2</v>
      </c>
      <c r="B7055" s="33" t="s">
        <v>90</v>
      </c>
      <c r="C7055" s="33">
        <v>111175</v>
      </c>
      <c r="D7055" s="33" t="s">
        <v>3396</v>
      </c>
      <c r="E7055" t="str">
        <f t="shared" si="114"/>
        <v>$100K-$125K</v>
      </c>
    </row>
    <row r="7056" spans="1:5" x14ac:dyDescent="0.3">
      <c r="A7056" s="33" t="s">
        <v>0</v>
      </c>
      <c r="B7056" s="33" t="s">
        <v>53</v>
      </c>
      <c r="C7056" s="33">
        <v>70000</v>
      </c>
      <c r="D7056" s="33" t="s">
        <v>248</v>
      </c>
      <c r="E7056" t="str">
        <f t="shared" si="114"/>
        <v>&lt;$75K</v>
      </c>
    </row>
    <row r="7057" spans="1:5" x14ac:dyDescent="0.3">
      <c r="A7057" s="33" t="s">
        <v>126</v>
      </c>
      <c r="B7057" s="33" t="s">
        <v>56</v>
      </c>
      <c r="C7057" s="33">
        <v>147500</v>
      </c>
      <c r="D7057" s="33" t="s">
        <v>1338</v>
      </c>
      <c r="E7057" t="str">
        <f t="shared" si="114"/>
        <v>$125K-$200K</v>
      </c>
    </row>
    <row r="7058" spans="1:5" x14ac:dyDescent="0.3">
      <c r="A7058" s="33" t="s">
        <v>0</v>
      </c>
      <c r="B7058" s="33" t="s">
        <v>53</v>
      </c>
      <c r="C7058" s="33">
        <v>112996</v>
      </c>
      <c r="D7058" s="33" t="s">
        <v>3397</v>
      </c>
      <c r="E7058" t="str">
        <f t="shared" si="114"/>
        <v>$100K-$125K</v>
      </c>
    </row>
    <row r="7059" spans="1:5" x14ac:dyDescent="0.3">
      <c r="A7059" s="33" t="s">
        <v>4</v>
      </c>
      <c r="B7059" s="33" t="s">
        <v>108</v>
      </c>
      <c r="C7059" s="33">
        <v>147500</v>
      </c>
      <c r="D7059" s="33" t="s">
        <v>3398</v>
      </c>
      <c r="E7059" t="str">
        <f t="shared" si="114"/>
        <v>$125K-$200K</v>
      </c>
    </row>
    <row r="7060" spans="1:5" x14ac:dyDescent="0.3">
      <c r="A7060" s="33" t="s">
        <v>2</v>
      </c>
      <c r="B7060" s="33" t="s">
        <v>53</v>
      </c>
      <c r="C7060" s="33"/>
      <c r="D7060" s="33" t="s">
        <v>2998</v>
      </c>
      <c r="E7060" t="str">
        <f t="shared" si="114"/>
        <v>No Data</v>
      </c>
    </row>
    <row r="7061" spans="1:5" x14ac:dyDescent="0.3">
      <c r="A7061" s="33" t="s">
        <v>0</v>
      </c>
      <c r="B7061" s="33" t="s">
        <v>53</v>
      </c>
      <c r="C7061" s="33">
        <v>123500</v>
      </c>
      <c r="D7061" s="33" t="s">
        <v>3399</v>
      </c>
      <c r="E7061" t="str">
        <f t="shared" si="114"/>
        <v>$100K-$125K</v>
      </c>
    </row>
    <row r="7062" spans="1:5" x14ac:dyDescent="0.3">
      <c r="A7062" s="33" t="s">
        <v>4</v>
      </c>
      <c r="B7062" s="33" t="s">
        <v>53</v>
      </c>
      <c r="C7062" s="33">
        <v>206500</v>
      </c>
      <c r="D7062" s="33" t="s">
        <v>3400</v>
      </c>
      <c r="E7062" t="str">
        <f t="shared" si="114"/>
        <v>&gt;$200K</v>
      </c>
    </row>
    <row r="7063" spans="1:5" x14ac:dyDescent="0.3">
      <c r="A7063" s="33" t="s">
        <v>4</v>
      </c>
      <c r="B7063" s="33" t="s">
        <v>53</v>
      </c>
      <c r="C7063" s="33">
        <v>135000</v>
      </c>
      <c r="D7063" s="33" t="s">
        <v>315</v>
      </c>
      <c r="E7063" t="str">
        <f t="shared" si="114"/>
        <v>$125K-$200K</v>
      </c>
    </row>
    <row r="7064" spans="1:5" x14ac:dyDescent="0.3">
      <c r="A7064" s="33" t="s">
        <v>4</v>
      </c>
      <c r="B7064" s="33" t="s">
        <v>53</v>
      </c>
      <c r="C7064" s="33"/>
      <c r="D7064" s="33" t="s">
        <v>3401</v>
      </c>
      <c r="E7064" t="str">
        <f t="shared" si="114"/>
        <v>No Data</v>
      </c>
    </row>
    <row r="7065" spans="1:5" x14ac:dyDescent="0.3">
      <c r="A7065" s="33" t="s">
        <v>4</v>
      </c>
      <c r="B7065" s="33" t="s">
        <v>53</v>
      </c>
      <c r="C7065" s="33">
        <v>90000</v>
      </c>
      <c r="D7065" s="33" t="s">
        <v>3402</v>
      </c>
      <c r="E7065" t="str">
        <f t="shared" si="114"/>
        <v>$75K-$100K</v>
      </c>
    </row>
    <row r="7066" spans="1:5" x14ac:dyDescent="0.3">
      <c r="A7066" s="33" t="s">
        <v>1</v>
      </c>
      <c r="B7066" s="33" t="s">
        <v>54</v>
      </c>
      <c r="C7066" s="33">
        <v>139000</v>
      </c>
      <c r="D7066" s="33" t="s">
        <v>2625</v>
      </c>
      <c r="E7066" t="str">
        <f t="shared" si="114"/>
        <v>$125K-$200K</v>
      </c>
    </row>
    <row r="7067" spans="1:5" x14ac:dyDescent="0.3">
      <c r="A7067" s="33" t="s">
        <v>4</v>
      </c>
      <c r="B7067" s="33" t="s">
        <v>53</v>
      </c>
      <c r="C7067" s="33">
        <v>115000</v>
      </c>
      <c r="D7067" s="33" t="s">
        <v>268</v>
      </c>
      <c r="E7067" t="str">
        <f t="shared" si="114"/>
        <v>$100K-$125K</v>
      </c>
    </row>
    <row r="7068" spans="1:5" x14ac:dyDescent="0.3">
      <c r="A7068" s="33" t="s">
        <v>2</v>
      </c>
      <c r="B7068" s="33" t="s">
        <v>53</v>
      </c>
      <c r="C7068" s="33"/>
      <c r="D7068" s="33" t="s">
        <v>213</v>
      </c>
      <c r="E7068" t="str">
        <f t="shared" si="114"/>
        <v>No Data</v>
      </c>
    </row>
    <row r="7069" spans="1:5" x14ac:dyDescent="0.3">
      <c r="A7069" s="33" t="s">
        <v>0</v>
      </c>
      <c r="B7069" s="33" t="s">
        <v>54</v>
      </c>
      <c r="C7069" s="33"/>
      <c r="D7069" s="33" t="s">
        <v>232</v>
      </c>
      <c r="E7069" t="str">
        <f t="shared" si="114"/>
        <v>No Data</v>
      </c>
    </row>
    <row r="7070" spans="1:5" x14ac:dyDescent="0.3">
      <c r="A7070" s="33" t="s">
        <v>2</v>
      </c>
      <c r="B7070" s="33" t="s">
        <v>53</v>
      </c>
      <c r="C7070" s="33">
        <v>70103</v>
      </c>
      <c r="D7070" s="33" t="s">
        <v>3403</v>
      </c>
      <c r="E7070" t="str">
        <f t="shared" si="114"/>
        <v>&lt;$75K</v>
      </c>
    </row>
    <row r="7071" spans="1:5" x14ac:dyDescent="0.3">
      <c r="A7071" s="33" t="s">
        <v>125</v>
      </c>
      <c r="B7071" s="33" t="s">
        <v>53</v>
      </c>
      <c r="C7071" s="33"/>
      <c r="D7071" s="33" t="s">
        <v>300</v>
      </c>
      <c r="E7071" t="str">
        <f t="shared" si="114"/>
        <v>No Data</v>
      </c>
    </row>
    <row r="7072" spans="1:5" x14ac:dyDescent="0.3">
      <c r="A7072" s="33" t="s">
        <v>126</v>
      </c>
      <c r="B7072" s="33" t="s">
        <v>54</v>
      </c>
      <c r="C7072" s="33"/>
      <c r="D7072" s="33" t="s">
        <v>1342</v>
      </c>
      <c r="E7072" t="str">
        <f t="shared" si="114"/>
        <v>No Data</v>
      </c>
    </row>
    <row r="7073" spans="1:5" x14ac:dyDescent="0.3">
      <c r="A7073" s="33" t="s">
        <v>2</v>
      </c>
      <c r="B7073" s="33" t="s">
        <v>53</v>
      </c>
      <c r="C7073" s="33">
        <v>100000</v>
      </c>
      <c r="D7073" s="33" t="s">
        <v>225</v>
      </c>
      <c r="E7073" t="str">
        <f t="shared" si="114"/>
        <v>$75K-$100K</v>
      </c>
    </row>
    <row r="7074" spans="1:5" x14ac:dyDescent="0.3">
      <c r="A7074" s="33" t="s">
        <v>128</v>
      </c>
      <c r="B7074" s="33" t="s">
        <v>53</v>
      </c>
      <c r="C7074" s="33">
        <v>192894.03125</v>
      </c>
      <c r="D7074" s="33" t="s">
        <v>551</v>
      </c>
      <c r="E7074" t="str">
        <f t="shared" si="114"/>
        <v>$125K-$200K</v>
      </c>
    </row>
    <row r="7075" spans="1:5" x14ac:dyDescent="0.3">
      <c r="A7075" s="33" t="s">
        <v>0</v>
      </c>
      <c r="B7075" s="33" t="s">
        <v>53</v>
      </c>
      <c r="C7075" s="33">
        <v>90000</v>
      </c>
      <c r="D7075" s="33" t="s">
        <v>1119</v>
      </c>
      <c r="E7075" t="str">
        <f t="shared" si="114"/>
        <v>$75K-$100K</v>
      </c>
    </row>
    <row r="7076" spans="1:5" x14ac:dyDescent="0.3">
      <c r="A7076" s="33" t="s">
        <v>2</v>
      </c>
      <c r="B7076" s="33" t="s">
        <v>53</v>
      </c>
      <c r="C7076" s="33">
        <v>81450</v>
      </c>
      <c r="D7076" s="33" t="s">
        <v>3404</v>
      </c>
      <c r="E7076" t="str">
        <f t="shared" si="114"/>
        <v>$75K-$100K</v>
      </c>
    </row>
    <row r="7077" spans="1:5" x14ac:dyDescent="0.3">
      <c r="A7077" s="33" t="s">
        <v>66</v>
      </c>
      <c r="B7077" s="33" t="s">
        <v>110</v>
      </c>
      <c r="C7077" s="33">
        <v>56700</v>
      </c>
      <c r="D7077" s="33" t="s">
        <v>1024</v>
      </c>
      <c r="E7077" t="str">
        <f t="shared" si="114"/>
        <v>&lt;$75K</v>
      </c>
    </row>
    <row r="7078" spans="1:5" x14ac:dyDescent="0.3">
      <c r="A7078" s="33" t="s">
        <v>4</v>
      </c>
      <c r="B7078" s="33" t="s">
        <v>53</v>
      </c>
      <c r="C7078" s="33">
        <v>117500</v>
      </c>
      <c r="D7078" s="33" t="s">
        <v>315</v>
      </c>
      <c r="E7078" t="str">
        <f t="shared" si="114"/>
        <v>$100K-$125K</v>
      </c>
    </row>
    <row r="7079" spans="1:5" x14ac:dyDescent="0.3">
      <c r="A7079" s="33" t="s">
        <v>2</v>
      </c>
      <c r="B7079" s="33" t="s">
        <v>53</v>
      </c>
      <c r="C7079" s="33">
        <v>115000</v>
      </c>
      <c r="D7079" s="33" t="s">
        <v>3405</v>
      </c>
      <c r="E7079" t="str">
        <f t="shared" si="114"/>
        <v>$100K-$125K</v>
      </c>
    </row>
    <row r="7080" spans="1:5" x14ac:dyDescent="0.3">
      <c r="A7080" s="33" t="s">
        <v>4</v>
      </c>
      <c r="B7080" s="33" t="s">
        <v>54</v>
      </c>
      <c r="C7080" s="33">
        <v>108900</v>
      </c>
      <c r="D7080" s="33" t="s">
        <v>2007</v>
      </c>
      <c r="E7080" t="str">
        <f t="shared" si="114"/>
        <v>$100K-$125K</v>
      </c>
    </row>
    <row r="7081" spans="1:5" x14ac:dyDescent="0.3">
      <c r="A7081" s="33" t="s">
        <v>0</v>
      </c>
      <c r="B7081" s="33" t="s">
        <v>54</v>
      </c>
      <c r="C7081" s="33"/>
      <c r="D7081" s="33" t="s">
        <v>258</v>
      </c>
      <c r="E7081" t="str">
        <f t="shared" si="114"/>
        <v>No Data</v>
      </c>
    </row>
    <row r="7082" spans="1:5" x14ac:dyDescent="0.3">
      <c r="A7082" s="33" t="s">
        <v>126</v>
      </c>
      <c r="B7082" s="33" t="s">
        <v>53</v>
      </c>
      <c r="C7082" s="33">
        <v>137500</v>
      </c>
      <c r="D7082" s="33" t="s">
        <v>1936</v>
      </c>
      <c r="E7082" t="str">
        <f t="shared" si="114"/>
        <v>$125K-$200K</v>
      </c>
    </row>
    <row r="7083" spans="1:5" x14ac:dyDescent="0.3">
      <c r="A7083" s="33" t="s">
        <v>128</v>
      </c>
      <c r="B7083" s="33" t="s">
        <v>53</v>
      </c>
      <c r="C7083" s="33">
        <v>235000</v>
      </c>
      <c r="D7083" s="33" t="s">
        <v>2363</v>
      </c>
      <c r="E7083" t="str">
        <f t="shared" si="114"/>
        <v>&gt;$200K</v>
      </c>
    </row>
    <row r="7084" spans="1:5" x14ac:dyDescent="0.3">
      <c r="A7084" s="33" t="s">
        <v>4</v>
      </c>
      <c r="B7084" s="33" t="s">
        <v>53</v>
      </c>
      <c r="C7084" s="33">
        <v>125000</v>
      </c>
      <c r="D7084" s="33" t="s">
        <v>1726</v>
      </c>
      <c r="E7084" t="str">
        <f t="shared" si="114"/>
        <v>$100K-$125K</v>
      </c>
    </row>
    <row r="7085" spans="1:5" x14ac:dyDescent="0.3">
      <c r="A7085" s="33" t="s">
        <v>126</v>
      </c>
      <c r="B7085" s="33" t="s">
        <v>53</v>
      </c>
      <c r="C7085" s="33">
        <v>160000</v>
      </c>
      <c r="D7085" s="33" t="s">
        <v>238</v>
      </c>
      <c r="E7085" t="str">
        <f t="shared" si="114"/>
        <v>$125K-$200K</v>
      </c>
    </row>
    <row r="7086" spans="1:5" x14ac:dyDescent="0.3">
      <c r="A7086" s="33" t="s">
        <v>4</v>
      </c>
      <c r="B7086" s="33" t="s">
        <v>54</v>
      </c>
      <c r="C7086" s="33">
        <v>165000</v>
      </c>
      <c r="D7086" s="33" t="s">
        <v>1330</v>
      </c>
      <c r="E7086" t="str">
        <f t="shared" si="114"/>
        <v>$125K-$200K</v>
      </c>
    </row>
    <row r="7087" spans="1:5" x14ac:dyDescent="0.3">
      <c r="A7087" s="33" t="s">
        <v>126</v>
      </c>
      <c r="B7087" s="33" t="s">
        <v>53</v>
      </c>
      <c r="C7087" s="33">
        <v>125000</v>
      </c>
      <c r="D7087" s="33" t="s">
        <v>3406</v>
      </c>
      <c r="E7087" t="str">
        <f t="shared" si="114"/>
        <v>$100K-$125K</v>
      </c>
    </row>
    <row r="7088" spans="1:5" x14ac:dyDescent="0.3">
      <c r="A7088" s="33" t="s">
        <v>2</v>
      </c>
      <c r="B7088" s="33" t="s">
        <v>53</v>
      </c>
      <c r="C7088" s="33">
        <v>90250</v>
      </c>
      <c r="D7088" s="33" t="s">
        <v>3407</v>
      </c>
      <c r="E7088" t="str">
        <f t="shared" si="114"/>
        <v>$75K-$100K</v>
      </c>
    </row>
    <row r="7089" spans="1:5" x14ac:dyDescent="0.3">
      <c r="A7089" s="33" t="s">
        <v>2</v>
      </c>
      <c r="B7089" s="33" t="s">
        <v>53</v>
      </c>
      <c r="C7089" s="33"/>
      <c r="D7089" s="33" t="s">
        <v>299</v>
      </c>
      <c r="E7089" t="str">
        <f t="shared" si="114"/>
        <v>No Data</v>
      </c>
    </row>
    <row r="7090" spans="1:5" x14ac:dyDescent="0.3">
      <c r="A7090" s="33" t="s">
        <v>0</v>
      </c>
      <c r="B7090" s="33" t="s">
        <v>53</v>
      </c>
      <c r="C7090" s="33">
        <v>90000</v>
      </c>
      <c r="D7090" s="33" t="s">
        <v>1309</v>
      </c>
      <c r="E7090" t="str">
        <f t="shared" si="114"/>
        <v>$75K-$100K</v>
      </c>
    </row>
    <row r="7091" spans="1:5" x14ac:dyDescent="0.3">
      <c r="A7091" s="33" t="s">
        <v>2</v>
      </c>
      <c r="B7091" s="33" t="s">
        <v>120</v>
      </c>
      <c r="C7091" s="33">
        <v>57600</v>
      </c>
      <c r="D7091" s="33" t="s">
        <v>3408</v>
      </c>
      <c r="E7091" t="str">
        <f t="shared" si="114"/>
        <v>&lt;$75K</v>
      </c>
    </row>
    <row r="7092" spans="1:5" x14ac:dyDescent="0.3">
      <c r="A7092" s="33" t="s">
        <v>126</v>
      </c>
      <c r="B7092" s="33" t="s">
        <v>53</v>
      </c>
      <c r="C7092" s="33">
        <v>101500</v>
      </c>
      <c r="D7092" s="33" t="s">
        <v>520</v>
      </c>
      <c r="E7092" t="str">
        <f t="shared" si="114"/>
        <v>$100K-$125K</v>
      </c>
    </row>
    <row r="7093" spans="1:5" x14ac:dyDescent="0.3">
      <c r="A7093" s="33" t="s">
        <v>0</v>
      </c>
      <c r="B7093" s="33" t="s">
        <v>53</v>
      </c>
      <c r="C7093" s="33">
        <v>148910</v>
      </c>
      <c r="D7093" s="33" t="s">
        <v>1670</v>
      </c>
      <c r="E7093" t="str">
        <f t="shared" si="114"/>
        <v>$125K-$200K</v>
      </c>
    </row>
    <row r="7094" spans="1:5" x14ac:dyDescent="0.3">
      <c r="A7094" s="33" t="s">
        <v>2</v>
      </c>
      <c r="B7094" s="33" t="s">
        <v>53</v>
      </c>
      <c r="C7094" s="33">
        <v>67818</v>
      </c>
      <c r="D7094" s="33" t="s">
        <v>715</v>
      </c>
      <c r="E7094" t="str">
        <f t="shared" si="114"/>
        <v>&lt;$75K</v>
      </c>
    </row>
    <row r="7095" spans="1:5" x14ac:dyDescent="0.3">
      <c r="A7095" s="33" t="s">
        <v>128</v>
      </c>
      <c r="B7095" s="33" t="s">
        <v>111</v>
      </c>
      <c r="C7095" s="33">
        <v>157500</v>
      </c>
      <c r="D7095" s="33" t="s">
        <v>1559</v>
      </c>
      <c r="E7095" t="str">
        <f t="shared" si="114"/>
        <v>$125K-$200K</v>
      </c>
    </row>
    <row r="7096" spans="1:5" x14ac:dyDescent="0.3">
      <c r="A7096" s="33" t="s">
        <v>0</v>
      </c>
      <c r="B7096" s="33" t="s">
        <v>54</v>
      </c>
      <c r="C7096" s="33">
        <v>212000</v>
      </c>
      <c r="D7096" s="33" t="s">
        <v>1142</v>
      </c>
      <c r="E7096" t="str">
        <f t="shared" si="114"/>
        <v>&gt;$200K</v>
      </c>
    </row>
    <row r="7097" spans="1:5" x14ac:dyDescent="0.3">
      <c r="A7097" s="33" t="s">
        <v>4</v>
      </c>
      <c r="B7097" s="33" t="s">
        <v>53</v>
      </c>
      <c r="C7097" s="33">
        <v>60000</v>
      </c>
      <c r="D7097" s="33" t="s">
        <v>252</v>
      </c>
      <c r="E7097" t="str">
        <f t="shared" si="114"/>
        <v>&lt;$75K</v>
      </c>
    </row>
    <row r="7098" spans="1:5" x14ac:dyDescent="0.3">
      <c r="A7098" s="33" t="s">
        <v>4</v>
      </c>
      <c r="B7098" s="33" t="s">
        <v>53</v>
      </c>
      <c r="C7098" s="33"/>
      <c r="D7098" s="33" t="s">
        <v>3409</v>
      </c>
      <c r="E7098" t="str">
        <f t="shared" si="114"/>
        <v>No Data</v>
      </c>
    </row>
    <row r="7099" spans="1:5" x14ac:dyDescent="0.3">
      <c r="A7099" s="33" t="s">
        <v>126</v>
      </c>
      <c r="B7099" s="33" t="s">
        <v>54</v>
      </c>
      <c r="C7099" s="33">
        <v>172500</v>
      </c>
      <c r="D7099" s="33" t="s">
        <v>265</v>
      </c>
      <c r="E7099" t="str">
        <f t="shared" si="114"/>
        <v>$125K-$200K</v>
      </c>
    </row>
    <row r="7100" spans="1:5" x14ac:dyDescent="0.3">
      <c r="A7100" s="33" t="s">
        <v>0</v>
      </c>
      <c r="B7100" s="33" t="s">
        <v>53</v>
      </c>
      <c r="C7100" s="33">
        <v>157500</v>
      </c>
      <c r="D7100" s="33" t="s">
        <v>583</v>
      </c>
      <c r="E7100" t="str">
        <f t="shared" si="114"/>
        <v>$125K-$200K</v>
      </c>
    </row>
    <row r="7101" spans="1:5" x14ac:dyDescent="0.3">
      <c r="A7101" s="33" t="s">
        <v>2</v>
      </c>
      <c r="B7101" s="33" t="s">
        <v>53</v>
      </c>
      <c r="C7101" s="33">
        <v>100000</v>
      </c>
      <c r="D7101" s="33" t="s">
        <v>268</v>
      </c>
      <c r="E7101" t="str">
        <f t="shared" si="114"/>
        <v>$75K-$100K</v>
      </c>
    </row>
    <row r="7102" spans="1:5" x14ac:dyDescent="0.3">
      <c r="A7102" s="33" t="s">
        <v>4</v>
      </c>
      <c r="B7102" s="33" t="s">
        <v>54</v>
      </c>
      <c r="C7102" s="33"/>
      <c r="D7102" s="33" t="s">
        <v>506</v>
      </c>
      <c r="E7102" t="str">
        <f t="shared" si="114"/>
        <v>No Data</v>
      </c>
    </row>
    <row r="7103" spans="1:5" x14ac:dyDescent="0.3">
      <c r="A7103" s="33" t="s">
        <v>0</v>
      </c>
      <c r="B7103" s="33" t="s">
        <v>53</v>
      </c>
      <c r="C7103" s="33">
        <v>90000</v>
      </c>
      <c r="D7103" s="33" t="s">
        <v>1554</v>
      </c>
      <c r="E7103" t="str">
        <f t="shared" si="114"/>
        <v>$75K-$100K</v>
      </c>
    </row>
    <row r="7104" spans="1:5" x14ac:dyDescent="0.3">
      <c r="A7104" s="33" t="s">
        <v>4</v>
      </c>
      <c r="B7104" s="33" t="s">
        <v>75</v>
      </c>
      <c r="C7104" s="33">
        <v>147500</v>
      </c>
      <c r="D7104" s="33" t="s">
        <v>494</v>
      </c>
      <c r="E7104" t="str">
        <f t="shared" si="114"/>
        <v>$125K-$200K</v>
      </c>
    </row>
    <row r="7105" spans="1:5" x14ac:dyDescent="0.3">
      <c r="A7105" s="33" t="s">
        <v>4</v>
      </c>
      <c r="B7105" s="33" t="s">
        <v>53</v>
      </c>
      <c r="C7105" s="33">
        <v>162500</v>
      </c>
      <c r="D7105" s="33" t="s">
        <v>1380</v>
      </c>
      <c r="E7105" t="str">
        <f t="shared" si="114"/>
        <v>$125K-$200K</v>
      </c>
    </row>
    <row r="7106" spans="1:5" x14ac:dyDescent="0.3">
      <c r="A7106" s="33" t="s">
        <v>4</v>
      </c>
      <c r="B7106" s="33" t="s">
        <v>53</v>
      </c>
      <c r="C7106" s="33"/>
      <c r="D7106" s="33" t="s">
        <v>3410</v>
      </c>
      <c r="E7106" t="str">
        <f t="shared" si="114"/>
        <v>No Data</v>
      </c>
    </row>
    <row r="7107" spans="1:5" x14ac:dyDescent="0.3">
      <c r="A7107" s="33" t="s">
        <v>2</v>
      </c>
      <c r="B7107" s="33" t="s">
        <v>75</v>
      </c>
      <c r="C7107" s="33">
        <v>111175</v>
      </c>
      <c r="D7107" s="33" t="s">
        <v>3411</v>
      </c>
      <c r="E7107" t="str">
        <f t="shared" ref="E7107:E7170" si="115">_xlfn.XLOOKUP(C7107,$H$16:$H$21,$G$16:$G$21,,1)</f>
        <v>$100K-$125K</v>
      </c>
    </row>
    <row r="7108" spans="1:5" x14ac:dyDescent="0.3">
      <c r="A7108" s="33" t="s">
        <v>0</v>
      </c>
      <c r="B7108" s="33" t="s">
        <v>92</v>
      </c>
      <c r="C7108" s="33">
        <v>157500</v>
      </c>
      <c r="D7108" s="33" t="s">
        <v>532</v>
      </c>
      <c r="E7108" t="str">
        <f t="shared" si="115"/>
        <v>$125K-$200K</v>
      </c>
    </row>
    <row r="7109" spans="1:5" x14ac:dyDescent="0.3">
      <c r="A7109" s="33" t="s">
        <v>0</v>
      </c>
      <c r="B7109" s="33" t="s">
        <v>53</v>
      </c>
      <c r="C7109" s="33">
        <v>90000</v>
      </c>
      <c r="D7109" s="33" t="s">
        <v>328</v>
      </c>
      <c r="E7109" t="str">
        <f t="shared" si="115"/>
        <v>$75K-$100K</v>
      </c>
    </row>
    <row r="7110" spans="1:5" x14ac:dyDescent="0.3">
      <c r="A7110" s="33" t="s">
        <v>4</v>
      </c>
      <c r="B7110" s="33" t="s">
        <v>53</v>
      </c>
      <c r="C7110" s="33"/>
      <c r="D7110" s="33" t="s">
        <v>3412</v>
      </c>
      <c r="E7110" t="str">
        <f t="shared" si="115"/>
        <v>No Data</v>
      </c>
    </row>
    <row r="7111" spans="1:5" x14ac:dyDescent="0.3">
      <c r="A7111" s="33" t="s">
        <v>126</v>
      </c>
      <c r="B7111" s="33" t="s">
        <v>53</v>
      </c>
      <c r="C7111" s="33">
        <v>160000</v>
      </c>
      <c r="D7111" s="33" t="s">
        <v>3413</v>
      </c>
      <c r="E7111" t="str">
        <f t="shared" si="115"/>
        <v>$125K-$200K</v>
      </c>
    </row>
    <row r="7112" spans="1:5" x14ac:dyDescent="0.3">
      <c r="A7112" s="33" t="s">
        <v>2</v>
      </c>
      <c r="B7112" s="33" t="s">
        <v>53</v>
      </c>
      <c r="C7112" s="33">
        <v>65000</v>
      </c>
      <c r="D7112" s="33" t="s">
        <v>2853</v>
      </c>
      <c r="E7112" t="str">
        <f t="shared" si="115"/>
        <v>&lt;$75K</v>
      </c>
    </row>
    <row r="7113" spans="1:5" x14ac:dyDescent="0.3">
      <c r="A7113" s="33" t="s">
        <v>4</v>
      </c>
      <c r="B7113" s="33" t="s">
        <v>53</v>
      </c>
      <c r="C7113" s="33"/>
      <c r="D7113" s="33" t="s">
        <v>748</v>
      </c>
      <c r="E7113" t="str">
        <f t="shared" si="115"/>
        <v>No Data</v>
      </c>
    </row>
    <row r="7114" spans="1:5" x14ac:dyDescent="0.3">
      <c r="A7114" s="33" t="s">
        <v>126</v>
      </c>
      <c r="B7114" s="33" t="s">
        <v>53</v>
      </c>
      <c r="C7114" s="33">
        <v>114550</v>
      </c>
      <c r="D7114" s="33" t="s">
        <v>234</v>
      </c>
      <c r="E7114" t="str">
        <f t="shared" si="115"/>
        <v>$100K-$125K</v>
      </c>
    </row>
    <row r="7115" spans="1:5" x14ac:dyDescent="0.3">
      <c r="A7115" s="33" t="s">
        <v>2</v>
      </c>
      <c r="B7115" s="33" t="s">
        <v>53</v>
      </c>
      <c r="C7115" s="33">
        <v>152500</v>
      </c>
      <c r="D7115" s="33" t="s">
        <v>3414</v>
      </c>
      <c r="E7115" t="str">
        <f t="shared" si="115"/>
        <v>$125K-$200K</v>
      </c>
    </row>
    <row r="7116" spans="1:5" x14ac:dyDescent="0.3">
      <c r="A7116" s="33" t="s">
        <v>4</v>
      </c>
      <c r="B7116" s="33" t="s">
        <v>53</v>
      </c>
      <c r="C7116" s="33">
        <v>158000</v>
      </c>
      <c r="D7116" s="33" t="s">
        <v>3415</v>
      </c>
      <c r="E7116" t="str">
        <f t="shared" si="115"/>
        <v>$125K-$200K</v>
      </c>
    </row>
    <row r="7117" spans="1:5" x14ac:dyDescent="0.3">
      <c r="A7117" s="33" t="s">
        <v>2</v>
      </c>
      <c r="B7117" s="33" t="s">
        <v>53</v>
      </c>
      <c r="C7117" s="33">
        <v>50000</v>
      </c>
      <c r="D7117" s="33" t="s">
        <v>3416</v>
      </c>
      <c r="E7117" t="str">
        <f t="shared" si="115"/>
        <v>&lt;$75K</v>
      </c>
    </row>
    <row r="7118" spans="1:5" x14ac:dyDescent="0.3">
      <c r="A7118" s="33" t="s">
        <v>2</v>
      </c>
      <c r="B7118" s="33" t="s">
        <v>53</v>
      </c>
      <c r="C7118" s="33">
        <v>55000</v>
      </c>
      <c r="D7118" s="33" t="s">
        <v>3417</v>
      </c>
      <c r="E7118" t="str">
        <f t="shared" si="115"/>
        <v>&lt;$75K</v>
      </c>
    </row>
    <row r="7119" spans="1:5" x14ac:dyDescent="0.3">
      <c r="A7119" s="33" t="s">
        <v>128</v>
      </c>
      <c r="B7119" s="33" t="s">
        <v>54</v>
      </c>
      <c r="C7119" s="33"/>
      <c r="D7119" s="33" t="s">
        <v>928</v>
      </c>
      <c r="E7119" t="str">
        <f t="shared" si="115"/>
        <v>No Data</v>
      </c>
    </row>
    <row r="7120" spans="1:5" x14ac:dyDescent="0.3">
      <c r="A7120" s="33" t="s">
        <v>4</v>
      </c>
      <c r="B7120" s="33" t="s">
        <v>53</v>
      </c>
      <c r="C7120" s="33"/>
      <c r="D7120" s="33" t="s">
        <v>3418</v>
      </c>
      <c r="E7120" t="str">
        <f t="shared" si="115"/>
        <v>No Data</v>
      </c>
    </row>
    <row r="7121" spans="1:5" x14ac:dyDescent="0.3">
      <c r="A7121" s="33" t="s">
        <v>2</v>
      </c>
      <c r="B7121" s="33" t="s">
        <v>54</v>
      </c>
      <c r="C7121" s="33">
        <v>100450</v>
      </c>
      <c r="D7121" s="33" t="s">
        <v>378</v>
      </c>
      <c r="E7121" t="str">
        <f t="shared" si="115"/>
        <v>$100K-$125K</v>
      </c>
    </row>
    <row r="7122" spans="1:5" x14ac:dyDescent="0.3">
      <c r="A7122" s="33" t="s">
        <v>128</v>
      </c>
      <c r="B7122" s="33" t="s">
        <v>53</v>
      </c>
      <c r="C7122" s="33">
        <v>115000</v>
      </c>
      <c r="D7122" s="33" t="s">
        <v>3419</v>
      </c>
      <c r="E7122" t="str">
        <f t="shared" si="115"/>
        <v>$100K-$125K</v>
      </c>
    </row>
    <row r="7123" spans="1:5" x14ac:dyDescent="0.3">
      <c r="A7123" s="33" t="s">
        <v>125</v>
      </c>
      <c r="B7123" s="33" t="s">
        <v>53</v>
      </c>
      <c r="C7123" s="33">
        <v>90000</v>
      </c>
      <c r="D7123" s="33" t="s">
        <v>268</v>
      </c>
      <c r="E7123" t="str">
        <f t="shared" si="115"/>
        <v>$75K-$100K</v>
      </c>
    </row>
    <row r="7124" spans="1:5" x14ac:dyDescent="0.3">
      <c r="A7124" s="33" t="s">
        <v>0</v>
      </c>
      <c r="B7124" s="33" t="s">
        <v>53</v>
      </c>
      <c r="C7124" s="33">
        <v>171000</v>
      </c>
      <c r="D7124" s="33" t="s">
        <v>1027</v>
      </c>
      <c r="E7124" t="str">
        <f t="shared" si="115"/>
        <v>$125K-$200K</v>
      </c>
    </row>
    <row r="7125" spans="1:5" x14ac:dyDescent="0.3">
      <c r="A7125" s="33" t="s">
        <v>0</v>
      </c>
      <c r="B7125" s="33" t="s">
        <v>53</v>
      </c>
      <c r="C7125" s="33">
        <v>113769.5</v>
      </c>
      <c r="D7125" s="33" t="s">
        <v>3420</v>
      </c>
      <c r="E7125" t="str">
        <f t="shared" si="115"/>
        <v>$100K-$125K</v>
      </c>
    </row>
    <row r="7126" spans="1:5" x14ac:dyDescent="0.3">
      <c r="A7126" s="33" t="s">
        <v>0</v>
      </c>
      <c r="B7126" s="33" t="s">
        <v>53</v>
      </c>
      <c r="C7126" s="33"/>
      <c r="D7126" s="33" t="s">
        <v>1413</v>
      </c>
      <c r="E7126" t="str">
        <f t="shared" si="115"/>
        <v>No Data</v>
      </c>
    </row>
    <row r="7127" spans="1:5" x14ac:dyDescent="0.3">
      <c r="A7127" s="33" t="s">
        <v>4</v>
      </c>
      <c r="B7127" s="33" t="s">
        <v>53</v>
      </c>
      <c r="C7127" s="33">
        <v>165000</v>
      </c>
      <c r="D7127" s="33" t="s">
        <v>1934</v>
      </c>
      <c r="E7127" t="str">
        <f t="shared" si="115"/>
        <v>$125K-$200K</v>
      </c>
    </row>
    <row r="7128" spans="1:5" x14ac:dyDescent="0.3">
      <c r="A7128" s="33" t="s">
        <v>2</v>
      </c>
      <c r="B7128" s="33" t="s">
        <v>53</v>
      </c>
      <c r="C7128" s="33"/>
      <c r="D7128" s="33" t="s">
        <v>226</v>
      </c>
      <c r="E7128" t="str">
        <f t="shared" si="115"/>
        <v>No Data</v>
      </c>
    </row>
    <row r="7129" spans="1:5" x14ac:dyDescent="0.3">
      <c r="A7129" s="33" t="s">
        <v>4</v>
      </c>
      <c r="B7129" s="33" t="s">
        <v>53</v>
      </c>
      <c r="C7129" s="33"/>
      <c r="D7129" s="33" t="s">
        <v>2271</v>
      </c>
      <c r="E7129" t="str">
        <f t="shared" si="115"/>
        <v>No Data</v>
      </c>
    </row>
    <row r="7130" spans="1:5" x14ac:dyDescent="0.3">
      <c r="A7130" s="33" t="s">
        <v>4</v>
      </c>
      <c r="B7130" s="33" t="s">
        <v>54</v>
      </c>
      <c r="C7130" s="33">
        <v>135000</v>
      </c>
      <c r="D7130" s="33" t="s">
        <v>2604</v>
      </c>
      <c r="E7130" t="str">
        <f t="shared" si="115"/>
        <v>$125K-$200K</v>
      </c>
    </row>
    <row r="7131" spans="1:5" x14ac:dyDescent="0.3">
      <c r="A7131" s="33" t="s">
        <v>4</v>
      </c>
      <c r="B7131" s="33" t="s">
        <v>53</v>
      </c>
      <c r="C7131" s="33">
        <v>137500</v>
      </c>
      <c r="D7131" s="33" t="s">
        <v>265</v>
      </c>
      <c r="E7131" t="str">
        <f t="shared" si="115"/>
        <v>$125K-$200K</v>
      </c>
    </row>
    <row r="7132" spans="1:5" x14ac:dyDescent="0.3">
      <c r="A7132" s="33" t="s">
        <v>0</v>
      </c>
      <c r="B7132" s="33" t="s">
        <v>91</v>
      </c>
      <c r="C7132" s="33">
        <v>121000</v>
      </c>
      <c r="D7132" s="33" t="s">
        <v>3421</v>
      </c>
      <c r="E7132" t="str">
        <f t="shared" si="115"/>
        <v>$100K-$125K</v>
      </c>
    </row>
    <row r="7133" spans="1:5" x14ac:dyDescent="0.3">
      <c r="A7133" s="33" t="s">
        <v>2</v>
      </c>
      <c r="B7133" s="33" t="s">
        <v>53</v>
      </c>
      <c r="C7133" s="33"/>
      <c r="D7133" s="33" t="s">
        <v>316</v>
      </c>
      <c r="E7133" t="str">
        <f t="shared" si="115"/>
        <v>No Data</v>
      </c>
    </row>
    <row r="7134" spans="1:5" x14ac:dyDescent="0.3">
      <c r="A7134" s="33" t="s">
        <v>126</v>
      </c>
      <c r="B7134" s="33" t="s">
        <v>53</v>
      </c>
      <c r="C7134" s="33">
        <v>96773</v>
      </c>
      <c r="D7134" s="33" t="s">
        <v>3422</v>
      </c>
      <c r="E7134" t="str">
        <f t="shared" si="115"/>
        <v>$75K-$100K</v>
      </c>
    </row>
    <row r="7135" spans="1:5" x14ac:dyDescent="0.3">
      <c r="A7135" s="33" t="s">
        <v>4</v>
      </c>
      <c r="B7135" s="33" t="s">
        <v>54</v>
      </c>
      <c r="C7135" s="33"/>
      <c r="D7135" s="33" t="s">
        <v>232</v>
      </c>
      <c r="E7135" t="str">
        <f t="shared" si="115"/>
        <v>No Data</v>
      </c>
    </row>
    <row r="7136" spans="1:5" x14ac:dyDescent="0.3">
      <c r="A7136" s="33" t="s">
        <v>126</v>
      </c>
      <c r="B7136" s="33" t="s">
        <v>53</v>
      </c>
      <c r="C7136" s="33">
        <v>155000</v>
      </c>
      <c r="D7136" s="33" t="s">
        <v>2881</v>
      </c>
      <c r="E7136" t="str">
        <f t="shared" si="115"/>
        <v>$125K-$200K</v>
      </c>
    </row>
    <row r="7137" spans="1:5" x14ac:dyDescent="0.3">
      <c r="A7137" s="33" t="s">
        <v>4</v>
      </c>
      <c r="B7137" s="33" t="s">
        <v>54</v>
      </c>
      <c r="C7137" s="33">
        <v>350000</v>
      </c>
      <c r="D7137" s="33" t="s">
        <v>431</v>
      </c>
      <c r="E7137" t="str">
        <f t="shared" si="115"/>
        <v>&gt;$200K</v>
      </c>
    </row>
    <row r="7138" spans="1:5" x14ac:dyDescent="0.3">
      <c r="A7138" s="33" t="s">
        <v>2</v>
      </c>
      <c r="B7138" s="33" t="s">
        <v>53</v>
      </c>
      <c r="C7138" s="33"/>
      <c r="D7138" s="33" t="s">
        <v>3131</v>
      </c>
      <c r="E7138" t="str">
        <f t="shared" si="115"/>
        <v>No Data</v>
      </c>
    </row>
    <row r="7139" spans="1:5" x14ac:dyDescent="0.3">
      <c r="A7139" s="33" t="s">
        <v>4</v>
      </c>
      <c r="B7139" s="33" t="s">
        <v>53</v>
      </c>
      <c r="C7139" s="33">
        <v>125000</v>
      </c>
      <c r="D7139" s="33" t="s">
        <v>3423</v>
      </c>
      <c r="E7139" t="str">
        <f t="shared" si="115"/>
        <v>$100K-$125K</v>
      </c>
    </row>
    <row r="7140" spans="1:5" x14ac:dyDescent="0.3">
      <c r="A7140" s="33" t="s">
        <v>2</v>
      </c>
      <c r="B7140" s="33" t="s">
        <v>53</v>
      </c>
      <c r="C7140" s="33"/>
      <c r="D7140" s="33" t="s">
        <v>3424</v>
      </c>
      <c r="E7140" t="str">
        <f t="shared" si="115"/>
        <v>No Data</v>
      </c>
    </row>
    <row r="7141" spans="1:5" x14ac:dyDescent="0.3">
      <c r="A7141" s="33" t="s">
        <v>0</v>
      </c>
      <c r="B7141" s="33" t="s">
        <v>53</v>
      </c>
      <c r="C7141" s="33">
        <v>107500</v>
      </c>
      <c r="D7141" s="33" t="s">
        <v>3425</v>
      </c>
      <c r="E7141" t="str">
        <f t="shared" si="115"/>
        <v>$100K-$125K</v>
      </c>
    </row>
    <row r="7142" spans="1:5" x14ac:dyDescent="0.3">
      <c r="A7142" s="33" t="s">
        <v>1</v>
      </c>
      <c r="B7142" s="33" t="s">
        <v>124</v>
      </c>
      <c r="C7142" s="33">
        <v>64800</v>
      </c>
      <c r="D7142" s="33" t="s">
        <v>857</v>
      </c>
      <c r="E7142" t="str">
        <f t="shared" si="115"/>
        <v>&lt;$75K</v>
      </c>
    </row>
    <row r="7143" spans="1:5" x14ac:dyDescent="0.3">
      <c r="A7143" s="33" t="s">
        <v>126</v>
      </c>
      <c r="B7143" s="33" t="s">
        <v>53</v>
      </c>
      <c r="C7143" s="33">
        <v>221568</v>
      </c>
      <c r="D7143" s="33" t="s">
        <v>1157</v>
      </c>
      <c r="E7143" t="str">
        <f t="shared" si="115"/>
        <v>&gt;$200K</v>
      </c>
    </row>
    <row r="7144" spans="1:5" x14ac:dyDescent="0.3">
      <c r="A7144" s="33" t="s">
        <v>128</v>
      </c>
      <c r="B7144" s="33" t="s">
        <v>54</v>
      </c>
      <c r="C7144" s="33">
        <v>150000</v>
      </c>
      <c r="D7144" s="33" t="s">
        <v>942</v>
      </c>
      <c r="E7144" t="str">
        <f t="shared" si="115"/>
        <v>$125K-$200K</v>
      </c>
    </row>
    <row r="7145" spans="1:5" x14ac:dyDescent="0.3">
      <c r="A7145" s="33" t="s">
        <v>4</v>
      </c>
      <c r="B7145" s="33" t="s">
        <v>53</v>
      </c>
      <c r="C7145" s="33"/>
      <c r="D7145" s="33" t="s">
        <v>3426</v>
      </c>
      <c r="E7145" t="str">
        <f t="shared" si="115"/>
        <v>No Data</v>
      </c>
    </row>
    <row r="7146" spans="1:5" x14ac:dyDescent="0.3">
      <c r="A7146" s="33" t="s">
        <v>4</v>
      </c>
      <c r="B7146" s="33" t="s">
        <v>53</v>
      </c>
      <c r="C7146" s="33"/>
      <c r="D7146" s="33" t="s">
        <v>631</v>
      </c>
      <c r="E7146" t="str">
        <f t="shared" si="115"/>
        <v>No Data</v>
      </c>
    </row>
    <row r="7147" spans="1:5" x14ac:dyDescent="0.3">
      <c r="A7147" s="33" t="s">
        <v>2</v>
      </c>
      <c r="B7147" s="33" t="s">
        <v>53</v>
      </c>
      <c r="C7147" s="33">
        <v>70000</v>
      </c>
      <c r="D7147" s="33" t="s">
        <v>3427</v>
      </c>
      <c r="E7147" t="str">
        <f t="shared" si="115"/>
        <v>&lt;$75K</v>
      </c>
    </row>
    <row r="7148" spans="1:5" x14ac:dyDescent="0.3">
      <c r="A7148" s="33" t="s">
        <v>2</v>
      </c>
      <c r="B7148" s="33" t="s">
        <v>53</v>
      </c>
      <c r="C7148" s="33"/>
      <c r="D7148" s="33" t="s">
        <v>3428</v>
      </c>
      <c r="E7148" t="str">
        <f t="shared" si="115"/>
        <v>No Data</v>
      </c>
    </row>
    <row r="7149" spans="1:5" x14ac:dyDescent="0.3">
      <c r="A7149" s="33" t="s">
        <v>4</v>
      </c>
      <c r="B7149" s="33" t="s">
        <v>53</v>
      </c>
      <c r="C7149" s="33">
        <v>100000</v>
      </c>
      <c r="D7149" s="33" t="s">
        <v>3429</v>
      </c>
      <c r="E7149" t="str">
        <f t="shared" si="115"/>
        <v>$75K-$100K</v>
      </c>
    </row>
    <row r="7150" spans="1:5" x14ac:dyDescent="0.3">
      <c r="A7150" s="33" t="s">
        <v>52</v>
      </c>
      <c r="B7150" s="33" t="s">
        <v>72</v>
      </c>
      <c r="C7150" s="33">
        <v>57600</v>
      </c>
      <c r="D7150" s="33" t="s">
        <v>3430</v>
      </c>
      <c r="E7150" t="str">
        <f t="shared" si="115"/>
        <v>&lt;$75K</v>
      </c>
    </row>
    <row r="7151" spans="1:5" x14ac:dyDescent="0.3">
      <c r="A7151" s="33" t="s">
        <v>1</v>
      </c>
      <c r="B7151" s="33" t="s">
        <v>54</v>
      </c>
      <c r="C7151" s="33"/>
      <c r="D7151" s="33" t="s">
        <v>258</v>
      </c>
      <c r="E7151" t="str">
        <f t="shared" si="115"/>
        <v>No Data</v>
      </c>
    </row>
    <row r="7152" spans="1:5" x14ac:dyDescent="0.3">
      <c r="A7152" s="33" t="s">
        <v>0</v>
      </c>
      <c r="B7152" s="33" t="s">
        <v>53</v>
      </c>
      <c r="C7152" s="33">
        <v>205000</v>
      </c>
      <c r="D7152" s="33" t="s">
        <v>3431</v>
      </c>
      <c r="E7152" t="str">
        <f t="shared" si="115"/>
        <v>&gt;$200K</v>
      </c>
    </row>
    <row r="7153" spans="1:5" x14ac:dyDescent="0.3">
      <c r="A7153" s="33" t="s">
        <v>4</v>
      </c>
      <c r="B7153" s="33" t="s">
        <v>53</v>
      </c>
      <c r="C7153" s="33">
        <v>141000</v>
      </c>
      <c r="D7153" s="33" t="s">
        <v>3432</v>
      </c>
      <c r="E7153" t="str">
        <f t="shared" si="115"/>
        <v>$125K-$200K</v>
      </c>
    </row>
    <row r="7154" spans="1:5" x14ac:dyDescent="0.3">
      <c r="A7154" s="33" t="s">
        <v>129</v>
      </c>
      <c r="B7154" s="33" t="s">
        <v>53</v>
      </c>
      <c r="C7154" s="33">
        <v>115000</v>
      </c>
      <c r="D7154" s="33" t="s">
        <v>2426</v>
      </c>
      <c r="E7154" t="str">
        <f t="shared" si="115"/>
        <v>$100K-$125K</v>
      </c>
    </row>
    <row r="7155" spans="1:5" x14ac:dyDescent="0.3">
      <c r="A7155" s="33" t="s">
        <v>4</v>
      </c>
      <c r="B7155" s="33" t="s">
        <v>54</v>
      </c>
      <c r="C7155" s="33"/>
      <c r="D7155" s="33" t="s">
        <v>3433</v>
      </c>
      <c r="E7155" t="str">
        <f t="shared" si="115"/>
        <v>No Data</v>
      </c>
    </row>
    <row r="7156" spans="1:5" x14ac:dyDescent="0.3">
      <c r="A7156" s="33" t="s">
        <v>126</v>
      </c>
      <c r="B7156" s="33" t="s">
        <v>53</v>
      </c>
      <c r="C7156" s="33">
        <v>250000</v>
      </c>
      <c r="D7156" s="33" t="s">
        <v>315</v>
      </c>
      <c r="E7156" t="str">
        <f t="shared" si="115"/>
        <v>&gt;$200K</v>
      </c>
    </row>
    <row r="7157" spans="1:5" x14ac:dyDescent="0.3">
      <c r="A7157" s="33" t="s">
        <v>0</v>
      </c>
      <c r="B7157" s="33" t="s">
        <v>80</v>
      </c>
      <c r="C7157" s="33">
        <v>64821.5</v>
      </c>
      <c r="D7157" s="33" t="s">
        <v>976</v>
      </c>
      <c r="E7157" t="str">
        <f t="shared" si="115"/>
        <v>&lt;$75K</v>
      </c>
    </row>
    <row r="7158" spans="1:5" x14ac:dyDescent="0.3">
      <c r="A7158" s="33" t="s">
        <v>4</v>
      </c>
      <c r="B7158" s="33" t="s">
        <v>53</v>
      </c>
      <c r="C7158" s="33">
        <v>86500</v>
      </c>
      <c r="D7158" s="33" t="s">
        <v>3434</v>
      </c>
      <c r="E7158" t="str">
        <f t="shared" si="115"/>
        <v>$75K-$100K</v>
      </c>
    </row>
    <row r="7159" spans="1:5" x14ac:dyDescent="0.3">
      <c r="A7159" s="33" t="s">
        <v>126</v>
      </c>
      <c r="B7159" s="33" t="s">
        <v>183</v>
      </c>
      <c r="C7159" s="33">
        <v>173500</v>
      </c>
      <c r="D7159" s="33" t="s">
        <v>225</v>
      </c>
      <c r="E7159" t="str">
        <f t="shared" si="115"/>
        <v>$125K-$200K</v>
      </c>
    </row>
    <row r="7160" spans="1:5" x14ac:dyDescent="0.3">
      <c r="A7160" s="33" t="s">
        <v>0</v>
      </c>
      <c r="B7160" s="33" t="s">
        <v>53</v>
      </c>
      <c r="C7160" s="33">
        <v>43000</v>
      </c>
      <c r="D7160" s="33" t="s">
        <v>294</v>
      </c>
      <c r="E7160" t="str">
        <f t="shared" si="115"/>
        <v>&lt;$75K</v>
      </c>
    </row>
    <row r="7161" spans="1:5" x14ac:dyDescent="0.3">
      <c r="A7161" s="33" t="s">
        <v>0</v>
      </c>
      <c r="B7161" s="33" t="s">
        <v>53</v>
      </c>
      <c r="C7161" s="33">
        <v>153500</v>
      </c>
      <c r="D7161" s="33" t="s">
        <v>442</v>
      </c>
      <c r="E7161" t="str">
        <f t="shared" si="115"/>
        <v>$125K-$200K</v>
      </c>
    </row>
    <row r="7162" spans="1:5" x14ac:dyDescent="0.3">
      <c r="A7162" s="33" t="s">
        <v>2</v>
      </c>
      <c r="B7162" s="33" t="s">
        <v>53</v>
      </c>
      <c r="C7162" s="33">
        <v>90000</v>
      </c>
      <c r="D7162" s="33" t="s">
        <v>3435</v>
      </c>
      <c r="E7162" t="str">
        <f t="shared" si="115"/>
        <v>$75K-$100K</v>
      </c>
    </row>
    <row r="7163" spans="1:5" x14ac:dyDescent="0.3">
      <c r="A7163" s="33" t="s">
        <v>125</v>
      </c>
      <c r="B7163" s="33" t="s">
        <v>53</v>
      </c>
      <c r="C7163" s="33">
        <v>125000</v>
      </c>
      <c r="D7163" s="33" t="s">
        <v>3436</v>
      </c>
      <c r="E7163" t="str">
        <f t="shared" si="115"/>
        <v>$100K-$125K</v>
      </c>
    </row>
    <row r="7164" spans="1:5" x14ac:dyDescent="0.3">
      <c r="A7164" s="33" t="s">
        <v>125</v>
      </c>
      <c r="B7164" s="33" t="s">
        <v>94</v>
      </c>
      <c r="C7164" s="33">
        <v>111175</v>
      </c>
      <c r="D7164" s="33" t="s">
        <v>3437</v>
      </c>
      <c r="E7164" t="str">
        <f t="shared" si="115"/>
        <v>$100K-$125K</v>
      </c>
    </row>
    <row r="7165" spans="1:5" x14ac:dyDescent="0.3">
      <c r="A7165" s="33" t="s">
        <v>0</v>
      </c>
      <c r="B7165" s="33" t="s">
        <v>53</v>
      </c>
      <c r="C7165" s="33"/>
      <c r="D7165" s="33" t="s">
        <v>258</v>
      </c>
      <c r="E7165" t="str">
        <f t="shared" si="115"/>
        <v>No Data</v>
      </c>
    </row>
    <row r="7166" spans="1:5" x14ac:dyDescent="0.3">
      <c r="A7166" s="33" t="s">
        <v>126</v>
      </c>
      <c r="B7166" s="33" t="s">
        <v>53</v>
      </c>
      <c r="C7166" s="33">
        <v>160000</v>
      </c>
      <c r="D7166" s="33" t="s">
        <v>230</v>
      </c>
      <c r="E7166" t="str">
        <f t="shared" si="115"/>
        <v>$125K-$200K</v>
      </c>
    </row>
    <row r="7167" spans="1:5" x14ac:dyDescent="0.3">
      <c r="A7167" s="33" t="s">
        <v>0</v>
      </c>
      <c r="B7167" s="33" t="s">
        <v>53</v>
      </c>
      <c r="C7167" s="33"/>
      <c r="D7167" s="33" t="s">
        <v>1392</v>
      </c>
      <c r="E7167" t="str">
        <f t="shared" si="115"/>
        <v>No Data</v>
      </c>
    </row>
    <row r="7168" spans="1:5" x14ac:dyDescent="0.3">
      <c r="A7168" s="33" t="s">
        <v>0</v>
      </c>
      <c r="B7168" s="33" t="s">
        <v>53</v>
      </c>
      <c r="C7168" s="33">
        <v>265000</v>
      </c>
      <c r="D7168" s="33" t="s">
        <v>3438</v>
      </c>
      <c r="E7168" t="str">
        <f t="shared" si="115"/>
        <v>&gt;$200K</v>
      </c>
    </row>
    <row r="7169" spans="1:5" x14ac:dyDescent="0.3">
      <c r="A7169" s="33" t="s">
        <v>2</v>
      </c>
      <c r="B7169" s="33" t="s">
        <v>53</v>
      </c>
      <c r="C7169" s="33">
        <v>55000</v>
      </c>
      <c r="D7169" s="33" t="s">
        <v>1756</v>
      </c>
      <c r="E7169" t="str">
        <f t="shared" si="115"/>
        <v>&lt;$75K</v>
      </c>
    </row>
    <row r="7170" spans="1:5" x14ac:dyDescent="0.3">
      <c r="A7170" s="33" t="s">
        <v>2</v>
      </c>
      <c r="B7170" s="33" t="s">
        <v>53</v>
      </c>
      <c r="C7170" s="33">
        <v>84000</v>
      </c>
      <c r="D7170" s="33" t="s">
        <v>520</v>
      </c>
      <c r="E7170" t="str">
        <f t="shared" si="115"/>
        <v>$75K-$100K</v>
      </c>
    </row>
    <row r="7171" spans="1:5" x14ac:dyDescent="0.3">
      <c r="A7171" s="33" t="s">
        <v>0</v>
      </c>
      <c r="B7171" s="33" t="s">
        <v>53</v>
      </c>
      <c r="C7171" s="33">
        <v>112500</v>
      </c>
      <c r="D7171" s="33" t="s">
        <v>268</v>
      </c>
      <c r="E7171" t="str">
        <f t="shared" ref="E7171:E7234" si="116">_xlfn.XLOOKUP(C7171,$H$16:$H$21,$G$16:$G$21,,1)</f>
        <v>$100K-$125K</v>
      </c>
    </row>
    <row r="7172" spans="1:5" x14ac:dyDescent="0.3">
      <c r="A7172" s="33" t="s">
        <v>2</v>
      </c>
      <c r="B7172" s="33" t="s">
        <v>53</v>
      </c>
      <c r="C7172" s="33"/>
      <c r="D7172" s="33" t="s">
        <v>226</v>
      </c>
      <c r="E7172" t="str">
        <f t="shared" si="116"/>
        <v>No Data</v>
      </c>
    </row>
    <row r="7173" spans="1:5" x14ac:dyDescent="0.3">
      <c r="A7173" s="33" t="s">
        <v>0</v>
      </c>
      <c r="B7173" s="33" t="s">
        <v>99</v>
      </c>
      <c r="C7173" s="33">
        <v>90670</v>
      </c>
      <c r="D7173" s="33" t="s">
        <v>329</v>
      </c>
      <c r="E7173" t="str">
        <f t="shared" si="116"/>
        <v>$75K-$100K</v>
      </c>
    </row>
    <row r="7174" spans="1:5" x14ac:dyDescent="0.3">
      <c r="A7174" s="33" t="s">
        <v>4</v>
      </c>
      <c r="B7174" s="33" t="s">
        <v>53</v>
      </c>
      <c r="C7174" s="33">
        <v>105000</v>
      </c>
      <c r="D7174" s="33" t="s">
        <v>965</v>
      </c>
      <c r="E7174" t="str">
        <f t="shared" si="116"/>
        <v>$100K-$125K</v>
      </c>
    </row>
    <row r="7175" spans="1:5" x14ac:dyDescent="0.3">
      <c r="A7175" s="33" t="s">
        <v>4</v>
      </c>
      <c r="B7175" s="33" t="s">
        <v>53</v>
      </c>
      <c r="C7175" s="33">
        <v>130000</v>
      </c>
      <c r="D7175" s="33" t="s">
        <v>3439</v>
      </c>
      <c r="E7175" t="str">
        <f t="shared" si="116"/>
        <v>$125K-$200K</v>
      </c>
    </row>
    <row r="7176" spans="1:5" x14ac:dyDescent="0.3">
      <c r="A7176" s="33" t="s">
        <v>126</v>
      </c>
      <c r="B7176" s="33" t="s">
        <v>54</v>
      </c>
      <c r="C7176" s="33"/>
      <c r="D7176" s="33" t="s">
        <v>3440</v>
      </c>
      <c r="E7176" t="str">
        <f t="shared" si="116"/>
        <v>No Data</v>
      </c>
    </row>
    <row r="7177" spans="1:5" x14ac:dyDescent="0.3">
      <c r="A7177" s="33" t="s">
        <v>0</v>
      </c>
      <c r="B7177" s="33" t="s">
        <v>53</v>
      </c>
      <c r="C7177" s="33">
        <v>125000</v>
      </c>
      <c r="D7177" s="33" t="s">
        <v>1554</v>
      </c>
      <c r="E7177" t="str">
        <f t="shared" si="116"/>
        <v>$100K-$125K</v>
      </c>
    </row>
    <row r="7178" spans="1:5" x14ac:dyDescent="0.3">
      <c r="A7178" s="33" t="s">
        <v>126</v>
      </c>
      <c r="B7178" s="33" t="s">
        <v>53</v>
      </c>
      <c r="C7178" s="33">
        <v>147500</v>
      </c>
      <c r="D7178" s="33" t="s">
        <v>3441</v>
      </c>
      <c r="E7178" t="str">
        <f t="shared" si="116"/>
        <v>$125K-$200K</v>
      </c>
    </row>
    <row r="7179" spans="1:5" x14ac:dyDescent="0.3">
      <c r="A7179" s="33" t="s">
        <v>2</v>
      </c>
      <c r="B7179" s="33" t="s">
        <v>53</v>
      </c>
      <c r="C7179" s="33"/>
      <c r="D7179" s="33" t="s">
        <v>3442</v>
      </c>
      <c r="E7179" t="str">
        <f t="shared" si="116"/>
        <v>No Data</v>
      </c>
    </row>
    <row r="7180" spans="1:5" x14ac:dyDescent="0.3">
      <c r="A7180" s="33" t="s">
        <v>126</v>
      </c>
      <c r="B7180" s="33" t="s">
        <v>88</v>
      </c>
      <c r="C7180" s="33">
        <v>147500</v>
      </c>
      <c r="D7180" s="33" t="s">
        <v>3443</v>
      </c>
      <c r="E7180" t="str">
        <f t="shared" si="116"/>
        <v>$125K-$200K</v>
      </c>
    </row>
    <row r="7181" spans="1:5" x14ac:dyDescent="0.3">
      <c r="A7181" s="33" t="s">
        <v>2</v>
      </c>
      <c r="B7181" s="33" t="s">
        <v>124</v>
      </c>
      <c r="C7181" s="33">
        <v>111175</v>
      </c>
      <c r="D7181" s="33" t="s">
        <v>3444</v>
      </c>
      <c r="E7181" t="str">
        <f t="shared" si="116"/>
        <v>$100K-$125K</v>
      </c>
    </row>
    <row r="7182" spans="1:5" x14ac:dyDescent="0.3">
      <c r="A7182" s="33" t="s">
        <v>126</v>
      </c>
      <c r="B7182" s="33" t="s">
        <v>53</v>
      </c>
      <c r="C7182" s="33"/>
      <c r="D7182" s="33" t="s">
        <v>3445</v>
      </c>
      <c r="E7182" t="str">
        <f t="shared" si="116"/>
        <v>No Data</v>
      </c>
    </row>
    <row r="7183" spans="1:5" x14ac:dyDescent="0.3">
      <c r="A7183" s="33" t="s">
        <v>4</v>
      </c>
      <c r="B7183" s="33" t="s">
        <v>53</v>
      </c>
      <c r="C7183" s="33">
        <v>100000</v>
      </c>
      <c r="D7183" s="33" t="s">
        <v>1119</v>
      </c>
      <c r="E7183" t="str">
        <f t="shared" si="116"/>
        <v>$75K-$100K</v>
      </c>
    </row>
    <row r="7184" spans="1:5" x14ac:dyDescent="0.3">
      <c r="A7184" s="33" t="s">
        <v>4</v>
      </c>
      <c r="B7184" s="33" t="s">
        <v>53</v>
      </c>
      <c r="C7184" s="33"/>
      <c r="D7184" s="33" t="s">
        <v>455</v>
      </c>
      <c r="E7184" t="str">
        <f t="shared" si="116"/>
        <v>No Data</v>
      </c>
    </row>
    <row r="7185" spans="1:5" x14ac:dyDescent="0.3">
      <c r="A7185" s="33" t="s">
        <v>4</v>
      </c>
      <c r="B7185" s="33" t="s">
        <v>53</v>
      </c>
      <c r="C7185" s="33">
        <v>145000</v>
      </c>
      <c r="D7185" s="33" t="s">
        <v>3446</v>
      </c>
      <c r="E7185" t="str">
        <f t="shared" si="116"/>
        <v>$125K-$200K</v>
      </c>
    </row>
    <row r="7186" spans="1:5" x14ac:dyDescent="0.3">
      <c r="A7186" s="33" t="s">
        <v>4</v>
      </c>
      <c r="B7186" s="33" t="s">
        <v>53</v>
      </c>
      <c r="C7186" s="33">
        <v>90000</v>
      </c>
      <c r="D7186" s="33" t="s">
        <v>385</v>
      </c>
      <c r="E7186" t="str">
        <f t="shared" si="116"/>
        <v>$75K-$100K</v>
      </c>
    </row>
    <row r="7187" spans="1:5" x14ac:dyDescent="0.3">
      <c r="A7187" s="33" t="s">
        <v>0</v>
      </c>
      <c r="B7187" s="33" t="s">
        <v>53</v>
      </c>
      <c r="C7187" s="33"/>
      <c r="D7187" s="33" t="s">
        <v>258</v>
      </c>
      <c r="E7187" t="str">
        <f t="shared" si="116"/>
        <v>No Data</v>
      </c>
    </row>
    <row r="7188" spans="1:5" x14ac:dyDescent="0.3">
      <c r="A7188" s="33" t="s">
        <v>2</v>
      </c>
      <c r="B7188" s="33" t="s">
        <v>53</v>
      </c>
      <c r="C7188" s="33">
        <v>112661</v>
      </c>
      <c r="D7188" s="33" t="s">
        <v>1092</v>
      </c>
      <c r="E7188" t="str">
        <f t="shared" si="116"/>
        <v>$100K-$125K</v>
      </c>
    </row>
    <row r="7189" spans="1:5" x14ac:dyDescent="0.3">
      <c r="A7189" s="33" t="s">
        <v>2</v>
      </c>
      <c r="B7189" s="33" t="s">
        <v>53</v>
      </c>
      <c r="C7189" s="33">
        <v>145500</v>
      </c>
      <c r="D7189" s="33" t="s">
        <v>217</v>
      </c>
      <c r="E7189" t="str">
        <f t="shared" si="116"/>
        <v>$125K-$200K</v>
      </c>
    </row>
    <row r="7190" spans="1:5" x14ac:dyDescent="0.3">
      <c r="A7190" s="33" t="s">
        <v>0</v>
      </c>
      <c r="B7190" s="33" t="s">
        <v>97</v>
      </c>
      <c r="C7190" s="33">
        <v>72900</v>
      </c>
      <c r="D7190" s="33" t="s">
        <v>3447</v>
      </c>
      <c r="E7190" t="str">
        <f t="shared" si="116"/>
        <v>&lt;$75K</v>
      </c>
    </row>
    <row r="7191" spans="1:5" x14ac:dyDescent="0.3">
      <c r="A7191" s="33" t="s">
        <v>2</v>
      </c>
      <c r="B7191" s="33" t="s">
        <v>53</v>
      </c>
      <c r="C7191" s="33"/>
      <c r="D7191" s="33" t="s">
        <v>3448</v>
      </c>
      <c r="E7191" t="str">
        <f t="shared" si="116"/>
        <v>No Data</v>
      </c>
    </row>
    <row r="7192" spans="1:5" x14ac:dyDescent="0.3">
      <c r="A7192" s="33" t="s">
        <v>4</v>
      </c>
      <c r="B7192" s="33" t="s">
        <v>53</v>
      </c>
      <c r="C7192" s="33"/>
      <c r="D7192" s="33" t="s">
        <v>232</v>
      </c>
      <c r="E7192" t="str">
        <f t="shared" si="116"/>
        <v>No Data</v>
      </c>
    </row>
    <row r="7193" spans="1:5" x14ac:dyDescent="0.3">
      <c r="A7193" s="33" t="s">
        <v>4</v>
      </c>
      <c r="B7193" s="33" t="s">
        <v>53</v>
      </c>
      <c r="C7193" s="33">
        <v>111116</v>
      </c>
      <c r="D7193" s="33" t="s">
        <v>919</v>
      </c>
      <c r="E7193" t="str">
        <f t="shared" si="116"/>
        <v>$100K-$125K</v>
      </c>
    </row>
    <row r="7194" spans="1:5" x14ac:dyDescent="0.3">
      <c r="A7194" s="33" t="s">
        <v>4</v>
      </c>
      <c r="B7194" s="33" t="s">
        <v>53</v>
      </c>
      <c r="C7194" s="33">
        <v>117500</v>
      </c>
      <c r="D7194" s="33" t="s">
        <v>541</v>
      </c>
      <c r="E7194" t="str">
        <f t="shared" si="116"/>
        <v>$100K-$125K</v>
      </c>
    </row>
    <row r="7195" spans="1:5" x14ac:dyDescent="0.3">
      <c r="A7195" s="33" t="s">
        <v>0</v>
      </c>
      <c r="B7195" s="33" t="s">
        <v>53</v>
      </c>
      <c r="C7195" s="33">
        <v>112500</v>
      </c>
      <c r="D7195" s="33" t="s">
        <v>3449</v>
      </c>
      <c r="E7195" t="str">
        <f t="shared" si="116"/>
        <v>$100K-$125K</v>
      </c>
    </row>
    <row r="7196" spans="1:5" x14ac:dyDescent="0.3">
      <c r="A7196" s="33" t="s">
        <v>126</v>
      </c>
      <c r="B7196" s="33" t="s">
        <v>53</v>
      </c>
      <c r="C7196" s="33">
        <v>114000</v>
      </c>
      <c r="D7196" s="33" t="s">
        <v>2234</v>
      </c>
      <c r="E7196" t="str">
        <f t="shared" si="116"/>
        <v>$100K-$125K</v>
      </c>
    </row>
    <row r="7197" spans="1:5" x14ac:dyDescent="0.3">
      <c r="A7197" s="33" t="s">
        <v>4</v>
      </c>
      <c r="B7197" s="33" t="s">
        <v>53</v>
      </c>
      <c r="C7197" s="33"/>
      <c r="D7197" s="33" t="s">
        <v>3450</v>
      </c>
      <c r="E7197" t="str">
        <f t="shared" si="116"/>
        <v>No Data</v>
      </c>
    </row>
    <row r="7198" spans="1:5" x14ac:dyDescent="0.3">
      <c r="A7198" s="33" t="s">
        <v>4</v>
      </c>
      <c r="B7198" s="33" t="s">
        <v>53</v>
      </c>
      <c r="C7198" s="33">
        <v>151840</v>
      </c>
      <c r="D7198" s="33" t="s">
        <v>402</v>
      </c>
      <c r="E7198" t="str">
        <f t="shared" si="116"/>
        <v>$125K-$200K</v>
      </c>
    </row>
    <row r="7199" spans="1:5" x14ac:dyDescent="0.3">
      <c r="A7199" s="33" t="s">
        <v>126</v>
      </c>
      <c r="B7199" s="33" t="s">
        <v>54</v>
      </c>
      <c r="C7199" s="33">
        <v>205000</v>
      </c>
      <c r="D7199" s="33" t="s">
        <v>232</v>
      </c>
      <c r="E7199" t="str">
        <f t="shared" si="116"/>
        <v>&gt;$200K</v>
      </c>
    </row>
    <row r="7200" spans="1:5" x14ac:dyDescent="0.3">
      <c r="A7200" s="33" t="s">
        <v>128</v>
      </c>
      <c r="B7200" s="33" t="s">
        <v>53</v>
      </c>
      <c r="C7200" s="33">
        <v>200000</v>
      </c>
      <c r="D7200" s="33" t="s">
        <v>1051</v>
      </c>
      <c r="E7200" t="str">
        <f t="shared" si="116"/>
        <v>$125K-$200K</v>
      </c>
    </row>
    <row r="7201" spans="1:5" x14ac:dyDescent="0.3">
      <c r="A7201" s="33" t="s">
        <v>4</v>
      </c>
      <c r="B7201" s="33" t="s">
        <v>54</v>
      </c>
      <c r="C7201" s="33">
        <v>105000</v>
      </c>
      <c r="D7201" s="33" t="s">
        <v>3451</v>
      </c>
      <c r="E7201" t="str">
        <f t="shared" si="116"/>
        <v>$100K-$125K</v>
      </c>
    </row>
    <row r="7202" spans="1:5" x14ac:dyDescent="0.3">
      <c r="A7202" s="33" t="s">
        <v>4</v>
      </c>
      <c r="B7202" s="33" t="s">
        <v>53</v>
      </c>
      <c r="C7202" s="33"/>
      <c r="D7202" s="33" t="s">
        <v>1953</v>
      </c>
      <c r="E7202" t="str">
        <f t="shared" si="116"/>
        <v>No Data</v>
      </c>
    </row>
    <row r="7203" spans="1:5" x14ac:dyDescent="0.3">
      <c r="A7203" s="33" t="s">
        <v>0</v>
      </c>
      <c r="B7203" s="33" t="s">
        <v>53</v>
      </c>
      <c r="C7203" s="33"/>
      <c r="D7203" s="33" t="s">
        <v>1121</v>
      </c>
      <c r="E7203" t="str">
        <f t="shared" si="116"/>
        <v>No Data</v>
      </c>
    </row>
    <row r="7204" spans="1:5" x14ac:dyDescent="0.3">
      <c r="A7204" s="33" t="s">
        <v>0</v>
      </c>
      <c r="B7204" s="33" t="s">
        <v>54</v>
      </c>
      <c r="C7204" s="33"/>
      <c r="D7204" s="33" t="s">
        <v>1855</v>
      </c>
      <c r="E7204" t="str">
        <f t="shared" si="116"/>
        <v>No Data</v>
      </c>
    </row>
    <row r="7205" spans="1:5" x14ac:dyDescent="0.3">
      <c r="A7205" s="33" t="s">
        <v>0</v>
      </c>
      <c r="B7205" s="33" t="s">
        <v>53</v>
      </c>
      <c r="C7205" s="33"/>
      <c r="D7205" s="33" t="s">
        <v>258</v>
      </c>
      <c r="E7205" t="str">
        <f t="shared" si="116"/>
        <v>No Data</v>
      </c>
    </row>
    <row r="7206" spans="1:5" x14ac:dyDescent="0.3">
      <c r="A7206" s="33" t="s">
        <v>2</v>
      </c>
      <c r="B7206" s="33" t="s">
        <v>53</v>
      </c>
      <c r="C7206" s="33">
        <v>111045</v>
      </c>
      <c r="D7206" s="33" t="s">
        <v>3452</v>
      </c>
      <c r="E7206" t="str">
        <f t="shared" si="116"/>
        <v>$100K-$125K</v>
      </c>
    </row>
    <row r="7207" spans="1:5" x14ac:dyDescent="0.3">
      <c r="A7207" s="33" t="s">
        <v>0</v>
      </c>
      <c r="B7207" s="33" t="s">
        <v>86</v>
      </c>
      <c r="C7207" s="33">
        <v>70000</v>
      </c>
      <c r="D7207" s="33" t="s">
        <v>211</v>
      </c>
      <c r="E7207" t="str">
        <f t="shared" si="116"/>
        <v>&lt;$75K</v>
      </c>
    </row>
    <row r="7208" spans="1:5" x14ac:dyDescent="0.3">
      <c r="A7208" s="33" t="s">
        <v>0</v>
      </c>
      <c r="B7208" s="33" t="s">
        <v>53</v>
      </c>
      <c r="C7208" s="33"/>
      <c r="D7208" s="33" t="s">
        <v>268</v>
      </c>
      <c r="E7208" t="str">
        <f t="shared" si="116"/>
        <v>No Data</v>
      </c>
    </row>
    <row r="7209" spans="1:5" x14ac:dyDescent="0.3">
      <c r="A7209" s="33" t="s">
        <v>2</v>
      </c>
      <c r="B7209" s="33" t="s">
        <v>53</v>
      </c>
      <c r="C7209" s="33"/>
      <c r="D7209" s="33" t="s">
        <v>3453</v>
      </c>
      <c r="E7209" t="str">
        <f t="shared" si="116"/>
        <v>No Data</v>
      </c>
    </row>
    <row r="7210" spans="1:5" x14ac:dyDescent="0.3">
      <c r="A7210" s="33" t="s">
        <v>4</v>
      </c>
      <c r="B7210" s="33" t="s">
        <v>54</v>
      </c>
      <c r="C7210" s="33"/>
      <c r="D7210" s="33" t="s">
        <v>3454</v>
      </c>
      <c r="E7210" t="str">
        <f t="shared" si="116"/>
        <v>No Data</v>
      </c>
    </row>
    <row r="7211" spans="1:5" x14ac:dyDescent="0.3">
      <c r="A7211" s="33" t="s">
        <v>2</v>
      </c>
      <c r="B7211" s="33" t="s">
        <v>53</v>
      </c>
      <c r="C7211" s="33">
        <v>70000</v>
      </c>
      <c r="D7211" s="33" t="s">
        <v>248</v>
      </c>
      <c r="E7211" t="str">
        <f t="shared" si="116"/>
        <v>&lt;$75K</v>
      </c>
    </row>
    <row r="7212" spans="1:5" x14ac:dyDescent="0.3">
      <c r="A7212" s="33" t="s">
        <v>4</v>
      </c>
      <c r="B7212" s="33" t="s">
        <v>53</v>
      </c>
      <c r="C7212" s="33"/>
      <c r="D7212" s="33" t="s">
        <v>268</v>
      </c>
      <c r="E7212" t="str">
        <f t="shared" si="116"/>
        <v>No Data</v>
      </c>
    </row>
    <row r="7213" spans="1:5" x14ac:dyDescent="0.3">
      <c r="A7213" s="33" t="s">
        <v>125</v>
      </c>
      <c r="B7213" s="33" t="s">
        <v>53</v>
      </c>
      <c r="C7213" s="33">
        <v>162500</v>
      </c>
      <c r="D7213" s="33" t="s">
        <v>3455</v>
      </c>
      <c r="E7213" t="str">
        <f t="shared" si="116"/>
        <v>$125K-$200K</v>
      </c>
    </row>
    <row r="7214" spans="1:5" x14ac:dyDescent="0.3">
      <c r="A7214" s="33" t="s">
        <v>0</v>
      </c>
      <c r="B7214" s="33" t="s">
        <v>53</v>
      </c>
      <c r="C7214" s="33"/>
      <c r="D7214" s="33" t="s">
        <v>3456</v>
      </c>
      <c r="E7214" t="str">
        <f t="shared" si="116"/>
        <v>No Data</v>
      </c>
    </row>
    <row r="7215" spans="1:5" x14ac:dyDescent="0.3">
      <c r="A7215" s="33" t="s">
        <v>4</v>
      </c>
      <c r="B7215" s="33" t="s">
        <v>53</v>
      </c>
      <c r="C7215" s="33">
        <v>110000</v>
      </c>
      <c r="D7215" s="33" t="s">
        <v>3457</v>
      </c>
      <c r="E7215" t="str">
        <f t="shared" si="116"/>
        <v>$100K-$125K</v>
      </c>
    </row>
    <row r="7216" spans="1:5" x14ac:dyDescent="0.3">
      <c r="A7216" s="33" t="s">
        <v>128</v>
      </c>
      <c r="B7216" s="33" t="s">
        <v>74</v>
      </c>
      <c r="C7216" s="33">
        <v>79200</v>
      </c>
      <c r="D7216" s="33" t="s">
        <v>353</v>
      </c>
      <c r="E7216" t="str">
        <f t="shared" si="116"/>
        <v>$75K-$100K</v>
      </c>
    </row>
    <row r="7217" spans="1:5" x14ac:dyDescent="0.3">
      <c r="A7217" s="33" t="s">
        <v>4</v>
      </c>
      <c r="B7217" s="33" t="s">
        <v>53</v>
      </c>
      <c r="C7217" s="33">
        <v>125000</v>
      </c>
      <c r="D7217" s="33" t="s">
        <v>1611</v>
      </c>
      <c r="E7217" t="str">
        <f t="shared" si="116"/>
        <v>$100K-$125K</v>
      </c>
    </row>
    <row r="7218" spans="1:5" x14ac:dyDescent="0.3">
      <c r="A7218" s="33" t="s">
        <v>125</v>
      </c>
      <c r="B7218" s="33" t="s">
        <v>53</v>
      </c>
      <c r="C7218" s="33">
        <v>115000</v>
      </c>
      <c r="D7218" s="33" t="s">
        <v>1284</v>
      </c>
      <c r="E7218" t="str">
        <f t="shared" si="116"/>
        <v>$100K-$125K</v>
      </c>
    </row>
    <row r="7219" spans="1:5" x14ac:dyDescent="0.3">
      <c r="A7219" s="33" t="s">
        <v>2</v>
      </c>
      <c r="B7219" s="33" t="s">
        <v>53</v>
      </c>
      <c r="C7219" s="33"/>
      <c r="D7219" s="33" t="s">
        <v>3458</v>
      </c>
      <c r="E7219" t="str">
        <f t="shared" si="116"/>
        <v>No Data</v>
      </c>
    </row>
    <row r="7220" spans="1:5" x14ac:dyDescent="0.3">
      <c r="A7220" s="33" t="s">
        <v>0</v>
      </c>
      <c r="B7220" s="33" t="s">
        <v>53</v>
      </c>
      <c r="C7220" s="33">
        <v>175000</v>
      </c>
      <c r="D7220" s="33" t="s">
        <v>230</v>
      </c>
      <c r="E7220" t="str">
        <f t="shared" si="116"/>
        <v>$125K-$200K</v>
      </c>
    </row>
    <row r="7221" spans="1:5" x14ac:dyDescent="0.3">
      <c r="A7221" s="33" t="s">
        <v>4</v>
      </c>
      <c r="B7221" s="33" t="s">
        <v>53</v>
      </c>
      <c r="C7221" s="33">
        <v>220000</v>
      </c>
      <c r="D7221" s="33" t="s">
        <v>230</v>
      </c>
      <c r="E7221" t="str">
        <f t="shared" si="116"/>
        <v>&gt;$200K</v>
      </c>
    </row>
    <row r="7222" spans="1:5" x14ac:dyDescent="0.3">
      <c r="A7222" s="33" t="s">
        <v>52</v>
      </c>
      <c r="B7222" s="33" t="s">
        <v>53</v>
      </c>
      <c r="C7222" s="33"/>
      <c r="D7222" s="33" t="s">
        <v>912</v>
      </c>
      <c r="E7222" t="str">
        <f t="shared" si="116"/>
        <v>No Data</v>
      </c>
    </row>
    <row r="7223" spans="1:5" x14ac:dyDescent="0.3">
      <c r="A7223" s="33" t="s">
        <v>4</v>
      </c>
      <c r="B7223" s="33" t="s">
        <v>54</v>
      </c>
      <c r="C7223" s="33">
        <v>375000</v>
      </c>
      <c r="D7223" s="33" t="s">
        <v>3459</v>
      </c>
      <c r="E7223" t="str">
        <f t="shared" si="116"/>
        <v>&gt;$200K</v>
      </c>
    </row>
    <row r="7224" spans="1:5" x14ac:dyDescent="0.3">
      <c r="A7224" s="33" t="s">
        <v>0</v>
      </c>
      <c r="B7224" s="33" t="s">
        <v>54</v>
      </c>
      <c r="C7224" s="33"/>
      <c r="D7224" s="33" t="s">
        <v>258</v>
      </c>
      <c r="E7224" t="str">
        <f t="shared" si="116"/>
        <v>No Data</v>
      </c>
    </row>
    <row r="7225" spans="1:5" x14ac:dyDescent="0.3">
      <c r="A7225" s="33" t="s">
        <v>4</v>
      </c>
      <c r="B7225" s="33" t="s">
        <v>70</v>
      </c>
      <c r="C7225" s="33">
        <v>96773</v>
      </c>
      <c r="D7225" s="33" t="s">
        <v>3460</v>
      </c>
      <c r="E7225" t="str">
        <f t="shared" si="116"/>
        <v>$75K-$100K</v>
      </c>
    </row>
    <row r="7226" spans="1:5" x14ac:dyDescent="0.3">
      <c r="A7226" s="33" t="s">
        <v>4</v>
      </c>
      <c r="B7226" s="33" t="s">
        <v>53</v>
      </c>
      <c r="C7226" s="33"/>
      <c r="D7226" s="33" t="s">
        <v>2006</v>
      </c>
      <c r="E7226" t="str">
        <f t="shared" si="116"/>
        <v>No Data</v>
      </c>
    </row>
    <row r="7227" spans="1:5" x14ac:dyDescent="0.3">
      <c r="A7227" s="33" t="s">
        <v>0</v>
      </c>
      <c r="B7227" s="33" t="s">
        <v>53</v>
      </c>
      <c r="C7227" s="33">
        <v>150000</v>
      </c>
      <c r="D7227" s="33" t="s">
        <v>3461</v>
      </c>
      <c r="E7227" t="str">
        <f t="shared" si="116"/>
        <v>$125K-$200K</v>
      </c>
    </row>
    <row r="7228" spans="1:5" x14ac:dyDescent="0.3">
      <c r="A7228" s="33" t="s">
        <v>0</v>
      </c>
      <c r="B7228" s="33" t="s">
        <v>53</v>
      </c>
      <c r="C7228" s="33"/>
      <c r="D7228" s="33" t="s">
        <v>571</v>
      </c>
      <c r="E7228" t="str">
        <f t="shared" si="116"/>
        <v>No Data</v>
      </c>
    </row>
    <row r="7229" spans="1:5" x14ac:dyDescent="0.3">
      <c r="A7229" s="33" t="s">
        <v>4</v>
      </c>
      <c r="B7229" s="33" t="s">
        <v>54</v>
      </c>
      <c r="C7229" s="33">
        <v>120000</v>
      </c>
      <c r="D7229" s="33" t="s">
        <v>3462</v>
      </c>
      <c r="E7229" t="str">
        <f t="shared" si="116"/>
        <v>$100K-$125K</v>
      </c>
    </row>
    <row r="7230" spans="1:5" x14ac:dyDescent="0.3">
      <c r="A7230" s="33" t="s">
        <v>0</v>
      </c>
      <c r="B7230" s="33" t="s">
        <v>53</v>
      </c>
      <c r="C7230" s="33"/>
      <c r="D7230" s="33" t="s">
        <v>675</v>
      </c>
      <c r="E7230" t="str">
        <f t="shared" si="116"/>
        <v>No Data</v>
      </c>
    </row>
    <row r="7231" spans="1:5" x14ac:dyDescent="0.3">
      <c r="A7231" s="33" t="s">
        <v>0</v>
      </c>
      <c r="B7231" s="33" t="s">
        <v>124</v>
      </c>
      <c r="C7231" s="33">
        <v>70000</v>
      </c>
      <c r="D7231" s="33" t="s">
        <v>3463</v>
      </c>
      <c r="E7231" t="str">
        <f t="shared" si="116"/>
        <v>&lt;$75K</v>
      </c>
    </row>
    <row r="7232" spans="1:5" x14ac:dyDescent="0.3">
      <c r="A7232" s="33" t="s">
        <v>0</v>
      </c>
      <c r="B7232" s="33" t="s">
        <v>53</v>
      </c>
      <c r="C7232" s="33"/>
      <c r="D7232" s="33" t="s">
        <v>1108</v>
      </c>
      <c r="E7232" t="str">
        <f t="shared" si="116"/>
        <v>No Data</v>
      </c>
    </row>
    <row r="7233" spans="1:5" x14ac:dyDescent="0.3">
      <c r="A7233" s="33" t="s">
        <v>2</v>
      </c>
      <c r="B7233" s="33" t="s">
        <v>53</v>
      </c>
      <c r="C7233" s="33"/>
      <c r="D7233" s="33" t="s">
        <v>3464</v>
      </c>
      <c r="E7233" t="str">
        <f t="shared" si="116"/>
        <v>No Data</v>
      </c>
    </row>
    <row r="7234" spans="1:5" x14ac:dyDescent="0.3">
      <c r="A7234" s="33" t="s">
        <v>2</v>
      </c>
      <c r="B7234" s="33" t="s">
        <v>53</v>
      </c>
      <c r="C7234" s="33"/>
      <c r="D7234" s="33" t="s">
        <v>926</v>
      </c>
      <c r="E7234" t="str">
        <f t="shared" si="116"/>
        <v>No Data</v>
      </c>
    </row>
    <row r="7235" spans="1:5" x14ac:dyDescent="0.3">
      <c r="A7235" s="33" t="s">
        <v>126</v>
      </c>
      <c r="B7235" s="33" t="s">
        <v>53</v>
      </c>
      <c r="C7235" s="33">
        <v>170000</v>
      </c>
      <c r="D7235" s="33" t="s">
        <v>230</v>
      </c>
      <c r="E7235" t="str">
        <f t="shared" ref="E7235:E7298" si="117">_xlfn.XLOOKUP(C7235,$H$16:$H$21,$G$16:$G$21,,1)</f>
        <v>$125K-$200K</v>
      </c>
    </row>
    <row r="7236" spans="1:5" x14ac:dyDescent="0.3">
      <c r="A7236" s="33" t="s">
        <v>0</v>
      </c>
      <c r="B7236" s="33" t="s">
        <v>54</v>
      </c>
      <c r="C7236" s="33">
        <v>114500</v>
      </c>
      <c r="D7236" s="33" t="s">
        <v>3465</v>
      </c>
      <c r="E7236" t="str">
        <f t="shared" si="117"/>
        <v>$100K-$125K</v>
      </c>
    </row>
    <row r="7237" spans="1:5" x14ac:dyDescent="0.3">
      <c r="A7237" s="33" t="s">
        <v>2</v>
      </c>
      <c r="B7237" s="33" t="s">
        <v>53</v>
      </c>
      <c r="C7237" s="33"/>
      <c r="D7237" s="33" t="s">
        <v>3466</v>
      </c>
      <c r="E7237" t="str">
        <f t="shared" si="117"/>
        <v>No Data</v>
      </c>
    </row>
    <row r="7238" spans="1:5" x14ac:dyDescent="0.3">
      <c r="A7238" s="33" t="s">
        <v>2</v>
      </c>
      <c r="B7238" s="33" t="s">
        <v>53</v>
      </c>
      <c r="C7238" s="33"/>
      <c r="D7238" s="33" t="s">
        <v>1279</v>
      </c>
      <c r="E7238" t="str">
        <f t="shared" si="117"/>
        <v>No Data</v>
      </c>
    </row>
    <row r="7239" spans="1:5" x14ac:dyDescent="0.3">
      <c r="A7239" s="33" t="s">
        <v>4</v>
      </c>
      <c r="B7239" s="33" t="s">
        <v>53</v>
      </c>
      <c r="C7239" s="33"/>
      <c r="D7239" s="33" t="s">
        <v>252</v>
      </c>
      <c r="E7239" t="str">
        <f t="shared" si="117"/>
        <v>No Data</v>
      </c>
    </row>
    <row r="7240" spans="1:5" x14ac:dyDescent="0.3">
      <c r="A7240" s="33" t="s">
        <v>2</v>
      </c>
      <c r="B7240" s="33" t="s">
        <v>53</v>
      </c>
      <c r="C7240" s="33"/>
      <c r="D7240" s="33" t="s">
        <v>1427</v>
      </c>
      <c r="E7240" t="str">
        <f t="shared" si="117"/>
        <v>No Data</v>
      </c>
    </row>
    <row r="7241" spans="1:5" x14ac:dyDescent="0.3">
      <c r="A7241" s="33" t="s">
        <v>2</v>
      </c>
      <c r="B7241" s="33" t="s">
        <v>53</v>
      </c>
      <c r="C7241" s="33"/>
      <c r="D7241" s="33" t="s">
        <v>3467</v>
      </c>
      <c r="E7241" t="str">
        <f t="shared" si="117"/>
        <v>No Data</v>
      </c>
    </row>
    <row r="7242" spans="1:5" x14ac:dyDescent="0.3">
      <c r="A7242" s="33" t="s">
        <v>2</v>
      </c>
      <c r="B7242" s="33" t="s">
        <v>53</v>
      </c>
      <c r="C7242" s="33"/>
      <c r="D7242" s="33" t="s">
        <v>232</v>
      </c>
      <c r="E7242" t="str">
        <f t="shared" si="117"/>
        <v>No Data</v>
      </c>
    </row>
    <row r="7243" spans="1:5" x14ac:dyDescent="0.3">
      <c r="A7243" s="33" t="s">
        <v>2</v>
      </c>
      <c r="B7243" s="33" t="s">
        <v>53</v>
      </c>
      <c r="C7243" s="33"/>
      <c r="D7243" s="33" t="s">
        <v>2201</v>
      </c>
      <c r="E7243" t="str">
        <f t="shared" si="117"/>
        <v>No Data</v>
      </c>
    </row>
    <row r="7244" spans="1:5" x14ac:dyDescent="0.3">
      <c r="A7244" s="33" t="s">
        <v>1</v>
      </c>
      <c r="B7244" s="33" t="s">
        <v>88</v>
      </c>
      <c r="C7244" s="33">
        <v>69434</v>
      </c>
      <c r="D7244" s="33" t="s">
        <v>3468</v>
      </c>
      <c r="E7244" t="str">
        <f t="shared" si="117"/>
        <v>&lt;$75K</v>
      </c>
    </row>
    <row r="7245" spans="1:5" x14ac:dyDescent="0.3">
      <c r="A7245" s="33" t="s">
        <v>2</v>
      </c>
      <c r="B7245" s="33" t="s">
        <v>53</v>
      </c>
      <c r="C7245" s="33"/>
      <c r="D7245" s="33" t="s">
        <v>3469</v>
      </c>
      <c r="E7245" t="str">
        <f t="shared" si="117"/>
        <v>No Data</v>
      </c>
    </row>
    <row r="7246" spans="1:5" x14ac:dyDescent="0.3">
      <c r="A7246" s="33" t="s">
        <v>2</v>
      </c>
      <c r="B7246" s="33" t="s">
        <v>53</v>
      </c>
      <c r="C7246" s="33"/>
      <c r="D7246" s="33" t="s">
        <v>516</v>
      </c>
      <c r="E7246" t="str">
        <f t="shared" si="117"/>
        <v>No Data</v>
      </c>
    </row>
    <row r="7247" spans="1:5" x14ac:dyDescent="0.3">
      <c r="A7247" s="33" t="s">
        <v>0</v>
      </c>
      <c r="B7247" s="33" t="s">
        <v>54</v>
      </c>
      <c r="C7247" s="33">
        <v>90000</v>
      </c>
      <c r="D7247" s="33" t="s">
        <v>3470</v>
      </c>
      <c r="E7247" t="str">
        <f t="shared" si="117"/>
        <v>$75K-$100K</v>
      </c>
    </row>
    <row r="7248" spans="1:5" x14ac:dyDescent="0.3">
      <c r="A7248" s="33" t="s">
        <v>128</v>
      </c>
      <c r="B7248" s="33" t="s">
        <v>54</v>
      </c>
      <c r="C7248" s="33">
        <v>126000</v>
      </c>
      <c r="D7248" s="33" t="s">
        <v>234</v>
      </c>
      <c r="E7248" t="str">
        <f t="shared" si="117"/>
        <v>$125K-$200K</v>
      </c>
    </row>
    <row r="7249" spans="1:5" x14ac:dyDescent="0.3">
      <c r="A7249" s="33" t="s">
        <v>4</v>
      </c>
      <c r="B7249" s="33" t="s">
        <v>53</v>
      </c>
      <c r="C7249" s="33"/>
      <c r="D7249" s="33" t="s">
        <v>3471</v>
      </c>
      <c r="E7249" t="str">
        <f t="shared" si="117"/>
        <v>No Data</v>
      </c>
    </row>
    <row r="7250" spans="1:5" x14ac:dyDescent="0.3">
      <c r="A7250" s="33" t="s">
        <v>129</v>
      </c>
      <c r="B7250" s="33" t="s">
        <v>53</v>
      </c>
      <c r="C7250" s="33">
        <v>175000</v>
      </c>
      <c r="D7250" s="33" t="s">
        <v>1799</v>
      </c>
      <c r="E7250" t="str">
        <f t="shared" si="117"/>
        <v>$125K-$200K</v>
      </c>
    </row>
    <row r="7251" spans="1:5" x14ac:dyDescent="0.3">
      <c r="A7251" s="33" t="s">
        <v>0</v>
      </c>
      <c r="B7251" s="33" t="s">
        <v>53</v>
      </c>
      <c r="C7251" s="33"/>
      <c r="D7251" s="33" t="s">
        <v>237</v>
      </c>
      <c r="E7251" t="str">
        <f t="shared" si="117"/>
        <v>No Data</v>
      </c>
    </row>
    <row r="7252" spans="1:5" x14ac:dyDescent="0.3">
      <c r="A7252" s="33" t="s">
        <v>0</v>
      </c>
      <c r="B7252" s="33" t="s">
        <v>53</v>
      </c>
      <c r="C7252" s="33">
        <v>205000</v>
      </c>
      <c r="D7252" s="33" t="s">
        <v>228</v>
      </c>
      <c r="E7252" t="str">
        <f t="shared" si="117"/>
        <v>&gt;$200K</v>
      </c>
    </row>
    <row r="7253" spans="1:5" x14ac:dyDescent="0.3">
      <c r="A7253" s="33" t="s">
        <v>4</v>
      </c>
      <c r="B7253" s="33" t="s">
        <v>53</v>
      </c>
      <c r="C7253" s="33">
        <v>139500</v>
      </c>
      <c r="D7253" s="33" t="s">
        <v>301</v>
      </c>
      <c r="E7253" t="str">
        <f t="shared" si="117"/>
        <v>$125K-$200K</v>
      </c>
    </row>
    <row r="7254" spans="1:5" x14ac:dyDescent="0.3">
      <c r="A7254" s="33" t="s">
        <v>0</v>
      </c>
      <c r="B7254" s="33" t="s">
        <v>53</v>
      </c>
      <c r="C7254" s="33"/>
      <c r="D7254" s="33" t="s">
        <v>478</v>
      </c>
      <c r="E7254" t="str">
        <f t="shared" si="117"/>
        <v>No Data</v>
      </c>
    </row>
    <row r="7255" spans="1:5" x14ac:dyDescent="0.3">
      <c r="A7255" s="33" t="s">
        <v>125</v>
      </c>
      <c r="B7255" s="33" t="s">
        <v>88</v>
      </c>
      <c r="C7255" s="33">
        <v>111175</v>
      </c>
      <c r="D7255" s="33" t="s">
        <v>294</v>
      </c>
      <c r="E7255" t="str">
        <f t="shared" si="117"/>
        <v>$100K-$125K</v>
      </c>
    </row>
    <row r="7256" spans="1:5" x14ac:dyDescent="0.3">
      <c r="A7256" s="33" t="s">
        <v>128</v>
      </c>
      <c r="B7256" s="33" t="s">
        <v>53</v>
      </c>
      <c r="C7256" s="33">
        <v>200000</v>
      </c>
      <c r="D7256" s="33" t="s">
        <v>3472</v>
      </c>
      <c r="E7256" t="str">
        <f t="shared" si="117"/>
        <v>$125K-$200K</v>
      </c>
    </row>
    <row r="7257" spans="1:5" x14ac:dyDescent="0.3">
      <c r="A7257" s="33" t="s">
        <v>4</v>
      </c>
      <c r="B7257" s="33" t="s">
        <v>53</v>
      </c>
      <c r="C7257" s="33"/>
      <c r="D7257" s="33" t="s">
        <v>238</v>
      </c>
      <c r="E7257" t="str">
        <f t="shared" si="117"/>
        <v>No Data</v>
      </c>
    </row>
    <row r="7258" spans="1:5" x14ac:dyDescent="0.3">
      <c r="A7258" s="33" t="s">
        <v>4</v>
      </c>
      <c r="B7258" s="33" t="s">
        <v>53</v>
      </c>
      <c r="C7258" s="33"/>
      <c r="D7258" s="33" t="s">
        <v>3473</v>
      </c>
      <c r="E7258" t="str">
        <f t="shared" si="117"/>
        <v>No Data</v>
      </c>
    </row>
    <row r="7259" spans="1:5" x14ac:dyDescent="0.3">
      <c r="A7259" s="33" t="s">
        <v>1</v>
      </c>
      <c r="B7259" s="33" t="s">
        <v>69</v>
      </c>
      <c r="C7259" s="33">
        <v>89100</v>
      </c>
      <c r="D7259" s="33" t="s">
        <v>211</v>
      </c>
      <c r="E7259" t="str">
        <f t="shared" si="117"/>
        <v>$75K-$100K</v>
      </c>
    </row>
    <row r="7260" spans="1:5" x14ac:dyDescent="0.3">
      <c r="A7260" s="33" t="s">
        <v>128</v>
      </c>
      <c r="B7260" s="33" t="s">
        <v>53</v>
      </c>
      <c r="C7260" s="33">
        <v>262500</v>
      </c>
      <c r="D7260" s="33" t="s">
        <v>230</v>
      </c>
      <c r="E7260" t="str">
        <f t="shared" si="117"/>
        <v>&gt;$200K</v>
      </c>
    </row>
    <row r="7261" spans="1:5" x14ac:dyDescent="0.3">
      <c r="A7261" s="33" t="s">
        <v>0</v>
      </c>
      <c r="B7261" s="33" t="s">
        <v>53</v>
      </c>
      <c r="C7261" s="33">
        <v>187500</v>
      </c>
      <c r="D7261" s="33" t="s">
        <v>364</v>
      </c>
      <c r="E7261" t="str">
        <f t="shared" si="117"/>
        <v>$125K-$200K</v>
      </c>
    </row>
    <row r="7262" spans="1:5" x14ac:dyDescent="0.3">
      <c r="A7262" s="33" t="s">
        <v>0</v>
      </c>
      <c r="B7262" s="33" t="s">
        <v>54</v>
      </c>
      <c r="C7262" s="33"/>
      <c r="D7262" s="33" t="s">
        <v>3474</v>
      </c>
      <c r="E7262" t="str">
        <f t="shared" si="117"/>
        <v>No Data</v>
      </c>
    </row>
    <row r="7263" spans="1:5" x14ac:dyDescent="0.3">
      <c r="A7263" s="33" t="s">
        <v>2</v>
      </c>
      <c r="B7263" s="33" t="s">
        <v>53</v>
      </c>
      <c r="C7263" s="33">
        <v>77169</v>
      </c>
      <c r="D7263" s="33" t="s">
        <v>733</v>
      </c>
      <c r="E7263" t="str">
        <f t="shared" si="117"/>
        <v>$75K-$100K</v>
      </c>
    </row>
    <row r="7264" spans="1:5" x14ac:dyDescent="0.3">
      <c r="A7264" s="33" t="s">
        <v>126</v>
      </c>
      <c r="B7264" s="33" t="s">
        <v>53</v>
      </c>
      <c r="C7264" s="33">
        <v>172500</v>
      </c>
      <c r="D7264" s="33" t="s">
        <v>1912</v>
      </c>
      <c r="E7264" t="str">
        <f t="shared" si="117"/>
        <v>$125K-$200K</v>
      </c>
    </row>
    <row r="7265" spans="1:5" x14ac:dyDescent="0.3">
      <c r="A7265" s="33" t="s">
        <v>0</v>
      </c>
      <c r="B7265" s="33" t="s">
        <v>54</v>
      </c>
      <c r="C7265" s="33">
        <v>120000</v>
      </c>
      <c r="D7265" s="33" t="s">
        <v>3475</v>
      </c>
      <c r="E7265" t="str">
        <f t="shared" si="117"/>
        <v>$100K-$125K</v>
      </c>
    </row>
    <row r="7266" spans="1:5" x14ac:dyDescent="0.3">
      <c r="A7266" s="33" t="s">
        <v>0</v>
      </c>
      <c r="B7266" s="33" t="s">
        <v>53</v>
      </c>
      <c r="C7266" s="33">
        <v>146000</v>
      </c>
      <c r="D7266" s="33" t="s">
        <v>516</v>
      </c>
      <c r="E7266" t="str">
        <f t="shared" si="117"/>
        <v>$125K-$200K</v>
      </c>
    </row>
    <row r="7267" spans="1:5" x14ac:dyDescent="0.3">
      <c r="A7267" s="33" t="s">
        <v>128</v>
      </c>
      <c r="B7267" s="33" t="s">
        <v>53</v>
      </c>
      <c r="C7267" s="33"/>
      <c r="D7267" s="33" t="s">
        <v>1412</v>
      </c>
      <c r="E7267" t="str">
        <f t="shared" si="117"/>
        <v>No Data</v>
      </c>
    </row>
    <row r="7268" spans="1:5" x14ac:dyDescent="0.3">
      <c r="A7268" s="33" t="s">
        <v>0</v>
      </c>
      <c r="B7268" s="33" t="s">
        <v>53</v>
      </c>
      <c r="C7268" s="33"/>
      <c r="D7268" s="33" t="s">
        <v>3476</v>
      </c>
      <c r="E7268" t="str">
        <f t="shared" si="117"/>
        <v>No Data</v>
      </c>
    </row>
    <row r="7269" spans="1:5" x14ac:dyDescent="0.3">
      <c r="A7269" s="33" t="s">
        <v>0</v>
      </c>
      <c r="B7269" s="33" t="s">
        <v>53</v>
      </c>
      <c r="C7269" s="33"/>
      <c r="D7269" s="33" t="s">
        <v>268</v>
      </c>
      <c r="E7269" t="str">
        <f t="shared" si="117"/>
        <v>No Data</v>
      </c>
    </row>
    <row r="7270" spans="1:5" x14ac:dyDescent="0.3">
      <c r="A7270" s="33" t="s">
        <v>128</v>
      </c>
      <c r="B7270" s="33" t="s">
        <v>53</v>
      </c>
      <c r="C7270" s="33">
        <v>200000</v>
      </c>
      <c r="D7270" s="33" t="s">
        <v>3477</v>
      </c>
      <c r="E7270" t="str">
        <f t="shared" si="117"/>
        <v>$125K-$200K</v>
      </c>
    </row>
    <row r="7271" spans="1:5" x14ac:dyDescent="0.3">
      <c r="A7271" s="33" t="s">
        <v>4</v>
      </c>
      <c r="B7271" s="33" t="s">
        <v>53</v>
      </c>
      <c r="C7271" s="33"/>
      <c r="D7271" s="33" t="s">
        <v>232</v>
      </c>
      <c r="E7271" t="str">
        <f t="shared" si="117"/>
        <v>No Data</v>
      </c>
    </row>
    <row r="7272" spans="1:5" x14ac:dyDescent="0.3">
      <c r="A7272" s="33" t="s">
        <v>126</v>
      </c>
      <c r="B7272" s="33" t="s">
        <v>53</v>
      </c>
      <c r="C7272" s="33">
        <v>173500</v>
      </c>
      <c r="D7272" s="33" t="s">
        <v>225</v>
      </c>
      <c r="E7272" t="str">
        <f t="shared" si="117"/>
        <v>$125K-$200K</v>
      </c>
    </row>
    <row r="7273" spans="1:5" x14ac:dyDescent="0.3">
      <c r="A7273" s="33" t="s">
        <v>128</v>
      </c>
      <c r="B7273" s="33" t="s">
        <v>53</v>
      </c>
      <c r="C7273" s="33">
        <v>200000</v>
      </c>
      <c r="D7273" s="33" t="s">
        <v>1799</v>
      </c>
      <c r="E7273" t="str">
        <f t="shared" si="117"/>
        <v>$125K-$200K</v>
      </c>
    </row>
    <row r="7274" spans="1:5" x14ac:dyDescent="0.3">
      <c r="A7274" s="33" t="s">
        <v>126</v>
      </c>
      <c r="B7274" s="33" t="s">
        <v>53</v>
      </c>
      <c r="C7274" s="33">
        <v>121600</v>
      </c>
      <c r="D7274" s="33" t="s">
        <v>302</v>
      </c>
      <c r="E7274" t="str">
        <f t="shared" si="117"/>
        <v>$100K-$125K</v>
      </c>
    </row>
    <row r="7275" spans="1:5" x14ac:dyDescent="0.3">
      <c r="A7275" s="33" t="s">
        <v>0</v>
      </c>
      <c r="B7275" s="33" t="s">
        <v>54</v>
      </c>
      <c r="C7275" s="33">
        <v>269000</v>
      </c>
      <c r="D7275" s="33" t="s">
        <v>3478</v>
      </c>
      <c r="E7275" t="str">
        <f t="shared" si="117"/>
        <v>&gt;$200K</v>
      </c>
    </row>
    <row r="7276" spans="1:5" x14ac:dyDescent="0.3">
      <c r="A7276" s="33" t="s">
        <v>0</v>
      </c>
      <c r="B7276" s="33" t="s">
        <v>54</v>
      </c>
      <c r="C7276" s="33"/>
      <c r="D7276" s="33" t="s">
        <v>2040</v>
      </c>
      <c r="E7276" t="str">
        <f t="shared" si="117"/>
        <v>No Data</v>
      </c>
    </row>
    <row r="7277" spans="1:5" x14ac:dyDescent="0.3">
      <c r="A7277" s="33" t="s">
        <v>126</v>
      </c>
      <c r="B7277" s="33" t="s">
        <v>53</v>
      </c>
      <c r="C7277" s="33">
        <v>177500</v>
      </c>
      <c r="D7277" s="33" t="s">
        <v>265</v>
      </c>
      <c r="E7277" t="str">
        <f t="shared" si="117"/>
        <v>$125K-$200K</v>
      </c>
    </row>
    <row r="7278" spans="1:5" x14ac:dyDescent="0.3">
      <c r="A7278" s="33" t="s">
        <v>2</v>
      </c>
      <c r="B7278" s="33" t="s">
        <v>54</v>
      </c>
      <c r="C7278" s="33"/>
      <c r="D7278" s="33" t="s">
        <v>649</v>
      </c>
      <c r="E7278" t="str">
        <f t="shared" si="117"/>
        <v>No Data</v>
      </c>
    </row>
    <row r="7279" spans="1:5" x14ac:dyDescent="0.3">
      <c r="A7279" s="33" t="s">
        <v>0</v>
      </c>
      <c r="B7279" s="33" t="s">
        <v>53</v>
      </c>
      <c r="C7279" s="33">
        <v>104500</v>
      </c>
      <c r="D7279" s="33" t="s">
        <v>3479</v>
      </c>
      <c r="E7279" t="str">
        <f t="shared" si="117"/>
        <v>$100K-$125K</v>
      </c>
    </row>
    <row r="7280" spans="1:5" x14ac:dyDescent="0.3">
      <c r="A7280" s="33" t="s">
        <v>126</v>
      </c>
      <c r="B7280" s="33" t="s">
        <v>53</v>
      </c>
      <c r="C7280" s="33"/>
      <c r="D7280" s="33" t="s">
        <v>3480</v>
      </c>
      <c r="E7280" t="str">
        <f t="shared" si="117"/>
        <v>No Data</v>
      </c>
    </row>
    <row r="7281" spans="1:5" x14ac:dyDescent="0.3">
      <c r="A7281" s="33" t="s">
        <v>125</v>
      </c>
      <c r="B7281" s="33" t="s">
        <v>53</v>
      </c>
      <c r="C7281" s="33">
        <v>145500</v>
      </c>
      <c r="D7281" s="33" t="s">
        <v>729</v>
      </c>
      <c r="E7281" t="str">
        <f t="shared" si="117"/>
        <v>$125K-$200K</v>
      </c>
    </row>
    <row r="7282" spans="1:5" x14ac:dyDescent="0.3">
      <c r="A7282" s="33" t="s">
        <v>125</v>
      </c>
      <c r="B7282" s="33" t="s">
        <v>53</v>
      </c>
      <c r="C7282" s="33"/>
      <c r="D7282" s="33" t="s">
        <v>802</v>
      </c>
      <c r="E7282" t="str">
        <f t="shared" si="117"/>
        <v>No Data</v>
      </c>
    </row>
    <row r="7283" spans="1:5" x14ac:dyDescent="0.3">
      <c r="A7283" s="33" t="s">
        <v>0</v>
      </c>
      <c r="B7283" s="33" t="s">
        <v>53</v>
      </c>
      <c r="C7283" s="33">
        <v>110000</v>
      </c>
      <c r="D7283" s="33" t="s">
        <v>3481</v>
      </c>
      <c r="E7283" t="str">
        <f t="shared" si="117"/>
        <v>$100K-$125K</v>
      </c>
    </row>
    <row r="7284" spans="1:5" x14ac:dyDescent="0.3">
      <c r="A7284" s="33" t="s">
        <v>4</v>
      </c>
      <c r="B7284" s="33" t="s">
        <v>53</v>
      </c>
      <c r="C7284" s="33"/>
      <c r="D7284" s="33" t="s">
        <v>278</v>
      </c>
      <c r="E7284" t="str">
        <f t="shared" si="117"/>
        <v>No Data</v>
      </c>
    </row>
    <row r="7285" spans="1:5" x14ac:dyDescent="0.3">
      <c r="A7285" s="33" t="s">
        <v>126</v>
      </c>
      <c r="B7285" s="33" t="s">
        <v>53</v>
      </c>
      <c r="C7285" s="33">
        <v>250000</v>
      </c>
      <c r="D7285" s="33" t="s">
        <v>692</v>
      </c>
      <c r="E7285" t="str">
        <f t="shared" si="117"/>
        <v>&gt;$200K</v>
      </c>
    </row>
    <row r="7286" spans="1:5" x14ac:dyDescent="0.3">
      <c r="A7286" s="33" t="s">
        <v>2</v>
      </c>
      <c r="B7286" s="33" t="s">
        <v>53</v>
      </c>
      <c r="C7286" s="33">
        <v>85000</v>
      </c>
      <c r="D7286" s="33" t="s">
        <v>1020</v>
      </c>
      <c r="E7286" t="str">
        <f t="shared" si="117"/>
        <v>$75K-$100K</v>
      </c>
    </row>
    <row r="7287" spans="1:5" x14ac:dyDescent="0.3">
      <c r="A7287" s="33" t="s">
        <v>129</v>
      </c>
      <c r="B7287" s="33" t="s">
        <v>81</v>
      </c>
      <c r="C7287" s="33">
        <v>158500</v>
      </c>
      <c r="D7287" s="33" t="s">
        <v>3482</v>
      </c>
      <c r="E7287" t="str">
        <f t="shared" si="117"/>
        <v>$125K-$200K</v>
      </c>
    </row>
    <row r="7288" spans="1:5" x14ac:dyDescent="0.3">
      <c r="A7288" s="33" t="s">
        <v>125</v>
      </c>
      <c r="B7288" s="33" t="s">
        <v>54</v>
      </c>
      <c r="C7288" s="33">
        <v>120367</v>
      </c>
      <c r="D7288" s="33" t="s">
        <v>3483</v>
      </c>
      <c r="E7288" t="str">
        <f t="shared" si="117"/>
        <v>$100K-$125K</v>
      </c>
    </row>
    <row r="7289" spans="1:5" x14ac:dyDescent="0.3">
      <c r="A7289" s="33" t="s">
        <v>0</v>
      </c>
      <c r="B7289" s="33" t="s">
        <v>53</v>
      </c>
      <c r="C7289" s="33">
        <v>224500</v>
      </c>
      <c r="D7289" s="33" t="s">
        <v>217</v>
      </c>
      <c r="E7289" t="str">
        <f t="shared" si="117"/>
        <v>&gt;$200K</v>
      </c>
    </row>
    <row r="7290" spans="1:5" x14ac:dyDescent="0.3">
      <c r="A7290" s="33" t="s">
        <v>4</v>
      </c>
      <c r="B7290" s="33" t="s">
        <v>81</v>
      </c>
      <c r="C7290" s="33"/>
      <c r="D7290" s="33" t="s">
        <v>3484</v>
      </c>
      <c r="E7290" t="str">
        <f t="shared" si="117"/>
        <v>No Data</v>
      </c>
    </row>
    <row r="7291" spans="1:5" x14ac:dyDescent="0.3">
      <c r="A7291" s="33" t="s">
        <v>4</v>
      </c>
      <c r="B7291" s="33" t="s">
        <v>98</v>
      </c>
      <c r="C7291" s="33">
        <v>120000</v>
      </c>
      <c r="D7291" s="33" t="s">
        <v>3485</v>
      </c>
      <c r="E7291" t="str">
        <f t="shared" si="117"/>
        <v>$100K-$125K</v>
      </c>
    </row>
    <row r="7292" spans="1:5" x14ac:dyDescent="0.3">
      <c r="A7292" s="33" t="s">
        <v>0</v>
      </c>
      <c r="B7292" s="33" t="s">
        <v>53</v>
      </c>
      <c r="C7292" s="33"/>
      <c r="D7292" s="33" t="s">
        <v>3474</v>
      </c>
      <c r="E7292" t="str">
        <f t="shared" si="117"/>
        <v>No Data</v>
      </c>
    </row>
    <row r="7293" spans="1:5" x14ac:dyDescent="0.3">
      <c r="A7293" s="33" t="s">
        <v>4</v>
      </c>
      <c r="B7293" s="33" t="s">
        <v>53</v>
      </c>
      <c r="C7293" s="33">
        <v>150000</v>
      </c>
      <c r="D7293" s="33" t="s">
        <v>238</v>
      </c>
      <c r="E7293" t="str">
        <f t="shared" si="117"/>
        <v>$125K-$200K</v>
      </c>
    </row>
    <row r="7294" spans="1:5" x14ac:dyDescent="0.3">
      <c r="A7294" s="33" t="s">
        <v>2</v>
      </c>
      <c r="B7294" s="33" t="s">
        <v>53</v>
      </c>
      <c r="C7294" s="33"/>
      <c r="D7294" s="33" t="s">
        <v>2699</v>
      </c>
      <c r="E7294" t="str">
        <f t="shared" si="117"/>
        <v>No Data</v>
      </c>
    </row>
    <row r="7295" spans="1:5" x14ac:dyDescent="0.3">
      <c r="A7295" s="33" t="s">
        <v>2</v>
      </c>
      <c r="B7295" s="33" t="s">
        <v>83</v>
      </c>
      <c r="C7295" s="33">
        <v>51014</v>
      </c>
      <c r="D7295" s="33" t="s">
        <v>3486</v>
      </c>
      <c r="E7295" t="str">
        <f t="shared" si="117"/>
        <v>&lt;$75K</v>
      </c>
    </row>
    <row r="7296" spans="1:5" x14ac:dyDescent="0.3">
      <c r="A7296" s="33" t="s">
        <v>0</v>
      </c>
      <c r="B7296" s="33" t="s">
        <v>53</v>
      </c>
      <c r="C7296" s="33">
        <v>75782</v>
      </c>
      <c r="D7296" s="33" t="s">
        <v>2533</v>
      </c>
      <c r="E7296" t="str">
        <f t="shared" si="117"/>
        <v>$75K-$100K</v>
      </c>
    </row>
    <row r="7297" spans="1:5" x14ac:dyDescent="0.3">
      <c r="A7297" s="33" t="s">
        <v>126</v>
      </c>
      <c r="B7297" s="33" t="s">
        <v>80</v>
      </c>
      <c r="C7297" s="33">
        <v>147500</v>
      </c>
      <c r="D7297" s="33" t="s">
        <v>3487</v>
      </c>
      <c r="E7297" t="str">
        <f t="shared" si="117"/>
        <v>$125K-$200K</v>
      </c>
    </row>
    <row r="7298" spans="1:5" x14ac:dyDescent="0.3">
      <c r="A7298" s="33" t="s">
        <v>2</v>
      </c>
      <c r="B7298" s="33" t="s">
        <v>53</v>
      </c>
      <c r="C7298" s="33">
        <v>97000</v>
      </c>
      <c r="D7298" s="33" t="s">
        <v>3488</v>
      </c>
      <c r="E7298" t="str">
        <f t="shared" si="117"/>
        <v>$75K-$100K</v>
      </c>
    </row>
    <row r="7299" spans="1:5" x14ac:dyDescent="0.3">
      <c r="A7299" s="33" t="s">
        <v>4</v>
      </c>
      <c r="B7299" s="33" t="s">
        <v>53</v>
      </c>
      <c r="C7299" s="33"/>
      <c r="D7299" s="33" t="s">
        <v>3388</v>
      </c>
      <c r="E7299" t="str">
        <f t="shared" ref="E7299:E7362" si="118">_xlfn.XLOOKUP(C7299,$H$16:$H$21,$G$16:$G$21,,1)</f>
        <v>No Data</v>
      </c>
    </row>
    <row r="7300" spans="1:5" x14ac:dyDescent="0.3">
      <c r="A7300" s="33" t="s">
        <v>0</v>
      </c>
      <c r="B7300" s="33" t="s">
        <v>54</v>
      </c>
      <c r="C7300" s="33">
        <v>206500</v>
      </c>
      <c r="D7300" s="33" t="s">
        <v>2874</v>
      </c>
      <c r="E7300" t="str">
        <f t="shared" si="118"/>
        <v>&gt;$200K</v>
      </c>
    </row>
    <row r="7301" spans="1:5" x14ac:dyDescent="0.3">
      <c r="A7301" s="33" t="s">
        <v>4</v>
      </c>
      <c r="B7301" s="33" t="s">
        <v>53</v>
      </c>
      <c r="C7301" s="33">
        <v>160000</v>
      </c>
      <c r="D7301" s="33" t="s">
        <v>315</v>
      </c>
      <c r="E7301" t="str">
        <f t="shared" si="118"/>
        <v>$125K-$200K</v>
      </c>
    </row>
    <row r="7302" spans="1:5" x14ac:dyDescent="0.3">
      <c r="A7302" s="33" t="s">
        <v>0</v>
      </c>
      <c r="B7302" s="33" t="s">
        <v>53</v>
      </c>
      <c r="C7302" s="33"/>
      <c r="D7302" s="33" t="s">
        <v>581</v>
      </c>
      <c r="E7302" t="str">
        <f t="shared" si="118"/>
        <v>No Data</v>
      </c>
    </row>
    <row r="7303" spans="1:5" x14ac:dyDescent="0.3">
      <c r="A7303" s="33" t="s">
        <v>0</v>
      </c>
      <c r="B7303" s="33" t="s">
        <v>53</v>
      </c>
      <c r="C7303" s="33">
        <v>63977</v>
      </c>
      <c r="D7303" s="33" t="s">
        <v>3489</v>
      </c>
      <c r="E7303" t="str">
        <f t="shared" si="118"/>
        <v>&lt;$75K</v>
      </c>
    </row>
    <row r="7304" spans="1:5" x14ac:dyDescent="0.3">
      <c r="A7304" s="33" t="s">
        <v>125</v>
      </c>
      <c r="B7304" s="33" t="s">
        <v>53</v>
      </c>
      <c r="C7304" s="33"/>
      <c r="D7304" s="33" t="s">
        <v>988</v>
      </c>
      <c r="E7304" t="str">
        <f t="shared" si="118"/>
        <v>No Data</v>
      </c>
    </row>
    <row r="7305" spans="1:5" x14ac:dyDescent="0.3">
      <c r="A7305" s="33" t="s">
        <v>2</v>
      </c>
      <c r="B7305" s="33" t="s">
        <v>53</v>
      </c>
      <c r="C7305" s="33"/>
      <c r="D7305" s="33" t="s">
        <v>287</v>
      </c>
      <c r="E7305" t="str">
        <f t="shared" si="118"/>
        <v>No Data</v>
      </c>
    </row>
    <row r="7306" spans="1:5" x14ac:dyDescent="0.3">
      <c r="A7306" s="33" t="s">
        <v>2</v>
      </c>
      <c r="B7306" s="33" t="s">
        <v>53</v>
      </c>
      <c r="C7306" s="33"/>
      <c r="D7306" s="33" t="s">
        <v>529</v>
      </c>
      <c r="E7306" t="str">
        <f t="shared" si="118"/>
        <v>No Data</v>
      </c>
    </row>
    <row r="7307" spans="1:5" x14ac:dyDescent="0.3">
      <c r="A7307" s="33" t="s">
        <v>0</v>
      </c>
      <c r="B7307" s="33" t="s">
        <v>53</v>
      </c>
      <c r="C7307" s="33"/>
      <c r="D7307" s="33" t="s">
        <v>218</v>
      </c>
      <c r="E7307" t="str">
        <f t="shared" si="118"/>
        <v>No Data</v>
      </c>
    </row>
    <row r="7308" spans="1:5" x14ac:dyDescent="0.3">
      <c r="A7308" s="33" t="s">
        <v>0</v>
      </c>
      <c r="B7308" s="33" t="s">
        <v>53</v>
      </c>
      <c r="C7308" s="33">
        <v>161500</v>
      </c>
      <c r="D7308" s="33" t="s">
        <v>280</v>
      </c>
      <c r="E7308" t="str">
        <f t="shared" si="118"/>
        <v>$125K-$200K</v>
      </c>
    </row>
    <row r="7309" spans="1:5" x14ac:dyDescent="0.3">
      <c r="A7309" s="33" t="s">
        <v>2</v>
      </c>
      <c r="B7309" s="33" t="s">
        <v>53</v>
      </c>
      <c r="C7309" s="33"/>
      <c r="D7309" s="33" t="s">
        <v>3374</v>
      </c>
      <c r="E7309" t="str">
        <f t="shared" si="118"/>
        <v>No Data</v>
      </c>
    </row>
    <row r="7310" spans="1:5" x14ac:dyDescent="0.3">
      <c r="A7310" s="33" t="s">
        <v>0</v>
      </c>
      <c r="B7310" s="33" t="s">
        <v>53</v>
      </c>
      <c r="C7310" s="33">
        <v>115000</v>
      </c>
      <c r="D7310" s="33" t="s">
        <v>943</v>
      </c>
      <c r="E7310" t="str">
        <f t="shared" si="118"/>
        <v>$100K-$125K</v>
      </c>
    </row>
    <row r="7311" spans="1:5" x14ac:dyDescent="0.3">
      <c r="A7311" s="33" t="s">
        <v>126</v>
      </c>
      <c r="B7311" s="33" t="s">
        <v>53</v>
      </c>
      <c r="C7311" s="33">
        <v>145000</v>
      </c>
      <c r="D7311" s="33" t="s">
        <v>3490</v>
      </c>
      <c r="E7311" t="str">
        <f t="shared" si="118"/>
        <v>$125K-$200K</v>
      </c>
    </row>
    <row r="7312" spans="1:5" x14ac:dyDescent="0.3">
      <c r="A7312" s="33" t="s">
        <v>2</v>
      </c>
      <c r="B7312" s="33" t="s">
        <v>53</v>
      </c>
      <c r="C7312" s="33">
        <v>112500</v>
      </c>
      <c r="D7312" s="33" t="s">
        <v>567</v>
      </c>
      <c r="E7312" t="str">
        <f t="shared" si="118"/>
        <v>$100K-$125K</v>
      </c>
    </row>
    <row r="7313" spans="1:5" x14ac:dyDescent="0.3">
      <c r="A7313" s="33" t="s">
        <v>4</v>
      </c>
      <c r="B7313" s="33" t="s">
        <v>53</v>
      </c>
      <c r="C7313" s="33"/>
      <c r="D7313" s="33" t="s">
        <v>3491</v>
      </c>
      <c r="E7313" t="str">
        <f t="shared" si="118"/>
        <v>No Data</v>
      </c>
    </row>
    <row r="7314" spans="1:5" x14ac:dyDescent="0.3">
      <c r="A7314" s="33" t="s">
        <v>2</v>
      </c>
      <c r="B7314" s="33" t="s">
        <v>53</v>
      </c>
      <c r="C7314" s="33"/>
      <c r="D7314" s="33" t="s">
        <v>3492</v>
      </c>
      <c r="E7314" t="str">
        <f t="shared" si="118"/>
        <v>No Data</v>
      </c>
    </row>
    <row r="7315" spans="1:5" x14ac:dyDescent="0.3">
      <c r="A7315" s="33" t="s">
        <v>2</v>
      </c>
      <c r="B7315" s="33" t="s">
        <v>53</v>
      </c>
      <c r="C7315" s="33">
        <v>67500</v>
      </c>
      <c r="D7315" s="33" t="s">
        <v>3493</v>
      </c>
      <c r="E7315" t="str">
        <f t="shared" si="118"/>
        <v>&lt;$75K</v>
      </c>
    </row>
    <row r="7316" spans="1:5" x14ac:dyDescent="0.3">
      <c r="A7316" s="33" t="s">
        <v>0</v>
      </c>
      <c r="B7316" s="33" t="s">
        <v>53</v>
      </c>
      <c r="C7316" s="33">
        <v>90000</v>
      </c>
      <c r="D7316" s="33" t="s">
        <v>3494</v>
      </c>
      <c r="E7316" t="str">
        <f t="shared" si="118"/>
        <v>$75K-$100K</v>
      </c>
    </row>
    <row r="7317" spans="1:5" x14ac:dyDescent="0.3">
      <c r="A7317" s="33" t="s">
        <v>0</v>
      </c>
      <c r="B7317" s="33" t="s">
        <v>53</v>
      </c>
      <c r="C7317" s="33">
        <v>150000</v>
      </c>
      <c r="D7317" s="33" t="s">
        <v>1466</v>
      </c>
      <c r="E7317" t="str">
        <f t="shared" si="118"/>
        <v>$125K-$200K</v>
      </c>
    </row>
    <row r="7318" spans="1:5" x14ac:dyDescent="0.3">
      <c r="A7318" s="33" t="s">
        <v>0</v>
      </c>
      <c r="B7318" s="33" t="s">
        <v>53</v>
      </c>
      <c r="C7318" s="33"/>
      <c r="D7318" s="33" t="s">
        <v>1642</v>
      </c>
      <c r="E7318" t="str">
        <f t="shared" si="118"/>
        <v>No Data</v>
      </c>
    </row>
    <row r="7319" spans="1:5" x14ac:dyDescent="0.3">
      <c r="A7319" s="33" t="s">
        <v>0</v>
      </c>
      <c r="B7319" s="33" t="s">
        <v>53</v>
      </c>
      <c r="C7319" s="33"/>
      <c r="D7319" s="33" t="s">
        <v>457</v>
      </c>
      <c r="E7319" t="str">
        <f t="shared" si="118"/>
        <v>No Data</v>
      </c>
    </row>
    <row r="7320" spans="1:5" x14ac:dyDescent="0.3">
      <c r="A7320" s="33" t="s">
        <v>2</v>
      </c>
      <c r="B7320" s="33" t="s">
        <v>95</v>
      </c>
      <c r="C7320" s="33">
        <v>102500</v>
      </c>
      <c r="D7320" s="33" t="s">
        <v>3495</v>
      </c>
      <c r="E7320" t="str">
        <f t="shared" si="118"/>
        <v>$100K-$125K</v>
      </c>
    </row>
    <row r="7321" spans="1:5" x14ac:dyDescent="0.3">
      <c r="A7321" s="33" t="s">
        <v>0</v>
      </c>
      <c r="B7321" s="33" t="s">
        <v>53</v>
      </c>
      <c r="C7321" s="33">
        <v>167755</v>
      </c>
      <c r="D7321" s="33" t="s">
        <v>1226</v>
      </c>
      <c r="E7321" t="str">
        <f t="shared" si="118"/>
        <v>$125K-$200K</v>
      </c>
    </row>
    <row r="7322" spans="1:5" x14ac:dyDescent="0.3">
      <c r="A7322" s="33" t="s">
        <v>126</v>
      </c>
      <c r="B7322" s="33" t="s">
        <v>54</v>
      </c>
      <c r="C7322" s="33"/>
      <c r="D7322" s="33" t="s">
        <v>441</v>
      </c>
      <c r="E7322" t="str">
        <f t="shared" si="118"/>
        <v>No Data</v>
      </c>
    </row>
    <row r="7323" spans="1:5" x14ac:dyDescent="0.3">
      <c r="A7323" s="33" t="s">
        <v>2</v>
      </c>
      <c r="B7323" s="33" t="s">
        <v>53</v>
      </c>
      <c r="C7323" s="33"/>
      <c r="D7323" s="33" t="s">
        <v>3247</v>
      </c>
      <c r="E7323" t="str">
        <f t="shared" si="118"/>
        <v>No Data</v>
      </c>
    </row>
    <row r="7324" spans="1:5" x14ac:dyDescent="0.3">
      <c r="A7324" s="33" t="s">
        <v>2</v>
      </c>
      <c r="B7324" s="33" t="s">
        <v>53</v>
      </c>
      <c r="C7324" s="33"/>
      <c r="D7324" s="33" t="s">
        <v>2281</v>
      </c>
      <c r="E7324" t="str">
        <f t="shared" si="118"/>
        <v>No Data</v>
      </c>
    </row>
    <row r="7325" spans="1:5" x14ac:dyDescent="0.3">
      <c r="A7325" s="33" t="s">
        <v>126</v>
      </c>
      <c r="B7325" s="33" t="s">
        <v>53</v>
      </c>
      <c r="C7325" s="33">
        <v>135000</v>
      </c>
      <c r="D7325" s="33" t="s">
        <v>417</v>
      </c>
      <c r="E7325" t="str">
        <f t="shared" si="118"/>
        <v>$125K-$200K</v>
      </c>
    </row>
    <row r="7326" spans="1:5" x14ac:dyDescent="0.3">
      <c r="A7326" s="33" t="s">
        <v>2</v>
      </c>
      <c r="B7326" s="33" t="s">
        <v>53</v>
      </c>
      <c r="C7326" s="33">
        <v>65000</v>
      </c>
      <c r="D7326" s="33" t="s">
        <v>3496</v>
      </c>
      <c r="E7326" t="str">
        <f t="shared" si="118"/>
        <v>&lt;$75K</v>
      </c>
    </row>
    <row r="7327" spans="1:5" x14ac:dyDescent="0.3">
      <c r="A7327" s="33" t="s">
        <v>0</v>
      </c>
      <c r="B7327" s="33" t="s">
        <v>53</v>
      </c>
      <c r="C7327" s="33"/>
      <c r="D7327" s="33" t="s">
        <v>3497</v>
      </c>
      <c r="E7327" t="str">
        <f t="shared" si="118"/>
        <v>No Data</v>
      </c>
    </row>
    <row r="7328" spans="1:5" x14ac:dyDescent="0.3">
      <c r="A7328" s="33" t="s">
        <v>2</v>
      </c>
      <c r="B7328" s="33" t="s">
        <v>53</v>
      </c>
      <c r="C7328" s="33">
        <v>119328.5</v>
      </c>
      <c r="D7328" s="33" t="s">
        <v>391</v>
      </c>
      <c r="E7328" t="str">
        <f t="shared" si="118"/>
        <v>$100K-$125K</v>
      </c>
    </row>
    <row r="7329" spans="1:5" x14ac:dyDescent="0.3">
      <c r="A7329" s="33" t="s">
        <v>125</v>
      </c>
      <c r="B7329" s="33" t="s">
        <v>53</v>
      </c>
      <c r="C7329" s="33">
        <v>140000</v>
      </c>
      <c r="D7329" s="33" t="s">
        <v>1639</v>
      </c>
      <c r="E7329" t="str">
        <f t="shared" si="118"/>
        <v>$125K-$200K</v>
      </c>
    </row>
    <row r="7330" spans="1:5" x14ac:dyDescent="0.3">
      <c r="A7330" s="33" t="s">
        <v>2</v>
      </c>
      <c r="B7330" s="33" t="s">
        <v>53</v>
      </c>
      <c r="C7330" s="33"/>
      <c r="D7330" s="33" t="s">
        <v>268</v>
      </c>
      <c r="E7330" t="str">
        <f t="shared" si="118"/>
        <v>No Data</v>
      </c>
    </row>
    <row r="7331" spans="1:5" x14ac:dyDescent="0.3">
      <c r="A7331" s="33" t="s">
        <v>0</v>
      </c>
      <c r="B7331" s="33" t="s">
        <v>53</v>
      </c>
      <c r="C7331" s="33">
        <v>75000</v>
      </c>
      <c r="D7331" s="33" t="s">
        <v>905</v>
      </c>
      <c r="E7331" t="str">
        <f t="shared" si="118"/>
        <v>&lt;$75K</v>
      </c>
    </row>
    <row r="7332" spans="1:5" x14ac:dyDescent="0.3">
      <c r="A7332" s="33" t="s">
        <v>4</v>
      </c>
      <c r="B7332" s="33" t="s">
        <v>53</v>
      </c>
      <c r="C7332" s="33"/>
      <c r="D7332" s="33" t="s">
        <v>307</v>
      </c>
      <c r="E7332" t="str">
        <f t="shared" si="118"/>
        <v>No Data</v>
      </c>
    </row>
    <row r="7333" spans="1:5" x14ac:dyDescent="0.3">
      <c r="A7333" s="33" t="s">
        <v>4</v>
      </c>
      <c r="B7333" s="33" t="s">
        <v>54</v>
      </c>
      <c r="C7333" s="33">
        <v>225000</v>
      </c>
      <c r="D7333" s="33" t="s">
        <v>3498</v>
      </c>
      <c r="E7333" t="str">
        <f t="shared" si="118"/>
        <v>&gt;$200K</v>
      </c>
    </row>
    <row r="7334" spans="1:5" x14ac:dyDescent="0.3">
      <c r="A7334" s="33" t="s">
        <v>128</v>
      </c>
      <c r="B7334" s="33" t="s">
        <v>53</v>
      </c>
      <c r="C7334" s="33">
        <v>220500</v>
      </c>
      <c r="D7334" s="33" t="s">
        <v>680</v>
      </c>
      <c r="E7334" t="str">
        <f t="shared" si="118"/>
        <v>&gt;$200K</v>
      </c>
    </row>
    <row r="7335" spans="1:5" x14ac:dyDescent="0.3">
      <c r="A7335" s="33" t="s">
        <v>126</v>
      </c>
      <c r="B7335" s="33" t="s">
        <v>111</v>
      </c>
      <c r="C7335" s="33">
        <v>105000</v>
      </c>
      <c r="D7335" s="33" t="s">
        <v>1045</v>
      </c>
      <c r="E7335" t="str">
        <f t="shared" si="118"/>
        <v>$100K-$125K</v>
      </c>
    </row>
    <row r="7336" spans="1:5" x14ac:dyDescent="0.3">
      <c r="A7336" s="33" t="s">
        <v>126</v>
      </c>
      <c r="B7336" s="33" t="s">
        <v>53</v>
      </c>
      <c r="C7336" s="33">
        <v>135000</v>
      </c>
      <c r="D7336" s="33" t="s">
        <v>501</v>
      </c>
      <c r="E7336" t="str">
        <f t="shared" si="118"/>
        <v>$125K-$200K</v>
      </c>
    </row>
    <row r="7337" spans="1:5" x14ac:dyDescent="0.3">
      <c r="A7337" s="33" t="s">
        <v>0</v>
      </c>
      <c r="B7337" s="33" t="s">
        <v>53</v>
      </c>
      <c r="C7337" s="33"/>
      <c r="D7337" s="33" t="s">
        <v>336</v>
      </c>
      <c r="E7337" t="str">
        <f t="shared" si="118"/>
        <v>No Data</v>
      </c>
    </row>
    <row r="7338" spans="1:5" x14ac:dyDescent="0.3">
      <c r="A7338" s="33" t="s">
        <v>0</v>
      </c>
      <c r="B7338" s="33" t="s">
        <v>53</v>
      </c>
      <c r="C7338" s="33">
        <v>105000</v>
      </c>
      <c r="D7338" s="33" t="s">
        <v>1099</v>
      </c>
      <c r="E7338" t="str">
        <f t="shared" si="118"/>
        <v>$100K-$125K</v>
      </c>
    </row>
    <row r="7339" spans="1:5" x14ac:dyDescent="0.3">
      <c r="A7339" s="33" t="s">
        <v>4</v>
      </c>
      <c r="B7339" s="33" t="s">
        <v>53</v>
      </c>
      <c r="C7339" s="33">
        <v>120000</v>
      </c>
      <c r="D7339" s="33" t="s">
        <v>3499</v>
      </c>
      <c r="E7339" t="str">
        <f t="shared" si="118"/>
        <v>$100K-$125K</v>
      </c>
    </row>
    <row r="7340" spans="1:5" x14ac:dyDescent="0.3">
      <c r="A7340" s="33" t="s">
        <v>0</v>
      </c>
      <c r="B7340" s="33" t="s">
        <v>53</v>
      </c>
      <c r="C7340" s="33">
        <v>135500</v>
      </c>
      <c r="D7340" s="33" t="s">
        <v>520</v>
      </c>
      <c r="E7340" t="str">
        <f t="shared" si="118"/>
        <v>$125K-$200K</v>
      </c>
    </row>
    <row r="7341" spans="1:5" x14ac:dyDescent="0.3">
      <c r="A7341" s="33" t="s">
        <v>52</v>
      </c>
      <c r="B7341" s="33" t="s">
        <v>54</v>
      </c>
      <c r="C7341" s="33"/>
      <c r="D7341" s="33" t="s">
        <v>3275</v>
      </c>
      <c r="E7341" t="str">
        <f t="shared" si="118"/>
        <v>No Data</v>
      </c>
    </row>
    <row r="7342" spans="1:5" x14ac:dyDescent="0.3">
      <c r="A7342" s="33" t="s">
        <v>4</v>
      </c>
      <c r="B7342" s="33" t="s">
        <v>54</v>
      </c>
      <c r="C7342" s="33">
        <v>120000</v>
      </c>
      <c r="D7342" s="33" t="s">
        <v>3500</v>
      </c>
      <c r="E7342" t="str">
        <f t="shared" si="118"/>
        <v>$100K-$125K</v>
      </c>
    </row>
    <row r="7343" spans="1:5" x14ac:dyDescent="0.3">
      <c r="A7343" s="33" t="s">
        <v>4</v>
      </c>
      <c r="B7343" s="33" t="s">
        <v>53</v>
      </c>
      <c r="C7343" s="33"/>
      <c r="D7343" s="33" t="s">
        <v>3501</v>
      </c>
      <c r="E7343" t="str">
        <f t="shared" si="118"/>
        <v>No Data</v>
      </c>
    </row>
    <row r="7344" spans="1:5" x14ac:dyDescent="0.3">
      <c r="A7344" s="33" t="s">
        <v>4</v>
      </c>
      <c r="B7344" s="33" t="s">
        <v>53</v>
      </c>
      <c r="C7344" s="33">
        <v>157500</v>
      </c>
      <c r="D7344" s="33" t="s">
        <v>366</v>
      </c>
      <c r="E7344" t="str">
        <f t="shared" si="118"/>
        <v>$125K-$200K</v>
      </c>
    </row>
    <row r="7345" spans="1:5" x14ac:dyDescent="0.3">
      <c r="A7345" s="33" t="s">
        <v>2</v>
      </c>
      <c r="B7345" s="33" t="s">
        <v>53</v>
      </c>
      <c r="C7345" s="33"/>
      <c r="D7345" s="33" t="s">
        <v>3502</v>
      </c>
      <c r="E7345" t="str">
        <f t="shared" si="118"/>
        <v>No Data</v>
      </c>
    </row>
    <row r="7346" spans="1:5" x14ac:dyDescent="0.3">
      <c r="A7346" s="33" t="s">
        <v>2</v>
      </c>
      <c r="B7346" s="33" t="s">
        <v>53</v>
      </c>
      <c r="C7346" s="33"/>
      <c r="D7346" s="33" t="s">
        <v>3503</v>
      </c>
      <c r="E7346" t="str">
        <f t="shared" si="118"/>
        <v>No Data</v>
      </c>
    </row>
    <row r="7347" spans="1:5" x14ac:dyDescent="0.3">
      <c r="A7347" s="33" t="s">
        <v>4</v>
      </c>
      <c r="B7347" s="33" t="s">
        <v>53</v>
      </c>
      <c r="C7347" s="33"/>
      <c r="D7347" s="33" t="s">
        <v>299</v>
      </c>
      <c r="E7347" t="str">
        <f t="shared" si="118"/>
        <v>No Data</v>
      </c>
    </row>
    <row r="7348" spans="1:5" x14ac:dyDescent="0.3">
      <c r="A7348" s="33" t="s">
        <v>2</v>
      </c>
      <c r="B7348" s="33" t="s">
        <v>53</v>
      </c>
      <c r="C7348" s="33">
        <v>124050</v>
      </c>
      <c r="D7348" s="33" t="s">
        <v>3504</v>
      </c>
      <c r="E7348" t="str">
        <f t="shared" si="118"/>
        <v>$100K-$125K</v>
      </c>
    </row>
    <row r="7349" spans="1:5" x14ac:dyDescent="0.3">
      <c r="A7349" s="33" t="s">
        <v>52</v>
      </c>
      <c r="B7349" s="33" t="s">
        <v>53</v>
      </c>
      <c r="C7349" s="33"/>
      <c r="D7349" s="33" t="s">
        <v>553</v>
      </c>
      <c r="E7349" t="str">
        <f t="shared" si="118"/>
        <v>No Data</v>
      </c>
    </row>
    <row r="7350" spans="1:5" x14ac:dyDescent="0.3">
      <c r="A7350" s="33" t="s">
        <v>2</v>
      </c>
      <c r="B7350" s="33" t="s">
        <v>88</v>
      </c>
      <c r="C7350" s="33">
        <v>79200</v>
      </c>
      <c r="D7350" s="33" t="s">
        <v>3505</v>
      </c>
      <c r="E7350" t="str">
        <f t="shared" si="118"/>
        <v>$75K-$100K</v>
      </c>
    </row>
    <row r="7351" spans="1:5" x14ac:dyDescent="0.3">
      <c r="A7351" s="33" t="s">
        <v>2</v>
      </c>
      <c r="B7351" s="33" t="s">
        <v>53</v>
      </c>
      <c r="C7351" s="33">
        <v>50000</v>
      </c>
      <c r="D7351" s="33" t="s">
        <v>3416</v>
      </c>
      <c r="E7351" t="str">
        <f t="shared" si="118"/>
        <v>&lt;$75K</v>
      </c>
    </row>
    <row r="7352" spans="1:5" x14ac:dyDescent="0.3">
      <c r="A7352" s="33" t="s">
        <v>1</v>
      </c>
      <c r="B7352" s="33" t="s">
        <v>88</v>
      </c>
      <c r="C7352" s="33">
        <v>183000</v>
      </c>
      <c r="D7352" s="33" t="s">
        <v>3506</v>
      </c>
      <c r="E7352" t="str">
        <f t="shared" si="118"/>
        <v>$125K-$200K</v>
      </c>
    </row>
    <row r="7353" spans="1:5" x14ac:dyDescent="0.3">
      <c r="A7353" s="33" t="s">
        <v>0</v>
      </c>
      <c r="B7353" s="33" t="s">
        <v>53</v>
      </c>
      <c r="C7353" s="33">
        <v>123000</v>
      </c>
      <c r="D7353" s="33" t="s">
        <v>3507</v>
      </c>
      <c r="E7353" t="str">
        <f t="shared" si="118"/>
        <v>$100K-$125K</v>
      </c>
    </row>
    <row r="7354" spans="1:5" x14ac:dyDescent="0.3">
      <c r="A7354" s="33" t="s">
        <v>4</v>
      </c>
      <c r="B7354" s="33" t="s">
        <v>53</v>
      </c>
      <c r="C7354" s="33">
        <v>125000</v>
      </c>
      <c r="D7354" s="33" t="s">
        <v>496</v>
      </c>
      <c r="E7354" t="str">
        <f t="shared" si="118"/>
        <v>$100K-$125K</v>
      </c>
    </row>
    <row r="7355" spans="1:5" x14ac:dyDescent="0.3">
      <c r="A7355" s="33" t="s">
        <v>0</v>
      </c>
      <c r="B7355" s="33" t="s">
        <v>53</v>
      </c>
      <c r="C7355" s="33">
        <v>125000</v>
      </c>
      <c r="D7355" s="33" t="s">
        <v>3508</v>
      </c>
      <c r="E7355" t="str">
        <f t="shared" si="118"/>
        <v>$100K-$125K</v>
      </c>
    </row>
    <row r="7356" spans="1:5" x14ac:dyDescent="0.3">
      <c r="A7356" s="33" t="s">
        <v>2</v>
      </c>
      <c r="B7356" s="33" t="s">
        <v>53</v>
      </c>
      <c r="C7356" s="33">
        <v>90000</v>
      </c>
      <c r="D7356" s="33" t="s">
        <v>3167</v>
      </c>
      <c r="E7356" t="str">
        <f t="shared" si="118"/>
        <v>$75K-$100K</v>
      </c>
    </row>
    <row r="7357" spans="1:5" x14ac:dyDescent="0.3">
      <c r="A7357" s="33" t="s">
        <v>0</v>
      </c>
      <c r="B7357" s="33" t="s">
        <v>53</v>
      </c>
      <c r="C7357" s="33">
        <v>92500</v>
      </c>
      <c r="D7357" s="33" t="s">
        <v>1994</v>
      </c>
      <c r="E7357" t="str">
        <f t="shared" si="118"/>
        <v>$75K-$100K</v>
      </c>
    </row>
    <row r="7358" spans="1:5" x14ac:dyDescent="0.3">
      <c r="A7358" s="33" t="s">
        <v>2</v>
      </c>
      <c r="B7358" s="33" t="s">
        <v>90</v>
      </c>
      <c r="C7358" s="33">
        <v>57500</v>
      </c>
      <c r="D7358" s="33" t="s">
        <v>3509</v>
      </c>
      <c r="E7358" t="str">
        <f t="shared" si="118"/>
        <v>&lt;$75K</v>
      </c>
    </row>
    <row r="7359" spans="1:5" x14ac:dyDescent="0.3">
      <c r="A7359" s="33" t="s">
        <v>0</v>
      </c>
      <c r="B7359" s="33" t="s">
        <v>73</v>
      </c>
      <c r="C7359" s="33">
        <v>157000</v>
      </c>
      <c r="D7359" s="33" t="s">
        <v>707</v>
      </c>
      <c r="E7359" t="str">
        <f t="shared" si="118"/>
        <v>$125K-$200K</v>
      </c>
    </row>
    <row r="7360" spans="1:5" x14ac:dyDescent="0.3">
      <c r="A7360" s="33" t="s">
        <v>4</v>
      </c>
      <c r="B7360" s="33" t="s">
        <v>53</v>
      </c>
      <c r="C7360" s="33"/>
      <c r="D7360" s="33" t="s">
        <v>258</v>
      </c>
      <c r="E7360" t="str">
        <f t="shared" si="118"/>
        <v>No Data</v>
      </c>
    </row>
    <row r="7361" spans="1:5" x14ac:dyDescent="0.3">
      <c r="A7361" s="33" t="s">
        <v>0</v>
      </c>
      <c r="B7361" s="33" t="s">
        <v>54</v>
      </c>
      <c r="C7361" s="33"/>
      <c r="D7361" s="33" t="s">
        <v>389</v>
      </c>
      <c r="E7361" t="str">
        <f t="shared" si="118"/>
        <v>No Data</v>
      </c>
    </row>
    <row r="7362" spans="1:5" x14ac:dyDescent="0.3">
      <c r="A7362" s="33" t="s">
        <v>126</v>
      </c>
      <c r="B7362" s="33" t="s">
        <v>53</v>
      </c>
      <c r="C7362" s="33">
        <v>160000</v>
      </c>
      <c r="D7362" s="33" t="s">
        <v>238</v>
      </c>
      <c r="E7362" t="str">
        <f t="shared" si="118"/>
        <v>$125K-$200K</v>
      </c>
    </row>
    <row r="7363" spans="1:5" x14ac:dyDescent="0.3">
      <c r="A7363" s="33" t="s">
        <v>4</v>
      </c>
      <c r="B7363" s="33" t="s">
        <v>53</v>
      </c>
      <c r="C7363" s="33">
        <v>120000</v>
      </c>
      <c r="D7363" s="33" t="s">
        <v>3510</v>
      </c>
      <c r="E7363" t="str">
        <f t="shared" ref="E7363:E7426" si="119">_xlfn.XLOOKUP(C7363,$H$16:$H$21,$G$16:$G$21,,1)</f>
        <v>$100K-$125K</v>
      </c>
    </row>
    <row r="7364" spans="1:5" x14ac:dyDescent="0.3">
      <c r="A7364" s="33" t="s">
        <v>4</v>
      </c>
      <c r="B7364" s="33" t="s">
        <v>53</v>
      </c>
      <c r="C7364" s="33"/>
      <c r="D7364" s="33" t="s">
        <v>1413</v>
      </c>
      <c r="E7364" t="str">
        <f t="shared" si="119"/>
        <v>No Data</v>
      </c>
    </row>
    <row r="7365" spans="1:5" x14ac:dyDescent="0.3">
      <c r="A7365" s="33" t="s">
        <v>2</v>
      </c>
      <c r="B7365" s="33" t="s">
        <v>53</v>
      </c>
      <c r="C7365" s="33"/>
      <c r="D7365" s="33" t="s">
        <v>3511</v>
      </c>
      <c r="E7365" t="str">
        <f t="shared" si="119"/>
        <v>No Data</v>
      </c>
    </row>
    <row r="7366" spans="1:5" x14ac:dyDescent="0.3">
      <c r="A7366" s="33" t="s">
        <v>2</v>
      </c>
      <c r="B7366" s="33" t="s">
        <v>53</v>
      </c>
      <c r="C7366" s="33"/>
      <c r="D7366" s="33" t="s">
        <v>3512</v>
      </c>
      <c r="E7366" t="str">
        <f t="shared" si="119"/>
        <v>No Data</v>
      </c>
    </row>
    <row r="7367" spans="1:5" x14ac:dyDescent="0.3">
      <c r="A7367" s="33" t="s">
        <v>2</v>
      </c>
      <c r="B7367" s="33" t="s">
        <v>53</v>
      </c>
      <c r="C7367" s="33"/>
      <c r="D7367" s="33" t="s">
        <v>3513</v>
      </c>
      <c r="E7367" t="str">
        <f t="shared" si="119"/>
        <v>No Data</v>
      </c>
    </row>
    <row r="7368" spans="1:5" x14ac:dyDescent="0.3">
      <c r="A7368" s="33" t="s">
        <v>2</v>
      </c>
      <c r="B7368" s="33" t="s">
        <v>53</v>
      </c>
      <c r="C7368" s="33"/>
      <c r="D7368" s="33" t="s">
        <v>3514</v>
      </c>
      <c r="E7368" t="str">
        <f t="shared" si="119"/>
        <v>No Data</v>
      </c>
    </row>
    <row r="7369" spans="1:5" x14ac:dyDescent="0.3">
      <c r="A7369" s="33" t="s">
        <v>2</v>
      </c>
      <c r="B7369" s="33" t="s">
        <v>53</v>
      </c>
      <c r="C7369" s="33">
        <v>87500</v>
      </c>
      <c r="D7369" s="33" t="s">
        <v>313</v>
      </c>
      <c r="E7369" t="str">
        <f t="shared" si="119"/>
        <v>$75K-$100K</v>
      </c>
    </row>
    <row r="7370" spans="1:5" x14ac:dyDescent="0.3">
      <c r="A7370" s="33" t="s">
        <v>0</v>
      </c>
      <c r="B7370" s="33" t="s">
        <v>54</v>
      </c>
      <c r="C7370" s="33"/>
      <c r="D7370" s="33" t="s">
        <v>232</v>
      </c>
      <c r="E7370" t="str">
        <f t="shared" si="119"/>
        <v>No Data</v>
      </c>
    </row>
    <row r="7371" spans="1:5" x14ac:dyDescent="0.3">
      <c r="A7371" s="33" t="s">
        <v>125</v>
      </c>
      <c r="B7371" s="33" t="s">
        <v>53</v>
      </c>
      <c r="C7371" s="33">
        <v>120000</v>
      </c>
      <c r="D7371" s="33" t="s">
        <v>265</v>
      </c>
      <c r="E7371" t="str">
        <f t="shared" si="119"/>
        <v>$100K-$125K</v>
      </c>
    </row>
    <row r="7372" spans="1:5" x14ac:dyDescent="0.3">
      <c r="A7372" s="33" t="s">
        <v>128</v>
      </c>
      <c r="B7372" s="33" t="s">
        <v>53</v>
      </c>
      <c r="C7372" s="33">
        <v>150000</v>
      </c>
      <c r="D7372" s="33" t="s">
        <v>3515</v>
      </c>
      <c r="E7372" t="str">
        <f t="shared" si="119"/>
        <v>$125K-$200K</v>
      </c>
    </row>
    <row r="7373" spans="1:5" x14ac:dyDescent="0.3">
      <c r="A7373" s="33" t="s">
        <v>128</v>
      </c>
      <c r="B7373" s="33" t="s">
        <v>53</v>
      </c>
      <c r="C7373" s="33">
        <v>175000</v>
      </c>
      <c r="D7373" s="33" t="s">
        <v>3516</v>
      </c>
      <c r="E7373" t="str">
        <f t="shared" si="119"/>
        <v>$125K-$200K</v>
      </c>
    </row>
    <row r="7374" spans="1:5" x14ac:dyDescent="0.3">
      <c r="A7374" s="33" t="s">
        <v>2</v>
      </c>
      <c r="B7374" s="33" t="s">
        <v>53</v>
      </c>
      <c r="C7374" s="33"/>
      <c r="D7374" s="33" t="s">
        <v>268</v>
      </c>
      <c r="E7374" t="str">
        <f t="shared" si="119"/>
        <v>No Data</v>
      </c>
    </row>
    <row r="7375" spans="1:5" x14ac:dyDescent="0.3">
      <c r="A7375" s="33" t="s">
        <v>2</v>
      </c>
      <c r="B7375" s="33" t="s">
        <v>88</v>
      </c>
      <c r="C7375" s="33">
        <v>111175</v>
      </c>
      <c r="D7375" s="33" t="s">
        <v>3517</v>
      </c>
      <c r="E7375" t="str">
        <f t="shared" si="119"/>
        <v>$100K-$125K</v>
      </c>
    </row>
    <row r="7376" spans="1:5" x14ac:dyDescent="0.3">
      <c r="A7376" s="33" t="s">
        <v>125</v>
      </c>
      <c r="B7376" s="33" t="s">
        <v>53</v>
      </c>
      <c r="C7376" s="33"/>
      <c r="D7376" s="33" t="s">
        <v>1279</v>
      </c>
      <c r="E7376" t="str">
        <f t="shared" si="119"/>
        <v>No Data</v>
      </c>
    </row>
    <row r="7377" spans="1:5" x14ac:dyDescent="0.3">
      <c r="A7377" s="33" t="s">
        <v>0</v>
      </c>
      <c r="B7377" s="33" t="s">
        <v>53</v>
      </c>
      <c r="C7377" s="33"/>
      <c r="D7377" s="33" t="s">
        <v>268</v>
      </c>
      <c r="E7377" t="str">
        <f t="shared" si="119"/>
        <v>No Data</v>
      </c>
    </row>
    <row r="7378" spans="1:5" x14ac:dyDescent="0.3">
      <c r="A7378" s="33" t="s">
        <v>52</v>
      </c>
      <c r="B7378" s="33" t="s">
        <v>53</v>
      </c>
      <c r="C7378" s="33">
        <v>139000</v>
      </c>
      <c r="D7378" s="33" t="s">
        <v>715</v>
      </c>
      <c r="E7378" t="str">
        <f t="shared" si="119"/>
        <v>$125K-$200K</v>
      </c>
    </row>
    <row r="7379" spans="1:5" x14ac:dyDescent="0.3">
      <c r="A7379" s="33" t="s">
        <v>2</v>
      </c>
      <c r="B7379" s="33" t="s">
        <v>53</v>
      </c>
      <c r="C7379" s="33"/>
      <c r="D7379" s="33" t="s">
        <v>3518</v>
      </c>
      <c r="E7379" t="str">
        <f t="shared" si="119"/>
        <v>No Data</v>
      </c>
    </row>
    <row r="7380" spans="1:5" x14ac:dyDescent="0.3">
      <c r="A7380" s="33" t="s">
        <v>4</v>
      </c>
      <c r="B7380" s="33" t="s">
        <v>54</v>
      </c>
      <c r="C7380" s="33">
        <v>90000</v>
      </c>
      <c r="D7380" s="33" t="s">
        <v>2399</v>
      </c>
      <c r="E7380" t="str">
        <f t="shared" si="119"/>
        <v>$75K-$100K</v>
      </c>
    </row>
    <row r="7381" spans="1:5" x14ac:dyDescent="0.3">
      <c r="A7381" s="33" t="s">
        <v>0</v>
      </c>
      <c r="B7381" s="33" t="s">
        <v>53</v>
      </c>
      <c r="C7381" s="33">
        <v>108500</v>
      </c>
      <c r="D7381" s="33" t="s">
        <v>596</v>
      </c>
      <c r="E7381" t="str">
        <f t="shared" si="119"/>
        <v>$100K-$125K</v>
      </c>
    </row>
    <row r="7382" spans="1:5" x14ac:dyDescent="0.3">
      <c r="A7382" s="33" t="s">
        <v>0</v>
      </c>
      <c r="B7382" s="33" t="s">
        <v>53</v>
      </c>
      <c r="C7382" s="33">
        <v>202055</v>
      </c>
      <c r="D7382" s="33" t="s">
        <v>3519</v>
      </c>
      <c r="E7382" t="str">
        <f t="shared" si="119"/>
        <v>&gt;$200K</v>
      </c>
    </row>
    <row r="7383" spans="1:5" x14ac:dyDescent="0.3">
      <c r="A7383" s="33" t="s">
        <v>4</v>
      </c>
      <c r="B7383" s="33" t="s">
        <v>53</v>
      </c>
      <c r="C7383" s="33"/>
      <c r="D7383" s="33" t="s">
        <v>3520</v>
      </c>
      <c r="E7383" t="str">
        <f t="shared" si="119"/>
        <v>No Data</v>
      </c>
    </row>
    <row r="7384" spans="1:5" x14ac:dyDescent="0.3">
      <c r="A7384" s="33" t="s">
        <v>2</v>
      </c>
      <c r="B7384" s="33" t="s">
        <v>53</v>
      </c>
      <c r="C7384" s="33">
        <v>52500</v>
      </c>
      <c r="D7384" s="33" t="s">
        <v>268</v>
      </c>
      <c r="E7384" t="str">
        <f t="shared" si="119"/>
        <v>&lt;$75K</v>
      </c>
    </row>
    <row r="7385" spans="1:5" x14ac:dyDescent="0.3">
      <c r="A7385" s="33" t="s">
        <v>4</v>
      </c>
      <c r="B7385" s="33" t="s">
        <v>124</v>
      </c>
      <c r="C7385" s="33">
        <v>165000</v>
      </c>
      <c r="D7385" s="33" t="s">
        <v>211</v>
      </c>
      <c r="E7385" t="str">
        <f t="shared" si="119"/>
        <v>$125K-$200K</v>
      </c>
    </row>
    <row r="7386" spans="1:5" x14ac:dyDescent="0.3">
      <c r="A7386" s="33" t="s">
        <v>4</v>
      </c>
      <c r="B7386" s="33" t="s">
        <v>53</v>
      </c>
      <c r="C7386" s="33">
        <v>140000</v>
      </c>
      <c r="D7386" s="33" t="s">
        <v>315</v>
      </c>
      <c r="E7386" t="str">
        <f t="shared" si="119"/>
        <v>$125K-$200K</v>
      </c>
    </row>
    <row r="7387" spans="1:5" x14ac:dyDescent="0.3">
      <c r="A7387" s="33" t="s">
        <v>4</v>
      </c>
      <c r="B7387" s="33" t="s">
        <v>53</v>
      </c>
      <c r="C7387" s="33"/>
      <c r="D7387" s="33" t="s">
        <v>1105</v>
      </c>
      <c r="E7387" t="str">
        <f t="shared" si="119"/>
        <v>No Data</v>
      </c>
    </row>
    <row r="7388" spans="1:5" x14ac:dyDescent="0.3">
      <c r="A7388" s="33" t="s">
        <v>4</v>
      </c>
      <c r="B7388" s="33" t="s">
        <v>53</v>
      </c>
      <c r="C7388" s="33"/>
      <c r="D7388" s="33" t="s">
        <v>2479</v>
      </c>
      <c r="E7388" t="str">
        <f t="shared" si="119"/>
        <v>No Data</v>
      </c>
    </row>
    <row r="7389" spans="1:5" x14ac:dyDescent="0.3">
      <c r="A7389" s="33" t="s">
        <v>0</v>
      </c>
      <c r="B7389" s="33" t="s">
        <v>53</v>
      </c>
      <c r="C7389" s="33">
        <v>165000</v>
      </c>
      <c r="D7389" s="33" t="s">
        <v>3521</v>
      </c>
      <c r="E7389" t="str">
        <f t="shared" si="119"/>
        <v>$125K-$200K</v>
      </c>
    </row>
    <row r="7390" spans="1:5" x14ac:dyDescent="0.3">
      <c r="A7390" s="33" t="s">
        <v>2</v>
      </c>
      <c r="B7390" s="33" t="s">
        <v>53</v>
      </c>
      <c r="C7390" s="33"/>
      <c r="D7390" s="33" t="s">
        <v>833</v>
      </c>
      <c r="E7390" t="str">
        <f t="shared" si="119"/>
        <v>No Data</v>
      </c>
    </row>
    <row r="7391" spans="1:5" x14ac:dyDescent="0.3">
      <c r="A7391" s="33" t="s">
        <v>2</v>
      </c>
      <c r="B7391" s="33" t="s">
        <v>53</v>
      </c>
      <c r="C7391" s="33"/>
      <c r="D7391" s="33" t="s">
        <v>232</v>
      </c>
      <c r="E7391" t="str">
        <f t="shared" si="119"/>
        <v>No Data</v>
      </c>
    </row>
    <row r="7392" spans="1:5" x14ac:dyDescent="0.3">
      <c r="A7392" s="33" t="s">
        <v>126</v>
      </c>
      <c r="B7392" s="33" t="s">
        <v>54</v>
      </c>
      <c r="C7392" s="33">
        <v>147500</v>
      </c>
      <c r="D7392" s="33" t="s">
        <v>294</v>
      </c>
      <c r="E7392" t="str">
        <f t="shared" si="119"/>
        <v>$125K-$200K</v>
      </c>
    </row>
    <row r="7393" spans="1:5" x14ac:dyDescent="0.3">
      <c r="A7393" s="33" t="s">
        <v>125</v>
      </c>
      <c r="B7393" s="33" t="s">
        <v>53</v>
      </c>
      <c r="C7393" s="33"/>
      <c r="D7393" s="33" t="s">
        <v>3522</v>
      </c>
      <c r="E7393" t="str">
        <f t="shared" si="119"/>
        <v>No Data</v>
      </c>
    </row>
    <row r="7394" spans="1:5" x14ac:dyDescent="0.3">
      <c r="A7394" s="33" t="s">
        <v>4</v>
      </c>
      <c r="B7394" s="33" t="s">
        <v>54</v>
      </c>
      <c r="C7394" s="33"/>
      <c r="D7394" s="33" t="s">
        <v>232</v>
      </c>
      <c r="E7394" t="str">
        <f t="shared" si="119"/>
        <v>No Data</v>
      </c>
    </row>
    <row r="7395" spans="1:5" x14ac:dyDescent="0.3">
      <c r="A7395" s="33" t="s">
        <v>2</v>
      </c>
      <c r="B7395" s="33" t="s">
        <v>73</v>
      </c>
      <c r="C7395" s="33">
        <v>98500</v>
      </c>
      <c r="D7395" s="33" t="s">
        <v>1732</v>
      </c>
      <c r="E7395" t="str">
        <f t="shared" si="119"/>
        <v>$75K-$100K</v>
      </c>
    </row>
    <row r="7396" spans="1:5" x14ac:dyDescent="0.3">
      <c r="A7396" s="33" t="s">
        <v>0</v>
      </c>
      <c r="B7396" s="33" t="s">
        <v>53</v>
      </c>
      <c r="C7396" s="33">
        <v>94500</v>
      </c>
      <c r="D7396" s="33" t="s">
        <v>3523</v>
      </c>
      <c r="E7396" t="str">
        <f t="shared" si="119"/>
        <v>$75K-$100K</v>
      </c>
    </row>
    <row r="7397" spans="1:5" x14ac:dyDescent="0.3">
      <c r="A7397" s="33" t="s">
        <v>128</v>
      </c>
      <c r="B7397" s="33" t="s">
        <v>53</v>
      </c>
      <c r="C7397" s="33">
        <v>157500</v>
      </c>
      <c r="D7397" s="33" t="s">
        <v>571</v>
      </c>
      <c r="E7397" t="str">
        <f t="shared" si="119"/>
        <v>$125K-$200K</v>
      </c>
    </row>
    <row r="7398" spans="1:5" x14ac:dyDescent="0.3">
      <c r="A7398" s="33" t="s">
        <v>0</v>
      </c>
      <c r="B7398" s="33" t="s">
        <v>54</v>
      </c>
      <c r="C7398" s="33"/>
      <c r="D7398" s="33" t="s">
        <v>258</v>
      </c>
      <c r="E7398" t="str">
        <f t="shared" si="119"/>
        <v>No Data</v>
      </c>
    </row>
    <row r="7399" spans="1:5" x14ac:dyDescent="0.3">
      <c r="A7399" s="33" t="s">
        <v>4</v>
      </c>
      <c r="B7399" s="33" t="s">
        <v>53</v>
      </c>
      <c r="C7399" s="33">
        <v>120000</v>
      </c>
      <c r="D7399" s="33" t="s">
        <v>3524</v>
      </c>
      <c r="E7399" t="str">
        <f t="shared" si="119"/>
        <v>$100K-$125K</v>
      </c>
    </row>
    <row r="7400" spans="1:5" x14ac:dyDescent="0.3">
      <c r="A7400" s="33" t="s">
        <v>0</v>
      </c>
      <c r="B7400" s="33" t="s">
        <v>53</v>
      </c>
      <c r="C7400" s="33">
        <v>114261</v>
      </c>
      <c r="D7400" s="33" t="s">
        <v>3525</v>
      </c>
      <c r="E7400" t="str">
        <f t="shared" si="119"/>
        <v>$100K-$125K</v>
      </c>
    </row>
    <row r="7401" spans="1:5" x14ac:dyDescent="0.3">
      <c r="A7401" s="33" t="s">
        <v>0</v>
      </c>
      <c r="B7401" s="33" t="s">
        <v>53</v>
      </c>
      <c r="C7401" s="33">
        <v>101500</v>
      </c>
      <c r="D7401" s="33" t="s">
        <v>3526</v>
      </c>
      <c r="E7401" t="str">
        <f t="shared" si="119"/>
        <v>$100K-$125K</v>
      </c>
    </row>
    <row r="7402" spans="1:5" x14ac:dyDescent="0.3">
      <c r="A7402" s="33" t="s">
        <v>2</v>
      </c>
      <c r="B7402" s="33" t="s">
        <v>53</v>
      </c>
      <c r="C7402" s="33"/>
      <c r="D7402" s="33" t="s">
        <v>3527</v>
      </c>
      <c r="E7402" t="str">
        <f t="shared" si="119"/>
        <v>No Data</v>
      </c>
    </row>
    <row r="7403" spans="1:5" x14ac:dyDescent="0.3">
      <c r="A7403" s="33" t="s">
        <v>0</v>
      </c>
      <c r="B7403" s="33" t="s">
        <v>53</v>
      </c>
      <c r="C7403" s="33"/>
      <c r="D7403" s="33" t="s">
        <v>3528</v>
      </c>
      <c r="E7403" t="str">
        <f t="shared" si="119"/>
        <v>No Data</v>
      </c>
    </row>
    <row r="7404" spans="1:5" x14ac:dyDescent="0.3">
      <c r="A7404" s="33" t="s">
        <v>2</v>
      </c>
      <c r="B7404" s="33" t="s">
        <v>86</v>
      </c>
      <c r="C7404" s="33">
        <v>53014</v>
      </c>
      <c r="D7404" s="33" t="s">
        <v>3505</v>
      </c>
      <c r="E7404" t="str">
        <f t="shared" si="119"/>
        <v>&lt;$75K</v>
      </c>
    </row>
    <row r="7405" spans="1:5" x14ac:dyDescent="0.3">
      <c r="A7405" s="33" t="s">
        <v>2</v>
      </c>
      <c r="B7405" s="33" t="s">
        <v>53</v>
      </c>
      <c r="C7405" s="33">
        <v>90000</v>
      </c>
      <c r="D7405" s="33" t="s">
        <v>1254</v>
      </c>
      <c r="E7405" t="str">
        <f t="shared" si="119"/>
        <v>$75K-$100K</v>
      </c>
    </row>
    <row r="7406" spans="1:5" x14ac:dyDescent="0.3">
      <c r="A7406" s="33" t="s">
        <v>128</v>
      </c>
      <c r="B7406" s="33" t="s">
        <v>105</v>
      </c>
      <c r="C7406" s="33">
        <v>157500</v>
      </c>
      <c r="D7406" s="33" t="s">
        <v>2430</v>
      </c>
      <c r="E7406" t="str">
        <f t="shared" si="119"/>
        <v>$125K-$200K</v>
      </c>
    </row>
    <row r="7407" spans="1:5" x14ac:dyDescent="0.3">
      <c r="A7407" s="33" t="s">
        <v>125</v>
      </c>
      <c r="B7407" s="33" t="s">
        <v>53</v>
      </c>
      <c r="C7407" s="33">
        <v>107500</v>
      </c>
      <c r="D7407" s="33" t="s">
        <v>3529</v>
      </c>
      <c r="E7407" t="str">
        <f t="shared" si="119"/>
        <v>$100K-$125K</v>
      </c>
    </row>
    <row r="7408" spans="1:5" x14ac:dyDescent="0.3">
      <c r="A7408" s="33" t="s">
        <v>0</v>
      </c>
      <c r="B7408" s="33" t="s">
        <v>53</v>
      </c>
      <c r="C7408" s="33">
        <v>112500</v>
      </c>
      <c r="D7408" s="33" t="s">
        <v>3530</v>
      </c>
      <c r="E7408" t="str">
        <f t="shared" si="119"/>
        <v>$100K-$125K</v>
      </c>
    </row>
    <row r="7409" spans="1:5" x14ac:dyDescent="0.3">
      <c r="A7409" s="33" t="s">
        <v>2</v>
      </c>
      <c r="B7409" s="33" t="s">
        <v>53</v>
      </c>
      <c r="C7409" s="33">
        <v>92550</v>
      </c>
      <c r="D7409" s="33" t="s">
        <v>3531</v>
      </c>
      <c r="E7409" t="str">
        <f t="shared" si="119"/>
        <v>$75K-$100K</v>
      </c>
    </row>
    <row r="7410" spans="1:5" x14ac:dyDescent="0.3">
      <c r="A7410" s="33" t="s">
        <v>4</v>
      </c>
      <c r="B7410" s="33" t="s">
        <v>53</v>
      </c>
      <c r="C7410" s="33">
        <v>90000</v>
      </c>
      <c r="D7410" s="33" t="s">
        <v>3532</v>
      </c>
      <c r="E7410" t="str">
        <f t="shared" si="119"/>
        <v>$75K-$100K</v>
      </c>
    </row>
    <row r="7411" spans="1:5" x14ac:dyDescent="0.3">
      <c r="A7411" s="33" t="s">
        <v>2</v>
      </c>
      <c r="B7411" s="33" t="s">
        <v>53</v>
      </c>
      <c r="C7411" s="33"/>
      <c r="D7411" s="33" t="s">
        <v>3533</v>
      </c>
      <c r="E7411" t="str">
        <f t="shared" si="119"/>
        <v>No Data</v>
      </c>
    </row>
    <row r="7412" spans="1:5" x14ac:dyDescent="0.3">
      <c r="A7412" s="33" t="s">
        <v>4</v>
      </c>
      <c r="B7412" s="33" t="s">
        <v>100</v>
      </c>
      <c r="C7412" s="33">
        <v>72960</v>
      </c>
      <c r="D7412" s="33" t="s">
        <v>3534</v>
      </c>
      <c r="E7412" t="str">
        <f t="shared" si="119"/>
        <v>&lt;$75K</v>
      </c>
    </row>
    <row r="7413" spans="1:5" x14ac:dyDescent="0.3">
      <c r="A7413" s="33" t="s">
        <v>126</v>
      </c>
      <c r="B7413" s="33" t="s">
        <v>88</v>
      </c>
      <c r="C7413" s="33">
        <v>147500</v>
      </c>
      <c r="D7413" s="33" t="s">
        <v>2152</v>
      </c>
      <c r="E7413" t="str">
        <f t="shared" si="119"/>
        <v>$125K-$200K</v>
      </c>
    </row>
    <row r="7414" spans="1:5" x14ac:dyDescent="0.3">
      <c r="A7414" s="33" t="s">
        <v>4</v>
      </c>
      <c r="B7414" s="33" t="s">
        <v>53</v>
      </c>
      <c r="C7414" s="33"/>
      <c r="D7414" s="33" t="s">
        <v>3535</v>
      </c>
      <c r="E7414" t="str">
        <f t="shared" si="119"/>
        <v>No Data</v>
      </c>
    </row>
    <row r="7415" spans="1:5" x14ac:dyDescent="0.3">
      <c r="A7415" s="33" t="s">
        <v>4</v>
      </c>
      <c r="B7415" s="33" t="s">
        <v>53</v>
      </c>
      <c r="C7415" s="33">
        <v>100000</v>
      </c>
      <c r="D7415" s="33" t="s">
        <v>292</v>
      </c>
      <c r="E7415" t="str">
        <f t="shared" si="119"/>
        <v>$75K-$100K</v>
      </c>
    </row>
    <row r="7416" spans="1:5" x14ac:dyDescent="0.3">
      <c r="A7416" s="33" t="s">
        <v>4</v>
      </c>
      <c r="B7416" s="33" t="s">
        <v>84</v>
      </c>
      <c r="C7416" s="33">
        <v>134241</v>
      </c>
      <c r="D7416" s="33" t="s">
        <v>211</v>
      </c>
      <c r="E7416" t="str">
        <f t="shared" si="119"/>
        <v>$125K-$200K</v>
      </c>
    </row>
    <row r="7417" spans="1:5" x14ac:dyDescent="0.3">
      <c r="A7417" s="33" t="s">
        <v>2</v>
      </c>
      <c r="B7417" s="33" t="s">
        <v>53</v>
      </c>
      <c r="C7417" s="33"/>
      <c r="D7417" s="33" t="s">
        <v>3536</v>
      </c>
      <c r="E7417" t="str">
        <f t="shared" si="119"/>
        <v>No Data</v>
      </c>
    </row>
    <row r="7418" spans="1:5" x14ac:dyDescent="0.3">
      <c r="A7418" s="33" t="s">
        <v>4</v>
      </c>
      <c r="B7418" s="33" t="s">
        <v>53</v>
      </c>
      <c r="C7418" s="33"/>
      <c r="D7418" s="33" t="s">
        <v>3537</v>
      </c>
      <c r="E7418" t="str">
        <f t="shared" si="119"/>
        <v>No Data</v>
      </c>
    </row>
    <row r="7419" spans="1:5" x14ac:dyDescent="0.3">
      <c r="A7419" s="33" t="s">
        <v>129</v>
      </c>
      <c r="B7419" s="33" t="s">
        <v>81</v>
      </c>
      <c r="C7419" s="33">
        <v>175000</v>
      </c>
      <c r="D7419" s="33" t="s">
        <v>3538</v>
      </c>
      <c r="E7419" t="str">
        <f t="shared" si="119"/>
        <v>$125K-$200K</v>
      </c>
    </row>
    <row r="7420" spans="1:5" x14ac:dyDescent="0.3">
      <c r="A7420" s="33" t="s">
        <v>2</v>
      </c>
      <c r="B7420" s="33" t="s">
        <v>53</v>
      </c>
      <c r="C7420" s="33">
        <v>52500</v>
      </c>
      <c r="D7420" s="33" t="s">
        <v>1658</v>
      </c>
      <c r="E7420" t="str">
        <f t="shared" si="119"/>
        <v>&lt;$75K</v>
      </c>
    </row>
    <row r="7421" spans="1:5" x14ac:dyDescent="0.3">
      <c r="A7421" s="33" t="s">
        <v>4</v>
      </c>
      <c r="B7421" s="33" t="s">
        <v>53</v>
      </c>
      <c r="C7421" s="33"/>
      <c r="D7421" s="33" t="s">
        <v>2307</v>
      </c>
      <c r="E7421" t="str">
        <f t="shared" si="119"/>
        <v>No Data</v>
      </c>
    </row>
    <row r="7422" spans="1:5" x14ac:dyDescent="0.3">
      <c r="A7422" s="33" t="s">
        <v>0</v>
      </c>
      <c r="B7422" s="33" t="s">
        <v>54</v>
      </c>
      <c r="C7422" s="33">
        <v>115000</v>
      </c>
      <c r="D7422" s="33" t="s">
        <v>1301</v>
      </c>
      <c r="E7422" t="str">
        <f t="shared" si="119"/>
        <v>$100K-$125K</v>
      </c>
    </row>
    <row r="7423" spans="1:5" x14ac:dyDescent="0.3">
      <c r="A7423" s="33" t="s">
        <v>2</v>
      </c>
      <c r="B7423" s="33" t="s">
        <v>53</v>
      </c>
      <c r="C7423" s="33"/>
      <c r="D7423" s="33" t="s">
        <v>3539</v>
      </c>
      <c r="E7423" t="str">
        <f t="shared" si="119"/>
        <v>No Data</v>
      </c>
    </row>
    <row r="7424" spans="1:5" x14ac:dyDescent="0.3">
      <c r="A7424" s="33" t="s">
        <v>2</v>
      </c>
      <c r="B7424" s="33" t="s">
        <v>53</v>
      </c>
      <c r="C7424" s="33">
        <v>111175</v>
      </c>
      <c r="D7424" s="33" t="s">
        <v>1302</v>
      </c>
      <c r="E7424" t="str">
        <f t="shared" si="119"/>
        <v>$100K-$125K</v>
      </c>
    </row>
    <row r="7425" spans="1:5" x14ac:dyDescent="0.3">
      <c r="A7425" s="33" t="s">
        <v>0</v>
      </c>
      <c r="B7425" s="33" t="s">
        <v>53</v>
      </c>
      <c r="C7425" s="33"/>
      <c r="D7425" s="33" t="s">
        <v>1435</v>
      </c>
      <c r="E7425" t="str">
        <f t="shared" si="119"/>
        <v>No Data</v>
      </c>
    </row>
    <row r="7426" spans="1:5" x14ac:dyDescent="0.3">
      <c r="A7426" s="33" t="s">
        <v>0</v>
      </c>
      <c r="B7426" s="33" t="s">
        <v>53</v>
      </c>
      <c r="C7426" s="33"/>
      <c r="D7426" s="33" t="s">
        <v>455</v>
      </c>
      <c r="E7426" t="str">
        <f t="shared" si="119"/>
        <v>No Data</v>
      </c>
    </row>
    <row r="7427" spans="1:5" x14ac:dyDescent="0.3">
      <c r="A7427" s="33" t="s">
        <v>4</v>
      </c>
      <c r="B7427" s="33" t="s">
        <v>53</v>
      </c>
      <c r="C7427" s="33">
        <v>120000</v>
      </c>
      <c r="D7427" s="33" t="s">
        <v>3540</v>
      </c>
      <c r="E7427" t="str">
        <f t="shared" ref="E7427:E7490" si="120">_xlfn.XLOOKUP(C7427,$H$16:$H$21,$G$16:$G$21,,1)</f>
        <v>$100K-$125K</v>
      </c>
    </row>
    <row r="7428" spans="1:5" x14ac:dyDescent="0.3">
      <c r="A7428" s="33" t="s">
        <v>1</v>
      </c>
      <c r="B7428" s="33" t="s">
        <v>76</v>
      </c>
      <c r="C7428" s="33">
        <v>182325</v>
      </c>
      <c r="D7428" s="33" t="s">
        <v>3541</v>
      </c>
      <c r="E7428" t="str">
        <f t="shared" si="120"/>
        <v>$125K-$200K</v>
      </c>
    </row>
    <row r="7429" spans="1:5" x14ac:dyDescent="0.3">
      <c r="A7429" s="33" t="s">
        <v>2</v>
      </c>
      <c r="B7429" s="33" t="s">
        <v>53</v>
      </c>
      <c r="C7429" s="33">
        <v>115000</v>
      </c>
      <c r="D7429" s="33" t="s">
        <v>715</v>
      </c>
      <c r="E7429" t="str">
        <f t="shared" si="120"/>
        <v>$100K-$125K</v>
      </c>
    </row>
    <row r="7430" spans="1:5" x14ac:dyDescent="0.3">
      <c r="A7430" s="33" t="s">
        <v>126</v>
      </c>
      <c r="B7430" s="33" t="s">
        <v>53</v>
      </c>
      <c r="C7430" s="33">
        <v>150300</v>
      </c>
      <c r="D7430" s="33" t="s">
        <v>646</v>
      </c>
      <c r="E7430" t="str">
        <f t="shared" si="120"/>
        <v>$125K-$200K</v>
      </c>
    </row>
    <row r="7431" spans="1:5" x14ac:dyDescent="0.3">
      <c r="A7431" s="33" t="s">
        <v>4</v>
      </c>
      <c r="B7431" s="33" t="s">
        <v>114</v>
      </c>
      <c r="C7431" s="33">
        <v>71280</v>
      </c>
      <c r="D7431" s="33" t="s">
        <v>1958</v>
      </c>
      <c r="E7431" t="str">
        <f t="shared" si="120"/>
        <v>&lt;$75K</v>
      </c>
    </row>
    <row r="7432" spans="1:5" x14ac:dyDescent="0.3">
      <c r="A7432" s="33" t="s">
        <v>2</v>
      </c>
      <c r="B7432" s="33" t="s">
        <v>53</v>
      </c>
      <c r="C7432" s="33">
        <v>72500</v>
      </c>
      <c r="D7432" s="33" t="s">
        <v>2055</v>
      </c>
      <c r="E7432" t="str">
        <f t="shared" si="120"/>
        <v>&lt;$75K</v>
      </c>
    </row>
    <row r="7433" spans="1:5" x14ac:dyDescent="0.3">
      <c r="A7433" s="33" t="s">
        <v>2</v>
      </c>
      <c r="B7433" s="33" t="s">
        <v>53</v>
      </c>
      <c r="C7433" s="33">
        <v>111175</v>
      </c>
      <c r="D7433" s="33" t="s">
        <v>211</v>
      </c>
      <c r="E7433" t="str">
        <f t="shared" si="120"/>
        <v>$100K-$125K</v>
      </c>
    </row>
    <row r="7434" spans="1:5" x14ac:dyDescent="0.3">
      <c r="A7434" s="33" t="s">
        <v>4</v>
      </c>
      <c r="B7434" s="33" t="s">
        <v>53</v>
      </c>
      <c r="C7434" s="33">
        <v>110000</v>
      </c>
      <c r="D7434" s="33" t="s">
        <v>350</v>
      </c>
      <c r="E7434" t="str">
        <f t="shared" si="120"/>
        <v>$100K-$125K</v>
      </c>
    </row>
    <row r="7435" spans="1:5" x14ac:dyDescent="0.3">
      <c r="A7435" s="33" t="s">
        <v>0</v>
      </c>
      <c r="B7435" s="33" t="s">
        <v>53</v>
      </c>
      <c r="C7435" s="33">
        <v>206000</v>
      </c>
      <c r="D7435" s="33" t="s">
        <v>1380</v>
      </c>
      <c r="E7435" t="str">
        <f t="shared" si="120"/>
        <v>&gt;$200K</v>
      </c>
    </row>
    <row r="7436" spans="1:5" x14ac:dyDescent="0.3">
      <c r="A7436" s="33" t="s">
        <v>125</v>
      </c>
      <c r="B7436" s="33" t="s">
        <v>53</v>
      </c>
      <c r="C7436" s="33">
        <v>79500</v>
      </c>
      <c r="D7436" s="33" t="s">
        <v>1819</v>
      </c>
      <c r="E7436" t="str">
        <f t="shared" si="120"/>
        <v>$75K-$100K</v>
      </c>
    </row>
    <row r="7437" spans="1:5" x14ac:dyDescent="0.3">
      <c r="A7437" s="33" t="s">
        <v>0</v>
      </c>
      <c r="B7437" s="33" t="s">
        <v>53</v>
      </c>
      <c r="C7437" s="33">
        <v>88791</v>
      </c>
      <c r="D7437" s="33" t="s">
        <v>3542</v>
      </c>
      <c r="E7437" t="str">
        <f t="shared" si="120"/>
        <v>$75K-$100K</v>
      </c>
    </row>
    <row r="7438" spans="1:5" x14ac:dyDescent="0.3">
      <c r="A7438" s="33" t="s">
        <v>0</v>
      </c>
      <c r="B7438" s="33" t="s">
        <v>53</v>
      </c>
      <c r="C7438" s="33">
        <v>70000</v>
      </c>
      <c r="D7438" s="33" t="s">
        <v>248</v>
      </c>
      <c r="E7438" t="str">
        <f t="shared" si="120"/>
        <v>&lt;$75K</v>
      </c>
    </row>
    <row r="7439" spans="1:5" x14ac:dyDescent="0.3">
      <c r="A7439" s="33" t="s">
        <v>128</v>
      </c>
      <c r="B7439" s="33" t="s">
        <v>71</v>
      </c>
      <c r="C7439" s="33">
        <v>79200</v>
      </c>
      <c r="D7439" s="33" t="s">
        <v>834</v>
      </c>
      <c r="E7439" t="str">
        <f t="shared" si="120"/>
        <v>$75K-$100K</v>
      </c>
    </row>
    <row r="7440" spans="1:5" x14ac:dyDescent="0.3">
      <c r="A7440" s="33" t="s">
        <v>0</v>
      </c>
      <c r="B7440" s="33" t="s">
        <v>53</v>
      </c>
      <c r="C7440" s="33"/>
      <c r="D7440" s="33" t="s">
        <v>374</v>
      </c>
      <c r="E7440" t="str">
        <f t="shared" si="120"/>
        <v>No Data</v>
      </c>
    </row>
    <row r="7441" spans="1:5" x14ac:dyDescent="0.3">
      <c r="A7441" s="33" t="s">
        <v>0</v>
      </c>
      <c r="B7441" s="33" t="s">
        <v>53</v>
      </c>
      <c r="C7441" s="33">
        <v>63412</v>
      </c>
      <c r="D7441" s="33" t="s">
        <v>3543</v>
      </c>
      <c r="E7441" t="str">
        <f t="shared" si="120"/>
        <v>&lt;$75K</v>
      </c>
    </row>
    <row r="7442" spans="1:5" x14ac:dyDescent="0.3">
      <c r="A7442" s="33" t="s">
        <v>4</v>
      </c>
      <c r="B7442" s="33" t="s">
        <v>53</v>
      </c>
      <c r="C7442" s="33">
        <v>185000</v>
      </c>
      <c r="D7442" s="33" t="s">
        <v>417</v>
      </c>
      <c r="E7442" t="str">
        <f t="shared" si="120"/>
        <v>$125K-$200K</v>
      </c>
    </row>
    <row r="7443" spans="1:5" x14ac:dyDescent="0.3">
      <c r="A7443" s="33" t="s">
        <v>2</v>
      </c>
      <c r="B7443" s="33" t="s">
        <v>53</v>
      </c>
      <c r="C7443" s="33">
        <v>115000</v>
      </c>
      <c r="D7443" s="33" t="s">
        <v>3544</v>
      </c>
      <c r="E7443" t="str">
        <f t="shared" si="120"/>
        <v>$100K-$125K</v>
      </c>
    </row>
    <row r="7444" spans="1:5" x14ac:dyDescent="0.3">
      <c r="A7444" s="33" t="s">
        <v>4</v>
      </c>
      <c r="B7444" s="33" t="s">
        <v>53</v>
      </c>
      <c r="C7444" s="33">
        <v>110000</v>
      </c>
      <c r="D7444" s="33" t="s">
        <v>232</v>
      </c>
      <c r="E7444" t="str">
        <f t="shared" si="120"/>
        <v>$100K-$125K</v>
      </c>
    </row>
    <row r="7445" spans="1:5" x14ac:dyDescent="0.3">
      <c r="A7445" s="33" t="s">
        <v>2</v>
      </c>
      <c r="B7445" s="33" t="s">
        <v>84</v>
      </c>
      <c r="C7445" s="33">
        <v>89100</v>
      </c>
      <c r="D7445" s="33" t="s">
        <v>211</v>
      </c>
      <c r="E7445" t="str">
        <f t="shared" si="120"/>
        <v>$75K-$100K</v>
      </c>
    </row>
    <row r="7446" spans="1:5" x14ac:dyDescent="0.3">
      <c r="A7446" s="33" t="s">
        <v>0</v>
      </c>
      <c r="B7446" s="33" t="s">
        <v>53</v>
      </c>
      <c r="C7446" s="33"/>
      <c r="D7446" s="33" t="s">
        <v>1199</v>
      </c>
      <c r="E7446" t="str">
        <f t="shared" si="120"/>
        <v>No Data</v>
      </c>
    </row>
    <row r="7447" spans="1:5" x14ac:dyDescent="0.3">
      <c r="A7447" s="33" t="s">
        <v>1</v>
      </c>
      <c r="B7447" s="33" t="s">
        <v>53</v>
      </c>
      <c r="C7447" s="33">
        <v>66300</v>
      </c>
      <c r="D7447" s="33" t="s">
        <v>609</v>
      </c>
      <c r="E7447" t="str">
        <f t="shared" si="120"/>
        <v>&lt;$75K</v>
      </c>
    </row>
    <row r="7448" spans="1:5" x14ac:dyDescent="0.3">
      <c r="A7448" s="33" t="s">
        <v>4</v>
      </c>
      <c r="B7448" s="33" t="s">
        <v>53</v>
      </c>
      <c r="C7448" s="33">
        <v>72750</v>
      </c>
      <c r="D7448" s="33" t="s">
        <v>3545</v>
      </c>
      <c r="E7448" t="str">
        <f t="shared" si="120"/>
        <v>&lt;$75K</v>
      </c>
    </row>
    <row r="7449" spans="1:5" x14ac:dyDescent="0.3">
      <c r="A7449" s="33" t="s">
        <v>126</v>
      </c>
      <c r="B7449" s="33" t="s">
        <v>53</v>
      </c>
      <c r="C7449" s="33">
        <v>135000</v>
      </c>
      <c r="D7449" s="33" t="s">
        <v>1230</v>
      </c>
      <c r="E7449" t="str">
        <f t="shared" si="120"/>
        <v>$125K-$200K</v>
      </c>
    </row>
    <row r="7450" spans="1:5" x14ac:dyDescent="0.3">
      <c r="A7450" s="33" t="s">
        <v>128</v>
      </c>
      <c r="B7450" s="33" t="s">
        <v>67</v>
      </c>
      <c r="C7450" s="33">
        <v>79200</v>
      </c>
      <c r="D7450" s="33" t="s">
        <v>834</v>
      </c>
      <c r="E7450" t="str">
        <f t="shared" si="120"/>
        <v>$75K-$100K</v>
      </c>
    </row>
    <row r="7451" spans="1:5" x14ac:dyDescent="0.3">
      <c r="A7451" s="33" t="s">
        <v>2</v>
      </c>
      <c r="B7451" s="33" t="s">
        <v>53</v>
      </c>
      <c r="C7451" s="33"/>
      <c r="D7451" s="33" t="s">
        <v>3546</v>
      </c>
      <c r="E7451" t="str">
        <f t="shared" si="120"/>
        <v>No Data</v>
      </c>
    </row>
    <row r="7452" spans="1:5" x14ac:dyDescent="0.3">
      <c r="A7452" s="33" t="s">
        <v>0</v>
      </c>
      <c r="B7452" s="33" t="s">
        <v>53</v>
      </c>
      <c r="C7452" s="33">
        <v>100000</v>
      </c>
      <c r="D7452" s="33" t="s">
        <v>3547</v>
      </c>
      <c r="E7452" t="str">
        <f t="shared" si="120"/>
        <v>$75K-$100K</v>
      </c>
    </row>
    <row r="7453" spans="1:5" x14ac:dyDescent="0.3">
      <c r="A7453" s="33" t="s">
        <v>0</v>
      </c>
      <c r="B7453" s="33" t="s">
        <v>54</v>
      </c>
      <c r="C7453" s="33"/>
      <c r="D7453" s="33" t="s">
        <v>1030</v>
      </c>
      <c r="E7453" t="str">
        <f t="shared" si="120"/>
        <v>No Data</v>
      </c>
    </row>
    <row r="7454" spans="1:5" x14ac:dyDescent="0.3">
      <c r="A7454" s="33" t="s">
        <v>52</v>
      </c>
      <c r="B7454" s="33" t="s">
        <v>53</v>
      </c>
      <c r="C7454" s="33">
        <v>127500</v>
      </c>
      <c r="D7454" s="33" t="s">
        <v>2801</v>
      </c>
      <c r="E7454" t="str">
        <f t="shared" si="120"/>
        <v>$125K-$200K</v>
      </c>
    </row>
    <row r="7455" spans="1:5" x14ac:dyDescent="0.3">
      <c r="A7455" s="33" t="s">
        <v>4</v>
      </c>
      <c r="B7455" s="33" t="s">
        <v>53</v>
      </c>
      <c r="C7455" s="33">
        <v>125000</v>
      </c>
      <c r="D7455" s="33" t="s">
        <v>1413</v>
      </c>
      <c r="E7455" t="str">
        <f t="shared" si="120"/>
        <v>$100K-$125K</v>
      </c>
    </row>
    <row r="7456" spans="1:5" x14ac:dyDescent="0.3">
      <c r="A7456" s="33" t="s">
        <v>126</v>
      </c>
      <c r="B7456" s="33" t="s">
        <v>53</v>
      </c>
      <c r="C7456" s="33">
        <v>246500</v>
      </c>
      <c r="D7456" s="33" t="s">
        <v>225</v>
      </c>
      <c r="E7456" t="str">
        <f t="shared" si="120"/>
        <v>&gt;$200K</v>
      </c>
    </row>
    <row r="7457" spans="1:5" x14ac:dyDescent="0.3">
      <c r="A7457" s="33" t="s">
        <v>0</v>
      </c>
      <c r="B7457" s="33" t="s">
        <v>53</v>
      </c>
      <c r="C7457" s="33">
        <v>104500</v>
      </c>
      <c r="D7457" s="33" t="s">
        <v>2685</v>
      </c>
      <c r="E7457" t="str">
        <f t="shared" si="120"/>
        <v>$100K-$125K</v>
      </c>
    </row>
    <row r="7458" spans="1:5" x14ac:dyDescent="0.3">
      <c r="A7458" s="33" t="s">
        <v>4</v>
      </c>
      <c r="B7458" s="33" t="s">
        <v>98</v>
      </c>
      <c r="C7458" s="33">
        <v>98283</v>
      </c>
      <c r="D7458" s="33" t="s">
        <v>3548</v>
      </c>
      <c r="E7458" t="str">
        <f t="shared" si="120"/>
        <v>$75K-$100K</v>
      </c>
    </row>
    <row r="7459" spans="1:5" x14ac:dyDescent="0.3">
      <c r="A7459" s="33" t="s">
        <v>4</v>
      </c>
      <c r="B7459" s="33" t="s">
        <v>53</v>
      </c>
      <c r="C7459" s="33">
        <v>90000</v>
      </c>
      <c r="D7459" s="33" t="s">
        <v>989</v>
      </c>
      <c r="E7459" t="str">
        <f t="shared" si="120"/>
        <v>$75K-$100K</v>
      </c>
    </row>
    <row r="7460" spans="1:5" x14ac:dyDescent="0.3">
      <c r="A7460" s="33" t="s">
        <v>0</v>
      </c>
      <c r="B7460" s="33" t="s">
        <v>73</v>
      </c>
      <c r="C7460" s="33">
        <v>157500</v>
      </c>
      <c r="D7460" s="33" t="s">
        <v>845</v>
      </c>
      <c r="E7460" t="str">
        <f t="shared" si="120"/>
        <v>$125K-$200K</v>
      </c>
    </row>
    <row r="7461" spans="1:5" x14ac:dyDescent="0.3">
      <c r="A7461" s="33" t="s">
        <v>2</v>
      </c>
      <c r="B7461" s="33" t="s">
        <v>53</v>
      </c>
      <c r="C7461" s="33">
        <v>70000</v>
      </c>
      <c r="D7461" s="33" t="s">
        <v>3549</v>
      </c>
      <c r="E7461" t="str">
        <f t="shared" si="120"/>
        <v>&lt;$75K</v>
      </c>
    </row>
    <row r="7462" spans="1:5" x14ac:dyDescent="0.3">
      <c r="A7462" s="33" t="s">
        <v>0</v>
      </c>
      <c r="B7462" s="33" t="s">
        <v>53</v>
      </c>
      <c r="C7462" s="33">
        <v>200000</v>
      </c>
      <c r="D7462" s="33" t="s">
        <v>3550</v>
      </c>
      <c r="E7462" t="str">
        <f t="shared" si="120"/>
        <v>$125K-$200K</v>
      </c>
    </row>
    <row r="7463" spans="1:5" x14ac:dyDescent="0.3">
      <c r="A7463" s="33" t="s">
        <v>1</v>
      </c>
      <c r="B7463" s="33" t="s">
        <v>81</v>
      </c>
      <c r="C7463" s="33">
        <v>193000</v>
      </c>
      <c r="D7463" s="33" t="s">
        <v>3551</v>
      </c>
      <c r="E7463" t="str">
        <f t="shared" si="120"/>
        <v>$125K-$200K</v>
      </c>
    </row>
    <row r="7464" spans="1:5" x14ac:dyDescent="0.3">
      <c r="A7464" s="33" t="s">
        <v>4</v>
      </c>
      <c r="B7464" s="33" t="s">
        <v>53</v>
      </c>
      <c r="C7464" s="33">
        <v>165000</v>
      </c>
      <c r="D7464" s="33" t="s">
        <v>238</v>
      </c>
      <c r="E7464" t="str">
        <f t="shared" si="120"/>
        <v>$125K-$200K</v>
      </c>
    </row>
    <row r="7465" spans="1:5" x14ac:dyDescent="0.3">
      <c r="A7465" s="33" t="s">
        <v>0</v>
      </c>
      <c r="B7465" s="33" t="s">
        <v>53</v>
      </c>
      <c r="C7465" s="33"/>
      <c r="D7465" s="33" t="s">
        <v>2690</v>
      </c>
      <c r="E7465" t="str">
        <f t="shared" si="120"/>
        <v>No Data</v>
      </c>
    </row>
    <row r="7466" spans="1:5" x14ac:dyDescent="0.3">
      <c r="A7466" s="33" t="s">
        <v>126</v>
      </c>
      <c r="B7466" s="33" t="s">
        <v>53</v>
      </c>
      <c r="C7466" s="33"/>
      <c r="D7466" s="33" t="s">
        <v>213</v>
      </c>
      <c r="E7466" t="str">
        <f t="shared" si="120"/>
        <v>No Data</v>
      </c>
    </row>
    <row r="7467" spans="1:5" x14ac:dyDescent="0.3">
      <c r="A7467" s="33" t="s">
        <v>128</v>
      </c>
      <c r="B7467" s="33" t="s">
        <v>53</v>
      </c>
      <c r="C7467" s="33"/>
      <c r="D7467" s="33" t="s">
        <v>3552</v>
      </c>
      <c r="E7467" t="str">
        <f t="shared" si="120"/>
        <v>No Data</v>
      </c>
    </row>
    <row r="7468" spans="1:5" x14ac:dyDescent="0.3">
      <c r="A7468" s="33" t="s">
        <v>2</v>
      </c>
      <c r="B7468" s="33" t="s">
        <v>53</v>
      </c>
      <c r="C7468" s="33"/>
      <c r="D7468" s="33" t="s">
        <v>369</v>
      </c>
      <c r="E7468" t="str">
        <f t="shared" si="120"/>
        <v>No Data</v>
      </c>
    </row>
    <row r="7469" spans="1:5" x14ac:dyDescent="0.3">
      <c r="A7469" s="33" t="s">
        <v>0</v>
      </c>
      <c r="B7469" s="33" t="s">
        <v>53</v>
      </c>
      <c r="C7469" s="33">
        <v>175000</v>
      </c>
      <c r="D7469" s="33" t="s">
        <v>442</v>
      </c>
      <c r="E7469" t="str">
        <f t="shared" si="120"/>
        <v>$125K-$200K</v>
      </c>
    </row>
    <row r="7470" spans="1:5" x14ac:dyDescent="0.3">
      <c r="A7470" s="33" t="s">
        <v>2</v>
      </c>
      <c r="B7470" s="33" t="s">
        <v>53</v>
      </c>
      <c r="C7470" s="33"/>
      <c r="D7470" s="33" t="s">
        <v>3553</v>
      </c>
      <c r="E7470" t="str">
        <f t="shared" si="120"/>
        <v>No Data</v>
      </c>
    </row>
    <row r="7471" spans="1:5" x14ac:dyDescent="0.3">
      <c r="A7471" s="33" t="s">
        <v>4</v>
      </c>
      <c r="B7471" s="33" t="s">
        <v>86</v>
      </c>
      <c r="C7471" s="33">
        <v>147500</v>
      </c>
      <c r="D7471" s="33" t="s">
        <v>211</v>
      </c>
      <c r="E7471" t="str">
        <f t="shared" si="120"/>
        <v>$125K-$200K</v>
      </c>
    </row>
    <row r="7472" spans="1:5" x14ac:dyDescent="0.3">
      <c r="A7472" s="33" t="s">
        <v>129</v>
      </c>
      <c r="B7472" s="33" t="s">
        <v>53</v>
      </c>
      <c r="C7472" s="33"/>
      <c r="D7472" s="33" t="s">
        <v>457</v>
      </c>
      <c r="E7472" t="str">
        <f t="shared" si="120"/>
        <v>No Data</v>
      </c>
    </row>
    <row r="7473" spans="1:5" x14ac:dyDescent="0.3">
      <c r="A7473" s="33" t="s">
        <v>2</v>
      </c>
      <c r="B7473" s="33" t="s">
        <v>53</v>
      </c>
      <c r="C7473" s="33"/>
      <c r="D7473" s="33" t="s">
        <v>268</v>
      </c>
      <c r="E7473" t="str">
        <f t="shared" si="120"/>
        <v>No Data</v>
      </c>
    </row>
    <row r="7474" spans="1:5" x14ac:dyDescent="0.3">
      <c r="A7474" s="33" t="s">
        <v>4</v>
      </c>
      <c r="B7474" s="33" t="s">
        <v>54</v>
      </c>
      <c r="C7474" s="33"/>
      <c r="D7474" s="33" t="s">
        <v>258</v>
      </c>
      <c r="E7474" t="str">
        <f t="shared" si="120"/>
        <v>No Data</v>
      </c>
    </row>
    <row r="7475" spans="1:5" x14ac:dyDescent="0.3">
      <c r="A7475" s="33" t="s">
        <v>4</v>
      </c>
      <c r="B7475" s="33" t="s">
        <v>183</v>
      </c>
      <c r="C7475" s="33">
        <v>211000</v>
      </c>
      <c r="D7475" s="33" t="s">
        <v>225</v>
      </c>
      <c r="E7475" t="str">
        <f t="shared" si="120"/>
        <v>&gt;$200K</v>
      </c>
    </row>
    <row r="7476" spans="1:5" x14ac:dyDescent="0.3">
      <c r="A7476" s="33" t="s">
        <v>0</v>
      </c>
      <c r="B7476" s="33" t="s">
        <v>53</v>
      </c>
      <c r="C7476" s="33">
        <v>101000</v>
      </c>
      <c r="D7476" s="33" t="s">
        <v>608</v>
      </c>
      <c r="E7476" t="str">
        <f t="shared" si="120"/>
        <v>$100K-$125K</v>
      </c>
    </row>
    <row r="7477" spans="1:5" x14ac:dyDescent="0.3">
      <c r="A7477" s="33" t="s">
        <v>125</v>
      </c>
      <c r="B7477" s="33" t="s">
        <v>53</v>
      </c>
      <c r="C7477" s="33">
        <v>90000</v>
      </c>
      <c r="D7477" s="33" t="s">
        <v>3554</v>
      </c>
      <c r="E7477" t="str">
        <f t="shared" si="120"/>
        <v>$75K-$100K</v>
      </c>
    </row>
    <row r="7478" spans="1:5" x14ac:dyDescent="0.3">
      <c r="A7478" s="33" t="s">
        <v>2</v>
      </c>
      <c r="B7478" s="33" t="s">
        <v>54</v>
      </c>
      <c r="C7478" s="33">
        <v>190000</v>
      </c>
      <c r="D7478" s="33" t="s">
        <v>3555</v>
      </c>
      <c r="E7478" t="str">
        <f t="shared" si="120"/>
        <v>$125K-$200K</v>
      </c>
    </row>
    <row r="7479" spans="1:5" x14ac:dyDescent="0.3">
      <c r="A7479" s="33" t="s">
        <v>4</v>
      </c>
      <c r="B7479" s="33" t="s">
        <v>53</v>
      </c>
      <c r="C7479" s="33">
        <v>90000</v>
      </c>
      <c r="D7479" s="33" t="s">
        <v>3556</v>
      </c>
      <c r="E7479" t="str">
        <f t="shared" si="120"/>
        <v>$75K-$100K</v>
      </c>
    </row>
    <row r="7480" spans="1:5" x14ac:dyDescent="0.3">
      <c r="A7480" s="33" t="s">
        <v>0</v>
      </c>
      <c r="B7480" s="33" t="s">
        <v>53</v>
      </c>
      <c r="C7480" s="33"/>
      <c r="D7480" s="33" t="s">
        <v>258</v>
      </c>
      <c r="E7480" t="str">
        <f t="shared" si="120"/>
        <v>No Data</v>
      </c>
    </row>
    <row r="7481" spans="1:5" x14ac:dyDescent="0.3">
      <c r="A7481" s="33" t="s">
        <v>128</v>
      </c>
      <c r="B7481" s="33" t="s">
        <v>53</v>
      </c>
      <c r="C7481" s="33">
        <v>170000</v>
      </c>
      <c r="D7481" s="33" t="s">
        <v>230</v>
      </c>
      <c r="E7481" t="str">
        <f t="shared" si="120"/>
        <v>$125K-$200K</v>
      </c>
    </row>
    <row r="7482" spans="1:5" x14ac:dyDescent="0.3">
      <c r="A7482" s="33" t="s">
        <v>0</v>
      </c>
      <c r="B7482" s="33" t="s">
        <v>53</v>
      </c>
      <c r="C7482" s="33">
        <v>98000</v>
      </c>
      <c r="D7482" s="33" t="s">
        <v>520</v>
      </c>
      <c r="E7482" t="str">
        <f t="shared" si="120"/>
        <v>$75K-$100K</v>
      </c>
    </row>
    <row r="7483" spans="1:5" x14ac:dyDescent="0.3">
      <c r="A7483" s="33" t="s">
        <v>0</v>
      </c>
      <c r="B7483" s="33" t="s">
        <v>53</v>
      </c>
      <c r="C7483" s="33">
        <v>95000</v>
      </c>
      <c r="D7483" s="33" t="s">
        <v>3557</v>
      </c>
      <c r="E7483" t="str">
        <f t="shared" si="120"/>
        <v>$75K-$100K</v>
      </c>
    </row>
    <row r="7484" spans="1:5" x14ac:dyDescent="0.3">
      <c r="A7484" s="33" t="s">
        <v>0</v>
      </c>
      <c r="B7484" s="33" t="s">
        <v>53</v>
      </c>
      <c r="C7484" s="33">
        <v>210000</v>
      </c>
      <c r="D7484" s="33" t="s">
        <v>596</v>
      </c>
      <c r="E7484" t="str">
        <f t="shared" si="120"/>
        <v>&gt;$200K</v>
      </c>
    </row>
    <row r="7485" spans="1:5" x14ac:dyDescent="0.3">
      <c r="A7485" s="33" t="s">
        <v>0</v>
      </c>
      <c r="B7485" s="33" t="s">
        <v>54</v>
      </c>
      <c r="C7485" s="33"/>
      <c r="D7485" s="33" t="s">
        <v>2808</v>
      </c>
      <c r="E7485" t="str">
        <f t="shared" si="120"/>
        <v>No Data</v>
      </c>
    </row>
    <row r="7486" spans="1:5" x14ac:dyDescent="0.3">
      <c r="A7486" s="33" t="s">
        <v>128</v>
      </c>
      <c r="B7486" s="33" t="s">
        <v>53</v>
      </c>
      <c r="C7486" s="33">
        <v>90000</v>
      </c>
      <c r="D7486" s="33" t="s">
        <v>3558</v>
      </c>
      <c r="E7486" t="str">
        <f t="shared" si="120"/>
        <v>$75K-$100K</v>
      </c>
    </row>
    <row r="7487" spans="1:5" x14ac:dyDescent="0.3">
      <c r="A7487" s="33" t="s">
        <v>4</v>
      </c>
      <c r="B7487" s="33" t="s">
        <v>53</v>
      </c>
      <c r="C7487" s="33">
        <v>150000</v>
      </c>
      <c r="D7487" s="33" t="s">
        <v>3559</v>
      </c>
      <c r="E7487" t="str">
        <f t="shared" si="120"/>
        <v>$125K-$200K</v>
      </c>
    </row>
    <row r="7488" spans="1:5" x14ac:dyDescent="0.3">
      <c r="A7488" s="33" t="s">
        <v>4</v>
      </c>
      <c r="B7488" s="33" t="s">
        <v>53</v>
      </c>
      <c r="C7488" s="33">
        <v>80000</v>
      </c>
      <c r="D7488" s="33" t="s">
        <v>2043</v>
      </c>
      <c r="E7488" t="str">
        <f t="shared" si="120"/>
        <v>$75K-$100K</v>
      </c>
    </row>
    <row r="7489" spans="1:5" x14ac:dyDescent="0.3">
      <c r="A7489" s="33" t="s">
        <v>0</v>
      </c>
      <c r="B7489" s="33" t="s">
        <v>53</v>
      </c>
      <c r="C7489" s="33">
        <v>115000</v>
      </c>
      <c r="D7489" s="33" t="s">
        <v>326</v>
      </c>
      <c r="E7489" t="str">
        <f t="shared" si="120"/>
        <v>$100K-$125K</v>
      </c>
    </row>
    <row r="7490" spans="1:5" x14ac:dyDescent="0.3">
      <c r="A7490" s="33" t="s">
        <v>52</v>
      </c>
      <c r="B7490" s="33" t="s">
        <v>56</v>
      </c>
      <c r="C7490" s="33">
        <v>105300</v>
      </c>
      <c r="D7490" s="33" t="s">
        <v>3560</v>
      </c>
      <c r="E7490" t="str">
        <f t="shared" si="120"/>
        <v>$100K-$125K</v>
      </c>
    </row>
    <row r="7491" spans="1:5" x14ac:dyDescent="0.3">
      <c r="A7491" s="33" t="s">
        <v>125</v>
      </c>
      <c r="B7491" s="33" t="s">
        <v>53</v>
      </c>
      <c r="C7491" s="33"/>
      <c r="D7491" s="33" t="s">
        <v>237</v>
      </c>
      <c r="E7491" t="str">
        <f t="shared" ref="E7491:E7554" si="121">_xlfn.XLOOKUP(C7491,$H$16:$H$21,$G$16:$G$21,,1)</f>
        <v>No Data</v>
      </c>
    </row>
    <row r="7492" spans="1:5" x14ac:dyDescent="0.3">
      <c r="A7492" s="33" t="s">
        <v>4</v>
      </c>
      <c r="B7492" s="33" t="s">
        <v>54</v>
      </c>
      <c r="C7492" s="33">
        <v>125000</v>
      </c>
      <c r="D7492" s="33" t="s">
        <v>3561</v>
      </c>
      <c r="E7492" t="str">
        <f t="shared" si="121"/>
        <v>$100K-$125K</v>
      </c>
    </row>
    <row r="7493" spans="1:5" x14ac:dyDescent="0.3">
      <c r="A7493" s="33" t="s">
        <v>128</v>
      </c>
      <c r="B7493" s="33" t="s">
        <v>53</v>
      </c>
      <c r="C7493" s="33">
        <v>150000</v>
      </c>
      <c r="D7493" s="33" t="s">
        <v>318</v>
      </c>
      <c r="E7493" t="str">
        <f t="shared" si="121"/>
        <v>$125K-$200K</v>
      </c>
    </row>
    <row r="7494" spans="1:5" x14ac:dyDescent="0.3">
      <c r="A7494" s="33" t="s">
        <v>128</v>
      </c>
      <c r="B7494" s="33" t="s">
        <v>53</v>
      </c>
      <c r="C7494" s="33">
        <v>157500</v>
      </c>
      <c r="D7494" s="33" t="s">
        <v>228</v>
      </c>
      <c r="E7494" t="str">
        <f t="shared" si="121"/>
        <v>$125K-$200K</v>
      </c>
    </row>
    <row r="7495" spans="1:5" x14ac:dyDescent="0.3">
      <c r="A7495" s="33" t="s">
        <v>4</v>
      </c>
      <c r="B7495" s="33" t="s">
        <v>53</v>
      </c>
      <c r="C7495" s="33">
        <v>113836.5</v>
      </c>
      <c r="D7495" s="33" t="s">
        <v>335</v>
      </c>
      <c r="E7495" t="str">
        <f t="shared" si="121"/>
        <v>$100K-$125K</v>
      </c>
    </row>
    <row r="7496" spans="1:5" x14ac:dyDescent="0.3">
      <c r="A7496" s="33" t="s">
        <v>125</v>
      </c>
      <c r="B7496" s="33" t="s">
        <v>70</v>
      </c>
      <c r="C7496" s="33">
        <v>111175</v>
      </c>
      <c r="D7496" s="33" t="s">
        <v>1706</v>
      </c>
      <c r="E7496" t="str">
        <f t="shared" si="121"/>
        <v>$100K-$125K</v>
      </c>
    </row>
    <row r="7497" spans="1:5" x14ac:dyDescent="0.3">
      <c r="A7497" s="33" t="s">
        <v>0</v>
      </c>
      <c r="B7497" s="33" t="s">
        <v>53</v>
      </c>
      <c r="C7497" s="33">
        <v>100000</v>
      </c>
      <c r="D7497" s="33" t="s">
        <v>499</v>
      </c>
      <c r="E7497" t="str">
        <f t="shared" si="121"/>
        <v>$75K-$100K</v>
      </c>
    </row>
    <row r="7498" spans="1:5" x14ac:dyDescent="0.3">
      <c r="A7498" s="33" t="s">
        <v>126</v>
      </c>
      <c r="B7498" s="33" t="s">
        <v>53</v>
      </c>
      <c r="C7498" s="33">
        <v>95000</v>
      </c>
      <c r="D7498" s="33" t="s">
        <v>3562</v>
      </c>
      <c r="E7498" t="str">
        <f t="shared" si="121"/>
        <v>$75K-$100K</v>
      </c>
    </row>
    <row r="7499" spans="1:5" x14ac:dyDescent="0.3">
      <c r="A7499" s="33" t="s">
        <v>0</v>
      </c>
      <c r="B7499" s="33" t="s">
        <v>53</v>
      </c>
      <c r="C7499" s="33">
        <v>71533</v>
      </c>
      <c r="D7499" s="33" t="s">
        <v>979</v>
      </c>
      <c r="E7499" t="str">
        <f t="shared" si="121"/>
        <v>&lt;$75K</v>
      </c>
    </row>
    <row r="7500" spans="1:5" x14ac:dyDescent="0.3">
      <c r="A7500" s="33" t="s">
        <v>4</v>
      </c>
      <c r="B7500" s="33" t="s">
        <v>53</v>
      </c>
      <c r="C7500" s="33">
        <v>90000</v>
      </c>
      <c r="D7500" s="33" t="s">
        <v>3563</v>
      </c>
      <c r="E7500" t="str">
        <f t="shared" si="121"/>
        <v>$75K-$100K</v>
      </c>
    </row>
    <row r="7501" spans="1:5" x14ac:dyDescent="0.3">
      <c r="A7501" s="33" t="s">
        <v>2</v>
      </c>
      <c r="B7501" s="33" t="s">
        <v>53</v>
      </c>
      <c r="C7501" s="33"/>
      <c r="D7501" s="33" t="s">
        <v>3564</v>
      </c>
      <c r="E7501" t="str">
        <f t="shared" si="121"/>
        <v>No Data</v>
      </c>
    </row>
    <row r="7502" spans="1:5" x14ac:dyDescent="0.3">
      <c r="A7502" s="33" t="s">
        <v>4</v>
      </c>
      <c r="B7502" s="33" t="s">
        <v>53</v>
      </c>
      <c r="C7502" s="33">
        <v>130000</v>
      </c>
      <c r="D7502" s="33" t="s">
        <v>3565</v>
      </c>
      <c r="E7502" t="str">
        <f t="shared" si="121"/>
        <v>$125K-$200K</v>
      </c>
    </row>
    <row r="7503" spans="1:5" x14ac:dyDescent="0.3">
      <c r="A7503" s="33" t="s">
        <v>2</v>
      </c>
      <c r="B7503" s="33" t="s">
        <v>53</v>
      </c>
      <c r="C7503" s="33"/>
      <c r="D7503" s="33" t="s">
        <v>3566</v>
      </c>
      <c r="E7503" t="str">
        <f t="shared" si="121"/>
        <v>No Data</v>
      </c>
    </row>
    <row r="7504" spans="1:5" x14ac:dyDescent="0.3">
      <c r="A7504" s="33" t="s">
        <v>2</v>
      </c>
      <c r="B7504" s="33" t="s">
        <v>54</v>
      </c>
      <c r="C7504" s="33">
        <v>42500</v>
      </c>
      <c r="D7504" s="33" t="s">
        <v>3567</v>
      </c>
      <c r="E7504" t="str">
        <f t="shared" si="121"/>
        <v>&lt;$75K</v>
      </c>
    </row>
    <row r="7505" spans="1:5" x14ac:dyDescent="0.3">
      <c r="A7505" s="33" t="s">
        <v>2</v>
      </c>
      <c r="B7505" s="33" t="s">
        <v>53</v>
      </c>
      <c r="C7505" s="33"/>
      <c r="D7505" s="33" t="s">
        <v>926</v>
      </c>
      <c r="E7505" t="str">
        <f t="shared" si="121"/>
        <v>No Data</v>
      </c>
    </row>
    <row r="7506" spans="1:5" x14ac:dyDescent="0.3">
      <c r="A7506" s="33" t="s">
        <v>2</v>
      </c>
      <c r="B7506" s="33" t="s">
        <v>54</v>
      </c>
      <c r="C7506" s="33">
        <v>82879</v>
      </c>
      <c r="D7506" s="33" t="s">
        <v>3290</v>
      </c>
      <c r="E7506" t="str">
        <f t="shared" si="121"/>
        <v>$75K-$100K</v>
      </c>
    </row>
    <row r="7507" spans="1:5" x14ac:dyDescent="0.3">
      <c r="A7507" s="33" t="s">
        <v>125</v>
      </c>
      <c r="B7507" s="33" t="s">
        <v>53</v>
      </c>
      <c r="C7507" s="33"/>
      <c r="D7507" s="33" t="s">
        <v>3568</v>
      </c>
      <c r="E7507" t="str">
        <f t="shared" si="121"/>
        <v>No Data</v>
      </c>
    </row>
    <row r="7508" spans="1:5" x14ac:dyDescent="0.3">
      <c r="A7508" s="33" t="s">
        <v>1</v>
      </c>
      <c r="B7508" s="33" t="s">
        <v>88</v>
      </c>
      <c r="C7508" s="33">
        <v>190000</v>
      </c>
      <c r="D7508" s="33" t="s">
        <v>1873</v>
      </c>
      <c r="E7508" t="str">
        <f t="shared" si="121"/>
        <v>$125K-$200K</v>
      </c>
    </row>
    <row r="7509" spans="1:5" x14ac:dyDescent="0.3">
      <c r="A7509" s="33" t="s">
        <v>126</v>
      </c>
      <c r="B7509" s="33" t="s">
        <v>53</v>
      </c>
      <c r="C7509" s="33"/>
      <c r="D7509" s="33" t="s">
        <v>237</v>
      </c>
      <c r="E7509" t="str">
        <f t="shared" si="121"/>
        <v>No Data</v>
      </c>
    </row>
    <row r="7510" spans="1:5" x14ac:dyDescent="0.3">
      <c r="A7510" s="33" t="s">
        <v>4</v>
      </c>
      <c r="B7510" s="33" t="s">
        <v>53</v>
      </c>
      <c r="C7510" s="33">
        <v>117500</v>
      </c>
      <c r="D7510" s="33" t="s">
        <v>417</v>
      </c>
      <c r="E7510" t="str">
        <f t="shared" si="121"/>
        <v>$100K-$125K</v>
      </c>
    </row>
    <row r="7511" spans="1:5" x14ac:dyDescent="0.3">
      <c r="A7511" s="33" t="s">
        <v>126</v>
      </c>
      <c r="B7511" s="33" t="s">
        <v>53</v>
      </c>
      <c r="C7511" s="33">
        <v>170672</v>
      </c>
      <c r="D7511" s="33" t="s">
        <v>225</v>
      </c>
      <c r="E7511" t="str">
        <f t="shared" si="121"/>
        <v>$125K-$200K</v>
      </c>
    </row>
    <row r="7512" spans="1:5" x14ac:dyDescent="0.3">
      <c r="A7512" s="33" t="s">
        <v>2</v>
      </c>
      <c r="B7512" s="33" t="s">
        <v>53</v>
      </c>
      <c r="C7512" s="33">
        <v>82500</v>
      </c>
      <c r="D7512" s="33" t="s">
        <v>3569</v>
      </c>
      <c r="E7512" t="str">
        <f t="shared" si="121"/>
        <v>$75K-$100K</v>
      </c>
    </row>
    <row r="7513" spans="1:5" x14ac:dyDescent="0.3">
      <c r="A7513" s="33" t="s">
        <v>0</v>
      </c>
      <c r="B7513" s="33" t="s">
        <v>53</v>
      </c>
      <c r="C7513" s="33">
        <v>133340</v>
      </c>
      <c r="D7513" s="33" t="s">
        <v>849</v>
      </c>
      <c r="E7513" t="str">
        <f t="shared" si="121"/>
        <v>$125K-$200K</v>
      </c>
    </row>
    <row r="7514" spans="1:5" x14ac:dyDescent="0.3">
      <c r="A7514" s="33" t="s">
        <v>2</v>
      </c>
      <c r="B7514" s="33" t="s">
        <v>53</v>
      </c>
      <c r="C7514" s="33">
        <v>63651</v>
      </c>
      <c r="D7514" s="33" t="s">
        <v>733</v>
      </c>
      <c r="E7514" t="str">
        <f t="shared" si="121"/>
        <v>&lt;$75K</v>
      </c>
    </row>
    <row r="7515" spans="1:5" x14ac:dyDescent="0.3">
      <c r="A7515" s="33" t="s">
        <v>4</v>
      </c>
      <c r="B7515" s="33" t="s">
        <v>54</v>
      </c>
      <c r="C7515" s="33"/>
      <c r="D7515" s="33" t="s">
        <v>1028</v>
      </c>
      <c r="E7515" t="str">
        <f t="shared" si="121"/>
        <v>No Data</v>
      </c>
    </row>
    <row r="7516" spans="1:5" x14ac:dyDescent="0.3">
      <c r="A7516" s="33" t="s">
        <v>0</v>
      </c>
      <c r="B7516" s="33" t="s">
        <v>53</v>
      </c>
      <c r="C7516" s="33">
        <v>192000</v>
      </c>
      <c r="D7516" s="33" t="s">
        <v>2245</v>
      </c>
      <c r="E7516" t="str">
        <f t="shared" si="121"/>
        <v>$125K-$200K</v>
      </c>
    </row>
    <row r="7517" spans="1:5" x14ac:dyDescent="0.3">
      <c r="A7517" s="33" t="s">
        <v>0</v>
      </c>
      <c r="B7517" s="33" t="s">
        <v>53</v>
      </c>
      <c r="C7517" s="33"/>
      <c r="D7517" s="33" t="s">
        <v>3570</v>
      </c>
      <c r="E7517" t="str">
        <f t="shared" si="121"/>
        <v>No Data</v>
      </c>
    </row>
    <row r="7518" spans="1:5" x14ac:dyDescent="0.3">
      <c r="A7518" s="33" t="s">
        <v>2</v>
      </c>
      <c r="B7518" s="33" t="s">
        <v>53</v>
      </c>
      <c r="C7518" s="33">
        <v>120000</v>
      </c>
      <c r="D7518" s="33" t="s">
        <v>406</v>
      </c>
      <c r="E7518" t="str">
        <f t="shared" si="121"/>
        <v>$100K-$125K</v>
      </c>
    </row>
    <row r="7519" spans="1:5" x14ac:dyDescent="0.3">
      <c r="A7519" s="33" t="s">
        <v>0</v>
      </c>
      <c r="B7519" s="33" t="s">
        <v>54</v>
      </c>
      <c r="C7519" s="33">
        <v>195000</v>
      </c>
      <c r="D7519" s="33" t="s">
        <v>3571</v>
      </c>
      <c r="E7519" t="str">
        <f t="shared" si="121"/>
        <v>$125K-$200K</v>
      </c>
    </row>
    <row r="7520" spans="1:5" x14ac:dyDescent="0.3">
      <c r="A7520" s="33" t="s">
        <v>52</v>
      </c>
      <c r="B7520" s="33" t="s">
        <v>53</v>
      </c>
      <c r="C7520" s="33">
        <v>105000</v>
      </c>
      <c r="D7520" s="33" t="s">
        <v>252</v>
      </c>
      <c r="E7520" t="str">
        <f t="shared" si="121"/>
        <v>$100K-$125K</v>
      </c>
    </row>
    <row r="7521" spans="1:5" x14ac:dyDescent="0.3">
      <c r="A7521" s="33" t="s">
        <v>126</v>
      </c>
      <c r="B7521" s="33" t="s">
        <v>53</v>
      </c>
      <c r="C7521" s="33">
        <v>180000</v>
      </c>
      <c r="D7521" s="33" t="s">
        <v>230</v>
      </c>
      <c r="E7521" t="str">
        <f t="shared" si="121"/>
        <v>$125K-$200K</v>
      </c>
    </row>
    <row r="7522" spans="1:5" x14ac:dyDescent="0.3">
      <c r="A7522" s="33" t="s">
        <v>4</v>
      </c>
      <c r="B7522" s="33" t="s">
        <v>53</v>
      </c>
      <c r="C7522" s="33"/>
      <c r="D7522" s="33" t="s">
        <v>1947</v>
      </c>
      <c r="E7522" t="str">
        <f t="shared" si="121"/>
        <v>No Data</v>
      </c>
    </row>
    <row r="7523" spans="1:5" x14ac:dyDescent="0.3">
      <c r="A7523" s="33" t="s">
        <v>2</v>
      </c>
      <c r="B7523" s="33" t="s">
        <v>53</v>
      </c>
      <c r="C7523" s="33">
        <v>115000</v>
      </c>
      <c r="D7523" s="33" t="s">
        <v>3572</v>
      </c>
      <c r="E7523" t="str">
        <f t="shared" si="121"/>
        <v>$100K-$125K</v>
      </c>
    </row>
    <row r="7524" spans="1:5" x14ac:dyDescent="0.3">
      <c r="A7524" s="33" t="s">
        <v>0</v>
      </c>
      <c r="B7524" s="33" t="s">
        <v>53</v>
      </c>
      <c r="C7524" s="33"/>
      <c r="D7524" s="33" t="s">
        <v>3573</v>
      </c>
      <c r="E7524" t="str">
        <f t="shared" si="121"/>
        <v>No Data</v>
      </c>
    </row>
    <row r="7525" spans="1:5" x14ac:dyDescent="0.3">
      <c r="A7525" s="33" t="s">
        <v>0</v>
      </c>
      <c r="B7525" s="33" t="s">
        <v>53</v>
      </c>
      <c r="C7525" s="33">
        <v>117414</v>
      </c>
      <c r="D7525" s="33" t="s">
        <v>3574</v>
      </c>
      <c r="E7525" t="str">
        <f t="shared" si="121"/>
        <v>$100K-$125K</v>
      </c>
    </row>
    <row r="7526" spans="1:5" x14ac:dyDescent="0.3">
      <c r="A7526" s="33" t="s">
        <v>2</v>
      </c>
      <c r="B7526" s="33" t="s">
        <v>53</v>
      </c>
      <c r="C7526" s="33">
        <v>122500</v>
      </c>
      <c r="D7526" s="33" t="s">
        <v>3575</v>
      </c>
      <c r="E7526" t="str">
        <f t="shared" si="121"/>
        <v>$100K-$125K</v>
      </c>
    </row>
    <row r="7527" spans="1:5" x14ac:dyDescent="0.3">
      <c r="A7527" s="33" t="s">
        <v>4</v>
      </c>
      <c r="B7527" s="33" t="s">
        <v>53</v>
      </c>
      <c r="C7527" s="33">
        <v>101737</v>
      </c>
      <c r="D7527" s="33" t="s">
        <v>1472</v>
      </c>
      <c r="E7527" t="str">
        <f t="shared" si="121"/>
        <v>$100K-$125K</v>
      </c>
    </row>
    <row r="7528" spans="1:5" x14ac:dyDescent="0.3">
      <c r="A7528" s="33" t="s">
        <v>2</v>
      </c>
      <c r="B7528" s="33" t="s">
        <v>53</v>
      </c>
      <c r="C7528" s="33">
        <v>113769.5</v>
      </c>
      <c r="D7528" s="33" t="s">
        <v>3576</v>
      </c>
      <c r="E7528" t="str">
        <f t="shared" si="121"/>
        <v>$100K-$125K</v>
      </c>
    </row>
    <row r="7529" spans="1:5" x14ac:dyDescent="0.3">
      <c r="A7529" s="33" t="s">
        <v>4</v>
      </c>
      <c r="B7529" s="33" t="s">
        <v>53</v>
      </c>
      <c r="C7529" s="33">
        <v>122500</v>
      </c>
      <c r="D7529" s="33" t="s">
        <v>3577</v>
      </c>
      <c r="E7529" t="str">
        <f t="shared" si="121"/>
        <v>$100K-$125K</v>
      </c>
    </row>
    <row r="7530" spans="1:5" x14ac:dyDescent="0.3">
      <c r="A7530" s="33" t="s">
        <v>2</v>
      </c>
      <c r="B7530" s="33" t="s">
        <v>53</v>
      </c>
      <c r="C7530" s="33"/>
      <c r="D7530" s="33" t="s">
        <v>457</v>
      </c>
      <c r="E7530" t="str">
        <f t="shared" si="121"/>
        <v>No Data</v>
      </c>
    </row>
    <row r="7531" spans="1:5" x14ac:dyDescent="0.3">
      <c r="A7531" s="33" t="s">
        <v>0</v>
      </c>
      <c r="B7531" s="33" t="s">
        <v>53</v>
      </c>
      <c r="C7531" s="33"/>
      <c r="D7531" s="33" t="s">
        <v>457</v>
      </c>
      <c r="E7531" t="str">
        <f t="shared" si="121"/>
        <v>No Data</v>
      </c>
    </row>
    <row r="7532" spans="1:5" x14ac:dyDescent="0.3">
      <c r="A7532" s="33" t="s">
        <v>4</v>
      </c>
      <c r="B7532" s="33" t="s">
        <v>93</v>
      </c>
      <c r="C7532" s="33">
        <v>155500</v>
      </c>
      <c r="D7532" s="33" t="s">
        <v>2357</v>
      </c>
      <c r="E7532" t="str">
        <f t="shared" si="121"/>
        <v>$125K-$200K</v>
      </c>
    </row>
    <row r="7533" spans="1:5" x14ac:dyDescent="0.3">
      <c r="A7533" s="33" t="s">
        <v>0</v>
      </c>
      <c r="B7533" s="33" t="s">
        <v>53</v>
      </c>
      <c r="C7533" s="33">
        <v>74977</v>
      </c>
      <c r="D7533" s="33" t="s">
        <v>3578</v>
      </c>
      <c r="E7533" t="str">
        <f t="shared" si="121"/>
        <v>&lt;$75K</v>
      </c>
    </row>
    <row r="7534" spans="1:5" x14ac:dyDescent="0.3">
      <c r="A7534" s="33" t="s">
        <v>2</v>
      </c>
      <c r="B7534" s="33" t="s">
        <v>53</v>
      </c>
      <c r="C7534" s="33">
        <v>57300</v>
      </c>
      <c r="D7534" s="33" t="s">
        <v>387</v>
      </c>
      <c r="E7534" t="str">
        <f t="shared" si="121"/>
        <v>&lt;$75K</v>
      </c>
    </row>
    <row r="7535" spans="1:5" x14ac:dyDescent="0.3">
      <c r="A7535" s="33" t="s">
        <v>0</v>
      </c>
      <c r="B7535" s="33" t="s">
        <v>53</v>
      </c>
      <c r="C7535" s="33"/>
      <c r="D7535" s="33" t="s">
        <v>464</v>
      </c>
      <c r="E7535" t="str">
        <f t="shared" si="121"/>
        <v>No Data</v>
      </c>
    </row>
    <row r="7536" spans="1:5" x14ac:dyDescent="0.3">
      <c r="A7536" s="33" t="s">
        <v>126</v>
      </c>
      <c r="B7536" s="33" t="s">
        <v>53</v>
      </c>
      <c r="C7536" s="33">
        <v>173500</v>
      </c>
      <c r="D7536" s="33" t="s">
        <v>225</v>
      </c>
      <c r="E7536" t="str">
        <f t="shared" si="121"/>
        <v>$125K-$200K</v>
      </c>
    </row>
    <row r="7537" spans="1:5" x14ac:dyDescent="0.3">
      <c r="A7537" s="33" t="s">
        <v>2</v>
      </c>
      <c r="B7537" s="33" t="s">
        <v>53</v>
      </c>
      <c r="C7537" s="33"/>
      <c r="D7537" s="33" t="s">
        <v>3579</v>
      </c>
      <c r="E7537" t="str">
        <f t="shared" si="121"/>
        <v>No Data</v>
      </c>
    </row>
    <row r="7538" spans="1:5" x14ac:dyDescent="0.3">
      <c r="A7538" s="33" t="s">
        <v>4</v>
      </c>
      <c r="B7538" s="33" t="s">
        <v>53</v>
      </c>
      <c r="C7538" s="33">
        <v>87500</v>
      </c>
      <c r="D7538" s="33" t="s">
        <v>232</v>
      </c>
      <c r="E7538" t="str">
        <f t="shared" si="121"/>
        <v>$75K-$100K</v>
      </c>
    </row>
    <row r="7539" spans="1:5" x14ac:dyDescent="0.3">
      <c r="A7539" s="33" t="s">
        <v>4</v>
      </c>
      <c r="B7539" s="33" t="s">
        <v>53</v>
      </c>
      <c r="C7539" s="33"/>
      <c r="D7539" s="33" t="s">
        <v>258</v>
      </c>
      <c r="E7539" t="str">
        <f t="shared" si="121"/>
        <v>No Data</v>
      </c>
    </row>
    <row r="7540" spans="1:5" x14ac:dyDescent="0.3">
      <c r="A7540" s="33" t="s">
        <v>4</v>
      </c>
      <c r="B7540" s="33" t="s">
        <v>54</v>
      </c>
      <c r="C7540" s="33"/>
      <c r="D7540" s="33" t="s">
        <v>557</v>
      </c>
      <c r="E7540" t="str">
        <f t="shared" si="121"/>
        <v>No Data</v>
      </c>
    </row>
    <row r="7541" spans="1:5" x14ac:dyDescent="0.3">
      <c r="A7541" s="33" t="s">
        <v>4</v>
      </c>
      <c r="B7541" s="33" t="s">
        <v>68</v>
      </c>
      <c r="C7541" s="33">
        <v>134241</v>
      </c>
      <c r="D7541" s="33" t="s">
        <v>609</v>
      </c>
      <c r="E7541" t="str">
        <f t="shared" si="121"/>
        <v>$125K-$200K</v>
      </c>
    </row>
    <row r="7542" spans="1:5" x14ac:dyDescent="0.3">
      <c r="A7542" s="33" t="s">
        <v>126</v>
      </c>
      <c r="B7542" s="33" t="s">
        <v>53</v>
      </c>
      <c r="C7542" s="33"/>
      <c r="D7542" s="33" t="s">
        <v>225</v>
      </c>
      <c r="E7542" t="str">
        <f t="shared" si="121"/>
        <v>No Data</v>
      </c>
    </row>
    <row r="7543" spans="1:5" x14ac:dyDescent="0.3">
      <c r="A7543" s="33" t="s">
        <v>0</v>
      </c>
      <c r="B7543" s="33" t="s">
        <v>53</v>
      </c>
      <c r="C7543" s="33">
        <v>186000</v>
      </c>
      <c r="D7543" s="33" t="s">
        <v>1132</v>
      </c>
      <c r="E7543" t="str">
        <f t="shared" si="121"/>
        <v>$125K-$200K</v>
      </c>
    </row>
    <row r="7544" spans="1:5" x14ac:dyDescent="0.3">
      <c r="A7544" s="33" t="s">
        <v>4</v>
      </c>
      <c r="B7544" s="33" t="s">
        <v>53</v>
      </c>
      <c r="C7544" s="33">
        <v>117500</v>
      </c>
      <c r="D7544" s="33" t="s">
        <v>3580</v>
      </c>
      <c r="E7544" t="str">
        <f t="shared" si="121"/>
        <v>$100K-$125K</v>
      </c>
    </row>
    <row r="7545" spans="1:5" x14ac:dyDescent="0.3">
      <c r="A7545" s="33" t="s">
        <v>0</v>
      </c>
      <c r="B7545" s="33" t="s">
        <v>53</v>
      </c>
      <c r="C7545" s="33"/>
      <c r="D7545" s="33" t="s">
        <v>2207</v>
      </c>
      <c r="E7545" t="str">
        <f t="shared" si="121"/>
        <v>No Data</v>
      </c>
    </row>
    <row r="7546" spans="1:5" x14ac:dyDescent="0.3">
      <c r="A7546" s="33" t="s">
        <v>4</v>
      </c>
      <c r="B7546" s="33" t="s">
        <v>54</v>
      </c>
      <c r="C7546" s="33"/>
      <c r="D7546" s="33" t="s">
        <v>669</v>
      </c>
      <c r="E7546" t="str">
        <f t="shared" si="121"/>
        <v>No Data</v>
      </c>
    </row>
    <row r="7547" spans="1:5" x14ac:dyDescent="0.3">
      <c r="A7547" s="33" t="s">
        <v>2</v>
      </c>
      <c r="B7547" s="33" t="s">
        <v>53</v>
      </c>
      <c r="C7547" s="33">
        <v>65000</v>
      </c>
      <c r="D7547" s="33" t="s">
        <v>3581</v>
      </c>
      <c r="E7547" t="str">
        <f t="shared" si="121"/>
        <v>&lt;$75K</v>
      </c>
    </row>
    <row r="7548" spans="1:5" x14ac:dyDescent="0.3">
      <c r="A7548" s="33" t="s">
        <v>126</v>
      </c>
      <c r="B7548" s="33" t="s">
        <v>53</v>
      </c>
      <c r="C7548" s="33">
        <v>127500</v>
      </c>
      <c r="D7548" s="33" t="s">
        <v>624</v>
      </c>
      <c r="E7548" t="str">
        <f t="shared" si="121"/>
        <v>$125K-$200K</v>
      </c>
    </row>
    <row r="7549" spans="1:5" x14ac:dyDescent="0.3">
      <c r="A7549" s="33" t="s">
        <v>2</v>
      </c>
      <c r="B7549" s="33" t="s">
        <v>53</v>
      </c>
      <c r="C7549" s="33">
        <v>115000</v>
      </c>
      <c r="D7549" s="33" t="s">
        <v>3582</v>
      </c>
      <c r="E7549" t="str">
        <f t="shared" si="121"/>
        <v>$100K-$125K</v>
      </c>
    </row>
    <row r="7550" spans="1:5" x14ac:dyDescent="0.3">
      <c r="A7550" s="33" t="s">
        <v>0</v>
      </c>
      <c r="B7550" s="33" t="s">
        <v>53</v>
      </c>
      <c r="C7550" s="33"/>
      <c r="D7550" s="33" t="s">
        <v>820</v>
      </c>
      <c r="E7550" t="str">
        <f t="shared" si="121"/>
        <v>No Data</v>
      </c>
    </row>
    <row r="7551" spans="1:5" x14ac:dyDescent="0.3">
      <c r="A7551" s="33" t="s">
        <v>2</v>
      </c>
      <c r="B7551" s="33" t="s">
        <v>53</v>
      </c>
      <c r="C7551" s="33">
        <v>81311.5</v>
      </c>
      <c r="D7551" s="33" t="s">
        <v>3583</v>
      </c>
      <c r="E7551" t="str">
        <f t="shared" si="121"/>
        <v>$75K-$100K</v>
      </c>
    </row>
    <row r="7552" spans="1:5" x14ac:dyDescent="0.3">
      <c r="A7552" s="33" t="s">
        <v>4</v>
      </c>
      <c r="B7552" s="33" t="s">
        <v>53</v>
      </c>
      <c r="C7552" s="33">
        <v>76650</v>
      </c>
      <c r="D7552" s="33" t="s">
        <v>570</v>
      </c>
      <c r="E7552" t="str">
        <f t="shared" si="121"/>
        <v>$75K-$100K</v>
      </c>
    </row>
    <row r="7553" spans="1:5" x14ac:dyDescent="0.3">
      <c r="A7553" s="33" t="s">
        <v>2</v>
      </c>
      <c r="B7553" s="33" t="s">
        <v>53</v>
      </c>
      <c r="C7553" s="33"/>
      <c r="D7553" s="33" t="s">
        <v>879</v>
      </c>
      <c r="E7553" t="str">
        <f t="shared" si="121"/>
        <v>No Data</v>
      </c>
    </row>
    <row r="7554" spans="1:5" x14ac:dyDescent="0.3">
      <c r="A7554" s="33" t="s">
        <v>4</v>
      </c>
      <c r="B7554" s="33" t="s">
        <v>53</v>
      </c>
      <c r="C7554" s="33"/>
      <c r="D7554" s="33" t="s">
        <v>1527</v>
      </c>
      <c r="E7554" t="str">
        <f t="shared" si="121"/>
        <v>No Data</v>
      </c>
    </row>
    <row r="7555" spans="1:5" x14ac:dyDescent="0.3">
      <c r="A7555" s="33" t="s">
        <v>2</v>
      </c>
      <c r="B7555" s="33" t="s">
        <v>53</v>
      </c>
      <c r="C7555" s="33"/>
      <c r="D7555" s="33" t="s">
        <v>3584</v>
      </c>
      <c r="E7555" t="str">
        <f t="shared" ref="E7555:E7618" si="122">_xlfn.XLOOKUP(C7555,$H$16:$H$21,$G$16:$G$21,,1)</f>
        <v>No Data</v>
      </c>
    </row>
    <row r="7556" spans="1:5" x14ac:dyDescent="0.3">
      <c r="A7556" s="33" t="s">
        <v>0</v>
      </c>
      <c r="B7556" s="33" t="s">
        <v>53</v>
      </c>
      <c r="C7556" s="33"/>
      <c r="D7556" s="33" t="s">
        <v>258</v>
      </c>
      <c r="E7556" t="str">
        <f t="shared" si="122"/>
        <v>No Data</v>
      </c>
    </row>
    <row r="7557" spans="1:5" x14ac:dyDescent="0.3">
      <c r="A7557" s="33" t="s">
        <v>1</v>
      </c>
      <c r="B7557" s="33" t="s">
        <v>70</v>
      </c>
      <c r="C7557" s="33">
        <v>85000</v>
      </c>
      <c r="D7557" s="33" t="s">
        <v>2049</v>
      </c>
      <c r="E7557" t="str">
        <f t="shared" si="122"/>
        <v>$75K-$100K</v>
      </c>
    </row>
    <row r="7558" spans="1:5" x14ac:dyDescent="0.3">
      <c r="A7558" s="33" t="s">
        <v>0</v>
      </c>
      <c r="B7558" s="33" t="s">
        <v>54</v>
      </c>
      <c r="C7558" s="33">
        <v>102500</v>
      </c>
      <c r="D7558" s="33" t="s">
        <v>3585</v>
      </c>
      <c r="E7558" t="str">
        <f t="shared" si="122"/>
        <v>$100K-$125K</v>
      </c>
    </row>
    <row r="7559" spans="1:5" x14ac:dyDescent="0.3">
      <c r="A7559" s="33" t="s">
        <v>4</v>
      </c>
      <c r="B7559" s="33" t="s">
        <v>54</v>
      </c>
      <c r="C7559" s="33">
        <v>115400</v>
      </c>
      <c r="D7559" s="33" t="s">
        <v>985</v>
      </c>
      <c r="E7559" t="str">
        <f t="shared" si="122"/>
        <v>$100K-$125K</v>
      </c>
    </row>
    <row r="7560" spans="1:5" x14ac:dyDescent="0.3">
      <c r="A7560" s="33" t="s">
        <v>128</v>
      </c>
      <c r="B7560" s="33" t="s">
        <v>53</v>
      </c>
      <c r="C7560" s="33"/>
      <c r="D7560" s="33" t="s">
        <v>459</v>
      </c>
      <c r="E7560" t="str">
        <f t="shared" si="122"/>
        <v>No Data</v>
      </c>
    </row>
    <row r="7561" spans="1:5" x14ac:dyDescent="0.3">
      <c r="A7561" s="33" t="s">
        <v>4</v>
      </c>
      <c r="B7561" s="33" t="s">
        <v>54</v>
      </c>
      <c r="C7561" s="33"/>
      <c r="D7561" s="33" t="s">
        <v>366</v>
      </c>
      <c r="E7561" t="str">
        <f t="shared" si="122"/>
        <v>No Data</v>
      </c>
    </row>
    <row r="7562" spans="1:5" x14ac:dyDescent="0.3">
      <c r="A7562" s="33" t="s">
        <v>0</v>
      </c>
      <c r="B7562" s="33" t="s">
        <v>53</v>
      </c>
      <c r="C7562" s="33">
        <v>258000</v>
      </c>
      <c r="D7562" s="33" t="s">
        <v>1366</v>
      </c>
      <c r="E7562" t="str">
        <f t="shared" si="122"/>
        <v>&gt;$200K</v>
      </c>
    </row>
    <row r="7563" spans="1:5" x14ac:dyDescent="0.3">
      <c r="A7563" s="33" t="s">
        <v>126</v>
      </c>
      <c r="B7563" s="33" t="s">
        <v>81</v>
      </c>
      <c r="C7563" s="33">
        <v>147500</v>
      </c>
      <c r="D7563" s="33" t="s">
        <v>3586</v>
      </c>
      <c r="E7563" t="str">
        <f t="shared" si="122"/>
        <v>$125K-$200K</v>
      </c>
    </row>
    <row r="7564" spans="1:5" x14ac:dyDescent="0.3">
      <c r="A7564" s="33" t="s">
        <v>2</v>
      </c>
      <c r="B7564" s="33" t="s">
        <v>53</v>
      </c>
      <c r="C7564" s="33"/>
      <c r="D7564" s="33" t="s">
        <v>3587</v>
      </c>
      <c r="E7564" t="str">
        <f t="shared" si="122"/>
        <v>No Data</v>
      </c>
    </row>
    <row r="7565" spans="1:5" x14ac:dyDescent="0.3">
      <c r="A7565" s="33" t="s">
        <v>0</v>
      </c>
      <c r="B7565" s="33" t="s">
        <v>53</v>
      </c>
      <c r="C7565" s="33">
        <v>152650</v>
      </c>
      <c r="D7565" s="33" t="s">
        <v>299</v>
      </c>
      <c r="E7565" t="str">
        <f t="shared" si="122"/>
        <v>$125K-$200K</v>
      </c>
    </row>
    <row r="7566" spans="1:5" x14ac:dyDescent="0.3">
      <c r="A7566" s="33" t="s">
        <v>2</v>
      </c>
      <c r="B7566" s="33" t="s">
        <v>53</v>
      </c>
      <c r="C7566" s="33"/>
      <c r="D7566" s="33" t="s">
        <v>268</v>
      </c>
      <c r="E7566" t="str">
        <f t="shared" si="122"/>
        <v>No Data</v>
      </c>
    </row>
    <row r="7567" spans="1:5" x14ac:dyDescent="0.3">
      <c r="A7567" s="33" t="s">
        <v>4</v>
      </c>
      <c r="B7567" s="33" t="s">
        <v>53</v>
      </c>
      <c r="C7567" s="33"/>
      <c r="D7567" s="33" t="s">
        <v>1177</v>
      </c>
      <c r="E7567" t="str">
        <f t="shared" si="122"/>
        <v>No Data</v>
      </c>
    </row>
    <row r="7568" spans="1:5" x14ac:dyDescent="0.3">
      <c r="A7568" s="33" t="s">
        <v>0</v>
      </c>
      <c r="B7568" s="33" t="s">
        <v>53</v>
      </c>
      <c r="C7568" s="33">
        <v>90000</v>
      </c>
      <c r="D7568" s="33" t="s">
        <v>596</v>
      </c>
      <c r="E7568" t="str">
        <f t="shared" si="122"/>
        <v>$75K-$100K</v>
      </c>
    </row>
    <row r="7569" spans="1:5" x14ac:dyDescent="0.3">
      <c r="A7569" s="33" t="s">
        <v>2</v>
      </c>
      <c r="B7569" s="33" t="s">
        <v>53</v>
      </c>
      <c r="C7569" s="33">
        <v>80000</v>
      </c>
      <c r="D7569" s="33" t="s">
        <v>3588</v>
      </c>
      <c r="E7569" t="str">
        <f t="shared" si="122"/>
        <v>$75K-$100K</v>
      </c>
    </row>
    <row r="7570" spans="1:5" x14ac:dyDescent="0.3">
      <c r="A7570" s="33" t="s">
        <v>0</v>
      </c>
      <c r="B7570" s="33" t="s">
        <v>54</v>
      </c>
      <c r="C7570" s="33">
        <v>80000</v>
      </c>
      <c r="D7570" s="33" t="s">
        <v>3589</v>
      </c>
      <c r="E7570" t="str">
        <f t="shared" si="122"/>
        <v>$75K-$100K</v>
      </c>
    </row>
    <row r="7571" spans="1:5" x14ac:dyDescent="0.3">
      <c r="A7571" s="33" t="s">
        <v>126</v>
      </c>
      <c r="B7571" s="33" t="s">
        <v>54</v>
      </c>
      <c r="C7571" s="33">
        <v>210500</v>
      </c>
      <c r="D7571" s="33" t="s">
        <v>3590</v>
      </c>
      <c r="E7571" t="str">
        <f t="shared" si="122"/>
        <v>&gt;$200K</v>
      </c>
    </row>
    <row r="7572" spans="1:5" x14ac:dyDescent="0.3">
      <c r="A7572" s="33" t="s">
        <v>0</v>
      </c>
      <c r="B7572" s="33" t="s">
        <v>53</v>
      </c>
      <c r="C7572" s="33">
        <v>90000</v>
      </c>
      <c r="D7572" s="33" t="s">
        <v>641</v>
      </c>
      <c r="E7572" t="str">
        <f t="shared" si="122"/>
        <v>$75K-$100K</v>
      </c>
    </row>
    <row r="7573" spans="1:5" x14ac:dyDescent="0.3">
      <c r="A7573" s="33" t="s">
        <v>4</v>
      </c>
      <c r="B7573" s="33" t="s">
        <v>53</v>
      </c>
      <c r="C7573" s="33">
        <v>185000</v>
      </c>
      <c r="D7573" s="33" t="s">
        <v>3591</v>
      </c>
      <c r="E7573" t="str">
        <f t="shared" si="122"/>
        <v>$125K-$200K</v>
      </c>
    </row>
    <row r="7574" spans="1:5" x14ac:dyDescent="0.3">
      <c r="A7574" s="33" t="s">
        <v>125</v>
      </c>
      <c r="B7574" s="33" t="s">
        <v>110</v>
      </c>
      <c r="C7574" s="33">
        <v>100500</v>
      </c>
      <c r="D7574" s="33" t="s">
        <v>3592</v>
      </c>
      <c r="E7574" t="str">
        <f t="shared" si="122"/>
        <v>$100K-$125K</v>
      </c>
    </row>
    <row r="7575" spans="1:5" x14ac:dyDescent="0.3">
      <c r="A7575" s="33" t="s">
        <v>4</v>
      </c>
      <c r="B7575" s="33" t="s">
        <v>53</v>
      </c>
      <c r="C7575" s="33">
        <v>137500</v>
      </c>
      <c r="D7575" s="33" t="s">
        <v>1527</v>
      </c>
      <c r="E7575" t="str">
        <f t="shared" si="122"/>
        <v>$125K-$200K</v>
      </c>
    </row>
    <row r="7576" spans="1:5" x14ac:dyDescent="0.3">
      <c r="A7576" s="33" t="s">
        <v>2</v>
      </c>
      <c r="B7576" s="33" t="s">
        <v>53</v>
      </c>
      <c r="C7576" s="33"/>
      <c r="D7576" s="33" t="s">
        <v>457</v>
      </c>
      <c r="E7576" t="str">
        <f t="shared" si="122"/>
        <v>No Data</v>
      </c>
    </row>
    <row r="7577" spans="1:5" x14ac:dyDescent="0.3">
      <c r="A7577" s="33" t="s">
        <v>4</v>
      </c>
      <c r="B7577" s="33" t="s">
        <v>81</v>
      </c>
      <c r="C7577" s="33">
        <v>175000</v>
      </c>
      <c r="D7577" s="33" t="s">
        <v>2883</v>
      </c>
      <c r="E7577" t="str">
        <f t="shared" si="122"/>
        <v>$125K-$200K</v>
      </c>
    </row>
    <row r="7578" spans="1:5" x14ac:dyDescent="0.3">
      <c r="A7578" s="33" t="s">
        <v>125</v>
      </c>
      <c r="B7578" s="33" t="s">
        <v>53</v>
      </c>
      <c r="C7578" s="33">
        <v>117500</v>
      </c>
      <c r="D7578" s="33" t="s">
        <v>265</v>
      </c>
      <c r="E7578" t="str">
        <f t="shared" si="122"/>
        <v>$100K-$125K</v>
      </c>
    </row>
    <row r="7579" spans="1:5" x14ac:dyDescent="0.3">
      <c r="A7579" s="33" t="s">
        <v>2</v>
      </c>
      <c r="B7579" s="33" t="s">
        <v>53</v>
      </c>
      <c r="C7579" s="33"/>
      <c r="D7579" s="33" t="s">
        <v>3593</v>
      </c>
      <c r="E7579" t="str">
        <f t="shared" si="122"/>
        <v>No Data</v>
      </c>
    </row>
    <row r="7580" spans="1:5" x14ac:dyDescent="0.3">
      <c r="A7580" s="33" t="s">
        <v>4</v>
      </c>
      <c r="B7580" s="33" t="s">
        <v>54</v>
      </c>
      <c r="C7580" s="33">
        <v>150000</v>
      </c>
      <c r="D7580" s="33" t="s">
        <v>2424</v>
      </c>
      <c r="E7580" t="str">
        <f t="shared" si="122"/>
        <v>$125K-$200K</v>
      </c>
    </row>
    <row r="7581" spans="1:5" x14ac:dyDescent="0.3">
      <c r="A7581" s="33" t="s">
        <v>4</v>
      </c>
      <c r="B7581" s="33" t="s">
        <v>53</v>
      </c>
      <c r="C7581" s="33">
        <v>125000</v>
      </c>
      <c r="D7581" s="33" t="s">
        <v>2844</v>
      </c>
      <c r="E7581" t="str">
        <f t="shared" si="122"/>
        <v>$100K-$125K</v>
      </c>
    </row>
    <row r="7582" spans="1:5" x14ac:dyDescent="0.3">
      <c r="A7582" s="33" t="s">
        <v>0</v>
      </c>
      <c r="B7582" s="33" t="s">
        <v>53</v>
      </c>
      <c r="C7582" s="33">
        <v>140062.5</v>
      </c>
      <c r="D7582" s="33" t="s">
        <v>1162</v>
      </c>
      <c r="E7582" t="str">
        <f t="shared" si="122"/>
        <v>$125K-$200K</v>
      </c>
    </row>
    <row r="7583" spans="1:5" x14ac:dyDescent="0.3">
      <c r="A7583" s="33" t="s">
        <v>4</v>
      </c>
      <c r="B7583" s="33" t="s">
        <v>53</v>
      </c>
      <c r="C7583" s="33">
        <v>125000</v>
      </c>
      <c r="D7583" s="33" t="s">
        <v>265</v>
      </c>
      <c r="E7583" t="str">
        <f t="shared" si="122"/>
        <v>$100K-$125K</v>
      </c>
    </row>
    <row r="7584" spans="1:5" x14ac:dyDescent="0.3">
      <c r="A7584" s="33" t="s">
        <v>4</v>
      </c>
      <c r="B7584" s="33" t="s">
        <v>53</v>
      </c>
      <c r="C7584" s="33">
        <v>97500</v>
      </c>
      <c r="D7584" s="33" t="s">
        <v>687</v>
      </c>
      <c r="E7584" t="str">
        <f t="shared" si="122"/>
        <v>$75K-$100K</v>
      </c>
    </row>
    <row r="7585" spans="1:5" x14ac:dyDescent="0.3">
      <c r="A7585" s="33" t="s">
        <v>4</v>
      </c>
      <c r="B7585" s="33" t="s">
        <v>53</v>
      </c>
      <c r="C7585" s="33">
        <v>110000</v>
      </c>
      <c r="D7585" s="33" t="s">
        <v>268</v>
      </c>
      <c r="E7585" t="str">
        <f t="shared" si="122"/>
        <v>$100K-$125K</v>
      </c>
    </row>
    <row r="7586" spans="1:5" x14ac:dyDescent="0.3">
      <c r="A7586" s="33" t="s">
        <v>4</v>
      </c>
      <c r="B7586" s="33" t="s">
        <v>90</v>
      </c>
      <c r="C7586" s="33">
        <v>64800</v>
      </c>
      <c r="D7586" s="33" t="s">
        <v>329</v>
      </c>
      <c r="E7586" t="str">
        <f t="shared" si="122"/>
        <v>&lt;$75K</v>
      </c>
    </row>
    <row r="7587" spans="1:5" x14ac:dyDescent="0.3">
      <c r="A7587" s="33" t="s">
        <v>4</v>
      </c>
      <c r="B7587" s="33" t="s">
        <v>53</v>
      </c>
      <c r="C7587" s="33">
        <v>105000</v>
      </c>
      <c r="D7587" s="33" t="s">
        <v>3594</v>
      </c>
      <c r="E7587" t="str">
        <f t="shared" si="122"/>
        <v>$100K-$125K</v>
      </c>
    </row>
    <row r="7588" spans="1:5" x14ac:dyDescent="0.3">
      <c r="A7588" s="33" t="s">
        <v>4</v>
      </c>
      <c r="B7588" s="33" t="s">
        <v>53</v>
      </c>
      <c r="C7588" s="33">
        <v>200256</v>
      </c>
      <c r="D7588" s="33" t="s">
        <v>225</v>
      </c>
      <c r="E7588" t="str">
        <f t="shared" si="122"/>
        <v>&gt;$200K</v>
      </c>
    </row>
    <row r="7589" spans="1:5" x14ac:dyDescent="0.3">
      <c r="A7589" s="33" t="s">
        <v>125</v>
      </c>
      <c r="B7589" s="33" t="s">
        <v>53</v>
      </c>
      <c r="C7589" s="33"/>
      <c r="D7589" s="33" t="s">
        <v>1173</v>
      </c>
      <c r="E7589" t="str">
        <f t="shared" si="122"/>
        <v>No Data</v>
      </c>
    </row>
    <row r="7590" spans="1:5" x14ac:dyDescent="0.3">
      <c r="A7590" s="33" t="s">
        <v>2</v>
      </c>
      <c r="B7590" s="33" t="s">
        <v>53</v>
      </c>
      <c r="C7590" s="33">
        <v>91800</v>
      </c>
      <c r="D7590" s="33" t="s">
        <v>3595</v>
      </c>
      <c r="E7590" t="str">
        <f t="shared" si="122"/>
        <v>$75K-$100K</v>
      </c>
    </row>
    <row r="7591" spans="1:5" x14ac:dyDescent="0.3">
      <c r="A7591" s="33" t="s">
        <v>128</v>
      </c>
      <c r="B7591" s="33" t="s">
        <v>54</v>
      </c>
      <c r="C7591" s="33">
        <v>116600</v>
      </c>
      <c r="D7591" s="33" t="s">
        <v>476</v>
      </c>
      <c r="E7591" t="str">
        <f t="shared" si="122"/>
        <v>$100K-$125K</v>
      </c>
    </row>
    <row r="7592" spans="1:5" x14ac:dyDescent="0.3">
      <c r="A7592" s="33" t="s">
        <v>4</v>
      </c>
      <c r="B7592" s="33" t="s">
        <v>53</v>
      </c>
      <c r="C7592" s="33"/>
      <c r="D7592" s="33" t="s">
        <v>230</v>
      </c>
      <c r="E7592" t="str">
        <f t="shared" si="122"/>
        <v>No Data</v>
      </c>
    </row>
    <row r="7593" spans="1:5" x14ac:dyDescent="0.3">
      <c r="A7593" s="33" t="s">
        <v>4</v>
      </c>
      <c r="B7593" s="33" t="s">
        <v>53</v>
      </c>
      <c r="C7593" s="33">
        <v>185000</v>
      </c>
      <c r="D7593" s="33" t="s">
        <v>265</v>
      </c>
      <c r="E7593" t="str">
        <f t="shared" si="122"/>
        <v>$125K-$200K</v>
      </c>
    </row>
    <row r="7594" spans="1:5" x14ac:dyDescent="0.3">
      <c r="A7594" s="33" t="s">
        <v>4</v>
      </c>
      <c r="B7594" s="33" t="s">
        <v>53</v>
      </c>
      <c r="C7594" s="33">
        <v>115000</v>
      </c>
      <c r="D7594" s="33" t="s">
        <v>3596</v>
      </c>
      <c r="E7594" t="str">
        <f t="shared" si="122"/>
        <v>$100K-$125K</v>
      </c>
    </row>
    <row r="7595" spans="1:5" x14ac:dyDescent="0.3">
      <c r="A7595" s="33" t="s">
        <v>4</v>
      </c>
      <c r="B7595" s="33" t="s">
        <v>53</v>
      </c>
      <c r="C7595" s="33">
        <v>145000</v>
      </c>
      <c r="D7595" s="33" t="s">
        <v>3597</v>
      </c>
      <c r="E7595" t="str">
        <f t="shared" si="122"/>
        <v>$125K-$200K</v>
      </c>
    </row>
    <row r="7596" spans="1:5" x14ac:dyDescent="0.3">
      <c r="A7596" s="33" t="s">
        <v>0</v>
      </c>
      <c r="B7596" s="33" t="s">
        <v>53</v>
      </c>
      <c r="C7596" s="33">
        <v>115000</v>
      </c>
      <c r="D7596" s="33" t="s">
        <v>299</v>
      </c>
      <c r="E7596" t="str">
        <f t="shared" si="122"/>
        <v>$100K-$125K</v>
      </c>
    </row>
    <row r="7597" spans="1:5" x14ac:dyDescent="0.3">
      <c r="A7597" s="33" t="s">
        <v>0</v>
      </c>
      <c r="B7597" s="33" t="s">
        <v>53</v>
      </c>
      <c r="C7597" s="33">
        <v>80000</v>
      </c>
      <c r="D7597" s="33" t="s">
        <v>3283</v>
      </c>
      <c r="E7597" t="str">
        <f t="shared" si="122"/>
        <v>$75K-$100K</v>
      </c>
    </row>
    <row r="7598" spans="1:5" x14ac:dyDescent="0.3">
      <c r="A7598" s="33" t="s">
        <v>128</v>
      </c>
      <c r="B7598" s="33" t="s">
        <v>53</v>
      </c>
      <c r="C7598" s="33"/>
      <c r="D7598" s="33" t="s">
        <v>258</v>
      </c>
      <c r="E7598" t="str">
        <f t="shared" si="122"/>
        <v>No Data</v>
      </c>
    </row>
    <row r="7599" spans="1:5" x14ac:dyDescent="0.3">
      <c r="A7599" s="33" t="s">
        <v>2</v>
      </c>
      <c r="B7599" s="33" t="s">
        <v>53</v>
      </c>
      <c r="C7599" s="33">
        <v>92527.5</v>
      </c>
      <c r="D7599" s="33" t="s">
        <v>1704</v>
      </c>
      <c r="E7599" t="str">
        <f t="shared" si="122"/>
        <v>$75K-$100K</v>
      </c>
    </row>
    <row r="7600" spans="1:5" x14ac:dyDescent="0.3">
      <c r="A7600" s="33" t="s">
        <v>0</v>
      </c>
      <c r="B7600" s="33" t="s">
        <v>53</v>
      </c>
      <c r="C7600" s="33">
        <v>125500</v>
      </c>
      <c r="D7600" s="33" t="s">
        <v>217</v>
      </c>
      <c r="E7600" t="str">
        <f t="shared" si="122"/>
        <v>$125K-$200K</v>
      </c>
    </row>
    <row r="7601" spans="1:5" x14ac:dyDescent="0.3">
      <c r="A7601" s="33" t="s">
        <v>52</v>
      </c>
      <c r="B7601" s="33" t="s">
        <v>53</v>
      </c>
      <c r="C7601" s="33">
        <v>90000</v>
      </c>
      <c r="D7601" s="33" t="s">
        <v>268</v>
      </c>
      <c r="E7601" t="str">
        <f t="shared" si="122"/>
        <v>$75K-$100K</v>
      </c>
    </row>
    <row r="7602" spans="1:5" x14ac:dyDescent="0.3">
      <c r="A7602" s="33" t="s">
        <v>4</v>
      </c>
      <c r="B7602" s="33" t="s">
        <v>53</v>
      </c>
      <c r="C7602" s="33"/>
      <c r="D7602" s="33" t="s">
        <v>1953</v>
      </c>
      <c r="E7602" t="str">
        <f t="shared" si="122"/>
        <v>No Data</v>
      </c>
    </row>
    <row r="7603" spans="1:5" x14ac:dyDescent="0.3">
      <c r="A7603" s="33" t="s">
        <v>4</v>
      </c>
      <c r="B7603" s="33" t="s">
        <v>53</v>
      </c>
      <c r="C7603" s="33">
        <v>90000</v>
      </c>
      <c r="D7603" s="33" t="s">
        <v>2399</v>
      </c>
      <c r="E7603" t="str">
        <f t="shared" si="122"/>
        <v>$75K-$100K</v>
      </c>
    </row>
    <row r="7604" spans="1:5" x14ac:dyDescent="0.3">
      <c r="A7604" s="33" t="s">
        <v>4</v>
      </c>
      <c r="B7604" s="33" t="s">
        <v>53</v>
      </c>
      <c r="C7604" s="33">
        <v>95000</v>
      </c>
      <c r="D7604" s="33" t="s">
        <v>3598</v>
      </c>
      <c r="E7604" t="str">
        <f t="shared" si="122"/>
        <v>$75K-$100K</v>
      </c>
    </row>
    <row r="7605" spans="1:5" x14ac:dyDescent="0.3">
      <c r="A7605" s="33" t="s">
        <v>128</v>
      </c>
      <c r="B7605" s="33" t="s">
        <v>54</v>
      </c>
      <c r="C7605" s="33">
        <v>190000</v>
      </c>
      <c r="D7605" s="33" t="s">
        <v>230</v>
      </c>
      <c r="E7605" t="str">
        <f t="shared" si="122"/>
        <v>$125K-$200K</v>
      </c>
    </row>
    <row r="7606" spans="1:5" x14ac:dyDescent="0.3">
      <c r="A7606" s="33" t="s">
        <v>4</v>
      </c>
      <c r="B7606" s="33" t="s">
        <v>53</v>
      </c>
      <c r="C7606" s="33">
        <v>90000</v>
      </c>
      <c r="D7606" s="33" t="s">
        <v>2399</v>
      </c>
      <c r="E7606" t="str">
        <f t="shared" si="122"/>
        <v>$75K-$100K</v>
      </c>
    </row>
    <row r="7607" spans="1:5" x14ac:dyDescent="0.3">
      <c r="A7607" s="33" t="s">
        <v>0</v>
      </c>
      <c r="B7607" s="33" t="s">
        <v>53</v>
      </c>
      <c r="C7607" s="33">
        <v>219500</v>
      </c>
      <c r="D7607" s="33" t="s">
        <v>680</v>
      </c>
      <c r="E7607" t="str">
        <f t="shared" si="122"/>
        <v>&gt;$200K</v>
      </c>
    </row>
    <row r="7608" spans="1:5" x14ac:dyDescent="0.3">
      <c r="A7608" s="33" t="s">
        <v>0</v>
      </c>
      <c r="B7608" s="33" t="s">
        <v>53</v>
      </c>
      <c r="C7608" s="33"/>
      <c r="D7608" s="33" t="s">
        <v>3599</v>
      </c>
      <c r="E7608" t="str">
        <f t="shared" si="122"/>
        <v>No Data</v>
      </c>
    </row>
    <row r="7609" spans="1:5" x14ac:dyDescent="0.3">
      <c r="A7609" s="33" t="s">
        <v>128</v>
      </c>
      <c r="B7609" s="33" t="s">
        <v>54</v>
      </c>
      <c r="C7609" s="33">
        <v>125000</v>
      </c>
      <c r="D7609" s="33" t="s">
        <v>499</v>
      </c>
      <c r="E7609" t="str">
        <f t="shared" si="122"/>
        <v>$100K-$125K</v>
      </c>
    </row>
    <row r="7610" spans="1:5" x14ac:dyDescent="0.3">
      <c r="A7610" s="33" t="s">
        <v>2</v>
      </c>
      <c r="B7610" s="33" t="s">
        <v>54</v>
      </c>
      <c r="C7610" s="33"/>
      <c r="D7610" s="33" t="s">
        <v>3600</v>
      </c>
      <c r="E7610" t="str">
        <f t="shared" si="122"/>
        <v>No Data</v>
      </c>
    </row>
    <row r="7611" spans="1:5" x14ac:dyDescent="0.3">
      <c r="A7611" s="33" t="s">
        <v>4</v>
      </c>
      <c r="B7611" s="33" t="s">
        <v>53</v>
      </c>
      <c r="C7611" s="33">
        <v>140000</v>
      </c>
      <c r="D7611" s="33" t="s">
        <v>3601</v>
      </c>
      <c r="E7611" t="str">
        <f t="shared" si="122"/>
        <v>$125K-$200K</v>
      </c>
    </row>
    <row r="7612" spans="1:5" x14ac:dyDescent="0.3">
      <c r="A7612" s="33" t="s">
        <v>2</v>
      </c>
      <c r="B7612" s="33" t="s">
        <v>53</v>
      </c>
      <c r="C7612" s="33">
        <v>73000</v>
      </c>
      <c r="D7612" s="33" t="s">
        <v>3602</v>
      </c>
      <c r="E7612" t="str">
        <f t="shared" si="122"/>
        <v>&lt;$75K</v>
      </c>
    </row>
    <row r="7613" spans="1:5" x14ac:dyDescent="0.3">
      <c r="A7613" s="33" t="s">
        <v>2</v>
      </c>
      <c r="B7613" s="33" t="s">
        <v>74</v>
      </c>
      <c r="C7613" s="33"/>
      <c r="D7613" s="33" t="s">
        <v>666</v>
      </c>
      <c r="E7613" t="str">
        <f t="shared" si="122"/>
        <v>No Data</v>
      </c>
    </row>
    <row r="7614" spans="1:5" x14ac:dyDescent="0.3">
      <c r="A7614" s="33" t="s">
        <v>4</v>
      </c>
      <c r="B7614" s="33" t="s">
        <v>53</v>
      </c>
      <c r="C7614" s="33">
        <v>115000</v>
      </c>
      <c r="D7614" s="33" t="s">
        <v>301</v>
      </c>
      <c r="E7614" t="str">
        <f t="shared" si="122"/>
        <v>$100K-$125K</v>
      </c>
    </row>
    <row r="7615" spans="1:5" x14ac:dyDescent="0.3">
      <c r="A7615" s="33" t="s">
        <v>0</v>
      </c>
      <c r="B7615" s="33" t="s">
        <v>53</v>
      </c>
      <c r="C7615" s="33">
        <v>115000</v>
      </c>
      <c r="D7615" s="33" t="s">
        <v>299</v>
      </c>
      <c r="E7615" t="str">
        <f t="shared" si="122"/>
        <v>$100K-$125K</v>
      </c>
    </row>
    <row r="7616" spans="1:5" x14ac:dyDescent="0.3">
      <c r="A7616" s="33" t="s">
        <v>125</v>
      </c>
      <c r="B7616" s="33" t="s">
        <v>53</v>
      </c>
      <c r="C7616" s="33">
        <v>114586.5</v>
      </c>
      <c r="D7616" s="33" t="s">
        <v>3129</v>
      </c>
      <c r="E7616" t="str">
        <f t="shared" si="122"/>
        <v>$100K-$125K</v>
      </c>
    </row>
    <row r="7617" spans="1:5" x14ac:dyDescent="0.3">
      <c r="A7617" s="33" t="s">
        <v>0</v>
      </c>
      <c r="B7617" s="33" t="s">
        <v>53</v>
      </c>
      <c r="C7617" s="33">
        <v>214000</v>
      </c>
      <c r="D7617" s="33" t="s">
        <v>3603</v>
      </c>
      <c r="E7617" t="str">
        <f t="shared" si="122"/>
        <v>&gt;$200K</v>
      </c>
    </row>
    <row r="7618" spans="1:5" x14ac:dyDescent="0.3">
      <c r="A7618" s="33" t="s">
        <v>126</v>
      </c>
      <c r="B7618" s="33" t="s">
        <v>92</v>
      </c>
      <c r="C7618" s="33">
        <v>96773</v>
      </c>
      <c r="D7618" s="33" t="s">
        <v>3604</v>
      </c>
      <c r="E7618" t="str">
        <f t="shared" si="122"/>
        <v>$75K-$100K</v>
      </c>
    </row>
    <row r="7619" spans="1:5" x14ac:dyDescent="0.3">
      <c r="A7619" s="33" t="s">
        <v>4</v>
      </c>
      <c r="B7619" s="33" t="s">
        <v>53</v>
      </c>
      <c r="C7619" s="33">
        <v>100000</v>
      </c>
      <c r="D7619" s="33" t="s">
        <v>3605</v>
      </c>
      <c r="E7619" t="str">
        <f t="shared" ref="E7619:E7682" si="123">_xlfn.XLOOKUP(C7619,$H$16:$H$21,$G$16:$G$21,,1)</f>
        <v>$75K-$100K</v>
      </c>
    </row>
    <row r="7620" spans="1:5" x14ac:dyDescent="0.3">
      <c r="A7620" s="33" t="s">
        <v>126</v>
      </c>
      <c r="B7620" s="33" t="s">
        <v>53</v>
      </c>
      <c r="C7620" s="33">
        <v>175000</v>
      </c>
      <c r="D7620" s="33" t="s">
        <v>679</v>
      </c>
      <c r="E7620" t="str">
        <f t="shared" si="123"/>
        <v>$125K-$200K</v>
      </c>
    </row>
    <row r="7621" spans="1:5" x14ac:dyDescent="0.3">
      <c r="A7621" s="33" t="s">
        <v>2</v>
      </c>
      <c r="B7621" s="33" t="s">
        <v>53</v>
      </c>
      <c r="C7621" s="33"/>
      <c r="D7621" s="33" t="s">
        <v>3527</v>
      </c>
      <c r="E7621" t="str">
        <f t="shared" si="123"/>
        <v>No Data</v>
      </c>
    </row>
    <row r="7622" spans="1:5" x14ac:dyDescent="0.3">
      <c r="A7622" s="33" t="s">
        <v>4</v>
      </c>
      <c r="B7622" s="33" t="s">
        <v>53</v>
      </c>
      <c r="C7622" s="33">
        <v>133000</v>
      </c>
      <c r="D7622" s="33" t="s">
        <v>3261</v>
      </c>
      <c r="E7622" t="str">
        <f t="shared" si="123"/>
        <v>$125K-$200K</v>
      </c>
    </row>
    <row r="7623" spans="1:5" x14ac:dyDescent="0.3">
      <c r="A7623" s="33" t="s">
        <v>4</v>
      </c>
      <c r="B7623" s="33" t="s">
        <v>53</v>
      </c>
      <c r="C7623" s="33"/>
      <c r="D7623" s="33" t="s">
        <v>3606</v>
      </c>
      <c r="E7623" t="str">
        <f t="shared" si="123"/>
        <v>No Data</v>
      </c>
    </row>
    <row r="7624" spans="1:5" x14ac:dyDescent="0.3">
      <c r="A7624" s="33" t="s">
        <v>0</v>
      </c>
      <c r="B7624" s="33" t="s">
        <v>53</v>
      </c>
      <c r="C7624" s="33">
        <v>196600</v>
      </c>
      <c r="D7624" s="33" t="s">
        <v>217</v>
      </c>
      <c r="E7624" t="str">
        <f t="shared" si="123"/>
        <v>$125K-$200K</v>
      </c>
    </row>
    <row r="7625" spans="1:5" x14ac:dyDescent="0.3">
      <c r="A7625" s="33" t="s">
        <v>0</v>
      </c>
      <c r="B7625" s="33" t="s">
        <v>53</v>
      </c>
      <c r="C7625" s="33"/>
      <c r="D7625" s="33" t="s">
        <v>1836</v>
      </c>
      <c r="E7625" t="str">
        <f t="shared" si="123"/>
        <v>No Data</v>
      </c>
    </row>
    <row r="7626" spans="1:5" x14ac:dyDescent="0.3">
      <c r="A7626" s="33" t="s">
        <v>2</v>
      </c>
      <c r="B7626" s="33" t="s">
        <v>67</v>
      </c>
      <c r="C7626" s="33">
        <v>111175</v>
      </c>
      <c r="D7626" s="33" t="s">
        <v>913</v>
      </c>
      <c r="E7626" t="str">
        <f t="shared" si="123"/>
        <v>$100K-$125K</v>
      </c>
    </row>
    <row r="7627" spans="1:5" x14ac:dyDescent="0.3">
      <c r="A7627" s="33" t="s">
        <v>128</v>
      </c>
      <c r="B7627" s="33" t="s">
        <v>53</v>
      </c>
      <c r="C7627" s="33">
        <v>135000</v>
      </c>
      <c r="D7627" s="33" t="s">
        <v>364</v>
      </c>
      <c r="E7627" t="str">
        <f t="shared" si="123"/>
        <v>$125K-$200K</v>
      </c>
    </row>
    <row r="7628" spans="1:5" x14ac:dyDescent="0.3">
      <c r="A7628" s="33" t="s">
        <v>4</v>
      </c>
      <c r="B7628" s="33" t="s">
        <v>53</v>
      </c>
      <c r="C7628" s="33"/>
      <c r="D7628" s="33" t="s">
        <v>403</v>
      </c>
      <c r="E7628" t="str">
        <f t="shared" si="123"/>
        <v>No Data</v>
      </c>
    </row>
    <row r="7629" spans="1:5" x14ac:dyDescent="0.3">
      <c r="A7629" s="33" t="s">
        <v>0</v>
      </c>
      <c r="B7629" s="33" t="s">
        <v>81</v>
      </c>
      <c r="C7629" s="33">
        <v>69962.5</v>
      </c>
      <c r="D7629" s="33" t="s">
        <v>3607</v>
      </c>
      <c r="E7629" t="str">
        <f t="shared" si="123"/>
        <v>&lt;$75K</v>
      </c>
    </row>
    <row r="7630" spans="1:5" x14ac:dyDescent="0.3">
      <c r="A7630" s="33" t="s">
        <v>0</v>
      </c>
      <c r="B7630" s="33" t="s">
        <v>53</v>
      </c>
      <c r="C7630" s="33">
        <v>125000</v>
      </c>
      <c r="D7630" s="33" t="s">
        <v>3608</v>
      </c>
      <c r="E7630" t="str">
        <f t="shared" si="123"/>
        <v>$100K-$125K</v>
      </c>
    </row>
    <row r="7631" spans="1:5" x14ac:dyDescent="0.3">
      <c r="A7631" s="33" t="s">
        <v>0</v>
      </c>
      <c r="B7631" s="33" t="s">
        <v>53</v>
      </c>
      <c r="C7631" s="33">
        <v>90000</v>
      </c>
      <c r="D7631" s="33" t="s">
        <v>3609</v>
      </c>
      <c r="E7631" t="str">
        <f t="shared" si="123"/>
        <v>$75K-$100K</v>
      </c>
    </row>
    <row r="7632" spans="1:5" x14ac:dyDescent="0.3">
      <c r="A7632" s="33" t="s">
        <v>0</v>
      </c>
      <c r="B7632" s="33" t="s">
        <v>53</v>
      </c>
      <c r="C7632" s="33"/>
      <c r="D7632" s="33" t="s">
        <v>258</v>
      </c>
      <c r="E7632" t="str">
        <f t="shared" si="123"/>
        <v>No Data</v>
      </c>
    </row>
    <row r="7633" spans="1:5" x14ac:dyDescent="0.3">
      <c r="A7633" s="33" t="s">
        <v>126</v>
      </c>
      <c r="B7633" s="33" t="s">
        <v>81</v>
      </c>
      <c r="C7633" s="33">
        <v>90000</v>
      </c>
      <c r="D7633" s="33" t="s">
        <v>1847</v>
      </c>
      <c r="E7633" t="str">
        <f t="shared" si="123"/>
        <v>$75K-$100K</v>
      </c>
    </row>
    <row r="7634" spans="1:5" x14ac:dyDescent="0.3">
      <c r="A7634" s="33" t="s">
        <v>0</v>
      </c>
      <c r="B7634" s="33" t="s">
        <v>53</v>
      </c>
      <c r="C7634" s="33">
        <v>109450</v>
      </c>
      <c r="D7634" s="33" t="s">
        <v>590</v>
      </c>
      <c r="E7634" t="str">
        <f t="shared" si="123"/>
        <v>$100K-$125K</v>
      </c>
    </row>
    <row r="7635" spans="1:5" x14ac:dyDescent="0.3">
      <c r="A7635" s="33" t="s">
        <v>4</v>
      </c>
      <c r="B7635" s="33" t="s">
        <v>53</v>
      </c>
      <c r="C7635" s="33">
        <v>205000</v>
      </c>
      <c r="D7635" s="33" t="s">
        <v>3610</v>
      </c>
      <c r="E7635" t="str">
        <f t="shared" si="123"/>
        <v>&gt;$200K</v>
      </c>
    </row>
    <row r="7636" spans="1:5" x14ac:dyDescent="0.3">
      <c r="A7636" s="33" t="s">
        <v>2</v>
      </c>
      <c r="B7636" s="33" t="s">
        <v>53</v>
      </c>
      <c r="C7636" s="33"/>
      <c r="D7636" s="33" t="s">
        <v>3611</v>
      </c>
      <c r="E7636" t="str">
        <f t="shared" si="123"/>
        <v>No Data</v>
      </c>
    </row>
    <row r="7637" spans="1:5" x14ac:dyDescent="0.3">
      <c r="A7637" s="33" t="s">
        <v>2</v>
      </c>
      <c r="B7637" s="33" t="s">
        <v>53</v>
      </c>
      <c r="C7637" s="33">
        <v>175000</v>
      </c>
      <c r="D7637" s="33" t="s">
        <v>3612</v>
      </c>
      <c r="E7637" t="str">
        <f t="shared" si="123"/>
        <v>$125K-$200K</v>
      </c>
    </row>
    <row r="7638" spans="1:5" x14ac:dyDescent="0.3">
      <c r="A7638" s="33" t="s">
        <v>2</v>
      </c>
      <c r="B7638" s="33" t="s">
        <v>53</v>
      </c>
      <c r="C7638" s="33"/>
      <c r="D7638" s="33" t="s">
        <v>926</v>
      </c>
      <c r="E7638" t="str">
        <f t="shared" si="123"/>
        <v>No Data</v>
      </c>
    </row>
    <row r="7639" spans="1:5" x14ac:dyDescent="0.3">
      <c r="A7639" s="33" t="s">
        <v>0</v>
      </c>
      <c r="B7639" s="33" t="s">
        <v>53</v>
      </c>
      <c r="C7639" s="33">
        <v>164000</v>
      </c>
      <c r="D7639" s="33" t="s">
        <v>431</v>
      </c>
      <c r="E7639" t="str">
        <f t="shared" si="123"/>
        <v>$125K-$200K</v>
      </c>
    </row>
    <row r="7640" spans="1:5" x14ac:dyDescent="0.3">
      <c r="A7640" s="33" t="s">
        <v>2</v>
      </c>
      <c r="B7640" s="33" t="s">
        <v>53</v>
      </c>
      <c r="C7640" s="33"/>
      <c r="D7640" s="33" t="s">
        <v>268</v>
      </c>
      <c r="E7640" t="str">
        <f t="shared" si="123"/>
        <v>No Data</v>
      </c>
    </row>
    <row r="7641" spans="1:5" x14ac:dyDescent="0.3">
      <c r="A7641" s="33" t="s">
        <v>4</v>
      </c>
      <c r="B7641" s="33" t="s">
        <v>53</v>
      </c>
      <c r="C7641" s="33">
        <v>117500</v>
      </c>
      <c r="D7641" s="33" t="s">
        <v>2059</v>
      </c>
      <c r="E7641" t="str">
        <f t="shared" si="123"/>
        <v>$100K-$125K</v>
      </c>
    </row>
    <row r="7642" spans="1:5" x14ac:dyDescent="0.3">
      <c r="A7642" s="33" t="s">
        <v>0</v>
      </c>
      <c r="B7642" s="33" t="s">
        <v>53</v>
      </c>
      <c r="C7642" s="33">
        <v>65000</v>
      </c>
      <c r="D7642" s="33" t="s">
        <v>905</v>
      </c>
      <c r="E7642" t="str">
        <f t="shared" si="123"/>
        <v>&lt;$75K</v>
      </c>
    </row>
    <row r="7643" spans="1:5" x14ac:dyDescent="0.3">
      <c r="A7643" s="33" t="s">
        <v>4</v>
      </c>
      <c r="B7643" s="33" t="s">
        <v>53</v>
      </c>
      <c r="C7643" s="33">
        <v>90000</v>
      </c>
      <c r="D7643" s="33" t="s">
        <v>1401</v>
      </c>
      <c r="E7643" t="str">
        <f t="shared" si="123"/>
        <v>$75K-$100K</v>
      </c>
    </row>
    <row r="7644" spans="1:5" x14ac:dyDescent="0.3">
      <c r="A7644" s="33" t="s">
        <v>2</v>
      </c>
      <c r="B7644" s="33" t="s">
        <v>53</v>
      </c>
      <c r="C7644" s="33"/>
      <c r="D7644" s="33" t="s">
        <v>480</v>
      </c>
      <c r="E7644" t="str">
        <f t="shared" si="123"/>
        <v>No Data</v>
      </c>
    </row>
    <row r="7645" spans="1:5" x14ac:dyDescent="0.3">
      <c r="A7645" s="33" t="s">
        <v>4</v>
      </c>
      <c r="B7645" s="33" t="s">
        <v>53</v>
      </c>
      <c r="C7645" s="33">
        <v>200000</v>
      </c>
      <c r="D7645" s="33" t="s">
        <v>3613</v>
      </c>
      <c r="E7645" t="str">
        <f t="shared" si="123"/>
        <v>$125K-$200K</v>
      </c>
    </row>
    <row r="7646" spans="1:5" x14ac:dyDescent="0.3">
      <c r="A7646" s="33" t="s">
        <v>4</v>
      </c>
      <c r="B7646" s="33" t="s">
        <v>53</v>
      </c>
      <c r="C7646" s="33"/>
      <c r="D7646" s="33" t="s">
        <v>475</v>
      </c>
      <c r="E7646" t="str">
        <f t="shared" si="123"/>
        <v>No Data</v>
      </c>
    </row>
    <row r="7647" spans="1:5" x14ac:dyDescent="0.3">
      <c r="A7647" s="33" t="s">
        <v>2</v>
      </c>
      <c r="B7647" s="33" t="s">
        <v>53</v>
      </c>
      <c r="C7647" s="33">
        <v>71750</v>
      </c>
      <c r="D7647" s="33" t="s">
        <v>3614</v>
      </c>
      <c r="E7647" t="str">
        <f t="shared" si="123"/>
        <v>&lt;$75K</v>
      </c>
    </row>
    <row r="7648" spans="1:5" x14ac:dyDescent="0.3">
      <c r="A7648" s="33" t="s">
        <v>4</v>
      </c>
      <c r="B7648" s="33" t="s">
        <v>54</v>
      </c>
      <c r="C7648" s="33">
        <v>173500</v>
      </c>
      <c r="D7648" s="33" t="s">
        <v>225</v>
      </c>
      <c r="E7648" t="str">
        <f t="shared" si="123"/>
        <v>$125K-$200K</v>
      </c>
    </row>
    <row r="7649" spans="1:5" x14ac:dyDescent="0.3">
      <c r="A7649" s="33" t="s">
        <v>126</v>
      </c>
      <c r="B7649" s="33" t="s">
        <v>53</v>
      </c>
      <c r="C7649" s="33">
        <v>173500</v>
      </c>
      <c r="D7649" s="33" t="s">
        <v>225</v>
      </c>
      <c r="E7649" t="str">
        <f t="shared" si="123"/>
        <v>$125K-$200K</v>
      </c>
    </row>
    <row r="7650" spans="1:5" x14ac:dyDescent="0.3">
      <c r="A7650" s="33" t="s">
        <v>4</v>
      </c>
      <c r="B7650" s="33" t="s">
        <v>54</v>
      </c>
      <c r="C7650" s="33"/>
      <c r="D7650" s="33" t="s">
        <v>1851</v>
      </c>
      <c r="E7650" t="str">
        <f t="shared" si="123"/>
        <v>No Data</v>
      </c>
    </row>
    <row r="7651" spans="1:5" x14ac:dyDescent="0.3">
      <c r="A7651" s="33" t="s">
        <v>126</v>
      </c>
      <c r="B7651" s="33" t="s">
        <v>54</v>
      </c>
      <c r="C7651" s="33">
        <v>90000</v>
      </c>
      <c r="D7651" s="33" t="s">
        <v>635</v>
      </c>
      <c r="E7651" t="str">
        <f t="shared" si="123"/>
        <v>$75K-$100K</v>
      </c>
    </row>
    <row r="7652" spans="1:5" x14ac:dyDescent="0.3">
      <c r="A7652" s="33" t="s">
        <v>2</v>
      </c>
      <c r="B7652" s="33" t="s">
        <v>89</v>
      </c>
      <c r="C7652" s="33">
        <v>50400</v>
      </c>
      <c r="D7652" s="33" t="s">
        <v>3615</v>
      </c>
      <c r="E7652" t="str">
        <f t="shared" si="123"/>
        <v>&lt;$75K</v>
      </c>
    </row>
    <row r="7653" spans="1:5" x14ac:dyDescent="0.3">
      <c r="A7653" s="33" t="s">
        <v>4</v>
      </c>
      <c r="B7653" s="33" t="s">
        <v>54</v>
      </c>
      <c r="C7653" s="33"/>
      <c r="D7653" s="33" t="s">
        <v>3616</v>
      </c>
      <c r="E7653" t="str">
        <f t="shared" si="123"/>
        <v>No Data</v>
      </c>
    </row>
    <row r="7654" spans="1:5" x14ac:dyDescent="0.3">
      <c r="A7654" s="33" t="s">
        <v>2</v>
      </c>
      <c r="B7654" s="33" t="s">
        <v>53</v>
      </c>
      <c r="C7654" s="33"/>
      <c r="D7654" s="33" t="s">
        <v>268</v>
      </c>
      <c r="E7654" t="str">
        <f t="shared" si="123"/>
        <v>No Data</v>
      </c>
    </row>
    <row r="7655" spans="1:5" x14ac:dyDescent="0.3">
      <c r="A7655" s="33" t="s">
        <v>4</v>
      </c>
      <c r="B7655" s="33" t="s">
        <v>53</v>
      </c>
      <c r="C7655" s="33">
        <v>122500</v>
      </c>
      <c r="D7655" s="33" t="s">
        <v>520</v>
      </c>
      <c r="E7655" t="str">
        <f t="shared" si="123"/>
        <v>$100K-$125K</v>
      </c>
    </row>
    <row r="7656" spans="1:5" x14ac:dyDescent="0.3">
      <c r="A7656" s="33" t="s">
        <v>2</v>
      </c>
      <c r="B7656" s="33" t="s">
        <v>53</v>
      </c>
      <c r="C7656" s="33"/>
      <c r="D7656" s="33" t="s">
        <v>3617</v>
      </c>
      <c r="E7656" t="str">
        <f t="shared" si="123"/>
        <v>No Data</v>
      </c>
    </row>
    <row r="7657" spans="1:5" x14ac:dyDescent="0.3">
      <c r="A7657" s="33" t="s">
        <v>125</v>
      </c>
      <c r="B7657" s="33" t="s">
        <v>53</v>
      </c>
      <c r="C7657" s="33"/>
      <c r="D7657" s="33" t="s">
        <v>389</v>
      </c>
      <c r="E7657" t="str">
        <f t="shared" si="123"/>
        <v>No Data</v>
      </c>
    </row>
    <row r="7658" spans="1:5" x14ac:dyDescent="0.3">
      <c r="A7658" s="33" t="s">
        <v>4</v>
      </c>
      <c r="B7658" s="33" t="s">
        <v>69</v>
      </c>
      <c r="C7658" s="33">
        <v>56700</v>
      </c>
      <c r="D7658" s="33" t="s">
        <v>3083</v>
      </c>
      <c r="E7658" t="str">
        <f t="shared" si="123"/>
        <v>&lt;$75K</v>
      </c>
    </row>
    <row r="7659" spans="1:5" x14ac:dyDescent="0.3">
      <c r="A7659" s="33" t="s">
        <v>126</v>
      </c>
      <c r="B7659" s="33" t="s">
        <v>53</v>
      </c>
      <c r="C7659" s="33">
        <v>135000</v>
      </c>
      <c r="D7659" s="33" t="s">
        <v>826</v>
      </c>
      <c r="E7659" t="str">
        <f t="shared" si="123"/>
        <v>$125K-$200K</v>
      </c>
    </row>
    <row r="7660" spans="1:5" x14ac:dyDescent="0.3">
      <c r="A7660" s="33" t="s">
        <v>0</v>
      </c>
      <c r="B7660" s="33" t="s">
        <v>53</v>
      </c>
      <c r="C7660" s="33">
        <v>198500</v>
      </c>
      <c r="D7660" s="33" t="s">
        <v>431</v>
      </c>
      <c r="E7660" t="str">
        <f t="shared" si="123"/>
        <v>$125K-$200K</v>
      </c>
    </row>
    <row r="7661" spans="1:5" x14ac:dyDescent="0.3">
      <c r="A7661" s="33" t="s">
        <v>125</v>
      </c>
      <c r="B7661" s="33" t="s">
        <v>53</v>
      </c>
      <c r="C7661" s="33">
        <v>115000</v>
      </c>
      <c r="D7661" s="33" t="s">
        <v>1979</v>
      </c>
      <c r="E7661" t="str">
        <f t="shared" si="123"/>
        <v>$100K-$125K</v>
      </c>
    </row>
    <row r="7662" spans="1:5" x14ac:dyDescent="0.3">
      <c r="A7662" s="33" t="s">
        <v>0</v>
      </c>
      <c r="B7662" s="33" t="s">
        <v>80</v>
      </c>
      <c r="C7662" s="33">
        <v>157500</v>
      </c>
      <c r="D7662" s="33" t="s">
        <v>3618</v>
      </c>
      <c r="E7662" t="str">
        <f t="shared" si="123"/>
        <v>$125K-$200K</v>
      </c>
    </row>
    <row r="7663" spans="1:5" x14ac:dyDescent="0.3">
      <c r="A7663" s="33" t="s">
        <v>2</v>
      </c>
      <c r="B7663" s="33" t="s">
        <v>53</v>
      </c>
      <c r="C7663" s="33">
        <v>150000</v>
      </c>
      <c r="D7663" s="33" t="s">
        <v>905</v>
      </c>
      <c r="E7663" t="str">
        <f t="shared" si="123"/>
        <v>$125K-$200K</v>
      </c>
    </row>
    <row r="7664" spans="1:5" x14ac:dyDescent="0.3">
      <c r="A7664" s="33" t="s">
        <v>0</v>
      </c>
      <c r="B7664" s="33" t="s">
        <v>54</v>
      </c>
      <c r="C7664" s="33"/>
      <c r="D7664" s="33" t="s">
        <v>469</v>
      </c>
      <c r="E7664" t="str">
        <f t="shared" si="123"/>
        <v>No Data</v>
      </c>
    </row>
    <row r="7665" spans="1:5" x14ac:dyDescent="0.3">
      <c r="A7665" s="33" t="s">
        <v>2</v>
      </c>
      <c r="B7665" s="33" t="s">
        <v>53</v>
      </c>
      <c r="C7665" s="33"/>
      <c r="D7665" s="33" t="s">
        <v>232</v>
      </c>
      <c r="E7665" t="str">
        <f t="shared" si="123"/>
        <v>No Data</v>
      </c>
    </row>
    <row r="7666" spans="1:5" x14ac:dyDescent="0.3">
      <c r="A7666" s="33" t="s">
        <v>126</v>
      </c>
      <c r="B7666" s="33" t="s">
        <v>54</v>
      </c>
      <c r="C7666" s="33"/>
      <c r="D7666" s="33" t="s">
        <v>559</v>
      </c>
      <c r="E7666" t="str">
        <f t="shared" si="123"/>
        <v>No Data</v>
      </c>
    </row>
    <row r="7667" spans="1:5" x14ac:dyDescent="0.3">
      <c r="A7667" s="33" t="s">
        <v>4</v>
      </c>
      <c r="B7667" s="33" t="s">
        <v>53</v>
      </c>
      <c r="C7667" s="33"/>
      <c r="D7667" s="33" t="s">
        <v>258</v>
      </c>
      <c r="E7667" t="str">
        <f t="shared" si="123"/>
        <v>No Data</v>
      </c>
    </row>
    <row r="7668" spans="1:5" x14ac:dyDescent="0.3">
      <c r="A7668" s="33" t="s">
        <v>0</v>
      </c>
      <c r="B7668" s="33" t="s">
        <v>54</v>
      </c>
      <c r="C7668" s="33">
        <v>127500</v>
      </c>
      <c r="D7668" s="33" t="s">
        <v>3619</v>
      </c>
      <c r="E7668" t="str">
        <f t="shared" si="123"/>
        <v>$125K-$200K</v>
      </c>
    </row>
    <row r="7669" spans="1:5" x14ac:dyDescent="0.3">
      <c r="A7669" s="33" t="s">
        <v>0</v>
      </c>
      <c r="B7669" s="33" t="s">
        <v>53</v>
      </c>
      <c r="C7669" s="33">
        <v>225000</v>
      </c>
      <c r="D7669" s="33" t="s">
        <v>3620</v>
      </c>
      <c r="E7669" t="str">
        <f t="shared" si="123"/>
        <v>&gt;$200K</v>
      </c>
    </row>
    <row r="7670" spans="1:5" x14ac:dyDescent="0.3">
      <c r="A7670" s="33" t="s">
        <v>4</v>
      </c>
      <c r="B7670" s="33" t="s">
        <v>53</v>
      </c>
      <c r="C7670" s="33"/>
      <c r="D7670" s="33" t="s">
        <v>3621</v>
      </c>
      <c r="E7670" t="str">
        <f t="shared" si="123"/>
        <v>No Data</v>
      </c>
    </row>
    <row r="7671" spans="1:5" x14ac:dyDescent="0.3">
      <c r="A7671" s="33" t="s">
        <v>4</v>
      </c>
      <c r="B7671" s="33" t="s">
        <v>53</v>
      </c>
      <c r="C7671" s="33"/>
      <c r="D7671" s="33" t="s">
        <v>2973</v>
      </c>
      <c r="E7671" t="str">
        <f t="shared" si="123"/>
        <v>No Data</v>
      </c>
    </row>
    <row r="7672" spans="1:5" x14ac:dyDescent="0.3">
      <c r="A7672" s="33" t="s">
        <v>128</v>
      </c>
      <c r="B7672" s="33" t="s">
        <v>53</v>
      </c>
      <c r="C7672" s="33">
        <v>154000</v>
      </c>
      <c r="D7672" s="33" t="s">
        <v>242</v>
      </c>
      <c r="E7672" t="str">
        <f t="shared" si="123"/>
        <v>$125K-$200K</v>
      </c>
    </row>
    <row r="7673" spans="1:5" x14ac:dyDescent="0.3">
      <c r="A7673" s="33" t="s">
        <v>2</v>
      </c>
      <c r="B7673" s="33" t="s">
        <v>53</v>
      </c>
      <c r="C7673" s="33">
        <v>84809.28125</v>
      </c>
      <c r="D7673" s="33" t="s">
        <v>3622</v>
      </c>
      <c r="E7673" t="str">
        <f t="shared" si="123"/>
        <v>$75K-$100K</v>
      </c>
    </row>
    <row r="7674" spans="1:5" x14ac:dyDescent="0.3">
      <c r="A7674" s="33" t="s">
        <v>0</v>
      </c>
      <c r="B7674" s="33" t="s">
        <v>53</v>
      </c>
      <c r="C7674" s="33"/>
      <c r="D7674" s="33" t="s">
        <v>658</v>
      </c>
      <c r="E7674" t="str">
        <f t="shared" si="123"/>
        <v>No Data</v>
      </c>
    </row>
    <row r="7675" spans="1:5" x14ac:dyDescent="0.3">
      <c r="A7675" s="33" t="s">
        <v>4</v>
      </c>
      <c r="B7675" s="33" t="s">
        <v>54</v>
      </c>
      <c r="C7675" s="33"/>
      <c r="D7675" s="33" t="s">
        <v>395</v>
      </c>
      <c r="E7675" t="str">
        <f t="shared" si="123"/>
        <v>No Data</v>
      </c>
    </row>
    <row r="7676" spans="1:5" x14ac:dyDescent="0.3">
      <c r="A7676" s="33" t="s">
        <v>125</v>
      </c>
      <c r="B7676" s="33" t="s">
        <v>53</v>
      </c>
      <c r="C7676" s="33"/>
      <c r="D7676" s="33" t="s">
        <v>1965</v>
      </c>
      <c r="E7676" t="str">
        <f t="shared" si="123"/>
        <v>No Data</v>
      </c>
    </row>
    <row r="7677" spans="1:5" x14ac:dyDescent="0.3">
      <c r="A7677" s="33" t="s">
        <v>4</v>
      </c>
      <c r="B7677" s="33" t="s">
        <v>53</v>
      </c>
      <c r="C7677" s="33"/>
      <c r="D7677" s="33" t="s">
        <v>268</v>
      </c>
      <c r="E7677" t="str">
        <f t="shared" si="123"/>
        <v>No Data</v>
      </c>
    </row>
    <row r="7678" spans="1:5" x14ac:dyDescent="0.3">
      <c r="A7678" s="33" t="s">
        <v>0</v>
      </c>
      <c r="B7678" s="33" t="s">
        <v>184</v>
      </c>
      <c r="C7678" s="33">
        <v>250000</v>
      </c>
      <c r="D7678" s="33" t="s">
        <v>3623</v>
      </c>
      <c r="E7678" t="str">
        <f t="shared" si="123"/>
        <v>&gt;$200K</v>
      </c>
    </row>
    <row r="7679" spans="1:5" x14ac:dyDescent="0.3">
      <c r="A7679" s="33" t="s">
        <v>4</v>
      </c>
      <c r="B7679" s="33" t="s">
        <v>54</v>
      </c>
      <c r="C7679" s="33">
        <v>150000</v>
      </c>
      <c r="D7679" s="33" t="s">
        <v>873</v>
      </c>
      <c r="E7679" t="str">
        <f t="shared" si="123"/>
        <v>$125K-$200K</v>
      </c>
    </row>
    <row r="7680" spans="1:5" x14ac:dyDescent="0.3">
      <c r="A7680" s="33" t="s">
        <v>2</v>
      </c>
      <c r="B7680" s="33" t="s">
        <v>53</v>
      </c>
      <c r="C7680" s="33"/>
      <c r="D7680" s="33" t="s">
        <v>589</v>
      </c>
      <c r="E7680" t="str">
        <f t="shared" si="123"/>
        <v>No Data</v>
      </c>
    </row>
    <row r="7681" spans="1:5" x14ac:dyDescent="0.3">
      <c r="A7681" s="33" t="s">
        <v>126</v>
      </c>
      <c r="B7681" s="33" t="s">
        <v>68</v>
      </c>
      <c r="C7681" s="33"/>
      <c r="D7681" s="33" t="s">
        <v>3624</v>
      </c>
      <c r="E7681" t="str">
        <f t="shared" si="123"/>
        <v>No Data</v>
      </c>
    </row>
    <row r="7682" spans="1:5" x14ac:dyDescent="0.3">
      <c r="A7682" s="33" t="s">
        <v>52</v>
      </c>
      <c r="B7682" s="33" t="s">
        <v>53</v>
      </c>
      <c r="C7682" s="33">
        <v>67500</v>
      </c>
      <c r="D7682" s="33" t="s">
        <v>268</v>
      </c>
      <c r="E7682" t="str">
        <f t="shared" si="123"/>
        <v>&lt;$75K</v>
      </c>
    </row>
    <row r="7683" spans="1:5" x14ac:dyDescent="0.3">
      <c r="A7683" s="33" t="s">
        <v>126</v>
      </c>
      <c r="B7683" s="33" t="s">
        <v>88</v>
      </c>
      <c r="C7683" s="33">
        <v>147500</v>
      </c>
      <c r="D7683" s="33" t="s">
        <v>3625</v>
      </c>
      <c r="E7683" t="str">
        <f t="shared" ref="E7683:E7746" si="124">_xlfn.XLOOKUP(C7683,$H$16:$H$21,$G$16:$G$21,,1)</f>
        <v>$125K-$200K</v>
      </c>
    </row>
    <row r="7684" spans="1:5" x14ac:dyDescent="0.3">
      <c r="A7684" s="33" t="s">
        <v>2</v>
      </c>
      <c r="B7684" s="33" t="s">
        <v>53</v>
      </c>
      <c r="C7684" s="33">
        <v>74500</v>
      </c>
      <c r="D7684" s="33" t="s">
        <v>3626</v>
      </c>
      <c r="E7684" t="str">
        <f t="shared" si="124"/>
        <v>&lt;$75K</v>
      </c>
    </row>
    <row r="7685" spans="1:5" x14ac:dyDescent="0.3">
      <c r="A7685" s="33" t="s">
        <v>0</v>
      </c>
      <c r="B7685" s="33" t="s">
        <v>53</v>
      </c>
      <c r="C7685" s="33"/>
      <c r="D7685" s="33" t="s">
        <v>659</v>
      </c>
      <c r="E7685" t="str">
        <f t="shared" si="124"/>
        <v>No Data</v>
      </c>
    </row>
    <row r="7686" spans="1:5" x14ac:dyDescent="0.3">
      <c r="A7686" s="33" t="s">
        <v>2</v>
      </c>
      <c r="B7686" s="33" t="s">
        <v>53</v>
      </c>
      <c r="C7686" s="33">
        <v>110000</v>
      </c>
      <c r="D7686" s="33" t="s">
        <v>2531</v>
      </c>
      <c r="E7686" t="str">
        <f t="shared" si="124"/>
        <v>$100K-$125K</v>
      </c>
    </row>
    <row r="7687" spans="1:5" x14ac:dyDescent="0.3">
      <c r="A7687" s="33" t="s">
        <v>0</v>
      </c>
      <c r="B7687" s="33" t="s">
        <v>53</v>
      </c>
      <c r="C7687" s="33">
        <v>195500</v>
      </c>
      <c r="D7687" s="33" t="s">
        <v>3627</v>
      </c>
      <c r="E7687" t="str">
        <f t="shared" si="124"/>
        <v>$125K-$200K</v>
      </c>
    </row>
    <row r="7688" spans="1:5" x14ac:dyDescent="0.3">
      <c r="A7688" s="33" t="s">
        <v>0</v>
      </c>
      <c r="B7688" s="33" t="s">
        <v>53</v>
      </c>
      <c r="C7688" s="33">
        <v>146383</v>
      </c>
      <c r="D7688" s="33" t="s">
        <v>2219</v>
      </c>
      <c r="E7688" t="str">
        <f t="shared" si="124"/>
        <v>$125K-$200K</v>
      </c>
    </row>
    <row r="7689" spans="1:5" x14ac:dyDescent="0.3">
      <c r="A7689" s="33" t="s">
        <v>1</v>
      </c>
      <c r="B7689" s="33" t="s">
        <v>54</v>
      </c>
      <c r="C7689" s="33">
        <v>180000</v>
      </c>
      <c r="D7689" s="33" t="s">
        <v>230</v>
      </c>
      <c r="E7689" t="str">
        <f t="shared" si="124"/>
        <v>$125K-$200K</v>
      </c>
    </row>
    <row r="7690" spans="1:5" x14ac:dyDescent="0.3">
      <c r="A7690" s="33" t="s">
        <v>2</v>
      </c>
      <c r="B7690" s="33" t="s">
        <v>53</v>
      </c>
      <c r="C7690" s="33">
        <v>68500</v>
      </c>
      <c r="D7690" s="33" t="s">
        <v>3628</v>
      </c>
      <c r="E7690" t="str">
        <f t="shared" si="124"/>
        <v>&lt;$75K</v>
      </c>
    </row>
    <row r="7691" spans="1:5" x14ac:dyDescent="0.3">
      <c r="A7691" s="33" t="s">
        <v>2</v>
      </c>
      <c r="B7691" s="33" t="s">
        <v>53</v>
      </c>
      <c r="C7691" s="33"/>
      <c r="D7691" s="33" t="s">
        <v>471</v>
      </c>
      <c r="E7691" t="str">
        <f t="shared" si="124"/>
        <v>No Data</v>
      </c>
    </row>
    <row r="7692" spans="1:5" x14ac:dyDescent="0.3">
      <c r="A7692" s="33" t="s">
        <v>0</v>
      </c>
      <c r="B7692" s="33" t="s">
        <v>53</v>
      </c>
      <c r="C7692" s="33">
        <v>125000</v>
      </c>
      <c r="D7692" s="33" t="s">
        <v>3629</v>
      </c>
      <c r="E7692" t="str">
        <f t="shared" si="124"/>
        <v>$100K-$125K</v>
      </c>
    </row>
    <row r="7693" spans="1:5" x14ac:dyDescent="0.3">
      <c r="A7693" s="33" t="s">
        <v>2</v>
      </c>
      <c r="B7693" s="33" t="s">
        <v>81</v>
      </c>
      <c r="C7693" s="33"/>
      <c r="D7693" s="33" t="s">
        <v>3630</v>
      </c>
      <c r="E7693" t="str">
        <f t="shared" si="124"/>
        <v>No Data</v>
      </c>
    </row>
    <row r="7694" spans="1:5" x14ac:dyDescent="0.3">
      <c r="A7694" s="33" t="s">
        <v>0</v>
      </c>
      <c r="B7694" s="33" t="s">
        <v>53</v>
      </c>
      <c r="C7694" s="33"/>
      <c r="D7694" s="33" t="s">
        <v>1855</v>
      </c>
      <c r="E7694" t="str">
        <f t="shared" si="124"/>
        <v>No Data</v>
      </c>
    </row>
    <row r="7695" spans="1:5" x14ac:dyDescent="0.3">
      <c r="A7695" s="33" t="s">
        <v>0</v>
      </c>
      <c r="B7695" s="33" t="s">
        <v>54</v>
      </c>
      <c r="C7695" s="33"/>
      <c r="D7695" s="33" t="s">
        <v>2132</v>
      </c>
      <c r="E7695" t="str">
        <f t="shared" si="124"/>
        <v>No Data</v>
      </c>
    </row>
    <row r="7696" spans="1:5" x14ac:dyDescent="0.3">
      <c r="A7696" s="33" t="s">
        <v>0</v>
      </c>
      <c r="B7696" s="33" t="s">
        <v>53</v>
      </c>
      <c r="C7696" s="33">
        <v>165000</v>
      </c>
      <c r="D7696" s="33" t="s">
        <v>1505</v>
      </c>
      <c r="E7696" t="str">
        <f t="shared" si="124"/>
        <v>$125K-$200K</v>
      </c>
    </row>
    <row r="7697" spans="1:5" x14ac:dyDescent="0.3">
      <c r="A7697" s="33" t="s">
        <v>0</v>
      </c>
      <c r="B7697" s="33" t="s">
        <v>64</v>
      </c>
      <c r="C7697" s="33">
        <v>183320</v>
      </c>
      <c r="D7697" s="33" t="s">
        <v>3010</v>
      </c>
      <c r="E7697" t="str">
        <f t="shared" si="124"/>
        <v>$125K-$200K</v>
      </c>
    </row>
    <row r="7698" spans="1:5" x14ac:dyDescent="0.3">
      <c r="A7698" s="33" t="s">
        <v>0</v>
      </c>
      <c r="B7698" s="33" t="s">
        <v>53</v>
      </c>
      <c r="C7698" s="33">
        <v>205000</v>
      </c>
      <c r="D7698" s="33" t="s">
        <v>228</v>
      </c>
      <c r="E7698" t="str">
        <f t="shared" si="124"/>
        <v>&gt;$200K</v>
      </c>
    </row>
    <row r="7699" spans="1:5" x14ac:dyDescent="0.3">
      <c r="A7699" s="33" t="s">
        <v>0</v>
      </c>
      <c r="B7699" s="33" t="s">
        <v>53</v>
      </c>
      <c r="C7699" s="33">
        <v>72500</v>
      </c>
      <c r="D7699" s="33" t="s">
        <v>2055</v>
      </c>
      <c r="E7699" t="str">
        <f t="shared" si="124"/>
        <v>&lt;$75K</v>
      </c>
    </row>
    <row r="7700" spans="1:5" x14ac:dyDescent="0.3">
      <c r="A7700" s="33" t="s">
        <v>4</v>
      </c>
      <c r="B7700" s="33" t="s">
        <v>53</v>
      </c>
      <c r="C7700" s="33">
        <v>136000</v>
      </c>
      <c r="D7700" s="33" t="s">
        <v>3631</v>
      </c>
      <c r="E7700" t="str">
        <f t="shared" si="124"/>
        <v>$125K-$200K</v>
      </c>
    </row>
    <row r="7701" spans="1:5" x14ac:dyDescent="0.3">
      <c r="A7701" s="33" t="s">
        <v>0</v>
      </c>
      <c r="B7701" s="33" t="s">
        <v>68</v>
      </c>
      <c r="C7701" s="33"/>
      <c r="D7701" s="33" t="s">
        <v>3632</v>
      </c>
      <c r="E7701" t="str">
        <f t="shared" si="124"/>
        <v>No Data</v>
      </c>
    </row>
    <row r="7702" spans="1:5" x14ac:dyDescent="0.3">
      <c r="A7702" s="33" t="s">
        <v>52</v>
      </c>
      <c r="B7702" s="33" t="s">
        <v>53</v>
      </c>
      <c r="C7702" s="33">
        <v>70000</v>
      </c>
      <c r="D7702" s="33" t="s">
        <v>449</v>
      </c>
      <c r="E7702" t="str">
        <f t="shared" si="124"/>
        <v>&lt;$75K</v>
      </c>
    </row>
    <row r="7703" spans="1:5" x14ac:dyDescent="0.3">
      <c r="A7703" s="33" t="s">
        <v>4</v>
      </c>
      <c r="B7703" s="33" t="s">
        <v>54</v>
      </c>
      <c r="C7703" s="33">
        <v>150000</v>
      </c>
      <c r="D7703" s="33" t="s">
        <v>315</v>
      </c>
      <c r="E7703" t="str">
        <f t="shared" si="124"/>
        <v>$125K-$200K</v>
      </c>
    </row>
    <row r="7704" spans="1:5" x14ac:dyDescent="0.3">
      <c r="A7704" s="33" t="s">
        <v>126</v>
      </c>
      <c r="B7704" s="33" t="s">
        <v>53</v>
      </c>
      <c r="C7704" s="33">
        <v>160000</v>
      </c>
      <c r="D7704" s="33" t="s">
        <v>852</v>
      </c>
      <c r="E7704" t="str">
        <f t="shared" si="124"/>
        <v>$125K-$200K</v>
      </c>
    </row>
    <row r="7705" spans="1:5" x14ac:dyDescent="0.3">
      <c r="A7705" s="33" t="s">
        <v>4</v>
      </c>
      <c r="B7705" s="33" t="s">
        <v>54</v>
      </c>
      <c r="C7705" s="33">
        <v>100000</v>
      </c>
      <c r="D7705" s="33" t="s">
        <v>2722</v>
      </c>
      <c r="E7705" t="str">
        <f t="shared" si="124"/>
        <v>$75K-$100K</v>
      </c>
    </row>
    <row r="7706" spans="1:5" x14ac:dyDescent="0.3">
      <c r="A7706" s="33" t="s">
        <v>2</v>
      </c>
      <c r="B7706" s="33" t="s">
        <v>53</v>
      </c>
      <c r="C7706" s="33">
        <v>83000</v>
      </c>
      <c r="D7706" s="33" t="s">
        <v>520</v>
      </c>
      <c r="E7706" t="str">
        <f t="shared" si="124"/>
        <v>$75K-$100K</v>
      </c>
    </row>
    <row r="7707" spans="1:5" x14ac:dyDescent="0.3">
      <c r="A7707" s="33" t="s">
        <v>128</v>
      </c>
      <c r="B7707" s="33" t="s">
        <v>53</v>
      </c>
      <c r="C7707" s="33">
        <v>177500</v>
      </c>
      <c r="D7707" s="33" t="s">
        <v>3633</v>
      </c>
      <c r="E7707" t="str">
        <f t="shared" si="124"/>
        <v>$125K-$200K</v>
      </c>
    </row>
    <row r="7708" spans="1:5" x14ac:dyDescent="0.3">
      <c r="A7708" s="33" t="s">
        <v>126</v>
      </c>
      <c r="B7708" s="33" t="s">
        <v>53</v>
      </c>
      <c r="C7708" s="33">
        <v>142500</v>
      </c>
      <c r="D7708" s="33" t="s">
        <v>268</v>
      </c>
      <c r="E7708" t="str">
        <f t="shared" si="124"/>
        <v>$125K-$200K</v>
      </c>
    </row>
    <row r="7709" spans="1:5" x14ac:dyDescent="0.3">
      <c r="A7709" s="33" t="s">
        <v>0</v>
      </c>
      <c r="B7709" s="33" t="s">
        <v>53</v>
      </c>
      <c r="C7709" s="33">
        <v>146500</v>
      </c>
      <c r="D7709" s="33" t="s">
        <v>431</v>
      </c>
      <c r="E7709" t="str">
        <f t="shared" si="124"/>
        <v>$125K-$200K</v>
      </c>
    </row>
    <row r="7710" spans="1:5" x14ac:dyDescent="0.3">
      <c r="A7710" s="33" t="s">
        <v>126</v>
      </c>
      <c r="B7710" s="33" t="s">
        <v>53</v>
      </c>
      <c r="C7710" s="33">
        <v>146361</v>
      </c>
      <c r="D7710" s="33" t="s">
        <v>3634</v>
      </c>
      <c r="E7710" t="str">
        <f t="shared" si="124"/>
        <v>$125K-$200K</v>
      </c>
    </row>
    <row r="7711" spans="1:5" x14ac:dyDescent="0.3">
      <c r="A7711" s="33" t="s">
        <v>0</v>
      </c>
      <c r="B7711" s="33" t="s">
        <v>53</v>
      </c>
      <c r="C7711" s="33">
        <v>180000</v>
      </c>
      <c r="D7711" s="33" t="s">
        <v>1173</v>
      </c>
      <c r="E7711" t="str">
        <f t="shared" si="124"/>
        <v>$125K-$200K</v>
      </c>
    </row>
    <row r="7712" spans="1:5" x14ac:dyDescent="0.3">
      <c r="A7712" s="33" t="s">
        <v>2</v>
      </c>
      <c r="B7712" s="33" t="s">
        <v>53</v>
      </c>
      <c r="C7712" s="33"/>
      <c r="D7712" s="33" t="s">
        <v>3635</v>
      </c>
      <c r="E7712" t="str">
        <f t="shared" si="124"/>
        <v>No Data</v>
      </c>
    </row>
    <row r="7713" spans="1:5" x14ac:dyDescent="0.3">
      <c r="A7713" s="33" t="s">
        <v>4</v>
      </c>
      <c r="B7713" s="33" t="s">
        <v>54</v>
      </c>
      <c r="C7713" s="33">
        <v>211000</v>
      </c>
      <c r="D7713" s="33" t="s">
        <v>225</v>
      </c>
      <c r="E7713" t="str">
        <f t="shared" si="124"/>
        <v>&gt;$200K</v>
      </c>
    </row>
    <row r="7714" spans="1:5" x14ac:dyDescent="0.3">
      <c r="A7714" s="33" t="s">
        <v>2</v>
      </c>
      <c r="B7714" s="33" t="s">
        <v>53</v>
      </c>
      <c r="C7714" s="33"/>
      <c r="D7714" s="33" t="s">
        <v>3636</v>
      </c>
      <c r="E7714" t="str">
        <f t="shared" si="124"/>
        <v>No Data</v>
      </c>
    </row>
    <row r="7715" spans="1:5" x14ac:dyDescent="0.3">
      <c r="A7715" s="33" t="s">
        <v>4</v>
      </c>
      <c r="B7715" s="33" t="s">
        <v>53</v>
      </c>
      <c r="C7715" s="33">
        <v>90000</v>
      </c>
      <c r="D7715" s="33" t="s">
        <v>1172</v>
      </c>
      <c r="E7715" t="str">
        <f t="shared" si="124"/>
        <v>$75K-$100K</v>
      </c>
    </row>
    <row r="7716" spans="1:5" x14ac:dyDescent="0.3">
      <c r="A7716" s="33" t="s">
        <v>2</v>
      </c>
      <c r="B7716" s="33" t="s">
        <v>53</v>
      </c>
      <c r="C7716" s="33">
        <v>81775.859375</v>
      </c>
      <c r="D7716" s="33" t="s">
        <v>3637</v>
      </c>
      <c r="E7716" t="str">
        <f t="shared" si="124"/>
        <v>$75K-$100K</v>
      </c>
    </row>
    <row r="7717" spans="1:5" x14ac:dyDescent="0.3">
      <c r="A7717" s="33" t="s">
        <v>0</v>
      </c>
      <c r="B7717" s="33" t="s">
        <v>53</v>
      </c>
      <c r="C7717" s="33">
        <v>105000</v>
      </c>
      <c r="D7717" s="33" t="s">
        <v>3638</v>
      </c>
      <c r="E7717" t="str">
        <f t="shared" si="124"/>
        <v>$100K-$125K</v>
      </c>
    </row>
    <row r="7718" spans="1:5" x14ac:dyDescent="0.3">
      <c r="A7718" s="33" t="s">
        <v>2</v>
      </c>
      <c r="B7718" s="33" t="s">
        <v>90</v>
      </c>
      <c r="C7718" s="33">
        <v>90000</v>
      </c>
      <c r="D7718" s="33" t="s">
        <v>3639</v>
      </c>
      <c r="E7718" t="str">
        <f t="shared" si="124"/>
        <v>$75K-$100K</v>
      </c>
    </row>
    <row r="7719" spans="1:5" x14ac:dyDescent="0.3">
      <c r="A7719" s="33" t="s">
        <v>4</v>
      </c>
      <c r="B7719" s="33" t="s">
        <v>53</v>
      </c>
      <c r="C7719" s="33"/>
      <c r="D7719" s="33" t="s">
        <v>480</v>
      </c>
      <c r="E7719" t="str">
        <f t="shared" si="124"/>
        <v>No Data</v>
      </c>
    </row>
    <row r="7720" spans="1:5" x14ac:dyDescent="0.3">
      <c r="A7720" s="33" t="s">
        <v>125</v>
      </c>
      <c r="B7720" s="33" t="s">
        <v>67</v>
      </c>
      <c r="C7720" s="33">
        <v>111175</v>
      </c>
      <c r="D7720" s="33" t="s">
        <v>913</v>
      </c>
      <c r="E7720" t="str">
        <f t="shared" si="124"/>
        <v>$100K-$125K</v>
      </c>
    </row>
    <row r="7721" spans="1:5" x14ac:dyDescent="0.3">
      <c r="A7721" s="33" t="s">
        <v>1</v>
      </c>
      <c r="B7721" s="33" t="s">
        <v>124</v>
      </c>
      <c r="C7721" s="33">
        <v>79200</v>
      </c>
      <c r="D7721" s="33" t="s">
        <v>211</v>
      </c>
      <c r="E7721" t="str">
        <f t="shared" si="124"/>
        <v>$75K-$100K</v>
      </c>
    </row>
    <row r="7722" spans="1:5" x14ac:dyDescent="0.3">
      <c r="A7722" s="33" t="s">
        <v>4</v>
      </c>
      <c r="B7722" s="33" t="s">
        <v>53</v>
      </c>
      <c r="C7722" s="33"/>
      <c r="D7722" s="33" t="s">
        <v>3640</v>
      </c>
      <c r="E7722" t="str">
        <f t="shared" si="124"/>
        <v>No Data</v>
      </c>
    </row>
    <row r="7723" spans="1:5" x14ac:dyDescent="0.3">
      <c r="A7723" s="33" t="s">
        <v>4</v>
      </c>
      <c r="B7723" s="33" t="s">
        <v>88</v>
      </c>
      <c r="C7723" s="33">
        <v>97444</v>
      </c>
      <c r="D7723" s="33" t="s">
        <v>3641</v>
      </c>
      <c r="E7723" t="str">
        <f t="shared" si="124"/>
        <v>$75K-$100K</v>
      </c>
    </row>
    <row r="7724" spans="1:5" x14ac:dyDescent="0.3">
      <c r="A7724" s="33" t="s">
        <v>2</v>
      </c>
      <c r="B7724" s="33" t="s">
        <v>53</v>
      </c>
      <c r="C7724" s="33">
        <v>105000</v>
      </c>
      <c r="D7724" s="33" t="s">
        <v>3642</v>
      </c>
      <c r="E7724" t="str">
        <f t="shared" si="124"/>
        <v>$100K-$125K</v>
      </c>
    </row>
    <row r="7725" spans="1:5" x14ac:dyDescent="0.3">
      <c r="A7725" s="33" t="s">
        <v>2</v>
      </c>
      <c r="B7725" s="33" t="s">
        <v>53</v>
      </c>
      <c r="C7725" s="33"/>
      <c r="D7725" s="33" t="s">
        <v>2231</v>
      </c>
      <c r="E7725" t="str">
        <f t="shared" si="124"/>
        <v>No Data</v>
      </c>
    </row>
    <row r="7726" spans="1:5" x14ac:dyDescent="0.3">
      <c r="A7726" s="33" t="s">
        <v>126</v>
      </c>
      <c r="B7726" s="33" t="s">
        <v>54</v>
      </c>
      <c r="C7726" s="33">
        <v>165000</v>
      </c>
      <c r="D7726" s="33" t="s">
        <v>844</v>
      </c>
      <c r="E7726" t="str">
        <f t="shared" si="124"/>
        <v>$125K-$200K</v>
      </c>
    </row>
    <row r="7727" spans="1:5" x14ac:dyDescent="0.3">
      <c r="A7727" s="33" t="s">
        <v>0</v>
      </c>
      <c r="B7727" s="33" t="s">
        <v>53</v>
      </c>
      <c r="C7727" s="33"/>
      <c r="D7727" s="33" t="s">
        <v>1642</v>
      </c>
      <c r="E7727" t="str">
        <f t="shared" si="124"/>
        <v>No Data</v>
      </c>
    </row>
    <row r="7728" spans="1:5" x14ac:dyDescent="0.3">
      <c r="A7728" s="33" t="s">
        <v>0</v>
      </c>
      <c r="B7728" s="33" t="s">
        <v>53</v>
      </c>
      <c r="C7728" s="33">
        <v>75000</v>
      </c>
      <c r="D7728" s="33" t="s">
        <v>905</v>
      </c>
      <c r="E7728" t="str">
        <f t="shared" si="124"/>
        <v>&lt;$75K</v>
      </c>
    </row>
    <row r="7729" spans="1:5" x14ac:dyDescent="0.3">
      <c r="A7729" s="33" t="s">
        <v>4</v>
      </c>
      <c r="B7729" s="33" t="s">
        <v>97</v>
      </c>
      <c r="C7729" s="33">
        <v>97444</v>
      </c>
      <c r="D7729" s="33" t="s">
        <v>2177</v>
      </c>
      <c r="E7729" t="str">
        <f t="shared" si="124"/>
        <v>$75K-$100K</v>
      </c>
    </row>
    <row r="7730" spans="1:5" x14ac:dyDescent="0.3">
      <c r="A7730" s="33" t="s">
        <v>4</v>
      </c>
      <c r="B7730" s="33" t="s">
        <v>53</v>
      </c>
      <c r="C7730" s="33">
        <v>105000</v>
      </c>
      <c r="D7730" s="33" t="s">
        <v>265</v>
      </c>
      <c r="E7730" t="str">
        <f t="shared" si="124"/>
        <v>$100K-$125K</v>
      </c>
    </row>
    <row r="7731" spans="1:5" x14ac:dyDescent="0.3">
      <c r="A7731" s="33" t="s">
        <v>2</v>
      </c>
      <c r="B7731" s="33" t="s">
        <v>53</v>
      </c>
      <c r="C7731" s="33"/>
      <c r="D7731" s="33" t="s">
        <v>268</v>
      </c>
      <c r="E7731" t="str">
        <f t="shared" si="124"/>
        <v>No Data</v>
      </c>
    </row>
    <row r="7732" spans="1:5" x14ac:dyDescent="0.3">
      <c r="A7732" s="33" t="s">
        <v>126</v>
      </c>
      <c r="B7732" s="33" t="s">
        <v>53</v>
      </c>
      <c r="C7732" s="33"/>
      <c r="D7732" s="33" t="s">
        <v>720</v>
      </c>
      <c r="E7732" t="str">
        <f t="shared" si="124"/>
        <v>No Data</v>
      </c>
    </row>
    <row r="7733" spans="1:5" x14ac:dyDescent="0.3">
      <c r="A7733" s="33" t="s">
        <v>2</v>
      </c>
      <c r="B7733" s="33" t="s">
        <v>53</v>
      </c>
      <c r="C7733" s="33"/>
      <c r="D7733" s="33" t="s">
        <v>1905</v>
      </c>
      <c r="E7733" t="str">
        <f t="shared" si="124"/>
        <v>No Data</v>
      </c>
    </row>
    <row r="7734" spans="1:5" x14ac:dyDescent="0.3">
      <c r="A7734" s="33" t="s">
        <v>4</v>
      </c>
      <c r="B7734" s="33" t="s">
        <v>53</v>
      </c>
      <c r="C7734" s="33"/>
      <c r="D7734" s="33" t="s">
        <v>949</v>
      </c>
      <c r="E7734" t="str">
        <f t="shared" si="124"/>
        <v>No Data</v>
      </c>
    </row>
    <row r="7735" spans="1:5" x14ac:dyDescent="0.3">
      <c r="A7735" s="33" t="s">
        <v>0</v>
      </c>
      <c r="B7735" s="33" t="s">
        <v>53</v>
      </c>
      <c r="C7735" s="33">
        <v>198500</v>
      </c>
      <c r="D7735" s="33" t="s">
        <v>431</v>
      </c>
      <c r="E7735" t="str">
        <f t="shared" si="124"/>
        <v>$125K-$200K</v>
      </c>
    </row>
    <row r="7736" spans="1:5" x14ac:dyDescent="0.3">
      <c r="A7736" s="33" t="s">
        <v>2</v>
      </c>
      <c r="B7736" s="33" t="s">
        <v>69</v>
      </c>
      <c r="C7736" s="33">
        <v>56700</v>
      </c>
      <c r="D7736" s="33" t="s">
        <v>211</v>
      </c>
      <c r="E7736" t="str">
        <f t="shared" si="124"/>
        <v>&lt;$75K</v>
      </c>
    </row>
    <row r="7737" spans="1:5" x14ac:dyDescent="0.3">
      <c r="A7737" s="33" t="s">
        <v>0</v>
      </c>
      <c r="B7737" s="33" t="s">
        <v>53</v>
      </c>
      <c r="C7737" s="33">
        <v>150000</v>
      </c>
      <c r="D7737" s="33" t="s">
        <v>3499</v>
      </c>
      <c r="E7737" t="str">
        <f t="shared" si="124"/>
        <v>$125K-$200K</v>
      </c>
    </row>
    <row r="7738" spans="1:5" x14ac:dyDescent="0.3">
      <c r="A7738" s="33" t="s">
        <v>125</v>
      </c>
      <c r="B7738" s="33" t="s">
        <v>53</v>
      </c>
      <c r="C7738" s="33">
        <v>78000</v>
      </c>
      <c r="D7738" s="33" t="s">
        <v>3643</v>
      </c>
      <c r="E7738" t="str">
        <f t="shared" si="124"/>
        <v>$75K-$100K</v>
      </c>
    </row>
    <row r="7739" spans="1:5" x14ac:dyDescent="0.3">
      <c r="A7739" s="33" t="s">
        <v>4</v>
      </c>
      <c r="B7739" s="33" t="s">
        <v>54</v>
      </c>
      <c r="C7739" s="33"/>
      <c r="D7739" s="33" t="s">
        <v>1461</v>
      </c>
      <c r="E7739" t="str">
        <f t="shared" si="124"/>
        <v>No Data</v>
      </c>
    </row>
    <row r="7740" spans="1:5" x14ac:dyDescent="0.3">
      <c r="A7740" s="33" t="s">
        <v>0</v>
      </c>
      <c r="B7740" s="33" t="s">
        <v>53</v>
      </c>
      <c r="C7740" s="33">
        <v>206000</v>
      </c>
      <c r="D7740" s="33" t="s">
        <v>256</v>
      </c>
      <c r="E7740" t="str">
        <f t="shared" si="124"/>
        <v>&gt;$200K</v>
      </c>
    </row>
    <row r="7741" spans="1:5" x14ac:dyDescent="0.3">
      <c r="A7741" s="33" t="s">
        <v>2</v>
      </c>
      <c r="B7741" s="33" t="s">
        <v>53</v>
      </c>
      <c r="C7741" s="33"/>
      <c r="D7741" s="33" t="s">
        <v>281</v>
      </c>
      <c r="E7741" t="str">
        <f t="shared" si="124"/>
        <v>No Data</v>
      </c>
    </row>
    <row r="7742" spans="1:5" x14ac:dyDescent="0.3">
      <c r="A7742" s="33" t="s">
        <v>4</v>
      </c>
      <c r="B7742" s="33" t="s">
        <v>97</v>
      </c>
      <c r="C7742" s="33">
        <v>147500</v>
      </c>
      <c r="D7742" s="33" t="s">
        <v>896</v>
      </c>
      <c r="E7742" t="str">
        <f t="shared" si="124"/>
        <v>$125K-$200K</v>
      </c>
    </row>
    <row r="7743" spans="1:5" x14ac:dyDescent="0.3">
      <c r="A7743" s="33" t="s">
        <v>2</v>
      </c>
      <c r="B7743" s="33" t="s">
        <v>53</v>
      </c>
      <c r="C7743" s="33"/>
      <c r="D7743" s="33" t="s">
        <v>506</v>
      </c>
      <c r="E7743" t="str">
        <f t="shared" si="124"/>
        <v>No Data</v>
      </c>
    </row>
    <row r="7744" spans="1:5" x14ac:dyDescent="0.3">
      <c r="A7744" s="33" t="s">
        <v>128</v>
      </c>
      <c r="B7744" s="33" t="s">
        <v>53</v>
      </c>
      <c r="C7744" s="33"/>
      <c r="D7744" s="33" t="s">
        <v>336</v>
      </c>
      <c r="E7744" t="str">
        <f t="shared" si="124"/>
        <v>No Data</v>
      </c>
    </row>
    <row r="7745" spans="1:5" x14ac:dyDescent="0.3">
      <c r="A7745" s="33" t="s">
        <v>4</v>
      </c>
      <c r="B7745" s="33" t="s">
        <v>53</v>
      </c>
      <c r="C7745" s="33">
        <v>141235</v>
      </c>
      <c r="D7745" s="33" t="s">
        <v>3644</v>
      </c>
      <c r="E7745" t="str">
        <f t="shared" si="124"/>
        <v>$125K-$200K</v>
      </c>
    </row>
    <row r="7746" spans="1:5" x14ac:dyDescent="0.3">
      <c r="A7746" s="33" t="s">
        <v>2</v>
      </c>
      <c r="B7746" s="33" t="s">
        <v>53</v>
      </c>
      <c r="C7746" s="33">
        <v>60000</v>
      </c>
      <c r="D7746" s="33" t="s">
        <v>265</v>
      </c>
      <c r="E7746" t="str">
        <f t="shared" si="124"/>
        <v>&lt;$75K</v>
      </c>
    </row>
    <row r="7747" spans="1:5" x14ac:dyDescent="0.3">
      <c r="A7747" s="33" t="s">
        <v>0</v>
      </c>
      <c r="B7747" s="33" t="s">
        <v>54</v>
      </c>
      <c r="C7747" s="33"/>
      <c r="D7747" s="33" t="s">
        <v>313</v>
      </c>
      <c r="E7747" t="str">
        <f t="shared" ref="E7747:E7810" si="125">_xlfn.XLOOKUP(C7747,$H$16:$H$21,$G$16:$G$21,,1)</f>
        <v>No Data</v>
      </c>
    </row>
    <row r="7748" spans="1:5" x14ac:dyDescent="0.3">
      <c r="A7748" s="33" t="s">
        <v>128</v>
      </c>
      <c r="B7748" s="33" t="s">
        <v>88</v>
      </c>
      <c r="C7748" s="33">
        <v>157500</v>
      </c>
      <c r="D7748" s="33" t="s">
        <v>353</v>
      </c>
      <c r="E7748" t="str">
        <f t="shared" si="125"/>
        <v>$125K-$200K</v>
      </c>
    </row>
    <row r="7749" spans="1:5" x14ac:dyDescent="0.3">
      <c r="A7749" s="33" t="s">
        <v>126</v>
      </c>
      <c r="B7749" s="33" t="s">
        <v>53</v>
      </c>
      <c r="C7749" s="33"/>
      <c r="D7749" s="33" t="s">
        <v>787</v>
      </c>
      <c r="E7749" t="str">
        <f t="shared" si="125"/>
        <v>No Data</v>
      </c>
    </row>
    <row r="7750" spans="1:5" x14ac:dyDescent="0.3">
      <c r="A7750" s="33" t="s">
        <v>2</v>
      </c>
      <c r="B7750" s="33" t="s">
        <v>53</v>
      </c>
      <c r="C7750" s="33">
        <v>55704.73828125</v>
      </c>
      <c r="D7750" s="33" t="s">
        <v>3645</v>
      </c>
      <c r="E7750" t="str">
        <f t="shared" si="125"/>
        <v>&lt;$75K</v>
      </c>
    </row>
    <row r="7751" spans="1:5" x14ac:dyDescent="0.3">
      <c r="A7751" s="33" t="s">
        <v>4</v>
      </c>
      <c r="B7751" s="33" t="s">
        <v>53</v>
      </c>
      <c r="C7751" s="33"/>
      <c r="D7751" s="33" t="s">
        <v>3646</v>
      </c>
      <c r="E7751" t="str">
        <f t="shared" si="125"/>
        <v>No Data</v>
      </c>
    </row>
    <row r="7752" spans="1:5" x14ac:dyDescent="0.3">
      <c r="A7752" s="33" t="s">
        <v>4</v>
      </c>
      <c r="B7752" s="33" t="s">
        <v>53</v>
      </c>
      <c r="C7752" s="33"/>
      <c r="D7752" s="33" t="s">
        <v>3564</v>
      </c>
      <c r="E7752" t="str">
        <f t="shared" si="125"/>
        <v>No Data</v>
      </c>
    </row>
    <row r="7753" spans="1:5" x14ac:dyDescent="0.3">
      <c r="A7753" s="33" t="s">
        <v>2</v>
      </c>
      <c r="B7753" s="33" t="s">
        <v>53</v>
      </c>
      <c r="C7753" s="33">
        <v>75000</v>
      </c>
      <c r="D7753" s="33" t="s">
        <v>2393</v>
      </c>
      <c r="E7753" t="str">
        <f t="shared" si="125"/>
        <v>&lt;$75K</v>
      </c>
    </row>
    <row r="7754" spans="1:5" x14ac:dyDescent="0.3">
      <c r="A7754" s="33" t="s">
        <v>4</v>
      </c>
      <c r="B7754" s="33" t="s">
        <v>53</v>
      </c>
      <c r="C7754" s="33"/>
      <c r="D7754" s="33" t="s">
        <v>3647</v>
      </c>
      <c r="E7754" t="str">
        <f t="shared" si="125"/>
        <v>No Data</v>
      </c>
    </row>
    <row r="7755" spans="1:5" x14ac:dyDescent="0.3">
      <c r="A7755" s="33" t="s">
        <v>2</v>
      </c>
      <c r="B7755" s="33" t="s">
        <v>53</v>
      </c>
      <c r="C7755" s="33"/>
      <c r="D7755" s="33" t="s">
        <v>374</v>
      </c>
      <c r="E7755" t="str">
        <f t="shared" si="125"/>
        <v>No Data</v>
      </c>
    </row>
    <row r="7756" spans="1:5" x14ac:dyDescent="0.3">
      <c r="A7756" s="33" t="s">
        <v>2</v>
      </c>
      <c r="B7756" s="33" t="s">
        <v>53</v>
      </c>
      <c r="C7756" s="33">
        <v>67500</v>
      </c>
      <c r="D7756" s="33" t="s">
        <v>3648</v>
      </c>
      <c r="E7756" t="str">
        <f t="shared" si="125"/>
        <v>&lt;$75K</v>
      </c>
    </row>
    <row r="7757" spans="1:5" x14ac:dyDescent="0.3">
      <c r="A7757" s="33" t="s">
        <v>2</v>
      </c>
      <c r="B7757" s="33" t="s">
        <v>54</v>
      </c>
      <c r="C7757" s="33"/>
      <c r="D7757" s="33" t="s">
        <v>3649</v>
      </c>
      <c r="E7757" t="str">
        <f t="shared" si="125"/>
        <v>No Data</v>
      </c>
    </row>
    <row r="7758" spans="1:5" x14ac:dyDescent="0.3">
      <c r="A7758" s="33" t="s">
        <v>2</v>
      </c>
      <c r="B7758" s="33" t="s">
        <v>53</v>
      </c>
      <c r="C7758" s="33"/>
      <c r="D7758" s="33" t="s">
        <v>3650</v>
      </c>
      <c r="E7758" t="str">
        <f t="shared" si="125"/>
        <v>No Data</v>
      </c>
    </row>
    <row r="7759" spans="1:5" x14ac:dyDescent="0.3">
      <c r="A7759" s="33" t="s">
        <v>1</v>
      </c>
      <c r="B7759" s="33" t="s">
        <v>88</v>
      </c>
      <c r="C7759" s="33">
        <v>79200</v>
      </c>
      <c r="D7759" s="33" t="s">
        <v>211</v>
      </c>
      <c r="E7759" t="str">
        <f t="shared" si="125"/>
        <v>$75K-$100K</v>
      </c>
    </row>
    <row r="7760" spans="1:5" x14ac:dyDescent="0.3">
      <c r="A7760" s="33" t="s">
        <v>0</v>
      </c>
      <c r="B7760" s="33" t="s">
        <v>54</v>
      </c>
      <c r="C7760" s="33"/>
      <c r="D7760" s="33" t="s">
        <v>258</v>
      </c>
      <c r="E7760" t="str">
        <f t="shared" si="125"/>
        <v>No Data</v>
      </c>
    </row>
    <row r="7761" spans="1:5" x14ac:dyDescent="0.3">
      <c r="A7761" s="33" t="s">
        <v>1</v>
      </c>
      <c r="B7761" s="33" t="s">
        <v>56</v>
      </c>
      <c r="C7761" s="33">
        <v>80850</v>
      </c>
      <c r="D7761" s="33" t="s">
        <v>3651</v>
      </c>
      <c r="E7761" t="str">
        <f t="shared" si="125"/>
        <v>$75K-$100K</v>
      </c>
    </row>
    <row r="7762" spans="1:5" x14ac:dyDescent="0.3">
      <c r="A7762" s="33" t="s">
        <v>0</v>
      </c>
      <c r="B7762" s="33" t="s">
        <v>53</v>
      </c>
      <c r="C7762" s="33">
        <v>157500</v>
      </c>
      <c r="D7762" s="33" t="s">
        <v>1260</v>
      </c>
      <c r="E7762" t="str">
        <f t="shared" si="125"/>
        <v>$125K-$200K</v>
      </c>
    </row>
    <row r="7763" spans="1:5" x14ac:dyDescent="0.3">
      <c r="A7763" s="33" t="s">
        <v>4</v>
      </c>
      <c r="B7763" s="33" t="s">
        <v>53</v>
      </c>
      <c r="C7763" s="33">
        <v>145000</v>
      </c>
      <c r="D7763" s="33" t="s">
        <v>3652</v>
      </c>
      <c r="E7763" t="str">
        <f t="shared" si="125"/>
        <v>$125K-$200K</v>
      </c>
    </row>
    <row r="7764" spans="1:5" x14ac:dyDescent="0.3">
      <c r="A7764" s="33" t="s">
        <v>4</v>
      </c>
      <c r="B7764" s="33" t="s">
        <v>54</v>
      </c>
      <c r="C7764" s="33">
        <v>147500</v>
      </c>
      <c r="D7764" s="33" t="s">
        <v>1657</v>
      </c>
      <c r="E7764" t="str">
        <f t="shared" si="125"/>
        <v>$125K-$200K</v>
      </c>
    </row>
    <row r="7765" spans="1:5" x14ac:dyDescent="0.3">
      <c r="A7765" s="33" t="s">
        <v>2</v>
      </c>
      <c r="B7765" s="33" t="s">
        <v>53</v>
      </c>
      <c r="C7765" s="33">
        <v>80000</v>
      </c>
      <c r="D7765" s="33" t="s">
        <v>268</v>
      </c>
      <c r="E7765" t="str">
        <f t="shared" si="125"/>
        <v>$75K-$100K</v>
      </c>
    </row>
    <row r="7766" spans="1:5" x14ac:dyDescent="0.3">
      <c r="A7766" s="33" t="s">
        <v>0</v>
      </c>
      <c r="B7766" s="33" t="s">
        <v>53</v>
      </c>
      <c r="C7766" s="33">
        <v>224500</v>
      </c>
      <c r="D7766" s="33" t="s">
        <v>217</v>
      </c>
      <c r="E7766" t="str">
        <f t="shared" si="125"/>
        <v>&gt;$200K</v>
      </c>
    </row>
    <row r="7767" spans="1:5" x14ac:dyDescent="0.3">
      <c r="A7767" s="33" t="s">
        <v>126</v>
      </c>
      <c r="B7767" s="33" t="s">
        <v>53</v>
      </c>
      <c r="C7767" s="33"/>
      <c r="D7767" s="33" t="s">
        <v>1002</v>
      </c>
      <c r="E7767" t="str">
        <f t="shared" si="125"/>
        <v>No Data</v>
      </c>
    </row>
    <row r="7768" spans="1:5" x14ac:dyDescent="0.3">
      <c r="A7768" s="33" t="s">
        <v>0</v>
      </c>
      <c r="B7768" s="33" t="s">
        <v>53</v>
      </c>
      <c r="C7768" s="33">
        <v>108415.5</v>
      </c>
      <c r="D7768" s="33" t="s">
        <v>224</v>
      </c>
      <c r="E7768" t="str">
        <f t="shared" si="125"/>
        <v>$100K-$125K</v>
      </c>
    </row>
    <row r="7769" spans="1:5" x14ac:dyDescent="0.3">
      <c r="A7769" s="33" t="s">
        <v>0</v>
      </c>
      <c r="B7769" s="33" t="s">
        <v>53</v>
      </c>
      <c r="C7769" s="33"/>
      <c r="D7769" s="33" t="s">
        <v>258</v>
      </c>
      <c r="E7769" t="str">
        <f t="shared" si="125"/>
        <v>No Data</v>
      </c>
    </row>
    <row r="7770" spans="1:5" x14ac:dyDescent="0.3">
      <c r="A7770" s="33" t="s">
        <v>4</v>
      </c>
      <c r="B7770" s="33" t="s">
        <v>53</v>
      </c>
      <c r="C7770" s="33"/>
      <c r="D7770" s="33" t="s">
        <v>1604</v>
      </c>
      <c r="E7770" t="str">
        <f t="shared" si="125"/>
        <v>No Data</v>
      </c>
    </row>
    <row r="7771" spans="1:5" x14ac:dyDescent="0.3">
      <c r="A7771" s="33" t="s">
        <v>0</v>
      </c>
      <c r="B7771" s="33" t="s">
        <v>53</v>
      </c>
      <c r="C7771" s="33">
        <v>111450</v>
      </c>
      <c r="D7771" s="33" t="s">
        <v>1846</v>
      </c>
      <c r="E7771" t="str">
        <f t="shared" si="125"/>
        <v>$100K-$125K</v>
      </c>
    </row>
    <row r="7772" spans="1:5" x14ac:dyDescent="0.3">
      <c r="A7772" s="33" t="s">
        <v>4</v>
      </c>
      <c r="B7772" s="33" t="s">
        <v>53</v>
      </c>
      <c r="C7772" s="33"/>
      <c r="D7772" s="33" t="s">
        <v>265</v>
      </c>
      <c r="E7772" t="str">
        <f t="shared" si="125"/>
        <v>No Data</v>
      </c>
    </row>
    <row r="7773" spans="1:5" x14ac:dyDescent="0.3">
      <c r="A7773" s="33" t="s">
        <v>4</v>
      </c>
      <c r="B7773" s="33" t="s">
        <v>54</v>
      </c>
      <c r="C7773" s="33">
        <v>137500</v>
      </c>
      <c r="D7773" s="33" t="s">
        <v>3653</v>
      </c>
      <c r="E7773" t="str">
        <f t="shared" si="125"/>
        <v>$125K-$200K</v>
      </c>
    </row>
    <row r="7774" spans="1:5" x14ac:dyDescent="0.3">
      <c r="A7774" s="33" t="s">
        <v>126</v>
      </c>
      <c r="B7774" s="33" t="s">
        <v>53</v>
      </c>
      <c r="C7774" s="33">
        <v>165000</v>
      </c>
      <c r="D7774" s="33" t="s">
        <v>2868</v>
      </c>
      <c r="E7774" t="str">
        <f t="shared" si="125"/>
        <v>$125K-$200K</v>
      </c>
    </row>
    <row r="7775" spans="1:5" x14ac:dyDescent="0.3">
      <c r="A7775" s="33" t="s">
        <v>126</v>
      </c>
      <c r="B7775" s="33" t="s">
        <v>53</v>
      </c>
      <c r="C7775" s="33">
        <v>160000</v>
      </c>
      <c r="D7775" s="33" t="s">
        <v>3654</v>
      </c>
      <c r="E7775" t="str">
        <f t="shared" si="125"/>
        <v>$125K-$200K</v>
      </c>
    </row>
    <row r="7776" spans="1:5" x14ac:dyDescent="0.3">
      <c r="A7776" s="33" t="s">
        <v>2</v>
      </c>
      <c r="B7776" s="33" t="s">
        <v>53</v>
      </c>
      <c r="C7776" s="33">
        <v>92500</v>
      </c>
      <c r="D7776" s="33" t="s">
        <v>3655</v>
      </c>
      <c r="E7776" t="str">
        <f t="shared" si="125"/>
        <v>$75K-$100K</v>
      </c>
    </row>
    <row r="7777" spans="1:5" x14ac:dyDescent="0.3">
      <c r="A7777" s="33" t="s">
        <v>0</v>
      </c>
      <c r="B7777" s="33" t="s">
        <v>54</v>
      </c>
      <c r="C7777" s="33">
        <v>128816</v>
      </c>
      <c r="D7777" s="33" t="s">
        <v>3656</v>
      </c>
      <c r="E7777" t="str">
        <f t="shared" si="125"/>
        <v>$125K-$200K</v>
      </c>
    </row>
    <row r="7778" spans="1:5" x14ac:dyDescent="0.3">
      <c r="A7778" s="33" t="s">
        <v>2</v>
      </c>
      <c r="B7778" s="33" t="s">
        <v>53</v>
      </c>
      <c r="C7778" s="33"/>
      <c r="D7778" s="33" t="s">
        <v>3657</v>
      </c>
      <c r="E7778" t="str">
        <f t="shared" si="125"/>
        <v>No Data</v>
      </c>
    </row>
    <row r="7779" spans="1:5" x14ac:dyDescent="0.3">
      <c r="A7779" s="33" t="s">
        <v>2</v>
      </c>
      <c r="B7779" s="33" t="s">
        <v>53</v>
      </c>
      <c r="C7779" s="33"/>
      <c r="D7779" s="33" t="s">
        <v>3658</v>
      </c>
      <c r="E7779" t="str">
        <f t="shared" si="125"/>
        <v>No Data</v>
      </c>
    </row>
    <row r="7780" spans="1:5" x14ac:dyDescent="0.3">
      <c r="A7780" s="33" t="s">
        <v>0</v>
      </c>
      <c r="B7780" s="33" t="s">
        <v>53</v>
      </c>
      <c r="C7780" s="33"/>
      <c r="D7780" s="33" t="s">
        <v>236</v>
      </c>
      <c r="E7780" t="str">
        <f t="shared" si="125"/>
        <v>No Data</v>
      </c>
    </row>
    <row r="7781" spans="1:5" x14ac:dyDescent="0.3">
      <c r="A7781" s="33" t="s">
        <v>0</v>
      </c>
      <c r="B7781" s="33" t="s">
        <v>54</v>
      </c>
      <c r="C7781" s="33"/>
      <c r="D7781" s="33" t="s">
        <v>479</v>
      </c>
      <c r="E7781" t="str">
        <f t="shared" si="125"/>
        <v>No Data</v>
      </c>
    </row>
    <row r="7782" spans="1:5" x14ac:dyDescent="0.3">
      <c r="A7782" s="33" t="s">
        <v>0</v>
      </c>
      <c r="B7782" s="33" t="s">
        <v>54</v>
      </c>
      <c r="C7782" s="33"/>
      <c r="D7782" s="33" t="s">
        <v>258</v>
      </c>
      <c r="E7782" t="str">
        <f t="shared" si="125"/>
        <v>No Data</v>
      </c>
    </row>
    <row r="7783" spans="1:5" x14ac:dyDescent="0.3">
      <c r="A7783" s="33" t="s">
        <v>0</v>
      </c>
      <c r="B7783" s="33" t="s">
        <v>53</v>
      </c>
      <c r="C7783" s="33">
        <v>88128</v>
      </c>
      <c r="D7783" s="33" t="s">
        <v>3659</v>
      </c>
      <c r="E7783" t="str">
        <f t="shared" si="125"/>
        <v>$75K-$100K</v>
      </c>
    </row>
    <row r="7784" spans="1:5" x14ac:dyDescent="0.3">
      <c r="A7784" s="33" t="s">
        <v>2</v>
      </c>
      <c r="B7784" s="33" t="s">
        <v>53</v>
      </c>
      <c r="C7784" s="33">
        <v>131971</v>
      </c>
      <c r="D7784" s="33" t="s">
        <v>3660</v>
      </c>
      <c r="E7784" t="str">
        <f t="shared" si="125"/>
        <v>$125K-$200K</v>
      </c>
    </row>
    <row r="7785" spans="1:5" x14ac:dyDescent="0.3">
      <c r="A7785" s="33" t="s">
        <v>52</v>
      </c>
      <c r="B7785" s="33" t="s">
        <v>53</v>
      </c>
      <c r="C7785" s="33">
        <v>57500</v>
      </c>
      <c r="D7785" s="33" t="s">
        <v>3661</v>
      </c>
      <c r="E7785" t="str">
        <f t="shared" si="125"/>
        <v>&lt;$75K</v>
      </c>
    </row>
    <row r="7786" spans="1:5" x14ac:dyDescent="0.3">
      <c r="A7786" s="33" t="s">
        <v>0</v>
      </c>
      <c r="B7786" s="33" t="s">
        <v>53</v>
      </c>
      <c r="C7786" s="33">
        <v>140000</v>
      </c>
      <c r="D7786" s="33" t="s">
        <v>3662</v>
      </c>
      <c r="E7786" t="str">
        <f t="shared" si="125"/>
        <v>$125K-$200K</v>
      </c>
    </row>
    <row r="7787" spans="1:5" x14ac:dyDescent="0.3">
      <c r="A7787" s="33" t="s">
        <v>4</v>
      </c>
      <c r="B7787" s="33" t="s">
        <v>53</v>
      </c>
      <c r="C7787" s="33"/>
      <c r="D7787" s="33" t="s">
        <v>3663</v>
      </c>
      <c r="E7787" t="str">
        <f t="shared" si="125"/>
        <v>No Data</v>
      </c>
    </row>
    <row r="7788" spans="1:5" x14ac:dyDescent="0.3">
      <c r="A7788" s="33" t="s">
        <v>0</v>
      </c>
      <c r="B7788" s="33" t="s">
        <v>53</v>
      </c>
      <c r="C7788" s="33"/>
      <c r="D7788" s="33" t="s">
        <v>3664</v>
      </c>
      <c r="E7788" t="str">
        <f t="shared" si="125"/>
        <v>No Data</v>
      </c>
    </row>
    <row r="7789" spans="1:5" x14ac:dyDescent="0.3">
      <c r="A7789" s="33" t="s">
        <v>2</v>
      </c>
      <c r="B7789" s="33" t="s">
        <v>53</v>
      </c>
      <c r="C7789" s="33"/>
      <c r="D7789" s="33" t="s">
        <v>1239</v>
      </c>
      <c r="E7789" t="str">
        <f t="shared" si="125"/>
        <v>No Data</v>
      </c>
    </row>
    <row r="7790" spans="1:5" x14ac:dyDescent="0.3">
      <c r="A7790" s="33" t="s">
        <v>4</v>
      </c>
      <c r="B7790" s="33" t="s">
        <v>53</v>
      </c>
      <c r="C7790" s="33"/>
      <c r="D7790" s="33" t="s">
        <v>357</v>
      </c>
      <c r="E7790" t="str">
        <f t="shared" si="125"/>
        <v>No Data</v>
      </c>
    </row>
    <row r="7791" spans="1:5" x14ac:dyDescent="0.3">
      <c r="A7791" s="33" t="s">
        <v>4</v>
      </c>
      <c r="B7791" s="33" t="s">
        <v>53</v>
      </c>
      <c r="C7791" s="33">
        <v>210000</v>
      </c>
      <c r="D7791" s="33" t="s">
        <v>3665</v>
      </c>
      <c r="E7791" t="str">
        <f t="shared" si="125"/>
        <v>&gt;$200K</v>
      </c>
    </row>
    <row r="7792" spans="1:5" x14ac:dyDescent="0.3">
      <c r="A7792" s="33" t="s">
        <v>1</v>
      </c>
      <c r="B7792" s="33" t="s">
        <v>53</v>
      </c>
      <c r="C7792" s="33">
        <v>125000</v>
      </c>
      <c r="D7792" s="33" t="s">
        <v>651</v>
      </c>
      <c r="E7792" t="str">
        <f t="shared" si="125"/>
        <v>$100K-$125K</v>
      </c>
    </row>
    <row r="7793" spans="1:5" x14ac:dyDescent="0.3">
      <c r="A7793" s="33" t="s">
        <v>128</v>
      </c>
      <c r="B7793" s="33" t="s">
        <v>53</v>
      </c>
      <c r="C7793" s="33">
        <v>200000</v>
      </c>
      <c r="D7793" s="33" t="s">
        <v>3095</v>
      </c>
      <c r="E7793" t="str">
        <f t="shared" si="125"/>
        <v>$125K-$200K</v>
      </c>
    </row>
    <row r="7794" spans="1:5" x14ac:dyDescent="0.3">
      <c r="A7794" s="33" t="s">
        <v>126</v>
      </c>
      <c r="B7794" s="33" t="s">
        <v>53</v>
      </c>
      <c r="C7794" s="33">
        <v>160000</v>
      </c>
      <c r="D7794" s="33" t="s">
        <v>3666</v>
      </c>
      <c r="E7794" t="str">
        <f t="shared" si="125"/>
        <v>$125K-$200K</v>
      </c>
    </row>
    <row r="7795" spans="1:5" x14ac:dyDescent="0.3">
      <c r="A7795" s="33" t="s">
        <v>0</v>
      </c>
      <c r="B7795" s="33" t="s">
        <v>53</v>
      </c>
      <c r="C7795" s="33"/>
      <c r="D7795" s="33" t="s">
        <v>1142</v>
      </c>
      <c r="E7795" t="str">
        <f t="shared" si="125"/>
        <v>No Data</v>
      </c>
    </row>
    <row r="7796" spans="1:5" x14ac:dyDescent="0.3">
      <c r="A7796" s="33" t="s">
        <v>2</v>
      </c>
      <c r="B7796" s="33" t="s">
        <v>53</v>
      </c>
      <c r="C7796" s="33">
        <v>70000</v>
      </c>
      <c r="D7796" s="33" t="s">
        <v>520</v>
      </c>
      <c r="E7796" t="str">
        <f t="shared" si="125"/>
        <v>&lt;$75K</v>
      </c>
    </row>
    <row r="7797" spans="1:5" x14ac:dyDescent="0.3">
      <c r="A7797" s="33" t="s">
        <v>2</v>
      </c>
      <c r="B7797" s="33" t="s">
        <v>65</v>
      </c>
      <c r="C7797" s="33">
        <v>56700</v>
      </c>
      <c r="D7797" s="33" t="s">
        <v>2705</v>
      </c>
      <c r="E7797" t="str">
        <f t="shared" si="125"/>
        <v>&lt;$75K</v>
      </c>
    </row>
    <row r="7798" spans="1:5" x14ac:dyDescent="0.3">
      <c r="A7798" s="33" t="s">
        <v>2</v>
      </c>
      <c r="B7798" s="33" t="s">
        <v>53</v>
      </c>
      <c r="C7798" s="33">
        <v>138516</v>
      </c>
      <c r="D7798" s="33" t="s">
        <v>225</v>
      </c>
      <c r="E7798" t="str">
        <f t="shared" si="125"/>
        <v>$125K-$200K</v>
      </c>
    </row>
    <row r="7799" spans="1:5" x14ac:dyDescent="0.3">
      <c r="A7799" s="33" t="s">
        <v>4</v>
      </c>
      <c r="B7799" s="33" t="s">
        <v>53</v>
      </c>
      <c r="C7799" s="33">
        <v>158559</v>
      </c>
      <c r="D7799" s="33" t="s">
        <v>2021</v>
      </c>
      <c r="E7799" t="str">
        <f t="shared" si="125"/>
        <v>$125K-$200K</v>
      </c>
    </row>
    <row r="7800" spans="1:5" x14ac:dyDescent="0.3">
      <c r="A7800" s="33" t="s">
        <v>4</v>
      </c>
      <c r="B7800" s="33" t="s">
        <v>65</v>
      </c>
      <c r="C7800" s="33">
        <v>80850</v>
      </c>
      <c r="D7800" s="33" t="s">
        <v>2705</v>
      </c>
      <c r="E7800" t="str">
        <f t="shared" si="125"/>
        <v>$75K-$100K</v>
      </c>
    </row>
    <row r="7801" spans="1:5" x14ac:dyDescent="0.3">
      <c r="A7801" s="33" t="s">
        <v>0</v>
      </c>
      <c r="B7801" s="33" t="s">
        <v>53</v>
      </c>
      <c r="C7801" s="33"/>
      <c r="D7801" s="33" t="s">
        <v>1412</v>
      </c>
      <c r="E7801" t="str">
        <f t="shared" si="125"/>
        <v>No Data</v>
      </c>
    </row>
    <row r="7802" spans="1:5" x14ac:dyDescent="0.3">
      <c r="A7802" s="33" t="s">
        <v>2</v>
      </c>
      <c r="B7802" s="33" t="s">
        <v>53</v>
      </c>
      <c r="C7802" s="33"/>
      <c r="D7802" s="33" t="s">
        <v>1030</v>
      </c>
      <c r="E7802" t="str">
        <f t="shared" si="125"/>
        <v>No Data</v>
      </c>
    </row>
    <row r="7803" spans="1:5" x14ac:dyDescent="0.3">
      <c r="A7803" s="33" t="s">
        <v>4</v>
      </c>
      <c r="B7803" s="33" t="s">
        <v>53</v>
      </c>
      <c r="C7803" s="33">
        <v>147500</v>
      </c>
      <c r="D7803" s="33" t="s">
        <v>3667</v>
      </c>
      <c r="E7803" t="str">
        <f t="shared" si="125"/>
        <v>$125K-$200K</v>
      </c>
    </row>
    <row r="7804" spans="1:5" x14ac:dyDescent="0.3">
      <c r="A7804" s="33" t="s">
        <v>128</v>
      </c>
      <c r="B7804" s="33" t="s">
        <v>53</v>
      </c>
      <c r="C7804" s="33">
        <v>115000</v>
      </c>
      <c r="D7804" s="33" t="s">
        <v>2634</v>
      </c>
      <c r="E7804" t="str">
        <f t="shared" si="125"/>
        <v>$100K-$125K</v>
      </c>
    </row>
    <row r="7805" spans="1:5" x14ac:dyDescent="0.3">
      <c r="A7805" s="33" t="s">
        <v>1</v>
      </c>
      <c r="B7805" s="33" t="s">
        <v>124</v>
      </c>
      <c r="C7805" s="33">
        <v>50400</v>
      </c>
      <c r="D7805" s="33" t="s">
        <v>211</v>
      </c>
      <c r="E7805" t="str">
        <f t="shared" si="125"/>
        <v>&lt;$75K</v>
      </c>
    </row>
    <row r="7806" spans="1:5" x14ac:dyDescent="0.3">
      <c r="A7806" s="33" t="s">
        <v>4</v>
      </c>
      <c r="B7806" s="33" t="s">
        <v>53</v>
      </c>
      <c r="C7806" s="33">
        <v>85000</v>
      </c>
      <c r="D7806" s="33" t="s">
        <v>3668</v>
      </c>
      <c r="E7806" t="str">
        <f t="shared" si="125"/>
        <v>$75K-$100K</v>
      </c>
    </row>
    <row r="7807" spans="1:5" x14ac:dyDescent="0.3">
      <c r="A7807" s="33" t="s">
        <v>4</v>
      </c>
      <c r="B7807" s="33" t="s">
        <v>53</v>
      </c>
      <c r="C7807" s="33">
        <v>70000</v>
      </c>
      <c r="D7807" s="33" t="s">
        <v>2186</v>
      </c>
      <c r="E7807" t="str">
        <f t="shared" si="125"/>
        <v>&lt;$75K</v>
      </c>
    </row>
    <row r="7808" spans="1:5" x14ac:dyDescent="0.3">
      <c r="A7808" s="33" t="s">
        <v>4</v>
      </c>
      <c r="B7808" s="33" t="s">
        <v>54</v>
      </c>
      <c r="C7808" s="33">
        <v>125000</v>
      </c>
      <c r="D7808" s="33" t="s">
        <v>3669</v>
      </c>
      <c r="E7808" t="str">
        <f t="shared" si="125"/>
        <v>$100K-$125K</v>
      </c>
    </row>
    <row r="7809" spans="1:5" x14ac:dyDescent="0.3">
      <c r="A7809" s="33" t="s">
        <v>126</v>
      </c>
      <c r="B7809" s="33" t="s">
        <v>53</v>
      </c>
      <c r="C7809" s="33">
        <v>125000</v>
      </c>
      <c r="D7809" s="33" t="s">
        <v>667</v>
      </c>
      <c r="E7809" t="str">
        <f t="shared" si="125"/>
        <v>$100K-$125K</v>
      </c>
    </row>
    <row r="7810" spans="1:5" x14ac:dyDescent="0.3">
      <c r="A7810" s="33" t="s">
        <v>4</v>
      </c>
      <c r="B7810" s="33" t="s">
        <v>53</v>
      </c>
      <c r="C7810" s="33"/>
      <c r="D7810" s="33" t="s">
        <v>3670</v>
      </c>
      <c r="E7810" t="str">
        <f t="shared" si="125"/>
        <v>No Data</v>
      </c>
    </row>
    <row r="7811" spans="1:5" x14ac:dyDescent="0.3">
      <c r="A7811" s="33" t="s">
        <v>1</v>
      </c>
      <c r="B7811" s="33" t="s">
        <v>53</v>
      </c>
      <c r="C7811" s="33">
        <v>70000</v>
      </c>
      <c r="D7811" s="33" t="s">
        <v>3671</v>
      </c>
      <c r="E7811" t="str">
        <f t="shared" ref="E7811:E7874" si="126">_xlfn.XLOOKUP(C7811,$H$16:$H$21,$G$16:$G$21,,1)</f>
        <v>&lt;$75K</v>
      </c>
    </row>
    <row r="7812" spans="1:5" x14ac:dyDescent="0.3">
      <c r="A7812" s="33" t="s">
        <v>2</v>
      </c>
      <c r="B7812" s="33" t="s">
        <v>53</v>
      </c>
      <c r="C7812" s="33">
        <v>103504.34375</v>
      </c>
      <c r="D7812" s="33" t="s">
        <v>3672</v>
      </c>
      <c r="E7812" t="str">
        <f t="shared" si="126"/>
        <v>$100K-$125K</v>
      </c>
    </row>
    <row r="7813" spans="1:5" x14ac:dyDescent="0.3">
      <c r="A7813" s="33" t="s">
        <v>4</v>
      </c>
      <c r="B7813" s="33" t="s">
        <v>53</v>
      </c>
      <c r="C7813" s="33"/>
      <c r="D7813" s="33" t="s">
        <v>258</v>
      </c>
      <c r="E7813" t="str">
        <f t="shared" si="126"/>
        <v>No Data</v>
      </c>
    </row>
    <row r="7814" spans="1:5" x14ac:dyDescent="0.3">
      <c r="A7814" s="33" t="s">
        <v>0</v>
      </c>
      <c r="B7814" s="33" t="s">
        <v>53</v>
      </c>
      <c r="C7814" s="33"/>
      <c r="D7814" s="33" t="s">
        <v>3673</v>
      </c>
      <c r="E7814" t="str">
        <f t="shared" si="126"/>
        <v>No Data</v>
      </c>
    </row>
    <row r="7815" spans="1:5" x14ac:dyDescent="0.3">
      <c r="A7815" s="33" t="s">
        <v>4</v>
      </c>
      <c r="B7815" s="33" t="s">
        <v>56</v>
      </c>
      <c r="C7815" s="33">
        <v>98283</v>
      </c>
      <c r="D7815" s="33" t="s">
        <v>3674</v>
      </c>
      <c r="E7815" t="str">
        <f t="shared" si="126"/>
        <v>$75K-$100K</v>
      </c>
    </row>
    <row r="7816" spans="1:5" x14ac:dyDescent="0.3">
      <c r="A7816" s="33" t="s">
        <v>2</v>
      </c>
      <c r="B7816" s="33" t="s">
        <v>53</v>
      </c>
      <c r="C7816" s="33"/>
      <c r="D7816" s="33" t="s">
        <v>457</v>
      </c>
      <c r="E7816" t="str">
        <f t="shared" si="126"/>
        <v>No Data</v>
      </c>
    </row>
    <row r="7817" spans="1:5" x14ac:dyDescent="0.3">
      <c r="A7817" s="33" t="s">
        <v>126</v>
      </c>
      <c r="B7817" s="33" t="s">
        <v>53</v>
      </c>
      <c r="C7817" s="33">
        <v>140000</v>
      </c>
      <c r="D7817" s="33" t="s">
        <v>315</v>
      </c>
      <c r="E7817" t="str">
        <f t="shared" si="126"/>
        <v>$125K-$200K</v>
      </c>
    </row>
    <row r="7818" spans="1:5" x14ac:dyDescent="0.3">
      <c r="A7818" s="33" t="s">
        <v>4</v>
      </c>
      <c r="B7818" s="33" t="s">
        <v>53</v>
      </c>
      <c r="C7818" s="33">
        <v>112500</v>
      </c>
      <c r="D7818" s="33" t="s">
        <v>350</v>
      </c>
      <c r="E7818" t="str">
        <f t="shared" si="126"/>
        <v>$100K-$125K</v>
      </c>
    </row>
    <row r="7819" spans="1:5" x14ac:dyDescent="0.3">
      <c r="A7819" s="33" t="s">
        <v>126</v>
      </c>
      <c r="B7819" s="33" t="s">
        <v>81</v>
      </c>
      <c r="C7819" s="33">
        <v>125000</v>
      </c>
      <c r="D7819" s="33" t="s">
        <v>1235</v>
      </c>
      <c r="E7819" t="str">
        <f t="shared" si="126"/>
        <v>$100K-$125K</v>
      </c>
    </row>
    <row r="7820" spans="1:5" x14ac:dyDescent="0.3">
      <c r="A7820" s="33" t="s">
        <v>0</v>
      </c>
      <c r="B7820" s="33" t="s">
        <v>70</v>
      </c>
      <c r="C7820" s="33">
        <v>97444</v>
      </c>
      <c r="D7820" s="33" t="s">
        <v>3675</v>
      </c>
      <c r="E7820" t="str">
        <f t="shared" si="126"/>
        <v>$75K-$100K</v>
      </c>
    </row>
    <row r="7821" spans="1:5" x14ac:dyDescent="0.3">
      <c r="A7821" s="33" t="s">
        <v>2</v>
      </c>
      <c r="B7821" s="33" t="s">
        <v>53</v>
      </c>
      <c r="C7821" s="33"/>
      <c r="D7821" s="33" t="s">
        <v>802</v>
      </c>
      <c r="E7821" t="str">
        <f t="shared" si="126"/>
        <v>No Data</v>
      </c>
    </row>
    <row r="7822" spans="1:5" x14ac:dyDescent="0.3">
      <c r="A7822" s="33" t="s">
        <v>4</v>
      </c>
      <c r="B7822" s="33" t="s">
        <v>53</v>
      </c>
      <c r="C7822" s="33">
        <v>140000</v>
      </c>
      <c r="D7822" s="33" t="s">
        <v>315</v>
      </c>
      <c r="E7822" t="str">
        <f t="shared" si="126"/>
        <v>$125K-$200K</v>
      </c>
    </row>
    <row r="7823" spans="1:5" x14ac:dyDescent="0.3">
      <c r="A7823" s="33" t="s">
        <v>126</v>
      </c>
      <c r="B7823" s="33" t="s">
        <v>53</v>
      </c>
      <c r="C7823" s="33">
        <v>150000</v>
      </c>
      <c r="D7823" s="33" t="s">
        <v>501</v>
      </c>
      <c r="E7823" t="str">
        <f t="shared" si="126"/>
        <v>$125K-$200K</v>
      </c>
    </row>
    <row r="7824" spans="1:5" x14ac:dyDescent="0.3">
      <c r="A7824" s="33" t="s">
        <v>4</v>
      </c>
      <c r="B7824" s="33" t="s">
        <v>53</v>
      </c>
      <c r="C7824" s="33"/>
      <c r="D7824" s="33" t="s">
        <v>441</v>
      </c>
      <c r="E7824" t="str">
        <f t="shared" si="126"/>
        <v>No Data</v>
      </c>
    </row>
    <row r="7825" spans="1:5" x14ac:dyDescent="0.3">
      <c r="A7825" s="33" t="s">
        <v>4</v>
      </c>
      <c r="B7825" s="33" t="s">
        <v>65</v>
      </c>
      <c r="C7825" s="33">
        <v>147500</v>
      </c>
      <c r="D7825" s="33" t="s">
        <v>629</v>
      </c>
      <c r="E7825" t="str">
        <f t="shared" si="126"/>
        <v>$125K-$200K</v>
      </c>
    </row>
    <row r="7826" spans="1:5" x14ac:dyDescent="0.3">
      <c r="A7826" s="33" t="s">
        <v>4</v>
      </c>
      <c r="B7826" s="33" t="s">
        <v>63</v>
      </c>
      <c r="C7826" s="33">
        <v>96773</v>
      </c>
      <c r="D7826" s="33" t="s">
        <v>3676</v>
      </c>
      <c r="E7826" t="str">
        <f t="shared" si="126"/>
        <v>$75K-$100K</v>
      </c>
    </row>
    <row r="7827" spans="1:5" x14ac:dyDescent="0.3">
      <c r="A7827" s="33" t="s">
        <v>0</v>
      </c>
      <c r="B7827" s="33" t="s">
        <v>80</v>
      </c>
      <c r="C7827" s="33">
        <v>79200</v>
      </c>
      <c r="D7827" s="33" t="s">
        <v>817</v>
      </c>
      <c r="E7827" t="str">
        <f t="shared" si="126"/>
        <v>$75K-$100K</v>
      </c>
    </row>
    <row r="7828" spans="1:5" x14ac:dyDescent="0.3">
      <c r="A7828" s="33" t="s">
        <v>2</v>
      </c>
      <c r="B7828" s="33" t="s">
        <v>53</v>
      </c>
      <c r="C7828" s="33">
        <v>111000</v>
      </c>
      <c r="D7828" s="33" t="s">
        <v>602</v>
      </c>
      <c r="E7828" t="str">
        <f t="shared" si="126"/>
        <v>$100K-$125K</v>
      </c>
    </row>
    <row r="7829" spans="1:5" x14ac:dyDescent="0.3">
      <c r="A7829" s="33" t="s">
        <v>4</v>
      </c>
      <c r="B7829" s="33" t="s">
        <v>53</v>
      </c>
      <c r="C7829" s="33">
        <v>150000</v>
      </c>
      <c r="D7829" s="33" t="s">
        <v>3677</v>
      </c>
      <c r="E7829" t="str">
        <f t="shared" si="126"/>
        <v>$125K-$200K</v>
      </c>
    </row>
    <row r="7830" spans="1:5" x14ac:dyDescent="0.3">
      <c r="A7830" s="33" t="s">
        <v>126</v>
      </c>
      <c r="B7830" s="33" t="s">
        <v>53</v>
      </c>
      <c r="C7830" s="33">
        <v>165000</v>
      </c>
      <c r="D7830" s="33" t="s">
        <v>3678</v>
      </c>
      <c r="E7830" t="str">
        <f t="shared" si="126"/>
        <v>$125K-$200K</v>
      </c>
    </row>
    <row r="7831" spans="1:5" x14ac:dyDescent="0.3">
      <c r="A7831" s="33" t="s">
        <v>2</v>
      </c>
      <c r="B7831" s="33" t="s">
        <v>53</v>
      </c>
      <c r="C7831" s="33">
        <v>75000</v>
      </c>
      <c r="D7831" s="33" t="s">
        <v>1823</v>
      </c>
      <c r="E7831" t="str">
        <f t="shared" si="126"/>
        <v>&lt;$75K</v>
      </c>
    </row>
    <row r="7832" spans="1:5" x14ac:dyDescent="0.3">
      <c r="A7832" s="33" t="s">
        <v>126</v>
      </c>
      <c r="B7832" s="33" t="s">
        <v>72</v>
      </c>
      <c r="C7832" s="33">
        <v>45000</v>
      </c>
      <c r="D7832" s="33" t="s">
        <v>3679</v>
      </c>
      <c r="E7832" t="str">
        <f t="shared" si="126"/>
        <v>&lt;$75K</v>
      </c>
    </row>
    <row r="7833" spans="1:5" x14ac:dyDescent="0.3">
      <c r="A7833" s="33" t="s">
        <v>2</v>
      </c>
      <c r="B7833" s="33" t="s">
        <v>54</v>
      </c>
      <c r="C7833" s="33"/>
      <c r="D7833" s="33" t="s">
        <v>457</v>
      </c>
      <c r="E7833" t="str">
        <f t="shared" si="126"/>
        <v>No Data</v>
      </c>
    </row>
    <row r="7834" spans="1:5" x14ac:dyDescent="0.3">
      <c r="A7834" s="33" t="s">
        <v>126</v>
      </c>
      <c r="B7834" s="33" t="s">
        <v>123</v>
      </c>
      <c r="C7834" s="33">
        <v>147500</v>
      </c>
      <c r="D7834" s="33" t="s">
        <v>3157</v>
      </c>
      <c r="E7834" t="str">
        <f t="shared" si="126"/>
        <v>$125K-$200K</v>
      </c>
    </row>
    <row r="7835" spans="1:5" x14ac:dyDescent="0.3">
      <c r="A7835" s="33" t="s">
        <v>4</v>
      </c>
      <c r="B7835" s="33" t="s">
        <v>54</v>
      </c>
      <c r="C7835" s="33">
        <v>50000</v>
      </c>
      <c r="D7835" s="33" t="s">
        <v>3680</v>
      </c>
      <c r="E7835" t="str">
        <f t="shared" si="126"/>
        <v>&lt;$75K</v>
      </c>
    </row>
    <row r="7836" spans="1:5" x14ac:dyDescent="0.3">
      <c r="A7836" s="33" t="s">
        <v>4</v>
      </c>
      <c r="B7836" s="33" t="s">
        <v>54</v>
      </c>
      <c r="C7836" s="33"/>
      <c r="D7836" s="33" t="s">
        <v>2696</v>
      </c>
      <c r="E7836" t="str">
        <f t="shared" si="126"/>
        <v>No Data</v>
      </c>
    </row>
    <row r="7837" spans="1:5" x14ac:dyDescent="0.3">
      <c r="A7837" s="33" t="s">
        <v>4</v>
      </c>
      <c r="B7837" s="33" t="s">
        <v>53</v>
      </c>
      <c r="C7837" s="33"/>
      <c r="D7837" s="33" t="s">
        <v>299</v>
      </c>
      <c r="E7837" t="str">
        <f t="shared" si="126"/>
        <v>No Data</v>
      </c>
    </row>
    <row r="7838" spans="1:5" x14ac:dyDescent="0.3">
      <c r="A7838" s="33" t="s">
        <v>4</v>
      </c>
      <c r="B7838" s="33" t="s">
        <v>53</v>
      </c>
      <c r="C7838" s="33">
        <v>115000</v>
      </c>
      <c r="D7838" s="33" t="s">
        <v>268</v>
      </c>
      <c r="E7838" t="str">
        <f t="shared" si="126"/>
        <v>$100K-$125K</v>
      </c>
    </row>
    <row r="7839" spans="1:5" x14ac:dyDescent="0.3">
      <c r="A7839" s="33" t="s">
        <v>52</v>
      </c>
      <c r="B7839" s="33" t="s">
        <v>53</v>
      </c>
      <c r="C7839" s="33">
        <v>95000</v>
      </c>
      <c r="D7839" s="33" t="s">
        <v>656</v>
      </c>
      <c r="E7839" t="str">
        <f t="shared" si="126"/>
        <v>$75K-$100K</v>
      </c>
    </row>
    <row r="7840" spans="1:5" x14ac:dyDescent="0.3">
      <c r="A7840" s="33" t="s">
        <v>128</v>
      </c>
      <c r="B7840" s="33" t="s">
        <v>53</v>
      </c>
      <c r="C7840" s="33">
        <v>114000</v>
      </c>
      <c r="D7840" s="33" t="s">
        <v>2771</v>
      </c>
      <c r="E7840" t="str">
        <f t="shared" si="126"/>
        <v>$100K-$125K</v>
      </c>
    </row>
    <row r="7841" spans="1:5" x14ac:dyDescent="0.3">
      <c r="A7841" s="33" t="s">
        <v>2</v>
      </c>
      <c r="B7841" s="33" t="s">
        <v>53</v>
      </c>
      <c r="C7841" s="33">
        <v>87500</v>
      </c>
      <c r="D7841" s="33" t="s">
        <v>313</v>
      </c>
      <c r="E7841" t="str">
        <f t="shared" si="126"/>
        <v>$75K-$100K</v>
      </c>
    </row>
    <row r="7842" spans="1:5" x14ac:dyDescent="0.3">
      <c r="A7842" s="33" t="s">
        <v>2</v>
      </c>
      <c r="B7842" s="33" t="s">
        <v>53</v>
      </c>
      <c r="C7842" s="33">
        <v>85000</v>
      </c>
      <c r="D7842" s="33" t="s">
        <v>1951</v>
      </c>
      <c r="E7842" t="str">
        <f t="shared" si="126"/>
        <v>$75K-$100K</v>
      </c>
    </row>
    <row r="7843" spans="1:5" x14ac:dyDescent="0.3">
      <c r="A7843" s="33" t="s">
        <v>2</v>
      </c>
      <c r="B7843" s="33" t="s">
        <v>89</v>
      </c>
      <c r="C7843" s="33">
        <v>102500</v>
      </c>
      <c r="D7843" s="33" t="s">
        <v>2843</v>
      </c>
      <c r="E7843" t="str">
        <f t="shared" si="126"/>
        <v>$100K-$125K</v>
      </c>
    </row>
    <row r="7844" spans="1:5" x14ac:dyDescent="0.3">
      <c r="A7844" s="33" t="s">
        <v>0</v>
      </c>
      <c r="B7844" s="33" t="s">
        <v>53</v>
      </c>
      <c r="C7844" s="33">
        <v>112500</v>
      </c>
      <c r="D7844" s="33" t="s">
        <v>3681</v>
      </c>
      <c r="E7844" t="str">
        <f t="shared" si="126"/>
        <v>$100K-$125K</v>
      </c>
    </row>
    <row r="7845" spans="1:5" x14ac:dyDescent="0.3">
      <c r="A7845" s="33" t="s">
        <v>129</v>
      </c>
      <c r="B7845" s="33" t="s">
        <v>53</v>
      </c>
      <c r="C7845" s="33">
        <v>123000</v>
      </c>
      <c r="D7845" s="33" t="s">
        <v>3682</v>
      </c>
      <c r="E7845" t="str">
        <f t="shared" si="126"/>
        <v>$100K-$125K</v>
      </c>
    </row>
    <row r="7846" spans="1:5" x14ac:dyDescent="0.3">
      <c r="A7846" s="33" t="s">
        <v>4</v>
      </c>
      <c r="B7846" s="33" t="s">
        <v>53</v>
      </c>
      <c r="C7846" s="33">
        <v>130000</v>
      </c>
      <c r="D7846" s="33" t="s">
        <v>428</v>
      </c>
      <c r="E7846" t="str">
        <f t="shared" si="126"/>
        <v>$125K-$200K</v>
      </c>
    </row>
    <row r="7847" spans="1:5" x14ac:dyDescent="0.3">
      <c r="A7847" s="33" t="s">
        <v>126</v>
      </c>
      <c r="B7847" s="33" t="s">
        <v>53</v>
      </c>
      <c r="C7847" s="33">
        <v>119000</v>
      </c>
      <c r="D7847" s="33" t="s">
        <v>294</v>
      </c>
      <c r="E7847" t="str">
        <f t="shared" si="126"/>
        <v>$100K-$125K</v>
      </c>
    </row>
    <row r="7848" spans="1:5" x14ac:dyDescent="0.3">
      <c r="A7848" s="33" t="s">
        <v>2</v>
      </c>
      <c r="B7848" s="33" t="s">
        <v>53</v>
      </c>
      <c r="C7848" s="33"/>
      <c r="D7848" s="33" t="s">
        <v>3683</v>
      </c>
      <c r="E7848" t="str">
        <f t="shared" si="126"/>
        <v>No Data</v>
      </c>
    </row>
    <row r="7849" spans="1:5" x14ac:dyDescent="0.3">
      <c r="A7849" s="33" t="s">
        <v>4</v>
      </c>
      <c r="B7849" s="33" t="s">
        <v>53</v>
      </c>
      <c r="C7849" s="33">
        <v>150000</v>
      </c>
      <c r="D7849" s="33" t="s">
        <v>3684</v>
      </c>
      <c r="E7849" t="str">
        <f t="shared" si="126"/>
        <v>$125K-$200K</v>
      </c>
    </row>
    <row r="7850" spans="1:5" x14ac:dyDescent="0.3">
      <c r="A7850" s="33" t="s">
        <v>129</v>
      </c>
      <c r="B7850" s="33" t="s">
        <v>69</v>
      </c>
      <c r="C7850" s="33">
        <v>158500</v>
      </c>
      <c r="D7850" s="33" t="s">
        <v>3685</v>
      </c>
      <c r="E7850" t="str">
        <f t="shared" si="126"/>
        <v>$125K-$200K</v>
      </c>
    </row>
    <row r="7851" spans="1:5" x14ac:dyDescent="0.3">
      <c r="A7851" s="33" t="s">
        <v>0</v>
      </c>
      <c r="B7851" s="33" t="s">
        <v>53</v>
      </c>
      <c r="C7851" s="33">
        <v>173124</v>
      </c>
      <c r="D7851" s="33" t="s">
        <v>3686</v>
      </c>
      <c r="E7851" t="str">
        <f t="shared" si="126"/>
        <v>$125K-$200K</v>
      </c>
    </row>
    <row r="7852" spans="1:5" x14ac:dyDescent="0.3">
      <c r="A7852" s="33" t="s">
        <v>2</v>
      </c>
      <c r="B7852" s="33" t="s">
        <v>53</v>
      </c>
      <c r="C7852" s="33">
        <v>115700</v>
      </c>
      <c r="D7852" s="33" t="s">
        <v>208</v>
      </c>
      <c r="E7852" t="str">
        <f t="shared" si="126"/>
        <v>$100K-$125K</v>
      </c>
    </row>
    <row r="7853" spans="1:5" x14ac:dyDescent="0.3">
      <c r="A7853" s="33" t="s">
        <v>2</v>
      </c>
      <c r="B7853" s="33" t="s">
        <v>53</v>
      </c>
      <c r="C7853" s="33">
        <v>93027</v>
      </c>
      <c r="D7853" s="33" t="s">
        <v>1071</v>
      </c>
      <c r="E7853" t="str">
        <f t="shared" si="126"/>
        <v>$75K-$100K</v>
      </c>
    </row>
    <row r="7854" spans="1:5" x14ac:dyDescent="0.3">
      <c r="A7854" s="33" t="s">
        <v>4</v>
      </c>
      <c r="B7854" s="33" t="s">
        <v>53</v>
      </c>
      <c r="C7854" s="33">
        <v>125000</v>
      </c>
      <c r="D7854" s="33" t="s">
        <v>3687</v>
      </c>
      <c r="E7854" t="str">
        <f t="shared" si="126"/>
        <v>$100K-$125K</v>
      </c>
    </row>
    <row r="7855" spans="1:5" x14ac:dyDescent="0.3">
      <c r="A7855" s="33" t="s">
        <v>4</v>
      </c>
      <c r="B7855" s="33" t="s">
        <v>53</v>
      </c>
      <c r="C7855" s="33"/>
      <c r="D7855" s="33" t="s">
        <v>3688</v>
      </c>
      <c r="E7855" t="str">
        <f t="shared" si="126"/>
        <v>No Data</v>
      </c>
    </row>
    <row r="7856" spans="1:5" x14ac:dyDescent="0.3">
      <c r="A7856" s="33" t="s">
        <v>4</v>
      </c>
      <c r="B7856" s="33" t="s">
        <v>53</v>
      </c>
      <c r="C7856" s="33"/>
      <c r="D7856" s="33" t="s">
        <v>258</v>
      </c>
      <c r="E7856" t="str">
        <f t="shared" si="126"/>
        <v>No Data</v>
      </c>
    </row>
    <row r="7857" spans="1:5" x14ac:dyDescent="0.3">
      <c r="A7857" s="33" t="s">
        <v>4</v>
      </c>
      <c r="B7857" s="33" t="s">
        <v>53</v>
      </c>
      <c r="C7857" s="33">
        <v>150000</v>
      </c>
      <c r="D7857" s="33" t="s">
        <v>232</v>
      </c>
      <c r="E7857" t="str">
        <f t="shared" si="126"/>
        <v>$125K-$200K</v>
      </c>
    </row>
    <row r="7858" spans="1:5" x14ac:dyDescent="0.3">
      <c r="A7858" s="33" t="s">
        <v>4</v>
      </c>
      <c r="B7858" s="33" t="s">
        <v>53</v>
      </c>
      <c r="C7858" s="33">
        <v>107500</v>
      </c>
      <c r="D7858" s="33" t="s">
        <v>268</v>
      </c>
      <c r="E7858" t="str">
        <f t="shared" si="126"/>
        <v>$100K-$125K</v>
      </c>
    </row>
    <row r="7859" spans="1:5" x14ac:dyDescent="0.3">
      <c r="A7859" s="33" t="s">
        <v>2</v>
      </c>
      <c r="B7859" s="33" t="s">
        <v>53</v>
      </c>
      <c r="C7859" s="33"/>
      <c r="D7859" s="33" t="s">
        <v>1279</v>
      </c>
      <c r="E7859" t="str">
        <f t="shared" si="126"/>
        <v>No Data</v>
      </c>
    </row>
    <row r="7860" spans="1:5" x14ac:dyDescent="0.3">
      <c r="A7860" s="33" t="s">
        <v>2</v>
      </c>
      <c r="B7860" s="33" t="s">
        <v>53</v>
      </c>
      <c r="C7860" s="33">
        <v>100000</v>
      </c>
      <c r="D7860" s="33" t="s">
        <v>3689</v>
      </c>
      <c r="E7860" t="str">
        <f t="shared" si="126"/>
        <v>$75K-$100K</v>
      </c>
    </row>
    <row r="7861" spans="1:5" x14ac:dyDescent="0.3">
      <c r="A7861" s="33" t="s">
        <v>2</v>
      </c>
      <c r="B7861" s="33" t="s">
        <v>53</v>
      </c>
      <c r="C7861" s="33">
        <v>70000</v>
      </c>
      <c r="D7861" s="33" t="s">
        <v>3690</v>
      </c>
      <c r="E7861" t="str">
        <f t="shared" si="126"/>
        <v>&lt;$75K</v>
      </c>
    </row>
    <row r="7862" spans="1:5" x14ac:dyDescent="0.3">
      <c r="A7862" s="33" t="s">
        <v>4</v>
      </c>
      <c r="B7862" s="33" t="s">
        <v>83</v>
      </c>
      <c r="C7862" s="33">
        <v>44100</v>
      </c>
      <c r="D7862" s="33" t="s">
        <v>932</v>
      </c>
      <c r="E7862" t="str">
        <f t="shared" si="126"/>
        <v>&lt;$75K</v>
      </c>
    </row>
    <row r="7863" spans="1:5" x14ac:dyDescent="0.3">
      <c r="A7863" s="33" t="s">
        <v>4</v>
      </c>
      <c r="B7863" s="33" t="s">
        <v>53</v>
      </c>
      <c r="C7863" s="33">
        <v>100000</v>
      </c>
      <c r="D7863" s="33" t="s">
        <v>333</v>
      </c>
      <c r="E7863" t="str">
        <f t="shared" si="126"/>
        <v>$75K-$100K</v>
      </c>
    </row>
    <row r="7864" spans="1:5" x14ac:dyDescent="0.3">
      <c r="A7864" s="33" t="s">
        <v>2</v>
      </c>
      <c r="B7864" s="33" t="s">
        <v>53</v>
      </c>
      <c r="C7864" s="33">
        <v>102500</v>
      </c>
      <c r="D7864" s="33" t="s">
        <v>1022</v>
      </c>
      <c r="E7864" t="str">
        <f t="shared" si="126"/>
        <v>$100K-$125K</v>
      </c>
    </row>
    <row r="7865" spans="1:5" x14ac:dyDescent="0.3">
      <c r="A7865" s="33" t="s">
        <v>4</v>
      </c>
      <c r="B7865" s="33" t="s">
        <v>53</v>
      </c>
      <c r="C7865" s="33">
        <v>140000</v>
      </c>
      <c r="D7865" s="33" t="s">
        <v>209</v>
      </c>
      <c r="E7865" t="str">
        <f t="shared" si="126"/>
        <v>$125K-$200K</v>
      </c>
    </row>
    <row r="7866" spans="1:5" x14ac:dyDescent="0.3">
      <c r="A7866" s="33" t="s">
        <v>129</v>
      </c>
      <c r="B7866" s="33" t="s">
        <v>53</v>
      </c>
      <c r="C7866" s="33"/>
      <c r="D7866" s="33" t="s">
        <v>457</v>
      </c>
      <c r="E7866" t="str">
        <f t="shared" si="126"/>
        <v>No Data</v>
      </c>
    </row>
    <row r="7867" spans="1:5" x14ac:dyDescent="0.3">
      <c r="A7867" s="33" t="s">
        <v>2</v>
      </c>
      <c r="B7867" s="33" t="s">
        <v>53</v>
      </c>
      <c r="C7867" s="33">
        <v>94400</v>
      </c>
      <c r="D7867" s="33" t="s">
        <v>3691</v>
      </c>
      <c r="E7867" t="str">
        <f t="shared" si="126"/>
        <v>$75K-$100K</v>
      </c>
    </row>
    <row r="7868" spans="1:5" x14ac:dyDescent="0.3">
      <c r="A7868" s="33" t="s">
        <v>0</v>
      </c>
      <c r="B7868" s="33" t="s">
        <v>53</v>
      </c>
      <c r="C7868" s="33">
        <v>195000</v>
      </c>
      <c r="D7868" s="33" t="s">
        <v>499</v>
      </c>
      <c r="E7868" t="str">
        <f t="shared" si="126"/>
        <v>$125K-$200K</v>
      </c>
    </row>
    <row r="7869" spans="1:5" x14ac:dyDescent="0.3">
      <c r="A7869" s="33" t="s">
        <v>4</v>
      </c>
      <c r="B7869" s="33" t="s">
        <v>53</v>
      </c>
      <c r="C7869" s="33"/>
      <c r="D7869" s="33" t="s">
        <v>1451</v>
      </c>
      <c r="E7869" t="str">
        <f t="shared" si="126"/>
        <v>No Data</v>
      </c>
    </row>
    <row r="7870" spans="1:5" x14ac:dyDescent="0.3">
      <c r="A7870" s="33" t="s">
        <v>4</v>
      </c>
      <c r="B7870" s="33" t="s">
        <v>54</v>
      </c>
      <c r="C7870" s="33"/>
      <c r="D7870" s="33" t="s">
        <v>3692</v>
      </c>
      <c r="E7870" t="str">
        <f t="shared" si="126"/>
        <v>No Data</v>
      </c>
    </row>
    <row r="7871" spans="1:5" x14ac:dyDescent="0.3">
      <c r="A7871" s="33" t="s">
        <v>126</v>
      </c>
      <c r="B7871" s="33" t="s">
        <v>54</v>
      </c>
      <c r="C7871" s="33"/>
      <c r="D7871" s="33" t="s">
        <v>3693</v>
      </c>
      <c r="E7871" t="str">
        <f t="shared" si="126"/>
        <v>No Data</v>
      </c>
    </row>
    <row r="7872" spans="1:5" x14ac:dyDescent="0.3">
      <c r="A7872" s="33" t="s">
        <v>0</v>
      </c>
      <c r="B7872" s="33" t="s">
        <v>53</v>
      </c>
      <c r="C7872" s="33">
        <v>66500</v>
      </c>
      <c r="D7872" s="33" t="s">
        <v>326</v>
      </c>
      <c r="E7872" t="str">
        <f t="shared" si="126"/>
        <v>&lt;$75K</v>
      </c>
    </row>
    <row r="7873" spans="1:5" x14ac:dyDescent="0.3">
      <c r="A7873" s="33" t="s">
        <v>2</v>
      </c>
      <c r="B7873" s="33" t="s">
        <v>53</v>
      </c>
      <c r="C7873" s="33"/>
      <c r="D7873" s="33" t="s">
        <v>3694</v>
      </c>
      <c r="E7873" t="str">
        <f t="shared" si="126"/>
        <v>No Data</v>
      </c>
    </row>
    <row r="7874" spans="1:5" x14ac:dyDescent="0.3">
      <c r="A7874" s="33" t="s">
        <v>4</v>
      </c>
      <c r="B7874" s="33" t="s">
        <v>53</v>
      </c>
      <c r="C7874" s="33">
        <v>104688.140625</v>
      </c>
      <c r="D7874" s="33" t="s">
        <v>3695</v>
      </c>
      <c r="E7874" t="str">
        <f t="shared" si="126"/>
        <v>$100K-$125K</v>
      </c>
    </row>
    <row r="7875" spans="1:5" x14ac:dyDescent="0.3">
      <c r="A7875" s="33" t="s">
        <v>4</v>
      </c>
      <c r="B7875" s="33" t="s">
        <v>54</v>
      </c>
      <c r="C7875" s="33">
        <v>140000</v>
      </c>
      <c r="D7875" s="33" t="s">
        <v>1320</v>
      </c>
      <c r="E7875" t="str">
        <f t="shared" ref="E7875:E7938" si="127">_xlfn.XLOOKUP(C7875,$H$16:$H$21,$G$16:$G$21,,1)</f>
        <v>$125K-$200K</v>
      </c>
    </row>
    <row r="7876" spans="1:5" x14ac:dyDescent="0.3">
      <c r="A7876" s="33" t="s">
        <v>0</v>
      </c>
      <c r="B7876" s="33" t="s">
        <v>53</v>
      </c>
      <c r="C7876" s="33">
        <v>124000</v>
      </c>
      <c r="D7876" s="33" t="s">
        <v>2290</v>
      </c>
      <c r="E7876" t="str">
        <f t="shared" si="127"/>
        <v>$100K-$125K</v>
      </c>
    </row>
    <row r="7877" spans="1:5" x14ac:dyDescent="0.3">
      <c r="A7877" s="33" t="s">
        <v>0</v>
      </c>
      <c r="B7877" s="33" t="s">
        <v>53</v>
      </c>
      <c r="C7877" s="33">
        <v>135000</v>
      </c>
      <c r="D7877" s="33" t="s">
        <v>3696</v>
      </c>
      <c r="E7877" t="str">
        <f t="shared" si="127"/>
        <v>$125K-$200K</v>
      </c>
    </row>
    <row r="7878" spans="1:5" x14ac:dyDescent="0.3">
      <c r="A7878" s="33" t="s">
        <v>126</v>
      </c>
      <c r="B7878" s="33" t="s">
        <v>53</v>
      </c>
      <c r="C7878" s="33">
        <v>125000</v>
      </c>
      <c r="D7878" s="33" t="s">
        <v>391</v>
      </c>
      <c r="E7878" t="str">
        <f t="shared" si="127"/>
        <v>$100K-$125K</v>
      </c>
    </row>
    <row r="7879" spans="1:5" x14ac:dyDescent="0.3">
      <c r="A7879" s="33" t="s">
        <v>2</v>
      </c>
      <c r="B7879" s="33" t="s">
        <v>53</v>
      </c>
      <c r="C7879" s="33">
        <v>85000</v>
      </c>
      <c r="D7879" s="33" t="s">
        <v>301</v>
      </c>
      <c r="E7879" t="str">
        <f t="shared" si="127"/>
        <v>$75K-$100K</v>
      </c>
    </row>
    <row r="7880" spans="1:5" x14ac:dyDescent="0.3">
      <c r="A7880" s="33" t="s">
        <v>125</v>
      </c>
      <c r="B7880" s="33" t="s">
        <v>53</v>
      </c>
      <c r="C7880" s="33">
        <v>100000</v>
      </c>
      <c r="D7880" s="33" t="s">
        <v>3697</v>
      </c>
      <c r="E7880" t="str">
        <f t="shared" si="127"/>
        <v>$75K-$100K</v>
      </c>
    </row>
    <row r="7881" spans="1:5" x14ac:dyDescent="0.3">
      <c r="A7881" s="33" t="s">
        <v>0</v>
      </c>
      <c r="B7881" s="33" t="s">
        <v>54</v>
      </c>
      <c r="C7881" s="33">
        <v>170500</v>
      </c>
      <c r="D7881" s="33" t="s">
        <v>3698</v>
      </c>
      <c r="E7881" t="str">
        <f t="shared" si="127"/>
        <v>$125K-$200K</v>
      </c>
    </row>
    <row r="7882" spans="1:5" x14ac:dyDescent="0.3">
      <c r="A7882" s="33" t="s">
        <v>4</v>
      </c>
      <c r="B7882" s="33" t="s">
        <v>53</v>
      </c>
      <c r="C7882" s="33">
        <v>90000</v>
      </c>
      <c r="D7882" s="33" t="s">
        <v>434</v>
      </c>
      <c r="E7882" t="str">
        <f t="shared" si="127"/>
        <v>$75K-$100K</v>
      </c>
    </row>
    <row r="7883" spans="1:5" x14ac:dyDescent="0.3">
      <c r="A7883" s="33" t="s">
        <v>2</v>
      </c>
      <c r="B7883" s="33" t="s">
        <v>53</v>
      </c>
      <c r="C7883" s="33">
        <v>116700</v>
      </c>
      <c r="D7883" s="33" t="s">
        <v>208</v>
      </c>
      <c r="E7883" t="str">
        <f t="shared" si="127"/>
        <v>$100K-$125K</v>
      </c>
    </row>
    <row r="7884" spans="1:5" x14ac:dyDescent="0.3">
      <c r="A7884" s="33" t="s">
        <v>2</v>
      </c>
      <c r="B7884" s="33" t="s">
        <v>53</v>
      </c>
      <c r="C7884" s="33">
        <v>85000</v>
      </c>
      <c r="D7884" s="33" t="s">
        <v>3699</v>
      </c>
      <c r="E7884" t="str">
        <f t="shared" si="127"/>
        <v>$75K-$100K</v>
      </c>
    </row>
    <row r="7885" spans="1:5" x14ac:dyDescent="0.3">
      <c r="A7885" s="33" t="s">
        <v>0</v>
      </c>
      <c r="B7885" s="33" t="s">
        <v>54</v>
      </c>
      <c r="C7885" s="33">
        <v>69000</v>
      </c>
      <c r="D7885" s="33" t="s">
        <v>3700</v>
      </c>
      <c r="E7885" t="str">
        <f t="shared" si="127"/>
        <v>&lt;$75K</v>
      </c>
    </row>
    <row r="7886" spans="1:5" x14ac:dyDescent="0.3">
      <c r="A7886" s="33" t="s">
        <v>0</v>
      </c>
      <c r="B7886" s="33" t="s">
        <v>53</v>
      </c>
      <c r="C7886" s="33"/>
      <c r="D7886" s="33" t="s">
        <v>3701</v>
      </c>
      <c r="E7886" t="str">
        <f t="shared" si="127"/>
        <v>No Data</v>
      </c>
    </row>
    <row r="7887" spans="1:5" x14ac:dyDescent="0.3">
      <c r="A7887" s="33" t="s">
        <v>2</v>
      </c>
      <c r="B7887" s="33" t="s">
        <v>53</v>
      </c>
      <c r="C7887" s="33"/>
      <c r="D7887" s="33" t="s">
        <v>3091</v>
      </c>
      <c r="E7887" t="str">
        <f t="shared" si="127"/>
        <v>No Data</v>
      </c>
    </row>
    <row r="7888" spans="1:5" x14ac:dyDescent="0.3">
      <c r="A7888" s="33" t="s">
        <v>4</v>
      </c>
      <c r="B7888" s="33" t="s">
        <v>53</v>
      </c>
      <c r="C7888" s="33">
        <v>100000</v>
      </c>
      <c r="D7888" s="33" t="s">
        <v>3702</v>
      </c>
      <c r="E7888" t="str">
        <f t="shared" si="127"/>
        <v>$75K-$100K</v>
      </c>
    </row>
    <row r="7889" spans="1:5" x14ac:dyDescent="0.3">
      <c r="A7889" s="33" t="s">
        <v>2</v>
      </c>
      <c r="B7889" s="33" t="s">
        <v>53</v>
      </c>
      <c r="C7889" s="33"/>
      <c r="D7889" s="33" t="s">
        <v>3703</v>
      </c>
      <c r="E7889" t="str">
        <f t="shared" si="127"/>
        <v>No Data</v>
      </c>
    </row>
    <row r="7890" spans="1:5" x14ac:dyDescent="0.3">
      <c r="A7890" s="33" t="s">
        <v>4</v>
      </c>
      <c r="B7890" s="33" t="s">
        <v>53</v>
      </c>
      <c r="C7890" s="33">
        <v>142500</v>
      </c>
      <c r="D7890" s="33" t="s">
        <v>965</v>
      </c>
      <c r="E7890" t="str">
        <f t="shared" si="127"/>
        <v>$125K-$200K</v>
      </c>
    </row>
    <row r="7891" spans="1:5" x14ac:dyDescent="0.3">
      <c r="A7891" s="33" t="s">
        <v>4</v>
      </c>
      <c r="B7891" s="33" t="s">
        <v>53</v>
      </c>
      <c r="C7891" s="33">
        <v>80850</v>
      </c>
      <c r="D7891" s="33" t="s">
        <v>1949</v>
      </c>
      <c r="E7891" t="str">
        <f t="shared" si="127"/>
        <v>$75K-$100K</v>
      </c>
    </row>
    <row r="7892" spans="1:5" x14ac:dyDescent="0.3">
      <c r="A7892" s="33" t="s">
        <v>126</v>
      </c>
      <c r="B7892" s="33" t="s">
        <v>53</v>
      </c>
      <c r="C7892" s="33"/>
      <c r="D7892" s="33" t="s">
        <v>3704</v>
      </c>
      <c r="E7892" t="str">
        <f t="shared" si="127"/>
        <v>No Data</v>
      </c>
    </row>
    <row r="7893" spans="1:5" x14ac:dyDescent="0.3">
      <c r="A7893" s="33" t="s">
        <v>126</v>
      </c>
      <c r="B7893" s="33" t="s">
        <v>53</v>
      </c>
      <c r="C7893" s="33"/>
      <c r="D7893" s="33" t="s">
        <v>3705</v>
      </c>
      <c r="E7893" t="str">
        <f t="shared" si="127"/>
        <v>No Data</v>
      </c>
    </row>
    <row r="7894" spans="1:5" x14ac:dyDescent="0.3">
      <c r="A7894" s="33" t="s">
        <v>0</v>
      </c>
      <c r="B7894" s="33" t="s">
        <v>53</v>
      </c>
      <c r="C7894" s="33">
        <v>132500</v>
      </c>
      <c r="D7894" s="33" t="s">
        <v>670</v>
      </c>
      <c r="E7894" t="str">
        <f t="shared" si="127"/>
        <v>$125K-$200K</v>
      </c>
    </row>
    <row r="7895" spans="1:5" x14ac:dyDescent="0.3">
      <c r="A7895" s="33" t="s">
        <v>4</v>
      </c>
      <c r="B7895" s="33" t="s">
        <v>53</v>
      </c>
      <c r="C7895" s="33">
        <v>150000</v>
      </c>
      <c r="D7895" s="33" t="s">
        <v>232</v>
      </c>
      <c r="E7895" t="str">
        <f t="shared" si="127"/>
        <v>$125K-$200K</v>
      </c>
    </row>
    <row r="7896" spans="1:5" x14ac:dyDescent="0.3">
      <c r="A7896" s="33" t="s">
        <v>2</v>
      </c>
      <c r="B7896" s="33" t="s">
        <v>53</v>
      </c>
      <c r="C7896" s="33">
        <v>135000</v>
      </c>
      <c r="D7896" s="33" t="s">
        <v>3706</v>
      </c>
      <c r="E7896" t="str">
        <f t="shared" si="127"/>
        <v>$125K-$200K</v>
      </c>
    </row>
    <row r="7897" spans="1:5" x14ac:dyDescent="0.3">
      <c r="A7897" s="33" t="s">
        <v>0</v>
      </c>
      <c r="B7897" s="33" t="s">
        <v>65</v>
      </c>
      <c r="C7897" s="33">
        <v>147500</v>
      </c>
      <c r="D7897" s="33" t="s">
        <v>1629</v>
      </c>
      <c r="E7897" t="str">
        <f t="shared" si="127"/>
        <v>$125K-$200K</v>
      </c>
    </row>
    <row r="7898" spans="1:5" x14ac:dyDescent="0.3">
      <c r="A7898" s="33" t="s">
        <v>4</v>
      </c>
      <c r="B7898" s="33" t="s">
        <v>53</v>
      </c>
      <c r="C7898" s="33"/>
      <c r="D7898" s="33" t="s">
        <v>238</v>
      </c>
      <c r="E7898" t="str">
        <f t="shared" si="127"/>
        <v>No Data</v>
      </c>
    </row>
    <row r="7899" spans="1:5" x14ac:dyDescent="0.3">
      <c r="A7899" s="33" t="s">
        <v>2</v>
      </c>
      <c r="B7899" s="33" t="s">
        <v>106</v>
      </c>
      <c r="C7899" s="33">
        <v>111175</v>
      </c>
      <c r="D7899" s="33" t="s">
        <v>651</v>
      </c>
      <c r="E7899" t="str">
        <f t="shared" si="127"/>
        <v>$100K-$125K</v>
      </c>
    </row>
    <row r="7900" spans="1:5" x14ac:dyDescent="0.3">
      <c r="A7900" s="33" t="s">
        <v>2</v>
      </c>
      <c r="B7900" s="33" t="s">
        <v>53</v>
      </c>
      <c r="C7900" s="33">
        <v>115000</v>
      </c>
      <c r="D7900" s="33" t="s">
        <v>228</v>
      </c>
      <c r="E7900" t="str">
        <f t="shared" si="127"/>
        <v>$100K-$125K</v>
      </c>
    </row>
    <row r="7901" spans="1:5" x14ac:dyDescent="0.3">
      <c r="A7901" s="33" t="s">
        <v>4</v>
      </c>
      <c r="B7901" s="33" t="s">
        <v>53</v>
      </c>
      <c r="C7901" s="33"/>
      <c r="D7901" s="33" t="s">
        <v>3707</v>
      </c>
      <c r="E7901" t="str">
        <f t="shared" si="127"/>
        <v>No Data</v>
      </c>
    </row>
    <row r="7902" spans="1:5" x14ac:dyDescent="0.3">
      <c r="A7902" s="33" t="s">
        <v>2</v>
      </c>
      <c r="B7902" s="33" t="s">
        <v>53</v>
      </c>
      <c r="C7902" s="33">
        <v>70100</v>
      </c>
      <c r="D7902" s="33" t="s">
        <v>3708</v>
      </c>
      <c r="E7902" t="str">
        <f t="shared" si="127"/>
        <v>&lt;$75K</v>
      </c>
    </row>
    <row r="7903" spans="1:5" x14ac:dyDescent="0.3">
      <c r="A7903" s="33" t="s">
        <v>4</v>
      </c>
      <c r="B7903" s="33" t="s">
        <v>53</v>
      </c>
      <c r="C7903" s="33">
        <v>130000</v>
      </c>
      <c r="D7903" s="33" t="s">
        <v>3709</v>
      </c>
      <c r="E7903" t="str">
        <f t="shared" si="127"/>
        <v>$125K-$200K</v>
      </c>
    </row>
    <row r="7904" spans="1:5" x14ac:dyDescent="0.3">
      <c r="A7904" s="33" t="s">
        <v>2</v>
      </c>
      <c r="B7904" s="33" t="s">
        <v>53</v>
      </c>
      <c r="C7904" s="33"/>
      <c r="D7904" s="33" t="s">
        <v>3710</v>
      </c>
      <c r="E7904" t="str">
        <f t="shared" si="127"/>
        <v>No Data</v>
      </c>
    </row>
    <row r="7905" spans="1:5" x14ac:dyDescent="0.3">
      <c r="A7905" s="33" t="s">
        <v>4</v>
      </c>
      <c r="B7905" s="33" t="s">
        <v>53</v>
      </c>
      <c r="C7905" s="33"/>
      <c r="D7905" s="33" t="s">
        <v>833</v>
      </c>
      <c r="E7905" t="str">
        <f t="shared" si="127"/>
        <v>No Data</v>
      </c>
    </row>
    <row r="7906" spans="1:5" x14ac:dyDescent="0.3">
      <c r="A7906" s="33" t="s">
        <v>4</v>
      </c>
      <c r="B7906" s="33" t="s">
        <v>53</v>
      </c>
      <c r="C7906" s="33">
        <v>375000</v>
      </c>
      <c r="D7906" s="33" t="s">
        <v>692</v>
      </c>
      <c r="E7906" t="str">
        <f t="shared" si="127"/>
        <v>&gt;$200K</v>
      </c>
    </row>
    <row r="7907" spans="1:5" x14ac:dyDescent="0.3">
      <c r="A7907" s="33" t="s">
        <v>2</v>
      </c>
      <c r="B7907" s="33" t="s">
        <v>53</v>
      </c>
      <c r="C7907" s="33"/>
      <c r="D7907" s="33" t="s">
        <v>1000</v>
      </c>
      <c r="E7907" t="str">
        <f t="shared" si="127"/>
        <v>No Data</v>
      </c>
    </row>
    <row r="7908" spans="1:5" x14ac:dyDescent="0.3">
      <c r="A7908" s="33" t="s">
        <v>2</v>
      </c>
      <c r="B7908" s="33" t="s">
        <v>53</v>
      </c>
      <c r="C7908" s="33">
        <v>102000</v>
      </c>
      <c r="D7908" s="33" t="s">
        <v>3711</v>
      </c>
      <c r="E7908" t="str">
        <f t="shared" si="127"/>
        <v>$100K-$125K</v>
      </c>
    </row>
    <row r="7909" spans="1:5" x14ac:dyDescent="0.3">
      <c r="A7909" s="33" t="s">
        <v>125</v>
      </c>
      <c r="B7909" s="33" t="s">
        <v>97</v>
      </c>
      <c r="C7909" s="33">
        <v>111175</v>
      </c>
      <c r="D7909" s="33" t="s">
        <v>3712</v>
      </c>
      <c r="E7909" t="str">
        <f t="shared" si="127"/>
        <v>$100K-$125K</v>
      </c>
    </row>
    <row r="7910" spans="1:5" x14ac:dyDescent="0.3">
      <c r="A7910" s="33" t="s">
        <v>4</v>
      </c>
      <c r="B7910" s="33" t="s">
        <v>53</v>
      </c>
      <c r="C7910" s="33"/>
      <c r="D7910" s="33" t="s">
        <v>299</v>
      </c>
      <c r="E7910" t="str">
        <f t="shared" si="127"/>
        <v>No Data</v>
      </c>
    </row>
    <row r="7911" spans="1:5" x14ac:dyDescent="0.3">
      <c r="A7911" s="33" t="s">
        <v>2</v>
      </c>
      <c r="B7911" s="33" t="s">
        <v>53</v>
      </c>
      <c r="C7911" s="33">
        <v>110000</v>
      </c>
      <c r="D7911" s="33" t="s">
        <v>3713</v>
      </c>
      <c r="E7911" t="str">
        <f t="shared" si="127"/>
        <v>$100K-$125K</v>
      </c>
    </row>
    <row r="7912" spans="1:5" x14ac:dyDescent="0.3">
      <c r="A7912" s="33" t="s">
        <v>126</v>
      </c>
      <c r="B7912" s="33" t="s">
        <v>53</v>
      </c>
      <c r="C7912" s="33">
        <v>150000</v>
      </c>
      <c r="D7912" s="33" t="s">
        <v>913</v>
      </c>
      <c r="E7912" t="str">
        <f t="shared" si="127"/>
        <v>$125K-$200K</v>
      </c>
    </row>
    <row r="7913" spans="1:5" x14ac:dyDescent="0.3">
      <c r="A7913" s="33" t="s">
        <v>126</v>
      </c>
      <c r="B7913" s="33" t="s">
        <v>53</v>
      </c>
      <c r="C7913" s="33">
        <v>241500</v>
      </c>
      <c r="D7913" s="33" t="s">
        <v>2801</v>
      </c>
      <c r="E7913" t="str">
        <f t="shared" si="127"/>
        <v>&gt;$200K</v>
      </c>
    </row>
    <row r="7914" spans="1:5" x14ac:dyDescent="0.3">
      <c r="A7914" s="33" t="s">
        <v>0</v>
      </c>
      <c r="B7914" s="33" t="s">
        <v>54</v>
      </c>
      <c r="C7914" s="33">
        <v>147500</v>
      </c>
      <c r="D7914" s="33" t="s">
        <v>1630</v>
      </c>
      <c r="E7914" t="str">
        <f t="shared" si="127"/>
        <v>$125K-$200K</v>
      </c>
    </row>
    <row r="7915" spans="1:5" x14ac:dyDescent="0.3">
      <c r="A7915" s="33" t="s">
        <v>4</v>
      </c>
      <c r="B7915" s="33" t="s">
        <v>53</v>
      </c>
      <c r="C7915" s="33">
        <v>147500</v>
      </c>
      <c r="D7915" s="33" t="s">
        <v>3714</v>
      </c>
      <c r="E7915" t="str">
        <f t="shared" si="127"/>
        <v>$125K-$200K</v>
      </c>
    </row>
    <row r="7916" spans="1:5" x14ac:dyDescent="0.3">
      <c r="A7916" s="33" t="s">
        <v>4</v>
      </c>
      <c r="B7916" s="33" t="s">
        <v>98</v>
      </c>
      <c r="C7916" s="33">
        <v>147500</v>
      </c>
      <c r="D7916" s="33" t="s">
        <v>1297</v>
      </c>
      <c r="E7916" t="str">
        <f t="shared" si="127"/>
        <v>$125K-$200K</v>
      </c>
    </row>
    <row r="7917" spans="1:5" x14ac:dyDescent="0.3">
      <c r="A7917" s="33" t="s">
        <v>0</v>
      </c>
      <c r="B7917" s="33" t="s">
        <v>172</v>
      </c>
      <c r="C7917" s="33">
        <v>69962.5</v>
      </c>
      <c r="D7917" s="33" t="s">
        <v>1661</v>
      </c>
      <c r="E7917" t="str">
        <f t="shared" si="127"/>
        <v>&lt;$75K</v>
      </c>
    </row>
    <row r="7918" spans="1:5" x14ac:dyDescent="0.3">
      <c r="A7918" s="33" t="s">
        <v>126</v>
      </c>
      <c r="B7918" s="33" t="s">
        <v>53</v>
      </c>
      <c r="C7918" s="33">
        <v>173500</v>
      </c>
      <c r="D7918" s="33" t="s">
        <v>225</v>
      </c>
      <c r="E7918" t="str">
        <f t="shared" si="127"/>
        <v>$125K-$200K</v>
      </c>
    </row>
    <row r="7919" spans="1:5" x14ac:dyDescent="0.3">
      <c r="A7919" s="33" t="s">
        <v>4</v>
      </c>
      <c r="B7919" s="33" t="s">
        <v>98</v>
      </c>
      <c r="C7919" s="33">
        <v>72900</v>
      </c>
      <c r="D7919" s="33" t="s">
        <v>1040</v>
      </c>
      <c r="E7919" t="str">
        <f t="shared" si="127"/>
        <v>&lt;$75K</v>
      </c>
    </row>
    <row r="7920" spans="1:5" x14ac:dyDescent="0.3">
      <c r="A7920" s="33" t="s">
        <v>0</v>
      </c>
      <c r="B7920" s="33" t="s">
        <v>53</v>
      </c>
      <c r="C7920" s="33">
        <v>187000</v>
      </c>
      <c r="D7920" s="33" t="s">
        <v>916</v>
      </c>
      <c r="E7920" t="str">
        <f t="shared" si="127"/>
        <v>$125K-$200K</v>
      </c>
    </row>
    <row r="7921" spans="1:5" x14ac:dyDescent="0.3">
      <c r="A7921" s="33" t="s">
        <v>125</v>
      </c>
      <c r="B7921" s="33" t="s">
        <v>95</v>
      </c>
      <c r="C7921" s="33">
        <v>118140</v>
      </c>
      <c r="D7921" s="33" t="s">
        <v>3715</v>
      </c>
      <c r="E7921" t="str">
        <f t="shared" si="127"/>
        <v>$100K-$125K</v>
      </c>
    </row>
    <row r="7922" spans="1:5" x14ac:dyDescent="0.3">
      <c r="A7922" s="33" t="s">
        <v>4</v>
      </c>
      <c r="B7922" s="33" t="s">
        <v>53</v>
      </c>
      <c r="C7922" s="33">
        <v>169000</v>
      </c>
      <c r="D7922" s="33" t="s">
        <v>2337</v>
      </c>
      <c r="E7922" t="str">
        <f t="shared" si="127"/>
        <v>$125K-$200K</v>
      </c>
    </row>
    <row r="7923" spans="1:5" x14ac:dyDescent="0.3">
      <c r="A7923" s="33" t="s">
        <v>4</v>
      </c>
      <c r="B7923" s="33" t="s">
        <v>53</v>
      </c>
      <c r="C7923" s="33"/>
      <c r="D7923" s="33" t="s">
        <v>225</v>
      </c>
      <c r="E7923" t="str">
        <f t="shared" si="127"/>
        <v>No Data</v>
      </c>
    </row>
    <row r="7924" spans="1:5" x14ac:dyDescent="0.3">
      <c r="A7924" s="33" t="s">
        <v>4</v>
      </c>
      <c r="B7924" s="33" t="s">
        <v>53</v>
      </c>
      <c r="C7924" s="33">
        <v>162500</v>
      </c>
      <c r="D7924" s="33" t="s">
        <v>1662</v>
      </c>
      <c r="E7924" t="str">
        <f t="shared" si="127"/>
        <v>$125K-$200K</v>
      </c>
    </row>
    <row r="7925" spans="1:5" x14ac:dyDescent="0.3">
      <c r="A7925" s="33" t="s">
        <v>0</v>
      </c>
      <c r="B7925" s="33" t="s">
        <v>53</v>
      </c>
      <c r="C7925" s="33">
        <v>150000</v>
      </c>
      <c r="D7925" s="33" t="s">
        <v>3716</v>
      </c>
      <c r="E7925" t="str">
        <f t="shared" si="127"/>
        <v>$125K-$200K</v>
      </c>
    </row>
    <row r="7926" spans="1:5" x14ac:dyDescent="0.3">
      <c r="A7926" s="33" t="s">
        <v>0</v>
      </c>
      <c r="B7926" s="33" t="s">
        <v>53</v>
      </c>
      <c r="C7926" s="33">
        <v>93455.5</v>
      </c>
      <c r="D7926" s="33" t="s">
        <v>3717</v>
      </c>
      <c r="E7926" t="str">
        <f t="shared" si="127"/>
        <v>$75K-$100K</v>
      </c>
    </row>
    <row r="7927" spans="1:5" x14ac:dyDescent="0.3">
      <c r="A7927" s="33" t="s">
        <v>0</v>
      </c>
      <c r="B7927" s="33" t="s">
        <v>54</v>
      </c>
      <c r="C7927" s="33"/>
      <c r="D7927" s="33" t="s">
        <v>299</v>
      </c>
      <c r="E7927" t="str">
        <f t="shared" si="127"/>
        <v>No Data</v>
      </c>
    </row>
    <row r="7928" spans="1:5" x14ac:dyDescent="0.3">
      <c r="A7928" s="33" t="s">
        <v>2</v>
      </c>
      <c r="B7928" s="33" t="s">
        <v>53</v>
      </c>
      <c r="C7928" s="33"/>
      <c r="D7928" s="33" t="s">
        <v>926</v>
      </c>
      <c r="E7928" t="str">
        <f t="shared" si="127"/>
        <v>No Data</v>
      </c>
    </row>
    <row r="7929" spans="1:5" x14ac:dyDescent="0.3">
      <c r="A7929" s="33" t="s">
        <v>52</v>
      </c>
      <c r="B7929" s="33" t="s">
        <v>53</v>
      </c>
      <c r="C7929" s="33">
        <v>80000</v>
      </c>
      <c r="D7929" s="33" t="s">
        <v>1161</v>
      </c>
      <c r="E7929" t="str">
        <f t="shared" si="127"/>
        <v>$75K-$100K</v>
      </c>
    </row>
    <row r="7930" spans="1:5" x14ac:dyDescent="0.3">
      <c r="A7930" s="33" t="s">
        <v>2</v>
      </c>
      <c r="B7930" s="33" t="s">
        <v>53</v>
      </c>
      <c r="C7930" s="33">
        <v>45000</v>
      </c>
      <c r="D7930" s="33" t="s">
        <v>3718</v>
      </c>
      <c r="E7930" t="str">
        <f t="shared" si="127"/>
        <v>&lt;$75K</v>
      </c>
    </row>
    <row r="7931" spans="1:5" x14ac:dyDescent="0.3">
      <c r="A7931" s="33" t="s">
        <v>4</v>
      </c>
      <c r="B7931" s="33" t="s">
        <v>53</v>
      </c>
      <c r="C7931" s="33">
        <v>140000</v>
      </c>
      <c r="D7931" s="33" t="s">
        <v>265</v>
      </c>
      <c r="E7931" t="str">
        <f t="shared" si="127"/>
        <v>$125K-$200K</v>
      </c>
    </row>
    <row r="7932" spans="1:5" x14ac:dyDescent="0.3">
      <c r="A7932" s="33" t="s">
        <v>4</v>
      </c>
      <c r="B7932" s="33" t="s">
        <v>65</v>
      </c>
      <c r="C7932" s="33">
        <v>89100</v>
      </c>
      <c r="D7932" s="33" t="s">
        <v>629</v>
      </c>
      <c r="E7932" t="str">
        <f t="shared" si="127"/>
        <v>$75K-$100K</v>
      </c>
    </row>
    <row r="7933" spans="1:5" x14ac:dyDescent="0.3">
      <c r="A7933" s="33" t="s">
        <v>2</v>
      </c>
      <c r="B7933" s="33" t="s">
        <v>53</v>
      </c>
      <c r="C7933" s="33"/>
      <c r="D7933" s="33" t="s">
        <v>1912</v>
      </c>
      <c r="E7933" t="str">
        <f t="shared" si="127"/>
        <v>No Data</v>
      </c>
    </row>
    <row r="7934" spans="1:5" x14ac:dyDescent="0.3">
      <c r="A7934" s="33" t="s">
        <v>2</v>
      </c>
      <c r="B7934" s="33" t="s">
        <v>53</v>
      </c>
      <c r="C7934" s="33">
        <v>74800</v>
      </c>
      <c r="D7934" s="33" t="s">
        <v>3255</v>
      </c>
      <c r="E7934" t="str">
        <f t="shared" si="127"/>
        <v>&lt;$75K</v>
      </c>
    </row>
    <row r="7935" spans="1:5" x14ac:dyDescent="0.3">
      <c r="A7935" s="33" t="s">
        <v>128</v>
      </c>
      <c r="B7935" s="33" t="s">
        <v>53</v>
      </c>
      <c r="C7935" s="33">
        <v>157500</v>
      </c>
      <c r="D7935" s="33" t="s">
        <v>3719</v>
      </c>
      <c r="E7935" t="str">
        <f t="shared" si="127"/>
        <v>$125K-$200K</v>
      </c>
    </row>
    <row r="7936" spans="1:5" x14ac:dyDescent="0.3">
      <c r="A7936" s="33" t="s">
        <v>0</v>
      </c>
      <c r="B7936" s="33" t="s">
        <v>53</v>
      </c>
      <c r="C7936" s="33">
        <v>115000</v>
      </c>
      <c r="D7936" s="33" t="s">
        <v>326</v>
      </c>
      <c r="E7936" t="str">
        <f t="shared" si="127"/>
        <v>$100K-$125K</v>
      </c>
    </row>
    <row r="7937" spans="1:5" x14ac:dyDescent="0.3">
      <c r="A7937" s="33" t="s">
        <v>4</v>
      </c>
      <c r="B7937" s="33" t="s">
        <v>53</v>
      </c>
      <c r="C7937" s="33">
        <v>105000</v>
      </c>
      <c r="D7937" s="33" t="s">
        <v>2690</v>
      </c>
      <c r="E7937" t="str">
        <f t="shared" si="127"/>
        <v>$100K-$125K</v>
      </c>
    </row>
    <row r="7938" spans="1:5" x14ac:dyDescent="0.3">
      <c r="A7938" s="33" t="s">
        <v>2</v>
      </c>
      <c r="B7938" s="33" t="s">
        <v>53</v>
      </c>
      <c r="C7938" s="33"/>
      <c r="D7938" s="33" t="s">
        <v>232</v>
      </c>
      <c r="E7938" t="str">
        <f t="shared" si="127"/>
        <v>No Data</v>
      </c>
    </row>
    <row r="7939" spans="1:5" x14ac:dyDescent="0.3">
      <c r="A7939" s="33" t="s">
        <v>0</v>
      </c>
      <c r="B7939" s="33" t="s">
        <v>53</v>
      </c>
      <c r="C7939" s="33">
        <v>88791</v>
      </c>
      <c r="D7939" s="33" t="s">
        <v>2108</v>
      </c>
      <c r="E7939" t="str">
        <f t="shared" ref="E7939:E8002" si="128">_xlfn.XLOOKUP(C7939,$H$16:$H$21,$G$16:$G$21,,1)</f>
        <v>$75K-$100K</v>
      </c>
    </row>
    <row r="7940" spans="1:5" x14ac:dyDescent="0.3">
      <c r="A7940" s="33" t="s">
        <v>0</v>
      </c>
      <c r="B7940" s="33" t="s">
        <v>53</v>
      </c>
      <c r="C7940" s="33">
        <v>175000</v>
      </c>
      <c r="D7940" s="33" t="s">
        <v>265</v>
      </c>
      <c r="E7940" t="str">
        <f t="shared" si="128"/>
        <v>$125K-$200K</v>
      </c>
    </row>
    <row r="7941" spans="1:5" x14ac:dyDescent="0.3">
      <c r="A7941" s="33" t="s">
        <v>0</v>
      </c>
      <c r="B7941" s="33" t="s">
        <v>53</v>
      </c>
      <c r="C7941" s="33">
        <v>120000</v>
      </c>
      <c r="D7941" s="33" t="s">
        <v>3720</v>
      </c>
      <c r="E7941" t="str">
        <f t="shared" si="128"/>
        <v>$100K-$125K</v>
      </c>
    </row>
    <row r="7942" spans="1:5" x14ac:dyDescent="0.3">
      <c r="A7942" s="33" t="s">
        <v>4</v>
      </c>
      <c r="B7942" s="33" t="s">
        <v>53</v>
      </c>
      <c r="C7942" s="33">
        <v>135000</v>
      </c>
      <c r="D7942" s="33" t="s">
        <v>232</v>
      </c>
      <c r="E7942" t="str">
        <f t="shared" si="128"/>
        <v>$125K-$200K</v>
      </c>
    </row>
    <row r="7943" spans="1:5" x14ac:dyDescent="0.3">
      <c r="A7943" s="33" t="s">
        <v>4</v>
      </c>
      <c r="B7943" s="33" t="s">
        <v>53</v>
      </c>
      <c r="C7943" s="33">
        <v>125000</v>
      </c>
      <c r="D7943" s="33" t="s">
        <v>3721</v>
      </c>
      <c r="E7943" t="str">
        <f t="shared" si="128"/>
        <v>$100K-$125K</v>
      </c>
    </row>
    <row r="7944" spans="1:5" x14ac:dyDescent="0.3">
      <c r="A7944" s="33" t="s">
        <v>0</v>
      </c>
      <c r="B7944" s="33" t="s">
        <v>53</v>
      </c>
      <c r="C7944" s="33">
        <v>170000</v>
      </c>
      <c r="D7944" s="33" t="s">
        <v>3722</v>
      </c>
      <c r="E7944" t="str">
        <f t="shared" si="128"/>
        <v>$125K-$200K</v>
      </c>
    </row>
    <row r="7945" spans="1:5" x14ac:dyDescent="0.3">
      <c r="A7945" s="33" t="s">
        <v>4</v>
      </c>
      <c r="B7945" s="33" t="s">
        <v>53</v>
      </c>
      <c r="C7945" s="33">
        <v>140000</v>
      </c>
      <c r="D7945" s="33" t="s">
        <v>3723</v>
      </c>
      <c r="E7945" t="str">
        <f t="shared" si="128"/>
        <v>$125K-$200K</v>
      </c>
    </row>
    <row r="7946" spans="1:5" x14ac:dyDescent="0.3">
      <c r="A7946" s="33" t="s">
        <v>4</v>
      </c>
      <c r="B7946" s="33" t="s">
        <v>53</v>
      </c>
      <c r="C7946" s="33"/>
      <c r="D7946" s="33" t="s">
        <v>3724</v>
      </c>
      <c r="E7946" t="str">
        <f t="shared" si="128"/>
        <v>No Data</v>
      </c>
    </row>
    <row r="7947" spans="1:5" x14ac:dyDescent="0.3">
      <c r="A7947" s="33" t="s">
        <v>2</v>
      </c>
      <c r="B7947" s="33" t="s">
        <v>53</v>
      </c>
      <c r="C7947" s="33"/>
      <c r="D7947" s="33" t="s">
        <v>1490</v>
      </c>
      <c r="E7947" t="str">
        <f t="shared" si="128"/>
        <v>No Data</v>
      </c>
    </row>
    <row r="7948" spans="1:5" x14ac:dyDescent="0.3">
      <c r="A7948" s="33" t="s">
        <v>0</v>
      </c>
      <c r="B7948" s="33" t="s">
        <v>54</v>
      </c>
      <c r="C7948" s="33"/>
      <c r="D7948" s="33" t="s">
        <v>2207</v>
      </c>
      <c r="E7948" t="str">
        <f t="shared" si="128"/>
        <v>No Data</v>
      </c>
    </row>
    <row r="7949" spans="1:5" x14ac:dyDescent="0.3">
      <c r="A7949" s="33" t="s">
        <v>0</v>
      </c>
      <c r="B7949" s="33" t="s">
        <v>53</v>
      </c>
      <c r="C7949" s="33"/>
      <c r="D7949" s="33" t="s">
        <v>3725</v>
      </c>
      <c r="E7949" t="str">
        <f t="shared" si="128"/>
        <v>No Data</v>
      </c>
    </row>
    <row r="7950" spans="1:5" x14ac:dyDescent="0.3">
      <c r="A7950" s="33" t="s">
        <v>4</v>
      </c>
      <c r="B7950" s="33" t="s">
        <v>53</v>
      </c>
      <c r="C7950" s="33">
        <v>132500</v>
      </c>
      <c r="D7950" s="33" t="s">
        <v>232</v>
      </c>
      <c r="E7950" t="str">
        <f t="shared" si="128"/>
        <v>$125K-$200K</v>
      </c>
    </row>
    <row r="7951" spans="1:5" x14ac:dyDescent="0.3">
      <c r="A7951" s="33" t="s">
        <v>4</v>
      </c>
      <c r="B7951" s="33" t="s">
        <v>54</v>
      </c>
      <c r="C7951" s="33"/>
      <c r="D7951" s="33" t="s">
        <v>3726</v>
      </c>
      <c r="E7951" t="str">
        <f t="shared" si="128"/>
        <v>No Data</v>
      </c>
    </row>
    <row r="7952" spans="1:5" x14ac:dyDescent="0.3">
      <c r="A7952" s="33" t="s">
        <v>128</v>
      </c>
      <c r="B7952" s="33" t="s">
        <v>53</v>
      </c>
      <c r="C7952" s="33">
        <v>152500</v>
      </c>
      <c r="D7952" s="33" t="s">
        <v>1640</v>
      </c>
      <c r="E7952" t="str">
        <f t="shared" si="128"/>
        <v>$125K-$200K</v>
      </c>
    </row>
    <row r="7953" spans="1:5" x14ac:dyDescent="0.3">
      <c r="A7953" s="33" t="s">
        <v>0</v>
      </c>
      <c r="B7953" s="33" t="s">
        <v>53</v>
      </c>
      <c r="C7953" s="33">
        <v>115000</v>
      </c>
      <c r="D7953" s="33" t="s">
        <v>326</v>
      </c>
      <c r="E7953" t="str">
        <f t="shared" si="128"/>
        <v>$100K-$125K</v>
      </c>
    </row>
    <row r="7954" spans="1:5" x14ac:dyDescent="0.3">
      <c r="A7954" s="33" t="s">
        <v>128</v>
      </c>
      <c r="B7954" s="33" t="s">
        <v>53</v>
      </c>
      <c r="C7954" s="33">
        <v>135000</v>
      </c>
      <c r="D7954" s="33" t="s">
        <v>1810</v>
      </c>
      <c r="E7954" t="str">
        <f t="shared" si="128"/>
        <v>$125K-$200K</v>
      </c>
    </row>
    <row r="7955" spans="1:5" x14ac:dyDescent="0.3">
      <c r="A7955" s="33" t="s">
        <v>4</v>
      </c>
      <c r="B7955" s="33" t="s">
        <v>54</v>
      </c>
      <c r="C7955" s="33">
        <v>375000</v>
      </c>
      <c r="D7955" s="33" t="s">
        <v>462</v>
      </c>
      <c r="E7955" t="str">
        <f t="shared" si="128"/>
        <v>&gt;$200K</v>
      </c>
    </row>
    <row r="7956" spans="1:5" x14ac:dyDescent="0.3">
      <c r="A7956" s="33" t="s">
        <v>128</v>
      </c>
      <c r="B7956" s="33" t="s">
        <v>53</v>
      </c>
      <c r="C7956" s="33">
        <v>155000</v>
      </c>
      <c r="D7956" s="33" t="s">
        <v>230</v>
      </c>
      <c r="E7956" t="str">
        <f t="shared" si="128"/>
        <v>$125K-$200K</v>
      </c>
    </row>
    <row r="7957" spans="1:5" x14ac:dyDescent="0.3">
      <c r="A7957" s="33" t="s">
        <v>4</v>
      </c>
      <c r="B7957" s="33" t="s">
        <v>53</v>
      </c>
      <c r="C7957" s="33">
        <v>80850</v>
      </c>
      <c r="D7957" s="33" t="s">
        <v>1949</v>
      </c>
      <c r="E7957" t="str">
        <f t="shared" si="128"/>
        <v>$75K-$100K</v>
      </c>
    </row>
    <row r="7958" spans="1:5" x14ac:dyDescent="0.3">
      <c r="A7958" s="33" t="s">
        <v>4</v>
      </c>
      <c r="B7958" s="33" t="s">
        <v>53</v>
      </c>
      <c r="C7958" s="33">
        <v>115000</v>
      </c>
      <c r="D7958" s="33" t="s">
        <v>265</v>
      </c>
      <c r="E7958" t="str">
        <f t="shared" si="128"/>
        <v>$100K-$125K</v>
      </c>
    </row>
    <row r="7959" spans="1:5" x14ac:dyDescent="0.3">
      <c r="A7959" s="33" t="s">
        <v>4</v>
      </c>
      <c r="B7959" s="33" t="s">
        <v>53</v>
      </c>
      <c r="C7959" s="33">
        <v>125000</v>
      </c>
      <c r="D7959" s="33" t="s">
        <v>799</v>
      </c>
      <c r="E7959" t="str">
        <f t="shared" si="128"/>
        <v>$100K-$125K</v>
      </c>
    </row>
    <row r="7960" spans="1:5" x14ac:dyDescent="0.3">
      <c r="A7960" s="33" t="s">
        <v>126</v>
      </c>
      <c r="B7960" s="33" t="s">
        <v>53</v>
      </c>
      <c r="C7960" s="33"/>
      <c r="D7960" s="33" t="s">
        <v>225</v>
      </c>
      <c r="E7960" t="str">
        <f t="shared" si="128"/>
        <v>No Data</v>
      </c>
    </row>
    <row r="7961" spans="1:5" x14ac:dyDescent="0.3">
      <c r="A7961" s="33" t="s">
        <v>0</v>
      </c>
      <c r="B7961" s="33" t="s">
        <v>54</v>
      </c>
      <c r="C7961" s="33">
        <v>98000</v>
      </c>
      <c r="D7961" s="33" t="s">
        <v>457</v>
      </c>
      <c r="E7961" t="str">
        <f t="shared" si="128"/>
        <v>$75K-$100K</v>
      </c>
    </row>
    <row r="7962" spans="1:5" x14ac:dyDescent="0.3">
      <c r="A7962" s="33" t="s">
        <v>2</v>
      </c>
      <c r="B7962" s="33" t="s">
        <v>53</v>
      </c>
      <c r="C7962" s="33">
        <v>65000</v>
      </c>
      <c r="D7962" s="33" t="s">
        <v>3727</v>
      </c>
      <c r="E7962" t="str">
        <f t="shared" si="128"/>
        <v>&lt;$75K</v>
      </c>
    </row>
    <row r="7963" spans="1:5" x14ac:dyDescent="0.3">
      <c r="A7963" s="33" t="s">
        <v>2</v>
      </c>
      <c r="B7963" s="33" t="s">
        <v>53</v>
      </c>
      <c r="C7963" s="33">
        <v>65000</v>
      </c>
      <c r="D7963" s="33" t="s">
        <v>3728</v>
      </c>
      <c r="E7963" t="str">
        <f t="shared" si="128"/>
        <v>&lt;$75K</v>
      </c>
    </row>
    <row r="7964" spans="1:5" x14ac:dyDescent="0.3">
      <c r="A7964" s="33" t="s">
        <v>0</v>
      </c>
      <c r="B7964" s="33" t="s">
        <v>53</v>
      </c>
      <c r="C7964" s="33"/>
      <c r="D7964" s="33" t="s">
        <v>1681</v>
      </c>
      <c r="E7964" t="str">
        <f t="shared" si="128"/>
        <v>No Data</v>
      </c>
    </row>
    <row r="7965" spans="1:5" x14ac:dyDescent="0.3">
      <c r="A7965" s="33" t="s">
        <v>126</v>
      </c>
      <c r="B7965" s="33" t="s">
        <v>69</v>
      </c>
      <c r="C7965" s="33">
        <v>89100</v>
      </c>
      <c r="D7965" s="33" t="s">
        <v>3729</v>
      </c>
      <c r="E7965" t="str">
        <f t="shared" si="128"/>
        <v>$75K-$100K</v>
      </c>
    </row>
    <row r="7966" spans="1:5" x14ac:dyDescent="0.3">
      <c r="A7966" s="33" t="s">
        <v>0</v>
      </c>
      <c r="B7966" s="33" t="s">
        <v>53</v>
      </c>
      <c r="C7966" s="33"/>
      <c r="D7966" s="33" t="s">
        <v>457</v>
      </c>
      <c r="E7966" t="str">
        <f t="shared" si="128"/>
        <v>No Data</v>
      </c>
    </row>
    <row r="7967" spans="1:5" x14ac:dyDescent="0.3">
      <c r="A7967" s="33" t="s">
        <v>2</v>
      </c>
      <c r="B7967" s="33" t="s">
        <v>53</v>
      </c>
      <c r="C7967" s="33"/>
      <c r="D7967" s="33" t="s">
        <v>1239</v>
      </c>
      <c r="E7967" t="str">
        <f t="shared" si="128"/>
        <v>No Data</v>
      </c>
    </row>
    <row r="7968" spans="1:5" x14ac:dyDescent="0.3">
      <c r="A7968" s="33" t="s">
        <v>4</v>
      </c>
      <c r="B7968" s="33" t="s">
        <v>53</v>
      </c>
      <c r="C7968" s="33">
        <v>146500</v>
      </c>
      <c r="D7968" s="33" t="s">
        <v>431</v>
      </c>
      <c r="E7968" t="str">
        <f t="shared" si="128"/>
        <v>$125K-$200K</v>
      </c>
    </row>
    <row r="7969" spans="1:5" x14ac:dyDescent="0.3">
      <c r="A7969" s="33" t="s">
        <v>4</v>
      </c>
      <c r="B7969" s="33" t="s">
        <v>53</v>
      </c>
      <c r="C7969" s="33"/>
      <c r="D7969" s="33" t="s">
        <v>3730</v>
      </c>
      <c r="E7969" t="str">
        <f t="shared" si="128"/>
        <v>No Data</v>
      </c>
    </row>
    <row r="7970" spans="1:5" x14ac:dyDescent="0.3">
      <c r="A7970" s="33" t="s">
        <v>4</v>
      </c>
      <c r="B7970" s="33" t="s">
        <v>53</v>
      </c>
      <c r="C7970" s="33">
        <v>90000</v>
      </c>
      <c r="D7970" s="33" t="s">
        <v>774</v>
      </c>
      <c r="E7970" t="str">
        <f t="shared" si="128"/>
        <v>$75K-$100K</v>
      </c>
    </row>
    <row r="7971" spans="1:5" x14ac:dyDescent="0.3">
      <c r="A7971" s="33" t="s">
        <v>0</v>
      </c>
      <c r="B7971" s="33" t="s">
        <v>54</v>
      </c>
      <c r="C7971" s="33"/>
      <c r="D7971" s="33" t="s">
        <v>1636</v>
      </c>
      <c r="E7971" t="str">
        <f t="shared" si="128"/>
        <v>No Data</v>
      </c>
    </row>
    <row r="7972" spans="1:5" x14ac:dyDescent="0.3">
      <c r="A7972" s="33" t="s">
        <v>2</v>
      </c>
      <c r="B7972" s="33" t="s">
        <v>69</v>
      </c>
      <c r="C7972" s="33">
        <v>56381</v>
      </c>
      <c r="D7972" s="33" t="s">
        <v>3731</v>
      </c>
      <c r="E7972" t="str">
        <f t="shared" si="128"/>
        <v>&lt;$75K</v>
      </c>
    </row>
    <row r="7973" spans="1:5" x14ac:dyDescent="0.3">
      <c r="A7973" s="33" t="s">
        <v>125</v>
      </c>
      <c r="B7973" s="33" t="s">
        <v>88</v>
      </c>
      <c r="C7973" s="33">
        <v>111175</v>
      </c>
      <c r="D7973" s="33" t="s">
        <v>1076</v>
      </c>
      <c r="E7973" t="str">
        <f t="shared" si="128"/>
        <v>$100K-$125K</v>
      </c>
    </row>
    <row r="7974" spans="1:5" x14ac:dyDescent="0.3">
      <c r="A7974" s="33" t="s">
        <v>4</v>
      </c>
      <c r="B7974" s="33" t="s">
        <v>53</v>
      </c>
      <c r="C7974" s="33"/>
      <c r="D7974" s="33" t="s">
        <v>299</v>
      </c>
      <c r="E7974" t="str">
        <f t="shared" si="128"/>
        <v>No Data</v>
      </c>
    </row>
    <row r="7975" spans="1:5" x14ac:dyDescent="0.3">
      <c r="A7975" s="33" t="s">
        <v>2</v>
      </c>
      <c r="B7975" s="33" t="s">
        <v>53</v>
      </c>
      <c r="C7975" s="33"/>
      <c r="D7975" s="33" t="s">
        <v>833</v>
      </c>
      <c r="E7975" t="str">
        <f t="shared" si="128"/>
        <v>No Data</v>
      </c>
    </row>
    <row r="7976" spans="1:5" x14ac:dyDescent="0.3">
      <c r="A7976" s="33" t="s">
        <v>2</v>
      </c>
      <c r="B7976" s="33" t="s">
        <v>53</v>
      </c>
      <c r="C7976" s="33">
        <v>75000</v>
      </c>
      <c r="D7976" s="33" t="s">
        <v>3732</v>
      </c>
      <c r="E7976" t="str">
        <f t="shared" si="128"/>
        <v>&lt;$75K</v>
      </c>
    </row>
    <row r="7977" spans="1:5" x14ac:dyDescent="0.3">
      <c r="A7977" s="33" t="s">
        <v>4</v>
      </c>
      <c r="B7977" s="33" t="s">
        <v>53</v>
      </c>
      <c r="C7977" s="33">
        <v>90000</v>
      </c>
      <c r="D7977" s="33" t="s">
        <v>3733</v>
      </c>
      <c r="E7977" t="str">
        <f t="shared" si="128"/>
        <v>$75K-$100K</v>
      </c>
    </row>
    <row r="7978" spans="1:5" x14ac:dyDescent="0.3">
      <c r="A7978" s="33" t="s">
        <v>2</v>
      </c>
      <c r="B7978" s="33" t="s">
        <v>53</v>
      </c>
      <c r="C7978" s="33"/>
      <c r="D7978" s="33" t="s">
        <v>3734</v>
      </c>
      <c r="E7978" t="str">
        <f t="shared" si="128"/>
        <v>No Data</v>
      </c>
    </row>
    <row r="7979" spans="1:5" x14ac:dyDescent="0.3">
      <c r="A7979" s="33" t="s">
        <v>2</v>
      </c>
      <c r="B7979" s="33" t="s">
        <v>53</v>
      </c>
      <c r="C7979" s="33">
        <v>77981</v>
      </c>
      <c r="D7979" s="33" t="s">
        <v>3735</v>
      </c>
      <c r="E7979" t="str">
        <f t="shared" si="128"/>
        <v>$75K-$100K</v>
      </c>
    </row>
    <row r="7980" spans="1:5" x14ac:dyDescent="0.3">
      <c r="A7980" s="33" t="s">
        <v>0</v>
      </c>
      <c r="B7980" s="33" t="s">
        <v>53</v>
      </c>
      <c r="C7980" s="33">
        <v>135000</v>
      </c>
      <c r="D7980" s="33" t="s">
        <v>1998</v>
      </c>
      <c r="E7980" t="str">
        <f t="shared" si="128"/>
        <v>$125K-$200K</v>
      </c>
    </row>
    <row r="7981" spans="1:5" x14ac:dyDescent="0.3">
      <c r="A7981" s="33" t="s">
        <v>0</v>
      </c>
      <c r="B7981" s="33" t="s">
        <v>53</v>
      </c>
      <c r="C7981" s="33"/>
      <c r="D7981" s="33" t="s">
        <v>3736</v>
      </c>
      <c r="E7981" t="str">
        <f t="shared" si="128"/>
        <v>No Data</v>
      </c>
    </row>
    <row r="7982" spans="1:5" x14ac:dyDescent="0.3">
      <c r="A7982" s="33" t="s">
        <v>0</v>
      </c>
      <c r="B7982" s="33" t="s">
        <v>54</v>
      </c>
      <c r="C7982" s="33">
        <v>151950</v>
      </c>
      <c r="D7982" s="33" t="s">
        <v>476</v>
      </c>
      <c r="E7982" t="str">
        <f t="shared" si="128"/>
        <v>$125K-$200K</v>
      </c>
    </row>
    <row r="7983" spans="1:5" x14ac:dyDescent="0.3">
      <c r="A7983" s="33" t="s">
        <v>4</v>
      </c>
      <c r="B7983" s="33" t="s">
        <v>54</v>
      </c>
      <c r="C7983" s="33"/>
      <c r="D7983" s="33" t="s">
        <v>3737</v>
      </c>
      <c r="E7983" t="str">
        <f t="shared" si="128"/>
        <v>No Data</v>
      </c>
    </row>
    <row r="7984" spans="1:5" x14ac:dyDescent="0.3">
      <c r="A7984" s="33" t="s">
        <v>52</v>
      </c>
      <c r="B7984" s="33" t="s">
        <v>53</v>
      </c>
      <c r="C7984" s="33">
        <v>107590.9375</v>
      </c>
      <c r="D7984" s="33" t="s">
        <v>3738</v>
      </c>
      <c r="E7984" t="str">
        <f t="shared" si="128"/>
        <v>$100K-$125K</v>
      </c>
    </row>
    <row r="7985" spans="1:5" x14ac:dyDescent="0.3">
      <c r="A7985" s="33" t="s">
        <v>4</v>
      </c>
      <c r="B7985" s="33" t="s">
        <v>53</v>
      </c>
      <c r="C7985" s="33">
        <v>75000</v>
      </c>
      <c r="D7985" s="33" t="s">
        <v>315</v>
      </c>
      <c r="E7985" t="str">
        <f t="shared" si="128"/>
        <v>&lt;$75K</v>
      </c>
    </row>
    <row r="7986" spans="1:5" x14ac:dyDescent="0.3">
      <c r="A7986" s="33" t="s">
        <v>0</v>
      </c>
      <c r="B7986" s="33" t="s">
        <v>53</v>
      </c>
      <c r="C7986" s="33"/>
      <c r="D7986" s="33" t="s">
        <v>366</v>
      </c>
      <c r="E7986" t="str">
        <f t="shared" si="128"/>
        <v>No Data</v>
      </c>
    </row>
    <row r="7987" spans="1:5" x14ac:dyDescent="0.3">
      <c r="A7987" s="33" t="s">
        <v>0</v>
      </c>
      <c r="B7987" s="33" t="s">
        <v>58</v>
      </c>
      <c r="C7987" s="33">
        <v>69962.5</v>
      </c>
      <c r="D7987" s="33" t="s">
        <v>3739</v>
      </c>
      <c r="E7987" t="str">
        <f t="shared" si="128"/>
        <v>&lt;$75K</v>
      </c>
    </row>
    <row r="7988" spans="1:5" x14ac:dyDescent="0.3">
      <c r="A7988" s="33" t="s">
        <v>1</v>
      </c>
      <c r="B7988" s="33" t="s">
        <v>67</v>
      </c>
      <c r="C7988" s="33">
        <v>166000</v>
      </c>
      <c r="D7988" s="33" t="s">
        <v>3740</v>
      </c>
      <c r="E7988" t="str">
        <f t="shared" si="128"/>
        <v>$125K-$200K</v>
      </c>
    </row>
    <row r="7989" spans="1:5" x14ac:dyDescent="0.3">
      <c r="A7989" s="33" t="s">
        <v>4</v>
      </c>
      <c r="B7989" s="33" t="s">
        <v>53</v>
      </c>
      <c r="C7989" s="33">
        <v>92000</v>
      </c>
      <c r="D7989" s="33" t="s">
        <v>1811</v>
      </c>
      <c r="E7989" t="str">
        <f t="shared" si="128"/>
        <v>$75K-$100K</v>
      </c>
    </row>
    <row r="7990" spans="1:5" x14ac:dyDescent="0.3">
      <c r="A7990" s="33" t="s">
        <v>2</v>
      </c>
      <c r="B7990" s="33" t="s">
        <v>53</v>
      </c>
      <c r="C7990" s="33">
        <v>70000</v>
      </c>
      <c r="D7990" s="33" t="s">
        <v>3741</v>
      </c>
      <c r="E7990" t="str">
        <f t="shared" si="128"/>
        <v>&lt;$75K</v>
      </c>
    </row>
    <row r="7991" spans="1:5" x14ac:dyDescent="0.3">
      <c r="A7991" s="33" t="s">
        <v>4</v>
      </c>
      <c r="B7991" s="33" t="s">
        <v>53</v>
      </c>
      <c r="C7991" s="33"/>
      <c r="D7991" s="33" t="s">
        <v>3742</v>
      </c>
      <c r="E7991" t="str">
        <f t="shared" si="128"/>
        <v>No Data</v>
      </c>
    </row>
    <row r="7992" spans="1:5" x14ac:dyDescent="0.3">
      <c r="A7992" s="33" t="s">
        <v>2</v>
      </c>
      <c r="B7992" s="33" t="s">
        <v>53</v>
      </c>
      <c r="C7992" s="33"/>
      <c r="D7992" s="33" t="s">
        <v>279</v>
      </c>
      <c r="E7992" t="str">
        <f t="shared" si="128"/>
        <v>No Data</v>
      </c>
    </row>
    <row r="7993" spans="1:5" x14ac:dyDescent="0.3">
      <c r="A7993" s="33" t="s">
        <v>2</v>
      </c>
      <c r="B7993" s="33" t="s">
        <v>53</v>
      </c>
      <c r="C7993" s="33">
        <v>125000</v>
      </c>
      <c r="D7993" s="33" t="s">
        <v>3743</v>
      </c>
      <c r="E7993" t="str">
        <f t="shared" si="128"/>
        <v>$100K-$125K</v>
      </c>
    </row>
    <row r="7994" spans="1:5" x14ac:dyDescent="0.3">
      <c r="A7994" s="33" t="s">
        <v>0</v>
      </c>
      <c r="B7994" s="33" t="s">
        <v>53</v>
      </c>
      <c r="C7994" s="33">
        <v>132500</v>
      </c>
      <c r="D7994" s="33" t="s">
        <v>1587</v>
      </c>
      <c r="E7994" t="str">
        <f t="shared" si="128"/>
        <v>$125K-$200K</v>
      </c>
    </row>
    <row r="7995" spans="1:5" x14ac:dyDescent="0.3">
      <c r="A7995" s="33" t="s">
        <v>125</v>
      </c>
      <c r="B7995" s="33" t="s">
        <v>53</v>
      </c>
      <c r="C7995" s="33">
        <v>113000</v>
      </c>
      <c r="D7995" s="33" t="s">
        <v>3342</v>
      </c>
      <c r="E7995" t="str">
        <f t="shared" si="128"/>
        <v>$100K-$125K</v>
      </c>
    </row>
    <row r="7996" spans="1:5" x14ac:dyDescent="0.3">
      <c r="A7996" s="33" t="s">
        <v>2</v>
      </c>
      <c r="B7996" s="33" t="s">
        <v>88</v>
      </c>
      <c r="C7996" s="33">
        <v>79200</v>
      </c>
      <c r="D7996" s="33" t="s">
        <v>3744</v>
      </c>
      <c r="E7996" t="str">
        <f t="shared" si="128"/>
        <v>$75K-$100K</v>
      </c>
    </row>
    <row r="7997" spans="1:5" x14ac:dyDescent="0.3">
      <c r="A7997" s="33" t="s">
        <v>126</v>
      </c>
      <c r="B7997" s="33" t="s">
        <v>53</v>
      </c>
      <c r="C7997" s="33">
        <v>236500</v>
      </c>
      <c r="D7997" s="33" t="s">
        <v>225</v>
      </c>
      <c r="E7997" t="str">
        <f t="shared" si="128"/>
        <v>&gt;$200K</v>
      </c>
    </row>
    <row r="7998" spans="1:5" x14ac:dyDescent="0.3">
      <c r="A7998" s="33" t="s">
        <v>0</v>
      </c>
      <c r="B7998" s="33" t="s">
        <v>113</v>
      </c>
      <c r="C7998" s="33">
        <v>95200</v>
      </c>
      <c r="D7998" s="33" t="s">
        <v>2104</v>
      </c>
      <c r="E7998" t="str">
        <f t="shared" si="128"/>
        <v>$75K-$100K</v>
      </c>
    </row>
    <row r="7999" spans="1:5" x14ac:dyDescent="0.3">
      <c r="A7999" s="33" t="s">
        <v>4</v>
      </c>
      <c r="B7999" s="33" t="s">
        <v>53</v>
      </c>
      <c r="C7999" s="33"/>
      <c r="D7999" s="33" t="s">
        <v>3745</v>
      </c>
      <c r="E7999" t="str">
        <f t="shared" si="128"/>
        <v>No Data</v>
      </c>
    </row>
    <row r="8000" spans="1:5" x14ac:dyDescent="0.3">
      <c r="A8000" s="33" t="s">
        <v>128</v>
      </c>
      <c r="B8000" s="33" t="s">
        <v>72</v>
      </c>
      <c r="C8000" s="33">
        <v>157500</v>
      </c>
      <c r="D8000" s="33" t="s">
        <v>353</v>
      </c>
      <c r="E8000" t="str">
        <f t="shared" si="128"/>
        <v>$125K-$200K</v>
      </c>
    </row>
    <row r="8001" spans="1:5" x14ac:dyDescent="0.3">
      <c r="A8001" s="33" t="s">
        <v>0</v>
      </c>
      <c r="B8001" s="33" t="s">
        <v>81</v>
      </c>
      <c r="C8001" s="33">
        <v>130000</v>
      </c>
      <c r="D8001" s="33" t="s">
        <v>642</v>
      </c>
      <c r="E8001" t="str">
        <f t="shared" si="128"/>
        <v>$125K-$200K</v>
      </c>
    </row>
    <row r="8002" spans="1:5" x14ac:dyDescent="0.3">
      <c r="A8002" s="33" t="s">
        <v>0</v>
      </c>
      <c r="B8002" s="33" t="s">
        <v>54</v>
      </c>
      <c r="C8002" s="33"/>
      <c r="D8002" s="33" t="s">
        <v>1178</v>
      </c>
      <c r="E8002" t="str">
        <f t="shared" si="128"/>
        <v>No Data</v>
      </c>
    </row>
    <row r="8003" spans="1:5" x14ac:dyDescent="0.3">
      <c r="A8003" s="33" t="s">
        <v>126</v>
      </c>
      <c r="B8003" s="33" t="s">
        <v>53</v>
      </c>
      <c r="C8003" s="33">
        <v>215000</v>
      </c>
      <c r="D8003" s="33" t="s">
        <v>3746</v>
      </c>
      <c r="E8003" t="str">
        <f t="shared" ref="E8003:E8066" si="129">_xlfn.XLOOKUP(C8003,$H$16:$H$21,$G$16:$G$21,,1)</f>
        <v>&gt;$200K</v>
      </c>
    </row>
    <row r="8004" spans="1:5" x14ac:dyDescent="0.3">
      <c r="A8004" s="33" t="s">
        <v>2</v>
      </c>
      <c r="B8004" s="33" t="s">
        <v>53</v>
      </c>
      <c r="C8004" s="33"/>
      <c r="D8004" s="33" t="s">
        <v>1279</v>
      </c>
      <c r="E8004" t="str">
        <f t="shared" si="129"/>
        <v>No Data</v>
      </c>
    </row>
    <row r="8005" spans="1:5" x14ac:dyDescent="0.3">
      <c r="A8005" s="33" t="s">
        <v>126</v>
      </c>
      <c r="B8005" s="33" t="s">
        <v>53</v>
      </c>
      <c r="C8005" s="33"/>
      <c r="D8005" s="33" t="s">
        <v>3747</v>
      </c>
      <c r="E8005" t="str">
        <f t="shared" si="129"/>
        <v>No Data</v>
      </c>
    </row>
    <row r="8006" spans="1:5" x14ac:dyDescent="0.3">
      <c r="A8006" s="33" t="s">
        <v>125</v>
      </c>
      <c r="B8006" s="33" t="s">
        <v>53</v>
      </c>
      <c r="C8006" s="33">
        <v>87761</v>
      </c>
      <c r="D8006" s="33" t="s">
        <v>1071</v>
      </c>
      <c r="E8006" t="str">
        <f t="shared" si="129"/>
        <v>$75K-$100K</v>
      </c>
    </row>
    <row r="8007" spans="1:5" x14ac:dyDescent="0.3">
      <c r="A8007" s="33" t="s">
        <v>0</v>
      </c>
      <c r="B8007" s="33" t="s">
        <v>97</v>
      </c>
      <c r="C8007" s="33">
        <v>56700</v>
      </c>
      <c r="D8007" s="33" t="s">
        <v>211</v>
      </c>
      <c r="E8007" t="str">
        <f t="shared" si="129"/>
        <v>&lt;$75K</v>
      </c>
    </row>
    <row r="8008" spans="1:5" x14ac:dyDescent="0.3">
      <c r="A8008" s="33" t="s">
        <v>4</v>
      </c>
      <c r="B8008" s="33" t="s">
        <v>54</v>
      </c>
      <c r="C8008" s="33"/>
      <c r="D8008" s="33" t="s">
        <v>3748</v>
      </c>
      <c r="E8008" t="str">
        <f t="shared" si="129"/>
        <v>No Data</v>
      </c>
    </row>
    <row r="8009" spans="1:5" x14ac:dyDescent="0.3">
      <c r="A8009" s="33" t="s">
        <v>4</v>
      </c>
      <c r="B8009" s="33" t="s">
        <v>53</v>
      </c>
      <c r="C8009" s="33"/>
      <c r="D8009" s="33" t="s">
        <v>3749</v>
      </c>
      <c r="E8009" t="str">
        <f t="shared" si="129"/>
        <v>No Data</v>
      </c>
    </row>
    <row r="8010" spans="1:5" x14ac:dyDescent="0.3">
      <c r="A8010" s="33" t="s">
        <v>4</v>
      </c>
      <c r="B8010" s="33" t="s">
        <v>53</v>
      </c>
      <c r="C8010" s="33">
        <v>160000</v>
      </c>
      <c r="D8010" s="33" t="s">
        <v>400</v>
      </c>
      <c r="E8010" t="str">
        <f t="shared" si="129"/>
        <v>$125K-$200K</v>
      </c>
    </row>
    <row r="8011" spans="1:5" x14ac:dyDescent="0.3">
      <c r="A8011" s="33" t="s">
        <v>2</v>
      </c>
      <c r="B8011" s="33" t="s">
        <v>69</v>
      </c>
      <c r="C8011" s="33"/>
      <c r="D8011" s="33" t="s">
        <v>666</v>
      </c>
      <c r="E8011" t="str">
        <f t="shared" si="129"/>
        <v>No Data</v>
      </c>
    </row>
    <row r="8012" spans="1:5" x14ac:dyDescent="0.3">
      <c r="A8012" s="33" t="s">
        <v>4</v>
      </c>
      <c r="B8012" s="33" t="s">
        <v>53</v>
      </c>
      <c r="C8012" s="33"/>
      <c r="D8012" s="33" t="s">
        <v>3750</v>
      </c>
      <c r="E8012" t="str">
        <f t="shared" si="129"/>
        <v>No Data</v>
      </c>
    </row>
    <row r="8013" spans="1:5" x14ac:dyDescent="0.3">
      <c r="A8013" s="33" t="s">
        <v>125</v>
      </c>
      <c r="B8013" s="33" t="s">
        <v>54</v>
      </c>
      <c r="C8013" s="33">
        <v>88900</v>
      </c>
      <c r="D8013" s="33" t="s">
        <v>3751</v>
      </c>
      <c r="E8013" t="str">
        <f t="shared" si="129"/>
        <v>$75K-$100K</v>
      </c>
    </row>
    <row r="8014" spans="1:5" x14ac:dyDescent="0.3">
      <c r="A8014" s="33" t="s">
        <v>4</v>
      </c>
      <c r="B8014" s="33" t="s">
        <v>53</v>
      </c>
      <c r="C8014" s="33"/>
      <c r="D8014" s="33" t="s">
        <v>336</v>
      </c>
      <c r="E8014" t="str">
        <f t="shared" si="129"/>
        <v>No Data</v>
      </c>
    </row>
    <row r="8015" spans="1:5" x14ac:dyDescent="0.3">
      <c r="A8015" s="33" t="s">
        <v>0</v>
      </c>
      <c r="B8015" s="33" t="s">
        <v>53</v>
      </c>
      <c r="C8015" s="33">
        <v>162500</v>
      </c>
      <c r="D8015" s="33" t="s">
        <v>265</v>
      </c>
      <c r="E8015" t="str">
        <f t="shared" si="129"/>
        <v>$125K-$200K</v>
      </c>
    </row>
    <row r="8016" spans="1:5" x14ac:dyDescent="0.3">
      <c r="A8016" s="33" t="s">
        <v>52</v>
      </c>
      <c r="B8016" s="33" t="s">
        <v>53</v>
      </c>
      <c r="C8016" s="33"/>
      <c r="D8016" s="33" t="s">
        <v>3752</v>
      </c>
      <c r="E8016" t="str">
        <f t="shared" si="129"/>
        <v>No Data</v>
      </c>
    </row>
    <row r="8017" spans="1:5" x14ac:dyDescent="0.3">
      <c r="A8017" s="33" t="s">
        <v>2</v>
      </c>
      <c r="B8017" s="33" t="s">
        <v>53</v>
      </c>
      <c r="C8017" s="33"/>
      <c r="D8017" s="33" t="s">
        <v>3448</v>
      </c>
      <c r="E8017" t="str">
        <f t="shared" si="129"/>
        <v>No Data</v>
      </c>
    </row>
    <row r="8018" spans="1:5" x14ac:dyDescent="0.3">
      <c r="A8018" s="33" t="s">
        <v>2</v>
      </c>
      <c r="B8018" s="33" t="s">
        <v>54</v>
      </c>
      <c r="C8018" s="33">
        <v>110000</v>
      </c>
      <c r="D8018" s="33" t="s">
        <v>232</v>
      </c>
      <c r="E8018" t="str">
        <f t="shared" si="129"/>
        <v>$100K-$125K</v>
      </c>
    </row>
    <row r="8019" spans="1:5" x14ac:dyDescent="0.3">
      <c r="A8019" s="33" t="s">
        <v>0</v>
      </c>
      <c r="B8019" s="33" t="s">
        <v>53</v>
      </c>
      <c r="C8019" s="33">
        <v>137500</v>
      </c>
      <c r="D8019" s="33" t="s">
        <v>3753</v>
      </c>
      <c r="E8019" t="str">
        <f t="shared" si="129"/>
        <v>$125K-$200K</v>
      </c>
    </row>
    <row r="8020" spans="1:5" x14ac:dyDescent="0.3">
      <c r="A8020" s="33" t="s">
        <v>4</v>
      </c>
      <c r="B8020" s="33" t="s">
        <v>53</v>
      </c>
      <c r="C8020" s="33">
        <v>115000</v>
      </c>
      <c r="D8020" s="33" t="s">
        <v>3754</v>
      </c>
      <c r="E8020" t="str">
        <f t="shared" si="129"/>
        <v>$100K-$125K</v>
      </c>
    </row>
    <row r="8021" spans="1:5" x14ac:dyDescent="0.3">
      <c r="A8021" s="33" t="s">
        <v>0</v>
      </c>
      <c r="B8021" s="33" t="s">
        <v>53</v>
      </c>
      <c r="C8021" s="33">
        <v>145000</v>
      </c>
      <c r="D8021" s="33" t="s">
        <v>230</v>
      </c>
      <c r="E8021" t="str">
        <f t="shared" si="129"/>
        <v>$125K-$200K</v>
      </c>
    </row>
    <row r="8022" spans="1:5" x14ac:dyDescent="0.3">
      <c r="A8022" s="33" t="s">
        <v>2</v>
      </c>
      <c r="B8022" s="33" t="s">
        <v>53</v>
      </c>
      <c r="C8022" s="33">
        <v>75000</v>
      </c>
      <c r="D8022" s="33" t="s">
        <v>3755</v>
      </c>
      <c r="E8022" t="str">
        <f t="shared" si="129"/>
        <v>&lt;$75K</v>
      </c>
    </row>
    <row r="8023" spans="1:5" x14ac:dyDescent="0.3">
      <c r="A8023" s="33" t="s">
        <v>0</v>
      </c>
      <c r="B8023" s="33" t="s">
        <v>53</v>
      </c>
      <c r="C8023" s="33">
        <v>225000</v>
      </c>
      <c r="D8023" s="33" t="s">
        <v>1028</v>
      </c>
      <c r="E8023" t="str">
        <f t="shared" si="129"/>
        <v>&gt;$200K</v>
      </c>
    </row>
    <row r="8024" spans="1:5" x14ac:dyDescent="0.3">
      <c r="A8024" s="33" t="s">
        <v>126</v>
      </c>
      <c r="B8024" s="33" t="s">
        <v>53</v>
      </c>
      <c r="C8024" s="33">
        <v>115735</v>
      </c>
      <c r="D8024" s="33" t="s">
        <v>3756</v>
      </c>
      <c r="E8024" t="str">
        <f t="shared" si="129"/>
        <v>$100K-$125K</v>
      </c>
    </row>
    <row r="8025" spans="1:5" x14ac:dyDescent="0.3">
      <c r="A8025" s="33" t="s">
        <v>4</v>
      </c>
      <c r="B8025" s="33" t="s">
        <v>53</v>
      </c>
      <c r="C8025" s="33">
        <v>185000</v>
      </c>
      <c r="D8025" s="33" t="s">
        <v>879</v>
      </c>
      <c r="E8025" t="str">
        <f t="shared" si="129"/>
        <v>$125K-$200K</v>
      </c>
    </row>
    <row r="8026" spans="1:5" x14ac:dyDescent="0.3">
      <c r="A8026" s="33" t="s">
        <v>4</v>
      </c>
      <c r="B8026" s="33" t="s">
        <v>53</v>
      </c>
      <c r="C8026" s="33"/>
      <c r="D8026" s="33" t="s">
        <v>2260</v>
      </c>
      <c r="E8026" t="str">
        <f t="shared" si="129"/>
        <v>No Data</v>
      </c>
    </row>
    <row r="8027" spans="1:5" x14ac:dyDescent="0.3">
      <c r="A8027" s="33" t="s">
        <v>0</v>
      </c>
      <c r="B8027" s="33" t="s">
        <v>53</v>
      </c>
      <c r="C8027" s="33">
        <v>140000</v>
      </c>
      <c r="D8027" s="33" t="s">
        <v>1853</v>
      </c>
      <c r="E8027" t="str">
        <f t="shared" si="129"/>
        <v>$125K-$200K</v>
      </c>
    </row>
    <row r="8028" spans="1:5" x14ac:dyDescent="0.3">
      <c r="A8028" s="33" t="s">
        <v>2</v>
      </c>
      <c r="B8028" s="33" t="s">
        <v>53</v>
      </c>
      <c r="C8028" s="33">
        <v>125000</v>
      </c>
      <c r="D8028" s="33" t="s">
        <v>238</v>
      </c>
      <c r="E8028" t="str">
        <f t="shared" si="129"/>
        <v>$100K-$125K</v>
      </c>
    </row>
    <row r="8029" spans="1:5" x14ac:dyDescent="0.3">
      <c r="A8029" s="33" t="s">
        <v>126</v>
      </c>
      <c r="B8029" s="33" t="s">
        <v>53</v>
      </c>
      <c r="C8029" s="33">
        <v>157500</v>
      </c>
      <c r="D8029" s="33" t="s">
        <v>845</v>
      </c>
      <c r="E8029" t="str">
        <f t="shared" si="129"/>
        <v>$125K-$200K</v>
      </c>
    </row>
    <row r="8030" spans="1:5" x14ac:dyDescent="0.3">
      <c r="A8030" s="33" t="s">
        <v>0</v>
      </c>
      <c r="B8030" s="33" t="s">
        <v>54</v>
      </c>
      <c r="C8030" s="33">
        <v>98000</v>
      </c>
      <c r="D8030" s="33" t="s">
        <v>1219</v>
      </c>
      <c r="E8030" t="str">
        <f t="shared" si="129"/>
        <v>$75K-$100K</v>
      </c>
    </row>
    <row r="8031" spans="1:5" x14ac:dyDescent="0.3">
      <c r="A8031" s="33" t="s">
        <v>4</v>
      </c>
      <c r="B8031" s="33" t="s">
        <v>53</v>
      </c>
      <c r="C8031" s="33">
        <v>146500</v>
      </c>
      <c r="D8031" s="33" t="s">
        <v>3757</v>
      </c>
      <c r="E8031" t="str">
        <f t="shared" si="129"/>
        <v>$125K-$200K</v>
      </c>
    </row>
    <row r="8032" spans="1:5" x14ac:dyDescent="0.3">
      <c r="A8032" s="33" t="s">
        <v>2</v>
      </c>
      <c r="B8032" s="33" t="s">
        <v>53</v>
      </c>
      <c r="C8032" s="33">
        <v>80000</v>
      </c>
      <c r="D8032" s="33" t="s">
        <v>3758</v>
      </c>
      <c r="E8032" t="str">
        <f t="shared" si="129"/>
        <v>$75K-$100K</v>
      </c>
    </row>
    <row r="8033" spans="1:5" x14ac:dyDescent="0.3">
      <c r="A8033" s="33" t="s">
        <v>4</v>
      </c>
      <c r="B8033" s="33" t="s">
        <v>54</v>
      </c>
      <c r="C8033" s="33"/>
      <c r="D8033" s="33" t="s">
        <v>3759</v>
      </c>
      <c r="E8033" t="str">
        <f t="shared" si="129"/>
        <v>No Data</v>
      </c>
    </row>
    <row r="8034" spans="1:5" x14ac:dyDescent="0.3">
      <c r="A8034" s="33" t="s">
        <v>4</v>
      </c>
      <c r="B8034" s="33" t="s">
        <v>54</v>
      </c>
      <c r="C8034" s="33"/>
      <c r="D8034" s="33" t="s">
        <v>3760</v>
      </c>
      <c r="E8034" t="str">
        <f t="shared" si="129"/>
        <v>No Data</v>
      </c>
    </row>
    <row r="8035" spans="1:5" x14ac:dyDescent="0.3">
      <c r="A8035" s="33" t="s">
        <v>4</v>
      </c>
      <c r="B8035" s="33" t="s">
        <v>53</v>
      </c>
      <c r="C8035" s="33">
        <v>167640</v>
      </c>
      <c r="D8035" s="33" t="s">
        <v>571</v>
      </c>
      <c r="E8035" t="str">
        <f t="shared" si="129"/>
        <v>$125K-$200K</v>
      </c>
    </row>
    <row r="8036" spans="1:5" x14ac:dyDescent="0.3">
      <c r="A8036" s="33" t="s">
        <v>4</v>
      </c>
      <c r="B8036" s="33" t="s">
        <v>53</v>
      </c>
      <c r="C8036" s="33">
        <v>135600</v>
      </c>
      <c r="D8036" s="33" t="s">
        <v>646</v>
      </c>
      <c r="E8036" t="str">
        <f t="shared" si="129"/>
        <v>$125K-$200K</v>
      </c>
    </row>
    <row r="8037" spans="1:5" x14ac:dyDescent="0.3">
      <c r="A8037" s="33" t="s">
        <v>1</v>
      </c>
      <c r="B8037" s="33" t="s">
        <v>87</v>
      </c>
      <c r="C8037" s="33">
        <v>44418.5</v>
      </c>
      <c r="D8037" s="33" t="s">
        <v>3761</v>
      </c>
      <c r="E8037" t="str">
        <f t="shared" si="129"/>
        <v>&lt;$75K</v>
      </c>
    </row>
    <row r="8038" spans="1:5" x14ac:dyDescent="0.3">
      <c r="A8038" s="33" t="s">
        <v>4</v>
      </c>
      <c r="B8038" s="33" t="s">
        <v>53</v>
      </c>
      <c r="C8038" s="33">
        <v>174720</v>
      </c>
      <c r="D8038" s="33" t="s">
        <v>402</v>
      </c>
      <c r="E8038" t="str">
        <f t="shared" si="129"/>
        <v>$125K-$200K</v>
      </c>
    </row>
    <row r="8039" spans="1:5" x14ac:dyDescent="0.3">
      <c r="A8039" s="33" t="s">
        <v>4</v>
      </c>
      <c r="B8039" s="33" t="s">
        <v>53</v>
      </c>
      <c r="C8039" s="33">
        <v>150000</v>
      </c>
      <c r="D8039" s="33" t="s">
        <v>3762</v>
      </c>
      <c r="E8039" t="str">
        <f t="shared" si="129"/>
        <v>$125K-$200K</v>
      </c>
    </row>
    <row r="8040" spans="1:5" x14ac:dyDescent="0.3">
      <c r="A8040" s="33" t="s">
        <v>126</v>
      </c>
      <c r="B8040" s="33" t="s">
        <v>70</v>
      </c>
      <c r="C8040" s="33">
        <v>45000</v>
      </c>
      <c r="D8040" s="33" t="s">
        <v>1706</v>
      </c>
      <c r="E8040" t="str">
        <f t="shared" si="129"/>
        <v>&lt;$75K</v>
      </c>
    </row>
    <row r="8041" spans="1:5" x14ac:dyDescent="0.3">
      <c r="A8041" s="33" t="s">
        <v>2</v>
      </c>
      <c r="B8041" s="33" t="s">
        <v>53</v>
      </c>
      <c r="C8041" s="33">
        <v>83500</v>
      </c>
      <c r="D8041" s="33" t="s">
        <v>520</v>
      </c>
      <c r="E8041" t="str">
        <f t="shared" si="129"/>
        <v>$75K-$100K</v>
      </c>
    </row>
    <row r="8042" spans="1:5" x14ac:dyDescent="0.3">
      <c r="A8042" s="33" t="s">
        <v>2</v>
      </c>
      <c r="B8042" s="33" t="s">
        <v>53</v>
      </c>
      <c r="C8042" s="33"/>
      <c r="D8042" s="33" t="s">
        <v>3763</v>
      </c>
      <c r="E8042" t="str">
        <f t="shared" si="129"/>
        <v>No Data</v>
      </c>
    </row>
    <row r="8043" spans="1:5" x14ac:dyDescent="0.3">
      <c r="A8043" s="33" t="s">
        <v>0</v>
      </c>
      <c r="B8043" s="33" t="s">
        <v>53</v>
      </c>
      <c r="C8043" s="33">
        <v>197000</v>
      </c>
      <c r="D8043" s="33" t="s">
        <v>1505</v>
      </c>
      <c r="E8043" t="str">
        <f t="shared" si="129"/>
        <v>$125K-$200K</v>
      </c>
    </row>
    <row r="8044" spans="1:5" x14ac:dyDescent="0.3">
      <c r="A8044" s="33" t="s">
        <v>128</v>
      </c>
      <c r="B8044" s="33" t="s">
        <v>53</v>
      </c>
      <c r="C8044" s="33"/>
      <c r="D8044" s="33" t="s">
        <v>299</v>
      </c>
      <c r="E8044" t="str">
        <f t="shared" si="129"/>
        <v>No Data</v>
      </c>
    </row>
    <row r="8045" spans="1:5" x14ac:dyDescent="0.3">
      <c r="A8045" s="33" t="s">
        <v>2</v>
      </c>
      <c r="B8045" s="33" t="s">
        <v>53</v>
      </c>
      <c r="C8045" s="33">
        <v>131500</v>
      </c>
      <c r="D8045" s="33" t="s">
        <v>2947</v>
      </c>
      <c r="E8045" t="str">
        <f t="shared" si="129"/>
        <v>$125K-$200K</v>
      </c>
    </row>
    <row r="8046" spans="1:5" x14ac:dyDescent="0.3">
      <c r="A8046" s="33" t="s">
        <v>2</v>
      </c>
      <c r="B8046" s="33" t="s">
        <v>53</v>
      </c>
      <c r="C8046" s="33">
        <v>57500</v>
      </c>
      <c r="D8046" s="33" t="s">
        <v>3764</v>
      </c>
      <c r="E8046" t="str">
        <f t="shared" si="129"/>
        <v>&lt;$75K</v>
      </c>
    </row>
    <row r="8047" spans="1:5" x14ac:dyDescent="0.3">
      <c r="A8047" s="33" t="s">
        <v>2</v>
      </c>
      <c r="B8047" s="33" t="s">
        <v>63</v>
      </c>
      <c r="C8047" s="33">
        <v>111202</v>
      </c>
      <c r="D8047" s="33" t="s">
        <v>2157</v>
      </c>
      <c r="E8047" t="str">
        <f t="shared" si="129"/>
        <v>$100K-$125K</v>
      </c>
    </row>
    <row r="8048" spans="1:5" x14ac:dyDescent="0.3">
      <c r="A8048" s="33" t="s">
        <v>2</v>
      </c>
      <c r="B8048" s="33" t="s">
        <v>53</v>
      </c>
      <c r="C8048" s="33">
        <v>125000</v>
      </c>
      <c r="D8048" s="33" t="s">
        <v>1450</v>
      </c>
      <c r="E8048" t="str">
        <f t="shared" si="129"/>
        <v>$100K-$125K</v>
      </c>
    </row>
    <row r="8049" spans="1:5" x14ac:dyDescent="0.3">
      <c r="A8049" s="33" t="s">
        <v>0</v>
      </c>
      <c r="B8049" s="33" t="s">
        <v>53</v>
      </c>
      <c r="C8049" s="33">
        <v>115000</v>
      </c>
      <c r="D8049" s="33" t="s">
        <v>849</v>
      </c>
      <c r="E8049" t="str">
        <f t="shared" si="129"/>
        <v>$100K-$125K</v>
      </c>
    </row>
    <row r="8050" spans="1:5" x14ac:dyDescent="0.3">
      <c r="A8050" s="33" t="s">
        <v>0</v>
      </c>
      <c r="B8050" s="33" t="s">
        <v>53</v>
      </c>
      <c r="C8050" s="33">
        <v>139526</v>
      </c>
      <c r="D8050" s="33" t="s">
        <v>1179</v>
      </c>
      <c r="E8050" t="str">
        <f t="shared" si="129"/>
        <v>$125K-$200K</v>
      </c>
    </row>
    <row r="8051" spans="1:5" x14ac:dyDescent="0.3">
      <c r="A8051" s="33" t="s">
        <v>2</v>
      </c>
      <c r="B8051" s="33" t="s">
        <v>53</v>
      </c>
      <c r="C8051" s="33"/>
      <c r="D8051" s="33" t="s">
        <v>1145</v>
      </c>
      <c r="E8051" t="str">
        <f t="shared" si="129"/>
        <v>No Data</v>
      </c>
    </row>
    <row r="8052" spans="1:5" x14ac:dyDescent="0.3">
      <c r="A8052" s="33" t="s">
        <v>4</v>
      </c>
      <c r="B8052" s="33" t="s">
        <v>53</v>
      </c>
      <c r="C8052" s="33">
        <v>153034</v>
      </c>
      <c r="D8052" s="33" t="s">
        <v>217</v>
      </c>
      <c r="E8052" t="str">
        <f t="shared" si="129"/>
        <v>$125K-$200K</v>
      </c>
    </row>
    <row r="8053" spans="1:5" x14ac:dyDescent="0.3">
      <c r="A8053" s="33" t="s">
        <v>4</v>
      </c>
      <c r="B8053" s="33" t="s">
        <v>53</v>
      </c>
      <c r="C8053" s="33"/>
      <c r="D8053" s="33" t="s">
        <v>231</v>
      </c>
      <c r="E8053" t="str">
        <f t="shared" si="129"/>
        <v>No Data</v>
      </c>
    </row>
    <row r="8054" spans="1:5" x14ac:dyDescent="0.3">
      <c r="A8054" s="33" t="s">
        <v>0</v>
      </c>
      <c r="B8054" s="33" t="s">
        <v>53</v>
      </c>
      <c r="C8054" s="33"/>
      <c r="D8054" s="33" t="s">
        <v>3310</v>
      </c>
      <c r="E8054" t="str">
        <f t="shared" si="129"/>
        <v>No Data</v>
      </c>
    </row>
    <row r="8055" spans="1:5" x14ac:dyDescent="0.3">
      <c r="A8055" s="33" t="s">
        <v>4</v>
      </c>
      <c r="B8055" s="33" t="s">
        <v>53</v>
      </c>
      <c r="C8055" s="33"/>
      <c r="D8055" s="33" t="s">
        <v>2442</v>
      </c>
      <c r="E8055" t="str">
        <f t="shared" si="129"/>
        <v>No Data</v>
      </c>
    </row>
    <row r="8056" spans="1:5" x14ac:dyDescent="0.3">
      <c r="A8056" s="33" t="s">
        <v>128</v>
      </c>
      <c r="B8056" s="33" t="s">
        <v>53</v>
      </c>
      <c r="C8056" s="33"/>
      <c r="D8056" s="33" t="s">
        <v>2684</v>
      </c>
      <c r="E8056" t="str">
        <f t="shared" si="129"/>
        <v>No Data</v>
      </c>
    </row>
    <row r="8057" spans="1:5" x14ac:dyDescent="0.3">
      <c r="A8057" s="33" t="s">
        <v>4</v>
      </c>
      <c r="B8057" s="33" t="s">
        <v>54</v>
      </c>
      <c r="C8057" s="33">
        <v>115000</v>
      </c>
      <c r="D8057" s="33" t="s">
        <v>3765</v>
      </c>
      <c r="E8057" t="str">
        <f t="shared" si="129"/>
        <v>$100K-$125K</v>
      </c>
    </row>
    <row r="8058" spans="1:5" x14ac:dyDescent="0.3">
      <c r="A8058" s="33" t="s">
        <v>126</v>
      </c>
      <c r="B8058" s="33" t="s">
        <v>53</v>
      </c>
      <c r="C8058" s="33"/>
      <c r="D8058" s="33" t="s">
        <v>625</v>
      </c>
      <c r="E8058" t="str">
        <f t="shared" si="129"/>
        <v>No Data</v>
      </c>
    </row>
    <row r="8059" spans="1:5" x14ac:dyDescent="0.3">
      <c r="A8059" s="33" t="s">
        <v>4</v>
      </c>
      <c r="B8059" s="33" t="s">
        <v>53</v>
      </c>
      <c r="C8059" s="33">
        <v>169575</v>
      </c>
      <c r="D8059" s="33" t="s">
        <v>364</v>
      </c>
      <c r="E8059" t="str">
        <f t="shared" si="129"/>
        <v>$125K-$200K</v>
      </c>
    </row>
    <row r="8060" spans="1:5" x14ac:dyDescent="0.3">
      <c r="A8060" s="33" t="s">
        <v>2</v>
      </c>
      <c r="B8060" s="33" t="s">
        <v>53</v>
      </c>
      <c r="C8060" s="33">
        <v>90000</v>
      </c>
      <c r="D8060" s="33" t="s">
        <v>3766</v>
      </c>
      <c r="E8060" t="str">
        <f t="shared" si="129"/>
        <v>$75K-$100K</v>
      </c>
    </row>
    <row r="8061" spans="1:5" x14ac:dyDescent="0.3">
      <c r="A8061" s="33" t="s">
        <v>0</v>
      </c>
      <c r="B8061" s="33" t="s">
        <v>53</v>
      </c>
      <c r="C8061" s="33"/>
      <c r="D8061" s="33" t="s">
        <v>306</v>
      </c>
      <c r="E8061" t="str">
        <f t="shared" si="129"/>
        <v>No Data</v>
      </c>
    </row>
    <row r="8062" spans="1:5" x14ac:dyDescent="0.3">
      <c r="A8062" s="33" t="s">
        <v>126</v>
      </c>
      <c r="B8062" s="33" t="s">
        <v>53</v>
      </c>
      <c r="C8062" s="33">
        <v>150000</v>
      </c>
      <c r="D8062" s="33" t="s">
        <v>3767</v>
      </c>
      <c r="E8062" t="str">
        <f t="shared" si="129"/>
        <v>$125K-$200K</v>
      </c>
    </row>
    <row r="8063" spans="1:5" x14ac:dyDescent="0.3">
      <c r="A8063" s="33" t="s">
        <v>0</v>
      </c>
      <c r="B8063" s="33" t="s">
        <v>53</v>
      </c>
      <c r="C8063" s="33">
        <v>130500</v>
      </c>
      <c r="D8063" s="33" t="s">
        <v>845</v>
      </c>
      <c r="E8063" t="str">
        <f t="shared" si="129"/>
        <v>$125K-$200K</v>
      </c>
    </row>
    <row r="8064" spans="1:5" x14ac:dyDescent="0.3">
      <c r="A8064" s="33" t="s">
        <v>4</v>
      </c>
      <c r="B8064" s="33" t="s">
        <v>63</v>
      </c>
      <c r="C8064" s="33">
        <v>147500</v>
      </c>
      <c r="D8064" s="33" t="s">
        <v>2157</v>
      </c>
      <c r="E8064" t="str">
        <f t="shared" si="129"/>
        <v>$125K-$200K</v>
      </c>
    </row>
    <row r="8065" spans="1:5" x14ac:dyDescent="0.3">
      <c r="A8065" s="33" t="s">
        <v>4</v>
      </c>
      <c r="B8065" s="33" t="s">
        <v>53</v>
      </c>
      <c r="C8065" s="33">
        <v>145000</v>
      </c>
      <c r="D8065" s="33" t="s">
        <v>3768</v>
      </c>
      <c r="E8065" t="str">
        <f t="shared" si="129"/>
        <v>$125K-$200K</v>
      </c>
    </row>
    <row r="8066" spans="1:5" x14ac:dyDescent="0.3">
      <c r="A8066" s="33" t="s">
        <v>4</v>
      </c>
      <c r="B8066" s="33" t="s">
        <v>53</v>
      </c>
      <c r="C8066" s="33"/>
      <c r="D8066" s="33" t="s">
        <v>3769</v>
      </c>
      <c r="E8066" t="str">
        <f t="shared" si="129"/>
        <v>No Data</v>
      </c>
    </row>
    <row r="8067" spans="1:5" x14ac:dyDescent="0.3">
      <c r="A8067" s="33" t="s">
        <v>4</v>
      </c>
      <c r="B8067" s="33" t="s">
        <v>54</v>
      </c>
      <c r="C8067" s="33">
        <v>106358</v>
      </c>
      <c r="D8067" s="33" t="s">
        <v>3770</v>
      </c>
      <c r="E8067" t="str">
        <f t="shared" ref="E8067:E8130" si="130">_xlfn.XLOOKUP(C8067,$H$16:$H$21,$G$16:$G$21,,1)</f>
        <v>$100K-$125K</v>
      </c>
    </row>
    <row r="8068" spans="1:5" x14ac:dyDescent="0.3">
      <c r="A8068" s="33" t="s">
        <v>0</v>
      </c>
      <c r="B8068" s="33" t="s">
        <v>53</v>
      </c>
      <c r="C8068" s="33"/>
      <c r="D8068" s="33" t="s">
        <v>1232</v>
      </c>
      <c r="E8068" t="str">
        <f t="shared" si="130"/>
        <v>No Data</v>
      </c>
    </row>
    <row r="8069" spans="1:5" x14ac:dyDescent="0.3">
      <c r="A8069" s="33" t="s">
        <v>0</v>
      </c>
      <c r="B8069" s="33" t="s">
        <v>53</v>
      </c>
      <c r="C8069" s="33"/>
      <c r="D8069" s="33" t="s">
        <v>299</v>
      </c>
      <c r="E8069" t="str">
        <f t="shared" si="130"/>
        <v>No Data</v>
      </c>
    </row>
    <row r="8070" spans="1:5" x14ac:dyDescent="0.3">
      <c r="A8070" s="33" t="s">
        <v>126</v>
      </c>
      <c r="B8070" s="33" t="s">
        <v>53</v>
      </c>
      <c r="C8070" s="33">
        <v>118915</v>
      </c>
      <c r="D8070" s="33" t="s">
        <v>474</v>
      </c>
      <c r="E8070" t="str">
        <f t="shared" si="130"/>
        <v>$100K-$125K</v>
      </c>
    </row>
    <row r="8071" spans="1:5" x14ac:dyDescent="0.3">
      <c r="A8071" s="33" t="s">
        <v>0</v>
      </c>
      <c r="B8071" s="33" t="s">
        <v>54</v>
      </c>
      <c r="C8071" s="33"/>
      <c r="D8071" s="33" t="s">
        <v>258</v>
      </c>
      <c r="E8071" t="str">
        <f t="shared" si="130"/>
        <v>No Data</v>
      </c>
    </row>
    <row r="8072" spans="1:5" x14ac:dyDescent="0.3">
      <c r="A8072" s="33" t="s">
        <v>126</v>
      </c>
      <c r="B8072" s="33" t="s">
        <v>53</v>
      </c>
      <c r="C8072" s="33">
        <v>125000</v>
      </c>
      <c r="D8072" s="33" t="s">
        <v>3771</v>
      </c>
      <c r="E8072" t="str">
        <f t="shared" si="130"/>
        <v>$100K-$125K</v>
      </c>
    </row>
    <row r="8073" spans="1:5" x14ac:dyDescent="0.3">
      <c r="A8073" s="33" t="s">
        <v>4</v>
      </c>
      <c r="B8073" s="33" t="s">
        <v>53</v>
      </c>
      <c r="C8073" s="33">
        <v>115000</v>
      </c>
      <c r="D8073" s="33" t="s">
        <v>265</v>
      </c>
      <c r="E8073" t="str">
        <f t="shared" si="130"/>
        <v>$100K-$125K</v>
      </c>
    </row>
    <row r="8074" spans="1:5" x14ac:dyDescent="0.3">
      <c r="A8074" s="33" t="s">
        <v>4</v>
      </c>
      <c r="B8074" s="33" t="s">
        <v>53</v>
      </c>
      <c r="C8074" s="33">
        <v>102500</v>
      </c>
      <c r="D8074" s="33" t="s">
        <v>268</v>
      </c>
      <c r="E8074" t="str">
        <f t="shared" si="130"/>
        <v>$100K-$125K</v>
      </c>
    </row>
    <row r="8075" spans="1:5" x14ac:dyDescent="0.3">
      <c r="A8075" s="33" t="s">
        <v>128</v>
      </c>
      <c r="B8075" s="33" t="s">
        <v>53</v>
      </c>
      <c r="C8075" s="33">
        <v>165735.03125</v>
      </c>
      <c r="D8075" s="33" t="s">
        <v>3772</v>
      </c>
      <c r="E8075" t="str">
        <f t="shared" si="130"/>
        <v>$125K-$200K</v>
      </c>
    </row>
    <row r="8076" spans="1:5" x14ac:dyDescent="0.3">
      <c r="A8076" s="33" t="s">
        <v>129</v>
      </c>
      <c r="B8076" s="33" t="s">
        <v>97</v>
      </c>
      <c r="C8076" s="33">
        <v>196500</v>
      </c>
      <c r="D8076" s="33" t="s">
        <v>3773</v>
      </c>
      <c r="E8076" t="str">
        <f t="shared" si="130"/>
        <v>$125K-$200K</v>
      </c>
    </row>
    <row r="8077" spans="1:5" x14ac:dyDescent="0.3">
      <c r="A8077" s="33" t="s">
        <v>2</v>
      </c>
      <c r="B8077" s="33" t="s">
        <v>53</v>
      </c>
      <c r="C8077" s="33">
        <v>85000</v>
      </c>
      <c r="D8077" s="33" t="s">
        <v>3774</v>
      </c>
      <c r="E8077" t="str">
        <f t="shared" si="130"/>
        <v>$75K-$100K</v>
      </c>
    </row>
    <row r="8078" spans="1:5" x14ac:dyDescent="0.3">
      <c r="A8078" s="33" t="s">
        <v>4</v>
      </c>
      <c r="B8078" s="33" t="s">
        <v>53</v>
      </c>
      <c r="C8078" s="33">
        <v>175000</v>
      </c>
      <c r="D8078" s="33" t="s">
        <v>3775</v>
      </c>
      <c r="E8078" t="str">
        <f t="shared" si="130"/>
        <v>$125K-$200K</v>
      </c>
    </row>
    <row r="8079" spans="1:5" x14ac:dyDescent="0.3">
      <c r="A8079" s="33" t="s">
        <v>0</v>
      </c>
      <c r="B8079" s="33" t="s">
        <v>53</v>
      </c>
      <c r="C8079" s="33"/>
      <c r="D8079" s="33" t="s">
        <v>258</v>
      </c>
      <c r="E8079" t="str">
        <f t="shared" si="130"/>
        <v>No Data</v>
      </c>
    </row>
    <row r="8080" spans="1:5" x14ac:dyDescent="0.3">
      <c r="A8080" s="33" t="s">
        <v>2</v>
      </c>
      <c r="B8080" s="33" t="s">
        <v>177</v>
      </c>
      <c r="C8080" s="33">
        <v>111175</v>
      </c>
      <c r="D8080" s="33" t="s">
        <v>1999</v>
      </c>
      <c r="E8080" t="str">
        <f t="shared" si="130"/>
        <v>$100K-$125K</v>
      </c>
    </row>
    <row r="8081" spans="1:5" x14ac:dyDescent="0.3">
      <c r="A8081" s="33" t="s">
        <v>126</v>
      </c>
      <c r="B8081" s="33" t="s">
        <v>53</v>
      </c>
      <c r="C8081" s="33">
        <v>243000</v>
      </c>
      <c r="D8081" s="33" t="s">
        <v>913</v>
      </c>
      <c r="E8081" t="str">
        <f t="shared" si="130"/>
        <v>&gt;$200K</v>
      </c>
    </row>
    <row r="8082" spans="1:5" x14ac:dyDescent="0.3">
      <c r="A8082" s="33" t="s">
        <v>0</v>
      </c>
      <c r="B8082" s="33" t="s">
        <v>53</v>
      </c>
      <c r="C8082" s="33"/>
      <c r="D8082" s="33" t="s">
        <v>908</v>
      </c>
      <c r="E8082" t="str">
        <f t="shared" si="130"/>
        <v>No Data</v>
      </c>
    </row>
    <row r="8083" spans="1:5" x14ac:dyDescent="0.3">
      <c r="A8083" s="33" t="s">
        <v>2</v>
      </c>
      <c r="B8083" s="33" t="s">
        <v>53</v>
      </c>
      <c r="C8083" s="33"/>
      <c r="D8083" s="33" t="s">
        <v>729</v>
      </c>
      <c r="E8083" t="str">
        <f t="shared" si="130"/>
        <v>No Data</v>
      </c>
    </row>
    <row r="8084" spans="1:5" x14ac:dyDescent="0.3">
      <c r="A8084" s="33" t="s">
        <v>4</v>
      </c>
      <c r="B8084" s="33" t="s">
        <v>53</v>
      </c>
      <c r="C8084" s="33"/>
      <c r="D8084" s="33" t="s">
        <v>465</v>
      </c>
      <c r="E8084" t="str">
        <f t="shared" si="130"/>
        <v>No Data</v>
      </c>
    </row>
    <row r="8085" spans="1:5" x14ac:dyDescent="0.3">
      <c r="A8085" s="33" t="s">
        <v>126</v>
      </c>
      <c r="B8085" s="33" t="s">
        <v>53</v>
      </c>
      <c r="C8085" s="33">
        <v>157500</v>
      </c>
      <c r="D8085" s="33" t="s">
        <v>635</v>
      </c>
      <c r="E8085" t="str">
        <f t="shared" si="130"/>
        <v>$125K-$200K</v>
      </c>
    </row>
    <row r="8086" spans="1:5" x14ac:dyDescent="0.3">
      <c r="A8086" s="33" t="s">
        <v>4</v>
      </c>
      <c r="B8086" s="33" t="s">
        <v>73</v>
      </c>
      <c r="C8086" s="33">
        <v>171875</v>
      </c>
      <c r="D8086" s="33" t="s">
        <v>707</v>
      </c>
      <c r="E8086" t="str">
        <f t="shared" si="130"/>
        <v>$125K-$200K</v>
      </c>
    </row>
    <row r="8087" spans="1:5" x14ac:dyDescent="0.3">
      <c r="A8087" s="33" t="s">
        <v>2</v>
      </c>
      <c r="B8087" s="33" t="s">
        <v>53</v>
      </c>
      <c r="C8087" s="33"/>
      <c r="D8087" s="33" t="s">
        <v>1087</v>
      </c>
      <c r="E8087" t="str">
        <f t="shared" si="130"/>
        <v>No Data</v>
      </c>
    </row>
    <row r="8088" spans="1:5" x14ac:dyDescent="0.3">
      <c r="A8088" s="33" t="s">
        <v>4</v>
      </c>
      <c r="B8088" s="33" t="s">
        <v>53</v>
      </c>
      <c r="C8088" s="33">
        <v>162080</v>
      </c>
      <c r="D8088" s="33" t="s">
        <v>217</v>
      </c>
      <c r="E8088" t="str">
        <f t="shared" si="130"/>
        <v>$125K-$200K</v>
      </c>
    </row>
    <row r="8089" spans="1:5" x14ac:dyDescent="0.3">
      <c r="A8089" s="33" t="s">
        <v>126</v>
      </c>
      <c r="B8089" s="33" t="s">
        <v>73</v>
      </c>
      <c r="C8089" s="33">
        <v>99150</v>
      </c>
      <c r="D8089" s="33" t="s">
        <v>3776</v>
      </c>
      <c r="E8089" t="str">
        <f t="shared" si="130"/>
        <v>$75K-$100K</v>
      </c>
    </row>
    <row r="8090" spans="1:5" x14ac:dyDescent="0.3">
      <c r="A8090" s="33" t="s">
        <v>126</v>
      </c>
      <c r="B8090" s="33" t="s">
        <v>53</v>
      </c>
      <c r="C8090" s="33">
        <v>172500</v>
      </c>
      <c r="D8090" s="33" t="s">
        <v>2291</v>
      </c>
      <c r="E8090" t="str">
        <f t="shared" si="130"/>
        <v>$125K-$200K</v>
      </c>
    </row>
    <row r="8091" spans="1:5" x14ac:dyDescent="0.3">
      <c r="A8091" s="33" t="s">
        <v>52</v>
      </c>
      <c r="B8091" s="33" t="s">
        <v>53</v>
      </c>
      <c r="C8091" s="33">
        <v>80000</v>
      </c>
      <c r="D8091" s="33" t="s">
        <v>265</v>
      </c>
      <c r="E8091" t="str">
        <f t="shared" si="130"/>
        <v>$75K-$100K</v>
      </c>
    </row>
    <row r="8092" spans="1:5" x14ac:dyDescent="0.3">
      <c r="A8092" s="33" t="s">
        <v>2</v>
      </c>
      <c r="B8092" s="33" t="s">
        <v>53</v>
      </c>
      <c r="C8092" s="33">
        <v>70000</v>
      </c>
      <c r="D8092" s="33" t="s">
        <v>1934</v>
      </c>
      <c r="E8092" t="str">
        <f t="shared" si="130"/>
        <v>&lt;$75K</v>
      </c>
    </row>
    <row r="8093" spans="1:5" x14ac:dyDescent="0.3">
      <c r="A8093" s="33" t="s">
        <v>4</v>
      </c>
      <c r="B8093" s="33" t="s">
        <v>54</v>
      </c>
      <c r="C8093" s="33">
        <v>160000</v>
      </c>
      <c r="D8093" s="33" t="s">
        <v>3777</v>
      </c>
      <c r="E8093" t="str">
        <f t="shared" si="130"/>
        <v>$125K-$200K</v>
      </c>
    </row>
    <row r="8094" spans="1:5" x14ac:dyDescent="0.3">
      <c r="A8094" s="33" t="s">
        <v>1</v>
      </c>
      <c r="B8094" s="33" t="s">
        <v>64</v>
      </c>
      <c r="C8094" s="33">
        <v>166000</v>
      </c>
      <c r="D8094" s="33" t="s">
        <v>3778</v>
      </c>
      <c r="E8094" t="str">
        <f t="shared" si="130"/>
        <v>$125K-$200K</v>
      </c>
    </row>
    <row r="8095" spans="1:5" x14ac:dyDescent="0.3">
      <c r="A8095" s="33" t="s">
        <v>2</v>
      </c>
      <c r="B8095" s="33" t="s">
        <v>53</v>
      </c>
      <c r="C8095" s="33">
        <v>65000</v>
      </c>
      <c r="D8095" s="33" t="s">
        <v>905</v>
      </c>
      <c r="E8095" t="str">
        <f t="shared" si="130"/>
        <v>&lt;$75K</v>
      </c>
    </row>
    <row r="8096" spans="1:5" x14ac:dyDescent="0.3">
      <c r="A8096" s="33" t="s">
        <v>4</v>
      </c>
      <c r="B8096" s="33" t="s">
        <v>53</v>
      </c>
      <c r="C8096" s="33">
        <v>170000</v>
      </c>
      <c r="D8096" s="33" t="s">
        <v>2893</v>
      </c>
      <c r="E8096" t="str">
        <f t="shared" si="130"/>
        <v>$125K-$200K</v>
      </c>
    </row>
    <row r="8097" spans="1:5" x14ac:dyDescent="0.3">
      <c r="A8097" s="33" t="s">
        <v>2</v>
      </c>
      <c r="B8097" s="33" t="s">
        <v>53</v>
      </c>
      <c r="C8097" s="33"/>
      <c r="D8097" s="33" t="s">
        <v>3779</v>
      </c>
      <c r="E8097" t="str">
        <f t="shared" si="130"/>
        <v>No Data</v>
      </c>
    </row>
    <row r="8098" spans="1:5" x14ac:dyDescent="0.3">
      <c r="A8098" s="33" t="s">
        <v>0</v>
      </c>
      <c r="B8098" s="33" t="s">
        <v>54</v>
      </c>
      <c r="C8098" s="33">
        <v>157000</v>
      </c>
      <c r="D8098" s="33" t="s">
        <v>3780</v>
      </c>
      <c r="E8098" t="str">
        <f t="shared" si="130"/>
        <v>$125K-$200K</v>
      </c>
    </row>
    <row r="8099" spans="1:5" x14ac:dyDescent="0.3">
      <c r="A8099" s="33" t="s">
        <v>4</v>
      </c>
      <c r="B8099" s="33" t="s">
        <v>53</v>
      </c>
      <c r="C8099" s="33"/>
      <c r="D8099" s="33" t="s">
        <v>683</v>
      </c>
      <c r="E8099" t="str">
        <f t="shared" si="130"/>
        <v>No Data</v>
      </c>
    </row>
    <row r="8100" spans="1:5" x14ac:dyDescent="0.3">
      <c r="A8100" s="33" t="s">
        <v>4</v>
      </c>
      <c r="B8100" s="33" t="s">
        <v>54</v>
      </c>
      <c r="C8100" s="33">
        <v>115000</v>
      </c>
      <c r="D8100" s="33" t="s">
        <v>265</v>
      </c>
      <c r="E8100" t="str">
        <f t="shared" si="130"/>
        <v>$100K-$125K</v>
      </c>
    </row>
    <row r="8101" spans="1:5" x14ac:dyDescent="0.3">
      <c r="A8101" s="33" t="s">
        <v>125</v>
      </c>
      <c r="B8101" s="33" t="s">
        <v>53</v>
      </c>
      <c r="C8101" s="33">
        <v>112000</v>
      </c>
      <c r="D8101" s="33" t="s">
        <v>3781</v>
      </c>
      <c r="E8101" t="str">
        <f t="shared" si="130"/>
        <v>$100K-$125K</v>
      </c>
    </row>
    <row r="8102" spans="1:5" x14ac:dyDescent="0.3">
      <c r="A8102" s="33" t="s">
        <v>4</v>
      </c>
      <c r="B8102" s="33" t="s">
        <v>53</v>
      </c>
      <c r="C8102" s="33">
        <v>94450</v>
      </c>
      <c r="D8102" s="33" t="s">
        <v>1482</v>
      </c>
      <c r="E8102" t="str">
        <f t="shared" si="130"/>
        <v>$75K-$100K</v>
      </c>
    </row>
    <row r="8103" spans="1:5" x14ac:dyDescent="0.3">
      <c r="A8103" s="33" t="s">
        <v>2</v>
      </c>
      <c r="B8103" s="33" t="s">
        <v>54</v>
      </c>
      <c r="C8103" s="33">
        <v>72000</v>
      </c>
      <c r="D8103" s="33" t="s">
        <v>3782</v>
      </c>
      <c r="E8103" t="str">
        <f t="shared" si="130"/>
        <v>&lt;$75K</v>
      </c>
    </row>
    <row r="8104" spans="1:5" x14ac:dyDescent="0.3">
      <c r="A8104" s="33" t="s">
        <v>4</v>
      </c>
      <c r="B8104" s="33" t="s">
        <v>53</v>
      </c>
      <c r="C8104" s="33"/>
      <c r="D8104" s="33" t="s">
        <v>2943</v>
      </c>
      <c r="E8104" t="str">
        <f t="shared" si="130"/>
        <v>No Data</v>
      </c>
    </row>
    <row r="8105" spans="1:5" x14ac:dyDescent="0.3">
      <c r="A8105" s="33" t="s">
        <v>128</v>
      </c>
      <c r="B8105" s="33" t="s">
        <v>53</v>
      </c>
      <c r="C8105" s="33">
        <v>90000</v>
      </c>
      <c r="D8105" s="33" t="s">
        <v>3783</v>
      </c>
      <c r="E8105" t="str">
        <f t="shared" si="130"/>
        <v>$75K-$100K</v>
      </c>
    </row>
    <row r="8106" spans="1:5" x14ac:dyDescent="0.3">
      <c r="A8106" s="33" t="s">
        <v>4</v>
      </c>
      <c r="B8106" s="33" t="s">
        <v>53</v>
      </c>
      <c r="C8106" s="33"/>
      <c r="D8106" s="33" t="s">
        <v>258</v>
      </c>
      <c r="E8106" t="str">
        <f t="shared" si="130"/>
        <v>No Data</v>
      </c>
    </row>
    <row r="8107" spans="1:5" x14ac:dyDescent="0.3">
      <c r="A8107" s="33" t="s">
        <v>2</v>
      </c>
      <c r="B8107" s="33" t="s">
        <v>53</v>
      </c>
      <c r="C8107" s="33">
        <v>52500</v>
      </c>
      <c r="D8107" s="33" t="s">
        <v>387</v>
      </c>
      <c r="E8107" t="str">
        <f t="shared" si="130"/>
        <v>&lt;$75K</v>
      </c>
    </row>
    <row r="8108" spans="1:5" x14ac:dyDescent="0.3">
      <c r="A8108" s="33" t="s">
        <v>2</v>
      </c>
      <c r="B8108" s="33" t="s">
        <v>53</v>
      </c>
      <c r="C8108" s="33">
        <v>110000</v>
      </c>
      <c r="D8108" s="33" t="s">
        <v>209</v>
      </c>
      <c r="E8108" t="str">
        <f t="shared" si="130"/>
        <v>$100K-$125K</v>
      </c>
    </row>
    <row r="8109" spans="1:5" x14ac:dyDescent="0.3">
      <c r="A8109" s="33" t="s">
        <v>0</v>
      </c>
      <c r="B8109" s="33" t="s">
        <v>53</v>
      </c>
      <c r="C8109" s="33">
        <v>110000</v>
      </c>
      <c r="D8109" s="33" t="s">
        <v>292</v>
      </c>
      <c r="E8109" t="str">
        <f t="shared" si="130"/>
        <v>$100K-$125K</v>
      </c>
    </row>
    <row r="8110" spans="1:5" x14ac:dyDescent="0.3">
      <c r="A8110" s="33" t="s">
        <v>0</v>
      </c>
      <c r="B8110" s="33" t="s">
        <v>53</v>
      </c>
      <c r="C8110" s="33"/>
      <c r="D8110" s="33" t="s">
        <v>3134</v>
      </c>
      <c r="E8110" t="str">
        <f t="shared" si="130"/>
        <v>No Data</v>
      </c>
    </row>
    <row r="8111" spans="1:5" x14ac:dyDescent="0.3">
      <c r="A8111" s="33" t="s">
        <v>2</v>
      </c>
      <c r="B8111" s="33" t="s">
        <v>53</v>
      </c>
      <c r="C8111" s="33">
        <v>90000</v>
      </c>
      <c r="D8111" s="33" t="s">
        <v>641</v>
      </c>
      <c r="E8111" t="str">
        <f t="shared" si="130"/>
        <v>$75K-$100K</v>
      </c>
    </row>
    <row r="8112" spans="1:5" x14ac:dyDescent="0.3">
      <c r="A8112" s="33" t="s">
        <v>126</v>
      </c>
      <c r="B8112" s="33" t="s">
        <v>53</v>
      </c>
      <c r="C8112" s="33">
        <v>160000</v>
      </c>
      <c r="D8112" s="33" t="s">
        <v>230</v>
      </c>
      <c r="E8112" t="str">
        <f t="shared" si="130"/>
        <v>$125K-$200K</v>
      </c>
    </row>
    <row r="8113" spans="1:5" x14ac:dyDescent="0.3">
      <c r="A8113" s="33" t="s">
        <v>2</v>
      </c>
      <c r="B8113" s="33" t="s">
        <v>53</v>
      </c>
      <c r="C8113" s="33">
        <v>95000</v>
      </c>
      <c r="D8113" s="33" t="s">
        <v>3784</v>
      </c>
      <c r="E8113" t="str">
        <f t="shared" si="130"/>
        <v>$75K-$100K</v>
      </c>
    </row>
    <row r="8114" spans="1:5" x14ac:dyDescent="0.3">
      <c r="A8114" s="33" t="s">
        <v>126</v>
      </c>
      <c r="B8114" s="33" t="s">
        <v>53</v>
      </c>
      <c r="C8114" s="33">
        <v>110000</v>
      </c>
      <c r="D8114" s="33" t="s">
        <v>630</v>
      </c>
      <c r="E8114" t="str">
        <f t="shared" si="130"/>
        <v>$100K-$125K</v>
      </c>
    </row>
    <row r="8115" spans="1:5" x14ac:dyDescent="0.3">
      <c r="A8115" s="33" t="s">
        <v>0</v>
      </c>
      <c r="B8115" s="33" t="s">
        <v>54</v>
      </c>
      <c r="C8115" s="33"/>
      <c r="D8115" s="33" t="s">
        <v>909</v>
      </c>
      <c r="E8115" t="str">
        <f t="shared" si="130"/>
        <v>No Data</v>
      </c>
    </row>
    <row r="8116" spans="1:5" x14ac:dyDescent="0.3">
      <c r="A8116" s="33" t="s">
        <v>0</v>
      </c>
      <c r="B8116" s="33" t="s">
        <v>53</v>
      </c>
      <c r="C8116" s="33">
        <v>245000</v>
      </c>
      <c r="D8116" s="33" t="s">
        <v>3785</v>
      </c>
      <c r="E8116" t="str">
        <f t="shared" si="130"/>
        <v>&gt;$200K</v>
      </c>
    </row>
    <row r="8117" spans="1:5" x14ac:dyDescent="0.3">
      <c r="A8117" s="33" t="s">
        <v>4</v>
      </c>
      <c r="B8117" s="33" t="s">
        <v>53</v>
      </c>
      <c r="C8117" s="33"/>
      <c r="D8117" s="33" t="s">
        <v>258</v>
      </c>
      <c r="E8117" t="str">
        <f t="shared" si="130"/>
        <v>No Data</v>
      </c>
    </row>
    <row r="8118" spans="1:5" x14ac:dyDescent="0.3">
      <c r="A8118" s="33" t="s">
        <v>4</v>
      </c>
      <c r="B8118" s="33" t="s">
        <v>53</v>
      </c>
      <c r="C8118" s="33"/>
      <c r="D8118" s="33" t="s">
        <v>2857</v>
      </c>
      <c r="E8118" t="str">
        <f t="shared" si="130"/>
        <v>No Data</v>
      </c>
    </row>
    <row r="8119" spans="1:5" x14ac:dyDescent="0.3">
      <c r="A8119" s="33" t="s">
        <v>0</v>
      </c>
      <c r="B8119" s="33" t="s">
        <v>54</v>
      </c>
      <c r="C8119" s="33">
        <v>59480</v>
      </c>
      <c r="D8119" s="33" t="s">
        <v>3786</v>
      </c>
      <c r="E8119" t="str">
        <f t="shared" si="130"/>
        <v>&lt;$75K</v>
      </c>
    </row>
    <row r="8120" spans="1:5" x14ac:dyDescent="0.3">
      <c r="A8120" s="33" t="s">
        <v>129</v>
      </c>
      <c r="B8120" s="33" t="s">
        <v>56</v>
      </c>
      <c r="C8120" s="33">
        <v>56700</v>
      </c>
      <c r="D8120" s="33" t="s">
        <v>2977</v>
      </c>
      <c r="E8120" t="str">
        <f t="shared" si="130"/>
        <v>&lt;$75K</v>
      </c>
    </row>
    <row r="8121" spans="1:5" x14ac:dyDescent="0.3">
      <c r="A8121" s="33" t="s">
        <v>128</v>
      </c>
      <c r="B8121" s="33" t="s">
        <v>53</v>
      </c>
      <c r="C8121" s="33">
        <v>160000</v>
      </c>
      <c r="D8121" s="33" t="s">
        <v>230</v>
      </c>
      <c r="E8121" t="str">
        <f t="shared" si="130"/>
        <v>$125K-$200K</v>
      </c>
    </row>
    <row r="8122" spans="1:5" x14ac:dyDescent="0.3">
      <c r="A8122" s="33" t="s">
        <v>125</v>
      </c>
      <c r="B8122" s="33" t="s">
        <v>53</v>
      </c>
      <c r="C8122" s="33">
        <v>110400</v>
      </c>
      <c r="D8122" s="33" t="s">
        <v>729</v>
      </c>
      <c r="E8122" t="str">
        <f t="shared" si="130"/>
        <v>$100K-$125K</v>
      </c>
    </row>
    <row r="8123" spans="1:5" x14ac:dyDescent="0.3">
      <c r="A8123" s="33" t="s">
        <v>0</v>
      </c>
      <c r="B8123" s="33" t="s">
        <v>53</v>
      </c>
      <c r="C8123" s="33">
        <v>205000</v>
      </c>
      <c r="D8123" s="33" t="s">
        <v>230</v>
      </c>
      <c r="E8123" t="str">
        <f t="shared" si="130"/>
        <v>&gt;$200K</v>
      </c>
    </row>
    <row r="8124" spans="1:5" x14ac:dyDescent="0.3">
      <c r="A8124" s="33" t="s">
        <v>2</v>
      </c>
      <c r="B8124" s="33" t="s">
        <v>53</v>
      </c>
      <c r="C8124" s="33">
        <v>115000</v>
      </c>
      <c r="D8124" s="33" t="s">
        <v>830</v>
      </c>
      <c r="E8124" t="str">
        <f t="shared" si="130"/>
        <v>$100K-$125K</v>
      </c>
    </row>
    <row r="8125" spans="1:5" x14ac:dyDescent="0.3">
      <c r="A8125" s="33" t="s">
        <v>4</v>
      </c>
      <c r="B8125" s="33" t="s">
        <v>53</v>
      </c>
      <c r="C8125" s="33">
        <v>125000</v>
      </c>
      <c r="D8125" s="33" t="s">
        <v>3787</v>
      </c>
      <c r="E8125" t="str">
        <f t="shared" si="130"/>
        <v>$100K-$125K</v>
      </c>
    </row>
    <row r="8126" spans="1:5" x14ac:dyDescent="0.3">
      <c r="A8126" s="33" t="s">
        <v>125</v>
      </c>
      <c r="B8126" s="33" t="s">
        <v>53</v>
      </c>
      <c r="C8126" s="33">
        <v>96500</v>
      </c>
      <c r="D8126" s="33" t="s">
        <v>208</v>
      </c>
      <c r="E8126" t="str">
        <f t="shared" si="130"/>
        <v>$75K-$100K</v>
      </c>
    </row>
    <row r="8127" spans="1:5" x14ac:dyDescent="0.3">
      <c r="A8127" s="33" t="s">
        <v>0</v>
      </c>
      <c r="B8127" s="33" t="s">
        <v>53</v>
      </c>
      <c r="C8127" s="33">
        <v>80718</v>
      </c>
      <c r="D8127" s="33" t="s">
        <v>3788</v>
      </c>
      <c r="E8127" t="str">
        <f t="shared" si="130"/>
        <v>$75K-$100K</v>
      </c>
    </row>
    <row r="8128" spans="1:5" x14ac:dyDescent="0.3">
      <c r="A8128" s="33" t="s">
        <v>52</v>
      </c>
      <c r="B8128" s="33" t="s">
        <v>53</v>
      </c>
      <c r="C8128" s="33"/>
      <c r="D8128" s="33" t="s">
        <v>3789</v>
      </c>
      <c r="E8128" t="str">
        <f t="shared" si="130"/>
        <v>No Data</v>
      </c>
    </row>
    <row r="8129" spans="1:5" x14ac:dyDescent="0.3">
      <c r="A8129" s="33" t="s">
        <v>2</v>
      </c>
      <c r="B8129" s="33" t="s">
        <v>53</v>
      </c>
      <c r="C8129" s="33"/>
      <c r="D8129" s="33" t="s">
        <v>3790</v>
      </c>
      <c r="E8129" t="str">
        <f t="shared" si="130"/>
        <v>No Data</v>
      </c>
    </row>
    <row r="8130" spans="1:5" x14ac:dyDescent="0.3">
      <c r="A8130" s="33" t="s">
        <v>0</v>
      </c>
      <c r="B8130" s="33" t="s">
        <v>72</v>
      </c>
      <c r="C8130" s="33">
        <v>88128</v>
      </c>
      <c r="D8130" s="33" t="s">
        <v>3791</v>
      </c>
      <c r="E8130" t="str">
        <f t="shared" si="130"/>
        <v>$75K-$100K</v>
      </c>
    </row>
    <row r="8131" spans="1:5" x14ac:dyDescent="0.3">
      <c r="A8131" s="33" t="s">
        <v>0</v>
      </c>
      <c r="B8131" s="33" t="s">
        <v>53</v>
      </c>
      <c r="C8131" s="33">
        <v>155000</v>
      </c>
      <c r="D8131" s="33" t="s">
        <v>638</v>
      </c>
      <c r="E8131" t="str">
        <f t="shared" ref="E8131:E8194" si="131">_xlfn.XLOOKUP(C8131,$H$16:$H$21,$G$16:$G$21,,1)</f>
        <v>$125K-$200K</v>
      </c>
    </row>
    <row r="8132" spans="1:5" x14ac:dyDescent="0.3">
      <c r="A8132" s="33" t="s">
        <v>4</v>
      </c>
      <c r="B8132" s="33" t="s">
        <v>53</v>
      </c>
      <c r="C8132" s="33"/>
      <c r="D8132" s="33" t="s">
        <v>225</v>
      </c>
      <c r="E8132" t="str">
        <f t="shared" si="131"/>
        <v>No Data</v>
      </c>
    </row>
    <row r="8133" spans="1:5" x14ac:dyDescent="0.3">
      <c r="A8133" s="33" t="s">
        <v>52</v>
      </c>
      <c r="B8133" s="33" t="s">
        <v>81</v>
      </c>
      <c r="C8133" s="33">
        <v>190000</v>
      </c>
      <c r="D8133" s="33" t="s">
        <v>230</v>
      </c>
      <c r="E8133" t="str">
        <f t="shared" si="131"/>
        <v>$125K-$200K</v>
      </c>
    </row>
    <row r="8134" spans="1:5" x14ac:dyDescent="0.3">
      <c r="A8134" s="33" t="s">
        <v>4</v>
      </c>
      <c r="B8134" s="33" t="s">
        <v>53</v>
      </c>
      <c r="C8134" s="33">
        <v>71300</v>
      </c>
      <c r="D8134" s="33" t="s">
        <v>243</v>
      </c>
      <c r="E8134" t="str">
        <f t="shared" si="131"/>
        <v>&lt;$75K</v>
      </c>
    </row>
    <row r="8135" spans="1:5" x14ac:dyDescent="0.3">
      <c r="A8135" s="33" t="s">
        <v>2</v>
      </c>
      <c r="B8135" s="33" t="s">
        <v>53</v>
      </c>
      <c r="C8135" s="33">
        <v>85132.5</v>
      </c>
      <c r="D8135" s="33" t="s">
        <v>3792</v>
      </c>
      <c r="E8135" t="str">
        <f t="shared" si="131"/>
        <v>$75K-$100K</v>
      </c>
    </row>
    <row r="8136" spans="1:5" x14ac:dyDescent="0.3">
      <c r="A8136" s="33" t="s">
        <v>4</v>
      </c>
      <c r="B8136" s="33" t="s">
        <v>53</v>
      </c>
      <c r="C8136" s="33">
        <v>70000</v>
      </c>
      <c r="D8136" s="33" t="s">
        <v>1618</v>
      </c>
      <c r="E8136" t="str">
        <f t="shared" si="131"/>
        <v>&lt;$75K</v>
      </c>
    </row>
    <row r="8137" spans="1:5" x14ac:dyDescent="0.3">
      <c r="A8137" s="33" t="s">
        <v>0</v>
      </c>
      <c r="B8137" s="33" t="s">
        <v>53</v>
      </c>
      <c r="C8137" s="33">
        <v>216500</v>
      </c>
      <c r="D8137" s="33" t="s">
        <v>992</v>
      </c>
      <c r="E8137" t="str">
        <f t="shared" si="131"/>
        <v>&gt;$200K</v>
      </c>
    </row>
    <row r="8138" spans="1:5" x14ac:dyDescent="0.3">
      <c r="A8138" s="33" t="s">
        <v>4</v>
      </c>
      <c r="B8138" s="33" t="s">
        <v>72</v>
      </c>
      <c r="C8138" s="33">
        <v>147500</v>
      </c>
      <c r="D8138" s="33" t="s">
        <v>747</v>
      </c>
      <c r="E8138" t="str">
        <f t="shared" si="131"/>
        <v>$125K-$200K</v>
      </c>
    </row>
    <row r="8139" spans="1:5" x14ac:dyDescent="0.3">
      <c r="A8139" s="33" t="s">
        <v>2</v>
      </c>
      <c r="B8139" s="33" t="s">
        <v>53</v>
      </c>
      <c r="C8139" s="33">
        <v>115000</v>
      </c>
      <c r="D8139" s="33" t="s">
        <v>729</v>
      </c>
      <c r="E8139" t="str">
        <f t="shared" si="131"/>
        <v>$100K-$125K</v>
      </c>
    </row>
    <row r="8140" spans="1:5" x14ac:dyDescent="0.3">
      <c r="A8140" s="33" t="s">
        <v>4</v>
      </c>
      <c r="B8140" s="33" t="s">
        <v>181</v>
      </c>
      <c r="C8140" s="33">
        <v>147500</v>
      </c>
      <c r="D8140" s="33" t="s">
        <v>1076</v>
      </c>
      <c r="E8140" t="str">
        <f t="shared" si="131"/>
        <v>$125K-$200K</v>
      </c>
    </row>
    <row r="8141" spans="1:5" x14ac:dyDescent="0.3">
      <c r="A8141" s="33" t="s">
        <v>2</v>
      </c>
      <c r="B8141" s="33" t="s">
        <v>73</v>
      </c>
      <c r="C8141" s="33">
        <v>111175</v>
      </c>
      <c r="D8141" s="33" t="s">
        <v>3793</v>
      </c>
      <c r="E8141" t="str">
        <f t="shared" si="131"/>
        <v>$100K-$125K</v>
      </c>
    </row>
    <row r="8142" spans="1:5" x14ac:dyDescent="0.3">
      <c r="A8142" s="33" t="s">
        <v>4</v>
      </c>
      <c r="B8142" s="33" t="s">
        <v>53</v>
      </c>
      <c r="C8142" s="33">
        <v>95981</v>
      </c>
      <c r="D8142" s="33" t="s">
        <v>3794</v>
      </c>
      <c r="E8142" t="str">
        <f t="shared" si="131"/>
        <v>$75K-$100K</v>
      </c>
    </row>
    <row r="8143" spans="1:5" x14ac:dyDescent="0.3">
      <c r="A8143" s="33" t="s">
        <v>4</v>
      </c>
      <c r="B8143" s="33" t="s">
        <v>53</v>
      </c>
      <c r="C8143" s="33">
        <v>106500</v>
      </c>
      <c r="D8143" s="33" t="s">
        <v>268</v>
      </c>
      <c r="E8143" t="str">
        <f t="shared" si="131"/>
        <v>$100K-$125K</v>
      </c>
    </row>
    <row r="8144" spans="1:5" x14ac:dyDescent="0.3">
      <c r="A8144" s="33" t="s">
        <v>0</v>
      </c>
      <c r="B8144" s="33" t="s">
        <v>54</v>
      </c>
      <c r="C8144" s="33">
        <v>90000</v>
      </c>
      <c r="D8144" s="33" t="s">
        <v>3795</v>
      </c>
      <c r="E8144" t="str">
        <f t="shared" si="131"/>
        <v>$75K-$100K</v>
      </c>
    </row>
    <row r="8145" spans="1:5" x14ac:dyDescent="0.3">
      <c r="A8145" s="33" t="s">
        <v>4</v>
      </c>
      <c r="B8145" s="33" t="s">
        <v>76</v>
      </c>
      <c r="C8145" s="33">
        <v>96773</v>
      </c>
      <c r="D8145" s="33" t="s">
        <v>3541</v>
      </c>
      <c r="E8145" t="str">
        <f t="shared" si="131"/>
        <v>$75K-$100K</v>
      </c>
    </row>
    <row r="8146" spans="1:5" x14ac:dyDescent="0.3">
      <c r="A8146" s="33" t="s">
        <v>0</v>
      </c>
      <c r="B8146" s="33" t="s">
        <v>54</v>
      </c>
      <c r="C8146" s="33"/>
      <c r="D8146" s="33" t="s">
        <v>258</v>
      </c>
      <c r="E8146" t="str">
        <f t="shared" si="131"/>
        <v>No Data</v>
      </c>
    </row>
    <row r="8147" spans="1:5" x14ac:dyDescent="0.3">
      <c r="A8147" s="33" t="s">
        <v>2</v>
      </c>
      <c r="B8147" s="33" t="s">
        <v>53</v>
      </c>
      <c r="C8147" s="33">
        <v>71678</v>
      </c>
      <c r="D8147" s="33" t="s">
        <v>1704</v>
      </c>
      <c r="E8147" t="str">
        <f t="shared" si="131"/>
        <v>&lt;$75K</v>
      </c>
    </row>
    <row r="8148" spans="1:5" x14ac:dyDescent="0.3">
      <c r="A8148" s="33" t="s">
        <v>4</v>
      </c>
      <c r="B8148" s="33" t="s">
        <v>53</v>
      </c>
      <c r="C8148" s="33">
        <v>106500</v>
      </c>
      <c r="D8148" s="33" t="s">
        <v>3796</v>
      </c>
      <c r="E8148" t="str">
        <f t="shared" si="131"/>
        <v>$100K-$125K</v>
      </c>
    </row>
    <row r="8149" spans="1:5" x14ac:dyDescent="0.3">
      <c r="A8149" s="33" t="s">
        <v>4</v>
      </c>
      <c r="B8149" s="33" t="s">
        <v>53</v>
      </c>
      <c r="C8149" s="33">
        <v>110551.328125</v>
      </c>
      <c r="D8149" s="33" t="s">
        <v>2095</v>
      </c>
      <c r="E8149" t="str">
        <f t="shared" si="131"/>
        <v>$100K-$125K</v>
      </c>
    </row>
    <row r="8150" spans="1:5" x14ac:dyDescent="0.3">
      <c r="A8150" s="33" t="s">
        <v>4</v>
      </c>
      <c r="B8150" s="33" t="s">
        <v>53</v>
      </c>
      <c r="C8150" s="33"/>
      <c r="D8150" s="33" t="s">
        <v>596</v>
      </c>
      <c r="E8150" t="str">
        <f t="shared" si="131"/>
        <v>No Data</v>
      </c>
    </row>
    <row r="8151" spans="1:5" x14ac:dyDescent="0.3">
      <c r="A8151" s="33" t="s">
        <v>0</v>
      </c>
      <c r="B8151" s="33" t="s">
        <v>53</v>
      </c>
      <c r="C8151" s="33"/>
      <c r="D8151" s="33" t="s">
        <v>1628</v>
      </c>
      <c r="E8151" t="str">
        <f t="shared" si="131"/>
        <v>No Data</v>
      </c>
    </row>
    <row r="8152" spans="1:5" x14ac:dyDescent="0.3">
      <c r="A8152" s="33" t="s">
        <v>2</v>
      </c>
      <c r="B8152" s="33" t="s">
        <v>53</v>
      </c>
      <c r="C8152" s="33">
        <v>90000</v>
      </c>
      <c r="D8152" s="33" t="s">
        <v>3797</v>
      </c>
      <c r="E8152" t="str">
        <f t="shared" si="131"/>
        <v>$75K-$100K</v>
      </c>
    </row>
    <row r="8153" spans="1:5" x14ac:dyDescent="0.3">
      <c r="A8153" s="33" t="s">
        <v>4</v>
      </c>
      <c r="B8153" s="33" t="s">
        <v>53</v>
      </c>
      <c r="C8153" s="33"/>
      <c r="D8153" s="33" t="s">
        <v>1636</v>
      </c>
      <c r="E8153" t="str">
        <f t="shared" si="131"/>
        <v>No Data</v>
      </c>
    </row>
    <row r="8154" spans="1:5" x14ac:dyDescent="0.3">
      <c r="A8154" s="33" t="s">
        <v>1</v>
      </c>
      <c r="B8154" s="33" t="s">
        <v>72</v>
      </c>
      <c r="C8154" s="33">
        <v>200000</v>
      </c>
      <c r="D8154" s="33" t="s">
        <v>3798</v>
      </c>
      <c r="E8154" t="str">
        <f t="shared" si="131"/>
        <v>$125K-$200K</v>
      </c>
    </row>
    <row r="8155" spans="1:5" x14ac:dyDescent="0.3">
      <c r="A8155" s="33" t="s">
        <v>125</v>
      </c>
      <c r="B8155" s="33" t="s">
        <v>53</v>
      </c>
      <c r="C8155" s="33">
        <v>105515</v>
      </c>
      <c r="D8155" s="33" t="s">
        <v>476</v>
      </c>
      <c r="E8155" t="str">
        <f t="shared" si="131"/>
        <v>$100K-$125K</v>
      </c>
    </row>
    <row r="8156" spans="1:5" x14ac:dyDescent="0.3">
      <c r="A8156" s="33" t="s">
        <v>0</v>
      </c>
      <c r="B8156" s="33" t="s">
        <v>54</v>
      </c>
      <c r="C8156" s="33">
        <v>150000</v>
      </c>
      <c r="D8156" s="33" t="s">
        <v>3799</v>
      </c>
      <c r="E8156" t="str">
        <f t="shared" si="131"/>
        <v>$125K-$200K</v>
      </c>
    </row>
    <row r="8157" spans="1:5" x14ac:dyDescent="0.3">
      <c r="A8157" s="33" t="s">
        <v>0</v>
      </c>
      <c r="B8157" s="33" t="s">
        <v>53</v>
      </c>
      <c r="C8157" s="33">
        <v>125500</v>
      </c>
      <c r="D8157" s="33" t="s">
        <v>3800</v>
      </c>
      <c r="E8157" t="str">
        <f t="shared" si="131"/>
        <v>$125K-$200K</v>
      </c>
    </row>
    <row r="8158" spans="1:5" x14ac:dyDescent="0.3">
      <c r="A8158" s="33" t="s">
        <v>4</v>
      </c>
      <c r="B8158" s="33" t="s">
        <v>53</v>
      </c>
      <c r="C8158" s="33">
        <v>175000</v>
      </c>
      <c r="D8158" s="33" t="s">
        <v>265</v>
      </c>
      <c r="E8158" t="str">
        <f t="shared" si="131"/>
        <v>$125K-$200K</v>
      </c>
    </row>
    <row r="8159" spans="1:5" x14ac:dyDescent="0.3">
      <c r="A8159" s="33" t="s">
        <v>128</v>
      </c>
      <c r="B8159" s="33" t="s">
        <v>53</v>
      </c>
      <c r="C8159" s="33">
        <v>157500</v>
      </c>
      <c r="D8159" s="33" t="s">
        <v>571</v>
      </c>
      <c r="E8159" t="str">
        <f t="shared" si="131"/>
        <v>$125K-$200K</v>
      </c>
    </row>
    <row r="8160" spans="1:5" x14ac:dyDescent="0.3">
      <c r="A8160" s="33" t="s">
        <v>128</v>
      </c>
      <c r="B8160" s="33" t="s">
        <v>53</v>
      </c>
      <c r="C8160" s="33">
        <v>154500</v>
      </c>
      <c r="D8160" s="33" t="s">
        <v>890</v>
      </c>
      <c r="E8160" t="str">
        <f t="shared" si="131"/>
        <v>$125K-$200K</v>
      </c>
    </row>
    <row r="8161" spans="1:5" x14ac:dyDescent="0.3">
      <c r="A8161" s="33" t="s">
        <v>126</v>
      </c>
      <c r="B8161" s="33" t="s">
        <v>53</v>
      </c>
      <c r="C8161" s="33"/>
      <c r="D8161" s="33" t="s">
        <v>988</v>
      </c>
      <c r="E8161" t="str">
        <f t="shared" si="131"/>
        <v>No Data</v>
      </c>
    </row>
    <row r="8162" spans="1:5" x14ac:dyDescent="0.3">
      <c r="A8162" s="33" t="s">
        <v>0</v>
      </c>
      <c r="B8162" s="33" t="s">
        <v>53</v>
      </c>
      <c r="C8162" s="33">
        <v>149946.5</v>
      </c>
      <c r="D8162" s="33" t="s">
        <v>1134</v>
      </c>
      <c r="E8162" t="str">
        <f t="shared" si="131"/>
        <v>$125K-$200K</v>
      </c>
    </row>
    <row r="8163" spans="1:5" x14ac:dyDescent="0.3">
      <c r="A8163" s="33" t="s">
        <v>2</v>
      </c>
      <c r="B8163" s="33" t="s">
        <v>53</v>
      </c>
      <c r="C8163" s="33">
        <v>50000</v>
      </c>
      <c r="D8163" s="33" t="s">
        <v>248</v>
      </c>
      <c r="E8163" t="str">
        <f t="shared" si="131"/>
        <v>&lt;$75K</v>
      </c>
    </row>
    <row r="8164" spans="1:5" x14ac:dyDescent="0.3">
      <c r="A8164" s="33" t="s">
        <v>4</v>
      </c>
      <c r="B8164" s="33" t="s">
        <v>53</v>
      </c>
      <c r="C8164" s="33">
        <v>124500</v>
      </c>
      <c r="D8164" s="33" t="s">
        <v>553</v>
      </c>
      <c r="E8164" t="str">
        <f t="shared" si="131"/>
        <v>$100K-$125K</v>
      </c>
    </row>
    <row r="8165" spans="1:5" x14ac:dyDescent="0.3">
      <c r="A8165" s="33" t="s">
        <v>126</v>
      </c>
      <c r="B8165" s="33" t="s">
        <v>54</v>
      </c>
      <c r="C8165" s="33"/>
      <c r="D8165" s="33" t="s">
        <v>3801</v>
      </c>
      <c r="E8165" t="str">
        <f t="shared" si="131"/>
        <v>No Data</v>
      </c>
    </row>
    <row r="8166" spans="1:5" x14ac:dyDescent="0.3">
      <c r="A8166" s="33" t="s">
        <v>4</v>
      </c>
      <c r="B8166" s="33" t="s">
        <v>53</v>
      </c>
      <c r="C8166" s="33">
        <v>125000</v>
      </c>
      <c r="D8166" s="33" t="s">
        <v>225</v>
      </c>
      <c r="E8166" t="str">
        <f t="shared" si="131"/>
        <v>$100K-$125K</v>
      </c>
    </row>
    <row r="8167" spans="1:5" x14ac:dyDescent="0.3">
      <c r="A8167" s="33" t="s">
        <v>2</v>
      </c>
      <c r="B8167" s="33" t="s">
        <v>53</v>
      </c>
      <c r="C8167" s="33">
        <v>60000</v>
      </c>
      <c r="D8167" s="33" t="s">
        <v>3802</v>
      </c>
      <c r="E8167" t="str">
        <f t="shared" si="131"/>
        <v>&lt;$75K</v>
      </c>
    </row>
    <row r="8168" spans="1:5" x14ac:dyDescent="0.3">
      <c r="A8168" s="33" t="s">
        <v>128</v>
      </c>
      <c r="B8168" s="33" t="s">
        <v>54</v>
      </c>
      <c r="C8168" s="33"/>
      <c r="D8168" s="33" t="s">
        <v>3098</v>
      </c>
      <c r="E8168" t="str">
        <f t="shared" si="131"/>
        <v>No Data</v>
      </c>
    </row>
    <row r="8169" spans="1:5" x14ac:dyDescent="0.3">
      <c r="A8169" s="33" t="s">
        <v>4</v>
      </c>
      <c r="B8169" s="33" t="s">
        <v>54</v>
      </c>
      <c r="C8169" s="33">
        <v>120000</v>
      </c>
      <c r="D8169" s="33" t="s">
        <v>417</v>
      </c>
      <c r="E8169" t="str">
        <f t="shared" si="131"/>
        <v>$100K-$125K</v>
      </c>
    </row>
    <row r="8170" spans="1:5" x14ac:dyDescent="0.3">
      <c r="A8170" s="33" t="s">
        <v>4</v>
      </c>
      <c r="B8170" s="33" t="s">
        <v>53</v>
      </c>
      <c r="C8170" s="33">
        <v>57500</v>
      </c>
      <c r="D8170" s="33" t="s">
        <v>3803</v>
      </c>
      <c r="E8170" t="str">
        <f t="shared" si="131"/>
        <v>&lt;$75K</v>
      </c>
    </row>
    <row r="8171" spans="1:5" x14ac:dyDescent="0.3">
      <c r="A8171" s="33" t="s">
        <v>126</v>
      </c>
      <c r="B8171" s="33" t="s">
        <v>53</v>
      </c>
      <c r="C8171" s="33">
        <v>220000</v>
      </c>
      <c r="D8171" s="33" t="s">
        <v>3804</v>
      </c>
      <c r="E8171" t="str">
        <f t="shared" si="131"/>
        <v>&gt;$200K</v>
      </c>
    </row>
    <row r="8172" spans="1:5" x14ac:dyDescent="0.3">
      <c r="A8172" s="33" t="s">
        <v>128</v>
      </c>
      <c r="B8172" s="33" t="s">
        <v>53</v>
      </c>
      <c r="C8172" s="33">
        <v>350000</v>
      </c>
      <c r="D8172" s="33" t="s">
        <v>3805</v>
      </c>
      <c r="E8172" t="str">
        <f t="shared" si="131"/>
        <v>&gt;$200K</v>
      </c>
    </row>
    <row r="8173" spans="1:5" x14ac:dyDescent="0.3">
      <c r="A8173" s="33" t="s">
        <v>4</v>
      </c>
      <c r="B8173" s="33" t="s">
        <v>53</v>
      </c>
      <c r="C8173" s="33">
        <v>85000</v>
      </c>
      <c r="D8173" s="33" t="s">
        <v>3806</v>
      </c>
      <c r="E8173" t="str">
        <f t="shared" si="131"/>
        <v>$75K-$100K</v>
      </c>
    </row>
    <row r="8174" spans="1:5" x14ac:dyDescent="0.3">
      <c r="A8174" s="33" t="s">
        <v>125</v>
      </c>
      <c r="B8174" s="33" t="s">
        <v>53</v>
      </c>
      <c r="C8174" s="33"/>
      <c r="D8174" s="33" t="s">
        <v>3807</v>
      </c>
      <c r="E8174" t="str">
        <f t="shared" si="131"/>
        <v>No Data</v>
      </c>
    </row>
    <row r="8175" spans="1:5" x14ac:dyDescent="0.3">
      <c r="A8175" s="33" t="s">
        <v>4</v>
      </c>
      <c r="B8175" s="33" t="s">
        <v>53</v>
      </c>
      <c r="C8175" s="33">
        <v>80000</v>
      </c>
      <c r="D8175" s="33" t="s">
        <v>3808</v>
      </c>
      <c r="E8175" t="str">
        <f t="shared" si="131"/>
        <v>$75K-$100K</v>
      </c>
    </row>
    <row r="8176" spans="1:5" x14ac:dyDescent="0.3">
      <c r="A8176" s="33" t="s">
        <v>0</v>
      </c>
      <c r="B8176" s="33" t="s">
        <v>69</v>
      </c>
      <c r="C8176" s="33">
        <v>120564</v>
      </c>
      <c r="D8176" s="33" t="s">
        <v>2167</v>
      </c>
      <c r="E8176" t="str">
        <f t="shared" si="131"/>
        <v>$100K-$125K</v>
      </c>
    </row>
    <row r="8177" spans="1:5" x14ac:dyDescent="0.3">
      <c r="A8177" s="33" t="s">
        <v>2</v>
      </c>
      <c r="B8177" s="33" t="s">
        <v>53</v>
      </c>
      <c r="C8177" s="33">
        <v>200000</v>
      </c>
      <c r="D8177" s="33" t="s">
        <v>3809</v>
      </c>
      <c r="E8177" t="str">
        <f t="shared" si="131"/>
        <v>$125K-$200K</v>
      </c>
    </row>
    <row r="8178" spans="1:5" x14ac:dyDescent="0.3">
      <c r="A8178" s="33" t="s">
        <v>128</v>
      </c>
      <c r="B8178" s="33" t="s">
        <v>54</v>
      </c>
      <c r="C8178" s="33">
        <v>157500</v>
      </c>
      <c r="D8178" s="33" t="s">
        <v>852</v>
      </c>
      <c r="E8178" t="str">
        <f t="shared" si="131"/>
        <v>$125K-$200K</v>
      </c>
    </row>
    <row r="8179" spans="1:5" x14ac:dyDescent="0.3">
      <c r="A8179" s="33" t="s">
        <v>4</v>
      </c>
      <c r="B8179" s="33" t="s">
        <v>53</v>
      </c>
      <c r="C8179" s="33">
        <v>105000.625</v>
      </c>
      <c r="D8179" s="33" t="s">
        <v>3810</v>
      </c>
      <c r="E8179" t="str">
        <f t="shared" si="131"/>
        <v>$100K-$125K</v>
      </c>
    </row>
    <row r="8180" spans="1:5" x14ac:dyDescent="0.3">
      <c r="A8180" s="33" t="s">
        <v>125</v>
      </c>
      <c r="B8180" s="33" t="s">
        <v>53</v>
      </c>
      <c r="C8180" s="33"/>
      <c r="D8180" s="33" t="s">
        <v>336</v>
      </c>
      <c r="E8180" t="str">
        <f t="shared" si="131"/>
        <v>No Data</v>
      </c>
    </row>
    <row r="8181" spans="1:5" x14ac:dyDescent="0.3">
      <c r="A8181" s="33" t="s">
        <v>4</v>
      </c>
      <c r="B8181" s="33" t="s">
        <v>53</v>
      </c>
      <c r="C8181" s="33"/>
      <c r="D8181" s="33" t="s">
        <v>3811</v>
      </c>
      <c r="E8181" t="str">
        <f t="shared" si="131"/>
        <v>No Data</v>
      </c>
    </row>
    <row r="8182" spans="1:5" x14ac:dyDescent="0.3">
      <c r="A8182" s="33" t="s">
        <v>0</v>
      </c>
      <c r="B8182" s="33" t="s">
        <v>53</v>
      </c>
      <c r="C8182" s="33">
        <v>152000</v>
      </c>
      <c r="D8182" s="33" t="s">
        <v>596</v>
      </c>
      <c r="E8182" t="str">
        <f t="shared" si="131"/>
        <v>$125K-$200K</v>
      </c>
    </row>
    <row r="8183" spans="1:5" x14ac:dyDescent="0.3">
      <c r="A8183" s="33" t="s">
        <v>4</v>
      </c>
      <c r="B8183" s="33" t="s">
        <v>53</v>
      </c>
      <c r="C8183" s="33">
        <v>175000</v>
      </c>
      <c r="D8183" s="33" t="s">
        <v>1998</v>
      </c>
      <c r="E8183" t="str">
        <f t="shared" si="131"/>
        <v>$125K-$200K</v>
      </c>
    </row>
    <row r="8184" spans="1:5" x14ac:dyDescent="0.3">
      <c r="A8184" s="33" t="s">
        <v>4</v>
      </c>
      <c r="B8184" s="33" t="s">
        <v>53</v>
      </c>
      <c r="C8184" s="33"/>
      <c r="D8184" s="33" t="s">
        <v>258</v>
      </c>
      <c r="E8184" t="str">
        <f t="shared" si="131"/>
        <v>No Data</v>
      </c>
    </row>
    <row r="8185" spans="1:5" x14ac:dyDescent="0.3">
      <c r="A8185" s="33" t="s">
        <v>4</v>
      </c>
      <c r="B8185" s="33" t="s">
        <v>53</v>
      </c>
      <c r="C8185" s="33">
        <v>200000</v>
      </c>
      <c r="D8185" s="33" t="s">
        <v>499</v>
      </c>
      <c r="E8185" t="str">
        <f t="shared" si="131"/>
        <v>$125K-$200K</v>
      </c>
    </row>
    <row r="8186" spans="1:5" x14ac:dyDescent="0.3">
      <c r="A8186" s="33" t="s">
        <v>126</v>
      </c>
      <c r="B8186" s="33" t="s">
        <v>53</v>
      </c>
      <c r="C8186" s="33">
        <v>125000</v>
      </c>
      <c r="D8186" s="33" t="s">
        <v>314</v>
      </c>
      <c r="E8186" t="str">
        <f t="shared" si="131"/>
        <v>$100K-$125K</v>
      </c>
    </row>
    <row r="8187" spans="1:5" x14ac:dyDescent="0.3">
      <c r="A8187" s="33" t="s">
        <v>0</v>
      </c>
      <c r="B8187" s="33" t="s">
        <v>53</v>
      </c>
      <c r="C8187" s="33"/>
      <c r="D8187" s="33" t="s">
        <v>516</v>
      </c>
      <c r="E8187" t="str">
        <f t="shared" si="131"/>
        <v>No Data</v>
      </c>
    </row>
    <row r="8188" spans="1:5" x14ac:dyDescent="0.3">
      <c r="A8188" s="33" t="s">
        <v>2</v>
      </c>
      <c r="B8188" s="33" t="s">
        <v>75</v>
      </c>
      <c r="C8188" s="33">
        <v>72900</v>
      </c>
      <c r="D8188" s="33" t="s">
        <v>549</v>
      </c>
      <c r="E8188" t="str">
        <f t="shared" si="131"/>
        <v>&lt;$75K</v>
      </c>
    </row>
    <row r="8189" spans="1:5" x14ac:dyDescent="0.3">
      <c r="A8189" s="33" t="s">
        <v>52</v>
      </c>
      <c r="B8189" s="33" t="s">
        <v>53</v>
      </c>
      <c r="C8189" s="33"/>
      <c r="D8189" s="33" t="s">
        <v>998</v>
      </c>
      <c r="E8189" t="str">
        <f t="shared" si="131"/>
        <v>No Data</v>
      </c>
    </row>
    <row r="8190" spans="1:5" x14ac:dyDescent="0.3">
      <c r="A8190" s="33" t="s">
        <v>126</v>
      </c>
      <c r="B8190" s="33" t="s">
        <v>53</v>
      </c>
      <c r="C8190" s="33"/>
      <c r="D8190" s="33" t="s">
        <v>480</v>
      </c>
      <c r="E8190" t="str">
        <f t="shared" si="131"/>
        <v>No Data</v>
      </c>
    </row>
    <row r="8191" spans="1:5" x14ac:dyDescent="0.3">
      <c r="A8191" s="33" t="s">
        <v>0</v>
      </c>
      <c r="B8191" s="33" t="s">
        <v>53</v>
      </c>
      <c r="C8191" s="33"/>
      <c r="D8191" s="33" t="s">
        <v>258</v>
      </c>
      <c r="E8191" t="str">
        <f t="shared" si="131"/>
        <v>No Data</v>
      </c>
    </row>
    <row r="8192" spans="1:5" x14ac:dyDescent="0.3">
      <c r="A8192" s="33" t="s">
        <v>0</v>
      </c>
      <c r="B8192" s="33" t="s">
        <v>53</v>
      </c>
      <c r="C8192" s="33">
        <v>158500</v>
      </c>
      <c r="D8192" s="33" t="s">
        <v>2380</v>
      </c>
      <c r="E8192" t="str">
        <f t="shared" si="131"/>
        <v>$125K-$200K</v>
      </c>
    </row>
    <row r="8193" spans="1:5" x14ac:dyDescent="0.3">
      <c r="A8193" s="33" t="s">
        <v>0</v>
      </c>
      <c r="B8193" s="33" t="s">
        <v>53</v>
      </c>
      <c r="C8193" s="33"/>
      <c r="D8193" s="33" t="s">
        <v>476</v>
      </c>
      <c r="E8193" t="str">
        <f t="shared" si="131"/>
        <v>No Data</v>
      </c>
    </row>
    <row r="8194" spans="1:5" x14ac:dyDescent="0.3">
      <c r="A8194" s="33" t="s">
        <v>126</v>
      </c>
      <c r="B8194" s="33" t="s">
        <v>54</v>
      </c>
      <c r="C8194" s="33">
        <v>90000</v>
      </c>
      <c r="D8194" s="33" t="s">
        <v>3812</v>
      </c>
      <c r="E8194" t="str">
        <f t="shared" si="131"/>
        <v>$75K-$100K</v>
      </c>
    </row>
    <row r="8195" spans="1:5" x14ac:dyDescent="0.3">
      <c r="A8195" s="33" t="s">
        <v>52</v>
      </c>
      <c r="B8195" s="33" t="s">
        <v>75</v>
      </c>
      <c r="C8195" s="33">
        <v>89100</v>
      </c>
      <c r="D8195" s="33" t="s">
        <v>1297</v>
      </c>
      <c r="E8195" t="str">
        <f t="shared" ref="E8195:E8258" si="132">_xlfn.XLOOKUP(C8195,$H$16:$H$21,$G$16:$G$21,,1)</f>
        <v>$75K-$100K</v>
      </c>
    </row>
    <row r="8196" spans="1:5" x14ac:dyDescent="0.3">
      <c r="A8196" s="33" t="s">
        <v>125</v>
      </c>
      <c r="B8196" s="33" t="s">
        <v>53</v>
      </c>
      <c r="C8196" s="33">
        <v>125000</v>
      </c>
      <c r="D8196" s="33" t="s">
        <v>385</v>
      </c>
      <c r="E8196" t="str">
        <f t="shared" si="132"/>
        <v>$100K-$125K</v>
      </c>
    </row>
    <row r="8197" spans="1:5" x14ac:dyDescent="0.3">
      <c r="A8197" s="33" t="s">
        <v>126</v>
      </c>
      <c r="B8197" s="33" t="s">
        <v>54</v>
      </c>
      <c r="C8197" s="33">
        <v>152500</v>
      </c>
      <c r="D8197" s="33" t="s">
        <v>265</v>
      </c>
      <c r="E8197" t="str">
        <f t="shared" si="132"/>
        <v>$125K-$200K</v>
      </c>
    </row>
    <row r="8198" spans="1:5" x14ac:dyDescent="0.3">
      <c r="A8198" s="33" t="s">
        <v>125</v>
      </c>
      <c r="B8198" s="33" t="s">
        <v>53</v>
      </c>
      <c r="C8198" s="33"/>
      <c r="D8198" s="33" t="s">
        <v>501</v>
      </c>
      <c r="E8198" t="str">
        <f t="shared" si="132"/>
        <v>No Data</v>
      </c>
    </row>
    <row r="8199" spans="1:5" x14ac:dyDescent="0.3">
      <c r="A8199" s="33" t="s">
        <v>128</v>
      </c>
      <c r="B8199" s="33" t="s">
        <v>53</v>
      </c>
      <c r="C8199" s="33">
        <v>184500</v>
      </c>
      <c r="D8199" s="33" t="s">
        <v>297</v>
      </c>
      <c r="E8199" t="str">
        <f t="shared" si="132"/>
        <v>$125K-$200K</v>
      </c>
    </row>
    <row r="8200" spans="1:5" x14ac:dyDescent="0.3">
      <c r="A8200" s="33" t="s">
        <v>125</v>
      </c>
      <c r="B8200" s="33" t="s">
        <v>53</v>
      </c>
      <c r="C8200" s="33">
        <v>100000</v>
      </c>
      <c r="D8200" s="33" t="s">
        <v>1020</v>
      </c>
      <c r="E8200" t="str">
        <f t="shared" si="132"/>
        <v>$75K-$100K</v>
      </c>
    </row>
    <row r="8201" spans="1:5" x14ac:dyDescent="0.3">
      <c r="A8201" s="33" t="s">
        <v>4</v>
      </c>
      <c r="B8201" s="33" t="s">
        <v>53</v>
      </c>
      <c r="C8201" s="33">
        <v>137500</v>
      </c>
      <c r="D8201" s="33" t="s">
        <v>2263</v>
      </c>
      <c r="E8201" t="str">
        <f t="shared" si="132"/>
        <v>$125K-$200K</v>
      </c>
    </row>
    <row r="8202" spans="1:5" x14ac:dyDescent="0.3">
      <c r="A8202" s="33" t="s">
        <v>0</v>
      </c>
      <c r="B8202" s="33" t="s">
        <v>110</v>
      </c>
      <c r="C8202" s="33">
        <v>56700</v>
      </c>
      <c r="D8202" s="33" t="s">
        <v>3729</v>
      </c>
      <c r="E8202" t="str">
        <f t="shared" si="132"/>
        <v>&lt;$75K</v>
      </c>
    </row>
    <row r="8203" spans="1:5" x14ac:dyDescent="0.3">
      <c r="A8203" s="33" t="s">
        <v>0</v>
      </c>
      <c r="B8203" s="33" t="s">
        <v>53</v>
      </c>
      <c r="C8203" s="33"/>
      <c r="D8203" s="33" t="s">
        <v>489</v>
      </c>
      <c r="E8203" t="str">
        <f t="shared" si="132"/>
        <v>No Data</v>
      </c>
    </row>
    <row r="8204" spans="1:5" x14ac:dyDescent="0.3">
      <c r="A8204" s="33" t="s">
        <v>4</v>
      </c>
      <c r="B8204" s="33" t="s">
        <v>53</v>
      </c>
      <c r="C8204" s="33"/>
      <c r="D8204" s="33" t="s">
        <v>258</v>
      </c>
      <c r="E8204" t="str">
        <f t="shared" si="132"/>
        <v>No Data</v>
      </c>
    </row>
    <row r="8205" spans="1:5" x14ac:dyDescent="0.3">
      <c r="A8205" s="33" t="s">
        <v>126</v>
      </c>
      <c r="B8205" s="33" t="s">
        <v>53</v>
      </c>
      <c r="C8205" s="33"/>
      <c r="D8205" s="33" t="s">
        <v>249</v>
      </c>
      <c r="E8205" t="str">
        <f t="shared" si="132"/>
        <v>No Data</v>
      </c>
    </row>
    <row r="8206" spans="1:5" x14ac:dyDescent="0.3">
      <c r="A8206" s="33" t="s">
        <v>128</v>
      </c>
      <c r="B8206" s="33" t="s">
        <v>54</v>
      </c>
      <c r="C8206" s="33">
        <v>95000</v>
      </c>
      <c r="D8206" s="33" t="s">
        <v>3813</v>
      </c>
      <c r="E8206" t="str">
        <f t="shared" si="132"/>
        <v>$75K-$100K</v>
      </c>
    </row>
    <row r="8207" spans="1:5" x14ac:dyDescent="0.3">
      <c r="A8207" s="33" t="s">
        <v>2</v>
      </c>
      <c r="B8207" s="33" t="s">
        <v>53</v>
      </c>
      <c r="C8207" s="33"/>
      <c r="D8207" s="33" t="s">
        <v>268</v>
      </c>
      <c r="E8207" t="str">
        <f t="shared" si="132"/>
        <v>No Data</v>
      </c>
    </row>
    <row r="8208" spans="1:5" x14ac:dyDescent="0.3">
      <c r="A8208" s="33" t="s">
        <v>2</v>
      </c>
      <c r="B8208" s="33" t="s">
        <v>53</v>
      </c>
      <c r="C8208" s="33"/>
      <c r="D8208" s="33" t="s">
        <v>3814</v>
      </c>
      <c r="E8208" t="str">
        <f t="shared" si="132"/>
        <v>No Data</v>
      </c>
    </row>
    <row r="8209" spans="1:5" x14ac:dyDescent="0.3">
      <c r="A8209" s="33" t="s">
        <v>4</v>
      </c>
      <c r="B8209" s="33" t="s">
        <v>53</v>
      </c>
      <c r="C8209" s="33">
        <v>90000</v>
      </c>
      <c r="D8209" s="33" t="s">
        <v>336</v>
      </c>
      <c r="E8209" t="str">
        <f t="shared" si="132"/>
        <v>$75K-$100K</v>
      </c>
    </row>
    <row r="8210" spans="1:5" x14ac:dyDescent="0.3">
      <c r="A8210" s="33" t="s">
        <v>0</v>
      </c>
      <c r="B8210" s="33" t="s">
        <v>71</v>
      </c>
      <c r="C8210" s="33">
        <v>70000</v>
      </c>
      <c r="D8210" s="33" t="s">
        <v>3815</v>
      </c>
      <c r="E8210" t="str">
        <f t="shared" si="132"/>
        <v>&lt;$75K</v>
      </c>
    </row>
    <row r="8211" spans="1:5" x14ac:dyDescent="0.3">
      <c r="A8211" s="33" t="s">
        <v>125</v>
      </c>
      <c r="B8211" s="33" t="s">
        <v>53</v>
      </c>
      <c r="C8211" s="33">
        <v>97427.5</v>
      </c>
      <c r="D8211" s="33" t="s">
        <v>3816</v>
      </c>
      <c r="E8211" t="str">
        <f t="shared" si="132"/>
        <v>$75K-$100K</v>
      </c>
    </row>
    <row r="8212" spans="1:5" x14ac:dyDescent="0.3">
      <c r="A8212" s="33" t="s">
        <v>2</v>
      </c>
      <c r="B8212" s="33" t="s">
        <v>53</v>
      </c>
      <c r="C8212" s="33"/>
      <c r="D8212" s="33" t="s">
        <v>3817</v>
      </c>
      <c r="E8212" t="str">
        <f t="shared" si="132"/>
        <v>No Data</v>
      </c>
    </row>
    <row r="8213" spans="1:5" x14ac:dyDescent="0.3">
      <c r="A8213" s="33" t="s">
        <v>2</v>
      </c>
      <c r="B8213" s="33" t="s">
        <v>81</v>
      </c>
      <c r="C8213" s="33"/>
      <c r="D8213" s="33" t="s">
        <v>253</v>
      </c>
      <c r="E8213" t="str">
        <f t="shared" si="132"/>
        <v>No Data</v>
      </c>
    </row>
    <row r="8214" spans="1:5" x14ac:dyDescent="0.3">
      <c r="A8214" s="33" t="s">
        <v>0</v>
      </c>
      <c r="B8214" s="33" t="s">
        <v>53</v>
      </c>
      <c r="C8214" s="33">
        <v>175000</v>
      </c>
      <c r="D8214" s="33" t="s">
        <v>1799</v>
      </c>
      <c r="E8214" t="str">
        <f t="shared" si="132"/>
        <v>$125K-$200K</v>
      </c>
    </row>
    <row r="8215" spans="1:5" x14ac:dyDescent="0.3">
      <c r="A8215" s="33" t="s">
        <v>52</v>
      </c>
      <c r="B8215" s="33" t="s">
        <v>53</v>
      </c>
      <c r="C8215" s="33"/>
      <c r="D8215" s="33" t="s">
        <v>3818</v>
      </c>
      <c r="E8215" t="str">
        <f t="shared" si="132"/>
        <v>No Data</v>
      </c>
    </row>
    <row r="8216" spans="1:5" x14ac:dyDescent="0.3">
      <c r="A8216" s="33" t="s">
        <v>4</v>
      </c>
      <c r="B8216" s="33" t="s">
        <v>53</v>
      </c>
      <c r="C8216" s="33">
        <v>135000</v>
      </c>
      <c r="D8216" s="33" t="s">
        <v>3819</v>
      </c>
      <c r="E8216" t="str">
        <f t="shared" si="132"/>
        <v>$125K-$200K</v>
      </c>
    </row>
    <row r="8217" spans="1:5" x14ac:dyDescent="0.3">
      <c r="A8217" s="33" t="s">
        <v>2</v>
      </c>
      <c r="B8217" s="33" t="s">
        <v>53</v>
      </c>
      <c r="C8217" s="33"/>
      <c r="D8217" s="33" t="s">
        <v>1756</v>
      </c>
      <c r="E8217" t="str">
        <f t="shared" si="132"/>
        <v>No Data</v>
      </c>
    </row>
    <row r="8218" spans="1:5" x14ac:dyDescent="0.3">
      <c r="A8218" s="33" t="s">
        <v>2</v>
      </c>
      <c r="B8218" s="33" t="s">
        <v>97</v>
      </c>
      <c r="C8218" s="33">
        <v>111175</v>
      </c>
      <c r="D8218" s="33" t="s">
        <v>2248</v>
      </c>
      <c r="E8218" t="str">
        <f t="shared" si="132"/>
        <v>$100K-$125K</v>
      </c>
    </row>
    <row r="8219" spans="1:5" x14ac:dyDescent="0.3">
      <c r="A8219" s="33" t="s">
        <v>4</v>
      </c>
      <c r="B8219" s="33" t="s">
        <v>98</v>
      </c>
      <c r="C8219" s="33">
        <v>147500</v>
      </c>
      <c r="D8219" s="33" t="s">
        <v>1563</v>
      </c>
      <c r="E8219" t="str">
        <f t="shared" si="132"/>
        <v>$125K-$200K</v>
      </c>
    </row>
    <row r="8220" spans="1:5" x14ac:dyDescent="0.3">
      <c r="A8220" s="33" t="s">
        <v>4</v>
      </c>
      <c r="B8220" s="33" t="s">
        <v>53</v>
      </c>
      <c r="C8220" s="33">
        <v>205000</v>
      </c>
      <c r="D8220" s="33" t="s">
        <v>230</v>
      </c>
      <c r="E8220" t="str">
        <f t="shared" si="132"/>
        <v>&gt;$200K</v>
      </c>
    </row>
    <row r="8221" spans="1:5" x14ac:dyDescent="0.3">
      <c r="A8221" s="33" t="s">
        <v>2</v>
      </c>
      <c r="B8221" s="33" t="s">
        <v>53</v>
      </c>
      <c r="C8221" s="33">
        <v>95700</v>
      </c>
      <c r="D8221" s="33" t="s">
        <v>299</v>
      </c>
      <c r="E8221" t="str">
        <f t="shared" si="132"/>
        <v>$75K-$100K</v>
      </c>
    </row>
    <row r="8222" spans="1:5" x14ac:dyDescent="0.3">
      <c r="A8222" s="33" t="s">
        <v>4</v>
      </c>
      <c r="B8222" s="33" t="s">
        <v>53</v>
      </c>
      <c r="C8222" s="33"/>
      <c r="D8222" s="33" t="s">
        <v>3820</v>
      </c>
      <c r="E8222" t="str">
        <f t="shared" si="132"/>
        <v>No Data</v>
      </c>
    </row>
    <row r="8223" spans="1:5" x14ac:dyDescent="0.3">
      <c r="A8223" s="33" t="s">
        <v>2</v>
      </c>
      <c r="B8223" s="33" t="s">
        <v>54</v>
      </c>
      <c r="C8223" s="33">
        <v>95260</v>
      </c>
      <c r="D8223" s="33" t="s">
        <v>679</v>
      </c>
      <c r="E8223" t="str">
        <f t="shared" si="132"/>
        <v>$75K-$100K</v>
      </c>
    </row>
    <row r="8224" spans="1:5" x14ac:dyDescent="0.3">
      <c r="A8224" s="33" t="s">
        <v>2</v>
      </c>
      <c r="B8224" s="33" t="s">
        <v>53</v>
      </c>
      <c r="C8224" s="33">
        <v>45000</v>
      </c>
      <c r="D8224" s="33" t="s">
        <v>3821</v>
      </c>
      <c r="E8224" t="str">
        <f t="shared" si="132"/>
        <v>&lt;$75K</v>
      </c>
    </row>
    <row r="8225" spans="1:5" x14ac:dyDescent="0.3">
      <c r="A8225" s="33" t="s">
        <v>126</v>
      </c>
      <c r="B8225" s="33" t="s">
        <v>53</v>
      </c>
      <c r="C8225" s="33"/>
      <c r="D8225" s="33" t="s">
        <v>2546</v>
      </c>
      <c r="E8225" t="str">
        <f t="shared" si="132"/>
        <v>No Data</v>
      </c>
    </row>
    <row r="8226" spans="1:5" x14ac:dyDescent="0.3">
      <c r="A8226" s="33" t="s">
        <v>4</v>
      </c>
      <c r="B8226" s="33" t="s">
        <v>53</v>
      </c>
      <c r="C8226" s="33">
        <v>137500</v>
      </c>
      <c r="D8226" s="33" t="s">
        <v>3822</v>
      </c>
      <c r="E8226" t="str">
        <f t="shared" si="132"/>
        <v>$125K-$200K</v>
      </c>
    </row>
    <row r="8227" spans="1:5" x14ac:dyDescent="0.3">
      <c r="A8227" s="33" t="s">
        <v>126</v>
      </c>
      <c r="B8227" s="33" t="s">
        <v>53</v>
      </c>
      <c r="C8227" s="33">
        <v>187500</v>
      </c>
      <c r="D8227" s="33" t="s">
        <v>3823</v>
      </c>
      <c r="E8227" t="str">
        <f t="shared" si="132"/>
        <v>$125K-$200K</v>
      </c>
    </row>
    <row r="8228" spans="1:5" x14ac:dyDescent="0.3">
      <c r="A8228" s="33" t="s">
        <v>126</v>
      </c>
      <c r="B8228" s="33" t="s">
        <v>53</v>
      </c>
      <c r="C8228" s="33">
        <v>90000</v>
      </c>
      <c r="D8228" s="33" t="s">
        <v>1570</v>
      </c>
      <c r="E8228" t="str">
        <f t="shared" si="132"/>
        <v>$75K-$100K</v>
      </c>
    </row>
    <row r="8229" spans="1:5" x14ac:dyDescent="0.3">
      <c r="A8229" s="33" t="s">
        <v>2</v>
      </c>
      <c r="B8229" s="33" t="s">
        <v>53</v>
      </c>
      <c r="C8229" s="33">
        <v>70000</v>
      </c>
      <c r="D8229" s="33" t="s">
        <v>3824</v>
      </c>
      <c r="E8229" t="str">
        <f t="shared" si="132"/>
        <v>&lt;$75K</v>
      </c>
    </row>
    <row r="8230" spans="1:5" x14ac:dyDescent="0.3">
      <c r="A8230" s="33" t="s">
        <v>2</v>
      </c>
      <c r="B8230" s="33" t="s">
        <v>53</v>
      </c>
      <c r="C8230" s="33"/>
      <c r="D8230" s="33" t="s">
        <v>3825</v>
      </c>
      <c r="E8230" t="str">
        <f t="shared" si="132"/>
        <v>No Data</v>
      </c>
    </row>
    <row r="8231" spans="1:5" x14ac:dyDescent="0.3">
      <c r="A8231" s="33" t="s">
        <v>0</v>
      </c>
      <c r="B8231" s="33" t="s">
        <v>54</v>
      </c>
      <c r="C8231" s="33">
        <v>130000</v>
      </c>
      <c r="D8231" s="33" t="s">
        <v>3826</v>
      </c>
      <c r="E8231" t="str">
        <f t="shared" si="132"/>
        <v>$125K-$200K</v>
      </c>
    </row>
    <row r="8232" spans="1:5" x14ac:dyDescent="0.3">
      <c r="A8232" s="33" t="s">
        <v>4</v>
      </c>
      <c r="B8232" s="33" t="s">
        <v>53</v>
      </c>
      <c r="C8232" s="33">
        <v>159000</v>
      </c>
      <c r="D8232" s="33" t="s">
        <v>1332</v>
      </c>
      <c r="E8232" t="str">
        <f t="shared" si="132"/>
        <v>$125K-$200K</v>
      </c>
    </row>
    <row r="8233" spans="1:5" x14ac:dyDescent="0.3">
      <c r="A8233" s="33" t="s">
        <v>52</v>
      </c>
      <c r="B8233" s="33" t="s">
        <v>53</v>
      </c>
      <c r="C8233" s="33"/>
      <c r="D8233" s="33" t="s">
        <v>3827</v>
      </c>
      <c r="E8233" t="str">
        <f t="shared" si="132"/>
        <v>No Data</v>
      </c>
    </row>
    <row r="8234" spans="1:5" x14ac:dyDescent="0.3">
      <c r="A8234" s="33" t="s">
        <v>4</v>
      </c>
      <c r="B8234" s="33" t="s">
        <v>53</v>
      </c>
      <c r="C8234" s="33">
        <v>90000</v>
      </c>
      <c r="D8234" s="33" t="s">
        <v>3828</v>
      </c>
      <c r="E8234" t="str">
        <f t="shared" si="132"/>
        <v>$75K-$100K</v>
      </c>
    </row>
    <row r="8235" spans="1:5" x14ac:dyDescent="0.3">
      <c r="A8235" s="33" t="s">
        <v>4</v>
      </c>
      <c r="B8235" s="33" t="s">
        <v>53</v>
      </c>
      <c r="C8235" s="33"/>
      <c r="D8235" s="33" t="s">
        <v>1967</v>
      </c>
      <c r="E8235" t="str">
        <f t="shared" si="132"/>
        <v>No Data</v>
      </c>
    </row>
    <row r="8236" spans="1:5" x14ac:dyDescent="0.3">
      <c r="A8236" s="33" t="s">
        <v>4</v>
      </c>
      <c r="B8236" s="33" t="s">
        <v>53</v>
      </c>
      <c r="C8236" s="33"/>
      <c r="D8236" s="33" t="s">
        <v>232</v>
      </c>
      <c r="E8236" t="str">
        <f t="shared" si="132"/>
        <v>No Data</v>
      </c>
    </row>
    <row r="8237" spans="1:5" x14ac:dyDescent="0.3">
      <c r="A8237" s="33" t="s">
        <v>4</v>
      </c>
      <c r="B8237" s="33" t="s">
        <v>53</v>
      </c>
      <c r="C8237" s="33"/>
      <c r="D8237" s="33" t="s">
        <v>258</v>
      </c>
      <c r="E8237" t="str">
        <f t="shared" si="132"/>
        <v>No Data</v>
      </c>
    </row>
    <row r="8238" spans="1:5" x14ac:dyDescent="0.3">
      <c r="A8238" s="33" t="s">
        <v>2</v>
      </c>
      <c r="B8238" s="33" t="s">
        <v>53</v>
      </c>
      <c r="C8238" s="33">
        <v>117000</v>
      </c>
      <c r="D8238" s="33" t="s">
        <v>520</v>
      </c>
      <c r="E8238" t="str">
        <f t="shared" si="132"/>
        <v>$100K-$125K</v>
      </c>
    </row>
    <row r="8239" spans="1:5" x14ac:dyDescent="0.3">
      <c r="A8239" s="33" t="s">
        <v>0</v>
      </c>
      <c r="B8239" s="33" t="s">
        <v>53</v>
      </c>
      <c r="C8239" s="33"/>
      <c r="D8239" s="33" t="s">
        <v>234</v>
      </c>
      <c r="E8239" t="str">
        <f t="shared" si="132"/>
        <v>No Data</v>
      </c>
    </row>
    <row r="8240" spans="1:5" x14ac:dyDescent="0.3">
      <c r="A8240" s="33" t="s">
        <v>2</v>
      </c>
      <c r="B8240" s="33" t="s">
        <v>53</v>
      </c>
      <c r="C8240" s="33">
        <v>65000</v>
      </c>
      <c r="D8240" s="33" t="s">
        <v>3727</v>
      </c>
      <c r="E8240" t="str">
        <f t="shared" si="132"/>
        <v>&lt;$75K</v>
      </c>
    </row>
    <row r="8241" spans="1:5" x14ac:dyDescent="0.3">
      <c r="A8241" s="33" t="s">
        <v>4</v>
      </c>
      <c r="B8241" s="33" t="s">
        <v>53</v>
      </c>
      <c r="C8241" s="33">
        <v>233000</v>
      </c>
      <c r="D8241" s="33" t="s">
        <v>431</v>
      </c>
      <c r="E8241" t="str">
        <f t="shared" si="132"/>
        <v>&gt;$200K</v>
      </c>
    </row>
    <row r="8242" spans="1:5" x14ac:dyDescent="0.3">
      <c r="A8242" s="33" t="s">
        <v>4</v>
      </c>
      <c r="B8242" s="33" t="s">
        <v>53</v>
      </c>
      <c r="C8242" s="33">
        <v>127500</v>
      </c>
      <c r="D8242" s="33" t="s">
        <v>3829</v>
      </c>
      <c r="E8242" t="str">
        <f t="shared" si="132"/>
        <v>$125K-$200K</v>
      </c>
    </row>
    <row r="8243" spans="1:5" x14ac:dyDescent="0.3">
      <c r="A8243" s="33" t="s">
        <v>0</v>
      </c>
      <c r="B8243" s="33" t="s">
        <v>53</v>
      </c>
      <c r="C8243" s="33">
        <v>210000</v>
      </c>
      <c r="D8243" s="33" t="s">
        <v>230</v>
      </c>
      <c r="E8243" t="str">
        <f t="shared" si="132"/>
        <v>&gt;$200K</v>
      </c>
    </row>
    <row r="8244" spans="1:5" x14ac:dyDescent="0.3">
      <c r="A8244" s="33" t="s">
        <v>4</v>
      </c>
      <c r="B8244" s="33" t="s">
        <v>53</v>
      </c>
      <c r="C8244" s="33"/>
      <c r="D8244" s="33" t="s">
        <v>258</v>
      </c>
      <c r="E8244" t="str">
        <f t="shared" si="132"/>
        <v>No Data</v>
      </c>
    </row>
    <row r="8245" spans="1:5" x14ac:dyDescent="0.3">
      <c r="A8245" s="33" t="s">
        <v>4</v>
      </c>
      <c r="B8245" s="33" t="s">
        <v>53</v>
      </c>
      <c r="C8245" s="33">
        <v>125000</v>
      </c>
      <c r="D8245" s="33" t="s">
        <v>3830</v>
      </c>
      <c r="E8245" t="str">
        <f t="shared" si="132"/>
        <v>$100K-$125K</v>
      </c>
    </row>
    <row r="8246" spans="1:5" x14ac:dyDescent="0.3">
      <c r="A8246" s="33" t="s">
        <v>2</v>
      </c>
      <c r="B8246" s="33" t="s">
        <v>53</v>
      </c>
      <c r="C8246" s="33">
        <v>100000</v>
      </c>
      <c r="D8246" s="33" t="s">
        <v>3524</v>
      </c>
      <c r="E8246" t="str">
        <f t="shared" si="132"/>
        <v>$75K-$100K</v>
      </c>
    </row>
    <row r="8247" spans="1:5" x14ac:dyDescent="0.3">
      <c r="A8247" s="33" t="s">
        <v>2</v>
      </c>
      <c r="B8247" s="33" t="s">
        <v>53</v>
      </c>
      <c r="C8247" s="33"/>
      <c r="D8247" s="33" t="s">
        <v>3831</v>
      </c>
      <c r="E8247" t="str">
        <f t="shared" si="132"/>
        <v>No Data</v>
      </c>
    </row>
    <row r="8248" spans="1:5" x14ac:dyDescent="0.3">
      <c r="A8248" s="33" t="s">
        <v>0</v>
      </c>
      <c r="B8248" s="33" t="s">
        <v>53</v>
      </c>
      <c r="C8248" s="33"/>
      <c r="D8248" s="33" t="s">
        <v>1142</v>
      </c>
      <c r="E8248" t="str">
        <f t="shared" si="132"/>
        <v>No Data</v>
      </c>
    </row>
    <row r="8249" spans="1:5" x14ac:dyDescent="0.3">
      <c r="A8249" s="33" t="s">
        <v>126</v>
      </c>
      <c r="B8249" s="33" t="s">
        <v>53</v>
      </c>
      <c r="C8249" s="33"/>
      <c r="D8249" s="33" t="s">
        <v>799</v>
      </c>
      <c r="E8249" t="str">
        <f t="shared" si="132"/>
        <v>No Data</v>
      </c>
    </row>
    <row r="8250" spans="1:5" x14ac:dyDescent="0.3">
      <c r="A8250" s="33" t="s">
        <v>4</v>
      </c>
      <c r="B8250" s="33" t="s">
        <v>53</v>
      </c>
      <c r="C8250" s="33">
        <v>254000</v>
      </c>
      <c r="D8250" s="33" t="s">
        <v>1975</v>
      </c>
      <c r="E8250" t="str">
        <f t="shared" si="132"/>
        <v>&gt;$200K</v>
      </c>
    </row>
    <row r="8251" spans="1:5" x14ac:dyDescent="0.3">
      <c r="A8251" s="33" t="s">
        <v>4</v>
      </c>
      <c r="B8251" s="33" t="s">
        <v>54</v>
      </c>
      <c r="C8251" s="33"/>
      <c r="D8251" s="33" t="s">
        <v>659</v>
      </c>
      <c r="E8251" t="str">
        <f t="shared" si="132"/>
        <v>No Data</v>
      </c>
    </row>
    <row r="8252" spans="1:5" x14ac:dyDescent="0.3">
      <c r="A8252" s="33" t="s">
        <v>4</v>
      </c>
      <c r="B8252" s="33" t="s">
        <v>53</v>
      </c>
      <c r="C8252" s="33">
        <v>142500</v>
      </c>
      <c r="D8252" s="33" t="s">
        <v>3832</v>
      </c>
      <c r="E8252" t="str">
        <f t="shared" si="132"/>
        <v>$125K-$200K</v>
      </c>
    </row>
    <row r="8253" spans="1:5" x14ac:dyDescent="0.3">
      <c r="A8253" s="33" t="s">
        <v>4</v>
      </c>
      <c r="B8253" s="33" t="s">
        <v>53</v>
      </c>
      <c r="C8253" s="33">
        <v>50000</v>
      </c>
      <c r="D8253" s="33" t="s">
        <v>3833</v>
      </c>
      <c r="E8253" t="str">
        <f t="shared" si="132"/>
        <v>&lt;$75K</v>
      </c>
    </row>
    <row r="8254" spans="1:5" x14ac:dyDescent="0.3">
      <c r="A8254" s="33" t="s">
        <v>128</v>
      </c>
      <c r="B8254" s="33" t="s">
        <v>53</v>
      </c>
      <c r="C8254" s="33">
        <v>200000</v>
      </c>
      <c r="D8254" s="33" t="s">
        <v>230</v>
      </c>
      <c r="E8254" t="str">
        <f t="shared" si="132"/>
        <v>$125K-$200K</v>
      </c>
    </row>
    <row r="8255" spans="1:5" x14ac:dyDescent="0.3">
      <c r="A8255" s="33" t="s">
        <v>126</v>
      </c>
      <c r="B8255" s="33" t="s">
        <v>53</v>
      </c>
      <c r="C8255" s="33">
        <v>190500</v>
      </c>
      <c r="D8255" s="33" t="s">
        <v>1466</v>
      </c>
      <c r="E8255" t="str">
        <f t="shared" si="132"/>
        <v>$125K-$200K</v>
      </c>
    </row>
    <row r="8256" spans="1:5" x14ac:dyDescent="0.3">
      <c r="A8256" s="33" t="s">
        <v>126</v>
      </c>
      <c r="B8256" s="33" t="s">
        <v>54</v>
      </c>
      <c r="C8256" s="33">
        <v>155000</v>
      </c>
      <c r="D8256" s="33" t="s">
        <v>265</v>
      </c>
      <c r="E8256" t="str">
        <f t="shared" si="132"/>
        <v>$125K-$200K</v>
      </c>
    </row>
    <row r="8257" spans="1:5" x14ac:dyDescent="0.3">
      <c r="A8257" s="33" t="s">
        <v>129</v>
      </c>
      <c r="B8257" s="33" t="s">
        <v>68</v>
      </c>
      <c r="C8257" s="33">
        <v>79200</v>
      </c>
      <c r="D8257" s="33" t="s">
        <v>3079</v>
      </c>
      <c r="E8257" t="str">
        <f t="shared" si="132"/>
        <v>$75K-$100K</v>
      </c>
    </row>
    <row r="8258" spans="1:5" x14ac:dyDescent="0.3">
      <c r="A8258" s="33" t="s">
        <v>128</v>
      </c>
      <c r="B8258" s="33" t="s">
        <v>73</v>
      </c>
      <c r="C8258" s="33">
        <v>157500</v>
      </c>
      <c r="D8258" s="33" t="s">
        <v>834</v>
      </c>
      <c r="E8258" t="str">
        <f t="shared" si="132"/>
        <v>$125K-$200K</v>
      </c>
    </row>
    <row r="8259" spans="1:5" x14ac:dyDescent="0.3">
      <c r="A8259" s="33" t="s">
        <v>2</v>
      </c>
      <c r="B8259" s="33" t="s">
        <v>53</v>
      </c>
      <c r="C8259" s="33">
        <v>70500</v>
      </c>
      <c r="D8259" s="33" t="s">
        <v>3834</v>
      </c>
      <c r="E8259" t="str">
        <f t="shared" ref="E8259:E8322" si="133">_xlfn.XLOOKUP(C8259,$H$16:$H$21,$G$16:$G$21,,1)</f>
        <v>&lt;$75K</v>
      </c>
    </row>
    <row r="8260" spans="1:5" x14ac:dyDescent="0.3">
      <c r="A8260" s="33" t="s">
        <v>126</v>
      </c>
      <c r="B8260" s="33" t="s">
        <v>53</v>
      </c>
      <c r="C8260" s="33">
        <v>140000</v>
      </c>
      <c r="D8260" s="33" t="s">
        <v>1071</v>
      </c>
      <c r="E8260" t="str">
        <f t="shared" si="133"/>
        <v>$125K-$200K</v>
      </c>
    </row>
    <row r="8261" spans="1:5" x14ac:dyDescent="0.3">
      <c r="A8261" s="33" t="s">
        <v>2</v>
      </c>
      <c r="B8261" s="33" t="s">
        <v>53</v>
      </c>
      <c r="C8261" s="33">
        <v>115000</v>
      </c>
      <c r="D8261" s="33" t="s">
        <v>3835</v>
      </c>
      <c r="E8261" t="str">
        <f t="shared" si="133"/>
        <v>$100K-$125K</v>
      </c>
    </row>
    <row r="8262" spans="1:5" x14ac:dyDescent="0.3">
      <c r="A8262" s="33" t="s">
        <v>0</v>
      </c>
      <c r="B8262" s="33" t="s">
        <v>53</v>
      </c>
      <c r="C8262" s="33">
        <v>190000</v>
      </c>
      <c r="D8262" s="33" t="s">
        <v>1292</v>
      </c>
      <c r="E8262" t="str">
        <f t="shared" si="133"/>
        <v>$125K-$200K</v>
      </c>
    </row>
    <row r="8263" spans="1:5" x14ac:dyDescent="0.3">
      <c r="A8263" s="33" t="s">
        <v>4</v>
      </c>
      <c r="B8263" s="33" t="s">
        <v>53</v>
      </c>
      <c r="C8263" s="33"/>
      <c r="D8263" s="33" t="s">
        <v>3836</v>
      </c>
      <c r="E8263" t="str">
        <f t="shared" si="133"/>
        <v>No Data</v>
      </c>
    </row>
    <row r="8264" spans="1:5" x14ac:dyDescent="0.3">
      <c r="A8264" s="33" t="s">
        <v>2</v>
      </c>
      <c r="B8264" s="33" t="s">
        <v>53</v>
      </c>
      <c r="C8264" s="33"/>
      <c r="D8264" s="33" t="s">
        <v>912</v>
      </c>
      <c r="E8264" t="str">
        <f t="shared" si="133"/>
        <v>No Data</v>
      </c>
    </row>
    <row r="8265" spans="1:5" x14ac:dyDescent="0.3">
      <c r="A8265" s="33" t="s">
        <v>4</v>
      </c>
      <c r="B8265" s="33" t="s">
        <v>53</v>
      </c>
      <c r="C8265" s="33">
        <v>125000</v>
      </c>
      <c r="D8265" s="33" t="s">
        <v>466</v>
      </c>
      <c r="E8265" t="str">
        <f t="shared" si="133"/>
        <v>$100K-$125K</v>
      </c>
    </row>
    <row r="8266" spans="1:5" x14ac:dyDescent="0.3">
      <c r="A8266" s="33" t="s">
        <v>0</v>
      </c>
      <c r="B8266" s="33" t="s">
        <v>54</v>
      </c>
      <c r="C8266" s="33"/>
      <c r="D8266" s="33" t="s">
        <v>258</v>
      </c>
      <c r="E8266" t="str">
        <f t="shared" si="133"/>
        <v>No Data</v>
      </c>
    </row>
    <row r="8267" spans="1:5" x14ac:dyDescent="0.3">
      <c r="A8267" s="33" t="s">
        <v>4</v>
      </c>
      <c r="B8267" s="33" t="s">
        <v>53</v>
      </c>
      <c r="C8267" s="33">
        <v>185000</v>
      </c>
      <c r="D8267" s="33" t="s">
        <v>2419</v>
      </c>
      <c r="E8267" t="str">
        <f t="shared" si="133"/>
        <v>$125K-$200K</v>
      </c>
    </row>
    <row r="8268" spans="1:5" x14ac:dyDescent="0.3">
      <c r="A8268" s="33" t="s">
        <v>2</v>
      </c>
      <c r="B8268" s="33" t="s">
        <v>53</v>
      </c>
      <c r="C8268" s="33"/>
      <c r="D8268" s="33" t="s">
        <v>879</v>
      </c>
      <c r="E8268" t="str">
        <f t="shared" si="133"/>
        <v>No Data</v>
      </c>
    </row>
    <row r="8269" spans="1:5" x14ac:dyDescent="0.3">
      <c r="A8269" s="33" t="s">
        <v>4</v>
      </c>
      <c r="B8269" s="33" t="s">
        <v>108</v>
      </c>
      <c r="C8269" s="33">
        <v>147500</v>
      </c>
      <c r="D8269" s="33" t="s">
        <v>3837</v>
      </c>
      <c r="E8269" t="str">
        <f t="shared" si="133"/>
        <v>$125K-$200K</v>
      </c>
    </row>
    <row r="8270" spans="1:5" x14ac:dyDescent="0.3">
      <c r="A8270" s="33" t="s">
        <v>129</v>
      </c>
      <c r="B8270" s="33" t="s">
        <v>53</v>
      </c>
      <c r="C8270" s="33"/>
      <c r="D8270" s="33" t="s">
        <v>228</v>
      </c>
      <c r="E8270" t="str">
        <f t="shared" si="133"/>
        <v>No Data</v>
      </c>
    </row>
    <row r="8271" spans="1:5" x14ac:dyDescent="0.3">
      <c r="A8271" s="33" t="s">
        <v>2</v>
      </c>
      <c r="B8271" s="33" t="s">
        <v>53</v>
      </c>
      <c r="C8271" s="33">
        <v>80811.5</v>
      </c>
      <c r="D8271" s="33" t="s">
        <v>2840</v>
      </c>
      <c r="E8271" t="str">
        <f t="shared" si="133"/>
        <v>$75K-$100K</v>
      </c>
    </row>
    <row r="8272" spans="1:5" x14ac:dyDescent="0.3">
      <c r="A8272" s="33" t="s">
        <v>2</v>
      </c>
      <c r="B8272" s="33" t="s">
        <v>53</v>
      </c>
      <c r="C8272" s="33"/>
      <c r="D8272" s="33" t="s">
        <v>3838</v>
      </c>
      <c r="E8272" t="str">
        <f t="shared" si="133"/>
        <v>No Data</v>
      </c>
    </row>
    <row r="8273" spans="1:5" x14ac:dyDescent="0.3">
      <c r="A8273" s="33" t="s">
        <v>2</v>
      </c>
      <c r="B8273" s="33" t="s">
        <v>53</v>
      </c>
      <c r="C8273" s="33">
        <v>51082.80078125</v>
      </c>
      <c r="D8273" s="33" t="s">
        <v>3839</v>
      </c>
      <c r="E8273" t="str">
        <f t="shared" si="133"/>
        <v>&lt;$75K</v>
      </c>
    </row>
    <row r="8274" spans="1:5" x14ac:dyDescent="0.3">
      <c r="A8274" s="33" t="s">
        <v>1</v>
      </c>
      <c r="B8274" s="33" t="s">
        <v>53</v>
      </c>
      <c r="C8274" s="33"/>
      <c r="D8274" s="33" t="s">
        <v>268</v>
      </c>
      <c r="E8274" t="str">
        <f t="shared" si="133"/>
        <v>No Data</v>
      </c>
    </row>
    <row r="8275" spans="1:5" x14ac:dyDescent="0.3">
      <c r="A8275" s="33" t="s">
        <v>0</v>
      </c>
      <c r="B8275" s="33" t="s">
        <v>122</v>
      </c>
      <c r="C8275" s="33">
        <v>157500</v>
      </c>
      <c r="D8275" s="33" t="s">
        <v>1757</v>
      </c>
      <c r="E8275" t="str">
        <f t="shared" si="133"/>
        <v>$125K-$200K</v>
      </c>
    </row>
    <row r="8276" spans="1:5" x14ac:dyDescent="0.3">
      <c r="A8276" s="33" t="s">
        <v>128</v>
      </c>
      <c r="B8276" s="33" t="s">
        <v>53</v>
      </c>
      <c r="C8276" s="33">
        <v>348000</v>
      </c>
      <c r="D8276" s="33" t="s">
        <v>225</v>
      </c>
      <c r="E8276" t="str">
        <f t="shared" si="133"/>
        <v>&gt;$200K</v>
      </c>
    </row>
    <row r="8277" spans="1:5" x14ac:dyDescent="0.3">
      <c r="A8277" s="33" t="s">
        <v>4</v>
      </c>
      <c r="B8277" s="33" t="s">
        <v>54</v>
      </c>
      <c r="C8277" s="33"/>
      <c r="D8277" s="33" t="s">
        <v>664</v>
      </c>
      <c r="E8277" t="str">
        <f t="shared" si="133"/>
        <v>No Data</v>
      </c>
    </row>
    <row r="8278" spans="1:5" x14ac:dyDescent="0.3">
      <c r="A8278" s="33" t="s">
        <v>2</v>
      </c>
      <c r="B8278" s="33" t="s">
        <v>53</v>
      </c>
      <c r="C8278" s="33">
        <v>72500</v>
      </c>
      <c r="D8278" s="33" t="s">
        <v>315</v>
      </c>
      <c r="E8278" t="str">
        <f t="shared" si="133"/>
        <v>&lt;$75K</v>
      </c>
    </row>
    <row r="8279" spans="1:5" x14ac:dyDescent="0.3">
      <c r="A8279" s="33" t="s">
        <v>0</v>
      </c>
      <c r="B8279" s="33" t="s">
        <v>69</v>
      </c>
      <c r="C8279" s="33">
        <v>157500</v>
      </c>
      <c r="D8279" s="33" t="s">
        <v>211</v>
      </c>
      <c r="E8279" t="str">
        <f t="shared" si="133"/>
        <v>$125K-$200K</v>
      </c>
    </row>
    <row r="8280" spans="1:5" x14ac:dyDescent="0.3">
      <c r="A8280" s="33" t="s">
        <v>2</v>
      </c>
      <c r="B8280" s="33" t="s">
        <v>53</v>
      </c>
      <c r="C8280" s="33">
        <v>160000</v>
      </c>
      <c r="D8280" s="33" t="s">
        <v>3840</v>
      </c>
      <c r="E8280" t="str">
        <f t="shared" si="133"/>
        <v>$125K-$200K</v>
      </c>
    </row>
    <row r="8281" spans="1:5" x14ac:dyDescent="0.3">
      <c r="A8281" s="33" t="s">
        <v>129</v>
      </c>
      <c r="B8281" s="33" t="s">
        <v>94</v>
      </c>
      <c r="C8281" s="33">
        <v>66000</v>
      </c>
      <c r="D8281" s="33" t="s">
        <v>1056</v>
      </c>
      <c r="E8281" t="str">
        <f t="shared" si="133"/>
        <v>&lt;$75K</v>
      </c>
    </row>
    <row r="8282" spans="1:5" x14ac:dyDescent="0.3">
      <c r="A8282" s="33" t="s">
        <v>4</v>
      </c>
      <c r="B8282" s="33" t="s">
        <v>53</v>
      </c>
      <c r="C8282" s="33">
        <v>156500</v>
      </c>
      <c r="D8282" s="33" t="s">
        <v>3841</v>
      </c>
      <c r="E8282" t="str">
        <f t="shared" si="133"/>
        <v>$125K-$200K</v>
      </c>
    </row>
    <row r="8283" spans="1:5" x14ac:dyDescent="0.3">
      <c r="A8283" s="33" t="s">
        <v>2</v>
      </c>
      <c r="B8283" s="33" t="s">
        <v>53</v>
      </c>
      <c r="C8283" s="33">
        <v>105000</v>
      </c>
      <c r="D8283" s="33" t="s">
        <v>232</v>
      </c>
      <c r="E8283" t="str">
        <f t="shared" si="133"/>
        <v>$100K-$125K</v>
      </c>
    </row>
    <row r="8284" spans="1:5" x14ac:dyDescent="0.3">
      <c r="A8284" s="33" t="s">
        <v>2</v>
      </c>
      <c r="B8284" s="33" t="s">
        <v>53</v>
      </c>
      <c r="C8284" s="33"/>
      <c r="D8284" s="33" t="s">
        <v>234</v>
      </c>
      <c r="E8284" t="str">
        <f t="shared" si="133"/>
        <v>No Data</v>
      </c>
    </row>
    <row r="8285" spans="1:5" x14ac:dyDescent="0.3">
      <c r="A8285" s="33" t="s">
        <v>128</v>
      </c>
      <c r="B8285" s="33" t="s">
        <v>53</v>
      </c>
      <c r="C8285" s="33">
        <v>242597</v>
      </c>
      <c r="D8285" s="33" t="s">
        <v>225</v>
      </c>
      <c r="E8285" t="str">
        <f t="shared" si="133"/>
        <v>&gt;$200K</v>
      </c>
    </row>
    <row r="8286" spans="1:5" x14ac:dyDescent="0.3">
      <c r="A8286" s="33" t="s">
        <v>2</v>
      </c>
      <c r="B8286" s="33" t="s">
        <v>65</v>
      </c>
      <c r="C8286" s="33">
        <v>72900</v>
      </c>
      <c r="D8286" s="33" t="s">
        <v>3842</v>
      </c>
      <c r="E8286" t="str">
        <f t="shared" si="133"/>
        <v>&lt;$75K</v>
      </c>
    </row>
    <row r="8287" spans="1:5" x14ac:dyDescent="0.3">
      <c r="A8287" s="33" t="s">
        <v>4</v>
      </c>
      <c r="B8287" s="33" t="s">
        <v>53</v>
      </c>
      <c r="C8287" s="33">
        <v>77884</v>
      </c>
      <c r="D8287" s="33" t="s">
        <v>3843</v>
      </c>
      <c r="E8287" t="str">
        <f t="shared" si="133"/>
        <v>$75K-$100K</v>
      </c>
    </row>
    <row r="8288" spans="1:5" x14ac:dyDescent="0.3">
      <c r="A8288" s="33" t="s">
        <v>2</v>
      </c>
      <c r="B8288" s="33" t="s">
        <v>81</v>
      </c>
      <c r="C8288" s="33"/>
      <c r="D8288" s="33" t="s">
        <v>366</v>
      </c>
      <c r="E8288" t="str">
        <f t="shared" si="133"/>
        <v>No Data</v>
      </c>
    </row>
    <row r="8289" spans="1:5" x14ac:dyDescent="0.3">
      <c r="A8289" s="33" t="s">
        <v>4</v>
      </c>
      <c r="B8289" s="33" t="s">
        <v>53</v>
      </c>
      <c r="C8289" s="33"/>
      <c r="D8289" s="33" t="s">
        <v>232</v>
      </c>
      <c r="E8289" t="str">
        <f t="shared" si="133"/>
        <v>No Data</v>
      </c>
    </row>
    <row r="8290" spans="1:5" x14ac:dyDescent="0.3">
      <c r="A8290" s="33" t="s">
        <v>4</v>
      </c>
      <c r="B8290" s="33" t="s">
        <v>53</v>
      </c>
      <c r="C8290" s="33"/>
      <c r="D8290" s="33" t="s">
        <v>305</v>
      </c>
      <c r="E8290" t="str">
        <f t="shared" si="133"/>
        <v>No Data</v>
      </c>
    </row>
    <row r="8291" spans="1:5" x14ac:dyDescent="0.3">
      <c r="A8291" s="33" t="s">
        <v>2</v>
      </c>
      <c r="B8291" s="33" t="s">
        <v>53</v>
      </c>
      <c r="C8291" s="33"/>
      <c r="D8291" s="33" t="s">
        <v>1427</v>
      </c>
      <c r="E8291" t="str">
        <f t="shared" si="133"/>
        <v>No Data</v>
      </c>
    </row>
    <row r="8292" spans="1:5" x14ac:dyDescent="0.3">
      <c r="A8292" s="33" t="s">
        <v>126</v>
      </c>
      <c r="B8292" s="33" t="s">
        <v>53</v>
      </c>
      <c r="C8292" s="33"/>
      <c r="D8292" s="33" t="s">
        <v>3844</v>
      </c>
      <c r="E8292" t="str">
        <f t="shared" si="133"/>
        <v>No Data</v>
      </c>
    </row>
    <row r="8293" spans="1:5" x14ac:dyDescent="0.3">
      <c r="A8293" s="33" t="s">
        <v>4</v>
      </c>
      <c r="B8293" s="33" t="s">
        <v>53</v>
      </c>
      <c r="C8293" s="33"/>
      <c r="D8293" s="33" t="s">
        <v>252</v>
      </c>
      <c r="E8293" t="str">
        <f t="shared" si="133"/>
        <v>No Data</v>
      </c>
    </row>
    <row r="8294" spans="1:5" x14ac:dyDescent="0.3">
      <c r="A8294" s="33" t="s">
        <v>2</v>
      </c>
      <c r="B8294" s="33" t="s">
        <v>53</v>
      </c>
      <c r="C8294" s="33">
        <v>150000</v>
      </c>
      <c r="D8294" s="33" t="s">
        <v>466</v>
      </c>
      <c r="E8294" t="str">
        <f t="shared" si="133"/>
        <v>$125K-$200K</v>
      </c>
    </row>
    <row r="8295" spans="1:5" x14ac:dyDescent="0.3">
      <c r="A8295" s="33" t="s">
        <v>0</v>
      </c>
      <c r="B8295" s="33" t="s">
        <v>53</v>
      </c>
      <c r="C8295" s="33">
        <v>224000</v>
      </c>
      <c r="D8295" s="33" t="s">
        <v>3845</v>
      </c>
      <c r="E8295" t="str">
        <f t="shared" si="133"/>
        <v>&gt;$200K</v>
      </c>
    </row>
    <row r="8296" spans="1:5" x14ac:dyDescent="0.3">
      <c r="A8296" s="33" t="s">
        <v>4</v>
      </c>
      <c r="B8296" s="33" t="s">
        <v>53</v>
      </c>
      <c r="C8296" s="33"/>
      <c r="D8296" s="33" t="s">
        <v>3491</v>
      </c>
      <c r="E8296" t="str">
        <f t="shared" si="133"/>
        <v>No Data</v>
      </c>
    </row>
    <row r="8297" spans="1:5" x14ac:dyDescent="0.3">
      <c r="A8297" s="33" t="s">
        <v>4</v>
      </c>
      <c r="B8297" s="33" t="s">
        <v>53</v>
      </c>
      <c r="C8297" s="33"/>
      <c r="D8297" s="33" t="s">
        <v>238</v>
      </c>
      <c r="E8297" t="str">
        <f t="shared" si="133"/>
        <v>No Data</v>
      </c>
    </row>
    <row r="8298" spans="1:5" x14ac:dyDescent="0.3">
      <c r="A8298" s="33" t="s">
        <v>2</v>
      </c>
      <c r="B8298" s="33" t="s">
        <v>53</v>
      </c>
      <c r="C8298" s="33"/>
      <c r="D8298" s="33" t="s">
        <v>3846</v>
      </c>
      <c r="E8298" t="str">
        <f t="shared" si="133"/>
        <v>No Data</v>
      </c>
    </row>
    <row r="8299" spans="1:5" x14ac:dyDescent="0.3">
      <c r="A8299" s="33" t="s">
        <v>4</v>
      </c>
      <c r="B8299" s="33" t="s">
        <v>53</v>
      </c>
      <c r="C8299" s="33">
        <v>172500</v>
      </c>
      <c r="D8299" s="33" t="s">
        <v>364</v>
      </c>
      <c r="E8299" t="str">
        <f t="shared" si="133"/>
        <v>$125K-$200K</v>
      </c>
    </row>
    <row r="8300" spans="1:5" x14ac:dyDescent="0.3">
      <c r="A8300" s="33" t="s">
        <v>2</v>
      </c>
      <c r="B8300" s="33" t="s">
        <v>108</v>
      </c>
      <c r="C8300" s="33">
        <v>89204</v>
      </c>
      <c r="D8300" s="33" t="s">
        <v>3847</v>
      </c>
      <c r="E8300" t="str">
        <f t="shared" si="133"/>
        <v>$75K-$100K</v>
      </c>
    </row>
    <row r="8301" spans="1:5" x14ac:dyDescent="0.3">
      <c r="A8301" s="33" t="s">
        <v>52</v>
      </c>
      <c r="B8301" s="33" t="s">
        <v>53</v>
      </c>
      <c r="C8301" s="33"/>
      <c r="D8301" s="33" t="s">
        <v>1905</v>
      </c>
      <c r="E8301" t="str">
        <f t="shared" si="133"/>
        <v>No Data</v>
      </c>
    </row>
    <row r="8302" spans="1:5" x14ac:dyDescent="0.3">
      <c r="A8302" s="33" t="s">
        <v>4</v>
      </c>
      <c r="B8302" s="33" t="s">
        <v>53</v>
      </c>
      <c r="C8302" s="33">
        <v>184000</v>
      </c>
      <c r="D8302" s="33" t="s">
        <v>2517</v>
      </c>
      <c r="E8302" t="str">
        <f t="shared" si="133"/>
        <v>$125K-$200K</v>
      </c>
    </row>
    <row r="8303" spans="1:5" x14ac:dyDescent="0.3">
      <c r="A8303" s="33" t="s">
        <v>4</v>
      </c>
      <c r="B8303" s="33" t="s">
        <v>53</v>
      </c>
      <c r="C8303" s="33"/>
      <c r="D8303" s="33" t="s">
        <v>232</v>
      </c>
      <c r="E8303" t="str">
        <f t="shared" si="133"/>
        <v>No Data</v>
      </c>
    </row>
    <row r="8304" spans="1:5" x14ac:dyDescent="0.3">
      <c r="A8304" s="33" t="s">
        <v>2</v>
      </c>
      <c r="B8304" s="33" t="s">
        <v>53</v>
      </c>
      <c r="C8304" s="33">
        <v>157500</v>
      </c>
      <c r="D8304" s="33" t="s">
        <v>256</v>
      </c>
      <c r="E8304" t="str">
        <f t="shared" si="133"/>
        <v>$125K-$200K</v>
      </c>
    </row>
    <row r="8305" spans="1:5" x14ac:dyDescent="0.3">
      <c r="A8305" s="33" t="s">
        <v>4</v>
      </c>
      <c r="B8305" s="33" t="s">
        <v>53</v>
      </c>
      <c r="C8305" s="33">
        <v>90000</v>
      </c>
      <c r="D8305" s="33" t="s">
        <v>1401</v>
      </c>
      <c r="E8305" t="str">
        <f t="shared" si="133"/>
        <v>$75K-$100K</v>
      </c>
    </row>
    <row r="8306" spans="1:5" x14ac:dyDescent="0.3">
      <c r="A8306" s="33" t="s">
        <v>2</v>
      </c>
      <c r="B8306" s="33" t="s">
        <v>53</v>
      </c>
      <c r="C8306" s="33">
        <v>125000</v>
      </c>
      <c r="D8306" s="33" t="s">
        <v>3848</v>
      </c>
      <c r="E8306" t="str">
        <f t="shared" si="133"/>
        <v>$100K-$125K</v>
      </c>
    </row>
    <row r="8307" spans="1:5" x14ac:dyDescent="0.3">
      <c r="A8307" s="33" t="s">
        <v>0</v>
      </c>
      <c r="B8307" s="33" t="s">
        <v>53</v>
      </c>
      <c r="C8307" s="33"/>
      <c r="D8307" s="33" t="s">
        <v>258</v>
      </c>
      <c r="E8307" t="str">
        <f t="shared" si="133"/>
        <v>No Data</v>
      </c>
    </row>
    <row r="8308" spans="1:5" x14ac:dyDescent="0.3">
      <c r="A8308" s="33" t="s">
        <v>0</v>
      </c>
      <c r="B8308" s="33" t="s">
        <v>53</v>
      </c>
      <c r="C8308" s="33">
        <v>117200</v>
      </c>
      <c r="D8308" s="33" t="s">
        <v>2525</v>
      </c>
      <c r="E8308" t="str">
        <f t="shared" si="133"/>
        <v>$100K-$125K</v>
      </c>
    </row>
    <row r="8309" spans="1:5" x14ac:dyDescent="0.3">
      <c r="A8309" s="33" t="s">
        <v>4</v>
      </c>
      <c r="B8309" s="33" t="s">
        <v>54</v>
      </c>
      <c r="C8309" s="33"/>
      <c r="D8309" s="33" t="s">
        <v>252</v>
      </c>
      <c r="E8309" t="str">
        <f t="shared" si="133"/>
        <v>No Data</v>
      </c>
    </row>
    <row r="8310" spans="1:5" x14ac:dyDescent="0.3">
      <c r="A8310" s="33" t="s">
        <v>0</v>
      </c>
      <c r="B8310" s="33" t="s">
        <v>53</v>
      </c>
      <c r="C8310" s="33">
        <v>91500</v>
      </c>
      <c r="D8310" s="33" t="s">
        <v>3849</v>
      </c>
      <c r="E8310" t="str">
        <f t="shared" si="133"/>
        <v>$75K-$100K</v>
      </c>
    </row>
    <row r="8311" spans="1:5" x14ac:dyDescent="0.3">
      <c r="A8311" s="33" t="s">
        <v>2</v>
      </c>
      <c r="B8311" s="33" t="s">
        <v>53</v>
      </c>
      <c r="C8311" s="33">
        <v>80000</v>
      </c>
      <c r="D8311" s="33" t="s">
        <v>3850</v>
      </c>
      <c r="E8311" t="str">
        <f t="shared" si="133"/>
        <v>$75K-$100K</v>
      </c>
    </row>
    <row r="8312" spans="1:5" x14ac:dyDescent="0.3">
      <c r="A8312" s="33" t="s">
        <v>126</v>
      </c>
      <c r="B8312" s="33" t="s">
        <v>53</v>
      </c>
      <c r="C8312" s="33">
        <v>117500</v>
      </c>
      <c r="D8312" s="33" t="s">
        <v>755</v>
      </c>
      <c r="E8312" t="str">
        <f t="shared" si="133"/>
        <v>$100K-$125K</v>
      </c>
    </row>
    <row r="8313" spans="1:5" x14ac:dyDescent="0.3">
      <c r="A8313" s="33" t="s">
        <v>126</v>
      </c>
      <c r="B8313" s="33" t="s">
        <v>53</v>
      </c>
      <c r="C8313" s="33">
        <v>145000</v>
      </c>
      <c r="D8313" s="33" t="s">
        <v>364</v>
      </c>
      <c r="E8313" t="str">
        <f t="shared" si="133"/>
        <v>$125K-$200K</v>
      </c>
    </row>
    <row r="8314" spans="1:5" x14ac:dyDescent="0.3">
      <c r="A8314" s="33" t="s">
        <v>2</v>
      </c>
      <c r="B8314" s="33" t="s">
        <v>53</v>
      </c>
      <c r="C8314" s="33"/>
      <c r="D8314" s="33" t="s">
        <v>2922</v>
      </c>
      <c r="E8314" t="str">
        <f t="shared" si="133"/>
        <v>No Data</v>
      </c>
    </row>
    <row r="8315" spans="1:5" x14ac:dyDescent="0.3">
      <c r="A8315" s="33" t="s">
        <v>129</v>
      </c>
      <c r="B8315" s="33" t="s">
        <v>74</v>
      </c>
      <c r="C8315" s="33"/>
      <c r="D8315" s="33" t="s">
        <v>2268</v>
      </c>
      <c r="E8315" t="str">
        <f t="shared" si="133"/>
        <v>No Data</v>
      </c>
    </row>
    <row r="8316" spans="1:5" x14ac:dyDescent="0.3">
      <c r="A8316" s="33" t="s">
        <v>4</v>
      </c>
      <c r="B8316" s="33" t="s">
        <v>53</v>
      </c>
      <c r="C8316" s="33">
        <v>140000</v>
      </c>
      <c r="D8316" s="33" t="s">
        <v>209</v>
      </c>
      <c r="E8316" t="str">
        <f t="shared" si="133"/>
        <v>$125K-$200K</v>
      </c>
    </row>
    <row r="8317" spans="1:5" x14ac:dyDescent="0.3">
      <c r="A8317" s="33" t="s">
        <v>2</v>
      </c>
      <c r="B8317" s="33" t="s">
        <v>53</v>
      </c>
      <c r="C8317" s="33">
        <v>72250</v>
      </c>
      <c r="D8317" s="33" t="s">
        <v>3851</v>
      </c>
      <c r="E8317" t="str">
        <f t="shared" si="133"/>
        <v>&lt;$75K</v>
      </c>
    </row>
    <row r="8318" spans="1:5" x14ac:dyDescent="0.3">
      <c r="A8318" s="33" t="s">
        <v>0</v>
      </c>
      <c r="B8318" s="33" t="s">
        <v>53</v>
      </c>
      <c r="C8318" s="33">
        <v>234500</v>
      </c>
      <c r="D8318" s="33" t="s">
        <v>217</v>
      </c>
      <c r="E8318" t="str">
        <f t="shared" si="133"/>
        <v>&gt;$200K</v>
      </c>
    </row>
    <row r="8319" spans="1:5" x14ac:dyDescent="0.3">
      <c r="A8319" s="33" t="s">
        <v>0</v>
      </c>
      <c r="B8319" s="33" t="s">
        <v>53</v>
      </c>
      <c r="C8319" s="33">
        <v>97000</v>
      </c>
      <c r="D8319" s="33" t="s">
        <v>570</v>
      </c>
      <c r="E8319" t="str">
        <f t="shared" si="133"/>
        <v>$75K-$100K</v>
      </c>
    </row>
    <row r="8320" spans="1:5" x14ac:dyDescent="0.3">
      <c r="A8320" s="33" t="s">
        <v>0</v>
      </c>
      <c r="B8320" s="33" t="s">
        <v>53</v>
      </c>
      <c r="C8320" s="33">
        <v>115000</v>
      </c>
      <c r="D8320" s="33" t="s">
        <v>1026</v>
      </c>
      <c r="E8320" t="str">
        <f t="shared" si="133"/>
        <v>$100K-$125K</v>
      </c>
    </row>
    <row r="8321" spans="1:5" x14ac:dyDescent="0.3">
      <c r="A8321" s="33" t="s">
        <v>2</v>
      </c>
      <c r="B8321" s="33" t="s">
        <v>53</v>
      </c>
      <c r="C8321" s="33">
        <v>375000</v>
      </c>
      <c r="D8321" s="33" t="s">
        <v>235</v>
      </c>
      <c r="E8321" t="str">
        <f t="shared" si="133"/>
        <v>&gt;$200K</v>
      </c>
    </row>
    <row r="8322" spans="1:5" x14ac:dyDescent="0.3">
      <c r="A8322" s="33" t="s">
        <v>0</v>
      </c>
      <c r="B8322" s="33" t="s">
        <v>75</v>
      </c>
      <c r="C8322" s="33">
        <v>157500</v>
      </c>
      <c r="D8322" s="33" t="s">
        <v>629</v>
      </c>
      <c r="E8322" t="str">
        <f t="shared" si="133"/>
        <v>$125K-$200K</v>
      </c>
    </row>
    <row r="8323" spans="1:5" x14ac:dyDescent="0.3">
      <c r="A8323" s="33" t="s">
        <v>4</v>
      </c>
      <c r="B8323" s="33" t="s">
        <v>53</v>
      </c>
      <c r="C8323" s="33"/>
      <c r="D8323" s="33" t="s">
        <v>1330</v>
      </c>
      <c r="E8323" t="str">
        <f t="shared" ref="E8323:E8386" si="134">_xlfn.XLOOKUP(C8323,$H$16:$H$21,$G$16:$G$21,,1)</f>
        <v>No Data</v>
      </c>
    </row>
    <row r="8324" spans="1:5" x14ac:dyDescent="0.3">
      <c r="A8324" s="33" t="s">
        <v>2</v>
      </c>
      <c r="B8324" s="33" t="s">
        <v>53</v>
      </c>
      <c r="C8324" s="33">
        <v>62004</v>
      </c>
      <c r="D8324" s="33" t="s">
        <v>3100</v>
      </c>
      <c r="E8324" t="str">
        <f t="shared" si="134"/>
        <v>&lt;$75K</v>
      </c>
    </row>
    <row r="8325" spans="1:5" x14ac:dyDescent="0.3">
      <c r="A8325" s="33" t="s">
        <v>128</v>
      </c>
      <c r="B8325" s="33" t="s">
        <v>53</v>
      </c>
      <c r="C8325" s="33">
        <v>120000</v>
      </c>
      <c r="D8325" s="33" t="s">
        <v>3852</v>
      </c>
      <c r="E8325" t="str">
        <f t="shared" si="134"/>
        <v>$100K-$125K</v>
      </c>
    </row>
    <row r="8326" spans="1:5" x14ac:dyDescent="0.3">
      <c r="A8326" s="33" t="s">
        <v>1</v>
      </c>
      <c r="B8326" s="33" t="s">
        <v>99</v>
      </c>
      <c r="C8326" s="33">
        <v>166000</v>
      </c>
      <c r="D8326" s="33" t="s">
        <v>2052</v>
      </c>
      <c r="E8326" t="str">
        <f t="shared" si="134"/>
        <v>$125K-$200K</v>
      </c>
    </row>
    <row r="8327" spans="1:5" x14ac:dyDescent="0.3">
      <c r="A8327" s="33" t="s">
        <v>4</v>
      </c>
      <c r="B8327" s="33" t="s">
        <v>54</v>
      </c>
      <c r="C8327" s="33">
        <v>100000</v>
      </c>
      <c r="D8327" s="33" t="s">
        <v>1469</v>
      </c>
      <c r="E8327" t="str">
        <f t="shared" si="134"/>
        <v>$75K-$100K</v>
      </c>
    </row>
    <row r="8328" spans="1:5" x14ac:dyDescent="0.3">
      <c r="A8328" s="33" t="s">
        <v>2</v>
      </c>
      <c r="B8328" s="33" t="s">
        <v>53</v>
      </c>
      <c r="C8328" s="33">
        <v>75000</v>
      </c>
      <c r="D8328" s="33" t="s">
        <v>3853</v>
      </c>
      <c r="E8328" t="str">
        <f t="shared" si="134"/>
        <v>&lt;$75K</v>
      </c>
    </row>
    <row r="8329" spans="1:5" x14ac:dyDescent="0.3">
      <c r="A8329" s="33" t="s">
        <v>126</v>
      </c>
      <c r="B8329" s="33" t="s">
        <v>53</v>
      </c>
      <c r="C8329" s="33"/>
      <c r="D8329" s="33" t="s">
        <v>225</v>
      </c>
      <c r="E8329" t="str">
        <f t="shared" si="134"/>
        <v>No Data</v>
      </c>
    </row>
    <row r="8330" spans="1:5" x14ac:dyDescent="0.3">
      <c r="A8330" s="33" t="s">
        <v>0</v>
      </c>
      <c r="B8330" s="33" t="s">
        <v>90</v>
      </c>
      <c r="C8330" s="33">
        <v>79200</v>
      </c>
      <c r="D8330" s="33" t="s">
        <v>294</v>
      </c>
      <c r="E8330" t="str">
        <f t="shared" si="134"/>
        <v>$75K-$100K</v>
      </c>
    </row>
    <row r="8331" spans="1:5" x14ac:dyDescent="0.3">
      <c r="A8331" s="33" t="s">
        <v>0</v>
      </c>
      <c r="B8331" s="33" t="s">
        <v>65</v>
      </c>
      <c r="C8331" s="33">
        <v>109500</v>
      </c>
      <c r="D8331" s="33" t="s">
        <v>211</v>
      </c>
      <c r="E8331" t="str">
        <f t="shared" si="134"/>
        <v>$100K-$125K</v>
      </c>
    </row>
    <row r="8332" spans="1:5" x14ac:dyDescent="0.3">
      <c r="A8332" s="33" t="s">
        <v>0</v>
      </c>
      <c r="B8332" s="33" t="s">
        <v>53</v>
      </c>
      <c r="C8332" s="33"/>
      <c r="D8332" s="33" t="s">
        <v>385</v>
      </c>
      <c r="E8332" t="str">
        <f t="shared" si="134"/>
        <v>No Data</v>
      </c>
    </row>
    <row r="8333" spans="1:5" x14ac:dyDescent="0.3">
      <c r="A8333" s="33" t="s">
        <v>2</v>
      </c>
      <c r="B8333" s="33" t="s">
        <v>53</v>
      </c>
      <c r="C8333" s="33">
        <v>135842</v>
      </c>
      <c r="D8333" s="33" t="s">
        <v>3854</v>
      </c>
      <c r="E8333" t="str">
        <f t="shared" si="134"/>
        <v>$125K-$200K</v>
      </c>
    </row>
    <row r="8334" spans="1:5" x14ac:dyDescent="0.3">
      <c r="A8334" s="33" t="s">
        <v>0</v>
      </c>
      <c r="B8334" s="33" t="s">
        <v>53</v>
      </c>
      <c r="C8334" s="33">
        <v>350000</v>
      </c>
      <c r="D8334" s="33" t="s">
        <v>3855</v>
      </c>
      <c r="E8334" t="str">
        <f t="shared" si="134"/>
        <v>&gt;$200K</v>
      </c>
    </row>
    <row r="8335" spans="1:5" x14ac:dyDescent="0.3">
      <c r="A8335" s="33" t="s">
        <v>4</v>
      </c>
      <c r="B8335" s="33" t="s">
        <v>53</v>
      </c>
      <c r="C8335" s="33">
        <v>140000</v>
      </c>
      <c r="D8335" s="33" t="s">
        <v>1320</v>
      </c>
      <c r="E8335" t="str">
        <f t="shared" si="134"/>
        <v>$125K-$200K</v>
      </c>
    </row>
    <row r="8336" spans="1:5" x14ac:dyDescent="0.3">
      <c r="A8336" s="33" t="s">
        <v>2</v>
      </c>
      <c r="B8336" s="33" t="s">
        <v>53</v>
      </c>
      <c r="C8336" s="33"/>
      <c r="D8336" s="33" t="s">
        <v>3856</v>
      </c>
      <c r="E8336" t="str">
        <f t="shared" si="134"/>
        <v>No Data</v>
      </c>
    </row>
    <row r="8337" spans="1:5" x14ac:dyDescent="0.3">
      <c r="A8337" s="33" t="s">
        <v>1</v>
      </c>
      <c r="B8337" s="33" t="s">
        <v>85</v>
      </c>
      <c r="C8337" s="33">
        <v>72900</v>
      </c>
      <c r="D8337" s="33" t="s">
        <v>2146</v>
      </c>
      <c r="E8337" t="str">
        <f t="shared" si="134"/>
        <v>&lt;$75K</v>
      </c>
    </row>
    <row r="8338" spans="1:5" x14ac:dyDescent="0.3">
      <c r="A8338" s="33" t="s">
        <v>0</v>
      </c>
      <c r="B8338" s="33" t="s">
        <v>53</v>
      </c>
      <c r="C8338" s="33"/>
      <c r="D8338" s="33" t="s">
        <v>3857</v>
      </c>
      <c r="E8338" t="str">
        <f t="shared" si="134"/>
        <v>No Data</v>
      </c>
    </row>
    <row r="8339" spans="1:5" x14ac:dyDescent="0.3">
      <c r="A8339" s="33" t="s">
        <v>128</v>
      </c>
      <c r="B8339" s="33" t="s">
        <v>53</v>
      </c>
      <c r="C8339" s="33">
        <v>186960</v>
      </c>
      <c r="D8339" s="33" t="s">
        <v>217</v>
      </c>
      <c r="E8339" t="str">
        <f t="shared" si="134"/>
        <v>$125K-$200K</v>
      </c>
    </row>
    <row r="8340" spans="1:5" x14ac:dyDescent="0.3">
      <c r="A8340" s="33" t="s">
        <v>0</v>
      </c>
      <c r="B8340" s="33" t="s">
        <v>53</v>
      </c>
      <c r="C8340" s="33"/>
      <c r="D8340" s="33" t="s">
        <v>2911</v>
      </c>
      <c r="E8340" t="str">
        <f t="shared" si="134"/>
        <v>No Data</v>
      </c>
    </row>
    <row r="8341" spans="1:5" x14ac:dyDescent="0.3">
      <c r="A8341" s="33" t="s">
        <v>2</v>
      </c>
      <c r="B8341" s="33" t="s">
        <v>53</v>
      </c>
      <c r="C8341" s="33">
        <v>66455.5</v>
      </c>
      <c r="D8341" s="33" t="s">
        <v>3858</v>
      </c>
      <c r="E8341" t="str">
        <f t="shared" si="134"/>
        <v>&lt;$75K</v>
      </c>
    </row>
    <row r="8342" spans="1:5" x14ac:dyDescent="0.3">
      <c r="A8342" s="33" t="s">
        <v>52</v>
      </c>
      <c r="B8342" s="33" t="s">
        <v>110</v>
      </c>
      <c r="C8342" s="33">
        <v>86400</v>
      </c>
      <c r="D8342" s="33" t="s">
        <v>3859</v>
      </c>
      <c r="E8342" t="str">
        <f t="shared" si="134"/>
        <v>$75K-$100K</v>
      </c>
    </row>
    <row r="8343" spans="1:5" x14ac:dyDescent="0.3">
      <c r="A8343" s="33" t="s">
        <v>2</v>
      </c>
      <c r="B8343" s="33" t="s">
        <v>53</v>
      </c>
      <c r="C8343" s="33">
        <v>86732.5</v>
      </c>
      <c r="D8343" s="33" t="s">
        <v>479</v>
      </c>
      <c r="E8343" t="str">
        <f t="shared" si="134"/>
        <v>$75K-$100K</v>
      </c>
    </row>
    <row r="8344" spans="1:5" x14ac:dyDescent="0.3">
      <c r="A8344" s="33" t="s">
        <v>0</v>
      </c>
      <c r="B8344" s="33" t="s">
        <v>53</v>
      </c>
      <c r="C8344" s="33">
        <v>99000</v>
      </c>
      <c r="D8344" s="33" t="s">
        <v>609</v>
      </c>
      <c r="E8344" t="str">
        <f t="shared" si="134"/>
        <v>$75K-$100K</v>
      </c>
    </row>
    <row r="8345" spans="1:5" x14ac:dyDescent="0.3">
      <c r="A8345" s="33" t="s">
        <v>0</v>
      </c>
      <c r="B8345" s="33" t="s">
        <v>53</v>
      </c>
      <c r="C8345" s="33">
        <v>157500</v>
      </c>
      <c r="D8345" s="33" t="s">
        <v>942</v>
      </c>
      <c r="E8345" t="str">
        <f t="shared" si="134"/>
        <v>$125K-$200K</v>
      </c>
    </row>
    <row r="8346" spans="1:5" x14ac:dyDescent="0.3">
      <c r="A8346" s="33" t="s">
        <v>4</v>
      </c>
      <c r="B8346" s="33" t="s">
        <v>53</v>
      </c>
      <c r="C8346" s="33">
        <v>135519</v>
      </c>
      <c r="D8346" s="33" t="s">
        <v>479</v>
      </c>
      <c r="E8346" t="str">
        <f t="shared" si="134"/>
        <v>$125K-$200K</v>
      </c>
    </row>
    <row r="8347" spans="1:5" x14ac:dyDescent="0.3">
      <c r="A8347" s="33" t="s">
        <v>0</v>
      </c>
      <c r="B8347" s="33" t="s">
        <v>53</v>
      </c>
      <c r="C8347" s="33">
        <v>145513.453125</v>
      </c>
      <c r="D8347" s="33" t="s">
        <v>3860</v>
      </c>
      <c r="E8347" t="str">
        <f t="shared" si="134"/>
        <v>$125K-$200K</v>
      </c>
    </row>
    <row r="8348" spans="1:5" x14ac:dyDescent="0.3">
      <c r="A8348" s="33" t="s">
        <v>0</v>
      </c>
      <c r="B8348" s="33" t="s">
        <v>53</v>
      </c>
      <c r="C8348" s="33"/>
      <c r="D8348" s="33" t="s">
        <v>3861</v>
      </c>
      <c r="E8348" t="str">
        <f t="shared" si="134"/>
        <v>No Data</v>
      </c>
    </row>
    <row r="8349" spans="1:5" x14ac:dyDescent="0.3">
      <c r="A8349" s="33" t="s">
        <v>2</v>
      </c>
      <c r="B8349" s="33" t="s">
        <v>54</v>
      </c>
      <c r="C8349" s="33">
        <v>57500</v>
      </c>
      <c r="D8349" s="33" t="s">
        <v>3496</v>
      </c>
      <c r="E8349" t="str">
        <f t="shared" si="134"/>
        <v>&lt;$75K</v>
      </c>
    </row>
    <row r="8350" spans="1:5" x14ac:dyDescent="0.3">
      <c r="A8350" s="33" t="s">
        <v>126</v>
      </c>
      <c r="B8350" s="33" t="s">
        <v>53</v>
      </c>
      <c r="C8350" s="33"/>
      <c r="D8350" s="33" t="s">
        <v>258</v>
      </c>
      <c r="E8350" t="str">
        <f t="shared" si="134"/>
        <v>No Data</v>
      </c>
    </row>
    <row r="8351" spans="1:5" x14ac:dyDescent="0.3">
      <c r="A8351" s="33" t="s">
        <v>1</v>
      </c>
      <c r="B8351" s="33" t="s">
        <v>87</v>
      </c>
      <c r="C8351" s="33">
        <v>89100</v>
      </c>
      <c r="D8351" s="33" t="s">
        <v>3862</v>
      </c>
      <c r="E8351" t="str">
        <f t="shared" si="134"/>
        <v>$75K-$100K</v>
      </c>
    </row>
    <row r="8352" spans="1:5" x14ac:dyDescent="0.3">
      <c r="A8352" s="33" t="s">
        <v>2</v>
      </c>
      <c r="B8352" s="33" t="s">
        <v>54</v>
      </c>
      <c r="C8352" s="33"/>
      <c r="D8352" s="33" t="s">
        <v>296</v>
      </c>
      <c r="E8352" t="str">
        <f t="shared" si="134"/>
        <v>No Data</v>
      </c>
    </row>
    <row r="8353" spans="1:5" x14ac:dyDescent="0.3">
      <c r="A8353" s="33" t="s">
        <v>4</v>
      </c>
      <c r="B8353" s="33" t="s">
        <v>54</v>
      </c>
      <c r="C8353" s="33"/>
      <c r="D8353" s="33" t="s">
        <v>434</v>
      </c>
      <c r="E8353" t="str">
        <f t="shared" si="134"/>
        <v>No Data</v>
      </c>
    </row>
    <row r="8354" spans="1:5" x14ac:dyDescent="0.3">
      <c r="A8354" s="33" t="s">
        <v>2</v>
      </c>
      <c r="B8354" s="33" t="s">
        <v>53</v>
      </c>
      <c r="C8354" s="33">
        <v>65000</v>
      </c>
      <c r="D8354" s="33" t="s">
        <v>3863</v>
      </c>
      <c r="E8354" t="str">
        <f t="shared" si="134"/>
        <v>&lt;$75K</v>
      </c>
    </row>
    <row r="8355" spans="1:5" x14ac:dyDescent="0.3">
      <c r="A8355" s="33" t="s">
        <v>0</v>
      </c>
      <c r="B8355" s="33" t="s">
        <v>53</v>
      </c>
      <c r="C8355" s="33"/>
      <c r="D8355" s="33" t="s">
        <v>249</v>
      </c>
      <c r="E8355" t="str">
        <f t="shared" si="134"/>
        <v>No Data</v>
      </c>
    </row>
    <row r="8356" spans="1:5" x14ac:dyDescent="0.3">
      <c r="A8356" s="33" t="s">
        <v>2</v>
      </c>
      <c r="B8356" s="33" t="s">
        <v>53</v>
      </c>
      <c r="C8356" s="33"/>
      <c r="D8356" s="33" t="s">
        <v>3864</v>
      </c>
      <c r="E8356" t="str">
        <f t="shared" si="134"/>
        <v>No Data</v>
      </c>
    </row>
    <row r="8357" spans="1:5" x14ac:dyDescent="0.3">
      <c r="A8357" s="33" t="s">
        <v>4</v>
      </c>
      <c r="B8357" s="33" t="s">
        <v>53</v>
      </c>
      <c r="C8357" s="33"/>
      <c r="D8357" s="33" t="s">
        <v>871</v>
      </c>
      <c r="E8357" t="str">
        <f t="shared" si="134"/>
        <v>No Data</v>
      </c>
    </row>
    <row r="8358" spans="1:5" x14ac:dyDescent="0.3">
      <c r="A8358" s="33" t="s">
        <v>2</v>
      </c>
      <c r="B8358" s="33" t="s">
        <v>53</v>
      </c>
      <c r="C8358" s="33">
        <v>75000</v>
      </c>
      <c r="D8358" s="33" t="s">
        <v>3865</v>
      </c>
      <c r="E8358" t="str">
        <f t="shared" si="134"/>
        <v>&lt;$75K</v>
      </c>
    </row>
    <row r="8359" spans="1:5" x14ac:dyDescent="0.3">
      <c r="A8359" s="33" t="s">
        <v>0</v>
      </c>
      <c r="B8359" s="33" t="s">
        <v>53</v>
      </c>
      <c r="C8359" s="33">
        <v>72870</v>
      </c>
      <c r="D8359" s="33" t="s">
        <v>960</v>
      </c>
      <c r="E8359" t="str">
        <f t="shared" si="134"/>
        <v>&lt;$75K</v>
      </c>
    </row>
    <row r="8360" spans="1:5" x14ac:dyDescent="0.3">
      <c r="A8360" s="33" t="s">
        <v>0</v>
      </c>
      <c r="B8360" s="33" t="s">
        <v>53</v>
      </c>
      <c r="C8360" s="33"/>
      <c r="D8360" s="33" t="s">
        <v>3866</v>
      </c>
      <c r="E8360" t="str">
        <f t="shared" si="134"/>
        <v>No Data</v>
      </c>
    </row>
    <row r="8361" spans="1:5" x14ac:dyDescent="0.3">
      <c r="A8361" s="33" t="s">
        <v>126</v>
      </c>
      <c r="B8361" s="33" t="s">
        <v>53</v>
      </c>
      <c r="C8361" s="33">
        <v>122500</v>
      </c>
      <c r="D8361" s="33" t="s">
        <v>1166</v>
      </c>
      <c r="E8361" t="str">
        <f t="shared" si="134"/>
        <v>$100K-$125K</v>
      </c>
    </row>
    <row r="8362" spans="1:5" x14ac:dyDescent="0.3">
      <c r="A8362" s="33" t="s">
        <v>2</v>
      </c>
      <c r="B8362" s="33" t="s">
        <v>53</v>
      </c>
      <c r="C8362" s="33"/>
      <c r="D8362" s="33" t="s">
        <v>1604</v>
      </c>
      <c r="E8362" t="str">
        <f t="shared" si="134"/>
        <v>No Data</v>
      </c>
    </row>
    <row r="8363" spans="1:5" x14ac:dyDescent="0.3">
      <c r="A8363" s="33" t="s">
        <v>0</v>
      </c>
      <c r="B8363" s="33" t="s">
        <v>105</v>
      </c>
      <c r="C8363" s="33">
        <v>79200</v>
      </c>
      <c r="D8363" s="33" t="s">
        <v>1091</v>
      </c>
      <c r="E8363" t="str">
        <f t="shared" si="134"/>
        <v>$75K-$100K</v>
      </c>
    </row>
    <row r="8364" spans="1:5" x14ac:dyDescent="0.3">
      <c r="A8364" s="33" t="s">
        <v>128</v>
      </c>
      <c r="B8364" s="33" t="s">
        <v>53</v>
      </c>
      <c r="C8364" s="33">
        <v>210000</v>
      </c>
      <c r="D8364" s="33" t="s">
        <v>1173</v>
      </c>
      <c r="E8364" t="str">
        <f t="shared" si="134"/>
        <v>&gt;$200K</v>
      </c>
    </row>
    <row r="8365" spans="1:5" x14ac:dyDescent="0.3">
      <c r="A8365" s="33" t="s">
        <v>4</v>
      </c>
      <c r="B8365" s="33" t="s">
        <v>53</v>
      </c>
      <c r="C8365" s="33">
        <v>100000</v>
      </c>
      <c r="D8365" s="33" t="s">
        <v>3459</v>
      </c>
      <c r="E8365" t="str">
        <f t="shared" si="134"/>
        <v>$75K-$100K</v>
      </c>
    </row>
    <row r="8366" spans="1:5" x14ac:dyDescent="0.3">
      <c r="A8366" s="33" t="s">
        <v>4</v>
      </c>
      <c r="B8366" s="33" t="s">
        <v>53</v>
      </c>
      <c r="C8366" s="33">
        <v>125000</v>
      </c>
      <c r="D8366" s="33" t="s">
        <v>3867</v>
      </c>
      <c r="E8366" t="str">
        <f t="shared" si="134"/>
        <v>$100K-$125K</v>
      </c>
    </row>
    <row r="8367" spans="1:5" x14ac:dyDescent="0.3">
      <c r="A8367" s="33" t="s">
        <v>2</v>
      </c>
      <c r="B8367" s="33" t="s">
        <v>53</v>
      </c>
      <c r="C8367" s="33">
        <v>79123.6875</v>
      </c>
      <c r="D8367" s="33" t="s">
        <v>3868</v>
      </c>
      <c r="E8367" t="str">
        <f t="shared" si="134"/>
        <v>$75K-$100K</v>
      </c>
    </row>
    <row r="8368" spans="1:5" x14ac:dyDescent="0.3">
      <c r="A8368" s="33" t="s">
        <v>2</v>
      </c>
      <c r="B8368" s="33" t="s">
        <v>53</v>
      </c>
      <c r="C8368" s="33">
        <v>63000</v>
      </c>
      <c r="D8368" s="33" t="s">
        <v>3869</v>
      </c>
      <c r="E8368" t="str">
        <f t="shared" si="134"/>
        <v>&lt;$75K</v>
      </c>
    </row>
    <row r="8369" spans="1:5" x14ac:dyDescent="0.3">
      <c r="A8369" s="33" t="s">
        <v>2</v>
      </c>
      <c r="B8369" s="33" t="s">
        <v>53</v>
      </c>
      <c r="C8369" s="33"/>
      <c r="D8369" s="33" t="s">
        <v>3870</v>
      </c>
      <c r="E8369" t="str">
        <f t="shared" si="134"/>
        <v>No Data</v>
      </c>
    </row>
    <row r="8370" spans="1:5" x14ac:dyDescent="0.3">
      <c r="A8370" s="33" t="s">
        <v>2</v>
      </c>
      <c r="B8370" s="33" t="s">
        <v>53</v>
      </c>
      <c r="C8370" s="33"/>
      <c r="D8370" s="33" t="s">
        <v>3871</v>
      </c>
      <c r="E8370" t="str">
        <f t="shared" si="134"/>
        <v>No Data</v>
      </c>
    </row>
    <row r="8371" spans="1:5" x14ac:dyDescent="0.3">
      <c r="A8371" s="33" t="s">
        <v>0</v>
      </c>
      <c r="B8371" s="33" t="s">
        <v>54</v>
      </c>
      <c r="C8371" s="33">
        <v>130000</v>
      </c>
      <c r="D8371" s="33" t="s">
        <v>1351</v>
      </c>
      <c r="E8371" t="str">
        <f t="shared" si="134"/>
        <v>$125K-$200K</v>
      </c>
    </row>
    <row r="8372" spans="1:5" x14ac:dyDescent="0.3">
      <c r="A8372" s="33" t="s">
        <v>4</v>
      </c>
      <c r="B8372" s="33" t="s">
        <v>53</v>
      </c>
      <c r="C8372" s="33">
        <v>125000</v>
      </c>
      <c r="D8372" s="33" t="s">
        <v>1099</v>
      </c>
      <c r="E8372" t="str">
        <f t="shared" si="134"/>
        <v>$100K-$125K</v>
      </c>
    </row>
    <row r="8373" spans="1:5" x14ac:dyDescent="0.3">
      <c r="A8373" s="33" t="s">
        <v>4</v>
      </c>
      <c r="B8373" s="33" t="s">
        <v>88</v>
      </c>
      <c r="C8373" s="33">
        <v>147500</v>
      </c>
      <c r="D8373" s="33" t="s">
        <v>811</v>
      </c>
      <c r="E8373" t="str">
        <f t="shared" si="134"/>
        <v>$125K-$200K</v>
      </c>
    </row>
    <row r="8374" spans="1:5" x14ac:dyDescent="0.3">
      <c r="A8374" s="33" t="s">
        <v>0</v>
      </c>
      <c r="B8374" s="33" t="s">
        <v>54</v>
      </c>
      <c r="C8374" s="33">
        <v>125000</v>
      </c>
      <c r="D8374" s="33" t="s">
        <v>3872</v>
      </c>
      <c r="E8374" t="str">
        <f t="shared" si="134"/>
        <v>$100K-$125K</v>
      </c>
    </row>
    <row r="8375" spans="1:5" x14ac:dyDescent="0.3">
      <c r="A8375" s="33" t="s">
        <v>1</v>
      </c>
      <c r="B8375" s="33" t="s">
        <v>110</v>
      </c>
      <c r="C8375" s="33">
        <v>89100</v>
      </c>
      <c r="D8375" s="33" t="s">
        <v>494</v>
      </c>
      <c r="E8375" t="str">
        <f t="shared" si="134"/>
        <v>$75K-$100K</v>
      </c>
    </row>
    <row r="8376" spans="1:5" x14ac:dyDescent="0.3">
      <c r="A8376" s="33" t="s">
        <v>0</v>
      </c>
      <c r="B8376" s="33" t="s">
        <v>53</v>
      </c>
      <c r="C8376" s="33">
        <v>186500</v>
      </c>
      <c r="D8376" s="33" t="s">
        <v>611</v>
      </c>
      <c r="E8376" t="str">
        <f t="shared" si="134"/>
        <v>$125K-$200K</v>
      </c>
    </row>
    <row r="8377" spans="1:5" x14ac:dyDescent="0.3">
      <c r="A8377" s="33" t="s">
        <v>4</v>
      </c>
      <c r="B8377" s="33" t="s">
        <v>53</v>
      </c>
      <c r="C8377" s="33">
        <v>147500</v>
      </c>
      <c r="D8377" s="33" t="s">
        <v>2616</v>
      </c>
      <c r="E8377" t="str">
        <f t="shared" si="134"/>
        <v>$125K-$200K</v>
      </c>
    </row>
    <row r="8378" spans="1:5" x14ac:dyDescent="0.3">
      <c r="A8378" s="33" t="s">
        <v>125</v>
      </c>
      <c r="B8378" s="33" t="s">
        <v>53</v>
      </c>
      <c r="C8378" s="33"/>
      <c r="D8378" s="33" t="s">
        <v>313</v>
      </c>
      <c r="E8378" t="str">
        <f t="shared" si="134"/>
        <v>No Data</v>
      </c>
    </row>
    <row r="8379" spans="1:5" x14ac:dyDescent="0.3">
      <c r="A8379" s="33" t="s">
        <v>4</v>
      </c>
      <c r="B8379" s="33" t="s">
        <v>53</v>
      </c>
      <c r="C8379" s="33">
        <v>145000</v>
      </c>
      <c r="D8379" s="33" t="s">
        <v>2994</v>
      </c>
      <c r="E8379" t="str">
        <f t="shared" si="134"/>
        <v>$125K-$200K</v>
      </c>
    </row>
    <row r="8380" spans="1:5" x14ac:dyDescent="0.3">
      <c r="A8380" s="33" t="s">
        <v>52</v>
      </c>
      <c r="B8380" s="33" t="s">
        <v>53</v>
      </c>
      <c r="C8380" s="33">
        <v>80000</v>
      </c>
      <c r="D8380" s="33" t="s">
        <v>265</v>
      </c>
      <c r="E8380" t="str">
        <f t="shared" si="134"/>
        <v>$75K-$100K</v>
      </c>
    </row>
    <row r="8381" spans="1:5" x14ac:dyDescent="0.3">
      <c r="A8381" s="33" t="s">
        <v>4</v>
      </c>
      <c r="B8381" s="33" t="s">
        <v>53</v>
      </c>
      <c r="C8381" s="33">
        <v>192500</v>
      </c>
      <c r="D8381" s="33" t="s">
        <v>2014</v>
      </c>
      <c r="E8381" t="str">
        <f t="shared" si="134"/>
        <v>$125K-$200K</v>
      </c>
    </row>
    <row r="8382" spans="1:5" x14ac:dyDescent="0.3">
      <c r="A8382" s="33" t="s">
        <v>2</v>
      </c>
      <c r="B8382" s="33" t="s">
        <v>53</v>
      </c>
      <c r="C8382" s="33">
        <v>137610</v>
      </c>
      <c r="D8382" s="33" t="s">
        <v>476</v>
      </c>
      <c r="E8382" t="str">
        <f t="shared" si="134"/>
        <v>$125K-$200K</v>
      </c>
    </row>
    <row r="8383" spans="1:5" x14ac:dyDescent="0.3">
      <c r="A8383" s="33" t="s">
        <v>0</v>
      </c>
      <c r="B8383" s="33" t="s">
        <v>53</v>
      </c>
      <c r="C8383" s="33"/>
      <c r="D8383" s="33" t="s">
        <v>258</v>
      </c>
      <c r="E8383" t="str">
        <f t="shared" si="134"/>
        <v>No Data</v>
      </c>
    </row>
    <row r="8384" spans="1:5" x14ac:dyDescent="0.3">
      <c r="A8384" s="33" t="s">
        <v>2</v>
      </c>
      <c r="B8384" s="33" t="s">
        <v>124</v>
      </c>
      <c r="C8384" s="33">
        <v>53014</v>
      </c>
      <c r="D8384" s="33" t="s">
        <v>634</v>
      </c>
      <c r="E8384" t="str">
        <f t="shared" si="134"/>
        <v>&lt;$75K</v>
      </c>
    </row>
    <row r="8385" spans="1:5" x14ac:dyDescent="0.3">
      <c r="A8385" s="33" t="s">
        <v>128</v>
      </c>
      <c r="B8385" s="33" t="s">
        <v>80</v>
      </c>
      <c r="C8385" s="33">
        <v>157500</v>
      </c>
      <c r="D8385" s="33" t="s">
        <v>1481</v>
      </c>
      <c r="E8385" t="str">
        <f t="shared" si="134"/>
        <v>$125K-$200K</v>
      </c>
    </row>
    <row r="8386" spans="1:5" x14ac:dyDescent="0.3">
      <c r="A8386" s="33" t="s">
        <v>2</v>
      </c>
      <c r="B8386" s="33" t="s">
        <v>53</v>
      </c>
      <c r="C8386" s="33">
        <v>50000</v>
      </c>
      <c r="D8386" s="33" t="s">
        <v>3873</v>
      </c>
      <c r="E8386" t="str">
        <f t="shared" si="134"/>
        <v>&lt;$75K</v>
      </c>
    </row>
    <row r="8387" spans="1:5" x14ac:dyDescent="0.3">
      <c r="A8387" s="33" t="s">
        <v>0</v>
      </c>
      <c r="B8387" s="33" t="s">
        <v>53</v>
      </c>
      <c r="C8387" s="33"/>
      <c r="D8387" s="33" t="s">
        <v>2032</v>
      </c>
      <c r="E8387" t="str">
        <f t="shared" ref="E8387:E8450" si="135">_xlfn.XLOOKUP(C8387,$H$16:$H$21,$G$16:$G$21,,1)</f>
        <v>No Data</v>
      </c>
    </row>
    <row r="8388" spans="1:5" x14ac:dyDescent="0.3">
      <c r="A8388" s="33" t="s">
        <v>4</v>
      </c>
      <c r="B8388" s="33" t="s">
        <v>53</v>
      </c>
      <c r="C8388" s="33"/>
      <c r="D8388" s="33" t="s">
        <v>299</v>
      </c>
      <c r="E8388" t="str">
        <f t="shared" si="135"/>
        <v>No Data</v>
      </c>
    </row>
    <row r="8389" spans="1:5" x14ac:dyDescent="0.3">
      <c r="A8389" s="33" t="s">
        <v>52</v>
      </c>
      <c r="B8389" s="33" t="s">
        <v>53</v>
      </c>
      <c r="C8389" s="33">
        <v>71000</v>
      </c>
      <c r="D8389" s="33" t="s">
        <v>577</v>
      </c>
      <c r="E8389" t="str">
        <f t="shared" si="135"/>
        <v>&lt;$75K</v>
      </c>
    </row>
    <row r="8390" spans="1:5" x14ac:dyDescent="0.3">
      <c r="A8390" s="33" t="s">
        <v>126</v>
      </c>
      <c r="B8390" s="33" t="s">
        <v>64</v>
      </c>
      <c r="C8390" s="33">
        <v>79200</v>
      </c>
      <c r="D8390" s="33" t="s">
        <v>2739</v>
      </c>
      <c r="E8390" t="str">
        <f t="shared" si="135"/>
        <v>$75K-$100K</v>
      </c>
    </row>
    <row r="8391" spans="1:5" x14ac:dyDescent="0.3">
      <c r="A8391" s="33" t="s">
        <v>0</v>
      </c>
      <c r="B8391" s="33" t="s">
        <v>57</v>
      </c>
      <c r="C8391" s="33">
        <v>98496</v>
      </c>
      <c r="D8391" s="33" t="s">
        <v>241</v>
      </c>
      <c r="E8391" t="str">
        <f t="shared" si="135"/>
        <v>$75K-$100K</v>
      </c>
    </row>
    <row r="8392" spans="1:5" x14ac:dyDescent="0.3">
      <c r="A8392" s="33" t="s">
        <v>126</v>
      </c>
      <c r="B8392" s="33" t="s">
        <v>54</v>
      </c>
      <c r="C8392" s="33">
        <v>90000</v>
      </c>
      <c r="D8392" s="33" t="s">
        <v>3874</v>
      </c>
      <c r="E8392" t="str">
        <f t="shared" si="135"/>
        <v>$75K-$100K</v>
      </c>
    </row>
    <row r="8393" spans="1:5" x14ac:dyDescent="0.3">
      <c r="A8393" s="33" t="s">
        <v>0</v>
      </c>
      <c r="B8393" s="33" t="s">
        <v>53</v>
      </c>
      <c r="C8393" s="33">
        <v>219225</v>
      </c>
      <c r="D8393" s="33" t="s">
        <v>3875</v>
      </c>
      <c r="E8393" t="str">
        <f t="shared" si="135"/>
        <v>&gt;$200K</v>
      </c>
    </row>
    <row r="8394" spans="1:5" x14ac:dyDescent="0.3">
      <c r="A8394" s="33" t="s">
        <v>0</v>
      </c>
      <c r="B8394" s="33" t="s">
        <v>53</v>
      </c>
      <c r="C8394" s="33">
        <v>39000</v>
      </c>
      <c r="D8394" s="33" t="s">
        <v>3876</v>
      </c>
      <c r="E8394" t="str">
        <f t="shared" si="135"/>
        <v>&lt;$75K</v>
      </c>
    </row>
    <row r="8395" spans="1:5" x14ac:dyDescent="0.3">
      <c r="A8395" s="33" t="s">
        <v>125</v>
      </c>
      <c r="B8395" s="33" t="s">
        <v>53</v>
      </c>
      <c r="C8395" s="33">
        <v>173000</v>
      </c>
      <c r="D8395" s="33" t="s">
        <v>3877</v>
      </c>
      <c r="E8395" t="str">
        <f t="shared" si="135"/>
        <v>$125K-$200K</v>
      </c>
    </row>
    <row r="8396" spans="1:5" x14ac:dyDescent="0.3">
      <c r="A8396" s="33" t="s">
        <v>2</v>
      </c>
      <c r="B8396" s="33" t="s">
        <v>53</v>
      </c>
      <c r="C8396" s="33"/>
      <c r="D8396" s="33" t="s">
        <v>2834</v>
      </c>
      <c r="E8396" t="str">
        <f t="shared" si="135"/>
        <v>No Data</v>
      </c>
    </row>
    <row r="8397" spans="1:5" x14ac:dyDescent="0.3">
      <c r="A8397" s="33" t="s">
        <v>126</v>
      </c>
      <c r="B8397" s="33" t="s">
        <v>53</v>
      </c>
      <c r="C8397" s="33">
        <v>140000</v>
      </c>
      <c r="D8397" s="33" t="s">
        <v>232</v>
      </c>
      <c r="E8397" t="str">
        <f t="shared" si="135"/>
        <v>$125K-$200K</v>
      </c>
    </row>
    <row r="8398" spans="1:5" x14ac:dyDescent="0.3">
      <c r="A8398" s="33" t="s">
        <v>126</v>
      </c>
      <c r="B8398" s="33" t="s">
        <v>53</v>
      </c>
      <c r="C8398" s="33">
        <v>150000</v>
      </c>
      <c r="D8398" s="33" t="s">
        <v>1721</v>
      </c>
      <c r="E8398" t="str">
        <f t="shared" si="135"/>
        <v>$125K-$200K</v>
      </c>
    </row>
    <row r="8399" spans="1:5" x14ac:dyDescent="0.3">
      <c r="A8399" s="33" t="s">
        <v>2</v>
      </c>
      <c r="B8399" s="33" t="s">
        <v>53</v>
      </c>
      <c r="C8399" s="33">
        <v>140000</v>
      </c>
      <c r="D8399" s="33" t="s">
        <v>3878</v>
      </c>
      <c r="E8399" t="str">
        <f t="shared" si="135"/>
        <v>$125K-$200K</v>
      </c>
    </row>
    <row r="8400" spans="1:5" x14ac:dyDescent="0.3">
      <c r="A8400" s="33" t="s">
        <v>126</v>
      </c>
      <c r="B8400" s="33" t="s">
        <v>53</v>
      </c>
      <c r="C8400" s="33">
        <v>150000</v>
      </c>
      <c r="D8400" s="33" t="s">
        <v>3879</v>
      </c>
      <c r="E8400" t="str">
        <f t="shared" si="135"/>
        <v>$125K-$200K</v>
      </c>
    </row>
    <row r="8401" spans="1:5" x14ac:dyDescent="0.3">
      <c r="A8401" s="33" t="s">
        <v>4</v>
      </c>
      <c r="B8401" s="33" t="s">
        <v>53</v>
      </c>
      <c r="C8401" s="33">
        <v>87500</v>
      </c>
      <c r="D8401" s="33" t="s">
        <v>3880</v>
      </c>
      <c r="E8401" t="str">
        <f t="shared" si="135"/>
        <v>$75K-$100K</v>
      </c>
    </row>
    <row r="8402" spans="1:5" x14ac:dyDescent="0.3">
      <c r="A8402" s="33" t="s">
        <v>4</v>
      </c>
      <c r="B8402" s="33" t="s">
        <v>53</v>
      </c>
      <c r="C8402" s="33">
        <v>140000</v>
      </c>
      <c r="D8402" s="33" t="s">
        <v>3881</v>
      </c>
      <c r="E8402" t="str">
        <f t="shared" si="135"/>
        <v>$125K-$200K</v>
      </c>
    </row>
    <row r="8403" spans="1:5" x14ac:dyDescent="0.3">
      <c r="A8403" s="33" t="s">
        <v>0</v>
      </c>
      <c r="B8403" s="33" t="s">
        <v>54</v>
      </c>
      <c r="C8403" s="33">
        <v>115000</v>
      </c>
      <c r="D8403" s="33" t="s">
        <v>3882</v>
      </c>
      <c r="E8403" t="str">
        <f t="shared" si="135"/>
        <v>$100K-$125K</v>
      </c>
    </row>
    <row r="8404" spans="1:5" x14ac:dyDescent="0.3">
      <c r="A8404" s="33" t="s">
        <v>0</v>
      </c>
      <c r="B8404" s="33" t="s">
        <v>53</v>
      </c>
      <c r="C8404" s="33">
        <v>106439.5</v>
      </c>
      <c r="D8404" s="33" t="s">
        <v>1076</v>
      </c>
      <c r="E8404" t="str">
        <f t="shared" si="135"/>
        <v>$100K-$125K</v>
      </c>
    </row>
    <row r="8405" spans="1:5" x14ac:dyDescent="0.3">
      <c r="A8405" s="33" t="s">
        <v>2</v>
      </c>
      <c r="B8405" s="33" t="s">
        <v>53</v>
      </c>
      <c r="C8405" s="33">
        <v>42500</v>
      </c>
      <c r="D8405" s="33" t="s">
        <v>3883</v>
      </c>
      <c r="E8405" t="str">
        <f t="shared" si="135"/>
        <v>&lt;$75K</v>
      </c>
    </row>
    <row r="8406" spans="1:5" x14ac:dyDescent="0.3">
      <c r="A8406" s="33" t="s">
        <v>4</v>
      </c>
      <c r="B8406" s="33" t="s">
        <v>53</v>
      </c>
      <c r="C8406" s="33">
        <v>85000</v>
      </c>
      <c r="D8406" s="33" t="s">
        <v>3884</v>
      </c>
      <c r="E8406" t="str">
        <f t="shared" si="135"/>
        <v>$75K-$100K</v>
      </c>
    </row>
    <row r="8407" spans="1:5" x14ac:dyDescent="0.3">
      <c r="A8407" s="33" t="s">
        <v>0</v>
      </c>
      <c r="B8407" s="33" t="s">
        <v>95</v>
      </c>
      <c r="C8407" s="33">
        <v>166419.5</v>
      </c>
      <c r="D8407" s="33" t="s">
        <v>747</v>
      </c>
      <c r="E8407" t="str">
        <f t="shared" si="135"/>
        <v>$125K-$200K</v>
      </c>
    </row>
    <row r="8408" spans="1:5" x14ac:dyDescent="0.3">
      <c r="A8408" s="33" t="s">
        <v>4</v>
      </c>
      <c r="B8408" s="33" t="s">
        <v>54</v>
      </c>
      <c r="C8408" s="33"/>
      <c r="D8408" s="33" t="s">
        <v>3885</v>
      </c>
      <c r="E8408" t="str">
        <f t="shared" si="135"/>
        <v>No Data</v>
      </c>
    </row>
    <row r="8409" spans="1:5" x14ac:dyDescent="0.3">
      <c r="A8409" s="33" t="s">
        <v>0</v>
      </c>
      <c r="B8409" s="33" t="s">
        <v>53</v>
      </c>
      <c r="C8409" s="33"/>
      <c r="D8409" s="33" t="s">
        <v>3886</v>
      </c>
      <c r="E8409" t="str">
        <f t="shared" si="135"/>
        <v>No Data</v>
      </c>
    </row>
    <row r="8410" spans="1:5" x14ac:dyDescent="0.3">
      <c r="A8410" s="33" t="s">
        <v>0</v>
      </c>
      <c r="B8410" s="33" t="s">
        <v>110</v>
      </c>
      <c r="C8410" s="33">
        <v>69962.5</v>
      </c>
      <c r="D8410" s="33" t="s">
        <v>2682</v>
      </c>
      <c r="E8410" t="str">
        <f t="shared" si="135"/>
        <v>&lt;$75K</v>
      </c>
    </row>
    <row r="8411" spans="1:5" x14ac:dyDescent="0.3">
      <c r="A8411" s="33" t="s">
        <v>0</v>
      </c>
      <c r="B8411" s="33" t="s">
        <v>54</v>
      </c>
      <c r="C8411" s="33"/>
      <c r="D8411" s="33" t="s">
        <v>353</v>
      </c>
      <c r="E8411" t="str">
        <f t="shared" si="135"/>
        <v>No Data</v>
      </c>
    </row>
    <row r="8412" spans="1:5" x14ac:dyDescent="0.3">
      <c r="A8412" s="33" t="s">
        <v>0</v>
      </c>
      <c r="B8412" s="33" t="s">
        <v>53</v>
      </c>
      <c r="C8412" s="33">
        <v>250000</v>
      </c>
      <c r="D8412" s="33" t="s">
        <v>350</v>
      </c>
      <c r="E8412" t="str">
        <f t="shared" si="135"/>
        <v>&gt;$200K</v>
      </c>
    </row>
    <row r="8413" spans="1:5" x14ac:dyDescent="0.3">
      <c r="A8413" s="33" t="s">
        <v>4</v>
      </c>
      <c r="B8413" s="33" t="s">
        <v>53</v>
      </c>
      <c r="C8413" s="33">
        <v>121500</v>
      </c>
      <c r="D8413" s="33" t="s">
        <v>3293</v>
      </c>
      <c r="E8413" t="str">
        <f t="shared" si="135"/>
        <v>$100K-$125K</v>
      </c>
    </row>
    <row r="8414" spans="1:5" x14ac:dyDescent="0.3">
      <c r="A8414" s="33" t="s">
        <v>0</v>
      </c>
      <c r="B8414" s="33" t="s">
        <v>53</v>
      </c>
      <c r="C8414" s="33"/>
      <c r="D8414" s="33" t="s">
        <v>258</v>
      </c>
      <c r="E8414" t="str">
        <f t="shared" si="135"/>
        <v>No Data</v>
      </c>
    </row>
    <row r="8415" spans="1:5" x14ac:dyDescent="0.3">
      <c r="A8415" s="33" t="s">
        <v>4</v>
      </c>
      <c r="B8415" s="33" t="s">
        <v>53</v>
      </c>
      <c r="C8415" s="33">
        <v>177500</v>
      </c>
      <c r="D8415" s="33" t="s">
        <v>238</v>
      </c>
      <c r="E8415" t="str">
        <f t="shared" si="135"/>
        <v>$125K-$200K</v>
      </c>
    </row>
    <row r="8416" spans="1:5" x14ac:dyDescent="0.3">
      <c r="A8416" s="33" t="s">
        <v>4</v>
      </c>
      <c r="B8416" s="33" t="s">
        <v>53</v>
      </c>
      <c r="C8416" s="33">
        <v>113836.5</v>
      </c>
      <c r="D8416" s="33" t="s">
        <v>232</v>
      </c>
      <c r="E8416" t="str">
        <f t="shared" si="135"/>
        <v>$100K-$125K</v>
      </c>
    </row>
    <row r="8417" spans="1:5" x14ac:dyDescent="0.3">
      <c r="A8417" s="33" t="s">
        <v>0</v>
      </c>
      <c r="B8417" s="33" t="s">
        <v>53</v>
      </c>
      <c r="C8417" s="33"/>
      <c r="D8417" s="33" t="s">
        <v>258</v>
      </c>
      <c r="E8417" t="str">
        <f t="shared" si="135"/>
        <v>No Data</v>
      </c>
    </row>
    <row r="8418" spans="1:5" x14ac:dyDescent="0.3">
      <c r="A8418" s="33" t="s">
        <v>128</v>
      </c>
      <c r="B8418" s="33" t="s">
        <v>53</v>
      </c>
      <c r="C8418" s="33">
        <v>185000</v>
      </c>
      <c r="D8418" s="33" t="s">
        <v>3887</v>
      </c>
      <c r="E8418" t="str">
        <f t="shared" si="135"/>
        <v>$125K-$200K</v>
      </c>
    </row>
    <row r="8419" spans="1:5" x14ac:dyDescent="0.3">
      <c r="A8419" s="33" t="s">
        <v>4</v>
      </c>
      <c r="B8419" s="33" t="s">
        <v>53</v>
      </c>
      <c r="C8419" s="33">
        <v>90000</v>
      </c>
      <c r="D8419" s="33" t="s">
        <v>499</v>
      </c>
      <c r="E8419" t="str">
        <f t="shared" si="135"/>
        <v>$75K-$100K</v>
      </c>
    </row>
    <row r="8420" spans="1:5" x14ac:dyDescent="0.3">
      <c r="A8420" s="33" t="s">
        <v>52</v>
      </c>
      <c r="B8420" s="33" t="s">
        <v>179</v>
      </c>
      <c r="C8420" s="33">
        <v>80850</v>
      </c>
      <c r="D8420" s="33" t="s">
        <v>2997</v>
      </c>
      <c r="E8420" t="str">
        <f t="shared" si="135"/>
        <v>$75K-$100K</v>
      </c>
    </row>
    <row r="8421" spans="1:5" x14ac:dyDescent="0.3">
      <c r="A8421" s="33" t="s">
        <v>2</v>
      </c>
      <c r="B8421" s="33" t="s">
        <v>53</v>
      </c>
      <c r="C8421" s="33">
        <v>61875</v>
      </c>
      <c r="D8421" s="33" t="s">
        <v>609</v>
      </c>
      <c r="E8421" t="str">
        <f t="shared" si="135"/>
        <v>&lt;$75K</v>
      </c>
    </row>
    <row r="8422" spans="1:5" x14ac:dyDescent="0.3">
      <c r="A8422" s="33" t="s">
        <v>0</v>
      </c>
      <c r="B8422" s="33" t="s">
        <v>53</v>
      </c>
      <c r="C8422" s="33">
        <v>200000</v>
      </c>
      <c r="D8422" s="33" t="s">
        <v>482</v>
      </c>
      <c r="E8422" t="str">
        <f t="shared" si="135"/>
        <v>$125K-$200K</v>
      </c>
    </row>
    <row r="8423" spans="1:5" x14ac:dyDescent="0.3">
      <c r="A8423" s="33" t="s">
        <v>2</v>
      </c>
      <c r="B8423" s="33" t="s">
        <v>53</v>
      </c>
      <c r="C8423" s="33"/>
      <c r="D8423" s="33" t="s">
        <v>3888</v>
      </c>
      <c r="E8423" t="str">
        <f t="shared" si="135"/>
        <v>No Data</v>
      </c>
    </row>
    <row r="8424" spans="1:5" x14ac:dyDescent="0.3">
      <c r="A8424" s="33" t="s">
        <v>52</v>
      </c>
      <c r="B8424" s="33" t="s">
        <v>53</v>
      </c>
      <c r="C8424" s="33"/>
      <c r="D8424" s="33" t="s">
        <v>3889</v>
      </c>
      <c r="E8424" t="str">
        <f t="shared" si="135"/>
        <v>No Data</v>
      </c>
    </row>
    <row r="8425" spans="1:5" x14ac:dyDescent="0.3">
      <c r="A8425" s="33" t="s">
        <v>4</v>
      </c>
      <c r="B8425" s="33" t="s">
        <v>53</v>
      </c>
      <c r="C8425" s="33">
        <v>152500</v>
      </c>
      <c r="D8425" s="33" t="s">
        <v>2059</v>
      </c>
      <c r="E8425" t="str">
        <f t="shared" si="135"/>
        <v>$125K-$200K</v>
      </c>
    </row>
    <row r="8426" spans="1:5" x14ac:dyDescent="0.3">
      <c r="A8426" s="33" t="s">
        <v>2</v>
      </c>
      <c r="B8426" s="33" t="s">
        <v>53</v>
      </c>
      <c r="C8426" s="33"/>
      <c r="D8426" s="33" t="s">
        <v>1239</v>
      </c>
      <c r="E8426" t="str">
        <f t="shared" si="135"/>
        <v>No Data</v>
      </c>
    </row>
    <row r="8427" spans="1:5" x14ac:dyDescent="0.3">
      <c r="A8427" s="33" t="s">
        <v>0</v>
      </c>
      <c r="B8427" s="33" t="s">
        <v>53</v>
      </c>
      <c r="C8427" s="33">
        <v>87500</v>
      </c>
      <c r="D8427" s="33" t="s">
        <v>2783</v>
      </c>
      <c r="E8427" t="str">
        <f t="shared" si="135"/>
        <v>$75K-$100K</v>
      </c>
    </row>
    <row r="8428" spans="1:5" x14ac:dyDescent="0.3">
      <c r="A8428" s="33" t="s">
        <v>125</v>
      </c>
      <c r="B8428" s="33" t="s">
        <v>53</v>
      </c>
      <c r="C8428" s="33">
        <v>144500</v>
      </c>
      <c r="D8428" s="33" t="s">
        <v>520</v>
      </c>
      <c r="E8428" t="str">
        <f t="shared" si="135"/>
        <v>$125K-$200K</v>
      </c>
    </row>
    <row r="8429" spans="1:5" x14ac:dyDescent="0.3">
      <c r="A8429" s="33" t="s">
        <v>4</v>
      </c>
      <c r="B8429" s="33" t="s">
        <v>53</v>
      </c>
      <c r="C8429" s="33">
        <v>117500</v>
      </c>
      <c r="D8429" s="33" t="s">
        <v>417</v>
      </c>
      <c r="E8429" t="str">
        <f t="shared" si="135"/>
        <v>$100K-$125K</v>
      </c>
    </row>
    <row r="8430" spans="1:5" x14ac:dyDescent="0.3">
      <c r="A8430" s="33" t="s">
        <v>4</v>
      </c>
      <c r="B8430" s="33" t="s">
        <v>53</v>
      </c>
      <c r="C8430" s="33">
        <v>165000</v>
      </c>
      <c r="D8430" s="33" t="s">
        <v>1884</v>
      </c>
      <c r="E8430" t="str">
        <f t="shared" si="135"/>
        <v>$125K-$200K</v>
      </c>
    </row>
    <row r="8431" spans="1:5" x14ac:dyDescent="0.3">
      <c r="A8431" s="33" t="s">
        <v>2</v>
      </c>
      <c r="B8431" s="33" t="s">
        <v>53</v>
      </c>
      <c r="C8431" s="33">
        <v>75000</v>
      </c>
      <c r="D8431" s="33" t="s">
        <v>3890</v>
      </c>
      <c r="E8431" t="str">
        <f t="shared" si="135"/>
        <v>&lt;$75K</v>
      </c>
    </row>
    <row r="8432" spans="1:5" x14ac:dyDescent="0.3">
      <c r="A8432" s="33" t="s">
        <v>0</v>
      </c>
      <c r="B8432" s="33" t="s">
        <v>53</v>
      </c>
      <c r="C8432" s="33">
        <v>90000</v>
      </c>
      <c r="D8432" s="33" t="s">
        <v>3891</v>
      </c>
      <c r="E8432" t="str">
        <f t="shared" si="135"/>
        <v>$75K-$100K</v>
      </c>
    </row>
    <row r="8433" spans="1:5" x14ac:dyDescent="0.3">
      <c r="A8433" s="33" t="s">
        <v>4</v>
      </c>
      <c r="B8433" s="33" t="s">
        <v>53</v>
      </c>
      <c r="C8433" s="33">
        <v>288500</v>
      </c>
      <c r="D8433" s="33" t="s">
        <v>225</v>
      </c>
      <c r="E8433" t="str">
        <f t="shared" si="135"/>
        <v>&gt;$200K</v>
      </c>
    </row>
    <row r="8434" spans="1:5" x14ac:dyDescent="0.3">
      <c r="A8434" s="33" t="s">
        <v>0</v>
      </c>
      <c r="B8434" s="33" t="s">
        <v>53</v>
      </c>
      <c r="C8434" s="33">
        <v>228222</v>
      </c>
      <c r="D8434" s="33" t="s">
        <v>217</v>
      </c>
      <c r="E8434" t="str">
        <f t="shared" si="135"/>
        <v>&gt;$200K</v>
      </c>
    </row>
    <row r="8435" spans="1:5" x14ac:dyDescent="0.3">
      <c r="A8435" s="33" t="s">
        <v>2</v>
      </c>
      <c r="B8435" s="33" t="s">
        <v>53</v>
      </c>
      <c r="C8435" s="33"/>
      <c r="D8435" s="33" t="s">
        <v>1680</v>
      </c>
      <c r="E8435" t="str">
        <f t="shared" si="135"/>
        <v>No Data</v>
      </c>
    </row>
    <row r="8436" spans="1:5" x14ac:dyDescent="0.3">
      <c r="A8436" s="33" t="s">
        <v>4</v>
      </c>
      <c r="B8436" s="33" t="s">
        <v>54</v>
      </c>
      <c r="C8436" s="33"/>
      <c r="D8436" s="33" t="s">
        <v>230</v>
      </c>
      <c r="E8436" t="str">
        <f t="shared" si="135"/>
        <v>No Data</v>
      </c>
    </row>
    <row r="8437" spans="1:5" x14ac:dyDescent="0.3">
      <c r="A8437" s="33" t="s">
        <v>0</v>
      </c>
      <c r="B8437" s="33" t="s">
        <v>53</v>
      </c>
      <c r="C8437" s="33">
        <v>91500</v>
      </c>
      <c r="D8437" s="33" t="s">
        <v>457</v>
      </c>
      <c r="E8437" t="str">
        <f t="shared" si="135"/>
        <v>$75K-$100K</v>
      </c>
    </row>
    <row r="8438" spans="1:5" x14ac:dyDescent="0.3">
      <c r="A8438" s="33" t="s">
        <v>0</v>
      </c>
      <c r="B8438" s="33" t="s">
        <v>54</v>
      </c>
      <c r="C8438" s="33"/>
      <c r="D8438" s="33" t="s">
        <v>406</v>
      </c>
      <c r="E8438" t="str">
        <f t="shared" si="135"/>
        <v>No Data</v>
      </c>
    </row>
    <row r="8439" spans="1:5" x14ac:dyDescent="0.3">
      <c r="A8439" s="33" t="s">
        <v>4</v>
      </c>
      <c r="B8439" s="33" t="s">
        <v>53</v>
      </c>
      <c r="C8439" s="33"/>
      <c r="D8439" s="33" t="s">
        <v>3892</v>
      </c>
      <c r="E8439" t="str">
        <f t="shared" si="135"/>
        <v>No Data</v>
      </c>
    </row>
    <row r="8440" spans="1:5" x14ac:dyDescent="0.3">
      <c r="A8440" s="33" t="s">
        <v>128</v>
      </c>
      <c r="B8440" s="33" t="s">
        <v>54</v>
      </c>
      <c r="C8440" s="33">
        <v>116600</v>
      </c>
      <c r="D8440" s="33" t="s">
        <v>476</v>
      </c>
      <c r="E8440" t="str">
        <f t="shared" si="135"/>
        <v>$100K-$125K</v>
      </c>
    </row>
    <row r="8441" spans="1:5" x14ac:dyDescent="0.3">
      <c r="A8441" s="33" t="s">
        <v>2</v>
      </c>
      <c r="B8441" s="33" t="s">
        <v>53</v>
      </c>
      <c r="C8441" s="33">
        <v>106000</v>
      </c>
      <c r="D8441" s="33" t="s">
        <v>520</v>
      </c>
      <c r="E8441" t="str">
        <f t="shared" si="135"/>
        <v>$100K-$125K</v>
      </c>
    </row>
    <row r="8442" spans="1:5" x14ac:dyDescent="0.3">
      <c r="A8442" s="33" t="s">
        <v>4</v>
      </c>
      <c r="B8442" s="33" t="s">
        <v>110</v>
      </c>
      <c r="C8442" s="33">
        <v>147500</v>
      </c>
      <c r="D8442" s="33" t="s">
        <v>494</v>
      </c>
      <c r="E8442" t="str">
        <f t="shared" si="135"/>
        <v>$125K-$200K</v>
      </c>
    </row>
    <row r="8443" spans="1:5" x14ac:dyDescent="0.3">
      <c r="A8443" s="33" t="s">
        <v>4</v>
      </c>
      <c r="B8443" s="33" t="s">
        <v>54</v>
      </c>
      <c r="C8443" s="33">
        <v>67500</v>
      </c>
      <c r="D8443" s="33" t="s">
        <v>3893</v>
      </c>
      <c r="E8443" t="str">
        <f t="shared" si="135"/>
        <v>&lt;$75K</v>
      </c>
    </row>
    <row r="8444" spans="1:5" x14ac:dyDescent="0.3">
      <c r="A8444" s="33" t="s">
        <v>0</v>
      </c>
      <c r="B8444" s="33" t="s">
        <v>53</v>
      </c>
      <c r="C8444" s="33">
        <v>69107</v>
      </c>
      <c r="D8444" s="33" t="s">
        <v>911</v>
      </c>
      <c r="E8444" t="str">
        <f t="shared" si="135"/>
        <v>&lt;$75K</v>
      </c>
    </row>
    <row r="8445" spans="1:5" x14ac:dyDescent="0.3">
      <c r="A8445" s="33" t="s">
        <v>0</v>
      </c>
      <c r="B8445" s="33" t="s">
        <v>53</v>
      </c>
      <c r="C8445" s="33">
        <v>155000</v>
      </c>
      <c r="D8445" s="33" t="s">
        <v>3051</v>
      </c>
      <c r="E8445" t="str">
        <f t="shared" si="135"/>
        <v>$125K-$200K</v>
      </c>
    </row>
    <row r="8446" spans="1:5" x14ac:dyDescent="0.3">
      <c r="A8446" s="33" t="s">
        <v>126</v>
      </c>
      <c r="B8446" s="33" t="s">
        <v>53</v>
      </c>
      <c r="C8446" s="33"/>
      <c r="D8446" s="33" t="s">
        <v>572</v>
      </c>
      <c r="E8446" t="str">
        <f t="shared" si="135"/>
        <v>No Data</v>
      </c>
    </row>
    <row r="8447" spans="1:5" x14ac:dyDescent="0.3">
      <c r="A8447" s="33" t="s">
        <v>4</v>
      </c>
      <c r="B8447" s="33" t="s">
        <v>53</v>
      </c>
      <c r="C8447" s="33">
        <v>110000</v>
      </c>
      <c r="D8447" s="33" t="s">
        <v>3894</v>
      </c>
      <c r="E8447" t="str">
        <f t="shared" si="135"/>
        <v>$100K-$125K</v>
      </c>
    </row>
    <row r="8448" spans="1:5" x14ac:dyDescent="0.3">
      <c r="A8448" s="33" t="s">
        <v>0</v>
      </c>
      <c r="B8448" s="33" t="s">
        <v>53</v>
      </c>
      <c r="C8448" s="33">
        <v>255000</v>
      </c>
      <c r="D8448" s="33" t="s">
        <v>3895</v>
      </c>
      <c r="E8448" t="str">
        <f t="shared" si="135"/>
        <v>&gt;$200K</v>
      </c>
    </row>
    <row r="8449" spans="1:5" x14ac:dyDescent="0.3">
      <c r="A8449" s="33" t="s">
        <v>0</v>
      </c>
      <c r="B8449" s="33" t="s">
        <v>54</v>
      </c>
      <c r="C8449" s="33">
        <v>170500</v>
      </c>
      <c r="D8449" s="33" t="s">
        <v>3896</v>
      </c>
      <c r="E8449" t="str">
        <f t="shared" si="135"/>
        <v>$125K-$200K</v>
      </c>
    </row>
    <row r="8450" spans="1:5" x14ac:dyDescent="0.3">
      <c r="A8450" s="33" t="s">
        <v>0</v>
      </c>
      <c r="B8450" s="33" t="s">
        <v>53</v>
      </c>
      <c r="C8450" s="33">
        <v>152650</v>
      </c>
      <c r="D8450" s="33" t="s">
        <v>299</v>
      </c>
      <c r="E8450" t="str">
        <f t="shared" si="135"/>
        <v>$125K-$200K</v>
      </c>
    </row>
    <row r="8451" spans="1:5" x14ac:dyDescent="0.3">
      <c r="A8451" s="33" t="s">
        <v>4</v>
      </c>
      <c r="B8451" s="33" t="s">
        <v>53</v>
      </c>
      <c r="C8451" s="33">
        <v>150000</v>
      </c>
      <c r="D8451" s="33" t="s">
        <v>3897</v>
      </c>
      <c r="E8451" t="str">
        <f t="shared" ref="E8451:E8514" si="136">_xlfn.XLOOKUP(C8451,$H$16:$H$21,$G$16:$G$21,,1)</f>
        <v>$125K-$200K</v>
      </c>
    </row>
    <row r="8452" spans="1:5" x14ac:dyDescent="0.3">
      <c r="A8452" s="33" t="s">
        <v>4</v>
      </c>
      <c r="B8452" s="33" t="s">
        <v>53</v>
      </c>
      <c r="C8452" s="33"/>
      <c r="D8452" s="33" t="s">
        <v>3898</v>
      </c>
      <c r="E8452" t="str">
        <f t="shared" si="136"/>
        <v>No Data</v>
      </c>
    </row>
    <row r="8453" spans="1:5" x14ac:dyDescent="0.3">
      <c r="A8453" s="33" t="s">
        <v>0</v>
      </c>
      <c r="B8453" s="33" t="s">
        <v>53</v>
      </c>
      <c r="C8453" s="33">
        <v>51000</v>
      </c>
      <c r="D8453" s="33" t="s">
        <v>3899</v>
      </c>
      <c r="E8453" t="str">
        <f t="shared" si="136"/>
        <v>&lt;$75K</v>
      </c>
    </row>
    <row r="8454" spans="1:5" x14ac:dyDescent="0.3">
      <c r="A8454" s="33" t="s">
        <v>0</v>
      </c>
      <c r="B8454" s="33" t="s">
        <v>53</v>
      </c>
      <c r="C8454" s="33"/>
      <c r="D8454" s="33" t="s">
        <v>3900</v>
      </c>
      <c r="E8454" t="str">
        <f t="shared" si="136"/>
        <v>No Data</v>
      </c>
    </row>
    <row r="8455" spans="1:5" x14ac:dyDescent="0.3">
      <c r="A8455" s="33" t="s">
        <v>4</v>
      </c>
      <c r="B8455" s="33" t="s">
        <v>53</v>
      </c>
      <c r="C8455" s="33">
        <v>115000</v>
      </c>
      <c r="D8455" s="33" t="s">
        <v>1611</v>
      </c>
      <c r="E8455" t="str">
        <f t="shared" si="136"/>
        <v>$100K-$125K</v>
      </c>
    </row>
    <row r="8456" spans="1:5" x14ac:dyDescent="0.3">
      <c r="A8456" s="33" t="s">
        <v>0</v>
      </c>
      <c r="B8456" s="33" t="s">
        <v>53</v>
      </c>
      <c r="C8456" s="33"/>
      <c r="D8456" s="33" t="s">
        <v>452</v>
      </c>
      <c r="E8456" t="str">
        <f t="shared" si="136"/>
        <v>No Data</v>
      </c>
    </row>
    <row r="8457" spans="1:5" x14ac:dyDescent="0.3">
      <c r="A8457" s="33" t="s">
        <v>129</v>
      </c>
      <c r="B8457" s="33" t="s">
        <v>185</v>
      </c>
      <c r="C8457" s="33">
        <v>112500</v>
      </c>
      <c r="D8457" s="33" t="s">
        <v>3901</v>
      </c>
      <c r="E8457" t="str">
        <f t="shared" si="136"/>
        <v>$100K-$125K</v>
      </c>
    </row>
    <row r="8458" spans="1:5" x14ac:dyDescent="0.3">
      <c r="A8458" s="33" t="s">
        <v>126</v>
      </c>
      <c r="B8458" s="33" t="s">
        <v>53</v>
      </c>
      <c r="C8458" s="33"/>
      <c r="D8458" s="33" t="s">
        <v>389</v>
      </c>
      <c r="E8458" t="str">
        <f t="shared" si="136"/>
        <v>No Data</v>
      </c>
    </row>
    <row r="8459" spans="1:5" x14ac:dyDescent="0.3">
      <c r="A8459" s="33" t="s">
        <v>0</v>
      </c>
      <c r="B8459" s="33" t="s">
        <v>53</v>
      </c>
      <c r="C8459" s="33">
        <v>180000</v>
      </c>
      <c r="D8459" s="33" t="s">
        <v>377</v>
      </c>
      <c r="E8459" t="str">
        <f t="shared" si="136"/>
        <v>$125K-$200K</v>
      </c>
    </row>
    <row r="8460" spans="1:5" x14ac:dyDescent="0.3">
      <c r="A8460" s="33" t="s">
        <v>128</v>
      </c>
      <c r="B8460" s="33" t="s">
        <v>53</v>
      </c>
      <c r="C8460" s="33">
        <v>227500</v>
      </c>
      <c r="D8460" s="33" t="s">
        <v>228</v>
      </c>
      <c r="E8460" t="str">
        <f t="shared" si="136"/>
        <v>&gt;$200K</v>
      </c>
    </row>
    <row r="8461" spans="1:5" x14ac:dyDescent="0.3">
      <c r="A8461" s="33" t="s">
        <v>4</v>
      </c>
      <c r="B8461" s="33" t="s">
        <v>53</v>
      </c>
      <c r="C8461" s="33">
        <v>90000</v>
      </c>
      <c r="D8461" s="33" t="s">
        <v>1669</v>
      </c>
      <c r="E8461" t="str">
        <f t="shared" si="136"/>
        <v>$75K-$100K</v>
      </c>
    </row>
    <row r="8462" spans="1:5" x14ac:dyDescent="0.3">
      <c r="A8462" s="33" t="s">
        <v>4</v>
      </c>
      <c r="B8462" s="33" t="s">
        <v>53</v>
      </c>
      <c r="C8462" s="33">
        <v>125000</v>
      </c>
      <c r="D8462" s="33" t="s">
        <v>3902</v>
      </c>
      <c r="E8462" t="str">
        <f t="shared" si="136"/>
        <v>$100K-$125K</v>
      </c>
    </row>
    <row r="8463" spans="1:5" x14ac:dyDescent="0.3">
      <c r="A8463" s="33" t="s">
        <v>0</v>
      </c>
      <c r="B8463" s="33" t="s">
        <v>54</v>
      </c>
      <c r="C8463" s="33">
        <v>120000</v>
      </c>
      <c r="D8463" s="33" t="s">
        <v>3475</v>
      </c>
      <c r="E8463" t="str">
        <f t="shared" si="136"/>
        <v>$100K-$125K</v>
      </c>
    </row>
    <row r="8464" spans="1:5" x14ac:dyDescent="0.3">
      <c r="A8464" s="33" t="s">
        <v>4</v>
      </c>
      <c r="B8464" s="33" t="s">
        <v>53</v>
      </c>
      <c r="C8464" s="33"/>
      <c r="D8464" s="33" t="s">
        <v>373</v>
      </c>
      <c r="E8464" t="str">
        <f t="shared" si="136"/>
        <v>No Data</v>
      </c>
    </row>
    <row r="8465" spans="1:5" x14ac:dyDescent="0.3">
      <c r="A8465" s="33" t="s">
        <v>128</v>
      </c>
      <c r="B8465" s="33" t="s">
        <v>72</v>
      </c>
      <c r="C8465" s="33">
        <v>157500</v>
      </c>
      <c r="D8465" s="33" t="s">
        <v>3903</v>
      </c>
      <c r="E8465" t="str">
        <f t="shared" si="136"/>
        <v>$125K-$200K</v>
      </c>
    </row>
    <row r="8466" spans="1:5" x14ac:dyDescent="0.3">
      <c r="A8466" s="33" t="s">
        <v>128</v>
      </c>
      <c r="B8466" s="33" t="s">
        <v>53</v>
      </c>
      <c r="C8466" s="33"/>
      <c r="D8466" s="33" t="s">
        <v>787</v>
      </c>
      <c r="E8466" t="str">
        <f t="shared" si="136"/>
        <v>No Data</v>
      </c>
    </row>
    <row r="8467" spans="1:5" x14ac:dyDescent="0.3">
      <c r="A8467" s="33" t="s">
        <v>2</v>
      </c>
      <c r="B8467" s="33" t="s">
        <v>53</v>
      </c>
      <c r="C8467" s="33"/>
      <c r="D8467" s="33" t="s">
        <v>647</v>
      </c>
      <c r="E8467" t="str">
        <f t="shared" si="136"/>
        <v>No Data</v>
      </c>
    </row>
    <row r="8468" spans="1:5" x14ac:dyDescent="0.3">
      <c r="A8468" s="33" t="s">
        <v>2</v>
      </c>
      <c r="B8468" s="33" t="s">
        <v>53</v>
      </c>
      <c r="C8468" s="33"/>
      <c r="D8468" s="33" t="s">
        <v>3904</v>
      </c>
      <c r="E8468" t="str">
        <f t="shared" si="136"/>
        <v>No Data</v>
      </c>
    </row>
    <row r="8469" spans="1:5" x14ac:dyDescent="0.3">
      <c r="A8469" s="33" t="s">
        <v>0</v>
      </c>
      <c r="B8469" s="33" t="s">
        <v>53</v>
      </c>
      <c r="C8469" s="33">
        <v>236000</v>
      </c>
      <c r="D8469" s="33" t="s">
        <v>3905</v>
      </c>
      <c r="E8469" t="str">
        <f t="shared" si="136"/>
        <v>&gt;$200K</v>
      </c>
    </row>
    <row r="8470" spans="1:5" x14ac:dyDescent="0.3">
      <c r="A8470" s="33" t="s">
        <v>0</v>
      </c>
      <c r="B8470" s="33" t="s">
        <v>53</v>
      </c>
      <c r="C8470" s="33">
        <v>100000</v>
      </c>
      <c r="D8470" s="33" t="s">
        <v>3906</v>
      </c>
      <c r="E8470" t="str">
        <f t="shared" si="136"/>
        <v>$75K-$100K</v>
      </c>
    </row>
    <row r="8471" spans="1:5" x14ac:dyDescent="0.3">
      <c r="A8471" s="33" t="s">
        <v>4</v>
      </c>
      <c r="B8471" s="33" t="s">
        <v>53</v>
      </c>
      <c r="C8471" s="33"/>
      <c r="D8471" s="33" t="s">
        <v>232</v>
      </c>
      <c r="E8471" t="str">
        <f t="shared" si="136"/>
        <v>No Data</v>
      </c>
    </row>
    <row r="8472" spans="1:5" x14ac:dyDescent="0.3">
      <c r="A8472" s="33" t="s">
        <v>0</v>
      </c>
      <c r="B8472" s="33" t="s">
        <v>90</v>
      </c>
      <c r="C8472" s="33">
        <v>170575</v>
      </c>
      <c r="D8472" s="33" t="s">
        <v>2339</v>
      </c>
      <c r="E8472" t="str">
        <f t="shared" si="136"/>
        <v>$125K-$200K</v>
      </c>
    </row>
    <row r="8473" spans="1:5" x14ac:dyDescent="0.3">
      <c r="A8473" s="33" t="s">
        <v>2</v>
      </c>
      <c r="B8473" s="33" t="s">
        <v>53</v>
      </c>
      <c r="C8473" s="33"/>
      <c r="D8473" s="33" t="s">
        <v>940</v>
      </c>
      <c r="E8473" t="str">
        <f t="shared" si="136"/>
        <v>No Data</v>
      </c>
    </row>
    <row r="8474" spans="1:5" x14ac:dyDescent="0.3">
      <c r="A8474" s="33" t="s">
        <v>4</v>
      </c>
      <c r="B8474" s="33" t="s">
        <v>53</v>
      </c>
      <c r="C8474" s="33">
        <v>169000</v>
      </c>
      <c r="D8474" s="33" t="s">
        <v>245</v>
      </c>
      <c r="E8474" t="str">
        <f t="shared" si="136"/>
        <v>$125K-$200K</v>
      </c>
    </row>
    <row r="8475" spans="1:5" x14ac:dyDescent="0.3">
      <c r="A8475" s="33" t="s">
        <v>2</v>
      </c>
      <c r="B8475" s="33" t="s">
        <v>87</v>
      </c>
      <c r="C8475" s="33">
        <v>89100</v>
      </c>
      <c r="D8475" s="33" t="s">
        <v>494</v>
      </c>
      <c r="E8475" t="str">
        <f t="shared" si="136"/>
        <v>$75K-$100K</v>
      </c>
    </row>
    <row r="8476" spans="1:5" x14ac:dyDescent="0.3">
      <c r="A8476" s="33" t="s">
        <v>0</v>
      </c>
      <c r="B8476" s="33" t="s">
        <v>53</v>
      </c>
      <c r="C8476" s="33">
        <v>187500</v>
      </c>
      <c r="D8476" s="33" t="s">
        <v>3907</v>
      </c>
      <c r="E8476" t="str">
        <f t="shared" si="136"/>
        <v>$125K-$200K</v>
      </c>
    </row>
    <row r="8477" spans="1:5" x14ac:dyDescent="0.3">
      <c r="A8477" s="33" t="s">
        <v>2</v>
      </c>
      <c r="B8477" s="33" t="s">
        <v>69</v>
      </c>
      <c r="C8477" s="33">
        <v>57500</v>
      </c>
      <c r="D8477" s="33" t="s">
        <v>1661</v>
      </c>
      <c r="E8477" t="str">
        <f t="shared" si="136"/>
        <v>&lt;$75K</v>
      </c>
    </row>
    <row r="8478" spans="1:5" x14ac:dyDescent="0.3">
      <c r="A8478" s="33" t="s">
        <v>0</v>
      </c>
      <c r="B8478" s="33" t="s">
        <v>72</v>
      </c>
      <c r="C8478" s="33">
        <v>89100</v>
      </c>
      <c r="D8478" s="33" t="s">
        <v>2181</v>
      </c>
      <c r="E8478" t="str">
        <f t="shared" si="136"/>
        <v>$75K-$100K</v>
      </c>
    </row>
    <row r="8479" spans="1:5" x14ac:dyDescent="0.3">
      <c r="A8479" s="33" t="s">
        <v>0</v>
      </c>
      <c r="B8479" s="33" t="s">
        <v>54</v>
      </c>
      <c r="C8479" s="33"/>
      <c r="D8479" s="33" t="s">
        <v>258</v>
      </c>
      <c r="E8479" t="str">
        <f t="shared" si="136"/>
        <v>No Data</v>
      </c>
    </row>
    <row r="8480" spans="1:5" x14ac:dyDescent="0.3">
      <c r="A8480" s="33" t="s">
        <v>125</v>
      </c>
      <c r="B8480" s="33" t="s">
        <v>69</v>
      </c>
      <c r="C8480" s="33">
        <v>111175</v>
      </c>
      <c r="D8480" s="33" t="s">
        <v>294</v>
      </c>
      <c r="E8480" t="str">
        <f t="shared" si="136"/>
        <v>$100K-$125K</v>
      </c>
    </row>
    <row r="8481" spans="1:5" x14ac:dyDescent="0.3">
      <c r="A8481" s="33" t="s">
        <v>0</v>
      </c>
      <c r="B8481" s="33" t="s">
        <v>53</v>
      </c>
      <c r="C8481" s="33">
        <v>150000</v>
      </c>
      <c r="D8481" s="33" t="s">
        <v>3908</v>
      </c>
      <c r="E8481" t="str">
        <f t="shared" si="136"/>
        <v>$125K-$200K</v>
      </c>
    </row>
    <row r="8482" spans="1:5" x14ac:dyDescent="0.3">
      <c r="A8482" s="33" t="s">
        <v>2</v>
      </c>
      <c r="B8482" s="33" t="s">
        <v>85</v>
      </c>
      <c r="C8482" s="33">
        <v>51014</v>
      </c>
      <c r="D8482" s="33" t="s">
        <v>211</v>
      </c>
      <c r="E8482" t="str">
        <f t="shared" si="136"/>
        <v>&lt;$75K</v>
      </c>
    </row>
    <row r="8483" spans="1:5" x14ac:dyDescent="0.3">
      <c r="A8483" s="33" t="s">
        <v>2</v>
      </c>
      <c r="B8483" s="33" t="s">
        <v>88</v>
      </c>
      <c r="C8483" s="33">
        <v>79200</v>
      </c>
      <c r="D8483" s="33" t="s">
        <v>1172</v>
      </c>
      <c r="E8483" t="str">
        <f t="shared" si="136"/>
        <v>$75K-$100K</v>
      </c>
    </row>
    <row r="8484" spans="1:5" x14ac:dyDescent="0.3">
      <c r="A8484" s="33" t="s">
        <v>4</v>
      </c>
      <c r="B8484" s="33" t="s">
        <v>53</v>
      </c>
      <c r="C8484" s="33">
        <v>144000</v>
      </c>
      <c r="D8484" s="33" t="s">
        <v>1581</v>
      </c>
      <c r="E8484" t="str">
        <f t="shared" si="136"/>
        <v>$125K-$200K</v>
      </c>
    </row>
    <row r="8485" spans="1:5" x14ac:dyDescent="0.3">
      <c r="A8485" s="33" t="s">
        <v>128</v>
      </c>
      <c r="B8485" s="33" t="s">
        <v>54</v>
      </c>
      <c r="C8485" s="33">
        <v>125000</v>
      </c>
      <c r="D8485" s="33" t="s">
        <v>877</v>
      </c>
      <c r="E8485" t="str">
        <f t="shared" si="136"/>
        <v>$100K-$125K</v>
      </c>
    </row>
    <row r="8486" spans="1:5" x14ac:dyDescent="0.3">
      <c r="A8486" s="33" t="s">
        <v>0</v>
      </c>
      <c r="B8486" s="33" t="s">
        <v>103</v>
      </c>
      <c r="C8486" s="33">
        <v>56700</v>
      </c>
      <c r="D8486" s="33" t="s">
        <v>2475</v>
      </c>
      <c r="E8486" t="str">
        <f t="shared" si="136"/>
        <v>&lt;$75K</v>
      </c>
    </row>
    <row r="8487" spans="1:5" x14ac:dyDescent="0.3">
      <c r="A8487" s="33" t="s">
        <v>4</v>
      </c>
      <c r="B8487" s="33" t="s">
        <v>53</v>
      </c>
      <c r="C8487" s="33"/>
      <c r="D8487" s="33" t="s">
        <v>3909</v>
      </c>
      <c r="E8487" t="str">
        <f t="shared" si="136"/>
        <v>No Data</v>
      </c>
    </row>
    <row r="8488" spans="1:5" x14ac:dyDescent="0.3">
      <c r="A8488" s="33" t="s">
        <v>4</v>
      </c>
      <c r="B8488" s="33" t="s">
        <v>53</v>
      </c>
      <c r="C8488" s="33">
        <v>112500</v>
      </c>
      <c r="D8488" s="33" t="s">
        <v>1619</v>
      </c>
      <c r="E8488" t="str">
        <f t="shared" si="136"/>
        <v>$100K-$125K</v>
      </c>
    </row>
    <row r="8489" spans="1:5" x14ac:dyDescent="0.3">
      <c r="A8489" s="33" t="s">
        <v>4</v>
      </c>
      <c r="B8489" s="33" t="s">
        <v>53</v>
      </c>
      <c r="C8489" s="33"/>
      <c r="D8489" s="33" t="s">
        <v>3910</v>
      </c>
      <c r="E8489" t="str">
        <f t="shared" si="136"/>
        <v>No Data</v>
      </c>
    </row>
    <row r="8490" spans="1:5" x14ac:dyDescent="0.3">
      <c r="A8490" s="33" t="s">
        <v>4</v>
      </c>
      <c r="B8490" s="33" t="s">
        <v>53</v>
      </c>
      <c r="C8490" s="33">
        <v>125000</v>
      </c>
      <c r="D8490" s="33" t="s">
        <v>385</v>
      </c>
      <c r="E8490" t="str">
        <f t="shared" si="136"/>
        <v>$100K-$125K</v>
      </c>
    </row>
    <row r="8491" spans="1:5" x14ac:dyDescent="0.3">
      <c r="A8491" s="33" t="s">
        <v>0</v>
      </c>
      <c r="B8491" s="33" t="s">
        <v>53</v>
      </c>
      <c r="C8491" s="33">
        <v>55000</v>
      </c>
      <c r="D8491" s="33" t="s">
        <v>3911</v>
      </c>
      <c r="E8491" t="str">
        <f t="shared" si="136"/>
        <v>&lt;$75K</v>
      </c>
    </row>
    <row r="8492" spans="1:5" x14ac:dyDescent="0.3">
      <c r="A8492" s="33" t="s">
        <v>2</v>
      </c>
      <c r="B8492" s="33" t="s">
        <v>88</v>
      </c>
      <c r="C8492" s="33">
        <v>93600</v>
      </c>
      <c r="D8492" s="33" t="s">
        <v>3912</v>
      </c>
      <c r="E8492" t="str">
        <f t="shared" si="136"/>
        <v>$75K-$100K</v>
      </c>
    </row>
    <row r="8493" spans="1:5" x14ac:dyDescent="0.3">
      <c r="A8493" s="33" t="s">
        <v>126</v>
      </c>
      <c r="B8493" s="33" t="s">
        <v>53</v>
      </c>
      <c r="C8493" s="33">
        <v>140000</v>
      </c>
      <c r="D8493" s="33" t="s">
        <v>877</v>
      </c>
      <c r="E8493" t="str">
        <f t="shared" si="136"/>
        <v>$125K-$200K</v>
      </c>
    </row>
    <row r="8494" spans="1:5" x14ac:dyDescent="0.3">
      <c r="A8494" s="33" t="s">
        <v>0</v>
      </c>
      <c r="B8494" s="33" t="s">
        <v>53</v>
      </c>
      <c r="C8494" s="33"/>
      <c r="D8494" s="33" t="s">
        <v>998</v>
      </c>
      <c r="E8494" t="str">
        <f t="shared" si="136"/>
        <v>No Data</v>
      </c>
    </row>
    <row r="8495" spans="1:5" x14ac:dyDescent="0.3">
      <c r="A8495" s="33" t="s">
        <v>0</v>
      </c>
      <c r="B8495" s="33" t="s">
        <v>53</v>
      </c>
      <c r="C8495" s="33">
        <v>198500</v>
      </c>
      <c r="D8495" s="33" t="s">
        <v>431</v>
      </c>
      <c r="E8495" t="str">
        <f t="shared" si="136"/>
        <v>$125K-$200K</v>
      </c>
    </row>
    <row r="8496" spans="1:5" x14ac:dyDescent="0.3">
      <c r="A8496" s="33" t="s">
        <v>2</v>
      </c>
      <c r="B8496" s="33" t="s">
        <v>53</v>
      </c>
      <c r="C8496" s="33"/>
      <c r="D8496" s="33" t="s">
        <v>281</v>
      </c>
      <c r="E8496" t="str">
        <f t="shared" si="136"/>
        <v>No Data</v>
      </c>
    </row>
    <row r="8497" spans="1:5" x14ac:dyDescent="0.3">
      <c r="A8497" s="33" t="s">
        <v>0</v>
      </c>
      <c r="B8497" s="33" t="s">
        <v>53</v>
      </c>
      <c r="C8497" s="33">
        <v>209000</v>
      </c>
      <c r="D8497" s="33" t="s">
        <v>499</v>
      </c>
      <c r="E8497" t="str">
        <f t="shared" si="136"/>
        <v>&gt;$200K</v>
      </c>
    </row>
    <row r="8498" spans="1:5" x14ac:dyDescent="0.3">
      <c r="A8498" s="33" t="s">
        <v>2</v>
      </c>
      <c r="B8498" s="33" t="s">
        <v>53</v>
      </c>
      <c r="C8498" s="33"/>
      <c r="D8498" s="33" t="s">
        <v>3657</v>
      </c>
      <c r="E8498" t="str">
        <f t="shared" si="136"/>
        <v>No Data</v>
      </c>
    </row>
    <row r="8499" spans="1:5" x14ac:dyDescent="0.3">
      <c r="A8499" s="33" t="s">
        <v>4</v>
      </c>
      <c r="B8499" s="33" t="s">
        <v>53</v>
      </c>
      <c r="C8499" s="33">
        <v>164000</v>
      </c>
      <c r="D8499" s="33" t="s">
        <v>3913</v>
      </c>
      <c r="E8499" t="str">
        <f t="shared" si="136"/>
        <v>$125K-$200K</v>
      </c>
    </row>
    <row r="8500" spans="1:5" x14ac:dyDescent="0.3">
      <c r="A8500" s="33" t="s">
        <v>0</v>
      </c>
      <c r="B8500" s="33" t="s">
        <v>53</v>
      </c>
      <c r="C8500" s="33">
        <v>184500</v>
      </c>
      <c r="D8500" s="33" t="s">
        <v>2126</v>
      </c>
      <c r="E8500" t="str">
        <f t="shared" si="136"/>
        <v>$125K-$200K</v>
      </c>
    </row>
    <row r="8501" spans="1:5" x14ac:dyDescent="0.3">
      <c r="A8501" s="33" t="s">
        <v>4</v>
      </c>
      <c r="B8501" s="33" t="s">
        <v>53</v>
      </c>
      <c r="C8501" s="33"/>
      <c r="D8501" s="33" t="s">
        <v>3914</v>
      </c>
      <c r="E8501" t="str">
        <f t="shared" si="136"/>
        <v>No Data</v>
      </c>
    </row>
    <row r="8502" spans="1:5" x14ac:dyDescent="0.3">
      <c r="A8502" s="33" t="s">
        <v>0</v>
      </c>
      <c r="B8502" s="33" t="s">
        <v>53</v>
      </c>
      <c r="C8502" s="33"/>
      <c r="D8502" s="33" t="s">
        <v>1142</v>
      </c>
      <c r="E8502" t="str">
        <f t="shared" si="136"/>
        <v>No Data</v>
      </c>
    </row>
    <row r="8503" spans="1:5" x14ac:dyDescent="0.3">
      <c r="A8503" s="33" t="s">
        <v>129</v>
      </c>
      <c r="B8503" s="33" t="s">
        <v>99</v>
      </c>
      <c r="C8503" s="33">
        <v>182500</v>
      </c>
      <c r="D8503" s="33" t="s">
        <v>268</v>
      </c>
      <c r="E8503" t="str">
        <f t="shared" si="136"/>
        <v>$125K-$200K</v>
      </c>
    </row>
    <row r="8504" spans="1:5" x14ac:dyDescent="0.3">
      <c r="A8504" s="33" t="s">
        <v>2</v>
      </c>
      <c r="B8504" s="33" t="s">
        <v>53</v>
      </c>
      <c r="C8504" s="33"/>
      <c r="D8504" s="33" t="s">
        <v>3915</v>
      </c>
      <c r="E8504" t="str">
        <f t="shared" si="136"/>
        <v>No Data</v>
      </c>
    </row>
    <row r="8505" spans="1:5" x14ac:dyDescent="0.3">
      <c r="A8505" s="33" t="s">
        <v>128</v>
      </c>
      <c r="B8505" s="33" t="s">
        <v>53</v>
      </c>
      <c r="C8505" s="33">
        <v>137438</v>
      </c>
      <c r="D8505" s="33" t="s">
        <v>1092</v>
      </c>
      <c r="E8505" t="str">
        <f t="shared" si="136"/>
        <v>$125K-$200K</v>
      </c>
    </row>
    <row r="8506" spans="1:5" x14ac:dyDescent="0.3">
      <c r="A8506" s="33" t="s">
        <v>128</v>
      </c>
      <c r="B8506" s="33" t="s">
        <v>53</v>
      </c>
      <c r="C8506" s="33"/>
      <c r="D8506" s="33" t="s">
        <v>3916</v>
      </c>
      <c r="E8506" t="str">
        <f t="shared" si="136"/>
        <v>No Data</v>
      </c>
    </row>
    <row r="8507" spans="1:5" x14ac:dyDescent="0.3">
      <c r="A8507" s="33" t="s">
        <v>0</v>
      </c>
      <c r="B8507" s="33" t="s">
        <v>54</v>
      </c>
      <c r="C8507" s="33">
        <v>130000</v>
      </c>
      <c r="D8507" s="33" t="s">
        <v>3597</v>
      </c>
      <c r="E8507" t="str">
        <f t="shared" si="136"/>
        <v>$125K-$200K</v>
      </c>
    </row>
    <row r="8508" spans="1:5" x14ac:dyDescent="0.3">
      <c r="A8508" s="33" t="s">
        <v>125</v>
      </c>
      <c r="B8508" s="33" t="s">
        <v>53</v>
      </c>
      <c r="C8508" s="33"/>
      <c r="D8508" s="33" t="s">
        <v>362</v>
      </c>
      <c r="E8508" t="str">
        <f t="shared" si="136"/>
        <v>No Data</v>
      </c>
    </row>
    <row r="8509" spans="1:5" x14ac:dyDescent="0.3">
      <c r="A8509" s="33" t="s">
        <v>0</v>
      </c>
      <c r="B8509" s="33" t="s">
        <v>53</v>
      </c>
      <c r="C8509" s="33"/>
      <c r="D8509" s="33" t="s">
        <v>3917</v>
      </c>
      <c r="E8509" t="str">
        <f t="shared" si="136"/>
        <v>No Data</v>
      </c>
    </row>
    <row r="8510" spans="1:5" x14ac:dyDescent="0.3">
      <c r="A8510" s="33" t="s">
        <v>4</v>
      </c>
      <c r="B8510" s="33" t="s">
        <v>53</v>
      </c>
      <c r="C8510" s="33">
        <v>120233.1875</v>
      </c>
      <c r="D8510" s="33" t="s">
        <v>1106</v>
      </c>
      <c r="E8510" t="str">
        <f t="shared" si="136"/>
        <v>$100K-$125K</v>
      </c>
    </row>
    <row r="8511" spans="1:5" x14ac:dyDescent="0.3">
      <c r="A8511" s="33" t="s">
        <v>0</v>
      </c>
      <c r="B8511" s="33" t="s">
        <v>53</v>
      </c>
      <c r="C8511" s="33"/>
      <c r="D8511" s="33" t="s">
        <v>1753</v>
      </c>
      <c r="E8511" t="str">
        <f t="shared" si="136"/>
        <v>No Data</v>
      </c>
    </row>
    <row r="8512" spans="1:5" x14ac:dyDescent="0.3">
      <c r="A8512" s="33" t="s">
        <v>0</v>
      </c>
      <c r="B8512" s="33" t="s">
        <v>53</v>
      </c>
      <c r="C8512" s="33">
        <v>157934</v>
      </c>
      <c r="D8512" s="33" t="s">
        <v>3918</v>
      </c>
      <c r="E8512" t="str">
        <f t="shared" si="136"/>
        <v>$125K-$200K</v>
      </c>
    </row>
    <row r="8513" spans="1:5" x14ac:dyDescent="0.3">
      <c r="A8513" s="33" t="s">
        <v>2</v>
      </c>
      <c r="B8513" s="33" t="s">
        <v>53</v>
      </c>
      <c r="C8513" s="33"/>
      <c r="D8513" s="33" t="s">
        <v>234</v>
      </c>
      <c r="E8513" t="str">
        <f t="shared" si="136"/>
        <v>No Data</v>
      </c>
    </row>
    <row r="8514" spans="1:5" x14ac:dyDescent="0.3">
      <c r="A8514" s="33" t="s">
        <v>128</v>
      </c>
      <c r="B8514" s="33" t="s">
        <v>53</v>
      </c>
      <c r="C8514" s="33">
        <v>167500</v>
      </c>
      <c r="D8514" s="33" t="s">
        <v>505</v>
      </c>
      <c r="E8514" t="str">
        <f t="shared" si="136"/>
        <v>$125K-$200K</v>
      </c>
    </row>
    <row r="8515" spans="1:5" x14ac:dyDescent="0.3">
      <c r="A8515" s="33" t="s">
        <v>1</v>
      </c>
      <c r="B8515" s="33" t="s">
        <v>98</v>
      </c>
      <c r="C8515" s="33">
        <v>166000</v>
      </c>
      <c r="D8515" s="33" t="s">
        <v>445</v>
      </c>
      <c r="E8515" t="str">
        <f t="shared" ref="E8515:E8578" si="137">_xlfn.XLOOKUP(C8515,$H$16:$H$21,$G$16:$G$21,,1)</f>
        <v>$125K-$200K</v>
      </c>
    </row>
    <row r="8516" spans="1:5" x14ac:dyDescent="0.3">
      <c r="A8516" s="33" t="s">
        <v>4</v>
      </c>
      <c r="B8516" s="33" t="s">
        <v>53</v>
      </c>
      <c r="C8516" s="33"/>
      <c r="D8516" s="33" t="s">
        <v>3919</v>
      </c>
      <c r="E8516" t="str">
        <f t="shared" si="137"/>
        <v>No Data</v>
      </c>
    </row>
    <row r="8517" spans="1:5" x14ac:dyDescent="0.3">
      <c r="A8517" s="33" t="s">
        <v>0</v>
      </c>
      <c r="B8517" s="33" t="s">
        <v>53</v>
      </c>
      <c r="C8517" s="33"/>
      <c r="D8517" s="33" t="s">
        <v>252</v>
      </c>
      <c r="E8517" t="str">
        <f t="shared" si="137"/>
        <v>No Data</v>
      </c>
    </row>
    <row r="8518" spans="1:5" x14ac:dyDescent="0.3">
      <c r="A8518" s="33" t="s">
        <v>4</v>
      </c>
      <c r="B8518" s="33" t="s">
        <v>53</v>
      </c>
      <c r="C8518" s="33">
        <v>130000</v>
      </c>
      <c r="D8518" s="33" t="s">
        <v>373</v>
      </c>
      <c r="E8518" t="str">
        <f t="shared" si="137"/>
        <v>$125K-$200K</v>
      </c>
    </row>
    <row r="8519" spans="1:5" x14ac:dyDescent="0.3">
      <c r="A8519" s="33" t="s">
        <v>2</v>
      </c>
      <c r="B8519" s="33" t="s">
        <v>53</v>
      </c>
      <c r="C8519" s="33"/>
      <c r="D8519" s="33" t="s">
        <v>3920</v>
      </c>
      <c r="E8519" t="str">
        <f t="shared" si="137"/>
        <v>No Data</v>
      </c>
    </row>
    <row r="8520" spans="1:5" x14ac:dyDescent="0.3">
      <c r="A8520" s="33" t="s">
        <v>0</v>
      </c>
      <c r="B8520" s="33" t="s">
        <v>53</v>
      </c>
      <c r="C8520" s="33">
        <v>156000</v>
      </c>
      <c r="D8520" s="33" t="s">
        <v>3921</v>
      </c>
      <c r="E8520" t="str">
        <f t="shared" si="137"/>
        <v>$125K-$200K</v>
      </c>
    </row>
    <row r="8521" spans="1:5" x14ac:dyDescent="0.3">
      <c r="A8521" s="33" t="s">
        <v>4</v>
      </c>
      <c r="B8521" s="33" t="s">
        <v>53</v>
      </c>
      <c r="C8521" s="33">
        <v>170000</v>
      </c>
      <c r="D8521" s="33" t="s">
        <v>1810</v>
      </c>
      <c r="E8521" t="str">
        <f t="shared" si="137"/>
        <v>$125K-$200K</v>
      </c>
    </row>
    <row r="8522" spans="1:5" x14ac:dyDescent="0.3">
      <c r="A8522" s="33" t="s">
        <v>129</v>
      </c>
      <c r="B8522" s="33" t="s">
        <v>96</v>
      </c>
      <c r="C8522" s="33">
        <v>156500</v>
      </c>
      <c r="D8522" s="33" t="s">
        <v>262</v>
      </c>
      <c r="E8522" t="str">
        <f t="shared" si="137"/>
        <v>$125K-$200K</v>
      </c>
    </row>
    <row r="8523" spans="1:5" x14ac:dyDescent="0.3">
      <c r="A8523" s="33" t="s">
        <v>2</v>
      </c>
      <c r="B8523" s="33" t="s">
        <v>53</v>
      </c>
      <c r="C8523" s="33">
        <v>135000</v>
      </c>
      <c r="D8523" s="33" t="s">
        <v>1587</v>
      </c>
      <c r="E8523" t="str">
        <f t="shared" si="137"/>
        <v>$125K-$200K</v>
      </c>
    </row>
    <row r="8524" spans="1:5" x14ac:dyDescent="0.3">
      <c r="A8524" s="33" t="s">
        <v>0</v>
      </c>
      <c r="B8524" s="33" t="s">
        <v>53</v>
      </c>
      <c r="C8524" s="33"/>
      <c r="D8524" s="33" t="s">
        <v>3922</v>
      </c>
      <c r="E8524" t="str">
        <f t="shared" si="137"/>
        <v>No Data</v>
      </c>
    </row>
    <row r="8525" spans="1:5" x14ac:dyDescent="0.3">
      <c r="A8525" s="33" t="s">
        <v>4</v>
      </c>
      <c r="B8525" s="33" t="s">
        <v>53</v>
      </c>
      <c r="C8525" s="33">
        <v>150000</v>
      </c>
      <c r="D8525" s="33" t="s">
        <v>3923</v>
      </c>
      <c r="E8525" t="str">
        <f t="shared" si="137"/>
        <v>$125K-$200K</v>
      </c>
    </row>
    <row r="8526" spans="1:5" x14ac:dyDescent="0.3">
      <c r="A8526" s="33" t="s">
        <v>52</v>
      </c>
      <c r="B8526" s="33" t="s">
        <v>53</v>
      </c>
      <c r="C8526" s="33"/>
      <c r="D8526" s="33" t="s">
        <v>3924</v>
      </c>
      <c r="E8526" t="str">
        <f t="shared" si="137"/>
        <v>No Data</v>
      </c>
    </row>
    <row r="8527" spans="1:5" x14ac:dyDescent="0.3">
      <c r="A8527" s="33" t="s">
        <v>126</v>
      </c>
      <c r="B8527" s="33" t="s">
        <v>53</v>
      </c>
      <c r="C8527" s="33">
        <v>171620</v>
      </c>
      <c r="D8527" s="33" t="s">
        <v>3925</v>
      </c>
      <c r="E8527" t="str">
        <f t="shared" si="137"/>
        <v>$125K-$200K</v>
      </c>
    </row>
    <row r="8528" spans="1:5" x14ac:dyDescent="0.3">
      <c r="A8528" s="33" t="s">
        <v>2</v>
      </c>
      <c r="B8528" s="33" t="s">
        <v>53</v>
      </c>
      <c r="C8528" s="33"/>
      <c r="D8528" s="33" t="s">
        <v>787</v>
      </c>
      <c r="E8528" t="str">
        <f t="shared" si="137"/>
        <v>No Data</v>
      </c>
    </row>
    <row r="8529" spans="1:5" x14ac:dyDescent="0.3">
      <c r="A8529" s="33" t="s">
        <v>4</v>
      </c>
      <c r="B8529" s="33" t="s">
        <v>53</v>
      </c>
      <c r="C8529" s="33">
        <v>150000</v>
      </c>
      <c r="D8529" s="33" t="s">
        <v>225</v>
      </c>
      <c r="E8529" t="str">
        <f t="shared" si="137"/>
        <v>$125K-$200K</v>
      </c>
    </row>
    <row r="8530" spans="1:5" x14ac:dyDescent="0.3">
      <c r="A8530" s="33" t="s">
        <v>4</v>
      </c>
      <c r="B8530" s="33" t="s">
        <v>53</v>
      </c>
      <c r="C8530" s="33"/>
      <c r="D8530" s="33" t="s">
        <v>258</v>
      </c>
      <c r="E8530" t="str">
        <f t="shared" si="137"/>
        <v>No Data</v>
      </c>
    </row>
    <row r="8531" spans="1:5" x14ac:dyDescent="0.3">
      <c r="A8531" s="33" t="s">
        <v>0</v>
      </c>
      <c r="B8531" s="33" t="s">
        <v>53</v>
      </c>
      <c r="C8531" s="33"/>
      <c r="D8531" s="33" t="s">
        <v>3926</v>
      </c>
      <c r="E8531" t="str">
        <f t="shared" si="137"/>
        <v>No Data</v>
      </c>
    </row>
    <row r="8532" spans="1:5" x14ac:dyDescent="0.3">
      <c r="A8532" s="33" t="s">
        <v>0</v>
      </c>
      <c r="B8532" s="33" t="s">
        <v>53</v>
      </c>
      <c r="C8532" s="33">
        <v>75000</v>
      </c>
      <c r="D8532" s="33" t="s">
        <v>3689</v>
      </c>
      <c r="E8532" t="str">
        <f t="shared" si="137"/>
        <v>&lt;$75K</v>
      </c>
    </row>
    <row r="8533" spans="1:5" x14ac:dyDescent="0.3">
      <c r="A8533" s="33" t="s">
        <v>0</v>
      </c>
      <c r="B8533" s="33" t="s">
        <v>53</v>
      </c>
      <c r="C8533" s="33">
        <v>108415.5</v>
      </c>
      <c r="D8533" s="33" t="s">
        <v>3927</v>
      </c>
      <c r="E8533" t="str">
        <f t="shared" si="137"/>
        <v>$100K-$125K</v>
      </c>
    </row>
    <row r="8534" spans="1:5" x14ac:dyDescent="0.3">
      <c r="A8534" s="33" t="s">
        <v>2</v>
      </c>
      <c r="B8534" s="33" t="s">
        <v>53</v>
      </c>
      <c r="C8534" s="33"/>
      <c r="D8534" s="33" t="s">
        <v>993</v>
      </c>
      <c r="E8534" t="str">
        <f t="shared" si="137"/>
        <v>No Data</v>
      </c>
    </row>
    <row r="8535" spans="1:5" x14ac:dyDescent="0.3">
      <c r="A8535" s="33" t="s">
        <v>0</v>
      </c>
      <c r="B8535" s="33" t="s">
        <v>53</v>
      </c>
      <c r="C8535" s="33">
        <v>51862.75</v>
      </c>
      <c r="D8535" s="33" t="s">
        <v>1238</v>
      </c>
      <c r="E8535" t="str">
        <f t="shared" si="137"/>
        <v>&lt;$75K</v>
      </c>
    </row>
    <row r="8536" spans="1:5" x14ac:dyDescent="0.3">
      <c r="A8536" s="33" t="s">
        <v>129</v>
      </c>
      <c r="B8536" s="33" t="s">
        <v>53</v>
      </c>
      <c r="C8536" s="33">
        <v>90000</v>
      </c>
      <c r="D8536" s="33" t="s">
        <v>297</v>
      </c>
      <c r="E8536" t="str">
        <f t="shared" si="137"/>
        <v>$75K-$100K</v>
      </c>
    </row>
    <row r="8537" spans="1:5" x14ac:dyDescent="0.3">
      <c r="A8537" s="33" t="s">
        <v>0</v>
      </c>
      <c r="B8537" s="33" t="s">
        <v>53</v>
      </c>
      <c r="C8537" s="33"/>
      <c r="D8537" s="33" t="s">
        <v>3928</v>
      </c>
      <c r="E8537" t="str">
        <f t="shared" si="137"/>
        <v>No Data</v>
      </c>
    </row>
    <row r="8538" spans="1:5" x14ac:dyDescent="0.3">
      <c r="A8538" s="33" t="s">
        <v>125</v>
      </c>
      <c r="B8538" s="33" t="s">
        <v>54</v>
      </c>
      <c r="C8538" s="33">
        <v>111175</v>
      </c>
      <c r="D8538" s="33" t="s">
        <v>3929</v>
      </c>
      <c r="E8538" t="str">
        <f t="shared" si="137"/>
        <v>$100K-$125K</v>
      </c>
    </row>
    <row r="8539" spans="1:5" x14ac:dyDescent="0.3">
      <c r="A8539" s="33" t="s">
        <v>0</v>
      </c>
      <c r="B8539" s="33" t="s">
        <v>54</v>
      </c>
      <c r="C8539" s="33">
        <v>171000</v>
      </c>
      <c r="D8539" s="33" t="s">
        <v>3921</v>
      </c>
      <c r="E8539" t="str">
        <f t="shared" si="137"/>
        <v>$125K-$200K</v>
      </c>
    </row>
    <row r="8540" spans="1:5" x14ac:dyDescent="0.3">
      <c r="A8540" s="33" t="s">
        <v>2</v>
      </c>
      <c r="B8540" s="33" t="s">
        <v>53</v>
      </c>
      <c r="C8540" s="33"/>
      <c r="D8540" s="33" t="s">
        <v>345</v>
      </c>
      <c r="E8540" t="str">
        <f t="shared" si="137"/>
        <v>No Data</v>
      </c>
    </row>
    <row r="8541" spans="1:5" x14ac:dyDescent="0.3">
      <c r="A8541" s="33" t="s">
        <v>4</v>
      </c>
      <c r="B8541" s="33" t="s">
        <v>53</v>
      </c>
      <c r="C8541" s="33">
        <v>151840</v>
      </c>
      <c r="D8541" s="33" t="s">
        <v>402</v>
      </c>
      <c r="E8541" t="str">
        <f t="shared" si="137"/>
        <v>$125K-$200K</v>
      </c>
    </row>
    <row r="8542" spans="1:5" x14ac:dyDescent="0.3">
      <c r="A8542" s="33" t="s">
        <v>4</v>
      </c>
      <c r="B8542" s="33" t="s">
        <v>53</v>
      </c>
      <c r="C8542" s="33">
        <v>70000</v>
      </c>
      <c r="D8542" s="33" t="s">
        <v>3930</v>
      </c>
      <c r="E8542" t="str">
        <f t="shared" si="137"/>
        <v>&lt;$75K</v>
      </c>
    </row>
    <row r="8543" spans="1:5" x14ac:dyDescent="0.3">
      <c r="A8543" s="33" t="s">
        <v>0</v>
      </c>
      <c r="B8543" s="33" t="s">
        <v>53</v>
      </c>
      <c r="C8543" s="33">
        <v>131000</v>
      </c>
      <c r="D8543" s="33" t="s">
        <v>3166</v>
      </c>
      <c r="E8543" t="str">
        <f t="shared" si="137"/>
        <v>$125K-$200K</v>
      </c>
    </row>
    <row r="8544" spans="1:5" x14ac:dyDescent="0.3">
      <c r="A8544" s="33" t="s">
        <v>4</v>
      </c>
      <c r="B8544" s="33" t="s">
        <v>53</v>
      </c>
      <c r="C8544" s="33">
        <v>137500</v>
      </c>
      <c r="D8544" s="33" t="s">
        <v>265</v>
      </c>
      <c r="E8544" t="str">
        <f t="shared" si="137"/>
        <v>$125K-$200K</v>
      </c>
    </row>
    <row r="8545" spans="1:5" x14ac:dyDescent="0.3">
      <c r="A8545" s="33" t="s">
        <v>4</v>
      </c>
      <c r="B8545" s="33" t="s">
        <v>53</v>
      </c>
      <c r="C8545" s="33">
        <v>110000</v>
      </c>
      <c r="D8545" s="33" t="s">
        <v>3238</v>
      </c>
      <c r="E8545" t="str">
        <f t="shared" si="137"/>
        <v>$100K-$125K</v>
      </c>
    </row>
    <row r="8546" spans="1:5" x14ac:dyDescent="0.3">
      <c r="A8546" s="33" t="s">
        <v>0</v>
      </c>
      <c r="B8546" s="33" t="s">
        <v>53</v>
      </c>
      <c r="C8546" s="33">
        <v>192000</v>
      </c>
      <c r="D8546" s="33" t="s">
        <v>217</v>
      </c>
      <c r="E8546" t="str">
        <f t="shared" si="137"/>
        <v>$125K-$200K</v>
      </c>
    </row>
    <row r="8547" spans="1:5" x14ac:dyDescent="0.3">
      <c r="A8547" s="33" t="s">
        <v>0</v>
      </c>
      <c r="B8547" s="33" t="s">
        <v>53</v>
      </c>
      <c r="C8547" s="33">
        <v>88512.5</v>
      </c>
      <c r="D8547" s="33" t="s">
        <v>609</v>
      </c>
      <c r="E8547" t="str">
        <f t="shared" si="137"/>
        <v>$75K-$100K</v>
      </c>
    </row>
    <row r="8548" spans="1:5" x14ac:dyDescent="0.3">
      <c r="A8548" s="33" t="s">
        <v>4</v>
      </c>
      <c r="B8548" s="33" t="s">
        <v>53</v>
      </c>
      <c r="C8548" s="33"/>
      <c r="D8548" s="33" t="s">
        <v>238</v>
      </c>
      <c r="E8548" t="str">
        <f t="shared" si="137"/>
        <v>No Data</v>
      </c>
    </row>
    <row r="8549" spans="1:5" x14ac:dyDescent="0.3">
      <c r="A8549" s="33" t="s">
        <v>126</v>
      </c>
      <c r="B8549" s="33" t="s">
        <v>53</v>
      </c>
      <c r="C8549" s="33">
        <v>150000</v>
      </c>
      <c r="D8549" s="33" t="s">
        <v>3931</v>
      </c>
      <c r="E8549" t="str">
        <f t="shared" si="137"/>
        <v>$125K-$200K</v>
      </c>
    </row>
    <row r="8550" spans="1:5" x14ac:dyDescent="0.3">
      <c r="A8550" s="33" t="s">
        <v>125</v>
      </c>
      <c r="B8550" s="33" t="s">
        <v>53</v>
      </c>
      <c r="C8550" s="33">
        <v>90000</v>
      </c>
      <c r="D8550" s="33" t="s">
        <v>328</v>
      </c>
      <c r="E8550" t="str">
        <f t="shared" si="137"/>
        <v>$75K-$100K</v>
      </c>
    </row>
    <row r="8551" spans="1:5" x14ac:dyDescent="0.3">
      <c r="A8551" s="33" t="s">
        <v>2</v>
      </c>
      <c r="B8551" s="33" t="s">
        <v>53</v>
      </c>
      <c r="C8551" s="33"/>
      <c r="D8551" s="33" t="s">
        <v>441</v>
      </c>
      <c r="E8551" t="str">
        <f t="shared" si="137"/>
        <v>No Data</v>
      </c>
    </row>
    <row r="8552" spans="1:5" x14ac:dyDescent="0.3">
      <c r="A8552" s="33" t="s">
        <v>4</v>
      </c>
      <c r="B8552" s="33" t="s">
        <v>53</v>
      </c>
      <c r="C8552" s="33">
        <v>115000</v>
      </c>
      <c r="D8552" s="33" t="s">
        <v>232</v>
      </c>
      <c r="E8552" t="str">
        <f t="shared" si="137"/>
        <v>$100K-$125K</v>
      </c>
    </row>
    <row r="8553" spans="1:5" x14ac:dyDescent="0.3">
      <c r="A8553" s="33" t="s">
        <v>126</v>
      </c>
      <c r="B8553" s="33" t="s">
        <v>106</v>
      </c>
      <c r="C8553" s="33">
        <v>147500</v>
      </c>
      <c r="D8553" s="33" t="s">
        <v>335</v>
      </c>
      <c r="E8553" t="str">
        <f t="shared" si="137"/>
        <v>$125K-$200K</v>
      </c>
    </row>
    <row r="8554" spans="1:5" x14ac:dyDescent="0.3">
      <c r="A8554" s="33" t="s">
        <v>4</v>
      </c>
      <c r="B8554" s="33" t="s">
        <v>53</v>
      </c>
      <c r="C8554" s="33"/>
      <c r="D8554" s="33" t="s">
        <v>879</v>
      </c>
      <c r="E8554" t="str">
        <f t="shared" si="137"/>
        <v>No Data</v>
      </c>
    </row>
    <row r="8555" spans="1:5" x14ac:dyDescent="0.3">
      <c r="A8555" s="33" t="s">
        <v>2</v>
      </c>
      <c r="B8555" s="33" t="s">
        <v>53</v>
      </c>
      <c r="C8555" s="33">
        <v>115000</v>
      </c>
      <c r="D8555" s="33" t="s">
        <v>299</v>
      </c>
      <c r="E8555" t="str">
        <f t="shared" si="137"/>
        <v>$100K-$125K</v>
      </c>
    </row>
    <row r="8556" spans="1:5" x14ac:dyDescent="0.3">
      <c r="A8556" s="33" t="s">
        <v>52</v>
      </c>
      <c r="B8556" s="33" t="s">
        <v>54</v>
      </c>
      <c r="C8556" s="33"/>
      <c r="D8556" s="33" t="s">
        <v>2019</v>
      </c>
      <c r="E8556" t="str">
        <f t="shared" si="137"/>
        <v>No Data</v>
      </c>
    </row>
    <row r="8557" spans="1:5" x14ac:dyDescent="0.3">
      <c r="A8557" s="33" t="s">
        <v>0</v>
      </c>
      <c r="B8557" s="33" t="s">
        <v>53</v>
      </c>
      <c r="C8557" s="33">
        <v>169500</v>
      </c>
      <c r="D8557" s="33" t="s">
        <v>2024</v>
      </c>
      <c r="E8557" t="str">
        <f t="shared" si="137"/>
        <v>$125K-$200K</v>
      </c>
    </row>
    <row r="8558" spans="1:5" x14ac:dyDescent="0.3">
      <c r="A8558" s="33" t="s">
        <v>2</v>
      </c>
      <c r="B8558" s="33" t="s">
        <v>53</v>
      </c>
      <c r="C8558" s="33">
        <v>92500</v>
      </c>
      <c r="D8558" s="33" t="s">
        <v>1938</v>
      </c>
      <c r="E8558" t="str">
        <f t="shared" si="137"/>
        <v>$75K-$100K</v>
      </c>
    </row>
    <row r="8559" spans="1:5" x14ac:dyDescent="0.3">
      <c r="A8559" s="33" t="s">
        <v>0</v>
      </c>
      <c r="B8559" s="33" t="s">
        <v>53</v>
      </c>
      <c r="C8559" s="33">
        <v>90000</v>
      </c>
      <c r="D8559" s="33" t="s">
        <v>3932</v>
      </c>
      <c r="E8559" t="str">
        <f t="shared" si="137"/>
        <v>$75K-$100K</v>
      </c>
    </row>
    <row r="8560" spans="1:5" x14ac:dyDescent="0.3">
      <c r="A8560" s="33" t="s">
        <v>4</v>
      </c>
      <c r="B8560" s="33" t="s">
        <v>81</v>
      </c>
      <c r="C8560" s="33">
        <v>175000</v>
      </c>
      <c r="D8560" s="33" t="s">
        <v>1587</v>
      </c>
      <c r="E8560" t="str">
        <f t="shared" si="137"/>
        <v>$125K-$200K</v>
      </c>
    </row>
    <row r="8561" spans="1:5" x14ac:dyDescent="0.3">
      <c r="A8561" s="33" t="s">
        <v>4</v>
      </c>
      <c r="B8561" s="33" t="s">
        <v>53</v>
      </c>
      <c r="C8561" s="33">
        <v>147500</v>
      </c>
      <c r="D8561" s="33" t="s">
        <v>3436</v>
      </c>
      <c r="E8561" t="str">
        <f t="shared" si="137"/>
        <v>$125K-$200K</v>
      </c>
    </row>
    <row r="8562" spans="1:5" x14ac:dyDescent="0.3">
      <c r="A8562" s="33" t="s">
        <v>0</v>
      </c>
      <c r="B8562" s="33" t="s">
        <v>53</v>
      </c>
      <c r="C8562" s="33"/>
      <c r="D8562" s="33" t="s">
        <v>3085</v>
      </c>
      <c r="E8562" t="str">
        <f t="shared" si="137"/>
        <v>No Data</v>
      </c>
    </row>
    <row r="8563" spans="1:5" x14ac:dyDescent="0.3">
      <c r="A8563" s="33" t="s">
        <v>4</v>
      </c>
      <c r="B8563" s="33" t="s">
        <v>54</v>
      </c>
      <c r="C8563" s="33">
        <v>145000</v>
      </c>
      <c r="D8563" s="33" t="s">
        <v>238</v>
      </c>
      <c r="E8563" t="str">
        <f t="shared" si="137"/>
        <v>$125K-$200K</v>
      </c>
    </row>
    <row r="8564" spans="1:5" x14ac:dyDescent="0.3">
      <c r="A8564" s="33" t="s">
        <v>2</v>
      </c>
      <c r="B8564" s="33" t="s">
        <v>53</v>
      </c>
      <c r="C8564" s="33"/>
      <c r="D8564" s="33" t="s">
        <v>2670</v>
      </c>
      <c r="E8564" t="str">
        <f t="shared" si="137"/>
        <v>No Data</v>
      </c>
    </row>
    <row r="8565" spans="1:5" x14ac:dyDescent="0.3">
      <c r="A8565" s="33" t="s">
        <v>129</v>
      </c>
      <c r="B8565" s="33" t="s">
        <v>58</v>
      </c>
      <c r="C8565" s="33">
        <v>33455</v>
      </c>
      <c r="D8565" s="33" t="s">
        <v>576</v>
      </c>
      <c r="E8565" t="str">
        <f t="shared" si="137"/>
        <v>&lt;$75K</v>
      </c>
    </row>
    <row r="8566" spans="1:5" x14ac:dyDescent="0.3">
      <c r="A8566" s="33" t="s">
        <v>2</v>
      </c>
      <c r="B8566" s="33" t="s">
        <v>53</v>
      </c>
      <c r="C8566" s="33"/>
      <c r="D8566" s="33" t="s">
        <v>3933</v>
      </c>
      <c r="E8566" t="str">
        <f t="shared" si="137"/>
        <v>No Data</v>
      </c>
    </row>
    <row r="8567" spans="1:5" x14ac:dyDescent="0.3">
      <c r="A8567" s="33" t="s">
        <v>126</v>
      </c>
      <c r="B8567" s="33" t="s">
        <v>53</v>
      </c>
      <c r="C8567" s="33">
        <v>170672</v>
      </c>
      <c r="D8567" s="33" t="s">
        <v>225</v>
      </c>
      <c r="E8567" t="str">
        <f t="shared" si="137"/>
        <v>$125K-$200K</v>
      </c>
    </row>
    <row r="8568" spans="1:5" x14ac:dyDescent="0.3">
      <c r="A8568" s="33" t="s">
        <v>2</v>
      </c>
      <c r="B8568" s="33" t="s">
        <v>53</v>
      </c>
      <c r="C8568" s="33">
        <v>70000</v>
      </c>
      <c r="D8568" s="33" t="s">
        <v>3934</v>
      </c>
      <c r="E8568" t="str">
        <f t="shared" si="137"/>
        <v>&lt;$75K</v>
      </c>
    </row>
    <row r="8569" spans="1:5" x14ac:dyDescent="0.3">
      <c r="A8569" s="33" t="s">
        <v>1</v>
      </c>
      <c r="B8569" s="33" t="s">
        <v>53</v>
      </c>
      <c r="C8569" s="33"/>
      <c r="D8569" s="33" t="s">
        <v>258</v>
      </c>
      <c r="E8569" t="str">
        <f t="shared" si="137"/>
        <v>No Data</v>
      </c>
    </row>
    <row r="8570" spans="1:5" x14ac:dyDescent="0.3">
      <c r="A8570" s="33" t="s">
        <v>2</v>
      </c>
      <c r="B8570" s="33" t="s">
        <v>53</v>
      </c>
      <c r="C8570" s="33"/>
      <c r="D8570" s="33" t="s">
        <v>268</v>
      </c>
      <c r="E8570" t="str">
        <f t="shared" si="137"/>
        <v>No Data</v>
      </c>
    </row>
    <row r="8571" spans="1:5" x14ac:dyDescent="0.3">
      <c r="A8571" s="33" t="s">
        <v>4</v>
      </c>
      <c r="B8571" s="33" t="s">
        <v>54</v>
      </c>
      <c r="C8571" s="33"/>
      <c r="D8571" s="33" t="s">
        <v>480</v>
      </c>
      <c r="E8571" t="str">
        <f t="shared" si="137"/>
        <v>No Data</v>
      </c>
    </row>
    <row r="8572" spans="1:5" x14ac:dyDescent="0.3">
      <c r="A8572" s="33" t="s">
        <v>4</v>
      </c>
      <c r="B8572" s="33" t="s">
        <v>53</v>
      </c>
      <c r="C8572" s="33"/>
      <c r="D8572" s="33" t="s">
        <v>669</v>
      </c>
      <c r="E8572" t="str">
        <f t="shared" si="137"/>
        <v>No Data</v>
      </c>
    </row>
    <row r="8573" spans="1:5" x14ac:dyDescent="0.3">
      <c r="A8573" s="33" t="s">
        <v>4</v>
      </c>
      <c r="B8573" s="33" t="s">
        <v>53</v>
      </c>
      <c r="C8573" s="33"/>
      <c r="D8573" s="33" t="s">
        <v>2775</v>
      </c>
      <c r="E8573" t="str">
        <f t="shared" si="137"/>
        <v>No Data</v>
      </c>
    </row>
    <row r="8574" spans="1:5" x14ac:dyDescent="0.3">
      <c r="A8574" s="33" t="s">
        <v>4</v>
      </c>
      <c r="B8574" s="33" t="s">
        <v>54</v>
      </c>
      <c r="C8574" s="33">
        <v>150000</v>
      </c>
      <c r="D8574" s="33" t="s">
        <v>3935</v>
      </c>
      <c r="E8574" t="str">
        <f t="shared" si="137"/>
        <v>$125K-$200K</v>
      </c>
    </row>
    <row r="8575" spans="1:5" x14ac:dyDescent="0.3">
      <c r="A8575" s="33" t="s">
        <v>2</v>
      </c>
      <c r="B8575" s="33" t="s">
        <v>53</v>
      </c>
      <c r="C8575" s="33"/>
      <c r="D8575" s="33" t="s">
        <v>1124</v>
      </c>
      <c r="E8575" t="str">
        <f t="shared" si="137"/>
        <v>No Data</v>
      </c>
    </row>
    <row r="8576" spans="1:5" x14ac:dyDescent="0.3">
      <c r="A8576" s="33" t="s">
        <v>4</v>
      </c>
      <c r="B8576" s="33" t="s">
        <v>53</v>
      </c>
      <c r="C8576" s="33"/>
      <c r="D8576" s="33" t="s">
        <v>3936</v>
      </c>
      <c r="E8576" t="str">
        <f t="shared" si="137"/>
        <v>No Data</v>
      </c>
    </row>
    <row r="8577" spans="1:5" x14ac:dyDescent="0.3">
      <c r="A8577" s="33" t="s">
        <v>4</v>
      </c>
      <c r="B8577" s="33" t="s">
        <v>54</v>
      </c>
      <c r="C8577" s="33">
        <v>100000</v>
      </c>
      <c r="D8577" s="33" t="s">
        <v>391</v>
      </c>
      <c r="E8577" t="str">
        <f t="shared" si="137"/>
        <v>$75K-$100K</v>
      </c>
    </row>
    <row r="8578" spans="1:5" x14ac:dyDescent="0.3">
      <c r="A8578" s="33" t="s">
        <v>2</v>
      </c>
      <c r="B8578" s="33" t="s">
        <v>53</v>
      </c>
      <c r="C8578" s="33"/>
      <c r="D8578" s="33" t="s">
        <v>2800</v>
      </c>
      <c r="E8578" t="str">
        <f t="shared" si="137"/>
        <v>No Data</v>
      </c>
    </row>
    <row r="8579" spans="1:5" x14ac:dyDescent="0.3">
      <c r="A8579" s="33" t="s">
        <v>4</v>
      </c>
      <c r="B8579" s="33" t="s">
        <v>53</v>
      </c>
      <c r="C8579" s="33"/>
      <c r="D8579" s="33" t="s">
        <v>616</v>
      </c>
      <c r="E8579" t="str">
        <f t="shared" ref="E8579:E8642" si="138">_xlfn.XLOOKUP(C8579,$H$16:$H$21,$G$16:$G$21,,1)</f>
        <v>No Data</v>
      </c>
    </row>
    <row r="8580" spans="1:5" x14ac:dyDescent="0.3">
      <c r="A8580" s="33" t="s">
        <v>4</v>
      </c>
      <c r="B8580" s="33" t="s">
        <v>53</v>
      </c>
      <c r="C8580" s="33"/>
      <c r="D8580" s="33" t="s">
        <v>3937</v>
      </c>
      <c r="E8580" t="str">
        <f t="shared" si="138"/>
        <v>No Data</v>
      </c>
    </row>
    <row r="8581" spans="1:5" x14ac:dyDescent="0.3">
      <c r="A8581" s="33" t="s">
        <v>4</v>
      </c>
      <c r="B8581" s="33" t="s">
        <v>53</v>
      </c>
      <c r="C8581" s="33"/>
      <c r="D8581" s="33" t="s">
        <v>1142</v>
      </c>
      <c r="E8581" t="str">
        <f t="shared" si="138"/>
        <v>No Data</v>
      </c>
    </row>
    <row r="8582" spans="1:5" x14ac:dyDescent="0.3">
      <c r="A8582" s="33" t="s">
        <v>4</v>
      </c>
      <c r="B8582" s="33" t="s">
        <v>54</v>
      </c>
      <c r="C8582" s="33">
        <v>160000</v>
      </c>
      <c r="D8582" s="33" t="s">
        <v>852</v>
      </c>
      <c r="E8582" t="str">
        <f t="shared" si="138"/>
        <v>$125K-$200K</v>
      </c>
    </row>
    <row r="8583" spans="1:5" x14ac:dyDescent="0.3">
      <c r="A8583" s="33" t="s">
        <v>0</v>
      </c>
      <c r="B8583" s="33" t="s">
        <v>53</v>
      </c>
      <c r="C8583" s="33"/>
      <c r="D8583" s="33" t="s">
        <v>476</v>
      </c>
      <c r="E8583" t="str">
        <f t="shared" si="138"/>
        <v>No Data</v>
      </c>
    </row>
    <row r="8584" spans="1:5" x14ac:dyDescent="0.3">
      <c r="A8584" s="33" t="s">
        <v>0</v>
      </c>
      <c r="B8584" s="33" t="s">
        <v>53</v>
      </c>
      <c r="C8584" s="33"/>
      <c r="D8584" s="33" t="s">
        <v>357</v>
      </c>
      <c r="E8584" t="str">
        <f t="shared" si="138"/>
        <v>No Data</v>
      </c>
    </row>
    <row r="8585" spans="1:5" x14ac:dyDescent="0.3">
      <c r="A8585" s="33" t="s">
        <v>4</v>
      </c>
      <c r="B8585" s="33" t="s">
        <v>54</v>
      </c>
      <c r="C8585" s="33">
        <v>140000</v>
      </c>
      <c r="D8585" s="33" t="s">
        <v>1320</v>
      </c>
      <c r="E8585" t="str">
        <f t="shared" si="138"/>
        <v>$125K-$200K</v>
      </c>
    </row>
    <row r="8586" spans="1:5" x14ac:dyDescent="0.3">
      <c r="A8586" s="33" t="s">
        <v>4</v>
      </c>
      <c r="B8586" s="33" t="s">
        <v>53</v>
      </c>
      <c r="C8586" s="33">
        <v>140000</v>
      </c>
      <c r="D8586" s="33" t="s">
        <v>265</v>
      </c>
      <c r="E8586" t="str">
        <f t="shared" si="138"/>
        <v>$125K-$200K</v>
      </c>
    </row>
    <row r="8587" spans="1:5" x14ac:dyDescent="0.3">
      <c r="A8587" s="33" t="s">
        <v>126</v>
      </c>
      <c r="B8587" s="33" t="s">
        <v>72</v>
      </c>
      <c r="C8587" s="33">
        <v>147500</v>
      </c>
      <c r="D8587" s="33" t="s">
        <v>3938</v>
      </c>
      <c r="E8587" t="str">
        <f t="shared" si="138"/>
        <v>$125K-$200K</v>
      </c>
    </row>
    <row r="8588" spans="1:5" x14ac:dyDescent="0.3">
      <c r="A8588" s="33" t="s">
        <v>0</v>
      </c>
      <c r="B8588" s="33" t="s">
        <v>53</v>
      </c>
      <c r="C8588" s="33"/>
      <c r="D8588" s="33" t="s">
        <v>3939</v>
      </c>
      <c r="E8588" t="str">
        <f t="shared" si="138"/>
        <v>No Data</v>
      </c>
    </row>
    <row r="8589" spans="1:5" x14ac:dyDescent="0.3">
      <c r="A8589" s="33" t="s">
        <v>4</v>
      </c>
      <c r="B8589" s="33" t="s">
        <v>53</v>
      </c>
      <c r="C8589" s="33"/>
      <c r="D8589" s="33" t="s">
        <v>258</v>
      </c>
      <c r="E8589" t="str">
        <f t="shared" si="138"/>
        <v>No Data</v>
      </c>
    </row>
    <row r="8590" spans="1:5" x14ac:dyDescent="0.3">
      <c r="A8590" s="33" t="s">
        <v>0</v>
      </c>
      <c r="B8590" s="33" t="s">
        <v>53</v>
      </c>
      <c r="C8590" s="33">
        <v>75000</v>
      </c>
      <c r="D8590" s="33" t="s">
        <v>905</v>
      </c>
      <c r="E8590" t="str">
        <f t="shared" si="138"/>
        <v>&lt;$75K</v>
      </c>
    </row>
    <row r="8591" spans="1:5" x14ac:dyDescent="0.3">
      <c r="A8591" s="33" t="s">
        <v>0</v>
      </c>
      <c r="B8591" s="33" t="s">
        <v>53</v>
      </c>
      <c r="C8591" s="33"/>
      <c r="D8591" s="33" t="s">
        <v>1604</v>
      </c>
      <c r="E8591" t="str">
        <f t="shared" si="138"/>
        <v>No Data</v>
      </c>
    </row>
    <row r="8592" spans="1:5" x14ac:dyDescent="0.3">
      <c r="A8592" s="33" t="s">
        <v>52</v>
      </c>
      <c r="B8592" s="33" t="s">
        <v>57</v>
      </c>
      <c r="C8592" s="33">
        <v>60000</v>
      </c>
      <c r="D8592" s="33" t="s">
        <v>387</v>
      </c>
      <c r="E8592" t="str">
        <f t="shared" si="138"/>
        <v>&lt;$75K</v>
      </c>
    </row>
    <row r="8593" spans="1:5" x14ac:dyDescent="0.3">
      <c r="A8593" s="33" t="s">
        <v>4</v>
      </c>
      <c r="B8593" s="33" t="s">
        <v>53</v>
      </c>
      <c r="C8593" s="33">
        <v>70000</v>
      </c>
      <c r="D8593" s="33" t="s">
        <v>248</v>
      </c>
      <c r="E8593" t="str">
        <f t="shared" si="138"/>
        <v>&lt;$75K</v>
      </c>
    </row>
    <row r="8594" spans="1:5" x14ac:dyDescent="0.3">
      <c r="A8594" s="33" t="s">
        <v>4</v>
      </c>
      <c r="B8594" s="33" t="s">
        <v>54</v>
      </c>
      <c r="C8594" s="33">
        <v>150000</v>
      </c>
      <c r="D8594" s="33" t="s">
        <v>3940</v>
      </c>
      <c r="E8594" t="str">
        <f t="shared" si="138"/>
        <v>$125K-$200K</v>
      </c>
    </row>
    <row r="8595" spans="1:5" x14ac:dyDescent="0.3">
      <c r="A8595" s="33" t="s">
        <v>4</v>
      </c>
      <c r="B8595" s="33" t="s">
        <v>54</v>
      </c>
      <c r="C8595" s="33">
        <v>125000</v>
      </c>
      <c r="D8595" s="33" t="s">
        <v>601</v>
      </c>
      <c r="E8595" t="str">
        <f t="shared" si="138"/>
        <v>$100K-$125K</v>
      </c>
    </row>
    <row r="8596" spans="1:5" x14ac:dyDescent="0.3">
      <c r="A8596" s="33" t="s">
        <v>4</v>
      </c>
      <c r="B8596" s="33" t="s">
        <v>53</v>
      </c>
      <c r="C8596" s="33"/>
      <c r="D8596" s="33" t="s">
        <v>455</v>
      </c>
      <c r="E8596" t="str">
        <f t="shared" si="138"/>
        <v>No Data</v>
      </c>
    </row>
    <row r="8597" spans="1:5" x14ac:dyDescent="0.3">
      <c r="A8597" s="33" t="s">
        <v>0</v>
      </c>
      <c r="B8597" s="33" t="s">
        <v>81</v>
      </c>
      <c r="C8597" s="33">
        <v>90000</v>
      </c>
      <c r="D8597" s="33" t="s">
        <v>2437</v>
      </c>
      <c r="E8597" t="str">
        <f t="shared" si="138"/>
        <v>$75K-$100K</v>
      </c>
    </row>
    <row r="8598" spans="1:5" x14ac:dyDescent="0.3">
      <c r="A8598" s="33" t="s">
        <v>126</v>
      </c>
      <c r="B8598" s="33" t="s">
        <v>54</v>
      </c>
      <c r="C8598" s="33">
        <v>90000</v>
      </c>
      <c r="D8598" s="33" t="s">
        <v>498</v>
      </c>
      <c r="E8598" t="str">
        <f t="shared" si="138"/>
        <v>$75K-$100K</v>
      </c>
    </row>
    <row r="8599" spans="1:5" x14ac:dyDescent="0.3">
      <c r="A8599" s="33" t="s">
        <v>2</v>
      </c>
      <c r="B8599" s="33" t="s">
        <v>57</v>
      </c>
      <c r="C8599" s="33">
        <v>90000</v>
      </c>
      <c r="D8599" s="33" t="s">
        <v>3941</v>
      </c>
      <c r="E8599" t="str">
        <f t="shared" si="138"/>
        <v>$75K-$100K</v>
      </c>
    </row>
    <row r="8600" spans="1:5" x14ac:dyDescent="0.3">
      <c r="A8600" s="33" t="s">
        <v>126</v>
      </c>
      <c r="B8600" s="33" t="s">
        <v>54</v>
      </c>
      <c r="C8600" s="33">
        <v>172500</v>
      </c>
      <c r="D8600" s="33" t="s">
        <v>3942</v>
      </c>
      <c r="E8600" t="str">
        <f t="shared" si="138"/>
        <v>$125K-$200K</v>
      </c>
    </row>
    <row r="8601" spans="1:5" x14ac:dyDescent="0.3">
      <c r="A8601" s="33" t="s">
        <v>4</v>
      </c>
      <c r="B8601" s="33" t="s">
        <v>53</v>
      </c>
      <c r="C8601" s="33"/>
      <c r="D8601" s="33" t="s">
        <v>411</v>
      </c>
      <c r="E8601" t="str">
        <f t="shared" si="138"/>
        <v>No Data</v>
      </c>
    </row>
    <row r="8602" spans="1:5" x14ac:dyDescent="0.3">
      <c r="A8602" s="33" t="s">
        <v>128</v>
      </c>
      <c r="B8602" s="33" t="s">
        <v>53</v>
      </c>
      <c r="C8602" s="33"/>
      <c r="D8602" s="33" t="s">
        <v>2201</v>
      </c>
      <c r="E8602" t="str">
        <f t="shared" si="138"/>
        <v>No Data</v>
      </c>
    </row>
    <row r="8603" spans="1:5" x14ac:dyDescent="0.3">
      <c r="A8603" s="33" t="s">
        <v>4</v>
      </c>
      <c r="B8603" s="33" t="s">
        <v>53</v>
      </c>
      <c r="C8603" s="33"/>
      <c r="D8603" s="33" t="s">
        <v>299</v>
      </c>
      <c r="E8603" t="str">
        <f t="shared" si="138"/>
        <v>No Data</v>
      </c>
    </row>
    <row r="8604" spans="1:5" x14ac:dyDescent="0.3">
      <c r="A8604" s="33" t="s">
        <v>4</v>
      </c>
      <c r="B8604" s="33" t="s">
        <v>53</v>
      </c>
      <c r="C8604" s="33">
        <v>135000</v>
      </c>
      <c r="D8604" s="33" t="s">
        <v>399</v>
      </c>
      <c r="E8604" t="str">
        <f t="shared" si="138"/>
        <v>$125K-$200K</v>
      </c>
    </row>
    <row r="8605" spans="1:5" x14ac:dyDescent="0.3">
      <c r="A8605" s="33" t="s">
        <v>126</v>
      </c>
      <c r="B8605" s="33" t="s">
        <v>53</v>
      </c>
      <c r="C8605" s="33"/>
      <c r="D8605" s="33" t="s">
        <v>649</v>
      </c>
      <c r="E8605" t="str">
        <f t="shared" si="138"/>
        <v>No Data</v>
      </c>
    </row>
    <row r="8606" spans="1:5" x14ac:dyDescent="0.3">
      <c r="A8606" s="33" t="s">
        <v>1</v>
      </c>
      <c r="B8606" s="33" t="s">
        <v>70</v>
      </c>
      <c r="C8606" s="33">
        <v>89100</v>
      </c>
      <c r="D8606" s="33" t="s">
        <v>2150</v>
      </c>
      <c r="E8606" t="str">
        <f t="shared" si="138"/>
        <v>$75K-$100K</v>
      </c>
    </row>
    <row r="8607" spans="1:5" x14ac:dyDescent="0.3">
      <c r="A8607" s="33" t="s">
        <v>4</v>
      </c>
      <c r="B8607" s="33" t="s">
        <v>53</v>
      </c>
      <c r="C8607" s="33"/>
      <c r="D8607" s="33" t="s">
        <v>231</v>
      </c>
      <c r="E8607" t="str">
        <f t="shared" si="138"/>
        <v>No Data</v>
      </c>
    </row>
    <row r="8608" spans="1:5" x14ac:dyDescent="0.3">
      <c r="A8608" s="33" t="s">
        <v>0</v>
      </c>
      <c r="B8608" s="33" t="s">
        <v>54</v>
      </c>
      <c r="C8608" s="33"/>
      <c r="D8608" s="33" t="s">
        <v>258</v>
      </c>
      <c r="E8608" t="str">
        <f t="shared" si="138"/>
        <v>No Data</v>
      </c>
    </row>
    <row r="8609" spans="1:5" x14ac:dyDescent="0.3">
      <c r="A8609" s="33" t="s">
        <v>2</v>
      </c>
      <c r="B8609" s="33" t="s">
        <v>53</v>
      </c>
      <c r="C8609" s="33"/>
      <c r="D8609" s="33" t="s">
        <v>2028</v>
      </c>
      <c r="E8609" t="str">
        <f t="shared" si="138"/>
        <v>No Data</v>
      </c>
    </row>
    <row r="8610" spans="1:5" x14ac:dyDescent="0.3">
      <c r="A8610" s="33" t="s">
        <v>4</v>
      </c>
      <c r="B8610" s="33" t="s">
        <v>53</v>
      </c>
      <c r="C8610" s="33"/>
      <c r="D8610" s="33" t="s">
        <v>3943</v>
      </c>
      <c r="E8610" t="str">
        <f t="shared" si="138"/>
        <v>No Data</v>
      </c>
    </row>
    <row r="8611" spans="1:5" x14ac:dyDescent="0.3">
      <c r="A8611" s="33" t="s">
        <v>4</v>
      </c>
      <c r="B8611" s="33" t="s">
        <v>53</v>
      </c>
      <c r="C8611" s="33"/>
      <c r="D8611" s="33" t="s">
        <v>395</v>
      </c>
      <c r="E8611" t="str">
        <f t="shared" si="138"/>
        <v>No Data</v>
      </c>
    </row>
    <row r="8612" spans="1:5" x14ac:dyDescent="0.3">
      <c r="A8612" s="33" t="s">
        <v>4</v>
      </c>
      <c r="B8612" s="33" t="s">
        <v>53</v>
      </c>
      <c r="C8612" s="33"/>
      <c r="D8612" s="33" t="s">
        <v>1231</v>
      </c>
      <c r="E8612" t="str">
        <f t="shared" si="138"/>
        <v>No Data</v>
      </c>
    </row>
    <row r="8613" spans="1:5" x14ac:dyDescent="0.3">
      <c r="A8613" s="33" t="s">
        <v>0</v>
      </c>
      <c r="B8613" s="33" t="s">
        <v>53</v>
      </c>
      <c r="C8613" s="33">
        <v>200000</v>
      </c>
      <c r="D8613" s="33" t="s">
        <v>3944</v>
      </c>
      <c r="E8613" t="str">
        <f t="shared" si="138"/>
        <v>$125K-$200K</v>
      </c>
    </row>
    <row r="8614" spans="1:5" x14ac:dyDescent="0.3">
      <c r="A8614" s="33" t="s">
        <v>0</v>
      </c>
      <c r="B8614" s="33" t="s">
        <v>53</v>
      </c>
      <c r="C8614" s="33">
        <v>100110</v>
      </c>
      <c r="D8614" s="33" t="s">
        <v>1145</v>
      </c>
      <c r="E8614" t="str">
        <f t="shared" si="138"/>
        <v>$100K-$125K</v>
      </c>
    </row>
    <row r="8615" spans="1:5" x14ac:dyDescent="0.3">
      <c r="A8615" s="33" t="s">
        <v>4</v>
      </c>
      <c r="B8615" s="33" t="s">
        <v>53</v>
      </c>
      <c r="C8615" s="33"/>
      <c r="D8615" s="33" t="s">
        <v>258</v>
      </c>
      <c r="E8615" t="str">
        <f t="shared" si="138"/>
        <v>No Data</v>
      </c>
    </row>
    <row r="8616" spans="1:5" x14ac:dyDescent="0.3">
      <c r="A8616" s="33" t="s">
        <v>4</v>
      </c>
      <c r="B8616" s="33" t="s">
        <v>72</v>
      </c>
      <c r="C8616" s="33">
        <v>35000</v>
      </c>
      <c r="D8616" s="33" t="s">
        <v>3945</v>
      </c>
      <c r="E8616" t="str">
        <f t="shared" si="138"/>
        <v>&lt;$75K</v>
      </c>
    </row>
    <row r="8617" spans="1:5" x14ac:dyDescent="0.3">
      <c r="A8617" s="33" t="s">
        <v>4</v>
      </c>
      <c r="B8617" s="33" t="s">
        <v>53</v>
      </c>
      <c r="C8617" s="33">
        <v>95000</v>
      </c>
      <c r="D8617" s="33" t="s">
        <v>1332</v>
      </c>
      <c r="E8617" t="str">
        <f t="shared" si="138"/>
        <v>$75K-$100K</v>
      </c>
    </row>
    <row r="8618" spans="1:5" x14ac:dyDescent="0.3">
      <c r="A8618" s="33" t="s">
        <v>2</v>
      </c>
      <c r="B8618" s="33" t="s">
        <v>53</v>
      </c>
      <c r="C8618" s="33"/>
      <c r="D8618" s="33" t="s">
        <v>3946</v>
      </c>
      <c r="E8618" t="str">
        <f t="shared" si="138"/>
        <v>No Data</v>
      </c>
    </row>
    <row r="8619" spans="1:5" x14ac:dyDescent="0.3">
      <c r="A8619" s="33" t="s">
        <v>0</v>
      </c>
      <c r="B8619" s="33" t="s">
        <v>83</v>
      </c>
      <c r="C8619" s="33">
        <v>44100</v>
      </c>
      <c r="D8619" s="33" t="s">
        <v>932</v>
      </c>
      <c r="E8619" t="str">
        <f t="shared" si="138"/>
        <v>&lt;$75K</v>
      </c>
    </row>
    <row r="8620" spans="1:5" x14ac:dyDescent="0.3">
      <c r="A8620" s="33" t="s">
        <v>126</v>
      </c>
      <c r="B8620" s="33" t="s">
        <v>53</v>
      </c>
      <c r="C8620" s="33"/>
      <c r="D8620" s="33" t="s">
        <v>229</v>
      </c>
      <c r="E8620" t="str">
        <f t="shared" si="138"/>
        <v>No Data</v>
      </c>
    </row>
    <row r="8621" spans="1:5" x14ac:dyDescent="0.3">
      <c r="A8621" s="33" t="s">
        <v>2</v>
      </c>
      <c r="B8621" s="33" t="s">
        <v>86</v>
      </c>
      <c r="C8621" s="33">
        <v>111202</v>
      </c>
      <c r="D8621" s="33" t="s">
        <v>3947</v>
      </c>
      <c r="E8621" t="str">
        <f t="shared" si="138"/>
        <v>$100K-$125K</v>
      </c>
    </row>
    <row r="8622" spans="1:5" x14ac:dyDescent="0.3">
      <c r="A8622" s="33" t="s">
        <v>2</v>
      </c>
      <c r="B8622" s="33" t="s">
        <v>53</v>
      </c>
      <c r="C8622" s="33">
        <v>50325</v>
      </c>
      <c r="D8622" s="33" t="s">
        <v>609</v>
      </c>
      <c r="E8622" t="str">
        <f t="shared" si="138"/>
        <v>&lt;$75K</v>
      </c>
    </row>
    <row r="8623" spans="1:5" x14ac:dyDescent="0.3">
      <c r="A8623" s="33" t="s">
        <v>126</v>
      </c>
      <c r="B8623" s="33" t="s">
        <v>54</v>
      </c>
      <c r="C8623" s="33">
        <v>125000</v>
      </c>
      <c r="D8623" s="33" t="s">
        <v>3948</v>
      </c>
      <c r="E8623" t="str">
        <f t="shared" si="138"/>
        <v>$100K-$125K</v>
      </c>
    </row>
    <row r="8624" spans="1:5" x14ac:dyDescent="0.3">
      <c r="A8624" s="33" t="s">
        <v>2</v>
      </c>
      <c r="B8624" s="33" t="s">
        <v>53</v>
      </c>
      <c r="C8624" s="33">
        <v>98500</v>
      </c>
      <c r="D8624" s="33" t="s">
        <v>3949</v>
      </c>
      <c r="E8624" t="str">
        <f t="shared" si="138"/>
        <v>$75K-$100K</v>
      </c>
    </row>
    <row r="8625" spans="1:5" x14ac:dyDescent="0.3">
      <c r="A8625" s="33" t="s">
        <v>4</v>
      </c>
      <c r="B8625" s="33" t="s">
        <v>53</v>
      </c>
      <c r="C8625" s="33">
        <v>165000</v>
      </c>
      <c r="D8625" s="33" t="s">
        <v>2661</v>
      </c>
      <c r="E8625" t="str">
        <f t="shared" si="138"/>
        <v>$125K-$200K</v>
      </c>
    </row>
    <row r="8626" spans="1:5" x14ac:dyDescent="0.3">
      <c r="A8626" s="33" t="s">
        <v>4</v>
      </c>
      <c r="B8626" s="33" t="s">
        <v>53</v>
      </c>
      <c r="C8626" s="33">
        <v>105000</v>
      </c>
      <c r="D8626" s="33" t="s">
        <v>364</v>
      </c>
      <c r="E8626" t="str">
        <f t="shared" si="138"/>
        <v>$100K-$125K</v>
      </c>
    </row>
    <row r="8627" spans="1:5" x14ac:dyDescent="0.3">
      <c r="A8627" s="33" t="s">
        <v>126</v>
      </c>
      <c r="B8627" s="33" t="s">
        <v>53</v>
      </c>
      <c r="C8627" s="33">
        <v>175000</v>
      </c>
      <c r="D8627" s="33" t="s">
        <v>232</v>
      </c>
      <c r="E8627" t="str">
        <f t="shared" si="138"/>
        <v>$125K-$200K</v>
      </c>
    </row>
    <row r="8628" spans="1:5" x14ac:dyDescent="0.3">
      <c r="A8628" s="33" t="s">
        <v>128</v>
      </c>
      <c r="B8628" s="33" t="s">
        <v>53</v>
      </c>
      <c r="C8628" s="33"/>
      <c r="D8628" s="33" t="s">
        <v>3950</v>
      </c>
      <c r="E8628" t="str">
        <f t="shared" si="138"/>
        <v>No Data</v>
      </c>
    </row>
    <row r="8629" spans="1:5" x14ac:dyDescent="0.3">
      <c r="A8629" s="33" t="s">
        <v>0</v>
      </c>
      <c r="B8629" s="33" t="s">
        <v>54</v>
      </c>
      <c r="C8629" s="33"/>
      <c r="D8629" s="33" t="s">
        <v>3951</v>
      </c>
      <c r="E8629" t="str">
        <f t="shared" si="138"/>
        <v>No Data</v>
      </c>
    </row>
    <row r="8630" spans="1:5" x14ac:dyDescent="0.3">
      <c r="A8630" s="33" t="s">
        <v>2</v>
      </c>
      <c r="B8630" s="33" t="s">
        <v>53</v>
      </c>
      <c r="C8630" s="33">
        <v>77500</v>
      </c>
      <c r="D8630" s="33" t="s">
        <v>2026</v>
      </c>
      <c r="E8630" t="str">
        <f t="shared" si="138"/>
        <v>$75K-$100K</v>
      </c>
    </row>
    <row r="8631" spans="1:5" x14ac:dyDescent="0.3">
      <c r="A8631" s="33" t="s">
        <v>2</v>
      </c>
      <c r="B8631" s="33" t="s">
        <v>53</v>
      </c>
      <c r="C8631" s="33"/>
      <c r="D8631" s="33" t="s">
        <v>268</v>
      </c>
      <c r="E8631" t="str">
        <f t="shared" si="138"/>
        <v>No Data</v>
      </c>
    </row>
    <row r="8632" spans="1:5" x14ac:dyDescent="0.3">
      <c r="A8632" s="33" t="s">
        <v>4</v>
      </c>
      <c r="B8632" s="33" t="s">
        <v>53</v>
      </c>
      <c r="C8632" s="33">
        <v>133000</v>
      </c>
      <c r="D8632" s="33" t="s">
        <v>3952</v>
      </c>
      <c r="E8632" t="str">
        <f t="shared" si="138"/>
        <v>$125K-$200K</v>
      </c>
    </row>
    <row r="8633" spans="1:5" x14ac:dyDescent="0.3">
      <c r="A8633" s="33" t="s">
        <v>0</v>
      </c>
      <c r="B8633" s="33" t="s">
        <v>53</v>
      </c>
      <c r="C8633" s="33"/>
      <c r="D8633" s="33" t="s">
        <v>452</v>
      </c>
      <c r="E8633" t="str">
        <f t="shared" si="138"/>
        <v>No Data</v>
      </c>
    </row>
    <row r="8634" spans="1:5" x14ac:dyDescent="0.3">
      <c r="A8634" s="33" t="s">
        <v>125</v>
      </c>
      <c r="B8634" s="33" t="s">
        <v>53</v>
      </c>
      <c r="C8634" s="33"/>
      <c r="D8634" s="33" t="s">
        <v>1680</v>
      </c>
      <c r="E8634" t="str">
        <f t="shared" si="138"/>
        <v>No Data</v>
      </c>
    </row>
    <row r="8635" spans="1:5" x14ac:dyDescent="0.3">
      <c r="A8635" s="33" t="s">
        <v>2</v>
      </c>
      <c r="B8635" s="33" t="s">
        <v>53</v>
      </c>
      <c r="C8635" s="33">
        <v>100000</v>
      </c>
      <c r="D8635" s="33" t="s">
        <v>2487</v>
      </c>
      <c r="E8635" t="str">
        <f t="shared" si="138"/>
        <v>$75K-$100K</v>
      </c>
    </row>
    <row r="8636" spans="1:5" x14ac:dyDescent="0.3">
      <c r="A8636" s="33" t="s">
        <v>129</v>
      </c>
      <c r="B8636" s="33" t="s">
        <v>54</v>
      </c>
      <c r="C8636" s="33">
        <v>170000</v>
      </c>
      <c r="D8636" s="33" t="s">
        <v>955</v>
      </c>
      <c r="E8636" t="str">
        <f t="shared" si="138"/>
        <v>$125K-$200K</v>
      </c>
    </row>
    <row r="8637" spans="1:5" x14ac:dyDescent="0.3">
      <c r="A8637" s="33" t="s">
        <v>0</v>
      </c>
      <c r="B8637" s="33" t="s">
        <v>53</v>
      </c>
      <c r="C8637" s="33">
        <v>100000</v>
      </c>
      <c r="D8637" s="33" t="s">
        <v>1188</v>
      </c>
      <c r="E8637" t="str">
        <f t="shared" si="138"/>
        <v>$75K-$100K</v>
      </c>
    </row>
    <row r="8638" spans="1:5" x14ac:dyDescent="0.3">
      <c r="A8638" s="33" t="s">
        <v>2</v>
      </c>
      <c r="B8638" s="33" t="s">
        <v>54</v>
      </c>
      <c r="C8638" s="33">
        <v>70000</v>
      </c>
      <c r="D8638" s="33" t="s">
        <v>248</v>
      </c>
      <c r="E8638" t="str">
        <f t="shared" si="138"/>
        <v>&lt;$75K</v>
      </c>
    </row>
    <row r="8639" spans="1:5" x14ac:dyDescent="0.3">
      <c r="A8639" s="33" t="s">
        <v>4</v>
      </c>
      <c r="B8639" s="33" t="s">
        <v>54</v>
      </c>
      <c r="C8639" s="33">
        <v>115000</v>
      </c>
      <c r="D8639" s="33" t="s">
        <v>299</v>
      </c>
      <c r="E8639" t="str">
        <f t="shared" si="138"/>
        <v>$100K-$125K</v>
      </c>
    </row>
    <row r="8640" spans="1:5" x14ac:dyDescent="0.3">
      <c r="A8640" s="33" t="s">
        <v>4</v>
      </c>
      <c r="B8640" s="33" t="s">
        <v>54</v>
      </c>
      <c r="C8640" s="33"/>
      <c r="D8640" s="33" t="s">
        <v>3270</v>
      </c>
      <c r="E8640" t="str">
        <f t="shared" si="138"/>
        <v>No Data</v>
      </c>
    </row>
    <row r="8641" spans="1:5" x14ac:dyDescent="0.3">
      <c r="A8641" s="33" t="s">
        <v>0</v>
      </c>
      <c r="B8641" s="33" t="s">
        <v>53</v>
      </c>
      <c r="C8641" s="33">
        <v>132500</v>
      </c>
      <c r="D8641" s="33" t="s">
        <v>3953</v>
      </c>
      <c r="E8641" t="str">
        <f t="shared" si="138"/>
        <v>$125K-$200K</v>
      </c>
    </row>
    <row r="8642" spans="1:5" x14ac:dyDescent="0.3">
      <c r="A8642" s="33" t="s">
        <v>2</v>
      </c>
      <c r="B8642" s="33" t="s">
        <v>53</v>
      </c>
      <c r="C8642" s="33"/>
      <c r="D8642" s="33" t="s">
        <v>3831</v>
      </c>
      <c r="E8642" t="str">
        <f t="shared" si="138"/>
        <v>No Data</v>
      </c>
    </row>
    <row r="8643" spans="1:5" x14ac:dyDescent="0.3">
      <c r="A8643" s="33" t="s">
        <v>2</v>
      </c>
      <c r="B8643" s="33" t="s">
        <v>53</v>
      </c>
      <c r="C8643" s="33"/>
      <c r="D8643" s="33" t="s">
        <v>230</v>
      </c>
      <c r="E8643" t="str">
        <f t="shared" ref="E8643:E8706" si="139">_xlfn.XLOOKUP(C8643,$H$16:$H$21,$G$16:$G$21,,1)</f>
        <v>No Data</v>
      </c>
    </row>
    <row r="8644" spans="1:5" x14ac:dyDescent="0.3">
      <c r="A8644" s="33" t="s">
        <v>126</v>
      </c>
      <c r="B8644" s="33" t="s">
        <v>79</v>
      </c>
      <c r="C8644" s="33">
        <v>147500</v>
      </c>
      <c r="D8644" s="33" t="s">
        <v>3954</v>
      </c>
      <c r="E8644" t="str">
        <f t="shared" si="139"/>
        <v>$125K-$200K</v>
      </c>
    </row>
    <row r="8645" spans="1:5" x14ac:dyDescent="0.3">
      <c r="A8645" s="33" t="s">
        <v>2</v>
      </c>
      <c r="B8645" s="33" t="s">
        <v>53</v>
      </c>
      <c r="C8645" s="33">
        <v>50325</v>
      </c>
      <c r="D8645" s="33" t="s">
        <v>609</v>
      </c>
      <c r="E8645" t="str">
        <f t="shared" si="139"/>
        <v>&lt;$75K</v>
      </c>
    </row>
    <row r="8646" spans="1:5" x14ac:dyDescent="0.3">
      <c r="A8646" s="33" t="s">
        <v>4</v>
      </c>
      <c r="B8646" s="33" t="s">
        <v>53</v>
      </c>
      <c r="C8646" s="33">
        <v>235552</v>
      </c>
      <c r="D8646" s="33" t="s">
        <v>217</v>
      </c>
      <c r="E8646" t="str">
        <f t="shared" si="139"/>
        <v>&gt;$200K</v>
      </c>
    </row>
    <row r="8647" spans="1:5" x14ac:dyDescent="0.3">
      <c r="A8647" s="33" t="s">
        <v>4</v>
      </c>
      <c r="B8647" s="33" t="s">
        <v>53</v>
      </c>
      <c r="C8647" s="33">
        <v>131300</v>
      </c>
      <c r="D8647" s="33" t="s">
        <v>846</v>
      </c>
      <c r="E8647" t="str">
        <f t="shared" si="139"/>
        <v>$125K-$200K</v>
      </c>
    </row>
    <row r="8648" spans="1:5" x14ac:dyDescent="0.3">
      <c r="A8648" s="33" t="s">
        <v>125</v>
      </c>
      <c r="B8648" s="33" t="s">
        <v>53</v>
      </c>
      <c r="C8648" s="33">
        <v>97500</v>
      </c>
      <c r="D8648" s="33" t="s">
        <v>3955</v>
      </c>
      <c r="E8648" t="str">
        <f t="shared" si="139"/>
        <v>$75K-$100K</v>
      </c>
    </row>
    <row r="8649" spans="1:5" x14ac:dyDescent="0.3">
      <c r="A8649" s="33" t="s">
        <v>0</v>
      </c>
      <c r="B8649" s="33" t="s">
        <v>54</v>
      </c>
      <c r="C8649" s="33"/>
      <c r="D8649" s="33" t="s">
        <v>258</v>
      </c>
      <c r="E8649" t="str">
        <f t="shared" si="139"/>
        <v>No Data</v>
      </c>
    </row>
    <row r="8650" spans="1:5" x14ac:dyDescent="0.3">
      <c r="A8650" s="33" t="s">
        <v>4</v>
      </c>
      <c r="B8650" s="33" t="s">
        <v>53</v>
      </c>
      <c r="C8650" s="33">
        <v>120000</v>
      </c>
      <c r="D8650" s="33" t="s">
        <v>315</v>
      </c>
      <c r="E8650" t="str">
        <f t="shared" si="139"/>
        <v>$100K-$125K</v>
      </c>
    </row>
    <row r="8651" spans="1:5" x14ac:dyDescent="0.3">
      <c r="A8651" s="33" t="s">
        <v>0</v>
      </c>
      <c r="B8651" s="33" t="s">
        <v>53</v>
      </c>
      <c r="C8651" s="33">
        <v>184839.453125</v>
      </c>
      <c r="D8651" s="33" t="s">
        <v>431</v>
      </c>
      <c r="E8651" t="str">
        <f t="shared" si="139"/>
        <v>$125K-$200K</v>
      </c>
    </row>
    <row r="8652" spans="1:5" x14ac:dyDescent="0.3">
      <c r="A8652" s="33" t="s">
        <v>4</v>
      </c>
      <c r="B8652" s="33" t="s">
        <v>53</v>
      </c>
      <c r="C8652" s="33"/>
      <c r="D8652" s="33" t="s">
        <v>252</v>
      </c>
      <c r="E8652" t="str">
        <f t="shared" si="139"/>
        <v>No Data</v>
      </c>
    </row>
    <row r="8653" spans="1:5" x14ac:dyDescent="0.3">
      <c r="A8653" s="33" t="s">
        <v>126</v>
      </c>
      <c r="B8653" s="33" t="s">
        <v>53</v>
      </c>
      <c r="C8653" s="33">
        <v>246500</v>
      </c>
      <c r="D8653" s="33" t="s">
        <v>225</v>
      </c>
      <c r="E8653" t="str">
        <f t="shared" si="139"/>
        <v>&gt;$200K</v>
      </c>
    </row>
    <row r="8654" spans="1:5" x14ac:dyDescent="0.3">
      <c r="A8654" s="33" t="s">
        <v>4</v>
      </c>
      <c r="B8654" s="33" t="s">
        <v>53</v>
      </c>
      <c r="C8654" s="33"/>
      <c r="D8654" s="33" t="s">
        <v>258</v>
      </c>
      <c r="E8654" t="str">
        <f t="shared" si="139"/>
        <v>No Data</v>
      </c>
    </row>
    <row r="8655" spans="1:5" x14ac:dyDescent="0.3">
      <c r="A8655" s="33" t="s">
        <v>2</v>
      </c>
      <c r="B8655" s="33" t="s">
        <v>64</v>
      </c>
      <c r="C8655" s="33">
        <v>111175</v>
      </c>
      <c r="D8655" s="33" t="s">
        <v>1610</v>
      </c>
      <c r="E8655" t="str">
        <f t="shared" si="139"/>
        <v>$100K-$125K</v>
      </c>
    </row>
    <row r="8656" spans="1:5" x14ac:dyDescent="0.3">
      <c r="A8656" s="33" t="s">
        <v>52</v>
      </c>
      <c r="B8656" s="33" t="s">
        <v>53</v>
      </c>
      <c r="C8656" s="33"/>
      <c r="D8656" s="33" t="s">
        <v>249</v>
      </c>
      <c r="E8656" t="str">
        <f t="shared" si="139"/>
        <v>No Data</v>
      </c>
    </row>
    <row r="8657" spans="1:5" x14ac:dyDescent="0.3">
      <c r="A8657" s="33" t="s">
        <v>4</v>
      </c>
      <c r="B8657" s="33" t="s">
        <v>54</v>
      </c>
      <c r="C8657" s="33">
        <v>125000</v>
      </c>
      <c r="D8657" s="33" t="s">
        <v>592</v>
      </c>
      <c r="E8657" t="str">
        <f t="shared" si="139"/>
        <v>$100K-$125K</v>
      </c>
    </row>
    <row r="8658" spans="1:5" x14ac:dyDescent="0.3">
      <c r="A8658" s="33" t="s">
        <v>4</v>
      </c>
      <c r="B8658" s="33" t="s">
        <v>53</v>
      </c>
      <c r="C8658" s="33">
        <v>105000</v>
      </c>
      <c r="D8658" s="33" t="s">
        <v>232</v>
      </c>
      <c r="E8658" t="str">
        <f t="shared" si="139"/>
        <v>$100K-$125K</v>
      </c>
    </row>
    <row r="8659" spans="1:5" x14ac:dyDescent="0.3">
      <c r="A8659" s="33" t="s">
        <v>2</v>
      </c>
      <c r="B8659" s="33" t="s">
        <v>53</v>
      </c>
      <c r="C8659" s="33"/>
      <c r="D8659" s="33" t="s">
        <v>3956</v>
      </c>
      <c r="E8659" t="str">
        <f t="shared" si="139"/>
        <v>No Data</v>
      </c>
    </row>
    <row r="8660" spans="1:5" x14ac:dyDescent="0.3">
      <c r="A8660" s="33" t="s">
        <v>0</v>
      </c>
      <c r="B8660" s="33" t="s">
        <v>53</v>
      </c>
      <c r="C8660" s="33">
        <v>160136.5</v>
      </c>
      <c r="D8660" s="33" t="s">
        <v>3000</v>
      </c>
      <c r="E8660" t="str">
        <f t="shared" si="139"/>
        <v>$125K-$200K</v>
      </c>
    </row>
    <row r="8661" spans="1:5" x14ac:dyDescent="0.3">
      <c r="A8661" s="33" t="s">
        <v>126</v>
      </c>
      <c r="B8661" s="33" t="s">
        <v>53</v>
      </c>
      <c r="C8661" s="33">
        <v>150000</v>
      </c>
      <c r="D8661" s="33" t="s">
        <v>235</v>
      </c>
      <c r="E8661" t="str">
        <f t="shared" si="139"/>
        <v>$125K-$200K</v>
      </c>
    </row>
    <row r="8662" spans="1:5" x14ac:dyDescent="0.3">
      <c r="A8662" s="33" t="s">
        <v>126</v>
      </c>
      <c r="B8662" s="33" t="s">
        <v>53</v>
      </c>
      <c r="C8662" s="33">
        <v>150000</v>
      </c>
      <c r="D8662" s="33" t="s">
        <v>3957</v>
      </c>
      <c r="E8662" t="str">
        <f t="shared" si="139"/>
        <v>$125K-$200K</v>
      </c>
    </row>
    <row r="8663" spans="1:5" x14ac:dyDescent="0.3">
      <c r="A8663" s="33" t="s">
        <v>125</v>
      </c>
      <c r="B8663" s="33" t="s">
        <v>53</v>
      </c>
      <c r="C8663" s="33">
        <v>98172</v>
      </c>
      <c r="D8663" s="33" t="s">
        <v>679</v>
      </c>
      <c r="E8663" t="str">
        <f t="shared" si="139"/>
        <v>$75K-$100K</v>
      </c>
    </row>
    <row r="8664" spans="1:5" x14ac:dyDescent="0.3">
      <c r="A8664" s="33" t="s">
        <v>0</v>
      </c>
      <c r="B8664" s="33" t="s">
        <v>53</v>
      </c>
      <c r="C8664" s="33">
        <v>190000</v>
      </c>
      <c r="D8664" s="33" t="s">
        <v>326</v>
      </c>
      <c r="E8664" t="str">
        <f t="shared" si="139"/>
        <v>$125K-$200K</v>
      </c>
    </row>
    <row r="8665" spans="1:5" x14ac:dyDescent="0.3">
      <c r="A8665" s="33" t="s">
        <v>126</v>
      </c>
      <c r="B8665" s="33" t="s">
        <v>53</v>
      </c>
      <c r="C8665" s="33">
        <v>180000</v>
      </c>
      <c r="D8665" s="33" t="s">
        <v>265</v>
      </c>
      <c r="E8665" t="str">
        <f t="shared" si="139"/>
        <v>$125K-$200K</v>
      </c>
    </row>
    <row r="8666" spans="1:5" x14ac:dyDescent="0.3">
      <c r="A8666" s="33" t="s">
        <v>0</v>
      </c>
      <c r="B8666" s="33" t="s">
        <v>54</v>
      </c>
      <c r="C8666" s="33"/>
      <c r="D8666" s="33" t="s">
        <v>3958</v>
      </c>
      <c r="E8666" t="str">
        <f t="shared" si="139"/>
        <v>No Data</v>
      </c>
    </row>
    <row r="8667" spans="1:5" x14ac:dyDescent="0.3">
      <c r="A8667" s="33" t="s">
        <v>126</v>
      </c>
      <c r="B8667" s="33" t="s">
        <v>53</v>
      </c>
      <c r="C8667" s="33"/>
      <c r="D8667" s="33" t="s">
        <v>879</v>
      </c>
      <c r="E8667" t="str">
        <f t="shared" si="139"/>
        <v>No Data</v>
      </c>
    </row>
    <row r="8668" spans="1:5" x14ac:dyDescent="0.3">
      <c r="A8668" s="33" t="s">
        <v>4</v>
      </c>
      <c r="B8668" s="33" t="s">
        <v>53</v>
      </c>
      <c r="C8668" s="33"/>
      <c r="D8668" s="33" t="s">
        <v>225</v>
      </c>
      <c r="E8668" t="str">
        <f t="shared" si="139"/>
        <v>No Data</v>
      </c>
    </row>
    <row r="8669" spans="1:5" x14ac:dyDescent="0.3">
      <c r="A8669" s="33" t="s">
        <v>4</v>
      </c>
      <c r="B8669" s="33" t="s">
        <v>54</v>
      </c>
      <c r="C8669" s="33"/>
      <c r="D8669" s="33" t="s">
        <v>3959</v>
      </c>
      <c r="E8669" t="str">
        <f t="shared" si="139"/>
        <v>No Data</v>
      </c>
    </row>
    <row r="8670" spans="1:5" x14ac:dyDescent="0.3">
      <c r="A8670" s="33" t="s">
        <v>125</v>
      </c>
      <c r="B8670" s="33" t="s">
        <v>53</v>
      </c>
      <c r="C8670" s="33"/>
      <c r="D8670" s="33" t="s">
        <v>3960</v>
      </c>
      <c r="E8670" t="str">
        <f t="shared" si="139"/>
        <v>No Data</v>
      </c>
    </row>
    <row r="8671" spans="1:5" x14ac:dyDescent="0.3">
      <c r="A8671" s="33" t="s">
        <v>0</v>
      </c>
      <c r="B8671" s="33" t="s">
        <v>53</v>
      </c>
      <c r="C8671" s="33">
        <v>124250</v>
      </c>
      <c r="D8671" s="33" t="s">
        <v>242</v>
      </c>
      <c r="E8671" t="str">
        <f t="shared" si="139"/>
        <v>$100K-$125K</v>
      </c>
    </row>
    <row r="8672" spans="1:5" x14ac:dyDescent="0.3">
      <c r="A8672" s="33" t="s">
        <v>128</v>
      </c>
      <c r="B8672" s="33" t="s">
        <v>53</v>
      </c>
      <c r="C8672" s="33">
        <v>152669</v>
      </c>
      <c r="D8672" s="33" t="s">
        <v>1092</v>
      </c>
      <c r="E8672" t="str">
        <f t="shared" si="139"/>
        <v>$125K-$200K</v>
      </c>
    </row>
    <row r="8673" spans="1:5" x14ac:dyDescent="0.3">
      <c r="A8673" s="33" t="s">
        <v>2</v>
      </c>
      <c r="B8673" s="33" t="s">
        <v>53</v>
      </c>
      <c r="C8673" s="33"/>
      <c r="D8673" s="33" t="s">
        <v>3961</v>
      </c>
      <c r="E8673" t="str">
        <f t="shared" si="139"/>
        <v>No Data</v>
      </c>
    </row>
    <row r="8674" spans="1:5" x14ac:dyDescent="0.3">
      <c r="A8674" s="33" t="s">
        <v>52</v>
      </c>
      <c r="B8674" s="33" t="s">
        <v>53</v>
      </c>
      <c r="C8674" s="33">
        <v>67917.5</v>
      </c>
      <c r="D8674" s="33" t="s">
        <v>3962</v>
      </c>
      <c r="E8674" t="str">
        <f t="shared" si="139"/>
        <v>&lt;$75K</v>
      </c>
    </row>
    <row r="8675" spans="1:5" x14ac:dyDescent="0.3">
      <c r="A8675" s="33" t="s">
        <v>4</v>
      </c>
      <c r="B8675" s="33" t="s">
        <v>53</v>
      </c>
      <c r="C8675" s="33"/>
      <c r="D8675" s="33" t="s">
        <v>559</v>
      </c>
      <c r="E8675" t="str">
        <f t="shared" si="139"/>
        <v>No Data</v>
      </c>
    </row>
    <row r="8676" spans="1:5" x14ac:dyDescent="0.3">
      <c r="A8676" s="33" t="s">
        <v>125</v>
      </c>
      <c r="B8676" s="33" t="s">
        <v>53</v>
      </c>
      <c r="C8676" s="33"/>
      <c r="D8676" s="33" t="s">
        <v>497</v>
      </c>
      <c r="E8676" t="str">
        <f t="shared" si="139"/>
        <v>No Data</v>
      </c>
    </row>
    <row r="8677" spans="1:5" x14ac:dyDescent="0.3">
      <c r="A8677" s="33" t="s">
        <v>2</v>
      </c>
      <c r="B8677" s="33" t="s">
        <v>53</v>
      </c>
      <c r="C8677" s="33">
        <v>115000</v>
      </c>
      <c r="D8677" s="33" t="s">
        <v>3963</v>
      </c>
      <c r="E8677" t="str">
        <f t="shared" si="139"/>
        <v>$100K-$125K</v>
      </c>
    </row>
    <row r="8678" spans="1:5" x14ac:dyDescent="0.3">
      <c r="A8678" s="33" t="s">
        <v>2</v>
      </c>
      <c r="B8678" s="33" t="s">
        <v>53</v>
      </c>
      <c r="C8678" s="33"/>
      <c r="D8678" s="33" t="s">
        <v>923</v>
      </c>
      <c r="E8678" t="str">
        <f t="shared" si="139"/>
        <v>No Data</v>
      </c>
    </row>
    <row r="8679" spans="1:5" x14ac:dyDescent="0.3">
      <c r="A8679" s="33" t="s">
        <v>128</v>
      </c>
      <c r="B8679" s="33" t="s">
        <v>53</v>
      </c>
      <c r="C8679" s="33">
        <v>250000</v>
      </c>
      <c r="D8679" s="33" t="s">
        <v>552</v>
      </c>
      <c r="E8679" t="str">
        <f t="shared" si="139"/>
        <v>&gt;$200K</v>
      </c>
    </row>
    <row r="8680" spans="1:5" x14ac:dyDescent="0.3">
      <c r="A8680" s="33" t="s">
        <v>2</v>
      </c>
      <c r="B8680" s="33" t="s">
        <v>53</v>
      </c>
      <c r="C8680" s="33"/>
      <c r="D8680" s="33" t="s">
        <v>3964</v>
      </c>
      <c r="E8680" t="str">
        <f t="shared" si="139"/>
        <v>No Data</v>
      </c>
    </row>
    <row r="8681" spans="1:5" x14ac:dyDescent="0.3">
      <c r="A8681" s="33" t="s">
        <v>4</v>
      </c>
      <c r="B8681" s="33" t="s">
        <v>53</v>
      </c>
      <c r="C8681" s="33">
        <v>110000</v>
      </c>
      <c r="D8681" s="33" t="s">
        <v>3965</v>
      </c>
      <c r="E8681" t="str">
        <f t="shared" si="139"/>
        <v>$100K-$125K</v>
      </c>
    </row>
    <row r="8682" spans="1:5" x14ac:dyDescent="0.3">
      <c r="A8682" s="33" t="s">
        <v>126</v>
      </c>
      <c r="B8682" s="33" t="s">
        <v>53</v>
      </c>
      <c r="C8682" s="33">
        <v>125000</v>
      </c>
      <c r="D8682" s="33" t="s">
        <v>3966</v>
      </c>
      <c r="E8682" t="str">
        <f t="shared" si="139"/>
        <v>$100K-$125K</v>
      </c>
    </row>
    <row r="8683" spans="1:5" x14ac:dyDescent="0.3">
      <c r="A8683" s="33" t="s">
        <v>125</v>
      </c>
      <c r="B8683" s="33" t="s">
        <v>92</v>
      </c>
      <c r="C8683" s="33">
        <v>111175</v>
      </c>
      <c r="D8683" s="33" t="s">
        <v>532</v>
      </c>
      <c r="E8683" t="str">
        <f t="shared" si="139"/>
        <v>$100K-$125K</v>
      </c>
    </row>
    <row r="8684" spans="1:5" x14ac:dyDescent="0.3">
      <c r="A8684" s="33" t="s">
        <v>0</v>
      </c>
      <c r="B8684" s="33" t="s">
        <v>53</v>
      </c>
      <c r="C8684" s="33">
        <v>165000</v>
      </c>
      <c r="D8684" s="33" t="s">
        <v>914</v>
      </c>
      <c r="E8684" t="str">
        <f t="shared" si="139"/>
        <v>$125K-$200K</v>
      </c>
    </row>
    <row r="8685" spans="1:5" x14ac:dyDescent="0.3">
      <c r="A8685" s="33" t="s">
        <v>128</v>
      </c>
      <c r="B8685" s="33" t="s">
        <v>110</v>
      </c>
      <c r="C8685" s="33">
        <v>157500</v>
      </c>
      <c r="D8685" s="33" t="s">
        <v>834</v>
      </c>
      <c r="E8685" t="str">
        <f t="shared" si="139"/>
        <v>$125K-$200K</v>
      </c>
    </row>
    <row r="8686" spans="1:5" x14ac:dyDescent="0.3">
      <c r="A8686" s="33" t="s">
        <v>4</v>
      </c>
      <c r="B8686" s="33" t="s">
        <v>53</v>
      </c>
      <c r="C8686" s="33">
        <v>135000</v>
      </c>
      <c r="D8686" s="33" t="s">
        <v>3967</v>
      </c>
      <c r="E8686" t="str">
        <f t="shared" si="139"/>
        <v>$125K-$200K</v>
      </c>
    </row>
    <row r="8687" spans="1:5" x14ac:dyDescent="0.3">
      <c r="A8687" s="33" t="s">
        <v>126</v>
      </c>
      <c r="B8687" s="33" t="s">
        <v>53</v>
      </c>
      <c r="C8687" s="33">
        <v>150000</v>
      </c>
      <c r="D8687" s="33" t="s">
        <v>3968</v>
      </c>
      <c r="E8687" t="str">
        <f t="shared" si="139"/>
        <v>$125K-$200K</v>
      </c>
    </row>
    <row r="8688" spans="1:5" x14ac:dyDescent="0.3">
      <c r="A8688" s="33" t="s">
        <v>4</v>
      </c>
      <c r="B8688" s="33" t="s">
        <v>54</v>
      </c>
      <c r="C8688" s="33">
        <v>250000</v>
      </c>
      <c r="D8688" s="33" t="s">
        <v>692</v>
      </c>
      <c r="E8688" t="str">
        <f t="shared" si="139"/>
        <v>&gt;$200K</v>
      </c>
    </row>
    <row r="8689" spans="1:5" x14ac:dyDescent="0.3">
      <c r="A8689" s="33" t="s">
        <v>2</v>
      </c>
      <c r="B8689" s="33" t="s">
        <v>74</v>
      </c>
      <c r="C8689" s="33">
        <v>50400</v>
      </c>
      <c r="D8689" s="33" t="s">
        <v>3107</v>
      </c>
      <c r="E8689" t="str">
        <f t="shared" si="139"/>
        <v>&lt;$75K</v>
      </c>
    </row>
    <row r="8690" spans="1:5" x14ac:dyDescent="0.3">
      <c r="A8690" s="33" t="s">
        <v>4</v>
      </c>
      <c r="B8690" s="33" t="s">
        <v>72</v>
      </c>
      <c r="C8690" s="33">
        <v>96773</v>
      </c>
      <c r="D8690" s="33" t="s">
        <v>3969</v>
      </c>
      <c r="E8690" t="str">
        <f t="shared" si="139"/>
        <v>$75K-$100K</v>
      </c>
    </row>
    <row r="8691" spans="1:5" x14ac:dyDescent="0.3">
      <c r="A8691" s="33" t="s">
        <v>2</v>
      </c>
      <c r="B8691" s="33" t="s">
        <v>53</v>
      </c>
      <c r="C8691" s="33">
        <v>75000</v>
      </c>
      <c r="D8691" s="33" t="s">
        <v>1392</v>
      </c>
      <c r="E8691" t="str">
        <f t="shared" si="139"/>
        <v>&lt;$75K</v>
      </c>
    </row>
    <row r="8692" spans="1:5" x14ac:dyDescent="0.3">
      <c r="A8692" s="33" t="s">
        <v>4</v>
      </c>
      <c r="B8692" s="33" t="s">
        <v>53</v>
      </c>
      <c r="C8692" s="33"/>
      <c r="D8692" s="33" t="s">
        <v>258</v>
      </c>
      <c r="E8692" t="str">
        <f t="shared" si="139"/>
        <v>No Data</v>
      </c>
    </row>
    <row r="8693" spans="1:5" x14ac:dyDescent="0.3">
      <c r="A8693" s="33" t="s">
        <v>125</v>
      </c>
      <c r="B8693" s="33" t="s">
        <v>53</v>
      </c>
      <c r="C8693" s="33">
        <v>87500</v>
      </c>
      <c r="D8693" s="33" t="s">
        <v>3970</v>
      </c>
      <c r="E8693" t="str">
        <f t="shared" si="139"/>
        <v>$75K-$100K</v>
      </c>
    </row>
    <row r="8694" spans="1:5" x14ac:dyDescent="0.3">
      <c r="A8694" s="33" t="s">
        <v>128</v>
      </c>
      <c r="B8694" s="33" t="s">
        <v>53</v>
      </c>
      <c r="C8694" s="33">
        <v>90000</v>
      </c>
      <c r="D8694" s="33" t="s">
        <v>391</v>
      </c>
      <c r="E8694" t="str">
        <f t="shared" si="139"/>
        <v>$75K-$100K</v>
      </c>
    </row>
    <row r="8695" spans="1:5" x14ac:dyDescent="0.3">
      <c r="A8695" s="33" t="s">
        <v>1</v>
      </c>
      <c r="B8695" s="33" t="s">
        <v>81</v>
      </c>
      <c r="C8695" s="33">
        <v>120000</v>
      </c>
      <c r="D8695" s="33" t="s">
        <v>3971</v>
      </c>
      <c r="E8695" t="str">
        <f t="shared" si="139"/>
        <v>$100K-$125K</v>
      </c>
    </row>
    <row r="8696" spans="1:5" x14ac:dyDescent="0.3">
      <c r="A8696" s="33" t="s">
        <v>2</v>
      </c>
      <c r="B8696" s="33" t="s">
        <v>53</v>
      </c>
      <c r="C8696" s="33">
        <v>60000</v>
      </c>
      <c r="D8696" s="33" t="s">
        <v>3972</v>
      </c>
      <c r="E8696" t="str">
        <f t="shared" si="139"/>
        <v>&lt;$75K</v>
      </c>
    </row>
    <row r="8697" spans="1:5" x14ac:dyDescent="0.3">
      <c r="A8697" s="33" t="s">
        <v>0</v>
      </c>
      <c r="B8697" s="33" t="s">
        <v>53</v>
      </c>
      <c r="C8697" s="33">
        <v>70000</v>
      </c>
      <c r="D8697" s="33" t="s">
        <v>248</v>
      </c>
      <c r="E8697" t="str">
        <f t="shared" si="139"/>
        <v>&lt;$75K</v>
      </c>
    </row>
    <row r="8698" spans="1:5" x14ac:dyDescent="0.3">
      <c r="A8698" s="33" t="s">
        <v>126</v>
      </c>
      <c r="B8698" s="33" t="s">
        <v>53</v>
      </c>
      <c r="C8698" s="33">
        <v>124000</v>
      </c>
      <c r="D8698" s="33" t="s">
        <v>1426</v>
      </c>
      <c r="E8698" t="str">
        <f t="shared" si="139"/>
        <v>$100K-$125K</v>
      </c>
    </row>
    <row r="8699" spans="1:5" x14ac:dyDescent="0.3">
      <c r="A8699" s="33" t="s">
        <v>2</v>
      </c>
      <c r="B8699" s="33" t="s">
        <v>53</v>
      </c>
      <c r="C8699" s="33"/>
      <c r="D8699" s="33" t="s">
        <v>3973</v>
      </c>
      <c r="E8699" t="str">
        <f t="shared" si="139"/>
        <v>No Data</v>
      </c>
    </row>
    <row r="8700" spans="1:5" x14ac:dyDescent="0.3">
      <c r="A8700" s="33" t="s">
        <v>4</v>
      </c>
      <c r="B8700" s="33" t="s">
        <v>81</v>
      </c>
      <c r="C8700" s="33">
        <v>157500</v>
      </c>
      <c r="D8700" s="33" t="s">
        <v>1112</v>
      </c>
      <c r="E8700" t="str">
        <f t="shared" si="139"/>
        <v>$125K-$200K</v>
      </c>
    </row>
    <row r="8701" spans="1:5" x14ac:dyDescent="0.3">
      <c r="A8701" s="33" t="s">
        <v>1</v>
      </c>
      <c r="B8701" s="33" t="s">
        <v>53</v>
      </c>
      <c r="C8701" s="33">
        <v>175000</v>
      </c>
      <c r="D8701" s="33" t="s">
        <v>2778</v>
      </c>
      <c r="E8701" t="str">
        <f t="shared" si="139"/>
        <v>$125K-$200K</v>
      </c>
    </row>
    <row r="8702" spans="1:5" x14ac:dyDescent="0.3">
      <c r="A8702" s="33" t="s">
        <v>4</v>
      </c>
      <c r="B8702" s="33" t="s">
        <v>53</v>
      </c>
      <c r="C8702" s="33">
        <v>132500</v>
      </c>
      <c r="D8702" s="33" t="s">
        <v>537</v>
      </c>
      <c r="E8702" t="str">
        <f t="shared" si="139"/>
        <v>$125K-$200K</v>
      </c>
    </row>
    <row r="8703" spans="1:5" x14ac:dyDescent="0.3">
      <c r="A8703" s="33" t="s">
        <v>2</v>
      </c>
      <c r="B8703" s="33" t="s">
        <v>53</v>
      </c>
      <c r="C8703" s="33"/>
      <c r="D8703" s="33" t="s">
        <v>268</v>
      </c>
      <c r="E8703" t="str">
        <f t="shared" si="139"/>
        <v>No Data</v>
      </c>
    </row>
    <row r="8704" spans="1:5" x14ac:dyDescent="0.3">
      <c r="A8704" s="33" t="s">
        <v>52</v>
      </c>
      <c r="B8704" s="33" t="s">
        <v>53</v>
      </c>
      <c r="C8704" s="33">
        <v>105000</v>
      </c>
      <c r="D8704" s="33" t="s">
        <v>3276</v>
      </c>
      <c r="E8704" t="str">
        <f t="shared" si="139"/>
        <v>$100K-$125K</v>
      </c>
    </row>
    <row r="8705" spans="1:5" x14ac:dyDescent="0.3">
      <c r="A8705" s="33" t="s">
        <v>2</v>
      </c>
      <c r="B8705" s="33" t="s">
        <v>53</v>
      </c>
      <c r="C8705" s="33"/>
      <c r="D8705" s="33" t="s">
        <v>3974</v>
      </c>
      <c r="E8705" t="str">
        <f t="shared" si="139"/>
        <v>No Data</v>
      </c>
    </row>
    <row r="8706" spans="1:5" x14ac:dyDescent="0.3">
      <c r="A8706" s="33" t="s">
        <v>128</v>
      </c>
      <c r="B8706" s="33" t="s">
        <v>70</v>
      </c>
      <c r="C8706" s="33">
        <v>157500</v>
      </c>
      <c r="D8706" s="33" t="s">
        <v>841</v>
      </c>
      <c r="E8706" t="str">
        <f t="shared" si="139"/>
        <v>$125K-$200K</v>
      </c>
    </row>
    <row r="8707" spans="1:5" x14ac:dyDescent="0.3">
      <c r="A8707" s="33" t="s">
        <v>125</v>
      </c>
      <c r="B8707" s="33" t="s">
        <v>53</v>
      </c>
      <c r="C8707" s="33">
        <v>80000</v>
      </c>
      <c r="D8707" s="33" t="s">
        <v>2413</v>
      </c>
      <c r="E8707" t="str">
        <f t="shared" ref="E8707:E8770" si="140">_xlfn.XLOOKUP(C8707,$H$16:$H$21,$G$16:$G$21,,1)</f>
        <v>$75K-$100K</v>
      </c>
    </row>
    <row r="8708" spans="1:5" x14ac:dyDescent="0.3">
      <c r="A8708" s="33" t="s">
        <v>4</v>
      </c>
      <c r="B8708" s="33" t="s">
        <v>53</v>
      </c>
      <c r="C8708" s="33"/>
      <c r="D8708" s="33" t="s">
        <v>3395</v>
      </c>
      <c r="E8708" t="str">
        <f t="shared" si="140"/>
        <v>No Data</v>
      </c>
    </row>
    <row r="8709" spans="1:5" x14ac:dyDescent="0.3">
      <c r="A8709" s="33" t="s">
        <v>128</v>
      </c>
      <c r="B8709" s="33" t="s">
        <v>53</v>
      </c>
      <c r="C8709" s="33">
        <v>116600</v>
      </c>
      <c r="D8709" s="33" t="s">
        <v>476</v>
      </c>
      <c r="E8709" t="str">
        <f t="shared" si="140"/>
        <v>$100K-$125K</v>
      </c>
    </row>
    <row r="8710" spans="1:5" x14ac:dyDescent="0.3">
      <c r="A8710" s="33" t="s">
        <v>2</v>
      </c>
      <c r="B8710" s="33" t="s">
        <v>53</v>
      </c>
      <c r="C8710" s="33">
        <v>50000</v>
      </c>
      <c r="D8710" s="33" t="s">
        <v>3975</v>
      </c>
      <c r="E8710" t="str">
        <f t="shared" si="140"/>
        <v>&lt;$75K</v>
      </c>
    </row>
    <row r="8711" spans="1:5" x14ac:dyDescent="0.3">
      <c r="A8711" s="33" t="s">
        <v>128</v>
      </c>
      <c r="B8711" s="33" t="s">
        <v>53</v>
      </c>
      <c r="C8711" s="33">
        <v>242597</v>
      </c>
      <c r="D8711" s="33" t="s">
        <v>225</v>
      </c>
      <c r="E8711" t="str">
        <f t="shared" si="140"/>
        <v>&gt;$200K</v>
      </c>
    </row>
    <row r="8712" spans="1:5" x14ac:dyDescent="0.3">
      <c r="A8712" s="33" t="s">
        <v>2</v>
      </c>
      <c r="B8712" s="33" t="s">
        <v>53</v>
      </c>
      <c r="C8712" s="33"/>
      <c r="D8712" s="33" t="s">
        <v>3976</v>
      </c>
      <c r="E8712" t="str">
        <f t="shared" si="140"/>
        <v>No Data</v>
      </c>
    </row>
    <row r="8713" spans="1:5" x14ac:dyDescent="0.3">
      <c r="A8713" s="33" t="s">
        <v>0</v>
      </c>
      <c r="B8713" s="33" t="s">
        <v>53</v>
      </c>
      <c r="C8713" s="33">
        <v>56500</v>
      </c>
      <c r="D8713" s="33" t="s">
        <v>268</v>
      </c>
      <c r="E8713" t="str">
        <f t="shared" si="140"/>
        <v>&lt;$75K</v>
      </c>
    </row>
    <row r="8714" spans="1:5" x14ac:dyDescent="0.3">
      <c r="A8714" s="33" t="s">
        <v>126</v>
      </c>
      <c r="B8714" s="33" t="s">
        <v>63</v>
      </c>
      <c r="C8714" s="33">
        <v>142000</v>
      </c>
      <c r="D8714" s="33" t="s">
        <v>3977</v>
      </c>
      <c r="E8714" t="str">
        <f t="shared" si="140"/>
        <v>$125K-$200K</v>
      </c>
    </row>
    <row r="8715" spans="1:5" x14ac:dyDescent="0.3">
      <c r="A8715" s="33" t="s">
        <v>128</v>
      </c>
      <c r="B8715" s="33" t="s">
        <v>53</v>
      </c>
      <c r="C8715" s="33">
        <v>157500</v>
      </c>
      <c r="D8715" s="33" t="s">
        <v>3978</v>
      </c>
      <c r="E8715" t="str">
        <f t="shared" si="140"/>
        <v>$125K-$200K</v>
      </c>
    </row>
    <row r="8716" spans="1:5" x14ac:dyDescent="0.3">
      <c r="A8716" s="33" t="s">
        <v>126</v>
      </c>
      <c r="B8716" s="33" t="s">
        <v>53</v>
      </c>
      <c r="C8716" s="33">
        <v>130000</v>
      </c>
      <c r="D8716" s="33" t="s">
        <v>1619</v>
      </c>
      <c r="E8716" t="str">
        <f t="shared" si="140"/>
        <v>$125K-$200K</v>
      </c>
    </row>
    <row r="8717" spans="1:5" x14ac:dyDescent="0.3">
      <c r="A8717" s="33" t="s">
        <v>126</v>
      </c>
      <c r="B8717" s="33" t="s">
        <v>54</v>
      </c>
      <c r="C8717" s="33"/>
      <c r="D8717" s="33" t="s">
        <v>3979</v>
      </c>
      <c r="E8717" t="str">
        <f t="shared" si="140"/>
        <v>No Data</v>
      </c>
    </row>
    <row r="8718" spans="1:5" x14ac:dyDescent="0.3">
      <c r="A8718" s="33" t="s">
        <v>129</v>
      </c>
      <c r="B8718" s="33" t="s">
        <v>70</v>
      </c>
      <c r="C8718" s="33">
        <v>89100</v>
      </c>
      <c r="D8718" s="33" t="s">
        <v>1706</v>
      </c>
      <c r="E8718" t="str">
        <f t="shared" si="140"/>
        <v>$75K-$100K</v>
      </c>
    </row>
    <row r="8719" spans="1:5" x14ac:dyDescent="0.3">
      <c r="A8719" s="33" t="s">
        <v>0</v>
      </c>
      <c r="B8719" s="33" t="s">
        <v>53</v>
      </c>
      <c r="C8719" s="33">
        <v>122500</v>
      </c>
      <c r="D8719" s="33" t="s">
        <v>3980</v>
      </c>
      <c r="E8719" t="str">
        <f t="shared" si="140"/>
        <v>$100K-$125K</v>
      </c>
    </row>
    <row r="8720" spans="1:5" x14ac:dyDescent="0.3">
      <c r="A8720" s="33" t="s">
        <v>0</v>
      </c>
      <c r="B8720" s="33" t="s">
        <v>53</v>
      </c>
      <c r="C8720" s="33">
        <v>30594</v>
      </c>
      <c r="D8720" s="33" t="s">
        <v>3981</v>
      </c>
      <c r="E8720" t="str">
        <f t="shared" si="140"/>
        <v>&lt;$75K</v>
      </c>
    </row>
    <row r="8721" spans="1:5" x14ac:dyDescent="0.3">
      <c r="A8721" s="33" t="s">
        <v>0</v>
      </c>
      <c r="B8721" s="33" t="s">
        <v>53</v>
      </c>
      <c r="C8721" s="33"/>
      <c r="D8721" s="33" t="s">
        <v>268</v>
      </c>
      <c r="E8721" t="str">
        <f t="shared" si="140"/>
        <v>No Data</v>
      </c>
    </row>
    <row r="8722" spans="1:5" x14ac:dyDescent="0.3">
      <c r="A8722" s="33" t="s">
        <v>2</v>
      </c>
      <c r="B8722" s="33" t="s">
        <v>53</v>
      </c>
      <c r="C8722" s="33">
        <v>143500</v>
      </c>
      <c r="D8722" s="33" t="s">
        <v>958</v>
      </c>
      <c r="E8722" t="str">
        <f t="shared" si="140"/>
        <v>$125K-$200K</v>
      </c>
    </row>
    <row r="8723" spans="1:5" x14ac:dyDescent="0.3">
      <c r="A8723" s="33" t="s">
        <v>0</v>
      </c>
      <c r="B8723" s="33" t="s">
        <v>54</v>
      </c>
      <c r="C8723" s="33">
        <v>157500</v>
      </c>
      <c r="D8723" s="33" t="s">
        <v>315</v>
      </c>
      <c r="E8723" t="str">
        <f t="shared" si="140"/>
        <v>$125K-$200K</v>
      </c>
    </row>
    <row r="8724" spans="1:5" x14ac:dyDescent="0.3">
      <c r="A8724" s="33" t="s">
        <v>0</v>
      </c>
      <c r="B8724" s="33" t="s">
        <v>53</v>
      </c>
      <c r="C8724" s="33"/>
      <c r="D8724" s="33" t="s">
        <v>258</v>
      </c>
      <c r="E8724" t="str">
        <f t="shared" si="140"/>
        <v>No Data</v>
      </c>
    </row>
    <row r="8725" spans="1:5" x14ac:dyDescent="0.3">
      <c r="A8725" s="33" t="s">
        <v>2</v>
      </c>
      <c r="B8725" s="33" t="s">
        <v>53</v>
      </c>
      <c r="C8725" s="33"/>
      <c r="D8725" s="33" t="s">
        <v>1462</v>
      </c>
      <c r="E8725" t="str">
        <f t="shared" si="140"/>
        <v>No Data</v>
      </c>
    </row>
    <row r="8726" spans="1:5" x14ac:dyDescent="0.3">
      <c r="A8726" s="33" t="s">
        <v>0</v>
      </c>
      <c r="B8726" s="33" t="s">
        <v>54</v>
      </c>
      <c r="C8726" s="33">
        <v>149500</v>
      </c>
      <c r="D8726" s="33" t="s">
        <v>2783</v>
      </c>
      <c r="E8726" t="str">
        <f t="shared" si="140"/>
        <v>$125K-$200K</v>
      </c>
    </row>
    <row r="8727" spans="1:5" x14ac:dyDescent="0.3">
      <c r="A8727" s="33" t="s">
        <v>4</v>
      </c>
      <c r="B8727" s="33" t="s">
        <v>53</v>
      </c>
      <c r="C8727" s="33"/>
      <c r="D8727" s="33" t="s">
        <v>2753</v>
      </c>
      <c r="E8727" t="str">
        <f t="shared" si="140"/>
        <v>No Data</v>
      </c>
    </row>
    <row r="8728" spans="1:5" x14ac:dyDescent="0.3">
      <c r="A8728" s="33" t="s">
        <v>126</v>
      </c>
      <c r="B8728" s="33" t="s">
        <v>54</v>
      </c>
      <c r="C8728" s="33"/>
      <c r="D8728" s="33" t="s">
        <v>3982</v>
      </c>
      <c r="E8728" t="str">
        <f t="shared" si="140"/>
        <v>No Data</v>
      </c>
    </row>
    <row r="8729" spans="1:5" x14ac:dyDescent="0.3">
      <c r="A8729" s="33" t="s">
        <v>0</v>
      </c>
      <c r="B8729" s="33" t="s">
        <v>53</v>
      </c>
      <c r="C8729" s="33">
        <v>150000</v>
      </c>
      <c r="D8729" s="33" t="s">
        <v>301</v>
      </c>
      <c r="E8729" t="str">
        <f t="shared" si="140"/>
        <v>$125K-$200K</v>
      </c>
    </row>
    <row r="8730" spans="1:5" x14ac:dyDescent="0.3">
      <c r="A8730" s="33" t="s">
        <v>4</v>
      </c>
      <c r="B8730" s="33" t="s">
        <v>53</v>
      </c>
      <c r="C8730" s="33">
        <v>135000</v>
      </c>
      <c r="D8730" s="33" t="s">
        <v>3983</v>
      </c>
      <c r="E8730" t="str">
        <f t="shared" si="140"/>
        <v>$125K-$200K</v>
      </c>
    </row>
    <row r="8731" spans="1:5" x14ac:dyDescent="0.3">
      <c r="A8731" s="33" t="s">
        <v>4</v>
      </c>
      <c r="B8731" s="33" t="s">
        <v>53</v>
      </c>
      <c r="C8731" s="33">
        <v>155000</v>
      </c>
      <c r="D8731" s="33" t="s">
        <v>294</v>
      </c>
      <c r="E8731" t="str">
        <f t="shared" si="140"/>
        <v>$125K-$200K</v>
      </c>
    </row>
    <row r="8732" spans="1:5" x14ac:dyDescent="0.3">
      <c r="A8732" s="33" t="s">
        <v>2</v>
      </c>
      <c r="B8732" s="33" t="s">
        <v>53</v>
      </c>
      <c r="C8732" s="33"/>
      <c r="D8732" s="33" t="s">
        <v>268</v>
      </c>
      <c r="E8732" t="str">
        <f t="shared" si="140"/>
        <v>No Data</v>
      </c>
    </row>
    <row r="8733" spans="1:5" x14ac:dyDescent="0.3">
      <c r="A8733" s="33" t="s">
        <v>126</v>
      </c>
      <c r="B8733" s="33" t="s">
        <v>53</v>
      </c>
      <c r="C8733" s="33"/>
      <c r="D8733" s="33" t="s">
        <v>3984</v>
      </c>
      <c r="E8733" t="str">
        <f t="shared" si="140"/>
        <v>No Data</v>
      </c>
    </row>
    <row r="8734" spans="1:5" x14ac:dyDescent="0.3">
      <c r="A8734" s="33" t="s">
        <v>4</v>
      </c>
      <c r="B8734" s="33" t="s">
        <v>53</v>
      </c>
      <c r="C8734" s="33"/>
      <c r="D8734" s="33" t="s">
        <v>258</v>
      </c>
      <c r="E8734" t="str">
        <f t="shared" si="140"/>
        <v>No Data</v>
      </c>
    </row>
    <row r="8735" spans="1:5" x14ac:dyDescent="0.3">
      <c r="A8735" s="33" t="s">
        <v>2</v>
      </c>
      <c r="B8735" s="33" t="s">
        <v>69</v>
      </c>
      <c r="C8735" s="33">
        <v>105650</v>
      </c>
      <c r="D8735" s="33" t="s">
        <v>561</v>
      </c>
      <c r="E8735" t="str">
        <f t="shared" si="140"/>
        <v>$100K-$125K</v>
      </c>
    </row>
    <row r="8736" spans="1:5" x14ac:dyDescent="0.3">
      <c r="A8736" s="33" t="s">
        <v>0</v>
      </c>
      <c r="B8736" s="33" t="s">
        <v>54</v>
      </c>
      <c r="C8736" s="33">
        <v>172500</v>
      </c>
      <c r="D8736" s="33" t="s">
        <v>3985</v>
      </c>
      <c r="E8736" t="str">
        <f t="shared" si="140"/>
        <v>$125K-$200K</v>
      </c>
    </row>
    <row r="8737" spans="1:5" x14ac:dyDescent="0.3">
      <c r="A8737" s="33" t="s">
        <v>126</v>
      </c>
      <c r="B8737" s="33" t="s">
        <v>53</v>
      </c>
      <c r="C8737" s="33">
        <v>157500</v>
      </c>
      <c r="D8737" s="33" t="s">
        <v>648</v>
      </c>
      <c r="E8737" t="str">
        <f t="shared" si="140"/>
        <v>$125K-$200K</v>
      </c>
    </row>
    <row r="8738" spans="1:5" x14ac:dyDescent="0.3">
      <c r="A8738" s="33" t="s">
        <v>2</v>
      </c>
      <c r="B8738" s="33" t="s">
        <v>53</v>
      </c>
      <c r="C8738" s="33">
        <v>65000</v>
      </c>
      <c r="D8738" s="33" t="s">
        <v>3986</v>
      </c>
      <c r="E8738" t="str">
        <f t="shared" si="140"/>
        <v>&lt;$75K</v>
      </c>
    </row>
    <row r="8739" spans="1:5" x14ac:dyDescent="0.3">
      <c r="A8739" s="33" t="s">
        <v>0</v>
      </c>
      <c r="B8739" s="33" t="s">
        <v>53</v>
      </c>
      <c r="C8739" s="33"/>
      <c r="D8739" s="33" t="s">
        <v>316</v>
      </c>
      <c r="E8739" t="str">
        <f t="shared" si="140"/>
        <v>No Data</v>
      </c>
    </row>
    <row r="8740" spans="1:5" x14ac:dyDescent="0.3">
      <c r="A8740" s="33" t="s">
        <v>0</v>
      </c>
      <c r="B8740" s="33" t="s">
        <v>53</v>
      </c>
      <c r="C8740" s="33"/>
      <c r="D8740" s="33" t="s">
        <v>3987</v>
      </c>
      <c r="E8740" t="str">
        <f t="shared" si="140"/>
        <v>No Data</v>
      </c>
    </row>
    <row r="8741" spans="1:5" x14ac:dyDescent="0.3">
      <c r="A8741" s="33" t="s">
        <v>0</v>
      </c>
      <c r="B8741" s="33" t="s">
        <v>54</v>
      </c>
      <c r="C8741" s="33">
        <v>120000</v>
      </c>
      <c r="D8741" s="33" t="s">
        <v>872</v>
      </c>
      <c r="E8741" t="str">
        <f t="shared" si="140"/>
        <v>$100K-$125K</v>
      </c>
    </row>
    <row r="8742" spans="1:5" x14ac:dyDescent="0.3">
      <c r="A8742" s="33" t="s">
        <v>2</v>
      </c>
      <c r="B8742" s="33" t="s">
        <v>54</v>
      </c>
      <c r="C8742" s="33">
        <v>93450</v>
      </c>
      <c r="D8742" s="33" t="s">
        <v>1574</v>
      </c>
      <c r="E8742" t="str">
        <f t="shared" si="140"/>
        <v>$75K-$100K</v>
      </c>
    </row>
    <row r="8743" spans="1:5" x14ac:dyDescent="0.3">
      <c r="A8743" s="33" t="s">
        <v>125</v>
      </c>
      <c r="B8743" s="33" t="s">
        <v>110</v>
      </c>
      <c r="C8743" s="33">
        <v>111175</v>
      </c>
      <c r="D8743" s="33" t="s">
        <v>1480</v>
      </c>
      <c r="E8743" t="str">
        <f t="shared" si="140"/>
        <v>$100K-$125K</v>
      </c>
    </row>
    <row r="8744" spans="1:5" x14ac:dyDescent="0.3">
      <c r="A8744" s="33" t="s">
        <v>4</v>
      </c>
      <c r="B8744" s="33" t="s">
        <v>53</v>
      </c>
      <c r="C8744" s="33"/>
      <c r="D8744" s="33" t="s">
        <v>327</v>
      </c>
      <c r="E8744" t="str">
        <f t="shared" si="140"/>
        <v>No Data</v>
      </c>
    </row>
    <row r="8745" spans="1:5" x14ac:dyDescent="0.3">
      <c r="A8745" s="33" t="s">
        <v>125</v>
      </c>
      <c r="B8745" s="33" t="s">
        <v>53</v>
      </c>
      <c r="C8745" s="33">
        <v>96500</v>
      </c>
      <c r="D8745" s="33" t="s">
        <v>1986</v>
      </c>
      <c r="E8745" t="str">
        <f t="shared" si="140"/>
        <v>$75K-$100K</v>
      </c>
    </row>
    <row r="8746" spans="1:5" x14ac:dyDescent="0.3">
      <c r="A8746" s="33" t="s">
        <v>128</v>
      </c>
      <c r="B8746" s="33" t="s">
        <v>53</v>
      </c>
      <c r="C8746" s="33">
        <v>325000</v>
      </c>
      <c r="D8746" s="33" t="s">
        <v>692</v>
      </c>
      <c r="E8746" t="str">
        <f t="shared" si="140"/>
        <v>&gt;$200K</v>
      </c>
    </row>
    <row r="8747" spans="1:5" x14ac:dyDescent="0.3">
      <c r="A8747" s="33" t="s">
        <v>2</v>
      </c>
      <c r="B8747" s="33" t="s">
        <v>53</v>
      </c>
      <c r="C8747" s="33">
        <v>130000</v>
      </c>
      <c r="D8747" s="33" t="s">
        <v>3988</v>
      </c>
      <c r="E8747" t="str">
        <f t="shared" si="140"/>
        <v>$125K-$200K</v>
      </c>
    </row>
    <row r="8748" spans="1:5" x14ac:dyDescent="0.3">
      <c r="A8748" s="33" t="s">
        <v>4</v>
      </c>
      <c r="B8748" s="33" t="s">
        <v>53</v>
      </c>
      <c r="C8748" s="33">
        <v>146100</v>
      </c>
      <c r="D8748" s="33" t="s">
        <v>476</v>
      </c>
      <c r="E8748" t="str">
        <f t="shared" si="140"/>
        <v>$125K-$200K</v>
      </c>
    </row>
    <row r="8749" spans="1:5" x14ac:dyDescent="0.3">
      <c r="A8749" s="33" t="s">
        <v>52</v>
      </c>
      <c r="B8749" s="33" t="s">
        <v>53</v>
      </c>
      <c r="C8749" s="33"/>
      <c r="D8749" s="33" t="s">
        <v>1397</v>
      </c>
      <c r="E8749" t="str">
        <f t="shared" si="140"/>
        <v>No Data</v>
      </c>
    </row>
    <row r="8750" spans="1:5" x14ac:dyDescent="0.3">
      <c r="A8750" s="33" t="s">
        <v>2</v>
      </c>
      <c r="B8750" s="33" t="s">
        <v>53</v>
      </c>
      <c r="C8750" s="33"/>
      <c r="D8750" s="33" t="s">
        <v>307</v>
      </c>
      <c r="E8750" t="str">
        <f t="shared" si="140"/>
        <v>No Data</v>
      </c>
    </row>
    <row r="8751" spans="1:5" x14ac:dyDescent="0.3">
      <c r="A8751" s="33" t="s">
        <v>4</v>
      </c>
      <c r="B8751" s="33" t="s">
        <v>53</v>
      </c>
      <c r="C8751" s="33">
        <v>135000</v>
      </c>
      <c r="D8751" s="33" t="s">
        <v>746</v>
      </c>
      <c r="E8751" t="str">
        <f t="shared" si="140"/>
        <v>$125K-$200K</v>
      </c>
    </row>
    <row r="8752" spans="1:5" x14ac:dyDescent="0.3">
      <c r="A8752" s="33" t="s">
        <v>4</v>
      </c>
      <c r="B8752" s="33" t="s">
        <v>53</v>
      </c>
      <c r="C8752" s="33"/>
      <c r="D8752" s="33" t="s">
        <v>3989</v>
      </c>
      <c r="E8752" t="str">
        <f t="shared" si="140"/>
        <v>No Data</v>
      </c>
    </row>
    <row r="8753" spans="1:5" x14ac:dyDescent="0.3">
      <c r="A8753" s="33" t="s">
        <v>126</v>
      </c>
      <c r="B8753" s="33" t="s">
        <v>183</v>
      </c>
      <c r="C8753" s="33">
        <v>173500</v>
      </c>
      <c r="D8753" s="33" t="s">
        <v>225</v>
      </c>
      <c r="E8753" t="str">
        <f t="shared" si="140"/>
        <v>$125K-$200K</v>
      </c>
    </row>
    <row r="8754" spans="1:5" x14ac:dyDescent="0.3">
      <c r="A8754" s="33" t="s">
        <v>2</v>
      </c>
      <c r="B8754" s="33" t="s">
        <v>53</v>
      </c>
      <c r="C8754" s="33">
        <v>72500</v>
      </c>
      <c r="D8754" s="33" t="s">
        <v>3990</v>
      </c>
      <c r="E8754" t="str">
        <f t="shared" si="140"/>
        <v>&lt;$75K</v>
      </c>
    </row>
    <row r="8755" spans="1:5" x14ac:dyDescent="0.3">
      <c r="A8755" s="33" t="s">
        <v>2</v>
      </c>
      <c r="B8755" s="33" t="s">
        <v>54</v>
      </c>
      <c r="C8755" s="33">
        <v>69114.5</v>
      </c>
      <c r="D8755" s="33" t="s">
        <v>3991</v>
      </c>
      <c r="E8755" t="str">
        <f t="shared" si="140"/>
        <v>&lt;$75K</v>
      </c>
    </row>
    <row r="8756" spans="1:5" x14ac:dyDescent="0.3">
      <c r="A8756" s="33" t="s">
        <v>4</v>
      </c>
      <c r="B8756" s="33" t="s">
        <v>81</v>
      </c>
      <c r="C8756" s="33">
        <v>87500</v>
      </c>
      <c r="D8756" s="33" t="s">
        <v>635</v>
      </c>
      <c r="E8756" t="str">
        <f t="shared" si="140"/>
        <v>$75K-$100K</v>
      </c>
    </row>
    <row r="8757" spans="1:5" x14ac:dyDescent="0.3">
      <c r="A8757" s="33" t="s">
        <v>4</v>
      </c>
      <c r="B8757" s="33" t="s">
        <v>53</v>
      </c>
      <c r="C8757" s="33"/>
      <c r="D8757" s="33" t="s">
        <v>3214</v>
      </c>
      <c r="E8757" t="str">
        <f t="shared" si="140"/>
        <v>No Data</v>
      </c>
    </row>
    <row r="8758" spans="1:5" x14ac:dyDescent="0.3">
      <c r="A8758" s="33" t="s">
        <v>0</v>
      </c>
      <c r="B8758" s="33" t="s">
        <v>53</v>
      </c>
      <c r="C8758" s="33"/>
      <c r="D8758" s="33" t="s">
        <v>268</v>
      </c>
      <c r="E8758" t="str">
        <f t="shared" si="140"/>
        <v>No Data</v>
      </c>
    </row>
    <row r="8759" spans="1:5" x14ac:dyDescent="0.3">
      <c r="A8759" s="33" t="s">
        <v>2</v>
      </c>
      <c r="B8759" s="33" t="s">
        <v>53</v>
      </c>
      <c r="C8759" s="33">
        <v>70180.796875</v>
      </c>
      <c r="D8759" s="33" t="s">
        <v>3992</v>
      </c>
      <c r="E8759" t="str">
        <f t="shared" si="140"/>
        <v>&lt;$75K</v>
      </c>
    </row>
    <row r="8760" spans="1:5" x14ac:dyDescent="0.3">
      <c r="A8760" s="33" t="s">
        <v>2</v>
      </c>
      <c r="B8760" s="33" t="s">
        <v>74</v>
      </c>
      <c r="C8760" s="33">
        <v>100500</v>
      </c>
      <c r="D8760" s="33" t="s">
        <v>3993</v>
      </c>
      <c r="E8760" t="str">
        <f t="shared" si="140"/>
        <v>$100K-$125K</v>
      </c>
    </row>
    <row r="8761" spans="1:5" x14ac:dyDescent="0.3">
      <c r="A8761" s="33" t="s">
        <v>0</v>
      </c>
      <c r="B8761" s="33" t="s">
        <v>53</v>
      </c>
      <c r="C8761" s="33">
        <v>132368</v>
      </c>
      <c r="D8761" s="33" t="s">
        <v>3994</v>
      </c>
      <c r="E8761" t="str">
        <f t="shared" si="140"/>
        <v>$125K-$200K</v>
      </c>
    </row>
    <row r="8762" spans="1:5" x14ac:dyDescent="0.3">
      <c r="A8762" s="33" t="s">
        <v>52</v>
      </c>
      <c r="B8762" s="33" t="s">
        <v>53</v>
      </c>
      <c r="C8762" s="33">
        <v>100000</v>
      </c>
      <c r="D8762" s="33" t="s">
        <v>265</v>
      </c>
      <c r="E8762" t="str">
        <f t="shared" si="140"/>
        <v>$75K-$100K</v>
      </c>
    </row>
    <row r="8763" spans="1:5" x14ac:dyDescent="0.3">
      <c r="A8763" s="33" t="s">
        <v>4</v>
      </c>
      <c r="B8763" s="33" t="s">
        <v>53</v>
      </c>
      <c r="C8763" s="33"/>
      <c r="D8763" s="33" t="s">
        <v>669</v>
      </c>
      <c r="E8763" t="str">
        <f t="shared" si="140"/>
        <v>No Data</v>
      </c>
    </row>
    <row r="8764" spans="1:5" x14ac:dyDescent="0.3">
      <c r="A8764" s="33" t="s">
        <v>4</v>
      </c>
      <c r="B8764" s="33" t="s">
        <v>54</v>
      </c>
      <c r="C8764" s="33">
        <v>90000</v>
      </c>
      <c r="D8764" s="33" t="s">
        <v>2260</v>
      </c>
      <c r="E8764" t="str">
        <f t="shared" si="140"/>
        <v>$75K-$100K</v>
      </c>
    </row>
    <row r="8765" spans="1:5" x14ac:dyDescent="0.3">
      <c r="A8765" s="33" t="s">
        <v>4</v>
      </c>
      <c r="B8765" s="33" t="s">
        <v>53</v>
      </c>
      <c r="C8765" s="33"/>
      <c r="D8765" s="33" t="s">
        <v>3995</v>
      </c>
      <c r="E8765" t="str">
        <f t="shared" si="140"/>
        <v>No Data</v>
      </c>
    </row>
    <row r="8766" spans="1:5" x14ac:dyDescent="0.3">
      <c r="A8766" s="33" t="s">
        <v>4</v>
      </c>
      <c r="B8766" s="33" t="s">
        <v>53</v>
      </c>
      <c r="C8766" s="33"/>
      <c r="D8766" s="33" t="s">
        <v>268</v>
      </c>
      <c r="E8766" t="str">
        <f t="shared" si="140"/>
        <v>No Data</v>
      </c>
    </row>
    <row r="8767" spans="1:5" x14ac:dyDescent="0.3">
      <c r="A8767" s="33" t="s">
        <v>4</v>
      </c>
      <c r="B8767" s="33" t="s">
        <v>54</v>
      </c>
      <c r="C8767" s="33">
        <v>140000</v>
      </c>
      <c r="D8767" s="33" t="s">
        <v>209</v>
      </c>
      <c r="E8767" t="str">
        <f t="shared" si="140"/>
        <v>$125K-$200K</v>
      </c>
    </row>
    <row r="8768" spans="1:5" x14ac:dyDescent="0.3">
      <c r="A8768" s="33" t="s">
        <v>0</v>
      </c>
      <c r="B8768" s="33" t="s">
        <v>53</v>
      </c>
      <c r="C8768" s="33">
        <v>90000</v>
      </c>
      <c r="D8768" s="33" t="s">
        <v>919</v>
      </c>
      <c r="E8768" t="str">
        <f t="shared" si="140"/>
        <v>$75K-$100K</v>
      </c>
    </row>
    <row r="8769" spans="1:5" x14ac:dyDescent="0.3">
      <c r="A8769" s="33" t="s">
        <v>126</v>
      </c>
      <c r="B8769" s="33" t="s">
        <v>97</v>
      </c>
      <c r="C8769" s="33">
        <v>147500</v>
      </c>
      <c r="D8769" s="33" t="s">
        <v>3996</v>
      </c>
      <c r="E8769" t="str">
        <f t="shared" si="140"/>
        <v>$125K-$200K</v>
      </c>
    </row>
    <row r="8770" spans="1:5" x14ac:dyDescent="0.3">
      <c r="A8770" s="33" t="s">
        <v>2</v>
      </c>
      <c r="B8770" s="33" t="s">
        <v>53</v>
      </c>
      <c r="C8770" s="33"/>
      <c r="D8770" s="33" t="s">
        <v>1428</v>
      </c>
      <c r="E8770" t="str">
        <f t="shared" si="140"/>
        <v>No Data</v>
      </c>
    </row>
    <row r="8771" spans="1:5" x14ac:dyDescent="0.3">
      <c r="A8771" s="33" t="s">
        <v>129</v>
      </c>
      <c r="B8771" s="33" t="s">
        <v>53</v>
      </c>
      <c r="C8771" s="33"/>
      <c r="D8771" s="33" t="s">
        <v>1777</v>
      </c>
      <c r="E8771" t="str">
        <f t="shared" ref="E8771:E8834" si="141">_xlfn.XLOOKUP(C8771,$H$16:$H$21,$G$16:$G$21,,1)</f>
        <v>No Data</v>
      </c>
    </row>
    <row r="8772" spans="1:5" x14ac:dyDescent="0.3">
      <c r="A8772" s="33" t="s">
        <v>0</v>
      </c>
      <c r="B8772" s="33" t="s">
        <v>53</v>
      </c>
      <c r="C8772" s="33">
        <v>141951.5</v>
      </c>
      <c r="D8772" s="33" t="s">
        <v>3997</v>
      </c>
      <c r="E8772" t="str">
        <f t="shared" si="141"/>
        <v>$125K-$200K</v>
      </c>
    </row>
    <row r="8773" spans="1:5" x14ac:dyDescent="0.3">
      <c r="A8773" s="33" t="s">
        <v>0</v>
      </c>
      <c r="B8773" s="33" t="s">
        <v>53</v>
      </c>
      <c r="C8773" s="33"/>
      <c r="D8773" s="33" t="s">
        <v>3998</v>
      </c>
      <c r="E8773" t="str">
        <f t="shared" si="141"/>
        <v>No Data</v>
      </c>
    </row>
    <row r="8774" spans="1:5" x14ac:dyDescent="0.3">
      <c r="A8774" s="33" t="s">
        <v>125</v>
      </c>
      <c r="B8774" s="33" t="s">
        <v>53</v>
      </c>
      <c r="C8774" s="33"/>
      <c r="D8774" s="33" t="s">
        <v>3999</v>
      </c>
      <c r="E8774" t="str">
        <f t="shared" si="141"/>
        <v>No Data</v>
      </c>
    </row>
    <row r="8775" spans="1:5" x14ac:dyDescent="0.3">
      <c r="A8775" s="33" t="s">
        <v>0</v>
      </c>
      <c r="B8775" s="33" t="s">
        <v>53</v>
      </c>
      <c r="C8775" s="33">
        <v>100822.1875</v>
      </c>
      <c r="D8775" s="33" t="s">
        <v>4000</v>
      </c>
      <c r="E8775" t="str">
        <f t="shared" si="141"/>
        <v>$100K-$125K</v>
      </c>
    </row>
    <row r="8776" spans="1:5" x14ac:dyDescent="0.3">
      <c r="A8776" s="33" t="s">
        <v>4</v>
      </c>
      <c r="B8776" s="33" t="s">
        <v>53</v>
      </c>
      <c r="C8776" s="33">
        <v>110000</v>
      </c>
      <c r="D8776" s="33" t="s">
        <v>4001</v>
      </c>
      <c r="E8776" t="str">
        <f t="shared" si="141"/>
        <v>$100K-$125K</v>
      </c>
    </row>
    <row r="8777" spans="1:5" x14ac:dyDescent="0.3">
      <c r="A8777" s="33" t="s">
        <v>4</v>
      </c>
      <c r="B8777" s="33" t="s">
        <v>53</v>
      </c>
      <c r="C8777" s="33"/>
      <c r="D8777" s="33" t="s">
        <v>879</v>
      </c>
      <c r="E8777" t="str">
        <f t="shared" si="141"/>
        <v>No Data</v>
      </c>
    </row>
    <row r="8778" spans="1:5" x14ac:dyDescent="0.3">
      <c r="A8778" s="33" t="s">
        <v>4</v>
      </c>
      <c r="B8778" s="33" t="s">
        <v>53</v>
      </c>
      <c r="C8778" s="33">
        <v>150000</v>
      </c>
      <c r="D8778" s="33" t="s">
        <v>717</v>
      </c>
      <c r="E8778" t="str">
        <f t="shared" si="141"/>
        <v>$125K-$200K</v>
      </c>
    </row>
    <row r="8779" spans="1:5" x14ac:dyDescent="0.3">
      <c r="A8779" s="33" t="s">
        <v>2</v>
      </c>
      <c r="B8779" s="33" t="s">
        <v>95</v>
      </c>
      <c r="C8779" s="33">
        <v>72900</v>
      </c>
      <c r="D8779" s="33" t="s">
        <v>3126</v>
      </c>
      <c r="E8779" t="str">
        <f t="shared" si="141"/>
        <v>&lt;$75K</v>
      </c>
    </row>
    <row r="8780" spans="1:5" x14ac:dyDescent="0.3">
      <c r="A8780" s="33" t="s">
        <v>2</v>
      </c>
      <c r="B8780" s="33" t="s">
        <v>53</v>
      </c>
      <c r="C8780" s="33"/>
      <c r="D8780" s="33" t="s">
        <v>232</v>
      </c>
      <c r="E8780" t="str">
        <f t="shared" si="141"/>
        <v>No Data</v>
      </c>
    </row>
    <row r="8781" spans="1:5" x14ac:dyDescent="0.3">
      <c r="A8781" s="33" t="s">
        <v>4</v>
      </c>
      <c r="B8781" s="33" t="s">
        <v>54</v>
      </c>
      <c r="C8781" s="33"/>
      <c r="D8781" s="33" t="s">
        <v>232</v>
      </c>
      <c r="E8781" t="str">
        <f t="shared" si="141"/>
        <v>No Data</v>
      </c>
    </row>
    <row r="8782" spans="1:5" x14ac:dyDescent="0.3">
      <c r="A8782" s="33" t="s">
        <v>0</v>
      </c>
      <c r="B8782" s="33" t="s">
        <v>53</v>
      </c>
      <c r="C8782" s="33">
        <v>120000</v>
      </c>
      <c r="D8782" s="33" t="s">
        <v>2260</v>
      </c>
      <c r="E8782" t="str">
        <f t="shared" si="141"/>
        <v>$100K-$125K</v>
      </c>
    </row>
    <row r="8783" spans="1:5" x14ac:dyDescent="0.3">
      <c r="A8783" s="33" t="s">
        <v>4</v>
      </c>
      <c r="B8783" s="33" t="s">
        <v>53</v>
      </c>
      <c r="C8783" s="33">
        <v>137500</v>
      </c>
      <c r="D8783" s="33" t="s">
        <v>4002</v>
      </c>
      <c r="E8783" t="str">
        <f t="shared" si="141"/>
        <v>$125K-$200K</v>
      </c>
    </row>
    <row r="8784" spans="1:5" x14ac:dyDescent="0.3">
      <c r="A8784" s="33" t="s">
        <v>2</v>
      </c>
      <c r="B8784" s="33" t="s">
        <v>53</v>
      </c>
      <c r="C8784" s="33">
        <v>80850</v>
      </c>
      <c r="D8784" s="33" t="s">
        <v>4003</v>
      </c>
      <c r="E8784" t="str">
        <f t="shared" si="141"/>
        <v>$75K-$100K</v>
      </c>
    </row>
    <row r="8785" spans="1:5" x14ac:dyDescent="0.3">
      <c r="A8785" s="33" t="s">
        <v>2</v>
      </c>
      <c r="B8785" s="33" t="s">
        <v>53</v>
      </c>
      <c r="C8785" s="33">
        <v>75000</v>
      </c>
      <c r="D8785" s="33" t="s">
        <v>4004</v>
      </c>
      <c r="E8785" t="str">
        <f t="shared" si="141"/>
        <v>&lt;$75K</v>
      </c>
    </row>
    <row r="8786" spans="1:5" x14ac:dyDescent="0.3">
      <c r="A8786" s="33" t="s">
        <v>66</v>
      </c>
      <c r="B8786" s="33" t="s">
        <v>53</v>
      </c>
      <c r="C8786" s="33">
        <v>42000</v>
      </c>
      <c r="D8786" s="33" t="s">
        <v>3018</v>
      </c>
      <c r="E8786" t="str">
        <f t="shared" si="141"/>
        <v>&lt;$75K</v>
      </c>
    </row>
    <row r="8787" spans="1:5" x14ac:dyDescent="0.3">
      <c r="A8787" s="33" t="s">
        <v>126</v>
      </c>
      <c r="B8787" s="33" t="s">
        <v>80</v>
      </c>
      <c r="C8787" s="33">
        <v>79200</v>
      </c>
      <c r="D8787" s="33" t="s">
        <v>4005</v>
      </c>
      <c r="E8787" t="str">
        <f t="shared" si="141"/>
        <v>$75K-$100K</v>
      </c>
    </row>
    <row r="8788" spans="1:5" x14ac:dyDescent="0.3">
      <c r="A8788" s="33" t="s">
        <v>1</v>
      </c>
      <c r="B8788" s="33" t="s">
        <v>98</v>
      </c>
      <c r="C8788" s="33">
        <v>72900</v>
      </c>
      <c r="D8788" s="33" t="s">
        <v>4006</v>
      </c>
      <c r="E8788" t="str">
        <f t="shared" si="141"/>
        <v>&lt;$75K</v>
      </c>
    </row>
    <row r="8789" spans="1:5" x14ac:dyDescent="0.3">
      <c r="A8789" s="33" t="s">
        <v>4</v>
      </c>
      <c r="B8789" s="33" t="s">
        <v>53</v>
      </c>
      <c r="C8789" s="33"/>
      <c r="D8789" s="33" t="s">
        <v>520</v>
      </c>
      <c r="E8789" t="str">
        <f t="shared" si="141"/>
        <v>No Data</v>
      </c>
    </row>
    <row r="8790" spans="1:5" x14ac:dyDescent="0.3">
      <c r="A8790" s="33" t="s">
        <v>2</v>
      </c>
      <c r="B8790" s="33" t="s">
        <v>53</v>
      </c>
      <c r="C8790" s="33"/>
      <c r="D8790" s="33" t="s">
        <v>4007</v>
      </c>
      <c r="E8790" t="str">
        <f t="shared" si="141"/>
        <v>No Data</v>
      </c>
    </row>
    <row r="8791" spans="1:5" x14ac:dyDescent="0.3">
      <c r="A8791" s="33" t="s">
        <v>0</v>
      </c>
      <c r="B8791" s="33" t="s">
        <v>54</v>
      </c>
      <c r="C8791" s="33">
        <v>84692</v>
      </c>
      <c r="D8791" s="33" t="s">
        <v>4008</v>
      </c>
      <c r="E8791" t="str">
        <f t="shared" si="141"/>
        <v>$75K-$100K</v>
      </c>
    </row>
    <row r="8792" spans="1:5" x14ac:dyDescent="0.3">
      <c r="A8792" s="33" t="s">
        <v>4</v>
      </c>
      <c r="B8792" s="33" t="s">
        <v>53</v>
      </c>
      <c r="C8792" s="33"/>
      <c r="D8792" s="33" t="s">
        <v>3570</v>
      </c>
      <c r="E8792" t="str">
        <f t="shared" si="141"/>
        <v>No Data</v>
      </c>
    </row>
    <row r="8793" spans="1:5" x14ac:dyDescent="0.3">
      <c r="A8793" s="33" t="s">
        <v>126</v>
      </c>
      <c r="B8793" s="33" t="s">
        <v>53</v>
      </c>
      <c r="C8793" s="33">
        <v>156596</v>
      </c>
      <c r="D8793" s="33" t="s">
        <v>225</v>
      </c>
      <c r="E8793" t="str">
        <f t="shared" si="141"/>
        <v>$125K-$200K</v>
      </c>
    </row>
    <row r="8794" spans="1:5" x14ac:dyDescent="0.3">
      <c r="A8794" s="33" t="s">
        <v>129</v>
      </c>
      <c r="B8794" s="33" t="s">
        <v>63</v>
      </c>
      <c r="C8794" s="33">
        <v>174500</v>
      </c>
      <c r="D8794" s="33" t="s">
        <v>1974</v>
      </c>
      <c r="E8794" t="str">
        <f t="shared" si="141"/>
        <v>$125K-$200K</v>
      </c>
    </row>
    <row r="8795" spans="1:5" x14ac:dyDescent="0.3">
      <c r="A8795" s="33" t="s">
        <v>0</v>
      </c>
      <c r="B8795" s="33" t="s">
        <v>53</v>
      </c>
      <c r="C8795" s="33">
        <v>116250</v>
      </c>
      <c r="D8795" s="33" t="s">
        <v>1142</v>
      </c>
      <c r="E8795" t="str">
        <f t="shared" si="141"/>
        <v>$100K-$125K</v>
      </c>
    </row>
    <row r="8796" spans="1:5" x14ac:dyDescent="0.3">
      <c r="A8796" s="33" t="s">
        <v>2</v>
      </c>
      <c r="B8796" s="33" t="s">
        <v>53</v>
      </c>
      <c r="C8796" s="33">
        <v>110000</v>
      </c>
      <c r="D8796" s="33" t="s">
        <v>2290</v>
      </c>
      <c r="E8796" t="str">
        <f t="shared" si="141"/>
        <v>$100K-$125K</v>
      </c>
    </row>
    <row r="8797" spans="1:5" x14ac:dyDescent="0.3">
      <c r="A8797" s="33" t="s">
        <v>2</v>
      </c>
      <c r="B8797" s="33" t="s">
        <v>79</v>
      </c>
      <c r="C8797" s="33">
        <v>53014</v>
      </c>
      <c r="D8797" s="33" t="s">
        <v>4009</v>
      </c>
      <c r="E8797" t="str">
        <f t="shared" si="141"/>
        <v>&lt;$75K</v>
      </c>
    </row>
    <row r="8798" spans="1:5" x14ac:dyDescent="0.3">
      <c r="A8798" s="33" t="s">
        <v>0</v>
      </c>
      <c r="B8798" s="33" t="s">
        <v>54</v>
      </c>
      <c r="C8798" s="33">
        <v>149946.5</v>
      </c>
      <c r="D8798" s="33" t="s">
        <v>1134</v>
      </c>
      <c r="E8798" t="str">
        <f t="shared" si="141"/>
        <v>$125K-$200K</v>
      </c>
    </row>
    <row r="8799" spans="1:5" x14ac:dyDescent="0.3">
      <c r="A8799" s="33" t="s">
        <v>4</v>
      </c>
      <c r="B8799" s="33" t="s">
        <v>53</v>
      </c>
      <c r="C8799" s="33">
        <v>102000</v>
      </c>
      <c r="D8799" s="33" t="s">
        <v>1733</v>
      </c>
      <c r="E8799" t="str">
        <f t="shared" si="141"/>
        <v>$100K-$125K</v>
      </c>
    </row>
    <row r="8800" spans="1:5" x14ac:dyDescent="0.3">
      <c r="A8800" s="33" t="s">
        <v>0</v>
      </c>
      <c r="B8800" s="33" t="s">
        <v>53</v>
      </c>
      <c r="C8800" s="33">
        <v>152500</v>
      </c>
      <c r="D8800" s="33" t="s">
        <v>2845</v>
      </c>
      <c r="E8800" t="str">
        <f t="shared" si="141"/>
        <v>$125K-$200K</v>
      </c>
    </row>
    <row r="8801" spans="1:5" x14ac:dyDescent="0.3">
      <c r="A8801" s="33" t="s">
        <v>2</v>
      </c>
      <c r="B8801" s="33" t="s">
        <v>53</v>
      </c>
      <c r="C8801" s="33"/>
      <c r="D8801" s="33" t="s">
        <v>4010</v>
      </c>
      <c r="E8801" t="str">
        <f t="shared" si="141"/>
        <v>No Data</v>
      </c>
    </row>
    <row r="8802" spans="1:5" x14ac:dyDescent="0.3">
      <c r="A8802" s="33" t="s">
        <v>4</v>
      </c>
      <c r="B8802" s="33" t="s">
        <v>53</v>
      </c>
      <c r="C8802" s="33"/>
      <c r="D8802" s="33" t="s">
        <v>479</v>
      </c>
      <c r="E8802" t="str">
        <f t="shared" si="141"/>
        <v>No Data</v>
      </c>
    </row>
    <row r="8803" spans="1:5" x14ac:dyDescent="0.3">
      <c r="A8803" s="33" t="s">
        <v>0</v>
      </c>
      <c r="B8803" s="33" t="s">
        <v>54</v>
      </c>
      <c r="C8803" s="33"/>
      <c r="D8803" s="33" t="s">
        <v>258</v>
      </c>
      <c r="E8803" t="str">
        <f t="shared" si="141"/>
        <v>No Data</v>
      </c>
    </row>
    <row r="8804" spans="1:5" x14ac:dyDescent="0.3">
      <c r="A8804" s="33" t="s">
        <v>2</v>
      </c>
      <c r="B8804" s="33" t="s">
        <v>53</v>
      </c>
      <c r="C8804" s="33"/>
      <c r="D8804" s="33" t="s">
        <v>4011</v>
      </c>
      <c r="E8804" t="str">
        <f t="shared" si="141"/>
        <v>No Data</v>
      </c>
    </row>
    <row r="8805" spans="1:5" x14ac:dyDescent="0.3">
      <c r="A8805" s="33" t="s">
        <v>0</v>
      </c>
      <c r="B8805" s="33" t="s">
        <v>54</v>
      </c>
      <c r="C8805" s="33">
        <v>99358</v>
      </c>
      <c r="D8805" s="33" t="s">
        <v>3525</v>
      </c>
      <c r="E8805" t="str">
        <f t="shared" si="141"/>
        <v>$75K-$100K</v>
      </c>
    </row>
    <row r="8806" spans="1:5" x14ac:dyDescent="0.3">
      <c r="A8806" s="33" t="s">
        <v>2</v>
      </c>
      <c r="B8806" s="33" t="s">
        <v>53</v>
      </c>
      <c r="C8806" s="33"/>
      <c r="D8806" s="33" t="s">
        <v>441</v>
      </c>
      <c r="E8806" t="str">
        <f t="shared" si="141"/>
        <v>No Data</v>
      </c>
    </row>
    <row r="8807" spans="1:5" x14ac:dyDescent="0.3">
      <c r="A8807" s="33" t="s">
        <v>2</v>
      </c>
      <c r="B8807" s="33" t="s">
        <v>53</v>
      </c>
      <c r="C8807" s="33">
        <v>85000</v>
      </c>
      <c r="D8807" s="33" t="s">
        <v>1886</v>
      </c>
      <c r="E8807" t="str">
        <f t="shared" si="141"/>
        <v>$75K-$100K</v>
      </c>
    </row>
    <row r="8808" spans="1:5" x14ac:dyDescent="0.3">
      <c r="A8808" s="33" t="s">
        <v>2</v>
      </c>
      <c r="B8808" s="33" t="s">
        <v>53</v>
      </c>
      <c r="C8808" s="33">
        <v>163500</v>
      </c>
      <c r="D8808" s="33" t="s">
        <v>1846</v>
      </c>
      <c r="E8808" t="str">
        <f t="shared" si="141"/>
        <v>$125K-$200K</v>
      </c>
    </row>
    <row r="8809" spans="1:5" x14ac:dyDescent="0.3">
      <c r="A8809" s="33" t="s">
        <v>0</v>
      </c>
      <c r="B8809" s="33" t="s">
        <v>53</v>
      </c>
      <c r="C8809" s="33"/>
      <c r="D8809" s="33" t="s">
        <v>4012</v>
      </c>
      <c r="E8809" t="str">
        <f t="shared" si="141"/>
        <v>No Data</v>
      </c>
    </row>
    <row r="8810" spans="1:5" x14ac:dyDescent="0.3">
      <c r="A8810" s="33" t="s">
        <v>0</v>
      </c>
      <c r="B8810" s="33" t="s">
        <v>88</v>
      </c>
      <c r="C8810" s="33">
        <v>79200</v>
      </c>
      <c r="D8810" s="33" t="s">
        <v>673</v>
      </c>
      <c r="E8810" t="str">
        <f t="shared" si="141"/>
        <v>$75K-$100K</v>
      </c>
    </row>
    <row r="8811" spans="1:5" x14ac:dyDescent="0.3">
      <c r="A8811" s="33" t="s">
        <v>52</v>
      </c>
      <c r="B8811" s="33" t="s">
        <v>53</v>
      </c>
      <c r="C8811" s="33">
        <v>77500</v>
      </c>
      <c r="D8811" s="33" t="s">
        <v>3456</v>
      </c>
      <c r="E8811" t="str">
        <f t="shared" si="141"/>
        <v>$75K-$100K</v>
      </c>
    </row>
    <row r="8812" spans="1:5" x14ac:dyDescent="0.3">
      <c r="A8812" s="33" t="s">
        <v>125</v>
      </c>
      <c r="B8812" s="33" t="s">
        <v>53</v>
      </c>
      <c r="C8812" s="33"/>
      <c r="D8812" s="33" t="s">
        <v>4013</v>
      </c>
      <c r="E8812" t="str">
        <f t="shared" si="141"/>
        <v>No Data</v>
      </c>
    </row>
    <row r="8813" spans="1:5" x14ac:dyDescent="0.3">
      <c r="A8813" s="33" t="s">
        <v>4</v>
      </c>
      <c r="B8813" s="33" t="s">
        <v>53</v>
      </c>
      <c r="C8813" s="33"/>
      <c r="D8813" s="33" t="s">
        <v>1060</v>
      </c>
      <c r="E8813" t="str">
        <f t="shared" si="141"/>
        <v>No Data</v>
      </c>
    </row>
    <row r="8814" spans="1:5" x14ac:dyDescent="0.3">
      <c r="A8814" s="33" t="s">
        <v>125</v>
      </c>
      <c r="B8814" s="33" t="s">
        <v>53</v>
      </c>
      <c r="C8814" s="33">
        <v>90000</v>
      </c>
      <c r="D8814" s="33" t="s">
        <v>1401</v>
      </c>
      <c r="E8814" t="str">
        <f t="shared" si="141"/>
        <v>$75K-$100K</v>
      </c>
    </row>
    <row r="8815" spans="1:5" x14ac:dyDescent="0.3">
      <c r="A8815" s="33" t="s">
        <v>126</v>
      </c>
      <c r="B8815" s="33" t="s">
        <v>53</v>
      </c>
      <c r="C8815" s="33">
        <v>135000</v>
      </c>
      <c r="D8815" s="33" t="s">
        <v>591</v>
      </c>
      <c r="E8815" t="str">
        <f t="shared" si="141"/>
        <v>$125K-$200K</v>
      </c>
    </row>
    <row r="8816" spans="1:5" x14ac:dyDescent="0.3">
      <c r="A8816" s="33" t="s">
        <v>0</v>
      </c>
      <c r="B8816" s="33" t="s">
        <v>53</v>
      </c>
      <c r="C8816" s="33">
        <v>105000</v>
      </c>
      <c r="D8816" s="33" t="s">
        <v>1345</v>
      </c>
      <c r="E8816" t="str">
        <f t="shared" si="141"/>
        <v>$100K-$125K</v>
      </c>
    </row>
    <row r="8817" spans="1:5" x14ac:dyDescent="0.3">
      <c r="A8817" s="33" t="s">
        <v>2</v>
      </c>
      <c r="B8817" s="33" t="s">
        <v>53</v>
      </c>
      <c r="C8817" s="33"/>
      <c r="D8817" s="33" t="s">
        <v>1432</v>
      </c>
      <c r="E8817" t="str">
        <f t="shared" si="141"/>
        <v>No Data</v>
      </c>
    </row>
    <row r="8818" spans="1:5" x14ac:dyDescent="0.3">
      <c r="A8818" s="33" t="s">
        <v>126</v>
      </c>
      <c r="B8818" s="33" t="s">
        <v>54</v>
      </c>
      <c r="C8818" s="33"/>
      <c r="D8818" s="33" t="s">
        <v>884</v>
      </c>
      <c r="E8818" t="str">
        <f t="shared" si="141"/>
        <v>No Data</v>
      </c>
    </row>
    <row r="8819" spans="1:5" x14ac:dyDescent="0.3">
      <c r="A8819" s="33" t="s">
        <v>128</v>
      </c>
      <c r="B8819" s="33" t="s">
        <v>53</v>
      </c>
      <c r="C8819" s="33"/>
      <c r="D8819" s="33" t="s">
        <v>459</v>
      </c>
      <c r="E8819" t="str">
        <f t="shared" si="141"/>
        <v>No Data</v>
      </c>
    </row>
    <row r="8820" spans="1:5" x14ac:dyDescent="0.3">
      <c r="A8820" s="33" t="s">
        <v>2</v>
      </c>
      <c r="B8820" s="33" t="s">
        <v>114</v>
      </c>
      <c r="C8820" s="33">
        <v>79200</v>
      </c>
      <c r="D8820" s="33" t="s">
        <v>1013</v>
      </c>
      <c r="E8820" t="str">
        <f t="shared" si="141"/>
        <v>$75K-$100K</v>
      </c>
    </row>
    <row r="8821" spans="1:5" x14ac:dyDescent="0.3">
      <c r="A8821" s="33" t="s">
        <v>125</v>
      </c>
      <c r="B8821" s="33" t="s">
        <v>53</v>
      </c>
      <c r="C8821" s="33">
        <v>90000</v>
      </c>
      <c r="D8821" s="33" t="s">
        <v>4014</v>
      </c>
      <c r="E8821" t="str">
        <f t="shared" si="141"/>
        <v>$75K-$100K</v>
      </c>
    </row>
    <row r="8822" spans="1:5" x14ac:dyDescent="0.3">
      <c r="A8822" s="33" t="s">
        <v>126</v>
      </c>
      <c r="B8822" s="33" t="s">
        <v>53</v>
      </c>
      <c r="C8822" s="33">
        <v>173500</v>
      </c>
      <c r="D8822" s="33" t="s">
        <v>225</v>
      </c>
      <c r="E8822" t="str">
        <f t="shared" si="141"/>
        <v>$125K-$200K</v>
      </c>
    </row>
    <row r="8823" spans="1:5" x14ac:dyDescent="0.3">
      <c r="A8823" s="33" t="s">
        <v>126</v>
      </c>
      <c r="B8823" s="33" t="s">
        <v>53</v>
      </c>
      <c r="C8823" s="33">
        <v>107100</v>
      </c>
      <c r="D8823" s="33" t="s">
        <v>693</v>
      </c>
      <c r="E8823" t="str">
        <f t="shared" si="141"/>
        <v>$100K-$125K</v>
      </c>
    </row>
    <row r="8824" spans="1:5" x14ac:dyDescent="0.3">
      <c r="A8824" s="33" t="s">
        <v>2</v>
      </c>
      <c r="B8824" s="33" t="s">
        <v>53</v>
      </c>
      <c r="C8824" s="33"/>
      <c r="D8824" s="33" t="s">
        <v>4015</v>
      </c>
      <c r="E8824" t="str">
        <f t="shared" si="141"/>
        <v>No Data</v>
      </c>
    </row>
    <row r="8825" spans="1:5" x14ac:dyDescent="0.3">
      <c r="A8825" s="33" t="s">
        <v>0</v>
      </c>
      <c r="B8825" s="33" t="s">
        <v>53</v>
      </c>
      <c r="C8825" s="33">
        <v>125000</v>
      </c>
      <c r="D8825" s="33" t="s">
        <v>4016</v>
      </c>
      <c r="E8825" t="str">
        <f t="shared" si="141"/>
        <v>$100K-$125K</v>
      </c>
    </row>
    <row r="8826" spans="1:5" x14ac:dyDescent="0.3">
      <c r="A8826" s="33" t="s">
        <v>2</v>
      </c>
      <c r="B8826" s="33" t="s">
        <v>53</v>
      </c>
      <c r="C8826" s="33"/>
      <c r="D8826" s="33" t="s">
        <v>4017</v>
      </c>
      <c r="E8826" t="str">
        <f t="shared" si="141"/>
        <v>No Data</v>
      </c>
    </row>
    <row r="8827" spans="1:5" x14ac:dyDescent="0.3">
      <c r="A8827" s="33" t="s">
        <v>2</v>
      </c>
      <c r="B8827" s="33" t="s">
        <v>53</v>
      </c>
      <c r="C8827" s="33">
        <v>100000</v>
      </c>
      <c r="D8827" s="33" t="s">
        <v>4018</v>
      </c>
      <c r="E8827" t="str">
        <f t="shared" si="141"/>
        <v>$75K-$100K</v>
      </c>
    </row>
    <row r="8828" spans="1:5" x14ac:dyDescent="0.3">
      <c r="A8828" s="33" t="s">
        <v>4</v>
      </c>
      <c r="B8828" s="33" t="s">
        <v>53</v>
      </c>
      <c r="C8828" s="33">
        <v>125000</v>
      </c>
      <c r="D8828" s="33" t="s">
        <v>391</v>
      </c>
      <c r="E8828" t="str">
        <f t="shared" si="141"/>
        <v>$100K-$125K</v>
      </c>
    </row>
    <row r="8829" spans="1:5" x14ac:dyDescent="0.3">
      <c r="A8829" s="33" t="s">
        <v>4</v>
      </c>
      <c r="B8829" s="33" t="s">
        <v>54</v>
      </c>
      <c r="C8829" s="33">
        <v>122340</v>
      </c>
      <c r="D8829" s="33" t="s">
        <v>280</v>
      </c>
      <c r="E8829" t="str">
        <f t="shared" si="141"/>
        <v>$100K-$125K</v>
      </c>
    </row>
    <row r="8830" spans="1:5" x14ac:dyDescent="0.3">
      <c r="A8830" s="33" t="s">
        <v>4</v>
      </c>
      <c r="B8830" s="33" t="s">
        <v>88</v>
      </c>
      <c r="C8830" s="33">
        <v>147500</v>
      </c>
      <c r="D8830" s="33" t="s">
        <v>211</v>
      </c>
      <c r="E8830" t="str">
        <f t="shared" si="141"/>
        <v>$125K-$200K</v>
      </c>
    </row>
    <row r="8831" spans="1:5" x14ac:dyDescent="0.3">
      <c r="A8831" s="33" t="s">
        <v>0</v>
      </c>
      <c r="B8831" s="33" t="s">
        <v>54</v>
      </c>
      <c r="C8831" s="33"/>
      <c r="D8831" s="33" t="s">
        <v>258</v>
      </c>
      <c r="E8831" t="str">
        <f t="shared" si="141"/>
        <v>No Data</v>
      </c>
    </row>
    <row r="8832" spans="1:5" x14ac:dyDescent="0.3">
      <c r="A8832" s="33" t="s">
        <v>128</v>
      </c>
      <c r="B8832" s="33" t="s">
        <v>53</v>
      </c>
      <c r="C8832" s="33"/>
      <c r="D8832" s="33" t="s">
        <v>359</v>
      </c>
      <c r="E8832" t="str">
        <f t="shared" si="141"/>
        <v>No Data</v>
      </c>
    </row>
    <row r="8833" spans="1:5" x14ac:dyDescent="0.3">
      <c r="A8833" s="33" t="s">
        <v>2</v>
      </c>
      <c r="B8833" s="33" t="s">
        <v>53</v>
      </c>
      <c r="C8833" s="33">
        <v>95000</v>
      </c>
      <c r="D8833" s="33" t="s">
        <v>265</v>
      </c>
      <c r="E8833" t="str">
        <f t="shared" si="141"/>
        <v>$75K-$100K</v>
      </c>
    </row>
    <row r="8834" spans="1:5" x14ac:dyDescent="0.3">
      <c r="A8834" s="33" t="s">
        <v>125</v>
      </c>
      <c r="B8834" s="33" t="s">
        <v>53</v>
      </c>
      <c r="C8834" s="33"/>
      <c r="D8834" s="33" t="s">
        <v>4019</v>
      </c>
      <c r="E8834" t="str">
        <f t="shared" si="141"/>
        <v>No Data</v>
      </c>
    </row>
    <row r="8835" spans="1:5" x14ac:dyDescent="0.3">
      <c r="A8835" s="33" t="s">
        <v>4</v>
      </c>
      <c r="B8835" s="33" t="s">
        <v>71</v>
      </c>
      <c r="C8835" s="33">
        <v>45000</v>
      </c>
      <c r="D8835" s="33" t="s">
        <v>4020</v>
      </c>
      <c r="E8835" t="str">
        <f t="shared" ref="E8835:E8898" si="142">_xlfn.XLOOKUP(C8835,$H$16:$H$21,$G$16:$G$21,,1)</f>
        <v>&lt;$75K</v>
      </c>
    </row>
    <row r="8836" spans="1:5" x14ac:dyDescent="0.3">
      <c r="A8836" s="33" t="s">
        <v>0</v>
      </c>
      <c r="B8836" s="33" t="s">
        <v>53</v>
      </c>
      <c r="C8836" s="33">
        <v>204000</v>
      </c>
      <c r="D8836" s="33" t="s">
        <v>3192</v>
      </c>
      <c r="E8836" t="str">
        <f t="shared" si="142"/>
        <v>&gt;$200K</v>
      </c>
    </row>
    <row r="8837" spans="1:5" x14ac:dyDescent="0.3">
      <c r="A8837" s="33" t="s">
        <v>0</v>
      </c>
      <c r="B8837" s="33" t="s">
        <v>54</v>
      </c>
      <c r="C8837" s="33"/>
      <c r="D8837" s="33" t="s">
        <v>3535</v>
      </c>
      <c r="E8837" t="str">
        <f t="shared" si="142"/>
        <v>No Data</v>
      </c>
    </row>
    <row r="8838" spans="1:5" x14ac:dyDescent="0.3">
      <c r="A8838" s="33" t="s">
        <v>129</v>
      </c>
      <c r="B8838" s="33" t="s">
        <v>90</v>
      </c>
      <c r="C8838" s="33">
        <v>79200</v>
      </c>
      <c r="D8838" s="33" t="s">
        <v>834</v>
      </c>
      <c r="E8838" t="str">
        <f t="shared" si="142"/>
        <v>$75K-$100K</v>
      </c>
    </row>
    <row r="8839" spans="1:5" x14ac:dyDescent="0.3">
      <c r="A8839" s="33" t="s">
        <v>4</v>
      </c>
      <c r="B8839" s="33" t="s">
        <v>54</v>
      </c>
      <c r="C8839" s="33">
        <v>130000</v>
      </c>
      <c r="D8839" s="33" t="s">
        <v>4021</v>
      </c>
      <c r="E8839" t="str">
        <f t="shared" si="142"/>
        <v>$125K-$200K</v>
      </c>
    </row>
    <row r="8840" spans="1:5" x14ac:dyDescent="0.3">
      <c r="A8840" s="33" t="s">
        <v>52</v>
      </c>
      <c r="B8840" s="33" t="s">
        <v>53</v>
      </c>
      <c r="C8840" s="33">
        <v>87555</v>
      </c>
      <c r="D8840" s="33" t="s">
        <v>4022</v>
      </c>
      <c r="E8840" t="str">
        <f t="shared" si="142"/>
        <v>$75K-$100K</v>
      </c>
    </row>
    <row r="8841" spans="1:5" x14ac:dyDescent="0.3">
      <c r="A8841" s="33" t="s">
        <v>4</v>
      </c>
      <c r="B8841" s="33" t="s">
        <v>54</v>
      </c>
      <c r="C8841" s="33">
        <v>177000</v>
      </c>
      <c r="D8841" s="33" t="s">
        <v>4013</v>
      </c>
      <c r="E8841" t="str">
        <f t="shared" si="142"/>
        <v>$125K-$200K</v>
      </c>
    </row>
    <row r="8842" spans="1:5" x14ac:dyDescent="0.3">
      <c r="A8842" s="33" t="s">
        <v>0</v>
      </c>
      <c r="B8842" s="33" t="s">
        <v>54</v>
      </c>
      <c r="C8842" s="33">
        <v>219225</v>
      </c>
      <c r="D8842" s="33" t="s">
        <v>3875</v>
      </c>
      <c r="E8842" t="str">
        <f t="shared" si="142"/>
        <v>&gt;$200K</v>
      </c>
    </row>
    <row r="8843" spans="1:5" x14ac:dyDescent="0.3">
      <c r="A8843" s="33" t="s">
        <v>4</v>
      </c>
      <c r="B8843" s="33" t="s">
        <v>53</v>
      </c>
      <c r="C8843" s="33"/>
      <c r="D8843" s="33" t="s">
        <v>1435</v>
      </c>
      <c r="E8843" t="str">
        <f t="shared" si="142"/>
        <v>No Data</v>
      </c>
    </row>
    <row r="8844" spans="1:5" x14ac:dyDescent="0.3">
      <c r="A8844" s="33" t="s">
        <v>2</v>
      </c>
      <c r="B8844" s="33" t="s">
        <v>53</v>
      </c>
      <c r="C8844" s="33">
        <v>65000</v>
      </c>
      <c r="D8844" s="33" t="s">
        <v>232</v>
      </c>
      <c r="E8844" t="str">
        <f t="shared" si="142"/>
        <v>&lt;$75K</v>
      </c>
    </row>
    <row r="8845" spans="1:5" x14ac:dyDescent="0.3">
      <c r="A8845" s="33" t="s">
        <v>2</v>
      </c>
      <c r="B8845" s="33" t="s">
        <v>53</v>
      </c>
      <c r="C8845" s="33">
        <v>91239.5</v>
      </c>
      <c r="D8845" s="33" t="s">
        <v>3129</v>
      </c>
      <c r="E8845" t="str">
        <f t="shared" si="142"/>
        <v>$75K-$100K</v>
      </c>
    </row>
    <row r="8846" spans="1:5" x14ac:dyDescent="0.3">
      <c r="A8846" s="33" t="s">
        <v>2</v>
      </c>
      <c r="B8846" s="33" t="s">
        <v>54</v>
      </c>
      <c r="C8846" s="33"/>
      <c r="D8846" s="33" t="s">
        <v>4023</v>
      </c>
      <c r="E8846" t="str">
        <f t="shared" si="142"/>
        <v>No Data</v>
      </c>
    </row>
    <row r="8847" spans="1:5" x14ac:dyDescent="0.3">
      <c r="A8847" s="33" t="s">
        <v>2</v>
      </c>
      <c r="B8847" s="33" t="s">
        <v>98</v>
      </c>
      <c r="C8847" s="33">
        <v>72900</v>
      </c>
      <c r="D8847" s="33" t="s">
        <v>4024</v>
      </c>
      <c r="E8847" t="str">
        <f t="shared" si="142"/>
        <v>&lt;$75K</v>
      </c>
    </row>
    <row r="8848" spans="1:5" x14ac:dyDescent="0.3">
      <c r="A8848" s="33" t="s">
        <v>126</v>
      </c>
      <c r="B8848" s="33" t="s">
        <v>53</v>
      </c>
      <c r="C8848" s="33"/>
      <c r="D8848" s="33" t="s">
        <v>4025</v>
      </c>
      <c r="E8848" t="str">
        <f t="shared" si="142"/>
        <v>No Data</v>
      </c>
    </row>
    <row r="8849" spans="1:5" x14ac:dyDescent="0.3">
      <c r="A8849" s="33" t="s">
        <v>0</v>
      </c>
      <c r="B8849" s="33" t="s">
        <v>53</v>
      </c>
      <c r="C8849" s="33">
        <v>152650</v>
      </c>
      <c r="D8849" s="33" t="s">
        <v>299</v>
      </c>
      <c r="E8849" t="str">
        <f t="shared" si="142"/>
        <v>$125K-$200K</v>
      </c>
    </row>
    <row r="8850" spans="1:5" x14ac:dyDescent="0.3">
      <c r="A8850" s="33" t="s">
        <v>2</v>
      </c>
      <c r="B8850" s="33" t="s">
        <v>54</v>
      </c>
      <c r="C8850" s="33">
        <v>137280</v>
      </c>
      <c r="D8850" s="33" t="s">
        <v>313</v>
      </c>
      <c r="E8850" t="str">
        <f t="shared" si="142"/>
        <v>$125K-$200K</v>
      </c>
    </row>
    <row r="8851" spans="1:5" x14ac:dyDescent="0.3">
      <c r="A8851" s="33" t="s">
        <v>126</v>
      </c>
      <c r="B8851" s="33" t="s">
        <v>54</v>
      </c>
      <c r="C8851" s="33">
        <v>150000</v>
      </c>
      <c r="D8851" s="33" t="s">
        <v>3925</v>
      </c>
      <c r="E8851" t="str">
        <f t="shared" si="142"/>
        <v>$125K-$200K</v>
      </c>
    </row>
    <row r="8852" spans="1:5" x14ac:dyDescent="0.3">
      <c r="A8852" s="33" t="s">
        <v>2</v>
      </c>
      <c r="B8852" s="33" t="s">
        <v>53</v>
      </c>
      <c r="C8852" s="33"/>
      <c r="D8852" s="33" t="s">
        <v>457</v>
      </c>
      <c r="E8852" t="str">
        <f t="shared" si="142"/>
        <v>No Data</v>
      </c>
    </row>
    <row r="8853" spans="1:5" x14ac:dyDescent="0.3">
      <c r="A8853" s="33" t="s">
        <v>4</v>
      </c>
      <c r="B8853" s="33" t="s">
        <v>53</v>
      </c>
      <c r="C8853" s="33"/>
      <c r="D8853" s="33" t="s">
        <v>4026</v>
      </c>
      <c r="E8853" t="str">
        <f t="shared" si="142"/>
        <v>No Data</v>
      </c>
    </row>
    <row r="8854" spans="1:5" x14ac:dyDescent="0.3">
      <c r="A8854" s="33" t="s">
        <v>2</v>
      </c>
      <c r="B8854" s="33" t="s">
        <v>73</v>
      </c>
      <c r="C8854" s="33">
        <v>99150</v>
      </c>
      <c r="D8854" s="33" t="s">
        <v>211</v>
      </c>
      <c r="E8854" t="str">
        <f t="shared" si="142"/>
        <v>$75K-$100K</v>
      </c>
    </row>
    <row r="8855" spans="1:5" x14ac:dyDescent="0.3">
      <c r="A8855" s="33" t="s">
        <v>0</v>
      </c>
      <c r="B8855" s="33" t="s">
        <v>53</v>
      </c>
      <c r="C8855" s="33">
        <v>137000</v>
      </c>
      <c r="D8855" s="33" t="s">
        <v>476</v>
      </c>
      <c r="E8855" t="str">
        <f t="shared" si="142"/>
        <v>$125K-$200K</v>
      </c>
    </row>
    <row r="8856" spans="1:5" x14ac:dyDescent="0.3">
      <c r="A8856" s="33" t="s">
        <v>52</v>
      </c>
      <c r="B8856" s="33" t="s">
        <v>53</v>
      </c>
      <c r="C8856" s="33"/>
      <c r="D8856" s="33" t="s">
        <v>4027</v>
      </c>
      <c r="E8856" t="str">
        <f t="shared" si="142"/>
        <v>No Data</v>
      </c>
    </row>
    <row r="8857" spans="1:5" x14ac:dyDescent="0.3">
      <c r="A8857" s="33" t="s">
        <v>2</v>
      </c>
      <c r="B8857" s="33" t="s">
        <v>123</v>
      </c>
      <c r="C8857" s="33">
        <v>165000</v>
      </c>
      <c r="D8857" s="33" t="s">
        <v>3157</v>
      </c>
      <c r="E8857" t="str">
        <f t="shared" si="142"/>
        <v>$125K-$200K</v>
      </c>
    </row>
    <row r="8858" spans="1:5" x14ac:dyDescent="0.3">
      <c r="A8858" s="33" t="s">
        <v>0</v>
      </c>
      <c r="B8858" s="33" t="s">
        <v>53</v>
      </c>
      <c r="C8858" s="33"/>
      <c r="D8858" s="33" t="s">
        <v>3593</v>
      </c>
      <c r="E8858" t="str">
        <f t="shared" si="142"/>
        <v>No Data</v>
      </c>
    </row>
    <row r="8859" spans="1:5" x14ac:dyDescent="0.3">
      <c r="A8859" s="33" t="s">
        <v>4</v>
      </c>
      <c r="B8859" s="33" t="s">
        <v>53</v>
      </c>
      <c r="C8859" s="33">
        <v>125000</v>
      </c>
      <c r="D8859" s="33" t="s">
        <v>1612</v>
      </c>
      <c r="E8859" t="str">
        <f t="shared" si="142"/>
        <v>$100K-$125K</v>
      </c>
    </row>
    <row r="8860" spans="1:5" x14ac:dyDescent="0.3">
      <c r="A8860" s="33" t="s">
        <v>4</v>
      </c>
      <c r="B8860" s="33" t="s">
        <v>70</v>
      </c>
      <c r="C8860" s="33">
        <v>133500</v>
      </c>
      <c r="D8860" s="33" t="s">
        <v>1706</v>
      </c>
      <c r="E8860" t="str">
        <f t="shared" si="142"/>
        <v>$125K-$200K</v>
      </c>
    </row>
    <row r="8861" spans="1:5" x14ac:dyDescent="0.3">
      <c r="A8861" s="33" t="s">
        <v>2</v>
      </c>
      <c r="B8861" s="33" t="s">
        <v>53</v>
      </c>
      <c r="C8861" s="33"/>
      <c r="D8861" s="33" t="s">
        <v>879</v>
      </c>
      <c r="E8861" t="str">
        <f t="shared" si="142"/>
        <v>No Data</v>
      </c>
    </row>
    <row r="8862" spans="1:5" x14ac:dyDescent="0.3">
      <c r="A8862" s="33" t="s">
        <v>0</v>
      </c>
      <c r="B8862" s="33" t="s">
        <v>53</v>
      </c>
      <c r="C8862" s="33">
        <v>136849</v>
      </c>
      <c r="D8862" s="33" t="s">
        <v>4028</v>
      </c>
      <c r="E8862" t="str">
        <f t="shared" si="142"/>
        <v>$125K-$200K</v>
      </c>
    </row>
    <row r="8863" spans="1:5" x14ac:dyDescent="0.3">
      <c r="A8863" s="33" t="s">
        <v>129</v>
      </c>
      <c r="B8863" s="33" t="s">
        <v>53</v>
      </c>
      <c r="C8863" s="33"/>
      <c r="D8863" s="33" t="s">
        <v>476</v>
      </c>
      <c r="E8863" t="str">
        <f t="shared" si="142"/>
        <v>No Data</v>
      </c>
    </row>
    <row r="8864" spans="1:5" x14ac:dyDescent="0.3">
      <c r="A8864" s="33" t="s">
        <v>0</v>
      </c>
      <c r="B8864" s="33" t="s">
        <v>54</v>
      </c>
      <c r="C8864" s="33"/>
      <c r="D8864" s="33" t="s">
        <v>258</v>
      </c>
      <c r="E8864" t="str">
        <f t="shared" si="142"/>
        <v>No Data</v>
      </c>
    </row>
    <row r="8865" spans="1:5" x14ac:dyDescent="0.3">
      <c r="A8865" s="33" t="s">
        <v>4</v>
      </c>
      <c r="B8865" s="33" t="s">
        <v>53</v>
      </c>
      <c r="C8865" s="33">
        <v>150000</v>
      </c>
      <c r="D8865" s="33" t="s">
        <v>431</v>
      </c>
      <c r="E8865" t="str">
        <f t="shared" si="142"/>
        <v>$125K-$200K</v>
      </c>
    </row>
    <row r="8866" spans="1:5" x14ac:dyDescent="0.3">
      <c r="A8866" s="33" t="s">
        <v>0</v>
      </c>
      <c r="B8866" s="33" t="s">
        <v>53</v>
      </c>
      <c r="C8866" s="33">
        <v>133850.5</v>
      </c>
      <c r="D8866" s="33" t="s">
        <v>2585</v>
      </c>
      <c r="E8866" t="str">
        <f t="shared" si="142"/>
        <v>$125K-$200K</v>
      </c>
    </row>
    <row r="8867" spans="1:5" x14ac:dyDescent="0.3">
      <c r="A8867" s="33" t="s">
        <v>125</v>
      </c>
      <c r="B8867" s="33" t="s">
        <v>53</v>
      </c>
      <c r="C8867" s="33"/>
      <c r="D8867" s="33" t="s">
        <v>4029</v>
      </c>
      <c r="E8867" t="str">
        <f t="shared" si="142"/>
        <v>No Data</v>
      </c>
    </row>
    <row r="8868" spans="1:5" x14ac:dyDescent="0.3">
      <c r="A8868" s="33" t="s">
        <v>0</v>
      </c>
      <c r="B8868" s="33" t="s">
        <v>87</v>
      </c>
      <c r="C8868" s="33">
        <v>157500</v>
      </c>
      <c r="D8868" s="33" t="s">
        <v>1278</v>
      </c>
      <c r="E8868" t="str">
        <f t="shared" si="142"/>
        <v>$125K-$200K</v>
      </c>
    </row>
    <row r="8869" spans="1:5" x14ac:dyDescent="0.3">
      <c r="A8869" s="33" t="s">
        <v>129</v>
      </c>
      <c r="B8869" s="33" t="s">
        <v>68</v>
      </c>
      <c r="C8869" s="33"/>
      <c r="D8869" s="33" t="s">
        <v>4030</v>
      </c>
      <c r="E8869" t="str">
        <f t="shared" si="142"/>
        <v>No Data</v>
      </c>
    </row>
    <row r="8870" spans="1:5" x14ac:dyDescent="0.3">
      <c r="A8870" s="33" t="s">
        <v>4</v>
      </c>
      <c r="B8870" s="33" t="s">
        <v>53</v>
      </c>
      <c r="C8870" s="33">
        <v>209000</v>
      </c>
      <c r="D8870" s="33" t="s">
        <v>534</v>
      </c>
      <c r="E8870" t="str">
        <f t="shared" si="142"/>
        <v>&gt;$200K</v>
      </c>
    </row>
    <row r="8871" spans="1:5" x14ac:dyDescent="0.3">
      <c r="A8871" s="33" t="s">
        <v>4</v>
      </c>
      <c r="B8871" s="33" t="s">
        <v>95</v>
      </c>
      <c r="C8871" s="33">
        <v>97444</v>
      </c>
      <c r="D8871" s="33" t="s">
        <v>3018</v>
      </c>
      <c r="E8871" t="str">
        <f t="shared" si="142"/>
        <v>$75K-$100K</v>
      </c>
    </row>
    <row r="8872" spans="1:5" x14ac:dyDescent="0.3">
      <c r="A8872" s="33" t="s">
        <v>2</v>
      </c>
      <c r="B8872" s="33" t="s">
        <v>53</v>
      </c>
      <c r="C8872" s="33"/>
      <c r="D8872" s="33" t="s">
        <v>4031</v>
      </c>
      <c r="E8872" t="str">
        <f t="shared" si="142"/>
        <v>No Data</v>
      </c>
    </row>
    <row r="8873" spans="1:5" x14ac:dyDescent="0.3">
      <c r="A8873" s="33" t="s">
        <v>128</v>
      </c>
      <c r="B8873" s="33" t="s">
        <v>53</v>
      </c>
      <c r="C8873" s="33">
        <v>134000</v>
      </c>
      <c r="D8873" s="33" t="s">
        <v>705</v>
      </c>
      <c r="E8873" t="str">
        <f t="shared" si="142"/>
        <v>$125K-$200K</v>
      </c>
    </row>
    <row r="8874" spans="1:5" x14ac:dyDescent="0.3">
      <c r="A8874" s="33" t="s">
        <v>2</v>
      </c>
      <c r="B8874" s="33" t="s">
        <v>53</v>
      </c>
      <c r="C8874" s="33"/>
      <c r="D8874" s="33" t="s">
        <v>4013</v>
      </c>
      <c r="E8874" t="str">
        <f t="shared" si="142"/>
        <v>No Data</v>
      </c>
    </row>
    <row r="8875" spans="1:5" x14ac:dyDescent="0.3">
      <c r="A8875" s="33" t="s">
        <v>4</v>
      </c>
      <c r="B8875" s="33" t="s">
        <v>53</v>
      </c>
      <c r="C8875" s="33">
        <v>122500</v>
      </c>
      <c r="D8875" s="33" t="s">
        <v>3669</v>
      </c>
      <c r="E8875" t="str">
        <f t="shared" si="142"/>
        <v>$100K-$125K</v>
      </c>
    </row>
    <row r="8876" spans="1:5" x14ac:dyDescent="0.3">
      <c r="A8876" s="33" t="s">
        <v>2</v>
      </c>
      <c r="B8876" s="33" t="s">
        <v>53</v>
      </c>
      <c r="C8876" s="33">
        <v>125000</v>
      </c>
      <c r="D8876" s="33" t="s">
        <v>1719</v>
      </c>
      <c r="E8876" t="str">
        <f t="shared" si="142"/>
        <v>$100K-$125K</v>
      </c>
    </row>
    <row r="8877" spans="1:5" x14ac:dyDescent="0.3">
      <c r="A8877" s="33" t="s">
        <v>0</v>
      </c>
      <c r="B8877" s="33" t="s">
        <v>54</v>
      </c>
      <c r="C8877" s="33">
        <v>115000</v>
      </c>
      <c r="D8877" s="33" t="s">
        <v>299</v>
      </c>
      <c r="E8877" t="str">
        <f t="shared" si="142"/>
        <v>$100K-$125K</v>
      </c>
    </row>
    <row r="8878" spans="1:5" x14ac:dyDescent="0.3">
      <c r="A8878" s="33" t="s">
        <v>0</v>
      </c>
      <c r="B8878" s="33" t="s">
        <v>53</v>
      </c>
      <c r="C8878" s="33">
        <v>115000</v>
      </c>
      <c r="D8878" s="33" t="s">
        <v>4032</v>
      </c>
      <c r="E8878" t="str">
        <f t="shared" si="142"/>
        <v>$100K-$125K</v>
      </c>
    </row>
    <row r="8879" spans="1:5" x14ac:dyDescent="0.3">
      <c r="A8879" s="33" t="s">
        <v>128</v>
      </c>
      <c r="B8879" s="33" t="s">
        <v>53</v>
      </c>
      <c r="C8879" s="33"/>
      <c r="D8879" s="33" t="s">
        <v>879</v>
      </c>
      <c r="E8879" t="str">
        <f t="shared" si="142"/>
        <v>No Data</v>
      </c>
    </row>
    <row r="8880" spans="1:5" x14ac:dyDescent="0.3">
      <c r="A8880" s="33" t="s">
        <v>0</v>
      </c>
      <c r="B8880" s="33" t="s">
        <v>53</v>
      </c>
      <c r="C8880" s="33">
        <v>258000</v>
      </c>
      <c r="D8880" s="33" t="s">
        <v>1366</v>
      </c>
      <c r="E8880" t="str">
        <f t="shared" si="142"/>
        <v>&gt;$200K</v>
      </c>
    </row>
    <row r="8881" spans="1:5" x14ac:dyDescent="0.3">
      <c r="A8881" s="33" t="s">
        <v>2</v>
      </c>
      <c r="B8881" s="33" t="s">
        <v>53</v>
      </c>
      <c r="C8881" s="33">
        <v>138000</v>
      </c>
      <c r="D8881" s="33" t="s">
        <v>4033</v>
      </c>
      <c r="E8881" t="str">
        <f t="shared" si="142"/>
        <v>$125K-$200K</v>
      </c>
    </row>
    <row r="8882" spans="1:5" x14ac:dyDescent="0.3">
      <c r="A8882" s="33" t="s">
        <v>0</v>
      </c>
      <c r="B8882" s="33" t="s">
        <v>53</v>
      </c>
      <c r="C8882" s="33">
        <v>87705</v>
      </c>
      <c r="D8882" s="33" t="s">
        <v>4034</v>
      </c>
      <c r="E8882" t="str">
        <f t="shared" si="142"/>
        <v>$75K-$100K</v>
      </c>
    </row>
    <row r="8883" spans="1:5" x14ac:dyDescent="0.3">
      <c r="A8883" s="33" t="s">
        <v>4</v>
      </c>
      <c r="B8883" s="33" t="s">
        <v>53</v>
      </c>
      <c r="C8883" s="33"/>
      <c r="D8883" s="33" t="s">
        <v>232</v>
      </c>
      <c r="E8883" t="str">
        <f t="shared" si="142"/>
        <v>No Data</v>
      </c>
    </row>
    <row r="8884" spans="1:5" x14ac:dyDescent="0.3">
      <c r="A8884" s="33" t="s">
        <v>4</v>
      </c>
      <c r="B8884" s="33" t="s">
        <v>54</v>
      </c>
      <c r="C8884" s="33">
        <v>146000</v>
      </c>
      <c r="D8884" s="33" t="s">
        <v>4035</v>
      </c>
      <c r="E8884" t="str">
        <f t="shared" si="142"/>
        <v>$125K-$200K</v>
      </c>
    </row>
    <row r="8885" spans="1:5" x14ac:dyDescent="0.3">
      <c r="A8885" s="33" t="s">
        <v>4</v>
      </c>
      <c r="B8885" s="33" t="s">
        <v>53</v>
      </c>
      <c r="C8885" s="33">
        <v>107500</v>
      </c>
      <c r="D8885" s="33" t="s">
        <v>373</v>
      </c>
      <c r="E8885" t="str">
        <f t="shared" si="142"/>
        <v>$100K-$125K</v>
      </c>
    </row>
    <row r="8886" spans="1:5" x14ac:dyDescent="0.3">
      <c r="A8886" s="33" t="s">
        <v>126</v>
      </c>
      <c r="B8886" s="33" t="s">
        <v>54</v>
      </c>
      <c r="C8886" s="33">
        <v>140000</v>
      </c>
      <c r="D8886" s="33" t="s">
        <v>265</v>
      </c>
      <c r="E8886" t="str">
        <f t="shared" si="142"/>
        <v>$125K-$200K</v>
      </c>
    </row>
    <row r="8887" spans="1:5" x14ac:dyDescent="0.3">
      <c r="A8887" s="33" t="s">
        <v>128</v>
      </c>
      <c r="B8887" s="33" t="s">
        <v>53</v>
      </c>
      <c r="C8887" s="33">
        <v>200000</v>
      </c>
      <c r="D8887" s="33" t="s">
        <v>4036</v>
      </c>
      <c r="E8887" t="str">
        <f t="shared" si="142"/>
        <v>$125K-$200K</v>
      </c>
    </row>
    <row r="8888" spans="1:5" x14ac:dyDescent="0.3">
      <c r="A8888" s="33" t="s">
        <v>0</v>
      </c>
      <c r="B8888" s="33" t="s">
        <v>53</v>
      </c>
      <c r="C8888" s="33">
        <v>135000</v>
      </c>
      <c r="D8888" s="33" t="s">
        <v>4037</v>
      </c>
      <c r="E8888" t="str">
        <f t="shared" si="142"/>
        <v>$125K-$200K</v>
      </c>
    </row>
    <row r="8889" spans="1:5" x14ac:dyDescent="0.3">
      <c r="A8889" s="33" t="s">
        <v>128</v>
      </c>
      <c r="B8889" s="33" t="s">
        <v>88</v>
      </c>
      <c r="C8889" s="33">
        <v>157500</v>
      </c>
      <c r="D8889" s="33" t="s">
        <v>4038</v>
      </c>
      <c r="E8889" t="str">
        <f t="shared" si="142"/>
        <v>$125K-$200K</v>
      </c>
    </row>
    <row r="8890" spans="1:5" x14ac:dyDescent="0.3">
      <c r="A8890" s="33" t="s">
        <v>4</v>
      </c>
      <c r="B8890" s="33" t="s">
        <v>53</v>
      </c>
      <c r="C8890" s="33">
        <v>250000</v>
      </c>
      <c r="D8890" s="33" t="s">
        <v>583</v>
      </c>
      <c r="E8890" t="str">
        <f t="shared" si="142"/>
        <v>&gt;$200K</v>
      </c>
    </row>
    <row r="8891" spans="1:5" x14ac:dyDescent="0.3">
      <c r="A8891" s="33" t="s">
        <v>0</v>
      </c>
      <c r="B8891" s="33" t="s">
        <v>53</v>
      </c>
      <c r="C8891" s="33">
        <v>125000</v>
      </c>
      <c r="D8891" s="33" t="s">
        <v>484</v>
      </c>
      <c r="E8891" t="str">
        <f t="shared" si="142"/>
        <v>$100K-$125K</v>
      </c>
    </row>
    <row r="8892" spans="1:5" x14ac:dyDescent="0.3">
      <c r="A8892" s="33" t="s">
        <v>2</v>
      </c>
      <c r="B8892" s="33" t="s">
        <v>53</v>
      </c>
      <c r="C8892" s="33">
        <v>72500</v>
      </c>
      <c r="D8892" s="33" t="s">
        <v>4039</v>
      </c>
      <c r="E8892" t="str">
        <f t="shared" si="142"/>
        <v>&lt;$75K</v>
      </c>
    </row>
    <row r="8893" spans="1:5" x14ac:dyDescent="0.3">
      <c r="A8893" s="33" t="s">
        <v>52</v>
      </c>
      <c r="B8893" s="33" t="s">
        <v>69</v>
      </c>
      <c r="C8893" s="33">
        <v>63000</v>
      </c>
      <c r="D8893" s="33" t="s">
        <v>294</v>
      </c>
      <c r="E8893" t="str">
        <f t="shared" si="142"/>
        <v>&lt;$75K</v>
      </c>
    </row>
    <row r="8894" spans="1:5" x14ac:dyDescent="0.3">
      <c r="A8894" s="33" t="s">
        <v>0</v>
      </c>
      <c r="B8894" s="33" t="s">
        <v>53</v>
      </c>
      <c r="C8894" s="33">
        <v>90000</v>
      </c>
      <c r="D8894" s="33" t="s">
        <v>1272</v>
      </c>
      <c r="E8894" t="str">
        <f t="shared" si="142"/>
        <v>$75K-$100K</v>
      </c>
    </row>
    <row r="8895" spans="1:5" x14ac:dyDescent="0.3">
      <c r="A8895" s="33" t="s">
        <v>2</v>
      </c>
      <c r="B8895" s="33" t="s">
        <v>81</v>
      </c>
      <c r="C8895" s="33"/>
      <c r="D8895" s="33" t="s">
        <v>4040</v>
      </c>
      <c r="E8895" t="str">
        <f t="shared" si="142"/>
        <v>No Data</v>
      </c>
    </row>
    <row r="8896" spans="1:5" x14ac:dyDescent="0.3">
      <c r="A8896" s="33" t="s">
        <v>0</v>
      </c>
      <c r="B8896" s="33" t="s">
        <v>53</v>
      </c>
      <c r="C8896" s="33"/>
      <c r="D8896" s="33" t="s">
        <v>1412</v>
      </c>
      <c r="E8896" t="str">
        <f t="shared" si="142"/>
        <v>No Data</v>
      </c>
    </row>
    <row r="8897" spans="1:5" x14ac:dyDescent="0.3">
      <c r="A8897" s="33" t="s">
        <v>128</v>
      </c>
      <c r="B8897" s="33" t="s">
        <v>54</v>
      </c>
      <c r="C8897" s="33">
        <v>152500</v>
      </c>
      <c r="D8897" s="33" t="s">
        <v>4041</v>
      </c>
      <c r="E8897" t="str">
        <f t="shared" si="142"/>
        <v>$125K-$200K</v>
      </c>
    </row>
    <row r="8898" spans="1:5" x14ac:dyDescent="0.3">
      <c r="A8898" s="33" t="s">
        <v>128</v>
      </c>
      <c r="B8898" s="33" t="s">
        <v>87</v>
      </c>
      <c r="C8898" s="33">
        <v>86400</v>
      </c>
      <c r="D8898" s="33" t="s">
        <v>767</v>
      </c>
      <c r="E8898" t="str">
        <f t="shared" si="142"/>
        <v>$75K-$100K</v>
      </c>
    </row>
    <row r="8899" spans="1:5" x14ac:dyDescent="0.3">
      <c r="A8899" s="33" t="s">
        <v>0</v>
      </c>
      <c r="B8899" s="33" t="s">
        <v>53</v>
      </c>
      <c r="C8899" s="33"/>
      <c r="D8899" s="33" t="s">
        <v>4042</v>
      </c>
      <c r="E8899" t="str">
        <f t="shared" ref="E8899:E8962" si="143">_xlfn.XLOOKUP(C8899,$H$16:$H$21,$G$16:$G$21,,1)</f>
        <v>No Data</v>
      </c>
    </row>
    <row r="8900" spans="1:5" x14ac:dyDescent="0.3">
      <c r="A8900" s="33" t="s">
        <v>0</v>
      </c>
      <c r="B8900" s="33" t="s">
        <v>53</v>
      </c>
      <c r="C8900" s="33"/>
      <c r="D8900" s="33" t="s">
        <v>4043</v>
      </c>
      <c r="E8900" t="str">
        <f t="shared" si="143"/>
        <v>No Data</v>
      </c>
    </row>
    <row r="8901" spans="1:5" x14ac:dyDescent="0.3">
      <c r="A8901" s="33" t="s">
        <v>0</v>
      </c>
      <c r="B8901" s="33" t="s">
        <v>54</v>
      </c>
      <c r="C8901" s="33">
        <v>127500</v>
      </c>
      <c r="D8901" s="33" t="s">
        <v>879</v>
      </c>
      <c r="E8901" t="str">
        <f t="shared" si="143"/>
        <v>$125K-$200K</v>
      </c>
    </row>
    <row r="8902" spans="1:5" x14ac:dyDescent="0.3">
      <c r="A8902" s="33" t="s">
        <v>0</v>
      </c>
      <c r="B8902" s="33" t="s">
        <v>53</v>
      </c>
      <c r="C8902" s="33"/>
      <c r="D8902" s="33" t="s">
        <v>258</v>
      </c>
      <c r="E8902" t="str">
        <f t="shared" si="143"/>
        <v>No Data</v>
      </c>
    </row>
    <row r="8903" spans="1:5" x14ac:dyDescent="0.3">
      <c r="A8903" s="33" t="s">
        <v>4</v>
      </c>
      <c r="B8903" s="33" t="s">
        <v>53</v>
      </c>
      <c r="C8903" s="33">
        <v>130000</v>
      </c>
      <c r="D8903" s="33" t="s">
        <v>4044</v>
      </c>
      <c r="E8903" t="str">
        <f t="shared" si="143"/>
        <v>$125K-$200K</v>
      </c>
    </row>
    <row r="8904" spans="1:5" x14ac:dyDescent="0.3">
      <c r="A8904" s="33" t="s">
        <v>4</v>
      </c>
      <c r="B8904" s="33" t="s">
        <v>53</v>
      </c>
      <c r="C8904" s="33"/>
      <c r="D8904" s="33" t="s">
        <v>3520</v>
      </c>
      <c r="E8904" t="str">
        <f t="shared" si="143"/>
        <v>No Data</v>
      </c>
    </row>
    <row r="8905" spans="1:5" x14ac:dyDescent="0.3">
      <c r="A8905" s="33" t="s">
        <v>0</v>
      </c>
      <c r="B8905" s="33" t="s">
        <v>53</v>
      </c>
      <c r="C8905" s="33">
        <v>175000</v>
      </c>
      <c r="D8905" s="33" t="s">
        <v>621</v>
      </c>
      <c r="E8905" t="str">
        <f t="shared" si="143"/>
        <v>$125K-$200K</v>
      </c>
    </row>
    <row r="8906" spans="1:5" x14ac:dyDescent="0.3">
      <c r="A8906" s="33" t="s">
        <v>52</v>
      </c>
      <c r="B8906" s="33" t="s">
        <v>53</v>
      </c>
      <c r="C8906" s="33">
        <v>133340</v>
      </c>
      <c r="D8906" s="33" t="s">
        <v>849</v>
      </c>
      <c r="E8906" t="str">
        <f t="shared" si="143"/>
        <v>$125K-$200K</v>
      </c>
    </row>
    <row r="8907" spans="1:5" x14ac:dyDescent="0.3">
      <c r="A8907" s="33" t="s">
        <v>126</v>
      </c>
      <c r="B8907" s="33" t="s">
        <v>54</v>
      </c>
      <c r="C8907" s="33">
        <v>175000</v>
      </c>
      <c r="D8907" s="33" t="s">
        <v>1228</v>
      </c>
      <c r="E8907" t="str">
        <f t="shared" si="143"/>
        <v>$125K-$200K</v>
      </c>
    </row>
    <row r="8908" spans="1:5" x14ac:dyDescent="0.3">
      <c r="A8908" s="33" t="s">
        <v>4</v>
      </c>
      <c r="B8908" s="33" t="s">
        <v>53</v>
      </c>
      <c r="C8908" s="33">
        <v>210000</v>
      </c>
      <c r="D8908" s="33" t="s">
        <v>238</v>
      </c>
      <c r="E8908" t="str">
        <f t="shared" si="143"/>
        <v>&gt;$200K</v>
      </c>
    </row>
    <row r="8909" spans="1:5" x14ac:dyDescent="0.3">
      <c r="A8909" s="33" t="s">
        <v>1</v>
      </c>
      <c r="B8909" s="33" t="s">
        <v>81</v>
      </c>
      <c r="C8909" s="33">
        <v>250000</v>
      </c>
      <c r="D8909" s="33" t="s">
        <v>566</v>
      </c>
      <c r="E8909" t="str">
        <f t="shared" si="143"/>
        <v>&gt;$200K</v>
      </c>
    </row>
    <row r="8910" spans="1:5" x14ac:dyDescent="0.3">
      <c r="A8910" s="33" t="s">
        <v>129</v>
      </c>
      <c r="B8910" s="33" t="s">
        <v>122</v>
      </c>
      <c r="C8910" s="33">
        <v>89100</v>
      </c>
      <c r="D8910" s="33" t="s">
        <v>1757</v>
      </c>
      <c r="E8910" t="str">
        <f t="shared" si="143"/>
        <v>$75K-$100K</v>
      </c>
    </row>
    <row r="8911" spans="1:5" x14ac:dyDescent="0.3">
      <c r="A8911" s="33" t="s">
        <v>0</v>
      </c>
      <c r="B8911" s="33" t="s">
        <v>53</v>
      </c>
      <c r="C8911" s="33">
        <v>101014</v>
      </c>
      <c r="D8911" s="33" t="s">
        <v>684</v>
      </c>
      <c r="E8911" t="str">
        <f t="shared" si="143"/>
        <v>$100K-$125K</v>
      </c>
    </row>
    <row r="8912" spans="1:5" x14ac:dyDescent="0.3">
      <c r="A8912" s="33" t="s">
        <v>0</v>
      </c>
      <c r="B8912" s="33" t="s">
        <v>53</v>
      </c>
      <c r="C8912" s="33">
        <v>150000</v>
      </c>
      <c r="D8912" s="33" t="s">
        <v>965</v>
      </c>
      <c r="E8912" t="str">
        <f t="shared" si="143"/>
        <v>$125K-$200K</v>
      </c>
    </row>
    <row r="8913" spans="1:5" x14ac:dyDescent="0.3">
      <c r="A8913" s="33" t="s">
        <v>128</v>
      </c>
      <c r="B8913" s="33" t="s">
        <v>53</v>
      </c>
      <c r="C8913" s="33">
        <v>152650</v>
      </c>
      <c r="D8913" s="33" t="s">
        <v>299</v>
      </c>
      <c r="E8913" t="str">
        <f t="shared" si="143"/>
        <v>$125K-$200K</v>
      </c>
    </row>
    <row r="8914" spans="1:5" x14ac:dyDescent="0.3">
      <c r="A8914" s="33" t="s">
        <v>0</v>
      </c>
      <c r="B8914" s="33" t="s">
        <v>69</v>
      </c>
      <c r="C8914" s="33">
        <v>157500</v>
      </c>
      <c r="D8914" s="33" t="s">
        <v>211</v>
      </c>
      <c r="E8914" t="str">
        <f t="shared" si="143"/>
        <v>$125K-$200K</v>
      </c>
    </row>
    <row r="8915" spans="1:5" x14ac:dyDescent="0.3">
      <c r="A8915" s="33" t="s">
        <v>52</v>
      </c>
      <c r="B8915" s="33" t="s">
        <v>53</v>
      </c>
      <c r="C8915" s="33">
        <v>77500</v>
      </c>
      <c r="D8915" s="33" t="s">
        <v>252</v>
      </c>
      <c r="E8915" t="str">
        <f t="shared" si="143"/>
        <v>$75K-$100K</v>
      </c>
    </row>
    <row r="8916" spans="1:5" x14ac:dyDescent="0.3">
      <c r="A8916" s="33" t="s">
        <v>2</v>
      </c>
      <c r="B8916" s="33" t="s">
        <v>53</v>
      </c>
      <c r="C8916" s="33">
        <v>100000</v>
      </c>
      <c r="D8916" s="33" t="s">
        <v>391</v>
      </c>
      <c r="E8916" t="str">
        <f t="shared" si="143"/>
        <v>$75K-$100K</v>
      </c>
    </row>
    <row r="8917" spans="1:5" x14ac:dyDescent="0.3">
      <c r="A8917" s="33" t="s">
        <v>4</v>
      </c>
      <c r="B8917" s="33" t="s">
        <v>53</v>
      </c>
      <c r="C8917" s="33">
        <v>156000</v>
      </c>
      <c r="D8917" s="33" t="s">
        <v>4045</v>
      </c>
      <c r="E8917" t="str">
        <f t="shared" si="143"/>
        <v>$125K-$200K</v>
      </c>
    </row>
    <row r="8918" spans="1:5" x14ac:dyDescent="0.3">
      <c r="A8918" s="33" t="s">
        <v>128</v>
      </c>
      <c r="B8918" s="33" t="s">
        <v>53</v>
      </c>
      <c r="C8918" s="33"/>
      <c r="D8918" s="33" t="s">
        <v>339</v>
      </c>
      <c r="E8918" t="str">
        <f t="shared" si="143"/>
        <v>No Data</v>
      </c>
    </row>
    <row r="8919" spans="1:5" x14ac:dyDescent="0.3">
      <c r="A8919" s="33" t="s">
        <v>4</v>
      </c>
      <c r="B8919" s="33" t="s">
        <v>53</v>
      </c>
      <c r="C8919" s="33">
        <v>115000</v>
      </c>
      <c r="D8919" s="33" t="s">
        <v>299</v>
      </c>
      <c r="E8919" t="str">
        <f t="shared" si="143"/>
        <v>$100K-$125K</v>
      </c>
    </row>
    <row r="8920" spans="1:5" x14ac:dyDescent="0.3">
      <c r="A8920" s="33" t="s">
        <v>129</v>
      </c>
      <c r="B8920" s="33" t="s">
        <v>69</v>
      </c>
      <c r="C8920" s="33">
        <v>89100</v>
      </c>
      <c r="D8920" s="33" t="s">
        <v>482</v>
      </c>
      <c r="E8920" t="str">
        <f t="shared" si="143"/>
        <v>$75K-$100K</v>
      </c>
    </row>
    <row r="8921" spans="1:5" x14ac:dyDescent="0.3">
      <c r="A8921" s="33" t="s">
        <v>0</v>
      </c>
      <c r="B8921" s="33" t="s">
        <v>53</v>
      </c>
      <c r="C8921" s="33">
        <v>58500</v>
      </c>
      <c r="D8921" s="33" t="s">
        <v>4046</v>
      </c>
      <c r="E8921" t="str">
        <f t="shared" si="143"/>
        <v>&lt;$75K</v>
      </c>
    </row>
    <row r="8922" spans="1:5" x14ac:dyDescent="0.3">
      <c r="A8922" s="33" t="s">
        <v>2</v>
      </c>
      <c r="B8922" s="33" t="s">
        <v>81</v>
      </c>
      <c r="C8922" s="33"/>
      <c r="D8922" s="33" t="s">
        <v>2726</v>
      </c>
      <c r="E8922" t="str">
        <f t="shared" si="143"/>
        <v>No Data</v>
      </c>
    </row>
    <row r="8923" spans="1:5" x14ac:dyDescent="0.3">
      <c r="A8923" s="33" t="s">
        <v>126</v>
      </c>
      <c r="B8923" s="33" t="s">
        <v>54</v>
      </c>
      <c r="C8923" s="33"/>
      <c r="D8923" s="33" t="s">
        <v>1342</v>
      </c>
      <c r="E8923" t="str">
        <f t="shared" si="143"/>
        <v>No Data</v>
      </c>
    </row>
    <row r="8924" spans="1:5" x14ac:dyDescent="0.3">
      <c r="A8924" s="33" t="s">
        <v>125</v>
      </c>
      <c r="B8924" s="33" t="s">
        <v>53</v>
      </c>
      <c r="C8924" s="33">
        <v>95274.96875</v>
      </c>
      <c r="D8924" s="33" t="s">
        <v>4047</v>
      </c>
      <c r="E8924" t="str">
        <f t="shared" si="143"/>
        <v>$75K-$100K</v>
      </c>
    </row>
    <row r="8925" spans="1:5" x14ac:dyDescent="0.3">
      <c r="A8925" s="33" t="s">
        <v>4</v>
      </c>
      <c r="B8925" s="33" t="s">
        <v>53</v>
      </c>
      <c r="C8925" s="33"/>
      <c r="D8925" s="33" t="s">
        <v>4048</v>
      </c>
      <c r="E8925" t="str">
        <f t="shared" si="143"/>
        <v>No Data</v>
      </c>
    </row>
    <row r="8926" spans="1:5" x14ac:dyDescent="0.3">
      <c r="A8926" s="33" t="s">
        <v>4</v>
      </c>
      <c r="B8926" s="33" t="s">
        <v>53</v>
      </c>
      <c r="C8926" s="33"/>
      <c r="D8926" s="33" t="s">
        <v>258</v>
      </c>
      <c r="E8926" t="str">
        <f t="shared" si="143"/>
        <v>No Data</v>
      </c>
    </row>
    <row r="8927" spans="1:5" x14ac:dyDescent="0.3">
      <c r="A8927" s="33" t="s">
        <v>128</v>
      </c>
      <c r="B8927" s="33" t="s">
        <v>53</v>
      </c>
      <c r="C8927" s="33">
        <v>155000</v>
      </c>
      <c r="D8927" s="33" t="s">
        <v>315</v>
      </c>
      <c r="E8927" t="str">
        <f t="shared" si="143"/>
        <v>$125K-$200K</v>
      </c>
    </row>
    <row r="8928" spans="1:5" x14ac:dyDescent="0.3">
      <c r="A8928" s="33" t="s">
        <v>0</v>
      </c>
      <c r="B8928" s="33" t="s">
        <v>53</v>
      </c>
      <c r="C8928" s="33">
        <v>165000</v>
      </c>
      <c r="D8928" s="33" t="s">
        <v>4049</v>
      </c>
      <c r="E8928" t="str">
        <f t="shared" si="143"/>
        <v>$125K-$200K</v>
      </c>
    </row>
    <row r="8929" spans="1:5" x14ac:dyDescent="0.3">
      <c r="A8929" s="33" t="s">
        <v>4</v>
      </c>
      <c r="B8929" s="33" t="s">
        <v>53</v>
      </c>
      <c r="C8929" s="33"/>
      <c r="D8929" s="33" t="s">
        <v>4050</v>
      </c>
      <c r="E8929" t="str">
        <f t="shared" si="143"/>
        <v>No Data</v>
      </c>
    </row>
    <row r="8930" spans="1:5" x14ac:dyDescent="0.3">
      <c r="A8930" s="33" t="s">
        <v>4</v>
      </c>
      <c r="B8930" s="33" t="s">
        <v>84</v>
      </c>
      <c r="C8930" s="33">
        <v>97444</v>
      </c>
      <c r="D8930" s="33" t="s">
        <v>211</v>
      </c>
      <c r="E8930" t="str">
        <f t="shared" si="143"/>
        <v>$75K-$100K</v>
      </c>
    </row>
    <row r="8931" spans="1:5" x14ac:dyDescent="0.3">
      <c r="A8931" s="33" t="s">
        <v>125</v>
      </c>
      <c r="B8931" s="33" t="s">
        <v>69</v>
      </c>
      <c r="C8931" s="33">
        <v>89100</v>
      </c>
      <c r="D8931" s="33" t="s">
        <v>211</v>
      </c>
      <c r="E8931" t="str">
        <f t="shared" si="143"/>
        <v>$75K-$100K</v>
      </c>
    </row>
    <row r="8932" spans="1:5" x14ac:dyDescent="0.3">
      <c r="A8932" s="33" t="s">
        <v>126</v>
      </c>
      <c r="B8932" s="33" t="s">
        <v>72</v>
      </c>
      <c r="C8932" s="33">
        <v>147500</v>
      </c>
      <c r="D8932" s="33" t="s">
        <v>4051</v>
      </c>
      <c r="E8932" t="str">
        <f t="shared" si="143"/>
        <v>$125K-$200K</v>
      </c>
    </row>
    <row r="8933" spans="1:5" x14ac:dyDescent="0.3">
      <c r="A8933" s="33" t="s">
        <v>4</v>
      </c>
      <c r="B8933" s="33" t="s">
        <v>90</v>
      </c>
      <c r="C8933" s="33">
        <v>171875</v>
      </c>
      <c r="D8933" s="33" t="s">
        <v>707</v>
      </c>
      <c r="E8933" t="str">
        <f t="shared" si="143"/>
        <v>$125K-$200K</v>
      </c>
    </row>
    <row r="8934" spans="1:5" x14ac:dyDescent="0.3">
      <c r="A8934" s="33" t="s">
        <v>4</v>
      </c>
      <c r="B8934" s="33" t="s">
        <v>53</v>
      </c>
      <c r="C8934" s="33">
        <v>113500</v>
      </c>
      <c r="D8934" s="33" t="s">
        <v>4052</v>
      </c>
      <c r="E8934" t="str">
        <f t="shared" si="143"/>
        <v>$100K-$125K</v>
      </c>
    </row>
    <row r="8935" spans="1:5" x14ac:dyDescent="0.3">
      <c r="A8935" s="33" t="s">
        <v>4</v>
      </c>
      <c r="B8935" s="33" t="s">
        <v>54</v>
      </c>
      <c r="C8935" s="33"/>
      <c r="D8935" s="33" t="s">
        <v>879</v>
      </c>
      <c r="E8935" t="str">
        <f t="shared" si="143"/>
        <v>No Data</v>
      </c>
    </row>
    <row r="8936" spans="1:5" x14ac:dyDescent="0.3">
      <c r="A8936" s="33" t="s">
        <v>4</v>
      </c>
      <c r="B8936" s="33" t="s">
        <v>53</v>
      </c>
      <c r="C8936" s="33"/>
      <c r="D8936" s="33" t="s">
        <v>4053</v>
      </c>
      <c r="E8936" t="str">
        <f t="shared" si="143"/>
        <v>No Data</v>
      </c>
    </row>
    <row r="8937" spans="1:5" x14ac:dyDescent="0.3">
      <c r="A8937" s="33" t="s">
        <v>4</v>
      </c>
      <c r="B8937" s="33" t="s">
        <v>53</v>
      </c>
      <c r="C8937" s="33">
        <v>82500</v>
      </c>
      <c r="D8937" s="33" t="s">
        <v>4054</v>
      </c>
      <c r="E8937" t="str">
        <f t="shared" si="143"/>
        <v>$75K-$100K</v>
      </c>
    </row>
    <row r="8938" spans="1:5" x14ac:dyDescent="0.3">
      <c r="A8938" s="33" t="s">
        <v>126</v>
      </c>
      <c r="B8938" s="33" t="s">
        <v>56</v>
      </c>
      <c r="C8938" s="33">
        <v>155500</v>
      </c>
      <c r="D8938" s="33" t="s">
        <v>4055</v>
      </c>
      <c r="E8938" t="str">
        <f t="shared" si="143"/>
        <v>$125K-$200K</v>
      </c>
    </row>
    <row r="8939" spans="1:5" x14ac:dyDescent="0.3">
      <c r="A8939" s="33" t="s">
        <v>2</v>
      </c>
      <c r="B8939" s="33" t="s">
        <v>53</v>
      </c>
      <c r="C8939" s="33">
        <v>68000</v>
      </c>
      <c r="D8939" s="33" t="s">
        <v>4056</v>
      </c>
      <c r="E8939" t="str">
        <f t="shared" si="143"/>
        <v>&lt;$75K</v>
      </c>
    </row>
    <row r="8940" spans="1:5" x14ac:dyDescent="0.3">
      <c r="A8940" s="33" t="s">
        <v>0</v>
      </c>
      <c r="B8940" s="33" t="s">
        <v>53</v>
      </c>
      <c r="C8940" s="33">
        <v>205000</v>
      </c>
      <c r="D8940" s="33" t="s">
        <v>230</v>
      </c>
      <c r="E8940" t="str">
        <f t="shared" si="143"/>
        <v>&gt;$200K</v>
      </c>
    </row>
    <row r="8941" spans="1:5" x14ac:dyDescent="0.3">
      <c r="A8941" s="33" t="s">
        <v>0</v>
      </c>
      <c r="B8941" s="33" t="s">
        <v>53</v>
      </c>
      <c r="C8941" s="33">
        <v>96500</v>
      </c>
      <c r="D8941" s="33" t="s">
        <v>457</v>
      </c>
      <c r="E8941" t="str">
        <f t="shared" si="143"/>
        <v>$75K-$100K</v>
      </c>
    </row>
    <row r="8942" spans="1:5" x14ac:dyDescent="0.3">
      <c r="A8942" s="33" t="s">
        <v>0</v>
      </c>
      <c r="B8942" s="33" t="s">
        <v>53</v>
      </c>
      <c r="C8942" s="33">
        <v>135000</v>
      </c>
      <c r="D8942" s="33" t="s">
        <v>4057</v>
      </c>
      <c r="E8942" t="str">
        <f t="shared" si="143"/>
        <v>$125K-$200K</v>
      </c>
    </row>
    <row r="8943" spans="1:5" x14ac:dyDescent="0.3">
      <c r="A8943" s="33" t="s">
        <v>0</v>
      </c>
      <c r="B8943" s="33" t="s">
        <v>53</v>
      </c>
      <c r="C8943" s="33">
        <v>195000</v>
      </c>
      <c r="D8943" s="33" t="s">
        <v>230</v>
      </c>
      <c r="E8943" t="str">
        <f t="shared" si="143"/>
        <v>$125K-$200K</v>
      </c>
    </row>
    <row r="8944" spans="1:5" x14ac:dyDescent="0.3">
      <c r="A8944" s="33" t="s">
        <v>126</v>
      </c>
      <c r="B8944" s="33" t="s">
        <v>54</v>
      </c>
      <c r="C8944" s="33">
        <v>140000</v>
      </c>
      <c r="D8944" s="33" t="s">
        <v>880</v>
      </c>
      <c r="E8944" t="str">
        <f t="shared" si="143"/>
        <v>$125K-$200K</v>
      </c>
    </row>
    <row r="8945" spans="1:5" x14ac:dyDescent="0.3">
      <c r="A8945" s="33" t="s">
        <v>2</v>
      </c>
      <c r="B8945" s="33" t="s">
        <v>53</v>
      </c>
      <c r="C8945" s="33">
        <v>104300</v>
      </c>
      <c r="D8945" s="33" t="s">
        <v>4058</v>
      </c>
      <c r="E8945" t="str">
        <f t="shared" si="143"/>
        <v>$100K-$125K</v>
      </c>
    </row>
    <row r="8946" spans="1:5" x14ac:dyDescent="0.3">
      <c r="A8946" s="33" t="s">
        <v>2</v>
      </c>
      <c r="B8946" s="33" t="s">
        <v>53</v>
      </c>
      <c r="C8946" s="33"/>
      <c r="D8946" s="33" t="s">
        <v>2834</v>
      </c>
      <c r="E8946" t="str">
        <f t="shared" si="143"/>
        <v>No Data</v>
      </c>
    </row>
    <row r="8947" spans="1:5" x14ac:dyDescent="0.3">
      <c r="A8947" s="33" t="s">
        <v>4</v>
      </c>
      <c r="B8947" s="33" t="s">
        <v>53</v>
      </c>
      <c r="C8947" s="33"/>
      <c r="D8947" s="33" t="s">
        <v>258</v>
      </c>
      <c r="E8947" t="str">
        <f t="shared" si="143"/>
        <v>No Data</v>
      </c>
    </row>
    <row r="8948" spans="1:5" x14ac:dyDescent="0.3">
      <c r="A8948" s="33" t="s">
        <v>126</v>
      </c>
      <c r="B8948" s="33" t="s">
        <v>53</v>
      </c>
      <c r="C8948" s="33">
        <v>166000</v>
      </c>
      <c r="D8948" s="33" t="s">
        <v>402</v>
      </c>
      <c r="E8948" t="str">
        <f t="shared" si="143"/>
        <v>$125K-$200K</v>
      </c>
    </row>
    <row r="8949" spans="1:5" x14ac:dyDescent="0.3">
      <c r="A8949" s="33" t="s">
        <v>0</v>
      </c>
      <c r="B8949" s="33" t="s">
        <v>53</v>
      </c>
      <c r="C8949" s="33">
        <v>150000</v>
      </c>
      <c r="D8949" s="33" t="s">
        <v>480</v>
      </c>
      <c r="E8949" t="str">
        <f t="shared" si="143"/>
        <v>$125K-$200K</v>
      </c>
    </row>
    <row r="8950" spans="1:5" x14ac:dyDescent="0.3">
      <c r="A8950" s="33" t="s">
        <v>125</v>
      </c>
      <c r="B8950" s="33" t="s">
        <v>53</v>
      </c>
      <c r="C8950" s="33"/>
      <c r="D8950" s="33" t="s">
        <v>967</v>
      </c>
      <c r="E8950" t="str">
        <f t="shared" si="143"/>
        <v>No Data</v>
      </c>
    </row>
    <row r="8951" spans="1:5" x14ac:dyDescent="0.3">
      <c r="A8951" s="33" t="s">
        <v>2</v>
      </c>
      <c r="B8951" s="33" t="s">
        <v>53</v>
      </c>
      <c r="C8951" s="33">
        <v>90000</v>
      </c>
      <c r="D8951" s="33" t="s">
        <v>1096</v>
      </c>
      <c r="E8951" t="str">
        <f t="shared" si="143"/>
        <v>$75K-$100K</v>
      </c>
    </row>
    <row r="8952" spans="1:5" x14ac:dyDescent="0.3">
      <c r="A8952" s="33" t="s">
        <v>4</v>
      </c>
      <c r="B8952" s="33" t="s">
        <v>53</v>
      </c>
      <c r="C8952" s="33">
        <v>136000</v>
      </c>
      <c r="D8952" s="33" t="s">
        <v>520</v>
      </c>
      <c r="E8952" t="str">
        <f t="shared" si="143"/>
        <v>$125K-$200K</v>
      </c>
    </row>
    <row r="8953" spans="1:5" x14ac:dyDescent="0.3">
      <c r="A8953" s="33" t="s">
        <v>4</v>
      </c>
      <c r="B8953" s="33" t="s">
        <v>99</v>
      </c>
      <c r="C8953" s="33">
        <v>64800</v>
      </c>
      <c r="D8953" s="33" t="s">
        <v>329</v>
      </c>
      <c r="E8953" t="str">
        <f t="shared" si="143"/>
        <v>&lt;$75K</v>
      </c>
    </row>
    <row r="8954" spans="1:5" x14ac:dyDescent="0.3">
      <c r="A8954" s="33" t="s">
        <v>0</v>
      </c>
      <c r="B8954" s="33" t="s">
        <v>53</v>
      </c>
      <c r="C8954" s="33">
        <v>182500</v>
      </c>
      <c r="D8954" s="33" t="s">
        <v>4059</v>
      </c>
      <c r="E8954" t="str">
        <f t="shared" si="143"/>
        <v>$125K-$200K</v>
      </c>
    </row>
    <row r="8955" spans="1:5" x14ac:dyDescent="0.3">
      <c r="A8955" s="33" t="s">
        <v>2</v>
      </c>
      <c r="B8955" s="33" t="s">
        <v>53</v>
      </c>
      <c r="C8955" s="33">
        <v>80000</v>
      </c>
      <c r="D8955" s="33" t="s">
        <v>4060</v>
      </c>
      <c r="E8955" t="str">
        <f t="shared" si="143"/>
        <v>$75K-$100K</v>
      </c>
    </row>
    <row r="8956" spans="1:5" x14ac:dyDescent="0.3">
      <c r="A8956" s="33" t="s">
        <v>4</v>
      </c>
      <c r="B8956" s="33" t="s">
        <v>54</v>
      </c>
      <c r="C8956" s="33">
        <v>122340</v>
      </c>
      <c r="D8956" s="33" t="s">
        <v>280</v>
      </c>
      <c r="E8956" t="str">
        <f t="shared" si="143"/>
        <v>$100K-$125K</v>
      </c>
    </row>
    <row r="8957" spans="1:5" x14ac:dyDescent="0.3">
      <c r="A8957" s="33" t="s">
        <v>0</v>
      </c>
      <c r="B8957" s="33" t="s">
        <v>53</v>
      </c>
      <c r="C8957" s="33"/>
      <c r="D8957" s="33" t="s">
        <v>258</v>
      </c>
      <c r="E8957" t="str">
        <f t="shared" si="143"/>
        <v>No Data</v>
      </c>
    </row>
    <row r="8958" spans="1:5" x14ac:dyDescent="0.3">
      <c r="A8958" s="33" t="s">
        <v>2</v>
      </c>
      <c r="B8958" s="33" t="s">
        <v>53</v>
      </c>
      <c r="C8958" s="33"/>
      <c r="D8958" s="33" t="s">
        <v>4061</v>
      </c>
      <c r="E8958" t="str">
        <f t="shared" si="143"/>
        <v>No Data</v>
      </c>
    </row>
    <row r="8959" spans="1:5" x14ac:dyDescent="0.3">
      <c r="A8959" s="33" t="s">
        <v>128</v>
      </c>
      <c r="B8959" s="33" t="s">
        <v>97</v>
      </c>
      <c r="C8959" s="33">
        <v>157500</v>
      </c>
      <c r="D8959" s="33" t="s">
        <v>1580</v>
      </c>
      <c r="E8959" t="str">
        <f t="shared" si="143"/>
        <v>$125K-$200K</v>
      </c>
    </row>
    <row r="8960" spans="1:5" x14ac:dyDescent="0.3">
      <c r="A8960" s="33" t="s">
        <v>2</v>
      </c>
      <c r="B8960" s="33" t="s">
        <v>53</v>
      </c>
      <c r="C8960" s="33">
        <v>100000</v>
      </c>
      <c r="D8960" s="33" t="s">
        <v>4062</v>
      </c>
      <c r="E8960" t="str">
        <f t="shared" si="143"/>
        <v>$75K-$100K</v>
      </c>
    </row>
    <row r="8961" spans="1:5" x14ac:dyDescent="0.3">
      <c r="A8961" s="33" t="s">
        <v>0</v>
      </c>
      <c r="B8961" s="33" t="s">
        <v>53</v>
      </c>
      <c r="C8961" s="33"/>
      <c r="D8961" s="33" t="s">
        <v>4063</v>
      </c>
      <c r="E8961" t="str">
        <f t="shared" si="143"/>
        <v>No Data</v>
      </c>
    </row>
    <row r="8962" spans="1:5" x14ac:dyDescent="0.3">
      <c r="A8962" s="33" t="s">
        <v>2</v>
      </c>
      <c r="B8962" s="33" t="s">
        <v>53</v>
      </c>
      <c r="C8962" s="33"/>
      <c r="D8962" s="33" t="s">
        <v>4064</v>
      </c>
      <c r="E8962" t="str">
        <f t="shared" si="143"/>
        <v>No Data</v>
      </c>
    </row>
    <row r="8963" spans="1:5" x14ac:dyDescent="0.3">
      <c r="A8963" s="33" t="s">
        <v>2</v>
      </c>
      <c r="B8963" s="33" t="s">
        <v>53</v>
      </c>
      <c r="C8963" s="33">
        <v>50000</v>
      </c>
      <c r="D8963" s="33" t="s">
        <v>4065</v>
      </c>
      <c r="E8963" t="str">
        <f t="shared" ref="E8963:E9026" si="144">_xlfn.XLOOKUP(C8963,$H$16:$H$21,$G$16:$G$21,,1)</f>
        <v>&lt;$75K</v>
      </c>
    </row>
    <row r="8964" spans="1:5" x14ac:dyDescent="0.3">
      <c r="A8964" s="33" t="s">
        <v>126</v>
      </c>
      <c r="B8964" s="33" t="s">
        <v>53</v>
      </c>
      <c r="C8964" s="33">
        <v>140000</v>
      </c>
      <c r="D8964" s="33" t="s">
        <v>4066</v>
      </c>
      <c r="E8964" t="str">
        <f t="shared" si="144"/>
        <v>$125K-$200K</v>
      </c>
    </row>
    <row r="8965" spans="1:5" x14ac:dyDescent="0.3">
      <c r="A8965" s="33" t="s">
        <v>125</v>
      </c>
      <c r="B8965" s="33" t="s">
        <v>53</v>
      </c>
      <c r="C8965" s="33">
        <v>126000</v>
      </c>
      <c r="D8965" s="33" t="s">
        <v>4067</v>
      </c>
      <c r="E8965" t="str">
        <f t="shared" si="144"/>
        <v>$125K-$200K</v>
      </c>
    </row>
    <row r="8966" spans="1:5" x14ac:dyDescent="0.3">
      <c r="A8966" s="33" t="s">
        <v>4</v>
      </c>
      <c r="B8966" s="33" t="s">
        <v>54</v>
      </c>
      <c r="C8966" s="33">
        <v>157500</v>
      </c>
      <c r="D8966" s="33" t="s">
        <v>366</v>
      </c>
      <c r="E8966" t="str">
        <f t="shared" si="144"/>
        <v>$125K-$200K</v>
      </c>
    </row>
    <row r="8967" spans="1:5" x14ac:dyDescent="0.3">
      <c r="A8967" s="33" t="s">
        <v>0</v>
      </c>
      <c r="B8967" s="33" t="s">
        <v>53</v>
      </c>
      <c r="C8967" s="33"/>
      <c r="D8967" s="33" t="s">
        <v>2018</v>
      </c>
      <c r="E8967" t="str">
        <f t="shared" si="144"/>
        <v>No Data</v>
      </c>
    </row>
    <row r="8968" spans="1:5" x14ac:dyDescent="0.3">
      <c r="A8968" s="33" t="s">
        <v>4</v>
      </c>
      <c r="B8968" s="33" t="s">
        <v>53</v>
      </c>
      <c r="C8968" s="33">
        <v>115000</v>
      </c>
      <c r="D8968" s="33" t="s">
        <v>3981</v>
      </c>
      <c r="E8968" t="str">
        <f t="shared" si="144"/>
        <v>$100K-$125K</v>
      </c>
    </row>
    <row r="8969" spans="1:5" x14ac:dyDescent="0.3">
      <c r="A8969" s="33" t="s">
        <v>0</v>
      </c>
      <c r="B8969" s="33" t="s">
        <v>53</v>
      </c>
      <c r="C8969" s="33">
        <v>109500</v>
      </c>
      <c r="D8969" s="33" t="s">
        <v>609</v>
      </c>
      <c r="E8969" t="str">
        <f t="shared" si="144"/>
        <v>$100K-$125K</v>
      </c>
    </row>
    <row r="8970" spans="1:5" x14ac:dyDescent="0.3">
      <c r="A8970" s="33" t="s">
        <v>126</v>
      </c>
      <c r="B8970" s="33" t="s">
        <v>53</v>
      </c>
      <c r="C8970" s="33">
        <v>150000</v>
      </c>
      <c r="D8970" s="33" t="s">
        <v>4068</v>
      </c>
      <c r="E8970" t="str">
        <f t="shared" si="144"/>
        <v>$125K-$200K</v>
      </c>
    </row>
    <row r="8971" spans="1:5" x14ac:dyDescent="0.3">
      <c r="A8971" s="33" t="s">
        <v>126</v>
      </c>
      <c r="B8971" s="33" t="s">
        <v>53</v>
      </c>
      <c r="C8971" s="33">
        <v>110000</v>
      </c>
      <c r="D8971" s="33" t="s">
        <v>4069</v>
      </c>
      <c r="E8971" t="str">
        <f t="shared" si="144"/>
        <v>$100K-$125K</v>
      </c>
    </row>
    <row r="8972" spans="1:5" x14ac:dyDescent="0.3">
      <c r="A8972" s="33" t="s">
        <v>2</v>
      </c>
      <c r="B8972" s="33" t="s">
        <v>53</v>
      </c>
      <c r="C8972" s="33"/>
      <c r="D8972" s="33" t="s">
        <v>4070</v>
      </c>
      <c r="E8972" t="str">
        <f t="shared" si="144"/>
        <v>No Data</v>
      </c>
    </row>
    <row r="8973" spans="1:5" x14ac:dyDescent="0.3">
      <c r="A8973" s="33" t="s">
        <v>2</v>
      </c>
      <c r="B8973" s="33" t="s">
        <v>53</v>
      </c>
      <c r="C8973" s="33"/>
      <c r="D8973" s="33" t="s">
        <v>1066</v>
      </c>
      <c r="E8973" t="str">
        <f t="shared" si="144"/>
        <v>No Data</v>
      </c>
    </row>
    <row r="8974" spans="1:5" x14ac:dyDescent="0.3">
      <c r="A8974" s="33" t="s">
        <v>126</v>
      </c>
      <c r="B8974" s="33" t="s">
        <v>53</v>
      </c>
      <c r="C8974" s="33">
        <v>110000</v>
      </c>
      <c r="D8974" s="33" t="s">
        <v>4071</v>
      </c>
      <c r="E8974" t="str">
        <f t="shared" si="144"/>
        <v>$100K-$125K</v>
      </c>
    </row>
    <row r="8975" spans="1:5" x14ac:dyDescent="0.3">
      <c r="A8975" s="33" t="s">
        <v>2</v>
      </c>
      <c r="B8975" s="33" t="s">
        <v>53</v>
      </c>
      <c r="C8975" s="33"/>
      <c r="D8975" s="33" t="s">
        <v>366</v>
      </c>
      <c r="E8975" t="str">
        <f t="shared" si="144"/>
        <v>No Data</v>
      </c>
    </row>
    <row r="8976" spans="1:5" x14ac:dyDescent="0.3">
      <c r="A8976" s="33" t="s">
        <v>4</v>
      </c>
      <c r="B8976" s="33" t="s">
        <v>53</v>
      </c>
      <c r="C8976" s="33"/>
      <c r="D8976" s="33" t="s">
        <v>4072</v>
      </c>
      <c r="E8976" t="str">
        <f t="shared" si="144"/>
        <v>No Data</v>
      </c>
    </row>
    <row r="8977" spans="1:5" x14ac:dyDescent="0.3">
      <c r="A8977" s="33" t="s">
        <v>125</v>
      </c>
      <c r="B8977" s="33" t="s">
        <v>53</v>
      </c>
      <c r="C8977" s="33">
        <v>145000</v>
      </c>
      <c r="D8977" s="33" t="s">
        <v>282</v>
      </c>
      <c r="E8977" t="str">
        <f t="shared" si="144"/>
        <v>$125K-$200K</v>
      </c>
    </row>
    <row r="8978" spans="1:5" x14ac:dyDescent="0.3">
      <c r="A8978" s="33" t="s">
        <v>0</v>
      </c>
      <c r="B8978" s="33" t="s">
        <v>53</v>
      </c>
      <c r="C8978" s="33">
        <v>115000</v>
      </c>
      <c r="D8978" s="33" t="s">
        <v>399</v>
      </c>
      <c r="E8978" t="str">
        <f t="shared" si="144"/>
        <v>$100K-$125K</v>
      </c>
    </row>
    <row r="8979" spans="1:5" x14ac:dyDescent="0.3">
      <c r="A8979" s="33" t="s">
        <v>4</v>
      </c>
      <c r="B8979" s="33" t="s">
        <v>54</v>
      </c>
      <c r="C8979" s="33">
        <v>90000</v>
      </c>
      <c r="D8979" s="33" t="s">
        <v>1146</v>
      </c>
      <c r="E8979" t="str">
        <f t="shared" si="144"/>
        <v>$75K-$100K</v>
      </c>
    </row>
    <row r="8980" spans="1:5" x14ac:dyDescent="0.3">
      <c r="A8980" s="33" t="s">
        <v>0</v>
      </c>
      <c r="B8980" s="33" t="s">
        <v>97</v>
      </c>
      <c r="C8980" s="33">
        <v>53014</v>
      </c>
      <c r="D8980" s="33" t="s">
        <v>4073</v>
      </c>
      <c r="E8980" t="str">
        <f t="shared" si="144"/>
        <v>&lt;$75K</v>
      </c>
    </row>
    <row r="8981" spans="1:5" x14ac:dyDescent="0.3">
      <c r="A8981" s="33" t="s">
        <v>0</v>
      </c>
      <c r="B8981" s="33" t="s">
        <v>53</v>
      </c>
      <c r="C8981" s="33">
        <v>104000</v>
      </c>
      <c r="D8981" s="33" t="s">
        <v>2290</v>
      </c>
      <c r="E8981" t="str">
        <f t="shared" si="144"/>
        <v>$100K-$125K</v>
      </c>
    </row>
    <row r="8982" spans="1:5" x14ac:dyDescent="0.3">
      <c r="A8982" s="33" t="s">
        <v>4</v>
      </c>
      <c r="B8982" s="33" t="s">
        <v>72</v>
      </c>
      <c r="C8982" s="33">
        <v>156500</v>
      </c>
      <c r="D8982" s="33" t="s">
        <v>4074</v>
      </c>
      <c r="E8982" t="str">
        <f t="shared" si="144"/>
        <v>$125K-$200K</v>
      </c>
    </row>
    <row r="8983" spans="1:5" x14ac:dyDescent="0.3">
      <c r="A8983" s="33" t="s">
        <v>0</v>
      </c>
      <c r="B8983" s="33" t="s">
        <v>104</v>
      </c>
      <c r="C8983" s="33">
        <v>157500</v>
      </c>
      <c r="D8983" s="33" t="s">
        <v>561</v>
      </c>
      <c r="E8983" t="str">
        <f t="shared" si="144"/>
        <v>$125K-$200K</v>
      </c>
    </row>
    <row r="8984" spans="1:5" x14ac:dyDescent="0.3">
      <c r="A8984" s="33" t="s">
        <v>4</v>
      </c>
      <c r="B8984" s="33" t="s">
        <v>53</v>
      </c>
      <c r="C8984" s="33">
        <v>129500</v>
      </c>
      <c r="D8984" s="33" t="s">
        <v>1341</v>
      </c>
      <c r="E8984" t="str">
        <f t="shared" si="144"/>
        <v>$125K-$200K</v>
      </c>
    </row>
    <row r="8985" spans="1:5" x14ac:dyDescent="0.3">
      <c r="A8985" s="33" t="s">
        <v>2</v>
      </c>
      <c r="B8985" s="33" t="s">
        <v>53</v>
      </c>
      <c r="C8985" s="33"/>
      <c r="D8985" s="33" t="s">
        <v>1460</v>
      </c>
      <c r="E8985" t="str">
        <f t="shared" si="144"/>
        <v>No Data</v>
      </c>
    </row>
    <row r="8986" spans="1:5" x14ac:dyDescent="0.3">
      <c r="A8986" s="33" t="s">
        <v>0</v>
      </c>
      <c r="B8986" s="33" t="s">
        <v>53</v>
      </c>
      <c r="C8986" s="33"/>
      <c r="D8986" s="33" t="s">
        <v>4075</v>
      </c>
      <c r="E8986" t="str">
        <f t="shared" si="144"/>
        <v>No Data</v>
      </c>
    </row>
    <row r="8987" spans="1:5" x14ac:dyDescent="0.3">
      <c r="A8987" s="33" t="s">
        <v>0</v>
      </c>
      <c r="B8987" s="33" t="s">
        <v>53</v>
      </c>
      <c r="C8987" s="33"/>
      <c r="D8987" s="33" t="s">
        <v>238</v>
      </c>
      <c r="E8987" t="str">
        <f t="shared" si="144"/>
        <v>No Data</v>
      </c>
    </row>
    <row r="8988" spans="1:5" x14ac:dyDescent="0.3">
      <c r="A8988" s="33" t="s">
        <v>4</v>
      </c>
      <c r="B8988" s="33" t="s">
        <v>69</v>
      </c>
      <c r="C8988" s="33">
        <v>147500</v>
      </c>
      <c r="D8988" s="33" t="s">
        <v>211</v>
      </c>
      <c r="E8988" t="str">
        <f t="shared" si="144"/>
        <v>$125K-$200K</v>
      </c>
    </row>
    <row r="8989" spans="1:5" x14ac:dyDescent="0.3">
      <c r="A8989" s="33" t="s">
        <v>2</v>
      </c>
      <c r="B8989" s="33" t="s">
        <v>53</v>
      </c>
      <c r="C8989" s="33"/>
      <c r="D8989" s="33" t="s">
        <v>4076</v>
      </c>
      <c r="E8989" t="str">
        <f t="shared" si="144"/>
        <v>No Data</v>
      </c>
    </row>
    <row r="8990" spans="1:5" x14ac:dyDescent="0.3">
      <c r="A8990" s="33" t="s">
        <v>4</v>
      </c>
      <c r="B8990" s="33" t="s">
        <v>53</v>
      </c>
      <c r="C8990" s="33"/>
      <c r="D8990" s="33" t="s">
        <v>4077</v>
      </c>
      <c r="E8990" t="str">
        <f t="shared" si="144"/>
        <v>No Data</v>
      </c>
    </row>
    <row r="8991" spans="1:5" x14ac:dyDescent="0.3">
      <c r="A8991" s="33" t="s">
        <v>129</v>
      </c>
      <c r="B8991" s="33" t="s">
        <v>88</v>
      </c>
      <c r="C8991" s="33">
        <v>50400</v>
      </c>
      <c r="D8991" s="33" t="s">
        <v>4078</v>
      </c>
      <c r="E8991" t="str">
        <f t="shared" si="144"/>
        <v>&lt;$75K</v>
      </c>
    </row>
    <row r="8992" spans="1:5" x14ac:dyDescent="0.3">
      <c r="A8992" s="33" t="s">
        <v>2</v>
      </c>
      <c r="B8992" s="33" t="s">
        <v>53</v>
      </c>
      <c r="C8992" s="33"/>
      <c r="D8992" s="33" t="s">
        <v>787</v>
      </c>
      <c r="E8992" t="str">
        <f t="shared" si="144"/>
        <v>No Data</v>
      </c>
    </row>
    <row r="8993" spans="1:5" x14ac:dyDescent="0.3">
      <c r="A8993" s="33" t="s">
        <v>4</v>
      </c>
      <c r="B8993" s="33" t="s">
        <v>53</v>
      </c>
      <c r="C8993" s="33"/>
      <c r="D8993" s="33" t="s">
        <v>368</v>
      </c>
      <c r="E8993" t="str">
        <f t="shared" si="144"/>
        <v>No Data</v>
      </c>
    </row>
    <row r="8994" spans="1:5" x14ac:dyDescent="0.3">
      <c r="A8994" s="33" t="s">
        <v>2</v>
      </c>
      <c r="B8994" s="33" t="s">
        <v>53</v>
      </c>
      <c r="C8994" s="33">
        <v>184878</v>
      </c>
      <c r="D8994" s="33" t="s">
        <v>482</v>
      </c>
      <c r="E8994" t="str">
        <f t="shared" si="144"/>
        <v>$125K-$200K</v>
      </c>
    </row>
    <row r="8995" spans="1:5" x14ac:dyDescent="0.3">
      <c r="A8995" s="33" t="s">
        <v>4</v>
      </c>
      <c r="B8995" s="33" t="s">
        <v>53</v>
      </c>
      <c r="C8995" s="33">
        <v>100000</v>
      </c>
      <c r="D8995" s="33" t="s">
        <v>292</v>
      </c>
      <c r="E8995" t="str">
        <f t="shared" si="144"/>
        <v>$75K-$100K</v>
      </c>
    </row>
    <row r="8996" spans="1:5" x14ac:dyDescent="0.3">
      <c r="A8996" s="33" t="s">
        <v>126</v>
      </c>
      <c r="B8996" s="33" t="s">
        <v>53</v>
      </c>
      <c r="C8996" s="33">
        <v>171000</v>
      </c>
      <c r="D8996" s="33" t="s">
        <v>1559</v>
      </c>
      <c r="E8996" t="str">
        <f t="shared" si="144"/>
        <v>$125K-$200K</v>
      </c>
    </row>
    <row r="8997" spans="1:5" x14ac:dyDescent="0.3">
      <c r="A8997" s="33" t="s">
        <v>0</v>
      </c>
      <c r="B8997" s="33" t="s">
        <v>58</v>
      </c>
      <c r="C8997" s="33">
        <v>50400</v>
      </c>
      <c r="D8997" s="33" t="s">
        <v>834</v>
      </c>
      <c r="E8997" t="str">
        <f t="shared" si="144"/>
        <v>&lt;$75K</v>
      </c>
    </row>
    <row r="8998" spans="1:5" x14ac:dyDescent="0.3">
      <c r="A8998" s="33" t="s">
        <v>125</v>
      </c>
      <c r="B8998" s="33" t="s">
        <v>69</v>
      </c>
      <c r="C8998" s="33">
        <v>72900</v>
      </c>
      <c r="D8998" s="33" t="s">
        <v>294</v>
      </c>
      <c r="E8998" t="str">
        <f t="shared" si="144"/>
        <v>&lt;$75K</v>
      </c>
    </row>
    <row r="8999" spans="1:5" x14ac:dyDescent="0.3">
      <c r="A8999" s="33" t="s">
        <v>126</v>
      </c>
      <c r="B8999" s="33" t="s">
        <v>53</v>
      </c>
      <c r="C8999" s="33">
        <v>225000</v>
      </c>
      <c r="D8999" s="33" t="s">
        <v>265</v>
      </c>
      <c r="E8999" t="str">
        <f t="shared" si="144"/>
        <v>&gt;$200K</v>
      </c>
    </row>
    <row r="9000" spans="1:5" x14ac:dyDescent="0.3">
      <c r="A9000" s="33" t="s">
        <v>4</v>
      </c>
      <c r="B9000" s="33" t="s">
        <v>53</v>
      </c>
      <c r="C9000" s="33">
        <v>160000</v>
      </c>
      <c r="D9000" s="33" t="s">
        <v>4079</v>
      </c>
      <c r="E9000" t="str">
        <f t="shared" si="144"/>
        <v>$125K-$200K</v>
      </c>
    </row>
    <row r="9001" spans="1:5" x14ac:dyDescent="0.3">
      <c r="A9001" s="33" t="s">
        <v>126</v>
      </c>
      <c r="B9001" s="33" t="s">
        <v>53</v>
      </c>
      <c r="C9001" s="33">
        <v>122500</v>
      </c>
      <c r="D9001" s="33" t="s">
        <v>3369</v>
      </c>
      <c r="E9001" t="str">
        <f t="shared" si="144"/>
        <v>$100K-$125K</v>
      </c>
    </row>
    <row r="9002" spans="1:5" x14ac:dyDescent="0.3">
      <c r="A9002" s="33" t="s">
        <v>4</v>
      </c>
      <c r="B9002" s="33" t="s">
        <v>54</v>
      </c>
      <c r="C9002" s="33">
        <v>87500</v>
      </c>
      <c r="D9002" s="33" t="s">
        <v>4080</v>
      </c>
      <c r="E9002" t="str">
        <f t="shared" si="144"/>
        <v>$75K-$100K</v>
      </c>
    </row>
    <row r="9003" spans="1:5" x14ac:dyDescent="0.3">
      <c r="A9003" s="33" t="s">
        <v>2</v>
      </c>
      <c r="B9003" s="33" t="s">
        <v>53</v>
      </c>
      <c r="C9003" s="33">
        <v>30000</v>
      </c>
      <c r="D9003" s="33" t="s">
        <v>1529</v>
      </c>
      <c r="E9003" t="str">
        <f t="shared" si="144"/>
        <v>&lt;$75K</v>
      </c>
    </row>
    <row r="9004" spans="1:5" x14ac:dyDescent="0.3">
      <c r="A9004" s="33" t="s">
        <v>4</v>
      </c>
      <c r="B9004" s="33" t="s">
        <v>53</v>
      </c>
      <c r="C9004" s="33">
        <v>137500</v>
      </c>
      <c r="D9004" s="33" t="s">
        <v>4081</v>
      </c>
      <c r="E9004" t="str">
        <f t="shared" si="144"/>
        <v>$125K-$200K</v>
      </c>
    </row>
    <row r="9005" spans="1:5" x14ac:dyDescent="0.3">
      <c r="A9005" s="33" t="s">
        <v>2</v>
      </c>
      <c r="B9005" s="33" t="s">
        <v>53</v>
      </c>
      <c r="C9005" s="33"/>
      <c r="D9005" s="33" t="s">
        <v>1708</v>
      </c>
      <c r="E9005" t="str">
        <f t="shared" si="144"/>
        <v>No Data</v>
      </c>
    </row>
    <row r="9006" spans="1:5" x14ac:dyDescent="0.3">
      <c r="A9006" s="33" t="s">
        <v>2</v>
      </c>
      <c r="B9006" s="33" t="s">
        <v>53</v>
      </c>
      <c r="C9006" s="33">
        <v>69591</v>
      </c>
      <c r="D9006" s="33" t="s">
        <v>4082</v>
      </c>
      <c r="E9006" t="str">
        <f t="shared" si="144"/>
        <v>&lt;$75K</v>
      </c>
    </row>
    <row r="9007" spans="1:5" x14ac:dyDescent="0.3">
      <c r="A9007" s="33" t="s">
        <v>4</v>
      </c>
      <c r="B9007" s="33" t="s">
        <v>54</v>
      </c>
      <c r="C9007" s="33">
        <v>120000</v>
      </c>
      <c r="D9007" s="33" t="s">
        <v>4083</v>
      </c>
      <c r="E9007" t="str">
        <f t="shared" si="144"/>
        <v>$100K-$125K</v>
      </c>
    </row>
    <row r="9008" spans="1:5" x14ac:dyDescent="0.3">
      <c r="A9008" s="33" t="s">
        <v>0</v>
      </c>
      <c r="B9008" s="33" t="s">
        <v>53</v>
      </c>
      <c r="C9008" s="33"/>
      <c r="D9008" s="33" t="s">
        <v>1884</v>
      </c>
      <c r="E9008" t="str">
        <f t="shared" si="144"/>
        <v>No Data</v>
      </c>
    </row>
    <row r="9009" spans="1:5" x14ac:dyDescent="0.3">
      <c r="A9009" s="33" t="s">
        <v>4</v>
      </c>
      <c r="B9009" s="33" t="s">
        <v>53</v>
      </c>
      <c r="C9009" s="33">
        <v>90000</v>
      </c>
      <c r="D9009" s="33" t="s">
        <v>299</v>
      </c>
      <c r="E9009" t="str">
        <f t="shared" si="144"/>
        <v>$75K-$100K</v>
      </c>
    </row>
    <row r="9010" spans="1:5" x14ac:dyDescent="0.3">
      <c r="A9010" s="33" t="s">
        <v>4</v>
      </c>
      <c r="B9010" s="33" t="s">
        <v>72</v>
      </c>
      <c r="C9010" s="33">
        <v>134241</v>
      </c>
      <c r="D9010" s="33" t="s">
        <v>4084</v>
      </c>
      <c r="E9010" t="str">
        <f t="shared" si="144"/>
        <v>$125K-$200K</v>
      </c>
    </row>
    <row r="9011" spans="1:5" x14ac:dyDescent="0.3">
      <c r="A9011" s="33" t="s">
        <v>2</v>
      </c>
      <c r="B9011" s="33" t="s">
        <v>53</v>
      </c>
      <c r="C9011" s="33"/>
      <c r="D9011" s="33" t="s">
        <v>4085</v>
      </c>
      <c r="E9011" t="str">
        <f t="shared" si="144"/>
        <v>No Data</v>
      </c>
    </row>
    <row r="9012" spans="1:5" x14ac:dyDescent="0.3">
      <c r="A9012" s="33" t="s">
        <v>128</v>
      </c>
      <c r="B9012" s="33" t="s">
        <v>53</v>
      </c>
      <c r="C9012" s="33"/>
      <c r="D9012" s="33" t="s">
        <v>221</v>
      </c>
      <c r="E9012" t="str">
        <f t="shared" si="144"/>
        <v>No Data</v>
      </c>
    </row>
    <row r="9013" spans="1:5" x14ac:dyDescent="0.3">
      <c r="A9013" s="33" t="s">
        <v>2</v>
      </c>
      <c r="B9013" s="33" t="s">
        <v>53</v>
      </c>
      <c r="C9013" s="33"/>
      <c r="D9013" s="33" t="s">
        <v>4086</v>
      </c>
      <c r="E9013" t="str">
        <f t="shared" si="144"/>
        <v>No Data</v>
      </c>
    </row>
    <row r="9014" spans="1:5" x14ac:dyDescent="0.3">
      <c r="A9014" s="33" t="s">
        <v>2</v>
      </c>
      <c r="B9014" s="33" t="s">
        <v>53</v>
      </c>
      <c r="C9014" s="33"/>
      <c r="D9014" s="33" t="s">
        <v>4087</v>
      </c>
      <c r="E9014" t="str">
        <f t="shared" si="144"/>
        <v>No Data</v>
      </c>
    </row>
    <row r="9015" spans="1:5" x14ac:dyDescent="0.3">
      <c r="A9015" s="33" t="s">
        <v>4</v>
      </c>
      <c r="B9015" s="33" t="s">
        <v>68</v>
      </c>
      <c r="C9015" s="33">
        <v>147500</v>
      </c>
      <c r="D9015" s="33" t="s">
        <v>4088</v>
      </c>
      <c r="E9015" t="str">
        <f t="shared" si="144"/>
        <v>$125K-$200K</v>
      </c>
    </row>
    <row r="9016" spans="1:5" x14ac:dyDescent="0.3">
      <c r="A9016" s="33" t="s">
        <v>2</v>
      </c>
      <c r="B9016" s="33" t="s">
        <v>53</v>
      </c>
      <c r="C9016" s="33"/>
      <c r="D9016" s="33" t="s">
        <v>349</v>
      </c>
      <c r="E9016" t="str">
        <f t="shared" si="144"/>
        <v>No Data</v>
      </c>
    </row>
    <row r="9017" spans="1:5" x14ac:dyDescent="0.3">
      <c r="A9017" s="33" t="s">
        <v>126</v>
      </c>
      <c r="B9017" s="33" t="s">
        <v>53</v>
      </c>
      <c r="C9017" s="33">
        <v>137500</v>
      </c>
      <c r="D9017" s="33" t="s">
        <v>1936</v>
      </c>
      <c r="E9017" t="str">
        <f t="shared" si="144"/>
        <v>$125K-$200K</v>
      </c>
    </row>
    <row r="9018" spans="1:5" x14ac:dyDescent="0.3">
      <c r="A9018" s="33" t="s">
        <v>4</v>
      </c>
      <c r="B9018" s="33" t="s">
        <v>53</v>
      </c>
      <c r="C9018" s="33">
        <v>150000</v>
      </c>
      <c r="D9018" s="33" t="s">
        <v>4089</v>
      </c>
      <c r="E9018" t="str">
        <f t="shared" si="144"/>
        <v>$125K-$200K</v>
      </c>
    </row>
    <row r="9019" spans="1:5" x14ac:dyDescent="0.3">
      <c r="A9019" s="33" t="s">
        <v>2</v>
      </c>
      <c r="B9019" s="33" t="s">
        <v>53</v>
      </c>
      <c r="C9019" s="33">
        <v>100000</v>
      </c>
      <c r="D9019" s="33" t="s">
        <v>3207</v>
      </c>
      <c r="E9019" t="str">
        <f t="shared" si="144"/>
        <v>$75K-$100K</v>
      </c>
    </row>
    <row r="9020" spans="1:5" x14ac:dyDescent="0.3">
      <c r="A9020" s="33" t="s">
        <v>4</v>
      </c>
      <c r="B9020" s="33" t="s">
        <v>53</v>
      </c>
      <c r="C9020" s="33">
        <v>169000</v>
      </c>
      <c r="D9020" s="33" t="s">
        <v>3999</v>
      </c>
      <c r="E9020" t="str">
        <f t="shared" si="144"/>
        <v>$125K-$200K</v>
      </c>
    </row>
    <row r="9021" spans="1:5" x14ac:dyDescent="0.3">
      <c r="A9021" s="33" t="s">
        <v>2</v>
      </c>
      <c r="B9021" s="33" t="s">
        <v>53</v>
      </c>
      <c r="C9021" s="33">
        <v>97500</v>
      </c>
      <c r="D9021" s="33" t="s">
        <v>4090</v>
      </c>
      <c r="E9021" t="str">
        <f t="shared" si="144"/>
        <v>$75K-$100K</v>
      </c>
    </row>
    <row r="9022" spans="1:5" x14ac:dyDescent="0.3">
      <c r="A9022" s="33" t="s">
        <v>4</v>
      </c>
      <c r="B9022" s="33" t="s">
        <v>54</v>
      </c>
      <c r="C9022" s="33">
        <v>120000</v>
      </c>
      <c r="D9022" s="33" t="s">
        <v>313</v>
      </c>
      <c r="E9022" t="str">
        <f t="shared" si="144"/>
        <v>$100K-$125K</v>
      </c>
    </row>
    <row r="9023" spans="1:5" x14ac:dyDescent="0.3">
      <c r="A9023" s="33" t="s">
        <v>2</v>
      </c>
      <c r="B9023" s="33" t="s">
        <v>186</v>
      </c>
      <c r="C9023" s="33">
        <v>100500</v>
      </c>
      <c r="D9023" s="33" t="s">
        <v>4091</v>
      </c>
      <c r="E9023" t="str">
        <f t="shared" si="144"/>
        <v>$100K-$125K</v>
      </c>
    </row>
    <row r="9024" spans="1:5" x14ac:dyDescent="0.3">
      <c r="A9024" s="33" t="s">
        <v>129</v>
      </c>
      <c r="B9024" s="33" t="s">
        <v>187</v>
      </c>
      <c r="C9024" s="33">
        <v>105300</v>
      </c>
      <c r="D9024" s="33" t="s">
        <v>1285</v>
      </c>
      <c r="E9024" t="str">
        <f t="shared" si="144"/>
        <v>$100K-$125K</v>
      </c>
    </row>
    <row r="9025" spans="1:5" x14ac:dyDescent="0.3">
      <c r="A9025" s="33" t="s">
        <v>0</v>
      </c>
      <c r="B9025" s="33" t="s">
        <v>53</v>
      </c>
      <c r="C9025" s="33">
        <v>75000</v>
      </c>
      <c r="D9025" s="33" t="s">
        <v>4092</v>
      </c>
      <c r="E9025" t="str">
        <f t="shared" si="144"/>
        <v>&lt;$75K</v>
      </c>
    </row>
    <row r="9026" spans="1:5" x14ac:dyDescent="0.3">
      <c r="A9026" s="33" t="s">
        <v>4</v>
      </c>
      <c r="B9026" s="33" t="s">
        <v>53</v>
      </c>
      <c r="C9026" s="33"/>
      <c r="D9026" s="33" t="s">
        <v>1983</v>
      </c>
      <c r="E9026" t="str">
        <f t="shared" si="144"/>
        <v>No Data</v>
      </c>
    </row>
    <row r="9027" spans="1:5" x14ac:dyDescent="0.3">
      <c r="A9027" s="33" t="s">
        <v>4</v>
      </c>
      <c r="B9027" s="33" t="s">
        <v>53</v>
      </c>
      <c r="C9027" s="33"/>
      <c r="D9027" s="33" t="s">
        <v>268</v>
      </c>
      <c r="E9027" t="str">
        <f t="shared" ref="E9027:E9090" si="145">_xlfn.XLOOKUP(C9027,$H$16:$H$21,$G$16:$G$21,,1)</f>
        <v>No Data</v>
      </c>
    </row>
    <row r="9028" spans="1:5" x14ac:dyDescent="0.3">
      <c r="A9028" s="33" t="s">
        <v>2</v>
      </c>
      <c r="B9028" s="33" t="s">
        <v>53</v>
      </c>
      <c r="C9028" s="33">
        <v>95000</v>
      </c>
      <c r="D9028" s="33" t="s">
        <v>268</v>
      </c>
      <c r="E9028" t="str">
        <f t="shared" si="145"/>
        <v>$75K-$100K</v>
      </c>
    </row>
    <row r="9029" spans="1:5" x14ac:dyDescent="0.3">
      <c r="A9029" s="33" t="s">
        <v>0</v>
      </c>
      <c r="B9029" s="33" t="s">
        <v>53</v>
      </c>
      <c r="C9029" s="33">
        <v>160000</v>
      </c>
      <c r="D9029" s="33" t="s">
        <v>4093</v>
      </c>
      <c r="E9029" t="str">
        <f t="shared" si="145"/>
        <v>$125K-$200K</v>
      </c>
    </row>
    <row r="9030" spans="1:5" x14ac:dyDescent="0.3">
      <c r="A9030" s="33" t="s">
        <v>4</v>
      </c>
      <c r="B9030" s="33" t="s">
        <v>54</v>
      </c>
      <c r="C9030" s="33">
        <v>220000</v>
      </c>
      <c r="D9030" s="33" t="s">
        <v>983</v>
      </c>
      <c r="E9030" t="str">
        <f t="shared" si="145"/>
        <v>&gt;$200K</v>
      </c>
    </row>
    <row r="9031" spans="1:5" x14ac:dyDescent="0.3">
      <c r="A9031" s="33" t="s">
        <v>0</v>
      </c>
      <c r="B9031" s="33" t="s">
        <v>53</v>
      </c>
      <c r="C9031" s="33">
        <v>112250</v>
      </c>
      <c r="D9031" s="33" t="s">
        <v>3664</v>
      </c>
      <c r="E9031" t="str">
        <f t="shared" si="145"/>
        <v>$100K-$125K</v>
      </c>
    </row>
    <row r="9032" spans="1:5" x14ac:dyDescent="0.3">
      <c r="A9032" s="33" t="s">
        <v>4</v>
      </c>
      <c r="B9032" s="33" t="s">
        <v>81</v>
      </c>
      <c r="C9032" s="33">
        <v>97444</v>
      </c>
      <c r="D9032" s="33" t="s">
        <v>2228</v>
      </c>
      <c r="E9032" t="str">
        <f t="shared" si="145"/>
        <v>$75K-$100K</v>
      </c>
    </row>
    <row r="9033" spans="1:5" x14ac:dyDescent="0.3">
      <c r="A9033" s="33" t="s">
        <v>2</v>
      </c>
      <c r="B9033" s="33" t="s">
        <v>53</v>
      </c>
      <c r="C9033" s="33"/>
      <c r="D9033" s="33" t="s">
        <v>4094</v>
      </c>
      <c r="E9033" t="str">
        <f t="shared" si="145"/>
        <v>No Data</v>
      </c>
    </row>
    <row r="9034" spans="1:5" x14ac:dyDescent="0.3">
      <c r="A9034" s="33" t="s">
        <v>2</v>
      </c>
      <c r="B9034" s="33" t="s">
        <v>53</v>
      </c>
      <c r="C9034" s="33">
        <v>60000</v>
      </c>
      <c r="D9034" s="33" t="s">
        <v>4095</v>
      </c>
      <c r="E9034" t="str">
        <f t="shared" si="145"/>
        <v>&lt;$75K</v>
      </c>
    </row>
    <row r="9035" spans="1:5" x14ac:dyDescent="0.3">
      <c r="A9035" s="33" t="s">
        <v>125</v>
      </c>
      <c r="B9035" s="33" t="s">
        <v>53</v>
      </c>
      <c r="C9035" s="33">
        <v>75000</v>
      </c>
      <c r="D9035" s="33" t="s">
        <v>2799</v>
      </c>
      <c r="E9035" t="str">
        <f t="shared" si="145"/>
        <v>&lt;$75K</v>
      </c>
    </row>
    <row r="9036" spans="1:5" x14ac:dyDescent="0.3">
      <c r="A9036" s="33" t="s">
        <v>2</v>
      </c>
      <c r="B9036" s="33" t="s">
        <v>53</v>
      </c>
      <c r="C9036" s="33">
        <v>127500</v>
      </c>
      <c r="D9036" s="33" t="s">
        <v>3933</v>
      </c>
      <c r="E9036" t="str">
        <f t="shared" si="145"/>
        <v>$125K-$200K</v>
      </c>
    </row>
    <row r="9037" spans="1:5" x14ac:dyDescent="0.3">
      <c r="A9037" s="33" t="s">
        <v>4</v>
      </c>
      <c r="B9037" s="33" t="s">
        <v>54</v>
      </c>
      <c r="C9037" s="33"/>
      <c r="D9037" s="33" t="s">
        <v>4096</v>
      </c>
      <c r="E9037" t="str">
        <f t="shared" si="145"/>
        <v>No Data</v>
      </c>
    </row>
    <row r="9038" spans="1:5" x14ac:dyDescent="0.3">
      <c r="A9038" s="33" t="s">
        <v>4</v>
      </c>
      <c r="B9038" s="33" t="s">
        <v>94</v>
      </c>
      <c r="C9038" s="33">
        <v>147500</v>
      </c>
      <c r="D9038" s="33" t="s">
        <v>4097</v>
      </c>
      <c r="E9038" t="str">
        <f t="shared" si="145"/>
        <v>$125K-$200K</v>
      </c>
    </row>
    <row r="9039" spans="1:5" x14ac:dyDescent="0.3">
      <c r="A9039" s="33" t="s">
        <v>0</v>
      </c>
      <c r="B9039" s="33" t="s">
        <v>53</v>
      </c>
      <c r="C9039" s="33">
        <v>115000</v>
      </c>
      <c r="D9039" s="33" t="s">
        <v>326</v>
      </c>
      <c r="E9039" t="str">
        <f t="shared" si="145"/>
        <v>$100K-$125K</v>
      </c>
    </row>
    <row r="9040" spans="1:5" x14ac:dyDescent="0.3">
      <c r="A9040" s="33" t="s">
        <v>4</v>
      </c>
      <c r="B9040" s="33" t="s">
        <v>53</v>
      </c>
      <c r="C9040" s="33"/>
      <c r="D9040" s="33" t="s">
        <v>232</v>
      </c>
      <c r="E9040" t="str">
        <f t="shared" si="145"/>
        <v>No Data</v>
      </c>
    </row>
    <row r="9041" spans="1:5" x14ac:dyDescent="0.3">
      <c r="A9041" s="33" t="s">
        <v>2</v>
      </c>
      <c r="B9041" s="33" t="s">
        <v>53</v>
      </c>
      <c r="C9041" s="33"/>
      <c r="D9041" s="33" t="s">
        <v>4098</v>
      </c>
      <c r="E9041" t="str">
        <f t="shared" si="145"/>
        <v>No Data</v>
      </c>
    </row>
    <row r="9042" spans="1:5" x14ac:dyDescent="0.3">
      <c r="A9042" s="33" t="s">
        <v>0</v>
      </c>
      <c r="B9042" s="33" t="s">
        <v>54</v>
      </c>
      <c r="C9042" s="33"/>
      <c r="D9042" s="33" t="s">
        <v>378</v>
      </c>
      <c r="E9042" t="str">
        <f t="shared" si="145"/>
        <v>No Data</v>
      </c>
    </row>
    <row r="9043" spans="1:5" x14ac:dyDescent="0.3">
      <c r="A9043" s="33" t="s">
        <v>4</v>
      </c>
      <c r="B9043" s="33" t="s">
        <v>53</v>
      </c>
      <c r="C9043" s="33">
        <v>125000</v>
      </c>
      <c r="D9043" s="33" t="s">
        <v>1401</v>
      </c>
      <c r="E9043" t="str">
        <f t="shared" si="145"/>
        <v>$100K-$125K</v>
      </c>
    </row>
    <row r="9044" spans="1:5" x14ac:dyDescent="0.3">
      <c r="A9044" s="33" t="s">
        <v>4</v>
      </c>
      <c r="B9044" s="33" t="s">
        <v>54</v>
      </c>
      <c r="C9044" s="33"/>
      <c r="D9044" s="33" t="s">
        <v>624</v>
      </c>
      <c r="E9044" t="str">
        <f t="shared" si="145"/>
        <v>No Data</v>
      </c>
    </row>
    <row r="9045" spans="1:5" x14ac:dyDescent="0.3">
      <c r="A9045" s="33" t="s">
        <v>2</v>
      </c>
      <c r="B9045" s="33" t="s">
        <v>90</v>
      </c>
      <c r="C9045" s="33">
        <v>50400</v>
      </c>
      <c r="D9045" s="33" t="s">
        <v>294</v>
      </c>
      <c r="E9045" t="str">
        <f t="shared" si="145"/>
        <v>&lt;$75K</v>
      </c>
    </row>
    <row r="9046" spans="1:5" x14ac:dyDescent="0.3">
      <c r="A9046" s="33" t="s">
        <v>0</v>
      </c>
      <c r="B9046" s="33" t="s">
        <v>53</v>
      </c>
      <c r="C9046" s="33"/>
      <c r="D9046" s="33" t="s">
        <v>4099</v>
      </c>
      <c r="E9046" t="str">
        <f t="shared" si="145"/>
        <v>No Data</v>
      </c>
    </row>
    <row r="9047" spans="1:5" x14ac:dyDescent="0.3">
      <c r="A9047" s="33" t="s">
        <v>1</v>
      </c>
      <c r="B9047" s="33" t="s">
        <v>83</v>
      </c>
      <c r="C9047" s="33">
        <v>44100</v>
      </c>
      <c r="D9047" s="33" t="s">
        <v>932</v>
      </c>
      <c r="E9047" t="str">
        <f t="shared" si="145"/>
        <v>&lt;$75K</v>
      </c>
    </row>
    <row r="9048" spans="1:5" x14ac:dyDescent="0.3">
      <c r="A9048" s="33" t="s">
        <v>4</v>
      </c>
      <c r="B9048" s="33" t="s">
        <v>163</v>
      </c>
      <c r="C9048" s="33">
        <v>72500</v>
      </c>
      <c r="D9048" s="33" t="s">
        <v>4100</v>
      </c>
      <c r="E9048" t="str">
        <f t="shared" si="145"/>
        <v>&lt;$75K</v>
      </c>
    </row>
    <row r="9049" spans="1:5" x14ac:dyDescent="0.3">
      <c r="A9049" s="33" t="s">
        <v>4</v>
      </c>
      <c r="B9049" s="33" t="s">
        <v>53</v>
      </c>
      <c r="C9049" s="33">
        <v>170000</v>
      </c>
      <c r="D9049" s="33" t="s">
        <v>238</v>
      </c>
      <c r="E9049" t="str">
        <f t="shared" si="145"/>
        <v>$125K-$200K</v>
      </c>
    </row>
    <row r="9050" spans="1:5" x14ac:dyDescent="0.3">
      <c r="A9050" s="33" t="s">
        <v>66</v>
      </c>
      <c r="B9050" s="33" t="s">
        <v>170</v>
      </c>
      <c r="C9050" s="33">
        <v>64800</v>
      </c>
      <c r="D9050" s="33" t="s">
        <v>3996</v>
      </c>
      <c r="E9050" t="str">
        <f t="shared" si="145"/>
        <v>&lt;$75K</v>
      </c>
    </row>
    <row r="9051" spans="1:5" x14ac:dyDescent="0.3">
      <c r="A9051" s="33" t="s">
        <v>0</v>
      </c>
      <c r="B9051" s="33" t="s">
        <v>53</v>
      </c>
      <c r="C9051" s="33">
        <v>173500</v>
      </c>
      <c r="D9051" s="33" t="s">
        <v>225</v>
      </c>
      <c r="E9051" t="str">
        <f t="shared" si="145"/>
        <v>$125K-$200K</v>
      </c>
    </row>
    <row r="9052" spans="1:5" x14ac:dyDescent="0.3">
      <c r="A9052" s="33" t="s">
        <v>4</v>
      </c>
      <c r="B9052" s="33" t="s">
        <v>53</v>
      </c>
      <c r="C9052" s="33">
        <v>147500</v>
      </c>
      <c r="D9052" s="33" t="s">
        <v>4101</v>
      </c>
      <c r="E9052" t="str">
        <f t="shared" si="145"/>
        <v>$125K-$200K</v>
      </c>
    </row>
    <row r="9053" spans="1:5" x14ac:dyDescent="0.3">
      <c r="A9053" s="33" t="s">
        <v>126</v>
      </c>
      <c r="B9053" s="33" t="s">
        <v>53</v>
      </c>
      <c r="C9053" s="33">
        <v>175000</v>
      </c>
      <c r="D9053" s="33" t="s">
        <v>4102</v>
      </c>
      <c r="E9053" t="str">
        <f t="shared" si="145"/>
        <v>$125K-$200K</v>
      </c>
    </row>
    <row r="9054" spans="1:5" x14ac:dyDescent="0.3">
      <c r="A9054" s="33" t="s">
        <v>126</v>
      </c>
      <c r="B9054" s="33" t="s">
        <v>53</v>
      </c>
      <c r="C9054" s="33"/>
      <c r="D9054" s="33" t="s">
        <v>304</v>
      </c>
      <c r="E9054" t="str">
        <f t="shared" si="145"/>
        <v>No Data</v>
      </c>
    </row>
    <row r="9055" spans="1:5" x14ac:dyDescent="0.3">
      <c r="A9055" s="33" t="s">
        <v>2</v>
      </c>
      <c r="B9055" s="33" t="s">
        <v>53</v>
      </c>
      <c r="C9055" s="33"/>
      <c r="D9055" s="33" t="s">
        <v>2910</v>
      </c>
      <c r="E9055" t="str">
        <f t="shared" si="145"/>
        <v>No Data</v>
      </c>
    </row>
    <row r="9056" spans="1:5" x14ac:dyDescent="0.3">
      <c r="A9056" s="33" t="s">
        <v>126</v>
      </c>
      <c r="B9056" s="33" t="s">
        <v>53</v>
      </c>
      <c r="C9056" s="33">
        <v>180000</v>
      </c>
      <c r="D9056" s="33" t="s">
        <v>4103</v>
      </c>
      <c r="E9056" t="str">
        <f t="shared" si="145"/>
        <v>$125K-$200K</v>
      </c>
    </row>
    <row r="9057" spans="1:5" x14ac:dyDescent="0.3">
      <c r="A9057" s="33" t="s">
        <v>0</v>
      </c>
      <c r="B9057" s="33" t="s">
        <v>53</v>
      </c>
      <c r="C9057" s="33">
        <v>90000</v>
      </c>
      <c r="D9057" s="33" t="s">
        <v>919</v>
      </c>
      <c r="E9057" t="str">
        <f t="shared" si="145"/>
        <v>$75K-$100K</v>
      </c>
    </row>
    <row r="9058" spans="1:5" x14ac:dyDescent="0.3">
      <c r="A9058" s="33" t="s">
        <v>2</v>
      </c>
      <c r="B9058" s="33" t="s">
        <v>53</v>
      </c>
      <c r="C9058" s="33">
        <v>111175</v>
      </c>
      <c r="D9058" s="33" t="s">
        <v>2513</v>
      </c>
      <c r="E9058" t="str">
        <f t="shared" si="145"/>
        <v>$100K-$125K</v>
      </c>
    </row>
    <row r="9059" spans="1:5" x14ac:dyDescent="0.3">
      <c r="A9059" s="33" t="s">
        <v>0</v>
      </c>
      <c r="B9059" s="33" t="s">
        <v>53</v>
      </c>
      <c r="C9059" s="33">
        <v>190000</v>
      </c>
      <c r="D9059" s="33" t="s">
        <v>326</v>
      </c>
      <c r="E9059" t="str">
        <f t="shared" si="145"/>
        <v>$125K-$200K</v>
      </c>
    </row>
    <row r="9060" spans="1:5" x14ac:dyDescent="0.3">
      <c r="A9060" s="33" t="s">
        <v>4</v>
      </c>
      <c r="B9060" s="33" t="s">
        <v>86</v>
      </c>
      <c r="C9060" s="33">
        <v>133500</v>
      </c>
      <c r="D9060" s="33" t="s">
        <v>211</v>
      </c>
      <c r="E9060" t="str">
        <f t="shared" si="145"/>
        <v>$125K-$200K</v>
      </c>
    </row>
    <row r="9061" spans="1:5" x14ac:dyDescent="0.3">
      <c r="A9061" s="33" t="s">
        <v>2</v>
      </c>
      <c r="B9061" s="33" t="s">
        <v>53</v>
      </c>
      <c r="C9061" s="33">
        <v>108776</v>
      </c>
      <c r="D9061" s="33" t="s">
        <v>4104</v>
      </c>
      <c r="E9061" t="str">
        <f t="shared" si="145"/>
        <v>$100K-$125K</v>
      </c>
    </row>
    <row r="9062" spans="1:5" x14ac:dyDescent="0.3">
      <c r="A9062" s="33" t="s">
        <v>0</v>
      </c>
      <c r="B9062" s="33" t="s">
        <v>53</v>
      </c>
      <c r="C9062" s="33">
        <v>217500</v>
      </c>
      <c r="D9062" s="33" t="s">
        <v>4105</v>
      </c>
      <c r="E9062" t="str">
        <f t="shared" si="145"/>
        <v>&gt;$200K</v>
      </c>
    </row>
    <row r="9063" spans="1:5" x14ac:dyDescent="0.3">
      <c r="A9063" s="33" t="s">
        <v>0</v>
      </c>
      <c r="B9063" s="33" t="s">
        <v>53</v>
      </c>
      <c r="C9063" s="33">
        <v>115000</v>
      </c>
      <c r="D9063" s="33" t="s">
        <v>299</v>
      </c>
      <c r="E9063" t="str">
        <f t="shared" si="145"/>
        <v>$100K-$125K</v>
      </c>
    </row>
    <row r="9064" spans="1:5" x14ac:dyDescent="0.3">
      <c r="A9064" s="33" t="s">
        <v>4</v>
      </c>
      <c r="B9064" s="33" t="s">
        <v>53</v>
      </c>
      <c r="C9064" s="33"/>
      <c r="D9064" s="33" t="s">
        <v>967</v>
      </c>
      <c r="E9064" t="str">
        <f t="shared" si="145"/>
        <v>No Data</v>
      </c>
    </row>
    <row r="9065" spans="1:5" x14ac:dyDescent="0.3">
      <c r="A9065" s="33" t="s">
        <v>4</v>
      </c>
      <c r="B9065" s="33" t="s">
        <v>53</v>
      </c>
      <c r="C9065" s="33">
        <v>85000</v>
      </c>
      <c r="D9065" s="33" t="s">
        <v>4106</v>
      </c>
      <c r="E9065" t="str">
        <f t="shared" si="145"/>
        <v>$75K-$100K</v>
      </c>
    </row>
    <row r="9066" spans="1:5" x14ac:dyDescent="0.3">
      <c r="A9066" s="33" t="s">
        <v>2</v>
      </c>
      <c r="B9066" s="33" t="s">
        <v>53</v>
      </c>
      <c r="C9066" s="33">
        <v>100000</v>
      </c>
      <c r="D9066" s="33" t="s">
        <v>4107</v>
      </c>
      <c r="E9066" t="str">
        <f t="shared" si="145"/>
        <v>$75K-$100K</v>
      </c>
    </row>
    <row r="9067" spans="1:5" x14ac:dyDescent="0.3">
      <c r="A9067" s="33" t="s">
        <v>0</v>
      </c>
      <c r="B9067" s="33" t="s">
        <v>53</v>
      </c>
      <c r="C9067" s="33"/>
      <c r="D9067" s="33" t="s">
        <v>4108</v>
      </c>
      <c r="E9067" t="str">
        <f t="shared" si="145"/>
        <v>No Data</v>
      </c>
    </row>
    <row r="9068" spans="1:5" x14ac:dyDescent="0.3">
      <c r="A9068" s="33" t="s">
        <v>0</v>
      </c>
      <c r="B9068" s="33" t="s">
        <v>53</v>
      </c>
      <c r="C9068" s="33">
        <v>125000</v>
      </c>
      <c r="D9068" s="33" t="s">
        <v>4109</v>
      </c>
      <c r="E9068" t="str">
        <f t="shared" si="145"/>
        <v>$100K-$125K</v>
      </c>
    </row>
    <row r="9069" spans="1:5" x14ac:dyDescent="0.3">
      <c r="A9069" s="33" t="s">
        <v>4</v>
      </c>
      <c r="B9069" s="33" t="s">
        <v>183</v>
      </c>
      <c r="C9069" s="33">
        <v>211000</v>
      </c>
      <c r="D9069" s="33" t="s">
        <v>225</v>
      </c>
      <c r="E9069" t="str">
        <f t="shared" si="145"/>
        <v>&gt;$200K</v>
      </c>
    </row>
    <row r="9070" spans="1:5" x14ac:dyDescent="0.3">
      <c r="A9070" s="33" t="s">
        <v>0</v>
      </c>
      <c r="B9070" s="33" t="s">
        <v>53</v>
      </c>
      <c r="C9070" s="33">
        <v>125000</v>
      </c>
      <c r="D9070" s="33" t="s">
        <v>4110</v>
      </c>
      <c r="E9070" t="str">
        <f t="shared" si="145"/>
        <v>$100K-$125K</v>
      </c>
    </row>
    <row r="9071" spans="1:5" x14ac:dyDescent="0.3">
      <c r="A9071" s="33" t="s">
        <v>126</v>
      </c>
      <c r="B9071" s="33" t="s">
        <v>53</v>
      </c>
      <c r="C9071" s="33"/>
      <c r="D9071" s="33" t="s">
        <v>3621</v>
      </c>
      <c r="E9071" t="str">
        <f t="shared" si="145"/>
        <v>No Data</v>
      </c>
    </row>
    <row r="9072" spans="1:5" x14ac:dyDescent="0.3">
      <c r="A9072" s="33" t="s">
        <v>2</v>
      </c>
      <c r="B9072" s="33" t="s">
        <v>53</v>
      </c>
      <c r="C9072" s="33">
        <v>115000</v>
      </c>
      <c r="D9072" s="33" t="s">
        <v>4111</v>
      </c>
      <c r="E9072" t="str">
        <f t="shared" si="145"/>
        <v>$100K-$125K</v>
      </c>
    </row>
    <row r="9073" spans="1:5" x14ac:dyDescent="0.3">
      <c r="A9073" s="33" t="s">
        <v>2</v>
      </c>
      <c r="B9073" s="33" t="s">
        <v>53</v>
      </c>
      <c r="C9073" s="33"/>
      <c r="D9073" s="33" t="s">
        <v>4112</v>
      </c>
      <c r="E9073" t="str">
        <f t="shared" si="145"/>
        <v>No Data</v>
      </c>
    </row>
    <row r="9074" spans="1:5" x14ac:dyDescent="0.3">
      <c r="A9074" s="33" t="s">
        <v>2</v>
      </c>
      <c r="B9074" s="33" t="s">
        <v>53</v>
      </c>
      <c r="C9074" s="33">
        <v>52500</v>
      </c>
      <c r="D9074" s="33" t="s">
        <v>4113</v>
      </c>
      <c r="E9074" t="str">
        <f t="shared" si="145"/>
        <v>&lt;$75K</v>
      </c>
    </row>
    <row r="9075" spans="1:5" x14ac:dyDescent="0.3">
      <c r="A9075" s="33" t="s">
        <v>2</v>
      </c>
      <c r="B9075" s="33" t="s">
        <v>53</v>
      </c>
      <c r="C9075" s="33">
        <v>90000</v>
      </c>
      <c r="D9075" s="33" t="s">
        <v>4114</v>
      </c>
      <c r="E9075" t="str">
        <f t="shared" si="145"/>
        <v>$75K-$100K</v>
      </c>
    </row>
    <row r="9076" spans="1:5" x14ac:dyDescent="0.3">
      <c r="A9076" s="33" t="s">
        <v>0</v>
      </c>
      <c r="B9076" s="33" t="s">
        <v>53</v>
      </c>
      <c r="C9076" s="33">
        <v>150000</v>
      </c>
      <c r="D9076" s="33" t="s">
        <v>2850</v>
      </c>
      <c r="E9076" t="str">
        <f t="shared" si="145"/>
        <v>$125K-$200K</v>
      </c>
    </row>
    <row r="9077" spans="1:5" x14ac:dyDescent="0.3">
      <c r="A9077" s="33" t="s">
        <v>4</v>
      </c>
      <c r="B9077" s="33" t="s">
        <v>100</v>
      </c>
      <c r="C9077" s="33">
        <v>139216</v>
      </c>
      <c r="D9077" s="33" t="s">
        <v>4115</v>
      </c>
      <c r="E9077" t="str">
        <f t="shared" si="145"/>
        <v>$125K-$200K</v>
      </c>
    </row>
    <row r="9078" spans="1:5" x14ac:dyDescent="0.3">
      <c r="A9078" s="33" t="s">
        <v>4</v>
      </c>
      <c r="B9078" s="33" t="s">
        <v>97</v>
      </c>
      <c r="C9078" s="33">
        <v>89100</v>
      </c>
      <c r="D9078" s="33" t="s">
        <v>3046</v>
      </c>
      <c r="E9078" t="str">
        <f t="shared" si="145"/>
        <v>$75K-$100K</v>
      </c>
    </row>
    <row r="9079" spans="1:5" x14ac:dyDescent="0.3">
      <c r="A9079" s="33" t="s">
        <v>0</v>
      </c>
      <c r="B9079" s="33" t="s">
        <v>81</v>
      </c>
      <c r="C9079" s="33">
        <v>139000</v>
      </c>
      <c r="D9079" s="33" t="s">
        <v>3300</v>
      </c>
      <c r="E9079" t="str">
        <f t="shared" si="145"/>
        <v>$125K-$200K</v>
      </c>
    </row>
    <row r="9080" spans="1:5" x14ac:dyDescent="0.3">
      <c r="A9080" s="33" t="s">
        <v>0</v>
      </c>
      <c r="B9080" s="33" t="s">
        <v>88</v>
      </c>
      <c r="C9080" s="33">
        <v>157500</v>
      </c>
      <c r="D9080" s="33" t="s">
        <v>4116</v>
      </c>
      <c r="E9080" t="str">
        <f t="shared" si="145"/>
        <v>$125K-$200K</v>
      </c>
    </row>
    <row r="9081" spans="1:5" x14ac:dyDescent="0.3">
      <c r="A9081" s="33" t="s">
        <v>126</v>
      </c>
      <c r="B9081" s="33" t="s">
        <v>53</v>
      </c>
      <c r="C9081" s="33">
        <v>90000</v>
      </c>
      <c r="D9081" s="33" t="s">
        <v>1395</v>
      </c>
      <c r="E9081" t="str">
        <f t="shared" si="145"/>
        <v>$75K-$100K</v>
      </c>
    </row>
    <row r="9082" spans="1:5" x14ac:dyDescent="0.3">
      <c r="A9082" s="33" t="s">
        <v>128</v>
      </c>
      <c r="B9082" s="33" t="s">
        <v>54</v>
      </c>
      <c r="C9082" s="33"/>
      <c r="D9082" s="33" t="s">
        <v>480</v>
      </c>
      <c r="E9082" t="str">
        <f t="shared" si="145"/>
        <v>No Data</v>
      </c>
    </row>
    <row r="9083" spans="1:5" x14ac:dyDescent="0.3">
      <c r="A9083" s="33" t="s">
        <v>0</v>
      </c>
      <c r="B9083" s="33" t="s">
        <v>53</v>
      </c>
      <c r="C9083" s="33"/>
      <c r="D9083" s="33" t="s">
        <v>258</v>
      </c>
      <c r="E9083" t="str">
        <f t="shared" si="145"/>
        <v>No Data</v>
      </c>
    </row>
    <row r="9084" spans="1:5" x14ac:dyDescent="0.3">
      <c r="A9084" s="33" t="s">
        <v>2</v>
      </c>
      <c r="B9084" s="33" t="s">
        <v>53</v>
      </c>
      <c r="C9084" s="33">
        <v>65000</v>
      </c>
      <c r="D9084" s="33" t="s">
        <v>4117</v>
      </c>
      <c r="E9084" t="str">
        <f t="shared" si="145"/>
        <v>&lt;$75K</v>
      </c>
    </row>
    <row r="9085" spans="1:5" x14ac:dyDescent="0.3">
      <c r="A9085" s="33" t="s">
        <v>128</v>
      </c>
      <c r="B9085" s="33" t="s">
        <v>53</v>
      </c>
      <c r="C9085" s="33">
        <v>334720</v>
      </c>
      <c r="D9085" s="33" t="s">
        <v>571</v>
      </c>
      <c r="E9085" t="str">
        <f t="shared" si="145"/>
        <v>&gt;$200K</v>
      </c>
    </row>
    <row r="9086" spans="1:5" x14ac:dyDescent="0.3">
      <c r="A9086" s="33" t="s">
        <v>0</v>
      </c>
      <c r="B9086" s="33" t="s">
        <v>53</v>
      </c>
      <c r="C9086" s="33"/>
      <c r="D9086" s="33" t="s">
        <v>4118</v>
      </c>
      <c r="E9086" t="str">
        <f t="shared" si="145"/>
        <v>No Data</v>
      </c>
    </row>
    <row r="9087" spans="1:5" x14ac:dyDescent="0.3">
      <c r="A9087" s="33" t="s">
        <v>0</v>
      </c>
      <c r="B9087" s="33" t="s">
        <v>54</v>
      </c>
      <c r="C9087" s="33"/>
      <c r="D9087" s="33" t="s">
        <v>258</v>
      </c>
      <c r="E9087" t="str">
        <f t="shared" si="145"/>
        <v>No Data</v>
      </c>
    </row>
    <row r="9088" spans="1:5" x14ac:dyDescent="0.3">
      <c r="A9088" s="33" t="s">
        <v>4</v>
      </c>
      <c r="B9088" s="33" t="s">
        <v>98</v>
      </c>
      <c r="C9088" s="33">
        <v>147500</v>
      </c>
      <c r="D9088" s="33" t="s">
        <v>549</v>
      </c>
      <c r="E9088" t="str">
        <f t="shared" si="145"/>
        <v>$125K-$200K</v>
      </c>
    </row>
    <row r="9089" spans="1:5" x14ac:dyDescent="0.3">
      <c r="A9089" s="33" t="s">
        <v>2</v>
      </c>
      <c r="B9089" s="33" t="s">
        <v>53</v>
      </c>
      <c r="C9089" s="33"/>
      <c r="D9089" s="33" t="s">
        <v>4119</v>
      </c>
      <c r="E9089" t="str">
        <f t="shared" si="145"/>
        <v>No Data</v>
      </c>
    </row>
    <row r="9090" spans="1:5" x14ac:dyDescent="0.3">
      <c r="A9090" s="33" t="s">
        <v>126</v>
      </c>
      <c r="B9090" s="33" t="s">
        <v>54</v>
      </c>
      <c r="C9090" s="33"/>
      <c r="D9090" s="33" t="s">
        <v>4120</v>
      </c>
      <c r="E9090" t="str">
        <f t="shared" si="145"/>
        <v>No Data</v>
      </c>
    </row>
    <row r="9091" spans="1:5" x14ac:dyDescent="0.3">
      <c r="A9091" s="33" t="s">
        <v>4</v>
      </c>
      <c r="B9091" s="33" t="s">
        <v>54</v>
      </c>
      <c r="C9091" s="33">
        <v>90000</v>
      </c>
      <c r="D9091" s="33" t="s">
        <v>3597</v>
      </c>
      <c r="E9091" t="str">
        <f t="shared" ref="E9091:E9154" si="146">_xlfn.XLOOKUP(C9091,$H$16:$H$21,$G$16:$G$21,,1)</f>
        <v>$75K-$100K</v>
      </c>
    </row>
    <row r="9092" spans="1:5" x14ac:dyDescent="0.3">
      <c r="A9092" s="33" t="s">
        <v>2</v>
      </c>
      <c r="B9092" s="33" t="s">
        <v>53</v>
      </c>
      <c r="C9092" s="33">
        <v>67500</v>
      </c>
      <c r="D9092" s="33" t="s">
        <v>4121</v>
      </c>
      <c r="E9092" t="str">
        <f t="shared" si="146"/>
        <v>&lt;$75K</v>
      </c>
    </row>
    <row r="9093" spans="1:5" x14ac:dyDescent="0.3">
      <c r="A9093" s="33" t="s">
        <v>2</v>
      </c>
      <c r="B9093" s="33" t="s">
        <v>53</v>
      </c>
      <c r="C9093" s="33">
        <v>125000</v>
      </c>
      <c r="D9093" s="33" t="s">
        <v>1993</v>
      </c>
      <c r="E9093" t="str">
        <f t="shared" si="146"/>
        <v>$100K-$125K</v>
      </c>
    </row>
    <row r="9094" spans="1:5" x14ac:dyDescent="0.3">
      <c r="A9094" s="33" t="s">
        <v>125</v>
      </c>
      <c r="B9094" s="33" t="s">
        <v>53</v>
      </c>
      <c r="C9094" s="33">
        <v>103500</v>
      </c>
      <c r="D9094" s="33" t="s">
        <v>596</v>
      </c>
      <c r="E9094" t="str">
        <f t="shared" si="146"/>
        <v>$100K-$125K</v>
      </c>
    </row>
    <row r="9095" spans="1:5" x14ac:dyDescent="0.3">
      <c r="A9095" s="33" t="s">
        <v>2</v>
      </c>
      <c r="B9095" s="33" t="s">
        <v>53</v>
      </c>
      <c r="C9095" s="33"/>
      <c r="D9095" s="33" t="s">
        <v>2998</v>
      </c>
      <c r="E9095" t="str">
        <f t="shared" si="146"/>
        <v>No Data</v>
      </c>
    </row>
    <row r="9096" spans="1:5" x14ac:dyDescent="0.3">
      <c r="A9096" s="33" t="s">
        <v>2</v>
      </c>
      <c r="B9096" s="33" t="s">
        <v>53</v>
      </c>
      <c r="C9096" s="33">
        <v>90000</v>
      </c>
      <c r="D9096" s="33" t="s">
        <v>364</v>
      </c>
      <c r="E9096" t="str">
        <f t="shared" si="146"/>
        <v>$75K-$100K</v>
      </c>
    </row>
    <row r="9097" spans="1:5" x14ac:dyDescent="0.3">
      <c r="A9097" s="33" t="s">
        <v>128</v>
      </c>
      <c r="B9097" s="33" t="s">
        <v>69</v>
      </c>
      <c r="C9097" s="33">
        <v>224500</v>
      </c>
      <c r="D9097" s="33" t="s">
        <v>4122</v>
      </c>
      <c r="E9097" t="str">
        <f t="shared" si="146"/>
        <v>&gt;$200K</v>
      </c>
    </row>
    <row r="9098" spans="1:5" x14ac:dyDescent="0.3">
      <c r="A9098" s="33" t="s">
        <v>0</v>
      </c>
      <c r="B9098" s="33" t="s">
        <v>53</v>
      </c>
      <c r="C9098" s="33">
        <v>75000</v>
      </c>
      <c r="D9098" s="33" t="s">
        <v>905</v>
      </c>
      <c r="E9098" t="str">
        <f t="shared" si="146"/>
        <v>&lt;$75K</v>
      </c>
    </row>
    <row r="9099" spans="1:5" x14ac:dyDescent="0.3">
      <c r="A9099" s="33" t="s">
        <v>2</v>
      </c>
      <c r="B9099" s="33" t="s">
        <v>53</v>
      </c>
      <c r="C9099" s="33">
        <v>156500</v>
      </c>
      <c r="D9099" s="33" t="s">
        <v>611</v>
      </c>
      <c r="E9099" t="str">
        <f t="shared" si="146"/>
        <v>$125K-$200K</v>
      </c>
    </row>
    <row r="9100" spans="1:5" x14ac:dyDescent="0.3">
      <c r="A9100" s="33" t="s">
        <v>2</v>
      </c>
      <c r="B9100" s="33" t="s">
        <v>53</v>
      </c>
      <c r="C9100" s="33">
        <v>65000</v>
      </c>
      <c r="D9100" s="33" t="s">
        <v>4123</v>
      </c>
      <c r="E9100" t="str">
        <f t="shared" si="146"/>
        <v>&lt;$75K</v>
      </c>
    </row>
    <row r="9101" spans="1:5" x14ac:dyDescent="0.3">
      <c r="A9101" s="33" t="s">
        <v>4</v>
      </c>
      <c r="B9101" s="33" t="s">
        <v>53</v>
      </c>
      <c r="C9101" s="33"/>
      <c r="D9101" s="33" t="s">
        <v>455</v>
      </c>
      <c r="E9101" t="str">
        <f t="shared" si="146"/>
        <v>No Data</v>
      </c>
    </row>
    <row r="9102" spans="1:5" x14ac:dyDescent="0.3">
      <c r="A9102" s="33" t="s">
        <v>128</v>
      </c>
      <c r="B9102" s="33" t="s">
        <v>54</v>
      </c>
      <c r="C9102" s="33">
        <v>152000</v>
      </c>
      <c r="D9102" s="33" t="s">
        <v>499</v>
      </c>
      <c r="E9102" t="str">
        <f t="shared" si="146"/>
        <v>$125K-$200K</v>
      </c>
    </row>
    <row r="9103" spans="1:5" x14ac:dyDescent="0.3">
      <c r="A9103" s="33" t="s">
        <v>4</v>
      </c>
      <c r="B9103" s="33" t="s">
        <v>53</v>
      </c>
      <c r="C9103" s="33"/>
      <c r="D9103" s="33" t="s">
        <v>258</v>
      </c>
      <c r="E9103" t="str">
        <f t="shared" si="146"/>
        <v>No Data</v>
      </c>
    </row>
    <row r="9104" spans="1:5" x14ac:dyDescent="0.3">
      <c r="A9104" s="33" t="s">
        <v>2</v>
      </c>
      <c r="B9104" s="33" t="s">
        <v>70</v>
      </c>
      <c r="C9104" s="33">
        <v>57500</v>
      </c>
      <c r="D9104" s="33" t="s">
        <v>1706</v>
      </c>
      <c r="E9104" t="str">
        <f t="shared" si="146"/>
        <v>&lt;$75K</v>
      </c>
    </row>
    <row r="9105" spans="1:5" x14ac:dyDescent="0.3">
      <c r="A9105" s="33" t="s">
        <v>126</v>
      </c>
      <c r="B9105" s="33" t="s">
        <v>53</v>
      </c>
      <c r="C9105" s="33">
        <v>155000</v>
      </c>
      <c r="D9105" s="33" t="s">
        <v>4124</v>
      </c>
      <c r="E9105" t="str">
        <f t="shared" si="146"/>
        <v>$125K-$200K</v>
      </c>
    </row>
    <row r="9106" spans="1:5" x14ac:dyDescent="0.3">
      <c r="A9106" s="33" t="s">
        <v>2</v>
      </c>
      <c r="B9106" s="33" t="s">
        <v>53</v>
      </c>
      <c r="C9106" s="33">
        <v>93000</v>
      </c>
      <c r="D9106" s="33" t="s">
        <v>520</v>
      </c>
      <c r="E9106" t="str">
        <f t="shared" si="146"/>
        <v>$75K-$100K</v>
      </c>
    </row>
    <row r="9107" spans="1:5" x14ac:dyDescent="0.3">
      <c r="A9107" s="33" t="s">
        <v>4</v>
      </c>
      <c r="B9107" s="33" t="s">
        <v>53</v>
      </c>
      <c r="C9107" s="33">
        <v>70000</v>
      </c>
      <c r="D9107" s="33" t="s">
        <v>4125</v>
      </c>
      <c r="E9107" t="str">
        <f t="shared" si="146"/>
        <v>&lt;$75K</v>
      </c>
    </row>
    <row r="9108" spans="1:5" x14ac:dyDescent="0.3">
      <c r="A9108" s="33" t="s">
        <v>126</v>
      </c>
      <c r="B9108" s="33" t="s">
        <v>53</v>
      </c>
      <c r="C9108" s="33">
        <v>170672</v>
      </c>
      <c r="D9108" s="33" t="s">
        <v>225</v>
      </c>
      <c r="E9108" t="str">
        <f t="shared" si="146"/>
        <v>$125K-$200K</v>
      </c>
    </row>
    <row r="9109" spans="1:5" x14ac:dyDescent="0.3">
      <c r="A9109" s="33" t="s">
        <v>128</v>
      </c>
      <c r="B9109" s="33" t="s">
        <v>53</v>
      </c>
      <c r="C9109" s="33">
        <v>88128</v>
      </c>
      <c r="D9109" s="33" t="s">
        <v>1385</v>
      </c>
      <c r="E9109" t="str">
        <f t="shared" si="146"/>
        <v>$75K-$100K</v>
      </c>
    </row>
    <row r="9110" spans="1:5" x14ac:dyDescent="0.3">
      <c r="A9110" s="33" t="s">
        <v>2</v>
      </c>
      <c r="B9110" s="33" t="s">
        <v>53</v>
      </c>
      <c r="C9110" s="33"/>
      <c r="D9110" s="33" t="s">
        <v>474</v>
      </c>
      <c r="E9110" t="str">
        <f t="shared" si="146"/>
        <v>No Data</v>
      </c>
    </row>
    <row r="9111" spans="1:5" x14ac:dyDescent="0.3">
      <c r="A9111" s="33" t="s">
        <v>4</v>
      </c>
      <c r="B9111" s="33" t="s">
        <v>54</v>
      </c>
      <c r="C9111" s="33"/>
      <c r="D9111" s="33" t="s">
        <v>258</v>
      </c>
      <c r="E9111" t="str">
        <f t="shared" si="146"/>
        <v>No Data</v>
      </c>
    </row>
    <row r="9112" spans="1:5" x14ac:dyDescent="0.3">
      <c r="A9112" s="33" t="s">
        <v>126</v>
      </c>
      <c r="B9112" s="33" t="s">
        <v>53</v>
      </c>
      <c r="C9112" s="33">
        <v>100000</v>
      </c>
      <c r="D9112" s="33" t="s">
        <v>1157</v>
      </c>
      <c r="E9112" t="str">
        <f t="shared" si="146"/>
        <v>$75K-$100K</v>
      </c>
    </row>
    <row r="9113" spans="1:5" x14ac:dyDescent="0.3">
      <c r="A9113" s="33" t="s">
        <v>2</v>
      </c>
      <c r="B9113" s="33" t="s">
        <v>53</v>
      </c>
      <c r="C9113" s="33"/>
      <c r="D9113" s="33" t="s">
        <v>4126</v>
      </c>
      <c r="E9113" t="str">
        <f t="shared" si="146"/>
        <v>No Data</v>
      </c>
    </row>
    <row r="9114" spans="1:5" x14ac:dyDescent="0.3">
      <c r="A9114" s="33" t="s">
        <v>126</v>
      </c>
      <c r="B9114" s="33" t="s">
        <v>53</v>
      </c>
      <c r="C9114" s="33">
        <v>145000</v>
      </c>
      <c r="D9114" s="33" t="s">
        <v>3074</v>
      </c>
      <c r="E9114" t="str">
        <f t="shared" si="146"/>
        <v>$125K-$200K</v>
      </c>
    </row>
    <row r="9115" spans="1:5" x14ac:dyDescent="0.3">
      <c r="A9115" s="33" t="s">
        <v>1</v>
      </c>
      <c r="B9115" s="33" t="s">
        <v>69</v>
      </c>
      <c r="C9115" s="33">
        <v>89100</v>
      </c>
      <c r="D9115" s="33" t="s">
        <v>211</v>
      </c>
      <c r="E9115" t="str">
        <f t="shared" si="146"/>
        <v>$75K-$100K</v>
      </c>
    </row>
    <row r="9116" spans="1:5" x14ac:dyDescent="0.3">
      <c r="A9116" s="33" t="s">
        <v>0</v>
      </c>
      <c r="B9116" s="33" t="s">
        <v>74</v>
      </c>
      <c r="C9116" s="33">
        <v>79200</v>
      </c>
      <c r="D9116" s="33" t="s">
        <v>834</v>
      </c>
      <c r="E9116" t="str">
        <f t="shared" si="146"/>
        <v>$75K-$100K</v>
      </c>
    </row>
    <row r="9117" spans="1:5" x14ac:dyDescent="0.3">
      <c r="A9117" s="33" t="s">
        <v>126</v>
      </c>
      <c r="B9117" s="33" t="s">
        <v>53</v>
      </c>
      <c r="C9117" s="33">
        <v>112500</v>
      </c>
      <c r="D9117" s="33" t="s">
        <v>687</v>
      </c>
      <c r="E9117" t="str">
        <f t="shared" si="146"/>
        <v>$100K-$125K</v>
      </c>
    </row>
    <row r="9118" spans="1:5" x14ac:dyDescent="0.3">
      <c r="A9118" s="33" t="s">
        <v>0</v>
      </c>
      <c r="B9118" s="33" t="s">
        <v>53</v>
      </c>
      <c r="C9118" s="33">
        <v>136400</v>
      </c>
      <c r="D9118" s="33" t="s">
        <v>516</v>
      </c>
      <c r="E9118" t="str">
        <f t="shared" si="146"/>
        <v>$125K-$200K</v>
      </c>
    </row>
    <row r="9119" spans="1:5" x14ac:dyDescent="0.3">
      <c r="A9119" s="33" t="s">
        <v>0</v>
      </c>
      <c r="B9119" s="33" t="s">
        <v>53</v>
      </c>
      <c r="C9119" s="33">
        <v>137500</v>
      </c>
      <c r="D9119" s="33" t="s">
        <v>4127</v>
      </c>
      <c r="E9119" t="str">
        <f t="shared" si="146"/>
        <v>$125K-$200K</v>
      </c>
    </row>
    <row r="9120" spans="1:5" x14ac:dyDescent="0.3">
      <c r="A9120" s="33" t="s">
        <v>4</v>
      </c>
      <c r="B9120" s="33" t="s">
        <v>53</v>
      </c>
      <c r="C9120" s="33"/>
      <c r="D9120" s="33" t="s">
        <v>258</v>
      </c>
      <c r="E9120" t="str">
        <f t="shared" si="146"/>
        <v>No Data</v>
      </c>
    </row>
    <row r="9121" spans="1:5" x14ac:dyDescent="0.3">
      <c r="A9121" s="33" t="s">
        <v>4</v>
      </c>
      <c r="B9121" s="33" t="s">
        <v>53</v>
      </c>
      <c r="C9121" s="33">
        <v>102500</v>
      </c>
      <c r="D9121" s="33" t="s">
        <v>268</v>
      </c>
      <c r="E9121" t="str">
        <f t="shared" si="146"/>
        <v>$100K-$125K</v>
      </c>
    </row>
    <row r="9122" spans="1:5" x14ac:dyDescent="0.3">
      <c r="A9122" s="33" t="s">
        <v>2</v>
      </c>
      <c r="B9122" s="33" t="s">
        <v>53</v>
      </c>
      <c r="C9122" s="33">
        <v>125540</v>
      </c>
      <c r="D9122" s="33" t="s">
        <v>476</v>
      </c>
      <c r="E9122" t="str">
        <f t="shared" si="146"/>
        <v>$125K-$200K</v>
      </c>
    </row>
    <row r="9123" spans="1:5" x14ac:dyDescent="0.3">
      <c r="A9123" s="33" t="s">
        <v>2</v>
      </c>
      <c r="B9123" s="33" t="s">
        <v>54</v>
      </c>
      <c r="C9123" s="33">
        <v>70000</v>
      </c>
      <c r="D9123" s="33" t="s">
        <v>4128</v>
      </c>
      <c r="E9123" t="str">
        <f t="shared" si="146"/>
        <v>&lt;$75K</v>
      </c>
    </row>
    <row r="9124" spans="1:5" x14ac:dyDescent="0.3">
      <c r="A9124" s="33" t="s">
        <v>128</v>
      </c>
      <c r="B9124" s="33" t="s">
        <v>53</v>
      </c>
      <c r="C9124" s="33">
        <v>105000</v>
      </c>
      <c r="D9124" s="33" t="s">
        <v>4129</v>
      </c>
      <c r="E9124" t="str">
        <f t="shared" si="146"/>
        <v>$100K-$125K</v>
      </c>
    </row>
    <row r="9125" spans="1:5" x14ac:dyDescent="0.3">
      <c r="A9125" s="33" t="s">
        <v>0</v>
      </c>
      <c r="B9125" s="33" t="s">
        <v>53</v>
      </c>
      <c r="C9125" s="33"/>
      <c r="D9125" s="33" t="s">
        <v>299</v>
      </c>
      <c r="E9125" t="str">
        <f t="shared" si="146"/>
        <v>No Data</v>
      </c>
    </row>
    <row r="9126" spans="1:5" x14ac:dyDescent="0.3">
      <c r="A9126" s="33" t="s">
        <v>0</v>
      </c>
      <c r="B9126" s="33" t="s">
        <v>188</v>
      </c>
      <c r="C9126" s="33">
        <v>30750</v>
      </c>
      <c r="D9126" s="33" t="s">
        <v>4130</v>
      </c>
      <c r="E9126" t="str">
        <f t="shared" si="146"/>
        <v>&lt;$75K</v>
      </c>
    </row>
    <row r="9127" spans="1:5" x14ac:dyDescent="0.3">
      <c r="A9127" s="33" t="s">
        <v>126</v>
      </c>
      <c r="B9127" s="33" t="s">
        <v>54</v>
      </c>
      <c r="C9127" s="33">
        <v>125000</v>
      </c>
      <c r="D9127" s="33" t="s">
        <v>391</v>
      </c>
      <c r="E9127" t="str">
        <f t="shared" si="146"/>
        <v>$100K-$125K</v>
      </c>
    </row>
    <row r="9128" spans="1:5" x14ac:dyDescent="0.3">
      <c r="A9128" s="33" t="s">
        <v>2</v>
      </c>
      <c r="B9128" s="33" t="s">
        <v>53</v>
      </c>
      <c r="C9128" s="33">
        <v>115000</v>
      </c>
      <c r="D9128" s="33" t="s">
        <v>4131</v>
      </c>
      <c r="E9128" t="str">
        <f t="shared" si="146"/>
        <v>$100K-$125K</v>
      </c>
    </row>
    <row r="9129" spans="1:5" x14ac:dyDescent="0.3">
      <c r="A9129" s="33" t="s">
        <v>4</v>
      </c>
      <c r="B9129" s="33" t="s">
        <v>74</v>
      </c>
      <c r="C9129" s="33">
        <v>45000</v>
      </c>
      <c r="D9129" s="33" t="s">
        <v>4132</v>
      </c>
      <c r="E9129" t="str">
        <f t="shared" si="146"/>
        <v>&lt;$75K</v>
      </c>
    </row>
    <row r="9130" spans="1:5" x14ac:dyDescent="0.3">
      <c r="A9130" s="33" t="s">
        <v>4</v>
      </c>
      <c r="B9130" s="33" t="s">
        <v>53</v>
      </c>
      <c r="C9130" s="33">
        <v>112500</v>
      </c>
      <c r="D9130" s="33" t="s">
        <v>4133</v>
      </c>
      <c r="E9130" t="str">
        <f t="shared" si="146"/>
        <v>$100K-$125K</v>
      </c>
    </row>
    <row r="9131" spans="1:5" x14ac:dyDescent="0.3">
      <c r="A9131" s="33" t="s">
        <v>0</v>
      </c>
      <c r="B9131" s="33" t="s">
        <v>54</v>
      </c>
      <c r="C9131" s="33">
        <v>100783</v>
      </c>
      <c r="D9131" s="33" t="s">
        <v>728</v>
      </c>
      <c r="E9131" t="str">
        <f t="shared" si="146"/>
        <v>$100K-$125K</v>
      </c>
    </row>
    <row r="9132" spans="1:5" x14ac:dyDescent="0.3">
      <c r="A9132" s="33" t="s">
        <v>0</v>
      </c>
      <c r="B9132" s="33" t="s">
        <v>53</v>
      </c>
      <c r="C9132" s="33"/>
      <c r="D9132" s="33" t="s">
        <v>1363</v>
      </c>
      <c r="E9132" t="str">
        <f t="shared" si="146"/>
        <v>No Data</v>
      </c>
    </row>
    <row r="9133" spans="1:5" x14ac:dyDescent="0.3">
      <c r="A9133" s="33" t="s">
        <v>126</v>
      </c>
      <c r="B9133" s="33" t="s">
        <v>53</v>
      </c>
      <c r="C9133" s="33">
        <v>233520</v>
      </c>
      <c r="D9133" s="33" t="s">
        <v>217</v>
      </c>
      <c r="E9133" t="str">
        <f t="shared" si="146"/>
        <v>&gt;$200K</v>
      </c>
    </row>
    <row r="9134" spans="1:5" x14ac:dyDescent="0.3">
      <c r="A9134" s="33" t="s">
        <v>0</v>
      </c>
      <c r="B9134" s="33" t="s">
        <v>54</v>
      </c>
      <c r="C9134" s="33"/>
      <c r="D9134" s="33" t="s">
        <v>258</v>
      </c>
      <c r="E9134" t="str">
        <f t="shared" si="146"/>
        <v>No Data</v>
      </c>
    </row>
    <row r="9135" spans="1:5" x14ac:dyDescent="0.3">
      <c r="A9135" s="33" t="s">
        <v>2</v>
      </c>
      <c r="B9135" s="33" t="s">
        <v>53</v>
      </c>
      <c r="C9135" s="33">
        <v>55668</v>
      </c>
      <c r="D9135" s="33" t="s">
        <v>4134</v>
      </c>
      <c r="E9135" t="str">
        <f t="shared" si="146"/>
        <v>&lt;$75K</v>
      </c>
    </row>
    <row r="9136" spans="1:5" x14ac:dyDescent="0.3">
      <c r="A9136" s="33" t="s">
        <v>2</v>
      </c>
      <c r="B9136" s="33" t="s">
        <v>53</v>
      </c>
      <c r="C9136" s="33"/>
      <c r="D9136" s="33" t="s">
        <v>975</v>
      </c>
      <c r="E9136" t="str">
        <f t="shared" si="146"/>
        <v>No Data</v>
      </c>
    </row>
    <row r="9137" spans="1:5" x14ac:dyDescent="0.3">
      <c r="A9137" s="33" t="s">
        <v>4</v>
      </c>
      <c r="B9137" s="33" t="s">
        <v>53</v>
      </c>
      <c r="C9137" s="33">
        <v>99150</v>
      </c>
      <c r="D9137" s="33" t="s">
        <v>3679</v>
      </c>
      <c r="E9137" t="str">
        <f t="shared" si="146"/>
        <v>$75K-$100K</v>
      </c>
    </row>
    <row r="9138" spans="1:5" x14ac:dyDescent="0.3">
      <c r="A9138" s="33" t="s">
        <v>0</v>
      </c>
      <c r="B9138" s="33" t="s">
        <v>53</v>
      </c>
      <c r="C9138" s="33"/>
      <c r="D9138" s="33" t="s">
        <v>875</v>
      </c>
      <c r="E9138" t="str">
        <f t="shared" si="146"/>
        <v>No Data</v>
      </c>
    </row>
    <row r="9139" spans="1:5" x14ac:dyDescent="0.3">
      <c r="A9139" s="33" t="s">
        <v>52</v>
      </c>
      <c r="B9139" s="33" t="s">
        <v>54</v>
      </c>
      <c r="C9139" s="33">
        <v>83897</v>
      </c>
      <c r="D9139" s="33" t="s">
        <v>3053</v>
      </c>
      <c r="E9139" t="str">
        <f t="shared" si="146"/>
        <v>$75K-$100K</v>
      </c>
    </row>
    <row r="9140" spans="1:5" x14ac:dyDescent="0.3">
      <c r="A9140" s="33" t="s">
        <v>0</v>
      </c>
      <c r="B9140" s="33" t="s">
        <v>53</v>
      </c>
      <c r="C9140" s="33">
        <v>185000</v>
      </c>
      <c r="D9140" s="33" t="s">
        <v>4135</v>
      </c>
      <c r="E9140" t="str">
        <f t="shared" si="146"/>
        <v>$125K-$200K</v>
      </c>
    </row>
    <row r="9141" spans="1:5" x14ac:dyDescent="0.3">
      <c r="A9141" s="33" t="s">
        <v>0</v>
      </c>
      <c r="B9141" s="33" t="s">
        <v>53</v>
      </c>
      <c r="C9141" s="33">
        <v>100000</v>
      </c>
      <c r="D9141" s="33" t="s">
        <v>265</v>
      </c>
      <c r="E9141" t="str">
        <f t="shared" si="146"/>
        <v>$75K-$100K</v>
      </c>
    </row>
    <row r="9142" spans="1:5" x14ac:dyDescent="0.3">
      <c r="A9142" s="33" t="s">
        <v>2</v>
      </c>
      <c r="B9142" s="33" t="s">
        <v>53</v>
      </c>
      <c r="C9142" s="33"/>
      <c r="D9142" s="33" t="s">
        <v>4136</v>
      </c>
      <c r="E9142" t="str">
        <f t="shared" si="146"/>
        <v>No Data</v>
      </c>
    </row>
    <row r="9143" spans="1:5" x14ac:dyDescent="0.3">
      <c r="A9143" s="33" t="s">
        <v>4</v>
      </c>
      <c r="B9143" s="33" t="s">
        <v>53</v>
      </c>
      <c r="C9143" s="33">
        <v>135000</v>
      </c>
      <c r="D9143" s="33" t="s">
        <v>268</v>
      </c>
      <c r="E9143" t="str">
        <f t="shared" si="146"/>
        <v>$125K-$200K</v>
      </c>
    </row>
    <row r="9144" spans="1:5" x14ac:dyDescent="0.3">
      <c r="A9144" s="33" t="s">
        <v>4</v>
      </c>
      <c r="B9144" s="33" t="s">
        <v>53</v>
      </c>
      <c r="C9144" s="33">
        <v>168500</v>
      </c>
      <c r="D9144" s="33" t="s">
        <v>417</v>
      </c>
      <c r="E9144" t="str">
        <f t="shared" si="146"/>
        <v>$125K-$200K</v>
      </c>
    </row>
    <row r="9145" spans="1:5" x14ac:dyDescent="0.3">
      <c r="A9145" s="33" t="s">
        <v>0</v>
      </c>
      <c r="B9145" s="33" t="s">
        <v>54</v>
      </c>
      <c r="C9145" s="33">
        <v>150000</v>
      </c>
      <c r="D9145" s="33" t="s">
        <v>431</v>
      </c>
      <c r="E9145" t="str">
        <f t="shared" si="146"/>
        <v>$125K-$200K</v>
      </c>
    </row>
    <row r="9146" spans="1:5" x14ac:dyDescent="0.3">
      <c r="A9146" s="33" t="s">
        <v>129</v>
      </c>
      <c r="B9146" s="33" t="s">
        <v>54</v>
      </c>
      <c r="C9146" s="33"/>
      <c r="D9146" s="33" t="s">
        <v>810</v>
      </c>
      <c r="E9146" t="str">
        <f t="shared" si="146"/>
        <v>No Data</v>
      </c>
    </row>
    <row r="9147" spans="1:5" x14ac:dyDescent="0.3">
      <c r="A9147" s="33" t="s">
        <v>0</v>
      </c>
      <c r="B9147" s="33" t="s">
        <v>53</v>
      </c>
      <c r="C9147" s="33"/>
      <c r="D9147" s="33" t="s">
        <v>598</v>
      </c>
      <c r="E9147" t="str">
        <f t="shared" si="146"/>
        <v>No Data</v>
      </c>
    </row>
    <row r="9148" spans="1:5" x14ac:dyDescent="0.3">
      <c r="A9148" s="33" t="s">
        <v>0</v>
      </c>
      <c r="B9148" s="33" t="s">
        <v>53</v>
      </c>
      <c r="C9148" s="33">
        <v>119908</v>
      </c>
      <c r="D9148" s="33" t="s">
        <v>4137</v>
      </c>
      <c r="E9148" t="str">
        <f t="shared" si="146"/>
        <v>$100K-$125K</v>
      </c>
    </row>
    <row r="9149" spans="1:5" x14ac:dyDescent="0.3">
      <c r="A9149" s="33" t="s">
        <v>2</v>
      </c>
      <c r="B9149" s="33" t="s">
        <v>53</v>
      </c>
      <c r="C9149" s="33"/>
      <c r="D9149" s="33" t="s">
        <v>4138</v>
      </c>
      <c r="E9149" t="str">
        <f t="shared" si="146"/>
        <v>No Data</v>
      </c>
    </row>
    <row r="9150" spans="1:5" x14ac:dyDescent="0.3">
      <c r="A9150" s="33" t="s">
        <v>4</v>
      </c>
      <c r="B9150" s="33" t="s">
        <v>53</v>
      </c>
      <c r="C9150" s="33"/>
      <c r="D9150" s="33" t="s">
        <v>258</v>
      </c>
      <c r="E9150" t="str">
        <f t="shared" si="146"/>
        <v>No Data</v>
      </c>
    </row>
    <row r="9151" spans="1:5" x14ac:dyDescent="0.3">
      <c r="A9151" s="33" t="s">
        <v>4</v>
      </c>
      <c r="B9151" s="33" t="s">
        <v>63</v>
      </c>
      <c r="C9151" s="33"/>
      <c r="D9151" s="33" t="s">
        <v>366</v>
      </c>
      <c r="E9151" t="str">
        <f t="shared" si="146"/>
        <v>No Data</v>
      </c>
    </row>
    <row r="9152" spans="1:5" x14ac:dyDescent="0.3">
      <c r="A9152" s="33" t="s">
        <v>4</v>
      </c>
      <c r="B9152" s="33" t="s">
        <v>53</v>
      </c>
      <c r="C9152" s="33">
        <v>145000</v>
      </c>
      <c r="D9152" s="33" t="s">
        <v>4139</v>
      </c>
      <c r="E9152" t="str">
        <f t="shared" si="146"/>
        <v>$125K-$200K</v>
      </c>
    </row>
    <row r="9153" spans="1:5" x14ac:dyDescent="0.3">
      <c r="A9153" s="33" t="s">
        <v>4</v>
      </c>
      <c r="B9153" s="33" t="s">
        <v>53</v>
      </c>
      <c r="C9153" s="33">
        <v>115000</v>
      </c>
      <c r="D9153" s="33" t="s">
        <v>4140</v>
      </c>
      <c r="E9153" t="str">
        <f t="shared" si="146"/>
        <v>$100K-$125K</v>
      </c>
    </row>
    <row r="9154" spans="1:5" x14ac:dyDescent="0.3">
      <c r="A9154" s="33" t="s">
        <v>2</v>
      </c>
      <c r="B9154" s="33" t="s">
        <v>53</v>
      </c>
      <c r="C9154" s="33"/>
      <c r="D9154" s="33" t="s">
        <v>232</v>
      </c>
      <c r="E9154" t="str">
        <f t="shared" si="146"/>
        <v>No Data</v>
      </c>
    </row>
    <row r="9155" spans="1:5" x14ac:dyDescent="0.3">
      <c r="A9155" s="33" t="s">
        <v>2</v>
      </c>
      <c r="B9155" s="33" t="s">
        <v>53</v>
      </c>
      <c r="C9155" s="33"/>
      <c r="D9155" s="33" t="s">
        <v>3527</v>
      </c>
      <c r="E9155" t="str">
        <f t="shared" ref="E9155:E9218" si="147">_xlfn.XLOOKUP(C9155,$H$16:$H$21,$G$16:$G$21,,1)</f>
        <v>No Data</v>
      </c>
    </row>
    <row r="9156" spans="1:5" x14ac:dyDescent="0.3">
      <c r="A9156" s="33" t="s">
        <v>4</v>
      </c>
      <c r="B9156" s="33" t="s">
        <v>54</v>
      </c>
      <c r="C9156" s="33"/>
      <c r="D9156" s="33" t="s">
        <v>4141</v>
      </c>
      <c r="E9156" t="str">
        <f t="shared" si="147"/>
        <v>No Data</v>
      </c>
    </row>
    <row r="9157" spans="1:5" x14ac:dyDescent="0.3">
      <c r="A9157" s="33" t="s">
        <v>2</v>
      </c>
      <c r="B9157" s="33" t="s">
        <v>53</v>
      </c>
      <c r="C9157" s="33">
        <v>145000</v>
      </c>
      <c r="D9157" s="33" t="s">
        <v>315</v>
      </c>
      <c r="E9157" t="str">
        <f t="shared" si="147"/>
        <v>$125K-$200K</v>
      </c>
    </row>
    <row r="9158" spans="1:5" x14ac:dyDescent="0.3">
      <c r="A9158" s="33" t="s">
        <v>0</v>
      </c>
      <c r="B9158" s="33" t="s">
        <v>53</v>
      </c>
      <c r="C9158" s="33"/>
      <c r="D9158" s="33" t="s">
        <v>1435</v>
      </c>
      <c r="E9158" t="str">
        <f t="shared" si="147"/>
        <v>No Data</v>
      </c>
    </row>
    <row r="9159" spans="1:5" x14ac:dyDescent="0.3">
      <c r="A9159" s="33" t="s">
        <v>52</v>
      </c>
      <c r="B9159" s="33" t="s">
        <v>53</v>
      </c>
      <c r="C9159" s="33"/>
      <c r="D9159" s="33" t="s">
        <v>2693</v>
      </c>
      <c r="E9159" t="str">
        <f t="shared" si="147"/>
        <v>No Data</v>
      </c>
    </row>
    <row r="9160" spans="1:5" x14ac:dyDescent="0.3">
      <c r="A9160" s="33" t="s">
        <v>4</v>
      </c>
      <c r="B9160" s="33" t="s">
        <v>53</v>
      </c>
      <c r="C9160" s="33"/>
      <c r="D9160" s="33" t="s">
        <v>4142</v>
      </c>
      <c r="E9160" t="str">
        <f t="shared" si="147"/>
        <v>No Data</v>
      </c>
    </row>
    <row r="9161" spans="1:5" x14ac:dyDescent="0.3">
      <c r="A9161" s="33" t="s">
        <v>128</v>
      </c>
      <c r="B9161" s="33" t="s">
        <v>53</v>
      </c>
      <c r="C9161" s="33">
        <v>150000</v>
      </c>
      <c r="D9161" s="33" t="s">
        <v>499</v>
      </c>
      <c r="E9161" t="str">
        <f t="shared" si="147"/>
        <v>$125K-$200K</v>
      </c>
    </row>
    <row r="9162" spans="1:5" x14ac:dyDescent="0.3">
      <c r="A9162" s="33" t="s">
        <v>4</v>
      </c>
      <c r="B9162" s="33" t="s">
        <v>67</v>
      </c>
      <c r="C9162" s="33">
        <v>154000</v>
      </c>
      <c r="D9162" s="33" t="s">
        <v>913</v>
      </c>
      <c r="E9162" t="str">
        <f t="shared" si="147"/>
        <v>$125K-$200K</v>
      </c>
    </row>
    <row r="9163" spans="1:5" x14ac:dyDescent="0.3">
      <c r="A9163" s="33" t="s">
        <v>0</v>
      </c>
      <c r="B9163" s="33" t="s">
        <v>53</v>
      </c>
      <c r="C9163" s="33">
        <v>150000</v>
      </c>
      <c r="D9163" s="33" t="s">
        <v>2291</v>
      </c>
      <c r="E9163" t="str">
        <f t="shared" si="147"/>
        <v>$125K-$200K</v>
      </c>
    </row>
    <row r="9164" spans="1:5" x14ac:dyDescent="0.3">
      <c r="A9164" s="33" t="s">
        <v>126</v>
      </c>
      <c r="B9164" s="33" t="s">
        <v>53</v>
      </c>
      <c r="C9164" s="33"/>
      <c r="D9164" s="33" t="s">
        <v>258</v>
      </c>
      <c r="E9164" t="str">
        <f t="shared" si="147"/>
        <v>No Data</v>
      </c>
    </row>
    <row r="9165" spans="1:5" x14ac:dyDescent="0.3">
      <c r="A9165" s="33" t="s">
        <v>126</v>
      </c>
      <c r="B9165" s="33" t="s">
        <v>53</v>
      </c>
      <c r="C9165" s="33">
        <v>145000</v>
      </c>
      <c r="D9165" s="33" t="s">
        <v>230</v>
      </c>
      <c r="E9165" t="str">
        <f t="shared" si="147"/>
        <v>$125K-$200K</v>
      </c>
    </row>
    <row r="9166" spans="1:5" x14ac:dyDescent="0.3">
      <c r="A9166" s="33" t="s">
        <v>129</v>
      </c>
      <c r="B9166" s="33" t="s">
        <v>99</v>
      </c>
      <c r="C9166" s="33">
        <v>200000</v>
      </c>
      <c r="D9166" s="33" t="s">
        <v>1974</v>
      </c>
      <c r="E9166" t="str">
        <f t="shared" si="147"/>
        <v>$125K-$200K</v>
      </c>
    </row>
    <row r="9167" spans="1:5" x14ac:dyDescent="0.3">
      <c r="A9167" s="33" t="s">
        <v>2</v>
      </c>
      <c r="B9167" s="33" t="s">
        <v>69</v>
      </c>
      <c r="C9167" s="33">
        <v>53014</v>
      </c>
      <c r="D9167" s="33" t="s">
        <v>4143</v>
      </c>
      <c r="E9167" t="str">
        <f t="shared" si="147"/>
        <v>&lt;$75K</v>
      </c>
    </row>
    <row r="9168" spans="1:5" x14ac:dyDescent="0.3">
      <c r="A9168" s="33" t="s">
        <v>126</v>
      </c>
      <c r="B9168" s="33" t="s">
        <v>53</v>
      </c>
      <c r="C9168" s="33">
        <v>90000</v>
      </c>
      <c r="D9168" s="33" t="s">
        <v>1401</v>
      </c>
      <c r="E9168" t="str">
        <f t="shared" si="147"/>
        <v>$75K-$100K</v>
      </c>
    </row>
    <row r="9169" spans="1:5" x14ac:dyDescent="0.3">
      <c r="A9169" s="33" t="s">
        <v>4</v>
      </c>
      <c r="B9169" s="33" t="s">
        <v>54</v>
      </c>
      <c r="C9169" s="33">
        <v>145000</v>
      </c>
      <c r="D9169" s="33" t="s">
        <v>238</v>
      </c>
      <c r="E9169" t="str">
        <f t="shared" si="147"/>
        <v>$125K-$200K</v>
      </c>
    </row>
    <row r="9170" spans="1:5" x14ac:dyDescent="0.3">
      <c r="A9170" s="33" t="s">
        <v>2</v>
      </c>
      <c r="B9170" s="33" t="s">
        <v>53</v>
      </c>
      <c r="C9170" s="33"/>
      <c r="D9170" s="33" t="s">
        <v>226</v>
      </c>
      <c r="E9170" t="str">
        <f t="shared" si="147"/>
        <v>No Data</v>
      </c>
    </row>
    <row r="9171" spans="1:5" x14ac:dyDescent="0.3">
      <c r="A9171" s="33" t="s">
        <v>2</v>
      </c>
      <c r="B9171" s="33" t="s">
        <v>105</v>
      </c>
      <c r="C9171" s="33">
        <v>111175</v>
      </c>
      <c r="D9171" s="33" t="s">
        <v>1091</v>
      </c>
      <c r="E9171" t="str">
        <f t="shared" si="147"/>
        <v>$100K-$125K</v>
      </c>
    </row>
    <row r="9172" spans="1:5" x14ac:dyDescent="0.3">
      <c r="A9172" s="33" t="s">
        <v>4</v>
      </c>
      <c r="B9172" s="33" t="s">
        <v>53</v>
      </c>
      <c r="C9172" s="33">
        <v>85000</v>
      </c>
      <c r="D9172" s="33" t="s">
        <v>4144</v>
      </c>
      <c r="E9172" t="str">
        <f t="shared" si="147"/>
        <v>$75K-$100K</v>
      </c>
    </row>
    <row r="9173" spans="1:5" x14ac:dyDescent="0.3">
      <c r="A9173" s="33" t="s">
        <v>4</v>
      </c>
      <c r="B9173" s="33" t="s">
        <v>53</v>
      </c>
      <c r="C9173" s="33"/>
      <c r="D9173" s="33" t="s">
        <v>3098</v>
      </c>
      <c r="E9173" t="str">
        <f t="shared" si="147"/>
        <v>No Data</v>
      </c>
    </row>
    <row r="9174" spans="1:5" x14ac:dyDescent="0.3">
      <c r="A9174" s="33" t="s">
        <v>2</v>
      </c>
      <c r="B9174" s="33" t="s">
        <v>53</v>
      </c>
      <c r="C9174" s="33">
        <v>131900</v>
      </c>
      <c r="D9174" s="33" t="s">
        <v>729</v>
      </c>
      <c r="E9174" t="str">
        <f t="shared" si="147"/>
        <v>$125K-$200K</v>
      </c>
    </row>
    <row r="9175" spans="1:5" x14ac:dyDescent="0.3">
      <c r="A9175" s="33" t="s">
        <v>0</v>
      </c>
      <c r="B9175" s="33" t="s">
        <v>53</v>
      </c>
      <c r="C9175" s="33">
        <v>160000</v>
      </c>
      <c r="D9175" s="33" t="s">
        <v>2845</v>
      </c>
      <c r="E9175" t="str">
        <f t="shared" si="147"/>
        <v>$125K-$200K</v>
      </c>
    </row>
    <row r="9176" spans="1:5" x14ac:dyDescent="0.3">
      <c r="A9176" s="33" t="s">
        <v>2</v>
      </c>
      <c r="B9176" s="33" t="s">
        <v>71</v>
      </c>
      <c r="C9176" s="33">
        <v>57500</v>
      </c>
      <c r="D9176" s="33" t="s">
        <v>4145</v>
      </c>
      <c r="E9176" t="str">
        <f t="shared" si="147"/>
        <v>&lt;$75K</v>
      </c>
    </row>
    <row r="9177" spans="1:5" x14ac:dyDescent="0.3">
      <c r="A9177" s="33" t="s">
        <v>52</v>
      </c>
      <c r="B9177" s="33" t="s">
        <v>53</v>
      </c>
      <c r="C9177" s="33"/>
      <c r="D9177" s="33" t="s">
        <v>746</v>
      </c>
      <c r="E9177" t="str">
        <f t="shared" si="147"/>
        <v>No Data</v>
      </c>
    </row>
    <row r="9178" spans="1:5" x14ac:dyDescent="0.3">
      <c r="A9178" s="33" t="s">
        <v>4</v>
      </c>
      <c r="B9178" s="33" t="s">
        <v>83</v>
      </c>
      <c r="C9178" s="33">
        <v>69300</v>
      </c>
      <c r="D9178" s="33" t="s">
        <v>2586</v>
      </c>
      <c r="E9178" t="str">
        <f t="shared" si="147"/>
        <v>&lt;$75K</v>
      </c>
    </row>
    <row r="9179" spans="1:5" x14ac:dyDescent="0.3">
      <c r="A9179" s="33" t="s">
        <v>0</v>
      </c>
      <c r="B9179" s="33" t="s">
        <v>53</v>
      </c>
      <c r="C9179" s="33"/>
      <c r="D9179" s="33" t="s">
        <v>622</v>
      </c>
      <c r="E9179" t="str">
        <f t="shared" si="147"/>
        <v>No Data</v>
      </c>
    </row>
    <row r="9180" spans="1:5" x14ac:dyDescent="0.3">
      <c r="A9180" s="33" t="s">
        <v>1</v>
      </c>
      <c r="B9180" s="33" t="s">
        <v>104</v>
      </c>
      <c r="C9180" s="33">
        <v>80850</v>
      </c>
      <c r="D9180" s="33" t="s">
        <v>4146</v>
      </c>
      <c r="E9180" t="str">
        <f t="shared" si="147"/>
        <v>$75K-$100K</v>
      </c>
    </row>
    <row r="9181" spans="1:5" x14ac:dyDescent="0.3">
      <c r="A9181" s="33" t="s">
        <v>2</v>
      </c>
      <c r="B9181" s="33" t="s">
        <v>53</v>
      </c>
      <c r="C9181" s="33">
        <v>93600</v>
      </c>
      <c r="D9181" s="33" t="s">
        <v>4147</v>
      </c>
      <c r="E9181" t="str">
        <f t="shared" si="147"/>
        <v>$75K-$100K</v>
      </c>
    </row>
    <row r="9182" spans="1:5" x14ac:dyDescent="0.3">
      <c r="A9182" s="33" t="s">
        <v>4</v>
      </c>
      <c r="B9182" s="33" t="s">
        <v>53</v>
      </c>
      <c r="C9182" s="33"/>
      <c r="D9182" s="33" t="s">
        <v>4148</v>
      </c>
      <c r="E9182" t="str">
        <f t="shared" si="147"/>
        <v>No Data</v>
      </c>
    </row>
    <row r="9183" spans="1:5" x14ac:dyDescent="0.3">
      <c r="A9183" s="33" t="s">
        <v>0</v>
      </c>
      <c r="B9183" s="33" t="s">
        <v>53</v>
      </c>
      <c r="C9183" s="33">
        <v>152500</v>
      </c>
      <c r="D9183" s="33" t="s">
        <v>4149</v>
      </c>
      <c r="E9183" t="str">
        <f t="shared" si="147"/>
        <v>$125K-$200K</v>
      </c>
    </row>
    <row r="9184" spans="1:5" x14ac:dyDescent="0.3">
      <c r="A9184" s="33" t="s">
        <v>4</v>
      </c>
      <c r="B9184" s="33" t="s">
        <v>54</v>
      </c>
      <c r="C9184" s="33">
        <v>211000</v>
      </c>
      <c r="D9184" s="33" t="s">
        <v>225</v>
      </c>
      <c r="E9184" t="str">
        <f t="shared" si="147"/>
        <v>&gt;$200K</v>
      </c>
    </row>
    <row r="9185" spans="1:5" x14ac:dyDescent="0.3">
      <c r="A9185" s="33" t="s">
        <v>2</v>
      </c>
      <c r="B9185" s="33" t="s">
        <v>53</v>
      </c>
      <c r="C9185" s="33"/>
      <c r="D9185" s="33" t="s">
        <v>4150</v>
      </c>
      <c r="E9185" t="str">
        <f t="shared" si="147"/>
        <v>No Data</v>
      </c>
    </row>
    <row r="9186" spans="1:5" x14ac:dyDescent="0.3">
      <c r="A9186" s="33" t="s">
        <v>4</v>
      </c>
      <c r="B9186" s="33" t="s">
        <v>53</v>
      </c>
      <c r="C9186" s="33">
        <v>145000</v>
      </c>
      <c r="D9186" s="33" t="s">
        <v>315</v>
      </c>
      <c r="E9186" t="str">
        <f t="shared" si="147"/>
        <v>$125K-$200K</v>
      </c>
    </row>
    <row r="9187" spans="1:5" x14ac:dyDescent="0.3">
      <c r="A9187" s="33" t="s">
        <v>128</v>
      </c>
      <c r="B9187" s="33" t="s">
        <v>53</v>
      </c>
      <c r="C9187" s="33"/>
      <c r="D9187" s="33" t="s">
        <v>299</v>
      </c>
      <c r="E9187" t="str">
        <f t="shared" si="147"/>
        <v>No Data</v>
      </c>
    </row>
    <row r="9188" spans="1:5" x14ac:dyDescent="0.3">
      <c r="A9188" s="33" t="s">
        <v>0</v>
      </c>
      <c r="B9188" s="33" t="s">
        <v>53</v>
      </c>
      <c r="C9188" s="33"/>
      <c r="D9188" s="33" t="s">
        <v>278</v>
      </c>
      <c r="E9188" t="str">
        <f t="shared" si="147"/>
        <v>No Data</v>
      </c>
    </row>
    <row r="9189" spans="1:5" x14ac:dyDescent="0.3">
      <c r="A9189" s="33" t="s">
        <v>0</v>
      </c>
      <c r="B9189" s="33" t="s">
        <v>53</v>
      </c>
      <c r="C9189" s="33"/>
      <c r="D9189" s="33" t="s">
        <v>457</v>
      </c>
      <c r="E9189" t="str">
        <f t="shared" si="147"/>
        <v>No Data</v>
      </c>
    </row>
    <row r="9190" spans="1:5" x14ac:dyDescent="0.3">
      <c r="A9190" s="33" t="s">
        <v>2</v>
      </c>
      <c r="B9190" s="33" t="s">
        <v>53</v>
      </c>
      <c r="C9190" s="33"/>
      <c r="D9190" s="33" t="s">
        <v>4151</v>
      </c>
      <c r="E9190" t="str">
        <f t="shared" si="147"/>
        <v>No Data</v>
      </c>
    </row>
    <row r="9191" spans="1:5" x14ac:dyDescent="0.3">
      <c r="A9191" s="33" t="s">
        <v>4</v>
      </c>
      <c r="B9191" s="33" t="s">
        <v>53</v>
      </c>
      <c r="C9191" s="33">
        <v>175000</v>
      </c>
      <c r="D9191" s="33" t="s">
        <v>638</v>
      </c>
      <c r="E9191" t="str">
        <f t="shared" si="147"/>
        <v>$125K-$200K</v>
      </c>
    </row>
    <row r="9192" spans="1:5" x14ac:dyDescent="0.3">
      <c r="A9192" s="33" t="s">
        <v>2</v>
      </c>
      <c r="B9192" s="33" t="s">
        <v>72</v>
      </c>
      <c r="C9192" s="33">
        <v>89100</v>
      </c>
      <c r="D9192" s="33" t="s">
        <v>4152</v>
      </c>
      <c r="E9192" t="str">
        <f t="shared" si="147"/>
        <v>$75K-$100K</v>
      </c>
    </row>
    <row r="9193" spans="1:5" x14ac:dyDescent="0.3">
      <c r="A9193" s="33" t="s">
        <v>2</v>
      </c>
      <c r="B9193" s="33" t="s">
        <v>53</v>
      </c>
      <c r="C9193" s="33">
        <v>160000</v>
      </c>
      <c r="D9193" s="33" t="s">
        <v>4153</v>
      </c>
      <c r="E9193" t="str">
        <f t="shared" si="147"/>
        <v>$125K-$200K</v>
      </c>
    </row>
    <row r="9194" spans="1:5" x14ac:dyDescent="0.3">
      <c r="A9194" s="33" t="s">
        <v>0</v>
      </c>
      <c r="B9194" s="33" t="s">
        <v>53</v>
      </c>
      <c r="C9194" s="33"/>
      <c r="D9194" s="33" t="s">
        <v>280</v>
      </c>
      <c r="E9194" t="str">
        <f t="shared" si="147"/>
        <v>No Data</v>
      </c>
    </row>
    <row r="9195" spans="1:5" x14ac:dyDescent="0.3">
      <c r="A9195" s="33" t="s">
        <v>2</v>
      </c>
      <c r="B9195" s="33" t="s">
        <v>97</v>
      </c>
      <c r="C9195" s="33">
        <v>53014</v>
      </c>
      <c r="D9195" s="33" t="s">
        <v>294</v>
      </c>
      <c r="E9195" t="str">
        <f t="shared" si="147"/>
        <v>&lt;$75K</v>
      </c>
    </row>
    <row r="9196" spans="1:5" x14ac:dyDescent="0.3">
      <c r="A9196" s="33" t="s">
        <v>126</v>
      </c>
      <c r="B9196" s="33" t="s">
        <v>53</v>
      </c>
      <c r="C9196" s="33"/>
      <c r="D9196" s="33" t="s">
        <v>316</v>
      </c>
      <c r="E9196" t="str">
        <f t="shared" si="147"/>
        <v>No Data</v>
      </c>
    </row>
    <row r="9197" spans="1:5" x14ac:dyDescent="0.3">
      <c r="A9197" s="33" t="s">
        <v>4</v>
      </c>
      <c r="B9197" s="33" t="s">
        <v>53</v>
      </c>
      <c r="C9197" s="33">
        <v>125000</v>
      </c>
      <c r="D9197" s="33" t="s">
        <v>3439</v>
      </c>
      <c r="E9197" t="str">
        <f t="shared" si="147"/>
        <v>$100K-$125K</v>
      </c>
    </row>
    <row r="9198" spans="1:5" x14ac:dyDescent="0.3">
      <c r="A9198" s="33" t="s">
        <v>0</v>
      </c>
      <c r="B9198" s="33" t="s">
        <v>53</v>
      </c>
      <c r="C9198" s="33"/>
      <c r="D9198" s="33" t="s">
        <v>258</v>
      </c>
      <c r="E9198" t="str">
        <f t="shared" si="147"/>
        <v>No Data</v>
      </c>
    </row>
    <row r="9199" spans="1:5" x14ac:dyDescent="0.3">
      <c r="A9199" s="33" t="s">
        <v>2</v>
      </c>
      <c r="B9199" s="33" t="s">
        <v>53</v>
      </c>
      <c r="C9199" s="33">
        <v>170000</v>
      </c>
      <c r="D9199" s="33" t="s">
        <v>2123</v>
      </c>
      <c r="E9199" t="str">
        <f t="shared" si="147"/>
        <v>$125K-$200K</v>
      </c>
    </row>
    <row r="9200" spans="1:5" x14ac:dyDescent="0.3">
      <c r="A9200" s="33" t="s">
        <v>128</v>
      </c>
      <c r="B9200" s="33" t="s">
        <v>53</v>
      </c>
      <c r="C9200" s="33">
        <v>122500</v>
      </c>
      <c r="D9200" s="33" t="s">
        <v>583</v>
      </c>
      <c r="E9200" t="str">
        <f t="shared" si="147"/>
        <v>$100K-$125K</v>
      </c>
    </row>
    <row r="9201" spans="1:5" x14ac:dyDescent="0.3">
      <c r="A9201" s="33" t="s">
        <v>0</v>
      </c>
      <c r="B9201" s="33" t="s">
        <v>97</v>
      </c>
      <c r="C9201" s="33">
        <v>70000</v>
      </c>
      <c r="D9201" s="33" t="s">
        <v>3996</v>
      </c>
      <c r="E9201" t="str">
        <f t="shared" si="147"/>
        <v>&lt;$75K</v>
      </c>
    </row>
    <row r="9202" spans="1:5" x14ac:dyDescent="0.3">
      <c r="A9202" s="33" t="s">
        <v>1</v>
      </c>
      <c r="B9202" s="33" t="s">
        <v>105</v>
      </c>
      <c r="C9202" s="33"/>
      <c r="D9202" s="33" t="s">
        <v>4154</v>
      </c>
      <c r="E9202" t="str">
        <f t="shared" si="147"/>
        <v>No Data</v>
      </c>
    </row>
    <row r="9203" spans="1:5" x14ac:dyDescent="0.3">
      <c r="A9203" s="33" t="s">
        <v>4</v>
      </c>
      <c r="B9203" s="33" t="s">
        <v>53</v>
      </c>
      <c r="C9203" s="33">
        <v>120000</v>
      </c>
      <c r="D9203" s="33" t="s">
        <v>268</v>
      </c>
      <c r="E9203" t="str">
        <f t="shared" si="147"/>
        <v>$100K-$125K</v>
      </c>
    </row>
    <row r="9204" spans="1:5" x14ac:dyDescent="0.3">
      <c r="A9204" s="33" t="s">
        <v>2</v>
      </c>
      <c r="B9204" s="33" t="s">
        <v>97</v>
      </c>
      <c r="C9204" s="33">
        <v>51014</v>
      </c>
      <c r="D9204" s="33" t="s">
        <v>4155</v>
      </c>
      <c r="E9204" t="str">
        <f t="shared" si="147"/>
        <v>&lt;$75K</v>
      </c>
    </row>
    <row r="9205" spans="1:5" x14ac:dyDescent="0.3">
      <c r="A9205" s="33" t="s">
        <v>126</v>
      </c>
      <c r="B9205" s="33" t="s">
        <v>53</v>
      </c>
      <c r="C9205" s="33"/>
      <c r="D9205" s="33" t="s">
        <v>225</v>
      </c>
      <c r="E9205" t="str">
        <f t="shared" si="147"/>
        <v>No Data</v>
      </c>
    </row>
    <row r="9206" spans="1:5" x14ac:dyDescent="0.3">
      <c r="A9206" s="33" t="s">
        <v>2</v>
      </c>
      <c r="B9206" s="33" t="s">
        <v>53</v>
      </c>
      <c r="C9206" s="33"/>
      <c r="D9206" s="33" t="s">
        <v>1145</v>
      </c>
      <c r="E9206" t="str">
        <f t="shared" si="147"/>
        <v>No Data</v>
      </c>
    </row>
    <row r="9207" spans="1:5" x14ac:dyDescent="0.3">
      <c r="A9207" s="33" t="s">
        <v>0</v>
      </c>
      <c r="B9207" s="33" t="s">
        <v>53</v>
      </c>
      <c r="C9207" s="33">
        <v>150000</v>
      </c>
      <c r="D9207" s="33" t="s">
        <v>4156</v>
      </c>
      <c r="E9207" t="str">
        <f t="shared" si="147"/>
        <v>$125K-$200K</v>
      </c>
    </row>
    <row r="9208" spans="1:5" x14ac:dyDescent="0.3">
      <c r="A9208" s="33" t="s">
        <v>126</v>
      </c>
      <c r="B9208" s="33" t="s">
        <v>53</v>
      </c>
      <c r="C9208" s="33">
        <v>140000</v>
      </c>
      <c r="D9208" s="33" t="s">
        <v>567</v>
      </c>
      <c r="E9208" t="str">
        <f t="shared" si="147"/>
        <v>$125K-$200K</v>
      </c>
    </row>
    <row r="9209" spans="1:5" x14ac:dyDescent="0.3">
      <c r="A9209" s="33" t="s">
        <v>1</v>
      </c>
      <c r="B9209" s="33" t="s">
        <v>87</v>
      </c>
      <c r="C9209" s="33">
        <v>89100</v>
      </c>
      <c r="D9209" s="33" t="s">
        <v>4157</v>
      </c>
      <c r="E9209" t="str">
        <f t="shared" si="147"/>
        <v>$75K-$100K</v>
      </c>
    </row>
    <row r="9210" spans="1:5" x14ac:dyDescent="0.3">
      <c r="A9210" s="33" t="s">
        <v>4</v>
      </c>
      <c r="B9210" s="33" t="s">
        <v>53</v>
      </c>
      <c r="C9210" s="33">
        <v>165000</v>
      </c>
      <c r="D9210" s="33" t="s">
        <v>1345</v>
      </c>
      <c r="E9210" t="str">
        <f t="shared" si="147"/>
        <v>$125K-$200K</v>
      </c>
    </row>
    <row r="9211" spans="1:5" x14ac:dyDescent="0.3">
      <c r="A9211" s="33" t="s">
        <v>4</v>
      </c>
      <c r="B9211" s="33" t="s">
        <v>53</v>
      </c>
      <c r="C9211" s="33">
        <v>150000</v>
      </c>
      <c r="D9211" s="33" t="s">
        <v>1419</v>
      </c>
      <c r="E9211" t="str">
        <f t="shared" si="147"/>
        <v>$125K-$200K</v>
      </c>
    </row>
    <row r="9212" spans="1:5" x14ac:dyDescent="0.3">
      <c r="A9212" s="33" t="s">
        <v>128</v>
      </c>
      <c r="B9212" s="33" t="s">
        <v>53</v>
      </c>
      <c r="C9212" s="33">
        <v>125000</v>
      </c>
      <c r="D9212" s="33" t="s">
        <v>4158</v>
      </c>
      <c r="E9212" t="str">
        <f t="shared" si="147"/>
        <v>$100K-$125K</v>
      </c>
    </row>
    <row r="9213" spans="1:5" x14ac:dyDescent="0.3">
      <c r="A9213" s="33" t="s">
        <v>0</v>
      </c>
      <c r="B9213" s="33" t="s">
        <v>54</v>
      </c>
      <c r="C9213" s="33">
        <v>180000</v>
      </c>
      <c r="D9213" s="33" t="s">
        <v>1686</v>
      </c>
      <c r="E9213" t="str">
        <f t="shared" si="147"/>
        <v>$125K-$200K</v>
      </c>
    </row>
    <row r="9214" spans="1:5" x14ac:dyDescent="0.3">
      <c r="A9214" s="33" t="s">
        <v>4</v>
      </c>
      <c r="B9214" s="33" t="s">
        <v>53</v>
      </c>
      <c r="C9214" s="33"/>
      <c r="D9214" s="33" t="s">
        <v>3491</v>
      </c>
      <c r="E9214" t="str">
        <f t="shared" si="147"/>
        <v>No Data</v>
      </c>
    </row>
    <row r="9215" spans="1:5" x14ac:dyDescent="0.3">
      <c r="A9215" s="33" t="s">
        <v>2</v>
      </c>
      <c r="B9215" s="33" t="s">
        <v>53</v>
      </c>
      <c r="C9215" s="33">
        <v>87500</v>
      </c>
      <c r="D9215" s="33" t="s">
        <v>457</v>
      </c>
      <c r="E9215" t="str">
        <f t="shared" si="147"/>
        <v>$75K-$100K</v>
      </c>
    </row>
    <row r="9216" spans="1:5" x14ac:dyDescent="0.3">
      <c r="A9216" s="33" t="s">
        <v>4</v>
      </c>
      <c r="B9216" s="33" t="s">
        <v>53</v>
      </c>
      <c r="C9216" s="33"/>
      <c r="D9216" s="33" t="s">
        <v>4159</v>
      </c>
      <c r="E9216" t="str">
        <f t="shared" si="147"/>
        <v>No Data</v>
      </c>
    </row>
    <row r="9217" spans="1:5" x14ac:dyDescent="0.3">
      <c r="A9217" s="33" t="s">
        <v>0</v>
      </c>
      <c r="B9217" s="33" t="s">
        <v>54</v>
      </c>
      <c r="C9217" s="33">
        <v>88535</v>
      </c>
      <c r="D9217" s="33" t="s">
        <v>1120</v>
      </c>
      <c r="E9217" t="str">
        <f t="shared" si="147"/>
        <v>$75K-$100K</v>
      </c>
    </row>
    <row r="9218" spans="1:5" x14ac:dyDescent="0.3">
      <c r="A9218" s="33" t="s">
        <v>2</v>
      </c>
      <c r="B9218" s="33" t="s">
        <v>53</v>
      </c>
      <c r="C9218" s="33">
        <v>67844</v>
      </c>
      <c r="D9218" s="33" t="s">
        <v>733</v>
      </c>
      <c r="E9218" t="str">
        <f t="shared" si="147"/>
        <v>&lt;$75K</v>
      </c>
    </row>
    <row r="9219" spans="1:5" x14ac:dyDescent="0.3">
      <c r="A9219" s="33" t="s">
        <v>2</v>
      </c>
      <c r="B9219" s="33" t="s">
        <v>53</v>
      </c>
      <c r="C9219" s="33"/>
      <c r="D9219" s="33" t="s">
        <v>886</v>
      </c>
      <c r="E9219" t="str">
        <f t="shared" ref="E9219:E9282" si="148">_xlfn.XLOOKUP(C9219,$H$16:$H$21,$G$16:$G$21,,1)</f>
        <v>No Data</v>
      </c>
    </row>
    <row r="9220" spans="1:5" x14ac:dyDescent="0.3">
      <c r="A9220" s="33" t="s">
        <v>4</v>
      </c>
      <c r="B9220" s="33" t="s">
        <v>54</v>
      </c>
      <c r="C9220" s="33">
        <v>125000</v>
      </c>
      <c r="D9220" s="33" t="s">
        <v>1075</v>
      </c>
      <c r="E9220" t="str">
        <f t="shared" si="148"/>
        <v>$100K-$125K</v>
      </c>
    </row>
    <row r="9221" spans="1:5" x14ac:dyDescent="0.3">
      <c r="A9221" s="33" t="s">
        <v>129</v>
      </c>
      <c r="B9221" s="33" t="s">
        <v>53</v>
      </c>
      <c r="C9221" s="33">
        <v>150000</v>
      </c>
      <c r="D9221" s="33" t="s">
        <v>426</v>
      </c>
      <c r="E9221" t="str">
        <f t="shared" si="148"/>
        <v>$125K-$200K</v>
      </c>
    </row>
    <row r="9222" spans="1:5" x14ac:dyDescent="0.3">
      <c r="A9222" s="33" t="s">
        <v>0</v>
      </c>
      <c r="B9222" s="33" t="s">
        <v>122</v>
      </c>
      <c r="C9222" s="33">
        <v>72900</v>
      </c>
      <c r="D9222" s="33" t="s">
        <v>4160</v>
      </c>
      <c r="E9222" t="str">
        <f t="shared" si="148"/>
        <v>&lt;$75K</v>
      </c>
    </row>
    <row r="9223" spans="1:5" x14ac:dyDescent="0.3">
      <c r="A9223" s="33" t="s">
        <v>4</v>
      </c>
      <c r="B9223" s="33" t="s">
        <v>53</v>
      </c>
      <c r="C9223" s="33"/>
      <c r="D9223" s="33" t="s">
        <v>4161</v>
      </c>
      <c r="E9223" t="str">
        <f t="shared" si="148"/>
        <v>No Data</v>
      </c>
    </row>
    <row r="9224" spans="1:5" x14ac:dyDescent="0.3">
      <c r="A9224" s="33" t="s">
        <v>0</v>
      </c>
      <c r="B9224" s="33" t="s">
        <v>53</v>
      </c>
      <c r="C9224" s="33">
        <v>130000</v>
      </c>
      <c r="D9224" s="33" t="s">
        <v>4162</v>
      </c>
      <c r="E9224" t="str">
        <f t="shared" si="148"/>
        <v>$125K-$200K</v>
      </c>
    </row>
    <row r="9225" spans="1:5" x14ac:dyDescent="0.3">
      <c r="A9225" s="33" t="s">
        <v>4</v>
      </c>
      <c r="B9225" s="33" t="s">
        <v>53</v>
      </c>
      <c r="C9225" s="33">
        <v>90000</v>
      </c>
      <c r="D9225" s="33" t="s">
        <v>2426</v>
      </c>
      <c r="E9225" t="str">
        <f t="shared" si="148"/>
        <v>$75K-$100K</v>
      </c>
    </row>
    <row r="9226" spans="1:5" x14ac:dyDescent="0.3">
      <c r="A9226" s="33" t="s">
        <v>129</v>
      </c>
      <c r="B9226" s="33" t="s">
        <v>53</v>
      </c>
      <c r="C9226" s="33"/>
      <c r="D9226" s="33" t="s">
        <v>810</v>
      </c>
      <c r="E9226" t="str">
        <f t="shared" si="148"/>
        <v>No Data</v>
      </c>
    </row>
    <row r="9227" spans="1:5" x14ac:dyDescent="0.3">
      <c r="A9227" s="33" t="s">
        <v>2</v>
      </c>
      <c r="B9227" s="33" t="s">
        <v>53</v>
      </c>
      <c r="C9227" s="33"/>
      <c r="D9227" s="33" t="s">
        <v>559</v>
      </c>
      <c r="E9227" t="str">
        <f t="shared" si="148"/>
        <v>No Data</v>
      </c>
    </row>
    <row r="9228" spans="1:5" x14ac:dyDescent="0.3">
      <c r="A9228" s="33" t="s">
        <v>0</v>
      </c>
      <c r="B9228" s="33" t="s">
        <v>53</v>
      </c>
      <c r="C9228" s="33"/>
      <c r="D9228" s="33" t="s">
        <v>299</v>
      </c>
      <c r="E9228" t="str">
        <f t="shared" si="148"/>
        <v>No Data</v>
      </c>
    </row>
    <row r="9229" spans="1:5" x14ac:dyDescent="0.3">
      <c r="A9229" s="33" t="s">
        <v>2</v>
      </c>
      <c r="B9229" s="33" t="s">
        <v>53</v>
      </c>
      <c r="C9229" s="33">
        <v>110500</v>
      </c>
      <c r="D9229" s="33" t="s">
        <v>1380</v>
      </c>
      <c r="E9229" t="str">
        <f t="shared" si="148"/>
        <v>$100K-$125K</v>
      </c>
    </row>
    <row r="9230" spans="1:5" x14ac:dyDescent="0.3">
      <c r="A9230" s="33" t="s">
        <v>4</v>
      </c>
      <c r="B9230" s="33" t="s">
        <v>53</v>
      </c>
      <c r="C9230" s="33">
        <v>95000</v>
      </c>
      <c r="D9230" s="33" t="s">
        <v>4163</v>
      </c>
      <c r="E9230" t="str">
        <f t="shared" si="148"/>
        <v>$75K-$100K</v>
      </c>
    </row>
    <row r="9231" spans="1:5" x14ac:dyDescent="0.3">
      <c r="A9231" s="33" t="s">
        <v>126</v>
      </c>
      <c r="B9231" s="33" t="s">
        <v>53</v>
      </c>
      <c r="C9231" s="33">
        <v>90000</v>
      </c>
      <c r="D9231" s="33" t="s">
        <v>1854</v>
      </c>
      <c r="E9231" t="str">
        <f t="shared" si="148"/>
        <v>$75K-$100K</v>
      </c>
    </row>
    <row r="9232" spans="1:5" x14ac:dyDescent="0.3">
      <c r="A9232" s="33" t="s">
        <v>128</v>
      </c>
      <c r="B9232" s="33" t="s">
        <v>53</v>
      </c>
      <c r="C9232" s="33">
        <v>115000</v>
      </c>
      <c r="D9232" s="33" t="s">
        <v>364</v>
      </c>
      <c r="E9232" t="str">
        <f t="shared" si="148"/>
        <v>$100K-$125K</v>
      </c>
    </row>
    <row r="9233" spans="1:5" x14ac:dyDescent="0.3">
      <c r="A9233" s="33" t="s">
        <v>4</v>
      </c>
      <c r="B9233" s="33" t="s">
        <v>53</v>
      </c>
      <c r="C9233" s="33">
        <v>102500</v>
      </c>
      <c r="D9233" s="33" t="s">
        <v>268</v>
      </c>
      <c r="E9233" t="str">
        <f t="shared" si="148"/>
        <v>$100K-$125K</v>
      </c>
    </row>
    <row r="9234" spans="1:5" x14ac:dyDescent="0.3">
      <c r="A9234" s="33" t="s">
        <v>0</v>
      </c>
      <c r="B9234" s="33" t="s">
        <v>53</v>
      </c>
      <c r="C9234" s="33"/>
      <c r="D9234" s="33" t="s">
        <v>485</v>
      </c>
      <c r="E9234" t="str">
        <f t="shared" si="148"/>
        <v>No Data</v>
      </c>
    </row>
    <row r="9235" spans="1:5" x14ac:dyDescent="0.3">
      <c r="A9235" s="33" t="s">
        <v>126</v>
      </c>
      <c r="B9235" s="33" t="s">
        <v>53</v>
      </c>
      <c r="C9235" s="33">
        <v>130000</v>
      </c>
      <c r="D9235" s="33" t="s">
        <v>4164</v>
      </c>
      <c r="E9235" t="str">
        <f t="shared" si="148"/>
        <v>$125K-$200K</v>
      </c>
    </row>
    <row r="9236" spans="1:5" x14ac:dyDescent="0.3">
      <c r="A9236" s="33" t="s">
        <v>2</v>
      </c>
      <c r="B9236" s="33" t="s">
        <v>53</v>
      </c>
      <c r="C9236" s="33"/>
      <c r="D9236" s="33" t="s">
        <v>232</v>
      </c>
      <c r="E9236" t="str">
        <f t="shared" si="148"/>
        <v>No Data</v>
      </c>
    </row>
    <row r="9237" spans="1:5" x14ac:dyDescent="0.3">
      <c r="A9237" s="33" t="s">
        <v>126</v>
      </c>
      <c r="B9237" s="33" t="s">
        <v>53</v>
      </c>
      <c r="C9237" s="33"/>
      <c r="D9237" s="33" t="s">
        <v>225</v>
      </c>
      <c r="E9237" t="str">
        <f t="shared" si="148"/>
        <v>No Data</v>
      </c>
    </row>
    <row r="9238" spans="1:5" x14ac:dyDescent="0.3">
      <c r="A9238" s="33" t="s">
        <v>0</v>
      </c>
      <c r="B9238" s="33" t="s">
        <v>53</v>
      </c>
      <c r="C9238" s="33"/>
      <c r="D9238" s="33" t="s">
        <v>464</v>
      </c>
      <c r="E9238" t="str">
        <f t="shared" si="148"/>
        <v>No Data</v>
      </c>
    </row>
    <row r="9239" spans="1:5" x14ac:dyDescent="0.3">
      <c r="A9239" s="33" t="s">
        <v>4</v>
      </c>
      <c r="B9239" s="33" t="s">
        <v>53</v>
      </c>
      <c r="C9239" s="33"/>
      <c r="D9239" s="33" t="s">
        <v>2549</v>
      </c>
      <c r="E9239" t="str">
        <f t="shared" si="148"/>
        <v>No Data</v>
      </c>
    </row>
    <row r="9240" spans="1:5" x14ac:dyDescent="0.3">
      <c r="A9240" s="33" t="s">
        <v>4</v>
      </c>
      <c r="B9240" s="33" t="s">
        <v>63</v>
      </c>
      <c r="C9240" s="33">
        <v>120000</v>
      </c>
      <c r="D9240" s="33" t="s">
        <v>767</v>
      </c>
      <c r="E9240" t="str">
        <f t="shared" si="148"/>
        <v>$100K-$125K</v>
      </c>
    </row>
    <row r="9241" spans="1:5" x14ac:dyDescent="0.3">
      <c r="A9241" s="33" t="s">
        <v>0</v>
      </c>
      <c r="B9241" s="33" t="s">
        <v>53</v>
      </c>
      <c r="C9241" s="33">
        <v>122550</v>
      </c>
      <c r="D9241" s="33" t="s">
        <v>259</v>
      </c>
      <c r="E9241" t="str">
        <f t="shared" si="148"/>
        <v>$100K-$125K</v>
      </c>
    </row>
    <row r="9242" spans="1:5" x14ac:dyDescent="0.3">
      <c r="A9242" s="33" t="s">
        <v>4</v>
      </c>
      <c r="B9242" s="33" t="s">
        <v>53</v>
      </c>
      <c r="C9242" s="33">
        <v>100000</v>
      </c>
      <c r="D9242" s="33" t="s">
        <v>2282</v>
      </c>
      <c r="E9242" t="str">
        <f t="shared" si="148"/>
        <v>$75K-$100K</v>
      </c>
    </row>
    <row r="9243" spans="1:5" x14ac:dyDescent="0.3">
      <c r="A9243" s="33" t="s">
        <v>128</v>
      </c>
      <c r="B9243" s="33" t="s">
        <v>53</v>
      </c>
      <c r="C9243" s="33">
        <v>142000</v>
      </c>
      <c r="D9243" s="33" t="s">
        <v>1781</v>
      </c>
      <c r="E9243" t="str">
        <f t="shared" si="148"/>
        <v>$125K-$200K</v>
      </c>
    </row>
    <row r="9244" spans="1:5" x14ac:dyDescent="0.3">
      <c r="A9244" s="33" t="s">
        <v>125</v>
      </c>
      <c r="B9244" s="33" t="s">
        <v>53</v>
      </c>
      <c r="C9244" s="33"/>
      <c r="D9244" s="33" t="s">
        <v>4165</v>
      </c>
      <c r="E9244" t="str">
        <f t="shared" si="148"/>
        <v>No Data</v>
      </c>
    </row>
    <row r="9245" spans="1:5" x14ac:dyDescent="0.3">
      <c r="A9245" s="33" t="s">
        <v>2</v>
      </c>
      <c r="B9245" s="33" t="s">
        <v>53</v>
      </c>
      <c r="C9245" s="33">
        <v>77500</v>
      </c>
      <c r="D9245" s="33" t="s">
        <v>265</v>
      </c>
      <c r="E9245" t="str">
        <f t="shared" si="148"/>
        <v>$75K-$100K</v>
      </c>
    </row>
    <row r="9246" spans="1:5" x14ac:dyDescent="0.3">
      <c r="A9246" s="33" t="s">
        <v>2</v>
      </c>
      <c r="B9246" s="33" t="s">
        <v>53</v>
      </c>
      <c r="C9246" s="33">
        <v>82500</v>
      </c>
      <c r="D9246" s="33" t="s">
        <v>255</v>
      </c>
      <c r="E9246" t="str">
        <f t="shared" si="148"/>
        <v>$75K-$100K</v>
      </c>
    </row>
    <row r="9247" spans="1:5" x14ac:dyDescent="0.3">
      <c r="A9247" s="33" t="s">
        <v>2</v>
      </c>
      <c r="B9247" s="33" t="s">
        <v>98</v>
      </c>
      <c r="C9247" s="33">
        <v>138500</v>
      </c>
      <c r="D9247" s="33" t="s">
        <v>4166</v>
      </c>
      <c r="E9247" t="str">
        <f t="shared" si="148"/>
        <v>$125K-$200K</v>
      </c>
    </row>
    <row r="9248" spans="1:5" x14ac:dyDescent="0.3">
      <c r="A9248" s="33" t="s">
        <v>0</v>
      </c>
      <c r="B9248" s="33" t="s">
        <v>53</v>
      </c>
      <c r="C9248" s="33">
        <v>375000</v>
      </c>
      <c r="D9248" s="33" t="s">
        <v>4167</v>
      </c>
      <c r="E9248" t="str">
        <f t="shared" si="148"/>
        <v>&gt;$200K</v>
      </c>
    </row>
    <row r="9249" spans="1:5" x14ac:dyDescent="0.3">
      <c r="A9249" s="33" t="s">
        <v>2</v>
      </c>
      <c r="B9249" s="33" t="s">
        <v>53</v>
      </c>
      <c r="C9249" s="33">
        <v>105050</v>
      </c>
      <c r="D9249" s="33" t="s">
        <v>3119</v>
      </c>
      <c r="E9249" t="str">
        <f t="shared" si="148"/>
        <v>$100K-$125K</v>
      </c>
    </row>
    <row r="9250" spans="1:5" x14ac:dyDescent="0.3">
      <c r="A9250" s="33" t="s">
        <v>0</v>
      </c>
      <c r="B9250" s="33" t="s">
        <v>53</v>
      </c>
      <c r="C9250" s="33"/>
      <c r="D9250" s="33" t="s">
        <v>879</v>
      </c>
      <c r="E9250" t="str">
        <f t="shared" si="148"/>
        <v>No Data</v>
      </c>
    </row>
    <row r="9251" spans="1:5" x14ac:dyDescent="0.3">
      <c r="A9251" s="33" t="s">
        <v>4</v>
      </c>
      <c r="B9251" s="33" t="s">
        <v>54</v>
      </c>
      <c r="C9251" s="33">
        <v>161975</v>
      </c>
      <c r="D9251" s="33" t="s">
        <v>217</v>
      </c>
      <c r="E9251" t="str">
        <f t="shared" si="148"/>
        <v>$125K-$200K</v>
      </c>
    </row>
    <row r="9252" spans="1:5" x14ac:dyDescent="0.3">
      <c r="A9252" s="33" t="s">
        <v>0</v>
      </c>
      <c r="B9252" s="33" t="s">
        <v>53</v>
      </c>
      <c r="C9252" s="33">
        <v>128816</v>
      </c>
      <c r="D9252" s="33" t="s">
        <v>4168</v>
      </c>
      <c r="E9252" t="str">
        <f t="shared" si="148"/>
        <v>$125K-$200K</v>
      </c>
    </row>
    <row r="9253" spans="1:5" x14ac:dyDescent="0.3">
      <c r="A9253" s="33" t="s">
        <v>0</v>
      </c>
      <c r="B9253" s="33" t="s">
        <v>53</v>
      </c>
      <c r="C9253" s="33"/>
      <c r="D9253" s="33" t="s">
        <v>4169</v>
      </c>
      <c r="E9253" t="str">
        <f t="shared" si="148"/>
        <v>No Data</v>
      </c>
    </row>
    <row r="9254" spans="1:5" x14ac:dyDescent="0.3">
      <c r="A9254" s="33" t="s">
        <v>2</v>
      </c>
      <c r="B9254" s="33" t="s">
        <v>53</v>
      </c>
      <c r="C9254" s="33">
        <v>138615</v>
      </c>
      <c r="D9254" s="33" t="s">
        <v>476</v>
      </c>
      <c r="E9254" t="str">
        <f t="shared" si="148"/>
        <v>$125K-$200K</v>
      </c>
    </row>
    <row r="9255" spans="1:5" x14ac:dyDescent="0.3">
      <c r="A9255" s="33" t="s">
        <v>4</v>
      </c>
      <c r="B9255" s="33" t="s">
        <v>53</v>
      </c>
      <c r="C9255" s="33"/>
      <c r="D9255" s="33" t="s">
        <v>569</v>
      </c>
      <c r="E9255" t="str">
        <f t="shared" si="148"/>
        <v>No Data</v>
      </c>
    </row>
    <row r="9256" spans="1:5" x14ac:dyDescent="0.3">
      <c r="A9256" s="33" t="s">
        <v>2</v>
      </c>
      <c r="B9256" s="33" t="s">
        <v>53</v>
      </c>
      <c r="C9256" s="33"/>
      <c r="D9256" s="33" t="s">
        <v>4170</v>
      </c>
      <c r="E9256" t="str">
        <f t="shared" si="148"/>
        <v>No Data</v>
      </c>
    </row>
    <row r="9257" spans="1:5" x14ac:dyDescent="0.3">
      <c r="A9257" s="33" t="s">
        <v>4</v>
      </c>
      <c r="B9257" s="33" t="s">
        <v>53</v>
      </c>
      <c r="C9257" s="33"/>
      <c r="D9257" s="33" t="s">
        <v>258</v>
      </c>
      <c r="E9257" t="str">
        <f t="shared" si="148"/>
        <v>No Data</v>
      </c>
    </row>
    <row r="9258" spans="1:5" x14ac:dyDescent="0.3">
      <c r="A9258" s="33" t="s">
        <v>0</v>
      </c>
      <c r="B9258" s="33" t="s">
        <v>53</v>
      </c>
      <c r="C9258" s="33">
        <v>100000</v>
      </c>
      <c r="D9258" s="33" t="s">
        <v>4171</v>
      </c>
      <c r="E9258" t="str">
        <f t="shared" si="148"/>
        <v>$75K-$100K</v>
      </c>
    </row>
    <row r="9259" spans="1:5" x14ac:dyDescent="0.3">
      <c r="A9259" s="33" t="s">
        <v>4</v>
      </c>
      <c r="B9259" s="33" t="s">
        <v>53</v>
      </c>
      <c r="C9259" s="33">
        <v>155000</v>
      </c>
      <c r="D9259" s="33" t="s">
        <v>942</v>
      </c>
      <c r="E9259" t="str">
        <f t="shared" si="148"/>
        <v>$125K-$200K</v>
      </c>
    </row>
    <row r="9260" spans="1:5" x14ac:dyDescent="0.3">
      <c r="A9260" s="33" t="s">
        <v>0</v>
      </c>
      <c r="B9260" s="33" t="s">
        <v>53</v>
      </c>
      <c r="C9260" s="33">
        <v>156500</v>
      </c>
      <c r="D9260" s="33" t="s">
        <v>2976</v>
      </c>
      <c r="E9260" t="str">
        <f t="shared" si="148"/>
        <v>$125K-$200K</v>
      </c>
    </row>
    <row r="9261" spans="1:5" x14ac:dyDescent="0.3">
      <c r="A9261" s="33" t="s">
        <v>125</v>
      </c>
      <c r="B9261" s="33" t="s">
        <v>53</v>
      </c>
      <c r="C9261" s="33">
        <v>120900</v>
      </c>
      <c r="D9261" s="33" t="s">
        <v>733</v>
      </c>
      <c r="E9261" t="str">
        <f t="shared" si="148"/>
        <v>$100K-$125K</v>
      </c>
    </row>
    <row r="9262" spans="1:5" x14ac:dyDescent="0.3">
      <c r="A9262" s="33" t="s">
        <v>4</v>
      </c>
      <c r="B9262" s="33" t="s">
        <v>53</v>
      </c>
      <c r="C9262" s="33">
        <v>105000</v>
      </c>
      <c r="D9262" s="33" t="s">
        <v>364</v>
      </c>
      <c r="E9262" t="str">
        <f t="shared" si="148"/>
        <v>$100K-$125K</v>
      </c>
    </row>
    <row r="9263" spans="1:5" x14ac:dyDescent="0.3">
      <c r="A9263" s="33" t="s">
        <v>4</v>
      </c>
      <c r="B9263" s="33" t="s">
        <v>53</v>
      </c>
      <c r="C9263" s="33">
        <v>130000</v>
      </c>
      <c r="D9263" s="33" t="s">
        <v>238</v>
      </c>
      <c r="E9263" t="str">
        <f t="shared" si="148"/>
        <v>$125K-$200K</v>
      </c>
    </row>
    <row r="9264" spans="1:5" x14ac:dyDescent="0.3">
      <c r="A9264" s="33" t="s">
        <v>129</v>
      </c>
      <c r="B9264" s="33" t="s">
        <v>53</v>
      </c>
      <c r="C9264" s="33">
        <v>265000</v>
      </c>
      <c r="D9264" s="33" t="s">
        <v>4172</v>
      </c>
      <c r="E9264" t="str">
        <f t="shared" si="148"/>
        <v>&gt;$200K</v>
      </c>
    </row>
    <row r="9265" spans="1:5" x14ac:dyDescent="0.3">
      <c r="A9265" s="33" t="s">
        <v>128</v>
      </c>
      <c r="B9265" s="33" t="s">
        <v>53</v>
      </c>
      <c r="C9265" s="33">
        <v>150000</v>
      </c>
      <c r="D9265" s="33" t="s">
        <v>4173</v>
      </c>
      <c r="E9265" t="str">
        <f t="shared" si="148"/>
        <v>$125K-$200K</v>
      </c>
    </row>
    <row r="9266" spans="1:5" x14ac:dyDescent="0.3">
      <c r="A9266" s="33" t="s">
        <v>2</v>
      </c>
      <c r="B9266" s="33" t="s">
        <v>53</v>
      </c>
      <c r="C9266" s="33">
        <v>138750</v>
      </c>
      <c r="D9266" s="33" t="s">
        <v>4174</v>
      </c>
      <c r="E9266" t="str">
        <f t="shared" si="148"/>
        <v>$125K-$200K</v>
      </c>
    </row>
    <row r="9267" spans="1:5" x14ac:dyDescent="0.3">
      <c r="A9267" s="33" t="s">
        <v>4</v>
      </c>
      <c r="B9267" s="33" t="s">
        <v>53</v>
      </c>
      <c r="C9267" s="33">
        <v>165000</v>
      </c>
      <c r="D9267" s="33" t="s">
        <v>238</v>
      </c>
      <c r="E9267" t="str">
        <f t="shared" si="148"/>
        <v>$125K-$200K</v>
      </c>
    </row>
    <row r="9268" spans="1:5" x14ac:dyDescent="0.3">
      <c r="A9268" s="33" t="s">
        <v>125</v>
      </c>
      <c r="B9268" s="33" t="s">
        <v>53</v>
      </c>
      <c r="C9268" s="33">
        <v>112660.8984375</v>
      </c>
      <c r="D9268" s="33" t="s">
        <v>1129</v>
      </c>
      <c r="E9268" t="str">
        <f t="shared" si="148"/>
        <v>$100K-$125K</v>
      </c>
    </row>
    <row r="9269" spans="1:5" x14ac:dyDescent="0.3">
      <c r="A9269" s="33" t="s">
        <v>4</v>
      </c>
      <c r="B9269" s="33" t="s">
        <v>53</v>
      </c>
      <c r="C9269" s="33">
        <v>157500</v>
      </c>
      <c r="D9269" s="33" t="s">
        <v>4175</v>
      </c>
      <c r="E9269" t="str">
        <f t="shared" si="148"/>
        <v>$125K-$200K</v>
      </c>
    </row>
    <row r="9270" spans="1:5" x14ac:dyDescent="0.3">
      <c r="A9270" s="33" t="s">
        <v>4</v>
      </c>
      <c r="B9270" s="33" t="s">
        <v>53</v>
      </c>
      <c r="C9270" s="33">
        <v>125000</v>
      </c>
      <c r="D9270" s="33" t="s">
        <v>4176</v>
      </c>
      <c r="E9270" t="str">
        <f t="shared" si="148"/>
        <v>$100K-$125K</v>
      </c>
    </row>
    <row r="9271" spans="1:5" x14ac:dyDescent="0.3">
      <c r="A9271" s="33" t="s">
        <v>126</v>
      </c>
      <c r="B9271" s="33" t="s">
        <v>53</v>
      </c>
      <c r="C9271" s="33">
        <v>155000</v>
      </c>
      <c r="D9271" s="33" t="s">
        <v>737</v>
      </c>
      <c r="E9271" t="str">
        <f t="shared" si="148"/>
        <v>$125K-$200K</v>
      </c>
    </row>
    <row r="9272" spans="1:5" x14ac:dyDescent="0.3">
      <c r="A9272" s="33" t="s">
        <v>128</v>
      </c>
      <c r="B9272" s="33" t="s">
        <v>53</v>
      </c>
      <c r="C9272" s="33"/>
      <c r="D9272" s="33" t="s">
        <v>238</v>
      </c>
      <c r="E9272" t="str">
        <f t="shared" si="148"/>
        <v>No Data</v>
      </c>
    </row>
    <row r="9273" spans="1:5" x14ac:dyDescent="0.3">
      <c r="A9273" s="33" t="s">
        <v>2</v>
      </c>
      <c r="B9273" s="33" t="s">
        <v>53</v>
      </c>
      <c r="C9273" s="33">
        <v>100000.5</v>
      </c>
      <c r="D9273" s="33" t="s">
        <v>1099</v>
      </c>
      <c r="E9273" t="str">
        <f t="shared" si="148"/>
        <v>$100K-$125K</v>
      </c>
    </row>
    <row r="9274" spans="1:5" x14ac:dyDescent="0.3">
      <c r="A9274" s="33" t="s">
        <v>2</v>
      </c>
      <c r="B9274" s="33" t="s">
        <v>53</v>
      </c>
      <c r="C9274" s="33">
        <v>112434</v>
      </c>
      <c r="D9274" s="33" t="s">
        <v>4177</v>
      </c>
      <c r="E9274" t="str">
        <f t="shared" si="148"/>
        <v>$100K-$125K</v>
      </c>
    </row>
    <row r="9275" spans="1:5" x14ac:dyDescent="0.3">
      <c r="A9275" s="33" t="s">
        <v>0</v>
      </c>
      <c r="B9275" s="33" t="s">
        <v>53</v>
      </c>
      <c r="C9275" s="33">
        <v>155000</v>
      </c>
      <c r="D9275" s="33" t="s">
        <v>315</v>
      </c>
      <c r="E9275" t="str">
        <f t="shared" si="148"/>
        <v>$125K-$200K</v>
      </c>
    </row>
    <row r="9276" spans="1:5" x14ac:dyDescent="0.3">
      <c r="A9276" s="33" t="s">
        <v>0</v>
      </c>
      <c r="B9276" s="33" t="s">
        <v>53</v>
      </c>
      <c r="C9276" s="33">
        <v>112015</v>
      </c>
      <c r="D9276" s="33" t="s">
        <v>979</v>
      </c>
      <c r="E9276" t="str">
        <f t="shared" si="148"/>
        <v>$100K-$125K</v>
      </c>
    </row>
    <row r="9277" spans="1:5" x14ac:dyDescent="0.3">
      <c r="A9277" s="33" t="s">
        <v>0</v>
      </c>
      <c r="B9277" s="33" t="s">
        <v>53</v>
      </c>
      <c r="C9277" s="33">
        <v>204000</v>
      </c>
      <c r="D9277" s="33" t="s">
        <v>3192</v>
      </c>
      <c r="E9277" t="str">
        <f t="shared" si="148"/>
        <v>&gt;$200K</v>
      </c>
    </row>
    <row r="9278" spans="1:5" x14ac:dyDescent="0.3">
      <c r="A9278" s="33" t="s">
        <v>2</v>
      </c>
      <c r="B9278" s="33" t="s">
        <v>68</v>
      </c>
      <c r="C9278" s="33"/>
      <c r="D9278" s="33" t="s">
        <v>4178</v>
      </c>
      <c r="E9278" t="str">
        <f t="shared" si="148"/>
        <v>No Data</v>
      </c>
    </row>
    <row r="9279" spans="1:5" x14ac:dyDescent="0.3">
      <c r="A9279" s="33" t="s">
        <v>126</v>
      </c>
      <c r="B9279" s="33" t="s">
        <v>53</v>
      </c>
      <c r="C9279" s="33">
        <v>173500</v>
      </c>
      <c r="D9279" s="33" t="s">
        <v>225</v>
      </c>
      <c r="E9279" t="str">
        <f t="shared" si="148"/>
        <v>$125K-$200K</v>
      </c>
    </row>
    <row r="9280" spans="1:5" x14ac:dyDescent="0.3">
      <c r="A9280" s="33" t="s">
        <v>0</v>
      </c>
      <c r="B9280" s="33" t="s">
        <v>54</v>
      </c>
      <c r="C9280" s="33"/>
      <c r="D9280" s="33" t="s">
        <v>258</v>
      </c>
      <c r="E9280" t="str">
        <f t="shared" si="148"/>
        <v>No Data</v>
      </c>
    </row>
    <row r="9281" spans="1:5" x14ac:dyDescent="0.3">
      <c r="A9281" s="33" t="s">
        <v>0</v>
      </c>
      <c r="B9281" s="33" t="s">
        <v>74</v>
      </c>
      <c r="C9281" s="33">
        <v>72000</v>
      </c>
      <c r="D9281" s="33" t="s">
        <v>3107</v>
      </c>
      <c r="E9281" t="str">
        <f t="shared" si="148"/>
        <v>&lt;$75K</v>
      </c>
    </row>
    <row r="9282" spans="1:5" x14ac:dyDescent="0.3">
      <c r="A9282" s="33" t="s">
        <v>4</v>
      </c>
      <c r="B9282" s="33" t="s">
        <v>53</v>
      </c>
      <c r="C9282" s="33">
        <v>155000</v>
      </c>
      <c r="D9282" s="33" t="s">
        <v>2176</v>
      </c>
      <c r="E9282" t="str">
        <f t="shared" si="148"/>
        <v>$125K-$200K</v>
      </c>
    </row>
    <row r="9283" spans="1:5" x14ac:dyDescent="0.3">
      <c r="A9283" s="33" t="s">
        <v>4</v>
      </c>
      <c r="B9283" s="33" t="s">
        <v>53</v>
      </c>
      <c r="C9283" s="33"/>
      <c r="D9283" s="33" t="s">
        <v>258</v>
      </c>
      <c r="E9283" t="str">
        <f t="shared" ref="E9283:E9346" si="149">_xlfn.XLOOKUP(C9283,$H$16:$H$21,$G$16:$G$21,,1)</f>
        <v>No Data</v>
      </c>
    </row>
    <row r="9284" spans="1:5" x14ac:dyDescent="0.3">
      <c r="A9284" s="33" t="s">
        <v>4</v>
      </c>
      <c r="B9284" s="33" t="s">
        <v>178</v>
      </c>
      <c r="C9284" s="33">
        <v>80850</v>
      </c>
      <c r="D9284" s="33" t="s">
        <v>2395</v>
      </c>
      <c r="E9284" t="str">
        <f t="shared" si="149"/>
        <v>$75K-$100K</v>
      </c>
    </row>
    <row r="9285" spans="1:5" x14ac:dyDescent="0.3">
      <c r="A9285" s="33" t="s">
        <v>2</v>
      </c>
      <c r="B9285" s="33" t="s">
        <v>99</v>
      </c>
      <c r="C9285" s="33">
        <v>53014</v>
      </c>
      <c r="D9285" s="33" t="s">
        <v>1362</v>
      </c>
      <c r="E9285" t="str">
        <f t="shared" si="149"/>
        <v>&lt;$75K</v>
      </c>
    </row>
    <row r="9286" spans="1:5" x14ac:dyDescent="0.3">
      <c r="A9286" s="33" t="s">
        <v>4</v>
      </c>
      <c r="B9286" s="33" t="s">
        <v>53</v>
      </c>
      <c r="C9286" s="33"/>
      <c r="D9286" s="33" t="s">
        <v>339</v>
      </c>
      <c r="E9286" t="str">
        <f t="shared" si="149"/>
        <v>No Data</v>
      </c>
    </row>
    <row r="9287" spans="1:5" x14ac:dyDescent="0.3">
      <c r="A9287" s="33" t="s">
        <v>126</v>
      </c>
      <c r="B9287" s="33" t="s">
        <v>53</v>
      </c>
      <c r="C9287" s="33"/>
      <c r="D9287" s="33" t="s">
        <v>287</v>
      </c>
      <c r="E9287" t="str">
        <f t="shared" si="149"/>
        <v>No Data</v>
      </c>
    </row>
    <row r="9288" spans="1:5" x14ac:dyDescent="0.3">
      <c r="A9288" s="33" t="s">
        <v>4</v>
      </c>
      <c r="B9288" s="33" t="s">
        <v>53</v>
      </c>
      <c r="C9288" s="33">
        <v>95650</v>
      </c>
      <c r="D9288" s="33" t="s">
        <v>299</v>
      </c>
      <c r="E9288" t="str">
        <f t="shared" si="149"/>
        <v>$75K-$100K</v>
      </c>
    </row>
    <row r="9289" spans="1:5" x14ac:dyDescent="0.3">
      <c r="A9289" s="33" t="s">
        <v>4</v>
      </c>
      <c r="B9289" s="33" t="s">
        <v>54</v>
      </c>
      <c r="C9289" s="33">
        <v>90000</v>
      </c>
      <c r="D9289" s="33" t="s">
        <v>4179</v>
      </c>
      <c r="E9289" t="str">
        <f t="shared" si="149"/>
        <v>$75K-$100K</v>
      </c>
    </row>
    <row r="9290" spans="1:5" x14ac:dyDescent="0.3">
      <c r="A9290" s="33" t="s">
        <v>4</v>
      </c>
      <c r="B9290" s="33" t="s">
        <v>53</v>
      </c>
      <c r="C9290" s="33"/>
      <c r="D9290" s="33" t="s">
        <v>4180</v>
      </c>
      <c r="E9290" t="str">
        <f t="shared" si="149"/>
        <v>No Data</v>
      </c>
    </row>
    <row r="9291" spans="1:5" x14ac:dyDescent="0.3">
      <c r="A9291" s="33" t="s">
        <v>4</v>
      </c>
      <c r="B9291" s="33" t="s">
        <v>54</v>
      </c>
      <c r="C9291" s="33">
        <v>90000</v>
      </c>
      <c r="D9291" s="33" t="s">
        <v>385</v>
      </c>
      <c r="E9291" t="str">
        <f t="shared" si="149"/>
        <v>$75K-$100K</v>
      </c>
    </row>
    <row r="9292" spans="1:5" x14ac:dyDescent="0.3">
      <c r="A9292" s="33" t="s">
        <v>0</v>
      </c>
      <c r="B9292" s="33" t="s">
        <v>54</v>
      </c>
      <c r="C9292" s="33"/>
      <c r="D9292" s="33" t="s">
        <v>258</v>
      </c>
      <c r="E9292" t="str">
        <f t="shared" si="149"/>
        <v>No Data</v>
      </c>
    </row>
    <row r="9293" spans="1:5" x14ac:dyDescent="0.3">
      <c r="A9293" s="33" t="s">
        <v>2</v>
      </c>
      <c r="B9293" s="33" t="s">
        <v>53</v>
      </c>
      <c r="C9293" s="33">
        <v>49350</v>
      </c>
      <c r="D9293" s="33" t="s">
        <v>4181</v>
      </c>
      <c r="E9293" t="str">
        <f t="shared" si="149"/>
        <v>&lt;$75K</v>
      </c>
    </row>
    <row r="9294" spans="1:5" x14ac:dyDescent="0.3">
      <c r="A9294" s="33" t="s">
        <v>2</v>
      </c>
      <c r="B9294" s="33" t="s">
        <v>53</v>
      </c>
      <c r="C9294" s="33">
        <v>90000</v>
      </c>
      <c r="D9294" s="33" t="s">
        <v>1401</v>
      </c>
      <c r="E9294" t="str">
        <f t="shared" si="149"/>
        <v>$75K-$100K</v>
      </c>
    </row>
    <row r="9295" spans="1:5" x14ac:dyDescent="0.3">
      <c r="A9295" s="33" t="s">
        <v>4</v>
      </c>
      <c r="B9295" s="33" t="s">
        <v>53</v>
      </c>
      <c r="C9295" s="33"/>
      <c r="D9295" s="33" t="s">
        <v>3760</v>
      </c>
      <c r="E9295" t="str">
        <f t="shared" si="149"/>
        <v>No Data</v>
      </c>
    </row>
    <row r="9296" spans="1:5" x14ac:dyDescent="0.3">
      <c r="A9296" s="33" t="s">
        <v>4</v>
      </c>
      <c r="B9296" s="33" t="s">
        <v>53</v>
      </c>
      <c r="C9296" s="33">
        <v>77000</v>
      </c>
      <c r="D9296" s="33" t="s">
        <v>1587</v>
      </c>
      <c r="E9296" t="str">
        <f t="shared" si="149"/>
        <v>$75K-$100K</v>
      </c>
    </row>
    <row r="9297" spans="1:5" x14ac:dyDescent="0.3">
      <c r="A9297" s="33" t="s">
        <v>126</v>
      </c>
      <c r="B9297" s="33" t="s">
        <v>53</v>
      </c>
      <c r="C9297" s="33">
        <v>185000</v>
      </c>
      <c r="D9297" s="33" t="s">
        <v>230</v>
      </c>
      <c r="E9297" t="str">
        <f t="shared" si="149"/>
        <v>$125K-$200K</v>
      </c>
    </row>
    <row r="9298" spans="1:5" x14ac:dyDescent="0.3">
      <c r="A9298" s="33" t="s">
        <v>126</v>
      </c>
      <c r="B9298" s="33" t="s">
        <v>54</v>
      </c>
      <c r="C9298" s="33"/>
      <c r="D9298" s="33" t="s">
        <v>225</v>
      </c>
      <c r="E9298" t="str">
        <f t="shared" si="149"/>
        <v>No Data</v>
      </c>
    </row>
    <row r="9299" spans="1:5" x14ac:dyDescent="0.3">
      <c r="A9299" s="33" t="s">
        <v>126</v>
      </c>
      <c r="B9299" s="33" t="s">
        <v>53</v>
      </c>
      <c r="C9299" s="33"/>
      <c r="D9299" s="33" t="s">
        <v>1392</v>
      </c>
      <c r="E9299" t="str">
        <f t="shared" si="149"/>
        <v>No Data</v>
      </c>
    </row>
    <row r="9300" spans="1:5" x14ac:dyDescent="0.3">
      <c r="A9300" s="33" t="s">
        <v>2</v>
      </c>
      <c r="B9300" s="33" t="s">
        <v>53</v>
      </c>
      <c r="C9300" s="33">
        <v>77446</v>
      </c>
      <c r="D9300" s="33" t="s">
        <v>1071</v>
      </c>
      <c r="E9300" t="str">
        <f t="shared" si="149"/>
        <v>$75K-$100K</v>
      </c>
    </row>
    <row r="9301" spans="1:5" x14ac:dyDescent="0.3">
      <c r="A9301" s="33" t="s">
        <v>4</v>
      </c>
      <c r="B9301" s="33" t="s">
        <v>81</v>
      </c>
      <c r="C9301" s="33">
        <v>130000</v>
      </c>
      <c r="D9301" s="33" t="s">
        <v>993</v>
      </c>
      <c r="E9301" t="str">
        <f t="shared" si="149"/>
        <v>$125K-$200K</v>
      </c>
    </row>
    <row r="9302" spans="1:5" x14ac:dyDescent="0.3">
      <c r="A9302" s="33" t="s">
        <v>0</v>
      </c>
      <c r="B9302" s="33" t="s">
        <v>53</v>
      </c>
      <c r="C9302" s="33">
        <v>225000</v>
      </c>
      <c r="D9302" s="33" t="s">
        <v>795</v>
      </c>
      <c r="E9302" t="str">
        <f t="shared" si="149"/>
        <v>&gt;$200K</v>
      </c>
    </row>
    <row r="9303" spans="1:5" x14ac:dyDescent="0.3">
      <c r="A9303" s="33" t="s">
        <v>0</v>
      </c>
      <c r="B9303" s="33" t="s">
        <v>53</v>
      </c>
      <c r="C9303" s="33">
        <v>98178.3125</v>
      </c>
      <c r="D9303" s="33" t="s">
        <v>4182</v>
      </c>
      <c r="E9303" t="str">
        <f t="shared" si="149"/>
        <v>$75K-$100K</v>
      </c>
    </row>
    <row r="9304" spans="1:5" x14ac:dyDescent="0.3">
      <c r="A9304" s="33" t="s">
        <v>2</v>
      </c>
      <c r="B9304" s="33" t="s">
        <v>53</v>
      </c>
      <c r="C9304" s="33">
        <v>59000</v>
      </c>
      <c r="D9304" s="33" t="s">
        <v>2766</v>
      </c>
      <c r="E9304" t="str">
        <f t="shared" si="149"/>
        <v>&lt;$75K</v>
      </c>
    </row>
    <row r="9305" spans="1:5" x14ac:dyDescent="0.3">
      <c r="A9305" s="33" t="s">
        <v>4</v>
      </c>
      <c r="B9305" s="33" t="s">
        <v>53</v>
      </c>
      <c r="C9305" s="33">
        <v>100000</v>
      </c>
      <c r="D9305" s="33" t="s">
        <v>1401</v>
      </c>
      <c r="E9305" t="str">
        <f t="shared" si="149"/>
        <v>$75K-$100K</v>
      </c>
    </row>
    <row r="9306" spans="1:5" x14ac:dyDescent="0.3">
      <c r="A9306" s="33" t="s">
        <v>4</v>
      </c>
      <c r="B9306" s="33" t="s">
        <v>53</v>
      </c>
      <c r="C9306" s="33">
        <v>135000</v>
      </c>
      <c r="D9306" s="33" t="s">
        <v>265</v>
      </c>
      <c r="E9306" t="str">
        <f t="shared" si="149"/>
        <v>$125K-$200K</v>
      </c>
    </row>
    <row r="9307" spans="1:5" x14ac:dyDescent="0.3">
      <c r="A9307" s="33" t="s">
        <v>128</v>
      </c>
      <c r="B9307" s="33" t="s">
        <v>53</v>
      </c>
      <c r="C9307" s="33"/>
      <c r="D9307" s="33" t="s">
        <v>879</v>
      </c>
      <c r="E9307" t="str">
        <f t="shared" si="149"/>
        <v>No Data</v>
      </c>
    </row>
    <row r="9308" spans="1:5" x14ac:dyDescent="0.3">
      <c r="A9308" s="33" t="s">
        <v>4</v>
      </c>
      <c r="B9308" s="33" t="s">
        <v>53</v>
      </c>
      <c r="C9308" s="33">
        <v>105000</v>
      </c>
      <c r="D9308" s="33" t="s">
        <v>2193</v>
      </c>
      <c r="E9308" t="str">
        <f t="shared" si="149"/>
        <v>$100K-$125K</v>
      </c>
    </row>
    <row r="9309" spans="1:5" x14ac:dyDescent="0.3">
      <c r="A9309" s="33" t="s">
        <v>52</v>
      </c>
      <c r="B9309" s="33" t="s">
        <v>53</v>
      </c>
      <c r="C9309" s="33"/>
      <c r="D9309" s="33" t="s">
        <v>4183</v>
      </c>
      <c r="E9309" t="str">
        <f t="shared" si="149"/>
        <v>No Data</v>
      </c>
    </row>
    <row r="9310" spans="1:5" x14ac:dyDescent="0.3">
      <c r="A9310" s="33" t="s">
        <v>2</v>
      </c>
      <c r="B9310" s="33" t="s">
        <v>53</v>
      </c>
      <c r="C9310" s="33">
        <v>70000</v>
      </c>
      <c r="D9310" s="33" t="s">
        <v>248</v>
      </c>
      <c r="E9310" t="str">
        <f t="shared" si="149"/>
        <v>&lt;$75K</v>
      </c>
    </row>
    <row r="9311" spans="1:5" x14ac:dyDescent="0.3">
      <c r="A9311" s="33" t="s">
        <v>2</v>
      </c>
      <c r="B9311" s="33" t="s">
        <v>53</v>
      </c>
      <c r="C9311" s="33">
        <v>52500</v>
      </c>
      <c r="D9311" s="33" t="s">
        <v>232</v>
      </c>
      <c r="E9311" t="str">
        <f t="shared" si="149"/>
        <v>&lt;$75K</v>
      </c>
    </row>
    <row r="9312" spans="1:5" x14ac:dyDescent="0.3">
      <c r="A9312" s="33" t="s">
        <v>4</v>
      </c>
      <c r="B9312" s="33" t="s">
        <v>53</v>
      </c>
      <c r="C9312" s="33">
        <v>192500</v>
      </c>
      <c r="D9312" s="33" t="s">
        <v>852</v>
      </c>
      <c r="E9312" t="str">
        <f t="shared" si="149"/>
        <v>$125K-$200K</v>
      </c>
    </row>
    <row r="9313" spans="1:5" x14ac:dyDescent="0.3">
      <c r="A9313" s="33" t="s">
        <v>128</v>
      </c>
      <c r="B9313" s="33" t="s">
        <v>53</v>
      </c>
      <c r="C9313" s="33">
        <v>159500</v>
      </c>
      <c r="D9313" s="33" t="s">
        <v>520</v>
      </c>
      <c r="E9313" t="str">
        <f t="shared" si="149"/>
        <v>$125K-$200K</v>
      </c>
    </row>
    <row r="9314" spans="1:5" x14ac:dyDescent="0.3">
      <c r="A9314" s="33" t="s">
        <v>126</v>
      </c>
      <c r="B9314" s="33" t="s">
        <v>53</v>
      </c>
      <c r="C9314" s="33">
        <v>135000</v>
      </c>
      <c r="D9314" s="33" t="s">
        <v>1166</v>
      </c>
      <c r="E9314" t="str">
        <f t="shared" si="149"/>
        <v>$125K-$200K</v>
      </c>
    </row>
    <row r="9315" spans="1:5" x14ac:dyDescent="0.3">
      <c r="A9315" s="33" t="s">
        <v>0</v>
      </c>
      <c r="B9315" s="33" t="s">
        <v>53</v>
      </c>
      <c r="C9315" s="33">
        <v>101349.5</v>
      </c>
      <c r="D9315" s="33" t="s">
        <v>4184</v>
      </c>
      <c r="E9315" t="str">
        <f t="shared" si="149"/>
        <v>$100K-$125K</v>
      </c>
    </row>
    <row r="9316" spans="1:5" x14ac:dyDescent="0.3">
      <c r="A9316" s="33" t="s">
        <v>0</v>
      </c>
      <c r="B9316" s="33" t="s">
        <v>53</v>
      </c>
      <c r="C9316" s="33"/>
      <c r="D9316" s="33" t="s">
        <v>4185</v>
      </c>
      <c r="E9316" t="str">
        <f t="shared" si="149"/>
        <v>No Data</v>
      </c>
    </row>
    <row r="9317" spans="1:5" x14ac:dyDescent="0.3">
      <c r="A9317" s="33" t="s">
        <v>4</v>
      </c>
      <c r="B9317" s="33" t="s">
        <v>54</v>
      </c>
      <c r="C9317" s="33"/>
      <c r="D9317" s="33" t="s">
        <v>4186</v>
      </c>
      <c r="E9317" t="str">
        <f t="shared" si="149"/>
        <v>No Data</v>
      </c>
    </row>
    <row r="9318" spans="1:5" x14ac:dyDescent="0.3">
      <c r="A9318" s="33" t="s">
        <v>0</v>
      </c>
      <c r="B9318" s="33" t="s">
        <v>53</v>
      </c>
      <c r="C9318" s="33">
        <v>182000</v>
      </c>
      <c r="D9318" s="33" t="s">
        <v>890</v>
      </c>
      <c r="E9318" t="str">
        <f t="shared" si="149"/>
        <v>$125K-$200K</v>
      </c>
    </row>
    <row r="9319" spans="1:5" x14ac:dyDescent="0.3">
      <c r="A9319" s="33" t="s">
        <v>2</v>
      </c>
      <c r="B9319" s="33" t="s">
        <v>53</v>
      </c>
      <c r="C9319" s="33">
        <v>74050</v>
      </c>
      <c r="D9319" s="33" t="s">
        <v>4187</v>
      </c>
      <c r="E9319" t="str">
        <f t="shared" si="149"/>
        <v>&lt;$75K</v>
      </c>
    </row>
    <row r="9320" spans="1:5" x14ac:dyDescent="0.3">
      <c r="A9320" s="33" t="s">
        <v>1</v>
      </c>
      <c r="B9320" s="33" t="s">
        <v>53</v>
      </c>
      <c r="C9320" s="33"/>
      <c r="D9320" s="33" t="s">
        <v>831</v>
      </c>
      <c r="E9320" t="str">
        <f t="shared" si="149"/>
        <v>No Data</v>
      </c>
    </row>
    <row r="9321" spans="1:5" x14ac:dyDescent="0.3">
      <c r="A9321" s="33" t="s">
        <v>2</v>
      </c>
      <c r="B9321" s="33" t="s">
        <v>87</v>
      </c>
      <c r="C9321" s="33">
        <v>72900</v>
      </c>
      <c r="D9321" s="33" t="s">
        <v>4188</v>
      </c>
      <c r="E9321" t="str">
        <f t="shared" si="149"/>
        <v>&lt;$75K</v>
      </c>
    </row>
    <row r="9322" spans="1:5" x14ac:dyDescent="0.3">
      <c r="A9322" s="33" t="s">
        <v>2</v>
      </c>
      <c r="B9322" s="33" t="s">
        <v>53</v>
      </c>
      <c r="C9322" s="33"/>
      <c r="D9322" s="33" t="s">
        <v>1460</v>
      </c>
      <c r="E9322" t="str">
        <f t="shared" si="149"/>
        <v>No Data</v>
      </c>
    </row>
    <row r="9323" spans="1:5" x14ac:dyDescent="0.3">
      <c r="A9323" s="33" t="s">
        <v>4</v>
      </c>
      <c r="B9323" s="33" t="s">
        <v>53</v>
      </c>
      <c r="C9323" s="33">
        <v>90000</v>
      </c>
      <c r="D9323" s="33" t="s">
        <v>4189</v>
      </c>
      <c r="E9323" t="str">
        <f t="shared" si="149"/>
        <v>$75K-$100K</v>
      </c>
    </row>
    <row r="9324" spans="1:5" x14ac:dyDescent="0.3">
      <c r="A9324" s="33" t="s">
        <v>0</v>
      </c>
      <c r="B9324" s="33" t="s">
        <v>81</v>
      </c>
      <c r="C9324" s="33">
        <v>99150</v>
      </c>
      <c r="D9324" s="33" t="s">
        <v>1216</v>
      </c>
      <c r="E9324" t="str">
        <f t="shared" si="149"/>
        <v>$75K-$100K</v>
      </c>
    </row>
    <row r="9325" spans="1:5" x14ac:dyDescent="0.3">
      <c r="A9325" s="33" t="s">
        <v>2</v>
      </c>
      <c r="B9325" s="33" t="s">
        <v>53</v>
      </c>
      <c r="C9325" s="33">
        <v>62500</v>
      </c>
      <c r="D9325" s="33" t="s">
        <v>4190</v>
      </c>
      <c r="E9325" t="str">
        <f t="shared" si="149"/>
        <v>&lt;$75K</v>
      </c>
    </row>
    <row r="9326" spans="1:5" x14ac:dyDescent="0.3">
      <c r="A9326" s="33" t="s">
        <v>4</v>
      </c>
      <c r="B9326" s="33" t="s">
        <v>53</v>
      </c>
      <c r="C9326" s="33"/>
      <c r="D9326" s="33" t="s">
        <v>4191</v>
      </c>
      <c r="E9326" t="str">
        <f t="shared" si="149"/>
        <v>No Data</v>
      </c>
    </row>
    <row r="9327" spans="1:5" x14ac:dyDescent="0.3">
      <c r="A9327" s="33" t="s">
        <v>2</v>
      </c>
      <c r="B9327" s="33" t="s">
        <v>110</v>
      </c>
      <c r="C9327" s="33"/>
      <c r="D9327" s="33" t="s">
        <v>666</v>
      </c>
      <c r="E9327" t="str">
        <f t="shared" si="149"/>
        <v>No Data</v>
      </c>
    </row>
    <row r="9328" spans="1:5" x14ac:dyDescent="0.3">
      <c r="A9328" s="33" t="s">
        <v>4</v>
      </c>
      <c r="B9328" s="33" t="s">
        <v>53</v>
      </c>
      <c r="C9328" s="33">
        <v>113250</v>
      </c>
      <c r="D9328" s="33" t="s">
        <v>2510</v>
      </c>
      <c r="E9328" t="str">
        <f t="shared" si="149"/>
        <v>$100K-$125K</v>
      </c>
    </row>
    <row r="9329" spans="1:5" x14ac:dyDescent="0.3">
      <c r="A9329" s="33" t="s">
        <v>0</v>
      </c>
      <c r="B9329" s="33" t="s">
        <v>53</v>
      </c>
      <c r="C9329" s="33"/>
      <c r="D9329" s="33" t="s">
        <v>232</v>
      </c>
      <c r="E9329" t="str">
        <f t="shared" si="149"/>
        <v>No Data</v>
      </c>
    </row>
    <row r="9330" spans="1:5" x14ac:dyDescent="0.3">
      <c r="A9330" s="33" t="s">
        <v>2</v>
      </c>
      <c r="B9330" s="33" t="s">
        <v>53</v>
      </c>
      <c r="C9330" s="33">
        <v>173000</v>
      </c>
      <c r="D9330" s="33" t="s">
        <v>4192</v>
      </c>
      <c r="E9330" t="str">
        <f t="shared" si="149"/>
        <v>$125K-$200K</v>
      </c>
    </row>
    <row r="9331" spans="1:5" x14ac:dyDescent="0.3">
      <c r="A9331" s="33" t="s">
        <v>0</v>
      </c>
      <c r="B9331" s="33" t="s">
        <v>53</v>
      </c>
      <c r="C9331" s="33">
        <v>175000</v>
      </c>
      <c r="D9331" s="33" t="s">
        <v>838</v>
      </c>
      <c r="E9331" t="str">
        <f t="shared" si="149"/>
        <v>$125K-$200K</v>
      </c>
    </row>
    <row r="9332" spans="1:5" x14ac:dyDescent="0.3">
      <c r="A9332" s="33" t="s">
        <v>2</v>
      </c>
      <c r="B9332" s="33" t="s">
        <v>99</v>
      </c>
      <c r="C9332" s="33">
        <v>64800</v>
      </c>
      <c r="D9332" s="33" t="s">
        <v>329</v>
      </c>
      <c r="E9332" t="str">
        <f t="shared" si="149"/>
        <v>&lt;$75K</v>
      </c>
    </row>
    <row r="9333" spans="1:5" x14ac:dyDescent="0.3">
      <c r="A9333" s="33" t="s">
        <v>0</v>
      </c>
      <c r="B9333" s="33" t="s">
        <v>53</v>
      </c>
      <c r="C9333" s="33">
        <v>122500</v>
      </c>
      <c r="D9333" s="33" t="s">
        <v>4193</v>
      </c>
      <c r="E9333" t="str">
        <f t="shared" si="149"/>
        <v>$100K-$125K</v>
      </c>
    </row>
    <row r="9334" spans="1:5" x14ac:dyDescent="0.3">
      <c r="A9334" s="33" t="s">
        <v>0</v>
      </c>
      <c r="B9334" s="33" t="s">
        <v>53</v>
      </c>
      <c r="C9334" s="33">
        <v>115000</v>
      </c>
      <c r="D9334" s="33" t="s">
        <v>4194</v>
      </c>
      <c r="E9334" t="str">
        <f t="shared" si="149"/>
        <v>$100K-$125K</v>
      </c>
    </row>
    <row r="9335" spans="1:5" x14ac:dyDescent="0.3">
      <c r="A9335" s="33" t="s">
        <v>0</v>
      </c>
      <c r="B9335" s="33" t="s">
        <v>53</v>
      </c>
      <c r="C9335" s="33"/>
      <c r="D9335" s="33" t="s">
        <v>1693</v>
      </c>
      <c r="E9335" t="str">
        <f t="shared" si="149"/>
        <v>No Data</v>
      </c>
    </row>
    <row r="9336" spans="1:5" x14ac:dyDescent="0.3">
      <c r="A9336" s="33" t="s">
        <v>4</v>
      </c>
      <c r="B9336" s="33" t="s">
        <v>53</v>
      </c>
      <c r="C9336" s="33"/>
      <c r="D9336" s="33" t="s">
        <v>258</v>
      </c>
      <c r="E9336" t="str">
        <f t="shared" si="149"/>
        <v>No Data</v>
      </c>
    </row>
    <row r="9337" spans="1:5" x14ac:dyDescent="0.3">
      <c r="A9337" s="33" t="s">
        <v>4</v>
      </c>
      <c r="B9337" s="33" t="s">
        <v>54</v>
      </c>
      <c r="C9337" s="33"/>
      <c r="D9337" s="33" t="s">
        <v>2203</v>
      </c>
      <c r="E9337" t="str">
        <f t="shared" si="149"/>
        <v>No Data</v>
      </c>
    </row>
    <row r="9338" spans="1:5" x14ac:dyDescent="0.3">
      <c r="A9338" s="33" t="s">
        <v>0</v>
      </c>
      <c r="B9338" s="33" t="s">
        <v>98</v>
      </c>
      <c r="C9338" s="33">
        <v>90670</v>
      </c>
      <c r="D9338" s="33" t="s">
        <v>4024</v>
      </c>
      <c r="E9338" t="str">
        <f t="shared" si="149"/>
        <v>$75K-$100K</v>
      </c>
    </row>
    <row r="9339" spans="1:5" x14ac:dyDescent="0.3">
      <c r="A9339" s="33" t="s">
        <v>2</v>
      </c>
      <c r="B9339" s="33" t="s">
        <v>53</v>
      </c>
      <c r="C9339" s="33">
        <v>87500</v>
      </c>
      <c r="D9339" s="33" t="s">
        <v>268</v>
      </c>
      <c r="E9339" t="str">
        <f t="shared" si="149"/>
        <v>$75K-$100K</v>
      </c>
    </row>
    <row r="9340" spans="1:5" x14ac:dyDescent="0.3">
      <c r="A9340" s="33" t="s">
        <v>2</v>
      </c>
      <c r="B9340" s="33" t="s">
        <v>55</v>
      </c>
      <c r="C9340" s="33">
        <v>44100</v>
      </c>
      <c r="D9340" s="33" t="s">
        <v>932</v>
      </c>
      <c r="E9340" t="str">
        <f t="shared" si="149"/>
        <v>&lt;$75K</v>
      </c>
    </row>
    <row r="9341" spans="1:5" x14ac:dyDescent="0.3">
      <c r="A9341" s="33" t="s">
        <v>4</v>
      </c>
      <c r="B9341" s="33" t="s">
        <v>53</v>
      </c>
      <c r="C9341" s="33"/>
      <c r="D9341" s="33" t="s">
        <v>4195</v>
      </c>
      <c r="E9341" t="str">
        <f t="shared" si="149"/>
        <v>No Data</v>
      </c>
    </row>
    <row r="9342" spans="1:5" x14ac:dyDescent="0.3">
      <c r="A9342" s="33" t="s">
        <v>0</v>
      </c>
      <c r="B9342" s="33" t="s">
        <v>69</v>
      </c>
      <c r="C9342" s="33">
        <v>157500</v>
      </c>
      <c r="D9342" s="33" t="s">
        <v>4196</v>
      </c>
      <c r="E9342" t="str">
        <f t="shared" si="149"/>
        <v>$125K-$200K</v>
      </c>
    </row>
    <row r="9343" spans="1:5" x14ac:dyDescent="0.3">
      <c r="A9343" s="33" t="s">
        <v>125</v>
      </c>
      <c r="B9343" s="33" t="s">
        <v>90</v>
      </c>
      <c r="C9343" s="33">
        <v>111175</v>
      </c>
      <c r="D9343" s="33" t="s">
        <v>294</v>
      </c>
      <c r="E9343" t="str">
        <f t="shared" si="149"/>
        <v>$100K-$125K</v>
      </c>
    </row>
    <row r="9344" spans="1:5" x14ac:dyDescent="0.3">
      <c r="A9344" s="33" t="s">
        <v>0</v>
      </c>
      <c r="B9344" s="33" t="s">
        <v>54</v>
      </c>
      <c r="C9344" s="33"/>
      <c r="D9344" s="33" t="s">
        <v>258</v>
      </c>
      <c r="E9344" t="str">
        <f t="shared" si="149"/>
        <v>No Data</v>
      </c>
    </row>
    <row r="9345" spans="1:5" x14ac:dyDescent="0.3">
      <c r="A9345" s="33" t="s">
        <v>2</v>
      </c>
      <c r="B9345" s="33" t="s">
        <v>53</v>
      </c>
      <c r="C9345" s="33"/>
      <c r="D9345" s="33" t="s">
        <v>1490</v>
      </c>
      <c r="E9345" t="str">
        <f t="shared" si="149"/>
        <v>No Data</v>
      </c>
    </row>
    <row r="9346" spans="1:5" x14ac:dyDescent="0.3">
      <c r="A9346" s="33" t="s">
        <v>2</v>
      </c>
      <c r="B9346" s="33" t="s">
        <v>53</v>
      </c>
      <c r="C9346" s="33">
        <v>110000</v>
      </c>
      <c r="D9346" s="33" t="s">
        <v>209</v>
      </c>
      <c r="E9346" t="str">
        <f t="shared" si="149"/>
        <v>$100K-$125K</v>
      </c>
    </row>
    <row r="9347" spans="1:5" x14ac:dyDescent="0.3">
      <c r="A9347" s="33" t="s">
        <v>4</v>
      </c>
      <c r="B9347" s="33" t="s">
        <v>53</v>
      </c>
      <c r="C9347" s="33">
        <v>125000</v>
      </c>
      <c r="D9347" s="33" t="s">
        <v>4197</v>
      </c>
      <c r="E9347" t="str">
        <f t="shared" ref="E9347:E9410" si="150">_xlfn.XLOOKUP(C9347,$H$16:$H$21,$G$16:$G$21,,1)</f>
        <v>$100K-$125K</v>
      </c>
    </row>
    <row r="9348" spans="1:5" x14ac:dyDescent="0.3">
      <c r="A9348" s="33" t="s">
        <v>4</v>
      </c>
      <c r="B9348" s="33" t="s">
        <v>53</v>
      </c>
      <c r="C9348" s="33"/>
      <c r="D9348" s="33" t="s">
        <v>4198</v>
      </c>
      <c r="E9348" t="str">
        <f t="shared" si="150"/>
        <v>No Data</v>
      </c>
    </row>
    <row r="9349" spans="1:5" x14ac:dyDescent="0.3">
      <c r="A9349" s="33" t="s">
        <v>0</v>
      </c>
      <c r="B9349" s="33" t="s">
        <v>58</v>
      </c>
      <c r="C9349" s="33"/>
      <c r="D9349" s="33" t="s">
        <v>4199</v>
      </c>
      <c r="E9349" t="str">
        <f t="shared" si="150"/>
        <v>No Data</v>
      </c>
    </row>
    <row r="9350" spans="1:5" x14ac:dyDescent="0.3">
      <c r="A9350" s="33" t="s">
        <v>2</v>
      </c>
      <c r="B9350" s="33" t="s">
        <v>69</v>
      </c>
      <c r="C9350" s="33">
        <v>72000</v>
      </c>
      <c r="D9350" s="33" t="s">
        <v>4200</v>
      </c>
      <c r="E9350" t="str">
        <f t="shared" si="150"/>
        <v>&lt;$75K</v>
      </c>
    </row>
    <row r="9351" spans="1:5" x14ac:dyDescent="0.3">
      <c r="A9351" s="33" t="s">
        <v>4</v>
      </c>
      <c r="B9351" s="33" t="s">
        <v>54</v>
      </c>
      <c r="C9351" s="33">
        <v>130000</v>
      </c>
      <c r="D9351" s="33" t="s">
        <v>4201</v>
      </c>
      <c r="E9351" t="str">
        <f t="shared" si="150"/>
        <v>$125K-$200K</v>
      </c>
    </row>
    <row r="9352" spans="1:5" x14ac:dyDescent="0.3">
      <c r="A9352" s="33" t="s">
        <v>2</v>
      </c>
      <c r="B9352" s="33" t="s">
        <v>53</v>
      </c>
      <c r="C9352" s="33">
        <v>125000</v>
      </c>
      <c r="D9352" s="33" t="s">
        <v>2065</v>
      </c>
      <c r="E9352" t="str">
        <f t="shared" si="150"/>
        <v>$100K-$125K</v>
      </c>
    </row>
    <row r="9353" spans="1:5" x14ac:dyDescent="0.3">
      <c r="A9353" s="33" t="s">
        <v>2</v>
      </c>
      <c r="B9353" s="33" t="s">
        <v>53</v>
      </c>
      <c r="C9353" s="33"/>
      <c r="D9353" s="33" t="s">
        <v>2907</v>
      </c>
      <c r="E9353" t="str">
        <f t="shared" si="150"/>
        <v>No Data</v>
      </c>
    </row>
    <row r="9354" spans="1:5" x14ac:dyDescent="0.3">
      <c r="A9354" s="33" t="s">
        <v>4</v>
      </c>
      <c r="B9354" s="33" t="s">
        <v>189</v>
      </c>
      <c r="C9354" s="33">
        <v>55000</v>
      </c>
      <c r="D9354" s="33" t="s">
        <v>4202</v>
      </c>
      <c r="E9354" t="str">
        <f t="shared" si="150"/>
        <v>&lt;$75K</v>
      </c>
    </row>
    <row r="9355" spans="1:5" x14ac:dyDescent="0.3">
      <c r="A9355" s="33" t="s">
        <v>4</v>
      </c>
      <c r="B9355" s="33" t="s">
        <v>54</v>
      </c>
      <c r="C9355" s="33"/>
      <c r="D9355" s="33" t="s">
        <v>268</v>
      </c>
      <c r="E9355" t="str">
        <f t="shared" si="150"/>
        <v>No Data</v>
      </c>
    </row>
    <row r="9356" spans="1:5" x14ac:dyDescent="0.3">
      <c r="A9356" s="33" t="s">
        <v>0</v>
      </c>
      <c r="B9356" s="33" t="s">
        <v>53</v>
      </c>
      <c r="C9356" s="33"/>
      <c r="D9356" s="33" t="s">
        <v>4203</v>
      </c>
      <c r="E9356" t="str">
        <f t="shared" si="150"/>
        <v>No Data</v>
      </c>
    </row>
    <row r="9357" spans="1:5" x14ac:dyDescent="0.3">
      <c r="A9357" s="33" t="s">
        <v>0</v>
      </c>
      <c r="B9357" s="33" t="s">
        <v>54</v>
      </c>
      <c r="C9357" s="33">
        <v>132500</v>
      </c>
      <c r="D9357" s="33" t="s">
        <v>232</v>
      </c>
      <c r="E9357" t="str">
        <f t="shared" si="150"/>
        <v>$125K-$200K</v>
      </c>
    </row>
    <row r="9358" spans="1:5" x14ac:dyDescent="0.3">
      <c r="A9358" s="33" t="s">
        <v>4</v>
      </c>
      <c r="B9358" s="33" t="s">
        <v>53</v>
      </c>
      <c r="C9358" s="33">
        <v>145000</v>
      </c>
      <c r="D9358" s="33" t="s">
        <v>4204</v>
      </c>
      <c r="E9358" t="str">
        <f t="shared" si="150"/>
        <v>$125K-$200K</v>
      </c>
    </row>
    <row r="9359" spans="1:5" x14ac:dyDescent="0.3">
      <c r="A9359" s="33" t="s">
        <v>4</v>
      </c>
      <c r="B9359" s="33" t="s">
        <v>53</v>
      </c>
      <c r="C9359" s="33"/>
      <c r="D9359" s="33" t="s">
        <v>231</v>
      </c>
      <c r="E9359" t="str">
        <f t="shared" si="150"/>
        <v>No Data</v>
      </c>
    </row>
    <row r="9360" spans="1:5" x14ac:dyDescent="0.3">
      <c r="A9360" s="33" t="s">
        <v>0</v>
      </c>
      <c r="B9360" s="33" t="s">
        <v>53</v>
      </c>
      <c r="C9360" s="33">
        <v>95700</v>
      </c>
      <c r="D9360" s="33" t="s">
        <v>299</v>
      </c>
      <c r="E9360" t="str">
        <f t="shared" si="150"/>
        <v>$75K-$100K</v>
      </c>
    </row>
    <row r="9361" spans="1:5" x14ac:dyDescent="0.3">
      <c r="A9361" s="33" t="s">
        <v>0</v>
      </c>
      <c r="B9361" s="33" t="s">
        <v>86</v>
      </c>
      <c r="C9361" s="33">
        <v>157500</v>
      </c>
      <c r="D9361" s="33" t="s">
        <v>4205</v>
      </c>
      <c r="E9361" t="str">
        <f t="shared" si="150"/>
        <v>$125K-$200K</v>
      </c>
    </row>
    <row r="9362" spans="1:5" x14ac:dyDescent="0.3">
      <c r="A9362" s="33" t="s">
        <v>125</v>
      </c>
      <c r="B9362" s="33" t="s">
        <v>53</v>
      </c>
      <c r="C9362" s="33"/>
      <c r="D9362" s="33" t="s">
        <v>4206</v>
      </c>
      <c r="E9362" t="str">
        <f t="shared" si="150"/>
        <v>No Data</v>
      </c>
    </row>
    <row r="9363" spans="1:5" x14ac:dyDescent="0.3">
      <c r="A9363" s="33" t="s">
        <v>0</v>
      </c>
      <c r="B9363" s="33" t="s">
        <v>54</v>
      </c>
      <c r="C9363" s="33"/>
      <c r="D9363" s="33" t="s">
        <v>258</v>
      </c>
      <c r="E9363" t="str">
        <f t="shared" si="150"/>
        <v>No Data</v>
      </c>
    </row>
    <row r="9364" spans="1:5" x14ac:dyDescent="0.3">
      <c r="A9364" s="33" t="s">
        <v>0</v>
      </c>
      <c r="B9364" s="33" t="s">
        <v>54</v>
      </c>
      <c r="C9364" s="33">
        <v>175000</v>
      </c>
      <c r="D9364" s="33" t="s">
        <v>238</v>
      </c>
      <c r="E9364" t="str">
        <f t="shared" si="150"/>
        <v>$125K-$200K</v>
      </c>
    </row>
    <row r="9365" spans="1:5" x14ac:dyDescent="0.3">
      <c r="A9365" s="33" t="s">
        <v>0</v>
      </c>
      <c r="B9365" s="33" t="s">
        <v>53</v>
      </c>
      <c r="C9365" s="33">
        <v>143500</v>
      </c>
      <c r="D9365" s="33" t="s">
        <v>766</v>
      </c>
      <c r="E9365" t="str">
        <f t="shared" si="150"/>
        <v>$125K-$200K</v>
      </c>
    </row>
    <row r="9366" spans="1:5" x14ac:dyDescent="0.3">
      <c r="A9366" s="33" t="s">
        <v>0</v>
      </c>
      <c r="B9366" s="33" t="s">
        <v>53</v>
      </c>
      <c r="C9366" s="33">
        <v>112500</v>
      </c>
      <c r="D9366" s="33" t="s">
        <v>1310</v>
      </c>
      <c r="E9366" t="str">
        <f t="shared" si="150"/>
        <v>$100K-$125K</v>
      </c>
    </row>
    <row r="9367" spans="1:5" x14ac:dyDescent="0.3">
      <c r="A9367" s="33" t="s">
        <v>0</v>
      </c>
      <c r="B9367" s="33" t="s">
        <v>53</v>
      </c>
      <c r="C9367" s="33">
        <v>140000</v>
      </c>
      <c r="D9367" s="33" t="s">
        <v>2815</v>
      </c>
      <c r="E9367" t="str">
        <f t="shared" si="150"/>
        <v>$125K-$200K</v>
      </c>
    </row>
    <row r="9368" spans="1:5" x14ac:dyDescent="0.3">
      <c r="A9368" s="33" t="s">
        <v>4</v>
      </c>
      <c r="B9368" s="33" t="s">
        <v>81</v>
      </c>
      <c r="C9368" s="33">
        <v>90000</v>
      </c>
      <c r="D9368" s="33" t="s">
        <v>1303</v>
      </c>
      <c r="E9368" t="str">
        <f t="shared" si="150"/>
        <v>$75K-$100K</v>
      </c>
    </row>
    <row r="9369" spans="1:5" x14ac:dyDescent="0.3">
      <c r="A9369" s="33" t="s">
        <v>126</v>
      </c>
      <c r="B9369" s="33" t="s">
        <v>53</v>
      </c>
      <c r="C9369" s="33"/>
      <c r="D9369" s="33" t="s">
        <v>1030</v>
      </c>
      <c r="E9369" t="str">
        <f t="shared" si="150"/>
        <v>No Data</v>
      </c>
    </row>
    <row r="9370" spans="1:5" x14ac:dyDescent="0.3">
      <c r="A9370" s="33" t="s">
        <v>0</v>
      </c>
      <c r="B9370" s="33" t="s">
        <v>53</v>
      </c>
      <c r="C9370" s="33">
        <v>130000</v>
      </c>
      <c r="D9370" s="33" t="s">
        <v>642</v>
      </c>
      <c r="E9370" t="str">
        <f t="shared" si="150"/>
        <v>$125K-$200K</v>
      </c>
    </row>
    <row r="9371" spans="1:5" x14ac:dyDescent="0.3">
      <c r="A9371" s="33" t="s">
        <v>0</v>
      </c>
      <c r="B9371" s="33" t="s">
        <v>53</v>
      </c>
      <c r="C9371" s="33"/>
      <c r="D9371" s="33" t="s">
        <v>249</v>
      </c>
      <c r="E9371" t="str">
        <f t="shared" si="150"/>
        <v>No Data</v>
      </c>
    </row>
    <row r="9372" spans="1:5" x14ac:dyDescent="0.3">
      <c r="A9372" s="33" t="s">
        <v>2</v>
      </c>
      <c r="B9372" s="33" t="s">
        <v>53</v>
      </c>
      <c r="C9372" s="33"/>
      <c r="D9372" s="33" t="s">
        <v>1018</v>
      </c>
      <c r="E9372" t="str">
        <f t="shared" si="150"/>
        <v>No Data</v>
      </c>
    </row>
    <row r="9373" spans="1:5" x14ac:dyDescent="0.3">
      <c r="A9373" s="33" t="s">
        <v>4</v>
      </c>
      <c r="B9373" s="33" t="s">
        <v>67</v>
      </c>
      <c r="C9373" s="33">
        <v>79200</v>
      </c>
      <c r="D9373" s="33" t="s">
        <v>1172</v>
      </c>
      <c r="E9373" t="str">
        <f t="shared" si="150"/>
        <v>$75K-$100K</v>
      </c>
    </row>
    <row r="9374" spans="1:5" x14ac:dyDescent="0.3">
      <c r="A9374" s="33" t="s">
        <v>4</v>
      </c>
      <c r="B9374" s="33" t="s">
        <v>53</v>
      </c>
      <c r="C9374" s="33"/>
      <c r="D9374" s="33" t="s">
        <v>3861</v>
      </c>
      <c r="E9374" t="str">
        <f t="shared" si="150"/>
        <v>No Data</v>
      </c>
    </row>
    <row r="9375" spans="1:5" x14ac:dyDescent="0.3">
      <c r="A9375" s="33" t="s">
        <v>2</v>
      </c>
      <c r="B9375" s="33" t="s">
        <v>53</v>
      </c>
      <c r="C9375" s="33"/>
      <c r="D9375" s="33" t="s">
        <v>2750</v>
      </c>
      <c r="E9375" t="str">
        <f t="shared" si="150"/>
        <v>No Data</v>
      </c>
    </row>
    <row r="9376" spans="1:5" x14ac:dyDescent="0.3">
      <c r="A9376" s="33" t="s">
        <v>2</v>
      </c>
      <c r="B9376" s="33" t="s">
        <v>53</v>
      </c>
      <c r="C9376" s="33"/>
      <c r="D9376" s="33" t="s">
        <v>4207</v>
      </c>
      <c r="E9376" t="str">
        <f t="shared" si="150"/>
        <v>No Data</v>
      </c>
    </row>
    <row r="9377" spans="1:5" x14ac:dyDescent="0.3">
      <c r="A9377" s="33" t="s">
        <v>0</v>
      </c>
      <c r="B9377" s="33" t="s">
        <v>53</v>
      </c>
      <c r="C9377" s="33">
        <v>82830</v>
      </c>
      <c r="D9377" s="33" t="s">
        <v>2609</v>
      </c>
      <c r="E9377" t="str">
        <f t="shared" si="150"/>
        <v>$75K-$100K</v>
      </c>
    </row>
    <row r="9378" spans="1:5" x14ac:dyDescent="0.3">
      <c r="A9378" s="33" t="s">
        <v>4</v>
      </c>
      <c r="B9378" s="33" t="s">
        <v>170</v>
      </c>
      <c r="C9378" s="33">
        <v>52500</v>
      </c>
      <c r="D9378" s="33" t="s">
        <v>4208</v>
      </c>
      <c r="E9378" t="str">
        <f t="shared" si="150"/>
        <v>&lt;$75K</v>
      </c>
    </row>
    <row r="9379" spans="1:5" x14ac:dyDescent="0.3">
      <c r="A9379" s="33" t="s">
        <v>1</v>
      </c>
      <c r="B9379" s="33" t="s">
        <v>95</v>
      </c>
      <c r="C9379" s="33">
        <v>106000</v>
      </c>
      <c r="D9379" s="33" t="s">
        <v>4209</v>
      </c>
      <c r="E9379" t="str">
        <f t="shared" si="150"/>
        <v>$100K-$125K</v>
      </c>
    </row>
    <row r="9380" spans="1:5" x14ac:dyDescent="0.3">
      <c r="A9380" s="33" t="s">
        <v>2</v>
      </c>
      <c r="B9380" s="33" t="s">
        <v>53</v>
      </c>
      <c r="C9380" s="33"/>
      <c r="D9380" s="33" t="s">
        <v>4210</v>
      </c>
      <c r="E9380" t="str">
        <f t="shared" si="150"/>
        <v>No Data</v>
      </c>
    </row>
    <row r="9381" spans="1:5" x14ac:dyDescent="0.3">
      <c r="A9381" s="33" t="s">
        <v>4</v>
      </c>
      <c r="B9381" s="33" t="s">
        <v>53</v>
      </c>
      <c r="C9381" s="33"/>
      <c r="D9381" s="33" t="s">
        <v>514</v>
      </c>
      <c r="E9381" t="str">
        <f t="shared" si="150"/>
        <v>No Data</v>
      </c>
    </row>
    <row r="9382" spans="1:5" x14ac:dyDescent="0.3">
      <c r="A9382" s="33" t="s">
        <v>0</v>
      </c>
      <c r="B9382" s="33" t="s">
        <v>54</v>
      </c>
      <c r="C9382" s="33"/>
      <c r="D9382" s="33" t="s">
        <v>258</v>
      </c>
      <c r="E9382" t="str">
        <f t="shared" si="150"/>
        <v>No Data</v>
      </c>
    </row>
    <row r="9383" spans="1:5" x14ac:dyDescent="0.3">
      <c r="A9383" s="33" t="s">
        <v>0</v>
      </c>
      <c r="B9383" s="33" t="s">
        <v>53</v>
      </c>
      <c r="C9383" s="33"/>
      <c r="D9383" s="33" t="s">
        <v>1027</v>
      </c>
      <c r="E9383" t="str">
        <f t="shared" si="150"/>
        <v>No Data</v>
      </c>
    </row>
    <row r="9384" spans="1:5" x14ac:dyDescent="0.3">
      <c r="A9384" s="33" t="s">
        <v>1</v>
      </c>
      <c r="B9384" s="33" t="s">
        <v>80</v>
      </c>
      <c r="C9384" s="33">
        <v>166000</v>
      </c>
      <c r="D9384" s="33" t="s">
        <v>724</v>
      </c>
      <c r="E9384" t="str">
        <f t="shared" si="150"/>
        <v>$125K-$200K</v>
      </c>
    </row>
    <row r="9385" spans="1:5" x14ac:dyDescent="0.3">
      <c r="A9385" s="33" t="s">
        <v>4</v>
      </c>
      <c r="B9385" s="33" t="s">
        <v>53</v>
      </c>
      <c r="C9385" s="33"/>
      <c r="D9385" s="33" t="s">
        <v>1947</v>
      </c>
      <c r="E9385" t="str">
        <f t="shared" si="150"/>
        <v>No Data</v>
      </c>
    </row>
    <row r="9386" spans="1:5" x14ac:dyDescent="0.3">
      <c r="A9386" s="33" t="s">
        <v>0</v>
      </c>
      <c r="B9386" s="33" t="s">
        <v>54</v>
      </c>
      <c r="C9386" s="33">
        <v>81400</v>
      </c>
      <c r="D9386" s="33" t="s">
        <v>1411</v>
      </c>
      <c r="E9386" t="str">
        <f t="shared" si="150"/>
        <v>$75K-$100K</v>
      </c>
    </row>
    <row r="9387" spans="1:5" x14ac:dyDescent="0.3">
      <c r="A9387" s="33" t="s">
        <v>0</v>
      </c>
      <c r="B9387" s="33" t="s">
        <v>53</v>
      </c>
      <c r="C9387" s="33">
        <v>90000</v>
      </c>
      <c r="D9387" s="33" t="s">
        <v>1459</v>
      </c>
      <c r="E9387" t="str">
        <f t="shared" si="150"/>
        <v>$75K-$100K</v>
      </c>
    </row>
    <row r="9388" spans="1:5" x14ac:dyDescent="0.3">
      <c r="A9388" s="33" t="s">
        <v>2</v>
      </c>
      <c r="B9388" s="33" t="s">
        <v>53</v>
      </c>
      <c r="C9388" s="33">
        <v>90000</v>
      </c>
      <c r="D9388" s="33" t="s">
        <v>4211</v>
      </c>
      <c r="E9388" t="str">
        <f t="shared" si="150"/>
        <v>$75K-$100K</v>
      </c>
    </row>
    <row r="9389" spans="1:5" x14ac:dyDescent="0.3">
      <c r="A9389" s="33" t="s">
        <v>2</v>
      </c>
      <c r="B9389" s="33" t="s">
        <v>53</v>
      </c>
      <c r="C9389" s="33"/>
      <c r="D9389" s="33" t="s">
        <v>501</v>
      </c>
      <c r="E9389" t="str">
        <f t="shared" si="150"/>
        <v>No Data</v>
      </c>
    </row>
    <row r="9390" spans="1:5" x14ac:dyDescent="0.3">
      <c r="A9390" s="33" t="s">
        <v>126</v>
      </c>
      <c r="B9390" s="33" t="s">
        <v>53</v>
      </c>
      <c r="C9390" s="33"/>
      <c r="D9390" s="33" t="s">
        <v>4212</v>
      </c>
      <c r="E9390" t="str">
        <f t="shared" si="150"/>
        <v>No Data</v>
      </c>
    </row>
    <row r="9391" spans="1:5" x14ac:dyDescent="0.3">
      <c r="A9391" s="33" t="s">
        <v>2</v>
      </c>
      <c r="B9391" s="33" t="s">
        <v>53</v>
      </c>
      <c r="C9391" s="33"/>
      <c r="D9391" s="33" t="s">
        <v>1044</v>
      </c>
      <c r="E9391" t="str">
        <f t="shared" si="150"/>
        <v>No Data</v>
      </c>
    </row>
    <row r="9392" spans="1:5" x14ac:dyDescent="0.3">
      <c r="A9392" s="33" t="s">
        <v>125</v>
      </c>
      <c r="B9392" s="33" t="s">
        <v>53</v>
      </c>
      <c r="C9392" s="33">
        <v>163500</v>
      </c>
      <c r="D9392" s="33" t="s">
        <v>1316</v>
      </c>
      <c r="E9392" t="str">
        <f t="shared" si="150"/>
        <v>$125K-$200K</v>
      </c>
    </row>
    <row r="9393" spans="1:5" x14ac:dyDescent="0.3">
      <c r="A9393" s="33" t="s">
        <v>125</v>
      </c>
      <c r="B9393" s="33" t="s">
        <v>53</v>
      </c>
      <c r="C9393" s="33">
        <v>110000</v>
      </c>
      <c r="D9393" s="33" t="s">
        <v>1551</v>
      </c>
      <c r="E9393" t="str">
        <f t="shared" si="150"/>
        <v>$100K-$125K</v>
      </c>
    </row>
    <row r="9394" spans="1:5" x14ac:dyDescent="0.3">
      <c r="A9394" s="33" t="s">
        <v>0</v>
      </c>
      <c r="B9394" s="33" t="s">
        <v>53</v>
      </c>
      <c r="C9394" s="33"/>
      <c r="D9394" s="33" t="s">
        <v>3040</v>
      </c>
      <c r="E9394" t="str">
        <f t="shared" si="150"/>
        <v>No Data</v>
      </c>
    </row>
    <row r="9395" spans="1:5" x14ac:dyDescent="0.3">
      <c r="A9395" s="33" t="s">
        <v>0</v>
      </c>
      <c r="B9395" s="33" t="s">
        <v>73</v>
      </c>
      <c r="C9395" s="33">
        <v>157500</v>
      </c>
      <c r="D9395" s="33" t="s">
        <v>1565</v>
      </c>
      <c r="E9395" t="str">
        <f t="shared" si="150"/>
        <v>$125K-$200K</v>
      </c>
    </row>
    <row r="9396" spans="1:5" x14ac:dyDescent="0.3">
      <c r="A9396" s="33" t="s">
        <v>126</v>
      </c>
      <c r="B9396" s="33" t="s">
        <v>76</v>
      </c>
      <c r="C9396" s="33">
        <v>111175</v>
      </c>
      <c r="D9396" s="33" t="s">
        <v>77</v>
      </c>
      <c r="E9396" t="str">
        <f t="shared" si="150"/>
        <v>$100K-$125K</v>
      </c>
    </row>
    <row r="9397" spans="1:5" x14ac:dyDescent="0.3">
      <c r="A9397" s="33" t="s">
        <v>0</v>
      </c>
      <c r="B9397" s="33" t="s">
        <v>53</v>
      </c>
      <c r="C9397" s="33"/>
      <c r="D9397" s="33" t="s">
        <v>2242</v>
      </c>
      <c r="E9397" t="str">
        <f t="shared" si="150"/>
        <v>No Data</v>
      </c>
    </row>
    <row r="9398" spans="1:5" x14ac:dyDescent="0.3">
      <c r="A9398" s="33" t="s">
        <v>0</v>
      </c>
      <c r="B9398" s="33" t="s">
        <v>53</v>
      </c>
      <c r="C9398" s="33">
        <v>92659.5</v>
      </c>
      <c r="D9398" s="33" t="s">
        <v>4213</v>
      </c>
      <c r="E9398" t="str">
        <f t="shared" si="150"/>
        <v>$75K-$100K</v>
      </c>
    </row>
    <row r="9399" spans="1:5" x14ac:dyDescent="0.3">
      <c r="A9399" s="33" t="s">
        <v>126</v>
      </c>
      <c r="B9399" s="33" t="s">
        <v>54</v>
      </c>
      <c r="C9399" s="33">
        <v>184000</v>
      </c>
      <c r="D9399" s="33" t="s">
        <v>225</v>
      </c>
      <c r="E9399" t="str">
        <f t="shared" si="150"/>
        <v>$125K-$200K</v>
      </c>
    </row>
    <row r="9400" spans="1:5" x14ac:dyDescent="0.3">
      <c r="A9400" s="33" t="s">
        <v>0</v>
      </c>
      <c r="B9400" s="33" t="s">
        <v>53</v>
      </c>
      <c r="C9400" s="33">
        <v>224500</v>
      </c>
      <c r="D9400" s="33" t="s">
        <v>217</v>
      </c>
      <c r="E9400" t="str">
        <f t="shared" si="150"/>
        <v>&gt;$200K</v>
      </c>
    </row>
    <row r="9401" spans="1:5" x14ac:dyDescent="0.3">
      <c r="A9401" s="33" t="s">
        <v>2</v>
      </c>
      <c r="B9401" s="33" t="s">
        <v>53</v>
      </c>
      <c r="C9401" s="33">
        <v>47500</v>
      </c>
      <c r="D9401" s="33" t="s">
        <v>4214</v>
      </c>
      <c r="E9401" t="str">
        <f t="shared" si="150"/>
        <v>&lt;$75K</v>
      </c>
    </row>
    <row r="9402" spans="1:5" x14ac:dyDescent="0.3">
      <c r="A9402" s="33" t="s">
        <v>126</v>
      </c>
      <c r="B9402" s="33" t="s">
        <v>88</v>
      </c>
      <c r="C9402" s="33">
        <v>147500</v>
      </c>
      <c r="D9402" s="33" t="s">
        <v>297</v>
      </c>
      <c r="E9402" t="str">
        <f t="shared" si="150"/>
        <v>$125K-$200K</v>
      </c>
    </row>
    <row r="9403" spans="1:5" x14ac:dyDescent="0.3">
      <c r="A9403" s="33" t="s">
        <v>2</v>
      </c>
      <c r="B9403" s="33" t="s">
        <v>53</v>
      </c>
      <c r="C9403" s="33"/>
      <c r="D9403" s="33" t="s">
        <v>218</v>
      </c>
      <c r="E9403" t="str">
        <f t="shared" si="150"/>
        <v>No Data</v>
      </c>
    </row>
    <row r="9404" spans="1:5" x14ac:dyDescent="0.3">
      <c r="A9404" s="33" t="s">
        <v>0</v>
      </c>
      <c r="B9404" s="33" t="s">
        <v>53</v>
      </c>
      <c r="C9404" s="33">
        <v>161500</v>
      </c>
      <c r="D9404" s="33" t="s">
        <v>524</v>
      </c>
      <c r="E9404" t="str">
        <f t="shared" si="150"/>
        <v>$125K-$200K</v>
      </c>
    </row>
    <row r="9405" spans="1:5" x14ac:dyDescent="0.3">
      <c r="A9405" s="33" t="s">
        <v>2</v>
      </c>
      <c r="B9405" s="33" t="s">
        <v>53</v>
      </c>
      <c r="C9405" s="33">
        <v>70000</v>
      </c>
      <c r="D9405" s="33" t="s">
        <v>4215</v>
      </c>
      <c r="E9405" t="str">
        <f t="shared" si="150"/>
        <v>&lt;$75K</v>
      </c>
    </row>
    <row r="9406" spans="1:5" x14ac:dyDescent="0.3">
      <c r="A9406" s="33" t="s">
        <v>4</v>
      </c>
      <c r="B9406" s="33" t="s">
        <v>53</v>
      </c>
      <c r="C9406" s="33">
        <v>121200</v>
      </c>
      <c r="D9406" s="33" t="s">
        <v>476</v>
      </c>
      <c r="E9406" t="str">
        <f t="shared" si="150"/>
        <v>$100K-$125K</v>
      </c>
    </row>
    <row r="9407" spans="1:5" x14ac:dyDescent="0.3">
      <c r="A9407" s="33" t="s">
        <v>4</v>
      </c>
      <c r="B9407" s="33" t="s">
        <v>53</v>
      </c>
      <c r="C9407" s="33">
        <v>165000</v>
      </c>
      <c r="D9407" s="33" t="s">
        <v>2123</v>
      </c>
      <c r="E9407" t="str">
        <f t="shared" si="150"/>
        <v>$125K-$200K</v>
      </c>
    </row>
    <row r="9408" spans="1:5" x14ac:dyDescent="0.3">
      <c r="A9408" s="33" t="s">
        <v>52</v>
      </c>
      <c r="B9408" s="33" t="s">
        <v>53</v>
      </c>
      <c r="C9408" s="33">
        <v>37250</v>
      </c>
      <c r="D9408" s="33" t="s">
        <v>2026</v>
      </c>
      <c r="E9408" t="str">
        <f t="shared" si="150"/>
        <v>&lt;$75K</v>
      </c>
    </row>
    <row r="9409" spans="1:5" x14ac:dyDescent="0.3">
      <c r="A9409" s="33" t="s">
        <v>126</v>
      </c>
      <c r="B9409" s="33" t="s">
        <v>53</v>
      </c>
      <c r="C9409" s="33"/>
      <c r="D9409" s="33" t="s">
        <v>4216</v>
      </c>
      <c r="E9409" t="str">
        <f t="shared" si="150"/>
        <v>No Data</v>
      </c>
    </row>
    <row r="9410" spans="1:5" x14ac:dyDescent="0.3">
      <c r="A9410" s="33" t="s">
        <v>2</v>
      </c>
      <c r="B9410" s="33" t="s">
        <v>53</v>
      </c>
      <c r="C9410" s="33">
        <v>125000</v>
      </c>
      <c r="D9410" s="33" t="s">
        <v>238</v>
      </c>
      <c r="E9410" t="str">
        <f t="shared" si="150"/>
        <v>$100K-$125K</v>
      </c>
    </row>
    <row r="9411" spans="1:5" x14ac:dyDescent="0.3">
      <c r="A9411" s="33" t="s">
        <v>125</v>
      </c>
      <c r="B9411" s="33" t="s">
        <v>53</v>
      </c>
      <c r="C9411" s="33"/>
      <c r="D9411" s="33" t="s">
        <v>2073</v>
      </c>
      <c r="E9411" t="str">
        <f t="shared" ref="E9411:E9474" si="151">_xlfn.XLOOKUP(C9411,$H$16:$H$21,$G$16:$G$21,,1)</f>
        <v>No Data</v>
      </c>
    </row>
    <row r="9412" spans="1:5" x14ac:dyDescent="0.3">
      <c r="A9412" s="33" t="s">
        <v>126</v>
      </c>
      <c r="B9412" s="33" t="s">
        <v>53</v>
      </c>
      <c r="C9412" s="33">
        <v>167500</v>
      </c>
      <c r="D9412" s="33" t="s">
        <v>1912</v>
      </c>
      <c r="E9412" t="str">
        <f t="shared" si="151"/>
        <v>$125K-$200K</v>
      </c>
    </row>
    <row r="9413" spans="1:5" x14ac:dyDescent="0.3">
      <c r="A9413" s="33" t="s">
        <v>2</v>
      </c>
      <c r="B9413" s="33" t="s">
        <v>53</v>
      </c>
      <c r="C9413" s="33"/>
      <c r="D9413" s="33" t="s">
        <v>336</v>
      </c>
      <c r="E9413" t="str">
        <f t="shared" si="151"/>
        <v>No Data</v>
      </c>
    </row>
    <row r="9414" spans="1:5" x14ac:dyDescent="0.3">
      <c r="A9414" s="33" t="s">
        <v>125</v>
      </c>
      <c r="B9414" s="33" t="s">
        <v>53</v>
      </c>
      <c r="C9414" s="33">
        <v>111202</v>
      </c>
      <c r="D9414" s="33" t="s">
        <v>3010</v>
      </c>
      <c r="E9414" t="str">
        <f t="shared" si="151"/>
        <v>$100K-$125K</v>
      </c>
    </row>
    <row r="9415" spans="1:5" x14ac:dyDescent="0.3">
      <c r="A9415" s="33" t="s">
        <v>4</v>
      </c>
      <c r="B9415" s="33" t="s">
        <v>53</v>
      </c>
      <c r="C9415" s="33"/>
      <c r="D9415" s="33" t="s">
        <v>4217</v>
      </c>
      <c r="E9415" t="str">
        <f t="shared" si="151"/>
        <v>No Data</v>
      </c>
    </row>
    <row r="9416" spans="1:5" x14ac:dyDescent="0.3">
      <c r="A9416" s="33" t="s">
        <v>4</v>
      </c>
      <c r="B9416" s="33" t="s">
        <v>112</v>
      </c>
      <c r="C9416" s="33">
        <v>133000</v>
      </c>
      <c r="D9416" s="33" t="s">
        <v>640</v>
      </c>
      <c r="E9416" t="str">
        <f t="shared" si="151"/>
        <v>$125K-$200K</v>
      </c>
    </row>
    <row r="9417" spans="1:5" x14ac:dyDescent="0.3">
      <c r="A9417" s="33" t="s">
        <v>128</v>
      </c>
      <c r="B9417" s="33" t="s">
        <v>54</v>
      </c>
      <c r="C9417" s="33"/>
      <c r="D9417" s="33" t="s">
        <v>258</v>
      </c>
      <c r="E9417" t="str">
        <f t="shared" si="151"/>
        <v>No Data</v>
      </c>
    </row>
    <row r="9418" spans="1:5" x14ac:dyDescent="0.3">
      <c r="A9418" s="33" t="s">
        <v>0</v>
      </c>
      <c r="B9418" s="33" t="s">
        <v>53</v>
      </c>
      <c r="C9418" s="33">
        <v>80000</v>
      </c>
      <c r="D9418" s="33" t="s">
        <v>387</v>
      </c>
      <c r="E9418" t="str">
        <f t="shared" si="151"/>
        <v>$75K-$100K</v>
      </c>
    </row>
    <row r="9419" spans="1:5" x14ac:dyDescent="0.3">
      <c r="A9419" s="33" t="s">
        <v>4</v>
      </c>
      <c r="B9419" s="33" t="s">
        <v>53</v>
      </c>
      <c r="C9419" s="33">
        <v>150000</v>
      </c>
      <c r="D9419" s="33" t="s">
        <v>4218</v>
      </c>
      <c r="E9419" t="str">
        <f t="shared" si="151"/>
        <v>$125K-$200K</v>
      </c>
    </row>
    <row r="9420" spans="1:5" x14ac:dyDescent="0.3">
      <c r="A9420" s="33" t="s">
        <v>0</v>
      </c>
      <c r="B9420" s="33" t="s">
        <v>105</v>
      </c>
      <c r="C9420" s="33">
        <v>50400</v>
      </c>
      <c r="D9420" s="33" t="s">
        <v>1302</v>
      </c>
      <c r="E9420" t="str">
        <f t="shared" si="151"/>
        <v>&lt;$75K</v>
      </c>
    </row>
    <row r="9421" spans="1:5" x14ac:dyDescent="0.3">
      <c r="A9421" s="33" t="s">
        <v>0</v>
      </c>
      <c r="B9421" s="33" t="s">
        <v>53</v>
      </c>
      <c r="C9421" s="33">
        <v>200000</v>
      </c>
      <c r="D9421" s="33" t="s">
        <v>2179</v>
      </c>
      <c r="E9421" t="str">
        <f t="shared" si="151"/>
        <v>$125K-$200K</v>
      </c>
    </row>
    <row r="9422" spans="1:5" x14ac:dyDescent="0.3">
      <c r="A9422" s="33" t="s">
        <v>0</v>
      </c>
      <c r="B9422" s="33" t="s">
        <v>53</v>
      </c>
      <c r="C9422" s="33"/>
      <c r="D9422" s="33" t="s">
        <v>479</v>
      </c>
      <c r="E9422" t="str">
        <f t="shared" si="151"/>
        <v>No Data</v>
      </c>
    </row>
    <row r="9423" spans="1:5" x14ac:dyDescent="0.3">
      <c r="A9423" s="33" t="s">
        <v>0</v>
      </c>
      <c r="B9423" s="33" t="s">
        <v>88</v>
      </c>
      <c r="C9423" s="33">
        <v>145000</v>
      </c>
      <c r="D9423" s="33" t="s">
        <v>4219</v>
      </c>
      <c r="E9423" t="str">
        <f t="shared" si="151"/>
        <v>$125K-$200K</v>
      </c>
    </row>
    <row r="9424" spans="1:5" x14ac:dyDescent="0.3">
      <c r="A9424" s="33" t="s">
        <v>2</v>
      </c>
      <c r="B9424" s="33" t="s">
        <v>53</v>
      </c>
      <c r="C9424" s="33"/>
      <c r="D9424" s="33" t="s">
        <v>4220</v>
      </c>
      <c r="E9424" t="str">
        <f t="shared" si="151"/>
        <v>No Data</v>
      </c>
    </row>
    <row r="9425" spans="1:5" x14ac:dyDescent="0.3">
      <c r="A9425" s="33" t="s">
        <v>2</v>
      </c>
      <c r="B9425" s="33" t="s">
        <v>53</v>
      </c>
      <c r="C9425" s="33"/>
      <c r="D9425" s="33" t="s">
        <v>2617</v>
      </c>
      <c r="E9425" t="str">
        <f t="shared" si="151"/>
        <v>No Data</v>
      </c>
    </row>
    <row r="9426" spans="1:5" x14ac:dyDescent="0.3">
      <c r="A9426" s="33" t="s">
        <v>0</v>
      </c>
      <c r="B9426" s="33" t="s">
        <v>53</v>
      </c>
      <c r="C9426" s="33"/>
      <c r="D9426" s="33" t="s">
        <v>1378</v>
      </c>
      <c r="E9426" t="str">
        <f t="shared" si="151"/>
        <v>No Data</v>
      </c>
    </row>
    <row r="9427" spans="1:5" x14ac:dyDescent="0.3">
      <c r="A9427" s="33" t="s">
        <v>0</v>
      </c>
      <c r="B9427" s="33" t="s">
        <v>53</v>
      </c>
      <c r="C9427" s="33"/>
      <c r="D9427" s="33" t="s">
        <v>258</v>
      </c>
      <c r="E9427" t="str">
        <f t="shared" si="151"/>
        <v>No Data</v>
      </c>
    </row>
    <row r="9428" spans="1:5" x14ac:dyDescent="0.3">
      <c r="A9428" s="33" t="s">
        <v>0</v>
      </c>
      <c r="B9428" s="33" t="s">
        <v>53</v>
      </c>
      <c r="C9428" s="33">
        <v>90000</v>
      </c>
      <c r="D9428" s="33" t="s">
        <v>4221</v>
      </c>
      <c r="E9428" t="str">
        <f t="shared" si="151"/>
        <v>$75K-$100K</v>
      </c>
    </row>
    <row r="9429" spans="1:5" x14ac:dyDescent="0.3">
      <c r="A9429" s="33" t="s">
        <v>126</v>
      </c>
      <c r="B9429" s="33" t="s">
        <v>53</v>
      </c>
      <c r="C9429" s="33">
        <v>180000</v>
      </c>
      <c r="D9429" s="33" t="s">
        <v>315</v>
      </c>
      <c r="E9429" t="str">
        <f t="shared" si="151"/>
        <v>$125K-$200K</v>
      </c>
    </row>
    <row r="9430" spans="1:5" x14ac:dyDescent="0.3">
      <c r="A9430" s="33" t="s">
        <v>4</v>
      </c>
      <c r="B9430" s="33" t="s">
        <v>53</v>
      </c>
      <c r="C9430" s="33">
        <v>96300</v>
      </c>
      <c r="D9430" s="33" t="s">
        <v>4222</v>
      </c>
      <c r="E9430" t="str">
        <f t="shared" si="151"/>
        <v>$75K-$100K</v>
      </c>
    </row>
    <row r="9431" spans="1:5" x14ac:dyDescent="0.3">
      <c r="A9431" s="33" t="s">
        <v>126</v>
      </c>
      <c r="B9431" s="33" t="s">
        <v>99</v>
      </c>
      <c r="C9431" s="33">
        <v>155500</v>
      </c>
      <c r="D9431" s="33" t="s">
        <v>4223</v>
      </c>
      <c r="E9431" t="str">
        <f t="shared" si="151"/>
        <v>$125K-$200K</v>
      </c>
    </row>
    <row r="9432" spans="1:5" x14ac:dyDescent="0.3">
      <c r="A9432" s="33" t="s">
        <v>4</v>
      </c>
      <c r="B9432" s="33" t="s">
        <v>53</v>
      </c>
      <c r="C9432" s="33"/>
      <c r="D9432" s="33" t="s">
        <v>2032</v>
      </c>
      <c r="E9432" t="str">
        <f t="shared" si="151"/>
        <v>No Data</v>
      </c>
    </row>
    <row r="9433" spans="1:5" x14ac:dyDescent="0.3">
      <c r="A9433" s="33" t="s">
        <v>4</v>
      </c>
      <c r="B9433" s="33" t="s">
        <v>53</v>
      </c>
      <c r="C9433" s="33">
        <v>225000</v>
      </c>
      <c r="D9433" s="33" t="s">
        <v>4224</v>
      </c>
      <c r="E9433" t="str">
        <f t="shared" si="151"/>
        <v>&gt;$200K</v>
      </c>
    </row>
    <row r="9434" spans="1:5" x14ac:dyDescent="0.3">
      <c r="A9434" s="33" t="s">
        <v>125</v>
      </c>
      <c r="B9434" s="33" t="s">
        <v>53</v>
      </c>
      <c r="C9434" s="33">
        <v>92500</v>
      </c>
      <c r="D9434" s="33" t="s">
        <v>2166</v>
      </c>
      <c r="E9434" t="str">
        <f t="shared" si="151"/>
        <v>$75K-$100K</v>
      </c>
    </row>
    <row r="9435" spans="1:5" x14ac:dyDescent="0.3">
      <c r="A9435" s="33" t="s">
        <v>0</v>
      </c>
      <c r="B9435" s="33" t="s">
        <v>53</v>
      </c>
      <c r="C9435" s="33">
        <v>40000</v>
      </c>
      <c r="D9435" s="33" t="s">
        <v>905</v>
      </c>
      <c r="E9435" t="str">
        <f t="shared" si="151"/>
        <v>&lt;$75K</v>
      </c>
    </row>
    <row r="9436" spans="1:5" x14ac:dyDescent="0.3">
      <c r="A9436" s="33" t="s">
        <v>4</v>
      </c>
      <c r="B9436" s="33" t="s">
        <v>54</v>
      </c>
      <c r="C9436" s="33"/>
      <c r="D9436" s="33" t="s">
        <v>258</v>
      </c>
      <c r="E9436" t="str">
        <f t="shared" si="151"/>
        <v>No Data</v>
      </c>
    </row>
    <row r="9437" spans="1:5" x14ac:dyDescent="0.3">
      <c r="A9437" s="33" t="s">
        <v>4</v>
      </c>
      <c r="B9437" s="33" t="s">
        <v>53</v>
      </c>
      <c r="C9437" s="33"/>
      <c r="D9437" s="33" t="s">
        <v>305</v>
      </c>
      <c r="E9437" t="str">
        <f t="shared" si="151"/>
        <v>No Data</v>
      </c>
    </row>
    <row r="9438" spans="1:5" x14ac:dyDescent="0.3">
      <c r="A9438" s="33" t="s">
        <v>128</v>
      </c>
      <c r="B9438" s="33" t="s">
        <v>54</v>
      </c>
      <c r="C9438" s="33">
        <v>79019</v>
      </c>
      <c r="D9438" s="33" t="s">
        <v>4225</v>
      </c>
      <c r="E9438" t="str">
        <f t="shared" si="151"/>
        <v>$75K-$100K</v>
      </c>
    </row>
    <row r="9439" spans="1:5" x14ac:dyDescent="0.3">
      <c r="A9439" s="33" t="s">
        <v>4</v>
      </c>
      <c r="B9439" s="33" t="s">
        <v>53</v>
      </c>
      <c r="C9439" s="33"/>
      <c r="D9439" s="33" t="s">
        <v>258</v>
      </c>
      <c r="E9439" t="str">
        <f t="shared" si="151"/>
        <v>No Data</v>
      </c>
    </row>
    <row r="9440" spans="1:5" x14ac:dyDescent="0.3">
      <c r="A9440" s="33" t="s">
        <v>2</v>
      </c>
      <c r="B9440" s="33" t="s">
        <v>53</v>
      </c>
      <c r="C9440" s="33"/>
      <c r="D9440" s="33" t="s">
        <v>3543</v>
      </c>
      <c r="E9440" t="str">
        <f t="shared" si="151"/>
        <v>No Data</v>
      </c>
    </row>
    <row r="9441" spans="1:5" x14ac:dyDescent="0.3">
      <c r="A9441" s="33" t="s">
        <v>125</v>
      </c>
      <c r="B9441" s="33" t="s">
        <v>53</v>
      </c>
      <c r="C9441" s="33"/>
      <c r="D9441" s="33" t="s">
        <v>4226</v>
      </c>
      <c r="E9441" t="str">
        <f t="shared" si="151"/>
        <v>No Data</v>
      </c>
    </row>
    <row r="9442" spans="1:5" x14ac:dyDescent="0.3">
      <c r="A9442" s="33" t="s">
        <v>128</v>
      </c>
      <c r="B9442" s="33" t="s">
        <v>53</v>
      </c>
      <c r="C9442" s="33">
        <v>125000</v>
      </c>
      <c r="D9442" s="33" t="s">
        <v>3835</v>
      </c>
      <c r="E9442" t="str">
        <f t="shared" si="151"/>
        <v>$100K-$125K</v>
      </c>
    </row>
    <row r="9443" spans="1:5" x14ac:dyDescent="0.3">
      <c r="A9443" s="33" t="s">
        <v>2</v>
      </c>
      <c r="B9443" s="33" t="s">
        <v>53</v>
      </c>
      <c r="C9443" s="33"/>
      <c r="D9443" s="33" t="s">
        <v>4227</v>
      </c>
      <c r="E9443" t="str">
        <f t="shared" si="151"/>
        <v>No Data</v>
      </c>
    </row>
    <row r="9444" spans="1:5" x14ac:dyDescent="0.3">
      <c r="A9444" s="33" t="s">
        <v>4</v>
      </c>
      <c r="B9444" s="33" t="s">
        <v>53</v>
      </c>
      <c r="C9444" s="33"/>
      <c r="D9444" s="33" t="s">
        <v>2256</v>
      </c>
      <c r="E9444" t="str">
        <f t="shared" si="151"/>
        <v>No Data</v>
      </c>
    </row>
    <row r="9445" spans="1:5" x14ac:dyDescent="0.3">
      <c r="A9445" s="33" t="s">
        <v>125</v>
      </c>
      <c r="B9445" s="33" t="s">
        <v>53</v>
      </c>
      <c r="C9445" s="33">
        <v>110275</v>
      </c>
      <c r="D9445" s="33" t="s">
        <v>391</v>
      </c>
      <c r="E9445" t="str">
        <f t="shared" si="151"/>
        <v>$100K-$125K</v>
      </c>
    </row>
    <row r="9446" spans="1:5" x14ac:dyDescent="0.3">
      <c r="A9446" s="33" t="s">
        <v>2</v>
      </c>
      <c r="B9446" s="33" t="s">
        <v>53</v>
      </c>
      <c r="C9446" s="33"/>
      <c r="D9446" s="33" t="s">
        <v>4228</v>
      </c>
      <c r="E9446" t="str">
        <f t="shared" si="151"/>
        <v>No Data</v>
      </c>
    </row>
    <row r="9447" spans="1:5" x14ac:dyDescent="0.3">
      <c r="A9447" s="33" t="s">
        <v>126</v>
      </c>
      <c r="B9447" s="33" t="s">
        <v>53</v>
      </c>
      <c r="C9447" s="33">
        <v>140000</v>
      </c>
      <c r="D9447" s="33" t="s">
        <v>380</v>
      </c>
      <c r="E9447" t="str">
        <f t="shared" si="151"/>
        <v>$125K-$200K</v>
      </c>
    </row>
    <row r="9448" spans="1:5" x14ac:dyDescent="0.3">
      <c r="A9448" s="33" t="s">
        <v>2</v>
      </c>
      <c r="B9448" s="33" t="s">
        <v>53</v>
      </c>
      <c r="C9448" s="33"/>
      <c r="D9448" s="33" t="s">
        <v>4229</v>
      </c>
      <c r="E9448" t="str">
        <f t="shared" si="151"/>
        <v>No Data</v>
      </c>
    </row>
    <row r="9449" spans="1:5" x14ac:dyDescent="0.3">
      <c r="A9449" s="33" t="s">
        <v>4</v>
      </c>
      <c r="B9449" s="33" t="s">
        <v>53</v>
      </c>
      <c r="C9449" s="33">
        <v>146000</v>
      </c>
      <c r="D9449" s="33" t="s">
        <v>2153</v>
      </c>
      <c r="E9449" t="str">
        <f t="shared" si="151"/>
        <v>$125K-$200K</v>
      </c>
    </row>
    <row r="9450" spans="1:5" x14ac:dyDescent="0.3">
      <c r="A9450" s="33" t="s">
        <v>4</v>
      </c>
      <c r="B9450" s="33" t="s">
        <v>53</v>
      </c>
      <c r="C9450" s="33"/>
      <c r="D9450" s="33" t="s">
        <v>1882</v>
      </c>
      <c r="E9450" t="str">
        <f t="shared" si="151"/>
        <v>No Data</v>
      </c>
    </row>
    <row r="9451" spans="1:5" x14ac:dyDescent="0.3">
      <c r="A9451" s="33" t="s">
        <v>4</v>
      </c>
      <c r="B9451" s="33" t="s">
        <v>53</v>
      </c>
      <c r="C9451" s="33"/>
      <c r="D9451" s="33" t="s">
        <v>281</v>
      </c>
      <c r="E9451" t="str">
        <f t="shared" si="151"/>
        <v>No Data</v>
      </c>
    </row>
    <row r="9452" spans="1:5" x14ac:dyDescent="0.3">
      <c r="A9452" s="33" t="s">
        <v>0</v>
      </c>
      <c r="B9452" s="33" t="s">
        <v>53</v>
      </c>
      <c r="C9452" s="33"/>
      <c r="D9452" s="33" t="s">
        <v>238</v>
      </c>
      <c r="E9452" t="str">
        <f t="shared" si="151"/>
        <v>No Data</v>
      </c>
    </row>
    <row r="9453" spans="1:5" x14ac:dyDescent="0.3">
      <c r="A9453" s="33" t="s">
        <v>4</v>
      </c>
      <c r="B9453" s="33" t="s">
        <v>53</v>
      </c>
      <c r="C9453" s="33">
        <v>130000</v>
      </c>
      <c r="D9453" s="33" t="s">
        <v>3426</v>
      </c>
      <c r="E9453" t="str">
        <f t="shared" si="151"/>
        <v>$125K-$200K</v>
      </c>
    </row>
    <row r="9454" spans="1:5" x14ac:dyDescent="0.3">
      <c r="A9454" s="33" t="s">
        <v>0</v>
      </c>
      <c r="B9454" s="33" t="s">
        <v>53</v>
      </c>
      <c r="C9454" s="33">
        <v>224500</v>
      </c>
      <c r="D9454" s="33" t="s">
        <v>1341</v>
      </c>
      <c r="E9454" t="str">
        <f t="shared" si="151"/>
        <v>&gt;$200K</v>
      </c>
    </row>
    <row r="9455" spans="1:5" x14ac:dyDescent="0.3">
      <c r="A9455" s="33" t="s">
        <v>0</v>
      </c>
      <c r="B9455" s="33" t="s">
        <v>53</v>
      </c>
      <c r="C9455" s="33">
        <v>240000</v>
      </c>
      <c r="D9455" s="33" t="s">
        <v>4230</v>
      </c>
      <c r="E9455" t="str">
        <f t="shared" si="151"/>
        <v>&gt;$200K</v>
      </c>
    </row>
    <row r="9456" spans="1:5" x14ac:dyDescent="0.3">
      <c r="A9456" s="33" t="s">
        <v>0</v>
      </c>
      <c r="B9456" s="33" t="s">
        <v>53</v>
      </c>
      <c r="C9456" s="33"/>
      <c r="D9456" s="33" t="s">
        <v>4231</v>
      </c>
      <c r="E9456" t="str">
        <f t="shared" si="151"/>
        <v>No Data</v>
      </c>
    </row>
    <row r="9457" spans="1:5" x14ac:dyDescent="0.3">
      <c r="A9457" s="33" t="s">
        <v>0</v>
      </c>
      <c r="B9457" s="33" t="s">
        <v>53</v>
      </c>
      <c r="C9457" s="33"/>
      <c r="D9457" s="33" t="s">
        <v>457</v>
      </c>
      <c r="E9457" t="str">
        <f t="shared" si="151"/>
        <v>No Data</v>
      </c>
    </row>
    <row r="9458" spans="1:5" x14ac:dyDescent="0.3">
      <c r="A9458" s="33" t="s">
        <v>4</v>
      </c>
      <c r="B9458" s="33" t="s">
        <v>53</v>
      </c>
      <c r="C9458" s="33"/>
      <c r="D9458" s="33" t="s">
        <v>258</v>
      </c>
      <c r="E9458" t="str">
        <f t="shared" si="151"/>
        <v>No Data</v>
      </c>
    </row>
    <row r="9459" spans="1:5" x14ac:dyDescent="0.3">
      <c r="A9459" s="33" t="s">
        <v>0</v>
      </c>
      <c r="B9459" s="33" t="s">
        <v>53</v>
      </c>
      <c r="C9459" s="33">
        <v>150000</v>
      </c>
      <c r="D9459" s="33" t="s">
        <v>490</v>
      </c>
      <c r="E9459" t="str">
        <f t="shared" si="151"/>
        <v>$125K-$200K</v>
      </c>
    </row>
    <row r="9460" spans="1:5" x14ac:dyDescent="0.3">
      <c r="A9460" s="33" t="s">
        <v>2</v>
      </c>
      <c r="B9460" s="33" t="s">
        <v>53</v>
      </c>
      <c r="C9460" s="33"/>
      <c r="D9460" s="33" t="s">
        <v>4232</v>
      </c>
      <c r="E9460" t="str">
        <f t="shared" si="151"/>
        <v>No Data</v>
      </c>
    </row>
    <row r="9461" spans="1:5" x14ac:dyDescent="0.3">
      <c r="A9461" s="33" t="s">
        <v>129</v>
      </c>
      <c r="B9461" s="33" t="s">
        <v>88</v>
      </c>
      <c r="C9461" s="33">
        <v>64800</v>
      </c>
      <c r="D9461" s="33" t="s">
        <v>440</v>
      </c>
      <c r="E9461" t="str">
        <f t="shared" si="151"/>
        <v>&lt;$75K</v>
      </c>
    </row>
    <row r="9462" spans="1:5" x14ac:dyDescent="0.3">
      <c r="A9462" s="33" t="s">
        <v>2</v>
      </c>
      <c r="B9462" s="33" t="s">
        <v>53</v>
      </c>
      <c r="C9462" s="33"/>
      <c r="D9462" s="33" t="s">
        <v>3008</v>
      </c>
      <c r="E9462" t="str">
        <f t="shared" si="151"/>
        <v>No Data</v>
      </c>
    </row>
    <row r="9463" spans="1:5" x14ac:dyDescent="0.3">
      <c r="A9463" s="33" t="s">
        <v>4</v>
      </c>
      <c r="B9463" s="33" t="s">
        <v>54</v>
      </c>
      <c r="C9463" s="33">
        <v>112143.5</v>
      </c>
      <c r="D9463" s="33" t="s">
        <v>4233</v>
      </c>
      <c r="E9463" t="str">
        <f t="shared" si="151"/>
        <v>$100K-$125K</v>
      </c>
    </row>
    <row r="9464" spans="1:5" x14ac:dyDescent="0.3">
      <c r="A9464" s="33" t="s">
        <v>0</v>
      </c>
      <c r="B9464" s="33" t="s">
        <v>53</v>
      </c>
      <c r="C9464" s="33">
        <v>125000</v>
      </c>
      <c r="D9464" s="33" t="s">
        <v>675</v>
      </c>
      <c r="E9464" t="str">
        <f t="shared" si="151"/>
        <v>$100K-$125K</v>
      </c>
    </row>
    <row r="9465" spans="1:5" x14ac:dyDescent="0.3">
      <c r="A9465" s="33" t="s">
        <v>4</v>
      </c>
      <c r="B9465" s="33" t="s">
        <v>53</v>
      </c>
      <c r="C9465" s="33">
        <v>107500</v>
      </c>
      <c r="D9465" s="33" t="s">
        <v>2172</v>
      </c>
      <c r="E9465" t="str">
        <f t="shared" si="151"/>
        <v>$100K-$125K</v>
      </c>
    </row>
    <row r="9466" spans="1:5" x14ac:dyDescent="0.3">
      <c r="A9466" s="33" t="s">
        <v>0</v>
      </c>
      <c r="B9466" s="33" t="s">
        <v>53</v>
      </c>
      <c r="C9466" s="33">
        <v>254000</v>
      </c>
      <c r="D9466" s="33" t="s">
        <v>499</v>
      </c>
      <c r="E9466" t="str">
        <f t="shared" si="151"/>
        <v>&gt;$200K</v>
      </c>
    </row>
    <row r="9467" spans="1:5" x14ac:dyDescent="0.3">
      <c r="A9467" s="33" t="s">
        <v>4</v>
      </c>
      <c r="B9467" s="33" t="s">
        <v>53</v>
      </c>
      <c r="C9467" s="33">
        <v>135000</v>
      </c>
      <c r="D9467" s="33" t="s">
        <v>265</v>
      </c>
      <c r="E9467" t="str">
        <f t="shared" si="151"/>
        <v>$125K-$200K</v>
      </c>
    </row>
    <row r="9468" spans="1:5" x14ac:dyDescent="0.3">
      <c r="A9468" s="33" t="s">
        <v>2</v>
      </c>
      <c r="B9468" s="33" t="s">
        <v>53</v>
      </c>
      <c r="C9468" s="33">
        <v>75067.5</v>
      </c>
      <c r="D9468" s="33" t="s">
        <v>4234</v>
      </c>
      <c r="E9468" t="str">
        <f t="shared" si="151"/>
        <v>$75K-$100K</v>
      </c>
    </row>
    <row r="9469" spans="1:5" x14ac:dyDescent="0.3">
      <c r="A9469" s="33" t="s">
        <v>125</v>
      </c>
      <c r="B9469" s="33" t="s">
        <v>88</v>
      </c>
      <c r="C9469" s="33">
        <v>147500</v>
      </c>
      <c r="D9469" s="33" t="s">
        <v>688</v>
      </c>
      <c r="E9469" t="str">
        <f t="shared" si="151"/>
        <v>$125K-$200K</v>
      </c>
    </row>
    <row r="9470" spans="1:5" x14ac:dyDescent="0.3">
      <c r="A9470" s="33" t="s">
        <v>129</v>
      </c>
      <c r="B9470" s="33" t="s">
        <v>187</v>
      </c>
      <c r="C9470" s="33">
        <v>56700</v>
      </c>
      <c r="D9470" s="33" t="s">
        <v>1285</v>
      </c>
      <c r="E9470" t="str">
        <f t="shared" si="151"/>
        <v>&lt;$75K</v>
      </c>
    </row>
    <row r="9471" spans="1:5" x14ac:dyDescent="0.3">
      <c r="A9471" s="33" t="s">
        <v>4</v>
      </c>
      <c r="B9471" s="33" t="s">
        <v>97</v>
      </c>
      <c r="C9471" s="33">
        <v>134241</v>
      </c>
      <c r="D9471" s="33" t="s">
        <v>4235</v>
      </c>
      <c r="E9471" t="str">
        <f t="shared" si="151"/>
        <v>$125K-$200K</v>
      </c>
    </row>
    <row r="9472" spans="1:5" x14ac:dyDescent="0.3">
      <c r="A9472" s="33" t="s">
        <v>128</v>
      </c>
      <c r="B9472" s="33" t="s">
        <v>53</v>
      </c>
      <c r="C9472" s="33">
        <v>157500</v>
      </c>
      <c r="D9472" s="33" t="s">
        <v>2809</v>
      </c>
      <c r="E9472" t="str">
        <f t="shared" si="151"/>
        <v>$125K-$200K</v>
      </c>
    </row>
    <row r="9473" spans="1:5" x14ac:dyDescent="0.3">
      <c r="A9473" s="33" t="s">
        <v>0</v>
      </c>
      <c r="B9473" s="33" t="s">
        <v>53</v>
      </c>
      <c r="C9473" s="33"/>
      <c r="D9473" s="33" t="s">
        <v>258</v>
      </c>
      <c r="E9473" t="str">
        <f t="shared" si="151"/>
        <v>No Data</v>
      </c>
    </row>
    <row r="9474" spans="1:5" x14ac:dyDescent="0.3">
      <c r="A9474" s="33" t="s">
        <v>0</v>
      </c>
      <c r="B9474" s="33" t="s">
        <v>53</v>
      </c>
      <c r="C9474" s="33">
        <v>92500</v>
      </c>
      <c r="D9474" s="33" t="s">
        <v>4236</v>
      </c>
      <c r="E9474" t="str">
        <f t="shared" si="151"/>
        <v>$75K-$100K</v>
      </c>
    </row>
    <row r="9475" spans="1:5" x14ac:dyDescent="0.3">
      <c r="A9475" s="33" t="s">
        <v>125</v>
      </c>
      <c r="B9475" s="33" t="s">
        <v>53</v>
      </c>
      <c r="C9475" s="33">
        <v>90000</v>
      </c>
      <c r="D9475" s="33" t="s">
        <v>849</v>
      </c>
      <c r="E9475" t="str">
        <f t="shared" ref="E9475:E9538" si="152">_xlfn.XLOOKUP(C9475,$H$16:$H$21,$G$16:$G$21,,1)</f>
        <v>$75K-$100K</v>
      </c>
    </row>
    <row r="9476" spans="1:5" x14ac:dyDescent="0.3">
      <c r="A9476" s="33" t="s">
        <v>4</v>
      </c>
      <c r="B9476" s="33" t="s">
        <v>53</v>
      </c>
      <c r="C9476" s="33">
        <v>90000</v>
      </c>
      <c r="D9476" s="33" t="s">
        <v>483</v>
      </c>
      <c r="E9476" t="str">
        <f t="shared" si="152"/>
        <v>$75K-$100K</v>
      </c>
    </row>
    <row r="9477" spans="1:5" x14ac:dyDescent="0.3">
      <c r="A9477" s="33" t="s">
        <v>0</v>
      </c>
      <c r="B9477" s="33" t="s">
        <v>53</v>
      </c>
      <c r="C9477" s="33"/>
      <c r="D9477" s="33" t="s">
        <v>258</v>
      </c>
      <c r="E9477" t="str">
        <f t="shared" si="152"/>
        <v>No Data</v>
      </c>
    </row>
    <row r="9478" spans="1:5" x14ac:dyDescent="0.3">
      <c r="A9478" s="33" t="s">
        <v>2</v>
      </c>
      <c r="B9478" s="33" t="s">
        <v>90</v>
      </c>
      <c r="C9478" s="33">
        <v>50400</v>
      </c>
      <c r="D9478" s="33" t="s">
        <v>294</v>
      </c>
      <c r="E9478" t="str">
        <f t="shared" si="152"/>
        <v>&lt;$75K</v>
      </c>
    </row>
    <row r="9479" spans="1:5" x14ac:dyDescent="0.3">
      <c r="A9479" s="33" t="s">
        <v>2</v>
      </c>
      <c r="B9479" s="33" t="s">
        <v>53</v>
      </c>
      <c r="C9479" s="33"/>
      <c r="D9479" s="33" t="s">
        <v>4237</v>
      </c>
      <c r="E9479" t="str">
        <f t="shared" si="152"/>
        <v>No Data</v>
      </c>
    </row>
    <row r="9480" spans="1:5" x14ac:dyDescent="0.3">
      <c r="A9480" s="33" t="s">
        <v>2</v>
      </c>
      <c r="B9480" s="33" t="s">
        <v>53</v>
      </c>
      <c r="C9480" s="33"/>
      <c r="D9480" s="33" t="s">
        <v>4238</v>
      </c>
      <c r="E9480" t="str">
        <f t="shared" si="152"/>
        <v>No Data</v>
      </c>
    </row>
    <row r="9481" spans="1:5" x14ac:dyDescent="0.3">
      <c r="A9481" s="33" t="s">
        <v>129</v>
      </c>
      <c r="B9481" s="33" t="s">
        <v>111</v>
      </c>
      <c r="C9481" s="33">
        <v>72900</v>
      </c>
      <c r="D9481" s="33" t="s">
        <v>4239</v>
      </c>
      <c r="E9481" t="str">
        <f t="shared" si="152"/>
        <v>&lt;$75K</v>
      </c>
    </row>
    <row r="9482" spans="1:5" x14ac:dyDescent="0.3">
      <c r="A9482" s="33" t="s">
        <v>4</v>
      </c>
      <c r="B9482" s="33" t="s">
        <v>53</v>
      </c>
      <c r="C9482" s="33">
        <v>170000</v>
      </c>
      <c r="D9482" s="33" t="s">
        <v>230</v>
      </c>
      <c r="E9482" t="str">
        <f t="shared" si="152"/>
        <v>$125K-$200K</v>
      </c>
    </row>
    <row r="9483" spans="1:5" x14ac:dyDescent="0.3">
      <c r="A9483" s="33" t="s">
        <v>4</v>
      </c>
      <c r="B9483" s="33" t="s">
        <v>57</v>
      </c>
      <c r="C9483" s="33">
        <v>82315.75</v>
      </c>
      <c r="D9483" s="33" t="s">
        <v>4240</v>
      </c>
      <c r="E9483" t="str">
        <f t="shared" si="152"/>
        <v>$75K-$100K</v>
      </c>
    </row>
    <row r="9484" spans="1:5" x14ac:dyDescent="0.3">
      <c r="A9484" s="33" t="s">
        <v>0</v>
      </c>
      <c r="B9484" s="33" t="s">
        <v>53</v>
      </c>
      <c r="C9484" s="33">
        <v>375000</v>
      </c>
      <c r="D9484" s="33" t="s">
        <v>4241</v>
      </c>
      <c r="E9484" t="str">
        <f t="shared" si="152"/>
        <v>&gt;$200K</v>
      </c>
    </row>
    <row r="9485" spans="1:5" x14ac:dyDescent="0.3">
      <c r="A9485" s="33" t="s">
        <v>4</v>
      </c>
      <c r="B9485" s="33" t="s">
        <v>53</v>
      </c>
      <c r="C9485" s="33">
        <v>145000</v>
      </c>
      <c r="D9485" s="33" t="s">
        <v>852</v>
      </c>
      <c r="E9485" t="str">
        <f t="shared" si="152"/>
        <v>$125K-$200K</v>
      </c>
    </row>
    <row r="9486" spans="1:5" x14ac:dyDescent="0.3">
      <c r="A9486" s="33" t="s">
        <v>129</v>
      </c>
      <c r="B9486" s="33" t="s">
        <v>63</v>
      </c>
      <c r="C9486" s="33">
        <v>200000</v>
      </c>
      <c r="D9486" s="33" t="s">
        <v>1974</v>
      </c>
      <c r="E9486" t="str">
        <f t="shared" si="152"/>
        <v>$125K-$200K</v>
      </c>
    </row>
    <row r="9487" spans="1:5" x14ac:dyDescent="0.3">
      <c r="A9487" s="33" t="s">
        <v>128</v>
      </c>
      <c r="B9487" s="33" t="s">
        <v>53</v>
      </c>
      <c r="C9487" s="33">
        <v>126000</v>
      </c>
      <c r="D9487" s="33" t="s">
        <v>3835</v>
      </c>
      <c r="E9487" t="str">
        <f t="shared" si="152"/>
        <v>$125K-$200K</v>
      </c>
    </row>
    <row r="9488" spans="1:5" x14ac:dyDescent="0.3">
      <c r="A9488" s="33" t="s">
        <v>2</v>
      </c>
      <c r="B9488" s="33" t="s">
        <v>72</v>
      </c>
      <c r="C9488" s="33">
        <v>98500</v>
      </c>
      <c r="D9488" s="33" t="s">
        <v>4242</v>
      </c>
      <c r="E9488" t="str">
        <f t="shared" si="152"/>
        <v>$75K-$100K</v>
      </c>
    </row>
    <row r="9489" spans="1:5" x14ac:dyDescent="0.3">
      <c r="A9489" s="33" t="s">
        <v>0</v>
      </c>
      <c r="B9489" s="33" t="s">
        <v>53</v>
      </c>
      <c r="C9489" s="33">
        <v>157375</v>
      </c>
      <c r="D9489" s="33" t="s">
        <v>2144</v>
      </c>
      <c r="E9489" t="str">
        <f t="shared" si="152"/>
        <v>$125K-$200K</v>
      </c>
    </row>
    <row r="9490" spans="1:5" x14ac:dyDescent="0.3">
      <c r="A9490" s="33" t="s">
        <v>1</v>
      </c>
      <c r="B9490" s="33" t="s">
        <v>86</v>
      </c>
      <c r="C9490" s="33">
        <v>56700</v>
      </c>
      <c r="D9490" s="33" t="s">
        <v>1606</v>
      </c>
      <c r="E9490" t="str">
        <f t="shared" si="152"/>
        <v>&lt;$75K</v>
      </c>
    </row>
    <row r="9491" spans="1:5" x14ac:dyDescent="0.3">
      <c r="A9491" s="33" t="s">
        <v>4</v>
      </c>
      <c r="B9491" s="33" t="s">
        <v>53</v>
      </c>
      <c r="C9491" s="33"/>
      <c r="D9491" s="33" t="s">
        <v>4243</v>
      </c>
      <c r="E9491" t="str">
        <f t="shared" si="152"/>
        <v>No Data</v>
      </c>
    </row>
    <row r="9492" spans="1:5" x14ac:dyDescent="0.3">
      <c r="A9492" s="33" t="s">
        <v>0</v>
      </c>
      <c r="B9492" s="33" t="s">
        <v>53</v>
      </c>
      <c r="C9492" s="33">
        <v>165000</v>
      </c>
      <c r="D9492" s="33" t="s">
        <v>265</v>
      </c>
      <c r="E9492" t="str">
        <f t="shared" si="152"/>
        <v>$125K-$200K</v>
      </c>
    </row>
    <row r="9493" spans="1:5" x14ac:dyDescent="0.3">
      <c r="A9493" s="33" t="s">
        <v>2</v>
      </c>
      <c r="B9493" s="33" t="s">
        <v>53</v>
      </c>
      <c r="C9493" s="33"/>
      <c r="D9493" s="33" t="s">
        <v>1028</v>
      </c>
      <c r="E9493" t="str">
        <f t="shared" si="152"/>
        <v>No Data</v>
      </c>
    </row>
    <row r="9494" spans="1:5" x14ac:dyDescent="0.3">
      <c r="A9494" s="33" t="s">
        <v>4</v>
      </c>
      <c r="B9494" s="33" t="s">
        <v>54</v>
      </c>
      <c r="C9494" s="33">
        <v>175000</v>
      </c>
      <c r="D9494" s="33" t="s">
        <v>1570</v>
      </c>
      <c r="E9494" t="str">
        <f t="shared" si="152"/>
        <v>$125K-$200K</v>
      </c>
    </row>
    <row r="9495" spans="1:5" x14ac:dyDescent="0.3">
      <c r="A9495" s="33" t="s">
        <v>4</v>
      </c>
      <c r="B9495" s="33" t="s">
        <v>53</v>
      </c>
      <c r="C9495" s="33">
        <v>70649</v>
      </c>
      <c r="D9495" s="33" t="s">
        <v>728</v>
      </c>
      <c r="E9495" t="str">
        <f t="shared" si="152"/>
        <v>&lt;$75K</v>
      </c>
    </row>
    <row r="9496" spans="1:5" x14ac:dyDescent="0.3">
      <c r="A9496" s="33" t="s">
        <v>2</v>
      </c>
      <c r="B9496" s="33" t="s">
        <v>81</v>
      </c>
      <c r="C9496" s="33">
        <v>60000</v>
      </c>
      <c r="D9496" s="33" t="s">
        <v>4244</v>
      </c>
      <c r="E9496" t="str">
        <f t="shared" si="152"/>
        <v>&lt;$75K</v>
      </c>
    </row>
    <row r="9497" spans="1:5" x14ac:dyDescent="0.3">
      <c r="A9497" s="33" t="s">
        <v>2</v>
      </c>
      <c r="B9497" s="33" t="s">
        <v>53</v>
      </c>
      <c r="C9497" s="33"/>
      <c r="D9497" s="33" t="s">
        <v>1397</v>
      </c>
      <c r="E9497" t="str">
        <f t="shared" si="152"/>
        <v>No Data</v>
      </c>
    </row>
    <row r="9498" spans="1:5" x14ac:dyDescent="0.3">
      <c r="A9498" s="33" t="s">
        <v>2</v>
      </c>
      <c r="B9498" s="33" t="s">
        <v>53</v>
      </c>
      <c r="C9498" s="33">
        <v>51014</v>
      </c>
      <c r="D9498" s="33" t="s">
        <v>673</v>
      </c>
      <c r="E9498" t="str">
        <f t="shared" si="152"/>
        <v>&lt;$75K</v>
      </c>
    </row>
    <row r="9499" spans="1:5" x14ac:dyDescent="0.3">
      <c r="A9499" s="33" t="s">
        <v>4</v>
      </c>
      <c r="B9499" s="33" t="s">
        <v>54</v>
      </c>
      <c r="C9499" s="33">
        <v>145000</v>
      </c>
      <c r="D9499" s="33" t="s">
        <v>3120</v>
      </c>
      <c r="E9499" t="str">
        <f t="shared" si="152"/>
        <v>$125K-$200K</v>
      </c>
    </row>
    <row r="9500" spans="1:5" x14ac:dyDescent="0.3">
      <c r="A9500" s="33" t="s">
        <v>126</v>
      </c>
      <c r="B9500" s="33" t="s">
        <v>53</v>
      </c>
      <c r="C9500" s="33"/>
      <c r="D9500" s="33" t="s">
        <v>572</v>
      </c>
      <c r="E9500" t="str">
        <f t="shared" si="152"/>
        <v>No Data</v>
      </c>
    </row>
    <row r="9501" spans="1:5" x14ac:dyDescent="0.3">
      <c r="A9501" s="33" t="s">
        <v>1</v>
      </c>
      <c r="B9501" s="33" t="s">
        <v>93</v>
      </c>
      <c r="C9501" s="33">
        <v>44418.5</v>
      </c>
      <c r="D9501" s="33" t="s">
        <v>4245</v>
      </c>
      <c r="E9501" t="str">
        <f t="shared" si="152"/>
        <v>&lt;$75K</v>
      </c>
    </row>
    <row r="9502" spans="1:5" x14ac:dyDescent="0.3">
      <c r="A9502" s="33" t="s">
        <v>1</v>
      </c>
      <c r="B9502" s="33" t="s">
        <v>71</v>
      </c>
      <c r="C9502" s="33">
        <v>72000</v>
      </c>
      <c r="D9502" s="33" t="s">
        <v>857</v>
      </c>
      <c r="E9502" t="str">
        <f t="shared" si="152"/>
        <v>&lt;$75K</v>
      </c>
    </row>
    <row r="9503" spans="1:5" x14ac:dyDescent="0.3">
      <c r="A9503" s="33" t="s">
        <v>4</v>
      </c>
      <c r="B9503" s="33" t="s">
        <v>53</v>
      </c>
      <c r="C9503" s="33">
        <v>155000</v>
      </c>
      <c r="D9503" s="33" t="s">
        <v>4246</v>
      </c>
      <c r="E9503" t="str">
        <f t="shared" si="152"/>
        <v>$125K-$200K</v>
      </c>
    </row>
    <row r="9504" spans="1:5" x14ac:dyDescent="0.3">
      <c r="A9504" s="33" t="s">
        <v>128</v>
      </c>
      <c r="B9504" s="33" t="s">
        <v>53</v>
      </c>
      <c r="C9504" s="33"/>
      <c r="D9504" s="33" t="s">
        <v>1306</v>
      </c>
      <c r="E9504" t="str">
        <f t="shared" si="152"/>
        <v>No Data</v>
      </c>
    </row>
    <row r="9505" spans="1:5" x14ac:dyDescent="0.3">
      <c r="A9505" s="33" t="s">
        <v>1</v>
      </c>
      <c r="B9505" s="33" t="s">
        <v>81</v>
      </c>
      <c r="C9505" s="33">
        <v>125000</v>
      </c>
      <c r="D9505" s="33" t="s">
        <v>4247</v>
      </c>
      <c r="E9505" t="str">
        <f t="shared" si="152"/>
        <v>$100K-$125K</v>
      </c>
    </row>
    <row r="9506" spans="1:5" x14ac:dyDescent="0.3">
      <c r="A9506" s="33" t="s">
        <v>126</v>
      </c>
      <c r="B9506" s="33" t="s">
        <v>53</v>
      </c>
      <c r="C9506" s="33"/>
      <c r="D9506" s="33" t="s">
        <v>441</v>
      </c>
      <c r="E9506" t="str">
        <f t="shared" si="152"/>
        <v>No Data</v>
      </c>
    </row>
    <row r="9507" spans="1:5" x14ac:dyDescent="0.3">
      <c r="A9507" s="33" t="s">
        <v>4</v>
      </c>
      <c r="B9507" s="33" t="s">
        <v>97</v>
      </c>
      <c r="C9507" s="33">
        <v>96773</v>
      </c>
      <c r="D9507" s="33" t="s">
        <v>4248</v>
      </c>
      <c r="E9507" t="str">
        <f t="shared" si="152"/>
        <v>$75K-$100K</v>
      </c>
    </row>
    <row r="9508" spans="1:5" x14ac:dyDescent="0.3">
      <c r="A9508" s="33" t="s">
        <v>125</v>
      </c>
      <c r="B9508" s="33" t="s">
        <v>53</v>
      </c>
      <c r="C9508" s="33">
        <v>126250</v>
      </c>
      <c r="D9508" s="33" t="s">
        <v>234</v>
      </c>
      <c r="E9508" t="str">
        <f t="shared" si="152"/>
        <v>$125K-$200K</v>
      </c>
    </row>
    <row r="9509" spans="1:5" x14ac:dyDescent="0.3">
      <c r="A9509" s="33" t="s">
        <v>0</v>
      </c>
      <c r="B9509" s="33" t="s">
        <v>54</v>
      </c>
      <c r="C9509" s="33">
        <v>175000</v>
      </c>
      <c r="D9509" s="33" t="s">
        <v>4249</v>
      </c>
      <c r="E9509" t="str">
        <f t="shared" si="152"/>
        <v>$125K-$200K</v>
      </c>
    </row>
    <row r="9510" spans="1:5" x14ac:dyDescent="0.3">
      <c r="A9510" s="33" t="s">
        <v>0</v>
      </c>
      <c r="B9510" s="33" t="s">
        <v>53</v>
      </c>
      <c r="C9510" s="33"/>
      <c r="D9510" s="33" t="s">
        <v>871</v>
      </c>
      <c r="E9510" t="str">
        <f t="shared" si="152"/>
        <v>No Data</v>
      </c>
    </row>
    <row r="9511" spans="1:5" x14ac:dyDescent="0.3">
      <c r="A9511" s="33" t="s">
        <v>0</v>
      </c>
      <c r="B9511" s="33" t="s">
        <v>53</v>
      </c>
      <c r="C9511" s="33">
        <v>190000</v>
      </c>
      <c r="D9511" s="33" t="s">
        <v>1292</v>
      </c>
      <c r="E9511" t="str">
        <f t="shared" si="152"/>
        <v>$125K-$200K</v>
      </c>
    </row>
    <row r="9512" spans="1:5" x14ac:dyDescent="0.3">
      <c r="A9512" s="33" t="s">
        <v>4</v>
      </c>
      <c r="B9512" s="33" t="s">
        <v>88</v>
      </c>
      <c r="C9512" s="33">
        <v>147500</v>
      </c>
      <c r="D9512" s="33" t="s">
        <v>4250</v>
      </c>
      <c r="E9512" t="str">
        <f t="shared" si="152"/>
        <v>$125K-$200K</v>
      </c>
    </row>
    <row r="9513" spans="1:5" x14ac:dyDescent="0.3">
      <c r="A9513" s="33" t="s">
        <v>4</v>
      </c>
      <c r="B9513" s="33" t="s">
        <v>53</v>
      </c>
      <c r="C9513" s="33">
        <v>188000</v>
      </c>
      <c r="D9513" s="33" t="s">
        <v>2024</v>
      </c>
      <c r="E9513" t="str">
        <f t="shared" si="152"/>
        <v>$125K-$200K</v>
      </c>
    </row>
    <row r="9514" spans="1:5" x14ac:dyDescent="0.3">
      <c r="A9514" s="33" t="s">
        <v>4</v>
      </c>
      <c r="B9514" s="33" t="s">
        <v>53</v>
      </c>
      <c r="C9514" s="33">
        <v>150000</v>
      </c>
      <c r="D9514" s="33" t="s">
        <v>4251</v>
      </c>
      <c r="E9514" t="str">
        <f t="shared" si="152"/>
        <v>$125K-$200K</v>
      </c>
    </row>
    <row r="9515" spans="1:5" x14ac:dyDescent="0.3">
      <c r="A9515" s="33" t="s">
        <v>4</v>
      </c>
      <c r="B9515" s="33" t="s">
        <v>53</v>
      </c>
      <c r="C9515" s="33">
        <v>110000</v>
      </c>
      <c r="D9515" s="33" t="s">
        <v>4252</v>
      </c>
      <c r="E9515" t="str">
        <f t="shared" si="152"/>
        <v>$100K-$125K</v>
      </c>
    </row>
    <row r="9516" spans="1:5" x14ac:dyDescent="0.3">
      <c r="A9516" s="33" t="s">
        <v>4</v>
      </c>
      <c r="B9516" s="33" t="s">
        <v>53</v>
      </c>
      <c r="C9516" s="33">
        <v>151000</v>
      </c>
      <c r="D9516" s="33" t="s">
        <v>631</v>
      </c>
      <c r="E9516" t="str">
        <f t="shared" si="152"/>
        <v>$125K-$200K</v>
      </c>
    </row>
    <row r="9517" spans="1:5" x14ac:dyDescent="0.3">
      <c r="A9517" s="33" t="s">
        <v>0</v>
      </c>
      <c r="B9517" s="33" t="s">
        <v>53</v>
      </c>
      <c r="C9517" s="33">
        <v>220000</v>
      </c>
      <c r="D9517" s="33" t="s">
        <v>230</v>
      </c>
      <c r="E9517" t="str">
        <f t="shared" si="152"/>
        <v>&gt;$200K</v>
      </c>
    </row>
    <row r="9518" spans="1:5" x14ac:dyDescent="0.3">
      <c r="A9518" s="33" t="s">
        <v>4</v>
      </c>
      <c r="B9518" s="33" t="s">
        <v>53</v>
      </c>
      <c r="C9518" s="33"/>
      <c r="D9518" s="33" t="s">
        <v>4253</v>
      </c>
      <c r="E9518" t="str">
        <f t="shared" si="152"/>
        <v>No Data</v>
      </c>
    </row>
    <row r="9519" spans="1:5" x14ac:dyDescent="0.3">
      <c r="A9519" s="33" t="s">
        <v>4</v>
      </c>
      <c r="B9519" s="33" t="s">
        <v>53</v>
      </c>
      <c r="C9519" s="33">
        <v>115000</v>
      </c>
      <c r="D9519" s="33" t="s">
        <v>1960</v>
      </c>
      <c r="E9519" t="str">
        <f t="shared" si="152"/>
        <v>$100K-$125K</v>
      </c>
    </row>
    <row r="9520" spans="1:5" x14ac:dyDescent="0.3">
      <c r="A9520" s="33" t="s">
        <v>126</v>
      </c>
      <c r="B9520" s="33" t="s">
        <v>53</v>
      </c>
      <c r="C9520" s="33">
        <v>156596</v>
      </c>
      <c r="D9520" s="33" t="s">
        <v>225</v>
      </c>
      <c r="E9520" t="str">
        <f t="shared" si="152"/>
        <v>$125K-$200K</v>
      </c>
    </row>
    <row r="9521" spans="1:5" x14ac:dyDescent="0.3">
      <c r="A9521" s="33" t="s">
        <v>4</v>
      </c>
      <c r="B9521" s="33" t="s">
        <v>53</v>
      </c>
      <c r="C9521" s="33">
        <v>130000</v>
      </c>
      <c r="D9521" s="33" t="s">
        <v>4254</v>
      </c>
      <c r="E9521" t="str">
        <f t="shared" si="152"/>
        <v>$125K-$200K</v>
      </c>
    </row>
    <row r="9522" spans="1:5" x14ac:dyDescent="0.3">
      <c r="A9522" s="33" t="s">
        <v>0</v>
      </c>
      <c r="B9522" s="33" t="s">
        <v>54</v>
      </c>
      <c r="C9522" s="33"/>
      <c r="D9522" s="33" t="s">
        <v>1398</v>
      </c>
      <c r="E9522" t="str">
        <f t="shared" si="152"/>
        <v>No Data</v>
      </c>
    </row>
    <row r="9523" spans="1:5" x14ac:dyDescent="0.3">
      <c r="A9523" s="33" t="s">
        <v>0</v>
      </c>
      <c r="B9523" s="33" t="s">
        <v>54</v>
      </c>
      <c r="C9523" s="33"/>
      <c r="D9523" s="33" t="s">
        <v>258</v>
      </c>
      <c r="E9523" t="str">
        <f t="shared" si="152"/>
        <v>No Data</v>
      </c>
    </row>
    <row r="9524" spans="1:5" x14ac:dyDescent="0.3">
      <c r="A9524" s="33" t="s">
        <v>126</v>
      </c>
      <c r="B9524" s="33" t="s">
        <v>53</v>
      </c>
      <c r="C9524" s="33"/>
      <c r="D9524" s="33" t="s">
        <v>258</v>
      </c>
      <c r="E9524" t="str">
        <f t="shared" si="152"/>
        <v>No Data</v>
      </c>
    </row>
    <row r="9525" spans="1:5" x14ac:dyDescent="0.3">
      <c r="A9525" s="33" t="s">
        <v>2</v>
      </c>
      <c r="B9525" s="33" t="s">
        <v>53</v>
      </c>
      <c r="C9525" s="33">
        <v>150890</v>
      </c>
      <c r="D9525" s="33" t="s">
        <v>476</v>
      </c>
      <c r="E9525" t="str">
        <f t="shared" si="152"/>
        <v>$125K-$200K</v>
      </c>
    </row>
    <row r="9526" spans="1:5" x14ac:dyDescent="0.3">
      <c r="A9526" s="33" t="s">
        <v>128</v>
      </c>
      <c r="B9526" s="33" t="s">
        <v>53</v>
      </c>
      <c r="C9526" s="33">
        <v>165000</v>
      </c>
      <c r="D9526" s="33" t="s">
        <v>232</v>
      </c>
      <c r="E9526" t="str">
        <f t="shared" si="152"/>
        <v>$125K-$200K</v>
      </c>
    </row>
    <row r="9527" spans="1:5" x14ac:dyDescent="0.3">
      <c r="A9527" s="33" t="s">
        <v>4</v>
      </c>
      <c r="B9527" s="33" t="s">
        <v>54</v>
      </c>
      <c r="C9527" s="33">
        <v>125000</v>
      </c>
      <c r="D9527" s="33" t="s">
        <v>1881</v>
      </c>
      <c r="E9527" t="str">
        <f t="shared" si="152"/>
        <v>$100K-$125K</v>
      </c>
    </row>
    <row r="9528" spans="1:5" x14ac:dyDescent="0.3">
      <c r="A9528" s="33" t="s">
        <v>0</v>
      </c>
      <c r="B9528" s="33" t="s">
        <v>53</v>
      </c>
      <c r="C9528" s="33">
        <v>190000</v>
      </c>
      <c r="D9528" s="33" t="s">
        <v>4255</v>
      </c>
      <c r="E9528" t="str">
        <f t="shared" si="152"/>
        <v>$125K-$200K</v>
      </c>
    </row>
    <row r="9529" spans="1:5" x14ac:dyDescent="0.3">
      <c r="A9529" s="33" t="s">
        <v>4</v>
      </c>
      <c r="B9529" s="33" t="s">
        <v>54</v>
      </c>
      <c r="C9529" s="33">
        <v>81000</v>
      </c>
      <c r="D9529" s="33" t="s">
        <v>4256</v>
      </c>
      <c r="E9529" t="str">
        <f t="shared" si="152"/>
        <v>$75K-$100K</v>
      </c>
    </row>
    <row r="9530" spans="1:5" x14ac:dyDescent="0.3">
      <c r="A9530" s="33" t="s">
        <v>125</v>
      </c>
      <c r="B9530" s="33" t="s">
        <v>53</v>
      </c>
      <c r="C9530" s="33"/>
      <c r="D9530" s="33" t="s">
        <v>234</v>
      </c>
      <c r="E9530" t="str">
        <f t="shared" si="152"/>
        <v>No Data</v>
      </c>
    </row>
    <row r="9531" spans="1:5" x14ac:dyDescent="0.3">
      <c r="A9531" s="33" t="s">
        <v>0</v>
      </c>
      <c r="B9531" s="33" t="s">
        <v>53</v>
      </c>
      <c r="C9531" s="33"/>
      <c r="D9531" s="33" t="s">
        <v>268</v>
      </c>
      <c r="E9531" t="str">
        <f t="shared" si="152"/>
        <v>No Data</v>
      </c>
    </row>
    <row r="9532" spans="1:5" x14ac:dyDescent="0.3">
      <c r="A9532" s="33" t="s">
        <v>2</v>
      </c>
      <c r="B9532" s="33" t="s">
        <v>53</v>
      </c>
      <c r="C9532" s="33"/>
      <c r="D9532" s="33" t="s">
        <v>4257</v>
      </c>
      <c r="E9532" t="str">
        <f t="shared" si="152"/>
        <v>No Data</v>
      </c>
    </row>
    <row r="9533" spans="1:5" x14ac:dyDescent="0.3">
      <c r="A9533" s="33" t="s">
        <v>4</v>
      </c>
      <c r="B9533" s="33" t="s">
        <v>53</v>
      </c>
      <c r="C9533" s="33"/>
      <c r="D9533" s="33" t="s">
        <v>252</v>
      </c>
      <c r="E9533" t="str">
        <f t="shared" si="152"/>
        <v>No Data</v>
      </c>
    </row>
    <row r="9534" spans="1:5" x14ac:dyDescent="0.3">
      <c r="A9534" s="33" t="s">
        <v>126</v>
      </c>
      <c r="B9534" s="33" t="s">
        <v>53</v>
      </c>
      <c r="C9534" s="33">
        <v>147500</v>
      </c>
      <c r="D9534" s="33" t="s">
        <v>698</v>
      </c>
      <c r="E9534" t="str">
        <f t="shared" si="152"/>
        <v>$125K-$200K</v>
      </c>
    </row>
    <row r="9535" spans="1:5" x14ac:dyDescent="0.3">
      <c r="A9535" s="33" t="s">
        <v>4</v>
      </c>
      <c r="B9535" s="33" t="s">
        <v>53</v>
      </c>
      <c r="C9535" s="33">
        <v>102150</v>
      </c>
      <c r="D9535" s="33" t="s">
        <v>570</v>
      </c>
      <c r="E9535" t="str">
        <f t="shared" si="152"/>
        <v>$100K-$125K</v>
      </c>
    </row>
    <row r="9536" spans="1:5" x14ac:dyDescent="0.3">
      <c r="A9536" s="33" t="s">
        <v>2</v>
      </c>
      <c r="B9536" s="33" t="s">
        <v>53</v>
      </c>
      <c r="C9536" s="33"/>
      <c r="D9536" s="33" t="s">
        <v>4258</v>
      </c>
      <c r="E9536" t="str">
        <f t="shared" si="152"/>
        <v>No Data</v>
      </c>
    </row>
    <row r="9537" spans="1:5" x14ac:dyDescent="0.3">
      <c r="A9537" s="33" t="s">
        <v>126</v>
      </c>
      <c r="B9537" s="33" t="s">
        <v>53</v>
      </c>
      <c r="C9537" s="33">
        <v>175000</v>
      </c>
      <c r="D9537" s="33" t="s">
        <v>315</v>
      </c>
      <c r="E9537" t="str">
        <f t="shared" si="152"/>
        <v>$125K-$200K</v>
      </c>
    </row>
    <row r="9538" spans="1:5" x14ac:dyDescent="0.3">
      <c r="A9538" s="33" t="s">
        <v>4</v>
      </c>
      <c r="B9538" s="33" t="s">
        <v>53</v>
      </c>
      <c r="C9538" s="33"/>
      <c r="D9538" s="33" t="s">
        <v>258</v>
      </c>
      <c r="E9538" t="str">
        <f t="shared" si="152"/>
        <v>No Data</v>
      </c>
    </row>
    <row r="9539" spans="1:5" x14ac:dyDescent="0.3">
      <c r="A9539" s="33" t="s">
        <v>4</v>
      </c>
      <c r="B9539" s="33" t="s">
        <v>53</v>
      </c>
      <c r="C9539" s="33">
        <v>135000</v>
      </c>
      <c r="D9539" s="33" t="s">
        <v>265</v>
      </c>
      <c r="E9539" t="str">
        <f t="shared" ref="E9539:E9602" si="153">_xlfn.XLOOKUP(C9539,$H$16:$H$21,$G$16:$G$21,,1)</f>
        <v>$125K-$200K</v>
      </c>
    </row>
    <row r="9540" spans="1:5" x14ac:dyDescent="0.3">
      <c r="A9540" s="33" t="s">
        <v>2</v>
      </c>
      <c r="B9540" s="33" t="s">
        <v>53</v>
      </c>
      <c r="C9540" s="33"/>
      <c r="D9540" s="33" t="s">
        <v>4259</v>
      </c>
      <c r="E9540" t="str">
        <f t="shared" si="153"/>
        <v>No Data</v>
      </c>
    </row>
    <row r="9541" spans="1:5" x14ac:dyDescent="0.3">
      <c r="A9541" s="33" t="s">
        <v>4</v>
      </c>
      <c r="B9541" s="33" t="s">
        <v>54</v>
      </c>
      <c r="C9541" s="33"/>
      <c r="D9541" s="33" t="s">
        <v>268</v>
      </c>
      <c r="E9541" t="str">
        <f t="shared" si="153"/>
        <v>No Data</v>
      </c>
    </row>
    <row r="9542" spans="1:5" x14ac:dyDescent="0.3">
      <c r="A9542" s="33" t="s">
        <v>125</v>
      </c>
      <c r="B9542" s="33" t="s">
        <v>53</v>
      </c>
      <c r="C9542" s="33"/>
      <c r="D9542" s="33" t="s">
        <v>4260</v>
      </c>
      <c r="E9542" t="str">
        <f t="shared" si="153"/>
        <v>No Data</v>
      </c>
    </row>
    <row r="9543" spans="1:5" x14ac:dyDescent="0.3">
      <c r="A9543" s="33" t="s">
        <v>128</v>
      </c>
      <c r="B9543" s="33" t="s">
        <v>53</v>
      </c>
      <c r="C9543" s="33">
        <v>90000</v>
      </c>
      <c r="D9543" s="33" t="s">
        <v>4221</v>
      </c>
      <c r="E9543" t="str">
        <f t="shared" si="153"/>
        <v>$75K-$100K</v>
      </c>
    </row>
    <row r="9544" spans="1:5" x14ac:dyDescent="0.3">
      <c r="A9544" s="33" t="s">
        <v>4</v>
      </c>
      <c r="B9544" s="33" t="s">
        <v>53</v>
      </c>
      <c r="C9544" s="33">
        <v>162500</v>
      </c>
      <c r="D9544" s="33" t="s">
        <v>4261</v>
      </c>
      <c r="E9544" t="str">
        <f t="shared" si="153"/>
        <v>$125K-$200K</v>
      </c>
    </row>
    <row r="9545" spans="1:5" x14ac:dyDescent="0.3">
      <c r="A9545" s="33" t="s">
        <v>126</v>
      </c>
      <c r="B9545" s="33" t="s">
        <v>53</v>
      </c>
      <c r="C9545" s="33">
        <v>375000</v>
      </c>
      <c r="D9545" s="33" t="s">
        <v>2673</v>
      </c>
      <c r="E9545" t="str">
        <f t="shared" si="153"/>
        <v>&gt;$200K</v>
      </c>
    </row>
    <row r="9546" spans="1:5" x14ac:dyDescent="0.3">
      <c r="A9546" s="33" t="s">
        <v>2</v>
      </c>
      <c r="B9546" s="33" t="s">
        <v>54</v>
      </c>
      <c r="C9546" s="33"/>
      <c r="D9546" s="33" t="s">
        <v>1004</v>
      </c>
      <c r="E9546" t="str">
        <f t="shared" si="153"/>
        <v>No Data</v>
      </c>
    </row>
    <row r="9547" spans="1:5" x14ac:dyDescent="0.3">
      <c r="A9547" s="33" t="s">
        <v>4</v>
      </c>
      <c r="B9547" s="33" t="s">
        <v>53</v>
      </c>
      <c r="C9547" s="33"/>
      <c r="D9547" s="33" t="s">
        <v>1271</v>
      </c>
      <c r="E9547" t="str">
        <f t="shared" si="153"/>
        <v>No Data</v>
      </c>
    </row>
    <row r="9548" spans="1:5" x14ac:dyDescent="0.3">
      <c r="A9548" s="33" t="s">
        <v>0</v>
      </c>
      <c r="B9548" s="33" t="s">
        <v>54</v>
      </c>
      <c r="C9548" s="33">
        <v>110000</v>
      </c>
      <c r="D9548" s="33" t="s">
        <v>840</v>
      </c>
      <c r="E9548" t="str">
        <f t="shared" si="153"/>
        <v>$100K-$125K</v>
      </c>
    </row>
    <row r="9549" spans="1:5" x14ac:dyDescent="0.3">
      <c r="A9549" s="33" t="s">
        <v>2</v>
      </c>
      <c r="B9549" s="33" t="s">
        <v>53</v>
      </c>
      <c r="C9549" s="33"/>
      <c r="D9549" s="33" t="s">
        <v>4262</v>
      </c>
      <c r="E9549" t="str">
        <f t="shared" si="153"/>
        <v>No Data</v>
      </c>
    </row>
    <row r="9550" spans="1:5" x14ac:dyDescent="0.3">
      <c r="A9550" s="33" t="s">
        <v>4</v>
      </c>
      <c r="B9550" s="33" t="s">
        <v>53</v>
      </c>
      <c r="C9550" s="33">
        <v>150000</v>
      </c>
      <c r="D9550" s="33" t="s">
        <v>4263</v>
      </c>
      <c r="E9550" t="str">
        <f t="shared" si="153"/>
        <v>$125K-$200K</v>
      </c>
    </row>
    <row r="9551" spans="1:5" x14ac:dyDescent="0.3">
      <c r="A9551" s="33" t="s">
        <v>0</v>
      </c>
      <c r="B9551" s="33" t="s">
        <v>53</v>
      </c>
      <c r="C9551" s="33">
        <v>127000</v>
      </c>
      <c r="D9551" s="33" t="s">
        <v>256</v>
      </c>
      <c r="E9551" t="str">
        <f t="shared" si="153"/>
        <v>$125K-$200K</v>
      </c>
    </row>
    <row r="9552" spans="1:5" x14ac:dyDescent="0.3">
      <c r="A9552" s="33" t="s">
        <v>126</v>
      </c>
      <c r="B9552" s="33" t="s">
        <v>53</v>
      </c>
      <c r="C9552" s="33">
        <v>107850</v>
      </c>
      <c r="D9552" s="33" t="s">
        <v>352</v>
      </c>
      <c r="E9552" t="str">
        <f t="shared" si="153"/>
        <v>$100K-$125K</v>
      </c>
    </row>
    <row r="9553" spans="1:5" x14ac:dyDescent="0.3">
      <c r="A9553" s="33" t="s">
        <v>4</v>
      </c>
      <c r="B9553" s="33" t="s">
        <v>53</v>
      </c>
      <c r="C9553" s="33">
        <v>157500</v>
      </c>
      <c r="D9553" s="33" t="s">
        <v>366</v>
      </c>
      <c r="E9553" t="str">
        <f t="shared" si="153"/>
        <v>$125K-$200K</v>
      </c>
    </row>
    <row r="9554" spans="1:5" x14ac:dyDescent="0.3">
      <c r="A9554" s="33" t="s">
        <v>2</v>
      </c>
      <c r="B9554" s="33" t="s">
        <v>53</v>
      </c>
      <c r="C9554" s="33"/>
      <c r="D9554" s="33" t="s">
        <v>559</v>
      </c>
      <c r="E9554" t="str">
        <f t="shared" si="153"/>
        <v>No Data</v>
      </c>
    </row>
    <row r="9555" spans="1:5" x14ac:dyDescent="0.3">
      <c r="A9555" s="33" t="s">
        <v>2</v>
      </c>
      <c r="B9555" s="33" t="s">
        <v>53</v>
      </c>
      <c r="C9555" s="33">
        <v>125000</v>
      </c>
      <c r="D9555" s="33" t="s">
        <v>1622</v>
      </c>
      <c r="E9555" t="str">
        <f t="shared" si="153"/>
        <v>$100K-$125K</v>
      </c>
    </row>
    <row r="9556" spans="1:5" x14ac:dyDescent="0.3">
      <c r="A9556" s="33" t="s">
        <v>4</v>
      </c>
      <c r="B9556" s="33" t="s">
        <v>53</v>
      </c>
      <c r="C9556" s="33"/>
      <c r="D9556" s="33" t="s">
        <v>232</v>
      </c>
      <c r="E9556" t="str">
        <f t="shared" si="153"/>
        <v>No Data</v>
      </c>
    </row>
    <row r="9557" spans="1:5" x14ac:dyDescent="0.3">
      <c r="A9557" s="33" t="s">
        <v>4</v>
      </c>
      <c r="B9557" s="33" t="s">
        <v>53</v>
      </c>
      <c r="C9557" s="33">
        <v>150000</v>
      </c>
      <c r="D9557" s="33" t="s">
        <v>3706</v>
      </c>
      <c r="E9557" t="str">
        <f t="shared" si="153"/>
        <v>$125K-$200K</v>
      </c>
    </row>
    <row r="9558" spans="1:5" x14ac:dyDescent="0.3">
      <c r="A9558" s="33" t="s">
        <v>2</v>
      </c>
      <c r="B9558" s="33" t="s">
        <v>53</v>
      </c>
      <c r="C9558" s="33"/>
      <c r="D9558" s="33" t="s">
        <v>4264</v>
      </c>
      <c r="E9558" t="str">
        <f t="shared" si="153"/>
        <v>No Data</v>
      </c>
    </row>
    <row r="9559" spans="1:5" x14ac:dyDescent="0.3">
      <c r="A9559" s="33" t="s">
        <v>0</v>
      </c>
      <c r="B9559" s="33" t="s">
        <v>53</v>
      </c>
      <c r="C9559" s="33"/>
      <c r="D9559" s="33" t="s">
        <v>299</v>
      </c>
      <c r="E9559" t="str">
        <f t="shared" si="153"/>
        <v>No Data</v>
      </c>
    </row>
    <row r="9560" spans="1:5" x14ac:dyDescent="0.3">
      <c r="A9560" s="33" t="s">
        <v>2</v>
      </c>
      <c r="B9560" s="33" t="s">
        <v>53</v>
      </c>
      <c r="C9560" s="33"/>
      <c r="D9560" s="33" t="s">
        <v>833</v>
      </c>
      <c r="E9560" t="str">
        <f t="shared" si="153"/>
        <v>No Data</v>
      </c>
    </row>
    <row r="9561" spans="1:5" x14ac:dyDescent="0.3">
      <c r="A9561" s="33" t="s">
        <v>125</v>
      </c>
      <c r="B9561" s="33" t="s">
        <v>100</v>
      </c>
      <c r="C9561" s="33"/>
      <c r="D9561" s="33" t="s">
        <v>666</v>
      </c>
      <c r="E9561" t="str">
        <f t="shared" si="153"/>
        <v>No Data</v>
      </c>
    </row>
    <row r="9562" spans="1:5" x14ac:dyDescent="0.3">
      <c r="A9562" s="33" t="s">
        <v>0</v>
      </c>
      <c r="B9562" s="33" t="s">
        <v>53</v>
      </c>
      <c r="C9562" s="33"/>
      <c r="D9562" s="33" t="s">
        <v>4265</v>
      </c>
      <c r="E9562" t="str">
        <f t="shared" si="153"/>
        <v>No Data</v>
      </c>
    </row>
    <row r="9563" spans="1:5" x14ac:dyDescent="0.3">
      <c r="A9563" s="33" t="s">
        <v>2</v>
      </c>
      <c r="B9563" s="33" t="s">
        <v>53</v>
      </c>
      <c r="C9563" s="33"/>
      <c r="D9563" s="33" t="s">
        <v>485</v>
      </c>
      <c r="E9563" t="str">
        <f t="shared" si="153"/>
        <v>No Data</v>
      </c>
    </row>
    <row r="9564" spans="1:5" x14ac:dyDescent="0.3">
      <c r="A9564" s="33" t="s">
        <v>0</v>
      </c>
      <c r="B9564" s="33" t="s">
        <v>53</v>
      </c>
      <c r="C9564" s="33"/>
      <c r="D9564" s="33" t="s">
        <v>506</v>
      </c>
      <c r="E9564" t="str">
        <f t="shared" si="153"/>
        <v>No Data</v>
      </c>
    </row>
    <row r="9565" spans="1:5" x14ac:dyDescent="0.3">
      <c r="A9565" s="33" t="s">
        <v>126</v>
      </c>
      <c r="B9565" s="33" t="s">
        <v>81</v>
      </c>
      <c r="C9565" s="33">
        <v>147500</v>
      </c>
      <c r="D9565" s="33" t="s">
        <v>2073</v>
      </c>
      <c r="E9565" t="str">
        <f t="shared" si="153"/>
        <v>$125K-$200K</v>
      </c>
    </row>
    <row r="9566" spans="1:5" x14ac:dyDescent="0.3">
      <c r="A9566" s="33" t="s">
        <v>126</v>
      </c>
      <c r="B9566" s="33" t="s">
        <v>53</v>
      </c>
      <c r="C9566" s="33">
        <v>215000</v>
      </c>
      <c r="D9566" s="33" t="s">
        <v>1351</v>
      </c>
      <c r="E9566" t="str">
        <f t="shared" si="153"/>
        <v>&gt;$200K</v>
      </c>
    </row>
    <row r="9567" spans="1:5" x14ac:dyDescent="0.3">
      <c r="A9567" s="33" t="s">
        <v>4</v>
      </c>
      <c r="B9567" s="33" t="s">
        <v>92</v>
      </c>
      <c r="C9567" s="33">
        <v>96773</v>
      </c>
      <c r="D9567" s="33" t="s">
        <v>4266</v>
      </c>
      <c r="E9567" t="str">
        <f t="shared" si="153"/>
        <v>$75K-$100K</v>
      </c>
    </row>
    <row r="9568" spans="1:5" x14ac:dyDescent="0.3">
      <c r="A9568" s="33" t="s">
        <v>128</v>
      </c>
      <c r="B9568" s="33" t="s">
        <v>53</v>
      </c>
      <c r="C9568" s="33"/>
      <c r="D9568" s="33" t="s">
        <v>2291</v>
      </c>
      <c r="E9568" t="str">
        <f t="shared" si="153"/>
        <v>No Data</v>
      </c>
    </row>
    <row r="9569" spans="1:5" x14ac:dyDescent="0.3">
      <c r="A9569" s="33" t="s">
        <v>4</v>
      </c>
      <c r="B9569" s="33" t="s">
        <v>53</v>
      </c>
      <c r="C9569" s="33">
        <v>130000</v>
      </c>
      <c r="D9569" s="33" t="s">
        <v>1020</v>
      </c>
      <c r="E9569" t="str">
        <f t="shared" si="153"/>
        <v>$125K-$200K</v>
      </c>
    </row>
    <row r="9570" spans="1:5" x14ac:dyDescent="0.3">
      <c r="A9570" s="33" t="s">
        <v>0</v>
      </c>
      <c r="B9570" s="33" t="s">
        <v>53</v>
      </c>
      <c r="C9570" s="33"/>
      <c r="D9570" s="33" t="s">
        <v>2915</v>
      </c>
      <c r="E9570" t="str">
        <f t="shared" si="153"/>
        <v>No Data</v>
      </c>
    </row>
    <row r="9571" spans="1:5" x14ac:dyDescent="0.3">
      <c r="A9571" s="33" t="s">
        <v>4</v>
      </c>
      <c r="B9571" s="33" t="s">
        <v>53</v>
      </c>
      <c r="C9571" s="33"/>
      <c r="D9571" s="33" t="s">
        <v>258</v>
      </c>
      <c r="E9571" t="str">
        <f t="shared" si="153"/>
        <v>No Data</v>
      </c>
    </row>
    <row r="9572" spans="1:5" x14ac:dyDescent="0.3">
      <c r="A9572" s="33" t="s">
        <v>0</v>
      </c>
      <c r="B9572" s="33" t="s">
        <v>53</v>
      </c>
      <c r="C9572" s="33">
        <v>170000</v>
      </c>
      <c r="D9572" s="33" t="s">
        <v>4267</v>
      </c>
      <c r="E9572" t="str">
        <f t="shared" si="153"/>
        <v>$125K-$200K</v>
      </c>
    </row>
    <row r="9573" spans="1:5" x14ac:dyDescent="0.3">
      <c r="A9573" s="33" t="s">
        <v>4</v>
      </c>
      <c r="B9573" s="33" t="s">
        <v>53</v>
      </c>
      <c r="C9573" s="33"/>
      <c r="D9573" s="33" t="s">
        <v>258</v>
      </c>
      <c r="E9573" t="str">
        <f t="shared" si="153"/>
        <v>No Data</v>
      </c>
    </row>
    <row r="9574" spans="1:5" x14ac:dyDescent="0.3">
      <c r="A9574" s="33" t="s">
        <v>126</v>
      </c>
      <c r="B9574" s="33" t="s">
        <v>53</v>
      </c>
      <c r="C9574" s="33">
        <v>156596</v>
      </c>
      <c r="D9574" s="33" t="s">
        <v>225</v>
      </c>
      <c r="E9574" t="str">
        <f t="shared" si="153"/>
        <v>$125K-$200K</v>
      </c>
    </row>
    <row r="9575" spans="1:5" x14ac:dyDescent="0.3">
      <c r="A9575" s="33" t="s">
        <v>4</v>
      </c>
      <c r="B9575" s="33" t="s">
        <v>53</v>
      </c>
      <c r="C9575" s="33">
        <v>187500</v>
      </c>
      <c r="D9575" s="33" t="s">
        <v>638</v>
      </c>
      <c r="E9575" t="str">
        <f t="shared" si="153"/>
        <v>$125K-$200K</v>
      </c>
    </row>
    <row r="9576" spans="1:5" x14ac:dyDescent="0.3">
      <c r="A9576" s="33" t="s">
        <v>2</v>
      </c>
      <c r="B9576" s="33" t="s">
        <v>53</v>
      </c>
      <c r="C9576" s="33"/>
      <c r="D9576" s="33" t="s">
        <v>252</v>
      </c>
      <c r="E9576" t="str">
        <f t="shared" si="153"/>
        <v>No Data</v>
      </c>
    </row>
    <row r="9577" spans="1:5" x14ac:dyDescent="0.3">
      <c r="A9577" s="33" t="s">
        <v>128</v>
      </c>
      <c r="B9577" s="33" t="s">
        <v>53</v>
      </c>
      <c r="C9577" s="33">
        <v>150000</v>
      </c>
      <c r="D9577" s="33" t="s">
        <v>4268</v>
      </c>
      <c r="E9577" t="str">
        <f t="shared" si="153"/>
        <v>$125K-$200K</v>
      </c>
    </row>
    <row r="9578" spans="1:5" x14ac:dyDescent="0.3">
      <c r="A9578" s="33" t="s">
        <v>2</v>
      </c>
      <c r="B9578" s="33" t="s">
        <v>53</v>
      </c>
      <c r="C9578" s="33"/>
      <c r="D9578" s="33" t="s">
        <v>392</v>
      </c>
      <c r="E9578" t="str">
        <f t="shared" si="153"/>
        <v>No Data</v>
      </c>
    </row>
    <row r="9579" spans="1:5" x14ac:dyDescent="0.3">
      <c r="A9579" s="33" t="s">
        <v>4</v>
      </c>
      <c r="B9579" s="33" t="s">
        <v>54</v>
      </c>
      <c r="C9579" s="33"/>
      <c r="D9579" s="33" t="s">
        <v>268</v>
      </c>
      <c r="E9579" t="str">
        <f t="shared" si="153"/>
        <v>No Data</v>
      </c>
    </row>
    <row r="9580" spans="1:5" x14ac:dyDescent="0.3">
      <c r="A9580" s="33" t="s">
        <v>4</v>
      </c>
      <c r="B9580" s="33" t="s">
        <v>53</v>
      </c>
      <c r="C9580" s="33"/>
      <c r="D9580" s="33" t="s">
        <v>4269</v>
      </c>
      <c r="E9580" t="str">
        <f t="shared" si="153"/>
        <v>No Data</v>
      </c>
    </row>
    <row r="9581" spans="1:5" x14ac:dyDescent="0.3">
      <c r="A9581" s="33" t="s">
        <v>0</v>
      </c>
      <c r="B9581" s="33" t="s">
        <v>53</v>
      </c>
      <c r="C9581" s="33">
        <v>125000</v>
      </c>
      <c r="D9581" s="33" t="s">
        <v>2909</v>
      </c>
      <c r="E9581" t="str">
        <f t="shared" si="153"/>
        <v>$100K-$125K</v>
      </c>
    </row>
    <row r="9582" spans="1:5" x14ac:dyDescent="0.3">
      <c r="A9582" s="33" t="s">
        <v>0</v>
      </c>
      <c r="B9582" s="33" t="s">
        <v>53</v>
      </c>
      <c r="C9582" s="33">
        <v>145000</v>
      </c>
      <c r="D9582" s="33" t="s">
        <v>265</v>
      </c>
      <c r="E9582" t="str">
        <f t="shared" si="153"/>
        <v>$125K-$200K</v>
      </c>
    </row>
    <row r="9583" spans="1:5" x14ac:dyDescent="0.3">
      <c r="A9583" s="33" t="s">
        <v>0</v>
      </c>
      <c r="B9583" s="33" t="s">
        <v>54</v>
      </c>
      <c r="C9583" s="33">
        <v>123000</v>
      </c>
      <c r="D9583" s="33" t="s">
        <v>4270</v>
      </c>
      <c r="E9583" t="str">
        <f t="shared" si="153"/>
        <v>$100K-$125K</v>
      </c>
    </row>
    <row r="9584" spans="1:5" x14ac:dyDescent="0.3">
      <c r="A9584" s="33" t="s">
        <v>4</v>
      </c>
      <c r="B9584" s="33" t="s">
        <v>53</v>
      </c>
      <c r="C9584" s="33"/>
      <c r="D9584" s="33" t="s">
        <v>4271</v>
      </c>
      <c r="E9584" t="str">
        <f t="shared" si="153"/>
        <v>No Data</v>
      </c>
    </row>
    <row r="9585" spans="1:5" x14ac:dyDescent="0.3">
      <c r="A9585" s="33" t="s">
        <v>128</v>
      </c>
      <c r="B9585" s="33" t="s">
        <v>53</v>
      </c>
      <c r="C9585" s="33">
        <v>165000</v>
      </c>
      <c r="D9585" s="33" t="s">
        <v>4272</v>
      </c>
      <c r="E9585" t="str">
        <f t="shared" si="153"/>
        <v>$125K-$200K</v>
      </c>
    </row>
    <row r="9586" spans="1:5" x14ac:dyDescent="0.3">
      <c r="A9586" s="33" t="s">
        <v>126</v>
      </c>
      <c r="B9586" s="33" t="s">
        <v>88</v>
      </c>
      <c r="C9586" s="33">
        <v>155000</v>
      </c>
      <c r="D9586" s="33" t="s">
        <v>4273</v>
      </c>
      <c r="E9586" t="str">
        <f t="shared" si="153"/>
        <v>$125K-$200K</v>
      </c>
    </row>
    <row r="9587" spans="1:5" x14ac:dyDescent="0.3">
      <c r="A9587" s="33" t="s">
        <v>4</v>
      </c>
      <c r="B9587" s="33" t="s">
        <v>53</v>
      </c>
      <c r="C9587" s="33">
        <v>115000</v>
      </c>
      <c r="D9587" s="33" t="s">
        <v>299</v>
      </c>
      <c r="E9587" t="str">
        <f t="shared" si="153"/>
        <v>$100K-$125K</v>
      </c>
    </row>
    <row r="9588" spans="1:5" x14ac:dyDescent="0.3">
      <c r="A9588" s="33" t="s">
        <v>52</v>
      </c>
      <c r="B9588" s="33" t="s">
        <v>53</v>
      </c>
      <c r="C9588" s="33">
        <v>105000</v>
      </c>
      <c r="D9588" s="33" t="s">
        <v>520</v>
      </c>
      <c r="E9588" t="str">
        <f t="shared" si="153"/>
        <v>$100K-$125K</v>
      </c>
    </row>
    <row r="9589" spans="1:5" x14ac:dyDescent="0.3">
      <c r="A9589" s="33" t="s">
        <v>2</v>
      </c>
      <c r="B9589" s="33" t="s">
        <v>64</v>
      </c>
      <c r="C9589" s="33">
        <v>89204</v>
      </c>
      <c r="D9589" s="33" t="s">
        <v>3444</v>
      </c>
      <c r="E9589" t="str">
        <f t="shared" si="153"/>
        <v>$75K-$100K</v>
      </c>
    </row>
    <row r="9590" spans="1:5" x14ac:dyDescent="0.3">
      <c r="A9590" s="33" t="s">
        <v>4</v>
      </c>
      <c r="B9590" s="33" t="s">
        <v>53</v>
      </c>
      <c r="C9590" s="33">
        <v>125000</v>
      </c>
      <c r="D9590" s="33" t="s">
        <v>2020</v>
      </c>
      <c r="E9590" t="str">
        <f t="shared" si="153"/>
        <v>$100K-$125K</v>
      </c>
    </row>
    <row r="9591" spans="1:5" x14ac:dyDescent="0.3">
      <c r="A9591" s="33" t="s">
        <v>4</v>
      </c>
      <c r="B9591" s="33" t="s">
        <v>53</v>
      </c>
      <c r="C9591" s="33">
        <v>97000</v>
      </c>
      <c r="D9591" s="33" t="s">
        <v>4274</v>
      </c>
      <c r="E9591" t="str">
        <f t="shared" si="153"/>
        <v>$75K-$100K</v>
      </c>
    </row>
    <row r="9592" spans="1:5" x14ac:dyDescent="0.3">
      <c r="A9592" s="33" t="s">
        <v>2</v>
      </c>
      <c r="B9592" s="33" t="s">
        <v>53</v>
      </c>
      <c r="C9592" s="33"/>
      <c r="D9592" s="33" t="s">
        <v>4275</v>
      </c>
      <c r="E9592" t="str">
        <f t="shared" si="153"/>
        <v>No Data</v>
      </c>
    </row>
    <row r="9593" spans="1:5" x14ac:dyDescent="0.3">
      <c r="A9593" s="33" t="s">
        <v>4</v>
      </c>
      <c r="B9593" s="33" t="s">
        <v>53</v>
      </c>
      <c r="C9593" s="33"/>
      <c r="D9593" s="33" t="s">
        <v>237</v>
      </c>
      <c r="E9593" t="str">
        <f t="shared" si="153"/>
        <v>No Data</v>
      </c>
    </row>
    <row r="9594" spans="1:5" x14ac:dyDescent="0.3">
      <c r="A9594" s="33" t="s">
        <v>0</v>
      </c>
      <c r="B9594" s="33" t="s">
        <v>53</v>
      </c>
      <c r="C9594" s="33">
        <v>178500</v>
      </c>
      <c r="D9594" s="33" t="s">
        <v>680</v>
      </c>
      <c r="E9594" t="str">
        <f t="shared" si="153"/>
        <v>$125K-$200K</v>
      </c>
    </row>
    <row r="9595" spans="1:5" x14ac:dyDescent="0.3">
      <c r="A9595" s="33" t="s">
        <v>4</v>
      </c>
      <c r="B9595" s="33" t="s">
        <v>53</v>
      </c>
      <c r="C9595" s="33">
        <v>57500</v>
      </c>
      <c r="D9595" s="33" t="s">
        <v>2006</v>
      </c>
      <c r="E9595" t="str">
        <f t="shared" si="153"/>
        <v>&lt;$75K</v>
      </c>
    </row>
    <row r="9596" spans="1:5" x14ac:dyDescent="0.3">
      <c r="A9596" s="33" t="s">
        <v>0</v>
      </c>
      <c r="B9596" s="33" t="s">
        <v>53</v>
      </c>
      <c r="C9596" s="33">
        <v>106000</v>
      </c>
      <c r="D9596" s="33" t="s">
        <v>1900</v>
      </c>
      <c r="E9596" t="str">
        <f t="shared" si="153"/>
        <v>$100K-$125K</v>
      </c>
    </row>
    <row r="9597" spans="1:5" x14ac:dyDescent="0.3">
      <c r="A9597" s="33" t="s">
        <v>2</v>
      </c>
      <c r="B9597" s="33" t="s">
        <v>53</v>
      </c>
      <c r="C9597" s="33"/>
      <c r="D9597" s="33" t="s">
        <v>1756</v>
      </c>
      <c r="E9597" t="str">
        <f t="shared" si="153"/>
        <v>No Data</v>
      </c>
    </row>
    <row r="9598" spans="1:5" x14ac:dyDescent="0.3">
      <c r="A9598" s="33" t="s">
        <v>1</v>
      </c>
      <c r="B9598" s="33" t="s">
        <v>114</v>
      </c>
      <c r="C9598" s="33">
        <v>166000</v>
      </c>
      <c r="D9598" s="33" t="s">
        <v>4276</v>
      </c>
      <c r="E9598" t="str">
        <f t="shared" si="153"/>
        <v>$125K-$200K</v>
      </c>
    </row>
    <row r="9599" spans="1:5" x14ac:dyDescent="0.3">
      <c r="A9599" s="33" t="s">
        <v>129</v>
      </c>
      <c r="B9599" s="33" t="s">
        <v>53</v>
      </c>
      <c r="C9599" s="33">
        <v>50000</v>
      </c>
      <c r="D9599" s="33" t="s">
        <v>4277</v>
      </c>
      <c r="E9599" t="str">
        <f t="shared" si="153"/>
        <v>&lt;$75K</v>
      </c>
    </row>
    <row r="9600" spans="1:5" x14ac:dyDescent="0.3">
      <c r="A9600" s="33" t="s">
        <v>2</v>
      </c>
      <c r="B9600" s="33" t="s">
        <v>53</v>
      </c>
      <c r="C9600" s="33">
        <v>110000</v>
      </c>
      <c r="D9600" s="33" t="s">
        <v>558</v>
      </c>
      <c r="E9600" t="str">
        <f t="shared" si="153"/>
        <v>$100K-$125K</v>
      </c>
    </row>
    <row r="9601" spans="1:5" x14ac:dyDescent="0.3">
      <c r="A9601" s="33" t="s">
        <v>4</v>
      </c>
      <c r="B9601" s="33" t="s">
        <v>106</v>
      </c>
      <c r="C9601" s="33">
        <v>134241</v>
      </c>
      <c r="D9601" s="33" t="s">
        <v>1076</v>
      </c>
      <c r="E9601" t="str">
        <f t="shared" si="153"/>
        <v>$125K-$200K</v>
      </c>
    </row>
    <row r="9602" spans="1:5" x14ac:dyDescent="0.3">
      <c r="A9602" s="33" t="s">
        <v>4</v>
      </c>
      <c r="B9602" s="33" t="s">
        <v>53</v>
      </c>
      <c r="C9602" s="33"/>
      <c r="D9602" s="33" t="s">
        <v>258</v>
      </c>
      <c r="E9602" t="str">
        <f t="shared" si="153"/>
        <v>No Data</v>
      </c>
    </row>
    <row r="9603" spans="1:5" x14ac:dyDescent="0.3">
      <c r="A9603" s="33" t="s">
        <v>128</v>
      </c>
      <c r="B9603" s="33" t="s">
        <v>53</v>
      </c>
      <c r="C9603" s="33">
        <v>151500</v>
      </c>
      <c r="D9603" s="33" t="s">
        <v>1766</v>
      </c>
      <c r="E9603" t="str">
        <f t="shared" ref="E9603:E9666" si="154">_xlfn.XLOOKUP(C9603,$H$16:$H$21,$G$16:$G$21,,1)</f>
        <v>$125K-$200K</v>
      </c>
    </row>
    <row r="9604" spans="1:5" x14ac:dyDescent="0.3">
      <c r="A9604" s="33" t="s">
        <v>126</v>
      </c>
      <c r="B9604" s="33" t="s">
        <v>73</v>
      </c>
      <c r="C9604" s="33">
        <v>154000</v>
      </c>
      <c r="D9604" s="33" t="s">
        <v>4278</v>
      </c>
      <c r="E9604" t="str">
        <f t="shared" si="154"/>
        <v>$125K-$200K</v>
      </c>
    </row>
    <row r="9605" spans="1:5" x14ac:dyDescent="0.3">
      <c r="A9605" s="33" t="s">
        <v>0</v>
      </c>
      <c r="B9605" s="33" t="s">
        <v>53</v>
      </c>
      <c r="C9605" s="33">
        <v>119550</v>
      </c>
      <c r="D9605" s="33" t="s">
        <v>299</v>
      </c>
      <c r="E9605" t="str">
        <f t="shared" si="154"/>
        <v>$100K-$125K</v>
      </c>
    </row>
    <row r="9606" spans="1:5" x14ac:dyDescent="0.3">
      <c r="A9606" s="33" t="s">
        <v>2</v>
      </c>
      <c r="B9606" s="33" t="s">
        <v>53</v>
      </c>
      <c r="C9606" s="33">
        <v>148238.5</v>
      </c>
      <c r="D9606" s="33" t="s">
        <v>279</v>
      </c>
      <c r="E9606" t="str">
        <f t="shared" si="154"/>
        <v>$125K-$200K</v>
      </c>
    </row>
    <row r="9607" spans="1:5" x14ac:dyDescent="0.3">
      <c r="A9607" s="33" t="s">
        <v>0</v>
      </c>
      <c r="B9607" s="33" t="s">
        <v>54</v>
      </c>
      <c r="C9607" s="33"/>
      <c r="D9607" s="33" t="s">
        <v>1178</v>
      </c>
      <c r="E9607" t="str">
        <f t="shared" si="154"/>
        <v>No Data</v>
      </c>
    </row>
    <row r="9608" spans="1:5" x14ac:dyDescent="0.3">
      <c r="A9608" s="33" t="s">
        <v>125</v>
      </c>
      <c r="B9608" s="33" t="s">
        <v>53</v>
      </c>
      <c r="C9608" s="33">
        <v>55000</v>
      </c>
      <c r="D9608" s="33" t="s">
        <v>4279</v>
      </c>
      <c r="E9608" t="str">
        <f t="shared" si="154"/>
        <v>&lt;$75K</v>
      </c>
    </row>
    <row r="9609" spans="1:5" x14ac:dyDescent="0.3">
      <c r="A9609" s="33" t="s">
        <v>0</v>
      </c>
      <c r="B9609" s="33" t="s">
        <v>53</v>
      </c>
      <c r="C9609" s="33"/>
      <c r="D9609" s="33" t="s">
        <v>4280</v>
      </c>
      <c r="E9609" t="str">
        <f t="shared" si="154"/>
        <v>No Data</v>
      </c>
    </row>
    <row r="9610" spans="1:5" x14ac:dyDescent="0.3">
      <c r="A9610" s="33" t="s">
        <v>0</v>
      </c>
      <c r="B9610" s="33" t="s">
        <v>53</v>
      </c>
      <c r="C9610" s="33">
        <v>90000</v>
      </c>
      <c r="D9610" s="33" t="s">
        <v>919</v>
      </c>
      <c r="E9610" t="str">
        <f t="shared" si="154"/>
        <v>$75K-$100K</v>
      </c>
    </row>
    <row r="9611" spans="1:5" x14ac:dyDescent="0.3">
      <c r="A9611" s="33" t="s">
        <v>129</v>
      </c>
      <c r="B9611" s="33" t="s">
        <v>112</v>
      </c>
      <c r="C9611" s="33">
        <v>79200</v>
      </c>
      <c r="D9611" s="33" t="s">
        <v>1573</v>
      </c>
      <c r="E9611" t="str">
        <f t="shared" si="154"/>
        <v>$75K-$100K</v>
      </c>
    </row>
    <row r="9612" spans="1:5" x14ac:dyDescent="0.3">
      <c r="A9612" s="33" t="s">
        <v>2</v>
      </c>
      <c r="B9612" s="33" t="s">
        <v>178</v>
      </c>
      <c r="C9612" s="33">
        <v>102500</v>
      </c>
      <c r="D9612" s="33" t="s">
        <v>4281</v>
      </c>
      <c r="E9612" t="str">
        <f t="shared" si="154"/>
        <v>$100K-$125K</v>
      </c>
    </row>
    <row r="9613" spans="1:5" x14ac:dyDescent="0.3">
      <c r="A9613" s="33" t="s">
        <v>2</v>
      </c>
      <c r="B9613" s="33" t="s">
        <v>53</v>
      </c>
      <c r="C9613" s="33">
        <v>115000</v>
      </c>
      <c r="D9613" s="33" t="s">
        <v>268</v>
      </c>
      <c r="E9613" t="str">
        <f t="shared" si="154"/>
        <v>$100K-$125K</v>
      </c>
    </row>
    <row r="9614" spans="1:5" x14ac:dyDescent="0.3">
      <c r="A9614" s="33" t="s">
        <v>4</v>
      </c>
      <c r="B9614" s="33" t="s">
        <v>54</v>
      </c>
      <c r="C9614" s="33">
        <v>102500</v>
      </c>
      <c r="D9614" s="33" t="s">
        <v>232</v>
      </c>
      <c r="E9614" t="str">
        <f t="shared" si="154"/>
        <v>$100K-$125K</v>
      </c>
    </row>
    <row r="9615" spans="1:5" x14ac:dyDescent="0.3">
      <c r="A9615" s="33" t="s">
        <v>1</v>
      </c>
      <c r="B9615" s="33" t="s">
        <v>81</v>
      </c>
      <c r="C9615" s="33">
        <v>166000</v>
      </c>
      <c r="D9615" s="33" t="s">
        <v>4282</v>
      </c>
      <c r="E9615" t="str">
        <f t="shared" si="154"/>
        <v>$125K-$200K</v>
      </c>
    </row>
    <row r="9616" spans="1:5" x14ac:dyDescent="0.3">
      <c r="A9616" s="33" t="s">
        <v>126</v>
      </c>
      <c r="B9616" s="33" t="s">
        <v>53</v>
      </c>
      <c r="C9616" s="33"/>
      <c r="D9616" s="33" t="s">
        <v>213</v>
      </c>
      <c r="E9616" t="str">
        <f t="shared" si="154"/>
        <v>No Data</v>
      </c>
    </row>
    <row r="9617" spans="1:5" x14ac:dyDescent="0.3">
      <c r="A9617" s="33" t="s">
        <v>0</v>
      </c>
      <c r="B9617" s="33" t="s">
        <v>53</v>
      </c>
      <c r="C9617" s="33">
        <v>149000</v>
      </c>
      <c r="D9617" s="33" t="s">
        <v>3881</v>
      </c>
      <c r="E9617" t="str">
        <f t="shared" si="154"/>
        <v>$125K-$200K</v>
      </c>
    </row>
    <row r="9618" spans="1:5" x14ac:dyDescent="0.3">
      <c r="A9618" s="33" t="s">
        <v>0</v>
      </c>
      <c r="B9618" s="33" t="s">
        <v>53</v>
      </c>
      <c r="C9618" s="33">
        <v>120000</v>
      </c>
      <c r="D9618" s="33" t="s">
        <v>3101</v>
      </c>
      <c r="E9618" t="str">
        <f t="shared" si="154"/>
        <v>$100K-$125K</v>
      </c>
    </row>
    <row r="9619" spans="1:5" x14ac:dyDescent="0.3">
      <c r="A9619" s="33" t="s">
        <v>0</v>
      </c>
      <c r="B9619" s="33" t="s">
        <v>53</v>
      </c>
      <c r="C9619" s="33">
        <v>32000</v>
      </c>
      <c r="D9619" s="33" t="s">
        <v>4283</v>
      </c>
      <c r="E9619" t="str">
        <f t="shared" si="154"/>
        <v>&lt;$75K</v>
      </c>
    </row>
    <row r="9620" spans="1:5" x14ac:dyDescent="0.3">
      <c r="A9620" s="33" t="s">
        <v>0</v>
      </c>
      <c r="B9620" s="33" t="s">
        <v>53</v>
      </c>
      <c r="C9620" s="33">
        <v>80025</v>
      </c>
      <c r="D9620" s="33" t="s">
        <v>609</v>
      </c>
      <c r="E9620" t="str">
        <f t="shared" si="154"/>
        <v>$75K-$100K</v>
      </c>
    </row>
    <row r="9621" spans="1:5" x14ac:dyDescent="0.3">
      <c r="A9621" s="33" t="s">
        <v>2</v>
      </c>
      <c r="B9621" s="33" t="s">
        <v>53</v>
      </c>
      <c r="C9621" s="33">
        <v>125000</v>
      </c>
      <c r="D9621" s="33" t="s">
        <v>243</v>
      </c>
      <c r="E9621" t="str">
        <f t="shared" si="154"/>
        <v>$100K-$125K</v>
      </c>
    </row>
    <row r="9622" spans="1:5" x14ac:dyDescent="0.3">
      <c r="A9622" s="33" t="s">
        <v>4</v>
      </c>
      <c r="B9622" s="33" t="s">
        <v>53</v>
      </c>
      <c r="C9622" s="33">
        <v>105000</v>
      </c>
      <c r="D9622" s="33" t="s">
        <v>265</v>
      </c>
      <c r="E9622" t="str">
        <f t="shared" si="154"/>
        <v>$100K-$125K</v>
      </c>
    </row>
    <row r="9623" spans="1:5" x14ac:dyDescent="0.3">
      <c r="A9623" s="33" t="s">
        <v>2</v>
      </c>
      <c r="B9623" s="33" t="s">
        <v>53</v>
      </c>
      <c r="C9623" s="33">
        <v>148500</v>
      </c>
      <c r="D9623" s="33" t="s">
        <v>534</v>
      </c>
      <c r="E9623" t="str">
        <f t="shared" si="154"/>
        <v>$125K-$200K</v>
      </c>
    </row>
    <row r="9624" spans="1:5" x14ac:dyDescent="0.3">
      <c r="A9624" s="33" t="s">
        <v>0</v>
      </c>
      <c r="B9624" s="33" t="s">
        <v>53</v>
      </c>
      <c r="C9624" s="33">
        <v>75000</v>
      </c>
      <c r="D9624" s="33" t="s">
        <v>488</v>
      </c>
      <c r="E9624" t="str">
        <f t="shared" si="154"/>
        <v>&lt;$75K</v>
      </c>
    </row>
    <row r="9625" spans="1:5" x14ac:dyDescent="0.3">
      <c r="A9625" s="33" t="s">
        <v>0</v>
      </c>
      <c r="B9625" s="33" t="s">
        <v>54</v>
      </c>
      <c r="C9625" s="33"/>
      <c r="D9625" s="33" t="s">
        <v>4284</v>
      </c>
      <c r="E9625" t="str">
        <f t="shared" si="154"/>
        <v>No Data</v>
      </c>
    </row>
    <row r="9626" spans="1:5" x14ac:dyDescent="0.3">
      <c r="A9626" s="33" t="s">
        <v>0</v>
      </c>
      <c r="B9626" s="33" t="s">
        <v>53</v>
      </c>
      <c r="C9626" s="33"/>
      <c r="D9626" s="33" t="s">
        <v>1745</v>
      </c>
      <c r="E9626" t="str">
        <f t="shared" si="154"/>
        <v>No Data</v>
      </c>
    </row>
    <row r="9627" spans="1:5" x14ac:dyDescent="0.3">
      <c r="A9627" s="33" t="s">
        <v>0</v>
      </c>
      <c r="B9627" s="33" t="s">
        <v>53</v>
      </c>
      <c r="C9627" s="33">
        <v>114669.5</v>
      </c>
      <c r="D9627" s="33" t="s">
        <v>1400</v>
      </c>
      <c r="E9627" t="str">
        <f t="shared" si="154"/>
        <v>$100K-$125K</v>
      </c>
    </row>
    <row r="9628" spans="1:5" x14ac:dyDescent="0.3">
      <c r="A9628" s="33" t="s">
        <v>126</v>
      </c>
      <c r="B9628" s="33" t="s">
        <v>53</v>
      </c>
      <c r="C9628" s="33"/>
      <c r="D9628" s="33" t="s">
        <v>287</v>
      </c>
      <c r="E9628" t="str">
        <f t="shared" si="154"/>
        <v>No Data</v>
      </c>
    </row>
    <row r="9629" spans="1:5" x14ac:dyDescent="0.3">
      <c r="A9629" s="33" t="s">
        <v>4</v>
      </c>
      <c r="B9629" s="33" t="s">
        <v>53</v>
      </c>
      <c r="C9629" s="33">
        <v>100000</v>
      </c>
      <c r="D9629" s="33" t="s">
        <v>4285</v>
      </c>
      <c r="E9629" t="str">
        <f t="shared" si="154"/>
        <v>$75K-$100K</v>
      </c>
    </row>
    <row r="9630" spans="1:5" x14ac:dyDescent="0.3">
      <c r="A9630" s="33" t="s">
        <v>4</v>
      </c>
      <c r="B9630" s="33" t="s">
        <v>53</v>
      </c>
      <c r="C9630" s="33"/>
      <c r="D9630" s="33" t="s">
        <v>389</v>
      </c>
      <c r="E9630" t="str">
        <f t="shared" si="154"/>
        <v>No Data</v>
      </c>
    </row>
    <row r="9631" spans="1:5" x14ac:dyDescent="0.3">
      <c r="A9631" s="33" t="s">
        <v>2</v>
      </c>
      <c r="B9631" s="33" t="s">
        <v>53</v>
      </c>
      <c r="C9631" s="33"/>
      <c r="D9631" s="33" t="s">
        <v>879</v>
      </c>
      <c r="E9631" t="str">
        <f t="shared" si="154"/>
        <v>No Data</v>
      </c>
    </row>
    <row r="9632" spans="1:5" x14ac:dyDescent="0.3">
      <c r="A9632" s="33" t="s">
        <v>126</v>
      </c>
      <c r="B9632" s="33" t="s">
        <v>54</v>
      </c>
      <c r="C9632" s="33">
        <v>170672</v>
      </c>
      <c r="D9632" s="33" t="s">
        <v>225</v>
      </c>
      <c r="E9632" t="str">
        <f t="shared" si="154"/>
        <v>$125K-$200K</v>
      </c>
    </row>
    <row r="9633" spans="1:5" x14ac:dyDescent="0.3">
      <c r="A9633" s="33" t="s">
        <v>0</v>
      </c>
      <c r="B9633" s="33" t="s">
        <v>53</v>
      </c>
      <c r="C9633" s="33">
        <v>119257</v>
      </c>
      <c r="D9633" s="33" t="s">
        <v>1089</v>
      </c>
      <c r="E9633" t="str">
        <f t="shared" si="154"/>
        <v>$100K-$125K</v>
      </c>
    </row>
    <row r="9634" spans="1:5" x14ac:dyDescent="0.3">
      <c r="A9634" s="33" t="s">
        <v>52</v>
      </c>
      <c r="B9634" s="33" t="s">
        <v>53</v>
      </c>
      <c r="C9634" s="33"/>
      <c r="D9634" s="33" t="s">
        <v>4286</v>
      </c>
      <c r="E9634" t="str">
        <f t="shared" si="154"/>
        <v>No Data</v>
      </c>
    </row>
    <row r="9635" spans="1:5" x14ac:dyDescent="0.3">
      <c r="A9635" s="33" t="s">
        <v>4</v>
      </c>
      <c r="B9635" s="33" t="s">
        <v>53</v>
      </c>
      <c r="C9635" s="33">
        <v>130000</v>
      </c>
      <c r="D9635" s="33" t="s">
        <v>4287</v>
      </c>
      <c r="E9635" t="str">
        <f t="shared" si="154"/>
        <v>$125K-$200K</v>
      </c>
    </row>
    <row r="9636" spans="1:5" x14ac:dyDescent="0.3">
      <c r="A9636" s="33" t="s">
        <v>129</v>
      </c>
      <c r="B9636" s="33" t="s">
        <v>53</v>
      </c>
      <c r="C9636" s="33">
        <v>99150</v>
      </c>
      <c r="D9636" s="33" t="s">
        <v>645</v>
      </c>
      <c r="E9636" t="str">
        <f t="shared" si="154"/>
        <v>$75K-$100K</v>
      </c>
    </row>
    <row r="9637" spans="1:5" x14ac:dyDescent="0.3">
      <c r="A9637" s="33" t="s">
        <v>128</v>
      </c>
      <c r="B9637" s="33" t="s">
        <v>53</v>
      </c>
      <c r="C9637" s="33">
        <v>115000</v>
      </c>
      <c r="D9637" s="33" t="s">
        <v>943</v>
      </c>
      <c r="E9637" t="str">
        <f t="shared" si="154"/>
        <v>$100K-$125K</v>
      </c>
    </row>
    <row r="9638" spans="1:5" x14ac:dyDescent="0.3">
      <c r="A9638" s="33" t="s">
        <v>4</v>
      </c>
      <c r="B9638" s="33" t="s">
        <v>53</v>
      </c>
      <c r="C9638" s="33">
        <v>135000</v>
      </c>
      <c r="D9638" s="33" t="s">
        <v>635</v>
      </c>
      <c r="E9638" t="str">
        <f t="shared" si="154"/>
        <v>$125K-$200K</v>
      </c>
    </row>
    <row r="9639" spans="1:5" x14ac:dyDescent="0.3">
      <c r="A9639" s="33" t="s">
        <v>0</v>
      </c>
      <c r="B9639" s="33" t="s">
        <v>53</v>
      </c>
      <c r="C9639" s="33"/>
      <c r="D9639" s="33" t="s">
        <v>258</v>
      </c>
      <c r="E9639" t="str">
        <f t="shared" si="154"/>
        <v>No Data</v>
      </c>
    </row>
    <row r="9640" spans="1:5" x14ac:dyDescent="0.3">
      <c r="A9640" s="33" t="s">
        <v>0</v>
      </c>
      <c r="B9640" s="33" t="s">
        <v>53</v>
      </c>
      <c r="C9640" s="33">
        <v>165000</v>
      </c>
      <c r="D9640" s="33" t="s">
        <v>3944</v>
      </c>
      <c r="E9640" t="str">
        <f t="shared" si="154"/>
        <v>$125K-$200K</v>
      </c>
    </row>
    <row r="9641" spans="1:5" x14ac:dyDescent="0.3">
      <c r="A9641" s="33" t="s">
        <v>128</v>
      </c>
      <c r="B9641" s="33" t="s">
        <v>53</v>
      </c>
      <c r="C9641" s="33">
        <v>125500</v>
      </c>
      <c r="D9641" s="33" t="s">
        <v>4062</v>
      </c>
      <c r="E9641" t="str">
        <f t="shared" si="154"/>
        <v>$125K-$200K</v>
      </c>
    </row>
    <row r="9642" spans="1:5" x14ac:dyDescent="0.3">
      <c r="A9642" s="33" t="s">
        <v>4</v>
      </c>
      <c r="B9642" s="33" t="s">
        <v>53</v>
      </c>
      <c r="C9642" s="33">
        <v>225000</v>
      </c>
      <c r="D9642" s="33" t="s">
        <v>4288</v>
      </c>
      <c r="E9642" t="str">
        <f t="shared" si="154"/>
        <v>&gt;$200K</v>
      </c>
    </row>
    <row r="9643" spans="1:5" x14ac:dyDescent="0.3">
      <c r="A9643" s="33" t="s">
        <v>4</v>
      </c>
      <c r="B9643" s="33" t="s">
        <v>54</v>
      </c>
      <c r="C9643" s="33">
        <v>99150</v>
      </c>
      <c r="D9643" s="33" t="s">
        <v>353</v>
      </c>
      <c r="E9643" t="str">
        <f t="shared" si="154"/>
        <v>$75K-$100K</v>
      </c>
    </row>
    <row r="9644" spans="1:5" x14ac:dyDescent="0.3">
      <c r="A9644" s="33" t="s">
        <v>2</v>
      </c>
      <c r="B9644" s="33" t="s">
        <v>53</v>
      </c>
      <c r="C9644" s="33">
        <v>110200</v>
      </c>
      <c r="D9644" s="33" t="s">
        <v>516</v>
      </c>
      <c r="E9644" t="str">
        <f t="shared" si="154"/>
        <v>$100K-$125K</v>
      </c>
    </row>
    <row r="9645" spans="1:5" x14ac:dyDescent="0.3">
      <c r="A9645" s="33" t="s">
        <v>2</v>
      </c>
      <c r="B9645" s="33" t="s">
        <v>53</v>
      </c>
      <c r="C9645" s="33"/>
      <c r="D9645" s="33" t="s">
        <v>4289</v>
      </c>
      <c r="E9645" t="str">
        <f t="shared" si="154"/>
        <v>No Data</v>
      </c>
    </row>
    <row r="9646" spans="1:5" x14ac:dyDescent="0.3">
      <c r="A9646" s="33" t="s">
        <v>2</v>
      </c>
      <c r="B9646" s="33" t="s">
        <v>53</v>
      </c>
      <c r="C9646" s="33">
        <v>102500</v>
      </c>
      <c r="D9646" s="33" t="s">
        <v>387</v>
      </c>
      <c r="E9646" t="str">
        <f t="shared" si="154"/>
        <v>$100K-$125K</v>
      </c>
    </row>
    <row r="9647" spans="1:5" x14ac:dyDescent="0.3">
      <c r="A9647" s="33" t="s">
        <v>2</v>
      </c>
      <c r="B9647" s="33" t="s">
        <v>53</v>
      </c>
      <c r="C9647" s="33">
        <v>85000</v>
      </c>
      <c r="D9647" s="33" t="s">
        <v>265</v>
      </c>
      <c r="E9647" t="str">
        <f t="shared" si="154"/>
        <v>$75K-$100K</v>
      </c>
    </row>
    <row r="9648" spans="1:5" x14ac:dyDescent="0.3">
      <c r="A9648" s="33" t="s">
        <v>4</v>
      </c>
      <c r="B9648" s="33" t="s">
        <v>54</v>
      </c>
      <c r="C9648" s="33">
        <v>107500</v>
      </c>
      <c r="D9648" s="33" t="s">
        <v>4290</v>
      </c>
      <c r="E9648" t="str">
        <f t="shared" si="154"/>
        <v>$100K-$125K</v>
      </c>
    </row>
    <row r="9649" spans="1:5" x14ac:dyDescent="0.3">
      <c r="A9649" s="33" t="s">
        <v>0</v>
      </c>
      <c r="B9649" s="33" t="s">
        <v>53</v>
      </c>
      <c r="C9649" s="33">
        <v>170000</v>
      </c>
      <c r="D9649" s="33" t="s">
        <v>877</v>
      </c>
      <c r="E9649" t="str">
        <f t="shared" si="154"/>
        <v>$125K-$200K</v>
      </c>
    </row>
    <row r="9650" spans="1:5" x14ac:dyDescent="0.3">
      <c r="A9650" s="33" t="s">
        <v>126</v>
      </c>
      <c r="B9650" s="33" t="s">
        <v>54</v>
      </c>
      <c r="C9650" s="33"/>
      <c r="D9650" s="33" t="s">
        <v>401</v>
      </c>
      <c r="E9650" t="str">
        <f t="shared" si="154"/>
        <v>No Data</v>
      </c>
    </row>
    <row r="9651" spans="1:5" x14ac:dyDescent="0.3">
      <c r="A9651" s="33" t="s">
        <v>1</v>
      </c>
      <c r="B9651" s="33" t="s">
        <v>69</v>
      </c>
      <c r="C9651" s="33">
        <v>166000</v>
      </c>
      <c r="D9651" s="33" t="s">
        <v>532</v>
      </c>
      <c r="E9651" t="str">
        <f t="shared" si="154"/>
        <v>$125K-$200K</v>
      </c>
    </row>
    <row r="9652" spans="1:5" x14ac:dyDescent="0.3">
      <c r="A9652" s="33" t="s">
        <v>2</v>
      </c>
      <c r="B9652" s="33" t="s">
        <v>53</v>
      </c>
      <c r="C9652" s="33"/>
      <c r="D9652" s="33" t="s">
        <v>4291</v>
      </c>
      <c r="E9652" t="str">
        <f t="shared" si="154"/>
        <v>No Data</v>
      </c>
    </row>
    <row r="9653" spans="1:5" x14ac:dyDescent="0.3">
      <c r="A9653" s="33" t="s">
        <v>125</v>
      </c>
      <c r="B9653" s="33" t="s">
        <v>53</v>
      </c>
      <c r="C9653" s="33">
        <v>72500</v>
      </c>
      <c r="D9653" s="33" t="s">
        <v>387</v>
      </c>
      <c r="E9653" t="str">
        <f t="shared" si="154"/>
        <v>&lt;$75K</v>
      </c>
    </row>
    <row r="9654" spans="1:5" x14ac:dyDescent="0.3">
      <c r="A9654" s="33" t="s">
        <v>126</v>
      </c>
      <c r="B9654" s="33" t="s">
        <v>53</v>
      </c>
      <c r="C9654" s="33">
        <v>170672</v>
      </c>
      <c r="D9654" s="33" t="s">
        <v>225</v>
      </c>
      <c r="E9654" t="str">
        <f t="shared" si="154"/>
        <v>$125K-$200K</v>
      </c>
    </row>
    <row r="9655" spans="1:5" x14ac:dyDescent="0.3">
      <c r="A9655" s="33" t="s">
        <v>126</v>
      </c>
      <c r="B9655" s="33" t="s">
        <v>53</v>
      </c>
      <c r="C9655" s="33"/>
      <c r="D9655" s="33" t="s">
        <v>4292</v>
      </c>
      <c r="E9655" t="str">
        <f t="shared" si="154"/>
        <v>No Data</v>
      </c>
    </row>
    <row r="9656" spans="1:5" x14ac:dyDescent="0.3">
      <c r="A9656" s="33" t="s">
        <v>0</v>
      </c>
      <c r="B9656" s="33" t="s">
        <v>53</v>
      </c>
      <c r="C9656" s="33">
        <v>140000</v>
      </c>
      <c r="D9656" s="33" t="s">
        <v>1937</v>
      </c>
      <c r="E9656" t="str">
        <f t="shared" si="154"/>
        <v>$125K-$200K</v>
      </c>
    </row>
    <row r="9657" spans="1:5" x14ac:dyDescent="0.3">
      <c r="A9657" s="33" t="s">
        <v>126</v>
      </c>
      <c r="B9657" s="33" t="s">
        <v>123</v>
      </c>
      <c r="C9657" s="33">
        <v>170500</v>
      </c>
      <c r="D9657" s="33" t="s">
        <v>3149</v>
      </c>
      <c r="E9657" t="str">
        <f t="shared" si="154"/>
        <v>$125K-$200K</v>
      </c>
    </row>
    <row r="9658" spans="1:5" x14ac:dyDescent="0.3">
      <c r="A9658" s="33" t="s">
        <v>0</v>
      </c>
      <c r="B9658" s="33" t="s">
        <v>53</v>
      </c>
      <c r="C9658" s="33">
        <v>90000</v>
      </c>
      <c r="D9658" s="33" t="s">
        <v>4293</v>
      </c>
      <c r="E9658" t="str">
        <f t="shared" si="154"/>
        <v>$75K-$100K</v>
      </c>
    </row>
    <row r="9659" spans="1:5" x14ac:dyDescent="0.3">
      <c r="A9659" s="33" t="s">
        <v>4</v>
      </c>
      <c r="B9659" s="33" t="s">
        <v>53</v>
      </c>
      <c r="C9659" s="33"/>
      <c r="D9659" s="33" t="s">
        <v>300</v>
      </c>
      <c r="E9659" t="str">
        <f t="shared" si="154"/>
        <v>No Data</v>
      </c>
    </row>
    <row r="9660" spans="1:5" x14ac:dyDescent="0.3">
      <c r="A9660" s="33" t="s">
        <v>2</v>
      </c>
      <c r="B9660" s="33" t="s">
        <v>53</v>
      </c>
      <c r="C9660" s="33"/>
      <c r="D9660" s="33" t="s">
        <v>4294</v>
      </c>
      <c r="E9660" t="str">
        <f t="shared" si="154"/>
        <v>No Data</v>
      </c>
    </row>
    <row r="9661" spans="1:5" x14ac:dyDescent="0.3">
      <c r="A9661" s="33" t="s">
        <v>4</v>
      </c>
      <c r="B9661" s="33" t="s">
        <v>53</v>
      </c>
      <c r="C9661" s="33">
        <v>152650</v>
      </c>
      <c r="D9661" s="33" t="s">
        <v>299</v>
      </c>
      <c r="E9661" t="str">
        <f t="shared" si="154"/>
        <v>$125K-$200K</v>
      </c>
    </row>
    <row r="9662" spans="1:5" x14ac:dyDescent="0.3">
      <c r="A9662" s="33" t="s">
        <v>4</v>
      </c>
      <c r="B9662" s="33" t="s">
        <v>53</v>
      </c>
      <c r="C9662" s="33"/>
      <c r="D9662" s="33" t="s">
        <v>258</v>
      </c>
      <c r="E9662" t="str">
        <f t="shared" si="154"/>
        <v>No Data</v>
      </c>
    </row>
    <row r="9663" spans="1:5" x14ac:dyDescent="0.3">
      <c r="A9663" s="33" t="s">
        <v>0</v>
      </c>
      <c r="B9663" s="33" t="s">
        <v>53</v>
      </c>
      <c r="C9663" s="33">
        <v>190000</v>
      </c>
      <c r="D9663" s="33" t="s">
        <v>4295</v>
      </c>
      <c r="E9663" t="str">
        <f t="shared" si="154"/>
        <v>$125K-$200K</v>
      </c>
    </row>
    <row r="9664" spans="1:5" x14ac:dyDescent="0.3">
      <c r="A9664" s="33" t="s">
        <v>128</v>
      </c>
      <c r="B9664" s="33" t="s">
        <v>53</v>
      </c>
      <c r="C9664" s="33">
        <v>116600</v>
      </c>
      <c r="D9664" s="33" t="s">
        <v>476</v>
      </c>
      <c r="E9664" t="str">
        <f t="shared" si="154"/>
        <v>$100K-$125K</v>
      </c>
    </row>
    <row r="9665" spans="1:5" x14ac:dyDescent="0.3">
      <c r="A9665" s="33" t="s">
        <v>2</v>
      </c>
      <c r="B9665" s="33" t="s">
        <v>53</v>
      </c>
      <c r="C9665" s="33"/>
      <c r="D9665" s="33" t="s">
        <v>912</v>
      </c>
      <c r="E9665" t="str">
        <f t="shared" si="154"/>
        <v>No Data</v>
      </c>
    </row>
    <row r="9666" spans="1:5" x14ac:dyDescent="0.3">
      <c r="A9666" s="33" t="s">
        <v>0</v>
      </c>
      <c r="B9666" s="33" t="s">
        <v>53</v>
      </c>
      <c r="C9666" s="33">
        <v>119175</v>
      </c>
      <c r="D9666" s="33" t="s">
        <v>3045</v>
      </c>
      <c r="E9666" t="str">
        <f t="shared" si="154"/>
        <v>$100K-$125K</v>
      </c>
    </row>
    <row r="9667" spans="1:5" x14ac:dyDescent="0.3">
      <c r="A9667" s="33" t="s">
        <v>0</v>
      </c>
      <c r="B9667" s="33" t="s">
        <v>53</v>
      </c>
      <c r="C9667" s="33">
        <v>102267</v>
      </c>
      <c r="D9667" s="33" t="s">
        <v>4296</v>
      </c>
      <c r="E9667" t="str">
        <f t="shared" ref="E9667:E9730" si="155">_xlfn.XLOOKUP(C9667,$H$16:$H$21,$G$16:$G$21,,1)</f>
        <v>$100K-$125K</v>
      </c>
    </row>
    <row r="9668" spans="1:5" x14ac:dyDescent="0.3">
      <c r="A9668" s="33" t="s">
        <v>0</v>
      </c>
      <c r="B9668" s="33" t="s">
        <v>53</v>
      </c>
      <c r="C9668" s="33"/>
      <c r="D9668" s="33" t="s">
        <v>258</v>
      </c>
      <c r="E9668" t="str">
        <f t="shared" si="155"/>
        <v>No Data</v>
      </c>
    </row>
    <row r="9669" spans="1:5" x14ac:dyDescent="0.3">
      <c r="A9669" s="33" t="s">
        <v>2</v>
      </c>
      <c r="B9669" s="33" t="s">
        <v>53</v>
      </c>
      <c r="C9669" s="33">
        <v>75000</v>
      </c>
      <c r="D9669" s="33" t="s">
        <v>2282</v>
      </c>
      <c r="E9669" t="str">
        <f t="shared" si="155"/>
        <v>&lt;$75K</v>
      </c>
    </row>
    <row r="9670" spans="1:5" x14ac:dyDescent="0.3">
      <c r="A9670" s="33" t="s">
        <v>2</v>
      </c>
      <c r="B9670" s="33" t="s">
        <v>53</v>
      </c>
      <c r="C9670" s="33">
        <v>75000</v>
      </c>
      <c r="D9670" s="33" t="s">
        <v>4297</v>
      </c>
      <c r="E9670" t="str">
        <f t="shared" si="155"/>
        <v>&lt;$75K</v>
      </c>
    </row>
    <row r="9671" spans="1:5" x14ac:dyDescent="0.3">
      <c r="A9671" s="33" t="s">
        <v>66</v>
      </c>
      <c r="B9671" s="33" t="s">
        <v>81</v>
      </c>
      <c r="C9671" s="33">
        <v>90000</v>
      </c>
      <c r="D9671" s="33" t="s">
        <v>4298</v>
      </c>
      <c r="E9671" t="str">
        <f t="shared" si="155"/>
        <v>$75K-$100K</v>
      </c>
    </row>
    <row r="9672" spans="1:5" x14ac:dyDescent="0.3">
      <c r="A9672" s="33" t="s">
        <v>2</v>
      </c>
      <c r="B9672" s="33" t="s">
        <v>53</v>
      </c>
      <c r="C9672" s="33">
        <v>111175</v>
      </c>
      <c r="D9672" s="33" t="s">
        <v>651</v>
      </c>
      <c r="E9672" t="str">
        <f t="shared" si="155"/>
        <v>$100K-$125K</v>
      </c>
    </row>
    <row r="9673" spans="1:5" x14ac:dyDescent="0.3">
      <c r="A9673" s="33" t="s">
        <v>2</v>
      </c>
      <c r="B9673" s="33" t="s">
        <v>53</v>
      </c>
      <c r="C9673" s="33"/>
      <c r="D9673" s="33" t="s">
        <v>4299</v>
      </c>
      <c r="E9673" t="str">
        <f t="shared" si="155"/>
        <v>No Data</v>
      </c>
    </row>
    <row r="9674" spans="1:5" x14ac:dyDescent="0.3">
      <c r="A9674" s="33" t="s">
        <v>4</v>
      </c>
      <c r="B9674" s="33" t="s">
        <v>53</v>
      </c>
      <c r="C9674" s="33">
        <v>125000</v>
      </c>
      <c r="D9674" s="33" t="s">
        <v>268</v>
      </c>
      <c r="E9674" t="str">
        <f t="shared" si="155"/>
        <v>$100K-$125K</v>
      </c>
    </row>
    <row r="9675" spans="1:5" x14ac:dyDescent="0.3">
      <c r="A9675" s="33" t="s">
        <v>4</v>
      </c>
      <c r="B9675" s="33" t="s">
        <v>53</v>
      </c>
      <c r="C9675" s="33"/>
      <c r="D9675" s="33" t="s">
        <v>3591</v>
      </c>
      <c r="E9675" t="str">
        <f t="shared" si="155"/>
        <v>No Data</v>
      </c>
    </row>
    <row r="9676" spans="1:5" x14ac:dyDescent="0.3">
      <c r="A9676" s="33" t="s">
        <v>2</v>
      </c>
      <c r="B9676" s="33" t="s">
        <v>53</v>
      </c>
      <c r="C9676" s="33"/>
      <c r="D9676" s="33" t="s">
        <v>4300</v>
      </c>
      <c r="E9676" t="str">
        <f t="shared" si="155"/>
        <v>No Data</v>
      </c>
    </row>
    <row r="9677" spans="1:5" x14ac:dyDescent="0.3">
      <c r="A9677" s="33" t="s">
        <v>52</v>
      </c>
      <c r="B9677" s="33" t="s">
        <v>185</v>
      </c>
      <c r="C9677" s="33">
        <v>145000</v>
      </c>
      <c r="D9677" s="33" t="s">
        <v>3901</v>
      </c>
      <c r="E9677" t="str">
        <f t="shared" si="155"/>
        <v>$125K-$200K</v>
      </c>
    </row>
    <row r="9678" spans="1:5" x14ac:dyDescent="0.3">
      <c r="A9678" s="33" t="s">
        <v>0</v>
      </c>
      <c r="B9678" s="33" t="s">
        <v>53</v>
      </c>
      <c r="C9678" s="33"/>
      <c r="D9678" s="33" t="s">
        <v>839</v>
      </c>
      <c r="E9678" t="str">
        <f t="shared" si="155"/>
        <v>No Data</v>
      </c>
    </row>
    <row r="9679" spans="1:5" x14ac:dyDescent="0.3">
      <c r="A9679" s="33" t="s">
        <v>2</v>
      </c>
      <c r="B9679" s="33" t="s">
        <v>172</v>
      </c>
      <c r="C9679" s="33">
        <v>56700</v>
      </c>
      <c r="D9679" s="33" t="s">
        <v>1661</v>
      </c>
      <c r="E9679" t="str">
        <f t="shared" si="155"/>
        <v>&lt;$75K</v>
      </c>
    </row>
    <row r="9680" spans="1:5" x14ac:dyDescent="0.3">
      <c r="A9680" s="33" t="s">
        <v>4</v>
      </c>
      <c r="B9680" s="33" t="s">
        <v>53</v>
      </c>
      <c r="C9680" s="33">
        <v>150000</v>
      </c>
      <c r="D9680" s="33" t="s">
        <v>417</v>
      </c>
      <c r="E9680" t="str">
        <f t="shared" si="155"/>
        <v>$125K-$200K</v>
      </c>
    </row>
    <row r="9681" spans="1:5" x14ac:dyDescent="0.3">
      <c r="A9681" s="33" t="s">
        <v>2</v>
      </c>
      <c r="B9681" s="33" t="s">
        <v>53</v>
      </c>
      <c r="C9681" s="33"/>
      <c r="D9681" s="33" t="s">
        <v>1460</v>
      </c>
      <c r="E9681" t="str">
        <f t="shared" si="155"/>
        <v>No Data</v>
      </c>
    </row>
    <row r="9682" spans="1:5" x14ac:dyDescent="0.3">
      <c r="A9682" s="33" t="s">
        <v>0</v>
      </c>
      <c r="B9682" s="33" t="s">
        <v>75</v>
      </c>
      <c r="C9682" s="33">
        <v>56700</v>
      </c>
      <c r="D9682" s="33" t="s">
        <v>2671</v>
      </c>
      <c r="E9682" t="str">
        <f t="shared" si="155"/>
        <v>&lt;$75K</v>
      </c>
    </row>
    <row r="9683" spans="1:5" x14ac:dyDescent="0.3">
      <c r="A9683" s="33" t="s">
        <v>0</v>
      </c>
      <c r="B9683" s="33" t="s">
        <v>54</v>
      </c>
      <c r="C9683" s="33">
        <v>100783</v>
      </c>
      <c r="D9683" s="33" t="s">
        <v>728</v>
      </c>
      <c r="E9683" t="str">
        <f t="shared" si="155"/>
        <v>$100K-$125K</v>
      </c>
    </row>
    <row r="9684" spans="1:5" x14ac:dyDescent="0.3">
      <c r="A9684" s="33" t="s">
        <v>4</v>
      </c>
      <c r="B9684" s="33" t="s">
        <v>53</v>
      </c>
      <c r="C9684" s="33">
        <v>211000</v>
      </c>
      <c r="D9684" s="33" t="s">
        <v>225</v>
      </c>
      <c r="E9684" t="str">
        <f t="shared" si="155"/>
        <v>&gt;$200K</v>
      </c>
    </row>
    <row r="9685" spans="1:5" x14ac:dyDescent="0.3">
      <c r="A9685" s="33" t="s">
        <v>0</v>
      </c>
      <c r="B9685" s="33" t="s">
        <v>53</v>
      </c>
      <c r="C9685" s="33"/>
      <c r="D9685" s="33" t="s">
        <v>258</v>
      </c>
      <c r="E9685" t="str">
        <f t="shared" si="155"/>
        <v>No Data</v>
      </c>
    </row>
    <row r="9686" spans="1:5" x14ac:dyDescent="0.3">
      <c r="A9686" s="33" t="s">
        <v>2</v>
      </c>
      <c r="B9686" s="33" t="s">
        <v>53</v>
      </c>
      <c r="C9686" s="33">
        <v>92500</v>
      </c>
      <c r="D9686" s="33" t="s">
        <v>4301</v>
      </c>
      <c r="E9686" t="str">
        <f t="shared" si="155"/>
        <v>$75K-$100K</v>
      </c>
    </row>
    <row r="9687" spans="1:5" x14ac:dyDescent="0.3">
      <c r="A9687" s="33" t="s">
        <v>0</v>
      </c>
      <c r="B9687" s="33" t="s">
        <v>53</v>
      </c>
      <c r="C9687" s="33">
        <v>75000</v>
      </c>
      <c r="D9687" s="33" t="s">
        <v>472</v>
      </c>
      <c r="E9687" t="str">
        <f t="shared" si="155"/>
        <v>&lt;$75K</v>
      </c>
    </row>
    <row r="9688" spans="1:5" x14ac:dyDescent="0.3">
      <c r="A9688" s="33" t="s">
        <v>4</v>
      </c>
      <c r="B9688" s="33" t="s">
        <v>53</v>
      </c>
      <c r="C9688" s="33">
        <v>115000</v>
      </c>
      <c r="D9688" s="33" t="s">
        <v>4302</v>
      </c>
      <c r="E9688" t="str">
        <f t="shared" si="155"/>
        <v>$100K-$125K</v>
      </c>
    </row>
    <row r="9689" spans="1:5" x14ac:dyDescent="0.3">
      <c r="A9689" s="33" t="s">
        <v>2</v>
      </c>
      <c r="B9689" s="33" t="s">
        <v>53</v>
      </c>
      <c r="C9689" s="33">
        <v>115000</v>
      </c>
      <c r="D9689" s="33" t="s">
        <v>2229</v>
      </c>
      <c r="E9689" t="str">
        <f t="shared" si="155"/>
        <v>$100K-$125K</v>
      </c>
    </row>
    <row r="9690" spans="1:5" x14ac:dyDescent="0.3">
      <c r="A9690" s="33" t="s">
        <v>2</v>
      </c>
      <c r="B9690" s="33" t="s">
        <v>53</v>
      </c>
      <c r="C9690" s="33">
        <v>62500</v>
      </c>
      <c r="D9690" s="33" t="s">
        <v>4303</v>
      </c>
      <c r="E9690" t="str">
        <f t="shared" si="155"/>
        <v>&lt;$75K</v>
      </c>
    </row>
    <row r="9691" spans="1:5" x14ac:dyDescent="0.3">
      <c r="A9691" s="33" t="s">
        <v>2</v>
      </c>
      <c r="B9691" s="33" t="s">
        <v>53</v>
      </c>
      <c r="C9691" s="33">
        <v>87771.5</v>
      </c>
      <c r="D9691" s="33" t="s">
        <v>936</v>
      </c>
      <c r="E9691" t="str">
        <f t="shared" si="155"/>
        <v>$75K-$100K</v>
      </c>
    </row>
    <row r="9692" spans="1:5" x14ac:dyDescent="0.3">
      <c r="A9692" s="33" t="s">
        <v>0</v>
      </c>
      <c r="B9692" s="33" t="s">
        <v>53</v>
      </c>
      <c r="C9692" s="33">
        <v>115000</v>
      </c>
      <c r="D9692" s="33" t="s">
        <v>299</v>
      </c>
      <c r="E9692" t="str">
        <f t="shared" si="155"/>
        <v>$100K-$125K</v>
      </c>
    </row>
    <row r="9693" spans="1:5" x14ac:dyDescent="0.3">
      <c r="A9693" s="33" t="s">
        <v>2</v>
      </c>
      <c r="B9693" s="33" t="s">
        <v>53</v>
      </c>
      <c r="C9693" s="33"/>
      <c r="D9693" s="33" t="s">
        <v>1028</v>
      </c>
      <c r="E9693" t="str">
        <f t="shared" si="155"/>
        <v>No Data</v>
      </c>
    </row>
    <row r="9694" spans="1:5" x14ac:dyDescent="0.3">
      <c r="A9694" s="33" t="s">
        <v>4</v>
      </c>
      <c r="B9694" s="33" t="s">
        <v>53</v>
      </c>
      <c r="C9694" s="33">
        <v>200000</v>
      </c>
      <c r="D9694" s="33" t="s">
        <v>4304</v>
      </c>
      <c r="E9694" t="str">
        <f t="shared" si="155"/>
        <v>$125K-$200K</v>
      </c>
    </row>
    <row r="9695" spans="1:5" x14ac:dyDescent="0.3">
      <c r="A9695" s="33" t="s">
        <v>0</v>
      </c>
      <c r="B9695" s="33" t="s">
        <v>53</v>
      </c>
      <c r="C9695" s="33"/>
      <c r="D9695" s="33" t="s">
        <v>1398</v>
      </c>
      <c r="E9695" t="str">
        <f t="shared" si="155"/>
        <v>No Data</v>
      </c>
    </row>
    <row r="9696" spans="1:5" x14ac:dyDescent="0.3">
      <c r="A9696" s="33" t="s">
        <v>4</v>
      </c>
      <c r="B9696" s="33" t="s">
        <v>53</v>
      </c>
      <c r="C9696" s="33"/>
      <c r="D9696" s="33" t="s">
        <v>4305</v>
      </c>
      <c r="E9696" t="str">
        <f t="shared" si="155"/>
        <v>No Data</v>
      </c>
    </row>
    <row r="9697" spans="1:5" x14ac:dyDescent="0.3">
      <c r="A9697" s="33" t="s">
        <v>0</v>
      </c>
      <c r="B9697" s="33" t="s">
        <v>54</v>
      </c>
      <c r="C9697" s="33"/>
      <c r="D9697" s="33" t="s">
        <v>4306</v>
      </c>
      <c r="E9697" t="str">
        <f t="shared" si="155"/>
        <v>No Data</v>
      </c>
    </row>
    <row r="9698" spans="1:5" x14ac:dyDescent="0.3">
      <c r="A9698" s="33" t="s">
        <v>126</v>
      </c>
      <c r="B9698" s="33" t="s">
        <v>79</v>
      </c>
      <c r="C9698" s="33">
        <v>147500</v>
      </c>
      <c r="D9698" s="33" t="s">
        <v>3018</v>
      </c>
      <c r="E9698" t="str">
        <f t="shared" si="155"/>
        <v>$125K-$200K</v>
      </c>
    </row>
    <row r="9699" spans="1:5" x14ac:dyDescent="0.3">
      <c r="A9699" s="33" t="s">
        <v>2</v>
      </c>
      <c r="B9699" s="33" t="s">
        <v>106</v>
      </c>
      <c r="C9699" s="33">
        <v>111175</v>
      </c>
      <c r="D9699" s="33" t="s">
        <v>335</v>
      </c>
      <c r="E9699" t="str">
        <f t="shared" si="155"/>
        <v>$100K-$125K</v>
      </c>
    </row>
    <row r="9700" spans="1:5" x14ac:dyDescent="0.3">
      <c r="A9700" s="33" t="s">
        <v>2</v>
      </c>
      <c r="B9700" s="33" t="s">
        <v>53</v>
      </c>
      <c r="C9700" s="33">
        <v>100000</v>
      </c>
      <c r="D9700" s="33" t="s">
        <v>4307</v>
      </c>
      <c r="E9700" t="str">
        <f t="shared" si="155"/>
        <v>$75K-$100K</v>
      </c>
    </row>
    <row r="9701" spans="1:5" x14ac:dyDescent="0.3">
      <c r="A9701" s="33" t="s">
        <v>4</v>
      </c>
      <c r="B9701" s="33" t="s">
        <v>53</v>
      </c>
      <c r="C9701" s="33">
        <v>112500</v>
      </c>
      <c r="D9701" s="33" t="s">
        <v>238</v>
      </c>
      <c r="E9701" t="str">
        <f t="shared" si="155"/>
        <v>$100K-$125K</v>
      </c>
    </row>
    <row r="9702" spans="1:5" x14ac:dyDescent="0.3">
      <c r="A9702" s="33" t="s">
        <v>0</v>
      </c>
      <c r="B9702" s="33" t="s">
        <v>53</v>
      </c>
      <c r="C9702" s="33"/>
      <c r="D9702" s="33" t="s">
        <v>4308</v>
      </c>
      <c r="E9702" t="str">
        <f t="shared" si="155"/>
        <v>No Data</v>
      </c>
    </row>
    <row r="9703" spans="1:5" x14ac:dyDescent="0.3">
      <c r="A9703" s="33" t="s">
        <v>4</v>
      </c>
      <c r="B9703" s="33" t="s">
        <v>65</v>
      </c>
      <c r="C9703" s="33">
        <v>96773</v>
      </c>
      <c r="D9703" s="33" t="s">
        <v>4309</v>
      </c>
      <c r="E9703" t="str">
        <f t="shared" si="155"/>
        <v>$75K-$100K</v>
      </c>
    </row>
    <row r="9704" spans="1:5" x14ac:dyDescent="0.3">
      <c r="A9704" s="33" t="s">
        <v>4</v>
      </c>
      <c r="B9704" s="33" t="s">
        <v>53</v>
      </c>
      <c r="C9704" s="33"/>
      <c r="D9704" s="33" t="s">
        <v>300</v>
      </c>
      <c r="E9704" t="str">
        <f t="shared" si="155"/>
        <v>No Data</v>
      </c>
    </row>
    <row r="9705" spans="1:5" x14ac:dyDescent="0.3">
      <c r="A9705" s="33" t="s">
        <v>1</v>
      </c>
      <c r="B9705" s="33" t="s">
        <v>70</v>
      </c>
      <c r="C9705" s="33">
        <v>154750</v>
      </c>
      <c r="D9705" s="33" t="s">
        <v>779</v>
      </c>
      <c r="E9705" t="str">
        <f t="shared" si="155"/>
        <v>$125K-$200K</v>
      </c>
    </row>
    <row r="9706" spans="1:5" x14ac:dyDescent="0.3">
      <c r="A9706" s="33" t="s">
        <v>0</v>
      </c>
      <c r="B9706" s="33" t="s">
        <v>53</v>
      </c>
      <c r="C9706" s="33">
        <v>124180</v>
      </c>
      <c r="D9706" s="33" t="s">
        <v>741</v>
      </c>
      <c r="E9706" t="str">
        <f t="shared" si="155"/>
        <v>$100K-$125K</v>
      </c>
    </row>
    <row r="9707" spans="1:5" x14ac:dyDescent="0.3">
      <c r="A9707" s="33" t="s">
        <v>2</v>
      </c>
      <c r="B9707" s="33" t="s">
        <v>53</v>
      </c>
      <c r="C9707" s="33">
        <v>95329</v>
      </c>
      <c r="D9707" s="33" t="s">
        <v>1120</v>
      </c>
      <c r="E9707" t="str">
        <f t="shared" si="155"/>
        <v>$75K-$100K</v>
      </c>
    </row>
    <row r="9708" spans="1:5" x14ac:dyDescent="0.3">
      <c r="A9708" s="33" t="s">
        <v>4</v>
      </c>
      <c r="B9708" s="33" t="s">
        <v>53</v>
      </c>
      <c r="C9708" s="33">
        <v>102500</v>
      </c>
      <c r="D9708" s="33" t="s">
        <v>4310</v>
      </c>
      <c r="E9708" t="str">
        <f t="shared" si="155"/>
        <v>$100K-$125K</v>
      </c>
    </row>
    <row r="9709" spans="1:5" x14ac:dyDescent="0.3">
      <c r="A9709" s="33" t="s">
        <v>126</v>
      </c>
      <c r="B9709" s="33" t="s">
        <v>53</v>
      </c>
      <c r="C9709" s="33"/>
      <c r="D9709" s="33" t="s">
        <v>572</v>
      </c>
      <c r="E9709" t="str">
        <f t="shared" si="155"/>
        <v>No Data</v>
      </c>
    </row>
    <row r="9710" spans="1:5" x14ac:dyDescent="0.3">
      <c r="A9710" s="33" t="s">
        <v>2</v>
      </c>
      <c r="B9710" s="33" t="s">
        <v>182</v>
      </c>
      <c r="C9710" s="33">
        <v>100500</v>
      </c>
      <c r="D9710" s="33" t="s">
        <v>3157</v>
      </c>
      <c r="E9710" t="str">
        <f t="shared" si="155"/>
        <v>$100K-$125K</v>
      </c>
    </row>
    <row r="9711" spans="1:5" x14ac:dyDescent="0.3">
      <c r="A9711" s="33" t="s">
        <v>2</v>
      </c>
      <c r="B9711" s="33" t="s">
        <v>70</v>
      </c>
      <c r="C9711" s="33">
        <v>89100</v>
      </c>
      <c r="D9711" s="33" t="s">
        <v>211</v>
      </c>
      <c r="E9711" t="str">
        <f t="shared" si="155"/>
        <v>$75K-$100K</v>
      </c>
    </row>
    <row r="9712" spans="1:5" x14ac:dyDescent="0.3">
      <c r="A9712" s="33" t="s">
        <v>2</v>
      </c>
      <c r="B9712" s="33" t="s">
        <v>53</v>
      </c>
      <c r="C9712" s="33"/>
      <c r="D9712" s="33" t="s">
        <v>441</v>
      </c>
      <c r="E9712" t="str">
        <f t="shared" si="155"/>
        <v>No Data</v>
      </c>
    </row>
    <row r="9713" spans="1:5" x14ac:dyDescent="0.3">
      <c r="A9713" s="33" t="s">
        <v>0</v>
      </c>
      <c r="B9713" s="33" t="s">
        <v>53</v>
      </c>
      <c r="C9713" s="33">
        <v>126000</v>
      </c>
      <c r="D9713" s="33" t="s">
        <v>1077</v>
      </c>
      <c r="E9713" t="str">
        <f t="shared" si="155"/>
        <v>$125K-$200K</v>
      </c>
    </row>
    <row r="9714" spans="1:5" x14ac:dyDescent="0.3">
      <c r="A9714" s="33" t="s">
        <v>0</v>
      </c>
      <c r="B9714" s="33" t="s">
        <v>53</v>
      </c>
      <c r="C9714" s="33">
        <v>100000</v>
      </c>
      <c r="D9714" s="33" t="s">
        <v>4311</v>
      </c>
      <c r="E9714" t="str">
        <f t="shared" si="155"/>
        <v>$75K-$100K</v>
      </c>
    </row>
    <row r="9715" spans="1:5" x14ac:dyDescent="0.3">
      <c r="A9715" s="33" t="s">
        <v>128</v>
      </c>
      <c r="B9715" s="33" t="s">
        <v>53</v>
      </c>
      <c r="C9715" s="33">
        <v>125000</v>
      </c>
      <c r="D9715" s="33" t="s">
        <v>314</v>
      </c>
      <c r="E9715" t="str">
        <f t="shared" si="155"/>
        <v>$100K-$125K</v>
      </c>
    </row>
    <row r="9716" spans="1:5" x14ac:dyDescent="0.3">
      <c r="A9716" s="33" t="s">
        <v>4</v>
      </c>
      <c r="B9716" s="33" t="s">
        <v>53</v>
      </c>
      <c r="C9716" s="33">
        <v>205000</v>
      </c>
      <c r="D9716" s="33" t="s">
        <v>648</v>
      </c>
      <c r="E9716" t="str">
        <f t="shared" si="155"/>
        <v>&gt;$200K</v>
      </c>
    </row>
    <row r="9717" spans="1:5" x14ac:dyDescent="0.3">
      <c r="A9717" s="33" t="s">
        <v>0</v>
      </c>
      <c r="B9717" s="33" t="s">
        <v>53</v>
      </c>
      <c r="C9717" s="33"/>
      <c r="D9717" s="33" t="s">
        <v>2194</v>
      </c>
      <c r="E9717" t="str">
        <f t="shared" si="155"/>
        <v>No Data</v>
      </c>
    </row>
    <row r="9718" spans="1:5" x14ac:dyDescent="0.3">
      <c r="A9718" s="33" t="s">
        <v>0</v>
      </c>
      <c r="B9718" s="33" t="s">
        <v>53</v>
      </c>
      <c r="C9718" s="33">
        <v>125000</v>
      </c>
      <c r="D9718" s="33" t="s">
        <v>364</v>
      </c>
      <c r="E9718" t="str">
        <f t="shared" si="155"/>
        <v>$100K-$125K</v>
      </c>
    </row>
    <row r="9719" spans="1:5" x14ac:dyDescent="0.3">
      <c r="A9719" s="33" t="s">
        <v>0</v>
      </c>
      <c r="B9719" s="33" t="s">
        <v>64</v>
      </c>
      <c r="C9719" s="33"/>
      <c r="D9719" s="33" t="s">
        <v>666</v>
      </c>
      <c r="E9719" t="str">
        <f t="shared" si="155"/>
        <v>No Data</v>
      </c>
    </row>
    <row r="9720" spans="1:5" x14ac:dyDescent="0.3">
      <c r="A9720" s="33" t="s">
        <v>2</v>
      </c>
      <c r="B9720" s="33" t="s">
        <v>72</v>
      </c>
      <c r="C9720" s="33">
        <v>56700</v>
      </c>
      <c r="D9720" s="33" t="s">
        <v>1076</v>
      </c>
      <c r="E9720" t="str">
        <f t="shared" si="155"/>
        <v>&lt;$75K</v>
      </c>
    </row>
    <row r="9721" spans="1:5" x14ac:dyDescent="0.3">
      <c r="A9721" s="33" t="s">
        <v>126</v>
      </c>
      <c r="B9721" s="33" t="s">
        <v>53</v>
      </c>
      <c r="C9721" s="33">
        <v>114956.5</v>
      </c>
      <c r="D9721" s="33" t="s">
        <v>792</v>
      </c>
      <c r="E9721" t="str">
        <f t="shared" si="155"/>
        <v>$100K-$125K</v>
      </c>
    </row>
    <row r="9722" spans="1:5" x14ac:dyDescent="0.3">
      <c r="A9722" s="33" t="s">
        <v>2</v>
      </c>
      <c r="B9722" s="33" t="s">
        <v>53</v>
      </c>
      <c r="C9722" s="33"/>
      <c r="D9722" s="33" t="s">
        <v>4312</v>
      </c>
      <c r="E9722" t="str">
        <f t="shared" si="155"/>
        <v>No Data</v>
      </c>
    </row>
    <row r="9723" spans="1:5" x14ac:dyDescent="0.3">
      <c r="A9723" s="33" t="s">
        <v>0</v>
      </c>
      <c r="B9723" s="33" t="s">
        <v>53</v>
      </c>
      <c r="C9723" s="33"/>
      <c r="D9723" s="33" t="s">
        <v>299</v>
      </c>
      <c r="E9723" t="str">
        <f t="shared" si="155"/>
        <v>No Data</v>
      </c>
    </row>
    <row r="9724" spans="1:5" x14ac:dyDescent="0.3">
      <c r="A9724" s="33" t="s">
        <v>0</v>
      </c>
      <c r="B9724" s="33" t="s">
        <v>53</v>
      </c>
      <c r="C9724" s="33">
        <v>207451.5</v>
      </c>
      <c r="D9724" s="33" t="s">
        <v>4313</v>
      </c>
      <c r="E9724" t="str">
        <f t="shared" si="155"/>
        <v>&gt;$200K</v>
      </c>
    </row>
    <row r="9725" spans="1:5" x14ac:dyDescent="0.3">
      <c r="A9725" s="33" t="s">
        <v>2</v>
      </c>
      <c r="B9725" s="33" t="s">
        <v>53</v>
      </c>
      <c r="C9725" s="33"/>
      <c r="D9725" s="33" t="s">
        <v>4314</v>
      </c>
      <c r="E9725" t="str">
        <f t="shared" si="155"/>
        <v>No Data</v>
      </c>
    </row>
    <row r="9726" spans="1:5" x14ac:dyDescent="0.3">
      <c r="A9726" s="33" t="s">
        <v>4</v>
      </c>
      <c r="B9726" s="33" t="s">
        <v>53</v>
      </c>
      <c r="C9726" s="33">
        <v>170000.5</v>
      </c>
      <c r="D9726" s="33" t="s">
        <v>1099</v>
      </c>
      <c r="E9726" t="str">
        <f t="shared" si="155"/>
        <v>$125K-$200K</v>
      </c>
    </row>
    <row r="9727" spans="1:5" x14ac:dyDescent="0.3">
      <c r="A9727" s="33" t="s">
        <v>0</v>
      </c>
      <c r="B9727" s="33" t="s">
        <v>53</v>
      </c>
      <c r="C9727" s="33">
        <v>105550</v>
      </c>
      <c r="D9727" s="33" t="s">
        <v>1089</v>
      </c>
      <c r="E9727" t="str">
        <f t="shared" si="155"/>
        <v>$100K-$125K</v>
      </c>
    </row>
    <row r="9728" spans="1:5" x14ac:dyDescent="0.3">
      <c r="A9728" s="33" t="s">
        <v>4</v>
      </c>
      <c r="B9728" s="33" t="s">
        <v>53</v>
      </c>
      <c r="C9728" s="33">
        <v>176460.65625</v>
      </c>
      <c r="D9728" s="33" t="s">
        <v>966</v>
      </c>
      <c r="E9728" t="str">
        <f t="shared" si="155"/>
        <v>$125K-$200K</v>
      </c>
    </row>
    <row r="9729" spans="1:5" x14ac:dyDescent="0.3">
      <c r="A9729" s="33" t="s">
        <v>4</v>
      </c>
      <c r="B9729" s="33" t="s">
        <v>53</v>
      </c>
      <c r="C9729" s="33"/>
      <c r="D9729" s="33" t="s">
        <v>255</v>
      </c>
      <c r="E9729" t="str">
        <f t="shared" si="155"/>
        <v>No Data</v>
      </c>
    </row>
    <row r="9730" spans="1:5" x14ac:dyDescent="0.3">
      <c r="A9730" s="33" t="s">
        <v>129</v>
      </c>
      <c r="B9730" s="33" t="s">
        <v>88</v>
      </c>
      <c r="C9730" s="33">
        <v>79200</v>
      </c>
      <c r="D9730" s="33" t="s">
        <v>697</v>
      </c>
      <c r="E9730" t="str">
        <f t="shared" si="155"/>
        <v>$75K-$100K</v>
      </c>
    </row>
    <row r="9731" spans="1:5" x14ac:dyDescent="0.3">
      <c r="A9731" s="33" t="s">
        <v>126</v>
      </c>
      <c r="B9731" s="33" t="s">
        <v>54</v>
      </c>
      <c r="C9731" s="33">
        <v>173500</v>
      </c>
      <c r="D9731" s="33" t="s">
        <v>225</v>
      </c>
      <c r="E9731" t="str">
        <f t="shared" ref="E9731:E9794" si="156">_xlfn.XLOOKUP(C9731,$H$16:$H$21,$G$16:$G$21,,1)</f>
        <v>$125K-$200K</v>
      </c>
    </row>
    <row r="9732" spans="1:5" x14ac:dyDescent="0.3">
      <c r="A9732" s="33" t="s">
        <v>2</v>
      </c>
      <c r="B9732" s="33" t="s">
        <v>53</v>
      </c>
      <c r="C9732" s="33"/>
      <c r="D9732" s="33" t="s">
        <v>1427</v>
      </c>
      <c r="E9732" t="str">
        <f t="shared" si="156"/>
        <v>No Data</v>
      </c>
    </row>
    <row r="9733" spans="1:5" x14ac:dyDescent="0.3">
      <c r="A9733" s="33" t="s">
        <v>2</v>
      </c>
      <c r="B9733" s="33" t="s">
        <v>53</v>
      </c>
      <c r="C9733" s="33">
        <v>90000</v>
      </c>
      <c r="D9733" s="33" t="s">
        <v>4315</v>
      </c>
      <c r="E9733" t="str">
        <f t="shared" si="156"/>
        <v>$75K-$100K</v>
      </c>
    </row>
    <row r="9734" spans="1:5" x14ac:dyDescent="0.3">
      <c r="A9734" s="33" t="s">
        <v>125</v>
      </c>
      <c r="B9734" s="33" t="s">
        <v>53</v>
      </c>
      <c r="C9734" s="33">
        <v>96500</v>
      </c>
      <c r="D9734" s="33" t="s">
        <v>208</v>
      </c>
      <c r="E9734" t="str">
        <f t="shared" si="156"/>
        <v>$75K-$100K</v>
      </c>
    </row>
    <row r="9735" spans="1:5" x14ac:dyDescent="0.3">
      <c r="A9735" s="33" t="s">
        <v>128</v>
      </c>
      <c r="B9735" s="33" t="s">
        <v>170</v>
      </c>
      <c r="C9735" s="33">
        <v>105650</v>
      </c>
      <c r="D9735" s="33" t="s">
        <v>1076</v>
      </c>
      <c r="E9735" t="str">
        <f t="shared" si="156"/>
        <v>$100K-$125K</v>
      </c>
    </row>
    <row r="9736" spans="1:5" x14ac:dyDescent="0.3">
      <c r="A9736" s="33" t="s">
        <v>4</v>
      </c>
      <c r="B9736" s="33" t="s">
        <v>53</v>
      </c>
      <c r="C9736" s="33"/>
      <c r="D9736" s="33" t="s">
        <v>4316</v>
      </c>
      <c r="E9736" t="str">
        <f t="shared" si="156"/>
        <v>No Data</v>
      </c>
    </row>
    <row r="9737" spans="1:5" x14ac:dyDescent="0.3">
      <c r="A9737" s="33" t="s">
        <v>128</v>
      </c>
      <c r="B9737" s="33" t="s">
        <v>53</v>
      </c>
      <c r="C9737" s="33">
        <v>160000</v>
      </c>
      <c r="D9737" s="33" t="s">
        <v>2236</v>
      </c>
      <c r="E9737" t="str">
        <f t="shared" si="156"/>
        <v>$125K-$200K</v>
      </c>
    </row>
    <row r="9738" spans="1:5" x14ac:dyDescent="0.3">
      <c r="A9738" s="33" t="s">
        <v>2</v>
      </c>
      <c r="B9738" s="33" t="s">
        <v>53</v>
      </c>
      <c r="C9738" s="33">
        <v>136793</v>
      </c>
      <c r="D9738" s="33" t="s">
        <v>3397</v>
      </c>
      <c r="E9738" t="str">
        <f t="shared" si="156"/>
        <v>$125K-$200K</v>
      </c>
    </row>
    <row r="9739" spans="1:5" x14ac:dyDescent="0.3">
      <c r="A9739" s="33" t="s">
        <v>4</v>
      </c>
      <c r="B9739" s="33" t="s">
        <v>53</v>
      </c>
      <c r="C9739" s="33">
        <v>130000</v>
      </c>
      <c r="D9739" s="33" t="s">
        <v>4317</v>
      </c>
      <c r="E9739" t="str">
        <f t="shared" si="156"/>
        <v>$125K-$200K</v>
      </c>
    </row>
    <row r="9740" spans="1:5" x14ac:dyDescent="0.3">
      <c r="A9740" s="33" t="s">
        <v>4</v>
      </c>
      <c r="B9740" s="33" t="s">
        <v>53</v>
      </c>
      <c r="C9740" s="33">
        <v>211000</v>
      </c>
      <c r="D9740" s="33" t="s">
        <v>225</v>
      </c>
      <c r="E9740" t="str">
        <f t="shared" si="156"/>
        <v>&gt;$200K</v>
      </c>
    </row>
    <row r="9741" spans="1:5" x14ac:dyDescent="0.3">
      <c r="A9741" s="33" t="s">
        <v>4</v>
      </c>
      <c r="B9741" s="33" t="s">
        <v>53</v>
      </c>
      <c r="C9741" s="33"/>
      <c r="D9741" s="33" t="s">
        <v>232</v>
      </c>
      <c r="E9741" t="str">
        <f t="shared" si="156"/>
        <v>No Data</v>
      </c>
    </row>
    <row r="9742" spans="1:5" x14ac:dyDescent="0.3">
      <c r="A9742" s="33" t="s">
        <v>4</v>
      </c>
      <c r="B9742" s="33" t="s">
        <v>53</v>
      </c>
      <c r="C9742" s="33"/>
      <c r="D9742" s="33" t="s">
        <v>368</v>
      </c>
      <c r="E9742" t="str">
        <f t="shared" si="156"/>
        <v>No Data</v>
      </c>
    </row>
    <row r="9743" spans="1:5" x14ac:dyDescent="0.3">
      <c r="A9743" s="33" t="s">
        <v>2</v>
      </c>
      <c r="B9743" s="33" t="s">
        <v>54</v>
      </c>
      <c r="C9743" s="33">
        <v>119550</v>
      </c>
      <c r="D9743" s="33" t="s">
        <v>299</v>
      </c>
      <c r="E9743" t="str">
        <f t="shared" si="156"/>
        <v>$100K-$125K</v>
      </c>
    </row>
    <row r="9744" spans="1:5" x14ac:dyDescent="0.3">
      <c r="A9744" s="33" t="s">
        <v>4</v>
      </c>
      <c r="B9744" s="33" t="s">
        <v>53</v>
      </c>
      <c r="C9744" s="33"/>
      <c r="D9744" s="33" t="s">
        <v>459</v>
      </c>
      <c r="E9744" t="str">
        <f t="shared" si="156"/>
        <v>No Data</v>
      </c>
    </row>
    <row r="9745" spans="1:5" x14ac:dyDescent="0.3">
      <c r="A9745" s="33" t="s">
        <v>4</v>
      </c>
      <c r="B9745" s="33" t="s">
        <v>53</v>
      </c>
      <c r="C9745" s="33">
        <v>105500</v>
      </c>
      <c r="D9745" s="33" t="s">
        <v>3913</v>
      </c>
      <c r="E9745" t="str">
        <f t="shared" si="156"/>
        <v>$100K-$125K</v>
      </c>
    </row>
    <row r="9746" spans="1:5" x14ac:dyDescent="0.3">
      <c r="A9746" s="33" t="s">
        <v>4</v>
      </c>
      <c r="B9746" s="33" t="s">
        <v>53</v>
      </c>
      <c r="C9746" s="33">
        <v>155000</v>
      </c>
      <c r="D9746" s="33" t="s">
        <v>4318</v>
      </c>
      <c r="E9746" t="str">
        <f t="shared" si="156"/>
        <v>$125K-$200K</v>
      </c>
    </row>
    <row r="9747" spans="1:5" x14ac:dyDescent="0.3">
      <c r="A9747" s="33" t="s">
        <v>125</v>
      </c>
      <c r="B9747" s="33" t="s">
        <v>53</v>
      </c>
      <c r="C9747" s="33">
        <v>111175</v>
      </c>
      <c r="D9747" s="33" t="s">
        <v>4319</v>
      </c>
      <c r="E9747" t="str">
        <f t="shared" si="156"/>
        <v>$100K-$125K</v>
      </c>
    </row>
    <row r="9748" spans="1:5" x14ac:dyDescent="0.3">
      <c r="A9748" s="33" t="s">
        <v>2</v>
      </c>
      <c r="B9748" s="33" t="s">
        <v>53</v>
      </c>
      <c r="C9748" s="33">
        <v>100200</v>
      </c>
      <c r="D9748" s="33" t="s">
        <v>4015</v>
      </c>
      <c r="E9748" t="str">
        <f t="shared" si="156"/>
        <v>$100K-$125K</v>
      </c>
    </row>
    <row r="9749" spans="1:5" x14ac:dyDescent="0.3">
      <c r="A9749" s="33" t="s">
        <v>0</v>
      </c>
      <c r="B9749" s="33" t="s">
        <v>74</v>
      </c>
      <c r="C9749" s="33">
        <v>164000</v>
      </c>
      <c r="D9749" s="33" t="s">
        <v>4320</v>
      </c>
      <c r="E9749" t="str">
        <f t="shared" si="156"/>
        <v>$125K-$200K</v>
      </c>
    </row>
    <row r="9750" spans="1:5" x14ac:dyDescent="0.3">
      <c r="A9750" s="33" t="s">
        <v>2</v>
      </c>
      <c r="B9750" s="33" t="s">
        <v>53</v>
      </c>
      <c r="C9750" s="33"/>
      <c r="D9750" s="33" t="s">
        <v>4321</v>
      </c>
      <c r="E9750" t="str">
        <f t="shared" si="156"/>
        <v>No Data</v>
      </c>
    </row>
    <row r="9751" spans="1:5" x14ac:dyDescent="0.3">
      <c r="A9751" s="33" t="s">
        <v>125</v>
      </c>
      <c r="B9751" s="33" t="s">
        <v>53</v>
      </c>
      <c r="C9751" s="33">
        <v>100420.25</v>
      </c>
      <c r="D9751" s="33" t="s">
        <v>4322</v>
      </c>
      <c r="E9751" t="str">
        <f t="shared" si="156"/>
        <v>$100K-$125K</v>
      </c>
    </row>
    <row r="9752" spans="1:5" x14ac:dyDescent="0.3">
      <c r="A9752" s="33" t="s">
        <v>125</v>
      </c>
      <c r="B9752" s="33" t="s">
        <v>53</v>
      </c>
      <c r="C9752" s="33">
        <v>78000</v>
      </c>
      <c r="D9752" s="33" t="s">
        <v>2201</v>
      </c>
      <c r="E9752" t="str">
        <f t="shared" si="156"/>
        <v>$75K-$100K</v>
      </c>
    </row>
    <row r="9753" spans="1:5" x14ac:dyDescent="0.3">
      <c r="A9753" s="33" t="s">
        <v>4</v>
      </c>
      <c r="B9753" s="33" t="s">
        <v>53</v>
      </c>
      <c r="C9753" s="33"/>
      <c r="D9753" s="33" t="s">
        <v>258</v>
      </c>
      <c r="E9753" t="str">
        <f t="shared" si="156"/>
        <v>No Data</v>
      </c>
    </row>
    <row r="9754" spans="1:5" x14ac:dyDescent="0.3">
      <c r="A9754" s="33" t="s">
        <v>4</v>
      </c>
      <c r="B9754" s="33" t="s">
        <v>54</v>
      </c>
      <c r="C9754" s="33"/>
      <c r="D9754" s="33" t="s">
        <v>1144</v>
      </c>
      <c r="E9754" t="str">
        <f t="shared" si="156"/>
        <v>No Data</v>
      </c>
    </row>
    <row r="9755" spans="1:5" x14ac:dyDescent="0.3">
      <c r="A9755" s="33" t="s">
        <v>4</v>
      </c>
      <c r="B9755" s="33" t="s">
        <v>88</v>
      </c>
      <c r="C9755" s="33">
        <v>147500</v>
      </c>
      <c r="D9755" s="33" t="s">
        <v>2555</v>
      </c>
      <c r="E9755" t="str">
        <f t="shared" si="156"/>
        <v>$125K-$200K</v>
      </c>
    </row>
    <row r="9756" spans="1:5" x14ac:dyDescent="0.3">
      <c r="A9756" s="33" t="s">
        <v>4</v>
      </c>
      <c r="B9756" s="33" t="s">
        <v>53</v>
      </c>
      <c r="C9756" s="33">
        <v>146000</v>
      </c>
      <c r="D9756" s="33" t="s">
        <v>3038</v>
      </c>
      <c r="E9756" t="str">
        <f t="shared" si="156"/>
        <v>$125K-$200K</v>
      </c>
    </row>
    <row r="9757" spans="1:5" x14ac:dyDescent="0.3">
      <c r="A9757" s="33" t="s">
        <v>2</v>
      </c>
      <c r="B9757" s="33" t="s">
        <v>53</v>
      </c>
      <c r="C9757" s="33">
        <v>88200</v>
      </c>
      <c r="D9757" s="33" t="s">
        <v>2477</v>
      </c>
      <c r="E9757" t="str">
        <f t="shared" si="156"/>
        <v>$75K-$100K</v>
      </c>
    </row>
    <row r="9758" spans="1:5" x14ac:dyDescent="0.3">
      <c r="A9758" s="33" t="s">
        <v>0</v>
      </c>
      <c r="B9758" s="33" t="s">
        <v>53</v>
      </c>
      <c r="C9758" s="33">
        <v>163000</v>
      </c>
      <c r="D9758" s="33" t="s">
        <v>597</v>
      </c>
      <c r="E9758" t="str">
        <f t="shared" si="156"/>
        <v>$125K-$200K</v>
      </c>
    </row>
    <row r="9759" spans="1:5" x14ac:dyDescent="0.3">
      <c r="A9759" s="33" t="s">
        <v>4</v>
      </c>
      <c r="B9759" s="33" t="s">
        <v>53</v>
      </c>
      <c r="C9759" s="33">
        <v>255000</v>
      </c>
      <c r="D9759" s="33" t="s">
        <v>377</v>
      </c>
      <c r="E9759" t="str">
        <f t="shared" si="156"/>
        <v>&gt;$200K</v>
      </c>
    </row>
    <row r="9760" spans="1:5" x14ac:dyDescent="0.3">
      <c r="A9760" s="33" t="s">
        <v>2</v>
      </c>
      <c r="B9760" s="33" t="s">
        <v>53</v>
      </c>
      <c r="C9760" s="33"/>
      <c r="D9760" s="33" t="s">
        <v>1363</v>
      </c>
      <c r="E9760" t="str">
        <f t="shared" si="156"/>
        <v>No Data</v>
      </c>
    </row>
    <row r="9761" spans="1:5" x14ac:dyDescent="0.3">
      <c r="A9761" s="33" t="s">
        <v>2</v>
      </c>
      <c r="B9761" s="33" t="s">
        <v>53</v>
      </c>
      <c r="C9761" s="33"/>
      <c r="D9761" s="33" t="s">
        <v>4323</v>
      </c>
      <c r="E9761" t="str">
        <f t="shared" si="156"/>
        <v>No Data</v>
      </c>
    </row>
    <row r="9762" spans="1:5" x14ac:dyDescent="0.3">
      <c r="A9762" s="33" t="s">
        <v>0</v>
      </c>
      <c r="B9762" s="33" t="s">
        <v>53</v>
      </c>
      <c r="C9762" s="33"/>
      <c r="D9762" s="33" t="s">
        <v>258</v>
      </c>
      <c r="E9762" t="str">
        <f t="shared" si="156"/>
        <v>No Data</v>
      </c>
    </row>
    <row r="9763" spans="1:5" x14ac:dyDescent="0.3">
      <c r="A9763" s="33" t="s">
        <v>128</v>
      </c>
      <c r="B9763" s="33" t="s">
        <v>53</v>
      </c>
      <c r="C9763" s="33">
        <v>160000</v>
      </c>
      <c r="D9763" s="33" t="s">
        <v>1454</v>
      </c>
      <c r="E9763" t="str">
        <f t="shared" si="156"/>
        <v>$125K-$200K</v>
      </c>
    </row>
    <row r="9764" spans="1:5" x14ac:dyDescent="0.3">
      <c r="A9764" s="33" t="s">
        <v>2</v>
      </c>
      <c r="B9764" s="33" t="s">
        <v>53</v>
      </c>
      <c r="C9764" s="33">
        <v>80000</v>
      </c>
      <c r="D9764" s="33" t="s">
        <v>541</v>
      </c>
      <c r="E9764" t="str">
        <f t="shared" si="156"/>
        <v>$75K-$100K</v>
      </c>
    </row>
    <row r="9765" spans="1:5" x14ac:dyDescent="0.3">
      <c r="A9765" s="33" t="s">
        <v>2</v>
      </c>
      <c r="B9765" s="33" t="s">
        <v>53</v>
      </c>
      <c r="C9765" s="33">
        <v>73500</v>
      </c>
      <c r="D9765" s="33" t="s">
        <v>2409</v>
      </c>
      <c r="E9765" t="str">
        <f t="shared" si="156"/>
        <v>&lt;$75K</v>
      </c>
    </row>
    <row r="9766" spans="1:5" x14ac:dyDescent="0.3">
      <c r="A9766" s="33" t="s">
        <v>4</v>
      </c>
      <c r="B9766" s="33" t="s">
        <v>53</v>
      </c>
      <c r="C9766" s="33">
        <v>90000</v>
      </c>
      <c r="D9766" s="33" t="s">
        <v>4324</v>
      </c>
      <c r="E9766" t="str">
        <f t="shared" si="156"/>
        <v>$75K-$100K</v>
      </c>
    </row>
    <row r="9767" spans="1:5" x14ac:dyDescent="0.3">
      <c r="A9767" s="33" t="s">
        <v>0</v>
      </c>
      <c r="B9767" s="33" t="s">
        <v>53</v>
      </c>
      <c r="C9767" s="33">
        <v>125000</v>
      </c>
      <c r="D9767" s="33" t="s">
        <v>641</v>
      </c>
      <c r="E9767" t="str">
        <f t="shared" si="156"/>
        <v>$100K-$125K</v>
      </c>
    </row>
    <row r="9768" spans="1:5" x14ac:dyDescent="0.3">
      <c r="A9768" s="33" t="s">
        <v>126</v>
      </c>
      <c r="B9768" s="33" t="s">
        <v>54</v>
      </c>
      <c r="C9768" s="33"/>
      <c r="D9768" s="33" t="s">
        <v>1094</v>
      </c>
      <c r="E9768" t="str">
        <f t="shared" si="156"/>
        <v>No Data</v>
      </c>
    </row>
    <row r="9769" spans="1:5" x14ac:dyDescent="0.3">
      <c r="A9769" s="33" t="s">
        <v>2</v>
      </c>
      <c r="B9769" s="33" t="s">
        <v>53</v>
      </c>
      <c r="C9769" s="33"/>
      <c r="D9769" s="33" t="s">
        <v>268</v>
      </c>
      <c r="E9769" t="str">
        <f t="shared" si="156"/>
        <v>No Data</v>
      </c>
    </row>
    <row r="9770" spans="1:5" x14ac:dyDescent="0.3">
      <c r="A9770" s="33" t="s">
        <v>2</v>
      </c>
      <c r="B9770" s="33" t="s">
        <v>53</v>
      </c>
      <c r="C9770" s="33"/>
      <c r="D9770" s="33" t="s">
        <v>213</v>
      </c>
      <c r="E9770" t="str">
        <f t="shared" si="156"/>
        <v>No Data</v>
      </c>
    </row>
    <row r="9771" spans="1:5" x14ac:dyDescent="0.3">
      <c r="A9771" s="33" t="s">
        <v>4</v>
      </c>
      <c r="B9771" s="33" t="s">
        <v>54</v>
      </c>
      <c r="C9771" s="33"/>
      <c r="D9771" s="33" t="s">
        <v>480</v>
      </c>
      <c r="E9771" t="str">
        <f t="shared" si="156"/>
        <v>No Data</v>
      </c>
    </row>
    <row r="9772" spans="1:5" x14ac:dyDescent="0.3">
      <c r="A9772" s="33" t="s">
        <v>126</v>
      </c>
      <c r="B9772" s="33" t="s">
        <v>53</v>
      </c>
      <c r="C9772" s="33">
        <v>118300</v>
      </c>
      <c r="D9772" s="33" t="s">
        <v>729</v>
      </c>
      <c r="E9772" t="str">
        <f t="shared" si="156"/>
        <v>$100K-$125K</v>
      </c>
    </row>
    <row r="9773" spans="1:5" x14ac:dyDescent="0.3">
      <c r="A9773" s="33" t="s">
        <v>4</v>
      </c>
      <c r="B9773" s="33" t="s">
        <v>53</v>
      </c>
      <c r="C9773" s="33">
        <v>102096.703125</v>
      </c>
      <c r="D9773" s="33" t="s">
        <v>2519</v>
      </c>
      <c r="E9773" t="str">
        <f t="shared" si="156"/>
        <v>$100K-$125K</v>
      </c>
    </row>
    <row r="9774" spans="1:5" x14ac:dyDescent="0.3">
      <c r="A9774" s="33" t="s">
        <v>4</v>
      </c>
      <c r="B9774" s="33" t="s">
        <v>53</v>
      </c>
      <c r="C9774" s="33">
        <v>142500</v>
      </c>
      <c r="D9774" s="33" t="s">
        <v>3120</v>
      </c>
      <c r="E9774" t="str">
        <f t="shared" si="156"/>
        <v>$125K-$200K</v>
      </c>
    </row>
    <row r="9775" spans="1:5" x14ac:dyDescent="0.3">
      <c r="A9775" s="33" t="s">
        <v>0</v>
      </c>
      <c r="B9775" s="33" t="s">
        <v>53</v>
      </c>
      <c r="C9775" s="33"/>
      <c r="D9775" s="33" t="s">
        <v>4325</v>
      </c>
      <c r="E9775" t="str">
        <f t="shared" si="156"/>
        <v>No Data</v>
      </c>
    </row>
    <row r="9776" spans="1:5" x14ac:dyDescent="0.3">
      <c r="A9776" s="33" t="s">
        <v>4</v>
      </c>
      <c r="B9776" s="33" t="s">
        <v>53</v>
      </c>
      <c r="C9776" s="33">
        <v>117500</v>
      </c>
      <c r="D9776" s="33" t="s">
        <v>541</v>
      </c>
      <c r="E9776" t="str">
        <f t="shared" si="156"/>
        <v>$100K-$125K</v>
      </c>
    </row>
    <row r="9777" spans="1:5" x14ac:dyDescent="0.3">
      <c r="A9777" s="33" t="s">
        <v>0</v>
      </c>
      <c r="B9777" s="33" t="s">
        <v>54</v>
      </c>
      <c r="C9777" s="33">
        <v>93000</v>
      </c>
      <c r="D9777" s="33" t="s">
        <v>3900</v>
      </c>
      <c r="E9777" t="str">
        <f t="shared" si="156"/>
        <v>$75K-$100K</v>
      </c>
    </row>
    <row r="9778" spans="1:5" x14ac:dyDescent="0.3">
      <c r="A9778" s="33" t="s">
        <v>2</v>
      </c>
      <c r="B9778" s="33" t="s">
        <v>53</v>
      </c>
      <c r="C9778" s="33">
        <v>80000</v>
      </c>
      <c r="D9778" s="33" t="s">
        <v>268</v>
      </c>
      <c r="E9778" t="str">
        <f t="shared" si="156"/>
        <v>$75K-$100K</v>
      </c>
    </row>
    <row r="9779" spans="1:5" x14ac:dyDescent="0.3">
      <c r="A9779" s="33" t="s">
        <v>129</v>
      </c>
      <c r="B9779" s="33" t="s">
        <v>54</v>
      </c>
      <c r="C9779" s="33"/>
      <c r="D9779" s="33" t="s">
        <v>4326</v>
      </c>
      <c r="E9779" t="str">
        <f t="shared" si="156"/>
        <v>No Data</v>
      </c>
    </row>
    <row r="9780" spans="1:5" x14ac:dyDescent="0.3">
      <c r="A9780" s="33" t="s">
        <v>128</v>
      </c>
      <c r="B9780" s="33" t="s">
        <v>53</v>
      </c>
      <c r="C9780" s="33">
        <v>177000</v>
      </c>
      <c r="D9780" s="33" t="s">
        <v>2559</v>
      </c>
      <c r="E9780" t="str">
        <f t="shared" si="156"/>
        <v>$125K-$200K</v>
      </c>
    </row>
    <row r="9781" spans="1:5" x14ac:dyDescent="0.3">
      <c r="A9781" s="33" t="s">
        <v>126</v>
      </c>
      <c r="B9781" s="33" t="s">
        <v>53</v>
      </c>
      <c r="C9781" s="33">
        <v>138200</v>
      </c>
      <c r="D9781" s="33" t="s">
        <v>409</v>
      </c>
      <c r="E9781" t="str">
        <f t="shared" si="156"/>
        <v>$125K-$200K</v>
      </c>
    </row>
    <row r="9782" spans="1:5" x14ac:dyDescent="0.3">
      <c r="A9782" s="33" t="s">
        <v>128</v>
      </c>
      <c r="B9782" s="33" t="s">
        <v>53</v>
      </c>
      <c r="C9782" s="33">
        <v>90000</v>
      </c>
      <c r="D9782" s="33" t="s">
        <v>684</v>
      </c>
      <c r="E9782" t="str">
        <f t="shared" si="156"/>
        <v>$75K-$100K</v>
      </c>
    </row>
    <row r="9783" spans="1:5" x14ac:dyDescent="0.3">
      <c r="A9783" s="33" t="s">
        <v>0</v>
      </c>
      <c r="B9783" s="33" t="s">
        <v>53</v>
      </c>
      <c r="C9783" s="33">
        <v>102500</v>
      </c>
      <c r="D9783" s="33" t="s">
        <v>4327</v>
      </c>
      <c r="E9783" t="str">
        <f t="shared" si="156"/>
        <v>$100K-$125K</v>
      </c>
    </row>
    <row r="9784" spans="1:5" x14ac:dyDescent="0.3">
      <c r="A9784" s="33" t="s">
        <v>4</v>
      </c>
      <c r="B9784" s="33" t="s">
        <v>53</v>
      </c>
      <c r="C9784" s="33">
        <v>174500</v>
      </c>
      <c r="D9784" s="33" t="s">
        <v>2078</v>
      </c>
      <c r="E9784" t="str">
        <f t="shared" si="156"/>
        <v>$125K-$200K</v>
      </c>
    </row>
    <row r="9785" spans="1:5" x14ac:dyDescent="0.3">
      <c r="A9785" s="33" t="s">
        <v>0</v>
      </c>
      <c r="B9785" s="33" t="s">
        <v>54</v>
      </c>
      <c r="C9785" s="33">
        <v>146500</v>
      </c>
      <c r="D9785" s="33" t="s">
        <v>4328</v>
      </c>
      <c r="E9785" t="str">
        <f t="shared" si="156"/>
        <v>$125K-$200K</v>
      </c>
    </row>
    <row r="9786" spans="1:5" x14ac:dyDescent="0.3">
      <c r="A9786" s="33" t="s">
        <v>2</v>
      </c>
      <c r="B9786" s="33" t="s">
        <v>53</v>
      </c>
      <c r="C9786" s="33"/>
      <c r="D9786" s="33" t="s">
        <v>268</v>
      </c>
      <c r="E9786" t="str">
        <f t="shared" si="156"/>
        <v>No Data</v>
      </c>
    </row>
    <row r="9787" spans="1:5" x14ac:dyDescent="0.3">
      <c r="A9787" s="33" t="s">
        <v>128</v>
      </c>
      <c r="B9787" s="33" t="s">
        <v>92</v>
      </c>
      <c r="C9787" s="33">
        <v>88128</v>
      </c>
      <c r="D9787" s="33" t="s">
        <v>3604</v>
      </c>
      <c r="E9787" t="str">
        <f t="shared" si="156"/>
        <v>$75K-$100K</v>
      </c>
    </row>
    <row r="9788" spans="1:5" x14ac:dyDescent="0.3">
      <c r="A9788" s="33" t="s">
        <v>4</v>
      </c>
      <c r="B9788" s="33" t="s">
        <v>81</v>
      </c>
      <c r="C9788" s="33">
        <v>131580</v>
      </c>
      <c r="D9788" s="33" t="s">
        <v>3157</v>
      </c>
      <c r="E9788" t="str">
        <f t="shared" si="156"/>
        <v>$125K-$200K</v>
      </c>
    </row>
    <row r="9789" spans="1:5" x14ac:dyDescent="0.3">
      <c r="A9789" s="33" t="s">
        <v>52</v>
      </c>
      <c r="B9789" s="33" t="s">
        <v>53</v>
      </c>
      <c r="C9789" s="33"/>
      <c r="D9789" s="33" t="s">
        <v>3539</v>
      </c>
      <c r="E9789" t="str">
        <f t="shared" si="156"/>
        <v>No Data</v>
      </c>
    </row>
    <row r="9790" spans="1:5" x14ac:dyDescent="0.3">
      <c r="A9790" s="33" t="s">
        <v>2</v>
      </c>
      <c r="B9790" s="33" t="s">
        <v>75</v>
      </c>
      <c r="C9790" s="33">
        <v>75067.5</v>
      </c>
      <c r="D9790" s="33" t="s">
        <v>4329</v>
      </c>
      <c r="E9790" t="str">
        <f t="shared" si="156"/>
        <v>$75K-$100K</v>
      </c>
    </row>
    <row r="9791" spans="1:5" x14ac:dyDescent="0.3">
      <c r="A9791" s="33" t="s">
        <v>4</v>
      </c>
      <c r="B9791" s="33" t="s">
        <v>53</v>
      </c>
      <c r="C9791" s="33"/>
      <c r="D9791" s="33" t="s">
        <v>232</v>
      </c>
      <c r="E9791" t="str">
        <f t="shared" si="156"/>
        <v>No Data</v>
      </c>
    </row>
    <row r="9792" spans="1:5" x14ac:dyDescent="0.3">
      <c r="A9792" s="33" t="s">
        <v>1</v>
      </c>
      <c r="B9792" s="33" t="s">
        <v>88</v>
      </c>
      <c r="C9792" s="33">
        <v>101029</v>
      </c>
      <c r="D9792" s="33" t="s">
        <v>4330</v>
      </c>
      <c r="E9792" t="str">
        <f t="shared" si="156"/>
        <v>$100K-$125K</v>
      </c>
    </row>
    <row r="9793" spans="1:5" x14ac:dyDescent="0.3">
      <c r="A9793" s="33" t="s">
        <v>0</v>
      </c>
      <c r="B9793" s="33" t="s">
        <v>53</v>
      </c>
      <c r="C9793" s="33">
        <v>105000</v>
      </c>
      <c r="D9793" s="33" t="s">
        <v>1737</v>
      </c>
      <c r="E9793" t="str">
        <f t="shared" si="156"/>
        <v>$100K-$125K</v>
      </c>
    </row>
    <row r="9794" spans="1:5" x14ac:dyDescent="0.3">
      <c r="A9794" s="33" t="s">
        <v>2</v>
      </c>
      <c r="B9794" s="33" t="s">
        <v>53</v>
      </c>
      <c r="C9794" s="33"/>
      <c r="D9794" s="33" t="s">
        <v>926</v>
      </c>
      <c r="E9794" t="str">
        <f t="shared" si="156"/>
        <v>No Data</v>
      </c>
    </row>
    <row r="9795" spans="1:5" x14ac:dyDescent="0.3">
      <c r="A9795" s="33" t="s">
        <v>0</v>
      </c>
      <c r="B9795" s="33" t="s">
        <v>53</v>
      </c>
      <c r="C9795" s="33">
        <v>116950</v>
      </c>
      <c r="D9795" s="33" t="s">
        <v>297</v>
      </c>
      <c r="E9795" t="str">
        <f t="shared" ref="E9795:E9858" si="157">_xlfn.XLOOKUP(C9795,$H$16:$H$21,$G$16:$G$21,,1)</f>
        <v>$100K-$125K</v>
      </c>
    </row>
    <row r="9796" spans="1:5" x14ac:dyDescent="0.3">
      <c r="A9796" s="33" t="s">
        <v>0</v>
      </c>
      <c r="B9796" s="33" t="s">
        <v>54</v>
      </c>
      <c r="C9796" s="33">
        <v>132500</v>
      </c>
      <c r="D9796" s="33" t="s">
        <v>2616</v>
      </c>
      <c r="E9796" t="str">
        <f t="shared" si="157"/>
        <v>$125K-$200K</v>
      </c>
    </row>
    <row r="9797" spans="1:5" x14ac:dyDescent="0.3">
      <c r="A9797" s="33" t="s">
        <v>4</v>
      </c>
      <c r="B9797" s="33" t="s">
        <v>53</v>
      </c>
      <c r="C9797" s="33"/>
      <c r="D9797" s="33" t="s">
        <v>4331</v>
      </c>
      <c r="E9797" t="str">
        <f t="shared" si="157"/>
        <v>No Data</v>
      </c>
    </row>
    <row r="9798" spans="1:5" x14ac:dyDescent="0.3">
      <c r="A9798" s="33" t="s">
        <v>4</v>
      </c>
      <c r="B9798" s="33" t="s">
        <v>53</v>
      </c>
      <c r="C9798" s="33"/>
      <c r="D9798" s="33" t="s">
        <v>465</v>
      </c>
      <c r="E9798" t="str">
        <f t="shared" si="157"/>
        <v>No Data</v>
      </c>
    </row>
    <row r="9799" spans="1:5" x14ac:dyDescent="0.3">
      <c r="A9799" s="33" t="s">
        <v>126</v>
      </c>
      <c r="B9799" s="33" t="s">
        <v>53</v>
      </c>
      <c r="C9799" s="33">
        <v>200000</v>
      </c>
      <c r="D9799" s="33" t="s">
        <v>4332</v>
      </c>
      <c r="E9799" t="str">
        <f t="shared" si="157"/>
        <v>$125K-$200K</v>
      </c>
    </row>
    <row r="9800" spans="1:5" x14ac:dyDescent="0.3">
      <c r="A9800" s="33" t="s">
        <v>4</v>
      </c>
      <c r="B9800" s="33" t="s">
        <v>53</v>
      </c>
      <c r="C9800" s="33"/>
      <c r="D9800" s="33" t="s">
        <v>307</v>
      </c>
      <c r="E9800" t="str">
        <f t="shared" si="157"/>
        <v>No Data</v>
      </c>
    </row>
    <row r="9801" spans="1:5" x14ac:dyDescent="0.3">
      <c r="A9801" s="33" t="s">
        <v>125</v>
      </c>
      <c r="B9801" s="33" t="s">
        <v>53</v>
      </c>
      <c r="C9801" s="33">
        <v>95000</v>
      </c>
      <c r="D9801" s="33" t="s">
        <v>4333</v>
      </c>
      <c r="E9801" t="str">
        <f t="shared" si="157"/>
        <v>$75K-$100K</v>
      </c>
    </row>
    <row r="9802" spans="1:5" x14ac:dyDescent="0.3">
      <c r="A9802" s="33" t="s">
        <v>4</v>
      </c>
      <c r="B9802" s="33" t="s">
        <v>53</v>
      </c>
      <c r="C9802" s="33"/>
      <c r="D9802" s="33" t="s">
        <v>4334</v>
      </c>
      <c r="E9802" t="str">
        <f t="shared" si="157"/>
        <v>No Data</v>
      </c>
    </row>
    <row r="9803" spans="1:5" x14ac:dyDescent="0.3">
      <c r="A9803" s="33" t="s">
        <v>126</v>
      </c>
      <c r="B9803" s="33" t="s">
        <v>53</v>
      </c>
      <c r="C9803" s="33">
        <v>150000</v>
      </c>
      <c r="D9803" s="33" t="s">
        <v>4335</v>
      </c>
      <c r="E9803" t="str">
        <f t="shared" si="157"/>
        <v>$125K-$200K</v>
      </c>
    </row>
    <row r="9804" spans="1:5" x14ac:dyDescent="0.3">
      <c r="A9804" s="33" t="s">
        <v>125</v>
      </c>
      <c r="B9804" s="33" t="s">
        <v>68</v>
      </c>
      <c r="C9804" s="33">
        <v>30000</v>
      </c>
      <c r="D9804" s="33" t="s">
        <v>1529</v>
      </c>
      <c r="E9804" t="str">
        <f t="shared" si="157"/>
        <v>&lt;$75K</v>
      </c>
    </row>
    <row r="9805" spans="1:5" x14ac:dyDescent="0.3">
      <c r="A9805" s="33" t="s">
        <v>4</v>
      </c>
      <c r="B9805" s="33" t="s">
        <v>53</v>
      </c>
      <c r="C9805" s="33"/>
      <c r="D9805" s="33" t="s">
        <v>4336</v>
      </c>
      <c r="E9805" t="str">
        <f t="shared" si="157"/>
        <v>No Data</v>
      </c>
    </row>
    <row r="9806" spans="1:5" x14ac:dyDescent="0.3">
      <c r="A9806" s="33" t="s">
        <v>4</v>
      </c>
      <c r="B9806" s="33" t="s">
        <v>53</v>
      </c>
      <c r="C9806" s="33">
        <v>130000</v>
      </c>
      <c r="D9806" s="33" t="s">
        <v>4337</v>
      </c>
      <c r="E9806" t="str">
        <f t="shared" si="157"/>
        <v>$125K-$200K</v>
      </c>
    </row>
    <row r="9807" spans="1:5" x14ac:dyDescent="0.3">
      <c r="A9807" s="33" t="s">
        <v>4</v>
      </c>
      <c r="B9807" s="33" t="s">
        <v>53</v>
      </c>
      <c r="C9807" s="33">
        <v>127500</v>
      </c>
      <c r="D9807" s="33" t="s">
        <v>480</v>
      </c>
      <c r="E9807" t="str">
        <f t="shared" si="157"/>
        <v>$125K-$200K</v>
      </c>
    </row>
    <row r="9808" spans="1:5" x14ac:dyDescent="0.3">
      <c r="A9808" s="33" t="s">
        <v>126</v>
      </c>
      <c r="B9808" s="33" t="s">
        <v>53</v>
      </c>
      <c r="C9808" s="33">
        <v>125000</v>
      </c>
      <c r="D9808" s="33" t="s">
        <v>4338</v>
      </c>
      <c r="E9808" t="str">
        <f t="shared" si="157"/>
        <v>$100K-$125K</v>
      </c>
    </row>
    <row r="9809" spans="1:5" x14ac:dyDescent="0.3">
      <c r="A9809" s="33" t="s">
        <v>4</v>
      </c>
      <c r="B9809" s="33" t="s">
        <v>53</v>
      </c>
      <c r="C9809" s="33">
        <v>90000</v>
      </c>
      <c r="D9809" s="33" t="s">
        <v>1401</v>
      </c>
      <c r="E9809" t="str">
        <f t="shared" si="157"/>
        <v>$75K-$100K</v>
      </c>
    </row>
    <row r="9810" spans="1:5" x14ac:dyDescent="0.3">
      <c r="A9810" s="33" t="s">
        <v>0</v>
      </c>
      <c r="B9810" s="33" t="s">
        <v>53</v>
      </c>
      <c r="C9810" s="33">
        <v>120000</v>
      </c>
      <c r="D9810" s="33" t="s">
        <v>238</v>
      </c>
      <c r="E9810" t="str">
        <f t="shared" si="157"/>
        <v>$100K-$125K</v>
      </c>
    </row>
    <row r="9811" spans="1:5" x14ac:dyDescent="0.3">
      <c r="A9811" s="33" t="s">
        <v>0</v>
      </c>
      <c r="B9811" s="33" t="s">
        <v>53</v>
      </c>
      <c r="C9811" s="33"/>
      <c r="D9811" s="33" t="s">
        <v>258</v>
      </c>
      <c r="E9811" t="str">
        <f t="shared" si="157"/>
        <v>No Data</v>
      </c>
    </row>
    <row r="9812" spans="1:5" x14ac:dyDescent="0.3">
      <c r="A9812" s="33" t="s">
        <v>128</v>
      </c>
      <c r="B9812" s="33" t="s">
        <v>69</v>
      </c>
      <c r="C9812" s="33">
        <v>157500</v>
      </c>
      <c r="D9812" s="33" t="s">
        <v>1076</v>
      </c>
      <c r="E9812" t="str">
        <f t="shared" si="157"/>
        <v>$125K-$200K</v>
      </c>
    </row>
    <row r="9813" spans="1:5" x14ac:dyDescent="0.3">
      <c r="A9813" s="33" t="s">
        <v>126</v>
      </c>
      <c r="B9813" s="33" t="s">
        <v>53</v>
      </c>
      <c r="C9813" s="33"/>
      <c r="D9813" s="33" t="s">
        <v>884</v>
      </c>
      <c r="E9813" t="str">
        <f t="shared" si="157"/>
        <v>No Data</v>
      </c>
    </row>
    <row r="9814" spans="1:5" x14ac:dyDescent="0.3">
      <c r="A9814" s="33" t="s">
        <v>4</v>
      </c>
      <c r="B9814" s="33" t="s">
        <v>53</v>
      </c>
      <c r="C9814" s="33">
        <v>207500</v>
      </c>
      <c r="D9814" s="33" t="s">
        <v>265</v>
      </c>
      <c r="E9814" t="str">
        <f t="shared" si="157"/>
        <v>&gt;$200K</v>
      </c>
    </row>
    <row r="9815" spans="1:5" x14ac:dyDescent="0.3">
      <c r="A9815" s="33" t="s">
        <v>2</v>
      </c>
      <c r="B9815" s="33" t="s">
        <v>53</v>
      </c>
      <c r="C9815" s="33"/>
      <c r="D9815" s="33" t="s">
        <v>520</v>
      </c>
      <c r="E9815" t="str">
        <f t="shared" si="157"/>
        <v>No Data</v>
      </c>
    </row>
    <row r="9816" spans="1:5" x14ac:dyDescent="0.3">
      <c r="A9816" s="33" t="s">
        <v>128</v>
      </c>
      <c r="B9816" s="33" t="s">
        <v>53</v>
      </c>
      <c r="C9816" s="33">
        <v>175000</v>
      </c>
      <c r="D9816" s="33" t="s">
        <v>4102</v>
      </c>
      <c r="E9816" t="str">
        <f t="shared" si="157"/>
        <v>$125K-$200K</v>
      </c>
    </row>
    <row r="9817" spans="1:5" x14ac:dyDescent="0.3">
      <c r="A9817" s="33" t="s">
        <v>4</v>
      </c>
      <c r="B9817" s="33" t="s">
        <v>56</v>
      </c>
      <c r="C9817" s="33">
        <v>139216</v>
      </c>
      <c r="D9817" s="33" t="s">
        <v>4115</v>
      </c>
      <c r="E9817" t="str">
        <f t="shared" si="157"/>
        <v>$125K-$200K</v>
      </c>
    </row>
    <row r="9818" spans="1:5" x14ac:dyDescent="0.3">
      <c r="A9818" s="33" t="s">
        <v>4</v>
      </c>
      <c r="B9818" s="33" t="s">
        <v>97</v>
      </c>
      <c r="C9818" s="33">
        <v>96773</v>
      </c>
      <c r="D9818" s="33" t="s">
        <v>4339</v>
      </c>
      <c r="E9818" t="str">
        <f t="shared" si="157"/>
        <v>$75K-$100K</v>
      </c>
    </row>
    <row r="9819" spans="1:5" x14ac:dyDescent="0.3">
      <c r="A9819" s="33" t="s">
        <v>0</v>
      </c>
      <c r="B9819" s="33" t="s">
        <v>53</v>
      </c>
      <c r="C9819" s="33"/>
      <c r="D9819" s="33" t="s">
        <v>4340</v>
      </c>
      <c r="E9819" t="str">
        <f t="shared" si="157"/>
        <v>No Data</v>
      </c>
    </row>
    <row r="9820" spans="1:5" x14ac:dyDescent="0.3">
      <c r="A9820" s="33" t="s">
        <v>52</v>
      </c>
      <c r="B9820" s="33" t="s">
        <v>53</v>
      </c>
      <c r="C9820" s="33"/>
      <c r="D9820" s="33" t="s">
        <v>367</v>
      </c>
      <c r="E9820" t="str">
        <f t="shared" si="157"/>
        <v>No Data</v>
      </c>
    </row>
    <row r="9821" spans="1:5" x14ac:dyDescent="0.3">
      <c r="A9821" s="33" t="s">
        <v>4</v>
      </c>
      <c r="B9821" s="33" t="s">
        <v>53</v>
      </c>
      <c r="C9821" s="33"/>
      <c r="D9821" s="33" t="s">
        <v>723</v>
      </c>
      <c r="E9821" t="str">
        <f t="shared" si="157"/>
        <v>No Data</v>
      </c>
    </row>
    <row r="9822" spans="1:5" x14ac:dyDescent="0.3">
      <c r="A9822" s="33" t="s">
        <v>0</v>
      </c>
      <c r="B9822" s="33" t="s">
        <v>53</v>
      </c>
      <c r="C9822" s="33">
        <v>138640</v>
      </c>
      <c r="D9822" s="33" t="s">
        <v>849</v>
      </c>
      <c r="E9822" t="str">
        <f t="shared" si="157"/>
        <v>$125K-$200K</v>
      </c>
    </row>
    <row r="9823" spans="1:5" x14ac:dyDescent="0.3">
      <c r="A9823" s="33" t="s">
        <v>2</v>
      </c>
      <c r="B9823" s="33" t="s">
        <v>53</v>
      </c>
      <c r="C9823" s="33">
        <v>140500</v>
      </c>
      <c r="D9823" s="33" t="s">
        <v>2559</v>
      </c>
      <c r="E9823" t="str">
        <f t="shared" si="157"/>
        <v>$125K-$200K</v>
      </c>
    </row>
    <row r="9824" spans="1:5" x14ac:dyDescent="0.3">
      <c r="A9824" s="33" t="s">
        <v>4</v>
      </c>
      <c r="B9824" s="33" t="s">
        <v>53</v>
      </c>
      <c r="C9824" s="33"/>
      <c r="D9824" s="33" t="s">
        <v>4341</v>
      </c>
      <c r="E9824" t="str">
        <f t="shared" si="157"/>
        <v>No Data</v>
      </c>
    </row>
    <row r="9825" spans="1:5" x14ac:dyDescent="0.3">
      <c r="A9825" s="33" t="s">
        <v>0</v>
      </c>
      <c r="B9825" s="33" t="s">
        <v>53</v>
      </c>
      <c r="C9825" s="33"/>
      <c r="D9825" s="33" t="s">
        <v>4342</v>
      </c>
      <c r="E9825" t="str">
        <f t="shared" si="157"/>
        <v>No Data</v>
      </c>
    </row>
    <row r="9826" spans="1:5" x14ac:dyDescent="0.3">
      <c r="A9826" s="33" t="s">
        <v>0</v>
      </c>
      <c r="B9826" s="33" t="s">
        <v>53</v>
      </c>
      <c r="C9826" s="33">
        <v>165000</v>
      </c>
      <c r="D9826" s="33" t="s">
        <v>4343</v>
      </c>
      <c r="E9826" t="str">
        <f t="shared" si="157"/>
        <v>$125K-$200K</v>
      </c>
    </row>
    <row r="9827" spans="1:5" x14ac:dyDescent="0.3">
      <c r="A9827" s="33" t="s">
        <v>4</v>
      </c>
      <c r="B9827" s="33" t="s">
        <v>81</v>
      </c>
      <c r="C9827" s="33">
        <v>100000</v>
      </c>
      <c r="D9827" s="33" t="s">
        <v>4298</v>
      </c>
      <c r="E9827" t="str">
        <f t="shared" si="157"/>
        <v>$75K-$100K</v>
      </c>
    </row>
    <row r="9828" spans="1:5" x14ac:dyDescent="0.3">
      <c r="A9828" s="33" t="s">
        <v>126</v>
      </c>
      <c r="B9828" s="33" t="s">
        <v>53</v>
      </c>
      <c r="C9828" s="33">
        <v>142500</v>
      </c>
      <c r="D9828" s="33" t="s">
        <v>4344</v>
      </c>
      <c r="E9828" t="str">
        <f t="shared" si="157"/>
        <v>$125K-$200K</v>
      </c>
    </row>
    <row r="9829" spans="1:5" x14ac:dyDescent="0.3">
      <c r="A9829" s="33" t="s">
        <v>128</v>
      </c>
      <c r="B9829" s="33" t="s">
        <v>53</v>
      </c>
      <c r="C9829" s="33">
        <v>115000</v>
      </c>
      <c r="D9829" s="33" t="s">
        <v>299</v>
      </c>
      <c r="E9829" t="str">
        <f t="shared" si="157"/>
        <v>$100K-$125K</v>
      </c>
    </row>
    <row r="9830" spans="1:5" x14ac:dyDescent="0.3">
      <c r="A9830" s="33" t="s">
        <v>0</v>
      </c>
      <c r="B9830" s="33" t="s">
        <v>53</v>
      </c>
      <c r="C9830" s="33">
        <v>90000</v>
      </c>
      <c r="D9830" s="33" t="s">
        <v>919</v>
      </c>
      <c r="E9830" t="str">
        <f t="shared" si="157"/>
        <v>$75K-$100K</v>
      </c>
    </row>
    <row r="9831" spans="1:5" x14ac:dyDescent="0.3">
      <c r="A9831" s="33" t="s">
        <v>0</v>
      </c>
      <c r="B9831" s="33" t="s">
        <v>53</v>
      </c>
      <c r="C9831" s="33">
        <v>65000</v>
      </c>
      <c r="D9831" s="33" t="s">
        <v>905</v>
      </c>
      <c r="E9831" t="str">
        <f t="shared" si="157"/>
        <v>&lt;$75K</v>
      </c>
    </row>
    <row r="9832" spans="1:5" x14ac:dyDescent="0.3">
      <c r="A9832" s="33" t="s">
        <v>4</v>
      </c>
      <c r="B9832" s="33" t="s">
        <v>74</v>
      </c>
      <c r="C9832" s="33">
        <v>45000</v>
      </c>
      <c r="D9832" s="33" t="s">
        <v>2211</v>
      </c>
      <c r="E9832" t="str">
        <f t="shared" si="157"/>
        <v>&lt;$75K</v>
      </c>
    </row>
    <row r="9833" spans="1:5" x14ac:dyDescent="0.3">
      <c r="A9833" s="33" t="s">
        <v>4</v>
      </c>
      <c r="B9833" s="33" t="s">
        <v>53</v>
      </c>
      <c r="C9833" s="33"/>
      <c r="D9833" s="33" t="s">
        <v>299</v>
      </c>
      <c r="E9833" t="str">
        <f t="shared" si="157"/>
        <v>No Data</v>
      </c>
    </row>
    <row r="9834" spans="1:5" x14ac:dyDescent="0.3">
      <c r="A9834" s="33" t="s">
        <v>128</v>
      </c>
      <c r="B9834" s="33" t="s">
        <v>112</v>
      </c>
      <c r="C9834" s="33">
        <v>90940</v>
      </c>
      <c r="D9834" s="33" t="s">
        <v>4345</v>
      </c>
      <c r="E9834" t="str">
        <f t="shared" si="157"/>
        <v>$75K-$100K</v>
      </c>
    </row>
    <row r="9835" spans="1:5" x14ac:dyDescent="0.3">
      <c r="A9835" s="33" t="s">
        <v>0</v>
      </c>
      <c r="B9835" s="33" t="s">
        <v>53</v>
      </c>
      <c r="C9835" s="33"/>
      <c r="D9835" s="33" t="s">
        <v>258</v>
      </c>
      <c r="E9835" t="str">
        <f t="shared" si="157"/>
        <v>No Data</v>
      </c>
    </row>
    <row r="9836" spans="1:5" x14ac:dyDescent="0.3">
      <c r="A9836" s="33" t="s">
        <v>4</v>
      </c>
      <c r="B9836" s="33" t="s">
        <v>53</v>
      </c>
      <c r="C9836" s="33">
        <v>75000</v>
      </c>
      <c r="D9836" s="33" t="s">
        <v>2229</v>
      </c>
      <c r="E9836" t="str">
        <f t="shared" si="157"/>
        <v>&lt;$75K</v>
      </c>
    </row>
    <row r="9837" spans="1:5" x14ac:dyDescent="0.3">
      <c r="A9837" s="33" t="s">
        <v>4</v>
      </c>
      <c r="B9837" s="33" t="s">
        <v>88</v>
      </c>
      <c r="C9837" s="33">
        <v>120000</v>
      </c>
      <c r="D9837" s="33" t="s">
        <v>803</v>
      </c>
      <c r="E9837" t="str">
        <f t="shared" si="157"/>
        <v>$100K-$125K</v>
      </c>
    </row>
    <row r="9838" spans="1:5" x14ac:dyDescent="0.3">
      <c r="A9838" s="33" t="s">
        <v>125</v>
      </c>
      <c r="B9838" s="33" t="s">
        <v>53</v>
      </c>
      <c r="C9838" s="33">
        <v>100000</v>
      </c>
      <c r="D9838" s="33" t="s">
        <v>4346</v>
      </c>
      <c r="E9838" t="str">
        <f t="shared" si="157"/>
        <v>$75K-$100K</v>
      </c>
    </row>
    <row r="9839" spans="1:5" x14ac:dyDescent="0.3">
      <c r="A9839" s="33" t="s">
        <v>4</v>
      </c>
      <c r="B9839" s="33" t="s">
        <v>53</v>
      </c>
      <c r="C9839" s="33"/>
      <c r="D9839" s="33" t="s">
        <v>441</v>
      </c>
      <c r="E9839" t="str">
        <f t="shared" si="157"/>
        <v>No Data</v>
      </c>
    </row>
    <row r="9840" spans="1:5" x14ac:dyDescent="0.3">
      <c r="A9840" s="33" t="s">
        <v>0</v>
      </c>
      <c r="B9840" s="33" t="s">
        <v>110</v>
      </c>
      <c r="C9840" s="33">
        <v>88128</v>
      </c>
      <c r="D9840" s="33" t="s">
        <v>4006</v>
      </c>
      <c r="E9840" t="str">
        <f t="shared" si="157"/>
        <v>$75K-$100K</v>
      </c>
    </row>
    <row r="9841" spans="1:5" x14ac:dyDescent="0.3">
      <c r="A9841" s="33" t="s">
        <v>0</v>
      </c>
      <c r="B9841" s="33" t="s">
        <v>53</v>
      </c>
      <c r="C9841" s="33"/>
      <c r="D9841" s="33" t="s">
        <v>4347</v>
      </c>
      <c r="E9841" t="str">
        <f t="shared" si="157"/>
        <v>No Data</v>
      </c>
    </row>
    <row r="9842" spans="1:5" x14ac:dyDescent="0.3">
      <c r="A9842" s="33" t="s">
        <v>129</v>
      </c>
      <c r="B9842" s="33" t="s">
        <v>53</v>
      </c>
      <c r="C9842" s="33">
        <v>125000</v>
      </c>
      <c r="D9842" s="33" t="s">
        <v>4348</v>
      </c>
      <c r="E9842" t="str">
        <f t="shared" si="157"/>
        <v>$100K-$125K</v>
      </c>
    </row>
    <row r="9843" spans="1:5" x14ac:dyDescent="0.3">
      <c r="A9843" s="33" t="s">
        <v>126</v>
      </c>
      <c r="B9843" s="33" t="s">
        <v>53</v>
      </c>
      <c r="C9843" s="33">
        <v>157500</v>
      </c>
      <c r="D9843" s="33" t="s">
        <v>315</v>
      </c>
      <c r="E9843" t="str">
        <f t="shared" si="157"/>
        <v>$125K-$200K</v>
      </c>
    </row>
    <row r="9844" spans="1:5" x14ac:dyDescent="0.3">
      <c r="A9844" s="33" t="s">
        <v>4</v>
      </c>
      <c r="B9844" s="33" t="s">
        <v>53</v>
      </c>
      <c r="C9844" s="33">
        <v>180000</v>
      </c>
      <c r="D9844" s="33" t="s">
        <v>1538</v>
      </c>
      <c r="E9844" t="str">
        <f t="shared" si="157"/>
        <v>$125K-$200K</v>
      </c>
    </row>
    <row r="9845" spans="1:5" x14ac:dyDescent="0.3">
      <c r="A9845" s="33" t="s">
        <v>4</v>
      </c>
      <c r="B9845" s="33" t="s">
        <v>53</v>
      </c>
      <c r="C9845" s="33"/>
      <c r="D9845" s="33" t="s">
        <v>258</v>
      </c>
      <c r="E9845" t="str">
        <f t="shared" si="157"/>
        <v>No Data</v>
      </c>
    </row>
    <row r="9846" spans="1:5" x14ac:dyDescent="0.3">
      <c r="A9846" s="33" t="s">
        <v>2</v>
      </c>
      <c r="B9846" s="33" t="s">
        <v>53</v>
      </c>
      <c r="C9846" s="33">
        <v>101100</v>
      </c>
      <c r="D9846" s="33" t="s">
        <v>1662</v>
      </c>
      <c r="E9846" t="str">
        <f t="shared" si="157"/>
        <v>$100K-$125K</v>
      </c>
    </row>
    <row r="9847" spans="1:5" x14ac:dyDescent="0.3">
      <c r="A9847" s="33" t="s">
        <v>0</v>
      </c>
      <c r="B9847" s="33" t="s">
        <v>53</v>
      </c>
      <c r="C9847" s="33"/>
      <c r="D9847" s="33" t="s">
        <v>2307</v>
      </c>
      <c r="E9847" t="str">
        <f t="shared" si="157"/>
        <v>No Data</v>
      </c>
    </row>
    <row r="9848" spans="1:5" x14ac:dyDescent="0.3">
      <c r="A9848" s="33" t="s">
        <v>126</v>
      </c>
      <c r="B9848" s="33" t="s">
        <v>53</v>
      </c>
      <c r="C9848" s="33"/>
      <c r="D9848" s="33" t="s">
        <v>3073</v>
      </c>
      <c r="E9848" t="str">
        <f t="shared" si="157"/>
        <v>No Data</v>
      </c>
    </row>
    <row r="9849" spans="1:5" x14ac:dyDescent="0.3">
      <c r="A9849" s="33" t="s">
        <v>4</v>
      </c>
      <c r="B9849" s="33" t="s">
        <v>53</v>
      </c>
      <c r="C9849" s="33"/>
      <c r="D9849" s="33" t="s">
        <v>225</v>
      </c>
      <c r="E9849" t="str">
        <f t="shared" si="157"/>
        <v>No Data</v>
      </c>
    </row>
    <row r="9850" spans="1:5" x14ac:dyDescent="0.3">
      <c r="A9850" s="33" t="s">
        <v>0</v>
      </c>
      <c r="B9850" s="33" t="s">
        <v>53</v>
      </c>
      <c r="C9850" s="33">
        <v>79000</v>
      </c>
      <c r="D9850" s="33" t="s">
        <v>4349</v>
      </c>
      <c r="E9850" t="str">
        <f t="shared" si="157"/>
        <v>$75K-$100K</v>
      </c>
    </row>
    <row r="9851" spans="1:5" x14ac:dyDescent="0.3">
      <c r="A9851" s="33" t="s">
        <v>2</v>
      </c>
      <c r="B9851" s="33" t="s">
        <v>53</v>
      </c>
      <c r="C9851" s="33"/>
      <c r="D9851" s="33" t="s">
        <v>4350</v>
      </c>
      <c r="E9851" t="str">
        <f t="shared" si="157"/>
        <v>No Data</v>
      </c>
    </row>
    <row r="9852" spans="1:5" x14ac:dyDescent="0.3">
      <c r="A9852" s="33" t="s">
        <v>126</v>
      </c>
      <c r="B9852" s="33" t="s">
        <v>53</v>
      </c>
      <c r="C9852" s="33">
        <v>137500</v>
      </c>
      <c r="D9852" s="33" t="s">
        <v>4351</v>
      </c>
      <c r="E9852" t="str">
        <f t="shared" si="157"/>
        <v>$125K-$200K</v>
      </c>
    </row>
    <row r="9853" spans="1:5" x14ac:dyDescent="0.3">
      <c r="A9853" s="33" t="s">
        <v>0</v>
      </c>
      <c r="B9853" s="33" t="s">
        <v>54</v>
      </c>
      <c r="C9853" s="33">
        <v>65800</v>
      </c>
      <c r="D9853" s="33" t="s">
        <v>3117</v>
      </c>
      <c r="E9853" t="str">
        <f t="shared" si="157"/>
        <v>&lt;$75K</v>
      </c>
    </row>
    <row r="9854" spans="1:5" x14ac:dyDescent="0.3">
      <c r="A9854" s="33" t="s">
        <v>4</v>
      </c>
      <c r="B9854" s="33" t="s">
        <v>53</v>
      </c>
      <c r="C9854" s="33"/>
      <c r="D9854" s="33" t="s">
        <v>4352</v>
      </c>
      <c r="E9854" t="str">
        <f t="shared" si="157"/>
        <v>No Data</v>
      </c>
    </row>
    <row r="9855" spans="1:5" x14ac:dyDescent="0.3">
      <c r="A9855" s="33" t="s">
        <v>129</v>
      </c>
      <c r="B9855" s="33" t="s">
        <v>122</v>
      </c>
      <c r="C9855" s="33">
        <v>80850</v>
      </c>
      <c r="D9855" s="33" t="s">
        <v>1757</v>
      </c>
      <c r="E9855" t="str">
        <f t="shared" si="157"/>
        <v>$75K-$100K</v>
      </c>
    </row>
    <row r="9856" spans="1:5" x14ac:dyDescent="0.3">
      <c r="A9856" s="33" t="s">
        <v>4</v>
      </c>
      <c r="B9856" s="33" t="s">
        <v>53</v>
      </c>
      <c r="C9856" s="33">
        <v>75000</v>
      </c>
      <c r="D9856" s="33" t="s">
        <v>905</v>
      </c>
      <c r="E9856" t="str">
        <f t="shared" si="157"/>
        <v>&lt;$75K</v>
      </c>
    </row>
    <row r="9857" spans="1:5" x14ac:dyDescent="0.3">
      <c r="A9857" s="33" t="s">
        <v>4</v>
      </c>
      <c r="B9857" s="33" t="s">
        <v>106</v>
      </c>
      <c r="C9857" s="33">
        <v>147500</v>
      </c>
      <c r="D9857" s="33" t="s">
        <v>651</v>
      </c>
      <c r="E9857" t="str">
        <f t="shared" si="157"/>
        <v>$125K-$200K</v>
      </c>
    </row>
    <row r="9858" spans="1:5" x14ac:dyDescent="0.3">
      <c r="A9858" s="33" t="s">
        <v>0</v>
      </c>
      <c r="B9858" s="33" t="s">
        <v>53</v>
      </c>
      <c r="C9858" s="33">
        <v>172500</v>
      </c>
      <c r="D9858" s="33" t="s">
        <v>364</v>
      </c>
      <c r="E9858" t="str">
        <f t="shared" si="157"/>
        <v>$125K-$200K</v>
      </c>
    </row>
    <row r="9859" spans="1:5" x14ac:dyDescent="0.3">
      <c r="A9859" s="33" t="s">
        <v>2</v>
      </c>
      <c r="B9859" s="33" t="s">
        <v>53</v>
      </c>
      <c r="C9859" s="33"/>
      <c r="D9859" s="33" t="s">
        <v>1545</v>
      </c>
      <c r="E9859" t="str">
        <f t="shared" ref="E9859:E9922" si="158">_xlfn.XLOOKUP(C9859,$H$16:$H$21,$G$16:$G$21,,1)</f>
        <v>No Data</v>
      </c>
    </row>
    <row r="9860" spans="1:5" x14ac:dyDescent="0.3">
      <c r="A9860" s="33" t="s">
        <v>0</v>
      </c>
      <c r="B9860" s="33" t="s">
        <v>53</v>
      </c>
      <c r="C9860" s="33">
        <v>182500</v>
      </c>
      <c r="D9860" s="33" t="s">
        <v>361</v>
      </c>
      <c r="E9860" t="str">
        <f t="shared" si="158"/>
        <v>$125K-$200K</v>
      </c>
    </row>
    <row r="9861" spans="1:5" x14ac:dyDescent="0.3">
      <c r="A9861" s="33" t="s">
        <v>4</v>
      </c>
      <c r="B9861" s="33" t="s">
        <v>100</v>
      </c>
      <c r="C9861" s="33">
        <v>98283</v>
      </c>
      <c r="D9861" s="33" t="s">
        <v>1768</v>
      </c>
      <c r="E9861" t="str">
        <f t="shared" si="158"/>
        <v>$75K-$100K</v>
      </c>
    </row>
    <row r="9862" spans="1:5" x14ac:dyDescent="0.3">
      <c r="A9862" s="33" t="s">
        <v>2</v>
      </c>
      <c r="B9862" s="33" t="s">
        <v>53</v>
      </c>
      <c r="C9862" s="33"/>
      <c r="D9862" s="33" t="s">
        <v>452</v>
      </c>
      <c r="E9862" t="str">
        <f t="shared" si="158"/>
        <v>No Data</v>
      </c>
    </row>
    <row r="9863" spans="1:5" x14ac:dyDescent="0.3">
      <c r="A9863" s="33" t="s">
        <v>2</v>
      </c>
      <c r="B9863" s="33" t="s">
        <v>70</v>
      </c>
      <c r="C9863" s="33">
        <v>111202</v>
      </c>
      <c r="D9863" s="33" t="s">
        <v>4353</v>
      </c>
      <c r="E9863" t="str">
        <f t="shared" si="158"/>
        <v>$100K-$125K</v>
      </c>
    </row>
    <row r="9864" spans="1:5" x14ac:dyDescent="0.3">
      <c r="A9864" s="33" t="s">
        <v>4</v>
      </c>
      <c r="B9864" s="33" t="s">
        <v>53</v>
      </c>
      <c r="C9864" s="33"/>
      <c r="D9864" s="33" t="s">
        <v>268</v>
      </c>
      <c r="E9864" t="str">
        <f t="shared" si="158"/>
        <v>No Data</v>
      </c>
    </row>
    <row r="9865" spans="1:5" x14ac:dyDescent="0.3">
      <c r="A9865" s="33" t="s">
        <v>2</v>
      </c>
      <c r="B9865" s="33" t="s">
        <v>53</v>
      </c>
      <c r="C9865" s="33"/>
      <c r="D9865" s="33" t="s">
        <v>4354</v>
      </c>
      <c r="E9865" t="str">
        <f t="shared" si="158"/>
        <v>No Data</v>
      </c>
    </row>
    <row r="9866" spans="1:5" x14ac:dyDescent="0.3">
      <c r="A9866" s="33" t="s">
        <v>2</v>
      </c>
      <c r="B9866" s="33" t="s">
        <v>53</v>
      </c>
      <c r="C9866" s="33">
        <v>138615</v>
      </c>
      <c r="D9866" s="33" t="s">
        <v>476</v>
      </c>
      <c r="E9866" t="str">
        <f t="shared" si="158"/>
        <v>$125K-$200K</v>
      </c>
    </row>
    <row r="9867" spans="1:5" x14ac:dyDescent="0.3">
      <c r="A9867" s="33" t="s">
        <v>4</v>
      </c>
      <c r="B9867" s="33" t="s">
        <v>54</v>
      </c>
      <c r="C9867" s="33">
        <v>82200</v>
      </c>
      <c r="D9867" s="33" t="s">
        <v>352</v>
      </c>
      <c r="E9867" t="str">
        <f t="shared" si="158"/>
        <v>$75K-$100K</v>
      </c>
    </row>
    <row r="9868" spans="1:5" x14ac:dyDescent="0.3">
      <c r="A9868" s="33" t="s">
        <v>2</v>
      </c>
      <c r="B9868" s="33" t="s">
        <v>53</v>
      </c>
      <c r="C9868" s="33"/>
      <c r="D9868" s="33" t="s">
        <v>1136</v>
      </c>
      <c r="E9868" t="str">
        <f t="shared" si="158"/>
        <v>No Data</v>
      </c>
    </row>
    <row r="9869" spans="1:5" x14ac:dyDescent="0.3">
      <c r="A9869" s="33" t="s">
        <v>126</v>
      </c>
      <c r="B9869" s="33" t="s">
        <v>70</v>
      </c>
      <c r="C9869" s="33">
        <v>147500</v>
      </c>
      <c r="D9869" s="33" t="s">
        <v>4353</v>
      </c>
      <c r="E9869" t="str">
        <f t="shared" si="158"/>
        <v>$125K-$200K</v>
      </c>
    </row>
    <row r="9870" spans="1:5" x14ac:dyDescent="0.3">
      <c r="A9870" s="33" t="s">
        <v>4</v>
      </c>
      <c r="B9870" s="33" t="s">
        <v>81</v>
      </c>
      <c r="C9870" s="33"/>
      <c r="D9870" s="33" t="s">
        <v>3857</v>
      </c>
      <c r="E9870" t="str">
        <f t="shared" si="158"/>
        <v>No Data</v>
      </c>
    </row>
    <row r="9871" spans="1:5" x14ac:dyDescent="0.3">
      <c r="A9871" s="33" t="s">
        <v>2</v>
      </c>
      <c r="B9871" s="33" t="s">
        <v>53</v>
      </c>
      <c r="C9871" s="33"/>
      <c r="D9871" s="33" t="s">
        <v>2207</v>
      </c>
      <c r="E9871" t="str">
        <f t="shared" si="158"/>
        <v>No Data</v>
      </c>
    </row>
    <row r="9872" spans="1:5" x14ac:dyDescent="0.3">
      <c r="A9872" s="33" t="s">
        <v>4</v>
      </c>
      <c r="B9872" s="33" t="s">
        <v>53</v>
      </c>
      <c r="C9872" s="33">
        <v>95500</v>
      </c>
      <c r="D9872" s="33" t="s">
        <v>1167</v>
      </c>
      <c r="E9872" t="str">
        <f t="shared" si="158"/>
        <v>$75K-$100K</v>
      </c>
    </row>
    <row r="9873" spans="1:5" x14ac:dyDescent="0.3">
      <c r="A9873" s="33" t="s">
        <v>4</v>
      </c>
      <c r="B9873" s="33" t="s">
        <v>53</v>
      </c>
      <c r="C9873" s="33"/>
      <c r="D9873" s="33" t="s">
        <v>3342</v>
      </c>
      <c r="E9873" t="str">
        <f t="shared" si="158"/>
        <v>No Data</v>
      </c>
    </row>
    <row r="9874" spans="1:5" x14ac:dyDescent="0.3">
      <c r="A9874" s="33" t="s">
        <v>0</v>
      </c>
      <c r="B9874" s="33" t="s">
        <v>53</v>
      </c>
      <c r="C9874" s="33">
        <v>265000</v>
      </c>
      <c r="D9874" s="33" t="s">
        <v>597</v>
      </c>
      <c r="E9874" t="str">
        <f t="shared" si="158"/>
        <v>&gt;$200K</v>
      </c>
    </row>
    <row r="9875" spans="1:5" x14ac:dyDescent="0.3">
      <c r="A9875" s="33" t="s">
        <v>129</v>
      </c>
      <c r="B9875" s="33" t="s">
        <v>53</v>
      </c>
      <c r="C9875" s="33"/>
      <c r="D9875" s="33" t="s">
        <v>4355</v>
      </c>
      <c r="E9875" t="str">
        <f t="shared" si="158"/>
        <v>No Data</v>
      </c>
    </row>
    <row r="9876" spans="1:5" x14ac:dyDescent="0.3">
      <c r="A9876" s="33" t="s">
        <v>2</v>
      </c>
      <c r="B9876" s="33" t="s">
        <v>53</v>
      </c>
      <c r="C9876" s="33">
        <v>70000</v>
      </c>
      <c r="D9876" s="33" t="s">
        <v>4356</v>
      </c>
      <c r="E9876" t="str">
        <f t="shared" si="158"/>
        <v>&lt;$75K</v>
      </c>
    </row>
    <row r="9877" spans="1:5" x14ac:dyDescent="0.3">
      <c r="A9877" s="33" t="s">
        <v>4</v>
      </c>
      <c r="B9877" s="33" t="s">
        <v>53</v>
      </c>
      <c r="C9877" s="33"/>
      <c r="D9877" s="33" t="s">
        <v>480</v>
      </c>
      <c r="E9877" t="str">
        <f t="shared" si="158"/>
        <v>No Data</v>
      </c>
    </row>
    <row r="9878" spans="1:5" x14ac:dyDescent="0.3">
      <c r="A9878" s="33" t="s">
        <v>126</v>
      </c>
      <c r="B9878" s="33" t="s">
        <v>53</v>
      </c>
      <c r="C9878" s="33">
        <v>180000</v>
      </c>
      <c r="D9878" s="33" t="s">
        <v>230</v>
      </c>
      <c r="E9878" t="str">
        <f t="shared" si="158"/>
        <v>$125K-$200K</v>
      </c>
    </row>
    <row r="9879" spans="1:5" x14ac:dyDescent="0.3">
      <c r="A9879" s="33" t="s">
        <v>128</v>
      </c>
      <c r="B9879" s="33" t="s">
        <v>53</v>
      </c>
      <c r="C9879" s="33">
        <v>167530</v>
      </c>
      <c r="D9879" s="33" t="s">
        <v>3740</v>
      </c>
      <c r="E9879" t="str">
        <f t="shared" si="158"/>
        <v>$125K-$200K</v>
      </c>
    </row>
    <row r="9880" spans="1:5" x14ac:dyDescent="0.3">
      <c r="A9880" s="33" t="s">
        <v>125</v>
      </c>
      <c r="B9880" s="33" t="s">
        <v>53</v>
      </c>
      <c r="C9880" s="33">
        <v>105475</v>
      </c>
      <c r="D9880" s="33" t="s">
        <v>4357</v>
      </c>
      <c r="E9880" t="str">
        <f t="shared" si="158"/>
        <v>$100K-$125K</v>
      </c>
    </row>
    <row r="9881" spans="1:5" x14ac:dyDescent="0.3">
      <c r="A9881" s="33" t="s">
        <v>4</v>
      </c>
      <c r="B9881" s="33" t="s">
        <v>54</v>
      </c>
      <c r="C9881" s="33">
        <v>142500</v>
      </c>
      <c r="D9881" s="33" t="s">
        <v>449</v>
      </c>
      <c r="E9881" t="str">
        <f t="shared" si="158"/>
        <v>$125K-$200K</v>
      </c>
    </row>
    <row r="9882" spans="1:5" x14ac:dyDescent="0.3">
      <c r="A9882" s="33" t="s">
        <v>128</v>
      </c>
      <c r="B9882" s="33" t="s">
        <v>72</v>
      </c>
      <c r="C9882" s="33">
        <v>157500</v>
      </c>
      <c r="D9882" s="33" t="s">
        <v>4358</v>
      </c>
      <c r="E9882" t="str">
        <f t="shared" si="158"/>
        <v>$125K-$200K</v>
      </c>
    </row>
    <row r="9883" spans="1:5" x14ac:dyDescent="0.3">
      <c r="A9883" s="33" t="s">
        <v>126</v>
      </c>
      <c r="B9883" s="33" t="s">
        <v>53</v>
      </c>
      <c r="C9883" s="33">
        <v>90000</v>
      </c>
      <c r="D9883" s="33" t="s">
        <v>4359</v>
      </c>
      <c r="E9883" t="str">
        <f t="shared" si="158"/>
        <v>$75K-$100K</v>
      </c>
    </row>
    <row r="9884" spans="1:5" x14ac:dyDescent="0.3">
      <c r="A9884" s="33" t="s">
        <v>2</v>
      </c>
      <c r="B9884" s="33" t="s">
        <v>69</v>
      </c>
      <c r="C9884" s="33">
        <v>100500</v>
      </c>
      <c r="D9884" s="33" t="s">
        <v>283</v>
      </c>
      <c r="E9884" t="str">
        <f t="shared" si="158"/>
        <v>$100K-$125K</v>
      </c>
    </row>
    <row r="9885" spans="1:5" x14ac:dyDescent="0.3">
      <c r="A9885" s="33" t="s">
        <v>52</v>
      </c>
      <c r="B9885" s="33" t="s">
        <v>53</v>
      </c>
      <c r="C9885" s="33"/>
      <c r="D9885" s="33" t="s">
        <v>4075</v>
      </c>
      <c r="E9885" t="str">
        <f t="shared" si="158"/>
        <v>No Data</v>
      </c>
    </row>
    <row r="9886" spans="1:5" x14ac:dyDescent="0.3">
      <c r="A9886" s="33" t="s">
        <v>2</v>
      </c>
      <c r="B9886" s="33" t="s">
        <v>53</v>
      </c>
      <c r="C9886" s="33"/>
      <c r="D9886" s="33" t="s">
        <v>1279</v>
      </c>
      <c r="E9886" t="str">
        <f t="shared" si="158"/>
        <v>No Data</v>
      </c>
    </row>
    <row r="9887" spans="1:5" x14ac:dyDescent="0.3">
      <c r="A9887" s="33" t="s">
        <v>0</v>
      </c>
      <c r="B9887" s="33" t="s">
        <v>53</v>
      </c>
      <c r="C9887" s="33">
        <v>550000</v>
      </c>
      <c r="D9887" s="33" t="s">
        <v>614</v>
      </c>
      <c r="E9887" t="str">
        <f t="shared" si="158"/>
        <v>&gt;$200K</v>
      </c>
    </row>
    <row r="9888" spans="1:5" x14ac:dyDescent="0.3">
      <c r="A9888" s="33" t="s">
        <v>0</v>
      </c>
      <c r="B9888" s="33" t="s">
        <v>54</v>
      </c>
      <c r="C9888" s="33"/>
      <c r="D9888" s="33" t="s">
        <v>4360</v>
      </c>
      <c r="E9888" t="str">
        <f t="shared" si="158"/>
        <v>No Data</v>
      </c>
    </row>
    <row r="9889" spans="1:5" x14ac:dyDescent="0.3">
      <c r="A9889" s="33" t="s">
        <v>2</v>
      </c>
      <c r="B9889" s="33" t="s">
        <v>53</v>
      </c>
      <c r="C9889" s="33">
        <v>76892</v>
      </c>
      <c r="D9889" s="33" t="s">
        <v>1092</v>
      </c>
      <c r="E9889" t="str">
        <f t="shared" si="158"/>
        <v>$75K-$100K</v>
      </c>
    </row>
    <row r="9890" spans="1:5" x14ac:dyDescent="0.3">
      <c r="A9890" s="33" t="s">
        <v>128</v>
      </c>
      <c r="B9890" s="33" t="s">
        <v>53</v>
      </c>
      <c r="C9890" s="33">
        <v>165000</v>
      </c>
      <c r="D9890" s="33" t="s">
        <v>682</v>
      </c>
      <c r="E9890" t="str">
        <f t="shared" si="158"/>
        <v>$125K-$200K</v>
      </c>
    </row>
    <row r="9891" spans="1:5" x14ac:dyDescent="0.3">
      <c r="A9891" s="33" t="s">
        <v>0</v>
      </c>
      <c r="B9891" s="33" t="s">
        <v>53</v>
      </c>
      <c r="C9891" s="33">
        <v>157500</v>
      </c>
      <c r="D9891" s="33" t="s">
        <v>3740</v>
      </c>
      <c r="E9891" t="str">
        <f t="shared" si="158"/>
        <v>$125K-$200K</v>
      </c>
    </row>
    <row r="9892" spans="1:5" x14ac:dyDescent="0.3">
      <c r="A9892" s="33" t="s">
        <v>4</v>
      </c>
      <c r="B9892" s="33" t="s">
        <v>53</v>
      </c>
      <c r="C9892" s="33"/>
      <c r="D9892" s="33" t="s">
        <v>3861</v>
      </c>
      <c r="E9892" t="str">
        <f t="shared" si="158"/>
        <v>No Data</v>
      </c>
    </row>
    <row r="9893" spans="1:5" x14ac:dyDescent="0.3">
      <c r="A9893" s="33" t="s">
        <v>128</v>
      </c>
      <c r="B9893" s="33" t="s">
        <v>53</v>
      </c>
      <c r="C9893" s="33">
        <v>150000</v>
      </c>
      <c r="D9893" s="33" t="s">
        <v>479</v>
      </c>
      <c r="E9893" t="str">
        <f t="shared" si="158"/>
        <v>$125K-$200K</v>
      </c>
    </row>
    <row r="9894" spans="1:5" x14ac:dyDescent="0.3">
      <c r="A9894" s="33" t="s">
        <v>4</v>
      </c>
      <c r="B9894" s="33" t="s">
        <v>53</v>
      </c>
      <c r="C9894" s="33">
        <v>90000</v>
      </c>
      <c r="D9894" s="33" t="s">
        <v>4361</v>
      </c>
      <c r="E9894" t="str">
        <f t="shared" si="158"/>
        <v>$75K-$100K</v>
      </c>
    </row>
    <row r="9895" spans="1:5" x14ac:dyDescent="0.3">
      <c r="A9895" s="33" t="s">
        <v>0</v>
      </c>
      <c r="B9895" s="33" t="s">
        <v>69</v>
      </c>
      <c r="C9895" s="33">
        <v>56700</v>
      </c>
      <c r="D9895" s="33" t="s">
        <v>211</v>
      </c>
      <c r="E9895" t="str">
        <f t="shared" si="158"/>
        <v>&lt;$75K</v>
      </c>
    </row>
    <row r="9896" spans="1:5" x14ac:dyDescent="0.3">
      <c r="A9896" s="33" t="s">
        <v>128</v>
      </c>
      <c r="B9896" s="33" t="s">
        <v>53</v>
      </c>
      <c r="C9896" s="33">
        <v>155000</v>
      </c>
      <c r="D9896" s="33" t="s">
        <v>4362</v>
      </c>
      <c r="E9896" t="str">
        <f t="shared" si="158"/>
        <v>$125K-$200K</v>
      </c>
    </row>
    <row r="9897" spans="1:5" x14ac:dyDescent="0.3">
      <c r="A9897" s="33" t="s">
        <v>4</v>
      </c>
      <c r="B9897" s="33" t="s">
        <v>53</v>
      </c>
      <c r="C9897" s="33"/>
      <c r="D9897" s="33" t="s">
        <v>4050</v>
      </c>
      <c r="E9897" t="str">
        <f t="shared" si="158"/>
        <v>No Data</v>
      </c>
    </row>
    <row r="9898" spans="1:5" x14ac:dyDescent="0.3">
      <c r="A9898" s="33" t="s">
        <v>129</v>
      </c>
      <c r="B9898" s="33" t="s">
        <v>81</v>
      </c>
      <c r="C9898" s="33">
        <v>125000</v>
      </c>
      <c r="D9898" s="33" t="s">
        <v>1714</v>
      </c>
      <c r="E9898" t="str">
        <f t="shared" si="158"/>
        <v>$100K-$125K</v>
      </c>
    </row>
    <row r="9899" spans="1:5" x14ac:dyDescent="0.3">
      <c r="A9899" s="33" t="s">
        <v>4</v>
      </c>
      <c r="B9899" s="33" t="s">
        <v>53</v>
      </c>
      <c r="C9899" s="33">
        <v>65000</v>
      </c>
      <c r="D9899" s="33" t="s">
        <v>313</v>
      </c>
      <c r="E9899" t="str">
        <f t="shared" si="158"/>
        <v>&lt;$75K</v>
      </c>
    </row>
    <row r="9900" spans="1:5" x14ac:dyDescent="0.3">
      <c r="A9900" s="33" t="s">
        <v>126</v>
      </c>
      <c r="B9900" s="33" t="s">
        <v>53</v>
      </c>
      <c r="C9900" s="33">
        <v>182500</v>
      </c>
      <c r="D9900" s="33" t="s">
        <v>4363</v>
      </c>
      <c r="E9900" t="str">
        <f t="shared" si="158"/>
        <v>$125K-$200K</v>
      </c>
    </row>
    <row r="9901" spans="1:5" x14ac:dyDescent="0.3">
      <c r="A9901" s="33" t="s">
        <v>2</v>
      </c>
      <c r="B9901" s="33" t="s">
        <v>53</v>
      </c>
      <c r="C9901" s="33"/>
      <c r="D9901" s="33" t="s">
        <v>4364</v>
      </c>
      <c r="E9901" t="str">
        <f t="shared" si="158"/>
        <v>No Data</v>
      </c>
    </row>
    <row r="9902" spans="1:5" x14ac:dyDescent="0.3">
      <c r="A9902" s="33" t="s">
        <v>2</v>
      </c>
      <c r="B9902" s="33" t="s">
        <v>53</v>
      </c>
      <c r="C9902" s="33">
        <v>90000</v>
      </c>
      <c r="D9902" s="33" t="s">
        <v>4365</v>
      </c>
      <c r="E9902" t="str">
        <f t="shared" si="158"/>
        <v>$75K-$100K</v>
      </c>
    </row>
    <row r="9903" spans="1:5" x14ac:dyDescent="0.3">
      <c r="A9903" s="33" t="s">
        <v>4</v>
      </c>
      <c r="B9903" s="33" t="s">
        <v>53</v>
      </c>
      <c r="C9903" s="33"/>
      <c r="D9903" s="33" t="s">
        <v>879</v>
      </c>
      <c r="E9903" t="str">
        <f t="shared" si="158"/>
        <v>No Data</v>
      </c>
    </row>
    <row r="9904" spans="1:5" x14ac:dyDescent="0.3">
      <c r="A9904" s="33" t="s">
        <v>2</v>
      </c>
      <c r="B9904" s="33" t="s">
        <v>53</v>
      </c>
      <c r="C9904" s="33">
        <v>90000</v>
      </c>
      <c r="D9904" s="33" t="s">
        <v>4366</v>
      </c>
      <c r="E9904" t="str">
        <f t="shared" si="158"/>
        <v>$75K-$100K</v>
      </c>
    </row>
    <row r="9905" spans="1:5" x14ac:dyDescent="0.3">
      <c r="A9905" s="33" t="s">
        <v>4</v>
      </c>
      <c r="B9905" s="33" t="s">
        <v>53</v>
      </c>
      <c r="C9905" s="33"/>
      <c r="D9905" s="33" t="s">
        <v>4367</v>
      </c>
      <c r="E9905" t="str">
        <f t="shared" si="158"/>
        <v>No Data</v>
      </c>
    </row>
    <row r="9906" spans="1:5" x14ac:dyDescent="0.3">
      <c r="A9906" s="33" t="s">
        <v>2</v>
      </c>
      <c r="B9906" s="33" t="s">
        <v>53</v>
      </c>
      <c r="C9906" s="33">
        <v>142500</v>
      </c>
      <c r="D9906" s="33" t="s">
        <v>4368</v>
      </c>
      <c r="E9906" t="str">
        <f t="shared" si="158"/>
        <v>$125K-$200K</v>
      </c>
    </row>
    <row r="9907" spans="1:5" x14ac:dyDescent="0.3">
      <c r="A9907" s="33" t="s">
        <v>4</v>
      </c>
      <c r="B9907" s="33" t="s">
        <v>70</v>
      </c>
      <c r="C9907" s="33">
        <v>147500</v>
      </c>
      <c r="D9907" s="33" t="s">
        <v>1706</v>
      </c>
      <c r="E9907" t="str">
        <f t="shared" si="158"/>
        <v>$125K-$200K</v>
      </c>
    </row>
    <row r="9908" spans="1:5" x14ac:dyDescent="0.3">
      <c r="A9908" s="33" t="s">
        <v>0</v>
      </c>
      <c r="B9908" s="33" t="s">
        <v>53</v>
      </c>
      <c r="C9908" s="33">
        <v>100000</v>
      </c>
      <c r="D9908" s="33" t="s">
        <v>4369</v>
      </c>
      <c r="E9908" t="str">
        <f t="shared" si="158"/>
        <v>$75K-$100K</v>
      </c>
    </row>
    <row r="9909" spans="1:5" x14ac:dyDescent="0.3">
      <c r="A9909" s="33" t="s">
        <v>4</v>
      </c>
      <c r="B9909" s="33" t="s">
        <v>53</v>
      </c>
      <c r="C9909" s="33">
        <v>110000</v>
      </c>
      <c r="D9909" s="33" t="s">
        <v>1303</v>
      </c>
      <c r="E9909" t="str">
        <f t="shared" si="158"/>
        <v>$100K-$125K</v>
      </c>
    </row>
    <row r="9910" spans="1:5" x14ac:dyDescent="0.3">
      <c r="A9910" s="33" t="s">
        <v>128</v>
      </c>
      <c r="B9910" s="33" t="s">
        <v>53</v>
      </c>
      <c r="C9910" s="33">
        <v>150000</v>
      </c>
      <c r="D9910" s="33" t="s">
        <v>4370</v>
      </c>
      <c r="E9910" t="str">
        <f t="shared" si="158"/>
        <v>$125K-$200K</v>
      </c>
    </row>
    <row r="9911" spans="1:5" x14ac:dyDescent="0.3">
      <c r="A9911" s="33" t="s">
        <v>126</v>
      </c>
      <c r="B9911" s="33" t="s">
        <v>53</v>
      </c>
      <c r="C9911" s="33">
        <v>115000</v>
      </c>
      <c r="D9911" s="33" t="s">
        <v>268</v>
      </c>
      <c r="E9911" t="str">
        <f t="shared" si="158"/>
        <v>$100K-$125K</v>
      </c>
    </row>
    <row r="9912" spans="1:5" x14ac:dyDescent="0.3">
      <c r="A9912" s="33" t="s">
        <v>128</v>
      </c>
      <c r="B9912" s="33" t="s">
        <v>53</v>
      </c>
      <c r="C9912" s="33">
        <v>115000</v>
      </c>
      <c r="D9912" s="33" t="s">
        <v>299</v>
      </c>
      <c r="E9912" t="str">
        <f t="shared" si="158"/>
        <v>$100K-$125K</v>
      </c>
    </row>
    <row r="9913" spans="1:5" x14ac:dyDescent="0.3">
      <c r="A9913" s="33" t="s">
        <v>126</v>
      </c>
      <c r="B9913" s="33" t="s">
        <v>53</v>
      </c>
      <c r="C9913" s="33">
        <v>170000</v>
      </c>
      <c r="D9913" s="33" t="s">
        <v>4371</v>
      </c>
      <c r="E9913" t="str">
        <f t="shared" si="158"/>
        <v>$125K-$200K</v>
      </c>
    </row>
    <row r="9914" spans="1:5" x14ac:dyDescent="0.3">
      <c r="A9914" s="33" t="s">
        <v>4</v>
      </c>
      <c r="B9914" s="33" t="s">
        <v>53</v>
      </c>
      <c r="C9914" s="33">
        <v>96773</v>
      </c>
      <c r="D9914" s="33" t="s">
        <v>1884</v>
      </c>
      <c r="E9914" t="str">
        <f t="shared" si="158"/>
        <v>$75K-$100K</v>
      </c>
    </row>
    <row r="9915" spans="1:5" x14ac:dyDescent="0.3">
      <c r="A9915" s="33" t="s">
        <v>2</v>
      </c>
      <c r="B9915" s="33" t="s">
        <v>53</v>
      </c>
      <c r="C9915" s="33"/>
      <c r="D9915" s="33" t="s">
        <v>268</v>
      </c>
      <c r="E9915" t="str">
        <f t="shared" si="158"/>
        <v>No Data</v>
      </c>
    </row>
    <row r="9916" spans="1:5" x14ac:dyDescent="0.3">
      <c r="A9916" s="33" t="s">
        <v>2</v>
      </c>
      <c r="B9916" s="33" t="s">
        <v>53</v>
      </c>
      <c r="C9916" s="33">
        <v>89833.5</v>
      </c>
      <c r="D9916" s="33" t="s">
        <v>1704</v>
      </c>
      <c r="E9916" t="str">
        <f t="shared" si="158"/>
        <v>$75K-$100K</v>
      </c>
    </row>
    <row r="9917" spans="1:5" x14ac:dyDescent="0.3">
      <c r="A9917" s="33" t="s">
        <v>4</v>
      </c>
      <c r="B9917" s="33" t="s">
        <v>53</v>
      </c>
      <c r="C9917" s="33">
        <v>180000</v>
      </c>
      <c r="D9917" s="33" t="s">
        <v>315</v>
      </c>
      <c r="E9917" t="str">
        <f t="shared" si="158"/>
        <v>$125K-$200K</v>
      </c>
    </row>
    <row r="9918" spans="1:5" x14ac:dyDescent="0.3">
      <c r="A9918" s="33" t="s">
        <v>2</v>
      </c>
      <c r="B9918" s="33" t="s">
        <v>54</v>
      </c>
      <c r="C9918" s="33">
        <v>125000</v>
      </c>
      <c r="D9918" s="33" t="s">
        <v>478</v>
      </c>
      <c r="E9918" t="str">
        <f t="shared" si="158"/>
        <v>$100K-$125K</v>
      </c>
    </row>
    <row r="9919" spans="1:5" x14ac:dyDescent="0.3">
      <c r="A9919" s="33" t="s">
        <v>4</v>
      </c>
      <c r="B9919" s="33" t="s">
        <v>53</v>
      </c>
      <c r="C9919" s="33"/>
      <c r="D9919" s="33" t="s">
        <v>389</v>
      </c>
      <c r="E9919" t="str">
        <f t="shared" si="158"/>
        <v>No Data</v>
      </c>
    </row>
    <row r="9920" spans="1:5" x14ac:dyDescent="0.3">
      <c r="A9920" s="33" t="s">
        <v>2</v>
      </c>
      <c r="B9920" s="33" t="s">
        <v>53</v>
      </c>
      <c r="C9920" s="33"/>
      <c r="D9920" s="33" t="s">
        <v>1000</v>
      </c>
      <c r="E9920" t="str">
        <f t="shared" si="158"/>
        <v>No Data</v>
      </c>
    </row>
    <row r="9921" spans="1:5" x14ac:dyDescent="0.3">
      <c r="A9921" s="33" t="s">
        <v>0</v>
      </c>
      <c r="B9921" s="33" t="s">
        <v>53</v>
      </c>
      <c r="C9921" s="33"/>
      <c r="D9921" s="33" t="s">
        <v>258</v>
      </c>
      <c r="E9921" t="str">
        <f t="shared" si="158"/>
        <v>No Data</v>
      </c>
    </row>
    <row r="9922" spans="1:5" x14ac:dyDescent="0.3">
      <c r="A9922" s="33" t="s">
        <v>128</v>
      </c>
      <c r="B9922" s="33" t="s">
        <v>53</v>
      </c>
      <c r="C9922" s="33">
        <v>124000</v>
      </c>
      <c r="D9922" s="33" t="s">
        <v>3399</v>
      </c>
      <c r="E9922" t="str">
        <f t="shared" si="158"/>
        <v>$100K-$125K</v>
      </c>
    </row>
    <row r="9923" spans="1:5" x14ac:dyDescent="0.3">
      <c r="A9923" s="33" t="s">
        <v>4</v>
      </c>
      <c r="B9923" s="33" t="s">
        <v>53</v>
      </c>
      <c r="C9923" s="33">
        <v>115000</v>
      </c>
      <c r="D9923" s="33" t="s">
        <v>1401</v>
      </c>
      <c r="E9923" t="str">
        <f t="shared" ref="E9923:E9986" si="159">_xlfn.XLOOKUP(C9923,$H$16:$H$21,$G$16:$G$21,,1)</f>
        <v>$100K-$125K</v>
      </c>
    </row>
    <row r="9924" spans="1:5" x14ac:dyDescent="0.3">
      <c r="A9924" s="33" t="s">
        <v>4</v>
      </c>
      <c r="B9924" s="33" t="s">
        <v>53</v>
      </c>
      <c r="C9924" s="33"/>
      <c r="D9924" s="33" t="s">
        <v>268</v>
      </c>
      <c r="E9924" t="str">
        <f t="shared" si="159"/>
        <v>No Data</v>
      </c>
    </row>
    <row r="9925" spans="1:5" x14ac:dyDescent="0.3">
      <c r="A9925" s="33" t="s">
        <v>52</v>
      </c>
      <c r="B9925" s="33" t="s">
        <v>53</v>
      </c>
      <c r="C9925" s="33">
        <v>60000</v>
      </c>
      <c r="D9925" s="33" t="s">
        <v>3416</v>
      </c>
      <c r="E9925" t="str">
        <f t="shared" si="159"/>
        <v>&lt;$75K</v>
      </c>
    </row>
    <row r="9926" spans="1:5" x14ac:dyDescent="0.3">
      <c r="A9926" s="33" t="s">
        <v>0</v>
      </c>
      <c r="B9926" s="33" t="s">
        <v>53</v>
      </c>
      <c r="C9926" s="33"/>
      <c r="D9926" s="33" t="s">
        <v>1912</v>
      </c>
      <c r="E9926" t="str">
        <f t="shared" si="159"/>
        <v>No Data</v>
      </c>
    </row>
    <row r="9927" spans="1:5" x14ac:dyDescent="0.3">
      <c r="A9927" s="33" t="s">
        <v>2</v>
      </c>
      <c r="B9927" s="33" t="s">
        <v>56</v>
      </c>
      <c r="C9927" s="33">
        <v>53014</v>
      </c>
      <c r="D9927" s="33" t="s">
        <v>1018</v>
      </c>
      <c r="E9927" t="str">
        <f t="shared" si="159"/>
        <v>&lt;$75K</v>
      </c>
    </row>
    <row r="9928" spans="1:5" x14ac:dyDescent="0.3">
      <c r="A9928" s="33" t="s">
        <v>0</v>
      </c>
      <c r="B9928" s="33" t="s">
        <v>53</v>
      </c>
      <c r="C9928" s="33">
        <v>224500</v>
      </c>
      <c r="D9928" s="33" t="s">
        <v>217</v>
      </c>
      <c r="E9928" t="str">
        <f t="shared" si="159"/>
        <v>&gt;$200K</v>
      </c>
    </row>
    <row r="9929" spans="1:5" x14ac:dyDescent="0.3">
      <c r="A9929" s="33" t="s">
        <v>128</v>
      </c>
      <c r="B9929" s="33" t="s">
        <v>54</v>
      </c>
      <c r="C9929" s="33">
        <v>165000</v>
      </c>
      <c r="D9929" s="33" t="s">
        <v>230</v>
      </c>
      <c r="E9929" t="str">
        <f t="shared" si="159"/>
        <v>$125K-$200K</v>
      </c>
    </row>
    <row r="9930" spans="1:5" x14ac:dyDescent="0.3">
      <c r="A9930" s="33" t="s">
        <v>52</v>
      </c>
      <c r="B9930" s="33" t="s">
        <v>74</v>
      </c>
      <c r="C9930" s="33">
        <v>63000</v>
      </c>
      <c r="D9930" s="33" t="s">
        <v>4372</v>
      </c>
      <c r="E9930" t="str">
        <f t="shared" si="159"/>
        <v>&lt;$75K</v>
      </c>
    </row>
    <row r="9931" spans="1:5" x14ac:dyDescent="0.3">
      <c r="A9931" s="33" t="s">
        <v>52</v>
      </c>
      <c r="B9931" s="33" t="s">
        <v>53</v>
      </c>
      <c r="C9931" s="33">
        <v>82500</v>
      </c>
      <c r="D9931" s="33" t="s">
        <v>4373</v>
      </c>
      <c r="E9931" t="str">
        <f t="shared" si="159"/>
        <v>$75K-$100K</v>
      </c>
    </row>
    <row r="9932" spans="1:5" x14ac:dyDescent="0.3">
      <c r="A9932" s="33" t="s">
        <v>52</v>
      </c>
      <c r="B9932" s="33" t="s">
        <v>53</v>
      </c>
      <c r="C9932" s="33"/>
      <c r="D9932" s="33" t="s">
        <v>4374</v>
      </c>
      <c r="E9932" t="str">
        <f t="shared" si="159"/>
        <v>No Data</v>
      </c>
    </row>
    <row r="9933" spans="1:5" x14ac:dyDescent="0.3">
      <c r="A9933" s="33" t="s">
        <v>4</v>
      </c>
      <c r="B9933" s="33" t="s">
        <v>53</v>
      </c>
      <c r="C9933" s="33">
        <v>305500</v>
      </c>
      <c r="D9933" s="33" t="s">
        <v>225</v>
      </c>
      <c r="E9933" t="str">
        <f t="shared" si="159"/>
        <v>&gt;$200K</v>
      </c>
    </row>
    <row r="9934" spans="1:5" x14ac:dyDescent="0.3">
      <c r="A9934" s="33" t="s">
        <v>66</v>
      </c>
      <c r="B9934" s="33" t="s">
        <v>105</v>
      </c>
      <c r="C9934" s="33">
        <v>79200</v>
      </c>
      <c r="D9934" s="33" t="s">
        <v>1091</v>
      </c>
      <c r="E9934" t="str">
        <f t="shared" si="159"/>
        <v>$75K-$100K</v>
      </c>
    </row>
    <row r="9935" spans="1:5" x14ac:dyDescent="0.3">
      <c r="A9935" s="33" t="s">
        <v>4</v>
      </c>
      <c r="B9935" s="33" t="s">
        <v>88</v>
      </c>
      <c r="C9935" s="33">
        <v>98301.5</v>
      </c>
      <c r="D9935" s="33" t="s">
        <v>561</v>
      </c>
      <c r="E9935" t="str">
        <f t="shared" si="159"/>
        <v>$75K-$100K</v>
      </c>
    </row>
    <row r="9936" spans="1:5" x14ac:dyDescent="0.3">
      <c r="A9936" s="33" t="s">
        <v>4</v>
      </c>
      <c r="B9936" s="33" t="s">
        <v>53</v>
      </c>
      <c r="C9936" s="33">
        <v>155000</v>
      </c>
      <c r="D9936" s="33" t="s">
        <v>4375</v>
      </c>
      <c r="E9936" t="str">
        <f t="shared" si="159"/>
        <v>$125K-$200K</v>
      </c>
    </row>
    <row r="9937" spans="1:5" x14ac:dyDescent="0.3">
      <c r="A9937" s="33" t="s">
        <v>52</v>
      </c>
      <c r="B9937" s="33" t="s">
        <v>53</v>
      </c>
      <c r="C9937" s="33"/>
      <c r="D9937" s="33" t="s">
        <v>2922</v>
      </c>
      <c r="E9937" t="str">
        <f t="shared" si="159"/>
        <v>No Data</v>
      </c>
    </row>
    <row r="9938" spans="1:5" x14ac:dyDescent="0.3">
      <c r="A9938" s="33" t="s">
        <v>0</v>
      </c>
      <c r="B9938" s="33" t="s">
        <v>124</v>
      </c>
      <c r="C9938" s="33">
        <v>70000</v>
      </c>
      <c r="D9938" s="33" t="s">
        <v>3463</v>
      </c>
      <c r="E9938" t="str">
        <f t="shared" si="159"/>
        <v>&lt;$75K</v>
      </c>
    </row>
    <row r="9939" spans="1:5" x14ac:dyDescent="0.3">
      <c r="A9939" s="33" t="s">
        <v>0</v>
      </c>
      <c r="B9939" s="33" t="s">
        <v>53</v>
      </c>
      <c r="C9939" s="33">
        <v>140000</v>
      </c>
      <c r="D9939" s="33" t="s">
        <v>4376</v>
      </c>
      <c r="E9939" t="str">
        <f t="shared" si="159"/>
        <v>$125K-$200K</v>
      </c>
    </row>
    <row r="9940" spans="1:5" x14ac:dyDescent="0.3">
      <c r="A9940" s="33" t="s">
        <v>4</v>
      </c>
      <c r="B9940" s="33" t="s">
        <v>88</v>
      </c>
      <c r="C9940" s="33">
        <v>79200</v>
      </c>
      <c r="D9940" s="33" t="s">
        <v>834</v>
      </c>
      <c r="E9940" t="str">
        <f t="shared" si="159"/>
        <v>$75K-$100K</v>
      </c>
    </row>
    <row r="9941" spans="1:5" x14ac:dyDescent="0.3">
      <c r="A9941" s="33" t="s">
        <v>4</v>
      </c>
      <c r="B9941" s="33" t="s">
        <v>53</v>
      </c>
      <c r="C9941" s="33"/>
      <c r="D9941" s="33" t="s">
        <v>258</v>
      </c>
      <c r="E9941" t="str">
        <f t="shared" si="159"/>
        <v>No Data</v>
      </c>
    </row>
    <row r="9942" spans="1:5" x14ac:dyDescent="0.3">
      <c r="A9942" s="33" t="s">
        <v>0</v>
      </c>
      <c r="B9942" s="33" t="s">
        <v>53</v>
      </c>
      <c r="C9942" s="33"/>
      <c r="D9942" s="33" t="s">
        <v>1430</v>
      </c>
      <c r="E9942" t="str">
        <f t="shared" si="159"/>
        <v>No Data</v>
      </c>
    </row>
    <row r="9943" spans="1:5" x14ac:dyDescent="0.3">
      <c r="A9943" s="33" t="s">
        <v>4</v>
      </c>
      <c r="B9943" s="33" t="s">
        <v>53</v>
      </c>
      <c r="C9943" s="33"/>
      <c r="D9943" s="33" t="s">
        <v>879</v>
      </c>
      <c r="E9943" t="str">
        <f t="shared" si="159"/>
        <v>No Data</v>
      </c>
    </row>
    <row r="9944" spans="1:5" x14ac:dyDescent="0.3">
      <c r="A9944" s="33" t="s">
        <v>126</v>
      </c>
      <c r="B9944" s="33" t="s">
        <v>88</v>
      </c>
      <c r="C9944" s="33">
        <v>64800</v>
      </c>
      <c r="D9944" s="33" t="s">
        <v>4377</v>
      </c>
      <c r="E9944" t="str">
        <f t="shared" si="159"/>
        <v>&lt;$75K</v>
      </c>
    </row>
    <row r="9945" spans="1:5" x14ac:dyDescent="0.3">
      <c r="A9945" s="33" t="s">
        <v>2</v>
      </c>
      <c r="B9945" s="33" t="s">
        <v>88</v>
      </c>
      <c r="C9945" s="33">
        <v>75067.5</v>
      </c>
      <c r="D9945" s="33" t="s">
        <v>2786</v>
      </c>
      <c r="E9945" t="str">
        <f t="shared" si="159"/>
        <v>$75K-$100K</v>
      </c>
    </row>
    <row r="9946" spans="1:5" x14ac:dyDescent="0.3">
      <c r="A9946" s="33" t="s">
        <v>0</v>
      </c>
      <c r="B9946" s="33" t="s">
        <v>71</v>
      </c>
      <c r="C9946" s="33">
        <v>157500</v>
      </c>
      <c r="D9946" s="33" t="s">
        <v>353</v>
      </c>
      <c r="E9946" t="str">
        <f t="shared" si="159"/>
        <v>$125K-$200K</v>
      </c>
    </row>
    <row r="9947" spans="1:5" x14ac:dyDescent="0.3">
      <c r="A9947" s="33" t="s">
        <v>4</v>
      </c>
      <c r="B9947" s="33" t="s">
        <v>53</v>
      </c>
      <c r="C9947" s="33">
        <v>185000</v>
      </c>
      <c r="D9947" s="33" t="s">
        <v>4378</v>
      </c>
      <c r="E9947" t="str">
        <f t="shared" si="159"/>
        <v>$125K-$200K</v>
      </c>
    </row>
    <row r="9948" spans="1:5" x14ac:dyDescent="0.3">
      <c r="A9948" s="33" t="s">
        <v>0</v>
      </c>
      <c r="B9948" s="33" t="s">
        <v>53</v>
      </c>
      <c r="C9948" s="33">
        <v>123378</v>
      </c>
      <c r="D9948" s="33" t="s">
        <v>574</v>
      </c>
      <c r="E9948" t="str">
        <f t="shared" si="159"/>
        <v>$100K-$125K</v>
      </c>
    </row>
    <row r="9949" spans="1:5" x14ac:dyDescent="0.3">
      <c r="A9949" s="33" t="s">
        <v>126</v>
      </c>
      <c r="B9949" s="33" t="s">
        <v>53</v>
      </c>
      <c r="C9949" s="33">
        <v>145000</v>
      </c>
      <c r="D9949" s="33" t="s">
        <v>877</v>
      </c>
      <c r="E9949" t="str">
        <f t="shared" si="159"/>
        <v>$125K-$200K</v>
      </c>
    </row>
    <row r="9950" spans="1:5" x14ac:dyDescent="0.3">
      <c r="A9950" s="33" t="s">
        <v>4</v>
      </c>
      <c r="B9950" s="33" t="s">
        <v>53</v>
      </c>
      <c r="C9950" s="33"/>
      <c r="D9950" s="33" t="s">
        <v>729</v>
      </c>
      <c r="E9950" t="str">
        <f t="shared" si="159"/>
        <v>No Data</v>
      </c>
    </row>
    <row r="9951" spans="1:5" x14ac:dyDescent="0.3">
      <c r="A9951" s="33" t="s">
        <v>0</v>
      </c>
      <c r="B9951" s="33" t="s">
        <v>53</v>
      </c>
      <c r="C9951" s="33">
        <v>118500</v>
      </c>
      <c r="D9951" s="33" t="s">
        <v>4379</v>
      </c>
      <c r="E9951" t="str">
        <f t="shared" si="159"/>
        <v>$100K-$125K</v>
      </c>
    </row>
    <row r="9952" spans="1:5" x14ac:dyDescent="0.3">
      <c r="A9952" s="33" t="s">
        <v>125</v>
      </c>
      <c r="B9952" s="33" t="s">
        <v>53</v>
      </c>
      <c r="C9952" s="33"/>
      <c r="D9952" s="33" t="s">
        <v>4380</v>
      </c>
      <c r="E9952" t="str">
        <f t="shared" si="159"/>
        <v>No Data</v>
      </c>
    </row>
    <row r="9953" spans="1:5" x14ac:dyDescent="0.3">
      <c r="A9953" s="33" t="s">
        <v>1</v>
      </c>
      <c r="B9953" s="33" t="s">
        <v>69</v>
      </c>
      <c r="C9953" s="33">
        <v>56700</v>
      </c>
      <c r="D9953" s="33" t="s">
        <v>211</v>
      </c>
      <c r="E9953" t="str">
        <f t="shared" si="159"/>
        <v>&lt;$75K</v>
      </c>
    </row>
    <row r="9954" spans="1:5" x14ac:dyDescent="0.3">
      <c r="A9954" s="33" t="s">
        <v>126</v>
      </c>
      <c r="B9954" s="33" t="s">
        <v>53</v>
      </c>
      <c r="C9954" s="33"/>
      <c r="D9954" s="33" t="s">
        <v>4381</v>
      </c>
      <c r="E9954" t="str">
        <f t="shared" si="159"/>
        <v>No Data</v>
      </c>
    </row>
    <row r="9955" spans="1:5" x14ac:dyDescent="0.3">
      <c r="A9955" s="33" t="s">
        <v>0</v>
      </c>
      <c r="B9955" s="33" t="s">
        <v>53</v>
      </c>
      <c r="C9955" s="33">
        <v>113975</v>
      </c>
      <c r="D9955" s="33" t="s">
        <v>609</v>
      </c>
      <c r="E9955" t="str">
        <f t="shared" si="159"/>
        <v>$100K-$125K</v>
      </c>
    </row>
    <row r="9956" spans="1:5" x14ac:dyDescent="0.3">
      <c r="A9956" s="33" t="s">
        <v>2</v>
      </c>
      <c r="B9956" s="33" t="s">
        <v>53</v>
      </c>
      <c r="C9956" s="33">
        <v>52900</v>
      </c>
      <c r="D9956" s="33" t="s">
        <v>334</v>
      </c>
      <c r="E9956" t="str">
        <f t="shared" si="159"/>
        <v>&lt;$75K</v>
      </c>
    </row>
    <row r="9957" spans="1:5" x14ac:dyDescent="0.3">
      <c r="A9957" s="33" t="s">
        <v>0</v>
      </c>
      <c r="B9957" s="33" t="s">
        <v>53</v>
      </c>
      <c r="C9957" s="33">
        <v>145000</v>
      </c>
      <c r="D9957" s="33" t="s">
        <v>238</v>
      </c>
      <c r="E9957" t="str">
        <f t="shared" si="159"/>
        <v>$125K-$200K</v>
      </c>
    </row>
    <row r="9958" spans="1:5" x14ac:dyDescent="0.3">
      <c r="A9958" s="33" t="s">
        <v>2</v>
      </c>
      <c r="B9958" s="33" t="s">
        <v>53</v>
      </c>
      <c r="C9958" s="33"/>
      <c r="D9958" s="33" t="s">
        <v>4382</v>
      </c>
      <c r="E9958" t="str">
        <f t="shared" si="159"/>
        <v>No Data</v>
      </c>
    </row>
    <row r="9959" spans="1:5" x14ac:dyDescent="0.3">
      <c r="A9959" s="33" t="s">
        <v>2</v>
      </c>
      <c r="B9959" s="33" t="s">
        <v>53</v>
      </c>
      <c r="C9959" s="33">
        <v>95000</v>
      </c>
      <c r="D9959" s="33" t="s">
        <v>4383</v>
      </c>
      <c r="E9959" t="str">
        <f t="shared" si="159"/>
        <v>$75K-$100K</v>
      </c>
    </row>
    <row r="9960" spans="1:5" x14ac:dyDescent="0.3">
      <c r="A9960" s="33" t="s">
        <v>0</v>
      </c>
      <c r="B9960" s="33" t="s">
        <v>53</v>
      </c>
      <c r="C9960" s="33"/>
      <c r="D9960" s="33" t="s">
        <v>1398</v>
      </c>
      <c r="E9960" t="str">
        <f t="shared" si="159"/>
        <v>No Data</v>
      </c>
    </row>
    <row r="9961" spans="1:5" x14ac:dyDescent="0.3">
      <c r="A9961" s="33" t="s">
        <v>0</v>
      </c>
      <c r="B9961" s="33" t="s">
        <v>53</v>
      </c>
      <c r="C9961" s="33">
        <v>75000</v>
      </c>
      <c r="D9961" s="33" t="s">
        <v>2907</v>
      </c>
      <c r="E9961" t="str">
        <f t="shared" si="159"/>
        <v>&lt;$75K</v>
      </c>
    </row>
    <row r="9962" spans="1:5" x14ac:dyDescent="0.3">
      <c r="A9962" s="33" t="s">
        <v>2</v>
      </c>
      <c r="B9962" s="33" t="s">
        <v>53</v>
      </c>
      <c r="C9962" s="33">
        <v>80000</v>
      </c>
      <c r="D9962" s="33" t="s">
        <v>4384</v>
      </c>
      <c r="E9962" t="str">
        <f t="shared" si="159"/>
        <v>$75K-$100K</v>
      </c>
    </row>
    <row r="9963" spans="1:5" x14ac:dyDescent="0.3">
      <c r="A9963" s="33" t="s">
        <v>2</v>
      </c>
      <c r="B9963" s="33" t="s">
        <v>54</v>
      </c>
      <c r="C9963" s="33">
        <v>100500</v>
      </c>
      <c r="D9963" s="33" t="s">
        <v>3436</v>
      </c>
      <c r="E9963" t="str">
        <f t="shared" si="159"/>
        <v>$100K-$125K</v>
      </c>
    </row>
    <row r="9964" spans="1:5" x14ac:dyDescent="0.3">
      <c r="A9964" s="33" t="s">
        <v>2</v>
      </c>
      <c r="B9964" s="33" t="s">
        <v>54</v>
      </c>
      <c r="C9964" s="33"/>
      <c r="D9964" s="33" t="s">
        <v>530</v>
      </c>
      <c r="E9964" t="str">
        <f t="shared" si="159"/>
        <v>No Data</v>
      </c>
    </row>
    <row r="9965" spans="1:5" x14ac:dyDescent="0.3">
      <c r="A9965" s="33" t="s">
        <v>2</v>
      </c>
      <c r="B9965" s="33" t="s">
        <v>53</v>
      </c>
      <c r="C9965" s="33"/>
      <c r="D9965" s="33" t="s">
        <v>236</v>
      </c>
      <c r="E9965" t="str">
        <f t="shared" si="159"/>
        <v>No Data</v>
      </c>
    </row>
    <row r="9966" spans="1:5" x14ac:dyDescent="0.3">
      <c r="A9966" s="33" t="s">
        <v>2</v>
      </c>
      <c r="B9966" s="33" t="s">
        <v>53</v>
      </c>
      <c r="C9966" s="33">
        <v>100000</v>
      </c>
      <c r="D9966" s="33" t="s">
        <v>4385</v>
      </c>
      <c r="E9966" t="str">
        <f t="shared" si="159"/>
        <v>$75K-$100K</v>
      </c>
    </row>
    <row r="9967" spans="1:5" x14ac:dyDescent="0.3">
      <c r="A9967" s="33" t="s">
        <v>2</v>
      </c>
      <c r="B9967" s="33" t="s">
        <v>53</v>
      </c>
      <c r="C9967" s="33"/>
      <c r="D9967" s="33" t="s">
        <v>4386</v>
      </c>
      <c r="E9967" t="str">
        <f t="shared" si="159"/>
        <v>No Data</v>
      </c>
    </row>
    <row r="9968" spans="1:5" x14ac:dyDescent="0.3">
      <c r="A9968" s="33" t="s">
        <v>0</v>
      </c>
      <c r="B9968" s="33" t="s">
        <v>53</v>
      </c>
      <c r="C9968" s="33">
        <v>254000</v>
      </c>
      <c r="D9968" s="33" t="s">
        <v>4387</v>
      </c>
      <c r="E9968" t="str">
        <f t="shared" si="159"/>
        <v>&gt;$200K</v>
      </c>
    </row>
    <row r="9969" spans="1:5" x14ac:dyDescent="0.3">
      <c r="A9969" s="33" t="s">
        <v>0</v>
      </c>
      <c r="B9969" s="33" t="s">
        <v>53</v>
      </c>
      <c r="C9969" s="33">
        <v>125000</v>
      </c>
      <c r="D9969" s="33" t="s">
        <v>4388</v>
      </c>
      <c r="E9969" t="str">
        <f t="shared" si="159"/>
        <v>$100K-$125K</v>
      </c>
    </row>
    <row r="9970" spans="1:5" x14ac:dyDescent="0.3">
      <c r="A9970" s="33" t="s">
        <v>0</v>
      </c>
      <c r="B9970" s="33" t="s">
        <v>54</v>
      </c>
      <c r="C9970" s="33">
        <v>90000</v>
      </c>
      <c r="D9970" s="33" t="s">
        <v>4389</v>
      </c>
      <c r="E9970" t="str">
        <f t="shared" si="159"/>
        <v>$75K-$100K</v>
      </c>
    </row>
    <row r="9971" spans="1:5" x14ac:dyDescent="0.3">
      <c r="A9971" s="33" t="s">
        <v>126</v>
      </c>
      <c r="B9971" s="33" t="s">
        <v>53</v>
      </c>
      <c r="C9971" s="33">
        <v>115000</v>
      </c>
      <c r="D9971" s="33" t="s">
        <v>364</v>
      </c>
      <c r="E9971" t="str">
        <f t="shared" si="159"/>
        <v>$100K-$125K</v>
      </c>
    </row>
    <row r="9972" spans="1:5" x14ac:dyDescent="0.3">
      <c r="A9972" s="33" t="s">
        <v>4</v>
      </c>
      <c r="B9972" s="33" t="s">
        <v>53</v>
      </c>
      <c r="C9972" s="33">
        <v>110000</v>
      </c>
      <c r="D9972" s="33" t="s">
        <v>617</v>
      </c>
      <c r="E9972" t="str">
        <f t="shared" si="159"/>
        <v>$100K-$125K</v>
      </c>
    </row>
    <row r="9973" spans="1:5" x14ac:dyDescent="0.3">
      <c r="A9973" s="33" t="s">
        <v>0</v>
      </c>
      <c r="B9973" s="33" t="s">
        <v>72</v>
      </c>
      <c r="C9973" s="33">
        <v>64821.5</v>
      </c>
      <c r="D9973" s="33" t="s">
        <v>4390</v>
      </c>
      <c r="E9973" t="str">
        <f t="shared" si="159"/>
        <v>&lt;$75K</v>
      </c>
    </row>
    <row r="9974" spans="1:5" x14ac:dyDescent="0.3">
      <c r="A9974" s="33" t="s">
        <v>2</v>
      </c>
      <c r="B9974" s="33" t="s">
        <v>53</v>
      </c>
      <c r="C9974" s="33">
        <v>76783</v>
      </c>
      <c r="D9974" s="33" t="s">
        <v>1092</v>
      </c>
      <c r="E9974" t="str">
        <f t="shared" si="159"/>
        <v>$75K-$100K</v>
      </c>
    </row>
    <row r="9975" spans="1:5" x14ac:dyDescent="0.3">
      <c r="A9975" s="33" t="s">
        <v>0</v>
      </c>
      <c r="B9975" s="33" t="s">
        <v>53</v>
      </c>
      <c r="C9975" s="33">
        <v>138500</v>
      </c>
      <c r="D9975" s="33" t="s">
        <v>431</v>
      </c>
      <c r="E9975" t="str">
        <f t="shared" si="159"/>
        <v>$125K-$200K</v>
      </c>
    </row>
    <row r="9976" spans="1:5" x14ac:dyDescent="0.3">
      <c r="A9976" s="33" t="s">
        <v>2</v>
      </c>
      <c r="B9976" s="33" t="s">
        <v>53</v>
      </c>
      <c r="C9976" s="33"/>
      <c r="D9976" s="33" t="s">
        <v>1604</v>
      </c>
      <c r="E9976" t="str">
        <f t="shared" si="159"/>
        <v>No Data</v>
      </c>
    </row>
    <row r="9977" spans="1:5" x14ac:dyDescent="0.3">
      <c r="A9977" s="33" t="s">
        <v>0</v>
      </c>
      <c r="B9977" s="33" t="s">
        <v>53</v>
      </c>
      <c r="C9977" s="33">
        <v>124000</v>
      </c>
      <c r="D9977" s="33" t="s">
        <v>2634</v>
      </c>
      <c r="E9977" t="str">
        <f t="shared" si="159"/>
        <v>$100K-$125K</v>
      </c>
    </row>
    <row r="9978" spans="1:5" x14ac:dyDescent="0.3">
      <c r="A9978" s="33" t="s">
        <v>0</v>
      </c>
      <c r="B9978" s="33" t="s">
        <v>53</v>
      </c>
      <c r="C9978" s="33">
        <v>182375</v>
      </c>
      <c r="D9978" s="33" t="s">
        <v>4391</v>
      </c>
      <c r="E9978" t="str">
        <f t="shared" si="159"/>
        <v>$125K-$200K</v>
      </c>
    </row>
    <row r="9979" spans="1:5" x14ac:dyDescent="0.3">
      <c r="A9979" s="33" t="s">
        <v>4</v>
      </c>
      <c r="B9979" s="33" t="s">
        <v>53</v>
      </c>
      <c r="C9979" s="33"/>
      <c r="D9979" s="33" t="s">
        <v>268</v>
      </c>
      <c r="E9979" t="str">
        <f t="shared" si="159"/>
        <v>No Data</v>
      </c>
    </row>
    <row r="9980" spans="1:5" x14ac:dyDescent="0.3">
      <c r="A9980" s="33" t="s">
        <v>0</v>
      </c>
      <c r="B9980" s="33" t="s">
        <v>53</v>
      </c>
      <c r="C9980" s="33">
        <v>265000</v>
      </c>
      <c r="D9980" s="33" t="s">
        <v>4392</v>
      </c>
      <c r="E9980" t="str">
        <f t="shared" si="159"/>
        <v>&gt;$200K</v>
      </c>
    </row>
    <row r="9981" spans="1:5" x14ac:dyDescent="0.3">
      <c r="A9981" s="33" t="s">
        <v>4</v>
      </c>
      <c r="B9981" s="33" t="s">
        <v>53</v>
      </c>
      <c r="C9981" s="33"/>
      <c r="D9981" s="33" t="s">
        <v>238</v>
      </c>
      <c r="E9981" t="str">
        <f t="shared" si="159"/>
        <v>No Data</v>
      </c>
    </row>
    <row r="9982" spans="1:5" x14ac:dyDescent="0.3">
      <c r="A9982" s="33" t="s">
        <v>0</v>
      </c>
      <c r="B9982" s="33" t="s">
        <v>53</v>
      </c>
      <c r="C9982" s="33"/>
      <c r="D9982" s="33" t="s">
        <v>258</v>
      </c>
      <c r="E9982" t="str">
        <f t="shared" si="159"/>
        <v>No Data</v>
      </c>
    </row>
    <row r="9983" spans="1:5" x14ac:dyDescent="0.3">
      <c r="A9983" s="33" t="s">
        <v>2</v>
      </c>
      <c r="B9983" s="33" t="s">
        <v>53</v>
      </c>
      <c r="C9983" s="33"/>
      <c r="D9983" s="33" t="s">
        <v>299</v>
      </c>
      <c r="E9983" t="str">
        <f t="shared" si="159"/>
        <v>No Data</v>
      </c>
    </row>
    <row r="9984" spans="1:5" x14ac:dyDescent="0.3">
      <c r="A9984" s="33" t="s">
        <v>128</v>
      </c>
      <c r="B9984" s="33" t="s">
        <v>54</v>
      </c>
      <c r="C9984" s="33">
        <v>125000</v>
      </c>
      <c r="D9984" s="33" t="s">
        <v>4393</v>
      </c>
      <c r="E9984" t="str">
        <f t="shared" si="159"/>
        <v>$100K-$125K</v>
      </c>
    </row>
    <row r="9985" spans="1:5" x14ac:dyDescent="0.3">
      <c r="A9985" s="33" t="s">
        <v>0</v>
      </c>
      <c r="B9985" s="33" t="s">
        <v>53</v>
      </c>
      <c r="C9985" s="33">
        <v>160000</v>
      </c>
      <c r="D9985" s="33" t="s">
        <v>648</v>
      </c>
      <c r="E9985" t="str">
        <f t="shared" si="159"/>
        <v>$125K-$200K</v>
      </c>
    </row>
    <row r="9986" spans="1:5" x14ac:dyDescent="0.3">
      <c r="A9986" s="33" t="s">
        <v>4</v>
      </c>
      <c r="B9986" s="33" t="s">
        <v>53</v>
      </c>
      <c r="C9986" s="33"/>
      <c r="D9986" s="33" t="s">
        <v>1296</v>
      </c>
      <c r="E9986" t="str">
        <f t="shared" si="159"/>
        <v>No Data</v>
      </c>
    </row>
    <row r="9987" spans="1:5" x14ac:dyDescent="0.3">
      <c r="A9987" s="33" t="s">
        <v>0</v>
      </c>
      <c r="B9987" s="33" t="s">
        <v>53</v>
      </c>
      <c r="C9987" s="33">
        <v>118000</v>
      </c>
      <c r="D9987" s="33" t="s">
        <v>1099</v>
      </c>
      <c r="E9987" t="str">
        <f t="shared" ref="E9987:E10050" si="160">_xlfn.XLOOKUP(C9987,$H$16:$H$21,$G$16:$G$21,,1)</f>
        <v>$100K-$125K</v>
      </c>
    </row>
    <row r="9988" spans="1:5" x14ac:dyDescent="0.3">
      <c r="A9988" s="33" t="s">
        <v>4</v>
      </c>
      <c r="B9988" s="33" t="s">
        <v>54</v>
      </c>
      <c r="C9988" s="33">
        <v>112500</v>
      </c>
      <c r="D9988" s="33" t="s">
        <v>4394</v>
      </c>
      <c r="E9988" t="str">
        <f t="shared" si="160"/>
        <v>$100K-$125K</v>
      </c>
    </row>
    <row r="9989" spans="1:5" x14ac:dyDescent="0.3">
      <c r="A9989" s="33" t="s">
        <v>2</v>
      </c>
      <c r="B9989" s="33" t="s">
        <v>53</v>
      </c>
      <c r="C9989" s="33">
        <v>85000</v>
      </c>
      <c r="D9989" s="33" t="s">
        <v>4395</v>
      </c>
      <c r="E9989" t="str">
        <f t="shared" si="160"/>
        <v>$75K-$100K</v>
      </c>
    </row>
    <row r="9990" spans="1:5" x14ac:dyDescent="0.3">
      <c r="A9990" s="33" t="s">
        <v>126</v>
      </c>
      <c r="B9990" s="33" t="s">
        <v>53</v>
      </c>
      <c r="C9990" s="33"/>
      <c r="D9990" s="33" t="s">
        <v>611</v>
      </c>
      <c r="E9990" t="str">
        <f t="shared" si="160"/>
        <v>No Data</v>
      </c>
    </row>
    <row r="9991" spans="1:5" x14ac:dyDescent="0.3">
      <c r="A9991" s="33" t="s">
        <v>4</v>
      </c>
      <c r="B9991" s="33" t="s">
        <v>73</v>
      </c>
      <c r="C9991" s="33">
        <v>45000</v>
      </c>
      <c r="D9991" s="33" t="s">
        <v>353</v>
      </c>
      <c r="E9991" t="str">
        <f t="shared" si="160"/>
        <v>&lt;$75K</v>
      </c>
    </row>
    <row r="9992" spans="1:5" x14ac:dyDescent="0.3">
      <c r="A9992" s="33" t="s">
        <v>4</v>
      </c>
      <c r="B9992" s="33" t="s">
        <v>54</v>
      </c>
      <c r="C9992" s="33">
        <v>154000</v>
      </c>
      <c r="D9992" s="33" t="s">
        <v>3024</v>
      </c>
      <c r="E9992" t="str">
        <f t="shared" si="160"/>
        <v>$125K-$200K</v>
      </c>
    </row>
    <row r="9993" spans="1:5" x14ac:dyDescent="0.3">
      <c r="A9993" s="33" t="s">
        <v>0</v>
      </c>
      <c r="B9993" s="33" t="s">
        <v>53</v>
      </c>
      <c r="C9993" s="33">
        <v>110000</v>
      </c>
      <c r="D9993" s="33" t="s">
        <v>4396</v>
      </c>
      <c r="E9993" t="str">
        <f t="shared" si="160"/>
        <v>$100K-$125K</v>
      </c>
    </row>
    <row r="9994" spans="1:5" x14ac:dyDescent="0.3">
      <c r="A9994" s="33" t="s">
        <v>2</v>
      </c>
      <c r="B9994" s="33" t="s">
        <v>53</v>
      </c>
      <c r="C9994" s="33">
        <v>72750</v>
      </c>
      <c r="D9994" s="33" t="s">
        <v>3455</v>
      </c>
      <c r="E9994" t="str">
        <f t="shared" si="160"/>
        <v>&lt;$75K</v>
      </c>
    </row>
    <row r="9995" spans="1:5" x14ac:dyDescent="0.3">
      <c r="A9995" s="33" t="s">
        <v>4</v>
      </c>
      <c r="B9995" s="33" t="s">
        <v>53</v>
      </c>
      <c r="C9995" s="33">
        <v>150000</v>
      </c>
      <c r="D9995" s="33" t="s">
        <v>4397</v>
      </c>
      <c r="E9995" t="str">
        <f t="shared" si="160"/>
        <v>$125K-$200K</v>
      </c>
    </row>
    <row r="9996" spans="1:5" x14ac:dyDescent="0.3">
      <c r="A9996" s="33" t="s">
        <v>2</v>
      </c>
      <c r="B9996" s="33" t="s">
        <v>53</v>
      </c>
      <c r="C9996" s="33">
        <v>147285</v>
      </c>
      <c r="D9996" s="33" t="s">
        <v>4344</v>
      </c>
      <c r="E9996" t="str">
        <f t="shared" si="160"/>
        <v>$125K-$200K</v>
      </c>
    </row>
    <row r="9997" spans="1:5" x14ac:dyDescent="0.3">
      <c r="A9997" s="33" t="s">
        <v>2</v>
      </c>
      <c r="B9997" s="33" t="s">
        <v>81</v>
      </c>
      <c r="C9997" s="33">
        <v>111175</v>
      </c>
      <c r="D9997" s="33" t="s">
        <v>482</v>
      </c>
      <c r="E9997" t="str">
        <f t="shared" si="160"/>
        <v>$100K-$125K</v>
      </c>
    </row>
    <row r="9998" spans="1:5" x14ac:dyDescent="0.3">
      <c r="A9998" s="33" t="s">
        <v>4</v>
      </c>
      <c r="B9998" s="33" t="s">
        <v>54</v>
      </c>
      <c r="C9998" s="33">
        <v>211000</v>
      </c>
      <c r="D9998" s="33" t="s">
        <v>4398</v>
      </c>
      <c r="E9998" t="str">
        <f t="shared" si="160"/>
        <v>&gt;$200K</v>
      </c>
    </row>
    <row r="9999" spans="1:5" x14ac:dyDescent="0.3">
      <c r="A9999" s="33" t="s">
        <v>2</v>
      </c>
      <c r="B9999" s="33" t="s">
        <v>53</v>
      </c>
      <c r="C9999" s="33">
        <v>65250</v>
      </c>
      <c r="D9999" s="33" t="s">
        <v>2026</v>
      </c>
      <c r="E9999" t="str">
        <f t="shared" si="160"/>
        <v>&lt;$75K</v>
      </c>
    </row>
    <row r="10000" spans="1:5" x14ac:dyDescent="0.3">
      <c r="A10000" s="33" t="s">
        <v>0</v>
      </c>
      <c r="B10000" s="33" t="s">
        <v>54</v>
      </c>
      <c r="C10000" s="33">
        <v>92500</v>
      </c>
      <c r="D10000" s="33" t="s">
        <v>4399</v>
      </c>
      <c r="E10000" t="str">
        <f t="shared" si="160"/>
        <v>$75K-$100K</v>
      </c>
    </row>
    <row r="10001" spans="1:5" x14ac:dyDescent="0.3">
      <c r="A10001" s="33" t="s">
        <v>2</v>
      </c>
      <c r="B10001" s="33" t="s">
        <v>53</v>
      </c>
      <c r="C10001" s="33"/>
      <c r="D10001" s="33" t="s">
        <v>1142</v>
      </c>
      <c r="E10001" t="str">
        <f t="shared" si="160"/>
        <v>No Data</v>
      </c>
    </row>
    <row r="10002" spans="1:5" x14ac:dyDescent="0.3">
      <c r="A10002" s="33" t="s">
        <v>4</v>
      </c>
      <c r="B10002" s="33" t="s">
        <v>53</v>
      </c>
      <c r="C10002" s="33">
        <v>125000</v>
      </c>
      <c r="D10002" s="33" t="s">
        <v>4400</v>
      </c>
      <c r="E10002" t="str">
        <f t="shared" si="160"/>
        <v>$100K-$125K</v>
      </c>
    </row>
    <row r="10003" spans="1:5" x14ac:dyDescent="0.3">
      <c r="A10003" s="33" t="s">
        <v>4</v>
      </c>
      <c r="B10003" s="33" t="s">
        <v>54</v>
      </c>
      <c r="C10003" s="33"/>
      <c r="D10003" s="33" t="s">
        <v>2554</v>
      </c>
      <c r="E10003" t="str">
        <f t="shared" si="160"/>
        <v>No Data</v>
      </c>
    </row>
    <row r="10004" spans="1:5" x14ac:dyDescent="0.3">
      <c r="A10004" s="33" t="s">
        <v>4</v>
      </c>
      <c r="B10004" s="33" t="s">
        <v>53</v>
      </c>
      <c r="C10004" s="33"/>
      <c r="D10004" s="33" t="s">
        <v>4401</v>
      </c>
      <c r="E10004" t="str">
        <f t="shared" si="160"/>
        <v>No Data</v>
      </c>
    </row>
    <row r="10005" spans="1:5" x14ac:dyDescent="0.3">
      <c r="A10005" s="33" t="s">
        <v>126</v>
      </c>
      <c r="B10005" s="33" t="s">
        <v>53</v>
      </c>
      <c r="C10005" s="33">
        <v>95000</v>
      </c>
      <c r="D10005" s="33" t="s">
        <v>635</v>
      </c>
      <c r="E10005" t="str">
        <f t="shared" si="160"/>
        <v>$75K-$100K</v>
      </c>
    </row>
    <row r="10006" spans="1:5" x14ac:dyDescent="0.3">
      <c r="A10006" s="33" t="s">
        <v>0</v>
      </c>
      <c r="B10006" s="33" t="s">
        <v>53</v>
      </c>
      <c r="C10006" s="33">
        <v>125000</v>
      </c>
      <c r="D10006" s="33" t="s">
        <v>4402</v>
      </c>
      <c r="E10006" t="str">
        <f t="shared" si="160"/>
        <v>$100K-$125K</v>
      </c>
    </row>
    <row r="10007" spans="1:5" x14ac:dyDescent="0.3">
      <c r="A10007" s="33" t="s">
        <v>4</v>
      </c>
      <c r="B10007" s="33" t="s">
        <v>53</v>
      </c>
      <c r="C10007" s="33">
        <v>90000</v>
      </c>
      <c r="D10007" s="33" t="s">
        <v>4403</v>
      </c>
      <c r="E10007" t="str">
        <f t="shared" si="160"/>
        <v>$75K-$100K</v>
      </c>
    </row>
    <row r="10008" spans="1:5" x14ac:dyDescent="0.3">
      <c r="A10008" s="33" t="s">
        <v>2</v>
      </c>
      <c r="B10008" s="33" t="s">
        <v>53</v>
      </c>
      <c r="C10008" s="33"/>
      <c r="D10008" s="33" t="s">
        <v>1993</v>
      </c>
      <c r="E10008" t="str">
        <f t="shared" si="160"/>
        <v>No Data</v>
      </c>
    </row>
    <row r="10009" spans="1:5" x14ac:dyDescent="0.3">
      <c r="A10009" s="33" t="s">
        <v>0</v>
      </c>
      <c r="B10009" s="33" t="s">
        <v>53</v>
      </c>
      <c r="C10009" s="33">
        <v>61500</v>
      </c>
      <c r="D10009" s="33" t="s">
        <v>3880</v>
      </c>
      <c r="E10009" t="str">
        <f t="shared" si="160"/>
        <v>&lt;$75K</v>
      </c>
    </row>
    <row r="10010" spans="1:5" x14ac:dyDescent="0.3">
      <c r="A10010" s="33" t="s">
        <v>0</v>
      </c>
      <c r="B10010" s="33" t="s">
        <v>53</v>
      </c>
      <c r="C10010" s="33">
        <v>117390</v>
      </c>
      <c r="D10010" s="33" t="s">
        <v>4404</v>
      </c>
      <c r="E10010" t="str">
        <f t="shared" si="160"/>
        <v>$100K-$125K</v>
      </c>
    </row>
    <row r="10011" spans="1:5" x14ac:dyDescent="0.3">
      <c r="A10011" s="33" t="s">
        <v>125</v>
      </c>
      <c r="B10011" s="33" t="s">
        <v>53</v>
      </c>
      <c r="C10011" s="33">
        <v>141000</v>
      </c>
      <c r="D10011" s="33" t="s">
        <v>1670</v>
      </c>
      <c r="E10011" t="str">
        <f t="shared" si="160"/>
        <v>$125K-$200K</v>
      </c>
    </row>
    <row r="10012" spans="1:5" x14ac:dyDescent="0.3">
      <c r="A10012" s="33" t="s">
        <v>0</v>
      </c>
      <c r="B10012" s="33" t="s">
        <v>53</v>
      </c>
      <c r="C10012" s="33"/>
      <c r="D10012" s="33" t="s">
        <v>4405</v>
      </c>
      <c r="E10012" t="str">
        <f t="shared" si="160"/>
        <v>No Data</v>
      </c>
    </row>
    <row r="10013" spans="1:5" x14ac:dyDescent="0.3">
      <c r="A10013" s="33" t="s">
        <v>2</v>
      </c>
      <c r="B10013" s="33" t="s">
        <v>53</v>
      </c>
      <c r="C10013" s="33">
        <v>217550</v>
      </c>
      <c r="D10013" s="33" t="s">
        <v>217</v>
      </c>
      <c r="E10013" t="str">
        <f t="shared" si="160"/>
        <v>&gt;$200K</v>
      </c>
    </row>
    <row r="10014" spans="1:5" x14ac:dyDescent="0.3">
      <c r="A10014" s="33" t="s">
        <v>4</v>
      </c>
      <c r="B10014" s="33" t="s">
        <v>53</v>
      </c>
      <c r="C10014" s="33">
        <v>90000</v>
      </c>
      <c r="D10014" s="33" t="s">
        <v>4406</v>
      </c>
      <c r="E10014" t="str">
        <f t="shared" si="160"/>
        <v>$75K-$100K</v>
      </c>
    </row>
    <row r="10015" spans="1:5" x14ac:dyDescent="0.3">
      <c r="A10015" s="33" t="s">
        <v>2</v>
      </c>
      <c r="B10015" s="33" t="s">
        <v>53</v>
      </c>
      <c r="C10015" s="33">
        <v>115000</v>
      </c>
      <c r="D10015" s="33" t="s">
        <v>2490</v>
      </c>
      <c r="E10015" t="str">
        <f t="shared" si="160"/>
        <v>$100K-$125K</v>
      </c>
    </row>
    <row r="10016" spans="1:5" x14ac:dyDescent="0.3">
      <c r="A10016" s="33" t="s">
        <v>0</v>
      </c>
      <c r="B10016" s="33" t="s">
        <v>54</v>
      </c>
      <c r="C10016" s="33">
        <v>242500</v>
      </c>
      <c r="D10016" s="33" t="s">
        <v>942</v>
      </c>
      <c r="E10016" t="str">
        <f t="shared" si="160"/>
        <v>&gt;$200K</v>
      </c>
    </row>
    <row r="10017" spans="1:5" x14ac:dyDescent="0.3">
      <c r="A10017" s="33" t="s">
        <v>2</v>
      </c>
      <c r="B10017" s="33" t="s">
        <v>53</v>
      </c>
      <c r="C10017" s="33">
        <v>108216.5</v>
      </c>
      <c r="D10017" s="33" t="s">
        <v>2108</v>
      </c>
      <c r="E10017" t="str">
        <f t="shared" si="160"/>
        <v>$100K-$125K</v>
      </c>
    </row>
    <row r="10018" spans="1:5" x14ac:dyDescent="0.3">
      <c r="A10018" s="33" t="s">
        <v>0</v>
      </c>
      <c r="B10018" s="33" t="s">
        <v>53</v>
      </c>
      <c r="C10018" s="33">
        <v>150000</v>
      </c>
      <c r="D10018" s="33" t="s">
        <v>1114</v>
      </c>
      <c r="E10018" t="str">
        <f t="shared" si="160"/>
        <v>$125K-$200K</v>
      </c>
    </row>
    <row r="10019" spans="1:5" x14ac:dyDescent="0.3">
      <c r="A10019" s="33" t="s">
        <v>0</v>
      </c>
      <c r="B10019" s="33" t="s">
        <v>190</v>
      </c>
      <c r="C10019" s="33">
        <v>90670</v>
      </c>
      <c r="D10019" s="33" t="s">
        <v>4407</v>
      </c>
      <c r="E10019" t="str">
        <f t="shared" si="160"/>
        <v>$75K-$100K</v>
      </c>
    </row>
    <row r="10020" spans="1:5" x14ac:dyDescent="0.3">
      <c r="A10020" s="33" t="s">
        <v>0</v>
      </c>
      <c r="B10020" s="33" t="s">
        <v>53</v>
      </c>
      <c r="C10020" s="33">
        <v>124000</v>
      </c>
      <c r="D10020" s="33" t="s">
        <v>2634</v>
      </c>
      <c r="E10020" t="str">
        <f t="shared" si="160"/>
        <v>$100K-$125K</v>
      </c>
    </row>
    <row r="10021" spans="1:5" x14ac:dyDescent="0.3">
      <c r="A10021" s="33" t="s">
        <v>4</v>
      </c>
      <c r="B10021" s="33" t="s">
        <v>54</v>
      </c>
      <c r="C10021" s="33">
        <v>174720</v>
      </c>
      <c r="D10021" s="33" t="s">
        <v>402</v>
      </c>
      <c r="E10021" t="str">
        <f t="shared" si="160"/>
        <v>$125K-$200K</v>
      </c>
    </row>
    <row r="10022" spans="1:5" x14ac:dyDescent="0.3">
      <c r="A10022" s="33" t="s">
        <v>126</v>
      </c>
      <c r="B10022" s="33" t="s">
        <v>53</v>
      </c>
      <c r="C10022" s="33">
        <v>100000</v>
      </c>
      <c r="D10022" s="33" t="s">
        <v>268</v>
      </c>
      <c r="E10022" t="str">
        <f t="shared" si="160"/>
        <v>$75K-$100K</v>
      </c>
    </row>
    <row r="10023" spans="1:5" x14ac:dyDescent="0.3">
      <c r="A10023" s="33" t="s">
        <v>125</v>
      </c>
      <c r="B10023" s="33" t="s">
        <v>53</v>
      </c>
      <c r="C10023" s="33">
        <v>90000</v>
      </c>
      <c r="D10023" s="33" t="s">
        <v>4408</v>
      </c>
      <c r="E10023" t="str">
        <f t="shared" si="160"/>
        <v>$75K-$100K</v>
      </c>
    </row>
    <row r="10024" spans="1:5" x14ac:dyDescent="0.3">
      <c r="A10024" s="33" t="s">
        <v>128</v>
      </c>
      <c r="B10024" s="33" t="s">
        <v>53</v>
      </c>
      <c r="C10024" s="33"/>
      <c r="D10024" s="33" t="s">
        <v>4409</v>
      </c>
      <c r="E10024" t="str">
        <f t="shared" si="160"/>
        <v>No Data</v>
      </c>
    </row>
    <row r="10025" spans="1:5" x14ac:dyDescent="0.3">
      <c r="A10025" s="33" t="s">
        <v>0</v>
      </c>
      <c r="B10025" s="33" t="s">
        <v>53</v>
      </c>
      <c r="C10025" s="33"/>
      <c r="D10025" s="33" t="s">
        <v>249</v>
      </c>
      <c r="E10025" t="str">
        <f t="shared" si="160"/>
        <v>No Data</v>
      </c>
    </row>
    <row r="10026" spans="1:5" x14ac:dyDescent="0.3">
      <c r="A10026" s="33" t="s">
        <v>2</v>
      </c>
      <c r="B10026" s="33" t="s">
        <v>53</v>
      </c>
      <c r="C10026" s="33"/>
      <c r="D10026" s="33" t="s">
        <v>268</v>
      </c>
      <c r="E10026" t="str">
        <f t="shared" si="160"/>
        <v>No Data</v>
      </c>
    </row>
    <row r="10027" spans="1:5" x14ac:dyDescent="0.3">
      <c r="A10027" s="33" t="s">
        <v>4</v>
      </c>
      <c r="B10027" s="33" t="s">
        <v>53</v>
      </c>
      <c r="C10027" s="33"/>
      <c r="D10027" s="33" t="s">
        <v>2281</v>
      </c>
      <c r="E10027" t="str">
        <f t="shared" si="160"/>
        <v>No Data</v>
      </c>
    </row>
    <row r="10028" spans="1:5" x14ac:dyDescent="0.3">
      <c r="A10028" s="33" t="s">
        <v>126</v>
      </c>
      <c r="B10028" s="33" t="s">
        <v>54</v>
      </c>
      <c r="C10028" s="33"/>
      <c r="D10028" s="33" t="s">
        <v>480</v>
      </c>
      <c r="E10028" t="str">
        <f t="shared" si="160"/>
        <v>No Data</v>
      </c>
    </row>
    <row r="10029" spans="1:5" x14ac:dyDescent="0.3">
      <c r="A10029" s="33" t="s">
        <v>0</v>
      </c>
      <c r="B10029" s="33" t="s">
        <v>53</v>
      </c>
      <c r="C10029" s="33">
        <v>245000</v>
      </c>
      <c r="D10029" s="33" t="s">
        <v>1811</v>
      </c>
      <c r="E10029" t="str">
        <f t="shared" si="160"/>
        <v>&gt;$200K</v>
      </c>
    </row>
    <row r="10030" spans="1:5" x14ac:dyDescent="0.3">
      <c r="A10030" s="33" t="s">
        <v>2</v>
      </c>
      <c r="B10030" s="33" t="s">
        <v>53</v>
      </c>
      <c r="C10030" s="33">
        <v>70000</v>
      </c>
      <c r="D10030" s="33" t="s">
        <v>4410</v>
      </c>
      <c r="E10030" t="str">
        <f t="shared" si="160"/>
        <v>&lt;$75K</v>
      </c>
    </row>
    <row r="10031" spans="1:5" x14ac:dyDescent="0.3">
      <c r="A10031" s="33" t="s">
        <v>4</v>
      </c>
      <c r="B10031" s="33" t="s">
        <v>53</v>
      </c>
      <c r="C10031" s="33">
        <v>150000</v>
      </c>
      <c r="D10031" s="33" t="s">
        <v>364</v>
      </c>
      <c r="E10031" t="str">
        <f t="shared" si="160"/>
        <v>$125K-$200K</v>
      </c>
    </row>
    <row r="10032" spans="1:5" x14ac:dyDescent="0.3">
      <c r="A10032" s="33" t="s">
        <v>0</v>
      </c>
      <c r="B10032" s="33" t="s">
        <v>54</v>
      </c>
      <c r="C10032" s="33">
        <v>146500</v>
      </c>
      <c r="D10032" s="33" t="s">
        <v>476</v>
      </c>
      <c r="E10032" t="str">
        <f t="shared" si="160"/>
        <v>$125K-$200K</v>
      </c>
    </row>
    <row r="10033" spans="1:5" x14ac:dyDescent="0.3">
      <c r="A10033" s="33" t="s">
        <v>128</v>
      </c>
      <c r="B10033" s="33" t="s">
        <v>67</v>
      </c>
      <c r="C10033" s="33">
        <v>79200</v>
      </c>
      <c r="D10033" s="33" t="s">
        <v>353</v>
      </c>
      <c r="E10033" t="str">
        <f t="shared" si="160"/>
        <v>$75K-$100K</v>
      </c>
    </row>
    <row r="10034" spans="1:5" x14ac:dyDescent="0.3">
      <c r="A10034" s="33" t="s">
        <v>2</v>
      </c>
      <c r="B10034" s="33" t="s">
        <v>54</v>
      </c>
      <c r="C10034" s="33"/>
      <c r="D10034" s="33" t="s">
        <v>2467</v>
      </c>
      <c r="E10034" t="str">
        <f t="shared" si="160"/>
        <v>No Data</v>
      </c>
    </row>
    <row r="10035" spans="1:5" x14ac:dyDescent="0.3">
      <c r="A10035" s="33" t="s">
        <v>52</v>
      </c>
      <c r="B10035" s="33" t="s">
        <v>53</v>
      </c>
      <c r="C10035" s="33">
        <v>57500</v>
      </c>
      <c r="D10035" s="33" t="s">
        <v>4411</v>
      </c>
      <c r="E10035" t="str">
        <f t="shared" si="160"/>
        <v>&lt;$75K</v>
      </c>
    </row>
    <row r="10036" spans="1:5" x14ac:dyDescent="0.3">
      <c r="A10036" s="33" t="s">
        <v>4</v>
      </c>
      <c r="B10036" s="33" t="s">
        <v>53</v>
      </c>
      <c r="C10036" s="33"/>
      <c r="D10036" s="33" t="s">
        <v>389</v>
      </c>
      <c r="E10036" t="str">
        <f t="shared" si="160"/>
        <v>No Data</v>
      </c>
    </row>
    <row r="10037" spans="1:5" x14ac:dyDescent="0.3">
      <c r="A10037" s="33" t="s">
        <v>2</v>
      </c>
      <c r="B10037" s="33" t="s">
        <v>53</v>
      </c>
      <c r="C10037" s="33">
        <v>97375</v>
      </c>
      <c r="D10037" s="33" t="s">
        <v>1276</v>
      </c>
      <c r="E10037" t="str">
        <f t="shared" si="160"/>
        <v>$75K-$100K</v>
      </c>
    </row>
    <row r="10038" spans="1:5" x14ac:dyDescent="0.3">
      <c r="A10038" s="33" t="s">
        <v>2</v>
      </c>
      <c r="B10038" s="33" t="s">
        <v>53</v>
      </c>
      <c r="C10038" s="33">
        <v>127500</v>
      </c>
      <c r="D10038" s="33" t="s">
        <v>299</v>
      </c>
      <c r="E10038" t="str">
        <f t="shared" si="160"/>
        <v>$125K-$200K</v>
      </c>
    </row>
    <row r="10039" spans="1:5" x14ac:dyDescent="0.3">
      <c r="A10039" s="33" t="s">
        <v>52</v>
      </c>
      <c r="B10039" s="33" t="s">
        <v>53</v>
      </c>
      <c r="C10039" s="33"/>
      <c r="D10039" s="33" t="s">
        <v>4412</v>
      </c>
      <c r="E10039" t="str">
        <f t="shared" si="160"/>
        <v>No Data</v>
      </c>
    </row>
    <row r="10040" spans="1:5" x14ac:dyDescent="0.3">
      <c r="A10040" s="33" t="s">
        <v>128</v>
      </c>
      <c r="B10040" s="33" t="s">
        <v>54</v>
      </c>
      <c r="C10040" s="33">
        <v>113450</v>
      </c>
      <c r="D10040" s="33" t="s">
        <v>4413</v>
      </c>
      <c r="E10040" t="str">
        <f t="shared" si="160"/>
        <v>$100K-$125K</v>
      </c>
    </row>
    <row r="10041" spans="1:5" x14ac:dyDescent="0.3">
      <c r="A10041" s="33" t="s">
        <v>4</v>
      </c>
      <c r="B10041" s="33" t="s">
        <v>53</v>
      </c>
      <c r="C10041" s="33">
        <v>170000</v>
      </c>
      <c r="D10041" s="33" t="s">
        <v>4414</v>
      </c>
      <c r="E10041" t="str">
        <f t="shared" si="160"/>
        <v>$125K-$200K</v>
      </c>
    </row>
    <row r="10042" spans="1:5" x14ac:dyDescent="0.3">
      <c r="A10042" s="33" t="s">
        <v>0</v>
      </c>
      <c r="B10042" s="33" t="s">
        <v>53</v>
      </c>
      <c r="C10042" s="33">
        <v>167000</v>
      </c>
      <c r="D10042" s="33" t="s">
        <v>1873</v>
      </c>
      <c r="E10042" t="str">
        <f t="shared" si="160"/>
        <v>$125K-$200K</v>
      </c>
    </row>
    <row r="10043" spans="1:5" x14ac:dyDescent="0.3">
      <c r="A10043" s="33" t="s">
        <v>4</v>
      </c>
      <c r="B10043" s="33" t="s">
        <v>53</v>
      </c>
      <c r="C10043" s="33"/>
      <c r="D10043" s="33" t="s">
        <v>2225</v>
      </c>
      <c r="E10043" t="str">
        <f t="shared" si="160"/>
        <v>No Data</v>
      </c>
    </row>
    <row r="10044" spans="1:5" x14ac:dyDescent="0.3">
      <c r="A10044" s="33" t="s">
        <v>2</v>
      </c>
      <c r="B10044" s="33" t="s">
        <v>53</v>
      </c>
      <c r="C10044" s="33"/>
      <c r="D10044" s="33" t="s">
        <v>268</v>
      </c>
      <c r="E10044" t="str">
        <f t="shared" si="160"/>
        <v>No Data</v>
      </c>
    </row>
    <row r="10045" spans="1:5" x14ac:dyDescent="0.3">
      <c r="A10045" s="33" t="s">
        <v>128</v>
      </c>
      <c r="B10045" s="33" t="s">
        <v>53</v>
      </c>
      <c r="C10045" s="33">
        <v>125000</v>
      </c>
      <c r="D10045" s="33" t="s">
        <v>1979</v>
      </c>
      <c r="E10045" t="str">
        <f t="shared" si="160"/>
        <v>$100K-$125K</v>
      </c>
    </row>
    <row r="10046" spans="1:5" x14ac:dyDescent="0.3">
      <c r="A10046" s="33" t="s">
        <v>0</v>
      </c>
      <c r="B10046" s="33" t="s">
        <v>53</v>
      </c>
      <c r="C10046" s="33">
        <v>207560</v>
      </c>
      <c r="D10046" s="33" t="s">
        <v>217</v>
      </c>
      <c r="E10046" t="str">
        <f t="shared" si="160"/>
        <v>&gt;$200K</v>
      </c>
    </row>
    <row r="10047" spans="1:5" x14ac:dyDescent="0.3">
      <c r="A10047" s="33" t="s">
        <v>128</v>
      </c>
      <c r="B10047" s="33" t="s">
        <v>53</v>
      </c>
      <c r="C10047" s="33">
        <v>125000</v>
      </c>
      <c r="D10047" s="33" t="s">
        <v>1142</v>
      </c>
      <c r="E10047" t="str">
        <f t="shared" si="160"/>
        <v>$100K-$125K</v>
      </c>
    </row>
    <row r="10048" spans="1:5" x14ac:dyDescent="0.3">
      <c r="A10048" s="33" t="s">
        <v>2</v>
      </c>
      <c r="B10048" s="33" t="s">
        <v>53</v>
      </c>
      <c r="C10048" s="33">
        <v>75000</v>
      </c>
      <c r="D10048" s="33" t="s">
        <v>3562</v>
      </c>
      <c r="E10048" t="str">
        <f t="shared" si="160"/>
        <v>&lt;$75K</v>
      </c>
    </row>
    <row r="10049" spans="1:5" x14ac:dyDescent="0.3">
      <c r="A10049" s="33" t="s">
        <v>2</v>
      </c>
      <c r="B10049" s="33" t="s">
        <v>53</v>
      </c>
      <c r="C10049" s="33">
        <v>125000</v>
      </c>
      <c r="D10049" s="33" t="s">
        <v>1772</v>
      </c>
      <c r="E10049" t="str">
        <f t="shared" si="160"/>
        <v>$100K-$125K</v>
      </c>
    </row>
    <row r="10050" spans="1:5" x14ac:dyDescent="0.3">
      <c r="A10050" s="33" t="s">
        <v>2</v>
      </c>
      <c r="B10050" s="33" t="s">
        <v>53</v>
      </c>
      <c r="C10050" s="33">
        <v>87051.5</v>
      </c>
      <c r="D10050" s="33" t="s">
        <v>4415</v>
      </c>
      <c r="E10050" t="str">
        <f t="shared" si="160"/>
        <v>$75K-$100K</v>
      </c>
    </row>
    <row r="10051" spans="1:5" x14ac:dyDescent="0.3">
      <c r="A10051" s="33" t="s">
        <v>4</v>
      </c>
      <c r="B10051" s="33" t="s">
        <v>88</v>
      </c>
      <c r="C10051" s="33">
        <v>147500</v>
      </c>
      <c r="D10051" s="33" t="s">
        <v>4416</v>
      </c>
      <c r="E10051" t="str">
        <f t="shared" ref="E10051:E10114" si="161">_xlfn.XLOOKUP(C10051,$H$16:$H$21,$G$16:$G$21,,1)</f>
        <v>$125K-$200K</v>
      </c>
    </row>
    <row r="10052" spans="1:5" x14ac:dyDescent="0.3">
      <c r="A10052" s="33" t="s">
        <v>126</v>
      </c>
      <c r="B10052" s="33" t="s">
        <v>53</v>
      </c>
      <c r="C10052" s="33"/>
      <c r="D10052" s="33" t="s">
        <v>4417</v>
      </c>
      <c r="E10052" t="str">
        <f t="shared" si="161"/>
        <v>No Data</v>
      </c>
    </row>
    <row r="10053" spans="1:5" x14ac:dyDescent="0.3">
      <c r="A10053" s="33" t="s">
        <v>0</v>
      </c>
      <c r="B10053" s="33" t="s">
        <v>53</v>
      </c>
      <c r="C10053" s="33">
        <v>105000</v>
      </c>
      <c r="D10053" s="33" t="s">
        <v>364</v>
      </c>
      <c r="E10053" t="str">
        <f t="shared" si="161"/>
        <v>$100K-$125K</v>
      </c>
    </row>
    <row r="10054" spans="1:5" x14ac:dyDescent="0.3">
      <c r="A10054" s="33" t="s">
        <v>4</v>
      </c>
      <c r="B10054" s="33" t="s">
        <v>54</v>
      </c>
      <c r="C10054" s="33">
        <v>115000</v>
      </c>
      <c r="D10054" s="33" t="s">
        <v>592</v>
      </c>
      <c r="E10054" t="str">
        <f t="shared" si="161"/>
        <v>$100K-$125K</v>
      </c>
    </row>
    <row r="10055" spans="1:5" x14ac:dyDescent="0.3">
      <c r="A10055" s="33" t="s">
        <v>2</v>
      </c>
      <c r="B10055" s="33" t="s">
        <v>185</v>
      </c>
      <c r="C10055" s="33">
        <v>133000</v>
      </c>
      <c r="D10055" s="33" t="s">
        <v>3901</v>
      </c>
      <c r="E10055" t="str">
        <f t="shared" si="161"/>
        <v>$125K-$200K</v>
      </c>
    </row>
    <row r="10056" spans="1:5" x14ac:dyDescent="0.3">
      <c r="A10056" s="33" t="s">
        <v>126</v>
      </c>
      <c r="B10056" s="33" t="s">
        <v>53</v>
      </c>
      <c r="C10056" s="33">
        <v>207500</v>
      </c>
      <c r="D10056" s="33" t="s">
        <v>942</v>
      </c>
      <c r="E10056" t="str">
        <f t="shared" si="161"/>
        <v>&gt;$200K</v>
      </c>
    </row>
    <row r="10057" spans="1:5" x14ac:dyDescent="0.3">
      <c r="A10057" s="33" t="s">
        <v>4</v>
      </c>
      <c r="B10057" s="33" t="s">
        <v>115</v>
      </c>
      <c r="C10057" s="33">
        <v>89100</v>
      </c>
      <c r="D10057" s="33" t="s">
        <v>1637</v>
      </c>
      <c r="E10057" t="str">
        <f t="shared" si="161"/>
        <v>$75K-$100K</v>
      </c>
    </row>
    <row r="10058" spans="1:5" x14ac:dyDescent="0.3">
      <c r="A10058" s="33" t="s">
        <v>0</v>
      </c>
      <c r="B10058" s="33" t="s">
        <v>53</v>
      </c>
      <c r="C10058" s="33">
        <v>150000</v>
      </c>
      <c r="D10058" s="33" t="s">
        <v>677</v>
      </c>
      <c r="E10058" t="str">
        <f t="shared" si="161"/>
        <v>$125K-$200K</v>
      </c>
    </row>
    <row r="10059" spans="1:5" x14ac:dyDescent="0.3">
      <c r="A10059" s="33" t="s">
        <v>4</v>
      </c>
      <c r="B10059" s="33" t="s">
        <v>97</v>
      </c>
      <c r="C10059" s="33">
        <v>80850</v>
      </c>
      <c r="D10059" s="33" t="s">
        <v>2177</v>
      </c>
      <c r="E10059" t="str">
        <f t="shared" si="161"/>
        <v>$75K-$100K</v>
      </c>
    </row>
    <row r="10060" spans="1:5" x14ac:dyDescent="0.3">
      <c r="A10060" s="33" t="s">
        <v>4</v>
      </c>
      <c r="B10060" s="33" t="s">
        <v>53</v>
      </c>
      <c r="C10060" s="33">
        <v>244500</v>
      </c>
      <c r="D10060" s="33" t="s">
        <v>225</v>
      </c>
      <c r="E10060" t="str">
        <f t="shared" si="161"/>
        <v>&gt;$200K</v>
      </c>
    </row>
    <row r="10061" spans="1:5" x14ac:dyDescent="0.3">
      <c r="A10061" s="33" t="s">
        <v>0</v>
      </c>
      <c r="B10061" s="33" t="s">
        <v>53</v>
      </c>
      <c r="C10061" s="33"/>
      <c r="D10061" s="33" t="s">
        <v>4299</v>
      </c>
      <c r="E10061" t="str">
        <f t="shared" si="161"/>
        <v>No Data</v>
      </c>
    </row>
    <row r="10062" spans="1:5" x14ac:dyDescent="0.3">
      <c r="A10062" s="33" t="s">
        <v>125</v>
      </c>
      <c r="B10062" s="33" t="s">
        <v>53</v>
      </c>
      <c r="C10062" s="33"/>
      <c r="D10062" s="33" t="s">
        <v>729</v>
      </c>
      <c r="E10062" t="str">
        <f t="shared" si="161"/>
        <v>No Data</v>
      </c>
    </row>
    <row r="10063" spans="1:5" x14ac:dyDescent="0.3">
      <c r="A10063" s="33" t="s">
        <v>2</v>
      </c>
      <c r="B10063" s="33" t="s">
        <v>53</v>
      </c>
      <c r="C10063" s="33"/>
      <c r="D10063" s="33" t="s">
        <v>268</v>
      </c>
      <c r="E10063" t="str">
        <f t="shared" si="161"/>
        <v>No Data</v>
      </c>
    </row>
    <row r="10064" spans="1:5" x14ac:dyDescent="0.3">
      <c r="A10064" s="33" t="s">
        <v>126</v>
      </c>
      <c r="B10064" s="33" t="s">
        <v>68</v>
      </c>
      <c r="C10064" s="33"/>
      <c r="D10064" s="33" t="s">
        <v>1024</v>
      </c>
      <c r="E10064" t="str">
        <f t="shared" si="161"/>
        <v>No Data</v>
      </c>
    </row>
    <row r="10065" spans="1:5" x14ac:dyDescent="0.3">
      <c r="A10065" s="33" t="s">
        <v>0</v>
      </c>
      <c r="B10065" s="33" t="s">
        <v>53</v>
      </c>
      <c r="C10065" s="33">
        <v>245000</v>
      </c>
      <c r="D10065" s="33" t="s">
        <v>1327</v>
      </c>
      <c r="E10065" t="str">
        <f t="shared" si="161"/>
        <v>&gt;$200K</v>
      </c>
    </row>
    <row r="10066" spans="1:5" x14ac:dyDescent="0.3">
      <c r="A10066" s="33" t="s">
        <v>125</v>
      </c>
      <c r="B10066" s="33" t="s">
        <v>53</v>
      </c>
      <c r="C10066" s="33"/>
      <c r="D10066" s="33" t="s">
        <v>4418</v>
      </c>
      <c r="E10066" t="str">
        <f t="shared" si="161"/>
        <v>No Data</v>
      </c>
    </row>
    <row r="10067" spans="1:5" x14ac:dyDescent="0.3">
      <c r="A10067" s="33" t="s">
        <v>0</v>
      </c>
      <c r="B10067" s="33" t="s">
        <v>53</v>
      </c>
      <c r="C10067" s="33"/>
      <c r="D10067" s="33" t="s">
        <v>2770</v>
      </c>
      <c r="E10067" t="str">
        <f t="shared" si="161"/>
        <v>No Data</v>
      </c>
    </row>
    <row r="10068" spans="1:5" x14ac:dyDescent="0.3">
      <c r="A10068" s="33" t="s">
        <v>0</v>
      </c>
      <c r="B10068" s="33" t="s">
        <v>87</v>
      </c>
      <c r="C10068" s="33">
        <v>70000</v>
      </c>
      <c r="D10068" s="33" t="s">
        <v>2211</v>
      </c>
      <c r="E10068" t="str">
        <f t="shared" si="161"/>
        <v>&lt;$75K</v>
      </c>
    </row>
    <row r="10069" spans="1:5" x14ac:dyDescent="0.3">
      <c r="A10069" s="33" t="s">
        <v>0</v>
      </c>
      <c r="B10069" s="33" t="s">
        <v>53</v>
      </c>
      <c r="C10069" s="33">
        <v>143000</v>
      </c>
      <c r="D10069" s="33" t="s">
        <v>516</v>
      </c>
      <c r="E10069" t="str">
        <f t="shared" si="161"/>
        <v>$125K-$200K</v>
      </c>
    </row>
    <row r="10070" spans="1:5" x14ac:dyDescent="0.3">
      <c r="A10070" s="33" t="s">
        <v>4</v>
      </c>
      <c r="B10070" s="33" t="s">
        <v>53</v>
      </c>
      <c r="C10070" s="33">
        <v>127794.5</v>
      </c>
      <c r="D10070" s="33" t="s">
        <v>4419</v>
      </c>
      <c r="E10070" t="str">
        <f t="shared" si="161"/>
        <v>$125K-$200K</v>
      </c>
    </row>
    <row r="10071" spans="1:5" x14ac:dyDescent="0.3">
      <c r="A10071" s="33" t="s">
        <v>128</v>
      </c>
      <c r="B10071" s="33" t="s">
        <v>53</v>
      </c>
      <c r="C10071" s="33"/>
      <c r="D10071" s="33" t="s">
        <v>3885</v>
      </c>
      <c r="E10071" t="str">
        <f t="shared" si="161"/>
        <v>No Data</v>
      </c>
    </row>
    <row r="10072" spans="1:5" x14ac:dyDescent="0.3">
      <c r="A10072" s="33" t="s">
        <v>126</v>
      </c>
      <c r="B10072" s="33" t="s">
        <v>54</v>
      </c>
      <c r="C10072" s="33">
        <v>126000</v>
      </c>
      <c r="D10072" s="33" t="s">
        <v>234</v>
      </c>
      <c r="E10072" t="str">
        <f t="shared" si="161"/>
        <v>$125K-$200K</v>
      </c>
    </row>
    <row r="10073" spans="1:5" x14ac:dyDescent="0.3">
      <c r="A10073" s="33" t="s">
        <v>4</v>
      </c>
      <c r="B10073" s="33" t="s">
        <v>53</v>
      </c>
      <c r="C10073" s="33">
        <v>150000</v>
      </c>
      <c r="D10073" s="33" t="s">
        <v>836</v>
      </c>
      <c r="E10073" t="str">
        <f t="shared" si="161"/>
        <v>$125K-$200K</v>
      </c>
    </row>
    <row r="10074" spans="1:5" x14ac:dyDescent="0.3">
      <c r="A10074" s="33" t="s">
        <v>4</v>
      </c>
      <c r="B10074" s="33" t="s">
        <v>53</v>
      </c>
      <c r="C10074" s="33">
        <v>104000</v>
      </c>
      <c r="D10074" s="33" t="s">
        <v>4420</v>
      </c>
      <c r="E10074" t="str">
        <f t="shared" si="161"/>
        <v>$100K-$125K</v>
      </c>
    </row>
    <row r="10075" spans="1:5" x14ac:dyDescent="0.3">
      <c r="A10075" s="33" t="s">
        <v>4</v>
      </c>
      <c r="B10075" s="33" t="s">
        <v>53</v>
      </c>
      <c r="C10075" s="33"/>
      <c r="D10075" s="33" t="s">
        <v>1105</v>
      </c>
      <c r="E10075" t="str">
        <f t="shared" si="161"/>
        <v>No Data</v>
      </c>
    </row>
    <row r="10076" spans="1:5" x14ac:dyDescent="0.3">
      <c r="A10076" s="33" t="s">
        <v>0</v>
      </c>
      <c r="B10076" s="33" t="s">
        <v>53</v>
      </c>
      <c r="C10076" s="33"/>
      <c r="D10076" s="33" t="s">
        <v>4421</v>
      </c>
      <c r="E10076" t="str">
        <f t="shared" si="161"/>
        <v>No Data</v>
      </c>
    </row>
    <row r="10077" spans="1:5" x14ac:dyDescent="0.3">
      <c r="A10077" s="33" t="s">
        <v>4</v>
      </c>
      <c r="B10077" s="33" t="s">
        <v>53</v>
      </c>
      <c r="C10077" s="33"/>
      <c r="D10077" s="33" t="s">
        <v>455</v>
      </c>
      <c r="E10077" t="str">
        <f t="shared" si="161"/>
        <v>No Data</v>
      </c>
    </row>
    <row r="10078" spans="1:5" x14ac:dyDescent="0.3">
      <c r="A10078" s="33" t="s">
        <v>126</v>
      </c>
      <c r="B10078" s="33" t="s">
        <v>53</v>
      </c>
      <c r="C10078" s="33">
        <v>165000</v>
      </c>
      <c r="D10078" s="33" t="s">
        <v>852</v>
      </c>
      <c r="E10078" t="str">
        <f t="shared" si="161"/>
        <v>$125K-$200K</v>
      </c>
    </row>
    <row r="10079" spans="1:5" x14ac:dyDescent="0.3">
      <c r="A10079" s="33" t="s">
        <v>2</v>
      </c>
      <c r="B10079" s="33" t="s">
        <v>53</v>
      </c>
      <c r="C10079" s="33"/>
      <c r="D10079" s="33" t="s">
        <v>2696</v>
      </c>
      <c r="E10079" t="str">
        <f t="shared" si="161"/>
        <v>No Data</v>
      </c>
    </row>
    <row r="10080" spans="1:5" x14ac:dyDescent="0.3">
      <c r="A10080" s="33" t="s">
        <v>4</v>
      </c>
      <c r="B10080" s="33" t="s">
        <v>53</v>
      </c>
      <c r="C10080" s="33">
        <v>135000</v>
      </c>
      <c r="D10080" s="33" t="s">
        <v>4422</v>
      </c>
      <c r="E10080" t="str">
        <f t="shared" si="161"/>
        <v>$125K-$200K</v>
      </c>
    </row>
    <row r="10081" spans="1:5" x14ac:dyDescent="0.3">
      <c r="A10081" s="33" t="s">
        <v>2</v>
      </c>
      <c r="B10081" s="33" t="s">
        <v>72</v>
      </c>
      <c r="C10081" s="33">
        <v>98500</v>
      </c>
      <c r="D10081" s="33" t="s">
        <v>4423</v>
      </c>
      <c r="E10081" t="str">
        <f t="shared" si="161"/>
        <v>$75K-$100K</v>
      </c>
    </row>
    <row r="10082" spans="1:5" x14ac:dyDescent="0.3">
      <c r="A10082" s="33" t="s">
        <v>126</v>
      </c>
      <c r="B10082" s="33" t="s">
        <v>80</v>
      </c>
      <c r="C10082" s="33">
        <v>147500</v>
      </c>
      <c r="D10082" s="33" t="s">
        <v>2579</v>
      </c>
      <c r="E10082" t="str">
        <f t="shared" si="161"/>
        <v>$125K-$200K</v>
      </c>
    </row>
    <row r="10083" spans="1:5" x14ac:dyDescent="0.3">
      <c r="A10083" s="33" t="s">
        <v>126</v>
      </c>
      <c r="B10083" s="33" t="s">
        <v>53</v>
      </c>
      <c r="C10083" s="33">
        <v>119000</v>
      </c>
      <c r="D10083" s="33" t="s">
        <v>294</v>
      </c>
      <c r="E10083" t="str">
        <f t="shared" si="161"/>
        <v>$100K-$125K</v>
      </c>
    </row>
    <row r="10084" spans="1:5" x14ac:dyDescent="0.3">
      <c r="A10084" s="33" t="s">
        <v>129</v>
      </c>
      <c r="B10084" s="33" t="s">
        <v>53</v>
      </c>
      <c r="C10084" s="33">
        <v>150000</v>
      </c>
      <c r="D10084" s="33" t="s">
        <v>426</v>
      </c>
      <c r="E10084" t="str">
        <f t="shared" si="161"/>
        <v>$125K-$200K</v>
      </c>
    </row>
    <row r="10085" spans="1:5" x14ac:dyDescent="0.3">
      <c r="A10085" s="33" t="s">
        <v>4</v>
      </c>
      <c r="B10085" s="33" t="s">
        <v>53</v>
      </c>
      <c r="C10085" s="33">
        <v>115000</v>
      </c>
      <c r="D10085" s="33" t="s">
        <v>4424</v>
      </c>
      <c r="E10085" t="str">
        <f t="shared" si="161"/>
        <v>$100K-$125K</v>
      </c>
    </row>
    <row r="10086" spans="1:5" x14ac:dyDescent="0.3">
      <c r="A10086" s="33" t="s">
        <v>125</v>
      </c>
      <c r="B10086" s="33" t="s">
        <v>163</v>
      </c>
      <c r="C10086" s="33">
        <v>79200</v>
      </c>
      <c r="D10086" s="33" t="s">
        <v>1470</v>
      </c>
      <c r="E10086" t="str">
        <f t="shared" si="161"/>
        <v>$75K-$100K</v>
      </c>
    </row>
    <row r="10087" spans="1:5" x14ac:dyDescent="0.3">
      <c r="A10087" s="33" t="s">
        <v>0</v>
      </c>
      <c r="B10087" s="33" t="s">
        <v>53</v>
      </c>
      <c r="C10087" s="33">
        <v>113458</v>
      </c>
      <c r="D10087" s="33" t="s">
        <v>4425</v>
      </c>
      <c r="E10087" t="str">
        <f t="shared" si="161"/>
        <v>$100K-$125K</v>
      </c>
    </row>
    <row r="10088" spans="1:5" x14ac:dyDescent="0.3">
      <c r="A10088" s="33" t="s">
        <v>0</v>
      </c>
      <c r="B10088" s="33" t="s">
        <v>53</v>
      </c>
      <c r="C10088" s="33"/>
      <c r="D10088" s="33" t="s">
        <v>213</v>
      </c>
      <c r="E10088" t="str">
        <f t="shared" si="161"/>
        <v>No Data</v>
      </c>
    </row>
    <row r="10089" spans="1:5" x14ac:dyDescent="0.3">
      <c r="A10089" s="33" t="s">
        <v>2</v>
      </c>
      <c r="B10089" s="33" t="s">
        <v>53</v>
      </c>
      <c r="C10089" s="33">
        <v>65000</v>
      </c>
      <c r="D10089" s="33" t="s">
        <v>3727</v>
      </c>
      <c r="E10089" t="str">
        <f t="shared" si="161"/>
        <v>&lt;$75K</v>
      </c>
    </row>
    <row r="10090" spans="1:5" x14ac:dyDescent="0.3">
      <c r="A10090" s="33" t="s">
        <v>0</v>
      </c>
      <c r="B10090" s="33" t="s">
        <v>81</v>
      </c>
      <c r="C10090" s="33">
        <v>106439.5</v>
      </c>
      <c r="D10090" s="33" t="s">
        <v>4426</v>
      </c>
      <c r="E10090" t="str">
        <f t="shared" si="161"/>
        <v>$100K-$125K</v>
      </c>
    </row>
    <row r="10091" spans="1:5" x14ac:dyDescent="0.3">
      <c r="A10091" s="33" t="s">
        <v>125</v>
      </c>
      <c r="B10091" s="33" t="s">
        <v>53</v>
      </c>
      <c r="C10091" s="33">
        <v>92500</v>
      </c>
      <c r="D10091" s="33" t="s">
        <v>230</v>
      </c>
      <c r="E10091" t="str">
        <f t="shared" si="161"/>
        <v>$75K-$100K</v>
      </c>
    </row>
    <row r="10092" spans="1:5" x14ac:dyDescent="0.3">
      <c r="A10092" s="33" t="s">
        <v>4</v>
      </c>
      <c r="B10092" s="33" t="s">
        <v>53</v>
      </c>
      <c r="C10092" s="33"/>
      <c r="D10092" s="33" t="s">
        <v>1604</v>
      </c>
      <c r="E10092" t="str">
        <f t="shared" si="161"/>
        <v>No Data</v>
      </c>
    </row>
    <row r="10093" spans="1:5" x14ac:dyDescent="0.3">
      <c r="A10093" s="33" t="s">
        <v>0</v>
      </c>
      <c r="B10093" s="33" t="s">
        <v>53</v>
      </c>
      <c r="C10093" s="33">
        <v>133900</v>
      </c>
      <c r="D10093" s="33" t="s">
        <v>299</v>
      </c>
      <c r="E10093" t="str">
        <f t="shared" si="161"/>
        <v>$125K-$200K</v>
      </c>
    </row>
    <row r="10094" spans="1:5" x14ac:dyDescent="0.3">
      <c r="A10094" s="33" t="s">
        <v>0</v>
      </c>
      <c r="B10094" s="33" t="s">
        <v>70</v>
      </c>
      <c r="C10094" s="33">
        <v>157500</v>
      </c>
      <c r="D10094" s="33" t="s">
        <v>2709</v>
      </c>
      <c r="E10094" t="str">
        <f t="shared" si="161"/>
        <v>$125K-$200K</v>
      </c>
    </row>
    <row r="10095" spans="1:5" x14ac:dyDescent="0.3">
      <c r="A10095" s="33" t="s">
        <v>126</v>
      </c>
      <c r="B10095" s="33" t="s">
        <v>53</v>
      </c>
      <c r="C10095" s="33">
        <v>162500</v>
      </c>
      <c r="D10095" s="33" t="s">
        <v>480</v>
      </c>
      <c r="E10095" t="str">
        <f t="shared" si="161"/>
        <v>$125K-$200K</v>
      </c>
    </row>
    <row r="10096" spans="1:5" x14ac:dyDescent="0.3">
      <c r="A10096" s="33" t="s">
        <v>128</v>
      </c>
      <c r="B10096" s="33" t="s">
        <v>53</v>
      </c>
      <c r="C10096" s="33">
        <v>162500</v>
      </c>
      <c r="D10096" s="33" t="s">
        <v>4427</v>
      </c>
      <c r="E10096" t="str">
        <f t="shared" si="161"/>
        <v>$125K-$200K</v>
      </c>
    </row>
    <row r="10097" spans="1:5" x14ac:dyDescent="0.3">
      <c r="A10097" s="33" t="s">
        <v>4</v>
      </c>
      <c r="B10097" s="33" t="s">
        <v>53</v>
      </c>
      <c r="C10097" s="33">
        <v>290000</v>
      </c>
      <c r="D10097" s="33" t="s">
        <v>1387</v>
      </c>
      <c r="E10097" t="str">
        <f t="shared" si="161"/>
        <v>&gt;$200K</v>
      </c>
    </row>
    <row r="10098" spans="1:5" x14ac:dyDescent="0.3">
      <c r="A10098" s="33" t="s">
        <v>126</v>
      </c>
      <c r="B10098" s="33" t="s">
        <v>53</v>
      </c>
      <c r="C10098" s="33">
        <v>175000</v>
      </c>
      <c r="D10098" s="33" t="s">
        <v>238</v>
      </c>
      <c r="E10098" t="str">
        <f t="shared" si="161"/>
        <v>$125K-$200K</v>
      </c>
    </row>
    <row r="10099" spans="1:5" x14ac:dyDescent="0.3">
      <c r="A10099" s="33" t="s">
        <v>128</v>
      </c>
      <c r="B10099" s="33" t="s">
        <v>53</v>
      </c>
      <c r="C10099" s="33">
        <v>349500</v>
      </c>
      <c r="D10099" s="33" t="s">
        <v>217</v>
      </c>
      <c r="E10099" t="str">
        <f t="shared" si="161"/>
        <v>&gt;$200K</v>
      </c>
    </row>
    <row r="10100" spans="1:5" x14ac:dyDescent="0.3">
      <c r="A10100" s="33" t="s">
        <v>0</v>
      </c>
      <c r="B10100" s="33" t="s">
        <v>53</v>
      </c>
      <c r="C10100" s="33">
        <v>210000</v>
      </c>
      <c r="D10100" s="33" t="s">
        <v>1173</v>
      </c>
      <c r="E10100" t="str">
        <f t="shared" si="161"/>
        <v>&gt;$200K</v>
      </c>
    </row>
    <row r="10101" spans="1:5" x14ac:dyDescent="0.3">
      <c r="A10101" s="33" t="s">
        <v>4</v>
      </c>
      <c r="B10101" s="33" t="s">
        <v>53</v>
      </c>
      <c r="C10101" s="33">
        <v>150000</v>
      </c>
      <c r="D10101" s="33" t="s">
        <v>238</v>
      </c>
      <c r="E10101" t="str">
        <f t="shared" si="161"/>
        <v>$125K-$200K</v>
      </c>
    </row>
    <row r="10102" spans="1:5" x14ac:dyDescent="0.3">
      <c r="A10102" s="33" t="s">
        <v>0</v>
      </c>
      <c r="B10102" s="33" t="s">
        <v>54</v>
      </c>
      <c r="C10102" s="33"/>
      <c r="D10102" s="33" t="s">
        <v>258</v>
      </c>
      <c r="E10102" t="str">
        <f t="shared" si="161"/>
        <v>No Data</v>
      </c>
    </row>
    <row r="10103" spans="1:5" x14ac:dyDescent="0.3">
      <c r="A10103" s="33" t="s">
        <v>4</v>
      </c>
      <c r="B10103" s="33" t="s">
        <v>54</v>
      </c>
      <c r="C10103" s="33">
        <v>165000</v>
      </c>
      <c r="D10103" s="33" t="s">
        <v>2212</v>
      </c>
      <c r="E10103" t="str">
        <f t="shared" si="161"/>
        <v>$125K-$200K</v>
      </c>
    </row>
    <row r="10104" spans="1:5" x14ac:dyDescent="0.3">
      <c r="A10104" s="33" t="s">
        <v>128</v>
      </c>
      <c r="B10104" s="33" t="s">
        <v>53</v>
      </c>
      <c r="C10104" s="33"/>
      <c r="D10104" s="33" t="s">
        <v>4428</v>
      </c>
      <c r="E10104" t="str">
        <f t="shared" si="161"/>
        <v>No Data</v>
      </c>
    </row>
    <row r="10105" spans="1:5" x14ac:dyDescent="0.3">
      <c r="A10105" s="33" t="s">
        <v>2</v>
      </c>
      <c r="B10105" s="33" t="s">
        <v>53</v>
      </c>
      <c r="C10105" s="33"/>
      <c r="D10105" s="33" t="s">
        <v>4429</v>
      </c>
      <c r="E10105" t="str">
        <f t="shared" si="161"/>
        <v>No Data</v>
      </c>
    </row>
    <row r="10106" spans="1:5" x14ac:dyDescent="0.3">
      <c r="A10106" s="33" t="s">
        <v>2</v>
      </c>
      <c r="B10106" s="33" t="s">
        <v>88</v>
      </c>
      <c r="C10106" s="33">
        <v>111175</v>
      </c>
      <c r="D10106" s="33" t="s">
        <v>2149</v>
      </c>
      <c r="E10106" t="str">
        <f t="shared" si="161"/>
        <v>$100K-$125K</v>
      </c>
    </row>
    <row r="10107" spans="1:5" x14ac:dyDescent="0.3">
      <c r="A10107" s="33" t="s">
        <v>2</v>
      </c>
      <c r="B10107" s="33" t="s">
        <v>91</v>
      </c>
      <c r="C10107" s="33"/>
      <c r="D10107" s="33" t="s">
        <v>1837</v>
      </c>
      <c r="E10107" t="str">
        <f t="shared" si="161"/>
        <v>No Data</v>
      </c>
    </row>
    <row r="10108" spans="1:5" x14ac:dyDescent="0.3">
      <c r="A10108" s="33" t="s">
        <v>0</v>
      </c>
      <c r="B10108" s="33" t="s">
        <v>54</v>
      </c>
      <c r="C10108" s="33">
        <v>155000</v>
      </c>
      <c r="D10108" s="33" t="s">
        <v>4430</v>
      </c>
      <c r="E10108" t="str">
        <f t="shared" si="161"/>
        <v>$125K-$200K</v>
      </c>
    </row>
    <row r="10109" spans="1:5" x14ac:dyDescent="0.3">
      <c r="A10109" s="33" t="s">
        <v>126</v>
      </c>
      <c r="B10109" s="33" t="s">
        <v>64</v>
      </c>
      <c r="C10109" s="33">
        <v>79200</v>
      </c>
      <c r="D10109" s="33" t="s">
        <v>3773</v>
      </c>
      <c r="E10109" t="str">
        <f t="shared" si="161"/>
        <v>$75K-$100K</v>
      </c>
    </row>
    <row r="10110" spans="1:5" x14ac:dyDescent="0.3">
      <c r="A10110" s="33" t="s">
        <v>125</v>
      </c>
      <c r="B10110" s="33" t="s">
        <v>53</v>
      </c>
      <c r="C10110" s="33"/>
      <c r="D10110" s="33" t="s">
        <v>1372</v>
      </c>
      <c r="E10110" t="str">
        <f t="shared" si="161"/>
        <v>No Data</v>
      </c>
    </row>
    <row r="10111" spans="1:5" x14ac:dyDescent="0.3">
      <c r="A10111" s="33" t="s">
        <v>2</v>
      </c>
      <c r="B10111" s="33" t="s">
        <v>53</v>
      </c>
      <c r="C10111" s="33"/>
      <c r="D10111" s="33" t="s">
        <v>912</v>
      </c>
      <c r="E10111" t="str">
        <f t="shared" si="161"/>
        <v>No Data</v>
      </c>
    </row>
    <row r="10112" spans="1:5" x14ac:dyDescent="0.3">
      <c r="A10112" s="33" t="s">
        <v>4</v>
      </c>
      <c r="B10112" s="33" t="s">
        <v>53</v>
      </c>
      <c r="C10112" s="33">
        <v>275000</v>
      </c>
      <c r="D10112" s="33" t="s">
        <v>4431</v>
      </c>
      <c r="E10112" t="str">
        <f t="shared" si="161"/>
        <v>&gt;$200K</v>
      </c>
    </row>
    <row r="10113" spans="1:5" x14ac:dyDescent="0.3">
      <c r="A10113" s="33" t="s">
        <v>2</v>
      </c>
      <c r="B10113" s="33" t="s">
        <v>53</v>
      </c>
      <c r="C10113" s="33"/>
      <c r="D10113" s="33" t="s">
        <v>4432</v>
      </c>
      <c r="E10113" t="str">
        <f t="shared" si="161"/>
        <v>No Data</v>
      </c>
    </row>
    <row r="10114" spans="1:5" x14ac:dyDescent="0.3">
      <c r="A10114" s="33" t="s">
        <v>128</v>
      </c>
      <c r="B10114" s="33" t="s">
        <v>53</v>
      </c>
      <c r="C10114" s="33">
        <v>164500</v>
      </c>
      <c r="D10114" s="33" t="s">
        <v>2895</v>
      </c>
      <c r="E10114" t="str">
        <f t="shared" si="161"/>
        <v>$125K-$200K</v>
      </c>
    </row>
    <row r="10115" spans="1:5" x14ac:dyDescent="0.3">
      <c r="A10115" s="33" t="s">
        <v>2</v>
      </c>
      <c r="B10115" s="33" t="s">
        <v>53</v>
      </c>
      <c r="C10115" s="33"/>
      <c r="D10115" s="33" t="s">
        <v>4433</v>
      </c>
      <c r="E10115" t="str">
        <f t="shared" ref="E10115:E10178" si="162">_xlfn.XLOOKUP(C10115,$H$16:$H$21,$G$16:$G$21,,1)</f>
        <v>No Data</v>
      </c>
    </row>
    <row r="10116" spans="1:5" x14ac:dyDescent="0.3">
      <c r="A10116" s="33" t="s">
        <v>4</v>
      </c>
      <c r="B10116" s="33" t="s">
        <v>54</v>
      </c>
      <c r="C10116" s="33"/>
      <c r="D10116" s="33" t="s">
        <v>4257</v>
      </c>
      <c r="E10116" t="str">
        <f t="shared" si="162"/>
        <v>No Data</v>
      </c>
    </row>
    <row r="10117" spans="1:5" x14ac:dyDescent="0.3">
      <c r="A10117" s="33" t="s">
        <v>126</v>
      </c>
      <c r="B10117" s="33" t="s">
        <v>53</v>
      </c>
      <c r="C10117" s="33">
        <v>128050</v>
      </c>
      <c r="D10117" s="33" t="s">
        <v>4434</v>
      </c>
      <c r="E10117" t="str">
        <f t="shared" si="162"/>
        <v>$125K-$200K</v>
      </c>
    </row>
    <row r="10118" spans="1:5" x14ac:dyDescent="0.3">
      <c r="A10118" s="33" t="s">
        <v>4</v>
      </c>
      <c r="B10118" s="33" t="s">
        <v>53</v>
      </c>
      <c r="C10118" s="33"/>
      <c r="D10118" s="33" t="s">
        <v>4435</v>
      </c>
      <c r="E10118" t="str">
        <f t="shared" si="162"/>
        <v>No Data</v>
      </c>
    </row>
    <row r="10119" spans="1:5" x14ac:dyDescent="0.3">
      <c r="A10119" s="33" t="s">
        <v>4</v>
      </c>
      <c r="B10119" s="33" t="s">
        <v>53</v>
      </c>
      <c r="C10119" s="33">
        <v>58400</v>
      </c>
      <c r="D10119" s="33" t="s">
        <v>299</v>
      </c>
      <c r="E10119" t="str">
        <f t="shared" si="162"/>
        <v>&lt;$75K</v>
      </c>
    </row>
    <row r="10120" spans="1:5" x14ac:dyDescent="0.3">
      <c r="A10120" s="33" t="s">
        <v>2</v>
      </c>
      <c r="B10120" s="33" t="s">
        <v>53</v>
      </c>
      <c r="C10120" s="33"/>
      <c r="D10120" s="33" t="s">
        <v>457</v>
      </c>
      <c r="E10120" t="str">
        <f t="shared" si="162"/>
        <v>No Data</v>
      </c>
    </row>
    <row r="10121" spans="1:5" x14ac:dyDescent="0.3">
      <c r="A10121" s="33" t="s">
        <v>52</v>
      </c>
      <c r="B10121" s="33" t="s">
        <v>53</v>
      </c>
      <c r="C10121" s="33"/>
      <c r="D10121" s="33" t="s">
        <v>988</v>
      </c>
      <c r="E10121" t="str">
        <f t="shared" si="162"/>
        <v>No Data</v>
      </c>
    </row>
    <row r="10122" spans="1:5" x14ac:dyDescent="0.3">
      <c r="A10122" s="33" t="s">
        <v>2</v>
      </c>
      <c r="B10122" s="33" t="s">
        <v>53</v>
      </c>
      <c r="C10122" s="33">
        <v>80000</v>
      </c>
      <c r="D10122" s="33" t="s">
        <v>4436</v>
      </c>
      <c r="E10122" t="str">
        <f t="shared" si="162"/>
        <v>$75K-$100K</v>
      </c>
    </row>
    <row r="10123" spans="1:5" x14ac:dyDescent="0.3">
      <c r="A10123" s="33" t="s">
        <v>2</v>
      </c>
      <c r="B10123" s="33" t="s">
        <v>53</v>
      </c>
      <c r="C10123" s="33">
        <v>115000</v>
      </c>
      <c r="D10123" s="33" t="s">
        <v>3743</v>
      </c>
      <c r="E10123" t="str">
        <f t="shared" si="162"/>
        <v>$100K-$125K</v>
      </c>
    </row>
    <row r="10124" spans="1:5" x14ac:dyDescent="0.3">
      <c r="A10124" s="33" t="s">
        <v>128</v>
      </c>
      <c r="B10124" s="33" t="s">
        <v>53</v>
      </c>
      <c r="C10124" s="33">
        <v>157500</v>
      </c>
      <c r="D10124" s="33" t="s">
        <v>2401</v>
      </c>
      <c r="E10124" t="str">
        <f t="shared" si="162"/>
        <v>$125K-$200K</v>
      </c>
    </row>
    <row r="10125" spans="1:5" x14ac:dyDescent="0.3">
      <c r="A10125" s="33" t="s">
        <v>0</v>
      </c>
      <c r="B10125" s="33" t="s">
        <v>53</v>
      </c>
      <c r="C10125" s="33">
        <v>105000</v>
      </c>
      <c r="D10125" s="33" t="s">
        <v>364</v>
      </c>
      <c r="E10125" t="str">
        <f t="shared" si="162"/>
        <v>$100K-$125K</v>
      </c>
    </row>
    <row r="10126" spans="1:5" x14ac:dyDescent="0.3">
      <c r="A10126" s="33" t="s">
        <v>2</v>
      </c>
      <c r="B10126" s="33" t="s">
        <v>115</v>
      </c>
      <c r="C10126" s="33">
        <v>53014</v>
      </c>
      <c r="D10126" s="33" t="s">
        <v>4437</v>
      </c>
      <c r="E10126" t="str">
        <f t="shared" si="162"/>
        <v>&lt;$75K</v>
      </c>
    </row>
    <row r="10127" spans="1:5" x14ac:dyDescent="0.3">
      <c r="A10127" s="33" t="s">
        <v>4</v>
      </c>
      <c r="B10127" s="33" t="s">
        <v>53</v>
      </c>
      <c r="C10127" s="33"/>
      <c r="D10127" s="33" t="s">
        <v>1527</v>
      </c>
      <c r="E10127" t="str">
        <f t="shared" si="162"/>
        <v>No Data</v>
      </c>
    </row>
    <row r="10128" spans="1:5" x14ac:dyDescent="0.3">
      <c r="A10128" s="33" t="s">
        <v>4</v>
      </c>
      <c r="B10128" s="33" t="s">
        <v>53</v>
      </c>
      <c r="C10128" s="33">
        <v>100694</v>
      </c>
      <c r="D10128" s="33" t="s">
        <v>728</v>
      </c>
      <c r="E10128" t="str">
        <f t="shared" si="162"/>
        <v>$100K-$125K</v>
      </c>
    </row>
    <row r="10129" spans="1:5" x14ac:dyDescent="0.3">
      <c r="A10129" s="33" t="s">
        <v>4</v>
      </c>
      <c r="B10129" s="33" t="s">
        <v>53</v>
      </c>
      <c r="C10129" s="33">
        <v>206000</v>
      </c>
      <c r="D10129" s="33" t="s">
        <v>1035</v>
      </c>
      <c r="E10129" t="str">
        <f t="shared" si="162"/>
        <v>&gt;$200K</v>
      </c>
    </row>
    <row r="10130" spans="1:5" x14ac:dyDescent="0.3">
      <c r="A10130" s="33" t="s">
        <v>2</v>
      </c>
      <c r="B10130" s="33" t="s">
        <v>53</v>
      </c>
      <c r="C10130" s="33"/>
      <c r="D10130" s="33" t="s">
        <v>3195</v>
      </c>
      <c r="E10130" t="str">
        <f t="shared" si="162"/>
        <v>No Data</v>
      </c>
    </row>
    <row r="10131" spans="1:5" x14ac:dyDescent="0.3">
      <c r="A10131" s="33" t="s">
        <v>0</v>
      </c>
      <c r="B10131" s="33" t="s">
        <v>53</v>
      </c>
      <c r="C10131" s="33">
        <v>74235</v>
      </c>
      <c r="D10131" s="33" t="s">
        <v>3578</v>
      </c>
      <c r="E10131" t="str">
        <f t="shared" si="162"/>
        <v>&lt;$75K</v>
      </c>
    </row>
    <row r="10132" spans="1:5" x14ac:dyDescent="0.3">
      <c r="A10132" s="33" t="s">
        <v>0</v>
      </c>
      <c r="B10132" s="33" t="s">
        <v>53</v>
      </c>
      <c r="C10132" s="33">
        <v>200000</v>
      </c>
      <c r="D10132" s="33" t="s">
        <v>804</v>
      </c>
      <c r="E10132" t="str">
        <f t="shared" si="162"/>
        <v>$125K-$200K</v>
      </c>
    </row>
    <row r="10133" spans="1:5" x14ac:dyDescent="0.3">
      <c r="A10133" s="33" t="s">
        <v>4</v>
      </c>
      <c r="B10133" s="33" t="s">
        <v>54</v>
      </c>
      <c r="C10133" s="33"/>
      <c r="D10133" s="33" t="s">
        <v>300</v>
      </c>
      <c r="E10133" t="str">
        <f t="shared" si="162"/>
        <v>No Data</v>
      </c>
    </row>
    <row r="10134" spans="1:5" x14ac:dyDescent="0.3">
      <c r="A10134" s="33" t="s">
        <v>4</v>
      </c>
      <c r="B10134" s="33" t="s">
        <v>54</v>
      </c>
      <c r="C10134" s="33"/>
      <c r="D10134" s="33" t="s">
        <v>4438</v>
      </c>
      <c r="E10134" t="str">
        <f t="shared" si="162"/>
        <v>No Data</v>
      </c>
    </row>
    <row r="10135" spans="1:5" x14ac:dyDescent="0.3">
      <c r="A10135" s="33" t="s">
        <v>2</v>
      </c>
      <c r="B10135" s="33" t="s">
        <v>53</v>
      </c>
      <c r="C10135" s="33"/>
      <c r="D10135" s="33" t="s">
        <v>3888</v>
      </c>
      <c r="E10135" t="str">
        <f t="shared" si="162"/>
        <v>No Data</v>
      </c>
    </row>
    <row r="10136" spans="1:5" x14ac:dyDescent="0.3">
      <c r="A10136" s="33" t="s">
        <v>4</v>
      </c>
      <c r="B10136" s="33" t="s">
        <v>54</v>
      </c>
      <c r="C10136" s="33">
        <v>132500</v>
      </c>
      <c r="D10136" s="33" t="s">
        <v>4439</v>
      </c>
      <c r="E10136" t="str">
        <f t="shared" si="162"/>
        <v>$125K-$200K</v>
      </c>
    </row>
    <row r="10137" spans="1:5" x14ac:dyDescent="0.3">
      <c r="A10137" s="33" t="s">
        <v>0</v>
      </c>
      <c r="B10137" s="33" t="s">
        <v>53</v>
      </c>
      <c r="C10137" s="33">
        <v>145000</v>
      </c>
      <c r="D10137" s="33" t="s">
        <v>4440</v>
      </c>
      <c r="E10137" t="str">
        <f t="shared" si="162"/>
        <v>$125K-$200K</v>
      </c>
    </row>
    <row r="10138" spans="1:5" x14ac:dyDescent="0.3">
      <c r="A10138" s="33" t="s">
        <v>4</v>
      </c>
      <c r="B10138" s="33" t="s">
        <v>53</v>
      </c>
      <c r="C10138" s="33"/>
      <c r="D10138" s="33" t="s">
        <v>4441</v>
      </c>
      <c r="E10138" t="str">
        <f t="shared" si="162"/>
        <v>No Data</v>
      </c>
    </row>
    <row r="10139" spans="1:5" x14ac:dyDescent="0.3">
      <c r="A10139" s="33" t="s">
        <v>0</v>
      </c>
      <c r="B10139" s="33" t="s">
        <v>53</v>
      </c>
      <c r="C10139" s="33">
        <v>134000</v>
      </c>
      <c r="D10139" s="33" t="s">
        <v>516</v>
      </c>
      <c r="E10139" t="str">
        <f t="shared" si="162"/>
        <v>$125K-$200K</v>
      </c>
    </row>
    <row r="10140" spans="1:5" x14ac:dyDescent="0.3">
      <c r="A10140" s="33" t="s">
        <v>0</v>
      </c>
      <c r="B10140" s="33" t="s">
        <v>53</v>
      </c>
      <c r="C10140" s="33">
        <v>146500</v>
      </c>
      <c r="D10140" s="33" t="s">
        <v>476</v>
      </c>
      <c r="E10140" t="str">
        <f t="shared" si="162"/>
        <v>$125K-$200K</v>
      </c>
    </row>
    <row r="10141" spans="1:5" x14ac:dyDescent="0.3">
      <c r="A10141" s="33" t="s">
        <v>0</v>
      </c>
      <c r="B10141" s="33" t="s">
        <v>53</v>
      </c>
      <c r="C10141" s="33">
        <v>84800</v>
      </c>
      <c r="D10141" s="33" t="s">
        <v>1142</v>
      </c>
      <c r="E10141" t="str">
        <f t="shared" si="162"/>
        <v>$75K-$100K</v>
      </c>
    </row>
    <row r="10142" spans="1:5" x14ac:dyDescent="0.3">
      <c r="A10142" s="33" t="s">
        <v>0</v>
      </c>
      <c r="B10142" s="33" t="s">
        <v>53</v>
      </c>
      <c r="C10142" s="33">
        <v>73639</v>
      </c>
      <c r="D10142" s="33" t="s">
        <v>4442</v>
      </c>
      <c r="E10142" t="str">
        <f t="shared" si="162"/>
        <v>&lt;$75K</v>
      </c>
    </row>
    <row r="10143" spans="1:5" x14ac:dyDescent="0.3">
      <c r="A10143" s="33" t="s">
        <v>4</v>
      </c>
      <c r="B10143" s="33" t="s">
        <v>53</v>
      </c>
      <c r="C10143" s="33">
        <v>100000</v>
      </c>
      <c r="D10143" s="33" t="s">
        <v>4443</v>
      </c>
      <c r="E10143" t="str">
        <f t="shared" si="162"/>
        <v>$75K-$100K</v>
      </c>
    </row>
    <row r="10144" spans="1:5" x14ac:dyDescent="0.3">
      <c r="A10144" s="33" t="s">
        <v>0</v>
      </c>
      <c r="B10144" s="33" t="s">
        <v>53</v>
      </c>
      <c r="C10144" s="33">
        <v>250000</v>
      </c>
      <c r="D10144" s="33" t="s">
        <v>265</v>
      </c>
      <c r="E10144" t="str">
        <f t="shared" si="162"/>
        <v>&gt;$200K</v>
      </c>
    </row>
    <row r="10145" spans="1:5" x14ac:dyDescent="0.3">
      <c r="A10145" s="33" t="s">
        <v>2</v>
      </c>
      <c r="B10145" s="33" t="s">
        <v>53</v>
      </c>
      <c r="C10145" s="33"/>
      <c r="D10145" s="33" t="s">
        <v>4444</v>
      </c>
      <c r="E10145" t="str">
        <f t="shared" si="162"/>
        <v>No Data</v>
      </c>
    </row>
    <row r="10146" spans="1:5" x14ac:dyDescent="0.3">
      <c r="A10146" s="33" t="s">
        <v>0</v>
      </c>
      <c r="B10146" s="33" t="s">
        <v>53</v>
      </c>
      <c r="C10146" s="33"/>
      <c r="D10146" s="33" t="s">
        <v>658</v>
      </c>
      <c r="E10146" t="str">
        <f t="shared" si="162"/>
        <v>No Data</v>
      </c>
    </row>
    <row r="10147" spans="1:5" x14ac:dyDescent="0.3">
      <c r="A10147" s="33" t="s">
        <v>4</v>
      </c>
      <c r="B10147" s="33" t="s">
        <v>53</v>
      </c>
      <c r="C10147" s="33"/>
      <c r="D10147" s="33" t="s">
        <v>2996</v>
      </c>
      <c r="E10147" t="str">
        <f t="shared" si="162"/>
        <v>No Data</v>
      </c>
    </row>
    <row r="10148" spans="1:5" x14ac:dyDescent="0.3">
      <c r="A10148" s="33" t="s">
        <v>0</v>
      </c>
      <c r="B10148" s="33" t="s">
        <v>53</v>
      </c>
      <c r="C10148" s="33"/>
      <c r="D10148" s="33" t="s">
        <v>581</v>
      </c>
      <c r="E10148" t="str">
        <f t="shared" si="162"/>
        <v>No Data</v>
      </c>
    </row>
    <row r="10149" spans="1:5" x14ac:dyDescent="0.3">
      <c r="A10149" s="33" t="s">
        <v>0</v>
      </c>
      <c r="B10149" s="33" t="s">
        <v>53</v>
      </c>
      <c r="C10149" s="33">
        <v>90000</v>
      </c>
      <c r="D10149" s="33" t="s">
        <v>1142</v>
      </c>
      <c r="E10149" t="str">
        <f t="shared" si="162"/>
        <v>$75K-$100K</v>
      </c>
    </row>
    <row r="10150" spans="1:5" x14ac:dyDescent="0.3">
      <c r="A10150" s="33" t="s">
        <v>2</v>
      </c>
      <c r="B10150" s="33" t="s">
        <v>53</v>
      </c>
      <c r="C10150" s="33"/>
      <c r="D10150" s="33" t="s">
        <v>4445</v>
      </c>
      <c r="E10150" t="str">
        <f t="shared" si="162"/>
        <v>No Data</v>
      </c>
    </row>
    <row r="10151" spans="1:5" x14ac:dyDescent="0.3">
      <c r="A10151" s="33" t="s">
        <v>0</v>
      </c>
      <c r="B10151" s="33" t="s">
        <v>53</v>
      </c>
      <c r="C10151" s="33">
        <v>135000</v>
      </c>
      <c r="D10151" s="33" t="s">
        <v>4446</v>
      </c>
      <c r="E10151" t="str">
        <f t="shared" si="162"/>
        <v>$125K-$200K</v>
      </c>
    </row>
    <row r="10152" spans="1:5" x14ac:dyDescent="0.3">
      <c r="A10152" s="33" t="s">
        <v>2</v>
      </c>
      <c r="B10152" s="33" t="s">
        <v>53</v>
      </c>
      <c r="C10152" s="33">
        <v>84541.59375</v>
      </c>
      <c r="D10152" s="33" t="s">
        <v>2755</v>
      </c>
      <c r="E10152" t="str">
        <f t="shared" si="162"/>
        <v>$75K-$100K</v>
      </c>
    </row>
    <row r="10153" spans="1:5" x14ac:dyDescent="0.3">
      <c r="A10153" s="33" t="s">
        <v>128</v>
      </c>
      <c r="B10153" s="33" t="s">
        <v>53</v>
      </c>
      <c r="C10153" s="33">
        <v>145000</v>
      </c>
      <c r="D10153" s="33" t="s">
        <v>4447</v>
      </c>
      <c r="E10153" t="str">
        <f t="shared" si="162"/>
        <v>$125K-$200K</v>
      </c>
    </row>
    <row r="10154" spans="1:5" x14ac:dyDescent="0.3">
      <c r="A10154" s="33" t="s">
        <v>4</v>
      </c>
      <c r="B10154" s="33" t="s">
        <v>53</v>
      </c>
      <c r="C10154" s="33">
        <v>113250</v>
      </c>
      <c r="D10154" s="33" t="s">
        <v>2260</v>
      </c>
      <c r="E10154" t="str">
        <f t="shared" si="162"/>
        <v>$100K-$125K</v>
      </c>
    </row>
    <row r="10155" spans="1:5" x14ac:dyDescent="0.3">
      <c r="A10155" s="33" t="s">
        <v>2</v>
      </c>
      <c r="B10155" s="33" t="s">
        <v>56</v>
      </c>
      <c r="C10155" s="33"/>
      <c r="D10155" s="33" t="s">
        <v>666</v>
      </c>
      <c r="E10155" t="str">
        <f t="shared" si="162"/>
        <v>No Data</v>
      </c>
    </row>
    <row r="10156" spans="1:5" x14ac:dyDescent="0.3">
      <c r="A10156" s="33" t="s">
        <v>4</v>
      </c>
      <c r="B10156" s="33" t="s">
        <v>53</v>
      </c>
      <c r="C10156" s="33">
        <v>115000</v>
      </c>
      <c r="D10156" s="33" t="s">
        <v>299</v>
      </c>
      <c r="E10156" t="str">
        <f t="shared" si="162"/>
        <v>$100K-$125K</v>
      </c>
    </row>
    <row r="10157" spans="1:5" x14ac:dyDescent="0.3">
      <c r="A10157" s="33" t="s">
        <v>2</v>
      </c>
      <c r="B10157" s="33" t="s">
        <v>53</v>
      </c>
      <c r="C10157" s="33">
        <v>125000</v>
      </c>
      <c r="D10157" s="33" t="s">
        <v>232</v>
      </c>
      <c r="E10157" t="str">
        <f t="shared" si="162"/>
        <v>$100K-$125K</v>
      </c>
    </row>
    <row r="10158" spans="1:5" x14ac:dyDescent="0.3">
      <c r="A10158" s="33" t="s">
        <v>4</v>
      </c>
      <c r="B10158" s="33" t="s">
        <v>53</v>
      </c>
      <c r="C10158" s="33">
        <v>210000</v>
      </c>
      <c r="D10158" s="33" t="s">
        <v>558</v>
      </c>
      <c r="E10158" t="str">
        <f t="shared" si="162"/>
        <v>&gt;$200K</v>
      </c>
    </row>
    <row r="10159" spans="1:5" x14ac:dyDescent="0.3">
      <c r="A10159" s="33" t="s">
        <v>4</v>
      </c>
      <c r="B10159" s="33" t="s">
        <v>53</v>
      </c>
      <c r="C10159" s="33"/>
      <c r="D10159" s="33" t="s">
        <v>258</v>
      </c>
      <c r="E10159" t="str">
        <f t="shared" si="162"/>
        <v>No Data</v>
      </c>
    </row>
    <row r="10160" spans="1:5" x14ac:dyDescent="0.3">
      <c r="A10160" s="33" t="s">
        <v>52</v>
      </c>
      <c r="B10160" s="33" t="s">
        <v>54</v>
      </c>
      <c r="C10160" s="33">
        <v>60000</v>
      </c>
      <c r="D10160" s="33" t="s">
        <v>3416</v>
      </c>
      <c r="E10160" t="str">
        <f t="shared" si="162"/>
        <v>&lt;$75K</v>
      </c>
    </row>
    <row r="10161" spans="1:5" x14ac:dyDescent="0.3">
      <c r="A10161" s="33" t="s">
        <v>1</v>
      </c>
      <c r="B10161" s="33" t="s">
        <v>80</v>
      </c>
      <c r="C10161" s="33">
        <v>166000</v>
      </c>
      <c r="D10161" s="33" t="s">
        <v>4282</v>
      </c>
      <c r="E10161" t="str">
        <f t="shared" si="162"/>
        <v>$125K-$200K</v>
      </c>
    </row>
    <row r="10162" spans="1:5" x14ac:dyDescent="0.3">
      <c r="A10162" s="33" t="s">
        <v>0</v>
      </c>
      <c r="B10162" s="33" t="s">
        <v>53</v>
      </c>
      <c r="C10162" s="33"/>
      <c r="D10162" s="33" t="s">
        <v>1348</v>
      </c>
      <c r="E10162" t="str">
        <f t="shared" si="162"/>
        <v>No Data</v>
      </c>
    </row>
    <row r="10163" spans="1:5" x14ac:dyDescent="0.3">
      <c r="A10163" s="33" t="s">
        <v>0</v>
      </c>
      <c r="B10163" s="33" t="s">
        <v>53</v>
      </c>
      <c r="C10163" s="33"/>
      <c r="D10163" s="33" t="s">
        <v>4448</v>
      </c>
      <c r="E10163" t="str">
        <f t="shared" si="162"/>
        <v>No Data</v>
      </c>
    </row>
    <row r="10164" spans="1:5" x14ac:dyDescent="0.3">
      <c r="A10164" s="33" t="s">
        <v>4</v>
      </c>
      <c r="B10164" s="33" t="s">
        <v>53</v>
      </c>
      <c r="C10164" s="33"/>
      <c r="D10164" s="33" t="s">
        <v>268</v>
      </c>
      <c r="E10164" t="str">
        <f t="shared" si="162"/>
        <v>No Data</v>
      </c>
    </row>
    <row r="10165" spans="1:5" x14ac:dyDescent="0.3">
      <c r="A10165" s="33" t="s">
        <v>2</v>
      </c>
      <c r="B10165" s="33" t="s">
        <v>53</v>
      </c>
      <c r="C10165" s="33">
        <v>114183.5</v>
      </c>
      <c r="D10165" s="33" t="s">
        <v>4449</v>
      </c>
      <c r="E10165" t="str">
        <f t="shared" si="162"/>
        <v>$100K-$125K</v>
      </c>
    </row>
    <row r="10166" spans="1:5" x14ac:dyDescent="0.3">
      <c r="A10166" s="33" t="s">
        <v>0</v>
      </c>
      <c r="B10166" s="33" t="s">
        <v>53</v>
      </c>
      <c r="C10166" s="33">
        <v>88512.5</v>
      </c>
      <c r="D10166" s="33" t="s">
        <v>609</v>
      </c>
      <c r="E10166" t="str">
        <f t="shared" si="162"/>
        <v>$75K-$100K</v>
      </c>
    </row>
    <row r="10167" spans="1:5" x14ac:dyDescent="0.3">
      <c r="A10167" s="33" t="s">
        <v>4</v>
      </c>
      <c r="B10167" s="33" t="s">
        <v>54</v>
      </c>
      <c r="C10167" s="33"/>
      <c r="D10167" s="33" t="s">
        <v>1140</v>
      </c>
      <c r="E10167" t="str">
        <f t="shared" si="162"/>
        <v>No Data</v>
      </c>
    </row>
    <row r="10168" spans="1:5" x14ac:dyDescent="0.3">
      <c r="A10168" s="33" t="s">
        <v>2</v>
      </c>
      <c r="B10168" s="33" t="s">
        <v>53</v>
      </c>
      <c r="C10168" s="33">
        <v>108285</v>
      </c>
      <c r="D10168" s="33" t="s">
        <v>4450</v>
      </c>
      <c r="E10168" t="str">
        <f t="shared" si="162"/>
        <v>$100K-$125K</v>
      </c>
    </row>
    <row r="10169" spans="1:5" x14ac:dyDescent="0.3">
      <c r="A10169" s="33" t="s">
        <v>0</v>
      </c>
      <c r="B10169" s="33" t="s">
        <v>53</v>
      </c>
      <c r="C10169" s="33">
        <v>149000</v>
      </c>
      <c r="D10169" s="33" t="s">
        <v>2290</v>
      </c>
      <c r="E10169" t="str">
        <f t="shared" si="162"/>
        <v>$125K-$200K</v>
      </c>
    </row>
    <row r="10170" spans="1:5" x14ac:dyDescent="0.3">
      <c r="A10170" s="33" t="s">
        <v>4</v>
      </c>
      <c r="B10170" s="33" t="s">
        <v>53</v>
      </c>
      <c r="C10170" s="33">
        <v>100000</v>
      </c>
      <c r="D10170" s="33" t="s">
        <v>4451</v>
      </c>
      <c r="E10170" t="str">
        <f t="shared" si="162"/>
        <v>$75K-$100K</v>
      </c>
    </row>
    <row r="10171" spans="1:5" x14ac:dyDescent="0.3">
      <c r="A10171" s="33" t="s">
        <v>2</v>
      </c>
      <c r="B10171" s="33" t="s">
        <v>53</v>
      </c>
      <c r="C10171" s="33">
        <v>151500</v>
      </c>
      <c r="D10171" s="33" t="s">
        <v>1092</v>
      </c>
      <c r="E10171" t="str">
        <f t="shared" si="162"/>
        <v>$125K-$200K</v>
      </c>
    </row>
    <row r="10172" spans="1:5" x14ac:dyDescent="0.3">
      <c r="A10172" s="33" t="s">
        <v>0</v>
      </c>
      <c r="B10172" s="33" t="s">
        <v>53</v>
      </c>
      <c r="C10172" s="33">
        <v>92433</v>
      </c>
      <c r="D10172" s="33" t="s">
        <v>4452</v>
      </c>
      <c r="E10172" t="str">
        <f t="shared" si="162"/>
        <v>$75K-$100K</v>
      </c>
    </row>
    <row r="10173" spans="1:5" x14ac:dyDescent="0.3">
      <c r="A10173" s="33" t="s">
        <v>4</v>
      </c>
      <c r="B10173" s="33" t="s">
        <v>53</v>
      </c>
      <c r="C10173" s="33">
        <v>125000</v>
      </c>
      <c r="D10173" s="33" t="s">
        <v>1247</v>
      </c>
      <c r="E10173" t="str">
        <f t="shared" si="162"/>
        <v>$100K-$125K</v>
      </c>
    </row>
    <row r="10174" spans="1:5" x14ac:dyDescent="0.3">
      <c r="A10174" s="33" t="s">
        <v>2</v>
      </c>
      <c r="B10174" s="33" t="s">
        <v>53</v>
      </c>
      <c r="C10174" s="33"/>
      <c r="D10174" s="33" t="s">
        <v>512</v>
      </c>
      <c r="E10174" t="str">
        <f t="shared" si="162"/>
        <v>No Data</v>
      </c>
    </row>
    <row r="10175" spans="1:5" x14ac:dyDescent="0.3">
      <c r="A10175" s="33" t="s">
        <v>66</v>
      </c>
      <c r="B10175" s="33" t="s">
        <v>81</v>
      </c>
      <c r="C10175" s="33">
        <v>204000</v>
      </c>
      <c r="D10175" s="33" t="s">
        <v>1974</v>
      </c>
      <c r="E10175" t="str">
        <f t="shared" si="162"/>
        <v>&gt;$200K</v>
      </c>
    </row>
    <row r="10176" spans="1:5" x14ac:dyDescent="0.3">
      <c r="A10176" s="33" t="s">
        <v>52</v>
      </c>
      <c r="B10176" s="33" t="s">
        <v>53</v>
      </c>
      <c r="C10176" s="33">
        <v>70000</v>
      </c>
      <c r="D10176" s="33" t="s">
        <v>4453</v>
      </c>
      <c r="E10176" t="str">
        <f t="shared" si="162"/>
        <v>&lt;$75K</v>
      </c>
    </row>
    <row r="10177" spans="1:5" x14ac:dyDescent="0.3">
      <c r="A10177" s="33" t="s">
        <v>0</v>
      </c>
      <c r="B10177" s="33" t="s">
        <v>53</v>
      </c>
      <c r="C10177" s="33"/>
      <c r="D10177" s="33" t="s">
        <v>1667</v>
      </c>
      <c r="E10177" t="str">
        <f t="shared" si="162"/>
        <v>No Data</v>
      </c>
    </row>
    <row r="10178" spans="1:5" x14ac:dyDescent="0.3">
      <c r="A10178" s="33" t="s">
        <v>4</v>
      </c>
      <c r="B10178" s="33" t="s">
        <v>53</v>
      </c>
      <c r="C10178" s="33">
        <v>122500</v>
      </c>
      <c r="D10178" s="33" t="s">
        <v>3591</v>
      </c>
      <c r="E10178" t="str">
        <f t="shared" si="162"/>
        <v>$100K-$125K</v>
      </c>
    </row>
    <row r="10179" spans="1:5" x14ac:dyDescent="0.3">
      <c r="A10179" s="33" t="s">
        <v>4</v>
      </c>
      <c r="B10179" s="33" t="s">
        <v>54</v>
      </c>
      <c r="C10179" s="33">
        <v>142500</v>
      </c>
      <c r="D10179" s="33" t="s">
        <v>4126</v>
      </c>
      <c r="E10179" t="str">
        <f t="shared" ref="E10179:E10242" si="163">_xlfn.XLOOKUP(C10179,$H$16:$H$21,$G$16:$G$21,,1)</f>
        <v>$125K-$200K</v>
      </c>
    </row>
    <row r="10180" spans="1:5" x14ac:dyDescent="0.3">
      <c r="A10180" s="33" t="s">
        <v>52</v>
      </c>
      <c r="B10180" s="33" t="s">
        <v>53</v>
      </c>
      <c r="C10180" s="33"/>
      <c r="D10180" s="33" t="s">
        <v>4454</v>
      </c>
      <c r="E10180" t="str">
        <f t="shared" si="163"/>
        <v>No Data</v>
      </c>
    </row>
    <row r="10181" spans="1:5" x14ac:dyDescent="0.3">
      <c r="A10181" s="33" t="s">
        <v>4</v>
      </c>
      <c r="B10181" s="33" t="s">
        <v>53</v>
      </c>
      <c r="C10181" s="33"/>
      <c r="D10181" s="33" t="s">
        <v>4455</v>
      </c>
      <c r="E10181" t="str">
        <f t="shared" si="163"/>
        <v>No Data</v>
      </c>
    </row>
    <row r="10182" spans="1:5" x14ac:dyDescent="0.3">
      <c r="A10182" s="33" t="s">
        <v>128</v>
      </c>
      <c r="B10182" s="33" t="s">
        <v>54</v>
      </c>
      <c r="C10182" s="33">
        <v>157500</v>
      </c>
      <c r="D10182" s="33" t="s">
        <v>1137</v>
      </c>
      <c r="E10182" t="str">
        <f t="shared" si="163"/>
        <v>$125K-$200K</v>
      </c>
    </row>
    <row r="10183" spans="1:5" x14ac:dyDescent="0.3">
      <c r="A10183" s="33" t="s">
        <v>125</v>
      </c>
      <c r="B10183" s="33" t="s">
        <v>166</v>
      </c>
      <c r="C10183" s="33">
        <v>89100</v>
      </c>
      <c r="D10183" s="33" t="s">
        <v>924</v>
      </c>
      <c r="E10183" t="str">
        <f t="shared" si="163"/>
        <v>$75K-$100K</v>
      </c>
    </row>
    <row r="10184" spans="1:5" x14ac:dyDescent="0.3">
      <c r="A10184" s="33" t="s">
        <v>4</v>
      </c>
      <c r="B10184" s="33" t="s">
        <v>53</v>
      </c>
      <c r="C10184" s="33">
        <v>135000</v>
      </c>
      <c r="D10184" s="33" t="s">
        <v>238</v>
      </c>
      <c r="E10184" t="str">
        <f t="shared" si="163"/>
        <v>$125K-$200K</v>
      </c>
    </row>
    <row r="10185" spans="1:5" x14ac:dyDescent="0.3">
      <c r="A10185" s="33" t="s">
        <v>4</v>
      </c>
      <c r="B10185" s="33" t="s">
        <v>53</v>
      </c>
      <c r="C10185" s="33">
        <v>175000</v>
      </c>
      <c r="D10185" s="33" t="s">
        <v>4456</v>
      </c>
      <c r="E10185" t="str">
        <f t="shared" si="163"/>
        <v>$125K-$200K</v>
      </c>
    </row>
    <row r="10186" spans="1:5" x14ac:dyDescent="0.3">
      <c r="A10186" s="33" t="s">
        <v>4</v>
      </c>
      <c r="B10186" s="33" t="s">
        <v>56</v>
      </c>
      <c r="C10186" s="33">
        <v>89100</v>
      </c>
      <c r="D10186" s="33" t="s">
        <v>1610</v>
      </c>
      <c r="E10186" t="str">
        <f t="shared" si="163"/>
        <v>$75K-$100K</v>
      </c>
    </row>
    <row r="10187" spans="1:5" x14ac:dyDescent="0.3">
      <c r="A10187" s="33" t="s">
        <v>4</v>
      </c>
      <c r="B10187" s="33" t="s">
        <v>53</v>
      </c>
      <c r="C10187" s="33">
        <v>90000</v>
      </c>
      <c r="D10187" s="33" t="s">
        <v>299</v>
      </c>
      <c r="E10187" t="str">
        <f t="shared" si="163"/>
        <v>$75K-$100K</v>
      </c>
    </row>
    <row r="10188" spans="1:5" x14ac:dyDescent="0.3">
      <c r="A10188" s="33" t="s">
        <v>128</v>
      </c>
      <c r="B10188" s="33" t="s">
        <v>53</v>
      </c>
      <c r="C10188" s="33">
        <v>196500</v>
      </c>
      <c r="D10188" s="33" t="s">
        <v>729</v>
      </c>
      <c r="E10188" t="str">
        <f t="shared" si="163"/>
        <v>$125K-$200K</v>
      </c>
    </row>
    <row r="10189" spans="1:5" x14ac:dyDescent="0.3">
      <c r="A10189" s="33" t="s">
        <v>4</v>
      </c>
      <c r="B10189" s="33" t="s">
        <v>89</v>
      </c>
      <c r="C10189" s="33">
        <v>96773</v>
      </c>
      <c r="D10189" s="33" t="s">
        <v>1465</v>
      </c>
      <c r="E10189" t="str">
        <f t="shared" si="163"/>
        <v>$75K-$100K</v>
      </c>
    </row>
    <row r="10190" spans="1:5" x14ac:dyDescent="0.3">
      <c r="A10190" s="33" t="s">
        <v>2</v>
      </c>
      <c r="B10190" s="33" t="s">
        <v>53</v>
      </c>
      <c r="C10190" s="33"/>
      <c r="D10190" s="33" t="s">
        <v>268</v>
      </c>
      <c r="E10190" t="str">
        <f t="shared" si="163"/>
        <v>No Data</v>
      </c>
    </row>
    <row r="10191" spans="1:5" x14ac:dyDescent="0.3">
      <c r="A10191" s="33" t="s">
        <v>2</v>
      </c>
      <c r="B10191" s="33" t="s">
        <v>88</v>
      </c>
      <c r="C10191" s="33">
        <v>177283</v>
      </c>
      <c r="D10191" s="33" t="s">
        <v>651</v>
      </c>
      <c r="E10191" t="str">
        <f t="shared" si="163"/>
        <v>$125K-$200K</v>
      </c>
    </row>
    <row r="10192" spans="1:5" x14ac:dyDescent="0.3">
      <c r="A10192" s="33" t="s">
        <v>128</v>
      </c>
      <c r="B10192" s="33" t="s">
        <v>53</v>
      </c>
      <c r="C10192" s="33">
        <v>90000</v>
      </c>
      <c r="D10192" s="33" t="s">
        <v>4457</v>
      </c>
      <c r="E10192" t="str">
        <f t="shared" si="163"/>
        <v>$75K-$100K</v>
      </c>
    </row>
    <row r="10193" spans="1:5" x14ac:dyDescent="0.3">
      <c r="A10193" s="33" t="s">
        <v>52</v>
      </c>
      <c r="B10193" s="33" t="s">
        <v>53</v>
      </c>
      <c r="C10193" s="33"/>
      <c r="D10193" s="33" t="s">
        <v>1708</v>
      </c>
      <c r="E10193" t="str">
        <f t="shared" si="163"/>
        <v>No Data</v>
      </c>
    </row>
    <row r="10194" spans="1:5" x14ac:dyDescent="0.3">
      <c r="A10194" s="33" t="s">
        <v>52</v>
      </c>
      <c r="B10194" s="33" t="s">
        <v>53</v>
      </c>
      <c r="C10194" s="33"/>
      <c r="D10194" s="33" t="s">
        <v>395</v>
      </c>
      <c r="E10194" t="str">
        <f t="shared" si="163"/>
        <v>No Data</v>
      </c>
    </row>
    <row r="10195" spans="1:5" x14ac:dyDescent="0.3">
      <c r="A10195" s="33" t="s">
        <v>125</v>
      </c>
      <c r="B10195" s="33" t="s">
        <v>53</v>
      </c>
      <c r="C10195" s="33">
        <v>90000</v>
      </c>
      <c r="D10195" s="33" t="s">
        <v>4458</v>
      </c>
      <c r="E10195" t="str">
        <f t="shared" si="163"/>
        <v>$75K-$100K</v>
      </c>
    </row>
    <row r="10196" spans="1:5" x14ac:dyDescent="0.3">
      <c r="A10196" s="33" t="s">
        <v>0</v>
      </c>
      <c r="B10196" s="33" t="s">
        <v>53</v>
      </c>
      <c r="C10196" s="33">
        <v>135000</v>
      </c>
      <c r="D10196" s="33" t="s">
        <v>4459</v>
      </c>
      <c r="E10196" t="str">
        <f t="shared" si="163"/>
        <v>$125K-$200K</v>
      </c>
    </row>
    <row r="10197" spans="1:5" x14ac:dyDescent="0.3">
      <c r="A10197" s="33" t="s">
        <v>0</v>
      </c>
      <c r="B10197" s="33" t="s">
        <v>88</v>
      </c>
      <c r="C10197" s="33">
        <v>79200</v>
      </c>
      <c r="D10197" s="33" t="s">
        <v>2729</v>
      </c>
      <c r="E10197" t="str">
        <f t="shared" si="163"/>
        <v>$75K-$100K</v>
      </c>
    </row>
    <row r="10198" spans="1:5" x14ac:dyDescent="0.3">
      <c r="A10198" s="33" t="s">
        <v>0</v>
      </c>
      <c r="B10198" s="33" t="s">
        <v>53</v>
      </c>
      <c r="C10198" s="33">
        <v>115000</v>
      </c>
      <c r="D10198" s="33" t="s">
        <v>4460</v>
      </c>
      <c r="E10198" t="str">
        <f t="shared" si="163"/>
        <v>$100K-$125K</v>
      </c>
    </row>
    <row r="10199" spans="1:5" x14ac:dyDescent="0.3">
      <c r="A10199" s="33" t="s">
        <v>0</v>
      </c>
      <c r="B10199" s="33" t="s">
        <v>114</v>
      </c>
      <c r="C10199" s="33">
        <v>90670</v>
      </c>
      <c r="D10199" s="33" t="s">
        <v>4461</v>
      </c>
      <c r="E10199" t="str">
        <f t="shared" si="163"/>
        <v>$75K-$100K</v>
      </c>
    </row>
    <row r="10200" spans="1:5" x14ac:dyDescent="0.3">
      <c r="A10200" s="33" t="s">
        <v>2</v>
      </c>
      <c r="B10200" s="33" t="s">
        <v>53</v>
      </c>
      <c r="C10200" s="33">
        <v>89300</v>
      </c>
      <c r="D10200" s="33" t="s">
        <v>2639</v>
      </c>
      <c r="E10200" t="str">
        <f t="shared" si="163"/>
        <v>$75K-$100K</v>
      </c>
    </row>
    <row r="10201" spans="1:5" x14ac:dyDescent="0.3">
      <c r="A10201" s="33" t="s">
        <v>4</v>
      </c>
      <c r="B10201" s="33" t="s">
        <v>53</v>
      </c>
      <c r="C10201" s="33">
        <v>182500</v>
      </c>
      <c r="D10201" s="33" t="s">
        <v>1543</v>
      </c>
      <c r="E10201" t="str">
        <f t="shared" si="163"/>
        <v>$125K-$200K</v>
      </c>
    </row>
    <row r="10202" spans="1:5" x14ac:dyDescent="0.3">
      <c r="A10202" s="33" t="s">
        <v>2</v>
      </c>
      <c r="B10202" s="33" t="s">
        <v>53</v>
      </c>
      <c r="C10202" s="33">
        <v>83000</v>
      </c>
      <c r="D10202" s="33" t="s">
        <v>4462</v>
      </c>
      <c r="E10202" t="str">
        <f t="shared" si="163"/>
        <v>$75K-$100K</v>
      </c>
    </row>
    <row r="10203" spans="1:5" x14ac:dyDescent="0.3">
      <c r="A10203" s="33" t="s">
        <v>0</v>
      </c>
      <c r="B10203" s="33" t="s">
        <v>53</v>
      </c>
      <c r="C10203" s="33">
        <v>140998</v>
      </c>
      <c r="D10203" s="33" t="s">
        <v>1134</v>
      </c>
      <c r="E10203" t="str">
        <f t="shared" si="163"/>
        <v>$125K-$200K</v>
      </c>
    </row>
    <row r="10204" spans="1:5" x14ac:dyDescent="0.3">
      <c r="A10204" s="33" t="s">
        <v>2</v>
      </c>
      <c r="B10204" s="33" t="s">
        <v>54</v>
      </c>
      <c r="C10204" s="33">
        <v>97500</v>
      </c>
      <c r="D10204" s="33" t="s">
        <v>230</v>
      </c>
      <c r="E10204" t="str">
        <f t="shared" si="163"/>
        <v>$75K-$100K</v>
      </c>
    </row>
    <row r="10205" spans="1:5" x14ac:dyDescent="0.3">
      <c r="A10205" s="33" t="s">
        <v>2</v>
      </c>
      <c r="B10205" s="33" t="s">
        <v>53</v>
      </c>
      <c r="C10205" s="33"/>
      <c r="D10205" s="33" t="s">
        <v>1667</v>
      </c>
      <c r="E10205" t="str">
        <f t="shared" si="163"/>
        <v>No Data</v>
      </c>
    </row>
    <row r="10206" spans="1:5" x14ac:dyDescent="0.3">
      <c r="A10206" s="33" t="s">
        <v>4</v>
      </c>
      <c r="B10206" s="33" t="s">
        <v>53</v>
      </c>
      <c r="C10206" s="33">
        <v>100000</v>
      </c>
      <c r="D10206" s="33" t="s">
        <v>734</v>
      </c>
      <c r="E10206" t="str">
        <f t="shared" si="163"/>
        <v>$75K-$100K</v>
      </c>
    </row>
    <row r="10207" spans="1:5" x14ac:dyDescent="0.3">
      <c r="A10207" s="33" t="s">
        <v>126</v>
      </c>
      <c r="B10207" s="33" t="s">
        <v>53</v>
      </c>
      <c r="C10207" s="33"/>
      <c r="D10207" s="33" t="s">
        <v>4463</v>
      </c>
      <c r="E10207" t="str">
        <f t="shared" si="163"/>
        <v>No Data</v>
      </c>
    </row>
    <row r="10208" spans="1:5" x14ac:dyDescent="0.3">
      <c r="A10208" s="33" t="s">
        <v>2</v>
      </c>
      <c r="B10208" s="33" t="s">
        <v>53</v>
      </c>
      <c r="C10208" s="33">
        <v>115791.5</v>
      </c>
      <c r="D10208" s="33" t="s">
        <v>4228</v>
      </c>
      <c r="E10208" t="str">
        <f t="shared" si="163"/>
        <v>$100K-$125K</v>
      </c>
    </row>
    <row r="10209" spans="1:5" x14ac:dyDescent="0.3">
      <c r="A10209" s="33" t="s">
        <v>4</v>
      </c>
      <c r="B10209" s="33" t="s">
        <v>53</v>
      </c>
      <c r="C10209" s="33">
        <v>170000</v>
      </c>
      <c r="D10209" s="33" t="s">
        <v>4464</v>
      </c>
      <c r="E10209" t="str">
        <f t="shared" si="163"/>
        <v>$125K-$200K</v>
      </c>
    </row>
    <row r="10210" spans="1:5" x14ac:dyDescent="0.3">
      <c r="A10210" s="33" t="s">
        <v>2</v>
      </c>
      <c r="B10210" s="33" t="s">
        <v>123</v>
      </c>
      <c r="C10210" s="33">
        <v>105650</v>
      </c>
      <c r="D10210" s="33" t="s">
        <v>335</v>
      </c>
      <c r="E10210" t="str">
        <f t="shared" si="163"/>
        <v>$100K-$125K</v>
      </c>
    </row>
    <row r="10211" spans="1:5" x14ac:dyDescent="0.3">
      <c r="A10211" s="33" t="s">
        <v>0</v>
      </c>
      <c r="B10211" s="33" t="s">
        <v>69</v>
      </c>
      <c r="C10211" s="33">
        <v>56700</v>
      </c>
      <c r="D10211" s="33" t="s">
        <v>211</v>
      </c>
      <c r="E10211" t="str">
        <f t="shared" si="163"/>
        <v>&lt;$75K</v>
      </c>
    </row>
    <row r="10212" spans="1:5" x14ac:dyDescent="0.3">
      <c r="A10212" s="33" t="s">
        <v>0</v>
      </c>
      <c r="B10212" s="33" t="s">
        <v>53</v>
      </c>
      <c r="C10212" s="33">
        <v>150000</v>
      </c>
      <c r="D10212" s="33" t="s">
        <v>4465</v>
      </c>
      <c r="E10212" t="str">
        <f t="shared" si="163"/>
        <v>$125K-$200K</v>
      </c>
    </row>
    <row r="10213" spans="1:5" x14ac:dyDescent="0.3">
      <c r="A10213" s="33" t="s">
        <v>4</v>
      </c>
      <c r="B10213" s="33" t="s">
        <v>54</v>
      </c>
      <c r="C10213" s="33"/>
      <c r="D10213" s="33" t="s">
        <v>368</v>
      </c>
      <c r="E10213" t="str">
        <f t="shared" si="163"/>
        <v>No Data</v>
      </c>
    </row>
    <row r="10214" spans="1:5" x14ac:dyDescent="0.3">
      <c r="A10214" s="33" t="s">
        <v>0</v>
      </c>
      <c r="B10214" s="33" t="s">
        <v>69</v>
      </c>
      <c r="C10214" s="33">
        <v>56700</v>
      </c>
      <c r="D10214" s="33" t="s">
        <v>211</v>
      </c>
      <c r="E10214" t="str">
        <f t="shared" si="163"/>
        <v>&lt;$75K</v>
      </c>
    </row>
    <row r="10215" spans="1:5" x14ac:dyDescent="0.3">
      <c r="A10215" s="33" t="s">
        <v>4</v>
      </c>
      <c r="B10215" s="33" t="s">
        <v>53</v>
      </c>
      <c r="C10215" s="33"/>
      <c r="D10215" s="33" t="s">
        <v>1595</v>
      </c>
      <c r="E10215" t="str">
        <f t="shared" si="163"/>
        <v>No Data</v>
      </c>
    </row>
    <row r="10216" spans="1:5" x14ac:dyDescent="0.3">
      <c r="A10216" s="33" t="s">
        <v>4</v>
      </c>
      <c r="B10216" s="33" t="s">
        <v>53</v>
      </c>
      <c r="C10216" s="33">
        <v>172500</v>
      </c>
      <c r="D10216" s="33" t="s">
        <v>364</v>
      </c>
      <c r="E10216" t="str">
        <f t="shared" si="163"/>
        <v>$125K-$200K</v>
      </c>
    </row>
    <row r="10217" spans="1:5" x14ac:dyDescent="0.3">
      <c r="A10217" s="33" t="s">
        <v>4</v>
      </c>
      <c r="B10217" s="33" t="s">
        <v>53</v>
      </c>
      <c r="C10217" s="33">
        <v>100000</v>
      </c>
      <c r="D10217" s="33" t="s">
        <v>875</v>
      </c>
      <c r="E10217" t="str">
        <f t="shared" si="163"/>
        <v>$75K-$100K</v>
      </c>
    </row>
    <row r="10218" spans="1:5" x14ac:dyDescent="0.3">
      <c r="A10218" s="33" t="s">
        <v>2</v>
      </c>
      <c r="B10218" s="33" t="s">
        <v>53</v>
      </c>
      <c r="C10218" s="33">
        <v>60000</v>
      </c>
      <c r="D10218" s="33" t="s">
        <v>4466</v>
      </c>
      <c r="E10218" t="str">
        <f t="shared" si="163"/>
        <v>&lt;$75K</v>
      </c>
    </row>
    <row r="10219" spans="1:5" x14ac:dyDescent="0.3">
      <c r="A10219" s="33" t="s">
        <v>4</v>
      </c>
      <c r="B10219" s="33" t="s">
        <v>54</v>
      </c>
      <c r="C10219" s="33"/>
      <c r="D10219" s="33" t="s">
        <v>879</v>
      </c>
      <c r="E10219" t="str">
        <f t="shared" si="163"/>
        <v>No Data</v>
      </c>
    </row>
    <row r="10220" spans="1:5" x14ac:dyDescent="0.3">
      <c r="A10220" s="33" t="s">
        <v>4</v>
      </c>
      <c r="B10220" s="33" t="s">
        <v>53</v>
      </c>
      <c r="C10220" s="33">
        <v>133500</v>
      </c>
      <c r="D10220" s="33" t="s">
        <v>268</v>
      </c>
      <c r="E10220" t="str">
        <f t="shared" si="163"/>
        <v>$125K-$200K</v>
      </c>
    </row>
    <row r="10221" spans="1:5" x14ac:dyDescent="0.3">
      <c r="A10221" s="33" t="s">
        <v>52</v>
      </c>
      <c r="B10221" s="33" t="s">
        <v>53</v>
      </c>
      <c r="C10221" s="33"/>
      <c r="D10221" s="33" t="s">
        <v>1912</v>
      </c>
      <c r="E10221" t="str">
        <f t="shared" si="163"/>
        <v>No Data</v>
      </c>
    </row>
    <row r="10222" spans="1:5" x14ac:dyDescent="0.3">
      <c r="A10222" s="33" t="s">
        <v>4</v>
      </c>
      <c r="B10222" s="33" t="s">
        <v>69</v>
      </c>
      <c r="C10222" s="33">
        <v>200000</v>
      </c>
      <c r="D10222" s="33" t="s">
        <v>211</v>
      </c>
      <c r="E10222" t="str">
        <f t="shared" si="163"/>
        <v>$125K-$200K</v>
      </c>
    </row>
    <row r="10223" spans="1:5" x14ac:dyDescent="0.3">
      <c r="A10223" s="33" t="s">
        <v>0</v>
      </c>
      <c r="B10223" s="33" t="s">
        <v>53</v>
      </c>
      <c r="C10223" s="33"/>
      <c r="D10223" s="33" t="s">
        <v>1296</v>
      </c>
      <c r="E10223" t="str">
        <f t="shared" si="163"/>
        <v>No Data</v>
      </c>
    </row>
    <row r="10224" spans="1:5" x14ac:dyDescent="0.3">
      <c r="A10224" s="33" t="s">
        <v>2</v>
      </c>
      <c r="B10224" s="33" t="s">
        <v>53</v>
      </c>
      <c r="C10224" s="33">
        <v>106500</v>
      </c>
      <c r="D10224" s="33" t="s">
        <v>2490</v>
      </c>
      <c r="E10224" t="str">
        <f t="shared" si="163"/>
        <v>$100K-$125K</v>
      </c>
    </row>
    <row r="10225" spans="1:5" x14ac:dyDescent="0.3">
      <c r="A10225" s="33" t="s">
        <v>4</v>
      </c>
      <c r="B10225" s="33" t="s">
        <v>54</v>
      </c>
      <c r="C10225" s="33">
        <v>170000</v>
      </c>
      <c r="D10225" s="33" t="s">
        <v>230</v>
      </c>
      <c r="E10225" t="str">
        <f t="shared" si="163"/>
        <v>$125K-$200K</v>
      </c>
    </row>
    <row r="10226" spans="1:5" x14ac:dyDescent="0.3">
      <c r="A10226" s="33" t="s">
        <v>2</v>
      </c>
      <c r="B10226" s="33" t="s">
        <v>53</v>
      </c>
      <c r="C10226" s="33">
        <v>53357</v>
      </c>
      <c r="D10226" s="33" t="s">
        <v>4467</v>
      </c>
      <c r="E10226" t="str">
        <f t="shared" si="163"/>
        <v>&lt;$75K</v>
      </c>
    </row>
    <row r="10227" spans="1:5" x14ac:dyDescent="0.3">
      <c r="A10227" s="33" t="s">
        <v>0</v>
      </c>
      <c r="B10227" s="33" t="s">
        <v>53</v>
      </c>
      <c r="C10227" s="33">
        <v>225000</v>
      </c>
      <c r="D10227" s="33" t="s">
        <v>221</v>
      </c>
      <c r="E10227" t="str">
        <f t="shared" si="163"/>
        <v>&gt;$200K</v>
      </c>
    </row>
    <row r="10228" spans="1:5" x14ac:dyDescent="0.3">
      <c r="A10228" s="33" t="s">
        <v>4</v>
      </c>
      <c r="B10228" s="33" t="s">
        <v>53</v>
      </c>
      <c r="C10228" s="33">
        <v>90000</v>
      </c>
      <c r="D10228" s="33" t="s">
        <v>635</v>
      </c>
      <c r="E10228" t="str">
        <f t="shared" si="163"/>
        <v>$75K-$100K</v>
      </c>
    </row>
    <row r="10229" spans="1:5" x14ac:dyDescent="0.3">
      <c r="A10229" s="33" t="s">
        <v>4</v>
      </c>
      <c r="B10229" s="33" t="s">
        <v>53</v>
      </c>
      <c r="C10229" s="33"/>
      <c r="D10229" s="33" t="s">
        <v>238</v>
      </c>
      <c r="E10229" t="str">
        <f t="shared" si="163"/>
        <v>No Data</v>
      </c>
    </row>
    <row r="10230" spans="1:5" x14ac:dyDescent="0.3">
      <c r="A10230" s="33" t="s">
        <v>4</v>
      </c>
      <c r="B10230" s="33" t="s">
        <v>53</v>
      </c>
      <c r="C10230" s="33">
        <v>150000</v>
      </c>
      <c r="D10230" s="33" t="s">
        <v>318</v>
      </c>
      <c r="E10230" t="str">
        <f t="shared" si="163"/>
        <v>$125K-$200K</v>
      </c>
    </row>
    <row r="10231" spans="1:5" x14ac:dyDescent="0.3">
      <c r="A10231" s="33" t="s">
        <v>4</v>
      </c>
      <c r="B10231" s="33" t="s">
        <v>54</v>
      </c>
      <c r="C10231" s="33"/>
      <c r="D10231" s="33" t="s">
        <v>1231</v>
      </c>
      <c r="E10231" t="str">
        <f t="shared" si="163"/>
        <v>No Data</v>
      </c>
    </row>
    <row r="10232" spans="1:5" x14ac:dyDescent="0.3">
      <c r="A10232" s="33" t="s">
        <v>128</v>
      </c>
      <c r="B10232" s="33" t="s">
        <v>81</v>
      </c>
      <c r="C10232" s="33">
        <v>135000</v>
      </c>
      <c r="D10232" s="33" t="s">
        <v>3845</v>
      </c>
      <c r="E10232" t="str">
        <f t="shared" si="163"/>
        <v>$125K-$200K</v>
      </c>
    </row>
    <row r="10233" spans="1:5" x14ac:dyDescent="0.3">
      <c r="A10233" s="33" t="s">
        <v>2</v>
      </c>
      <c r="B10233" s="33" t="s">
        <v>90</v>
      </c>
      <c r="C10233" s="33">
        <v>53014</v>
      </c>
      <c r="D10233" s="33" t="s">
        <v>294</v>
      </c>
      <c r="E10233" t="str">
        <f t="shared" si="163"/>
        <v>&lt;$75K</v>
      </c>
    </row>
    <row r="10234" spans="1:5" x14ac:dyDescent="0.3">
      <c r="A10234" s="33" t="s">
        <v>4</v>
      </c>
      <c r="B10234" s="33" t="s">
        <v>53</v>
      </c>
      <c r="C10234" s="33">
        <v>111098.5</v>
      </c>
      <c r="D10234" s="33" t="s">
        <v>2599</v>
      </c>
      <c r="E10234" t="str">
        <f t="shared" si="163"/>
        <v>$100K-$125K</v>
      </c>
    </row>
    <row r="10235" spans="1:5" x14ac:dyDescent="0.3">
      <c r="A10235" s="33" t="s">
        <v>2</v>
      </c>
      <c r="B10235" s="33" t="s">
        <v>53</v>
      </c>
      <c r="C10235" s="33">
        <v>115000</v>
      </c>
      <c r="D10235" s="33" t="s">
        <v>1196</v>
      </c>
      <c r="E10235" t="str">
        <f t="shared" si="163"/>
        <v>$100K-$125K</v>
      </c>
    </row>
    <row r="10236" spans="1:5" x14ac:dyDescent="0.3">
      <c r="A10236" s="33" t="s">
        <v>2</v>
      </c>
      <c r="B10236" s="33" t="s">
        <v>53</v>
      </c>
      <c r="C10236" s="33"/>
      <c r="D10236" s="33" t="s">
        <v>4468</v>
      </c>
      <c r="E10236" t="str">
        <f t="shared" si="163"/>
        <v>No Data</v>
      </c>
    </row>
    <row r="10237" spans="1:5" x14ac:dyDescent="0.3">
      <c r="A10237" s="33" t="s">
        <v>52</v>
      </c>
      <c r="B10237" s="33" t="s">
        <v>123</v>
      </c>
      <c r="C10237" s="33">
        <v>89100</v>
      </c>
      <c r="D10237" s="33" t="s">
        <v>4469</v>
      </c>
      <c r="E10237" t="str">
        <f t="shared" si="163"/>
        <v>$75K-$100K</v>
      </c>
    </row>
    <row r="10238" spans="1:5" x14ac:dyDescent="0.3">
      <c r="A10238" s="33" t="s">
        <v>2</v>
      </c>
      <c r="B10238" s="33" t="s">
        <v>53</v>
      </c>
      <c r="C10238" s="33"/>
      <c r="D10238" s="33" t="s">
        <v>452</v>
      </c>
      <c r="E10238" t="str">
        <f t="shared" si="163"/>
        <v>No Data</v>
      </c>
    </row>
    <row r="10239" spans="1:5" x14ac:dyDescent="0.3">
      <c r="A10239" s="33" t="s">
        <v>126</v>
      </c>
      <c r="B10239" s="33" t="s">
        <v>54</v>
      </c>
      <c r="C10239" s="33">
        <v>140000</v>
      </c>
      <c r="D10239" s="33" t="s">
        <v>232</v>
      </c>
      <c r="E10239" t="str">
        <f t="shared" si="163"/>
        <v>$125K-$200K</v>
      </c>
    </row>
    <row r="10240" spans="1:5" x14ac:dyDescent="0.3">
      <c r="A10240" s="33" t="s">
        <v>2</v>
      </c>
      <c r="B10240" s="33" t="s">
        <v>53</v>
      </c>
      <c r="C10240" s="33"/>
      <c r="D10240" s="33" t="s">
        <v>3575</v>
      </c>
      <c r="E10240" t="str">
        <f t="shared" si="163"/>
        <v>No Data</v>
      </c>
    </row>
    <row r="10241" spans="1:5" x14ac:dyDescent="0.3">
      <c r="A10241" s="33" t="s">
        <v>0</v>
      </c>
      <c r="B10241" s="33" t="s">
        <v>53</v>
      </c>
      <c r="C10241" s="33">
        <v>90000</v>
      </c>
      <c r="D10241" s="33" t="s">
        <v>684</v>
      </c>
      <c r="E10241" t="str">
        <f t="shared" si="163"/>
        <v>$75K-$100K</v>
      </c>
    </row>
    <row r="10242" spans="1:5" x14ac:dyDescent="0.3">
      <c r="A10242" s="33" t="s">
        <v>125</v>
      </c>
      <c r="B10242" s="33" t="s">
        <v>53</v>
      </c>
      <c r="C10242" s="33"/>
      <c r="D10242" s="33" t="s">
        <v>4470</v>
      </c>
      <c r="E10242" t="str">
        <f t="shared" si="163"/>
        <v>No Data</v>
      </c>
    </row>
    <row r="10243" spans="1:5" x14ac:dyDescent="0.3">
      <c r="A10243" s="33" t="s">
        <v>4</v>
      </c>
      <c r="B10243" s="33" t="s">
        <v>54</v>
      </c>
      <c r="C10243" s="33"/>
      <c r="D10243" s="33" t="s">
        <v>232</v>
      </c>
      <c r="E10243" t="str">
        <f t="shared" ref="E10243:E10306" si="164">_xlfn.XLOOKUP(C10243,$H$16:$H$21,$G$16:$G$21,,1)</f>
        <v>No Data</v>
      </c>
    </row>
    <row r="10244" spans="1:5" x14ac:dyDescent="0.3">
      <c r="A10244" s="33" t="s">
        <v>52</v>
      </c>
      <c r="B10244" s="33" t="s">
        <v>53</v>
      </c>
      <c r="C10244" s="33"/>
      <c r="D10244" s="33" t="s">
        <v>268</v>
      </c>
      <c r="E10244" t="str">
        <f t="shared" si="164"/>
        <v>No Data</v>
      </c>
    </row>
    <row r="10245" spans="1:5" x14ac:dyDescent="0.3">
      <c r="A10245" s="33" t="s">
        <v>125</v>
      </c>
      <c r="B10245" s="33" t="s">
        <v>83</v>
      </c>
      <c r="C10245" s="33">
        <v>69300</v>
      </c>
      <c r="D10245" s="33" t="s">
        <v>932</v>
      </c>
      <c r="E10245" t="str">
        <f t="shared" si="164"/>
        <v>&lt;$75K</v>
      </c>
    </row>
    <row r="10246" spans="1:5" x14ac:dyDescent="0.3">
      <c r="A10246" s="33" t="s">
        <v>2</v>
      </c>
      <c r="B10246" s="33" t="s">
        <v>53</v>
      </c>
      <c r="C10246" s="33">
        <v>90000</v>
      </c>
      <c r="D10246" s="33" t="s">
        <v>1843</v>
      </c>
      <c r="E10246" t="str">
        <f t="shared" si="164"/>
        <v>$75K-$100K</v>
      </c>
    </row>
    <row r="10247" spans="1:5" x14ac:dyDescent="0.3">
      <c r="A10247" s="33" t="s">
        <v>0</v>
      </c>
      <c r="B10247" s="33" t="s">
        <v>53</v>
      </c>
      <c r="C10247" s="33">
        <v>90000</v>
      </c>
      <c r="D10247" s="33" t="s">
        <v>4179</v>
      </c>
      <c r="E10247" t="str">
        <f t="shared" si="164"/>
        <v>$75K-$100K</v>
      </c>
    </row>
    <row r="10248" spans="1:5" x14ac:dyDescent="0.3">
      <c r="A10248" s="33" t="s">
        <v>0</v>
      </c>
      <c r="B10248" s="33" t="s">
        <v>54</v>
      </c>
      <c r="C10248" s="33"/>
      <c r="D10248" s="33" t="s">
        <v>928</v>
      </c>
      <c r="E10248" t="str">
        <f t="shared" si="164"/>
        <v>No Data</v>
      </c>
    </row>
    <row r="10249" spans="1:5" x14ac:dyDescent="0.3">
      <c r="A10249" s="33" t="s">
        <v>2</v>
      </c>
      <c r="B10249" s="33" t="s">
        <v>53</v>
      </c>
      <c r="C10249" s="33">
        <v>80850</v>
      </c>
      <c r="D10249" s="33" t="s">
        <v>4471</v>
      </c>
      <c r="E10249" t="str">
        <f t="shared" si="164"/>
        <v>$75K-$100K</v>
      </c>
    </row>
    <row r="10250" spans="1:5" x14ac:dyDescent="0.3">
      <c r="A10250" s="33" t="s">
        <v>0</v>
      </c>
      <c r="B10250" s="33" t="s">
        <v>53</v>
      </c>
      <c r="C10250" s="33">
        <v>109500</v>
      </c>
      <c r="D10250" s="33" t="s">
        <v>609</v>
      </c>
      <c r="E10250" t="str">
        <f t="shared" si="164"/>
        <v>$100K-$125K</v>
      </c>
    </row>
    <row r="10251" spans="1:5" x14ac:dyDescent="0.3">
      <c r="A10251" s="33" t="s">
        <v>2</v>
      </c>
      <c r="B10251" s="33" t="s">
        <v>64</v>
      </c>
      <c r="C10251" s="33"/>
      <c r="D10251" s="33" t="s">
        <v>1576</v>
      </c>
      <c r="E10251" t="str">
        <f t="shared" si="164"/>
        <v>No Data</v>
      </c>
    </row>
    <row r="10252" spans="1:5" x14ac:dyDescent="0.3">
      <c r="A10252" s="33" t="s">
        <v>2</v>
      </c>
      <c r="B10252" s="33" t="s">
        <v>53</v>
      </c>
      <c r="C10252" s="33">
        <v>89000</v>
      </c>
      <c r="D10252" s="33" t="s">
        <v>265</v>
      </c>
      <c r="E10252" t="str">
        <f t="shared" si="164"/>
        <v>$75K-$100K</v>
      </c>
    </row>
    <row r="10253" spans="1:5" x14ac:dyDescent="0.3">
      <c r="A10253" s="33" t="s">
        <v>0</v>
      </c>
      <c r="B10253" s="33" t="s">
        <v>54</v>
      </c>
      <c r="C10253" s="33">
        <v>104830</v>
      </c>
      <c r="D10253" s="33" t="s">
        <v>3719</v>
      </c>
      <c r="E10253" t="str">
        <f t="shared" si="164"/>
        <v>$100K-$125K</v>
      </c>
    </row>
    <row r="10254" spans="1:5" x14ac:dyDescent="0.3">
      <c r="A10254" s="33" t="s">
        <v>2</v>
      </c>
      <c r="B10254" s="33" t="s">
        <v>53</v>
      </c>
      <c r="C10254" s="33"/>
      <c r="D10254" s="33" t="s">
        <v>4472</v>
      </c>
      <c r="E10254" t="str">
        <f t="shared" si="164"/>
        <v>No Data</v>
      </c>
    </row>
    <row r="10255" spans="1:5" x14ac:dyDescent="0.3">
      <c r="A10255" s="33" t="s">
        <v>4</v>
      </c>
      <c r="B10255" s="33" t="s">
        <v>53</v>
      </c>
      <c r="C10255" s="33">
        <v>145000</v>
      </c>
      <c r="D10255" s="33" t="s">
        <v>315</v>
      </c>
      <c r="E10255" t="str">
        <f t="shared" si="164"/>
        <v>$125K-$200K</v>
      </c>
    </row>
    <row r="10256" spans="1:5" x14ac:dyDescent="0.3">
      <c r="A10256" s="33" t="s">
        <v>2</v>
      </c>
      <c r="B10256" s="33" t="s">
        <v>121</v>
      </c>
      <c r="C10256" s="33">
        <v>110000</v>
      </c>
      <c r="D10256" s="33" t="s">
        <v>268</v>
      </c>
      <c r="E10256" t="str">
        <f t="shared" si="164"/>
        <v>$100K-$125K</v>
      </c>
    </row>
    <row r="10257" spans="1:5" x14ac:dyDescent="0.3">
      <c r="A10257" s="33" t="s">
        <v>4</v>
      </c>
      <c r="B10257" s="33" t="s">
        <v>53</v>
      </c>
      <c r="C10257" s="33"/>
      <c r="D10257" s="33" t="s">
        <v>258</v>
      </c>
      <c r="E10257" t="str">
        <f t="shared" si="164"/>
        <v>No Data</v>
      </c>
    </row>
    <row r="10258" spans="1:5" x14ac:dyDescent="0.3">
      <c r="A10258" s="33" t="s">
        <v>4</v>
      </c>
      <c r="B10258" s="33" t="s">
        <v>88</v>
      </c>
      <c r="C10258" s="33">
        <v>96773</v>
      </c>
      <c r="D10258" s="33" t="s">
        <v>924</v>
      </c>
      <c r="E10258" t="str">
        <f t="shared" si="164"/>
        <v>$75K-$100K</v>
      </c>
    </row>
    <row r="10259" spans="1:5" x14ac:dyDescent="0.3">
      <c r="A10259" s="33" t="s">
        <v>4</v>
      </c>
      <c r="B10259" s="33" t="s">
        <v>53</v>
      </c>
      <c r="C10259" s="33">
        <v>132500</v>
      </c>
      <c r="D10259" s="33" t="s">
        <v>746</v>
      </c>
      <c r="E10259" t="str">
        <f t="shared" si="164"/>
        <v>$125K-$200K</v>
      </c>
    </row>
    <row r="10260" spans="1:5" x14ac:dyDescent="0.3">
      <c r="A10260" s="33" t="s">
        <v>4</v>
      </c>
      <c r="B10260" s="33" t="s">
        <v>53</v>
      </c>
      <c r="C10260" s="33"/>
      <c r="D10260" s="33" t="s">
        <v>530</v>
      </c>
      <c r="E10260" t="str">
        <f t="shared" si="164"/>
        <v>No Data</v>
      </c>
    </row>
    <row r="10261" spans="1:5" x14ac:dyDescent="0.3">
      <c r="A10261" s="33" t="s">
        <v>0</v>
      </c>
      <c r="B10261" s="33" t="s">
        <v>53</v>
      </c>
      <c r="C10261" s="33"/>
      <c r="D10261" s="33" t="s">
        <v>4473</v>
      </c>
      <c r="E10261" t="str">
        <f t="shared" si="164"/>
        <v>No Data</v>
      </c>
    </row>
    <row r="10262" spans="1:5" x14ac:dyDescent="0.3">
      <c r="A10262" s="33" t="s">
        <v>2</v>
      </c>
      <c r="B10262" s="33" t="s">
        <v>89</v>
      </c>
      <c r="C10262" s="33">
        <v>51014</v>
      </c>
      <c r="D10262" s="33" t="s">
        <v>4474</v>
      </c>
      <c r="E10262" t="str">
        <f t="shared" si="164"/>
        <v>&lt;$75K</v>
      </c>
    </row>
    <row r="10263" spans="1:5" x14ac:dyDescent="0.3">
      <c r="A10263" s="33" t="s">
        <v>2</v>
      </c>
      <c r="B10263" s="33" t="s">
        <v>53</v>
      </c>
      <c r="C10263" s="33"/>
      <c r="D10263" s="33" t="s">
        <v>1460</v>
      </c>
      <c r="E10263" t="str">
        <f t="shared" si="164"/>
        <v>No Data</v>
      </c>
    </row>
    <row r="10264" spans="1:5" x14ac:dyDescent="0.3">
      <c r="A10264" s="33" t="s">
        <v>0</v>
      </c>
      <c r="B10264" s="33" t="s">
        <v>54</v>
      </c>
      <c r="C10264" s="33">
        <v>115000</v>
      </c>
      <c r="D10264" s="33" t="s">
        <v>3056</v>
      </c>
      <c r="E10264" t="str">
        <f t="shared" si="164"/>
        <v>$100K-$125K</v>
      </c>
    </row>
    <row r="10265" spans="1:5" x14ac:dyDescent="0.3">
      <c r="A10265" s="33" t="s">
        <v>4</v>
      </c>
      <c r="B10265" s="33" t="s">
        <v>53</v>
      </c>
      <c r="C10265" s="33">
        <v>200000</v>
      </c>
      <c r="D10265" s="33" t="s">
        <v>4475</v>
      </c>
      <c r="E10265" t="str">
        <f t="shared" si="164"/>
        <v>$125K-$200K</v>
      </c>
    </row>
    <row r="10266" spans="1:5" x14ac:dyDescent="0.3">
      <c r="A10266" s="33" t="s">
        <v>125</v>
      </c>
      <c r="B10266" s="33" t="s">
        <v>53</v>
      </c>
      <c r="C10266" s="33">
        <v>90000</v>
      </c>
      <c r="D10266" s="33" t="s">
        <v>265</v>
      </c>
      <c r="E10266" t="str">
        <f t="shared" si="164"/>
        <v>$75K-$100K</v>
      </c>
    </row>
    <row r="10267" spans="1:5" x14ac:dyDescent="0.3">
      <c r="A10267" s="33" t="s">
        <v>2</v>
      </c>
      <c r="B10267" s="33" t="s">
        <v>53</v>
      </c>
      <c r="C10267" s="33"/>
      <c r="D10267" s="33" t="s">
        <v>799</v>
      </c>
      <c r="E10267" t="str">
        <f t="shared" si="164"/>
        <v>No Data</v>
      </c>
    </row>
    <row r="10268" spans="1:5" x14ac:dyDescent="0.3">
      <c r="A10268" s="33" t="s">
        <v>0</v>
      </c>
      <c r="B10268" s="33" t="s">
        <v>53</v>
      </c>
      <c r="C10268" s="33">
        <v>164500</v>
      </c>
      <c r="D10268" s="33" t="s">
        <v>4315</v>
      </c>
      <c r="E10268" t="str">
        <f t="shared" si="164"/>
        <v>$125K-$200K</v>
      </c>
    </row>
    <row r="10269" spans="1:5" x14ac:dyDescent="0.3">
      <c r="A10269" s="33" t="s">
        <v>1</v>
      </c>
      <c r="B10269" s="33" t="s">
        <v>70</v>
      </c>
      <c r="C10269" s="33">
        <v>85000</v>
      </c>
      <c r="D10269" s="33" t="s">
        <v>4476</v>
      </c>
      <c r="E10269" t="str">
        <f t="shared" si="164"/>
        <v>$75K-$100K</v>
      </c>
    </row>
    <row r="10270" spans="1:5" x14ac:dyDescent="0.3">
      <c r="A10270" s="33" t="s">
        <v>126</v>
      </c>
      <c r="B10270" s="33" t="s">
        <v>64</v>
      </c>
      <c r="C10270" s="33">
        <v>147500</v>
      </c>
      <c r="D10270" s="33" t="s">
        <v>3778</v>
      </c>
      <c r="E10270" t="str">
        <f t="shared" si="164"/>
        <v>$125K-$200K</v>
      </c>
    </row>
    <row r="10271" spans="1:5" x14ac:dyDescent="0.3">
      <c r="A10271" s="33" t="s">
        <v>125</v>
      </c>
      <c r="B10271" s="33" t="s">
        <v>53</v>
      </c>
      <c r="C10271" s="33">
        <v>155000</v>
      </c>
      <c r="D10271" s="33" t="s">
        <v>415</v>
      </c>
      <c r="E10271" t="str">
        <f t="shared" si="164"/>
        <v>$125K-$200K</v>
      </c>
    </row>
    <row r="10272" spans="1:5" x14ac:dyDescent="0.3">
      <c r="A10272" s="33" t="s">
        <v>4</v>
      </c>
      <c r="B10272" s="33" t="s">
        <v>53</v>
      </c>
      <c r="C10272" s="33"/>
      <c r="D10272" s="33" t="s">
        <v>4477</v>
      </c>
      <c r="E10272" t="str">
        <f t="shared" si="164"/>
        <v>No Data</v>
      </c>
    </row>
    <row r="10273" spans="1:5" x14ac:dyDescent="0.3">
      <c r="A10273" s="33" t="s">
        <v>0</v>
      </c>
      <c r="B10273" s="33" t="s">
        <v>53</v>
      </c>
      <c r="C10273" s="33">
        <v>198500</v>
      </c>
      <c r="D10273" s="33" t="s">
        <v>431</v>
      </c>
      <c r="E10273" t="str">
        <f t="shared" si="164"/>
        <v>$125K-$200K</v>
      </c>
    </row>
    <row r="10274" spans="1:5" x14ac:dyDescent="0.3">
      <c r="A10274" s="33" t="s">
        <v>0</v>
      </c>
      <c r="B10274" s="33" t="s">
        <v>54</v>
      </c>
      <c r="C10274" s="33">
        <v>157500</v>
      </c>
      <c r="D10274" s="33" t="s">
        <v>4478</v>
      </c>
      <c r="E10274" t="str">
        <f t="shared" si="164"/>
        <v>$125K-$200K</v>
      </c>
    </row>
    <row r="10275" spans="1:5" x14ac:dyDescent="0.3">
      <c r="A10275" s="33" t="s">
        <v>2</v>
      </c>
      <c r="B10275" s="33" t="s">
        <v>53</v>
      </c>
      <c r="C10275" s="33"/>
      <c r="D10275" s="33" t="s">
        <v>268</v>
      </c>
      <c r="E10275" t="str">
        <f t="shared" si="164"/>
        <v>No Data</v>
      </c>
    </row>
    <row r="10276" spans="1:5" x14ac:dyDescent="0.3">
      <c r="A10276" s="33" t="s">
        <v>4</v>
      </c>
      <c r="B10276" s="33" t="s">
        <v>123</v>
      </c>
      <c r="C10276" s="33">
        <v>97444</v>
      </c>
      <c r="D10276" s="33" t="s">
        <v>4479</v>
      </c>
      <c r="E10276" t="str">
        <f t="shared" si="164"/>
        <v>$75K-$100K</v>
      </c>
    </row>
    <row r="10277" spans="1:5" x14ac:dyDescent="0.3">
      <c r="A10277" s="33" t="s">
        <v>2</v>
      </c>
      <c r="B10277" s="33" t="s">
        <v>53</v>
      </c>
      <c r="C10277" s="33">
        <v>106479</v>
      </c>
      <c r="D10277" s="33" t="s">
        <v>1541</v>
      </c>
      <c r="E10277" t="str">
        <f t="shared" si="164"/>
        <v>$100K-$125K</v>
      </c>
    </row>
    <row r="10278" spans="1:5" x14ac:dyDescent="0.3">
      <c r="A10278" s="33" t="s">
        <v>0</v>
      </c>
      <c r="B10278" s="33" t="s">
        <v>69</v>
      </c>
      <c r="C10278" s="33">
        <v>89100</v>
      </c>
      <c r="D10278" s="33" t="s">
        <v>2395</v>
      </c>
      <c r="E10278" t="str">
        <f t="shared" si="164"/>
        <v>$75K-$100K</v>
      </c>
    </row>
    <row r="10279" spans="1:5" x14ac:dyDescent="0.3">
      <c r="A10279" s="33" t="s">
        <v>4</v>
      </c>
      <c r="B10279" s="33" t="s">
        <v>53</v>
      </c>
      <c r="C10279" s="33"/>
      <c r="D10279" s="33" t="s">
        <v>268</v>
      </c>
      <c r="E10279" t="str">
        <f t="shared" si="164"/>
        <v>No Data</v>
      </c>
    </row>
    <row r="10280" spans="1:5" x14ac:dyDescent="0.3">
      <c r="A10280" s="33" t="s">
        <v>2</v>
      </c>
      <c r="B10280" s="33" t="s">
        <v>97</v>
      </c>
      <c r="C10280" s="33">
        <v>53014</v>
      </c>
      <c r="D10280" s="33" t="s">
        <v>2177</v>
      </c>
      <c r="E10280" t="str">
        <f t="shared" si="164"/>
        <v>&lt;$75K</v>
      </c>
    </row>
    <row r="10281" spans="1:5" x14ac:dyDescent="0.3">
      <c r="A10281" s="33" t="s">
        <v>0</v>
      </c>
      <c r="B10281" s="33" t="s">
        <v>53</v>
      </c>
      <c r="C10281" s="33">
        <v>112015</v>
      </c>
      <c r="D10281" s="33" t="s">
        <v>4480</v>
      </c>
      <c r="E10281" t="str">
        <f t="shared" si="164"/>
        <v>$100K-$125K</v>
      </c>
    </row>
    <row r="10282" spans="1:5" x14ac:dyDescent="0.3">
      <c r="A10282" s="33" t="s">
        <v>0</v>
      </c>
      <c r="B10282" s="33" t="s">
        <v>53</v>
      </c>
      <c r="C10282" s="33">
        <v>125930</v>
      </c>
      <c r="D10282" s="33" t="s">
        <v>849</v>
      </c>
      <c r="E10282" t="str">
        <f t="shared" si="164"/>
        <v>$125K-$200K</v>
      </c>
    </row>
    <row r="10283" spans="1:5" x14ac:dyDescent="0.3">
      <c r="A10283" s="33" t="s">
        <v>125</v>
      </c>
      <c r="B10283" s="33" t="s">
        <v>53</v>
      </c>
      <c r="C10283" s="33">
        <v>87761</v>
      </c>
      <c r="D10283" s="33" t="s">
        <v>1071</v>
      </c>
      <c r="E10283" t="str">
        <f t="shared" si="164"/>
        <v>$75K-$100K</v>
      </c>
    </row>
    <row r="10284" spans="1:5" x14ac:dyDescent="0.3">
      <c r="A10284" s="33" t="s">
        <v>4</v>
      </c>
      <c r="B10284" s="33" t="s">
        <v>54</v>
      </c>
      <c r="C10284" s="33"/>
      <c r="D10284" s="33" t="s">
        <v>3564</v>
      </c>
      <c r="E10284" t="str">
        <f t="shared" si="164"/>
        <v>No Data</v>
      </c>
    </row>
    <row r="10285" spans="1:5" x14ac:dyDescent="0.3">
      <c r="A10285" s="33" t="s">
        <v>0</v>
      </c>
      <c r="B10285" s="33" t="s">
        <v>53</v>
      </c>
      <c r="C10285" s="33">
        <v>130000</v>
      </c>
      <c r="D10285" s="33" t="s">
        <v>1521</v>
      </c>
      <c r="E10285" t="str">
        <f t="shared" si="164"/>
        <v>$125K-$200K</v>
      </c>
    </row>
    <row r="10286" spans="1:5" x14ac:dyDescent="0.3">
      <c r="A10286" s="33" t="s">
        <v>0</v>
      </c>
      <c r="B10286" s="33" t="s">
        <v>53</v>
      </c>
      <c r="C10286" s="33"/>
      <c r="D10286" s="33" t="s">
        <v>512</v>
      </c>
      <c r="E10286" t="str">
        <f t="shared" si="164"/>
        <v>No Data</v>
      </c>
    </row>
    <row r="10287" spans="1:5" x14ac:dyDescent="0.3">
      <c r="A10287" s="33" t="s">
        <v>128</v>
      </c>
      <c r="B10287" s="33" t="s">
        <v>53</v>
      </c>
      <c r="C10287" s="33">
        <v>160000</v>
      </c>
      <c r="D10287" s="33" t="s">
        <v>1705</v>
      </c>
      <c r="E10287" t="str">
        <f t="shared" si="164"/>
        <v>$125K-$200K</v>
      </c>
    </row>
    <row r="10288" spans="1:5" x14ac:dyDescent="0.3">
      <c r="A10288" s="33" t="s">
        <v>0</v>
      </c>
      <c r="B10288" s="33" t="s">
        <v>53</v>
      </c>
      <c r="C10288" s="33"/>
      <c r="D10288" s="33" t="s">
        <v>1142</v>
      </c>
      <c r="E10288" t="str">
        <f t="shared" si="164"/>
        <v>No Data</v>
      </c>
    </row>
    <row r="10289" spans="1:5" x14ac:dyDescent="0.3">
      <c r="A10289" s="33" t="s">
        <v>4</v>
      </c>
      <c r="B10289" s="33" t="s">
        <v>53</v>
      </c>
      <c r="C10289" s="33"/>
      <c r="D10289" s="33" t="s">
        <v>269</v>
      </c>
      <c r="E10289" t="str">
        <f t="shared" si="164"/>
        <v>No Data</v>
      </c>
    </row>
    <row r="10290" spans="1:5" x14ac:dyDescent="0.3">
      <c r="A10290" s="33" t="s">
        <v>0</v>
      </c>
      <c r="B10290" s="33" t="s">
        <v>53</v>
      </c>
      <c r="C10290" s="33"/>
      <c r="D10290" s="33" t="s">
        <v>1413</v>
      </c>
      <c r="E10290" t="str">
        <f t="shared" si="164"/>
        <v>No Data</v>
      </c>
    </row>
    <row r="10291" spans="1:5" x14ac:dyDescent="0.3">
      <c r="A10291" s="33" t="s">
        <v>0</v>
      </c>
      <c r="B10291" s="33" t="s">
        <v>53</v>
      </c>
      <c r="C10291" s="33">
        <v>140062.5</v>
      </c>
      <c r="D10291" s="33" t="s">
        <v>1162</v>
      </c>
      <c r="E10291" t="str">
        <f t="shared" si="164"/>
        <v>$125K-$200K</v>
      </c>
    </row>
    <row r="10292" spans="1:5" x14ac:dyDescent="0.3">
      <c r="A10292" s="33" t="s">
        <v>0</v>
      </c>
      <c r="B10292" s="33" t="s">
        <v>53</v>
      </c>
      <c r="C10292" s="33">
        <v>152221.5</v>
      </c>
      <c r="D10292" s="33" t="s">
        <v>1738</v>
      </c>
      <c r="E10292" t="str">
        <f t="shared" si="164"/>
        <v>$125K-$200K</v>
      </c>
    </row>
    <row r="10293" spans="1:5" x14ac:dyDescent="0.3">
      <c r="A10293" s="33" t="s">
        <v>1</v>
      </c>
      <c r="B10293" s="33" t="s">
        <v>65</v>
      </c>
      <c r="C10293" s="33">
        <v>89100</v>
      </c>
      <c r="D10293" s="33" t="s">
        <v>405</v>
      </c>
      <c r="E10293" t="str">
        <f t="shared" si="164"/>
        <v>$75K-$100K</v>
      </c>
    </row>
    <row r="10294" spans="1:5" x14ac:dyDescent="0.3">
      <c r="A10294" s="33" t="s">
        <v>2</v>
      </c>
      <c r="B10294" s="33" t="s">
        <v>53</v>
      </c>
      <c r="C10294" s="33"/>
      <c r="D10294" s="33" t="s">
        <v>213</v>
      </c>
      <c r="E10294" t="str">
        <f t="shared" si="164"/>
        <v>No Data</v>
      </c>
    </row>
    <row r="10295" spans="1:5" x14ac:dyDescent="0.3">
      <c r="A10295" s="33" t="s">
        <v>0</v>
      </c>
      <c r="B10295" s="33" t="s">
        <v>53</v>
      </c>
      <c r="C10295" s="33"/>
      <c r="D10295" s="33" t="s">
        <v>1412</v>
      </c>
      <c r="E10295" t="str">
        <f t="shared" si="164"/>
        <v>No Data</v>
      </c>
    </row>
    <row r="10296" spans="1:5" x14ac:dyDescent="0.3">
      <c r="A10296" s="33" t="s">
        <v>4</v>
      </c>
      <c r="B10296" s="33" t="s">
        <v>53</v>
      </c>
      <c r="C10296" s="33">
        <v>85550</v>
      </c>
      <c r="D10296" s="33" t="s">
        <v>299</v>
      </c>
      <c r="E10296" t="str">
        <f t="shared" si="164"/>
        <v>$75K-$100K</v>
      </c>
    </row>
    <row r="10297" spans="1:5" x14ac:dyDescent="0.3">
      <c r="A10297" s="33" t="s">
        <v>2</v>
      </c>
      <c r="B10297" s="33" t="s">
        <v>65</v>
      </c>
      <c r="C10297" s="33">
        <v>111175</v>
      </c>
      <c r="D10297" s="33" t="s">
        <v>834</v>
      </c>
      <c r="E10297" t="str">
        <f t="shared" si="164"/>
        <v>$100K-$125K</v>
      </c>
    </row>
    <row r="10298" spans="1:5" x14ac:dyDescent="0.3">
      <c r="A10298" s="33" t="s">
        <v>0</v>
      </c>
      <c r="B10298" s="33" t="s">
        <v>53</v>
      </c>
      <c r="C10298" s="33"/>
      <c r="D10298" s="33" t="s">
        <v>258</v>
      </c>
      <c r="E10298" t="str">
        <f t="shared" si="164"/>
        <v>No Data</v>
      </c>
    </row>
    <row r="10299" spans="1:5" x14ac:dyDescent="0.3">
      <c r="A10299" s="33" t="s">
        <v>0</v>
      </c>
      <c r="B10299" s="33" t="s">
        <v>53</v>
      </c>
      <c r="C10299" s="33">
        <v>210000</v>
      </c>
      <c r="D10299" s="33" t="s">
        <v>364</v>
      </c>
      <c r="E10299" t="str">
        <f t="shared" si="164"/>
        <v>&gt;$200K</v>
      </c>
    </row>
    <row r="10300" spans="1:5" x14ac:dyDescent="0.3">
      <c r="A10300" s="33" t="s">
        <v>126</v>
      </c>
      <c r="B10300" s="33" t="s">
        <v>69</v>
      </c>
      <c r="C10300" s="33">
        <v>89100</v>
      </c>
      <c r="D10300" s="33" t="s">
        <v>283</v>
      </c>
      <c r="E10300" t="str">
        <f t="shared" si="164"/>
        <v>$75K-$100K</v>
      </c>
    </row>
    <row r="10301" spans="1:5" x14ac:dyDescent="0.3">
      <c r="A10301" s="33" t="s">
        <v>4</v>
      </c>
      <c r="B10301" s="33" t="s">
        <v>53</v>
      </c>
      <c r="C10301" s="33">
        <v>150000</v>
      </c>
      <c r="D10301" s="33" t="s">
        <v>326</v>
      </c>
      <c r="E10301" t="str">
        <f t="shared" si="164"/>
        <v>$125K-$200K</v>
      </c>
    </row>
    <row r="10302" spans="1:5" x14ac:dyDescent="0.3">
      <c r="A10302" s="33" t="s">
        <v>0</v>
      </c>
      <c r="B10302" s="33" t="s">
        <v>53</v>
      </c>
      <c r="C10302" s="33">
        <v>125000</v>
      </c>
      <c r="D10302" s="33" t="s">
        <v>3238</v>
      </c>
      <c r="E10302" t="str">
        <f t="shared" si="164"/>
        <v>$100K-$125K</v>
      </c>
    </row>
    <row r="10303" spans="1:5" x14ac:dyDescent="0.3">
      <c r="A10303" s="33" t="s">
        <v>0</v>
      </c>
      <c r="B10303" s="33" t="s">
        <v>53</v>
      </c>
      <c r="C10303" s="33">
        <v>110000</v>
      </c>
      <c r="D10303" s="33" t="s">
        <v>4481</v>
      </c>
      <c r="E10303" t="str">
        <f t="shared" si="164"/>
        <v>$100K-$125K</v>
      </c>
    </row>
    <row r="10304" spans="1:5" x14ac:dyDescent="0.3">
      <c r="A10304" s="33" t="s">
        <v>0</v>
      </c>
      <c r="B10304" s="33" t="s">
        <v>72</v>
      </c>
      <c r="C10304" s="33">
        <v>157500</v>
      </c>
      <c r="D10304" s="33" t="s">
        <v>2410</v>
      </c>
      <c r="E10304" t="str">
        <f t="shared" si="164"/>
        <v>$125K-$200K</v>
      </c>
    </row>
    <row r="10305" spans="1:5" x14ac:dyDescent="0.3">
      <c r="A10305" s="33" t="s">
        <v>4</v>
      </c>
      <c r="B10305" s="33" t="s">
        <v>53</v>
      </c>
      <c r="C10305" s="33">
        <v>111500</v>
      </c>
      <c r="D10305" s="33" t="s">
        <v>596</v>
      </c>
      <c r="E10305" t="str">
        <f t="shared" si="164"/>
        <v>$100K-$125K</v>
      </c>
    </row>
    <row r="10306" spans="1:5" x14ac:dyDescent="0.3">
      <c r="A10306" s="33" t="s">
        <v>125</v>
      </c>
      <c r="B10306" s="33" t="s">
        <v>105</v>
      </c>
      <c r="C10306" s="33">
        <v>89204</v>
      </c>
      <c r="D10306" s="33" t="s">
        <v>2430</v>
      </c>
      <c r="E10306" t="str">
        <f t="shared" si="164"/>
        <v>$75K-$100K</v>
      </c>
    </row>
    <row r="10307" spans="1:5" x14ac:dyDescent="0.3">
      <c r="A10307" s="33" t="s">
        <v>0</v>
      </c>
      <c r="B10307" s="33" t="s">
        <v>53</v>
      </c>
      <c r="C10307" s="33">
        <v>90000</v>
      </c>
      <c r="D10307" s="33" t="s">
        <v>4482</v>
      </c>
      <c r="E10307" t="str">
        <f t="shared" ref="E10307:E10370" si="165">_xlfn.XLOOKUP(C10307,$H$16:$H$21,$G$16:$G$21,,1)</f>
        <v>$75K-$100K</v>
      </c>
    </row>
    <row r="10308" spans="1:5" x14ac:dyDescent="0.3">
      <c r="A10308" s="33" t="s">
        <v>128</v>
      </c>
      <c r="B10308" s="33" t="s">
        <v>53</v>
      </c>
      <c r="C10308" s="33">
        <v>173125</v>
      </c>
      <c r="D10308" s="33" t="s">
        <v>3875</v>
      </c>
      <c r="E10308" t="str">
        <f t="shared" si="165"/>
        <v>$125K-$200K</v>
      </c>
    </row>
    <row r="10309" spans="1:5" x14ac:dyDescent="0.3">
      <c r="A10309" s="33" t="s">
        <v>2</v>
      </c>
      <c r="B10309" s="33" t="s">
        <v>53</v>
      </c>
      <c r="C10309" s="33">
        <v>142500</v>
      </c>
      <c r="D10309" s="33" t="s">
        <v>265</v>
      </c>
      <c r="E10309" t="str">
        <f t="shared" si="165"/>
        <v>$125K-$200K</v>
      </c>
    </row>
    <row r="10310" spans="1:5" x14ac:dyDescent="0.3">
      <c r="A10310" s="33" t="s">
        <v>0</v>
      </c>
      <c r="B10310" s="33" t="s">
        <v>53</v>
      </c>
      <c r="C10310" s="33">
        <v>190000</v>
      </c>
      <c r="D10310" s="33" t="s">
        <v>3552</v>
      </c>
      <c r="E10310" t="str">
        <f t="shared" si="165"/>
        <v>$125K-$200K</v>
      </c>
    </row>
    <row r="10311" spans="1:5" x14ac:dyDescent="0.3">
      <c r="A10311" s="33" t="s">
        <v>4</v>
      </c>
      <c r="B10311" s="33" t="s">
        <v>53</v>
      </c>
      <c r="C10311" s="33">
        <v>126000</v>
      </c>
      <c r="D10311" s="33" t="s">
        <v>234</v>
      </c>
      <c r="E10311" t="str">
        <f t="shared" si="165"/>
        <v>$125K-$200K</v>
      </c>
    </row>
    <row r="10312" spans="1:5" x14ac:dyDescent="0.3">
      <c r="A10312" s="33" t="s">
        <v>126</v>
      </c>
      <c r="B10312" s="33" t="s">
        <v>64</v>
      </c>
      <c r="C10312" s="33">
        <v>79200</v>
      </c>
      <c r="D10312" s="33" t="s">
        <v>3773</v>
      </c>
      <c r="E10312" t="str">
        <f t="shared" si="165"/>
        <v>$75K-$100K</v>
      </c>
    </row>
    <row r="10313" spans="1:5" x14ac:dyDescent="0.3">
      <c r="A10313" s="33" t="s">
        <v>0</v>
      </c>
      <c r="B10313" s="33" t="s">
        <v>54</v>
      </c>
      <c r="C10313" s="33">
        <v>181640</v>
      </c>
      <c r="D10313" s="33" t="s">
        <v>4483</v>
      </c>
      <c r="E10313" t="str">
        <f t="shared" si="165"/>
        <v>$125K-$200K</v>
      </c>
    </row>
    <row r="10314" spans="1:5" x14ac:dyDescent="0.3">
      <c r="A10314" s="33" t="s">
        <v>126</v>
      </c>
      <c r="B10314" s="33" t="s">
        <v>53</v>
      </c>
      <c r="C10314" s="33">
        <v>170000</v>
      </c>
      <c r="D10314" s="33" t="s">
        <v>2785</v>
      </c>
      <c r="E10314" t="str">
        <f t="shared" si="165"/>
        <v>$125K-$200K</v>
      </c>
    </row>
    <row r="10315" spans="1:5" x14ac:dyDescent="0.3">
      <c r="A10315" s="33" t="s">
        <v>2</v>
      </c>
      <c r="B10315" s="33" t="s">
        <v>53</v>
      </c>
      <c r="C10315" s="33">
        <v>83862.5</v>
      </c>
      <c r="D10315" s="33" t="s">
        <v>4484</v>
      </c>
      <c r="E10315" t="str">
        <f t="shared" si="165"/>
        <v>$75K-$100K</v>
      </c>
    </row>
    <row r="10316" spans="1:5" x14ac:dyDescent="0.3">
      <c r="A10316" s="33" t="s">
        <v>128</v>
      </c>
      <c r="B10316" s="33" t="s">
        <v>54</v>
      </c>
      <c r="C10316" s="33">
        <v>90000</v>
      </c>
      <c r="D10316" s="33" t="s">
        <v>4485</v>
      </c>
      <c r="E10316" t="str">
        <f t="shared" si="165"/>
        <v>$75K-$100K</v>
      </c>
    </row>
    <row r="10317" spans="1:5" x14ac:dyDescent="0.3">
      <c r="A10317" s="33" t="s">
        <v>0</v>
      </c>
      <c r="B10317" s="33" t="s">
        <v>53</v>
      </c>
      <c r="C10317" s="33">
        <v>200000</v>
      </c>
      <c r="D10317" s="33" t="s">
        <v>482</v>
      </c>
      <c r="E10317" t="str">
        <f t="shared" si="165"/>
        <v>$125K-$200K</v>
      </c>
    </row>
    <row r="10318" spans="1:5" x14ac:dyDescent="0.3">
      <c r="A10318" s="33" t="s">
        <v>0</v>
      </c>
      <c r="B10318" s="33" t="s">
        <v>53</v>
      </c>
      <c r="C10318" s="33">
        <v>118850</v>
      </c>
      <c r="D10318" s="33" t="s">
        <v>2649</v>
      </c>
      <c r="E10318" t="str">
        <f t="shared" si="165"/>
        <v>$100K-$125K</v>
      </c>
    </row>
    <row r="10319" spans="1:5" x14ac:dyDescent="0.3">
      <c r="A10319" s="33" t="s">
        <v>125</v>
      </c>
      <c r="B10319" s="33" t="s">
        <v>53</v>
      </c>
      <c r="C10319" s="33">
        <v>117500</v>
      </c>
      <c r="D10319" s="33" t="s">
        <v>265</v>
      </c>
      <c r="E10319" t="str">
        <f t="shared" si="165"/>
        <v>$100K-$125K</v>
      </c>
    </row>
    <row r="10320" spans="1:5" x14ac:dyDescent="0.3">
      <c r="A10320" s="33" t="s">
        <v>2</v>
      </c>
      <c r="B10320" s="33" t="s">
        <v>53</v>
      </c>
      <c r="C10320" s="33">
        <v>50000</v>
      </c>
      <c r="D10320" s="33" t="s">
        <v>2026</v>
      </c>
      <c r="E10320" t="str">
        <f t="shared" si="165"/>
        <v>&lt;$75K</v>
      </c>
    </row>
    <row r="10321" spans="1:5" x14ac:dyDescent="0.3">
      <c r="A10321" s="33" t="s">
        <v>4</v>
      </c>
      <c r="B10321" s="33" t="s">
        <v>53</v>
      </c>
      <c r="C10321" s="33"/>
      <c r="D10321" s="33" t="s">
        <v>1476</v>
      </c>
      <c r="E10321" t="str">
        <f t="shared" si="165"/>
        <v>No Data</v>
      </c>
    </row>
    <row r="10322" spans="1:5" x14ac:dyDescent="0.3">
      <c r="A10322" s="33" t="s">
        <v>0</v>
      </c>
      <c r="B10322" s="33" t="s">
        <v>53</v>
      </c>
      <c r="C10322" s="33"/>
      <c r="D10322" s="33" t="s">
        <v>213</v>
      </c>
      <c r="E10322" t="str">
        <f t="shared" si="165"/>
        <v>No Data</v>
      </c>
    </row>
    <row r="10323" spans="1:5" x14ac:dyDescent="0.3">
      <c r="A10323" s="33" t="s">
        <v>2</v>
      </c>
      <c r="B10323" s="33" t="s">
        <v>90</v>
      </c>
      <c r="C10323" s="33">
        <v>165000</v>
      </c>
      <c r="D10323" s="33" t="s">
        <v>640</v>
      </c>
      <c r="E10323" t="str">
        <f t="shared" si="165"/>
        <v>$125K-$200K</v>
      </c>
    </row>
    <row r="10324" spans="1:5" x14ac:dyDescent="0.3">
      <c r="A10324" s="33" t="s">
        <v>4</v>
      </c>
      <c r="B10324" s="33" t="s">
        <v>53</v>
      </c>
      <c r="C10324" s="33"/>
      <c r="D10324" s="33" t="s">
        <v>4486</v>
      </c>
      <c r="E10324" t="str">
        <f t="shared" si="165"/>
        <v>No Data</v>
      </c>
    </row>
    <row r="10325" spans="1:5" x14ac:dyDescent="0.3">
      <c r="A10325" s="33" t="s">
        <v>4</v>
      </c>
      <c r="B10325" s="33" t="s">
        <v>106</v>
      </c>
      <c r="C10325" s="33">
        <v>98283</v>
      </c>
      <c r="D10325" s="33" t="s">
        <v>1076</v>
      </c>
      <c r="E10325" t="str">
        <f t="shared" si="165"/>
        <v>$75K-$100K</v>
      </c>
    </row>
    <row r="10326" spans="1:5" x14ac:dyDescent="0.3">
      <c r="A10326" s="33" t="s">
        <v>126</v>
      </c>
      <c r="B10326" s="33" t="s">
        <v>53</v>
      </c>
      <c r="C10326" s="33">
        <v>145000</v>
      </c>
      <c r="D10326" s="33" t="s">
        <v>4487</v>
      </c>
      <c r="E10326" t="str">
        <f t="shared" si="165"/>
        <v>$125K-$200K</v>
      </c>
    </row>
    <row r="10327" spans="1:5" x14ac:dyDescent="0.3">
      <c r="A10327" s="33" t="s">
        <v>0</v>
      </c>
      <c r="B10327" s="33" t="s">
        <v>54</v>
      </c>
      <c r="C10327" s="33"/>
      <c r="D10327" s="33" t="s">
        <v>590</v>
      </c>
      <c r="E10327" t="str">
        <f t="shared" si="165"/>
        <v>No Data</v>
      </c>
    </row>
    <row r="10328" spans="1:5" x14ac:dyDescent="0.3">
      <c r="A10328" s="33" t="s">
        <v>0</v>
      </c>
      <c r="B10328" s="33" t="s">
        <v>53</v>
      </c>
      <c r="C10328" s="33"/>
      <c r="D10328" s="33" t="s">
        <v>1279</v>
      </c>
      <c r="E10328" t="str">
        <f t="shared" si="165"/>
        <v>No Data</v>
      </c>
    </row>
    <row r="10329" spans="1:5" x14ac:dyDescent="0.3">
      <c r="A10329" s="33" t="s">
        <v>52</v>
      </c>
      <c r="B10329" s="33" t="s">
        <v>53</v>
      </c>
      <c r="C10329" s="33">
        <v>74750</v>
      </c>
      <c r="D10329" s="33" t="s">
        <v>3913</v>
      </c>
      <c r="E10329" t="str">
        <f t="shared" si="165"/>
        <v>&lt;$75K</v>
      </c>
    </row>
    <row r="10330" spans="1:5" x14ac:dyDescent="0.3">
      <c r="A10330" s="33" t="s">
        <v>2</v>
      </c>
      <c r="B10330" s="33" t="s">
        <v>53</v>
      </c>
      <c r="C10330" s="33"/>
      <c r="D10330" s="33" t="s">
        <v>268</v>
      </c>
      <c r="E10330" t="str">
        <f t="shared" si="165"/>
        <v>No Data</v>
      </c>
    </row>
    <row r="10331" spans="1:5" x14ac:dyDescent="0.3">
      <c r="A10331" s="33" t="s">
        <v>0</v>
      </c>
      <c r="B10331" s="33" t="s">
        <v>53</v>
      </c>
      <c r="C10331" s="33"/>
      <c r="D10331" s="33" t="s">
        <v>269</v>
      </c>
      <c r="E10331" t="str">
        <f t="shared" si="165"/>
        <v>No Data</v>
      </c>
    </row>
    <row r="10332" spans="1:5" x14ac:dyDescent="0.3">
      <c r="A10332" s="33" t="s">
        <v>125</v>
      </c>
      <c r="B10332" s="33" t="s">
        <v>53</v>
      </c>
      <c r="C10332" s="33">
        <v>72500</v>
      </c>
      <c r="D10332" s="33" t="s">
        <v>2754</v>
      </c>
      <c r="E10332" t="str">
        <f t="shared" si="165"/>
        <v>&lt;$75K</v>
      </c>
    </row>
    <row r="10333" spans="1:5" x14ac:dyDescent="0.3">
      <c r="A10333" s="33" t="s">
        <v>0</v>
      </c>
      <c r="B10333" s="33" t="s">
        <v>54</v>
      </c>
      <c r="C10333" s="33"/>
      <c r="D10333" s="33" t="s">
        <v>1284</v>
      </c>
      <c r="E10333" t="str">
        <f t="shared" si="165"/>
        <v>No Data</v>
      </c>
    </row>
    <row r="10334" spans="1:5" x14ac:dyDescent="0.3">
      <c r="A10334" s="33" t="s">
        <v>2</v>
      </c>
      <c r="B10334" s="33" t="s">
        <v>53</v>
      </c>
      <c r="C10334" s="33"/>
      <c r="D10334" s="33" t="s">
        <v>2534</v>
      </c>
      <c r="E10334" t="str">
        <f t="shared" si="165"/>
        <v>No Data</v>
      </c>
    </row>
    <row r="10335" spans="1:5" x14ac:dyDescent="0.3">
      <c r="A10335" s="33" t="s">
        <v>0</v>
      </c>
      <c r="B10335" s="33" t="s">
        <v>53</v>
      </c>
      <c r="C10335" s="33">
        <v>104250</v>
      </c>
      <c r="D10335" s="33" t="s">
        <v>242</v>
      </c>
      <c r="E10335" t="str">
        <f t="shared" si="165"/>
        <v>$100K-$125K</v>
      </c>
    </row>
    <row r="10336" spans="1:5" x14ac:dyDescent="0.3">
      <c r="A10336" s="33" t="s">
        <v>2</v>
      </c>
      <c r="B10336" s="33" t="s">
        <v>53</v>
      </c>
      <c r="C10336" s="33"/>
      <c r="D10336" s="33" t="s">
        <v>4488</v>
      </c>
      <c r="E10336" t="str">
        <f t="shared" si="165"/>
        <v>No Data</v>
      </c>
    </row>
    <row r="10337" spans="1:5" x14ac:dyDescent="0.3">
      <c r="A10337" s="33" t="s">
        <v>4</v>
      </c>
      <c r="B10337" s="33" t="s">
        <v>53</v>
      </c>
      <c r="C10337" s="33">
        <v>99150</v>
      </c>
      <c r="D10337" s="33" t="s">
        <v>651</v>
      </c>
      <c r="E10337" t="str">
        <f t="shared" si="165"/>
        <v>$75K-$100K</v>
      </c>
    </row>
    <row r="10338" spans="1:5" x14ac:dyDescent="0.3">
      <c r="A10338" s="33" t="s">
        <v>4</v>
      </c>
      <c r="B10338" s="33" t="s">
        <v>53</v>
      </c>
      <c r="C10338" s="33">
        <v>95650</v>
      </c>
      <c r="D10338" s="33" t="s">
        <v>299</v>
      </c>
      <c r="E10338" t="str">
        <f t="shared" si="165"/>
        <v>$75K-$100K</v>
      </c>
    </row>
    <row r="10339" spans="1:5" x14ac:dyDescent="0.3">
      <c r="A10339" s="33" t="s">
        <v>4</v>
      </c>
      <c r="B10339" s="33" t="s">
        <v>53</v>
      </c>
      <c r="C10339" s="33">
        <v>133000</v>
      </c>
      <c r="D10339" s="33" t="s">
        <v>2185</v>
      </c>
      <c r="E10339" t="str">
        <f t="shared" si="165"/>
        <v>$125K-$200K</v>
      </c>
    </row>
    <row r="10340" spans="1:5" x14ac:dyDescent="0.3">
      <c r="A10340" s="33" t="s">
        <v>2</v>
      </c>
      <c r="B10340" s="33" t="s">
        <v>53</v>
      </c>
      <c r="C10340" s="33"/>
      <c r="D10340" s="33" t="s">
        <v>480</v>
      </c>
      <c r="E10340" t="str">
        <f t="shared" si="165"/>
        <v>No Data</v>
      </c>
    </row>
    <row r="10341" spans="1:5" x14ac:dyDescent="0.3">
      <c r="A10341" s="33" t="s">
        <v>4</v>
      </c>
      <c r="B10341" s="33" t="s">
        <v>53</v>
      </c>
      <c r="C10341" s="33"/>
      <c r="D10341" s="33" t="s">
        <v>232</v>
      </c>
      <c r="E10341" t="str">
        <f t="shared" si="165"/>
        <v>No Data</v>
      </c>
    </row>
    <row r="10342" spans="1:5" x14ac:dyDescent="0.3">
      <c r="A10342" s="33" t="s">
        <v>2</v>
      </c>
      <c r="B10342" s="33" t="s">
        <v>53</v>
      </c>
      <c r="C10342" s="33"/>
      <c r="D10342" s="33" t="s">
        <v>4489</v>
      </c>
      <c r="E10342" t="str">
        <f t="shared" si="165"/>
        <v>No Data</v>
      </c>
    </row>
    <row r="10343" spans="1:5" x14ac:dyDescent="0.3">
      <c r="A10343" s="33" t="s">
        <v>1</v>
      </c>
      <c r="B10343" s="33" t="s">
        <v>88</v>
      </c>
      <c r="C10343" s="33">
        <v>93600</v>
      </c>
      <c r="D10343" s="33" t="s">
        <v>4490</v>
      </c>
      <c r="E10343" t="str">
        <f t="shared" si="165"/>
        <v>$75K-$100K</v>
      </c>
    </row>
    <row r="10344" spans="1:5" x14ac:dyDescent="0.3">
      <c r="A10344" s="33" t="s">
        <v>0</v>
      </c>
      <c r="B10344" s="33" t="s">
        <v>53</v>
      </c>
      <c r="C10344" s="33">
        <v>140000</v>
      </c>
      <c r="D10344" s="33" t="s">
        <v>232</v>
      </c>
      <c r="E10344" t="str">
        <f t="shared" si="165"/>
        <v>$125K-$200K</v>
      </c>
    </row>
    <row r="10345" spans="1:5" x14ac:dyDescent="0.3">
      <c r="A10345" s="33" t="s">
        <v>0</v>
      </c>
      <c r="B10345" s="33" t="s">
        <v>53</v>
      </c>
      <c r="C10345" s="33">
        <v>150000</v>
      </c>
      <c r="D10345" s="33" t="s">
        <v>1181</v>
      </c>
      <c r="E10345" t="str">
        <f t="shared" si="165"/>
        <v>$125K-$200K</v>
      </c>
    </row>
    <row r="10346" spans="1:5" x14ac:dyDescent="0.3">
      <c r="A10346" s="33" t="s">
        <v>4</v>
      </c>
      <c r="B10346" s="33" t="s">
        <v>53</v>
      </c>
      <c r="C10346" s="33">
        <v>115000</v>
      </c>
      <c r="D10346" s="33" t="s">
        <v>596</v>
      </c>
      <c r="E10346" t="str">
        <f t="shared" si="165"/>
        <v>$100K-$125K</v>
      </c>
    </row>
    <row r="10347" spans="1:5" x14ac:dyDescent="0.3">
      <c r="A10347" s="33" t="s">
        <v>2</v>
      </c>
      <c r="B10347" s="33" t="s">
        <v>53</v>
      </c>
      <c r="C10347" s="33">
        <v>111175</v>
      </c>
      <c r="D10347" s="33" t="s">
        <v>4491</v>
      </c>
      <c r="E10347" t="str">
        <f t="shared" si="165"/>
        <v>$100K-$125K</v>
      </c>
    </row>
    <row r="10348" spans="1:5" x14ac:dyDescent="0.3">
      <c r="A10348" s="33" t="s">
        <v>2</v>
      </c>
      <c r="B10348" s="33" t="s">
        <v>53</v>
      </c>
      <c r="C10348" s="33">
        <v>120710</v>
      </c>
      <c r="D10348" s="33" t="s">
        <v>476</v>
      </c>
      <c r="E10348" t="str">
        <f t="shared" si="165"/>
        <v>$100K-$125K</v>
      </c>
    </row>
    <row r="10349" spans="1:5" x14ac:dyDescent="0.3">
      <c r="A10349" s="33" t="s">
        <v>2</v>
      </c>
      <c r="B10349" s="33" t="s">
        <v>53</v>
      </c>
      <c r="C10349" s="33">
        <v>80000</v>
      </c>
      <c r="D10349" s="33" t="s">
        <v>481</v>
      </c>
      <c r="E10349" t="str">
        <f t="shared" si="165"/>
        <v>$75K-$100K</v>
      </c>
    </row>
    <row r="10350" spans="1:5" x14ac:dyDescent="0.3">
      <c r="A10350" s="33" t="s">
        <v>52</v>
      </c>
      <c r="B10350" s="33" t="s">
        <v>53</v>
      </c>
      <c r="C10350" s="33"/>
      <c r="D10350" s="33" t="s">
        <v>4492</v>
      </c>
      <c r="E10350" t="str">
        <f t="shared" si="165"/>
        <v>No Data</v>
      </c>
    </row>
    <row r="10351" spans="1:5" x14ac:dyDescent="0.3">
      <c r="A10351" s="33" t="s">
        <v>126</v>
      </c>
      <c r="B10351" s="33" t="s">
        <v>53</v>
      </c>
      <c r="C10351" s="33">
        <v>162500</v>
      </c>
      <c r="D10351" s="33" t="s">
        <v>4493</v>
      </c>
      <c r="E10351" t="str">
        <f t="shared" si="165"/>
        <v>$125K-$200K</v>
      </c>
    </row>
    <row r="10352" spans="1:5" x14ac:dyDescent="0.3">
      <c r="A10352" s="33" t="s">
        <v>2</v>
      </c>
      <c r="B10352" s="33" t="s">
        <v>110</v>
      </c>
      <c r="C10352" s="33">
        <v>111175</v>
      </c>
      <c r="D10352" s="33" t="s">
        <v>2189</v>
      </c>
      <c r="E10352" t="str">
        <f t="shared" si="165"/>
        <v>$100K-$125K</v>
      </c>
    </row>
    <row r="10353" spans="1:5" x14ac:dyDescent="0.3">
      <c r="A10353" s="33" t="s">
        <v>2</v>
      </c>
      <c r="B10353" s="33" t="s">
        <v>84</v>
      </c>
      <c r="C10353" s="33">
        <v>51014</v>
      </c>
      <c r="D10353" s="33" t="s">
        <v>2729</v>
      </c>
      <c r="E10353" t="str">
        <f t="shared" si="165"/>
        <v>&lt;$75K</v>
      </c>
    </row>
    <row r="10354" spans="1:5" x14ac:dyDescent="0.3">
      <c r="A10354" s="33" t="s">
        <v>4</v>
      </c>
      <c r="B10354" s="33" t="s">
        <v>53</v>
      </c>
      <c r="C10354" s="33">
        <v>122500</v>
      </c>
      <c r="D10354" s="33" t="s">
        <v>2454</v>
      </c>
      <c r="E10354" t="str">
        <f t="shared" si="165"/>
        <v>$100K-$125K</v>
      </c>
    </row>
    <row r="10355" spans="1:5" x14ac:dyDescent="0.3">
      <c r="A10355" s="33" t="s">
        <v>2</v>
      </c>
      <c r="B10355" s="33" t="s">
        <v>53</v>
      </c>
      <c r="C10355" s="33"/>
      <c r="D10355" s="33" t="s">
        <v>4494</v>
      </c>
      <c r="E10355" t="str">
        <f t="shared" si="165"/>
        <v>No Data</v>
      </c>
    </row>
    <row r="10356" spans="1:5" x14ac:dyDescent="0.3">
      <c r="A10356" s="33" t="s">
        <v>52</v>
      </c>
      <c r="B10356" s="33" t="s">
        <v>53</v>
      </c>
      <c r="C10356" s="33"/>
      <c r="D10356" s="33" t="s">
        <v>1126</v>
      </c>
      <c r="E10356" t="str">
        <f t="shared" si="165"/>
        <v>No Data</v>
      </c>
    </row>
    <row r="10357" spans="1:5" x14ac:dyDescent="0.3">
      <c r="A10357" s="33" t="s">
        <v>4</v>
      </c>
      <c r="B10357" s="33" t="s">
        <v>53</v>
      </c>
      <c r="C10357" s="33">
        <v>115000</v>
      </c>
      <c r="D10357" s="33" t="s">
        <v>1501</v>
      </c>
      <c r="E10357" t="str">
        <f t="shared" si="165"/>
        <v>$100K-$125K</v>
      </c>
    </row>
    <row r="10358" spans="1:5" x14ac:dyDescent="0.3">
      <c r="A10358" s="33" t="s">
        <v>0</v>
      </c>
      <c r="B10358" s="33" t="s">
        <v>53</v>
      </c>
      <c r="C10358" s="33"/>
      <c r="D10358" s="33" t="s">
        <v>4495</v>
      </c>
      <c r="E10358" t="str">
        <f t="shared" si="165"/>
        <v>No Data</v>
      </c>
    </row>
    <row r="10359" spans="1:5" x14ac:dyDescent="0.3">
      <c r="A10359" s="33" t="s">
        <v>4</v>
      </c>
      <c r="B10359" s="33" t="s">
        <v>88</v>
      </c>
      <c r="C10359" s="33">
        <v>43200</v>
      </c>
      <c r="D10359" s="33" t="s">
        <v>440</v>
      </c>
      <c r="E10359" t="str">
        <f t="shared" si="165"/>
        <v>&lt;$75K</v>
      </c>
    </row>
    <row r="10360" spans="1:5" x14ac:dyDescent="0.3">
      <c r="A10360" s="33" t="s">
        <v>0</v>
      </c>
      <c r="B10360" s="33" t="s">
        <v>97</v>
      </c>
      <c r="C10360" s="33">
        <v>147500</v>
      </c>
      <c r="D10360" s="33" t="s">
        <v>4496</v>
      </c>
      <c r="E10360" t="str">
        <f t="shared" si="165"/>
        <v>$125K-$200K</v>
      </c>
    </row>
    <row r="10361" spans="1:5" x14ac:dyDescent="0.3">
      <c r="A10361" s="33" t="s">
        <v>0</v>
      </c>
      <c r="B10361" s="33" t="s">
        <v>53</v>
      </c>
      <c r="C10361" s="33">
        <v>155000</v>
      </c>
      <c r="D10361" s="33" t="s">
        <v>4497</v>
      </c>
      <c r="E10361" t="str">
        <f t="shared" si="165"/>
        <v>$125K-$200K</v>
      </c>
    </row>
    <row r="10362" spans="1:5" x14ac:dyDescent="0.3">
      <c r="A10362" s="33" t="s">
        <v>128</v>
      </c>
      <c r="B10362" s="33" t="s">
        <v>53</v>
      </c>
      <c r="C10362" s="33">
        <v>169500</v>
      </c>
      <c r="D10362" s="33" t="s">
        <v>4498</v>
      </c>
      <c r="E10362" t="str">
        <f t="shared" si="165"/>
        <v>$125K-$200K</v>
      </c>
    </row>
    <row r="10363" spans="1:5" x14ac:dyDescent="0.3">
      <c r="A10363" s="33" t="s">
        <v>2</v>
      </c>
      <c r="B10363" s="33" t="s">
        <v>53</v>
      </c>
      <c r="C10363" s="33"/>
      <c r="D10363" s="33" t="s">
        <v>279</v>
      </c>
      <c r="E10363" t="str">
        <f t="shared" si="165"/>
        <v>No Data</v>
      </c>
    </row>
    <row r="10364" spans="1:5" x14ac:dyDescent="0.3">
      <c r="A10364" s="33" t="s">
        <v>0</v>
      </c>
      <c r="B10364" s="33" t="s">
        <v>53</v>
      </c>
      <c r="C10364" s="33">
        <v>120631</v>
      </c>
      <c r="D10364" s="33" t="s">
        <v>4499</v>
      </c>
      <c r="E10364" t="str">
        <f t="shared" si="165"/>
        <v>$100K-$125K</v>
      </c>
    </row>
    <row r="10365" spans="1:5" x14ac:dyDescent="0.3">
      <c r="A10365" s="33" t="s">
        <v>4</v>
      </c>
      <c r="B10365" s="33" t="s">
        <v>88</v>
      </c>
      <c r="C10365" s="33">
        <v>147500</v>
      </c>
      <c r="D10365" s="33" t="s">
        <v>211</v>
      </c>
      <c r="E10365" t="str">
        <f t="shared" si="165"/>
        <v>$125K-$200K</v>
      </c>
    </row>
    <row r="10366" spans="1:5" x14ac:dyDescent="0.3">
      <c r="A10366" s="33" t="s">
        <v>2</v>
      </c>
      <c r="B10366" s="33" t="s">
        <v>53</v>
      </c>
      <c r="C10366" s="33"/>
      <c r="D10366" s="33" t="s">
        <v>232</v>
      </c>
      <c r="E10366" t="str">
        <f t="shared" si="165"/>
        <v>No Data</v>
      </c>
    </row>
    <row r="10367" spans="1:5" x14ac:dyDescent="0.3">
      <c r="A10367" s="33" t="s">
        <v>0</v>
      </c>
      <c r="B10367" s="33" t="s">
        <v>53</v>
      </c>
      <c r="C10367" s="33">
        <v>112500</v>
      </c>
      <c r="D10367" s="33" t="s">
        <v>4500</v>
      </c>
      <c r="E10367" t="str">
        <f t="shared" si="165"/>
        <v>$100K-$125K</v>
      </c>
    </row>
    <row r="10368" spans="1:5" x14ac:dyDescent="0.3">
      <c r="A10368" s="33" t="s">
        <v>0</v>
      </c>
      <c r="B10368" s="33" t="s">
        <v>53</v>
      </c>
      <c r="C10368" s="33">
        <v>90670</v>
      </c>
      <c r="D10368" s="33" t="s">
        <v>2386</v>
      </c>
      <c r="E10368" t="str">
        <f t="shared" si="165"/>
        <v>$75K-$100K</v>
      </c>
    </row>
    <row r="10369" spans="1:5" x14ac:dyDescent="0.3">
      <c r="A10369" s="33" t="s">
        <v>4</v>
      </c>
      <c r="B10369" s="33" t="s">
        <v>54</v>
      </c>
      <c r="C10369" s="33"/>
      <c r="D10369" s="33" t="s">
        <v>4501</v>
      </c>
      <c r="E10369" t="str">
        <f t="shared" si="165"/>
        <v>No Data</v>
      </c>
    </row>
    <row r="10370" spans="1:5" x14ac:dyDescent="0.3">
      <c r="A10370" s="33" t="s">
        <v>4</v>
      </c>
      <c r="B10370" s="33" t="s">
        <v>68</v>
      </c>
      <c r="C10370" s="33">
        <v>82500</v>
      </c>
      <c r="D10370" s="33" t="s">
        <v>4502</v>
      </c>
      <c r="E10370" t="str">
        <f t="shared" si="165"/>
        <v>$75K-$100K</v>
      </c>
    </row>
    <row r="10371" spans="1:5" x14ac:dyDescent="0.3">
      <c r="A10371" s="33" t="s">
        <v>2</v>
      </c>
      <c r="B10371" s="33" t="s">
        <v>53</v>
      </c>
      <c r="C10371" s="33"/>
      <c r="D10371" s="33" t="s">
        <v>4503</v>
      </c>
      <c r="E10371" t="str">
        <f t="shared" ref="E10371:E10434" si="166">_xlfn.XLOOKUP(C10371,$H$16:$H$21,$G$16:$G$21,,1)</f>
        <v>No Data</v>
      </c>
    </row>
    <row r="10372" spans="1:5" x14ac:dyDescent="0.3">
      <c r="A10372" s="33" t="s">
        <v>2</v>
      </c>
      <c r="B10372" s="33" t="s">
        <v>54</v>
      </c>
      <c r="C10372" s="33"/>
      <c r="D10372" s="33" t="s">
        <v>926</v>
      </c>
      <c r="E10372" t="str">
        <f t="shared" si="166"/>
        <v>No Data</v>
      </c>
    </row>
    <row r="10373" spans="1:5" x14ac:dyDescent="0.3">
      <c r="A10373" s="33" t="s">
        <v>4</v>
      </c>
      <c r="B10373" s="33" t="s">
        <v>54</v>
      </c>
      <c r="C10373" s="33">
        <v>194500</v>
      </c>
      <c r="D10373" s="33" t="s">
        <v>4504</v>
      </c>
      <c r="E10373" t="str">
        <f t="shared" si="166"/>
        <v>$125K-$200K</v>
      </c>
    </row>
    <row r="10374" spans="1:5" x14ac:dyDescent="0.3">
      <c r="A10374" s="33" t="s">
        <v>0</v>
      </c>
      <c r="B10374" s="33" t="s">
        <v>53</v>
      </c>
      <c r="C10374" s="33">
        <v>92000</v>
      </c>
      <c r="D10374" s="33" t="s">
        <v>1811</v>
      </c>
      <c r="E10374" t="str">
        <f t="shared" si="166"/>
        <v>$75K-$100K</v>
      </c>
    </row>
    <row r="10375" spans="1:5" x14ac:dyDescent="0.3">
      <c r="A10375" s="33" t="s">
        <v>125</v>
      </c>
      <c r="B10375" s="33" t="s">
        <v>53</v>
      </c>
      <c r="C10375" s="33">
        <v>85000</v>
      </c>
      <c r="D10375" s="33" t="s">
        <v>2290</v>
      </c>
      <c r="E10375" t="str">
        <f t="shared" si="166"/>
        <v>$75K-$100K</v>
      </c>
    </row>
    <row r="10376" spans="1:5" x14ac:dyDescent="0.3">
      <c r="A10376" s="33" t="s">
        <v>4</v>
      </c>
      <c r="B10376" s="33" t="s">
        <v>53</v>
      </c>
      <c r="C10376" s="33">
        <v>146620</v>
      </c>
      <c r="D10376" s="33" t="s">
        <v>318</v>
      </c>
      <c r="E10376" t="str">
        <f t="shared" si="166"/>
        <v>$125K-$200K</v>
      </c>
    </row>
    <row r="10377" spans="1:5" x14ac:dyDescent="0.3">
      <c r="A10377" s="33" t="s">
        <v>2</v>
      </c>
      <c r="B10377" s="33" t="s">
        <v>53</v>
      </c>
      <c r="C10377" s="33">
        <v>150000</v>
      </c>
      <c r="D10377" s="33" t="s">
        <v>4505</v>
      </c>
      <c r="E10377" t="str">
        <f t="shared" si="166"/>
        <v>$125K-$200K</v>
      </c>
    </row>
    <row r="10378" spans="1:5" x14ac:dyDescent="0.3">
      <c r="A10378" s="33" t="s">
        <v>128</v>
      </c>
      <c r="B10378" s="33" t="s">
        <v>53</v>
      </c>
      <c r="C10378" s="33">
        <v>100000</v>
      </c>
      <c r="D10378" s="33" t="s">
        <v>4004</v>
      </c>
      <c r="E10378" t="str">
        <f t="shared" si="166"/>
        <v>$75K-$100K</v>
      </c>
    </row>
    <row r="10379" spans="1:5" x14ac:dyDescent="0.3">
      <c r="A10379" s="33" t="s">
        <v>2</v>
      </c>
      <c r="B10379" s="33" t="s">
        <v>53</v>
      </c>
      <c r="C10379" s="33"/>
      <c r="D10379" s="33" t="s">
        <v>4506</v>
      </c>
      <c r="E10379" t="str">
        <f t="shared" si="166"/>
        <v>No Data</v>
      </c>
    </row>
    <row r="10380" spans="1:5" x14ac:dyDescent="0.3">
      <c r="A10380" s="33" t="s">
        <v>4</v>
      </c>
      <c r="B10380" s="33" t="s">
        <v>53</v>
      </c>
      <c r="C10380" s="33">
        <v>123245</v>
      </c>
      <c r="D10380" s="33" t="s">
        <v>1157</v>
      </c>
      <c r="E10380" t="str">
        <f t="shared" si="166"/>
        <v>$100K-$125K</v>
      </c>
    </row>
    <row r="10381" spans="1:5" x14ac:dyDescent="0.3">
      <c r="A10381" s="33" t="s">
        <v>4</v>
      </c>
      <c r="B10381" s="33" t="s">
        <v>53</v>
      </c>
      <c r="C10381" s="33"/>
      <c r="D10381" s="33" t="s">
        <v>258</v>
      </c>
      <c r="E10381" t="str">
        <f t="shared" si="166"/>
        <v>No Data</v>
      </c>
    </row>
    <row r="10382" spans="1:5" x14ac:dyDescent="0.3">
      <c r="A10382" s="33" t="s">
        <v>0</v>
      </c>
      <c r="B10382" s="33" t="s">
        <v>54</v>
      </c>
      <c r="C10382" s="33">
        <v>225000</v>
      </c>
      <c r="D10382" s="33" t="s">
        <v>230</v>
      </c>
      <c r="E10382" t="str">
        <f t="shared" si="166"/>
        <v>&gt;$200K</v>
      </c>
    </row>
    <row r="10383" spans="1:5" x14ac:dyDescent="0.3">
      <c r="A10383" s="33" t="s">
        <v>4</v>
      </c>
      <c r="B10383" s="33" t="s">
        <v>53</v>
      </c>
      <c r="C10383" s="33">
        <v>102500</v>
      </c>
      <c r="D10383" s="33" t="s">
        <v>648</v>
      </c>
      <c r="E10383" t="str">
        <f t="shared" si="166"/>
        <v>$100K-$125K</v>
      </c>
    </row>
    <row r="10384" spans="1:5" x14ac:dyDescent="0.3">
      <c r="A10384" s="33" t="s">
        <v>4</v>
      </c>
      <c r="B10384" s="33" t="s">
        <v>53</v>
      </c>
      <c r="C10384" s="33">
        <v>193904.5</v>
      </c>
      <c r="D10384" s="33" t="s">
        <v>4507</v>
      </c>
      <c r="E10384" t="str">
        <f t="shared" si="166"/>
        <v>$125K-$200K</v>
      </c>
    </row>
    <row r="10385" spans="1:5" x14ac:dyDescent="0.3">
      <c r="A10385" s="33" t="s">
        <v>1</v>
      </c>
      <c r="B10385" s="33" t="s">
        <v>191</v>
      </c>
      <c r="C10385" s="33">
        <v>166000</v>
      </c>
      <c r="D10385" s="33" t="s">
        <v>629</v>
      </c>
      <c r="E10385" t="str">
        <f t="shared" si="166"/>
        <v>$125K-$200K</v>
      </c>
    </row>
    <row r="10386" spans="1:5" x14ac:dyDescent="0.3">
      <c r="A10386" s="33" t="s">
        <v>0</v>
      </c>
      <c r="B10386" s="33" t="s">
        <v>53</v>
      </c>
      <c r="C10386" s="33"/>
      <c r="D10386" s="33" t="s">
        <v>1642</v>
      </c>
      <c r="E10386" t="str">
        <f t="shared" si="166"/>
        <v>No Data</v>
      </c>
    </row>
    <row r="10387" spans="1:5" x14ac:dyDescent="0.3">
      <c r="A10387" s="33" t="s">
        <v>4</v>
      </c>
      <c r="B10387" s="33" t="s">
        <v>81</v>
      </c>
      <c r="C10387" s="33">
        <v>90000</v>
      </c>
      <c r="D10387" s="33" t="s">
        <v>3421</v>
      </c>
      <c r="E10387" t="str">
        <f t="shared" si="166"/>
        <v>$75K-$100K</v>
      </c>
    </row>
    <row r="10388" spans="1:5" x14ac:dyDescent="0.3">
      <c r="A10388" s="33" t="s">
        <v>2</v>
      </c>
      <c r="B10388" s="33" t="s">
        <v>53</v>
      </c>
      <c r="C10388" s="33"/>
      <c r="D10388" s="33" t="s">
        <v>4508</v>
      </c>
      <c r="E10388" t="str">
        <f t="shared" si="166"/>
        <v>No Data</v>
      </c>
    </row>
    <row r="10389" spans="1:5" x14ac:dyDescent="0.3">
      <c r="A10389" s="33" t="s">
        <v>2</v>
      </c>
      <c r="B10389" s="33" t="s">
        <v>88</v>
      </c>
      <c r="C10389" s="33">
        <v>53014</v>
      </c>
      <c r="D10389" s="33" t="s">
        <v>335</v>
      </c>
      <c r="E10389" t="str">
        <f t="shared" si="166"/>
        <v>&lt;$75K</v>
      </c>
    </row>
    <row r="10390" spans="1:5" x14ac:dyDescent="0.3">
      <c r="A10390" s="33" t="s">
        <v>2</v>
      </c>
      <c r="B10390" s="33" t="s">
        <v>53</v>
      </c>
      <c r="C10390" s="33">
        <v>65085</v>
      </c>
      <c r="D10390" s="33" t="s">
        <v>4509</v>
      </c>
      <c r="E10390" t="str">
        <f t="shared" si="166"/>
        <v>&lt;$75K</v>
      </c>
    </row>
    <row r="10391" spans="1:5" x14ac:dyDescent="0.3">
      <c r="A10391" s="33" t="s">
        <v>0</v>
      </c>
      <c r="B10391" s="33" t="s">
        <v>54</v>
      </c>
      <c r="C10391" s="33">
        <v>115000</v>
      </c>
      <c r="D10391" s="33" t="s">
        <v>541</v>
      </c>
      <c r="E10391" t="str">
        <f t="shared" si="166"/>
        <v>$100K-$125K</v>
      </c>
    </row>
    <row r="10392" spans="1:5" x14ac:dyDescent="0.3">
      <c r="A10392" s="33" t="s">
        <v>2</v>
      </c>
      <c r="B10392" s="33" t="s">
        <v>53</v>
      </c>
      <c r="C10392" s="33"/>
      <c r="D10392" s="33" t="s">
        <v>1912</v>
      </c>
      <c r="E10392" t="str">
        <f t="shared" si="166"/>
        <v>No Data</v>
      </c>
    </row>
    <row r="10393" spans="1:5" x14ac:dyDescent="0.3">
      <c r="A10393" s="33" t="s">
        <v>2</v>
      </c>
      <c r="B10393" s="33" t="s">
        <v>53</v>
      </c>
      <c r="C10393" s="33">
        <v>239777.5</v>
      </c>
      <c r="D10393" s="33" t="s">
        <v>217</v>
      </c>
      <c r="E10393" t="str">
        <f t="shared" si="166"/>
        <v>&gt;$200K</v>
      </c>
    </row>
    <row r="10394" spans="1:5" x14ac:dyDescent="0.3">
      <c r="A10394" s="33" t="s">
        <v>0</v>
      </c>
      <c r="B10394" s="33" t="s">
        <v>53</v>
      </c>
      <c r="C10394" s="33">
        <v>146000</v>
      </c>
      <c r="D10394" s="33" t="s">
        <v>516</v>
      </c>
      <c r="E10394" t="str">
        <f t="shared" si="166"/>
        <v>$125K-$200K</v>
      </c>
    </row>
    <row r="10395" spans="1:5" x14ac:dyDescent="0.3">
      <c r="A10395" s="33" t="s">
        <v>2</v>
      </c>
      <c r="B10395" s="33" t="s">
        <v>53</v>
      </c>
      <c r="C10395" s="33">
        <v>55500</v>
      </c>
      <c r="D10395" s="33" t="s">
        <v>520</v>
      </c>
      <c r="E10395" t="str">
        <f t="shared" si="166"/>
        <v>&lt;$75K</v>
      </c>
    </row>
    <row r="10396" spans="1:5" x14ac:dyDescent="0.3">
      <c r="A10396" s="33" t="s">
        <v>2</v>
      </c>
      <c r="B10396" s="33" t="s">
        <v>53</v>
      </c>
      <c r="C10396" s="33"/>
      <c r="D10396" s="33" t="s">
        <v>4510</v>
      </c>
      <c r="E10396" t="str">
        <f t="shared" si="166"/>
        <v>No Data</v>
      </c>
    </row>
    <row r="10397" spans="1:5" x14ac:dyDescent="0.3">
      <c r="A10397" s="33" t="s">
        <v>126</v>
      </c>
      <c r="B10397" s="33" t="s">
        <v>53</v>
      </c>
      <c r="C10397" s="33"/>
      <c r="D10397" s="33" t="s">
        <v>255</v>
      </c>
      <c r="E10397" t="str">
        <f t="shared" si="166"/>
        <v>No Data</v>
      </c>
    </row>
    <row r="10398" spans="1:5" x14ac:dyDescent="0.3">
      <c r="A10398" s="33" t="s">
        <v>0</v>
      </c>
      <c r="B10398" s="33" t="s">
        <v>53</v>
      </c>
      <c r="C10398" s="33"/>
      <c r="D10398" s="33" t="s">
        <v>571</v>
      </c>
      <c r="E10398" t="str">
        <f t="shared" si="166"/>
        <v>No Data</v>
      </c>
    </row>
    <row r="10399" spans="1:5" x14ac:dyDescent="0.3">
      <c r="A10399" s="33" t="s">
        <v>4</v>
      </c>
      <c r="B10399" s="33" t="s">
        <v>54</v>
      </c>
      <c r="C10399" s="33"/>
      <c r="D10399" s="33" t="s">
        <v>2336</v>
      </c>
      <c r="E10399" t="str">
        <f t="shared" si="166"/>
        <v>No Data</v>
      </c>
    </row>
    <row r="10400" spans="1:5" x14ac:dyDescent="0.3">
      <c r="A10400" s="33" t="s">
        <v>0</v>
      </c>
      <c r="B10400" s="33" t="s">
        <v>53</v>
      </c>
      <c r="C10400" s="33">
        <v>200000</v>
      </c>
      <c r="D10400" s="33" t="s">
        <v>3940</v>
      </c>
      <c r="E10400" t="str">
        <f t="shared" si="166"/>
        <v>$125K-$200K</v>
      </c>
    </row>
    <row r="10401" spans="1:5" x14ac:dyDescent="0.3">
      <c r="A10401" s="33" t="s">
        <v>2</v>
      </c>
      <c r="B10401" s="33" t="s">
        <v>108</v>
      </c>
      <c r="C10401" s="33">
        <v>56700</v>
      </c>
      <c r="D10401" s="33" t="s">
        <v>322</v>
      </c>
      <c r="E10401" t="str">
        <f t="shared" si="166"/>
        <v>&lt;$75K</v>
      </c>
    </row>
    <row r="10402" spans="1:5" x14ac:dyDescent="0.3">
      <c r="A10402" s="33" t="s">
        <v>2</v>
      </c>
      <c r="B10402" s="33" t="s">
        <v>53</v>
      </c>
      <c r="C10402" s="33"/>
      <c r="D10402" s="33" t="s">
        <v>4511</v>
      </c>
      <c r="E10402" t="str">
        <f t="shared" si="166"/>
        <v>No Data</v>
      </c>
    </row>
    <row r="10403" spans="1:5" x14ac:dyDescent="0.3">
      <c r="A10403" s="33" t="s">
        <v>4</v>
      </c>
      <c r="B10403" s="33" t="s">
        <v>53</v>
      </c>
      <c r="C10403" s="33">
        <v>120000</v>
      </c>
      <c r="D10403" s="33" t="s">
        <v>417</v>
      </c>
      <c r="E10403" t="str">
        <f t="shared" si="166"/>
        <v>$100K-$125K</v>
      </c>
    </row>
    <row r="10404" spans="1:5" x14ac:dyDescent="0.3">
      <c r="A10404" s="33" t="s">
        <v>0</v>
      </c>
      <c r="B10404" s="33" t="s">
        <v>53</v>
      </c>
      <c r="C10404" s="33"/>
      <c r="D10404" s="33" t="s">
        <v>389</v>
      </c>
      <c r="E10404" t="str">
        <f t="shared" si="166"/>
        <v>No Data</v>
      </c>
    </row>
    <row r="10405" spans="1:5" x14ac:dyDescent="0.3">
      <c r="A10405" s="33" t="s">
        <v>0</v>
      </c>
      <c r="B10405" s="33" t="s">
        <v>53</v>
      </c>
      <c r="C10405" s="33"/>
      <c r="D10405" s="33" t="s">
        <v>286</v>
      </c>
      <c r="E10405" t="str">
        <f t="shared" si="166"/>
        <v>No Data</v>
      </c>
    </row>
    <row r="10406" spans="1:5" x14ac:dyDescent="0.3">
      <c r="A10406" s="33" t="s">
        <v>128</v>
      </c>
      <c r="B10406" s="33" t="s">
        <v>53</v>
      </c>
      <c r="C10406" s="33">
        <v>250000</v>
      </c>
      <c r="D10406" s="33" t="s">
        <v>4512</v>
      </c>
      <c r="E10406" t="str">
        <f t="shared" si="166"/>
        <v>&gt;$200K</v>
      </c>
    </row>
    <row r="10407" spans="1:5" x14ac:dyDescent="0.3">
      <c r="A10407" s="33" t="s">
        <v>2</v>
      </c>
      <c r="B10407" s="33" t="s">
        <v>53</v>
      </c>
      <c r="C10407" s="33"/>
      <c r="D10407" s="33" t="s">
        <v>1708</v>
      </c>
      <c r="E10407" t="str">
        <f t="shared" si="166"/>
        <v>No Data</v>
      </c>
    </row>
    <row r="10408" spans="1:5" x14ac:dyDescent="0.3">
      <c r="A10408" s="33" t="s">
        <v>4</v>
      </c>
      <c r="B10408" s="33" t="s">
        <v>53</v>
      </c>
      <c r="C10408" s="33"/>
      <c r="D10408" s="33" t="s">
        <v>4513</v>
      </c>
      <c r="E10408" t="str">
        <f t="shared" si="166"/>
        <v>No Data</v>
      </c>
    </row>
    <row r="10409" spans="1:5" x14ac:dyDescent="0.3">
      <c r="A10409" s="33" t="s">
        <v>0</v>
      </c>
      <c r="B10409" s="33" t="s">
        <v>54</v>
      </c>
      <c r="C10409" s="33">
        <v>85000</v>
      </c>
      <c r="D10409" s="33" t="s">
        <v>1460</v>
      </c>
      <c r="E10409" t="str">
        <f t="shared" si="166"/>
        <v>$75K-$100K</v>
      </c>
    </row>
    <row r="10410" spans="1:5" x14ac:dyDescent="0.3">
      <c r="A10410" s="33" t="s">
        <v>4</v>
      </c>
      <c r="B10410" s="33" t="s">
        <v>53</v>
      </c>
      <c r="C10410" s="33">
        <v>117500</v>
      </c>
      <c r="D10410" s="33" t="s">
        <v>4514</v>
      </c>
      <c r="E10410" t="str">
        <f t="shared" si="166"/>
        <v>$100K-$125K</v>
      </c>
    </row>
    <row r="10411" spans="1:5" x14ac:dyDescent="0.3">
      <c r="A10411" s="33" t="s">
        <v>0</v>
      </c>
      <c r="B10411" s="33" t="s">
        <v>53</v>
      </c>
      <c r="C10411" s="33"/>
      <c r="D10411" s="33" t="s">
        <v>249</v>
      </c>
      <c r="E10411" t="str">
        <f t="shared" si="166"/>
        <v>No Data</v>
      </c>
    </row>
    <row r="10412" spans="1:5" x14ac:dyDescent="0.3">
      <c r="A10412" s="33" t="s">
        <v>128</v>
      </c>
      <c r="B10412" s="33" t="s">
        <v>54</v>
      </c>
      <c r="C10412" s="33">
        <v>130000</v>
      </c>
      <c r="D10412" s="33" t="s">
        <v>4515</v>
      </c>
      <c r="E10412" t="str">
        <f t="shared" si="166"/>
        <v>$125K-$200K</v>
      </c>
    </row>
    <row r="10413" spans="1:5" x14ac:dyDescent="0.3">
      <c r="A10413" s="33" t="s">
        <v>0</v>
      </c>
      <c r="B10413" s="33" t="s">
        <v>54</v>
      </c>
      <c r="C10413" s="33">
        <v>115000</v>
      </c>
      <c r="D10413" s="33" t="s">
        <v>960</v>
      </c>
      <c r="E10413" t="str">
        <f t="shared" si="166"/>
        <v>$100K-$125K</v>
      </c>
    </row>
    <row r="10414" spans="1:5" x14ac:dyDescent="0.3">
      <c r="A10414" s="33" t="s">
        <v>0</v>
      </c>
      <c r="B10414" s="33" t="s">
        <v>53</v>
      </c>
      <c r="C10414" s="33">
        <v>80000</v>
      </c>
      <c r="D10414" s="33" t="s">
        <v>387</v>
      </c>
      <c r="E10414" t="str">
        <f t="shared" si="166"/>
        <v>$75K-$100K</v>
      </c>
    </row>
    <row r="10415" spans="1:5" x14ac:dyDescent="0.3">
      <c r="A10415" s="33" t="s">
        <v>0</v>
      </c>
      <c r="B10415" s="33" t="s">
        <v>53</v>
      </c>
      <c r="C10415" s="33">
        <v>97000</v>
      </c>
      <c r="D10415" s="33" t="s">
        <v>570</v>
      </c>
      <c r="E10415" t="str">
        <f t="shared" si="166"/>
        <v>$75K-$100K</v>
      </c>
    </row>
    <row r="10416" spans="1:5" x14ac:dyDescent="0.3">
      <c r="A10416" s="33" t="s">
        <v>128</v>
      </c>
      <c r="B10416" s="33" t="s">
        <v>53</v>
      </c>
      <c r="C10416" s="33">
        <v>185000</v>
      </c>
      <c r="D10416" s="33" t="s">
        <v>3418</v>
      </c>
      <c r="E10416" t="str">
        <f t="shared" si="166"/>
        <v>$125K-$200K</v>
      </c>
    </row>
    <row r="10417" spans="1:5" x14ac:dyDescent="0.3">
      <c r="A10417" s="33" t="s">
        <v>0</v>
      </c>
      <c r="B10417" s="33" t="s">
        <v>53</v>
      </c>
      <c r="C10417" s="33">
        <v>115000</v>
      </c>
      <c r="D10417" s="33" t="s">
        <v>326</v>
      </c>
      <c r="E10417" t="str">
        <f t="shared" si="166"/>
        <v>$100K-$125K</v>
      </c>
    </row>
    <row r="10418" spans="1:5" x14ac:dyDescent="0.3">
      <c r="A10418" s="33" t="s">
        <v>0</v>
      </c>
      <c r="B10418" s="33" t="s">
        <v>53</v>
      </c>
      <c r="C10418" s="33">
        <v>69107</v>
      </c>
      <c r="D10418" s="33" t="s">
        <v>911</v>
      </c>
      <c r="E10418" t="str">
        <f t="shared" si="166"/>
        <v>&lt;$75K</v>
      </c>
    </row>
    <row r="10419" spans="1:5" x14ac:dyDescent="0.3">
      <c r="A10419" s="33" t="s">
        <v>2</v>
      </c>
      <c r="B10419" s="33" t="s">
        <v>53</v>
      </c>
      <c r="C10419" s="33"/>
      <c r="D10419" s="33" t="s">
        <v>452</v>
      </c>
      <c r="E10419" t="str">
        <f t="shared" si="166"/>
        <v>No Data</v>
      </c>
    </row>
    <row r="10420" spans="1:5" x14ac:dyDescent="0.3">
      <c r="A10420" s="33" t="s">
        <v>4</v>
      </c>
      <c r="B10420" s="33" t="s">
        <v>53</v>
      </c>
      <c r="C10420" s="33">
        <v>105000</v>
      </c>
      <c r="D10420" s="33" t="s">
        <v>1619</v>
      </c>
      <c r="E10420" t="str">
        <f t="shared" si="166"/>
        <v>$100K-$125K</v>
      </c>
    </row>
    <row r="10421" spans="1:5" x14ac:dyDescent="0.3">
      <c r="A10421" s="33" t="s">
        <v>4</v>
      </c>
      <c r="B10421" s="33" t="s">
        <v>53</v>
      </c>
      <c r="C10421" s="33">
        <v>125000</v>
      </c>
      <c r="D10421" s="33" t="s">
        <v>4516</v>
      </c>
      <c r="E10421" t="str">
        <f t="shared" si="166"/>
        <v>$100K-$125K</v>
      </c>
    </row>
    <row r="10422" spans="1:5" x14ac:dyDescent="0.3">
      <c r="A10422" s="33" t="s">
        <v>0</v>
      </c>
      <c r="B10422" s="33" t="s">
        <v>53</v>
      </c>
      <c r="C10422" s="33">
        <v>171500</v>
      </c>
      <c r="D10422" s="33" t="s">
        <v>479</v>
      </c>
      <c r="E10422" t="str">
        <f t="shared" si="166"/>
        <v>$125K-$200K</v>
      </c>
    </row>
    <row r="10423" spans="1:5" x14ac:dyDescent="0.3">
      <c r="A10423" s="33" t="s">
        <v>4</v>
      </c>
      <c r="B10423" s="33" t="s">
        <v>53</v>
      </c>
      <c r="C10423" s="33"/>
      <c r="D10423" s="33" t="s">
        <v>4517</v>
      </c>
      <c r="E10423" t="str">
        <f t="shared" si="166"/>
        <v>No Data</v>
      </c>
    </row>
    <row r="10424" spans="1:5" x14ac:dyDescent="0.3">
      <c r="A10424" s="33" t="s">
        <v>128</v>
      </c>
      <c r="B10424" s="33" t="s">
        <v>54</v>
      </c>
      <c r="C10424" s="33">
        <v>159500</v>
      </c>
      <c r="D10424" s="33" t="s">
        <v>4518</v>
      </c>
      <c r="E10424" t="str">
        <f t="shared" si="166"/>
        <v>$125K-$200K</v>
      </c>
    </row>
    <row r="10425" spans="1:5" x14ac:dyDescent="0.3">
      <c r="A10425" s="33" t="s">
        <v>4</v>
      </c>
      <c r="B10425" s="33" t="s">
        <v>92</v>
      </c>
      <c r="C10425" s="33">
        <v>98301.5</v>
      </c>
      <c r="D10425" s="33" t="s">
        <v>4519</v>
      </c>
      <c r="E10425" t="str">
        <f t="shared" si="166"/>
        <v>$75K-$100K</v>
      </c>
    </row>
    <row r="10426" spans="1:5" x14ac:dyDescent="0.3">
      <c r="A10426" s="33" t="s">
        <v>0</v>
      </c>
      <c r="B10426" s="33" t="s">
        <v>53</v>
      </c>
      <c r="C10426" s="33"/>
      <c r="D10426" s="33" t="s">
        <v>1721</v>
      </c>
      <c r="E10426" t="str">
        <f t="shared" si="166"/>
        <v>No Data</v>
      </c>
    </row>
    <row r="10427" spans="1:5" x14ac:dyDescent="0.3">
      <c r="A10427" s="33" t="s">
        <v>0</v>
      </c>
      <c r="B10427" s="33" t="s">
        <v>53</v>
      </c>
      <c r="C10427" s="33"/>
      <c r="D10427" s="33" t="s">
        <v>258</v>
      </c>
      <c r="E10427" t="str">
        <f t="shared" si="166"/>
        <v>No Data</v>
      </c>
    </row>
    <row r="10428" spans="1:5" x14ac:dyDescent="0.3">
      <c r="A10428" s="33" t="s">
        <v>125</v>
      </c>
      <c r="B10428" s="33" t="s">
        <v>53</v>
      </c>
      <c r="C10428" s="33">
        <v>100000</v>
      </c>
      <c r="D10428" s="33" t="s">
        <v>906</v>
      </c>
      <c r="E10428" t="str">
        <f t="shared" si="166"/>
        <v>$75K-$100K</v>
      </c>
    </row>
    <row r="10429" spans="1:5" x14ac:dyDescent="0.3">
      <c r="A10429" s="33" t="s">
        <v>126</v>
      </c>
      <c r="B10429" s="33" t="s">
        <v>54</v>
      </c>
      <c r="C10429" s="33">
        <v>170672</v>
      </c>
      <c r="D10429" s="33" t="s">
        <v>225</v>
      </c>
      <c r="E10429" t="str">
        <f t="shared" si="166"/>
        <v>$125K-$200K</v>
      </c>
    </row>
    <row r="10430" spans="1:5" x14ac:dyDescent="0.3">
      <c r="A10430" s="33" t="s">
        <v>4</v>
      </c>
      <c r="B10430" s="33" t="s">
        <v>53</v>
      </c>
      <c r="C10430" s="33"/>
      <c r="D10430" s="33" t="s">
        <v>366</v>
      </c>
      <c r="E10430" t="str">
        <f t="shared" si="166"/>
        <v>No Data</v>
      </c>
    </row>
    <row r="10431" spans="1:5" x14ac:dyDescent="0.3">
      <c r="A10431" s="33" t="s">
        <v>0</v>
      </c>
      <c r="B10431" s="33" t="s">
        <v>53</v>
      </c>
      <c r="C10431" s="33">
        <v>350000</v>
      </c>
      <c r="D10431" s="33" t="s">
        <v>1784</v>
      </c>
      <c r="E10431" t="str">
        <f t="shared" si="166"/>
        <v>&gt;$200K</v>
      </c>
    </row>
    <row r="10432" spans="1:5" x14ac:dyDescent="0.3">
      <c r="A10432" s="33" t="s">
        <v>0</v>
      </c>
      <c r="B10432" s="33" t="s">
        <v>53</v>
      </c>
      <c r="C10432" s="33">
        <v>115750</v>
      </c>
      <c r="D10432" s="33" t="s">
        <v>516</v>
      </c>
      <c r="E10432" t="str">
        <f t="shared" si="166"/>
        <v>$100K-$125K</v>
      </c>
    </row>
    <row r="10433" spans="1:5" x14ac:dyDescent="0.3">
      <c r="A10433" s="33" t="s">
        <v>2</v>
      </c>
      <c r="B10433" s="33" t="s">
        <v>53</v>
      </c>
      <c r="C10433" s="33"/>
      <c r="D10433" s="33" t="s">
        <v>3491</v>
      </c>
      <c r="E10433" t="str">
        <f t="shared" si="166"/>
        <v>No Data</v>
      </c>
    </row>
    <row r="10434" spans="1:5" x14ac:dyDescent="0.3">
      <c r="A10434" s="33" t="s">
        <v>0</v>
      </c>
      <c r="B10434" s="33" t="s">
        <v>97</v>
      </c>
      <c r="C10434" s="33">
        <v>50400</v>
      </c>
      <c r="D10434" s="33" t="s">
        <v>2248</v>
      </c>
      <c r="E10434" t="str">
        <f t="shared" si="166"/>
        <v>&lt;$75K</v>
      </c>
    </row>
    <row r="10435" spans="1:5" x14ac:dyDescent="0.3">
      <c r="A10435" s="33" t="s">
        <v>4</v>
      </c>
      <c r="B10435" s="33" t="s">
        <v>53</v>
      </c>
      <c r="C10435" s="33">
        <v>90000</v>
      </c>
      <c r="D10435" s="33" t="s">
        <v>4520</v>
      </c>
      <c r="E10435" t="str">
        <f t="shared" ref="E10435:E10498" si="167">_xlfn.XLOOKUP(C10435,$H$16:$H$21,$G$16:$G$21,,1)</f>
        <v>$75K-$100K</v>
      </c>
    </row>
    <row r="10436" spans="1:5" x14ac:dyDescent="0.3">
      <c r="A10436" s="33" t="s">
        <v>2</v>
      </c>
      <c r="B10436" s="33" t="s">
        <v>72</v>
      </c>
      <c r="C10436" s="33">
        <v>89100</v>
      </c>
      <c r="D10436" s="33" t="s">
        <v>494</v>
      </c>
      <c r="E10436" t="str">
        <f t="shared" si="167"/>
        <v>$75K-$100K</v>
      </c>
    </row>
    <row r="10437" spans="1:5" x14ac:dyDescent="0.3">
      <c r="A10437" s="33" t="s">
        <v>0</v>
      </c>
      <c r="B10437" s="33" t="s">
        <v>53</v>
      </c>
      <c r="C10437" s="33">
        <v>224500</v>
      </c>
      <c r="D10437" s="33" t="s">
        <v>217</v>
      </c>
      <c r="E10437" t="str">
        <f t="shared" si="167"/>
        <v>&gt;$200K</v>
      </c>
    </row>
    <row r="10438" spans="1:5" x14ac:dyDescent="0.3">
      <c r="A10438" s="33" t="s">
        <v>4</v>
      </c>
      <c r="B10438" s="33" t="s">
        <v>54</v>
      </c>
      <c r="C10438" s="33">
        <v>122500</v>
      </c>
      <c r="D10438" s="33" t="s">
        <v>4144</v>
      </c>
      <c r="E10438" t="str">
        <f t="shared" si="167"/>
        <v>$100K-$125K</v>
      </c>
    </row>
    <row r="10439" spans="1:5" x14ac:dyDescent="0.3">
      <c r="A10439" s="33" t="s">
        <v>2</v>
      </c>
      <c r="B10439" s="33" t="s">
        <v>53</v>
      </c>
      <c r="C10439" s="33"/>
      <c r="D10439" s="33" t="s">
        <v>1136</v>
      </c>
      <c r="E10439" t="str">
        <f t="shared" si="167"/>
        <v>No Data</v>
      </c>
    </row>
    <row r="10440" spans="1:5" x14ac:dyDescent="0.3">
      <c r="A10440" s="33" t="s">
        <v>0</v>
      </c>
      <c r="B10440" s="33" t="s">
        <v>53</v>
      </c>
      <c r="C10440" s="33">
        <v>150000</v>
      </c>
      <c r="D10440" s="33" t="s">
        <v>431</v>
      </c>
      <c r="E10440" t="str">
        <f t="shared" si="167"/>
        <v>$125K-$200K</v>
      </c>
    </row>
    <row r="10441" spans="1:5" x14ac:dyDescent="0.3">
      <c r="A10441" s="33" t="s">
        <v>126</v>
      </c>
      <c r="B10441" s="33" t="s">
        <v>54</v>
      </c>
      <c r="C10441" s="33"/>
      <c r="D10441" s="33" t="s">
        <v>596</v>
      </c>
      <c r="E10441" t="str">
        <f t="shared" si="167"/>
        <v>No Data</v>
      </c>
    </row>
    <row r="10442" spans="1:5" x14ac:dyDescent="0.3">
      <c r="A10442" s="33" t="s">
        <v>2</v>
      </c>
      <c r="B10442" s="33" t="s">
        <v>53</v>
      </c>
      <c r="C10442" s="33">
        <v>115000</v>
      </c>
      <c r="D10442" s="33" t="s">
        <v>729</v>
      </c>
      <c r="E10442" t="str">
        <f t="shared" si="167"/>
        <v>$100K-$125K</v>
      </c>
    </row>
    <row r="10443" spans="1:5" x14ac:dyDescent="0.3">
      <c r="A10443" s="33" t="s">
        <v>4</v>
      </c>
      <c r="B10443" s="33" t="s">
        <v>53</v>
      </c>
      <c r="C10443" s="33">
        <v>110000</v>
      </c>
      <c r="D10443" s="33" t="s">
        <v>268</v>
      </c>
      <c r="E10443" t="str">
        <f t="shared" si="167"/>
        <v>$100K-$125K</v>
      </c>
    </row>
    <row r="10444" spans="1:5" x14ac:dyDescent="0.3">
      <c r="A10444" s="33" t="s">
        <v>126</v>
      </c>
      <c r="B10444" s="33" t="s">
        <v>88</v>
      </c>
      <c r="C10444" s="33">
        <v>147500</v>
      </c>
      <c r="D10444" s="33" t="s">
        <v>841</v>
      </c>
      <c r="E10444" t="str">
        <f t="shared" si="167"/>
        <v>$125K-$200K</v>
      </c>
    </row>
    <row r="10445" spans="1:5" x14ac:dyDescent="0.3">
      <c r="A10445" s="33" t="s">
        <v>4</v>
      </c>
      <c r="B10445" s="33" t="s">
        <v>53</v>
      </c>
      <c r="C10445" s="33">
        <v>200000</v>
      </c>
      <c r="D10445" s="33" t="s">
        <v>431</v>
      </c>
      <c r="E10445" t="str">
        <f t="shared" si="167"/>
        <v>$125K-$200K</v>
      </c>
    </row>
    <row r="10446" spans="1:5" x14ac:dyDescent="0.3">
      <c r="A10446" s="33" t="s">
        <v>0</v>
      </c>
      <c r="B10446" s="33" t="s">
        <v>53</v>
      </c>
      <c r="C10446" s="33">
        <v>107500</v>
      </c>
      <c r="D10446" s="33" t="s">
        <v>4388</v>
      </c>
      <c r="E10446" t="str">
        <f t="shared" si="167"/>
        <v>$100K-$125K</v>
      </c>
    </row>
    <row r="10447" spans="1:5" x14ac:dyDescent="0.3">
      <c r="A10447" s="33" t="s">
        <v>2</v>
      </c>
      <c r="B10447" s="33" t="s">
        <v>53</v>
      </c>
      <c r="C10447" s="33">
        <v>85000</v>
      </c>
      <c r="D10447" s="33" t="s">
        <v>4521</v>
      </c>
      <c r="E10447" t="str">
        <f t="shared" si="167"/>
        <v>$75K-$100K</v>
      </c>
    </row>
    <row r="10448" spans="1:5" x14ac:dyDescent="0.3">
      <c r="A10448" s="33" t="s">
        <v>126</v>
      </c>
      <c r="B10448" s="33" t="s">
        <v>53</v>
      </c>
      <c r="C10448" s="33">
        <v>105000</v>
      </c>
      <c r="D10448" s="33" t="s">
        <v>4522</v>
      </c>
      <c r="E10448" t="str">
        <f t="shared" si="167"/>
        <v>$100K-$125K</v>
      </c>
    </row>
    <row r="10449" spans="1:5" x14ac:dyDescent="0.3">
      <c r="A10449" s="33" t="s">
        <v>2</v>
      </c>
      <c r="B10449" s="33" t="s">
        <v>70</v>
      </c>
      <c r="C10449" s="33">
        <v>72900</v>
      </c>
      <c r="D10449" s="33" t="s">
        <v>4003</v>
      </c>
      <c r="E10449" t="str">
        <f t="shared" si="167"/>
        <v>&lt;$75K</v>
      </c>
    </row>
    <row r="10450" spans="1:5" x14ac:dyDescent="0.3">
      <c r="A10450" s="33" t="s">
        <v>52</v>
      </c>
      <c r="B10450" s="33" t="s">
        <v>53</v>
      </c>
      <c r="C10450" s="33">
        <v>130000</v>
      </c>
      <c r="D10450" s="33" t="s">
        <v>4523</v>
      </c>
      <c r="E10450" t="str">
        <f t="shared" si="167"/>
        <v>$125K-$200K</v>
      </c>
    </row>
    <row r="10451" spans="1:5" x14ac:dyDescent="0.3">
      <c r="A10451" s="33" t="s">
        <v>4</v>
      </c>
      <c r="B10451" s="33" t="s">
        <v>53</v>
      </c>
      <c r="C10451" s="33">
        <v>157500</v>
      </c>
      <c r="D10451" s="33" t="s">
        <v>265</v>
      </c>
      <c r="E10451" t="str">
        <f t="shared" si="167"/>
        <v>$125K-$200K</v>
      </c>
    </row>
    <row r="10452" spans="1:5" x14ac:dyDescent="0.3">
      <c r="A10452" s="33" t="s">
        <v>4</v>
      </c>
      <c r="B10452" s="33" t="s">
        <v>81</v>
      </c>
      <c r="C10452" s="33">
        <v>147500</v>
      </c>
      <c r="D10452" s="33" t="s">
        <v>4524</v>
      </c>
      <c r="E10452" t="str">
        <f t="shared" si="167"/>
        <v>$125K-$200K</v>
      </c>
    </row>
    <row r="10453" spans="1:5" x14ac:dyDescent="0.3">
      <c r="A10453" s="33" t="s">
        <v>0</v>
      </c>
      <c r="B10453" s="33" t="s">
        <v>53</v>
      </c>
      <c r="C10453" s="33">
        <v>80000</v>
      </c>
      <c r="D10453" s="33" t="s">
        <v>4525</v>
      </c>
      <c r="E10453" t="str">
        <f t="shared" si="167"/>
        <v>$75K-$100K</v>
      </c>
    </row>
    <row r="10454" spans="1:5" x14ac:dyDescent="0.3">
      <c r="A10454" s="33" t="s">
        <v>2</v>
      </c>
      <c r="B10454" s="33" t="s">
        <v>54</v>
      </c>
      <c r="C10454" s="33"/>
      <c r="D10454" s="33" t="s">
        <v>4526</v>
      </c>
      <c r="E10454" t="str">
        <f t="shared" si="167"/>
        <v>No Data</v>
      </c>
    </row>
    <row r="10455" spans="1:5" x14ac:dyDescent="0.3">
      <c r="A10455" s="33" t="s">
        <v>4</v>
      </c>
      <c r="B10455" s="33" t="s">
        <v>53</v>
      </c>
      <c r="C10455" s="33"/>
      <c r="D10455" s="33" t="s">
        <v>3376</v>
      </c>
      <c r="E10455" t="str">
        <f t="shared" si="167"/>
        <v>No Data</v>
      </c>
    </row>
    <row r="10456" spans="1:5" x14ac:dyDescent="0.3">
      <c r="A10456" s="33" t="s">
        <v>4</v>
      </c>
      <c r="B10456" s="33" t="s">
        <v>63</v>
      </c>
      <c r="C10456" s="33">
        <v>98283</v>
      </c>
      <c r="D10456" s="33" t="s">
        <v>294</v>
      </c>
      <c r="E10456" t="str">
        <f t="shared" si="167"/>
        <v>$75K-$100K</v>
      </c>
    </row>
    <row r="10457" spans="1:5" x14ac:dyDescent="0.3">
      <c r="A10457" s="33" t="s">
        <v>4</v>
      </c>
      <c r="B10457" s="33" t="s">
        <v>103</v>
      </c>
      <c r="C10457" s="33">
        <v>96773</v>
      </c>
      <c r="D10457" s="33" t="s">
        <v>4527</v>
      </c>
      <c r="E10457" t="str">
        <f t="shared" si="167"/>
        <v>$75K-$100K</v>
      </c>
    </row>
    <row r="10458" spans="1:5" x14ac:dyDescent="0.3">
      <c r="A10458" s="33" t="s">
        <v>0</v>
      </c>
      <c r="B10458" s="33" t="s">
        <v>53</v>
      </c>
      <c r="C10458" s="33"/>
      <c r="D10458" s="33" t="s">
        <v>1051</v>
      </c>
      <c r="E10458" t="str">
        <f t="shared" si="167"/>
        <v>No Data</v>
      </c>
    </row>
    <row r="10459" spans="1:5" x14ac:dyDescent="0.3">
      <c r="A10459" s="33" t="s">
        <v>126</v>
      </c>
      <c r="B10459" s="33" t="s">
        <v>53</v>
      </c>
      <c r="C10459" s="33">
        <v>127500</v>
      </c>
      <c r="D10459" s="33" t="s">
        <v>648</v>
      </c>
      <c r="E10459" t="str">
        <f t="shared" si="167"/>
        <v>$125K-$200K</v>
      </c>
    </row>
    <row r="10460" spans="1:5" x14ac:dyDescent="0.3">
      <c r="A10460" s="33" t="s">
        <v>0</v>
      </c>
      <c r="B10460" s="33" t="s">
        <v>54</v>
      </c>
      <c r="C10460" s="33"/>
      <c r="D10460" s="33" t="s">
        <v>4528</v>
      </c>
      <c r="E10460" t="str">
        <f t="shared" si="167"/>
        <v>No Data</v>
      </c>
    </row>
    <row r="10461" spans="1:5" x14ac:dyDescent="0.3">
      <c r="A10461" s="33" t="s">
        <v>2</v>
      </c>
      <c r="B10461" s="33" t="s">
        <v>53</v>
      </c>
      <c r="C10461" s="33">
        <v>65000</v>
      </c>
      <c r="D10461" s="33" t="s">
        <v>4529</v>
      </c>
      <c r="E10461" t="str">
        <f t="shared" si="167"/>
        <v>&lt;$75K</v>
      </c>
    </row>
    <row r="10462" spans="1:5" x14ac:dyDescent="0.3">
      <c r="A10462" s="33" t="s">
        <v>126</v>
      </c>
      <c r="B10462" s="33" t="s">
        <v>53</v>
      </c>
      <c r="C10462" s="33">
        <v>172500</v>
      </c>
      <c r="D10462" s="33" t="s">
        <v>631</v>
      </c>
      <c r="E10462" t="str">
        <f t="shared" si="167"/>
        <v>$125K-$200K</v>
      </c>
    </row>
    <row r="10463" spans="1:5" x14ac:dyDescent="0.3">
      <c r="A10463" s="33" t="s">
        <v>4</v>
      </c>
      <c r="B10463" s="33" t="s">
        <v>53</v>
      </c>
      <c r="C10463" s="33">
        <v>107800</v>
      </c>
      <c r="D10463" s="33" t="s">
        <v>4530</v>
      </c>
      <c r="E10463" t="str">
        <f t="shared" si="167"/>
        <v>$100K-$125K</v>
      </c>
    </row>
    <row r="10464" spans="1:5" x14ac:dyDescent="0.3">
      <c r="A10464" s="33" t="s">
        <v>0</v>
      </c>
      <c r="B10464" s="33" t="s">
        <v>53</v>
      </c>
      <c r="C10464" s="33">
        <v>125000</v>
      </c>
      <c r="D10464" s="33" t="s">
        <v>4531</v>
      </c>
      <c r="E10464" t="str">
        <f t="shared" si="167"/>
        <v>$100K-$125K</v>
      </c>
    </row>
    <row r="10465" spans="1:5" x14ac:dyDescent="0.3">
      <c r="A10465" s="33" t="s">
        <v>0</v>
      </c>
      <c r="B10465" s="33" t="s">
        <v>53</v>
      </c>
      <c r="C10465" s="33">
        <v>130000</v>
      </c>
      <c r="D10465" s="33" t="s">
        <v>4532</v>
      </c>
      <c r="E10465" t="str">
        <f t="shared" si="167"/>
        <v>$125K-$200K</v>
      </c>
    </row>
    <row r="10466" spans="1:5" x14ac:dyDescent="0.3">
      <c r="A10466" s="33" t="s">
        <v>1</v>
      </c>
      <c r="B10466" s="33" t="s">
        <v>105</v>
      </c>
      <c r="C10466" s="33">
        <v>72000</v>
      </c>
      <c r="D10466" s="33" t="s">
        <v>1091</v>
      </c>
      <c r="E10466" t="str">
        <f t="shared" si="167"/>
        <v>&lt;$75K</v>
      </c>
    </row>
    <row r="10467" spans="1:5" x14ac:dyDescent="0.3">
      <c r="A10467" s="33" t="s">
        <v>4</v>
      </c>
      <c r="B10467" s="33" t="s">
        <v>53</v>
      </c>
      <c r="C10467" s="33">
        <v>203000</v>
      </c>
      <c r="D10467" s="33" t="s">
        <v>225</v>
      </c>
      <c r="E10467" t="str">
        <f t="shared" si="167"/>
        <v>&gt;$200K</v>
      </c>
    </row>
    <row r="10468" spans="1:5" x14ac:dyDescent="0.3">
      <c r="A10468" s="33" t="s">
        <v>4</v>
      </c>
      <c r="B10468" s="33" t="s">
        <v>53</v>
      </c>
      <c r="C10468" s="33"/>
      <c r="D10468" s="33" t="s">
        <v>4533</v>
      </c>
      <c r="E10468" t="str">
        <f t="shared" si="167"/>
        <v>No Data</v>
      </c>
    </row>
    <row r="10469" spans="1:5" x14ac:dyDescent="0.3">
      <c r="A10469" s="33" t="s">
        <v>4</v>
      </c>
      <c r="B10469" s="33" t="s">
        <v>53</v>
      </c>
      <c r="C10469" s="33"/>
      <c r="D10469" s="33" t="s">
        <v>4534</v>
      </c>
      <c r="E10469" t="str">
        <f t="shared" si="167"/>
        <v>No Data</v>
      </c>
    </row>
    <row r="10470" spans="1:5" x14ac:dyDescent="0.3">
      <c r="A10470" s="33" t="s">
        <v>126</v>
      </c>
      <c r="B10470" s="33" t="s">
        <v>53</v>
      </c>
      <c r="C10470" s="33">
        <v>150000</v>
      </c>
      <c r="D10470" s="33" t="s">
        <v>3490</v>
      </c>
      <c r="E10470" t="str">
        <f t="shared" si="167"/>
        <v>$125K-$200K</v>
      </c>
    </row>
    <row r="10471" spans="1:5" x14ac:dyDescent="0.3">
      <c r="A10471" s="33" t="s">
        <v>4</v>
      </c>
      <c r="B10471" s="33" t="s">
        <v>53</v>
      </c>
      <c r="C10471" s="33">
        <v>130000</v>
      </c>
      <c r="D10471" s="33" t="s">
        <v>315</v>
      </c>
      <c r="E10471" t="str">
        <f t="shared" si="167"/>
        <v>$125K-$200K</v>
      </c>
    </row>
    <row r="10472" spans="1:5" x14ac:dyDescent="0.3">
      <c r="A10472" s="33" t="s">
        <v>2</v>
      </c>
      <c r="B10472" s="33" t="s">
        <v>54</v>
      </c>
      <c r="C10472" s="33">
        <v>80000</v>
      </c>
      <c r="D10472" s="33" t="s">
        <v>4057</v>
      </c>
      <c r="E10472" t="str">
        <f t="shared" si="167"/>
        <v>$75K-$100K</v>
      </c>
    </row>
    <row r="10473" spans="1:5" x14ac:dyDescent="0.3">
      <c r="A10473" s="33" t="s">
        <v>1</v>
      </c>
      <c r="B10473" s="33" t="s">
        <v>53</v>
      </c>
      <c r="C10473" s="33">
        <v>99150</v>
      </c>
      <c r="D10473" s="33" t="s">
        <v>4535</v>
      </c>
      <c r="E10473" t="str">
        <f t="shared" si="167"/>
        <v>$75K-$100K</v>
      </c>
    </row>
    <row r="10474" spans="1:5" x14ac:dyDescent="0.3">
      <c r="A10474" s="33" t="s">
        <v>2</v>
      </c>
      <c r="B10474" s="33" t="s">
        <v>96</v>
      </c>
      <c r="C10474" s="33">
        <v>56700</v>
      </c>
      <c r="D10474" s="33" t="s">
        <v>816</v>
      </c>
      <c r="E10474" t="str">
        <f t="shared" si="167"/>
        <v>&lt;$75K</v>
      </c>
    </row>
    <row r="10475" spans="1:5" x14ac:dyDescent="0.3">
      <c r="A10475" s="33" t="s">
        <v>128</v>
      </c>
      <c r="B10475" s="33" t="s">
        <v>53</v>
      </c>
      <c r="C10475" s="33">
        <v>184844.5</v>
      </c>
      <c r="D10475" s="33" t="s">
        <v>217</v>
      </c>
      <c r="E10475" t="str">
        <f t="shared" si="167"/>
        <v>$125K-$200K</v>
      </c>
    </row>
    <row r="10476" spans="1:5" x14ac:dyDescent="0.3">
      <c r="A10476" s="33" t="s">
        <v>1</v>
      </c>
      <c r="B10476" s="33" t="s">
        <v>54</v>
      </c>
      <c r="C10476" s="33">
        <v>166000</v>
      </c>
      <c r="D10476" s="33" t="s">
        <v>4536</v>
      </c>
      <c r="E10476" t="str">
        <f t="shared" si="167"/>
        <v>$125K-$200K</v>
      </c>
    </row>
    <row r="10477" spans="1:5" x14ac:dyDescent="0.3">
      <c r="A10477" s="33" t="s">
        <v>126</v>
      </c>
      <c r="B10477" s="33" t="s">
        <v>53</v>
      </c>
      <c r="C10477" s="33">
        <v>125000</v>
      </c>
      <c r="D10477" s="33" t="s">
        <v>4537</v>
      </c>
      <c r="E10477" t="str">
        <f t="shared" si="167"/>
        <v>$100K-$125K</v>
      </c>
    </row>
    <row r="10478" spans="1:5" x14ac:dyDescent="0.3">
      <c r="A10478" s="33" t="s">
        <v>126</v>
      </c>
      <c r="B10478" s="33" t="s">
        <v>53</v>
      </c>
      <c r="C10478" s="33">
        <v>173500</v>
      </c>
      <c r="D10478" s="33" t="s">
        <v>225</v>
      </c>
      <c r="E10478" t="str">
        <f t="shared" si="167"/>
        <v>$125K-$200K</v>
      </c>
    </row>
    <row r="10479" spans="1:5" x14ac:dyDescent="0.3">
      <c r="A10479" s="33" t="s">
        <v>0</v>
      </c>
      <c r="B10479" s="33" t="s">
        <v>53</v>
      </c>
      <c r="C10479" s="33"/>
      <c r="D10479" s="33" t="s">
        <v>299</v>
      </c>
      <c r="E10479" t="str">
        <f t="shared" si="167"/>
        <v>No Data</v>
      </c>
    </row>
    <row r="10480" spans="1:5" x14ac:dyDescent="0.3">
      <c r="A10480" s="33" t="s">
        <v>0</v>
      </c>
      <c r="B10480" s="33" t="s">
        <v>53</v>
      </c>
      <c r="C10480" s="33">
        <v>115000</v>
      </c>
      <c r="D10480" s="33" t="s">
        <v>4538</v>
      </c>
      <c r="E10480" t="str">
        <f t="shared" si="167"/>
        <v>$100K-$125K</v>
      </c>
    </row>
    <row r="10481" spans="1:5" x14ac:dyDescent="0.3">
      <c r="A10481" s="33" t="s">
        <v>0</v>
      </c>
      <c r="B10481" s="33" t="s">
        <v>53</v>
      </c>
      <c r="C10481" s="33"/>
      <c r="D10481" s="33" t="s">
        <v>510</v>
      </c>
      <c r="E10481" t="str">
        <f t="shared" si="167"/>
        <v>No Data</v>
      </c>
    </row>
    <row r="10482" spans="1:5" x14ac:dyDescent="0.3">
      <c r="A10482" s="33" t="s">
        <v>4</v>
      </c>
      <c r="B10482" s="33" t="s">
        <v>53</v>
      </c>
      <c r="C10482" s="33">
        <v>135000</v>
      </c>
      <c r="D10482" s="33" t="s">
        <v>463</v>
      </c>
      <c r="E10482" t="str">
        <f t="shared" si="167"/>
        <v>$125K-$200K</v>
      </c>
    </row>
    <row r="10483" spans="1:5" x14ac:dyDescent="0.3">
      <c r="A10483" s="33" t="s">
        <v>4</v>
      </c>
      <c r="B10483" s="33" t="s">
        <v>53</v>
      </c>
      <c r="C10483" s="33"/>
      <c r="D10483" s="33" t="s">
        <v>2337</v>
      </c>
      <c r="E10483" t="str">
        <f t="shared" si="167"/>
        <v>No Data</v>
      </c>
    </row>
    <row r="10484" spans="1:5" x14ac:dyDescent="0.3">
      <c r="A10484" s="33" t="s">
        <v>128</v>
      </c>
      <c r="B10484" s="33" t="s">
        <v>53</v>
      </c>
      <c r="C10484" s="33">
        <v>90000</v>
      </c>
      <c r="D10484" s="33" t="s">
        <v>1382</v>
      </c>
      <c r="E10484" t="str">
        <f t="shared" si="167"/>
        <v>$75K-$100K</v>
      </c>
    </row>
    <row r="10485" spans="1:5" x14ac:dyDescent="0.3">
      <c r="A10485" s="33" t="s">
        <v>0</v>
      </c>
      <c r="B10485" s="33" t="s">
        <v>54</v>
      </c>
      <c r="C10485" s="33"/>
      <c r="D10485" s="33" t="s">
        <v>258</v>
      </c>
      <c r="E10485" t="str">
        <f t="shared" si="167"/>
        <v>No Data</v>
      </c>
    </row>
    <row r="10486" spans="1:5" x14ac:dyDescent="0.3">
      <c r="A10486" s="33" t="s">
        <v>4</v>
      </c>
      <c r="B10486" s="33" t="s">
        <v>53</v>
      </c>
      <c r="C10486" s="33"/>
      <c r="D10486" s="33" t="s">
        <v>1871</v>
      </c>
      <c r="E10486" t="str">
        <f t="shared" si="167"/>
        <v>No Data</v>
      </c>
    </row>
    <row r="10487" spans="1:5" x14ac:dyDescent="0.3">
      <c r="A10487" s="33" t="s">
        <v>4</v>
      </c>
      <c r="B10487" s="33" t="s">
        <v>53</v>
      </c>
      <c r="C10487" s="33"/>
      <c r="D10487" s="33" t="s">
        <v>258</v>
      </c>
      <c r="E10487" t="str">
        <f t="shared" si="167"/>
        <v>No Data</v>
      </c>
    </row>
    <row r="10488" spans="1:5" x14ac:dyDescent="0.3">
      <c r="A10488" s="33" t="s">
        <v>0</v>
      </c>
      <c r="B10488" s="33" t="s">
        <v>53</v>
      </c>
      <c r="C10488" s="33">
        <v>125000</v>
      </c>
      <c r="D10488" s="33" t="s">
        <v>394</v>
      </c>
      <c r="E10488" t="str">
        <f t="shared" si="167"/>
        <v>$100K-$125K</v>
      </c>
    </row>
    <row r="10489" spans="1:5" x14ac:dyDescent="0.3">
      <c r="A10489" s="33" t="s">
        <v>2</v>
      </c>
      <c r="B10489" s="33" t="s">
        <v>53</v>
      </c>
      <c r="C10489" s="33">
        <v>70000</v>
      </c>
      <c r="D10489" s="33" t="s">
        <v>4539</v>
      </c>
      <c r="E10489" t="str">
        <f t="shared" si="167"/>
        <v>&lt;$75K</v>
      </c>
    </row>
    <row r="10490" spans="1:5" x14ac:dyDescent="0.3">
      <c r="A10490" s="33" t="s">
        <v>4</v>
      </c>
      <c r="B10490" s="33" t="s">
        <v>53</v>
      </c>
      <c r="C10490" s="33">
        <v>123600</v>
      </c>
      <c r="D10490" s="33" t="s">
        <v>849</v>
      </c>
      <c r="E10490" t="str">
        <f t="shared" si="167"/>
        <v>$100K-$125K</v>
      </c>
    </row>
    <row r="10491" spans="1:5" x14ac:dyDescent="0.3">
      <c r="A10491" s="33" t="s">
        <v>125</v>
      </c>
      <c r="B10491" s="33" t="s">
        <v>53</v>
      </c>
      <c r="C10491" s="33"/>
      <c r="D10491" s="33" t="s">
        <v>624</v>
      </c>
      <c r="E10491" t="str">
        <f t="shared" si="167"/>
        <v>No Data</v>
      </c>
    </row>
    <row r="10492" spans="1:5" x14ac:dyDescent="0.3">
      <c r="A10492" s="33" t="s">
        <v>0</v>
      </c>
      <c r="B10492" s="33" t="s">
        <v>53</v>
      </c>
      <c r="C10492" s="33"/>
      <c r="D10492" s="33" t="s">
        <v>258</v>
      </c>
      <c r="E10492" t="str">
        <f t="shared" si="167"/>
        <v>No Data</v>
      </c>
    </row>
    <row r="10493" spans="1:5" x14ac:dyDescent="0.3">
      <c r="A10493" s="33" t="s">
        <v>4</v>
      </c>
      <c r="B10493" s="33" t="s">
        <v>54</v>
      </c>
      <c r="C10493" s="33"/>
      <c r="D10493" s="33" t="s">
        <v>879</v>
      </c>
      <c r="E10493" t="str">
        <f t="shared" si="167"/>
        <v>No Data</v>
      </c>
    </row>
    <row r="10494" spans="1:5" x14ac:dyDescent="0.3">
      <c r="A10494" s="33" t="s">
        <v>0</v>
      </c>
      <c r="B10494" s="33" t="s">
        <v>53</v>
      </c>
      <c r="C10494" s="33"/>
      <c r="D10494" s="33" t="s">
        <v>1435</v>
      </c>
      <c r="E10494" t="str">
        <f t="shared" si="167"/>
        <v>No Data</v>
      </c>
    </row>
    <row r="10495" spans="1:5" x14ac:dyDescent="0.3">
      <c r="A10495" s="33" t="s">
        <v>128</v>
      </c>
      <c r="B10495" s="33" t="s">
        <v>54</v>
      </c>
      <c r="C10495" s="33">
        <v>225000</v>
      </c>
      <c r="D10495" s="33" t="s">
        <v>4540</v>
      </c>
      <c r="E10495" t="str">
        <f t="shared" si="167"/>
        <v>&gt;$200K</v>
      </c>
    </row>
    <row r="10496" spans="1:5" x14ac:dyDescent="0.3">
      <c r="A10496" s="33" t="s">
        <v>52</v>
      </c>
      <c r="B10496" s="33" t="s">
        <v>53</v>
      </c>
      <c r="C10496" s="33">
        <v>100000</v>
      </c>
      <c r="D10496" s="33" t="s">
        <v>265</v>
      </c>
      <c r="E10496" t="str">
        <f t="shared" si="167"/>
        <v>$75K-$100K</v>
      </c>
    </row>
    <row r="10497" spans="1:5" x14ac:dyDescent="0.3">
      <c r="A10497" s="33" t="s">
        <v>0</v>
      </c>
      <c r="B10497" s="33" t="s">
        <v>54</v>
      </c>
      <c r="C10497" s="33"/>
      <c r="D10497" s="33" t="s">
        <v>1150</v>
      </c>
      <c r="E10497" t="str">
        <f t="shared" si="167"/>
        <v>No Data</v>
      </c>
    </row>
    <row r="10498" spans="1:5" x14ac:dyDescent="0.3">
      <c r="A10498" s="33" t="s">
        <v>2</v>
      </c>
      <c r="B10498" s="33" t="s">
        <v>53</v>
      </c>
      <c r="C10498" s="33">
        <v>85000</v>
      </c>
      <c r="D10498" s="33" t="s">
        <v>1020</v>
      </c>
      <c r="E10498" t="str">
        <f t="shared" si="167"/>
        <v>$75K-$100K</v>
      </c>
    </row>
    <row r="10499" spans="1:5" x14ac:dyDescent="0.3">
      <c r="A10499" s="33" t="s">
        <v>2</v>
      </c>
      <c r="B10499" s="33" t="s">
        <v>53</v>
      </c>
      <c r="C10499" s="33"/>
      <c r="D10499" s="33" t="s">
        <v>471</v>
      </c>
      <c r="E10499" t="str">
        <f t="shared" ref="E10499:E10562" si="168">_xlfn.XLOOKUP(C10499,$H$16:$H$21,$G$16:$G$21,,1)</f>
        <v>No Data</v>
      </c>
    </row>
    <row r="10500" spans="1:5" x14ac:dyDescent="0.3">
      <c r="A10500" s="33" t="s">
        <v>2</v>
      </c>
      <c r="B10500" s="33" t="s">
        <v>53</v>
      </c>
      <c r="C10500" s="33"/>
      <c r="D10500" s="33" t="s">
        <v>1490</v>
      </c>
      <c r="E10500" t="str">
        <f t="shared" si="168"/>
        <v>No Data</v>
      </c>
    </row>
    <row r="10501" spans="1:5" x14ac:dyDescent="0.3">
      <c r="A10501" s="33" t="s">
        <v>4</v>
      </c>
      <c r="B10501" s="33" t="s">
        <v>53</v>
      </c>
      <c r="C10501" s="33"/>
      <c r="D10501" s="33" t="s">
        <v>1392</v>
      </c>
      <c r="E10501" t="str">
        <f t="shared" si="168"/>
        <v>No Data</v>
      </c>
    </row>
    <row r="10502" spans="1:5" x14ac:dyDescent="0.3">
      <c r="A10502" s="33" t="s">
        <v>4</v>
      </c>
      <c r="B10502" s="33" t="s">
        <v>53</v>
      </c>
      <c r="C10502" s="33">
        <v>135000</v>
      </c>
      <c r="D10502" s="33" t="s">
        <v>4541</v>
      </c>
      <c r="E10502" t="str">
        <f t="shared" si="168"/>
        <v>$125K-$200K</v>
      </c>
    </row>
    <row r="10503" spans="1:5" x14ac:dyDescent="0.3">
      <c r="A10503" s="33" t="s">
        <v>4</v>
      </c>
      <c r="B10503" s="33" t="s">
        <v>53</v>
      </c>
      <c r="C10503" s="33"/>
      <c r="D10503" s="33" t="s">
        <v>232</v>
      </c>
      <c r="E10503" t="str">
        <f t="shared" si="168"/>
        <v>No Data</v>
      </c>
    </row>
    <row r="10504" spans="1:5" x14ac:dyDescent="0.3">
      <c r="A10504" s="33" t="s">
        <v>0</v>
      </c>
      <c r="B10504" s="33" t="s">
        <v>53</v>
      </c>
      <c r="C10504" s="33"/>
      <c r="D10504" s="33" t="s">
        <v>706</v>
      </c>
      <c r="E10504" t="str">
        <f t="shared" si="168"/>
        <v>No Data</v>
      </c>
    </row>
    <row r="10505" spans="1:5" x14ac:dyDescent="0.3">
      <c r="A10505" s="33" t="s">
        <v>2</v>
      </c>
      <c r="B10505" s="33" t="s">
        <v>53</v>
      </c>
      <c r="C10505" s="33"/>
      <c r="D10505" s="33" t="s">
        <v>4518</v>
      </c>
      <c r="E10505" t="str">
        <f t="shared" si="168"/>
        <v>No Data</v>
      </c>
    </row>
    <row r="10506" spans="1:5" x14ac:dyDescent="0.3">
      <c r="A10506" s="33" t="s">
        <v>0</v>
      </c>
      <c r="B10506" s="33" t="s">
        <v>53</v>
      </c>
      <c r="C10506" s="33"/>
      <c r="D10506" s="33" t="s">
        <v>1303</v>
      </c>
      <c r="E10506" t="str">
        <f t="shared" si="168"/>
        <v>No Data</v>
      </c>
    </row>
    <row r="10507" spans="1:5" x14ac:dyDescent="0.3">
      <c r="A10507" s="33" t="s">
        <v>2</v>
      </c>
      <c r="B10507" s="33" t="s">
        <v>53</v>
      </c>
      <c r="C10507" s="33"/>
      <c r="D10507" s="33" t="s">
        <v>2501</v>
      </c>
      <c r="E10507" t="str">
        <f t="shared" si="168"/>
        <v>No Data</v>
      </c>
    </row>
    <row r="10508" spans="1:5" x14ac:dyDescent="0.3">
      <c r="A10508" s="33" t="s">
        <v>0</v>
      </c>
      <c r="B10508" s="33" t="s">
        <v>53</v>
      </c>
      <c r="C10508" s="33">
        <v>116950</v>
      </c>
      <c r="D10508" s="33" t="s">
        <v>841</v>
      </c>
      <c r="E10508" t="str">
        <f t="shared" si="168"/>
        <v>$100K-$125K</v>
      </c>
    </row>
    <row r="10509" spans="1:5" x14ac:dyDescent="0.3">
      <c r="A10509" s="33" t="s">
        <v>66</v>
      </c>
      <c r="B10509" s="33" t="s">
        <v>67</v>
      </c>
      <c r="C10509" s="33">
        <v>79200</v>
      </c>
      <c r="D10509" s="33" t="s">
        <v>1172</v>
      </c>
      <c r="E10509" t="str">
        <f t="shared" si="168"/>
        <v>$75K-$100K</v>
      </c>
    </row>
    <row r="10510" spans="1:5" x14ac:dyDescent="0.3">
      <c r="A10510" s="33" t="s">
        <v>4</v>
      </c>
      <c r="B10510" s="33" t="s">
        <v>53</v>
      </c>
      <c r="C10510" s="33"/>
      <c r="D10510" s="33" t="s">
        <v>258</v>
      </c>
      <c r="E10510" t="str">
        <f t="shared" si="168"/>
        <v>No Data</v>
      </c>
    </row>
    <row r="10511" spans="1:5" x14ac:dyDescent="0.3">
      <c r="A10511" s="33" t="s">
        <v>2</v>
      </c>
      <c r="B10511" s="33" t="s">
        <v>91</v>
      </c>
      <c r="C10511" s="33">
        <v>100500</v>
      </c>
      <c r="D10511" s="33" t="s">
        <v>4542</v>
      </c>
      <c r="E10511" t="str">
        <f t="shared" si="168"/>
        <v>$100K-$125K</v>
      </c>
    </row>
    <row r="10512" spans="1:5" x14ac:dyDescent="0.3">
      <c r="A10512" s="33" t="s">
        <v>2</v>
      </c>
      <c r="B10512" s="33" t="s">
        <v>54</v>
      </c>
      <c r="C10512" s="33"/>
      <c r="D10512" s="33" t="s">
        <v>258</v>
      </c>
      <c r="E10512" t="str">
        <f t="shared" si="168"/>
        <v>No Data</v>
      </c>
    </row>
    <row r="10513" spans="1:5" x14ac:dyDescent="0.3">
      <c r="A10513" s="33" t="s">
        <v>2</v>
      </c>
      <c r="B10513" s="33" t="s">
        <v>53</v>
      </c>
      <c r="C10513" s="33">
        <v>46238.3984375</v>
      </c>
      <c r="D10513" s="33" t="s">
        <v>2782</v>
      </c>
      <c r="E10513" t="str">
        <f t="shared" si="168"/>
        <v>&lt;$75K</v>
      </c>
    </row>
    <row r="10514" spans="1:5" x14ac:dyDescent="0.3">
      <c r="A10514" s="33" t="s">
        <v>2</v>
      </c>
      <c r="B10514" s="33" t="s">
        <v>88</v>
      </c>
      <c r="C10514" s="33">
        <v>57500</v>
      </c>
      <c r="D10514" s="33" t="s">
        <v>1076</v>
      </c>
      <c r="E10514" t="str">
        <f t="shared" si="168"/>
        <v>&lt;$75K</v>
      </c>
    </row>
    <row r="10515" spans="1:5" x14ac:dyDescent="0.3">
      <c r="A10515" s="33" t="s">
        <v>129</v>
      </c>
      <c r="B10515" s="33" t="s">
        <v>53</v>
      </c>
      <c r="C10515" s="33">
        <v>140000</v>
      </c>
      <c r="D10515" s="33" t="s">
        <v>4543</v>
      </c>
      <c r="E10515" t="str">
        <f t="shared" si="168"/>
        <v>$125K-$200K</v>
      </c>
    </row>
    <row r="10516" spans="1:5" x14ac:dyDescent="0.3">
      <c r="A10516" s="33" t="s">
        <v>4</v>
      </c>
      <c r="B10516" s="33" t="s">
        <v>54</v>
      </c>
      <c r="C10516" s="33">
        <v>100000</v>
      </c>
      <c r="D10516" s="33" t="s">
        <v>1587</v>
      </c>
      <c r="E10516" t="str">
        <f t="shared" si="168"/>
        <v>$75K-$100K</v>
      </c>
    </row>
    <row r="10517" spans="1:5" x14ac:dyDescent="0.3">
      <c r="A10517" s="33" t="s">
        <v>128</v>
      </c>
      <c r="B10517" s="33" t="s">
        <v>53</v>
      </c>
      <c r="C10517" s="33">
        <v>175875</v>
      </c>
      <c r="D10517" s="33" t="s">
        <v>4544</v>
      </c>
      <c r="E10517" t="str">
        <f t="shared" si="168"/>
        <v>$125K-$200K</v>
      </c>
    </row>
    <row r="10518" spans="1:5" x14ac:dyDescent="0.3">
      <c r="A10518" s="33" t="s">
        <v>2</v>
      </c>
      <c r="B10518" s="33" t="s">
        <v>69</v>
      </c>
      <c r="C10518" s="33">
        <v>53014</v>
      </c>
      <c r="D10518" s="33" t="s">
        <v>1661</v>
      </c>
      <c r="E10518" t="str">
        <f t="shared" si="168"/>
        <v>&lt;$75K</v>
      </c>
    </row>
    <row r="10519" spans="1:5" x14ac:dyDescent="0.3">
      <c r="A10519" s="33" t="s">
        <v>2</v>
      </c>
      <c r="B10519" s="33" t="s">
        <v>53</v>
      </c>
      <c r="C10519" s="33"/>
      <c r="D10519" s="33" t="s">
        <v>232</v>
      </c>
      <c r="E10519" t="str">
        <f t="shared" si="168"/>
        <v>No Data</v>
      </c>
    </row>
    <row r="10520" spans="1:5" x14ac:dyDescent="0.3">
      <c r="A10520" s="33" t="s">
        <v>4</v>
      </c>
      <c r="B10520" s="33" t="s">
        <v>53</v>
      </c>
      <c r="C10520" s="33">
        <v>95650</v>
      </c>
      <c r="D10520" s="33" t="s">
        <v>299</v>
      </c>
      <c r="E10520" t="str">
        <f t="shared" si="168"/>
        <v>$75K-$100K</v>
      </c>
    </row>
    <row r="10521" spans="1:5" x14ac:dyDescent="0.3">
      <c r="A10521" s="33" t="s">
        <v>0</v>
      </c>
      <c r="B10521" s="33" t="s">
        <v>53</v>
      </c>
      <c r="C10521" s="33">
        <v>120000</v>
      </c>
      <c r="D10521" s="33" t="s">
        <v>2900</v>
      </c>
      <c r="E10521" t="str">
        <f t="shared" si="168"/>
        <v>$100K-$125K</v>
      </c>
    </row>
    <row r="10522" spans="1:5" x14ac:dyDescent="0.3">
      <c r="A10522" s="33" t="s">
        <v>128</v>
      </c>
      <c r="B10522" s="33" t="s">
        <v>53</v>
      </c>
      <c r="C10522" s="33">
        <v>112450</v>
      </c>
      <c r="D10522" s="33" t="s">
        <v>1142</v>
      </c>
      <c r="E10522" t="str">
        <f t="shared" si="168"/>
        <v>$100K-$125K</v>
      </c>
    </row>
    <row r="10523" spans="1:5" x14ac:dyDescent="0.3">
      <c r="A10523" s="33" t="s">
        <v>4</v>
      </c>
      <c r="B10523" s="33" t="s">
        <v>53</v>
      </c>
      <c r="C10523" s="33"/>
      <c r="D10523" s="33" t="s">
        <v>3462</v>
      </c>
      <c r="E10523" t="str">
        <f t="shared" si="168"/>
        <v>No Data</v>
      </c>
    </row>
    <row r="10524" spans="1:5" x14ac:dyDescent="0.3">
      <c r="A10524" s="33" t="s">
        <v>0</v>
      </c>
      <c r="B10524" s="33" t="s">
        <v>54</v>
      </c>
      <c r="C10524" s="33"/>
      <c r="D10524" s="33" t="s">
        <v>258</v>
      </c>
      <c r="E10524" t="str">
        <f t="shared" si="168"/>
        <v>No Data</v>
      </c>
    </row>
    <row r="10525" spans="1:5" x14ac:dyDescent="0.3">
      <c r="A10525" s="33" t="s">
        <v>4</v>
      </c>
      <c r="B10525" s="33" t="s">
        <v>74</v>
      </c>
      <c r="C10525" s="33">
        <v>147500</v>
      </c>
      <c r="D10525" s="33" t="s">
        <v>2211</v>
      </c>
      <c r="E10525" t="str">
        <f t="shared" si="168"/>
        <v>$125K-$200K</v>
      </c>
    </row>
    <row r="10526" spans="1:5" x14ac:dyDescent="0.3">
      <c r="A10526" s="33" t="s">
        <v>2</v>
      </c>
      <c r="B10526" s="33" t="s">
        <v>54</v>
      </c>
      <c r="C10526" s="33"/>
      <c r="D10526" s="33" t="s">
        <v>232</v>
      </c>
      <c r="E10526" t="str">
        <f t="shared" si="168"/>
        <v>No Data</v>
      </c>
    </row>
    <row r="10527" spans="1:5" x14ac:dyDescent="0.3">
      <c r="A10527" s="33" t="s">
        <v>4</v>
      </c>
      <c r="B10527" s="33" t="s">
        <v>53</v>
      </c>
      <c r="C10527" s="33">
        <v>126000</v>
      </c>
      <c r="D10527" s="33" t="s">
        <v>1970</v>
      </c>
      <c r="E10527" t="str">
        <f t="shared" si="168"/>
        <v>$125K-$200K</v>
      </c>
    </row>
    <row r="10528" spans="1:5" x14ac:dyDescent="0.3">
      <c r="A10528" s="33" t="s">
        <v>129</v>
      </c>
      <c r="B10528" s="33" t="s">
        <v>53</v>
      </c>
      <c r="C10528" s="33">
        <v>197500</v>
      </c>
      <c r="D10528" s="33" t="s">
        <v>4545</v>
      </c>
      <c r="E10528" t="str">
        <f t="shared" si="168"/>
        <v>$125K-$200K</v>
      </c>
    </row>
    <row r="10529" spans="1:5" x14ac:dyDescent="0.3">
      <c r="A10529" s="33" t="s">
        <v>126</v>
      </c>
      <c r="B10529" s="33" t="s">
        <v>124</v>
      </c>
      <c r="C10529" s="33">
        <v>147500</v>
      </c>
      <c r="D10529" s="33" t="s">
        <v>2120</v>
      </c>
      <c r="E10529" t="str">
        <f t="shared" si="168"/>
        <v>$125K-$200K</v>
      </c>
    </row>
    <row r="10530" spans="1:5" x14ac:dyDescent="0.3">
      <c r="A10530" s="33" t="s">
        <v>2</v>
      </c>
      <c r="B10530" s="33" t="s">
        <v>53</v>
      </c>
      <c r="C10530" s="33">
        <v>35000</v>
      </c>
      <c r="D10530" s="33" t="s">
        <v>1991</v>
      </c>
      <c r="E10530" t="str">
        <f t="shared" si="168"/>
        <v>&lt;$75K</v>
      </c>
    </row>
    <row r="10531" spans="1:5" x14ac:dyDescent="0.3">
      <c r="A10531" s="33" t="s">
        <v>2</v>
      </c>
      <c r="B10531" s="33" t="s">
        <v>83</v>
      </c>
      <c r="C10531" s="33">
        <v>102500</v>
      </c>
      <c r="D10531" s="33" t="s">
        <v>932</v>
      </c>
      <c r="E10531" t="str">
        <f t="shared" si="168"/>
        <v>$100K-$125K</v>
      </c>
    </row>
    <row r="10532" spans="1:5" x14ac:dyDescent="0.3">
      <c r="A10532" s="33" t="s">
        <v>125</v>
      </c>
      <c r="B10532" s="33" t="s">
        <v>53</v>
      </c>
      <c r="C10532" s="33">
        <v>85000</v>
      </c>
      <c r="D10532" s="33" t="s">
        <v>705</v>
      </c>
      <c r="E10532" t="str">
        <f t="shared" si="168"/>
        <v>$75K-$100K</v>
      </c>
    </row>
    <row r="10533" spans="1:5" x14ac:dyDescent="0.3">
      <c r="A10533" s="33" t="s">
        <v>0</v>
      </c>
      <c r="B10533" s="33" t="s">
        <v>53</v>
      </c>
      <c r="C10533" s="33">
        <v>200000</v>
      </c>
      <c r="D10533" s="33" t="s">
        <v>219</v>
      </c>
      <c r="E10533" t="str">
        <f t="shared" si="168"/>
        <v>$125K-$200K</v>
      </c>
    </row>
    <row r="10534" spans="1:5" x14ac:dyDescent="0.3">
      <c r="A10534" s="33" t="s">
        <v>4</v>
      </c>
      <c r="B10534" s="33" t="s">
        <v>53</v>
      </c>
      <c r="C10534" s="33">
        <v>109338.640625</v>
      </c>
      <c r="D10534" s="33" t="s">
        <v>3763</v>
      </c>
      <c r="E10534" t="str">
        <f t="shared" si="168"/>
        <v>$100K-$125K</v>
      </c>
    </row>
    <row r="10535" spans="1:5" x14ac:dyDescent="0.3">
      <c r="A10535" s="33" t="s">
        <v>4</v>
      </c>
      <c r="B10535" s="33" t="s">
        <v>69</v>
      </c>
      <c r="C10535" s="33">
        <v>200000</v>
      </c>
      <c r="D10535" s="33" t="s">
        <v>211</v>
      </c>
      <c r="E10535" t="str">
        <f t="shared" si="168"/>
        <v>$125K-$200K</v>
      </c>
    </row>
    <row r="10536" spans="1:5" x14ac:dyDescent="0.3">
      <c r="A10536" s="33" t="s">
        <v>0</v>
      </c>
      <c r="B10536" s="33" t="s">
        <v>53</v>
      </c>
      <c r="C10536" s="33">
        <v>90000</v>
      </c>
      <c r="D10536" s="33" t="s">
        <v>4546</v>
      </c>
      <c r="E10536" t="str">
        <f t="shared" si="168"/>
        <v>$75K-$100K</v>
      </c>
    </row>
    <row r="10537" spans="1:5" x14ac:dyDescent="0.3">
      <c r="A10537" s="33" t="s">
        <v>0</v>
      </c>
      <c r="B10537" s="33" t="s">
        <v>53</v>
      </c>
      <c r="C10537" s="33"/>
      <c r="D10537" s="33" t="s">
        <v>4547</v>
      </c>
      <c r="E10537" t="str">
        <f t="shared" si="168"/>
        <v>No Data</v>
      </c>
    </row>
    <row r="10538" spans="1:5" x14ac:dyDescent="0.3">
      <c r="A10538" s="33" t="s">
        <v>4</v>
      </c>
      <c r="B10538" s="33" t="s">
        <v>79</v>
      </c>
      <c r="C10538" s="33">
        <v>79200</v>
      </c>
      <c r="D10538" s="33" t="s">
        <v>1302</v>
      </c>
      <c r="E10538" t="str">
        <f t="shared" si="168"/>
        <v>$75K-$100K</v>
      </c>
    </row>
    <row r="10539" spans="1:5" x14ac:dyDescent="0.3">
      <c r="A10539" s="33" t="s">
        <v>4</v>
      </c>
      <c r="B10539" s="33" t="s">
        <v>54</v>
      </c>
      <c r="C10539" s="33">
        <v>92050</v>
      </c>
      <c r="D10539" s="33" t="s">
        <v>234</v>
      </c>
      <c r="E10539" t="str">
        <f t="shared" si="168"/>
        <v>$75K-$100K</v>
      </c>
    </row>
    <row r="10540" spans="1:5" x14ac:dyDescent="0.3">
      <c r="A10540" s="33" t="s">
        <v>2</v>
      </c>
      <c r="B10540" s="33" t="s">
        <v>53</v>
      </c>
      <c r="C10540" s="33">
        <v>110000</v>
      </c>
      <c r="D10540" s="33" t="s">
        <v>4548</v>
      </c>
      <c r="E10540" t="str">
        <f t="shared" si="168"/>
        <v>$100K-$125K</v>
      </c>
    </row>
    <row r="10541" spans="1:5" x14ac:dyDescent="0.3">
      <c r="A10541" s="33" t="s">
        <v>2</v>
      </c>
      <c r="B10541" s="33" t="s">
        <v>54</v>
      </c>
      <c r="C10541" s="33">
        <v>40000</v>
      </c>
      <c r="D10541" s="33" t="s">
        <v>4549</v>
      </c>
      <c r="E10541" t="str">
        <f t="shared" si="168"/>
        <v>&lt;$75K</v>
      </c>
    </row>
    <row r="10542" spans="1:5" x14ac:dyDescent="0.3">
      <c r="A10542" s="33" t="s">
        <v>0</v>
      </c>
      <c r="B10542" s="33" t="s">
        <v>53</v>
      </c>
      <c r="C10542" s="33">
        <v>170000</v>
      </c>
      <c r="D10542" s="33" t="s">
        <v>228</v>
      </c>
      <c r="E10542" t="str">
        <f t="shared" si="168"/>
        <v>$125K-$200K</v>
      </c>
    </row>
    <row r="10543" spans="1:5" x14ac:dyDescent="0.3">
      <c r="A10543" s="33" t="s">
        <v>128</v>
      </c>
      <c r="B10543" s="33" t="s">
        <v>72</v>
      </c>
      <c r="C10543" s="33">
        <v>89100</v>
      </c>
      <c r="D10543" s="33" t="s">
        <v>463</v>
      </c>
      <c r="E10543" t="str">
        <f t="shared" si="168"/>
        <v>$75K-$100K</v>
      </c>
    </row>
    <row r="10544" spans="1:5" x14ac:dyDescent="0.3">
      <c r="A10544" s="33" t="s">
        <v>4</v>
      </c>
      <c r="B10544" s="33" t="s">
        <v>53</v>
      </c>
      <c r="C10544" s="33"/>
      <c r="D10544" s="33" t="s">
        <v>232</v>
      </c>
      <c r="E10544" t="str">
        <f t="shared" si="168"/>
        <v>No Data</v>
      </c>
    </row>
    <row r="10545" spans="1:5" x14ac:dyDescent="0.3">
      <c r="A10545" s="33" t="s">
        <v>2</v>
      </c>
      <c r="B10545" s="33" t="s">
        <v>53</v>
      </c>
      <c r="C10545" s="33">
        <v>75500</v>
      </c>
      <c r="D10545" s="33" t="s">
        <v>4550</v>
      </c>
      <c r="E10545" t="str">
        <f t="shared" si="168"/>
        <v>$75K-$100K</v>
      </c>
    </row>
    <row r="10546" spans="1:5" x14ac:dyDescent="0.3">
      <c r="A10546" s="33" t="s">
        <v>2</v>
      </c>
      <c r="B10546" s="33" t="s">
        <v>53</v>
      </c>
      <c r="C10546" s="33"/>
      <c r="D10546" s="33" t="s">
        <v>3347</v>
      </c>
      <c r="E10546" t="str">
        <f t="shared" si="168"/>
        <v>No Data</v>
      </c>
    </row>
    <row r="10547" spans="1:5" x14ac:dyDescent="0.3">
      <c r="A10547" s="33" t="s">
        <v>4</v>
      </c>
      <c r="B10547" s="33" t="s">
        <v>54</v>
      </c>
      <c r="C10547" s="33">
        <v>102500</v>
      </c>
      <c r="D10547" s="33" t="s">
        <v>265</v>
      </c>
      <c r="E10547" t="str">
        <f t="shared" si="168"/>
        <v>$100K-$125K</v>
      </c>
    </row>
    <row r="10548" spans="1:5" x14ac:dyDescent="0.3">
      <c r="A10548" s="33" t="s">
        <v>125</v>
      </c>
      <c r="B10548" s="33" t="s">
        <v>53</v>
      </c>
      <c r="C10548" s="33">
        <v>125000</v>
      </c>
      <c r="D10548" s="33" t="s">
        <v>1401</v>
      </c>
      <c r="E10548" t="str">
        <f t="shared" si="168"/>
        <v>$100K-$125K</v>
      </c>
    </row>
    <row r="10549" spans="1:5" x14ac:dyDescent="0.3">
      <c r="A10549" s="33" t="s">
        <v>126</v>
      </c>
      <c r="B10549" s="33" t="s">
        <v>54</v>
      </c>
      <c r="C10549" s="33">
        <v>175500</v>
      </c>
      <c r="D10549" s="33" t="s">
        <v>729</v>
      </c>
      <c r="E10549" t="str">
        <f t="shared" si="168"/>
        <v>$125K-$200K</v>
      </c>
    </row>
    <row r="10550" spans="1:5" x14ac:dyDescent="0.3">
      <c r="A10550" s="33" t="s">
        <v>128</v>
      </c>
      <c r="B10550" s="33" t="s">
        <v>53</v>
      </c>
      <c r="C10550" s="33"/>
      <c r="D10550" s="33" t="s">
        <v>622</v>
      </c>
      <c r="E10550" t="str">
        <f t="shared" si="168"/>
        <v>No Data</v>
      </c>
    </row>
    <row r="10551" spans="1:5" x14ac:dyDescent="0.3">
      <c r="A10551" s="33" t="s">
        <v>0</v>
      </c>
      <c r="B10551" s="33" t="s">
        <v>53</v>
      </c>
      <c r="C10551" s="33">
        <v>115000</v>
      </c>
      <c r="D10551" s="33" t="s">
        <v>3077</v>
      </c>
      <c r="E10551" t="str">
        <f t="shared" si="168"/>
        <v>$100K-$125K</v>
      </c>
    </row>
    <row r="10552" spans="1:5" x14ac:dyDescent="0.3">
      <c r="A10552" s="33" t="s">
        <v>2</v>
      </c>
      <c r="B10552" s="33" t="s">
        <v>53</v>
      </c>
      <c r="C10552" s="33"/>
      <c r="D10552" s="33" t="s">
        <v>335</v>
      </c>
      <c r="E10552" t="str">
        <f t="shared" si="168"/>
        <v>No Data</v>
      </c>
    </row>
    <row r="10553" spans="1:5" x14ac:dyDescent="0.3">
      <c r="A10553" s="33" t="s">
        <v>4</v>
      </c>
      <c r="B10553" s="33" t="s">
        <v>53</v>
      </c>
      <c r="C10553" s="33">
        <v>115000</v>
      </c>
      <c r="D10553" s="33" t="s">
        <v>4551</v>
      </c>
      <c r="E10553" t="str">
        <f t="shared" si="168"/>
        <v>$100K-$125K</v>
      </c>
    </row>
    <row r="10554" spans="1:5" x14ac:dyDescent="0.3">
      <c r="A10554" s="33" t="s">
        <v>0</v>
      </c>
      <c r="B10554" s="33" t="s">
        <v>53</v>
      </c>
      <c r="C10554" s="33"/>
      <c r="D10554" s="33" t="s">
        <v>4552</v>
      </c>
      <c r="E10554" t="str">
        <f t="shared" si="168"/>
        <v>No Data</v>
      </c>
    </row>
    <row r="10555" spans="1:5" x14ac:dyDescent="0.3">
      <c r="A10555" s="33" t="s">
        <v>126</v>
      </c>
      <c r="B10555" s="33" t="s">
        <v>53</v>
      </c>
      <c r="C10555" s="33">
        <v>177500</v>
      </c>
      <c r="D10555" s="33" t="s">
        <v>265</v>
      </c>
      <c r="E10555" t="str">
        <f t="shared" si="168"/>
        <v>$125K-$200K</v>
      </c>
    </row>
    <row r="10556" spans="1:5" x14ac:dyDescent="0.3">
      <c r="A10556" s="33" t="s">
        <v>128</v>
      </c>
      <c r="B10556" s="33" t="s">
        <v>54</v>
      </c>
      <c r="C10556" s="33">
        <v>145000</v>
      </c>
      <c r="D10556" s="33" t="s">
        <v>1852</v>
      </c>
      <c r="E10556" t="str">
        <f t="shared" si="168"/>
        <v>$125K-$200K</v>
      </c>
    </row>
    <row r="10557" spans="1:5" x14ac:dyDescent="0.3">
      <c r="A10557" s="33" t="s">
        <v>0</v>
      </c>
      <c r="B10557" s="33" t="s">
        <v>53</v>
      </c>
      <c r="C10557" s="33">
        <v>164000</v>
      </c>
      <c r="D10557" s="33" t="s">
        <v>431</v>
      </c>
      <c r="E10557" t="str">
        <f t="shared" si="168"/>
        <v>$125K-$200K</v>
      </c>
    </row>
    <row r="10558" spans="1:5" x14ac:dyDescent="0.3">
      <c r="A10558" s="33" t="s">
        <v>128</v>
      </c>
      <c r="B10558" s="33" t="s">
        <v>53</v>
      </c>
      <c r="C10558" s="33">
        <v>117500</v>
      </c>
      <c r="D10558" s="33" t="s">
        <v>417</v>
      </c>
      <c r="E10558" t="str">
        <f t="shared" si="168"/>
        <v>$100K-$125K</v>
      </c>
    </row>
    <row r="10559" spans="1:5" x14ac:dyDescent="0.3">
      <c r="A10559" s="33" t="s">
        <v>0</v>
      </c>
      <c r="B10559" s="33" t="s">
        <v>53</v>
      </c>
      <c r="C10559" s="33">
        <v>152221.5</v>
      </c>
      <c r="D10559" s="33" t="s">
        <v>974</v>
      </c>
      <c r="E10559" t="str">
        <f t="shared" si="168"/>
        <v>$125K-$200K</v>
      </c>
    </row>
    <row r="10560" spans="1:5" x14ac:dyDescent="0.3">
      <c r="A10560" s="33" t="s">
        <v>4</v>
      </c>
      <c r="B10560" s="33" t="s">
        <v>53</v>
      </c>
      <c r="C10560" s="33">
        <v>105000</v>
      </c>
      <c r="D10560" s="33" t="s">
        <v>578</v>
      </c>
      <c r="E10560" t="str">
        <f t="shared" si="168"/>
        <v>$100K-$125K</v>
      </c>
    </row>
    <row r="10561" spans="1:5" x14ac:dyDescent="0.3">
      <c r="A10561" s="33" t="s">
        <v>0</v>
      </c>
      <c r="B10561" s="33" t="s">
        <v>53</v>
      </c>
      <c r="C10561" s="33">
        <v>175000</v>
      </c>
      <c r="D10561" s="33" t="s">
        <v>1450</v>
      </c>
      <c r="E10561" t="str">
        <f t="shared" si="168"/>
        <v>$125K-$200K</v>
      </c>
    </row>
    <row r="10562" spans="1:5" x14ac:dyDescent="0.3">
      <c r="A10562" s="33" t="s">
        <v>4</v>
      </c>
      <c r="B10562" s="33" t="s">
        <v>53</v>
      </c>
      <c r="C10562" s="33">
        <v>140000</v>
      </c>
      <c r="D10562" s="33" t="s">
        <v>209</v>
      </c>
      <c r="E10562" t="str">
        <f t="shared" si="168"/>
        <v>$125K-$200K</v>
      </c>
    </row>
    <row r="10563" spans="1:5" x14ac:dyDescent="0.3">
      <c r="A10563" s="33" t="s">
        <v>2</v>
      </c>
      <c r="B10563" s="33" t="s">
        <v>53</v>
      </c>
      <c r="C10563" s="33"/>
      <c r="D10563" s="33" t="s">
        <v>265</v>
      </c>
      <c r="E10563" t="str">
        <f t="shared" ref="E10563:E10626" si="169">_xlfn.XLOOKUP(C10563,$H$16:$H$21,$G$16:$G$21,,1)</f>
        <v>No Data</v>
      </c>
    </row>
    <row r="10564" spans="1:5" x14ac:dyDescent="0.3">
      <c r="A10564" s="33" t="s">
        <v>4</v>
      </c>
      <c r="B10564" s="33" t="s">
        <v>53</v>
      </c>
      <c r="C10564" s="33">
        <v>117500</v>
      </c>
      <c r="D10564" s="33" t="s">
        <v>417</v>
      </c>
      <c r="E10564" t="str">
        <f t="shared" si="169"/>
        <v>$100K-$125K</v>
      </c>
    </row>
    <row r="10565" spans="1:5" x14ac:dyDescent="0.3">
      <c r="A10565" s="33" t="s">
        <v>0</v>
      </c>
      <c r="B10565" s="33" t="s">
        <v>53</v>
      </c>
      <c r="C10565" s="33"/>
      <c r="D10565" s="33" t="s">
        <v>3130</v>
      </c>
      <c r="E10565" t="str">
        <f t="shared" si="169"/>
        <v>No Data</v>
      </c>
    </row>
    <row r="10566" spans="1:5" x14ac:dyDescent="0.3">
      <c r="A10566" s="33" t="s">
        <v>4</v>
      </c>
      <c r="B10566" s="33" t="s">
        <v>53</v>
      </c>
      <c r="C10566" s="33">
        <v>175000</v>
      </c>
      <c r="D10566" s="33" t="s">
        <v>557</v>
      </c>
      <c r="E10566" t="str">
        <f t="shared" si="169"/>
        <v>$125K-$200K</v>
      </c>
    </row>
    <row r="10567" spans="1:5" x14ac:dyDescent="0.3">
      <c r="A10567" s="33" t="s">
        <v>2</v>
      </c>
      <c r="B10567" s="33" t="s">
        <v>53</v>
      </c>
      <c r="C10567" s="33"/>
      <c r="D10567" s="33" t="s">
        <v>4553</v>
      </c>
      <c r="E10567" t="str">
        <f t="shared" si="169"/>
        <v>No Data</v>
      </c>
    </row>
    <row r="10568" spans="1:5" x14ac:dyDescent="0.3">
      <c r="A10568" s="33" t="s">
        <v>2</v>
      </c>
      <c r="B10568" s="33" t="s">
        <v>73</v>
      </c>
      <c r="C10568" s="33">
        <v>111202</v>
      </c>
      <c r="D10568" s="33" t="s">
        <v>4554</v>
      </c>
      <c r="E10568" t="str">
        <f t="shared" si="169"/>
        <v>$100K-$125K</v>
      </c>
    </row>
    <row r="10569" spans="1:5" x14ac:dyDescent="0.3">
      <c r="A10569" s="33" t="s">
        <v>2</v>
      </c>
      <c r="B10569" s="33" t="s">
        <v>53</v>
      </c>
      <c r="C10569" s="33">
        <v>139860</v>
      </c>
      <c r="D10569" s="33" t="s">
        <v>3267</v>
      </c>
      <c r="E10569" t="str">
        <f t="shared" si="169"/>
        <v>$125K-$200K</v>
      </c>
    </row>
    <row r="10570" spans="1:5" x14ac:dyDescent="0.3">
      <c r="A10570" s="33" t="s">
        <v>2</v>
      </c>
      <c r="B10570" s="33" t="s">
        <v>53</v>
      </c>
      <c r="C10570" s="33"/>
      <c r="D10570" s="33" t="s">
        <v>541</v>
      </c>
      <c r="E10570" t="str">
        <f t="shared" si="169"/>
        <v>No Data</v>
      </c>
    </row>
    <row r="10571" spans="1:5" x14ac:dyDescent="0.3">
      <c r="A10571" s="33" t="s">
        <v>126</v>
      </c>
      <c r="B10571" s="33" t="s">
        <v>53</v>
      </c>
      <c r="C10571" s="33">
        <v>165000</v>
      </c>
      <c r="D10571" s="33" t="s">
        <v>1721</v>
      </c>
      <c r="E10571" t="str">
        <f t="shared" si="169"/>
        <v>$125K-$200K</v>
      </c>
    </row>
    <row r="10572" spans="1:5" x14ac:dyDescent="0.3">
      <c r="A10572" s="33" t="s">
        <v>2</v>
      </c>
      <c r="B10572" s="33" t="s">
        <v>69</v>
      </c>
      <c r="C10572" s="33"/>
      <c r="D10572" s="33" t="s">
        <v>666</v>
      </c>
      <c r="E10572" t="str">
        <f t="shared" si="169"/>
        <v>No Data</v>
      </c>
    </row>
    <row r="10573" spans="1:5" x14ac:dyDescent="0.3">
      <c r="A10573" s="33" t="s">
        <v>0</v>
      </c>
      <c r="B10573" s="33" t="s">
        <v>53</v>
      </c>
      <c r="C10573" s="33">
        <v>119550</v>
      </c>
      <c r="D10573" s="33" t="s">
        <v>299</v>
      </c>
      <c r="E10573" t="str">
        <f t="shared" si="169"/>
        <v>$100K-$125K</v>
      </c>
    </row>
    <row r="10574" spans="1:5" x14ac:dyDescent="0.3">
      <c r="A10574" s="33" t="s">
        <v>4</v>
      </c>
      <c r="B10574" s="33" t="s">
        <v>53</v>
      </c>
      <c r="C10574" s="33"/>
      <c r="D10574" s="33" t="s">
        <v>3501</v>
      </c>
      <c r="E10574" t="str">
        <f t="shared" si="169"/>
        <v>No Data</v>
      </c>
    </row>
    <row r="10575" spans="1:5" x14ac:dyDescent="0.3">
      <c r="A10575" s="33" t="s">
        <v>4</v>
      </c>
      <c r="B10575" s="33" t="s">
        <v>53</v>
      </c>
      <c r="C10575" s="33"/>
      <c r="D10575" s="33" t="s">
        <v>307</v>
      </c>
      <c r="E10575" t="str">
        <f t="shared" si="169"/>
        <v>No Data</v>
      </c>
    </row>
    <row r="10576" spans="1:5" x14ac:dyDescent="0.3">
      <c r="A10576" s="33" t="s">
        <v>4</v>
      </c>
      <c r="B10576" s="33" t="s">
        <v>53</v>
      </c>
      <c r="C10576" s="33"/>
      <c r="D10576" s="33" t="s">
        <v>4555</v>
      </c>
      <c r="E10576" t="str">
        <f t="shared" si="169"/>
        <v>No Data</v>
      </c>
    </row>
    <row r="10577" spans="1:5" x14ac:dyDescent="0.3">
      <c r="A10577" s="33" t="s">
        <v>2</v>
      </c>
      <c r="B10577" s="33" t="s">
        <v>53</v>
      </c>
      <c r="C10577" s="33"/>
      <c r="D10577" s="33" t="s">
        <v>4556</v>
      </c>
      <c r="E10577" t="str">
        <f t="shared" si="169"/>
        <v>No Data</v>
      </c>
    </row>
    <row r="10578" spans="1:5" x14ac:dyDescent="0.3">
      <c r="A10578" s="33" t="s">
        <v>4</v>
      </c>
      <c r="B10578" s="33" t="s">
        <v>110</v>
      </c>
      <c r="C10578" s="33">
        <v>134241</v>
      </c>
      <c r="D10578" s="33" t="s">
        <v>494</v>
      </c>
      <c r="E10578" t="str">
        <f t="shared" si="169"/>
        <v>$125K-$200K</v>
      </c>
    </row>
    <row r="10579" spans="1:5" x14ac:dyDescent="0.3">
      <c r="A10579" s="33" t="s">
        <v>4</v>
      </c>
      <c r="B10579" s="33" t="s">
        <v>53</v>
      </c>
      <c r="C10579" s="33"/>
      <c r="D10579" s="33" t="s">
        <v>268</v>
      </c>
      <c r="E10579" t="str">
        <f t="shared" si="169"/>
        <v>No Data</v>
      </c>
    </row>
    <row r="10580" spans="1:5" x14ac:dyDescent="0.3">
      <c r="A10580" s="33" t="s">
        <v>0</v>
      </c>
      <c r="B10580" s="33" t="s">
        <v>53</v>
      </c>
      <c r="C10580" s="33">
        <v>200000</v>
      </c>
      <c r="D10580" s="33" t="s">
        <v>933</v>
      </c>
      <c r="E10580" t="str">
        <f t="shared" si="169"/>
        <v>$125K-$200K</v>
      </c>
    </row>
    <row r="10581" spans="1:5" x14ac:dyDescent="0.3">
      <c r="A10581" s="33" t="s">
        <v>0</v>
      </c>
      <c r="B10581" s="33" t="s">
        <v>53</v>
      </c>
      <c r="C10581" s="33">
        <v>80000</v>
      </c>
      <c r="D10581" s="33" t="s">
        <v>4557</v>
      </c>
      <c r="E10581" t="str">
        <f t="shared" si="169"/>
        <v>$75K-$100K</v>
      </c>
    </row>
    <row r="10582" spans="1:5" x14ac:dyDescent="0.3">
      <c r="A10582" s="33" t="s">
        <v>0</v>
      </c>
      <c r="B10582" s="33" t="s">
        <v>53</v>
      </c>
      <c r="C10582" s="33">
        <v>233000</v>
      </c>
      <c r="D10582" s="33" t="s">
        <v>431</v>
      </c>
      <c r="E10582" t="str">
        <f t="shared" si="169"/>
        <v>&gt;$200K</v>
      </c>
    </row>
    <row r="10583" spans="1:5" x14ac:dyDescent="0.3">
      <c r="A10583" s="33" t="s">
        <v>128</v>
      </c>
      <c r="B10583" s="33" t="s">
        <v>70</v>
      </c>
      <c r="C10583" s="33">
        <v>157500</v>
      </c>
      <c r="D10583" s="33" t="s">
        <v>1076</v>
      </c>
      <c r="E10583" t="str">
        <f t="shared" si="169"/>
        <v>$125K-$200K</v>
      </c>
    </row>
    <row r="10584" spans="1:5" x14ac:dyDescent="0.3">
      <c r="A10584" s="33" t="s">
        <v>4</v>
      </c>
      <c r="B10584" s="33" t="s">
        <v>53</v>
      </c>
      <c r="C10584" s="33">
        <v>141000</v>
      </c>
      <c r="D10584" s="33" t="s">
        <v>4434</v>
      </c>
      <c r="E10584" t="str">
        <f t="shared" si="169"/>
        <v>$125K-$200K</v>
      </c>
    </row>
    <row r="10585" spans="1:5" x14ac:dyDescent="0.3">
      <c r="A10585" s="33" t="s">
        <v>0</v>
      </c>
      <c r="B10585" s="33" t="s">
        <v>53</v>
      </c>
      <c r="C10585" s="33">
        <v>147500</v>
      </c>
      <c r="D10585" s="33" t="s">
        <v>2899</v>
      </c>
      <c r="E10585" t="str">
        <f t="shared" si="169"/>
        <v>$125K-$200K</v>
      </c>
    </row>
    <row r="10586" spans="1:5" x14ac:dyDescent="0.3">
      <c r="A10586" s="33" t="s">
        <v>2</v>
      </c>
      <c r="B10586" s="33" t="s">
        <v>53</v>
      </c>
      <c r="C10586" s="33"/>
      <c r="D10586" s="33" t="s">
        <v>253</v>
      </c>
      <c r="E10586" t="str">
        <f t="shared" si="169"/>
        <v>No Data</v>
      </c>
    </row>
    <row r="10587" spans="1:5" x14ac:dyDescent="0.3">
      <c r="A10587" s="33" t="s">
        <v>125</v>
      </c>
      <c r="B10587" s="33" t="s">
        <v>53</v>
      </c>
      <c r="C10587" s="33">
        <v>274500</v>
      </c>
      <c r="D10587" s="33" t="s">
        <v>217</v>
      </c>
      <c r="E10587" t="str">
        <f t="shared" si="169"/>
        <v>&gt;$200K</v>
      </c>
    </row>
    <row r="10588" spans="1:5" x14ac:dyDescent="0.3">
      <c r="A10588" s="33" t="s">
        <v>128</v>
      </c>
      <c r="B10588" s="33" t="s">
        <v>73</v>
      </c>
      <c r="C10588" s="33">
        <v>157500</v>
      </c>
      <c r="D10588" s="33" t="s">
        <v>4554</v>
      </c>
      <c r="E10588" t="str">
        <f t="shared" si="169"/>
        <v>$125K-$200K</v>
      </c>
    </row>
    <row r="10589" spans="1:5" x14ac:dyDescent="0.3">
      <c r="A10589" s="33" t="s">
        <v>4</v>
      </c>
      <c r="B10589" s="33" t="s">
        <v>53</v>
      </c>
      <c r="C10589" s="33">
        <v>119500</v>
      </c>
      <c r="D10589" s="33" t="s">
        <v>373</v>
      </c>
      <c r="E10589" t="str">
        <f t="shared" si="169"/>
        <v>$100K-$125K</v>
      </c>
    </row>
    <row r="10590" spans="1:5" x14ac:dyDescent="0.3">
      <c r="A10590" s="33" t="s">
        <v>0</v>
      </c>
      <c r="B10590" s="33" t="s">
        <v>54</v>
      </c>
      <c r="C10590" s="33"/>
      <c r="D10590" s="33" t="s">
        <v>1708</v>
      </c>
      <c r="E10590" t="str">
        <f t="shared" si="169"/>
        <v>No Data</v>
      </c>
    </row>
    <row r="10591" spans="1:5" x14ac:dyDescent="0.3">
      <c r="A10591" s="33" t="s">
        <v>2</v>
      </c>
      <c r="B10591" s="33" t="s">
        <v>72</v>
      </c>
      <c r="C10591" s="33">
        <v>180000</v>
      </c>
      <c r="D10591" s="33" t="s">
        <v>4558</v>
      </c>
      <c r="E10591" t="str">
        <f t="shared" si="169"/>
        <v>$125K-$200K</v>
      </c>
    </row>
    <row r="10592" spans="1:5" x14ac:dyDescent="0.3">
      <c r="A10592" s="33" t="s">
        <v>2</v>
      </c>
      <c r="B10592" s="33" t="s">
        <v>123</v>
      </c>
      <c r="C10592" s="33">
        <v>48600</v>
      </c>
      <c r="D10592" s="33" t="s">
        <v>4559</v>
      </c>
      <c r="E10592" t="str">
        <f t="shared" si="169"/>
        <v>&lt;$75K</v>
      </c>
    </row>
    <row r="10593" spans="1:5" x14ac:dyDescent="0.3">
      <c r="A10593" s="33" t="s">
        <v>52</v>
      </c>
      <c r="B10593" s="33" t="s">
        <v>53</v>
      </c>
      <c r="C10593" s="33"/>
      <c r="D10593" s="33" t="s">
        <v>369</v>
      </c>
      <c r="E10593" t="str">
        <f t="shared" si="169"/>
        <v>No Data</v>
      </c>
    </row>
    <row r="10594" spans="1:5" x14ac:dyDescent="0.3">
      <c r="A10594" s="33" t="s">
        <v>129</v>
      </c>
      <c r="B10594" s="33" t="s">
        <v>53</v>
      </c>
      <c r="C10594" s="33">
        <v>99150</v>
      </c>
      <c r="D10594" s="33" t="s">
        <v>651</v>
      </c>
      <c r="E10594" t="str">
        <f t="shared" si="169"/>
        <v>$75K-$100K</v>
      </c>
    </row>
    <row r="10595" spans="1:5" x14ac:dyDescent="0.3">
      <c r="A10595" s="33" t="s">
        <v>0</v>
      </c>
      <c r="B10595" s="33" t="s">
        <v>53</v>
      </c>
      <c r="C10595" s="33">
        <v>231657.296875</v>
      </c>
      <c r="D10595" s="33" t="s">
        <v>4560</v>
      </c>
      <c r="E10595" t="str">
        <f t="shared" si="169"/>
        <v>&gt;$200K</v>
      </c>
    </row>
    <row r="10596" spans="1:5" x14ac:dyDescent="0.3">
      <c r="A10596" s="33" t="s">
        <v>0</v>
      </c>
      <c r="B10596" s="33" t="s">
        <v>53</v>
      </c>
      <c r="C10596" s="33">
        <v>140000</v>
      </c>
      <c r="D10596" s="33" t="s">
        <v>265</v>
      </c>
      <c r="E10596" t="str">
        <f t="shared" si="169"/>
        <v>$125K-$200K</v>
      </c>
    </row>
    <row r="10597" spans="1:5" x14ac:dyDescent="0.3">
      <c r="A10597" s="33" t="s">
        <v>0</v>
      </c>
      <c r="B10597" s="33" t="s">
        <v>53</v>
      </c>
      <c r="C10597" s="33">
        <v>165000</v>
      </c>
      <c r="D10597" s="33" t="s">
        <v>230</v>
      </c>
      <c r="E10597" t="str">
        <f t="shared" si="169"/>
        <v>$125K-$200K</v>
      </c>
    </row>
    <row r="10598" spans="1:5" x14ac:dyDescent="0.3">
      <c r="A10598" s="33" t="s">
        <v>126</v>
      </c>
      <c r="B10598" s="33" t="s">
        <v>54</v>
      </c>
      <c r="C10598" s="33">
        <v>200000</v>
      </c>
      <c r="D10598" s="33" t="s">
        <v>238</v>
      </c>
      <c r="E10598" t="str">
        <f t="shared" si="169"/>
        <v>$125K-$200K</v>
      </c>
    </row>
    <row r="10599" spans="1:5" x14ac:dyDescent="0.3">
      <c r="A10599" s="33" t="s">
        <v>125</v>
      </c>
      <c r="B10599" s="33" t="s">
        <v>53</v>
      </c>
      <c r="C10599" s="33">
        <v>200066.5</v>
      </c>
      <c r="D10599" s="33" t="s">
        <v>217</v>
      </c>
      <c r="E10599" t="str">
        <f t="shared" si="169"/>
        <v>&gt;$200K</v>
      </c>
    </row>
    <row r="10600" spans="1:5" x14ac:dyDescent="0.3">
      <c r="A10600" s="33" t="s">
        <v>2</v>
      </c>
      <c r="B10600" s="33" t="s">
        <v>53</v>
      </c>
      <c r="C10600" s="33"/>
      <c r="D10600" s="33" t="s">
        <v>4561</v>
      </c>
      <c r="E10600" t="str">
        <f t="shared" si="169"/>
        <v>No Data</v>
      </c>
    </row>
    <row r="10601" spans="1:5" x14ac:dyDescent="0.3">
      <c r="A10601" s="33" t="s">
        <v>129</v>
      </c>
      <c r="B10601" s="33" t="s">
        <v>53</v>
      </c>
      <c r="C10601" s="33"/>
      <c r="D10601" s="33" t="s">
        <v>967</v>
      </c>
      <c r="E10601" t="str">
        <f t="shared" si="169"/>
        <v>No Data</v>
      </c>
    </row>
    <row r="10602" spans="1:5" x14ac:dyDescent="0.3">
      <c r="A10602" s="33" t="s">
        <v>0</v>
      </c>
      <c r="B10602" s="33" t="s">
        <v>53</v>
      </c>
      <c r="C10602" s="33"/>
      <c r="D10602" s="33" t="s">
        <v>258</v>
      </c>
      <c r="E10602" t="str">
        <f t="shared" si="169"/>
        <v>No Data</v>
      </c>
    </row>
    <row r="10603" spans="1:5" x14ac:dyDescent="0.3">
      <c r="A10603" s="33" t="s">
        <v>2</v>
      </c>
      <c r="B10603" s="33" t="s">
        <v>53</v>
      </c>
      <c r="C10603" s="33">
        <v>95000</v>
      </c>
      <c r="D10603" s="33" t="s">
        <v>4562</v>
      </c>
      <c r="E10603" t="str">
        <f t="shared" si="169"/>
        <v>$75K-$100K</v>
      </c>
    </row>
    <row r="10604" spans="1:5" x14ac:dyDescent="0.3">
      <c r="A10604" s="33" t="s">
        <v>0</v>
      </c>
      <c r="B10604" s="33" t="s">
        <v>53</v>
      </c>
      <c r="C10604" s="33">
        <v>90000</v>
      </c>
      <c r="D10604" s="33" t="s">
        <v>4563</v>
      </c>
      <c r="E10604" t="str">
        <f t="shared" si="169"/>
        <v>$75K-$100K</v>
      </c>
    </row>
    <row r="10605" spans="1:5" x14ac:dyDescent="0.3">
      <c r="A10605" s="33" t="s">
        <v>126</v>
      </c>
      <c r="B10605" s="33" t="s">
        <v>54</v>
      </c>
      <c r="C10605" s="33"/>
      <c r="D10605" s="33" t="s">
        <v>2893</v>
      </c>
      <c r="E10605" t="str">
        <f t="shared" si="169"/>
        <v>No Data</v>
      </c>
    </row>
    <row r="10606" spans="1:5" x14ac:dyDescent="0.3">
      <c r="A10606" s="33" t="s">
        <v>0</v>
      </c>
      <c r="B10606" s="33" t="s">
        <v>80</v>
      </c>
      <c r="C10606" s="33">
        <v>192000</v>
      </c>
      <c r="D10606" s="33" t="s">
        <v>976</v>
      </c>
      <c r="E10606" t="str">
        <f t="shared" si="169"/>
        <v>$125K-$200K</v>
      </c>
    </row>
    <row r="10607" spans="1:5" x14ac:dyDescent="0.3">
      <c r="A10607" s="33" t="s">
        <v>126</v>
      </c>
      <c r="B10607" s="33" t="s">
        <v>53</v>
      </c>
      <c r="C10607" s="33">
        <v>152433.5</v>
      </c>
      <c r="D10607" s="33" t="s">
        <v>409</v>
      </c>
      <c r="E10607" t="str">
        <f t="shared" si="169"/>
        <v>$125K-$200K</v>
      </c>
    </row>
    <row r="10608" spans="1:5" x14ac:dyDescent="0.3">
      <c r="A10608" s="33" t="s">
        <v>4</v>
      </c>
      <c r="B10608" s="33" t="s">
        <v>54</v>
      </c>
      <c r="C10608" s="33"/>
      <c r="D10608" s="33" t="s">
        <v>553</v>
      </c>
      <c r="E10608" t="str">
        <f t="shared" si="169"/>
        <v>No Data</v>
      </c>
    </row>
    <row r="10609" spans="1:5" x14ac:dyDescent="0.3">
      <c r="A10609" s="33" t="s">
        <v>0</v>
      </c>
      <c r="B10609" s="33" t="s">
        <v>53</v>
      </c>
      <c r="C10609" s="33">
        <v>218000</v>
      </c>
      <c r="D10609" s="33" t="s">
        <v>225</v>
      </c>
      <c r="E10609" t="str">
        <f t="shared" si="169"/>
        <v>&gt;$200K</v>
      </c>
    </row>
    <row r="10610" spans="1:5" x14ac:dyDescent="0.3">
      <c r="A10610" s="33" t="s">
        <v>128</v>
      </c>
      <c r="B10610" s="33" t="s">
        <v>53</v>
      </c>
      <c r="C10610" s="33">
        <v>160500</v>
      </c>
      <c r="D10610" s="33" t="s">
        <v>2737</v>
      </c>
      <c r="E10610" t="str">
        <f t="shared" si="169"/>
        <v>$125K-$200K</v>
      </c>
    </row>
    <row r="10611" spans="1:5" x14ac:dyDescent="0.3">
      <c r="A10611" s="33" t="s">
        <v>4</v>
      </c>
      <c r="B10611" s="33" t="s">
        <v>110</v>
      </c>
      <c r="C10611" s="33">
        <v>56700</v>
      </c>
      <c r="D10611" s="33" t="s">
        <v>494</v>
      </c>
      <c r="E10611" t="str">
        <f t="shared" si="169"/>
        <v>&lt;$75K</v>
      </c>
    </row>
    <row r="10612" spans="1:5" x14ac:dyDescent="0.3">
      <c r="A10612" s="33" t="s">
        <v>0</v>
      </c>
      <c r="B10612" s="33" t="s">
        <v>53</v>
      </c>
      <c r="C10612" s="33"/>
      <c r="D10612" s="33" t="s">
        <v>4564</v>
      </c>
      <c r="E10612" t="str">
        <f t="shared" si="169"/>
        <v>No Data</v>
      </c>
    </row>
    <row r="10613" spans="1:5" x14ac:dyDescent="0.3">
      <c r="A10613" s="33" t="s">
        <v>125</v>
      </c>
      <c r="B10613" s="33" t="s">
        <v>53</v>
      </c>
      <c r="C10613" s="33">
        <v>112500</v>
      </c>
      <c r="D10613" s="33" t="s">
        <v>801</v>
      </c>
      <c r="E10613" t="str">
        <f t="shared" si="169"/>
        <v>$100K-$125K</v>
      </c>
    </row>
    <row r="10614" spans="1:5" x14ac:dyDescent="0.3">
      <c r="A10614" s="33" t="s">
        <v>0</v>
      </c>
      <c r="B10614" s="33" t="s">
        <v>53</v>
      </c>
      <c r="C10614" s="33">
        <v>121500</v>
      </c>
      <c r="D10614" s="33" t="s">
        <v>4565</v>
      </c>
      <c r="E10614" t="str">
        <f t="shared" si="169"/>
        <v>$100K-$125K</v>
      </c>
    </row>
    <row r="10615" spans="1:5" x14ac:dyDescent="0.3">
      <c r="A10615" s="33" t="s">
        <v>2</v>
      </c>
      <c r="B10615" s="33" t="s">
        <v>53</v>
      </c>
      <c r="C10615" s="33"/>
      <c r="D10615" s="33" t="s">
        <v>480</v>
      </c>
      <c r="E10615" t="str">
        <f t="shared" si="169"/>
        <v>No Data</v>
      </c>
    </row>
    <row r="10616" spans="1:5" x14ac:dyDescent="0.3">
      <c r="A10616" s="33" t="s">
        <v>0</v>
      </c>
      <c r="B10616" s="33" t="s">
        <v>70</v>
      </c>
      <c r="C10616" s="33">
        <v>89100</v>
      </c>
      <c r="D10616" s="33" t="s">
        <v>211</v>
      </c>
      <c r="E10616" t="str">
        <f t="shared" si="169"/>
        <v>$75K-$100K</v>
      </c>
    </row>
    <row r="10617" spans="1:5" x14ac:dyDescent="0.3">
      <c r="A10617" s="33" t="s">
        <v>4</v>
      </c>
      <c r="B10617" s="33" t="s">
        <v>53</v>
      </c>
      <c r="C10617" s="33">
        <v>95000</v>
      </c>
      <c r="D10617" s="33" t="s">
        <v>4566</v>
      </c>
      <c r="E10617" t="str">
        <f t="shared" si="169"/>
        <v>$75K-$100K</v>
      </c>
    </row>
    <row r="10618" spans="1:5" x14ac:dyDescent="0.3">
      <c r="A10618" s="33" t="s">
        <v>2</v>
      </c>
      <c r="B10618" s="33" t="s">
        <v>53</v>
      </c>
      <c r="C10618" s="33"/>
      <c r="D10618" s="33" t="s">
        <v>1476</v>
      </c>
      <c r="E10618" t="str">
        <f t="shared" si="169"/>
        <v>No Data</v>
      </c>
    </row>
    <row r="10619" spans="1:5" x14ac:dyDescent="0.3">
      <c r="A10619" s="33" t="s">
        <v>0</v>
      </c>
      <c r="B10619" s="33" t="s">
        <v>73</v>
      </c>
      <c r="C10619" s="33">
        <v>109500</v>
      </c>
      <c r="D10619" s="33" t="s">
        <v>1018</v>
      </c>
      <c r="E10619" t="str">
        <f t="shared" si="169"/>
        <v>$100K-$125K</v>
      </c>
    </row>
    <row r="10620" spans="1:5" x14ac:dyDescent="0.3">
      <c r="A10620" s="33" t="s">
        <v>4</v>
      </c>
      <c r="B10620" s="33" t="s">
        <v>88</v>
      </c>
      <c r="C10620" s="33">
        <v>146000</v>
      </c>
      <c r="D10620" s="33" t="s">
        <v>4567</v>
      </c>
      <c r="E10620" t="str">
        <f t="shared" si="169"/>
        <v>$125K-$200K</v>
      </c>
    </row>
    <row r="10621" spans="1:5" x14ac:dyDescent="0.3">
      <c r="A10621" s="33" t="s">
        <v>0</v>
      </c>
      <c r="B10621" s="33" t="s">
        <v>53</v>
      </c>
      <c r="C10621" s="33">
        <v>115000</v>
      </c>
      <c r="D10621" s="33" t="s">
        <v>4568</v>
      </c>
      <c r="E10621" t="str">
        <f t="shared" si="169"/>
        <v>$100K-$125K</v>
      </c>
    </row>
    <row r="10622" spans="1:5" x14ac:dyDescent="0.3">
      <c r="A10622" s="33" t="s">
        <v>128</v>
      </c>
      <c r="B10622" s="33" t="s">
        <v>80</v>
      </c>
      <c r="C10622" s="33">
        <v>157500</v>
      </c>
      <c r="D10622" s="33" t="s">
        <v>3289</v>
      </c>
      <c r="E10622" t="str">
        <f t="shared" si="169"/>
        <v>$125K-$200K</v>
      </c>
    </row>
    <row r="10623" spans="1:5" x14ac:dyDescent="0.3">
      <c r="A10623" s="33" t="s">
        <v>2</v>
      </c>
      <c r="B10623" s="33" t="s">
        <v>53</v>
      </c>
      <c r="C10623" s="33">
        <v>170000</v>
      </c>
      <c r="D10623" s="33" t="s">
        <v>4569</v>
      </c>
      <c r="E10623" t="str">
        <f t="shared" si="169"/>
        <v>$125K-$200K</v>
      </c>
    </row>
    <row r="10624" spans="1:5" x14ac:dyDescent="0.3">
      <c r="A10624" s="33" t="s">
        <v>0</v>
      </c>
      <c r="B10624" s="33" t="s">
        <v>53</v>
      </c>
      <c r="C10624" s="33"/>
      <c r="D10624" s="33" t="s">
        <v>4570</v>
      </c>
      <c r="E10624" t="str">
        <f t="shared" si="169"/>
        <v>No Data</v>
      </c>
    </row>
    <row r="10625" spans="1:5" x14ac:dyDescent="0.3">
      <c r="A10625" s="33" t="s">
        <v>0</v>
      </c>
      <c r="B10625" s="33" t="s">
        <v>53</v>
      </c>
      <c r="C10625" s="33">
        <v>119608.5</v>
      </c>
      <c r="D10625" s="33" t="s">
        <v>1835</v>
      </c>
      <c r="E10625" t="str">
        <f t="shared" si="169"/>
        <v>$100K-$125K</v>
      </c>
    </row>
    <row r="10626" spans="1:5" x14ac:dyDescent="0.3">
      <c r="A10626" s="33" t="s">
        <v>2</v>
      </c>
      <c r="B10626" s="33" t="s">
        <v>114</v>
      </c>
      <c r="C10626" s="33">
        <v>70500</v>
      </c>
      <c r="D10626" s="33" t="s">
        <v>834</v>
      </c>
      <c r="E10626" t="str">
        <f t="shared" si="169"/>
        <v>&lt;$75K</v>
      </c>
    </row>
    <row r="10627" spans="1:5" x14ac:dyDescent="0.3">
      <c r="A10627" s="33" t="s">
        <v>0</v>
      </c>
      <c r="B10627" s="33" t="s">
        <v>53</v>
      </c>
      <c r="C10627" s="33">
        <v>125000</v>
      </c>
      <c r="D10627" s="33" t="s">
        <v>1117</v>
      </c>
      <c r="E10627" t="str">
        <f t="shared" ref="E10627:E10690" si="170">_xlfn.XLOOKUP(C10627,$H$16:$H$21,$G$16:$G$21,,1)</f>
        <v>$100K-$125K</v>
      </c>
    </row>
    <row r="10628" spans="1:5" x14ac:dyDescent="0.3">
      <c r="A10628" s="33" t="s">
        <v>126</v>
      </c>
      <c r="B10628" s="33" t="s">
        <v>53</v>
      </c>
      <c r="C10628" s="33"/>
      <c r="D10628" s="33" t="s">
        <v>225</v>
      </c>
      <c r="E10628" t="str">
        <f t="shared" si="170"/>
        <v>No Data</v>
      </c>
    </row>
    <row r="10629" spans="1:5" x14ac:dyDescent="0.3">
      <c r="A10629" s="33" t="s">
        <v>2</v>
      </c>
      <c r="B10629" s="33" t="s">
        <v>88</v>
      </c>
      <c r="C10629" s="33">
        <v>111175</v>
      </c>
      <c r="D10629" s="33" t="s">
        <v>4571</v>
      </c>
      <c r="E10629" t="str">
        <f t="shared" si="170"/>
        <v>$100K-$125K</v>
      </c>
    </row>
    <row r="10630" spans="1:5" x14ac:dyDescent="0.3">
      <c r="A10630" s="33" t="s">
        <v>125</v>
      </c>
      <c r="B10630" s="33" t="s">
        <v>53</v>
      </c>
      <c r="C10630" s="33">
        <v>115000</v>
      </c>
      <c r="D10630" s="33" t="s">
        <v>4572</v>
      </c>
      <c r="E10630" t="str">
        <f t="shared" si="170"/>
        <v>$100K-$125K</v>
      </c>
    </row>
    <row r="10631" spans="1:5" x14ac:dyDescent="0.3">
      <c r="A10631" s="33" t="s">
        <v>4</v>
      </c>
      <c r="B10631" s="33" t="s">
        <v>53</v>
      </c>
      <c r="C10631" s="33">
        <v>110000</v>
      </c>
      <c r="D10631" s="33" t="s">
        <v>3499</v>
      </c>
      <c r="E10631" t="str">
        <f t="shared" si="170"/>
        <v>$100K-$125K</v>
      </c>
    </row>
    <row r="10632" spans="1:5" x14ac:dyDescent="0.3">
      <c r="A10632" s="33" t="s">
        <v>0</v>
      </c>
      <c r="B10632" s="33" t="s">
        <v>53</v>
      </c>
      <c r="C10632" s="33">
        <v>129500</v>
      </c>
      <c r="D10632" s="33" t="s">
        <v>596</v>
      </c>
      <c r="E10632" t="str">
        <f t="shared" si="170"/>
        <v>$125K-$200K</v>
      </c>
    </row>
    <row r="10633" spans="1:5" x14ac:dyDescent="0.3">
      <c r="A10633" s="33" t="s">
        <v>128</v>
      </c>
      <c r="B10633" s="33" t="s">
        <v>53</v>
      </c>
      <c r="C10633" s="33">
        <v>113000</v>
      </c>
      <c r="D10633" s="33" t="s">
        <v>4573</v>
      </c>
      <c r="E10633" t="str">
        <f t="shared" si="170"/>
        <v>$100K-$125K</v>
      </c>
    </row>
    <row r="10634" spans="1:5" x14ac:dyDescent="0.3">
      <c r="A10634" s="33" t="s">
        <v>52</v>
      </c>
      <c r="B10634" s="33" t="s">
        <v>53</v>
      </c>
      <c r="C10634" s="33">
        <v>88500</v>
      </c>
      <c r="D10634" s="33" t="s">
        <v>422</v>
      </c>
      <c r="E10634" t="str">
        <f t="shared" si="170"/>
        <v>$75K-$100K</v>
      </c>
    </row>
    <row r="10635" spans="1:5" x14ac:dyDescent="0.3">
      <c r="A10635" s="33" t="s">
        <v>0</v>
      </c>
      <c r="B10635" s="33" t="s">
        <v>123</v>
      </c>
      <c r="C10635" s="33">
        <v>55000</v>
      </c>
      <c r="D10635" s="33" t="s">
        <v>4574</v>
      </c>
      <c r="E10635" t="str">
        <f t="shared" si="170"/>
        <v>&lt;$75K</v>
      </c>
    </row>
    <row r="10636" spans="1:5" x14ac:dyDescent="0.3">
      <c r="A10636" s="33" t="s">
        <v>4</v>
      </c>
      <c r="B10636" s="33" t="s">
        <v>53</v>
      </c>
      <c r="C10636" s="33">
        <v>125000</v>
      </c>
      <c r="D10636" s="33" t="s">
        <v>624</v>
      </c>
      <c r="E10636" t="str">
        <f t="shared" si="170"/>
        <v>$100K-$125K</v>
      </c>
    </row>
    <row r="10637" spans="1:5" x14ac:dyDescent="0.3">
      <c r="A10637" s="33" t="s">
        <v>2</v>
      </c>
      <c r="B10637" s="33" t="s">
        <v>53</v>
      </c>
      <c r="C10637" s="33"/>
      <c r="D10637" s="33" t="s">
        <v>226</v>
      </c>
      <c r="E10637" t="str">
        <f t="shared" si="170"/>
        <v>No Data</v>
      </c>
    </row>
    <row r="10638" spans="1:5" x14ac:dyDescent="0.3">
      <c r="A10638" s="33" t="s">
        <v>128</v>
      </c>
      <c r="B10638" s="33" t="s">
        <v>53</v>
      </c>
      <c r="C10638" s="33"/>
      <c r="D10638" s="33" t="s">
        <v>1333</v>
      </c>
      <c r="E10638" t="str">
        <f t="shared" si="170"/>
        <v>No Data</v>
      </c>
    </row>
    <row r="10639" spans="1:5" x14ac:dyDescent="0.3">
      <c r="A10639" s="33" t="s">
        <v>126</v>
      </c>
      <c r="B10639" s="33" t="s">
        <v>53</v>
      </c>
      <c r="C10639" s="33">
        <v>173500</v>
      </c>
      <c r="D10639" s="33" t="s">
        <v>225</v>
      </c>
      <c r="E10639" t="str">
        <f t="shared" si="170"/>
        <v>$125K-$200K</v>
      </c>
    </row>
    <row r="10640" spans="1:5" x14ac:dyDescent="0.3">
      <c r="A10640" s="33" t="s">
        <v>0</v>
      </c>
      <c r="B10640" s="33" t="s">
        <v>53</v>
      </c>
      <c r="C10640" s="33">
        <v>117500</v>
      </c>
      <c r="D10640" s="33" t="s">
        <v>648</v>
      </c>
      <c r="E10640" t="str">
        <f t="shared" si="170"/>
        <v>$100K-$125K</v>
      </c>
    </row>
    <row r="10641" spans="1:5" x14ac:dyDescent="0.3">
      <c r="A10641" s="33" t="s">
        <v>128</v>
      </c>
      <c r="B10641" s="33" t="s">
        <v>53</v>
      </c>
      <c r="C10641" s="33">
        <v>170500</v>
      </c>
      <c r="D10641" s="33" t="s">
        <v>4575</v>
      </c>
      <c r="E10641" t="str">
        <f t="shared" si="170"/>
        <v>$125K-$200K</v>
      </c>
    </row>
    <row r="10642" spans="1:5" x14ac:dyDescent="0.3">
      <c r="A10642" s="33" t="s">
        <v>2</v>
      </c>
      <c r="B10642" s="33" t="s">
        <v>53</v>
      </c>
      <c r="C10642" s="33"/>
      <c r="D10642" s="33" t="s">
        <v>1680</v>
      </c>
      <c r="E10642" t="str">
        <f t="shared" si="170"/>
        <v>No Data</v>
      </c>
    </row>
    <row r="10643" spans="1:5" x14ac:dyDescent="0.3">
      <c r="A10643" s="33" t="s">
        <v>0</v>
      </c>
      <c r="B10643" s="33" t="s">
        <v>113</v>
      </c>
      <c r="C10643" s="33">
        <v>89100</v>
      </c>
      <c r="D10643" s="33" t="s">
        <v>2475</v>
      </c>
      <c r="E10643" t="str">
        <f t="shared" si="170"/>
        <v>$75K-$100K</v>
      </c>
    </row>
    <row r="10644" spans="1:5" x14ac:dyDescent="0.3">
      <c r="A10644" s="33" t="s">
        <v>4</v>
      </c>
      <c r="B10644" s="33" t="s">
        <v>54</v>
      </c>
      <c r="C10644" s="33">
        <v>115000</v>
      </c>
      <c r="D10644" s="33" t="s">
        <v>2426</v>
      </c>
      <c r="E10644" t="str">
        <f t="shared" si="170"/>
        <v>$100K-$125K</v>
      </c>
    </row>
    <row r="10645" spans="1:5" x14ac:dyDescent="0.3">
      <c r="A10645" s="33" t="s">
        <v>0</v>
      </c>
      <c r="B10645" s="33" t="s">
        <v>54</v>
      </c>
      <c r="C10645" s="33"/>
      <c r="D10645" s="33" t="s">
        <v>3474</v>
      </c>
      <c r="E10645" t="str">
        <f t="shared" si="170"/>
        <v>No Data</v>
      </c>
    </row>
    <row r="10646" spans="1:5" x14ac:dyDescent="0.3">
      <c r="A10646" s="33" t="s">
        <v>4</v>
      </c>
      <c r="B10646" s="33" t="s">
        <v>72</v>
      </c>
      <c r="C10646" s="33">
        <v>100000</v>
      </c>
      <c r="D10646" s="33" t="s">
        <v>3591</v>
      </c>
      <c r="E10646" t="str">
        <f t="shared" si="170"/>
        <v>$75K-$100K</v>
      </c>
    </row>
    <row r="10647" spans="1:5" x14ac:dyDescent="0.3">
      <c r="A10647" s="33" t="s">
        <v>0</v>
      </c>
      <c r="B10647" s="33" t="s">
        <v>53</v>
      </c>
      <c r="C10647" s="33">
        <v>114500</v>
      </c>
      <c r="D10647" s="33" t="s">
        <v>1670</v>
      </c>
      <c r="E10647" t="str">
        <f t="shared" si="170"/>
        <v>$100K-$125K</v>
      </c>
    </row>
    <row r="10648" spans="1:5" x14ac:dyDescent="0.3">
      <c r="A10648" s="33" t="s">
        <v>4</v>
      </c>
      <c r="B10648" s="33" t="s">
        <v>53</v>
      </c>
      <c r="C10648" s="33"/>
      <c r="D10648" s="33" t="s">
        <v>648</v>
      </c>
      <c r="E10648" t="str">
        <f t="shared" si="170"/>
        <v>No Data</v>
      </c>
    </row>
    <row r="10649" spans="1:5" x14ac:dyDescent="0.3">
      <c r="A10649" s="33" t="s">
        <v>2</v>
      </c>
      <c r="B10649" s="33" t="s">
        <v>53</v>
      </c>
      <c r="C10649" s="33">
        <v>85000</v>
      </c>
      <c r="D10649" s="33" t="s">
        <v>387</v>
      </c>
      <c r="E10649" t="str">
        <f t="shared" si="170"/>
        <v>$75K-$100K</v>
      </c>
    </row>
    <row r="10650" spans="1:5" x14ac:dyDescent="0.3">
      <c r="A10650" s="33" t="s">
        <v>1</v>
      </c>
      <c r="B10650" s="33" t="s">
        <v>53</v>
      </c>
      <c r="C10650" s="33">
        <v>89100</v>
      </c>
      <c r="D10650" s="33" t="s">
        <v>673</v>
      </c>
      <c r="E10650" t="str">
        <f t="shared" si="170"/>
        <v>$75K-$100K</v>
      </c>
    </row>
    <row r="10651" spans="1:5" x14ac:dyDescent="0.3">
      <c r="A10651" s="33" t="s">
        <v>4</v>
      </c>
      <c r="B10651" s="33" t="s">
        <v>53</v>
      </c>
      <c r="C10651" s="33">
        <v>200000</v>
      </c>
      <c r="D10651" s="33" t="s">
        <v>4576</v>
      </c>
      <c r="E10651" t="str">
        <f t="shared" si="170"/>
        <v>$125K-$200K</v>
      </c>
    </row>
    <row r="10652" spans="1:5" x14ac:dyDescent="0.3">
      <c r="A10652" s="33" t="s">
        <v>4</v>
      </c>
      <c r="B10652" s="33" t="s">
        <v>70</v>
      </c>
      <c r="C10652" s="33">
        <v>45000</v>
      </c>
      <c r="D10652" s="33" t="s">
        <v>211</v>
      </c>
      <c r="E10652" t="str">
        <f t="shared" si="170"/>
        <v>&lt;$75K</v>
      </c>
    </row>
    <row r="10653" spans="1:5" x14ac:dyDescent="0.3">
      <c r="A10653" s="33" t="s">
        <v>125</v>
      </c>
      <c r="B10653" s="33" t="s">
        <v>53</v>
      </c>
      <c r="C10653" s="33">
        <v>145000</v>
      </c>
      <c r="D10653" s="33" t="s">
        <v>230</v>
      </c>
      <c r="E10653" t="str">
        <f t="shared" si="170"/>
        <v>$125K-$200K</v>
      </c>
    </row>
    <row r="10654" spans="1:5" x14ac:dyDescent="0.3">
      <c r="A10654" s="33" t="s">
        <v>2</v>
      </c>
      <c r="B10654" s="33" t="s">
        <v>53</v>
      </c>
      <c r="C10654" s="33">
        <v>51862.75</v>
      </c>
      <c r="D10654" s="33" t="s">
        <v>1238</v>
      </c>
      <c r="E10654" t="str">
        <f t="shared" si="170"/>
        <v>&lt;$75K</v>
      </c>
    </row>
    <row r="10655" spans="1:5" x14ac:dyDescent="0.3">
      <c r="A10655" s="33" t="s">
        <v>4</v>
      </c>
      <c r="B10655" s="33" t="s">
        <v>53</v>
      </c>
      <c r="C10655" s="33">
        <v>100000</v>
      </c>
      <c r="D10655" s="33" t="s">
        <v>4577</v>
      </c>
      <c r="E10655" t="str">
        <f t="shared" si="170"/>
        <v>$75K-$100K</v>
      </c>
    </row>
    <row r="10656" spans="1:5" x14ac:dyDescent="0.3">
      <c r="A10656" s="33" t="s">
        <v>126</v>
      </c>
      <c r="B10656" s="33" t="s">
        <v>53</v>
      </c>
      <c r="C10656" s="33">
        <v>147500</v>
      </c>
      <c r="D10656" s="33" t="s">
        <v>845</v>
      </c>
      <c r="E10656" t="str">
        <f t="shared" si="170"/>
        <v>$125K-$200K</v>
      </c>
    </row>
    <row r="10657" spans="1:5" x14ac:dyDescent="0.3">
      <c r="A10657" s="33" t="s">
        <v>1</v>
      </c>
      <c r="B10657" s="33" t="s">
        <v>69</v>
      </c>
      <c r="C10657" s="33">
        <v>89100</v>
      </c>
      <c r="D10657" s="33" t="s">
        <v>340</v>
      </c>
      <c r="E10657" t="str">
        <f t="shared" si="170"/>
        <v>$75K-$100K</v>
      </c>
    </row>
    <row r="10658" spans="1:5" x14ac:dyDescent="0.3">
      <c r="A10658" s="33" t="s">
        <v>128</v>
      </c>
      <c r="B10658" s="33" t="s">
        <v>53</v>
      </c>
      <c r="C10658" s="33">
        <v>125000</v>
      </c>
      <c r="D10658" s="33" t="s">
        <v>1223</v>
      </c>
      <c r="E10658" t="str">
        <f t="shared" si="170"/>
        <v>$100K-$125K</v>
      </c>
    </row>
    <row r="10659" spans="1:5" x14ac:dyDescent="0.3">
      <c r="A10659" s="33" t="s">
        <v>2</v>
      </c>
      <c r="B10659" s="33" t="s">
        <v>56</v>
      </c>
      <c r="C10659" s="33">
        <v>105650</v>
      </c>
      <c r="D10659" s="33" t="s">
        <v>3337</v>
      </c>
      <c r="E10659" t="str">
        <f t="shared" si="170"/>
        <v>$100K-$125K</v>
      </c>
    </row>
    <row r="10660" spans="1:5" x14ac:dyDescent="0.3">
      <c r="A10660" s="33" t="s">
        <v>2</v>
      </c>
      <c r="B10660" s="33" t="s">
        <v>53</v>
      </c>
      <c r="C10660" s="33">
        <v>125000</v>
      </c>
      <c r="D10660" s="33" t="s">
        <v>4578</v>
      </c>
      <c r="E10660" t="str">
        <f t="shared" si="170"/>
        <v>$100K-$125K</v>
      </c>
    </row>
    <row r="10661" spans="1:5" x14ac:dyDescent="0.3">
      <c r="A10661" s="33" t="s">
        <v>128</v>
      </c>
      <c r="B10661" s="33" t="s">
        <v>54</v>
      </c>
      <c r="C10661" s="33">
        <v>150000</v>
      </c>
      <c r="D10661" s="33" t="s">
        <v>499</v>
      </c>
      <c r="E10661" t="str">
        <f t="shared" si="170"/>
        <v>$125K-$200K</v>
      </c>
    </row>
    <row r="10662" spans="1:5" x14ac:dyDescent="0.3">
      <c r="A10662" s="33" t="s">
        <v>125</v>
      </c>
      <c r="B10662" s="33" t="s">
        <v>53</v>
      </c>
      <c r="C10662" s="33">
        <v>125540</v>
      </c>
      <c r="D10662" s="33" t="s">
        <v>476</v>
      </c>
      <c r="E10662" t="str">
        <f t="shared" si="170"/>
        <v>$125K-$200K</v>
      </c>
    </row>
    <row r="10663" spans="1:5" x14ac:dyDescent="0.3">
      <c r="A10663" s="33" t="s">
        <v>2</v>
      </c>
      <c r="B10663" s="33" t="s">
        <v>53</v>
      </c>
      <c r="C10663" s="33"/>
      <c r="D10663" s="33" t="s">
        <v>1545</v>
      </c>
      <c r="E10663" t="str">
        <f t="shared" si="170"/>
        <v>No Data</v>
      </c>
    </row>
    <row r="10664" spans="1:5" x14ac:dyDescent="0.3">
      <c r="A10664" s="33" t="s">
        <v>4</v>
      </c>
      <c r="B10664" s="33" t="s">
        <v>53</v>
      </c>
      <c r="C10664" s="33">
        <v>90000</v>
      </c>
      <c r="D10664" s="33" t="s">
        <v>364</v>
      </c>
      <c r="E10664" t="str">
        <f t="shared" si="170"/>
        <v>$75K-$100K</v>
      </c>
    </row>
    <row r="10665" spans="1:5" x14ac:dyDescent="0.3">
      <c r="A10665" s="33" t="s">
        <v>2</v>
      </c>
      <c r="B10665" s="33" t="s">
        <v>53</v>
      </c>
      <c r="C10665" s="33"/>
      <c r="D10665" s="33" t="s">
        <v>4579</v>
      </c>
      <c r="E10665" t="str">
        <f t="shared" si="170"/>
        <v>No Data</v>
      </c>
    </row>
    <row r="10666" spans="1:5" x14ac:dyDescent="0.3">
      <c r="A10666" s="33" t="s">
        <v>4</v>
      </c>
      <c r="B10666" s="33" t="s">
        <v>105</v>
      </c>
      <c r="C10666" s="33">
        <v>72000</v>
      </c>
      <c r="D10666" s="33" t="s">
        <v>3509</v>
      </c>
      <c r="E10666" t="str">
        <f t="shared" si="170"/>
        <v>&lt;$75K</v>
      </c>
    </row>
    <row r="10667" spans="1:5" x14ac:dyDescent="0.3">
      <c r="A10667" s="33" t="s">
        <v>0</v>
      </c>
      <c r="B10667" s="33" t="s">
        <v>53</v>
      </c>
      <c r="C10667" s="33"/>
      <c r="D10667" s="33" t="s">
        <v>4580</v>
      </c>
      <c r="E10667" t="str">
        <f t="shared" si="170"/>
        <v>No Data</v>
      </c>
    </row>
    <row r="10668" spans="1:5" x14ac:dyDescent="0.3">
      <c r="A10668" s="33" t="s">
        <v>0</v>
      </c>
      <c r="B10668" s="33" t="s">
        <v>53</v>
      </c>
      <c r="C10668" s="33">
        <v>112500</v>
      </c>
      <c r="D10668" s="33" t="s">
        <v>1725</v>
      </c>
      <c r="E10668" t="str">
        <f t="shared" si="170"/>
        <v>$100K-$125K</v>
      </c>
    </row>
    <row r="10669" spans="1:5" x14ac:dyDescent="0.3">
      <c r="A10669" s="33" t="s">
        <v>4</v>
      </c>
      <c r="B10669" s="33" t="s">
        <v>53</v>
      </c>
      <c r="C10669" s="33">
        <v>200000</v>
      </c>
      <c r="D10669" s="33" t="s">
        <v>4375</v>
      </c>
      <c r="E10669" t="str">
        <f t="shared" si="170"/>
        <v>$125K-$200K</v>
      </c>
    </row>
    <row r="10670" spans="1:5" x14ac:dyDescent="0.3">
      <c r="A10670" s="33" t="s">
        <v>2</v>
      </c>
      <c r="B10670" s="33" t="s">
        <v>53</v>
      </c>
      <c r="C10670" s="33">
        <v>125000</v>
      </c>
      <c r="D10670" s="33" t="s">
        <v>3167</v>
      </c>
      <c r="E10670" t="str">
        <f t="shared" si="170"/>
        <v>$100K-$125K</v>
      </c>
    </row>
    <row r="10671" spans="1:5" x14ac:dyDescent="0.3">
      <c r="A10671" s="33" t="s">
        <v>128</v>
      </c>
      <c r="B10671" s="33" t="s">
        <v>54</v>
      </c>
      <c r="C10671" s="33">
        <v>180000</v>
      </c>
      <c r="D10671" s="33" t="s">
        <v>230</v>
      </c>
      <c r="E10671" t="str">
        <f t="shared" si="170"/>
        <v>$125K-$200K</v>
      </c>
    </row>
    <row r="10672" spans="1:5" x14ac:dyDescent="0.3">
      <c r="A10672" s="33" t="s">
        <v>4</v>
      </c>
      <c r="B10672" s="33" t="s">
        <v>53</v>
      </c>
      <c r="C10672" s="33"/>
      <c r="D10672" s="33" t="s">
        <v>602</v>
      </c>
      <c r="E10672" t="str">
        <f t="shared" si="170"/>
        <v>No Data</v>
      </c>
    </row>
    <row r="10673" spans="1:5" x14ac:dyDescent="0.3">
      <c r="A10673" s="33" t="s">
        <v>2</v>
      </c>
      <c r="B10673" s="33" t="s">
        <v>72</v>
      </c>
      <c r="C10673" s="33">
        <v>100500</v>
      </c>
      <c r="D10673" s="33" t="s">
        <v>4581</v>
      </c>
      <c r="E10673" t="str">
        <f t="shared" si="170"/>
        <v>$100K-$125K</v>
      </c>
    </row>
    <row r="10674" spans="1:5" x14ac:dyDescent="0.3">
      <c r="A10674" s="33" t="s">
        <v>126</v>
      </c>
      <c r="B10674" s="33" t="s">
        <v>183</v>
      </c>
      <c r="C10674" s="33">
        <v>173500</v>
      </c>
      <c r="D10674" s="33" t="s">
        <v>225</v>
      </c>
      <c r="E10674" t="str">
        <f t="shared" si="170"/>
        <v>$125K-$200K</v>
      </c>
    </row>
    <row r="10675" spans="1:5" x14ac:dyDescent="0.3">
      <c r="A10675" s="33" t="s">
        <v>0</v>
      </c>
      <c r="B10675" s="33" t="s">
        <v>53</v>
      </c>
      <c r="C10675" s="33">
        <v>199000</v>
      </c>
      <c r="D10675" s="33" t="s">
        <v>217</v>
      </c>
      <c r="E10675" t="str">
        <f t="shared" si="170"/>
        <v>$125K-$200K</v>
      </c>
    </row>
    <row r="10676" spans="1:5" x14ac:dyDescent="0.3">
      <c r="A10676" s="33" t="s">
        <v>128</v>
      </c>
      <c r="B10676" s="33" t="s">
        <v>53</v>
      </c>
      <c r="C10676" s="33"/>
      <c r="D10676" s="33" t="s">
        <v>4582</v>
      </c>
      <c r="E10676" t="str">
        <f t="shared" si="170"/>
        <v>No Data</v>
      </c>
    </row>
    <row r="10677" spans="1:5" x14ac:dyDescent="0.3">
      <c r="A10677" s="33" t="s">
        <v>2</v>
      </c>
      <c r="B10677" s="33" t="s">
        <v>53</v>
      </c>
      <c r="C10677" s="33"/>
      <c r="D10677" s="33" t="s">
        <v>268</v>
      </c>
      <c r="E10677" t="str">
        <f t="shared" si="170"/>
        <v>No Data</v>
      </c>
    </row>
    <row r="10678" spans="1:5" x14ac:dyDescent="0.3">
      <c r="A10678" s="33" t="s">
        <v>128</v>
      </c>
      <c r="B10678" s="33" t="s">
        <v>53</v>
      </c>
      <c r="C10678" s="33">
        <v>170000</v>
      </c>
      <c r="D10678" s="33" t="s">
        <v>230</v>
      </c>
      <c r="E10678" t="str">
        <f t="shared" si="170"/>
        <v>$125K-$200K</v>
      </c>
    </row>
    <row r="10679" spans="1:5" x14ac:dyDescent="0.3">
      <c r="A10679" s="33" t="s">
        <v>0</v>
      </c>
      <c r="B10679" s="33" t="s">
        <v>54</v>
      </c>
      <c r="C10679" s="33">
        <v>157500</v>
      </c>
      <c r="D10679" s="33" t="s">
        <v>845</v>
      </c>
      <c r="E10679" t="str">
        <f t="shared" si="170"/>
        <v>$125K-$200K</v>
      </c>
    </row>
    <row r="10680" spans="1:5" x14ac:dyDescent="0.3">
      <c r="A10680" s="33" t="s">
        <v>4</v>
      </c>
      <c r="B10680" s="33" t="s">
        <v>54</v>
      </c>
      <c r="C10680" s="33">
        <v>125000</v>
      </c>
      <c r="D10680" s="33" t="s">
        <v>268</v>
      </c>
      <c r="E10680" t="str">
        <f t="shared" si="170"/>
        <v>$100K-$125K</v>
      </c>
    </row>
    <row r="10681" spans="1:5" x14ac:dyDescent="0.3">
      <c r="A10681" s="33" t="s">
        <v>4</v>
      </c>
      <c r="B10681" s="33" t="s">
        <v>53</v>
      </c>
      <c r="C10681" s="33">
        <v>135000</v>
      </c>
      <c r="D10681" s="33" t="s">
        <v>214</v>
      </c>
      <c r="E10681" t="str">
        <f t="shared" si="170"/>
        <v>$125K-$200K</v>
      </c>
    </row>
    <row r="10682" spans="1:5" x14ac:dyDescent="0.3">
      <c r="A10682" s="33" t="s">
        <v>4</v>
      </c>
      <c r="B10682" s="33" t="s">
        <v>53</v>
      </c>
      <c r="C10682" s="33"/>
      <c r="D10682" s="33" t="s">
        <v>258</v>
      </c>
      <c r="E10682" t="str">
        <f t="shared" si="170"/>
        <v>No Data</v>
      </c>
    </row>
    <row r="10683" spans="1:5" x14ac:dyDescent="0.3">
      <c r="A10683" s="33" t="s">
        <v>4</v>
      </c>
      <c r="B10683" s="33" t="s">
        <v>53</v>
      </c>
      <c r="C10683" s="33"/>
      <c r="D10683" s="33" t="s">
        <v>4583</v>
      </c>
      <c r="E10683" t="str">
        <f t="shared" si="170"/>
        <v>No Data</v>
      </c>
    </row>
    <row r="10684" spans="1:5" x14ac:dyDescent="0.3">
      <c r="A10684" s="33" t="s">
        <v>0</v>
      </c>
      <c r="B10684" s="33" t="s">
        <v>88</v>
      </c>
      <c r="C10684" s="33">
        <v>157500</v>
      </c>
      <c r="D10684" s="33" t="s">
        <v>4584</v>
      </c>
      <c r="E10684" t="str">
        <f t="shared" si="170"/>
        <v>$125K-$200K</v>
      </c>
    </row>
    <row r="10685" spans="1:5" x14ac:dyDescent="0.3">
      <c r="A10685" s="33" t="s">
        <v>2</v>
      </c>
      <c r="B10685" s="33" t="s">
        <v>86</v>
      </c>
      <c r="C10685" s="33">
        <v>49566.5</v>
      </c>
      <c r="D10685" s="33" t="s">
        <v>211</v>
      </c>
      <c r="E10685" t="str">
        <f t="shared" si="170"/>
        <v>&lt;$75K</v>
      </c>
    </row>
    <row r="10686" spans="1:5" x14ac:dyDescent="0.3">
      <c r="A10686" s="33" t="s">
        <v>2</v>
      </c>
      <c r="B10686" s="33" t="s">
        <v>53</v>
      </c>
      <c r="C10686" s="33">
        <v>67500</v>
      </c>
      <c r="D10686" s="33" t="s">
        <v>4585</v>
      </c>
      <c r="E10686" t="str">
        <f t="shared" si="170"/>
        <v>&lt;$75K</v>
      </c>
    </row>
    <row r="10687" spans="1:5" x14ac:dyDescent="0.3">
      <c r="A10687" s="33" t="s">
        <v>0</v>
      </c>
      <c r="B10687" s="33" t="s">
        <v>53</v>
      </c>
      <c r="C10687" s="33"/>
      <c r="D10687" s="33" t="s">
        <v>357</v>
      </c>
      <c r="E10687" t="str">
        <f t="shared" si="170"/>
        <v>No Data</v>
      </c>
    </row>
    <row r="10688" spans="1:5" x14ac:dyDescent="0.3">
      <c r="A10688" s="33" t="s">
        <v>0</v>
      </c>
      <c r="B10688" s="33" t="s">
        <v>53</v>
      </c>
      <c r="C10688" s="33">
        <v>166941.5</v>
      </c>
      <c r="D10688" s="33" t="s">
        <v>488</v>
      </c>
      <c r="E10688" t="str">
        <f t="shared" si="170"/>
        <v>$125K-$200K</v>
      </c>
    </row>
    <row r="10689" spans="1:5" x14ac:dyDescent="0.3">
      <c r="A10689" s="33" t="s">
        <v>2</v>
      </c>
      <c r="B10689" s="33" t="s">
        <v>53</v>
      </c>
      <c r="C10689" s="33">
        <v>112500</v>
      </c>
      <c r="D10689" s="33" t="s">
        <v>520</v>
      </c>
      <c r="E10689" t="str">
        <f t="shared" si="170"/>
        <v>$100K-$125K</v>
      </c>
    </row>
    <row r="10690" spans="1:5" x14ac:dyDescent="0.3">
      <c r="A10690" s="33" t="s">
        <v>2</v>
      </c>
      <c r="B10690" s="33" t="s">
        <v>53</v>
      </c>
      <c r="C10690" s="33">
        <v>63000</v>
      </c>
      <c r="D10690" s="33" t="s">
        <v>1302</v>
      </c>
      <c r="E10690" t="str">
        <f t="shared" si="170"/>
        <v>&lt;$75K</v>
      </c>
    </row>
    <row r="10691" spans="1:5" x14ac:dyDescent="0.3">
      <c r="A10691" s="33" t="s">
        <v>0</v>
      </c>
      <c r="B10691" s="33" t="s">
        <v>53</v>
      </c>
      <c r="C10691" s="33"/>
      <c r="D10691" s="33" t="s">
        <v>1162</v>
      </c>
      <c r="E10691" t="str">
        <f t="shared" ref="E10691:E10754" si="171">_xlfn.XLOOKUP(C10691,$H$16:$H$21,$G$16:$G$21,,1)</f>
        <v>No Data</v>
      </c>
    </row>
    <row r="10692" spans="1:5" x14ac:dyDescent="0.3">
      <c r="A10692" s="33" t="s">
        <v>52</v>
      </c>
      <c r="B10692" s="33" t="s">
        <v>53</v>
      </c>
      <c r="C10692" s="33"/>
      <c r="D10692" s="33" t="s">
        <v>3077</v>
      </c>
      <c r="E10692" t="str">
        <f t="shared" si="171"/>
        <v>No Data</v>
      </c>
    </row>
    <row r="10693" spans="1:5" x14ac:dyDescent="0.3">
      <c r="A10693" s="33" t="s">
        <v>0</v>
      </c>
      <c r="B10693" s="33" t="s">
        <v>53</v>
      </c>
      <c r="C10693" s="33">
        <v>218500</v>
      </c>
      <c r="D10693" s="33" t="s">
        <v>4586</v>
      </c>
      <c r="E10693" t="str">
        <f t="shared" si="171"/>
        <v>&gt;$200K</v>
      </c>
    </row>
    <row r="10694" spans="1:5" x14ac:dyDescent="0.3">
      <c r="A10694" s="33" t="s">
        <v>4</v>
      </c>
      <c r="B10694" s="33" t="s">
        <v>53</v>
      </c>
      <c r="C10694" s="33">
        <v>105000</v>
      </c>
      <c r="D10694" s="33" t="s">
        <v>364</v>
      </c>
      <c r="E10694" t="str">
        <f t="shared" si="171"/>
        <v>$100K-$125K</v>
      </c>
    </row>
    <row r="10695" spans="1:5" x14ac:dyDescent="0.3">
      <c r="A10695" s="33" t="s">
        <v>4</v>
      </c>
      <c r="B10695" s="33" t="s">
        <v>53</v>
      </c>
      <c r="C10695" s="33">
        <v>122500</v>
      </c>
      <c r="D10695" s="33" t="s">
        <v>4587</v>
      </c>
      <c r="E10695" t="str">
        <f t="shared" si="171"/>
        <v>$100K-$125K</v>
      </c>
    </row>
    <row r="10696" spans="1:5" x14ac:dyDescent="0.3">
      <c r="A10696" s="33" t="s">
        <v>4</v>
      </c>
      <c r="B10696" s="33" t="s">
        <v>53</v>
      </c>
      <c r="C10696" s="33"/>
      <c r="D10696" s="33" t="s">
        <v>1476</v>
      </c>
      <c r="E10696" t="str">
        <f t="shared" si="171"/>
        <v>No Data</v>
      </c>
    </row>
    <row r="10697" spans="1:5" x14ac:dyDescent="0.3">
      <c r="A10697" s="33" t="s">
        <v>0</v>
      </c>
      <c r="B10697" s="33" t="s">
        <v>53</v>
      </c>
      <c r="C10697" s="33">
        <v>106492.5</v>
      </c>
      <c r="D10697" s="33" t="s">
        <v>4588</v>
      </c>
      <c r="E10697" t="str">
        <f t="shared" si="171"/>
        <v>$100K-$125K</v>
      </c>
    </row>
    <row r="10698" spans="1:5" x14ac:dyDescent="0.3">
      <c r="A10698" s="33" t="s">
        <v>4</v>
      </c>
      <c r="B10698" s="33" t="s">
        <v>53</v>
      </c>
      <c r="C10698" s="33">
        <v>375000</v>
      </c>
      <c r="D10698" s="33" t="s">
        <v>1119</v>
      </c>
      <c r="E10698" t="str">
        <f t="shared" si="171"/>
        <v>&gt;$200K</v>
      </c>
    </row>
    <row r="10699" spans="1:5" x14ac:dyDescent="0.3">
      <c r="A10699" s="33" t="s">
        <v>2</v>
      </c>
      <c r="B10699" s="33" t="s">
        <v>53</v>
      </c>
      <c r="C10699" s="33"/>
      <c r="D10699" s="33" t="s">
        <v>4589</v>
      </c>
      <c r="E10699" t="str">
        <f t="shared" si="171"/>
        <v>No Data</v>
      </c>
    </row>
    <row r="10700" spans="1:5" x14ac:dyDescent="0.3">
      <c r="A10700" s="33" t="s">
        <v>2</v>
      </c>
      <c r="B10700" s="33" t="s">
        <v>70</v>
      </c>
      <c r="C10700" s="33">
        <v>53014</v>
      </c>
      <c r="D10700" s="33" t="s">
        <v>1706</v>
      </c>
      <c r="E10700" t="str">
        <f t="shared" si="171"/>
        <v>&lt;$75K</v>
      </c>
    </row>
    <row r="10701" spans="1:5" x14ac:dyDescent="0.3">
      <c r="A10701" s="33" t="s">
        <v>0</v>
      </c>
      <c r="B10701" s="33" t="s">
        <v>75</v>
      </c>
      <c r="C10701" s="33">
        <v>88128</v>
      </c>
      <c r="D10701" s="33" t="s">
        <v>2146</v>
      </c>
      <c r="E10701" t="str">
        <f t="shared" si="171"/>
        <v>$75K-$100K</v>
      </c>
    </row>
    <row r="10702" spans="1:5" x14ac:dyDescent="0.3">
      <c r="A10702" s="33" t="s">
        <v>4</v>
      </c>
      <c r="B10702" s="33" t="s">
        <v>53</v>
      </c>
      <c r="C10702" s="33"/>
      <c r="D10702" s="33" t="s">
        <v>258</v>
      </c>
      <c r="E10702" t="str">
        <f t="shared" si="171"/>
        <v>No Data</v>
      </c>
    </row>
    <row r="10703" spans="1:5" x14ac:dyDescent="0.3">
      <c r="A10703" s="33" t="s">
        <v>0</v>
      </c>
      <c r="B10703" s="33" t="s">
        <v>53</v>
      </c>
      <c r="C10703" s="33">
        <v>115000</v>
      </c>
      <c r="D10703" s="33" t="s">
        <v>4194</v>
      </c>
      <c r="E10703" t="str">
        <f t="shared" si="171"/>
        <v>$100K-$125K</v>
      </c>
    </row>
    <row r="10704" spans="1:5" x14ac:dyDescent="0.3">
      <c r="A10704" s="33" t="s">
        <v>2</v>
      </c>
      <c r="B10704" s="33" t="s">
        <v>54</v>
      </c>
      <c r="C10704" s="33">
        <v>118640</v>
      </c>
      <c r="D10704" s="33" t="s">
        <v>2687</v>
      </c>
      <c r="E10704" t="str">
        <f t="shared" si="171"/>
        <v>$100K-$125K</v>
      </c>
    </row>
    <row r="10705" spans="1:5" x14ac:dyDescent="0.3">
      <c r="A10705" s="33" t="s">
        <v>0</v>
      </c>
      <c r="B10705" s="33" t="s">
        <v>53</v>
      </c>
      <c r="C10705" s="33"/>
      <c r="D10705" s="33" t="s">
        <v>4590</v>
      </c>
      <c r="E10705" t="str">
        <f t="shared" si="171"/>
        <v>No Data</v>
      </c>
    </row>
    <row r="10706" spans="1:5" x14ac:dyDescent="0.3">
      <c r="A10706" s="33" t="s">
        <v>4</v>
      </c>
      <c r="B10706" s="33" t="s">
        <v>53</v>
      </c>
      <c r="C10706" s="33">
        <v>100000</v>
      </c>
      <c r="D10706" s="33" t="s">
        <v>4591</v>
      </c>
      <c r="E10706" t="str">
        <f t="shared" si="171"/>
        <v>$75K-$100K</v>
      </c>
    </row>
    <row r="10707" spans="1:5" x14ac:dyDescent="0.3">
      <c r="A10707" s="33" t="s">
        <v>2</v>
      </c>
      <c r="B10707" s="33" t="s">
        <v>94</v>
      </c>
      <c r="C10707" s="33">
        <v>105000</v>
      </c>
      <c r="D10707" s="33" t="s">
        <v>4097</v>
      </c>
      <c r="E10707" t="str">
        <f t="shared" si="171"/>
        <v>$100K-$125K</v>
      </c>
    </row>
    <row r="10708" spans="1:5" x14ac:dyDescent="0.3">
      <c r="A10708" s="33" t="s">
        <v>4</v>
      </c>
      <c r="B10708" s="33" t="s">
        <v>53</v>
      </c>
      <c r="C10708" s="33">
        <v>135000</v>
      </c>
      <c r="D10708" s="33" t="s">
        <v>265</v>
      </c>
      <c r="E10708" t="str">
        <f t="shared" si="171"/>
        <v>$125K-$200K</v>
      </c>
    </row>
    <row r="10709" spans="1:5" x14ac:dyDescent="0.3">
      <c r="A10709" s="33" t="s">
        <v>0</v>
      </c>
      <c r="B10709" s="33" t="s">
        <v>72</v>
      </c>
      <c r="C10709" s="33">
        <v>157500</v>
      </c>
      <c r="D10709" s="33" t="s">
        <v>747</v>
      </c>
      <c r="E10709" t="str">
        <f t="shared" si="171"/>
        <v>$125K-$200K</v>
      </c>
    </row>
    <row r="10710" spans="1:5" x14ac:dyDescent="0.3">
      <c r="A10710" s="33" t="s">
        <v>0</v>
      </c>
      <c r="B10710" s="33" t="s">
        <v>53</v>
      </c>
      <c r="C10710" s="33"/>
      <c r="D10710" s="33" t="s">
        <v>4592</v>
      </c>
      <c r="E10710" t="str">
        <f t="shared" si="171"/>
        <v>No Data</v>
      </c>
    </row>
    <row r="10711" spans="1:5" x14ac:dyDescent="0.3">
      <c r="A10711" s="33" t="s">
        <v>2</v>
      </c>
      <c r="B10711" s="33" t="s">
        <v>53</v>
      </c>
      <c r="C10711" s="33"/>
      <c r="D10711" s="33" t="s">
        <v>520</v>
      </c>
      <c r="E10711" t="str">
        <f t="shared" si="171"/>
        <v>No Data</v>
      </c>
    </row>
    <row r="10712" spans="1:5" x14ac:dyDescent="0.3">
      <c r="A10712" s="33" t="s">
        <v>0</v>
      </c>
      <c r="B10712" s="33" t="s">
        <v>53</v>
      </c>
      <c r="C10712" s="33">
        <v>120000</v>
      </c>
      <c r="D10712" s="33" t="s">
        <v>238</v>
      </c>
      <c r="E10712" t="str">
        <f t="shared" si="171"/>
        <v>$100K-$125K</v>
      </c>
    </row>
    <row r="10713" spans="1:5" x14ac:dyDescent="0.3">
      <c r="A10713" s="33" t="s">
        <v>0</v>
      </c>
      <c r="B10713" s="33" t="s">
        <v>53</v>
      </c>
      <c r="C10713" s="33">
        <v>140122</v>
      </c>
      <c r="D10713" s="33" t="s">
        <v>4550</v>
      </c>
      <c r="E10713" t="str">
        <f t="shared" si="171"/>
        <v>$125K-$200K</v>
      </c>
    </row>
    <row r="10714" spans="1:5" x14ac:dyDescent="0.3">
      <c r="A10714" s="33" t="s">
        <v>2</v>
      </c>
      <c r="B10714" s="33" t="s">
        <v>53</v>
      </c>
      <c r="C10714" s="33">
        <v>85000</v>
      </c>
      <c r="D10714" s="33" t="s">
        <v>313</v>
      </c>
      <c r="E10714" t="str">
        <f t="shared" si="171"/>
        <v>$75K-$100K</v>
      </c>
    </row>
    <row r="10715" spans="1:5" x14ac:dyDescent="0.3">
      <c r="A10715" s="33" t="s">
        <v>4</v>
      </c>
      <c r="B10715" s="33" t="s">
        <v>86</v>
      </c>
      <c r="C10715" s="33"/>
      <c r="D10715" s="33" t="s">
        <v>4593</v>
      </c>
      <c r="E10715" t="str">
        <f t="shared" si="171"/>
        <v>No Data</v>
      </c>
    </row>
    <row r="10716" spans="1:5" x14ac:dyDescent="0.3">
      <c r="A10716" s="33" t="s">
        <v>2</v>
      </c>
      <c r="B10716" s="33" t="s">
        <v>182</v>
      </c>
      <c r="C10716" s="33">
        <v>100500</v>
      </c>
      <c r="D10716" s="33" t="s">
        <v>3157</v>
      </c>
      <c r="E10716" t="str">
        <f t="shared" si="171"/>
        <v>$100K-$125K</v>
      </c>
    </row>
    <row r="10717" spans="1:5" x14ac:dyDescent="0.3">
      <c r="A10717" s="33" t="s">
        <v>4</v>
      </c>
      <c r="B10717" s="33" t="s">
        <v>110</v>
      </c>
      <c r="C10717" s="33">
        <v>147500</v>
      </c>
      <c r="D10717" s="33" t="s">
        <v>2843</v>
      </c>
      <c r="E10717" t="str">
        <f t="shared" si="171"/>
        <v>$125K-$200K</v>
      </c>
    </row>
    <row r="10718" spans="1:5" x14ac:dyDescent="0.3">
      <c r="A10718" s="33" t="s">
        <v>2</v>
      </c>
      <c r="B10718" s="33" t="s">
        <v>53</v>
      </c>
      <c r="C10718" s="33"/>
      <c r="D10718" s="33" t="s">
        <v>3270</v>
      </c>
      <c r="E10718" t="str">
        <f t="shared" si="171"/>
        <v>No Data</v>
      </c>
    </row>
    <row r="10719" spans="1:5" x14ac:dyDescent="0.3">
      <c r="A10719" s="33" t="s">
        <v>0</v>
      </c>
      <c r="B10719" s="33" t="s">
        <v>53</v>
      </c>
      <c r="C10719" s="33"/>
      <c r="D10719" s="33" t="s">
        <v>258</v>
      </c>
      <c r="E10719" t="str">
        <f t="shared" si="171"/>
        <v>No Data</v>
      </c>
    </row>
    <row r="10720" spans="1:5" x14ac:dyDescent="0.3">
      <c r="A10720" s="33" t="s">
        <v>2</v>
      </c>
      <c r="B10720" s="33" t="s">
        <v>53</v>
      </c>
      <c r="C10720" s="33">
        <v>111175</v>
      </c>
      <c r="D10720" s="33" t="s">
        <v>1076</v>
      </c>
      <c r="E10720" t="str">
        <f t="shared" si="171"/>
        <v>$100K-$125K</v>
      </c>
    </row>
    <row r="10721" spans="1:5" x14ac:dyDescent="0.3">
      <c r="A10721" s="33" t="s">
        <v>4</v>
      </c>
      <c r="B10721" s="33" t="s">
        <v>54</v>
      </c>
      <c r="C10721" s="33">
        <v>85000</v>
      </c>
      <c r="D10721" s="33" t="s">
        <v>4594</v>
      </c>
      <c r="E10721" t="str">
        <f t="shared" si="171"/>
        <v>$75K-$100K</v>
      </c>
    </row>
    <row r="10722" spans="1:5" x14ac:dyDescent="0.3">
      <c r="A10722" s="33" t="s">
        <v>4</v>
      </c>
      <c r="B10722" s="33" t="s">
        <v>53</v>
      </c>
      <c r="C10722" s="33"/>
      <c r="D10722" s="33" t="s">
        <v>506</v>
      </c>
      <c r="E10722" t="str">
        <f t="shared" si="171"/>
        <v>No Data</v>
      </c>
    </row>
    <row r="10723" spans="1:5" x14ac:dyDescent="0.3">
      <c r="A10723" s="33" t="s">
        <v>4</v>
      </c>
      <c r="B10723" s="33" t="s">
        <v>53</v>
      </c>
      <c r="C10723" s="33"/>
      <c r="D10723" s="33" t="s">
        <v>1271</v>
      </c>
      <c r="E10723" t="str">
        <f t="shared" si="171"/>
        <v>No Data</v>
      </c>
    </row>
    <row r="10724" spans="1:5" x14ac:dyDescent="0.3">
      <c r="A10724" s="33" t="s">
        <v>4</v>
      </c>
      <c r="B10724" s="33" t="s">
        <v>53</v>
      </c>
      <c r="C10724" s="33"/>
      <c r="D10724" s="33" t="s">
        <v>464</v>
      </c>
      <c r="E10724" t="str">
        <f t="shared" si="171"/>
        <v>No Data</v>
      </c>
    </row>
    <row r="10725" spans="1:5" x14ac:dyDescent="0.3">
      <c r="A10725" s="33" t="s">
        <v>2</v>
      </c>
      <c r="B10725" s="33" t="s">
        <v>53</v>
      </c>
      <c r="C10725" s="33">
        <v>65000</v>
      </c>
      <c r="D10725" s="33" t="s">
        <v>4595</v>
      </c>
      <c r="E10725" t="str">
        <f t="shared" si="171"/>
        <v>&lt;$75K</v>
      </c>
    </row>
    <row r="10726" spans="1:5" x14ac:dyDescent="0.3">
      <c r="A10726" s="33" t="s">
        <v>4</v>
      </c>
      <c r="B10726" s="33" t="s">
        <v>53</v>
      </c>
      <c r="C10726" s="33"/>
      <c r="D10726" s="33" t="s">
        <v>4596</v>
      </c>
      <c r="E10726" t="str">
        <f t="shared" si="171"/>
        <v>No Data</v>
      </c>
    </row>
    <row r="10727" spans="1:5" x14ac:dyDescent="0.3">
      <c r="A10727" s="33" t="s">
        <v>4</v>
      </c>
      <c r="B10727" s="33" t="s">
        <v>53</v>
      </c>
      <c r="C10727" s="33">
        <v>170000.5</v>
      </c>
      <c r="D10727" s="33" t="s">
        <v>1099</v>
      </c>
      <c r="E10727" t="str">
        <f t="shared" si="171"/>
        <v>$125K-$200K</v>
      </c>
    </row>
    <row r="10728" spans="1:5" x14ac:dyDescent="0.3">
      <c r="A10728" s="33" t="s">
        <v>0</v>
      </c>
      <c r="B10728" s="33" t="s">
        <v>53</v>
      </c>
      <c r="C10728" s="33">
        <v>105000</v>
      </c>
      <c r="D10728" s="33" t="s">
        <v>4597</v>
      </c>
      <c r="E10728" t="str">
        <f t="shared" si="171"/>
        <v>$100K-$125K</v>
      </c>
    </row>
    <row r="10729" spans="1:5" x14ac:dyDescent="0.3">
      <c r="A10729" s="33" t="s">
        <v>0</v>
      </c>
      <c r="B10729" s="33" t="s">
        <v>54</v>
      </c>
      <c r="C10729" s="33"/>
      <c r="D10729" s="33" t="s">
        <v>258</v>
      </c>
      <c r="E10729" t="str">
        <f t="shared" si="171"/>
        <v>No Data</v>
      </c>
    </row>
    <row r="10730" spans="1:5" x14ac:dyDescent="0.3">
      <c r="A10730" s="33" t="s">
        <v>0</v>
      </c>
      <c r="B10730" s="33" t="s">
        <v>53</v>
      </c>
      <c r="C10730" s="33"/>
      <c r="D10730" s="33" t="s">
        <v>4598</v>
      </c>
      <c r="E10730" t="str">
        <f t="shared" si="171"/>
        <v>No Data</v>
      </c>
    </row>
    <row r="10731" spans="1:5" x14ac:dyDescent="0.3">
      <c r="A10731" s="33" t="s">
        <v>2</v>
      </c>
      <c r="B10731" s="33" t="s">
        <v>54</v>
      </c>
      <c r="C10731" s="33">
        <v>90000</v>
      </c>
      <c r="D10731" s="33" t="s">
        <v>4599</v>
      </c>
      <c r="E10731" t="str">
        <f t="shared" si="171"/>
        <v>$75K-$100K</v>
      </c>
    </row>
    <row r="10732" spans="1:5" x14ac:dyDescent="0.3">
      <c r="A10732" s="33" t="s">
        <v>4</v>
      </c>
      <c r="B10732" s="33" t="s">
        <v>54</v>
      </c>
      <c r="C10732" s="33">
        <v>130000</v>
      </c>
      <c r="D10732" s="33" t="s">
        <v>840</v>
      </c>
      <c r="E10732" t="str">
        <f t="shared" si="171"/>
        <v>$125K-$200K</v>
      </c>
    </row>
    <row r="10733" spans="1:5" x14ac:dyDescent="0.3">
      <c r="A10733" s="33" t="s">
        <v>4</v>
      </c>
      <c r="B10733" s="33" t="s">
        <v>53</v>
      </c>
      <c r="C10733" s="33">
        <v>25000</v>
      </c>
      <c r="D10733" s="33" t="s">
        <v>4600</v>
      </c>
      <c r="E10733" t="str">
        <f t="shared" si="171"/>
        <v>&lt;$75K</v>
      </c>
    </row>
    <row r="10734" spans="1:5" x14ac:dyDescent="0.3">
      <c r="A10734" s="33" t="s">
        <v>0</v>
      </c>
      <c r="B10734" s="33" t="s">
        <v>74</v>
      </c>
      <c r="C10734" s="33">
        <v>109500</v>
      </c>
      <c r="D10734" s="33" t="s">
        <v>4601</v>
      </c>
      <c r="E10734" t="str">
        <f t="shared" si="171"/>
        <v>$100K-$125K</v>
      </c>
    </row>
    <row r="10735" spans="1:5" x14ac:dyDescent="0.3">
      <c r="A10735" s="33" t="s">
        <v>4</v>
      </c>
      <c r="B10735" s="33" t="s">
        <v>53</v>
      </c>
      <c r="C10735" s="33">
        <v>175000</v>
      </c>
      <c r="D10735" s="33" t="s">
        <v>4602</v>
      </c>
      <c r="E10735" t="str">
        <f t="shared" si="171"/>
        <v>$125K-$200K</v>
      </c>
    </row>
    <row r="10736" spans="1:5" x14ac:dyDescent="0.3">
      <c r="A10736" s="33" t="s">
        <v>4</v>
      </c>
      <c r="B10736" s="33" t="s">
        <v>54</v>
      </c>
      <c r="C10736" s="33"/>
      <c r="D10736" s="33" t="s">
        <v>4589</v>
      </c>
      <c r="E10736" t="str">
        <f t="shared" si="171"/>
        <v>No Data</v>
      </c>
    </row>
    <row r="10737" spans="1:5" x14ac:dyDescent="0.3">
      <c r="A10737" s="33" t="s">
        <v>0</v>
      </c>
      <c r="B10737" s="33" t="s">
        <v>53</v>
      </c>
      <c r="C10737" s="33"/>
      <c r="D10737" s="33" t="s">
        <v>4603</v>
      </c>
      <c r="E10737" t="str">
        <f t="shared" si="171"/>
        <v>No Data</v>
      </c>
    </row>
    <row r="10738" spans="1:5" x14ac:dyDescent="0.3">
      <c r="A10738" s="33" t="s">
        <v>4</v>
      </c>
      <c r="B10738" s="33" t="s">
        <v>53</v>
      </c>
      <c r="C10738" s="33">
        <v>155000</v>
      </c>
      <c r="D10738" s="33" t="s">
        <v>638</v>
      </c>
      <c r="E10738" t="str">
        <f t="shared" si="171"/>
        <v>$125K-$200K</v>
      </c>
    </row>
    <row r="10739" spans="1:5" x14ac:dyDescent="0.3">
      <c r="A10739" s="33" t="s">
        <v>4</v>
      </c>
      <c r="B10739" s="33" t="s">
        <v>53</v>
      </c>
      <c r="C10739" s="33">
        <v>120000</v>
      </c>
      <c r="D10739" s="33" t="s">
        <v>1669</v>
      </c>
      <c r="E10739" t="str">
        <f t="shared" si="171"/>
        <v>$100K-$125K</v>
      </c>
    </row>
    <row r="10740" spans="1:5" x14ac:dyDescent="0.3">
      <c r="A10740" s="33" t="s">
        <v>2</v>
      </c>
      <c r="B10740" s="33" t="s">
        <v>53</v>
      </c>
      <c r="C10740" s="33">
        <v>59000</v>
      </c>
      <c r="D10740" s="33" t="s">
        <v>4604</v>
      </c>
      <c r="E10740" t="str">
        <f t="shared" si="171"/>
        <v>&lt;$75K</v>
      </c>
    </row>
    <row r="10741" spans="1:5" x14ac:dyDescent="0.3">
      <c r="A10741" s="33" t="s">
        <v>4</v>
      </c>
      <c r="B10741" s="33" t="s">
        <v>53</v>
      </c>
      <c r="C10741" s="33"/>
      <c r="D10741" s="33" t="s">
        <v>4605</v>
      </c>
      <c r="E10741" t="str">
        <f t="shared" si="171"/>
        <v>No Data</v>
      </c>
    </row>
    <row r="10742" spans="1:5" x14ac:dyDescent="0.3">
      <c r="A10742" s="33" t="s">
        <v>4</v>
      </c>
      <c r="B10742" s="33" t="s">
        <v>53</v>
      </c>
      <c r="C10742" s="33">
        <v>161500</v>
      </c>
      <c r="D10742" s="33" t="s">
        <v>4606</v>
      </c>
      <c r="E10742" t="str">
        <f t="shared" si="171"/>
        <v>$125K-$200K</v>
      </c>
    </row>
    <row r="10743" spans="1:5" x14ac:dyDescent="0.3">
      <c r="A10743" s="33" t="s">
        <v>0</v>
      </c>
      <c r="B10743" s="33" t="s">
        <v>95</v>
      </c>
      <c r="C10743" s="33">
        <v>115000</v>
      </c>
      <c r="D10743" s="33" t="s">
        <v>4607</v>
      </c>
      <c r="E10743" t="str">
        <f t="shared" si="171"/>
        <v>$100K-$125K</v>
      </c>
    </row>
    <row r="10744" spans="1:5" x14ac:dyDescent="0.3">
      <c r="A10744" s="33" t="s">
        <v>0</v>
      </c>
      <c r="B10744" s="33" t="s">
        <v>53</v>
      </c>
      <c r="C10744" s="33"/>
      <c r="D10744" s="33" t="s">
        <v>389</v>
      </c>
      <c r="E10744" t="str">
        <f t="shared" si="171"/>
        <v>No Data</v>
      </c>
    </row>
    <row r="10745" spans="1:5" x14ac:dyDescent="0.3">
      <c r="A10745" s="33" t="s">
        <v>0</v>
      </c>
      <c r="B10745" s="33" t="s">
        <v>81</v>
      </c>
      <c r="C10745" s="33">
        <v>100000</v>
      </c>
      <c r="D10745" s="33" t="s">
        <v>4218</v>
      </c>
      <c r="E10745" t="str">
        <f t="shared" si="171"/>
        <v>$75K-$100K</v>
      </c>
    </row>
    <row r="10746" spans="1:5" x14ac:dyDescent="0.3">
      <c r="A10746" s="33" t="s">
        <v>128</v>
      </c>
      <c r="B10746" s="33" t="s">
        <v>53</v>
      </c>
      <c r="C10746" s="33"/>
      <c r="D10746" s="33" t="s">
        <v>4608</v>
      </c>
      <c r="E10746" t="str">
        <f t="shared" si="171"/>
        <v>No Data</v>
      </c>
    </row>
    <row r="10747" spans="1:5" x14ac:dyDescent="0.3">
      <c r="A10747" s="33" t="s">
        <v>2</v>
      </c>
      <c r="B10747" s="33" t="s">
        <v>53</v>
      </c>
      <c r="C10747" s="33"/>
      <c r="D10747" s="33" t="s">
        <v>1756</v>
      </c>
      <c r="E10747" t="str">
        <f t="shared" si="171"/>
        <v>No Data</v>
      </c>
    </row>
    <row r="10748" spans="1:5" x14ac:dyDescent="0.3">
      <c r="A10748" s="33" t="s">
        <v>0</v>
      </c>
      <c r="B10748" s="33" t="s">
        <v>53</v>
      </c>
      <c r="C10748" s="33">
        <v>100000</v>
      </c>
      <c r="D10748" s="33" t="s">
        <v>4609</v>
      </c>
      <c r="E10748" t="str">
        <f t="shared" si="171"/>
        <v>$75K-$100K</v>
      </c>
    </row>
    <row r="10749" spans="1:5" x14ac:dyDescent="0.3">
      <c r="A10749" s="33" t="s">
        <v>2</v>
      </c>
      <c r="B10749" s="33" t="s">
        <v>53</v>
      </c>
      <c r="C10749" s="33"/>
      <c r="D10749" s="33" t="s">
        <v>4610</v>
      </c>
      <c r="E10749" t="str">
        <f t="shared" si="171"/>
        <v>No Data</v>
      </c>
    </row>
    <row r="10750" spans="1:5" x14ac:dyDescent="0.3">
      <c r="A10750" s="33" t="s">
        <v>4</v>
      </c>
      <c r="B10750" s="33" t="s">
        <v>53</v>
      </c>
      <c r="C10750" s="33"/>
      <c r="D10750" s="33" t="s">
        <v>455</v>
      </c>
      <c r="E10750" t="str">
        <f t="shared" si="171"/>
        <v>No Data</v>
      </c>
    </row>
    <row r="10751" spans="1:5" x14ac:dyDescent="0.3">
      <c r="A10751" s="33" t="s">
        <v>4</v>
      </c>
      <c r="B10751" s="33" t="s">
        <v>53</v>
      </c>
      <c r="C10751" s="33">
        <v>198500</v>
      </c>
      <c r="D10751" s="33" t="s">
        <v>431</v>
      </c>
      <c r="E10751" t="str">
        <f t="shared" si="171"/>
        <v>$125K-$200K</v>
      </c>
    </row>
    <row r="10752" spans="1:5" x14ac:dyDescent="0.3">
      <c r="A10752" s="33" t="s">
        <v>2</v>
      </c>
      <c r="B10752" s="33" t="s">
        <v>53</v>
      </c>
      <c r="C10752" s="33">
        <v>84500</v>
      </c>
      <c r="D10752" s="33" t="s">
        <v>520</v>
      </c>
      <c r="E10752" t="str">
        <f t="shared" si="171"/>
        <v>$75K-$100K</v>
      </c>
    </row>
    <row r="10753" spans="1:5" x14ac:dyDescent="0.3">
      <c r="A10753" s="33" t="s">
        <v>0</v>
      </c>
      <c r="B10753" s="33" t="s">
        <v>53</v>
      </c>
      <c r="C10753" s="33">
        <v>151500</v>
      </c>
      <c r="D10753" s="33" t="s">
        <v>1366</v>
      </c>
      <c r="E10753" t="str">
        <f t="shared" si="171"/>
        <v>$125K-$200K</v>
      </c>
    </row>
    <row r="10754" spans="1:5" x14ac:dyDescent="0.3">
      <c r="A10754" s="33" t="s">
        <v>0</v>
      </c>
      <c r="B10754" s="33" t="s">
        <v>54</v>
      </c>
      <c r="C10754" s="33"/>
      <c r="D10754" s="33" t="s">
        <v>258</v>
      </c>
      <c r="E10754" t="str">
        <f t="shared" si="171"/>
        <v>No Data</v>
      </c>
    </row>
    <row r="10755" spans="1:5" x14ac:dyDescent="0.3">
      <c r="A10755" s="33" t="s">
        <v>4</v>
      </c>
      <c r="B10755" s="33" t="s">
        <v>53</v>
      </c>
      <c r="C10755" s="33">
        <v>110000</v>
      </c>
      <c r="D10755" s="33" t="s">
        <v>4611</v>
      </c>
      <c r="E10755" t="str">
        <f t="shared" ref="E10755:E10818" si="172">_xlfn.XLOOKUP(C10755,$H$16:$H$21,$G$16:$G$21,,1)</f>
        <v>$100K-$125K</v>
      </c>
    </row>
    <row r="10756" spans="1:5" x14ac:dyDescent="0.3">
      <c r="A10756" s="33" t="s">
        <v>0</v>
      </c>
      <c r="B10756" s="33" t="s">
        <v>53</v>
      </c>
      <c r="C10756" s="33">
        <v>142500</v>
      </c>
      <c r="D10756" s="33" t="s">
        <v>4612</v>
      </c>
      <c r="E10756" t="str">
        <f t="shared" si="172"/>
        <v>$125K-$200K</v>
      </c>
    </row>
    <row r="10757" spans="1:5" x14ac:dyDescent="0.3">
      <c r="A10757" s="33" t="s">
        <v>4</v>
      </c>
      <c r="B10757" s="33" t="s">
        <v>53</v>
      </c>
      <c r="C10757" s="33">
        <v>75000</v>
      </c>
      <c r="D10757" s="33" t="s">
        <v>315</v>
      </c>
      <c r="E10757" t="str">
        <f t="shared" si="172"/>
        <v>&lt;$75K</v>
      </c>
    </row>
    <row r="10758" spans="1:5" x14ac:dyDescent="0.3">
      <c r="A10758" s="33" t="s">
        <v>2</v>
      </c>
      <c r="B10758" s="33" t="s">
        <v>67</v>
      </c>
      <c r="C10758" s="33">
        <v>111175</v>
      </c>
      <c r="D10758" s="33" t="s">
        <v>913</v>
      </c>
      <c r="E10758" t="str">
        <f t="shared" si="172"/>
        <v>$100K-$125K</v>
      </c>
    </row>
    <row r="10759" spans="1:5" x14ac:dyDescent="0.3">
      <c r="A10759" s="33" t="s">
        <v>4</v>
      </c>
      <c r="B10759" s="33" t="s">
        <v>88</v>
      </c>
      <c r="C10759" s="33">
        <v>147500</v>
      </c>
      <c r="D10759" s="33" t="s">
        <v>1302</v>
      </c>
      <c r="E10759" t="str">
        <f t="shared" si="172"/>
        <v>$125K-$200K</v>
      </c>
    </row>
    <row r="10760" spans="1:5" x14ac:dyDescent="0.3">
      <c r="A10760" s="33" t="s">
        <v>2</v>
      </c>
      <c r="B10760" s="33" t="s">
        <v>53</v>
      </c>
      <c r="C10760" s="33"/>
      <c r="D10760" s="33" t="s">
        <v>249</v>
      </c>
      <c r="E10760" t="str">
        <f t="shared" si="172"/>
        <v>No Data</v>
      </c>
    </row>
    <row r="10761" spans="1:5" x14ac:dyDescent="0.3">
      <c r="A10761" s="33" t="s">
        <v>2</v>
      </c>
      <c r="B10761" s="33" t="s">
        <v>53</v>
      </c>
      <c r="C10761" s="33">
        <v>95000</v>
      </c>
      <c r="D10761" s="33" t="s">
        <v>4613</v>
      </c>
      <c r="E10761" t="str">
        <f t="shared" si="172"/>
        <v>$75K-$100K</v>
      </c>
    </row>
    <row r="10762" spans="1:5" x14ac:dyDescent="0.3">
      <c r="A10762" s="33" t="s">
        <v>0</v>
      </c>
      <c r="B10762" s="33" t="s">
        <v>53</v>
      </c>
      <c r="C10762" s="33"/>
      <c r="D10762" s="33" t="s">
        <v>675</v>
      </c>
      <c r="E10762" t="str">
        <f t="shared" si="172"/>
        <v>No Data</v>
      </c>
    </row>
    <row r="10763" spans="1:5" x14ac:dyDescent="0.3">
      <c r="A10763" s="33" t="s">
        <v>2</v>
      </c>
      <c r="B10763" s="33" t="s">
        <v>93</v>
      </c>
      <c r="C10763" s="33"/>
      <c r="D10763" s="33" t="s">
        <v>850</v>
      </c>
      <c r="E10763" t="str">
        <f t="shared" si="172"/>
        <v>No Data</v>
      </c>
    </row>
    <row r="10764" spans="1:5" x14ac:dyDescent="0.3">
      <c r="A10764" s="33" t="s">
        <v>125</v>
      </c>
      <c r="B10764" s="33" t="s">
        <v>53</v>
      </c>
      <c r="C10764" s="33">
        <v>61880</v>
      </c>
      <c r="D10764" s="33" t="s">
        <v>2396</v>
      </c>
      <c r="E10764" t="str">
        <f t="shared" si="172"/>
        <v>&lt;$75K</v>
      </c>
    </row>
    <row r="10765" spans="1:5" x14ac:dyDescent="0.3">
      <c r="A10765" s="33" t="s">
        <v>128</v>
      </c>
      <c r="B10765" s="33" t="s">
        <v>53</v>
      </c>
      <c r="C10765" s="33">
        <v>115000</v>
      </c>
      <c r="D10765" s="33" t="s">
        <v>299</v>
      </c>
      <c r="E10765" t="str">
        <f t="shared" si="172"/>
        <v>$100K-$125K</v>
      </c>
    </row>
    <row r="10766" spans="1:5" x14ac:dyDescent="0.3">
      <c r="A10766" s="33" t="s">
        <v>0</v>
      </c>
      <c r="B10766" s="33" t="s">
        <v>53</v>
      </c>
      <c r="C10766" s="33">
        <v>180000</v>
      </c>
      <c r="D10766" s="33" t="s">
        <v>230</v>
      </c>
      <c r="E10766" t="str">
        <f t="shared" si="172"/>
        <v>$125K-$200K</v>
      </c>
    </row>
    <row r="10767" spans="1:5" x14ac:dyDescent="0.3">
      <c r="A10767" s="33" t="s">
        <v>2</v>
      </c>
      <c r="B10767" s="33" t="s">
        <v>53</v>
      </c>
      <c r="C10767" s="33">
        <v>114956.5</v>
      </c>
      <c r="D10767" s="33" t="s">
        <v>792</v>
      </c>
      <c r="E10767" t="str">
        <f t="shared" si="172"/>
        <v>$100K-$125K</v>
      </c>
    </row>
    <row r="10768" spans="1:5" x14ac:dyDescent="0.3">
      <c r="A10768" s="33" t="s">
        <v>4</v>
      </c>
      <c r="B10768" s="33" t="s">
        <v>53</v>
      </c>
      <c r="C10768" s="33">
        <v>175000</v>
      </c>
      <c r="D10768" s="33" t="s">
        <v>431</v>
      </c>
      <c r="E10768" t="str">
        <f t="shared" si="172"/>
        <v>$125K-$200K</v>
      </c>
    </row>
    <row r="10769" spans="1:5" x14ac:dyDescent="0.3">
      <c r="A10769" s="33" t="s">
        <v>128</v>
      </c>
      <c r="B10769" s="33" t="s">
        <v>53</v>
      </c>
      <c r="C10769" s="33">
        <v>131900</v>
      </c>
      <c r="D10769" s="33" t="s">
        <v>729</v>
      </c>
      <c r="E10769" t="str">
        <f t="shared" si="172"/>
        <v>$125K-$200K</v>
      </c>
    </row>
    <row r="10770" spans="1:5" x14ac:dyDescent="0.3">
      <c r="A10770" s="33" t="s">
        <v>52</v>
      </c>
      <c r="B10770" s="33" t="s">
        <v>53</v>
      </c>
      <c r="C10770" s="33"/>
      <c r="D10770" s="33" t="s">
        <v>3688</v>
      </c>
      <c r="E10770" t="str">
        <f t="shared" si="172"/>
        <v>No Data</v>
      </c>
    </row>
    <row r="10771" spans="1:5" x14ac:dyDescent="0.3">
      <c r="A10771" s="33" t="s">
        <v>0</v>
      </c>
      <c r="B10771" s="33" t="s">
        <v>53</v>
      </c>
      <c r="C10771" s="33">
        <v>115000</v>
      </c>
      <c r="D10771" s="33" t="s">
        <v>609</v>
      </c>
      <c r="E10771" t="str">
        <f t="shared" si="172"/>
        <v>$100K-$125K</v>
      </c>
    </row>
    <row r="10772" spans="1:5" x14ac:dyDescent="0.3">
      <c r="A10772" s="33" t="s">
        <v>128</v>
      </c>
      <c r="B10772" s="33" t="s">
        <v>53</v>
      </c>
      <c r="C10772" s="33">
        <v>177500</v>
      </c>
      <c r="D10772" s="33" t="s">
        <v>937</v>
      </c>
      <c r="E10772" t="str">
        <f t="shared" si="172"/>
        <v>$125K-$200K</v>
      </c>
    </row>
    <row r="10773" spans="1:5" x14ac:dyDescent="0.3">
      <c r="A10773" s="33" t="s">
        <v>0</v>
      </c>
      <c r="B10773" s="33" t="s">
        <v>53</v>
      </c>
      <c r="C10773" s="33"/>
      <c r="D10773" s="33" t="s">
        <v>1279</v>
      </c>
      <c r="E10773" t="str">
        <f t="shared" si="172"/>
        <v>No Data</v>
      </c>
    </row>
    <row r="10774" spans="1:5" x14ac:dyDescent="0.3">
      <c r="A10774" s="33" t="s">
        <v>2</v>
      </c>
      <c r="B10774" s="33" t="s">
        <v>53</v>
      </c>
      <c r="C10774" s="33">
        <v>75000</v>
      </c>
      <c r="D10774" s="33" t="s">
        <v>4614</v>
      </c>
      <c r="E10774" t="str">
        <f t="shared" si="172"/>
        <v>&lt;$75K</v>
      </c>
    </row>
    <row r="10775" spans="1:5" x14ac:dyDescent="0.3">
      <c r="A10775" s="33" t="s">
        <v>0</v>
      </c>
      <c r="B10775" s="33" t="s">
        <v>54</v>
      </c>
      <c r="C10775" s="33"/>
      <c r="D10775" s="33" t="s">
        <v>2911</v>
      </c>
      <c r="E10775" t="str">
        <f t="shared" si="172"/>
        <v>No Data</v>
      </c>
    </row>
    <row r="10776" spans="1:5" x14ac:dyDescent="0.3">
      <c r="A10776" s="33" t="s">
        <v>128</v>
      </c>
      <c r="B10776" s="33" t="s">
        <v>53</v>
      </c>
      <c r="C10776" s="33"/>
      <c r="D10776" s="33" t="s">
        <v>3857</v>
      </c>
      <c r="E10776" t="str">
        <f t="shared" si="172"/>
        <v>No Data</v>
      </c>
    </row>
    <row r="10777" spans="1:5" x14ac:dyDescent="0.3">
      <c r="A10777" s="33" t="s">
        <v>1</v>
      </c>
      <c r="B10777" s="33" t="s">
        <v>88</v>
      </c>
      <c r="C10777" s="33">
        <v>69000</v>
      </c>
      <c r="D10777" s="33" t="s">
        <v>4615</v>
      </c>
      <c r="E10777" t="str">
        <f t="shared" si="172"/>
        <v>&lt;$75K</v>
      </c>
    </row>
    <row r="10778" spans="1:5" x14ac:dyDescent="0.3">
      <c r="A10778" s="33" t="s">
        <v>4</v>
      </c>
      <c r="B10778" s="33" t="s">
        <v>53</v>
      </c>
      <c r="C10778" s="33"/>
      <c r="D10778" s="33" t="s">
        <v>287</v>
      </c>
      <c r="E10778" t="str">
        <f t="shared" si="172"/>
        <v>No Data</v>
      </c>
    </row>
    <row r="10779" spans="1:5" x14ac:dyDescent="0.3">
      <c r="A10779" s="33" t="s">
        <v>0</v>
      </c>
      <c r="B10779" s="33" t="s">
        <v>53</v>
      </c>
      <c r="C10779" s="33">
        <v>195000</v>
      </c>
      <c r="D10779" s="33" t="s">
        <v>238</v>
      </c>
      <c r="E10779" t="str">
        <f t="shared" si="172"/>
        <v>$125K-$200K</v>
      </c>
    </row>
    <row r="10780" spans="1:5" x14ac:dyDescent="0.3">
      <c r="A10780" s="33" t="s">
        <v>0</v>
      </c>
      <c r="B10780" s="33" t="s">
        <v>53</v>
      </c>
      <c r="C10780" s="33">
        <v>137875</v>
      </c>
      <c r="D10780" s="33" t="s">
        <v>4616</v>
      </c>
      <c r="E10780" t="str">
        <f t="shared" si="172"/>
        <v>$125K-$200K</v>
      </c>
    </row>
    <row r="10781" spans="1:5" x14ac:dyDescent="0.3">
      <c r="A10781" s="33" t="s">
        <v>4</v>
      </c>
      <c r="B10781" s="33" t="s">
        <v>53</v>
      </c>
      <c r="C10781" s="33">
        <v>186000</v>
      </c>
      <c r="D10781" s="33" t="s">
        <v>4617</v>
      </c>
      <c r="E10781" t="str">
        <f t="shared" si="172"/>
        <v>$125K-$200K</v>
      </c>
    </row>
    <row r="10782" spans="1:5" x14ac:dyDescent="0.3">
      <c r="A10782" s="33" t="s">
        <v>4</v>
      </c>
      <c r="B10782" s="33" t="s">
        <v>124</v>
      </c>
      <c r="C10782" s="33">
        <v>98283</v>
      </c>
      <c r="D10782" s="33" t="s">
        <v>2120</v>
      </c>
      <c r="E10782" t="str">
        <f t="shared" si="172"/>
        <v>$75K-$100K</v>
      </c>
    </row>
    <row r="10783" spans="1:5" x14ac:dyDescent="0.3">
      <c r="A10783" s="33" t="s">
        <v>129</v>
      </c>
      <c r="B10783" s="33" t="s">
        <v>88</v>
      </c>
      <c r="C10783" s="33">
        <v>79200</v>
      </c>
      <c r="D10783" s="33" t="s">
        <v>1804</v>
      </c>
      <c r="E10783" t="str">
        <f t="shared" si="172"/>
        <v>$75K-$100K</v>
      </c>
    </row>
    <row r="10784" spans="1:5" x14ac:dyDescent="0.3">
      <c r="A10784" s="33" t="s">
        <v>2</v>
      </c>
      <c r="B10784" s="33" t="s">
        <v>53</v>
      </c>
      <c r="C10784" s="33">
        <v>85000</v>
      </c>
      <c r="D10784" s="33" t="s">
        <v>457</v>
      </c>
      <c r="E10784" t="str">
        <f t="shared" si="172"/>
        <v>$75K-$100K</v>
      </c>
    </row>
    <row r="10785" spans="1:5" x14ac:dyDescent="0.3">
      <c r="A10785" s="33" t="s">
        <v>126</v>
      </c>
      <c r="B10785" s="33" t="s">
        <v>53</v>
      </c>
      <c r="C10785" s="33"/>
      <c r="D10785" s="33" t="s">
        <v>4618</v>
      </c>
      <c r="E10785" t="str">
        <f t="shared" si="172"/>
        <v>No Data</v>
      </c>
    </row>
    <row r="10786" spans="1:5" x14ac:dyDescent="0.3">
      <c r="A10786" s="33" t="s">
        <v>0</v>
      </c>
      <c r="B10786" s="33" t="s">
        <v>53</v>
      </c>
      <c r="C10786" s="33">
        <v>208000</v>
      </c>
      <c r="D10786" s="33" t="s">
        <v>4619</v>
      </c>
      <c r="E10786" t="str">
        <f t="shared" si="172"/>
        <v>&gt;$200K</v>
      </c>
    </row>
    <row r="10787" spans="1:5" x14ac:dyDescent="0.3">
      <c r="A10787" s="33" t="s">
        <v>2</v>
      </c>
      <c r="B10787" s="33" t="s">
        <v>102</v>
      </c>
      <c r="C10787" s="33">
        <v>90000</v>
      </c>
      <c r="D10787" s="33" t="s">
        <v>1128</v>
      </c>
      <c r="E10787" t="str">
        <f t="shared" si="172"/>
        <v>$75K-$100K</v>
      </c>
    </row>
    <row r="10788" spans="1:5" x14ac:dyDescent="0.3">
      <c r="A10788" s="33" t="s">
        <v>126</v>
      </c>
      <c r="B10788" s="33" t="s">
        <v>53</v>
      </c>
      <c r="C10788" s="33">
        <v>155000</v>
      </c>
      <c r="D10788" s="33" t="s">
        <v>230</v>
      </c>
      <c r="E10788" t="str">
        <f t="shared" si="172"/>
        <v>$125K-$200K</v>
      </c>
    </row>
    <row r="10789" spans="1:5" x14ac:dyDescent="0.3">
      <c r="A10789" s="33" t="s">
        <v>4</v>
      </c>
      <c r="B10789" s="33" t="s">
        <v>53</v>
      </c>
      <c r="C10789" s="33"/>
      <c r="D10789" s="33" t="s">
        <v>389</v>
      </c>
      <c r="E10789" t="str">
        <f t="shared" si="172"/>
        <v>No Data</v>
      </c>
    </row>
    <row r="10790" spans="1:5" x14ac:dyDescent="0.3">
      <c r="A10790" s="33" t="s">
        <v>4</v>
      </c>
      <c r="B10790" s="33" t="s">
        <v>88</v>
      </c>
      <c r="C10790" s="33">
        <v>147500</v>
      </c>
      <c r="D10790" s="33" t="s">
        <v>353</v>
      </c>
      <c r="E10790" t="str">
        <f t="shared" si="172"/>
        <v>$125K-$200K</v>
      </c>
    </row>
    <row r="10791" spans="1:5" x14ac:dyDescent="0.3">
      <c r="A10791" s="33" t="s">
        <v>0</v>
      </c>
      <c r="B10791" s="33" t="s">
        <v>53</v>
      </c>
      <c r="C10791" s="33">
        <v>137500</v>
      </c>
      <c r="D10791" s="33" t="s">
        <v>4620</v>
      </c>
      <c r="E10791" t="str">
        <f t="shared" si="172"/>
        <v>$125K-$200K</v>
      </c>
    </row>
    <row r="10792" spans="1:5" x14ac:dyDescent="0.3">
      <c r="A10792" s="33" t="s">
        <v>4</v>
      </c>
      <c r="B10792" s="33" t="s">
        <v>53</v>
      </c>
      <c r="C10792" s="33">
        <v>115000</v>
      </c>
      <c r="D10792" s="33" t="s">
        <v>4621</v>
      </c>
      <c r="E10792" t="str">
        <f t="shared" si="172"/>
        <v>$100K-$125K</v>
      </c>
    </row>
    <row r="10793" spans="1:5" x14ac:dyDescent="0.3">
      <c r="A10793" s="33" t="s">
        <v>2</v>
      </c>
      <c r="B10793" s="33" t="s">
        <v>53</v>
      </c>
      <c r="C10793" s="33">
        <v>65000</v>
      </c>
      <c r="D10793" s="33" t="s">
        <v>4622</v>
      </c>
      <c r="E10793" t="str">
        <f t="shared" si="172"/>
        <v>&lt;$75K</v>
      </c>
    </row>
    <row r="10794" spans="1:5" x14ac:dyDescent="0.3">
      <c r="A10794" s="33" t="s">
        <v>2</v>
      </c>
      <c r="B10794" s="33" t="s">
        <v>53</v>
      </c>
      <c r="C10794" s="33">
        <v>150000</v>
      </c>
      <c r="D10794" s="33" t="s">
        <v>938</v>
      </c>
      <c r="E10794" t="str">
        <f t="shared" si="172"/>
        <v>$125K-$200K</v>
      </c>
    </row>
    <row r="10795" spans="1:5" x14ac:dyDescent="0.3">
      <c r="A10795" s="33" t="s">
        <v>4</v>
      </c>
      <c r="B10795" s="33" t="s">
        <v>53</v>
      </c>
      <c r="C10795" s="33"/>
      <c r="D10795" s="33" t="s">
        <v>1232</v>
      </c>
      <c r="E10795" t="str">
        <f t="shared" si="172"/>
        <v>No Data</v>
      </c>
    </row>
    <row r="10796" spans="1:5" x14ac:dyDescent="0.3">
      <c r="A10796" s="33" t="s">
        <v>128</v>
      </c>
      <c r="B10796" s="33" t="s">
        <v>53</v>
      </c>
      <c r="C10796" s="33"/>
      <c r="D10796" s="33" t="s">
        <v>609</v>
      </c>
      <c r="E10796" t="str">
        <f t="shared" si="172"/>
        <v>No Data</v>
      </c>
    </row>
    <row r="10797" spans="1:5" x14ac:dyDescent="0.3">
      <c r="A10797" s="33" t="s">
        <v>128</v>
      </c>
      <c r="B10797" s="33" t="s">
        <v>54</v>
      </c>
      <c r="C10797" s="33">
        <v>98856</v>
      </c>
      <c r="D10797" s="33" t="s">
        <v>4623</v>
      </c>
      <c r="E10797" t="str">
        <f t="shared" si="172"/>
        <v>$75K-$100K</v>
      </c>
    </row>
    <row r="10798" spans="1:5" x14ac:dyDescent="0.3">
      <c r="A10798" s="33" t="s">
        <v>0</v>
      </c>
      <c r="B10798" s="33" t="s">
        <v>53</v>
      </c>
      <c r="C10798" s="33"/>
      <c r="D10798" s="33" t="s">
        <v>4440</v>
      </c>
      <c r="E10798" t="str">
        <f t="shared" si="172"/>
        <v>No Data</v>
      </c>
    </row>
    <row r="10799" spans="1:5" x14ac:dyDescent="0.3">
      <c r="A10799" s="33" t="s">
        <v>2</v>
      </c>
      <c r="B10799" s="33" t="s">
        <v>53</v>
      </c>
      <c r="C10799" s="33"/>
      <c r="D10799" s="33" t="s">
        <v>3856</v>
      </c>
      <c r="E10799" t="str">
        <f t="shared" si="172"/>
        <v>No Data</v>
      </c>
    </row>
    <row r="10800" spans="1:5" x14ac:dyDescent="0.3">
      <c r="A10800" s="33" t="s">
        <v>2</v>
      </c>
      <c r="B10800" s="33" t="s">
        <v>53</v>
      </c>
      <c r="C10800" s="33"/>
      <c r="D10800" s="33" t="s">
        <v>779</v>
      </c>
      <c r="E10800" t="str">
        <f t="shared" si="172"/>
        <v>No Data</v>
      </c>
    </row>
    <row r="10801" spans="1:5" x14ac:dyDescent="0.3">
      <c r="A10801" s="33" t="s">
        <v>125</v>
      </c>
      <c r="B10801" s="33" t="s">
        <v>53</v>
      </c>
      <c r="C10801" s="33">
        <v>165000</v>
      </c>
      <c r="D10801" s="33" t="s">
        <v>230</v>
      </c>
      <c r="E10801" t="str">
        <f t="shared" si="172"/>
        <v>$125K-$200K</v>
      </c>
    </row>
    <row r="10802" spans="1:5" x14ac:dyDescent="0.3">
      <c r="A10802" s="33" t="s">
        <v>4</v>
      </c>
      <c r="B10802" s="33" t="s">
        <v>58</v>
      </c>
      <c r="C10802" s="33">
        <v>147500</v>
      </c>
      <c r="D10802" s="33" t="s">
        <v>4624</v>
      </c>
      <c r="E10802" t="str">
        <f t="shared" si="172"/>
        <v>$125K-$200K</v>
      </c>
    </row>
    <row r="10803" spans="1:5" x14ac:dyDescent="0.3">
      <c r="A10803" s="33" t="s">
        <v>4</v>
      </c>
      <c r="B10803" s="33" t="s">
        <v>53</v>
      </c>
      <c r="C10803" s="33">
        <v>112500</v>
      </c>
      <c r="D10803" s="33" t="s">
        <v>417</v>
      </c>
      <c r="E10803" t="str">
        <f t="shared" si="172"/>
        <v>$100K-$125K</v>
      </c>
    </row>
    <row r="10804" spans="1:5" x14ac:dyDescent="0.3">
      <c r="A10804" s="33" t="s">
        <v>126</v>
      </c>
      <c r="B10804" s="33" t="s">
        <v>53</v>
      </c>
      <c r="C10804" s="33"/>
      <c r="D10804" s="33" t="s">
        <v>212</v>
      </c>
      <c r="E10804" t="str">
        <f t="shared" si="172"/>
        <v>No Data</v>
      </c>
    </row>
    <row r="10805" spans="1:5" x14ac:dyDescent="0.3">
      <c r="A10805" s="33" t="s">
        <v>0</v>
      </c>
      <c r="B10805" s="33" t="s">
        <v>53</v>
      </c>
      <c r="C10805" s="33">
        <v>109792.5</v>
      </c>
      <c r="D10805" s="33" t="s">
        <v>4625</v>
      </c>
      <c r="E10805" t="str">
        <f t="shared" si="172"/>
        <v>$100K-$125K</v>
      </c>
    </row>
    <row r="10806" spans="1:5" x14ac:dyDescent="0.3">
      <c r="A10806" s="33" t="s">
        <v>0</v>
      </c>
      <c r="B10806" s="33" t="s">
        <v>80</v>
      </c>
      <c r="C10806" s="33">
        <v>90670</v>
      </c>
      <c r="D10806" s="33" t="s">
        <v>4626</v>
      </c>
      <c r="E10806" t="str">
        <f t="shared" si="172"/>
        <v>$75K-$100K</v>
      </c>
    </row>
    <row r="10807" spans="1:5" x14ac:dyDescent="0.3">
      <c r="A10807" s="33" t="s">
        <v>4</v>
      </c>
      <c r="B10807" s="33" t="s">
        <v>53</v>
      </c>
      <c r="C10807" s="33">
        <v>113836.5</v>
      </c>
      <c r="D10807" s="33" t="s">
        <v>232</v>
      </c>
      <c r="E10807" t="str">
        <f t="shared" si="172"/>
        <v>$100K-$125K</v>
      </c>
    </row>
    <row r="10808" spans="1:5" x14ac:dyDescent="0.3">
      <c r="A10808" s="33" t="s">
        <v>0</v>
      </c>
      <c r="B10808" s="33" t="s">
        <v>72</v>
      </c>
      <c r="C10808" s="33">
        <v>70000</v>
      </c>
      <c r="D10808" s="33" t="s">
        <v>294</v>
      </c>
      <c r="E10808" t="str">
        <f t="shared" si="172"/>
        <v>&lt;$75K</v>
      </c>
    </row>
    <row r="10809" spans="1:5" x14ac:dyDescent="0.3">
      <c r="A10809" s="33" t="s">
        <v>0</v>
      </c>
      <c r="B10809" s="33" t="s">
        <v>79</v>
      </c>
      <c r="C10809" s="33">
        <v>79200</v>
      </c>
      <c r="D10809" s="33" t="s">
        <v>294</v>
      </c>
      <c r="E10809" t="str">
        <f t="shared" si="172"/>
        <v>$75K-$100K</v>
      </c>
    </row>
    <row r="10810" spans="1:5" x14ac:dyDescent="0.3">
      <c r="A10810" s="33" t="s">
        <v>125</v>
      </c>
      <c r="B10810" s="33" t="s">
        <v>53</v>
      </c>
      <c r="C10810" s="33">
        <v>119500</v>
      </c>
      <c r="D10810" s="33" t="s">
        <v>520</v>
      </c>
      <c r="E10810" t="str">
        <f t="shared" si="172"/>
        <v>$100K-$125K</v>
      </c>
    </row>
    <row r="10811" spans="1:5" x14ac:dyDescent="0.3">
      <c r="A10811" s="33" t="s">
        <v>2</v>
      </c>
      <c r="B10811" s="33" t="s">
        <v>53</v>
      </c>
      <c r="C10811" s="33">
        <v>105000</v>
      </c>
      <c r="D10811" s="33" t="s">
        <v>4627</v>
      </c>
      <c r="E10811" t="str">
        <f t="shared" si="172"/>
        <v>$100K-$125K</v>
      </c>
    </row>
    <row r="10812" spans="1:5" x14ac:dyDescent="0.3">
      <c r="A10812" s="33" t="s">
        <v>4</v>
      </c>
      <c r="B10812" s="33" t="s">
        <v>53</v>
      </c>
      <c r="C10812" s="33">
        <v>145000</v>
      </c>
      <c r="D10812" s="33" t="s">
        <v>2920</v>
      </c>
      <c r="E10812" t="str">
        <f t="shared" si="172"/>
        <v>$125K-$200K</v>
      </c>
    </row>
    <row r="10813" spans="1:5" x14ac:dyDescent="0.3">
      <c r="A10813" s="33" t="s">
        <v>125</v>
      </c>
      <c r="B10813" s="33" t="s">
        <v>65</v>
      </c>
      <c r="C10813" s="33">
        <v>111175</v>
      </c>
      <c r="D10813" s="33" t="s">
        <v>2052</v>
      </c>
      <c r="E10813" t="str">
        <f t="shared" si="172"/>
        <v>$100K-$125K</v>
      </c>
    </row>
    <row r="10814" spans="1:5" x14ac:dyDescent="0.3">
      <c r="A10814" s="33" t="s">
        <v>0</v>
      </c>
      <c r="B10814" s="33" t="s">
        <v>53</v>
      </c>
      <c r="C10814" s="33">
        <v>75000</v>
      </c>
      <c r="D10814" s="33" t="s">
        <v>4628</v>
      </c>
      <c r="E10814" t="str">
        <f t="shared" si="172"/>
        <v>&lt;$75K</v>
      </c>
    </row>
    <row r="10815" spans="1:5" x14ac:dyDescent="0.3">
      <c r="A10815" s="33" t="s">
        <v>0</v>
      </c>
      <c r="B10815" s="33" t="s">
        <v>53</v>
      </c>
      <c r="C10815" s="33">
        <v>106065</v>
      </c>
      <c r="D10815" s="33" t="s">
        <v>919</v>
      </c>
      <c r="E10815" t="str">
        <f t="shared" si="172"/>
        <v>$100K-$125K</v>
      </c>
    </row>
    <row r="10816" spans="1:5" x14ac:dyDescent="0.3">
      <c r="A10816" s="33" t="s">
        <v>2</v>
      </c>
      <c r="B10816" s="33" t="s">
        <v>53</v>
      </c>
      <c r="C10816" s="33"/>
      <c r="D10816" s="33" t="s">
        <v>2191</v>
      </c>
      <c r="E10816" t="str">
        <f t="shared" si="172"/>
        <v>No Data</v>
      </c>
    </row>
    <row r="10817" spans="1:5" x14ac:dyDescent="0.3">
      <c r="A10817" s="33" t="s">
        <v>2</v>
      </c>
      <c r="B10817" s="33" t="s">
        <v>53</v>
      </c>
      <c r="C10817" s="33"/>
      <c r="D10817" s="33" t="s">
        <v>4153</v>
      </c>
      <c r="E10817" t="str">
        <f t="shared" si="172"/>
        <v>No Data</v>
      </c>
    </row>
    <row r="10818" spans="1:5" x14ac:dyDescent="0.3">
      <c r="A10818" s="33" t="s">
        <v>2</v>
      </c>
      <c r="B10818" s="33" t="s">
        <v>53</v>
      </c>
      <c r="C10818" s="33">
        <v>61250</v>
      </c>
      <c r="D10818" s="33" t="s">
        <v>2026</v>
      </c>
      <c r="E10818" t="str">
        <f t="shared" si="172"/>
        <v>&lt;$75K</v>
      </c>
    </row>
    <row r="10819" spans="1:5" x14ac:dyDescent="0.3">
      <c r="A10819" s="33" t="s">
        <v>0</v>
      </c>
      <c r="B10819" s="33" t="s">
        <v>53</v>
      </c>
      <c r="C10819" s="33"/>
      <c r="D10819" s="33" t="s">
        <v>4629</v>
      </c>
      <c r="E10819" t="str">
        <f t="shared" ref="E10819:E10882" si="173">_xlfn.XLOOKUP(C10819,$H$16:$H$21,$G$16:$G$21,,1)</f>
        <v>No Data</v>
      </c>
    </row>
    <row r="10820" spans="1:5" x14ac:dyDescent="0.3">
      <c r="A10820" s="33" t="s">
        <v>0</v>
      </c>
      <c r="B10820" s="33" t="s">
        <v>53</v>
      </c>
      <c r="C10820" s="33"/>
      <c r="D10820" s="33" t="s">
        <v>218</v>
      </c>
      <c r="E10820" t="str">
        <f t="shared" si="173"/>
        <v>No Data</v>
      </c>
    </row>
    <row r="10821" spans="1:5" x14ac:dyDescent="0.3">
      <c r="A10821" s="33" t="s">
        <v>2</v>
      </c>
      <c r="B10821" s="33" t="s">
        <v>53</v>
      </c>
      <c r="C10821" s="33"/>
      <c r="D10821" s="33" t="s">
        <v>4630</v>
      </c>
      <c r="E10821" t="str">
        <f t="shared" si="173"/>
        <v>No Data</v>
      </c>
    </row>
    <row r="10822" spans="1:5" x14ac:dyDescent="0.3">
      <c r="A10822" s="33" t="s">
        <v>0</v>
      </c>
      <c r="B10822" s="33" t="s">
        <v>53</v>
      </c>
      <c r="C10822" s="33">
        <v>125000</v>
      </c>
      <c r="D10822" s="33" t="s">
        <v>2260</v>
      </c>
      <c r="E10822" t="str">
        <f t="shared" si="173"/>
        <v>$100K-$125K</v>
      </c>
    </row>
    <row r="10823" spans="1:5" x14ac:dyDescent="0.3">
      <c r="A10823" s="33" t="s">
        <v>125</v>
      </c>
      <c r="B10823" s="33" t="s">
        <v>53</v>
      </c>
      <c r="C10823" s="33">
        <v>96000</v>
      </c>
      <c r="D10823" s="33" t="s">
        <v>520</v>
      </c>
      <c r="E10823" t="str">
        <f t="shared" si="173"/>
        <v>$75K-$100K</v>
      </c>
    </row>
    <row r="10824" spans="1:5" x14ac:dyDescent="0.3">
      <c r="A10824" s="33" t="s">
        <v>4</v>
      </c>
      <c r="B10824" s="33" t="s">
        <v>53</v>
      </c>
      <c r="C10824" s="33">
        <v>227000</v>
      </c>
      <c r="D10824" s="33" t="s">
        <v>889</v>
      </c>
      <c r="E10824" t="str">
        <f t="shared" si="173"/>
        <v>&gt;$200K</v>
      </c>
    </row>
    <row r="10825" spans="1:5" x14ac:dyDescent="0.3">
      <c r="A10825" s="33" t="s">
        <v>4</v>
      </c>
      <c r="B10825" s="33" t="s">
        <v>53</v>
      </c>
      <c r="C10825" s="33"/>
      <c r="D10825" s="33" t="s">
        <v>4631</v>
      </c>
      <c r="E10825" t="str">
        <f t="shared" si="173"/>
        <v>No Data</v>
      </c>
    </row>
    <row r="10826" spans="1:5" x14ac:dyDescent="0.3">
      <c r="A10826" s="33" t="s">
        <v>4</v>
      </c>
      <c r="B10826" s="33" t="s">
        <v>53</v>
      </c>
      <c r="C10826" s="33"/>
      <c r="D10826" s="33" t="s">
        <v>602</v>
      </c>
      <c r="E10826" t="str">
        <f t="shared" si="173"/>
        <v>No Data</v>
      </c>
    </row>
    <row r="10827" spans="1:5" x14ac:dyDescent="0.3">
      <c r="A10827" s="33" t="s">
        <v>2</v>
      </c>
      <c r="B10827" s="33" t="s">
        <v>53</v>
      </c>
      <c r="C10827" s="33">
        <v>70000</v>
      </c>
      <c r="D10827" s="33" t="s">
        <v>1962</v>
      </c>
      <c r="E10827" t="str">
        <f t="shared" si="173"/>
        <v>&lt;$75K</v>
      </c>
    </row>
    <row r="10828" spans="1:5" x14ac:dyDescent="0.3">
      <c r="A10828" s="33" t="s">
        <v>2</v>
      </c>
      <c r="B10828" s="33" t="s">
        <v>91</v>
      </c>
      <c r="C10828" s="33">
        <v>154000</v>
      </c>
      <c r="D10828" s="33" t="s">
        <v>767</v>
      </c>
      <c r="E10828" t="str">
        <f t="shared" si="173"/>
        <v>$125K-$200K</v>
      </c>
    </row>
    <row r="10829" spans="1:5" x14ac:dyDescent="0.3">
      <c r="A10829" s="33" t="s">
        <v>126</v>
      </c>
      <c r="B10829" s="33" t="s">
        <v>53</v>
      </c>
      <c r="C10829" s="33"/>
      <c r="D10829" s="33" t="s">
        <v>4632</v>
      </c>
      <c r="E10829" t="str">
        <f t="shared" si="173"/>
        <v>No Data</v>
      </c>
    </row>
    <row r="10830" spans="1:5" x14ac:dyDescent="0.3">
      <c r="A10830" s="33" t="s">
        <v>0</v>
      </c>
      <c r="B10830" s="33" t="s">
        <v>53</v>
      </c>
      <c r="C10830" s="33">
        <v>136000</v>
      </c>
      <c r="D10830" s="33" t="s">
        <v>4633</v>
      </c>
      <c r="E10830" t="str">
        <f t="shared" si="173"/>
        <v>$125K-$200K</v>
      </c>
    </row>
    <row r="10831" spans="1:5" x14ac:dyDescent="0.3">
      <c r="A10831" s="33" t="s">
        <v>2</v>
      </c>
      <c r="B10831" s="33" t="s">
        <v>53</v>
      </c>
      <c r="C10831" s="33">
        <v>121500</v>
      </c>
      <c r="D10831" s="33" t="s">
        <v>621</v>
      </c>
      <c r="E10831" t="str">
        <f t="shared" si="173"/>
        <v>$100K-$125K</v>
      </c>
    </row>
    <row r="10832" spans="1:5" x14ac:dyDescent="0.3">
      <c r="A10832" s="33" t="s">
        <v>2</v>
      </c>
      <c r="B10832" s="33" t="s">
        <v>53</v>
      </c>
      <c r="C10832" s="33">
        <v>90000</v>
      </c>
      <c r="D10832" s="33" t="s">
        <v>1105</v>
      </c>
      <c r="E10832" t="str">
        <f t="shared" si="173"/>
        <v>$75K-$100K</v>
      </c>
    </row>
    <row r="10833" spans="1:5" x14ac:dyDescent="0.3">
      <c r="A10833" s="33" t="s">
        <v>2</v>
      </c>
      <c r="B10833" s="33" t="s">
        <v>123</v>
      </c>
      <c r="C10833" s="33">
        <v>111175</v>
      </c>
      <c r="D10833" s="33" t="s">
        <v>1076</v>
      </c>
      <c r="E10833" t="str">
        <f t="shared" si="173"/>
        <v>$100K-$125K</v>
      </c>
    </row>
    <row r="10834" spans="1:5" x14ac:dyDescent="0.3">
      <c r="A10834" s="33" t="s">
        <v>0</v>
      </c>
      <c r="B10834" s="33" t="s">
        <v>53</v>
      </c>
      <c r="C10834" s="33"/>
      <c r="D10834" s="33" t="s">
        <v>2850</v>
      </c>
      <c r="E10834" t="str">
        <f t="shared" si="173"/>
        <v>No Data</v>
      </c>
    </row>
    <row r="10835" spans="1:5" x14ac:dyDescent="0.3">
      <c r="A10835" s="33" t="s">
        <v>2</v>
      </c>
      <c r="B10835" s="33" t="s">
        <v>53</v>
      </c>
      <c r="C10835" s="33"/>
      <c r="D10835" s="33" t="s">
        <v>4634</v>
      </c>
      <c r="E10835" t="str">
        <f t="shared" si="173"/>
        <v>No Data</v>
      </c>
    </row>
    <row r="10836" spans="1:5" x14ac:dyDescent="0.3">
      <c r="A10836" s="33" t="s">
        <v>2</v>
      </c>
      <c r="B10836" s="33" t="s">
        <v>53</v>
      </c>
      <c r="C10836" s="33">
        <v>57500</v>
      </c>
      <c r="D10836" s="33" t="s">
        <v>4635</v>
      </c>
      <c r="E10836" t="str">
        <f t="shared" si="173"/>
        <v>&lt;$75K</v>
      </c>
    </row>
    <row r="10837" spans="1:5" x14ac:dyDescent="0.3">
      <c r="A10837" s="33" t="s">
        <v>4</v>
      </c>
      <c r="B10837" s="33" t="s">
        <v>54</v>
      </c>
      <c r="C10837" s="33"/>
      <c r="D10837" s="33" t="s">
        <v>268</v>
      </c>
      <c r="E10837" t="str">
        <f t="shared" si="173"/>
        <v>No Data</v>
      </c>
    </row>
    <row r="10838" spans="1:5" x14ac:dyDescent="0.3">
      <c r="A10838" s="33" t="s">
        <v>129</v>
      </c>
      <c r="B10838" s="33" t="s">
        <v>107</v>
      </c>
      <c r="C10838" s="33">
        <v>89100</v>
      </c>
      <c r="D10838" s="33" t="s">
        <v>4636</v>
      </c>
      <c r="E10838" t="str">
        <f t="shared" si="173"/>
        <v>$75K-$100K</v>
      </c>
    </row>
    <row r="10839" spans="1:5" x14ac:dyDescent="0.3">
      <c r="A10839" s="33" t="s">
        <v>0</v>
      </c>
      <c r="B10839" s="33" t="s">
        <v>53</v>
      </c>
      <c r="C10839" s="33"/>
      <c r="D10839" s="33" t="s">
        <v>3249</v>
      </c>
      <c r="E10839" t="str">
        <f t="shared" si="173"/>
        <v>No Data</v>
      </c>
    </row>
    <row r="10840" spans="1:5" x14ac:dyDescent="0.3">
      <c r="A10840" s="33" t="s">
        <v>2</v>
      </c>
      <c r="B10840" s="33" t="s">
        <v>53</v>
      </c>
      <c r="C10840" s="33">
        <v>67000</v>
      </c>
      <c r="D10840" s="33" t="s">
        <v>2270</v>
      </c>
      <c r="E10840" t="str">
        <f t="shared" si="173"/>
        <v>&lt;$75K</v>
      </c>
    </row>
    <row r="10841" spans="1:5" x14ac:dyDescent="0.3">
      <c r="A10841" s="33" t="s">
        <v>2</v>
      </c>
      <c r="B10841" s="33" t="s">
        <v>53</v>
      </c>
      <c r="C10841" s="33">
        <v>58448</v>
      </c>
      <c r="D10841" s="33" t="s">
        <v>4637</v>
      </c>
      <c r="E10841" t="str">
        <f t="shared" si="173"/>
        <v>&lt;$75K</v>
      </c>
    </row>
    <row r="10842" spans="1:5" x14ac:dyDescent="0.3">
      <c r="A10842" s="33" t="s">
        <v>125</v>
      </c>
      <c r="B10842" s="33" t="s">
        <v>54</v>
      </c>
      <c r="C10842" s="33">
        <v>65000</v>
      </c>
      <c r="D10842" s="33" t="s">
        <v>4638</v>
      </c>
      <c r="E10842" t="str">
        <f t="shared" si="173"/>
        <v>&lt;$75K</v>
      </c>
    </row>
    <row r="10843" spans="1:5" x14ac:dyDescent="0.3">
      <c r="A10843" s="33" t="s">
        <v>52</v>
      </c>
      <c r="B10843" s="33" t="s">
        <v>53</v>
      </c>
      <c r="C10843" s="33"/>
      <c r="D10843" s="33" t="s">
        <v>2097</v>
      </c>
      <c r="E10843" t="str">
        <f t="shared" si="173"/>
        <v>No Data</v>
      </c>
    </row>
    <row r="10844" spans="1:5" x14ac:dyDescent="0.3">
      <c r="A10844" s="33" t="s">
        <v>4</v>
      </c>
      <c r="B10844" s="33" t="s">
        <v>53</v>
      </c>
      <c r="C10844" s="33"/>
      <c r="D10844" s="33" t="s">
        <v>4639</v>
      </c>
      <c r="E10844" t="str">
        <f t="shared" si="173"/>
        <v>No Data</v>
      </c>
    </row>
    <row r="10845" spans="1:5" x14ac:dyDescent="0.3">
      <c r="A10845" s="33" t="s">
        <v>0</v>
      </c>
      <c r="B10845" s="33" t="s">
        <v>53</v>
      </c>
      <c r="C10845" s="33"/>
      <c r="D10845" s="33" t="s">
        <v>2030</v>
      </c>
      <c r="E10845" t="str">
        <f t="shared" si="173"/>
        <v>No Data</v>
      </c>
    </row>
    <row r="10846" spans="1:5" x14ac:dyDescent="0.3">
      <c r="A10846" s="33" t="s">
        <v>0</v>
      </c>
      <c r="B10846" s="33" t="s">
        <v>54</v>
      </c>
      <c r="C10846" s="33">
        <v>134000</v>
      </c>
      <c r="D10846" s="33" t="s">
        <v>4640</v>
      </c>
      <c r="E10846" t="str">
        <f t="shared" si="173"/>
        <v>$125K-$200K</v>
      </c>
    </row>
    <row r="10847" spans="1:5" x14ac:dyDescent="0.3">
      <c r="A10847" s="33" t="s">
        <v>2</v>
      </c>
      <c r="B10847" s="33" t="s">
        <v>53</v>
      </c>
      <c r="C10847" s="33">
        <v>100000</v>
      </c>
      <c r="D10847" s="33" t="s">
        <v>520</v>
      </c>
      <c r="E10847" t="str">
        <f t="shared" si="173"/>
        <v>$75K-$100K</v>
      </c>
    </row>
    <row r="10848" spans="1:5" x14ac:dyDescent="0.3">
      <c r="A10848" s="33" t="s">
        <v>128</v>
      </c>
      <c r="B10848" s="33" t="s">
        <v>53</v>
      </c>
      <c r="C10848" s="33">
        <v>181950</v>
      </c>
      <c r="D10848" s="33" t="s">
        <v>4641</v>
      </c>
      <c r="E10848" t="str">
        <f t="shared" si="173"/>
        <v>$125K-$200K</v>
      </c>
    </row>
    <row r="10849" spans="1:5" x14ac:dyDescent="0.3">
      <c r="A10849" s="33" t="s">
        <v>0</v>
      </c>
      <c r="B10849" s="33" t="s">
        <v>53</v>
      </c>
      <c r="C10849" s="33">
        <v>105150</v>
      </c>
      <c r="D10849" s="33" t="s">
        <v>2222</v>
      </c>
      <c r="E10849" t="str">
        <f t="shared" si="173"/>
        <v>$100K-$125K</v>
      </c>
    </row>
    <row r="10850" spans="1:5" x14ac:dyDescent="0.3">
      <c r="A10850" s="33" t="s">
        <v>2</v>
      </c>
      <c r="B10850" s="33" t="s">
        <v>53</v>
      </c>
      <c r="C10850" s="33">
        <v>82350.5</v>
      </c>
      <c r="D10850" s="33" t="s">
        <v>4642</v>
      </c>
      <c r="E10850" t="str">
        <f t="shared" si="173"/>
        <v>$75K-$100K</v>
      </c>
    </row>
    <row r="10851" spans="1:5" x14ac:dyDescent="0.3">
      <c r="A10851" s="33" t="s">
        <v>126</v>
      </c>
      <c r="B10851" s="33" t="s">
        <v>53</v>
      </c>
      <c r="C10851" s="33">
        <v>115000</v>
      </c>
      <c r="D10851" s="33" t="s">
        <v>4643</v>
      </c>
      <c r="E10851" t="str">
        <f t="shared" si="173"/>
        <v>$100K-$125K</v>
      </c>
    </row>
    <row r="10852" spans="1:5" x14ac:dyDescent="0.3">
      <c r="A10852" s="33" t="s">
        <v>0</v>
      </c>
      <c r="B10852" s="33" t="s">
        <v>53</v>
      </c>
      <c r="C10852" s="33"/>
      <c r="D10852" s="33" t="s">
        <v>258</v>
      </c>
      <c r="E10852" t="str">
        <f t="shared" si="173"/>
        <v>No Data</v>
      </c>
    </row>
    <row r="10853" spans="1:5" x14ac:dyDescent="0.3">
      <c r="A10853" s="33" t="s">
        <v>0</v>
      </c>
      <c r="B10853" s="33" t="s">
        <v>53</v>
      </c>
      <c r="C10853" s="33"/>
      <c r="D10853" s="33" t="s">
        <v>874</v>
      </c>
      <c r="E10853" t="str">
        <f t="shared" si="173"/>
        <v>No Data</v>
      </c>
    </row>
    <row r="10854" spans="1:5" x14ac:dyDescent="0.3">
      <c r="A10854" s="33" t="s">
        <v>126</v>
      </c>
      <c r="B10854" s="33" t="s">
        <v>53</v>
      </c>
      <c r="C10854" s="33">
        <v>150000</v>
      </c>
      <c r="D10854" s="33" t="s">
        <v>4644</v>
      </c>
      <c r="E10854" t="str">
        <f t="shared" si="173"/>
        <v>$125K-$200K</v>
      </c>
    </row>
    <row r="10855" spans="1:5" x14ac:dyDescent="0.3">
      <c r="A10855" s="33" t="s">
        <v>125</v>
      </c>
      <c r="B10855" s="33" t="s">
        <v>109</v>
      </c>
      <c r="C10855" s="33">
        <v>125000</v>
      </c>
      <c r="D10855" s="33" t="s">
        <v>1128</v>
      </c>
      <c r="E10855" t="str">
        <f t="shared" si="173"/>
        <v>$100K-$125K</v>
      </c>
    </row>
    <row r="10856" spans="1:5" x14ac:dyDescent="0.3">
      <c r="A10856" s="33" t="s">
        <v>2</v>
      </c>
      <c r="B10856" s="33" t="s">
        <v>53</v>
      </c>
      <c r="C10856" s="33"/>
      <c r="D10856" s="33" t="s">
        <v>808</v>
      </c>
      <c r="E10856" t="str">
        <f t="shared" si="173"/>
        <v>No Data</v>
      </c>
    </row>
    <row r="10857" spans="1:5" x14ac:dyDescent="0.3">
      <c r="A10857" s="33" t="s">
        <v>0</v>
      </c>
      <c r="B10857" s="33" t="s">
        <v>53</v>
      </c>
      <c r="C10857" s="33">
        <v>218000</v>
      </c>
      <c r="D10857" s="33" t="s">
        <v>3729</v>
      </c>
      <c r="E10857" t="str">
        <f t="shared" si="173"/>
        <v>&gt;$200K</v>
      </c>
    </row>
    <row r="10858" spans="1:5" x14ac:dyDescent="0.3">
      <c r="A10858" s="33" t="s">
        <v>0</v>
      </c>
      <c r="B10858" s="33" t="s">
        <v>53</v>
      </c>
      <c r="C10858" s="33">
        <v>125000</v>
      </c>
      <c r="D10858" s="33" t="s">
        <v>4645</v>
      </c>
      <c r="E10858" t="str">
        <f t="shared" si="173"/>
        <v>$100K-$125K</v>
      </c>
    </row>
    <row r="10859" spans="1:5" x14ac:dyDescent="0.3">
      <c r="A10859" s="33" t="s">
        <v>0</v>
      </c>
      <c r="B10859" s="33" t="s">
        <v>53</v>
      </c>
      <c r="C10859" s="33"/>
      <c r="D10859" s="33" t="s">
        <v>2326</v>
      </c>
      <c r="E10859" t="str">
        <f t="shared" si="173"/>
        <v>No Data</v>
      </c>
    </row>
    <row r="10860" spans="1:5" x14ac:dyDescent="0.3">
      <c r="A10860" s="33" t="s">
        <v>2</v>
      </c>
      <c r="B10860" s="33" t="s">
        <v>53</v>
      </c>
      <c r="C10860" s="33"/>
      <c r="D10860" s="33" t="s">
        <v>268</v>
      </c>
      <c r="E10860" t="str">
        <f t="shared" si="173"/>
        <v>No Data</v>
      </c>
    </row>
    <row r="10861" spans="1:5" x14ac:dyDescent="0.3">
      <c r="A10861" s="33" t="s">
        <v>4</v>
      </c>
      <c r="B10861" s="33" t="s">
        <v>53</v>
      </c>
      <c r="C10861" s="33"/>
      <c r="D10861" s="33" t="s">
        <v>237</v>
      </c>
      <c r="E10861" t="str">
        <f t="shared" si="173"/>
        <v>No Data</v>
      </c>
    </row>
    <row r="10862" spans="1:5" x14ac:dyDescent="0.3">
      <c r="A10862" s="33" t="s">
        <v>126</v>
      </c>
      <c r="B10862" s="33" t="s">
        <v>54</v>
      </c>
      <c r="C10862" s="33">
        <v>114000</v>
      </c>
      <c r="D10862" s="33" t="s">
        <v>4646</v>
      </c>
      <c r="E10862" t="str">
        <f t="shared" si="173"/>
        <v>$100K-$125K</v>
      </c>
    </row>
    <row r="10863" spans="1:5" x14ac:dyDescent="0.3">
      <c r="A10863" s="33" t="s">
        <v>4</v>
      </c>
      <c r="B10863" s="33" t="s">
        <v>53</v>
      </c>
      <c r="C10863" s="33"/>
      <c r="D10863" s="33" t="s">
        <v>624</v>
      </c>
      <c r="E10863" t="str">
        <f t="shared" si="173"/>
        <v>No Data</v>
      </c>
    </row>
    <row r="10864" spans="1:5" x14ac:dyDescent="0.3">
      <c r="A10864" s="33" t="s">
        <v>128</v>
      </c>
      <c r="B10864" s="33" t="s">
        <v>53</v>
      </c>
      <c r="C10864" s="33">
        <v>211511</v>
      </c>
      <c r="D10864" s="33" t="s">
        <v>217</v>
      </c>
      <c r="E10864" t="str">
        <f t="shared" si="173"/>
        <v>&gt;$200K</v>
      </c>
    </row>
    <row r="10865" spans="1:5" x14ac:dyDescent="0.3">
      <c r="A10865" s="33" t="s">
        <v>4</v>
      </c>
      <c r="B10865" s="33" t="s">
        <v>53</v>
      </c>
      <c r="C10865" s="33"/>
      <c r="D10865" s="33" t="s">
        <v>249</v>
      </c>
      <c r="E10865" t="str">
        <f t="shared" si="173"/>
        <v>No Data</v>
      </c>
    </row>
    <row r="10866" spans="1:5" x14ac:dyDescent="0.3">
      <c r="A10866" s="33" t="s">
        <v>4</v>
      </c>
      <c r="B10866" s="33" t="s">
        <v>88</v>
      </c>
      <c r="C10866" s="33">
        <v>79200</v>
      </c>
      <c r="D10866" s="33" t="s">
        <v>1276</v>
      </c>
      <c r="E10866" t="str">
        <f t="shared" si="173"/>
        <v>$75K-$100K</v>
      </c>
    </row>
    <row r="10867" spans="1:5" x14ac:dyDescent="0.3">
      <c r="A10867" s="33" t="s">
        <v>4</v>
      </c>
      <c r="B10867" s="33" t="s">
        <v>54</v>
      </c>
      <c r="C10867" s="33">
        <v>136000</v>
      </c>
      <c r="D10867" s="33" t="s">
        <v>520</v>
      </c>
      <c r="E10867" t="str">
        <f t="shared" si="173"/>
        <v>$125K-$200K</v>
      </c>
    </row>
    <row r="10868" spans="1:5" x14ac:dyDescent="0.3">
      <c r="A10868" s="33" t="s">
        <v>126</v>
      </c>
      <c r="B10868" s="33" t="s">
        <v>53</v>
      </c>
      <c r="C10868" s="33">
        <v>125000</v>
      </c>
      <c r="D10868" s="33" t="s">
        <v>596</v>
      </c>
      <c r="E10868" t="str">
        <f t="shared" si="173"/>
        <v>$100K-$125K</v>
      </c>
    </row>
    <row r="10869" spans="1:5" x14ac:dyDescent="0.3">
      <c r="A10869" s="33" t="s">
        <v>4</v>
      </c>
      <c r="B10869" s="33" t="s">
        <v>53</v>
      </c>
      <c r="C10869" s="33">
        <v>132500</v>
      </c>
      <c r="D10869" s="33" t="s">
        <v>4647</v>
      </c>
      <c r="E10869" t="str">
        <f t="shared" si="173"/>
        <v>$125K-$200K</v>
      </c>
    </row>
    <row r="10870" spans="1:5" x14ac:dyDescent="0.3">
      <c r="A10870" s="33" t="s">
        <v>4</v>
      </c>
      <c r="B10870" s="33" t="s">
        <v>53</v>
      </c>
      <c r="C10870" s="33"/>
      <c r="D10870" s="33" t="s">
        <v>4648</v>
      </c>
      <c r="E10870" t="str">
        <f t="shared" si="173"/>
        <v>No Data</v>
      </c>
    </row>
    <row r="10871" spans="1:5" x14ac:dyDescent="0.3">
      <c r="A10871" s="33" t="s">
        <v>4</v>
      </c>
      <c r="B10871" s="33" t="s">
        <v>53</v>
      </c>
      <c r="C10871" s="33">
        <v>148910</v>
      </c>
      <c r="D10871" s="33" t="s">
        <v>1670</v>
      </c>
      <c r="E10871" t="str">
        <f t="shared" si="173"/>
        <v>$125K-$200K</v>
      </c>
    </row>
    <row r="10872" spans="1:5" x14ac:dyDescent="0.3">
      <c r="A10872" s="33" t="s">
        <v>2</v>
      </c>
      <c r="B10872" s="33" t="s">
        <v>53</v>
      </c>
      <c r="C10872" s="33"/>
      <c r="D10872" s="33" t="s">
        <v>529</v>
      </c>
      <c r="E10872" t="str">
        <f t="shared" si="173"/>
        <v>No Data</v>
      </c>
    </row>
    <row r="10873" spans="1:5" x14ac:dyDescent="0.3">
      <c r="A10873" s="33" t="s">
        <v>2</v>
      </c>
      <c r="B10873" s="33" t="s">
        <v>53</v>
      </c>
      <c r="C10873" s="33"/>
      <c r="D10873" s="33" t="s">
        <v>1967</v>
      </c>
      <c r="E10873" t="str">
        <f t="shared" si="173"/>
        <v>No Data</v>
      </c>
    </row>
    <row r="10874" spans="1:5" x14ac:dyDescent="0.3">
      <c r="A10874" s="33" t="s">
        <v>66</v>
      </c>
      <c r="B10874" s="33" t="s">
        <v>54</v>
      </c>
      <c r="C10874" s="33"/>
      <c r="D10874" s="33" t="s">
        <v>278</v>
      </c>
      <c r="E10874" t="str">
        <f t="shared" si="173"/>
        <v>No Data</v>
      </c>
    </row>
    <row r="10875" spans="1:5" x14ac:dyDescent="0.3">
      <c r="A10875" s="33" t="s">
        <v>4</v>
      </c>
      <c r="B10875" s="33" t="s">
        <v>53</v>
      </c>
      <c r="C10875" s="33"/>
      <c r="D10875" s="33" t="s">
        <v>4649</v>
      </c>
      <c r="E10875" t="str">
        <f t="shared" si="173"/>
        <v>No Data</v>
      </c>
    </row>
    <row r="10876" spans="1:5" x14ac:dyDescent="0.3">
      <c r="A10876" s="33" t="s">
        <v>2</v>
      </c>
      <c r="B10876" s="33" t="s">
        <v>53</v>
      </c>
      <c r="C10876" s="33"/>
      <c r="D10876" s="33" t="s">
        <v>2732</v>
      </c>
      <c r="E10876" t="str">
        <f t="shared" si="173"/>
        <v>No Data</v>
      </c>
    </row>
    <row r="10877" spans="1:5" x14ac:dyDescent="0.3">
      <c r="A10877" s="33" t="s">
        <v>2</v>
      </c>
      <c r="B10877" s="33" t="s">
        <v>53</v>
      </c>
      <c r="C10877" s="33">
        <v>115000</v>
      </c>
      <c r="D10877" s="33" t="s">
        <v>4650</v>
      </c>
      <c r="E10877" t="str">
        <f t="shared" si="173"/>
        <v>$100K-$125K</v>
      </c>
    </row>
    <row r="10878" spans="1:5" x14ac:dyDescent="0.3">
      <c r="A10878" s="33" t="s">
        <v>0</v>
      </c>
      <c r="B10878" s="33" t="s">
        <v>53</v>
      </c>
      <c r="C10878" s="33"/>
      <c r="D10878" s="33" t="s">
        <v>258</v>
      </c>
      <c r="E10878" t="str">
        <f t="shared" si="173"/>
        <v>No Data</v>
      </c>
    </row>
    <row r="10879" spans="1:5" x14ac:dyDescent="0.3">
      <c r="A10879" s="33" t="s">
        <v>2</v>
      </c>
      <c r="B10879" s="33" t="s">
        <v>53</v>
      </c>
      <c r="C10879" s="33"/>
      <c r="D10879" s="33" t="s">
        <v>4651</v>
      </c>
      <c r="E10879" t="str">
        <f t="shared" si="173"/>
        <v>No Data</v>
      </c>
    </row>
    <row r="10880" spans="1:5" x14ac:dyDescent="0.3">
      <c r="A10880" s="33" t="s">
        <v>2</v>
      </c>
      <c r="B10880" s="33" t="s">
        <v>53</v>
      </c>
      <c r="C10880" s="33">
        <v>100000</v>
      </c>
      <c r="D10880" s="33" t="s">
        <v>2434</v>
      </c>
      <c r="E10880" t="str">
        <f t="shared" si="173"/>
        <v>$75K-$100K</v>
      </c>
    </row>
    <row r="10881" spans="1:5" x14ac:dyDescent="0.3">
      <c r="A10881" s="33" t="s">
        <v>0</v>
      </c>
      <c r="B10881" s="33" t="s">
        <v>54</v>
      </c>
      <c r="C10881" s="33">
        <v>130000</v>
      </c>
      <c r="D10881" s="33" t="s">
        <v>2490</v>
      </c>
      <c r="E10881" t="str">
        <f t="shared" si="173"/>
        <v>$125K-$200K</v>
      </c>
    </row>
    <row r="10882" spans="1:5" x14ac:dyDescent="0.3">
      <c r="A10882" s="33" t="s">
        <v>2</v>
      </c>
      <c r="B10882" s="33" t="s">
        <v>53</v>
      </c>
      <c r="C10882" s="33"/>
      <c r="D10882" s="33" t="s">
        <v>4652</v>
      </c>
      <c r="E10882" t="str">
        <f t="shared" si="173"/>
        <v>No Data</v>
      </c>
    </row>
    <row r="10883" spans="1:5" x14ac:dyDescent="0.3">
      <c r="A10883" s="33" t="s">
        <v>128</v>
      </c>
      <c r="B10883" s="33" t="s">
        <v>53</v>
      </c>
      <c r="C10883" s="33">
        <v>274000</v>
      </c>
      <c r="D10883" s="33" t="s">
        <v>4653</v>
      </c>
      <c r="E10883" t="str">
        <f t="shared" ref="E10883:E10946" si="174">_xlfn.XLOOKUP(C10883,$H$16:$H$21,$G$16:$G$21,,1)</f>
        <v>&gt;$200K</v>
      </c>
    </row>
    <row r="10884" spans="1:5" x14ac:dyDescent="0.3">
      <c r="A10884" s="33" t="s">
        <v>128</v>
      </c>
      <c r="B10884" s="33" t="s">
        <v>53</v>
      </c>
      <c r="C10884" s="33">
        <v>173550</v>
      </c>
      <c r="D10884" s="33" t="s">
        <v>3045</v>
      </c>
      <c r="E10884" t="str">
        <f t="shared" si="174"/>
        <v>$125K-$200K</v>
      </c>
    </row>
    <row r="10885" spans="1:5" x14ac:dyDescent="0.3">
      <c r="A10885" s="33" t="s">
        <v>4</v>
      </c>
      <c r="B10885" s="33" t="s">
        <v>110</v>
      </c>
      <c r="C10885" s="33">
        <v>156500</v>
      </c>
      <c r="D10885" s="33" t="s">
        <v>4654</v>
      </c>
      <c r="E10885" t="str">
        <f t="shared" si="174"/>
        <v>$125K-$200K</v>
      </c>
    </row>
    <row r="10886" spans="1:5" x14ac:dyDescent="0.3">
      <c r="A10886" s="33" t="s">
        <v>4</v>
      </c>
      <c r="B10886" s="33" t="s">
        <v>73</v>
      </c>
      <c r="C10886" s="33">
        <v>97444</v>
      </c>
      <c r="D10886" s="33" t="s">
        <v>4655</v>
      </c>
      <c r="E10886" t="str">
        <f t="shared" si="174"/>
        <v>$75K-$100K</v>
      </c>
    </row>
    <row r="10887" spans="1:5" x14ac:dyDescent="0.3">
      <c r="A10887" s="33" t="s">
        <v>0</v>
      </c>
      <c r="B10887" s="33" t="s">
        <v>53</v>
      </c>
      <c r="C10887" s="33"/>
      <c r="D10887" s="33" t="s">
        <v>4656</v>
      </c>
      <c r="E10887" t="str">
        <f t="shared" si="174"/>
        <v>No Data</v>
      </c>
    </row>
    <row r="10888" spans="1:5" x14ac:dyDescent="0.3">
      <c r="A10888" s="33" t="s">
        <v>4</v>
      </c>
      <c r="B10888" s="33" t="s">
        <v>53</v>
      </c>
      <c r="C10888" s="33">
        <v>135000</v>
      </c>
      <c r="D10888" s="33" t="s">
        <v>1413</v>
      </c>
      <c r="E10888" t="str">
        <f t="shared" si="174"/>
        <v>$125K-$200K</v>
      </c>
    </row>
    <row r="10889" spans="1:5" x14ac:dyDescent="0.3">
      <c r="A10889" s="33" t="s">
        <v>2</v>
      </c>
      <c r="B10889" s="33" t="s">
        <v>54</v>
      </c>
      <c r="C10889" s="33"/>
      <c r="D10889" s="33" t="s">
        <v>226</v>
      </c>
      <c r="E10889" t="str">
        <f t="shared" si="174"/>
        <v>No Data</v>
      </c>
    </row>
    <row r="10890" spans="1:5" x14ac:dyDescent="0.3">
      <c r="A10890" s="33" t="s">
        <v>2</v>
      </c>
      <c r="B10890" s="33" t="s">
        <v>53</v>
      </c>
      <c r="C10890" s="33"/>
      <c r="D10890" s="33" t="s">
        <v>4657</v>
      </c>
      <c r="E10890" t="str">
        <f t="shared" si="174"/>
        <v>No Data</v>
      </c>
    </row>
    <row r="10891" spans="1:5" x14ac:dyDescent="0.3">
      <c r="A10891" s="33" t="s">
        <v>4</v>
      </c>
      <c r="B10891" s="33" t="s">
        <v>54</v>
      </c>
      <c r="C10891" s="33"/>
      <c r="D10891" s="33" t="s">
        <v>258</v>
      </c>
      <c r="E10891" t="str">
        <f t="shared" si="174"/>
        <v>No Data</v>
      </c>
    </row>
    <row r="10892" spans="1:5" x14ac:dyDescent="0.3">
      <c r="A10892" s="33" t="s">
        <v>0</v>
      </c>
      <c r="B10892" s="33" t="s">
        <v>53</v>
      </c>
      <c r="C10892" s="33"/>
      <c r="D10892" s="33" t="s">
        <v>4658</v>
      </c>
      <c r="E10892" t="str">
        <f t="shared" si="174"/>
        <v>No Data</v>
      </c>
    </row>
    <row r="10893" spans="1:5" x14ac:dyDescent="0.3">
      <c r="A10893" s="33" t="s">
        <v>52</v>
      </c>
      <c r="B10893" s="33" t="s">
        <v>53</v>
      </c>
      <c r="C10893" s="33">
        <v>172500</v>
      </c>
      <c r="D10893" s="33" t="s">
        <v>364</v>
      </c>
      <c r="E10893" t="str">
        <f t="shared" si="174"/>
        <v>$125K-$200K</v>
      </c>
    </row>
    <row r="10894" spans="1:5" x14ac:dyDescent="0.3">
      <c r="A10894" s="33" t="s">
        <v>2</v>
      </c>
      <c r="B10894" s="33" t="s">
        <v>53</v>
      </c>
      <c r="C10894" s="33">
        <v>132500</v>
      </c>
      <c r="D10894" s="33" t="s">
        <v>1020</v>
      </c>
      <c r="E10894" t="str">
        <f t="shared" si="174"/>
        <v>$125K-$200K</v>
      </c>
    </row>
    <row r="10895" spans="1:5" x14ac:dyDescent="0.3">
      <c r="A10895" s="33" t="s">
        <v>0</v>
      </c>
      <c r="B10895" s="33" t="s">
        <v>53</v>
      </c>
      <c r="C10895" s="33">
        <v>150000</v>
      </c>
      <c r="D10895" s="33" t="s">
        <v>4659</v>
      </c>
      <c r="E10895" t="str">
        <f t="shared" si="174"/>
        <v>$125K-$200K</v>
      </c>
    </row>
    <row r="10896" spans="1:5" x14ac:dyDescent="0.3">
      <c r="A10896" s="33" t="s">
        <v>2</v>
      </c>
      <c r="B10896" s="33" t="s">
        <v>53</v>
      </c>
      <c r="C10896" s="33">
        <v>89824.796875</v>
      </c>
      <c r="D10896" s="33" t="s">
        <v>4660</v>
      </c>
      <c r="E10896" t="str">
        <f t="shared" si="174"/>
        <v>$75K-$100K</v>
      </c>
    </row>
    <row r="10897" spans="1:5" x14ac:dyDescent="0.3">
      <c r="A10897" s="33" t="s">
        <v>2</v>
      </c>
      <c r="B10897" s="33" t="s">
        <v>53</v>
      </c>
      <c r="C10897" s="33">
        <v>105000</v>
      </c>
      <c r="D10897" s="33" t="s">
        <v>268</v>
      </c>
      <c r="E10897" t="str">
        <f t="shared" si="174"/>
        <v>$100K-$125K</v>
      </c>
    </row>
    <row r="10898" spans="1:5" x14ac:dyDescent="0.3">
      <c r="A10898" s="33" t="s">
        <v>52</v>
      </c>
      <c r="B10898" s="33" t="s">
        <v>53</v>
      </c>
      <c r="C10898" s="33"/>
      <c r="D10898" s="33" t="s">
        <v>268</v>
      </c>
      <c r="E10898" t="str">
        <f t="shared" si="174"/>
        <v>No Data</v>
      </c>
    </row>
    <row r="10899" spans="1:5" x14ac:dyDescent="0.3">
      <c r="A10899" s="33" t="s">
        <v>0</v>
      </c>
      <c r="B10899" s="33" t="s">
        <v>72</v>
      </c>
      <c r="C10899" s="33">
        <v>165000</v>
      </c>
      <c r="D10899" s="33" t="s">
        <v>688</v>
      </c>
      <c r="E10899" t="str">
        <f t="shared" si="174"/>
        <v>$125K-$200K</v>
      </c>
    </row>
    <row r="10900" spans="1:5" x14ac:dyDescent="0.3">
      <c r="A10900" s="33" t="s">
        <v>4</v>
      </c>
      <c r="B10900" s="33" t="s">
        <v>53</v>
      </c>
      <c r="C10900" s="33">
        <v>119550</v>
      </c>
      <c r="D10900" s="33" t="s">
        <v>299</v>
      </c>
      <c r="E10900" t="str">
        <f t="shared" si="174"/>
        <v>$100K-$125K</v>
      </c>
    </row>
    <row r="10901" spans="1:5" x14ac:dyDescent="0.3">
      <c r="A10901" s="33" t="s">
        <v>0</v>
      </c>
      <c r="B10901" s="33" t="s">
        <v>53</v>
      </c>
      <c r="C10901" s="33">
        <v>63000</v>
      </c>
      <c r="D10901" s="33" t="s">
        <v>4661</v>
      </c>
      <c r="E10901" t="str">
        <f t="shared" si="174"/>
        <v>&lt;$75K</v>
      </c>
    </row>
    <row r="10902" spans="1:5" x14ac:dyDescent="0.3">
      <c r="A10902" s="33" t="s">
        <v>4</v>
      </c>
      <c r="B10902" s="33" t="s">
        <v>114</v>
      </c>
      <c r="C10902" s="33">
        <v>96773</v>
      </c>
      <c r="D10902" s="33" t="s">
        <v>4461</v>
      </c>
      <c r="E10902" t="str">
        <f t="shared" si="174"/>
        <v>$75K-$100K</v>
      </c>
    </row>
    <row r="10903" spans="1:5" x14ac:dyDescent="0.3">
      <c r="A10903" s="33" t="s">
        <v>126</v>
      </c>
      <c r="B10903" s="33" t="s">
        <v>53</v>
      </c>
      <c r="C10903" s="33">
        <v>140000</v>
      </c>
      <c r="D10903" s="33" t="s">
        <v>1527</v>
      </c>
      <c r="E10903" t="str">
        <f t="shared" si="174"/>
        <v>$125K-$200K</v>
      </c>
    </row>
    <row r="10904" spans="1:5" x14ac:dyDescent="0.3">
      <c r="A10904" s="33" t="s">
        <v>2</v>
      </c>
      <c r="B10904" s="33" t="s">
        <v>53</v>
      </c>
      <c r="C10904" s="33">
        <v>90000</v>
      </c>
      <c r="D10904" s="33" t="s">
        <v>417</v>
      </c>
      <c r="E10904" t="str">
        <f t="shared" si="174"/>
        <v>$75K-$100K</v>
      </c>
    </row>
    <row r="10905" spans="1:5" x14ac:dyDescent="0.3">
      <c r="A10905" s="33" t="s">
        <v>2</v>
      </c>
      <c r="B10905" s="33" t="s">
        <v>53</v>
      </c>
      <c r="C10905" s="33">
        <v>145500</v>
      </c>
      <c r="D10905" s="33" t="s">
        <v>217</v>
      </c>
      <c r="E10905" t="str">
        <f t="shared" si="174"/>
        <v>$125K-$200K</v>
      </c>
    </row>
    <row r="10906" spans="1:5" x14ac:dyDescent="0.3">
      <c r="A10906" s="33" t="s">
        <v>0</v>
      </c>
      <c r="B10906" s="33" t="s">
        <v>53</v>
      </c>
      <c r="C10906" s="33">
        <v>90000</v>
      </c>
      <c r="D10906" s="33" t="s">
        <v>232</v>
      </c>
      <c r="E10906" t="str">
        <f t="shared" si="174"/>
        <v>$75K-$100K</v>
      </c>
    </row>
    <row r="10907" spans="1:5" x14ac:dyDescent="0.3">
      <c r="A10907" s="33" t="s">
        <v>2</v>
      </c>
      <c r="B10907" s="33" t="s">
        <v>53</v>
      </c>
      <c r="C10907" s="33"/>
      <c r="D10907" s="33" t="s">
        <v>1990</v>
      </c>
      <c r="E10907" t="str">
        <f t="shared" si="174"/>
        <v>No Data</v>
      </c>
    </row>
    <row r="10908" spans="1:5" x14ac:dyDescent="0.3">
      <c r="A10908" s="33" t="s">
        <v>2</v>
      </c>
      <c r="B10908" s="33" t="s">
        <v>72</v>
      </c>
      <c r="C10908" s="33">
        <v>30000</v>
      </c>
      <c r="D10908" s="33" t="s">
        <v>1529</v>
      </c>
      <c r="E10908" t="str">
        <f t="shared" si="174"/>
        <v>&lt;$75K</v>
      </c>
    </row>
    <row r="10909" spans="1:5" x14ac:dyDescent="0.3">
      <c r="A10909" s="33" t="s">
        <v>4</v>
      </c>
      <c r="B10909" s="33" t="s">
        <v>53</v>
      </c>
      <c r="C10909" s="33">
        <v>208114</v>
      </c>
      <c r="D10909" s="33" t="s">
        <v>225</v>
      </c>
      <c r="E10909" t="str">
        <f t="shared" si="174"/>
        <v>&gt;$200K</v>
      </c>
    </row>
    <row r="10910" spans="1:5" x14ac:dyDescent="0.3">
      <c r="A10910" s="33" t="s">
        <v>4</v>
      </c>
      <c r="B10910" s="33" t="s">
        <v>53</v>
      </c>
      <c r="C10910" s="33"/>
      <c r="D10910" s="33" t="s">
        <v>553</v>
      </c>
      <c r="E10910" t="str">
        <f t="shared" si="174"/>
        <v>No Data</v>
      </c>
    </row>
    <row r="10911" spans="1:5" x14ac:dyDescent="0.3">
      <c r="A10911" s="33" t="s">
        <v>4</v>
      </c>
      <c r="B10911" s="33" t="s">
        <v>53</v>
      </c>
      <c r="C10911" s="33">
        <v>187500</v>
      </c>
      <c r="D10911" s="33" t="s">
        <v>3223</v>
      </c>
      <c r="E10911" t="str">
        <f t="shared" si="174"/>
        <v>$125K-$200K</v>
      </c>
    </row>
    <row r="10912" spans="1:5" x14ac:dyDescent="0.3">
      <c r="A10912" s="33" t="s">
        <v>0</v>
      </c>
      <c r="B10912" s="33" t="s">
        <v>53</v>
      </c>
      <c r="C10912" s="33">
        <v>106877.09375</v>
      </c>
      <c r="D10912" s="33" t="s">
        <v>4662</v>
      </c>
      <c r="E10912" t="str">
        <f t="shared" si="174"/>
        <v>$100K-$125K</v>
      </c>
    </row>
    <row r="10913" spans="1:5" x14ac:dyDescent="0.3">
      <c r="A10913" s="33" t="s">
        <v>2</v>
      </c>
      <c r="B10913" s="33" t="s">
        <v>110</v>
      </c>
      <c r="C10913" s="33">
        <v>89204</v>
      </c>
      <c r="D10913" s="33" t="s">
        <v>4654</v>
      </c>
      <c r="E10913" t="str">
        <f t="shared" si="174"/>
        <v>$75K-$100K</v>
      </c>
    </row>
    <row r="10914" spans="1:5" x14ac:dyDescent="0.3">
      <c r="A10914" s="33" t="s">
        <v>0</v>
      </c>
      <c r="B10914" s="33" t="s">
        <v>53</v>
      </c>
      <c r="C10914" s="33">
        <v>119908</v>
      </c>
      <c r="D10914" s="33" t="s">
        <v>3021</v>
      </c>
      <c r="E10914" t="str">
        <f t="shared" si="174"/>
        <v>$100K-$125K</v>
      </c>
    </row>
    <row r="10915" spans="1:5" x14ac:dyDescent="0.3">
      <c r="A10915" s="33" t="s">
        <v>2</v>
      </c>
      <c r="B10915" s="33" t="s">
        <v>53</v>
      </c>
      <c r="C10915" s="33">
        <v>70000</v>
      </c>
      <c r="D10915" s="33" t="s">
        <v>387</v>
      </c>
      <c r="E10915" t="str">
        <f t="shared" si="174"/>
        <v>&lt;$75K</v>
      </c>
    </row>
    <row r="10916" spans="1:5" x14ac:dyDescent="0.3">
      <c r="A10916" s="33" t="s">
        <v>125</v>
      </c>
      <c r="B10916" s="33" t="s">
        <v>86</v>
      </c>
      <c r="C10916" s="33">
        <v>86400</v>
      </c>
      <c r="D10916" s="33" t="s">
        <v>1083</v>
      </c>
      <c r="E10916" t="str">
        <f t="shared" si="174"/>
        <v>$75K-$100K</v>
      </c>
    </row>
    <row r="10917" spans="1:5" x14ac:dyDescent="0.3">
      <c r="A10917" s="33" t="s">
        <v>4</v>
      </c>
      <c r="B10917" s="33" t="s">
        <v>53</v>
      </c>
      <c r="C10917" s="33"/>
      <c r="D10917" s="33" t="s">
        <v>480</v>
      </c>
      <c r="E10917" t="str">
        <f t="shared" si="174"/>
        <v>No Data</v>
      </c>
    </row>
    <row r="10918" spans="1:5" x14ac:dyDescent="0.3">
      <c r="A10918" s="33" t="s">
        <v>0</v>
      </c>
      <c r="B10918" s="33" t="s">
        <v>53</v>
      </c>
      <c r="C10918" s="33">
        <v>90670</v>
      </c>
      <c r="D10918" s="33" t="s">
        <v>2386</v>
      </c>
      <c r="E10918" t="str">
        <f t="shared" si="174"/>
        <v>$75K-$100K</v>
      </c>
    </row>
    <row r="10919" spans="1:5" x14ac:dyDescent="0.3">
      <c r="A10919" s="33" t="s">
        <v>0</v>
      </c>
      <c r="B10919" s="33" t="s">
        <v>53</v>
      </c>
      <c r="C10919" s="33"/>
      <c r="D10919" s="33" t="s">
        <v>802</v>
      </c>
      <c r="E10919" t="str">
        <f t="shared" si="174"/>
        <v>No Data</v>
      </c>
    </row>
    <row r="10920" spans="1:5" x14ac:dyDescent="0.3">
      <c r="A10920" s="33" t="s">
        <v>128</v>
      </c>
      <c r="B10920" s="33" t="s">
        <v>53</v>
      </c>
      <c r="C10920" s="33"/>
      <c r="D10920" s="33" t="s">
        <v>2326</v>
      </c>
      <c r="E10920" t="str">
        <f t="shared" si="174"/>
        <v>No Data</v>
      </c>
    </row>
    <row r="10921" spans="1:5" x14ac:dyDescent="0.3">
      <c r="A10921" s="33" t="s">
        <v>2</v>
      </c>
      <c r="B10921" s="33" t="s">
        <v>53</v>
      </c>
      <c r="C10921" s="33"/>
      <c r="D10921" s="33" t="s">
        <v>926</v>
      </c>
      <c r="E10921" t="str">
        <f t="shared" si="174"/>
        <v>No Data</v>
      </c>
    </row>
    <row r="10922" spans="1:5" x14ac:dyDescent="0.3">
      <c r="A10922" s="33" t="s">
        <v>2</v>
      </c>
      <c r="B10922" s="33" t="s">
        <v>53</v>
      </c>
      <c r="C10922" s="33">
        <v>47500</v>
      </c>
      <c r="D10922" s="33" t="s">
        <v>4663</v>
      </c>
      <c r="E10922" t="str">
        <f t="shared" si="174"/>
        <v>&lt;$75K</v>
      </c>
    </row>
    <row r="10923" spans="1:5" x14ac:dyDescent="0.3">
      <c r="A10923" s="33" t="s">
        <v>0</v>
      </c>
      <c r="B10923" s="33" t="s">
        <v>53</v>
      </c>
      <c r="C10923" s="33">
        <v>132500</v>
      </c>
      <c r="D10923" s="33" t="s">
        <v>3664</v>
      </c>
      <c r="E10923" t="str">
        <f t="shared" si="174"/>
        <v>$125K-$200K</v>
      </c>
    </row>
    <row r="10924" spans="1:5" x14ac:dyDescent="0.3">
      <c r="A10924" s="33" t="s">
        <v>2</v>
      </c>
      <c r="B10924" s="33" t="s">
        <v>53</v>
      </c>
      <c r="C10924" s="33">
        <v>90000</v>
      </c>
      <c r="D10924" s="33" t="s">
        <v>232</v>
      </c>
      <c r="E10924" t="str">
        <f t="shared" si="174"/>
        <v>$75K-$100K</v>
      </c>
    </row>
    <row r="10925" spans="1:5" x14ac:dyDescent="0.3">
      <c r="A10925" s="33" t="s">
        <v>2</v>
      </c>
      <c r="B10925" s="33" t="s">
        <v>53</v>
      </c>
      <c r="C10925" s="33"/>
      <c r="D10925" s="33" t="s">
        <v>3743</v>
      </c>
      <c r="E10925" t="str">
        <f t="shared" si="174"/>
        <v>No Data</v>
      </c>
    </row>
    <row r="10926" spans="1:5" x14ac:dyDescent="0.3">
      <c r="A10926" s="33" t="s">
        <v>125</v>
      </c>
      <c r="B10926" s="33" t="s">
        <v>53</v>
      </c>
      <c r="C10926" s="33"/>
      <c r="D10926" s="33" t="s">
        <v>879</v>
      </c>
      <c r="E10926" t="str">
        <f t="shared" si="174"/>
        <v>No Data</v>
      </c>
    </row>
    <row r="10927" spans="1:5" x14ac:dyDescent="0.3">
      <c r="A10927" s="33" t="s">
        <v>0</v>
      </c>
      <c r="B10927" s="33" t="s">
        <v>53</v>
      </c>
      <c r="C10927" s="33">
        <v>120000</v>
      </c>
      <c r="D10927" s="33" t="s">
        <v>265</v>
      </c>
      <c r="E10927" t="str">
        <f t="shared" si="174"/>
        <v>$100K-$125K</v>
      </c>
    </row>
    <row r="10928" spans="1:5" x14ac:dyDescent="0.3">
      <c r="A10928" s="33" t="s">
        <v>129</v>
      </c>
      <c r="B10928" s="33" t="s">
        <v>89</v>
      </c>
      <c r="C10928" s="33">
        <v>115000</v>
      </c>
      <c r="D10928" s="33" t="s">
        <v>4664</v>
      </c>
      <c r="E10928" t="str">
        <f t="shared" si="174"/>
        <v>$100K-$125K</v>
      </c>
    </row>
    <row r="10929" spans="1:5" x14ac:dyDescent="0.3">
      <c r="A10929" s="33" t="s">
        <v>2</v>
      </c>
      <c r="B10929" s="33" t="s">
        <v>53</v>
      </c>
      <c r="C10929" s="33">
        <v>84410</v>
      </c>
      <c r="D10929" s="33" t="s">
        <v>476</v>
      </c>
      <c r="E10929" t="str">
        <f t="shared" si="174"/>
        <v>$75K-$100K</v>
      </c>
    </row>
    <row r="10930" spans="1:5" x14ac:dyDescent="0.3">
      <c r="A10930" s="33" t="s">
        <v>126</v>
      </c>
      <c r="B10930" s="33" t="s">
        <v>53</v>
      </c>
      <c r="C10930" s="33">
        <v>175000</v>
      </c>
      <c r="D10930" s="33" t="s">
        <v>265</v>
      </c>
      <c r="E10930" t="str">
        <f t="shared" si="174"/>
        <v>$125K-$200K</v>
      </c>
    </row>
    <row r="10931" spans="1:5" x14ac:dyDescent="0.3">
      <c r="A10931" s="33" t="s">
        <v>2</v>
      </c>
      <c r="B10931" s="33" t="s">
        <v>53</v>
      </c>
      <c r="C10931" s="33"/>
      <c r="D10931" s="33" t="s">
        <v>2067</v>
      </c>
      <c r="E10931" t="str">
        <f t="shared" si="174"/>
        <v>No Data</v>
      </c>
    </row>
    <row r="10932" spans="1:5" x14ac:dyDescent="0.3">
      <c r="A10932" s="33" t="s">
        <v>129</v>
      </c>
      <c r="B10932" s="33" t="s">
        <v>53</v>
      </c>
      <c r="C10932" s="33">
        <v>317000</v>
      </c>
      <c r="D10932" s="33" t="s">
        <v>217</v>
      </c>
      <c r="E10932" t="str">
        <f t="shared" si="174"/>
        <v>&gt;$200K</v>
      </c>
    </row>
    <row r="10933" spans="1:5" x14ac:dyDescent="0.3">
      <c r="A10933" s="33" t="s">
        <v>4</v>
      </c>
      <c r="B10933" s="33" t="s">
        <v>81</v>
      </c>
      <c r="C10933" s="33">
        <v>90000</v>
      </c>
      <c r="D10933" s="33" t="s">
        <v>982</v>
      </c>
      <c r="E10933" t="str">
        <f t="shared" si="174"/>
        <v>$75K-$100K</v>
      </c>
    </row>
    <row r="10934" spans="1:5" x14ac:dyDescent="0.3">
      <c r="A10934" s="33" t="s">
        <v>4</v>
      </c>
      <c r="B10934" s="33" t="s">
        <v>53</v>
      </c>
      <c r="C10934" s="33">
        <v>125000</v>
      </c>
      <c r="D10934" s="33" t="s">
        <v>1401</v>
      </c>
      <c r="E10934" t="str">
        <f t="shared" si="174"/>
        <v>$100K-$125K</v>
      </c>
    </row>
    <row r="10935" spans="1:5" x14ac:dyDescent="0.3">
      <c r="A10935" s="33" t="s">
        <v>4</v>
      </c>
      <c r="B10935" s="33" t="s">
        <v>53</v>
      </c>
      <c r="C10935" s="33">
        <v>75000</v>
      </c>
      <c r="D10935" s="33" t="s">
        <v>315</v>
      </c>
      <c r="E10935" t="str">
        <f t="shared" si="174"/>
        <v>&lt;$75K</v>
      </c>
    </row>
    <row r="10936" spans="1:5" x14ac:dyDescent="0.3">
      <c r="A10936" s="33" t="s">
        <v>2</v>
      </c>
      <c r="B10936" s="33" t="s">
        <v>53</v>
      </c>
      <c r="C10936" s="33">
        <v>99150</v>
      </c>
      <c r="D10936" s="33" t="s">
        <v>4665</v>
      </c>
      <c r="E10936" t="str">
        <f t="shared" si="174"/>
        <v>$75K-$100K</v>
      </c>
    </row>
    <row r="10937" spans="1:5" x14ac:dyDescent="0.3">
      <c r="A10937" s="33" t="s">
        <v>126</v>
      </c>
      <c r="B10937" s="33" t="s">
        <v>53</v>
      </c>
      <c r="C10937" s="33">
        <v>160000</v>
      </c>
      <c r="D10937" s="33" t="s">
        <v>400</v>
      </c>
      <c r="E10937" t="str">
        <f t="shared" si="174"/>
        <v>$125K-$200K</v>
      </c>
    </row>
    <row r="10938" spans="1:5" x14ac:dyDescent="0.3">
      <c r="A10938" s="33" t="s">
        <v>0</v>
      </c>
      <c r="B10938" s="33" t="s">
        <v>53</v>
      </c>
      <c r="C10938" s="33">
        <v>148000</v>
      </c>
      <c r="D10938" s="33" t="s">
        <v>2899</v>
      </c>
      <c r="E10938" t="str">
        <f t="shared" si="174"/>
        <v>$125K-$200K</v>
      </c>
    </row>
    <row r="10939" spans="1:5" x14ac:dyDescent="0.3">
      <c r="A10939" s="33" t="s">
        <v>128</v>
      </c>
      <c r="B10939" s="33" t="s">
        <v>93</v>
      </c>
      <c r="C10939" s="33">
        <v>75000</v>
      </c>
      <c r="D10939" s="33" t="s">
        <v>4666</v>
      </c>
      <c r="E10939" t="str">
        <f t="shared" si="174"/>
        <v>&lt;$75K</v>
      </c>
    </row>
    <row r="10940" spans="1:5" x14ac:dyDescent="0.3">
      <c r="A10940" s="33" t="s">
        <v>4</v>
      </c>
      <c r="B10940" s="33" t="s">
        <v>54</v>
      </c>
      <c r="C10940" s="33"/>
      <c r="D10940" s="33" t="s">
        <v>232</v>
      </c>
      <c r="E10940" t="str">
        <f t="shared" si="174"/>
        <v>No Data</v>
      </c>
    </row>
    <row r="10941" spans="1:5" x14ac:dyDescent="0.3">
      <c r="A10941" s="33" t="s">
        <v>0</v>
      </c>
      <c r="B10941" s="33" t="s">
        <v>53</v>
      </c>
      <c r="C10941" s="33">
        <v>80000</v>
      </c>
      <c r="D10941" s="33" t="s">
        <v>1357</v>
      </c>
      <c r="E10941" t="str">
        <f t="shared" si="174"/>
        <v>$75K-$100K</v>
      </c>
    </row>
    <row r="10942" spans="1:5" x14ac:dyDescent="0.3">
      <c r="A10942" s="33" t="s">
        <v>4</v>
      </c>
      <c r="B10942" s="33" t="s">
        <v>53</v>
      </c>
      <c r="C10942" s="33">
        <v>122500</v>
      </c>
      <c r="D10942" s="33" t="s">
        <v>1427</v>
      </c>
      <c r="E10942" t="str">
        <f t="shared" si="174"/>
        <v>$100K-$125K</v>
      </c>
    </row>
    <row r="10943" spans="1:5" x14ac:dyDescent="0.3">
      <c r="A10943" s="33" t="s">
        <v>4</v>
      </c>
      <c r="B10943" s="33" t="s">
        <v>53</v>
      </c>
      <c r="C10943" s="33"/>
      <c r="D10943" s="33" t="s">
        <v>3474</v>
      </c>
      <c r="E10943" t="str">
        <f t="shared" si="174"/>
        <v>No Data</v>
      </c>
    </row>
    <row r="10944" spans="1:5" x14ac:dyDescent="0.3">
      <c r="A10944" s="33" t="s">
        <v>125</v>
      </c>
      <c r="B10944" s="33" t="s">
        <v>53</v>
      </c>
      <c r="C10944" s="33">
        <v>136000</v>
      </c>
      <c r="D10944" s="33" t="s">
        <v>256</v>
      </c>
      <c r="E10944" t="str">
        <f t="shared" si="174"/>
        <v>$125K-$200K</v>
      </c>
    </row>
    <row r="10945" spans="1:5" x14ac:dyDescent="0.3">
      <c r="A10945" s="33" t="s">
        <v>4</v>
      </c>
      <c r="B10945" s="33" t="s">
        <v>53</v>
      </c>
      <c r="C10945" s="33">
        <v>112500</v>
      </c>
      <c r="D10945" s="33" t="s">
        <v>268</v>
      </c>
      <c r="E10945" t="str">
        <f t="shared" si="174"/>
        <v>$100K-$125K</v>
      </c>
    </row>
    <row r="10946" spans="1:5" x14ac:dyDescent="0.3">
      <c r="A10946" s="33" t="s">
        <v>2</v>
      </c>
      <c r="B10946" s="33" t="s">
        <v>53</v>
      </c>
      <c r="C10946" s="33">
        <v>115000</v>
      </c>
      <c r="D10946" s="33" t="s">
        <v>1587</v>
      </c>
      <c r="E10946" t="str">
        <f t="shared" si="174"/>
        <v>$100K-$125K</v>
      </c>
    </row>
    <row r="10947" spans="1:5" x14ac:dyDescent="0.3">
      <c r="A10947" s="33" t="s">
        <v>4</v>
      </c>
      <c r="B10947" s="33" t="s">
        <v>54</v>
      </c>
      <c r="C10947" s="33"/>
      <c r="D10947" s="33" t="s">
        <v>4667</v>
      </c>
      <c r="E10947" t="str">
        <f t="shared" ref="E10947:E11010" si="175">_xlfn.XLOOKUP(C10947,$H$16:$H$21,$G$16:$G$21,,1)</f>
        <v>No Data</v>
      </c>
    </row>
    <row r="10948" spans="1:5" x14ac:dyDescent="0.3">
      <c r="A10948" s="33" t="s">
        <v>4</v>
      </c>
      <c r="B10948" s="33" t="s">
        <v>53</v>
      </c>
      <c r="C10948" s="33">
        <v>125000</v>
      </c>
      <c r="D10948" s="33" t="s">
        <v>313</v>
      </c>
      <c r="E10948" t="str">
        <f t="shared" si="175"/>
        <v>$100K-$125K</v>
      </c>
    </row>
    <row r="10949" spans="1:5" x14ac:dyDescent="0.3">
      <c r="A10949" s="33" t="s">
        <v>0</v>
      </c>
      <c r="B10949" s="33" t="s">
        <v>53</v>
      </c>
      <c r="C10949" s="33">
        <v>157500</v>
      </c>
      <c r="D10949" s="33" t="s">
        <v>4668</v>
      </c>
      <c r="E10949" t="str">
        <f t="shared" si="175"/>
        <v>$125K-$200K</v>
      </c>
    </row>
    <row r="10950" spans="1:5" x14ac:dyDescent="0.3">
      <c r="A10950" s="33" t="s">
        <v>2</v>
      </c>
      <c r="B10950" s="33" t="s">
        <v>54</v>
      </c>
      <c r="C10950" s="33">
        <v>81325.5</v>
      </c>
      <c r="D10950" s="33" t="s">
        <v>3991</v>
      </c>
      <c r="E10950" t="str">
        <f t="shared" si="175"/>
        <v>$75K-$100K</v>
      </c>
    </row>
    <row r="10951" spans="1:5" x14ac:dyDescent="0.3">
      <c r="A10951" s="33" t="s">
        <v>2</v>
      </c>
      <c r="B10951" s="33" t="s">
        <v>53</v>
      </c>
      <c r="C10951" s="33"/>
      <c r="D10951" s="33" t="s">
        <v>787</v>
      </c>
      <c r="E10951" t="str">
        <f t="shared" si="175"/>
        <v>No Data</v>
      </c>
    </row>
    <row r="10952" spans="1:5" x14ac:dyDescent="0.3">
      <c r="A10952" s="33" t="s">
        <v>1</v>
      </c>
      <c r="B10952" s="33" t="s">
        <v>53</v>
      </c>
      <c r="C10952" s="33">
        <v>120000</v>
      </c>
      <c r="D10952" s="33" t="s">
        <v>315</v>
      </c>
      <c r="E10952" t="str">
        <f t="shared" si="175"/>
        <v>$100K-$125K</v>
      </c>
    </row>
    <row r="10953" spans="1:5" x14ac:dyDescent="0.3">
      <c r="A10953" s="33" t="s">
        <v>4</v>
      </c>
      <c r="B10953" s="33" t="s">
        <v>53</v>
      </c>
      <c r="C10953" s="33"/>
      <c r="D10953" s="33" t="s">
        <v>1604</v>
      </c>
      <c r="E10953" t="str">
        <f t="shared" si="175"/>
        <v>No Data</v>
      </c>
    </row>
    <row r="10954" spans="1:5" x14ac:dyDescent="0.3">
      <c r="A10954" s="33" t="s">
        <v>4</v>
      </c>
      <c r="B10954" s="33" t="s">
        <v>110</v>
      </c>
      <c r="C10954" s="33">
        <v>147500</v>
      </c>
      <c r="D10954" s="33" t="s">
        <v>1610</v>
      </c>
      <c r="E10954" t="str">
        <f t="shared" si="175"/>
        <v>$125K-$200K</v>
      </c>
    </row>
    <row r="10955" spans="1:5" x14ac:dyDescent="0.3">
      <c r="A10955" s="33" t="s">
        <v>2</v>
      </c>
      <c r="B10955" s="33" t="s">
        <v>53</v>
      </c>
      <c r="C10955" s="33"/>
      <c r="D10955" s="33" t="s">
        <v>1397</v>
      </c>
      <c r="E10955" t="str">
        <f t="shared" si="175"/>
        <v>No Data</v>
      </c>
    </row>
    <row r="10956" spans="1:5" x14ac:dyDescent="0.3">
      <c r="A10956" s="33" t="s">
        <v>0</v>
      </c>
      <c r="B10956" s="33" t="s">
        <v>53</v>
      </c>
      <c r="C10956" s="33">
        <v>115000</v>
      </c>
      <c r="D10956" s="33" t="s">
        <v>299</v>
      </c>
      <c r="E10956" t="str">
        <f t="shared" si="175"/>
        <v>$100K-$125K</v>
      </c>
    </row>
    <row r="10957" spans="1:5" x14ac:dyDescent="0.3">
      <c r="A10957" s="33" t="s">
        <v>2</v>
      </c>
      <c r="B10957" s="33" t="s">
        <v>53</v>
      </c>
      <c r="C10957" s="33">
        <v>83500</v>
      </c>
      <c r="D10957" s="33" t="s">
        <v>2290</v>
      </c>
      <c r="E10957" t="str">
        <f t="shared" si="175"/>
        <v>$75K-$100K</v>
      </c>
    </row>
    <row r="10958" spans="1:5" x14ac:dyDescent="0.3">
      <c r="A10958" s="33" t="s">
        <v>4</v>
      </c>
      <c r="B10958" s="33" t="s">
        <v>53</v>
      </c>
      <c r="C10958" s="33">
        <v>100000</v>
      </c>
      <c r="D10958" s="33" t="s">
        <v>4669</v>
      </c>
      <c r="E10958" t="str">
        <f t="shared" si="175"/>
        <v>$75K-$100K</v>
      </c>
    </row>
    <row r="10959" spans="1:5" x14ac:dyDescent="0.3">
      <c r="A10959" s="33" t="s">
        <v>0</v>
      </c>
      <c r="B10959" s="33" t="s">
        <v>53</v>
      </c>
      <c r="C10959" s="33">
        <v>205655</v>
      </c>
      <c r="D10959" s="33" t="s">
        <v>217</v>
      </c>
      <c r="E10959" t="str">
        <f t="shared" si="175"/>
        <v>&gt;$200K</v>
      </c>
    </row>
    <row r="10960" spans="1:5" x14ac:dyDescent="0.3">
      <c r="A10960" s="33" t="s">
        <v>2</v>
      </c>
      <c r="B10960" s="33" t="s">
        <v>53</v>
      </c>
      <c r="C10960" s="33"/>
      <c r="D10960" s="33" t="s">
        <v>395</v>
      </c>
      <c r="E10960" t="str">
        <f t="shared" si="175"/>
        <v>No Data</v>
      </c>
    </row>
    <row r="10961" spans="1:5" x14ac:dyDescent="0.3">
      <c r="A10961" s="33" t="s">
        <v>2</v>
      </c>
      <c r="B10961" s="33" t="s">
        <v>53</v>
      </c>
      <c r="C10961" s="33"/>
      <c r="D10961" s="33" t="s">
        <v>1339</v>
      </c>
      <c r="E10961" t="str">
        <f t="shared" si="175"/>
        <v>No Data</v>
      </c>
    </row>
    <row r="10962" spans="1:5" x14ac:dyDescent="0.3">
      <c r="A10962" s="33" t="s">
        <v>4</v>
      </c>
      <c r="B10962" s="33" t="s">
        <v>53</v>
      </c>
      <c r="C10962" s="33"/>
      <c r="D10962" s="33" t="s">
        <v>430</v>
      </c>
      <c r="E10962" t="str">
        <f t="shared" si="175"/>
        <v>No Data</v>
      </c>
    </row>
    <row r="10963" spans="1:5" x14ac:dyDescent="0.3">
      <c r="A10963" s="33" t="s">
        <v>0</v>
      </c>
      <c r="B10963" s="33" t="s">
        <v>53</v>
      </c>
      <c r="C10963" s="33">
        <v>80025</v>
      </c>
      <c r="D10963" s="33" t="s">
        <v>609</v>
      </c>
      <c r="E10963" t="str">
        <f t="shared" si="175"/>
        <v>$75K-$100K</v>
      </c>
    </row>
    <row r="10964" spans="1:5" x14ac:dyDescent="0.3">
      <c r="A10964" s="33" t="s">
        <v>2</v>
      </c>
      <c r="B10964" s="33" t="s">
        <v>53</v>
      </c>
      <c r="C10964" s="33"/>
      <c r="D10964" s="33" t="s">
        <v>4670</v>
      </c>
      <c r="E10964" t="str">
        <f t="shared" si="175"/>
        <v>No Data</v>
      </c>
    </row>
    <row r="10965" spans="1:5" x14ac:dyDescent="0.3">
      <c r="A10965" s="33" t="s">
        <v>126</v>
      </c>
      <c r="B10965" s="33" t="s">
        <v>54</v>
      </c>
      <c r="C10965" s="33">
        <v>150000</v>
      </c>
      <c r="D10965" s="33" t="s">
        <v>326</v>
      </c>
      <c r="E10965" t="str">
        <f t="shared" si="175"/>
        <v>$125K-$200K</v>
      </c>
    </row>
    <row r="10966" spans="1:5" x14ac:dyDescent="0.3">
      <c r="A10966" s="33" t="s">
        <v>2</v>
      </c>
      <c r="B10966" s="33" t="s">
        <v>53</v>
      </c>
      <c r="C10966" s="33">
        <v>79500</v>
      </c>
      <c r="D10966" s="33" t="s">
        <v>1986</v>
      </c>
      <c r="E10966" t="str">
        <f t="shared" si="175"/>
        <v>$75K-$100K</v>
      </c>
    </row>
    <row r="10967" spans="1:5" x14ac:dyDescent="0.3">
      <c r="A10967" s="33" t="s">
        <v>4</v>
      </c>
      <c r="B10967" s="33" t="s">
        <v>53</v>
      </c>
      <c r="C10967" s="33"/>
      <c r="D10967" s="33" t="s">
        <v>2336</v>
      </c>
      <c r="E10967" t="str">
        <f t="shared" si="175"/>
        <v>No Data</v>
      </c>
    </row>
    <row r="10968" spans="1:5" x14ac:dyDescent="0.3">
      <c r="A10968" s="33" t="s">
        <v>0</v>
      </c>
      <c r="B10968" s="33" t="s">
        <v>53</v>
      </c>
      <c r="C10968" s="33"/>
      <c r="D10968" s="33" t="s">
        <v>522</v>
      </c>
      <c r="E10968" t="str">
        <f t="shared" si="175"/>
        <v>No Data</v>
      </c>
    </row>
    <row r="10969" spans="1:5" x14ac:dyDescent="0.3">
      <c r="A10969" s="33" t="s">
        <v>4</v>
      </c>
      <c r="B10969" s="33" t="s">
        <v>53</v>
      </c>
      <c r="C10969" s="33">
        <v>125000</v>
      </c>
      <c r="D10969" s="33" t="s">
        <v>341</v>
      </c>
      <c r="E10969" t="str">
        <f t="shared" si="175"/>
        <v>$100K-$125K</v>
      </c>
    </row>
    <row r="10970" spans="1:5" x14ac:dyDescent="0.3">
      <c r="A10970" s="33" t="s">
        <v>2</v>
      </c>
      <c r="B10970" s="33" t="s">
        <v>53</v>
      </c>
      <c r="C10970" s="33"/>
      <c r="D10970" s="33" t="s">
        <v>4671</v>
      </c>
      <c r="E10970" t="str">
        <f t="shared" si="175"/>
        <v>No Data</v>
      </c>
    </row>
    <row r="10971" spans="1:5" x14ac:dyDescent="0.3">
      <c r="A10971" s="33" t="s">
        <v>128</v>
      </c>
      <c r="B10971" s="33" t="s">
        <v>53</v>
      </c>
      <c r="C10971" s="33"/>
      <c r="D10971" s="33" t="s">
        <v>258</v>
      </c>
      <c r="E10971" t="str">
        <f t="shared" si="175"/>
        <v>No Data</v>
      </c>
    </row>
    <row r="10972" spans="1:5" x14ac:dyDescent="0.3">
      <c r="A10972" s="33" t="s">
        <v>4</v>
      </c>
      <c r="B10972" s="33" t="s">
        <v>53</v>
      </c>
      <c r="C10972" s="33">
        <v>125000</v>
      </c>
      <c r="D10972" s="33" t="s">
        <v>479</v>
      </c>
      <c r="E10972" t="str">
        <f t="shared" si="175"/>
        <v>$100K-$125K</v>
      </c>
    </row>
    <row r="10973" spans="1:5" x14ac:dyDescent="0.3">
      <c r="A10973" s="33" t="s">
        <v>0</v>
      </c>
      <c r="B10973" s="33" t="s">
        <v>53</v>
      </c>
      <c r="C10973" s="33">
        <v>124000</v>
      </c>
      <c r="D10973" s="33" t="s">
        <v>256</v>
      </c>
      <c r="E10973" t="str">
        <f t="shared" si="175"/>
        <v>$100K-$125K</v>
      </c>
    </row>
    <row r="10974" spans="1:5" x14ac:dyDescent="0.3">
      <c r="A10974" s="33" t="s">
        <v>2</v>
      </c>
      <c r="B10974" s="33" t="s">
        <v>53</v>
      </c>
      <c r="C10974" s="33">
        <v>100000</v>
      </c>
      <c r="D10974" s="33" t="s">
        <v>4672</v>
      </c>
      <c r="E10974" t="str">
        <f t="shared" si="175"/>
        <v>$75K-$100K</v>
      </c>
    </row>
    <row r="10975" spans="1:5" x14ac:dyDescent="0.3">
      <c r="A10975" s="33" t="s">
        <v>2</v>
      </c>
      <c r="B10975" s="33" t="s">
        <v>53</v>
      </c>
      <c r="C10975" s="33"/>
      <c r="D10975" s="33" t="s">
        <v>251</v>
      </c>
      <c r="E10975" t="str">
        <f t="shared" si="175"/>
        <v>No Data</v>
      </c>
    </row>
    <row r="10976" spans="1:5" x14ac:dyDescent="0.3">
      <c r="A10976" s="33" t="s">
        <v>0</v>
      </c>
      <c r="B10976" s="33" t="s">
        <v>53</v>
      </c>
      <c r="C10976" s="33">
        <v>120000</v>
      </c>
      <c r="D10976" s="33" t="s">
        <v>4673</v>
      </c>
      <c r="E10976" t="str">
        <f t="shared" si="175"/>
        <v>$100K-$125K</v>
      </c>
    </row>
    <row r="10977" spans="1:5" x14ac:dyDescent="0.3">
      <c r="A10977" s="33" t="s">
        <v>4</v>
      </c>
      <c r="B10977" s="33" t="s">
        <v>54</v>
      </c>
      <c r="C10977" s="33">
        <v>122600</v>
      </c>
      <c r="D10977" s="33" t="s">
        <v>590</v>
      </c>
      <c r="E10977" t="str">
        <f t="shared" si="175"/>
        <v>$100K-$125K</v>
      </c>
    </row>
    <row r="10978" spans="1:5" x14ac:dyDescent="0.3">
      <c r="A10978" s="33" t="s">
        <v>0</v>
      </c>
      <c r="B10978" s="33" t="s">
        <v>53</v>
      </c>
      <c r="C10978" s="33">
        <v>115000</v>
      </c>
      <c r="D10978" s="33" t="s">
        <v>1843</v>
      </c>
      <c r="E10978" t="str">
        <f t="shared" si="175"/>
        <v>$100K-$125K</v>
      </c>
    </row>
    <row r="10979" spans="1:5" x14ac:dyDescent="0.3">
      <c r="A10979" s="33" t="s">
        <v>2</v>
      </c>
      <c r="B10979" s="33" t="s">
        <v>54</v>
      </c>
      <c r="C10979" s="33"/>
      <c r="D10979" s="33" t="s">
        <v>232</v>
      </c>
      <c r="E10979" t="str">
        <f t="shared" si="175"/>
        <v>No Data</v>
      </c>
    </row>
    <row r="10980" spans="1:5" x14ac:dyDescent="0.3">
      <c r="A10980" s="33" t="s">
        <v>4</v>
      </c>
      <c r="B10980" s="33" t="s">
        <v>53</v>
      </c>
      <c r="C10980" s="33"/>
      <c r="D10980" s="33" t="s">
        <v>225</v>
      </c>
      <c r="E10980" t="str">
        <f t="shared" si="175"/>
        <v>No Data</v>
      </c>
    </row>
    <row r="10981" spans="1:5" x14ac:dyDescent="0.3">
      <c r="A10981" s="33" t="s">
        <v>2</v>
      </c>
      <c r="B10981" s="33" t="s">
        <v>53</v>
      </c>
      <c r="C10981" s="33">
        <v>80000</v>
      </c>
      <c r="D10981" s="33" t="s">
        <v>1161</v>
      </c>
      <c r="E10981" t="str">
        <f t="shared" si="175"/>
        <v>$75K-$100K</v>
      </c>
    </row>
    <row r="10982" spans="1:5" x14ac:dyDescent="0.3">
      <c r="A10982" s="33" t="s">
        <v>4</v>
      </c>
      <c r="B10982" s="33" t="s">
        <v>81</v>
      </c>
      <c r="C10982" s="33">
        <v>147500</v>
      </c>
      <c r="D10982" s="33" t="s">
        <v>1599</v>
      </c>
      <c r="E10982" t="str">
        <f t="shared" si="175"/>
        <v>$125K-$200K</v>
      </c>
    </row>
    <row r="10983" spans="1:5" x14ac:dyDescent="0.3">
      <c r="A10983" s="33" t="s">
        <v>0</v>
      </c>
      <c r="B10983" s="33" t="s">
        <v>53</v>
      </c>
      <c r="C10983" s="33"/>
      <c r="D10983" s="33" t="s">
        <v>236</v>
      </c>
      <c r="E10983" t="str">
        <f t="shared" si="175"/>
        <v>No Data</v>
      </c>
    </row>
    <row r="10984" spans="1:5" x14ac:dyDescent="0.3">
      <c r="A10984" s="33" t="s">
        <v>2</v>
      </c>
      <c r="B10984" s="33" t="s">
        <v>53</v>
      </c>
      <c r="C10984" s="33"/>
      <c r="D10984" s="33" t="s">
        <v>457</v>
      </c>
      <c r="E10984" t="str">
        <f t="shared" si="175"/>
        <v>No Data</v>
      </c>
    </row>
    <row r="10985" spans="1:5" x14ac:dyDescent="0.3">
      <c r="A10985" s="33" t="s">
        <v>0</v>
      </c>
      <c r="B10985" s="33" t="s">
        <v>53</v>
      </c>
      <c r="C10985" s="33">
        <v>90000</v>
      </c>
      <c r="D10985" s="33" t="s">
        <v>1099</v>
      </c>
      <c r="E10985" t="str">
        <f t="shared" si="175"/>
        <v>$75K-$100K</v>
      </c>
    </row>
    <row r="10986" spans="1:5" x14ac:dyDescent="0.3">
      <c r="A10986" s="33" t="s">
        <v>4</v>
      </c>
      <c r="B10986" s="33" t="s">
        <v>53</v>
      </c>
      <c r="C10986" s="33">
        <v>132500</v>
      </c>
      <c r="D10986" s="33" t="s">
        <v>4674</v>
      </c>
      <c r="E10986" t="str">
        <f t="shared" si="175"/>
        <v>$125K-$200K</v>
      </c>
    </row>
    <row r="10987" spans="1:5" x14ac:dyDescent="0.3">
      <c r="A10987" s="33" t="s">
        <v>52</v>
      </c>
      <c r="B10987" s="33" t="s">
        <v>53</v>
      </c>
      <c r="C10987" s="33">
        <v>105000</v>
      </c>
      <c r="D10987" s="33" t="s">
        <v>265</v>
      </c>
      <c r="E10987" t="str">
        <f t="shared" si="175"/>
        <v>$100K-$125K</v>
      </c>
    </row>
    <row r="10988" spans="1:5" x14ac:dyDescent="0.3">
      <c r="A10988" s="33" t="s">
        <v>4</v>
      </c>
      <c r="B10988" s="33" t="s">
        <v>53</v>
      </c>
      <c r="C10988" s="33">
        <v>140000</v>
      </c>
      <c r="D10988" s="33" t="s">
        <v>252</v>
      </c>
      <c r="E10988" t="str">
        <f t="shared" si="175"/>
        <v>$125K-$200K</v>
      </c>
    </row>
    <row r="10989" spans="1:5" x14ac:dyDescent="0.3">
      <c r="A10989" s="33" t="s">
        <v>4</v>
      </c>
      <c r="B10989" s="33" t="s">
        <v>53</v>
      </c>
      <c r="C10989" s="33">
        <v>212500</v>
      </c>
      <c r="D10989" s="33" t="s">
        <v>4675</v>
      </c>
      <c r="E10989" t="str">
        <f t="shared" si="175"/>
        <v>&gt;$200K</v>
      </c>
    </row>
    <row r="10990" spans="1:5" x14ac:dyDescent="0.3">
      <c r="A10990" s="33" t="s">
        <v>2</v>
      </c>
      <c r="B10990" s="33" t="s">
        <v>53</v>
      </c>
      <c r="C10990" s="33"/>
      <c r="D10990" s="33" t="s">
        <v>3650</v>
      </c>
      <c r="E10990" t="str">
        <f t="shared" si="175"/>
        <v>No Data</v>
      </c>
    </row>
    <row r="10991" spans="1:5" x14ac:dyDescent="0.3">
      <c r="A10991" s="33" t="s">
        <v>128</v>
      </c>
      <c r="B10991" s="33" t="s">
        <v>53</v>
      </c>
      <c r="C10991" s="33">
        <v>167500</v>
      </c>
      <c r="D10991" s="33" t="s">
        <v>1848</v>
      </c>
      <c r="E10991" t="str">
        <f t="shared" si="175"/>
        <v>$125K-$200K</v>
      </c>
    </row>
    <row r="10992" spans="1:5" x14ac:dyDescent="0.3">
      <c r="A10992" s="33" t="s">
        <v>129</v>
      </c>
      <c r="B10992" s="33" t="s">
        <v>53</v>
      </c>
      <c r="C10992" s="33">
        <v>175000</v>
      </c>
      <c r="D10992" s="33" t="s">
        <v>1799</v>
      </c>
      <c r="E10992" t="str">
        <f t="shared" si="175"/>
        <v>$125K-$200K</v>
      </c>
    </row>
    <row r="10993" spans="1:5" x14ac:dyDescent="0.3">
      <c r="A10993" s="33" t="s">
        <v>4</v>
      </c>
      <c r="B10993" s="33" t="s">
        <v>53</v>
      </c>
      <c r="C10993" s="33">
        <v>90000</v>
      </c>
      <c r="D10993" s="33" t="s">
        <v>4676</v>
      </c>
      <c r="E10993" t="str">
        <f t="shared" si="175"/>
        <v>$75K-$100K</v>
      </c>
    </row>
    <row r="10994" spans="1:5" x14ac:dyDescent="0.3">
      <c r="A10994" s="33" t="s">
        <v>2</v>
      </c>
      <c r="B10994" s="33" t="s">
        <v>53</v>
      </c>
      <c r="C10994" s="33">
        <v>112500</v>
      </c>
      <c r="D10994" s="33" t="s">
        <v>4677</v>
      </c>
      <c r="E10994" t="str">
        <f t="shared" si="175"/>
        <v>$100K-$125K</v>
      </c>
    </row>
    <row r="10995" spans="1:5" x14ac:dyDescent="0.3">
      <c r="A10995" s="33" t="s">
        <v>1</v>
      </c>
      <c r="B10995" s="33" t="s">
        <v>81</v>
      </c>
      <c r="C10995" s="33">
        <v>179000</v>
      </c>
      <c r="D10995" s="33" t="s">
        <v>3256</v>
      </c>
      <c r="E10995" t="str">
        <f t="shared" si="175"/>
        <v>$125K-$200K</v>
      </c>
    </row>
    <row r="10996" spans="1:5" x14ac:dyDescent="0.3">
      <c r="A10996" s="33" t="s">
        <v>0</v>
      </c>
      <c r="B10996" s="33" t="s">
        <v>53</v>
      </c>
      <c r="C10996" s="33">
        <v>224500</v>
      </c>
      <c r="D10996" s="33" t="s">
        <v>217</v>
      </c>
      <c r="E10996" t="str">
        <f t="shared" si="175"/>
        <v>&gt;$200K</v>
      </c>
    </row>
    <row r="10997" spans="1:5" x14ac:dyDescent="0.3">
      <c r="A10997" s="33" t="s">
        <v>4</v>
      </c>
      <c r="B10997" s="33" t="s">
        <v>53</v>
      </c>
      <c r="C10997" s="33">
        <v>105000</v>
      </c>
      <c r="D10997" s="33" t="s">
        <v>4678</v>
      </c>
      <c r="E10997" t="str">
        <f t="shared" si="175"/>
        <v>$100K-$125K</v>
      </c>
    </row>
    <row r="10998" spans="1:5" x14ac:dyDescent="0.3">
      <c r="A10998" s="33" t="s">
        <v>2</v>
      </c>
      <c r="B10998" s="33" t="s">
        <v>53</v>
      </c>
      <c r="C10998" s="33"/>
      <c r="D10998" s="33" t="s">
        <v>4679</v>
      </c>
      <c r="E10998" t="str">
        <f t="shared" si="175"/>
        <v>No Data</v>
      </c>
    </row>
    <row r="10999" spans="1:5" x14ac:dyDescent="0.3">
      <c r="A10999" s="33" t="s">
        <v>2</v>
      </c>
      <c r="B10999" s="33" t="s">
        <v>53</v>
      </c>
      <c r="C10999" s="33"/>
      <c r="D10999" s="33" t="s">
        <v>4680</v>
      </c>
      <c r="E10999" t="str">
        <f t="shared" si="175"/>
        <v>No Data</v>
      </c>
    </row>
    <row r="11000" spans="1:5" x14ac:dyDescent="0.3">
      <c r="A11000" s="33" t="s">
        <v>4</v>
      </c>
      <c r="B11000" s="33" t="s">
        <v>53</v>
      </c>
      <c r="C11000" s="33"/>
      <c r="D11000" s="33" t="s">
        <v>1028</v>
      </c>
      <c r="E11000" t="str">
        <f t="shared" si="175"/>
        <v>No Data</v>
      </c>
    </row>
    <row r="11001" spans="1:5" x14ac:dyDescent="0.3">
      <c r="A11001" s="33" t="s">
        <v>2</v>
      </c>
      <c r="B11001" s="33" t="s">
        <v>53</v>
      </c>
      <c r="C11001" s="33"/>
      <c r="D11001" s="33" t="s">
        <v>1710</v>
      </c>
      <c r="E11001" t="str">
        <f t="shared" si="175"/>
        <v>No Data</v>
      </c>
    </row>
    <row r="11002" spans="1:5" x14ac:dyDescent="0.3">
      <c r="A11002" s="33" t="s">
        <v>52</v>
      </c>
      <c r="B11002" s="33" t="s">
        <v>53</v>
      </c>
      <c r="C11002" s="33"/>
      <c r="D11002" s="33" t="s">
        <v>452</v>
      </c>
      <c r="E11002" t="str">
        <f t="shared" si="175"/>
        <v>No Data</v>
      </c>
    </row>
    <row r="11003" spans="1:5" x14ac:dyDescent="0.3">
      <c r="A11003" s="33" t="s">
        <v>4</v>
      </c>
      <c r="B11003" s="33" t="s">
        <v>53</v>
      </c>
      <c r="C11003" s="33"/>
      <c r="D11003" s="33" t="s">
        <v>258</v>
      </c>
      <c r="E11003" t="str">
        <f t="shared" si="175"/>
        <v>No Data</v>
      </c>
    </row>
    <row r="11004" spans="1:5" x14ac:dyDescent="0.3">
      <c r="A11004" s="33" t="s">
        <v>4</v>
      </c>
      <c r="B11004" s="33" t="s">
        <v>53</v>
      </c>
      <c r="C11004" s="33">
        <v>150000</v>
      </c>
      <c r="D11004" s="33" t="s">
        <v>4681</v>
      </c>
      <c r="E11004" t="str">
        <f t="shared" si="175"/>
        <v>$125K-$200K</v>
      </c>
    </row>
    <row r="11005" spans="1:5" x14ac:dyDescent="0.3">
      <c r="A11005" s="33" t="s">
        <v>0</v>
      </c>
      <c r="B11005" s="33" t="s">
        <v>53</v>
      </c>
      <c r="C11005" s="33"/>
      <c r="D11005" s="33" t="s">
        <v>258</v>
      </c>
      <c r="E11005" t="str">
        <f t="shared" si="175"/>
        <v>No Data</v>
      </c>
    </row>
    <row r="11006" spans="1:5" x14ac:dyDescent="0.3">
      <c r="A11006" s="33" t="s">
        <v>2</v>
      </c>
      <c r="B11006" s="33" t="s">
        <v>53</v>
      </c>
      <c r="C11006" s="33">
        <v>70200</v>
      </c>
      <c r="D11006" s="33" t="s">
        <v>4300</v>
      </c>
      <c r="E11006" t="str">
        <f t="shared" si="175"/>
        <v>&lt;$75K</v>
      </c>
    </row>
    <row r="11007" spans="1:5" x14ac:dyDescent="0.3">
      <c r="A11007" s="33" t="s">
        <v>4</v>
      </c>
      <c r="B11007" s="33" t="s">
        <v>53</v>
      </c>
      <c r="C11007" s="33"/>
      <c r="D11007" s="33" t="s">
        <v>4682</v>
      </c>
      <c r="E11007" t="str">
        <f t="shared" si="175"/>
        <v>No Data</v>
      </c>
    </row>
    <row r="11008" spans="1:5" x14ac:dyDescent="0.3">
      <c r="A11008" s="33" t="s">
        <v>0</v>
      </c>
      <c r="B11008" s="33" t="s">
        <v>53</v>
      </c>
      <c r="C11008" s="33">
        <v>132500</v>
      </c>
      <c r="D11008" s="33" t="s">
        <v>4683</v>
      </c>
      <c r="E11008" t="str">
        <f t="shared" si="175"/>
        <v>$125K-$200K</v>
      </c>
    </row>
    <row r="11009" spans="1:5" x14ac:dyDescent="0.3">
      <c r="A11009" s="33" t="s">
        <v>4</v>
      </c>
      <c r="B11009" s="33" t="s">
        <v>53</v>
      </c>
      <c r="C11009" s="33"/>
      <c r="D11009" s="33" t="s">
        <v>945</v>
      </c>
      <c r="E11009" t="str">
        <f t="shared" si="175"/>
        <v>No Data</v>
      </c>
    </row>
    <row r="11010" spans="1:5" x14ac:dyDescent="0.3">
      <c r="A11010" s="33" t="s">
        <v>2</v>
      </c>
      <c r="B11010" s="33" t="s">
        <v>58</v>
      </c>
      <c r="C11010" s="33">
        <v>105000</v>
      </c>
      <c r="D11010" s="33" t="s">
        <v>811</v>
      </c>
      <c r="E11010" t="str">
        <f t="shared" si="175"/>
        <v>$100K-$125K</v>
      </c>
    </row>
    <row r="11011" spans="1:5" x14ac:dyDescent="0.3">
      <c r="A11011" s="33" t="s">
        <v>52</v>
      </c>
      <c r="B11011" s="33" t="s">
        <v>53</v>
      </c>
      <c r="C11011" s="33">
        <v>80000</v>
      </c>
      <c r="D11011" s="33" t="s">
        <v>387</v>
      </c>
      <c r="E11011" t="str">
        <f t="shared" ref="E11011:E11074" si="176">_xlfn.XLOOKUP(C11011,$H$16:$H$21,$G$16:$G$21,,1)</f>
        <v>$75K-$100K</v>
      </c>
    </row>
    <row r="11012" spans="1:5" x14ac:dyDescent="0.3">
      <c r="A11012" s="33" t="s">
        <v>2</v>
      </c>
      <c r="B11012" s="33" t="s">
        <v>53</v>
      </c>
      <c r="C11012" s="33"/>
      <c r="D11012" s="33" t="s">
        <v>4684</v>
      </c>
      <c r="E11012" t="str">
        <f t="shared" si="176"/>
        <v>No Data</v>
      </c>
    </row>
    <row r="11013" spans="1:5" x14ac:dyDescent="0.3">
      <c r="A11013" s="33" t="s">
        <v>128</v>
      </c>
      <c r="B11013" s="33" t="s">
        <v>54</v>
      </c>
      <c r="C11013" s="33">
        <v>115000</v>
      </c>
      <c r="D11013" s="33" t="s">
        <v>3882</v>
      </c>
      <c r="E11013" t="str">
        <f t="shared" si="176"/>
        <v>$100K-$125K</v>
      </c>
    </row>
    <row r="11014" spans="1:5" x14ac:dyDescent="0.3">
      <c r="A11014" s="33" t="s">
        <v>2</v>
      </c>
      <c r="B11014" s="33" t="s">
        <v>53</v>
      </c>
      <c r="C11014" s="33">
        <v>110000</v>
      </c>
      <c r="D11014" s="33" t="s">
        <v>268</v>
      </c>
      <c r="E11014" t="str">
        <f t="shared" si="176"/>
        <v>$100K-$125K</v>
      </c>
    </row>
    <row r="11015" spans="1:5" x14ac:dyDescent="0.3">
      <c r="A11015" s="33" t="s">
        <v>4</v>
      </c>
      <c r="B11015" s="33" t="s">
        <v>53</v>
      </c>
      <c r="C11015" s="33"/>
      <c r="D11015" s="33" t="s">
        <v>258</v>
      </c>
      <c r="E11015" t="str">
        <f t="shared" si="176"/>
        <v>No Data</v>
      </c>
    </row>
    <row r="11016" spans="1:5" x14ac:dyDescent="0.3">
      <c r="A11016" s="33" t="s">
        <v>0</v>
      </c>
      <c r="B11016" s="33" t="s">
        <v>53</v>
      </c>
      <c r="C11016" s="33"/>
      <c r="D11016" s="33" t="s">
        <v>2239</v>
      </c>
      <c r="E11016" t="str">
        <f t="shared" si="176"/>
        <v>No Data</v>
      </c>
    </row>
    <row r="11017" spans="1:5" x14ac:dyDescent="0.3">
      <c r="A11017" s="33" t="s">
        <v>126</v>
      </c>
      <c r="B11017" s="33" t="s">
        <v>53</v>
      </c>
      <c r="C11017" s="33">
        <v>135000</v>
      </c>
      <c r="D11017" s="33" t="s">
        <v>714</v>
      </c>
      <c r="E11017" t="str">
        <f t="shared" si="176"/>
        <v>$125K-$200K</v>
      </c>
    </row>
    <row r="11018" spans="1:5" x14ac:dyDescent="0.3">
      <c r="A11018" s="33" t="s">
        <v>126</v>
      </c>
      <c r="B11018" s="33" t="s">
        <v>53</v>
      </c>
      <c r="C11018" s="33">
        <v>152500</v>
      </c>
      <c r="D11018" s="33" t="s">
        <v>1598</v>
      </c>
      <c r="E11018" t="str">
        <f t="shared" si="176"/>
        <v>$125K-$200K</v>
      </c>
    </row>
    <row r="11019" spans="1:5" x14ac:dyDescent="0.3">
      <c r="A11019" s="33" t="s">
        <v>125</v>
      </c>
      <c r="B11019" s="33" t="s">
        <v>53</v>
      </c>
      <c r="C11019" s="33">
        <v>160000</v>
      </c>
      <c r="D11019" s="33" t="s">
        <v>4685</v>
      </c>
      <c r="E11019" t="str">
        <f t="shared" si="176"/>
        <v>$125K-$200K</v>
      </c>
    </row>
    <row r="11020" spans="1:5" x14ac:dyDescent="0.3">
      <c r="A11020" s="33" t="s">
        <v>4</v>
      </c>
      <c r="B11020" s="33" t="s">
        <v>54</v>
      </c>
      <c r="C11020" s="33"/>
      <c r="D11020" s="33" t="s">
        <v>4686</v>
      </c>
      <c r="E11020" t="str">
        <f t="shared" si="176"/>
        <v>No Data</v>
      </c>
    </row>
    <row r="11021" spans="1:5" x14ac:dyDescent="0.3">
      <c r="A11021" s="33" t="s">
        <v>0</v>
      </c>
      <c r="B11021" s="33" t="s">
        <v>53</v>
      </c>
      <c r="C11021" s="33">
        <v>116950</v>
      </c>
      <c r="D11021" s="33" t="s">
        <v>841</v>
      </c>
      <c r="E11021" t="str">
        <f t="shared" si="176"/>
        <v>$100K-$125K</v>
      </c>
    </row>
    <row r="11022" spans="1:5" x14ac:dyDescent="0.3">
      <c r="A11022" s="33" t="s">
        <v>128</v>
      </c>
      <c r="B11022" s="33" t="s">
        <v>53</v>
      </c>
      <c r="C11022" s="33">
        <v>190000</v>
      </c>
      <c r="D11022" s="33" t="s">
        <v>238</v>
      </c>
      <c r="E11022" t="str">
        <f t="shared" si="176"/>
        <v>$125K-$200K</v>
      </c>
    </row>
    <row r="11023" spans="1:5" x14ac:dyDescent="0.3">
      <c r="A11023" s="33" t="s">
        <v>4</v>
      </c>
      <c r="B11023" s="33" t="s">
        <v>99</v>
      </c>
      <c r="C11023" s="33">
        <v>147500</v>
      </c>
      <c r="D11023" s="33" t="s">
        <v>1790</v>
      </c>
      <c r="E11023" t="str">
        <f t="shared" si="176"/>
        <v>$125K-$200K</v>
      </c>
    </row>
    <row r="11024" spans="1:5" x14ac:dyDescent="0.3">
      <c r="A11024" s="33" t="s">
        <v>0</v>
      </c>
      <c r="B11024" s="33" t="s">
        <v>53</v>
      </c>
      <c r="C11024" s="33">
        <v>156000</v>
      </c>
      <c r="D11024" s="33" t="s">
        <v>4687</v>
      </c>
      <c r="E11024" t="str">
        <f t="shared" si="176"/>
        <v>$125K-$200K</v>
      </c>
    </row>
    <row r="11025" spans="1:5" x14ac:dyDescent="0.3">
      <c r="A11025" s="33" t="s">
        <v>0</v>
      </c>
      <c r="B11025" s="33" t="s">
        <v>53</v>
      </c>
      <c r="C11025" s="33">
        <v>131867</v>
      </c>
      <c r="D11025" s="33" t="s">
        <v>4688</v>
      </c>
      <c r="E11025" t="str">
        <f t="shared" si="176"/>
        <v>$125K-$200K</v>
      </c>
    </row>
    <row r="11026" spans="1:5" x14ac:dyDescent="0.3">
      <c r="A11026" s="33" t="s">
        <v>2</v>
      </c>
      <c r="B11026" s="33" t="s">
        <v>93</v>
      </c>
      <c r="C11026" s="33">
        <v>79200</v>
      </c>
      <c r="D11026" s="33" t="s">
        <v>1172</v>
      </c>
      <c r="E11026" t="str">
        <f t="shared" si="176"/>
        <v>$75K-$100K</v>
      </c>
    </row>
    <row r="11027" spans="1:5" x14ac:dyDescent="0.3">
      <c r="A11027" s="33" t="s">
        <v>2</v>
      </c>
      <c r="B11027" s="33" t="s">
        <v>53</v>
      </c>
      <c r="C11027" s="33"/>
      <c r="D11027" s="33" t="s">
        <v>4689</v>
      </c>
      <c r="E11027" t="str">
        <f t="shared" si="176"/>
        <v>No Data</v>
      </c>
    </row>
    <row r="11028" spans="1:5" x14ac:dyDescent="0.3">
      <c r="A11028" s="33" t="s">
        <v>0</v>
      </c>
      <c r="B11028" s="33" t="s">
        <v>53</v>
      </c>
      <c r="C11028" s="33"/>
      <c r="D11028" s="33" t="s">
        <v>232</v>
      </c>
      <c r="E11028" t="str">
        <f t="shared" si="176"/>
        <v>No Data</v>
      </c>
    </row>
    <row r="11029" spans="1:5" x14ac:dyDescent="0.3">
      <c r="A11029" s="33" t="s">
        <v>4</v>
      </c>
      <c r="B11029" s="33" t="s">
        <v>53</v>
      </c>
      <c r="C11029" s="33">
        <v>211000</v>
      </c>
      <c r="D11029" s="33" t="s">
        <v>225</v>
      </c>
      <c r="E11029" t="str">
        <f t="shared" si="176"/>
        <v>&gt;$200K</v>
      </c>
    </row>
    <row r="11030" spans="1:5" x14ac:dyDescent="0.3">
      <c r="A11030" s="33" t="s">
        <v>0</v>
      </c>
      <c r="B11030" s="33" t="s">
        <v>53</v>
      </c>
      <c r="C11030" s="33">
        <v>125000</v>
      </c>
      <c r="D11030" s="33" t="s">
        <v>4690</v>
      </c>
      <c r="E11030" t="str">
        <f t="shared" si="176"/>
        <v>$100K-$125K</v>
      </c>
    </row>
    <row r="11031" spans="1:5" x14ac:dyDescent="0.3">
      <c r="A11031" s="33" t="s">
        <v>2</v>
      </c>
      <c r="B11031" s="33" t="s">
        <v>53</v>
      </c>
      <c r="C11031" s="33">
        <v>70000</v>
      </c>
      <c r="D11031" s="33" t="s">
        <v>4691</v>
      </c>
      <c r="E11031" t="str">
        <f t="shared" si="176"/>
        <v>&lt;$75K</v>
      </c>
    </row>
    <row r="11032" spans="1:5" x14ac:dyDescent="0.3">
      <c r="A11032" s="33" t="s">
        <v>2</v>
      </c>
      <c r="B11032" s="33" t="s">
        <v>53</v>
      </c>
      <c r="C11032" s="33"/>
      <c r="D11032" s="33" t="s">
        <v>1912</v>
      </c>
      <c r="E11032" t="str">
        <f t="shared" si="176"/>
        <v>No Data</v>
      </c>
    </row>
    <row r="11033" spans="1:5" x14ac:dyDescent="0.3">
      <c r="A11033" s="33" t="s">
        <v>2</v>
      </c>
      <c r="B11033" s="33" t="s">
        <v>53</v>
      </c>
      <c r="C11033" s="33"/>
      <c r="D11033" s="33" t="s">
        <v>268</v>
      </c>
      <c r="E11033" t="str">
        <f t="shared" si="176"/>
        <v>No Data</v>
      </c>
    </row>
    <row r="11034" spans="1:5" x14ac:dyDescent="0.3">
      <c r="A11034" s="33" t="s">
        <v>2</v>
      </c>
      <c r="B11034" s="33" t="s">
        <v>53</v>
      </c>
      <c r="C11034" s="33"/>
      <c r="D11034" s="33" t="s">
        <v>3273</v>
      </c>
      <c r="E11034" t="str">
        <f t="shared" si="176"/>
        <v>No Data</v>
      </c>
    </row>
    <row r="11035" spans="1:5" x14ac:dyDescent="0.3">
      <c r="A11035" s="33" t="s">
        <v>128</v>
      </c>
      <c r="B11035" s="33" t="s">
        <v>54</v>
      </c>
      <c r="C11035" s="33">
        <v>225000</v>
      </c>
      <c r="D11035" s="33" t="s">
        <v>400</v>
      </c>
      <c r="E11035" t="str">
        <f t="shared" si="176"/>
        <v>&gt;$200K</v>
      </c>
    </row>
    <row r="11036" spans="1:5" x14ac:dyDescent="0.3">
      <c r="A11036" s="33" t="s">
        <v>126</v>
      </c>
      <c r="B11036" s="33" t="s">
        <v>53</v>
      </c>
      <c r="C11036" s="33">
        <v>168500</v>
      </c>
      <c r="D11036" s="33" t="s">
        <v>4692</v>
      </c>
      <c r="E11036" t="str">
        <f t="shared" si="176"/>
        <v>$125K-$200K</v>
      </c>
    </row>
    <row r="11037" spans="1:5" x14ac:dyDescent="0.3">
      <c r="A11037" s="33" t="s">
        <v>0</v>
      </c>
      <c r="B11037" s="33" t="s">
        <v>80</v>
      </c>
      <c r="C11037" s="33">
        <v>132500</v>
      </c>
      <c r="D11037" s="33" t="s">
        <v>1362</v>
      </c>
      <c r="E11037" t="str">
        <f t="shared" si="176"/>
        <v>$125K-$200K</v>
      </c>
    </row>
    <row r="11038" spans="1:5" x14ac:dyDescent="0.3">
      <c r="A11038" s="33" t="s">
        <v>4</v>
      </c>
      <c r="B11038" s="33" t="s">
        <v>53</v>
      </c>
      <c r="C11038" s="33"/>
      <c r="D11038" s="33" t="s">
        <v>649</v>
      </c>
      <c r="E11038" t="str">
        <f t="shared" si="176"/>
        <v>No Data</v>
      </c>
    </row>
    <row r="11039" spans="1:5" x14ac:dyDescent="0.3">
      <c r="A11039" s="33" t="s">
        <v>2</v>
      </c>
      <c r="B11039" s="33" t="s">
        <v>53</v>
      </c>
      <c r="C11039" s="33">
        <v>65000</v>
      </c>
      <c r="D11039" s="33" t="s">
        <v>4693</v>
      </c>
      <c r="E11039" t="str">
        <f t="shared" si="176"/>
        <v>&lt;$75K</v>
      </c>
    </row>
    <row r="11040" spans="1:5" x14ac:dyDescent="0.3">
      <c r="A11040" s="33" t="s">
        <v>0</v>
      </c>
      <c r="B11040" s="33" t="s">
        <v>53</v>
      </c>
      <c r="C11040" s="33">
        <v>131867</v>
      </c>
      <c r="D11040" s="33" t="s">
        <v>2434</v>
      </c>
      <c r="E11040" t="str">
        <f t="shared" si="176"/>
        <v>$125K-$200K</v>
      </c>
    </row>
    <row r="11041" spans="1:5" x14ac:dyDescent="0.3">
      <c r="A11041" s="33" t="s">
        <v>2</v>
      </c>
      <c r="B11041" s="33" t="s">
        <v>53</v>
      </c>
      <c r="C11041" s="33">
        <v>115000</v>
      </c>
      <c r="D11041" s="33" t="s">
        <v>1291</v>
      </c>
      <c r="E11041" t="str">
        <f t="shared" si="176"/>
        <v>$100K-$125K</v>
      </c>
    </row>
    <row r="11042" spans="1:5" x14ac:dyDescent="0.3">
      <c r="A11042" s="33" t="s">
        <v>0</v>
      </c>
      <c r="B11042" s="33" t="s">
        <v>53</v>
      </c>
      <c r="C11042" s="33"/>
      <c r="D11042" s="33" t="s">
        <v>258</v>
      </c>
      <c r="E11042" t="str">
        <f t="shared" si="176"/>
        <v>No Data</v>
      </c>
    </row>
    <row r="11043" spans="1:5" x14ac:dyDescent="0.3">
      <c r="A11043" s="33" t="s">
        <v>4</v>
      </c>
      <c r="B11043" s="33" t="s">
        <v>53</v>
      </c>
      <c r="C11043" s="33"/>
      <c r="D11043" s="33" t="s">
        <v>1919</v>
      </c>
      <c r="E11043" t="str">
        <f t="shared" si="176"/>
        <v>No Data</v>
      </c>
    </row>
    <row r="11044" spans="1:5" x14ac:dyDescent="0.3">
      <c r="A11044" s="33" t="s">
        <v>4</v>
      </c>
      <c r="B11044" s="33" t="s">
        <v>53</v>
      </c>
      <c r="C11044" s="33">
        <v>107500</v>
      </c>
      <c r="D11044" s="33" t="s">
        <v>1357</v>
      </c>
      <c r="E11044" t="str">
        <f t="shared" si="176"/>
        <v>$100K-$125K</v>
      </c>
    </row>
    <row r="11045" spans="1:5" x14ac:dyDescent="0.3">
      <c r="A11045" s="33" t="s">
        <v>126</v>
      </c>
      <c r="B11045" s="33" t="s">
        <v>53</v>
      </c>
      <c r="C11045" s="33">
        <v>175500</v>
      </c>
      <c r="D11045" s="33" t="s">
        <v>3342</v>
      </c>
      <c r="E11045" t="str">
        <f t="shared" si="176"/>
        <v>$125K-$200K</v>
      </c>
    </row>
    <row r="11046" spans="1:5" x14ac:dyDescent="0.3">
      <c r="A11046" s="33" t="s">
        <v>4</v>
      </c>
      <c r="B11046" s="33" t="s">
        <v>53</v>
      </c>
      <c r="C11046" s="33">
        <v>175000</v>
      </c>
      <c r="D11046" s="33" t="s">
        <v>4694</v>
      </c>
      <c r="E11046" t="str">
        <f t="shared" si="176"/>
        <v>$125K-$200K</v>
      </c>
    </row>
    <row r="11047" spans="1:5" x14ac:dyDescent="0.3">
      <c r="A11047" s="33" t="s">
        <v>4</v>
      </c>
      <c r="B11047" s="33" t="s">
        <v>53</v>
      </c>
      <c r="C11047" s="33">
        <v>87500</v>
      </c>
      <c r="D11047" s="33" t="s">
        <v>4695</v>
      </c>
      <c r="E11047" t="str">
        <f t="shared" si="176"/>
        <v>$75K-$100K</v>
      </c>
    </row>
    <row r="11048" spans="1:5" x14ac:dyDescent="0.3">
      <c r="A11048" s="33" t="s">
        <v>126</v>
      </c>
      <c r="B11048" s="33" t="s">
        <v>53</v>
      </c>
      <c r="C11048" s="33">
        <v>160000</v>
      </c>
      <c r="D11048" s="33" t="s">
        <v>238</v>
      </c>
      <c r="E11048" t="str">
        <f t="shared" si="176"/>
        <v>$125K-$200K</v>
      </c>
    </row>
    <row r="11049" spans="1:5" x14ac:dyDescent="0.3">
      <c r="A11049" s="33" t="s">
        <v>2</v>
      </c>
      <c r="B11049" s="33" t="s">
        <v>53</v>
      </c>
      <c r="C11049" s="33"/>
      <c r="D11049" s="33" t="s">
        <v>2093</v>
      </c>
      <c r="E11049" t="str">
        <f t="shared" si="176"/>
        <v>No Data</v>
      </c>
    </row>
    <row r="11050" spans="1:5" x14ac:dyDescent="0.3">
      <c r="A11050" s="33" t="s">
        <v>4</v>
      </c>
      <c r="B11050" s="33" t="s">
        <v>53</v>
      </c>
      <c r="C11050" s="33"/>
      <c r="D11050" s="33" t="s">
        <v>1504</v>
      </c>
      <c r="E11050" t="str">
        <f t="shared" si="176"/>
        <v>No Data</v>
      </c>
    </row>
    <row r="11051" spans="1:5" x14ac:dyDescent="0.3">
      <c r="A11051" s="33" t="s">
        <v>0</v>
      </c>
      <c r="B11051" s="33" t="s">
        <v>53</v>
      </c>
      <c r="C11051" s="33">
        <v>157500</v>
      </c>
      <c r="D11051" s="33" t="s">
        <v>2616</v>
      </c>
      <c r="E11051" t="str">
        <f t="shared" si="176"/>
        <v>$125K-$200K</v>
      </c>
    </row>
    <row r="11052" spans="1:5" x14ac:dyDescent="0.3">
      <c r="A11052" s="33" t="s">
        <v>0</v>
      </c>
      <c r="B11052" s="33" t="s">
        <v>74</v>
      </c>
      <c r="C11052" s="33">
        <v>139216</v>
      </c>
      <c r="D11052" s="33" t="s">
        <v>4696</v>
      </c>
      <c r="E11052" t="str">
        <f t="shared" si="176"/>
        <v>$125K-$200K</v>
      </c>
    </row>
    <row r="11053" spans="1:5" x14ac:dyDescent="0.3">
      <c r="A11053" s="33" t="s">
        <v>2</v>
      </c>
      <c r="B11053" s="33" t="s">
        <v>106</v>
      </c>
      <c r="C11053" s="33">
        <v>51014</v>
      </c>
      <c r="D11053" s="33" t="s">
        <v>294</v>
      </c>
      <c r="E11053" t="str">
        <f t="shared" si="176"/>
        <v>&lt;$75K</v>
      </c>
    </row>
    <row r="11054" spans="1:5" x14ac:dyDescent="0.3">
      <c r="A11054" s="33" t="s">
        <v>125</v>
      </c>
      <c r="B11054" s="33" t="s">
        <v>53</v>
      </c>
      <c r="C11054" s="33"/>
      <c r="D11054" s="33" t="s">
        <v>4697</v>
      </c>
      <c r="E11054" t="str">
        <f t="shared" si="176"/>
        <v>No Data</v>
      </c>
    </row>
    <row r="11055" spans="1:5" x14ac:dyDescent="0.3">
      <c r="A11055" s="33" t="s">
        <v>4</v>
      </c>
      <c r="B11055" s="33" t="s">
        <v>53</v>
      </c>
      <c r="C11055" s="33"/>
      <c r="D11055" s="33" t="s">
        <v>4698</v>
      </c>
      <c r="E11055" t="str">
        <f t="shared" si="176"/>
        <v>No Data</v>
      </c>
    </row>
    <row r="11056" spans="1:5" x14ac:dyDescent="0.3">
      <c r="A11056" s="33" t="s">
        <v>2</v>
      </c>
      <c r="B11056" s="33" t="s">
        <v>53</v>
      </c>
      <c r="C11056" s="33"/>
      <c r="D11056" s="33" t="s">
        <v>4699</v>
      </c>
      <c r="E11056" t="str">
        <f t="shared" si="176"/>
        <v>No Data</v>
      </c>
    </row>
    <row r="11057" spans="1:5" x14ac:dyDescent="0.3">
      <c r="A11057" s="33" t="s">
        <v>0</v>
      </c>
      <c r="B11057" s="33" t="s">
        <v>53</v>
      </c>
      <c r="C11057" s="33"/>
      <c r="D11057" s="33" t="s">
        <v>4700</v>
      </c>
      <c r="E11057" t="str">
        <f t="shared" si="176"/>
        <v>No Data</v>
      </c>
    </row>
    <row r="11058" spans="1:5" x14ac:dyDescent="0.3">
      <c r="A11058" s="33" t="s">
        <v>4</v>
      </c>
      <c r="B11058" s="33" t="s">
        <v>53</v>
      </c>
      <c r="C11058" s="33"/>
      <c r="D11058" s="33" t="s">
        <v>649</v>
      </c>
      <c r="E11058" t="str">
        <f t="shared" si="176"/>
        <v>No Data</v>
      </c>
    </row>
    <row r="11059" spans="1:5" x14ac:dyDescent="0.3">
      <c r="A11059" s="33" t="s">
        <v>128</v>
      </c>
      <c r="B11059" s="33" t="s">
        <v>53</v>
      </c>
      <c r="C11059" s="33">
        <v>120000</v>
      </c>
      <c r="D11059" s="33" t="s">
        <v>230</v>
      </c>
      <c r="E11059" t="str">
        <f t="shared" si="176"/>
        <v>$100K-$125K</v>
      </c>
    </row>
    <row r="11060" spans="1:5" x14ac:dyDescent="0.3">
      <c r="A11060" s="33" t="s">
        <v>2</v>
      </c>
      <c r="B11060" s="33" t="s">
        <v>53</v>
      </c>
      <c r="C11060" s="33"/>
      <c r="D11060" s="33" t="s">
        <v>480</v>
      </c>
      <c r="E11060" t="str">
        <f t="shared" si="176"/>
        <v>No Data</v>
      </c>
    </row>
    <row r="11061" spans="1:5" x14ac:dyDescent="0.3">
      <c r="A11061" s="33" t="s">
        <v>4</v>
      </c>
      <c r="B11061" s="33" t="s">
        <v>53</v>
      </c>
      <c r="C11061" s="33">
        <v>125000</v>
      </c>
      <c r="D11061" s="33" t="s">
        <v>238</v>
      </c>
      <c r="E11061" t="str">
        <f t="shared" si="176"/>
        <v>$100K-$125K</v>
      </c>
    </row>
    <row r="11062" spans="1:5" x14ac:dyDescent="0.3">
      <c r="A11062" s="33" t="s">
        <v>2</v>
      </c>
      <c r="B11062" s="33" t="s">
        <v>53</v>
      </c>
      <c r="C11062" s="33">
        <v>85500</v>
      </c>
      <c r="D11062" s="33" t="s">
        <v>520</v>
      </c>
      <c r="E11062" t="str">
        <f t="shared" si="176"/>
        <v>$75K-$100K</v>
      </c>
    </row>
    <row r="11063" spans="1:5" x14ac:dyDescent="0.3">
      <c r="A11063" s="33" t="s">
        <v>0</v>
      </c>
      <c r="B11063" s="33" t="s">
        <v>53</v>
      </c>
      <c r="C11063" s="33"/>
      <c r="D11063" s="33" t="s">
        <v>306</v>
      </c>
      <c r="E11063" t="str">
        <f t="shared" si="176"/>
        <v>No Data</v>
      </c>
    </row>
    <row r="11064" spans="1:5" x14ac:dyDescent="0.3">
      <c r="A11064" s="33" t="s">
        <v>0</v>
      </c>
      <c r="B11064" s="33" t="s">
        <v>53</v>
      </c>
      <c r="C11064" s="33">
        <v>119550</v>
      </c>
      <c r="D11064" s="33" t="s">
        <v>495</v>
      </c>
      <c r="E11064" t="str">
        <f t="shared" si="176"/>
        <v>$100K-$125K</v>
      </c>
    </row>
    <row r="11065" spans="1:5" x14ac:dyDescent="0.3">
      <c r="A11065" s="33" t="s">
        <v>0</v>
      </c>
      <c r="B11065" s="33" t="s">
        <v>53</v>
      </c>
      <c r="C11065" s="33"/>
      <c r="D11065" s="33" t="s">
        <v>4391</v>
      </c>
      <c r="E11065" t="str">
        <f t="shared" si="176"/>
        <v>No Data</v>
      </c>
    </row>
    <row r="11066" spans="1:5" x14ac:dyDescent="0.3">
      <c r="A11066" s="33" t="s">
        <v>2</v>
      </c>
      <c r="B11066" s="33" t="s">
        <v>53</v>
      </c>
      <c r="C11066" s="33">
        <v>77000</v>
      </c>
      <c r="D11066" s="33" t="s">
        <v>4701</v>
      </c>
      <c r="E11066" t="str">
        <f t="shared" si="176"/>
        <v>$75K-$100K</v>
      </c>
    </row>
    <row r="11067" spans="1:5" x14ac:dyDescent="0.3">
      <c r="A11067" s="33" t="s">
        <v>0</v>
      </c>
      <c r="B11067" s="33" t="s">
        <v>95</v>
      </c>
      <c r="C11067" s="33">
        <v>89100</v>
      </c>
      <c r="D11067" s="33" t="s">
        <v>3482</v>
      </c>
      <c r="E11067" t="str">
        <f t="shared" si="176"/>
        <v>$75K-$100K</v>
      </c>
    </row>
    <row r="11068" spans="1:5" x14ac:dyDescent="0.3">
      <c r="A11068" s="33" t="s">
        <v>4</v>
      </c>
      <c r="B11068" s="33" t="s">
        <v>53</v>
      </c>
      <c r="C11068" s="33"/>
      <c r="D11068" s="33" t="s">
        <v>268</v>
      </c>
      <c r="E11068" t="str">
        <f t="shared" si="176"/>
        <v>No Data</v>
      </c>
    </row>
    <row r="11069" spans="1:5" x14ac:dyDescent="0.3">
      <c r="A11069" s="33" t="s">
        <v>2</v>
      </c>
      <c r="B11069" s="33" t="s">
        <v>53</v>
      </c>
      <c r="C11069" s="33">
        <v>76007</v>
      </c>
      <c r="D11069" s="33" t="s">
        <v>1092</v>
      </c>
      <c r="E11069" t="str">
        <f t="shared" si="176"/>
        <v>$75K-$100K</v>
      </c>
    </row>
    <row r="11070" spans="1:5" x14ac:dyDescent="0.3">
      <c r="A11070" s="33" t="s">
        <v>126</v>
      </c>
      <c r="B11070" s="33" t="s">
        <v>53</v>
      </c>
      <c r="C11070" s="33">
        <v>147500</v>
      </c>
      <c r="D11070" s="33" t="s">
        <v>673</v>
      </c>
      <c r="E11070" t="str">
        <f t="shared" si="176"/>
        <v>$125K-$200K</v>
      </c>
    </row>
    <row r="11071" spans="1:5" x14ac:dyDescent="0.3">
      <c r="A11071" s="33" t="s">
        <v>0</v>
      </c>
      <c r="B11071" s="33" t="s">
        <v>68</v>
      </c>
      <c r="C11071" s="33"/>
      <c r="D11071" s="33" t="s">
        <v>4702</v>
      </c>
      <c r="E11071" t="str">
        <f t="shared" si="176"/>
        <v>No Data</v>
      </c>
    </row>
    <row r="11072" spans="1:5" x14ac:dyDescent="0.3">
      <c r="A11072" s="33" t="s">
        <v>4</v>
      </c>
      <c r="B11072" s="33" t="s">
        <v>54</v>
      </c>
      <c r="C11072" s="33"/>
      <c r="D11072" s="33" t="s">
        <v>3138</v>
      </c>
      <c r="E11072" t="str">
        <f t="shared" si="176"/>
        <v>No Data</v>
      </c>
    </row>
    <row r="11073" spans="1:5" x14ac:dyDescent="0.3">
      <c r="A11073" s="33" t="s">
        <v>4</v>
      </c>
      <c r="B11073" s="33" t="s">
        <v>81</v>
      </c>
      <c r="C11073" s="33">
        <v>90000</v>
      </c>
      <c r="D11073" s="33" t="s">
        <v>4703</v>
      </c>
      <c r="E11073" t="str">
        <f t="shared" si="176"/>
        <v>$75K-$100K</v>
      </c>
    </row>
    <row r="11074" spans="1:5" x14ac:dyDescent="0.3">
      <c r="A11074" s="33" t="s">
        <v>0</v>
      </c>
      <c r="B11074" s="33" t="s">
        <v>53</v>
      </c>
      <c r="C11074" s="33">
        <v>165000</v>
      </c>
      <c r="D11074" s="33" t="s">
        <v>230</v>
      </c>
      <c r="E11074" t="str">
        <f t="shared" si="176"/>
        <v>$125K-$200K</v>
      </c>
    </row>
    <row r="11075" spans="1:5" x14ac:dyDescent="0.3">
      <c r="A11075" s="33" t="s">
        <v>2</v>
      </c>
      <c r="B11075" s="33" t="s">
        <v>53</v>
      </c>
      <c r="C11075" s="33"/>
      <c r="D11075" s="33" t="s">
        <v>2696</v>
      </c>
      <c r="E11075" t="str">
        <f t="shared" ref="E11075:E11138" si="177">_xlfn.XLOOKUP(C11075,$H$16:$H$21,$G$16:$G$21,,1)</f>
        <v>No Data</v>
      </c>
    </row>
    <row r="11076" spans="1:5" x14ac:dyDescent="0.3">
      <c r="A11076" s="33" t="s">
        <v>2</v>
      </c>
      <c r="B11076" s="33" t="s">
        <v>53</v>
      </c>
      <c r="C11076" s="33">
        <v>185000</v>
      </c>
      <c r="D11076" s="33" t="s">
        <v>3621</v>
      </c>
      <c r="E11076" t="str">
        <f t="shared" si="177"/>
        <v>$125K-$200K</v>
      </c>
    </row>
    <row r="11077" spans="1:5" x14ac:dyDescent="0.3">
      <c r="A11077" s="33" t="s">
        <v>2</v>
      </c>
      <c r="B11077" s="33" t="s">
        <v>74</v>
      </c>
      <c r="C11077" s="33">
        <v>77017.5</v>
      </c>
      <c r="D11077" s="33" t="s">
        <v>353</v>
      </c>
      <c r="E11077" t="str">
        <f t="shared" si="177"/>
        <v>$75K-$100K</v>
      </c>
    </row>
    <row r="11078" spans="1:5" x14ac:dyDescent="0.3">
      <c r="A11078" s="33" t="s">
        <v>4</v>
      </c>
      <c r="B11078" s="33" t="s">
        <v>54</v>
      </c>
      <c r="C11078" s="33"/>
      <c r="D11078" s="33" t="s">
        <v>373</v>
      </c>
      <c r="E11078" t="str">
        <f t="shared" si="177"/>
        <v>No Data</v>
      </c>
    </row>
    <row r="11079" spans="1:5" x14ac:dyDescent="0.3">
      <c r="A11079" s="33" t="s">
        <v>0</v>
      </c>
      <c r="B11079" s="33" t="s">
        <v>69</v>
      </c>
      <c r="C11079" s="33">
        <v>56700</v>
      </c>
      <c r="D11079" s="33" t="s">
        <v>685</v>
      </c>
      <c r="E11079" t="str">
        <f t="shared" si="177"/>
        <v>&lt;$75K</v>
      </c>
    </row>
    <row r="11080" spans="1:5" x14ac:dyDescent="0.3">
      <c r="A11080" s="33" t="s">
        <v>0</v>
      </c>
      <c r="B11080" s="33" t="s">
        <v>53</v>
      </c>
      <c r="C11080" s="33"/>
      <c r="D11080" s="33" t="s">
        <v>457</v>
      </c>
      <c r="E11080" t="str">
        <f t="shared" si="177"/>
        <v>No Data</v>
      </c>
    </row>
    <row r="11081" spans="1:5" x14ac:dyDescent="0.3">
      <c r="A11081" s="33" t="s">
        <v>126</v>
      </c>
      <c r="B11081" s="33" t="s">
        <v>53</v>
      </c>
      <c r="C11081" s="33">
        <v>175000</v>
      </c>
      <c r="D11081" s="33" t="s">
        <v>715</v>
      </c>
      <c r="E11081" t="str">
        <f t="shared" si="177"/>
        <v>$125K-$200K</v>
      </c>
    </row>
    <row r="11082" spans="1:5" x14ac:dyDescent="0.3">
      <c r="A11082" s="33" t="s">
        <v>4</v>
      </c>
      <c r="B11082" s="33" t="s">
        <v>53</v>
      </c>
      <c r="C11082" s="33">
        <v>130000</v>
      </c>
      <c r="D11082" s="33" t="s">
        <v>4704</v>
      </c>
      <c r="E11082" t="str">
        <f t="shared" si="177"/>
        <v>$125K-$200K</v>
      </c>
    </row>
    <row r="11083" spans="1:5" x14ac:dyDescent="0.3">
      <c r="A11083" s="33" t="s">
        <v>2</v>
      </c>
      <c r="B11083" s="33" t="s">
        <v>53</v>
      </c>
      <c r="C11083" s="33"/>
      <c r="D11083" s="33" t="s">
        <v>1967</v>
      </c>
      <c r="E11083" t="str">
        <f t="shared" si="177"/>
        <v>No Data</v>
      </c>
    </row>
    <row r="11084" spans="1:5" x14ac:dyDescent="0.3">
      <c r="A11084" s="33" t="s">
        <v>2</v>
      </c>
      <c r="B11084" s="33" t="s">
        <v>53</v>
      </c>
      <c r="C11084" s="33">
        <v>60000</v>
      </c>
      <c r="D11084" s="33" t="s">
        <v>4705</v>
      </c>
      <c r="E11084" t="str">
        <f t="shared" si="177"/>
        <v>&lt;$75K</v>
      </c>
    </row>
    <row r="11085" spans="1:5" x14ac:dyDescent="0.3">
      <c r="A11085" s="33" t="s">
        <v>4</v>
      </c>
      <c r="B11085" s="33" t="s">
        <v>53</v>
      </c>
      <c r="C11085" s="33">
        <v>251000</v>
      </c>
      <c r="D11085" s="33" t="s">
        <v>2213</v>
      </c>
      <c r="E11085" t="str">
        <f t="shared" si="177"/>
        <v>&gt;$200K</v>
      </c>
    </row>
    <row r="11086" spans="1:5" x14ac:dyDescent="0.3">
      <c r="A11086" s="33" t="s">
        <v>4</v>
      </c>
      <c r="B11086" s="33" t="s">
        <v>53</v>
      </c>
      <c r="C11086" s="33">
        <v>132500</v>
      </c>
      <c r="D11086" s="33" t="s">
        <v>1726</v>
      </c>
      <c r="E11086" t="str">
        <f t="shared" si="177"/>
        <v>$125K-$200K</v>
      </c>
    </row>
    <row r="11087" spans="1:5" x14ac:dyDescent="0.3">
      <c r="A11087" s="33" t="s">
        <v>4</v>
      </c>
      <c r="B11087" s="33" t="s">
        <v>53</v>
      </c>
      <c r="C11087" s="33">
        <v>112500</v>
      </c>
      <c r="D11087" s="33" t="s">
        <v>265</v>
      </c>
      <c r="E11087" t="str">
        <f t="shared" si="177"/>
        <v>$100K-$125K</v>
      </c>
    </row>
    <row r="11088" spans="1:5" x14ac:dyDescent="0.3">
      <c r="A11088" s="33" t="s">
        <v>0</v>
      </c>
      <c r="B11088" s="33" t="s">
        <v>53</v>
      </c>
      <c r="C11088" s="33">
        <v>95303.5</v>
      </c>
      <c r="D11088" s="33" t="s">
        <v>4706</v>
      </c>
      <c r="E11088" t="str">
        <f t="shared" si="177"/>
        <v>$75K-$100K</v>
      </c>
    </row>
    <row r="11089" spans="1:5" x14ac:dyDescent="0.3">
      <c r="A11089" s="33" t="s">
        <v>52</v>
      </c>
      <c r="B11089" s="33" t="s">
        <v>53</v>
      </c>
      <c r="C11089" s="33">
        <v>147500</v>
      </c>
      <c r="D11089" s="33" t="s">
        <v>2328</v>
      </c>
      <c r="E11089" t="str">
        <f t="shared" si="177"/>
        <v>$125K-$200K</v>
      </c>
    </row>
    <row r="11090" spans="1:5" x14ac:dyDescent="0.3">
      <c r="A11090" s="33" t="s">
        <v>125</v>
      </c>
      <c r="B11090" s="33" t="s">
        <v>53</v>
      </c>
      <c r="C11090" s="33">
        <v>240000</v>
      </c>
      <c r="D11090" s="33" t="s">
        <v>2801</v>
      </c>
      <c r="E11090" t="str">
        <f t="shared" si="177"/>
        <v>&gt;$200K</v>
      </c>
    </row>
    <row r="11091" spans="1:5" x14ac:dyDescent="0.3">
      <c r="A11091" s="33" t="s">
        <v>2</v>
      </c>
      <c r="B11091" s="33" t="s">
        <v>178</v>
      </c>
      <c r="C11091" s="33">
        <v>102500</v>
      </c>
      <c r="D11091" s="33" t="s">
        <v>445</v>
      </c>
      <c r="E11091" t="str">
        <f t="shared" si="177"/>
        <v>$100K-$125K</v>
      </c>
    </row>
    <row r="11092" spans="1:5" x14ac:dyDescent="0.3">
      <c r="A11092" s="33" t="s">
        <v>1</v>
      </c>
      <c r="B11092" s="33" t="s">
        <v>97</v>
      </c>
      <c r="C11092" s="33">
        <v>80850</v>
      </c>
      <c r="D11092" s="33" t="s">
        <v>4707</v>
      </c>
      <c r="E11092" t="str">
        <f t="shared" si="177"/>
        <v>$75K-$100K</v>
      </c>
    </row>
    <row r="11093" spans="1:5" x14ac:dyDescent="0.3">
      <c r="A11093" s="33" t="s">
        <v>125</v>
      </c>
      <c r="B11093" s="33" t="s">
        <v>53</v>
      </c>
      <c r="C11093" s="33">
        <v>117500</v>
      </c>
      <c r="D11093" s="33" t="s">
        <v>265</v>
      </c>
      <c r="E11093" t="str">
        <f t="shared" si="177"/>
        <v>$100K-$125K</v>
      </c>
    </row>
    <row r="11094" spans="1:5" x14ac:dyDescent="0.3">
      <c r="A11094" s="33" t="s">
        <v>128</v>
      </c>
      <c r="B11094" s="33" t="s">
        <v>53</v>
      </c>
      <c r="C11094" s="33">
        <v>145500</v>
      </c>
      <c r="D11094" s="33" t="s">
        <v>326</v>
      </c>
      <c r="E11094" t="str">
        <f t="shared" si="177"/>
        <v>$125K-$200K</v>
      </c>
    </row>
    <row r="11095" spans="1:5" x14ac:dyDescent="0.3">
      <c r="A11095" s="33" t="s">
        <v>4</v>
      </c>
      <c r="B11095" s="33" t="s">
        <v>53</v>
      </c>
      <c r="C11095" s="33">
        <v>125000</v>
      </c>
      <c r="D11095" s="33" t="s">
        <v>4708</v>
      </c>
      <c r="E11095" t="str">
        <f t="shared" si="177"/>
        <v>$100K-$125K</v>
      </c>
    </row>
    <row r="11096" spans="1:5" x14ac:dyDescent="0.3">
      <c r="A11096" s="33" t="s">
        <v>125</v>
      </c>
      <c r="B11096" s="33" t="s">
        <v>53</v>
      </c>
      <c r="C11096" s="33"/>
      <c r="D11096" s="33" t="s">
        <v>331</v>
      </c>
      <c r="E11096" t="str">
        <f t="shared" si="177"/>
        <v>No Data</v>
      </c>
    </row>
    <row r="11097" spans="1:5" x14ac:dyDescent="0.3">
      <c r="A11097" s="33" t="s">
        <v>2</v>
      </c>
      <c r="B11097" s="33" t="s">
        <v>80</v>
      </c>
      <c r="C11097" s="33">
        <v>111175</v>
      </c>
      <c r="D11097" s="33" t="s">
        <v>697</v>
      </c>
      <c r="E11097" t="str">
        <f t="shared" si="177"/>
        <v>$100K-$125K</v>
      </c>
    </row>
    <row r="11098" spans="1:5" x14ac:dyDescent="0.3">
      <c r="A11098" s="33" t="s">
        <v>2</v>
      </c>
      <c r="B11098" s="33" t="s">
        <v>53</v>
      </c>
      <c r="C11098" s="33"/>
      <c r="D11098" s="33" t="s">
        <v>3149</v>
      </c>
      <c r="E11098" t="str">
        <f t="shared" si="177"/>
        <v>No Data</v>
      </c>
    </row>
    <row r="11099" spans="1:5" x14ac:dyDescent="0.3">
      <c r="A11099" s="33" t="s">
        <v>0</v>
      </c>
      <c r="B11099" s="33" t="s">
        <v>53</v>
      </c>
      <c r="C11099" s="33">
        <v>145000</v>
      </c>
      <c r="D11099" s="33" t="s">
        <v>4709</v>
      </c>
      <c r="E11099" t="str">
        <f t="shared" si="177"/>
        <v>$125K-$200K</v>
      </c>
    </row>
    <row r="11100" spans="1:5" x14ac:dyDescent="0.3">
      <c r="A11100" s="33" t="s">
        <v>4</v>
      </c>
      <c r="B11100" s="33" t="s">
        <v>88</v>
      </c>
      <c r="C11100" s="33">
        <v>147500</v>
      </c>
      <c r="D11100" s="33" t="s">
        <v>4710</v>
      </c>
      <c r="E11100" t="str">
        <f t="shared" si="177"/>
        <v>$125K-$200K</v>
      </c>
    </row>
    <row r="11101" spans="1:5" x14ac:dyDescent="0.3">
      <c r="A11101" s="33" t="s">
        <v>2</v>
      </c>
      <c r="B11101" s="33" t="s">
        <v>53</v>
      </c>
      <c r="C11101" s="33">
        <v>100000</v>
      </c>
      <c r="D11101" s="33" t="s">
        <v>4711</v>
      </c>
      <c r="E11101" t="str">
        <f t="shared" si="177"/>
        <v>$75K-$100K</v>
      </c>
    </row>
    <row r="11102" spans="1:5" x14ac:dyDescent="0.3">
      <c r="A11102" s="33" t="s">
        <v>4</v>
      </c>
      <c r="B11102" s="33" t="s">
        <v>53</v>
      </c>
      <c r="C11102" s="33">
        <v>180000</v>
      </c>
      <c r="D11102" s="33" t="s">
        <v>4430</v>
      </c>
      <c r="E11102" t="str">
        <f t="shared" si="177"/>
        <v>$125K-$200K</v>
      </c>
    </row>
    <row r="11103" spans="1:5" x14ac:dyDescent="0.3">
      <c r="A11103" s="33" t="s">
        <v>4</v>
      </c>
      <c r="B11103" s="33" t="s">
        <v>53</v>
      </c>
      <c r="C11103" s="33"/>
      <c r="D11103" s="33" t="s">
        <v>258</v>
      </c>
      <c r="E11103" t="str">
        <f t="shared" si="177"/>
        <v>No Data</v>
      </c>
    </row>
    <row r="11104" spans="1:5" x14ac:dyDescent="0.3">
      <c r="A11104" s="33" t="s">
        <v>0</v>
      </c>
      <c r="B11104" s="33" t="s">
        <v>53</v>
      </c>
      <c r="C11104" s="33"/>
      <c r="D11104" s="33" t="s">
        <v>4712</v>
      </c>
      <c r="E11104" t="str">
        <f t="shared" si="177"/>
        <v>No Data</v>
      </c>
    </row>
    <row r="11105" spans="1:5" x14ac:dyDescent="0.3">
      <c r="A11105" s="33" t="s">
        <v>2</v>
      </c>
      <c r="B11105" s="33" t="s">
        <v>115</v>
      </c>
      <c r="C11105" s="33">
        <v>72900</v>
      </c>
      <c r="D11105" s="33" t="s">
        <v>4713</v>
      </c>
      <c r="E11105" t="str">
        <f t="shared" si="177"/>
        <v>&lt;$75K</v>
      </c>
    </row>
    <row r="11106" spans="1:5" x14ac:dyDescent="0.3">
      <c r="A11106" s="33" t="s">
        <v>126</v>
      </c>
      <c r="B11106" s="33" t="s">
        <v>53</v>
      </c>
      <c r="C11106" s="33">
        <v>173500</v>
      </c>
      <c r="D11106" s="33" t="s">
        <v>225</v>
      </c>
      <c r="E11106" t="str">
        <f t="shared" si="177"/>
        <v>$125K-$200K</v>
      </c>
    </row>
    <row r="11107" spans="1:5" x14ac:dyDescent="0.3">
      <c r="A11107" s="33" t="s">
        <v>4</v>
      </c>
      <c r="B11107" s="33" t="s">
        <v>53</v>
      </c>
      <c r="C11107" s="33">
        <v>174720</v>
      </c>
      <c r="D11107" s="33" t="s">
        <v>470</v>
      </c>
      <c r="E11107" t="str">
        <f t="shared" si="177"/>
        <v>$125K-$200K</v>
      </c>
    </row>
    <row r="11108" spans="1:5" x14ac:dyDescent="0.3">
      <c r="A11108" s="33" t="s">
        <v>2</v>
      </c>
      <c r="B11108" s="33" t="s">
        <v>54</v>
      </c>
      <c r="C11108" s="33">
        <v>47500</v>
      </c>
      <c r="D11108" s="33" t="s">
        <v>232</v>
      </c>
      <c r="E11108" t="str">
        <f t="shared" si="177"/>
        <v>&lt;$75K</v>
      </c>
    </row>
    <row r="11109" spans="1:5" x14ac:dyDescent="0.3">
      <c r="A11109" s="33" t="s">
        <v>2</v>
      </c>
      <c r="B11109" s="33" t="s">
        <v>95</v>
      </c>
      <c r="C11109" s="33">
        <v>57500</v>
      </c>
      <c r="D11109" s="33" t="s">
        <v>2005</v>
      </c>
      <c r="E11109" t="str">
        <f t="shared" si="177"/>
        <v>&lt;$75K</v>
      </c>
    </row>
    <row r="11110" spans="1:5" x14ac:dyDescent="0.3">
      <c r="A11110" s="33" t="s">
        <v>126</v>
      </c>
      <c r="B11110" s="33" t="s">
        <v>68</v>
      </c>
      <c r="C11110" s="33">
        <v>155500</v>
      </c>
      <c r="D11110" s="33" t="s">
        <v>4219</v>
      </c>
      <c r="E11110" t="str">
        <f t="shared" si="177"/>
        <v>$125K-$200K</v>
      </c>
    </row>
    <row r="11111" spans="1:5" x14ac:dyDescent="0.3">
      <c r="A11111" s="33" t="s">
        <v>4</v>
      </c>
      <c r="B11111" s="33" t="s">
        <v>53</v>
      </c>
      <c r="C11111" s="33">
        <v>85000</v>
      </c>
      <c r="D11111" s="33" t="s">
        <v>2320</v>
      </c>
      <c r="E11111" t="str">
        <f t="shared" si="177"/>
        <v>$75K-$100K</v>
      </c>
    </row>
    <row r="11112" spans="1:5" x14ac:dyDescent="0.3">
      <c r="A11112" s="33" t="s">
        <v>0</v>
      </c>
      <c r="B11112" s="33" t="s">
        <v>53</v>
      </c>
      <c r="C11112" s="33">
        <v>100000</v>
      </c>
      <c r="D11112" s="33" t="s">
        <v>4714</v>
      </c>
      <c r="E11112" t="str">
        <f t="shared" si="177"/>
        <v>$75K-$100K</v>
      </c>
    </row>
    <row r="11113" spans="1:5" x14ac:dyDescent="0.3">
      <c r="A11113" s="33" t="s">
        <v>0</v>
      </c>
      <c r="B11113" s="33" t="s">
        <v>53</v>
      </c>
      <c r="C11113" s="33">
        <v>115000</v>
      </c>
      <c r="D11113" s="33" t="s">
        <v>299</v>
      </c>
      <c r="E11113" t="str">
        <f t="shared" si="177"/>
        <v>$100K-$125K</v>
      </c>
    </row>
    <row r="11114" spans="1:5" x14ac:dyDescent="0.3">
      <c r="A11114" s="33" t="s">
        <v>2</v>
      </c>
      <c r="B11114" s="33" t="s">
        <v>53</v>
      </c>
      <c r="C11114" s="33">
        <v>72500</v>
      </c>
      <c r="D11114" s="33" t="s">
        <v>4715</v>
      </c>
      <c r="E11114" t="str">
        <f t="shared" si="177"/>
        <v>&lt;$75K</v>
      </c>
    </row>
    <row r="11115" spans="1:5" x14ac:dyDescent="0.3">
      <c r="A11115" s="33" t="s">
        <v>4</v>
      </c>
      <c r="B11115" s="33" t="s">
        <v>53</v>
      </c>
      <c r="C11115" s="33">
        <v>70000</v>
      </c>
      <c r="D11115" s="33" t="s">
        <v>1568</v>
      </c>
      <c r="E11115" t="str">
        <f t="shared" si="177"/>
        <v>&lt;$75K</v>
      </c>
    </row>
    <row r="11116" spans="1:5" x14ac:dyDescent="0.3">
      <c r="A11116" s="33" t="s">
        <v>126</v>
      </c>
      <c r="B11116" s="33" t="s">
        <v>53</v>
      </c>
      <c r="C11116" s="33"/>
      <c r="D11116" s="33" t="s">
        <v>258</v>
      </c>
      <c r="E11116" t="str">
        <f t="shared" si="177"/>
        <v>No Data</v>
      </c>
    </row>
    <row r="11117" spans="1:5" x14ac:dyDescent="0.3">
      <c r="A11117" s="33" t="s">
        <v>4</v>
      </c>
      <c r="B11117" s="33" t="s">
        <v>53</v>
      </c>
      <c r="C11117" s="33">
        <v>150000</v>
      </c>
      <c r="D11117" s="33" t="s">
        <v>4716</v>
      </c>
      <c r="E11117" t="str">
        <f t="shared" si="177"/>
        <v>$125K-$200K</v>
      </c>
    </row>
    <row r="11118" spans="1:5" x14ac:dyDescent="0.3">
      <c r="A11118" s="33" t="s">
        <v>2</v>
      </c>
      <c r="B11118" s="33" t="s">
        <v>53</v>
      </c>
      <c r="C11118" s="33">
        <v>115000</v>
      </c>
      <c r="D11118" s="33" t="s">
        <v>4717</v>
      </c>
      <c r="E11118" t="str">
        <f t="shared" si="177"/>
        <v>$100K-$125K</v>
      </c>
    </row>
    <row r="11119" spans="1:5" x14ac:dyDescent="0.3">
      <c r="A11119" s="33" t="s">
        <v>0</v>
      </c>
      <c r="B11119" s="33" t="s">
        <v>53</v>
      </c>
      <c r="C11119" s="33">
        <v>90200</v>
      </c>
      <c r="D11119" s="33" t="s">
        <v>231</v>
      </c>
      <c r="E11119" t="str">
        <f t="shared" si="177"/>
        <v>$75K-$100K</v>
      </c>
    </row>
    <row r="11120" spans="1:5" x14ac:dyDescent="0.3">
      <c r="A11120" s="33" t="s">
        <v>0</v>
      </c>
      <c r="B11120" s="33" t="s">
        <v>53</v>
      </c>
      <c r="C11120" s="33"/>
      <c r="D11120" s="33" t="s">
        <v>2725</v>
      </c>
      <c r="E11120" t="str">
        <f t="shared" si="177"/>
        <v>No Data</v>
      </c>
    </row>
    <row r="11121" spans="1:5" x14ac:dyDescent="0.3">
      <c r="A11121" s="33" t="s">
        <v>129</v>
      </c>
      <c r="B11121" s="33" t="s">
        <v>98</v>
      </c>
      <c r="C11121" s="33">
        <v>56700</v>
      </c>
      <c r="D11121" s="33" t="s">
        <v>1285</v>
      </c>
      <c r="E11121" t="str">
        <f t="shared" si="177"/>
        <v>&lt;$75K</v>
      </c>
    </row>
    <row r="11122" spans="1:5" x14ac:dyDescent="0.3">
      <c r="A11122" s="33" t="s">
        <v>2</v>
      </c>
      <c r="B11122" s="33" t="s">
        <v>53</v>
      </c>
      <c r="C11122" s="33">
        <v>55000</v>
      </c>
      <c r="D11122" s="33" t="s">
        <v>1130</v>
      </c>
      <c r="E11122" t="str">
        <f t="shared" si="177"/>
        <v>&lt;$75K</v>
      </c>
    </row>
    <row r="11123" spans="1:5" x14ac:dyDescent="0.3">
      <c r="A11123" s="33" t="s">
        <v>52</v>
      </c>
      <c r="B11123" s="33" t="s">
        <v>53</v>
      </c>
      <c r="C11123" s="33"/>
      <c r="D11123" s="33" t="s">
        <v>1002</v>
      </c>
      <c r="E11123" t="str">
        <f t="shared" si="177"/>
        <v>No Data</v>
      </c>
    </row>
    <row r="11124" spans="1:5" x14ac:dyDescent="0.3">
      <c r="A11124" s="33" t="s">
        <v>2</v>
      </c>
      <c r="B11124" s="33" t="s">
        <v>53</v>
      </c>
      <c r="C11124" s="33"/>
      <c r="D11124" s="33" t="s">
        <v>4718</v>
      </c>
      <c r="E11124" t="str">
        <f t="shared" si="177"/>
        <v>No Data</v>
      </c>
    </row>
    <row r="11125" spans="1:5" x14ac:dyDescent="0.3">
      <c r="A11125" s="33" t="s">
        <v>126</v>
      </c>
      <c r="B11125" s="33" t="s">
        <v>53</v>
      </c>
      <c r="C11125" s="33">
        <v>180000</v>
      </c>
      <c r="D11125" s="33" t="s">
        <v>230</v>
      </c>
      <c r="E11125" t="str">
        <f t="shared" si="177"/>
        <v>$125K-$200K</v>
      </c>
    </row>
    <row r="11126" spans="1:5" x14ac:dyDescent="0.3">
      <c r="A11126" s="33" t="s">
        <v>4</v>
      </c>
      <c r="B11126" s="33" t="s">
        <v>54</v>
      </c>
      <c r="C11126" s="33">
        <v>83800</v>
      </c>
      <c r="D11126" s="33" t="s">
        <v>609</v>
      </c>
      <c r="E11126" t="str">
        <f t="shared" si="177"/>
        <v>$75K-$100K</v>
      </c>
    </row>
    <row r="11127" spans="1:5" x14ac:dyDescent="0.3">
      <c r="A11127" s="33" t="s">
        <v>0</v>
      </c>
      <c r="B11127" s="33" t="s">
        <v>54</v>
      </c>
      <c r="C11127" s="33"/>
      <c r="D11127" s="33" t="s">
        <v>4719</v>
      </c>
      <c r="E11127" t="str">
        <f t="shared" si="177"/>
        <v>No Data</v>
      </c>
    </row>
    <row r="11128" spans="1:5" x14ac:dyDescent="0.3">
      <c r="A11128" s="33" t="s">
        <v>0</v>
      </c>
      <c r="B11128" s="33" t="s">
        <v>53</v>
      </c>
      <c r="C11128" s="33">
        <v>154000</v>
      </c>
      <c r="D11128" s="33" t="s">
        <v>2625</v>
      </c>
      <c r="E11128" t="str">
        <f t="shared" si="177"/>
        <v>$125K-$200K</v>
      </c>
    </row>
    <row r="11129" spans="1:5" x14ac:dyDescent="0.3">
      <c r="A11129" s="33" t="s">
        <v>126</v>
      </c>
      <c r="B11129" s="33" t="s">
        <v>53</v>
      </c>
      <c r="C11129" s="33">
        <v>187500</v>
      </c>
      <c r="D11129" s="33" t="s">
        <v>3601</v>
      </c>
      <c r="E11129" t="str">
        <f t="shared" si="177"/>
        <v>$125K-$200K</v>
      </c>
    </row>
    <row r="11130" spans="1:5" x14ac:dyDescent="0.3">
      <c r="A11130" s="33" t="s">
        <v>0</v>
      </c>
      <c r="B11130" s="33" t="s">
        <v>53</v>
      </c>
      <c r="C11130" s="33">
        <v>105000</v>
      </c>
      <c r="D11130" s="33" t="s">
        <v>4720</v>
      </c>
      <c r="E11130" t="str">
        <f t="shared" si="177"/>
        <v>$100K-$125K</v>
      </c>
    </row>
    <row r="11131" spans="1:5" x14ac:dyDescent="0.3">
      <c r="A11131" s="33" t="s">
        <v>2</v>
      </c>
      <c r="B11131" s="33" t="s">
        <v>53</v>
      </c>
      <c r="C11131" s="33">
        <v>90000</v>
      </c>
      <c r="D11131" s="33" t="s">
        <v>4721</v>
      </c>
      <c r="E11131" t="str">
        <f t="shared" si="177"/>
        <v>$75K-$100K</v>
      </c>
    </row>
    <row r="11132" spans="1:5" x14ac:dyDescent="0.3">
      <c r="A11132" s="33" t="s">
        <v>0</v>
      </c>
      <c r="B11132" s="33" t="s">
        <v>53</v>
      </c>
      <c r="C11132" s="33">
        <v>109500</v>
      </c>
      <c r="D11132" s="33" t="s">
        <v>609</v>
      </c>
      <c r="E11132" t="str">
        <f t="shared" si="177"/>
        <v>$100K-$125K</v>
      </c>
    </row>
    <row r="11133" spans="1:5" x14ac:dyDescent="0.3">
      <c r="A11133" s="33" t="s">
        <v>2</v>
      </c>
      <c r="B11133" s="33" t="s">
        <v>53</v>
      </c>
      <c r="C11133" s="33"/>
      <c r="D11133" s="33" t="s">
        <v>553</v>
      </c>
      <c r="E11133" t="str">
        <f t="shared" si="177"/>
        <v>No Data</v>
      </c>
    </row>
    <row r="11134" spans="1:5" x14ac:dyDescent="0.3">
      <c r="A11134" s="33" t="s">
        <v>0</v>
      </c>
      <c r="B11134" s="33" t="s">
        <v>121</v>
      </c>
      <c r="C11134" s="33">
        <v>72000</v>
      </c>
      <c r="D11134" s="33" t="s">
        <v>4722</v>
      </c>
      <c r="E11134" t="str">
        <f t="shared" si="177"/>
        <v>&lt;$75K</v>
      </c>
    </row>
    <row r="11135" spans="1:5" x14ac:dyDescent="0.3">
      <c r="A11135" s="33" t="s">
        <v>4</v>
      </c>
      <c r="B11135" s="33" t="s">
        <v>53</v>
      </c>
      <c r="C11135" s="33">
        <v>115150</v>
      </c>
      <c r="D11135" s="33" t="s">
        <v>4723</v>
      </c>
      <c r="E11135" t="str">
        <f t="shared" si="177"/>
        <v>$100K-$125K</v>
      </c>
    </row>
    <row r="11136" spans="1:5" x14ac:dyDescent="0.3">
      <c r="A11136" s="33" t="s">
        <v>0</v>
      </c>
      <c r="B11136" s="33" t="s">
        <v>53</v>
      </c>
      <c r="C11136" s="33">
        <v>190000</v>
      </c>
      <c r="D11136" s="33" t="s">
        <v>4724</v>
      </c>
      <c r="E11136" t="str">
        <f t="shared" si="177"/>
        <v>$125K-$200K</v>
      </c>
    </row>
    <row r="11137" spans="1:5" x14ac:dyDescent="0.3">
      <c r="A11137" s="33" t="s">
        <v>128</v>
      </c>
      <c r="B11137" s="33" t="s">
        <v>124</v>
      </c>
      <c r="C11137" s="33">
        <v>79200</v>
      </c>
      <c r="D11137" s="33" t="s">
        <v>353</v>
      </c>
      <c r="E11137" t="str">
        <f t="shared" si="177"/>
        <v>$75K-$100K</v>
      </c>
    </row>
    <row r="11138" spans="1:5" x14ac:dyDescent="0.3">
      <c r="A11138" s="33" t="s">
        <v>4</v>
      </c>
      <c r="B11138" s="33" t="s">
        <v>53</v>
      </c>
      <c r="C11138" s="33">
        <v>109500</v>
      </c>
      <c r="D11138" s="33" t="s">
        <v>4725</v>
      </c>
      <c r="E11138" t="str">
        <f t="shared" si="177"/>
        <v>$100K-$125K</v>
      </c>
    </row>
    <row r="11139" spans="1:5" x14ac:dyDescent="0.3">
      <c r="A11139" s="33" t="s">
        <v>4</v>
      </c>
      <c r="B11139" s="33" t="s">
        <v>54</v>
      </c>
      <c r="C11139" s="33"/>
      <c r="D11139" s="33" t="s">
        <v>374</v>
      </c>
      <c r="E11139" t="str">
        <f t="shared" ref="E11139:E11202" si="178">_xlfn.XLOOKUP(C11139,$H$16:$H$21,$G$16:$G$21,,1)</f>
        <v>No Data</v>
      </c>
    </row>
    <row r="11140" spans="1:5" x14ac:dyDescent="0.3">
      <c r="A11140" s="33" t="s">
        <v>2</v>
      </c>
      <c r="B11140" s="33" t="s">
        <v>85</v>
      </c>
      <c r="C11140" s="33">
        <v>53014</v>
      </c>
      <c r="D11140" s="33" t="s">
        <v>1661</v>
      </c>
      <c r="E11140" t="str">
        <f t="shared" si="178"/>
        <v>&lt;$75K</v>
      </c>
    </row>
    <row r="11141" spans="1:5" x14ac:dyDescent="0.3">
      <c r="A11141" s="33" t="s">
        <v>4</v>
      </c>
      <c r="B11141" s="33" t="s">
        <v>53</v>
      </c>
      <c r="C11141" s="33">
        <v>52500</v>
      </c>
      <c r="D11141" s="33" t="s">
        <v>1232</v>
      </c>
      <c r="E11141" t="str">
        <f t="shared" si="178"/>
        <v>&lt;$75K</v>
      </c>
    </row>
    <row r="11142" spans="1:5" x14ac:dyDescent="0.3">
      <c r="A11142" s="33" t="s">
        <v>126</v>
      </c>
      <c r="B11142" s="33" t="s">
        <v>53</v>
      </c>
      <c r="C11142" s="33">
        <v>190000</v>
      </c>
      <c r="D11142" s="33" t="s">
        <v>315</v>
      </c>
      <c r="E11142" t="str">
        <f t="shared" si="178"/>
        <v>$125K-$200K</v>
      </c>
    </row>
    <row r="11143" spans="1:5" x14ac:dyDescent="0.3">
      <c r="A11143" s="33" t="s">
        <v>0</v>
      </c>
      <c r="B11143" s="33" t="s">
        <v>53</v>
      </c>
      <c r="C11143" s="33">
        <v>133500</v>
      </c>
      <c r="D11143" s="33" t="s">
        <v>1689</v>
      </c>
      <c r="E11143" t="str">
        <f t="shared" si="178"/>
        <v>$125K-$200K</v>
      </c>
    </row>
    <row r="11144" spans="1:5" x14ac:dyDescent="0.3">
      <c r="A11144" s="33" t="s">
        <v>0</v>
      </c>
      <c r="B11144" s="33" t="s">
        <v>85</v>
      </c>
      <c r="C11144" s="33">
        <v>70000</v>
      </c>
      <c r="D11144" s="33" t="s">
        <v>4006</v>
      </c>
      <c r="E11144" t="str">
        <f t="shared" si="178"/>
        <v>&lt;$75K</v>
      </c>
    </row>
    <row r="11145" spans="1:5" x14ac:dyDescent="0.3">
      <c r="A11145" s="33" t="s">
        <v>129</v>
      </c>
      <c r="B11145" s="33" t="s">
        <v>187</v>
      </c>
      <c r="C11145" s="33">
        <v>105300</v>
      </c>
      <c r="D11145" s="33" t="s">
        <v>1285</v>
      </c>
      <c r="E11145" t="str">
        <f t="shared" si="178"/>
        <v>$100K-$125K</v>
      </c>
    </row>
    <row r="11146" spans="1:5" x14ac:dyDescent="0.3">
      <c r="A11146" s="33" t="s">
        <v>0</v>
      </c>
      <c r="B11146" s="33" t="s">
        <v>53</v>
      </c>
      <c r="C11146" s="33"/>
      <c r="D11146" s="33" t="s">
        <v>4726</v>
      </c>
      <c r="E11146" t="str">
        <f t="shared" si="178"/>
        <v>No Data</v>
      </c>
    </row>
    <row r="11147" spans="1:5" x14ac:dyDescent="0.3">
      <c r="A11147" s="33" t="s">
        <v>4</v>
      </c>
      <c r="B11147" s="33" t="s">
        <v>81</v>
      </c>
      <c r="C11147" s="33">
        <v>175000</v>
      </c>
      <c r="D11147" s="33" t="s">
        <v>4727</v>
      </c>
      <c r="E11147" t="str">
        <f t="shared" si="178"/>
        <v>$125K-$200K</v>
      </c>
    </row>
    <row r="11148" spans="1:5" x14ac:dyDescent="0.3">
      <c r="A11148" s="33" t="s">
        <v>2</v>
      </c>
      <c r="B11148" s="33" t="s">
        <v>53</v>
      </c>
      <c r="C11148" s="33">
        <v>149508.5</v>
      </c>
      <c r="D11148" s="33" t="s">
        <v>217</v>
      </c>
      <c r="E11148" t="str">
        <f t="shared" si="178"/>
        <v>$125K-$200K</v>
      </c>
    </row>
    <row r="11149" spans="1:5" x14ac:dyDescent="0.3">
      <c r="A11149" s="33" t="s">
        <v>4</v>
      </c>
      <c r="B11149" s="33" t="s">
        <v>53</v>
      </c>
      <c r="C11149" s="33">
        <v>115000</v>
      </c>
      <c r="D11149" s="33" t="s">
        <v>1291</v>
      </c>
      <c r="E11149" t="str">
        <f t="shared" si="178"/>
        <v>$100K-$125K</v>
      </c>
    </row>
    <row r="11150" spans="1:5" x14ac:dyDescent="0.3">
      <c r="A11150" s="33" t="s">
        <v>4</v>
      </c>
      <c r="B11150" s="33" t="s">
        <v>53</v>
      </c>
      <c r="C11150" s="33">
        <v>132500</v>
      </c>
      <c r="D11150" s="33" t="s">
        <v>2922</v>
      </c>
      <c r="E11150" t="str">
        <f t="shared" si="178"/>
        <v>$125K-$200K</v>
      </c>
    </row>
    <row r="11151" spans="1:5" x14ac:dyDescent="0.3">
      <c r="A11151" s="33" t="s">
        <v>52</v>
      </c>
      <c r="B11151" s="33" t="s">
        <v>53</v>
      </c>
      <c r="C11151" s="33"/>
      <c r="D11151" s="33" t="s">
        <v>369</v>
      </c>
      <c r="E11151" t="str">
        <f t="shared" si="178"/>
        <v>No Data</v>
      </c>
    </row>
    <row r="11152" spans="1:5" x14ac:dyDescent="0.3">
      <c r="A11152" s="33" t="s">
        <v>2</v>
      </c>
      <c r="B11152" s="33" t="s">
        <v>53</v>
      </c>
      <c r="C11152" s="33"/>
      <c r="D11152" s="33" t="s">
        <v>1397</v>
      </c>
      <c r="E11152" t="str">
        <f t="shared" si="178"/>
        <v>No Data</v>
      </c>
    </row>
    <row r="11153" spans="1:5" x14ac:dyDescent="0.3">
      <c r="A11153" s="33" t="s">
        <v>4</v>
      </c>
      <c r="B11153" s="33" t="s">
        <v>53</v>
      </c>
      <c r="C11153" s="33">
        <v>110000</v>
      </c>
      <c r="D11153" s="33" t="s">
        <v>4728</v>
      </c>
      <c r="E11153" t="str">
        <f t="shared" si="178"/>
        <v>$100K-$125K</v>
      </c>
    </row>
    <row r="11154" spans="1:5" x14ac:dyDescent="0.3">
      <c r="A11154" s="33" t="s">
        <v>125</v>
      </c>
      <c r="B11154" s="33" t="s">
        <v>53</v>
      </c>
      <c r="C11154" s="33">
        <v>106800</v>
      </c>
      <c r="D11154" s="33" t="s">
        <v>4729</v>
      </c>
      <c r="E11154" t="str">
        <f t="shared" si="178"/>
        <v>$100K-$125K</v>
      </c>
    </row>
    <row r="11155" spans="1:5" x14ac:dyDescent="0.3">
      <c r="A11155" s="33" t="s">
        <v>2</v>
      </c>
      <c r="B11155" s="33" t="s">
        <v>53</v>
      </c>
      <c r="C11155" s="33"/>
      <c r="D11155" s="33" t="s">
        <v>4730</v>
      </c>
      <c r="E11155" t="str">
        <f t="shared" si="178"/>
        <v>No Data</v>
      </c>
    </row>
    <row r="11156" spans="1:5" x14ac:dyDescent="0.3">
      <c r="A11156" s="33" t="s">
        <v>1</v>
      </c>
      <c r="B11156" s="33" t="s">
        <v>53</v>
      </c>
      <c r="C11156" s="33">
        <v>135000</v>
      </c>
      <c r="D11156" s="33" t="s">
        <v>230</v>
      </c>
      <c r="E11156" t="str">
        <f t="shared" si="178"/>
        <v>$125K-$200K</v>
      </c>
    </row>
    <row r="11157" spans="1:5" x14ac:dyDescent="0.3">
      <c r="A11157" s="33" t="s">
        <v>1</v>
      </c>
      <c r="B11157" s="33" t="s">
        <v>80</v>
      </c>
      <c r="C11157" s="33">
        <v>64800</v>
      </c>
      <c r="D11157" s="33" t="s">
        <v>4731</v>
      </c>
      <c r="E11157" t="str">
        <f t="shared" si="178"/>
        <v>&lt;$75K</v>
      </c>
    </row>
    <row r="11158" spans="1:5" x14ac:dyDescent="0.3">
      <c r="A11158" s="33" t="s">
        <v>4</v>
      </c>
      <c r="B11158" s="33" t="s">
        <v>53</v>
      </c>
      <c r="C11158" s="33">
        <v>110000</v>
      </c>
      <c r="D11158" s="33" t="s">
        <v>268</v>
      </c>
      <c r="E11158" t="str">
        <f t="shared" si="178"/>
        <v>$100K-$125K</v>
      </c>
    </row>
    <row r="11159" spans="1:5" x14ac:dyDescent="0.3">
      <c r="A11159" s="33" t="s">
        <v>2</v>
      </c>
      <c r="B11159" s="33" t="s">
        <v>53</v>
      </c>
      <c r="C11159" s="33">
        <v>100000</v>
      </c>
      <c r="D11159" s="33" t="s">
        <v>299</v>
      </c>
      <c r="E11159" t="str">
        <f t="shared" si="178"/>
        <v>$75K-$100K</v>
      </c>
    </row>
    <row r="11160" spans="1:5" x14ac:dyDescent="0.3">
      <c r="A11160" s="33" t="s">
        <v>4</v>
      </c>
      <c r="B11160" s="33" t="s">
        <v>53</v>
      </c>
      <c r="C11160" s="33">
        <v>180000</v>
      </c>
      <c r="D11160" s="33" t="s">
        <v>265</v>
      </c>
      <c r="E11160" t="str">
        <f t="shared" si="178"/>
        <v>$125K-$200K</v>
      </c>
    </row>
    <row r="11161" spans="1:5" x14ac:dyDescent="0.3">
      <c r="A11161" s="33" t="s">
        <v>125</v>
      </c>
      <c r="B11161" s="33" t="s">
        <v>121</v>
      </c>
      <c r="C11161" s="33">
        <v>98500</v>
      </c>
      <c r="D11161" s="33" t="s">
        <v>2443</v>
      </c>
      <c r="E11161" t="str">
        <f t="shared" si="178"/>
        <v>$75K-$100K</v>
      </c>
    </row>
    <row r="11162" spans="1:5" x14ac:dyDescent="0.3">
      <c r="A11162" s="33" t="s">
        <v>2</v>
      </c>
      <c r="B11162" s="33" t="s">
        <v>53</v>
      </c>
      <c r="C11162" s="33">
        <v>57000</v>
      </c>
      <c r="D11162" s="33" t="s">
        <v>1462</v>
      </c>
      <c r="E11162" t="str">
        <f t="shared" si="178"/>
        <v>&lt;$75K</v>
      </c>
    </row>
    <row r="11163" spans="1:5" x14ac:dyDescent="0.3">
      <c r="A11163" s="33" t="s">
        <v>2</v>
      </c>
      <c r="B11163" s="33" t="s">
        <v>53</v>
      </c>
      <c r="C11163" s="33">
        <v>120000</v>
      </c>
      <c r="D11163" s="33" t="s">
        <v>265</v>
      </c>
      <c r="E11163" t="str">
        <f t="shared" si="178"/>
        <v>$100K-$125K</v>
      </c>
    </row>
    <row r="11164" spans="1:5" x14ac:dyDescent="0.3">
      <c r="A11164" s="33" t="s">
        <v>4</v>
      </c>
      <c r="B11164" s="33" t="s">
        <v>53</v>
      </c>
      <c r="C11164" s="33">
        <v>150000</v>
      </c>
      <c r="D11164" s="33" t="s">
        <v>235</v>
      </c>
      <c r="E11164" t="str">
        <f t="shared" si="178"/>
        <v>$125K-$200K</v>
      </c>
    </row>
    <row r="11165" spans="1:5" x14ac:dyDescent="0.3">
      <c r="A11165" s="33" t="s">
        <v>4</v>
      </c>
      <c r="B11165" s="33" t="s">
        <v>53</v>
      </c>
      <c r="C11165" s="33">
        <v>150000</v>
      </c>
      <c r="D11165" s="33" t="s">
        <v>1072</v>
      </c>
      <c r="E11165" t="str">
        <f t="shared" si="178"/>
        <v>$125K-$200K</v>
      </c>
    </row>
    <row r="11166" spans="1:5" x14ac:dyDescent="0.3">
      <c r="A11166" s="33" t="s">
        <v>128</v>
      </c>
      <c r="B11166" s="33" t="s">
        <v>53</v>
      </c>
      <c r="C11166" s="33">
        <v>175000</v>
      </c>
      <c r="D11166" s="33" t="s">
        <v>230</v>
      </c>
      <c r="E11166" t="str">
        <f t="shared" si="178"/>
        <v>$125K-$200K</v>
      </c>
    </row>
    <row r="11167" spans="1:5" x14ac:dyDescent="0.3">
      <c r="A11167" s="33" t="s">
        <v>2</v>
      </c>
      <c r="B11167" s="33" t="s">
        <v>53</v>
      </c>
      <c r="C11167" s="33">
        <v>90000</v>
      </c>
      <c r="D11167" s="33" t="s">
        <v>2426</v>
      </c>
      <c r="E11167" t="str">
        <f t="shared" si="178"/>
        <v>$75K-$100K</v>
      </c>
    </row>
    <row r="11168" spans="1:5" x14ac:dyDescent="0.3">
      <c r="A11168" s="33" t="s">
        <v>2</v>
      </c>
      <c r="B11168" s="33" t="s">
        <v>53</v>
      </c>
      <c r="C11168" s="33">
        <v>60000</v>
      </c>
      <c r="D11168" s="33" t="s">
        <v>4732</v>
      </c>
      <c r="E11168" t="str">
        <f t="shared" si="178"/>
        <v>&lt;$75K</v>
      </c>
    </row>
    <row r="11169" spans="1:5" x14ac:dyDescent="0.3">
      <c r="A11169" s="33" t="s">
        <v>0</v>
      </c>
      <c r="B11169" s="33" t="s">
        <v>54</v>
      </c>
      <c r="C11169" s="33">
        <v>80000</v>
      </c>
      <c r="D11169" s="33" t="s">
        <v>248</v>
      </c>
      <c r="E11169" t="str">
        <f t="shared" si="178"/>
        <v>$75K-$100K</v>
      </c>
    </row>
    <row r="11170" spans="1:5" x14ac:dyDescent="0.3">
      <c r="A11170" s="33" t="s">
        <v>0</v>
      </c>
      <c r="B11170" s="33" t="s">
        <v>53</v>
      </c>
      <c r="C11170" s="33">
        <v>92500</v>
      </c>
      <c r="D11170" s="33" t="s">
        <v>4733</v>
      </c>
      <c r="E11170" t="str">
        <f t="shared" si="178"/>
        <v>$75K-$100K</v>
      </c>
    </row>
    <row r="11171" spans="1:5" x14ac:dyDescent="0.3">
      <c r="A11171" s="33" t="s">
        <v>0</v>
      </c>
      <c r="B11171" s="33" t="s">
        <v>53</v>
      </c>
      <c r="C11171" s="33"/>
      <c r="D11171" s="33" t="s">
        <v>1745</v>
      </c>
      <c r="E11171" t="str">
        <f t="shared" si="178"/>
        <v>No Data</v>
      </c>
    </row>
    <row r="11172" spans="1:5" x14ac:dyDescent="0.3">
      <c r="A11172" s="33" t="s">
        <v>2</v>
      </c>
      <c r="B11172" s="33" t="s">
        <v>53</v>
      </c>
      <c r="C11172" s="33"/>
      <c r="D11172" s="33" t="s">
        <v>4734</v>
      </c>
      <c r="E11172" t="str">
        <f t="shared" si="178"/>
        <v>No Data</v>
      </c>
    </row>
    <row r="11173" spans="1:5" x14ac:dyDescent="0.3">
      <c r="A11173" s="33" t="s">
        <v>0</v>
      </c>
      <c r="B11173" s="33" t="s">
        <v>53</v>
      </c>
      <c r="C11173" s="33">
        <v>190000</v>
      </c>
      <c r="D11173" s="33" t="s">
        <v>252</v>
      </c>
      <c r="E11173" t="str">
        <f t="shared" si="178"/>
        <v>$125K-$200K</v>
      </c>
    </row>
    <row r="11174" spans="1:5" x14ac:dyDescent="0.3">
      <c r="A11174" s="33" t="s">
        <v>129</v>
      </c>
      <c r="B11174" s="33" t="s">
        <v>53</v>
      </c>
      <c r="C11174" s="33">
        <v>130500</v>
      </c>
      <c r="D11174" s="33" t="s">
        <v>431</v>
      </c>
      <c r="E11174" t="str">
        <f t="shared" si="178"/>
        <v>$125K-$200K</v>
      </c>
    </row>
    <row r="11175" spans="1:5" x14ac:dyDescent="0.3">
      <c r="A11175" s="33" t="s">
        <v>2</v>
      </c>
      <c r="B11175" s="33" t="s">
        <v>53</v>
      </c>
      <c r="C11175" s="33"/>
      <c r="D11175" s="33" t="s">
        <v>4735</v>
      </c>
      <c r="E11175" t="str">
        <f t="shared" si="178"/>
        <v>No Data</v>
      </c>
    </row>
    <row r="11176" spans="1:5" x14ac:dyDescent="0.3">
      <c r="A11176" s="33" t="s">
        <v>2</v>
      </c>
      <c r="B11176" s="33" t="s">
        <v>53</v>
      </c>
      <c r="C11176" s="33">
        <v>56000</v>
      </c>
      <c r="D11176" s="33" t="s">
        <v>4736</v>
      </c>
      <c r="E11176" t="str">
        <f t="shared" si="178"/>
        <v>&lt;$75K</v>
      </c>
    </row>
    <row r="11177" spans="1:5" x14ac:dyDescent="0.3">
      <c r="A11177" s="33" t="s">
        <v>4</v>
      </c>
      <c r="B11177" s="33" t="s">
        <v>53</v>
      </c>
      <c r="C11177" s="33">
        <v>137500</v>
      </c>
      <c r="D11177" s="33" t="s">
        <v>4737</v>
      </c>
      <c r="E11177" t="str">
        <f t="shared" si="178"/>
        <v>$125K-$200K</v>
      </c>
    </row>
    <row r="11178" spans="1:5" x14ac:dyDescent="0.3">
      <c r="A11178" s="33" t="s">
        <v>2</v>
      </c>
      <c r="B11178" s="33" t="s">
        <v>53</v>
      </c>
      <c r="C11178" s="33">
        <v>45000</v>
      </c>
      <c r="D11178" s="33" t="s">
        <v>4738</v>
      </c>
      <c r="E11178" t="str">
        <f t="shared" si="178"/>
        <v>&lt;$75K</v>
      </c>
    </row>
    <row r="11179" spans="1:5" x14ac:dyDescent="0.3">
      <c r="A11179" s="33" t="s">
        <v>4</v>
      </c>
      <c r="B11179" s="33" t="s">
        <v>98</v>
      </c>
      <c r="C11179" s="33">
        <v>89100</v>
      </c>
      <c r="D11179" s="33" t="s">
        <v>1297</v>
      </c>
      <c r="E11179" t="str">
        <f t="shared" si="178"/>
        <v>$75K-$100K</v>
      </c>
    </row>
    <row r="11180" spans="1:5" x14ac:dyDescent="0.3">
      <c r="A11180" s="33" t="s">
        <v>2</v>
      </c>
      <c r="B11180" s="33" t="s">
        <v>53</v>
      </c>
      <c r="C11180" s="33">
        <v>55000</v>
      </c>
      <c r="D11180" s="33" t="s">
        <v>4739</v>
      </c>
      <c r="E11180" t="str">
        <f t="shared" si="178"/>
        <v>&lt;$75K</v>
      </c>
    </row>
    <row r="11181" spans="1:5" x14ac:dyDescent="0.3">
      <c r="A11181" s="33" t="s">
        <v>4</v>
      </c>
      <c r="B11181" s="33" t="s">
        <v>54</v>
      </c>
      <c r="C11181" s="33"/>
      <c r="D11181" s="33" t="s">
        <v>225</v>
      </c>
      <c r="E11181" t="str">
        <f t="shared" si="178"/>
        <v>No Data</v>
      </c>
    </row>
    <row r="11182" spans="1:5" x14ac:dyDescent="0.3">
      <c r="A11182" s="33" t="s">
        <v>128</v>
      </c>
      <c r="B11182" s="33" t="s">
        <v>88</v>
      </c>
      <c r="C11182" s="33">
        <v>170575</v>
      </c>
      <c r="D11182" s="33" t="s">
        <v>3421</v>
      </c>
      <c r="E11182" t="str">
        <f t="shared" si="178"/>
        <v>$125K-$200K</v>
      </c>
    </row>
    <row r="11183" spans="1:5" x14ac:dyDescent="0.3">
      <c r="A11183" s="33" t="s">
        <v>0</v>
      </c>
      <c r="B11183" s="33" t="s">
        <v>53</v>
      </c>
      <c r="C11183" s="33">
        <v>242500</v>
      </c>
      <c r="D11183" s="33" t="s">
        <v>217</v>
      </c>
      <c r="E11183" t="str">
        <f t="shared" si="178"/>
        <v>&gt;$200K</v>
      </c>
    </row>
    <row r="11184" spans="1:5" x14ac:dyDescent="0.3">
      <c r="A11184" s="33" t="s">
        <v>1</v>
      </c>
      <c r="B11184" s="33" t="s">
        <v>53</v>
      </c>
      <c r="C11184" s="33"/>
      <c r="D11184" s="33" t="s">
        <v>258</v>
      </c>
      <c r="E11184" t="str">
        <f t="shared" si="178"/>
        <v>No Data</v>
      </c>
    </row>
    <row r="11185" spans="1:5" x14ac:dyDescent="0.3">
      <c r="A11185" s="33" t="s">
        <v>2</v>
      </c>
      <c r="B11185" s="33" t="s">
        <v>53</v>
      </c>
      <c r="C11185" s="33">
        <v>127500</v>
      </c>
      <c r="D11185" s="33" t="s">
        <v>1445</v>
      </c>
      <c r="E11185" t="str">
        <f t="shared" si="178"/>
        <v>$125K-$200K</v>
      </c>
    </row>
    <row r="11186" spans="1:5" x14ac:dyDescent="0.3">
      <c r="A11186" s="33" t="s">
        <v>128</v>
      </c>
      <c r="B11186" s="33" t="s">
        <v>53</v>
      </c>
      <c r="C11186" s="33">
        <v>375000</v>
      </c>
      <c r="D11186" s="33" t="s">
        <v>1181</v>
      </c>
      <c r="E11186" t="str">
        <f t="shared" si="178"/>
        <v>&gt;$200K</v>
      </c>
    </row>
    <row r="11187" spans="1:5" x14ac:dyDescent="0.3">
      <c r="A11187" s="33" t="s">
        <v>0</v>
      </c>
      <c r="B11187" s="33" t="s">
        <v>53</v>
      </c>
      <c r="C11187" s="33"/>
      <c r="D11187" s="33" t="s">
        <v>1142</v>
      </c>
      <c r="E11187" t="str">
        <f t="shared" si="178"/>
        <v>No Data</v>
      </c>
    </row>
    <row r="11188" spans="1:5" x14ac:dyDescent="0.3">
      <c r="A11188" s="33" t="s">
        <v>2</v>
      </c>
      <c r="B11188" s="33" t="s">
        <v>53</v>
      </c>
      <c r="C11188" s="33">
        <v>90000</v>
      </c>
      <c r="D11188" s="33" t="s">
        <v>596</v>
      </c>
      <c r="E11188" t="str">
        <f t="shared" si="178"/>
        <v>$75K-$100K</v>
      </c>
    </row>
    <row r="11189" spans="1:5" x14ac:dyDescent="0.3">
      <c r="A11189" s="33" t="s">
        <v>2</v>
      </c>
      <c r="B11189" s="33" t="s">
        <v>53</v>
      </c>
      <c r="C11189" s="33"/>
      <c r="D11189" s="33" t="s">
        <v>506</v>
      </c>
      <c r="E11189" t="str">
        <f t="shared" si="178"/>
        <v>No Data</v>
      </c>
    </row>
    <row r="11190" spans="1:5" x14ac:dyDescent="0.3">
      <c r="A11190" s="33" t="s">
        <v>2</v>
      </c>
      <c r="B11190" s="33" t="s">
        <v>181</v>
      </c>
      <c r="C11190" s="33">
        <v>109430</v>
      </c>
      <c r="D11190" s="33" t="s">
        <v>1076</v>
      </c>
      <c r="E11190" t="str">
        <f t="shared" si="178"/>
        <v>$100K-$125K</v>
      </c>
    </row>
    <row r="11191" spans="1:5" x14ac:dyDescent="0.3">
      <c r="A11191" s="33" t="s">
        <v>2</v>
      </c>
      <c r="B11191" s="33" t="s">
        <v>69</v>
      </c>
      <c r="C11191" s="33">
        <v>56700</v>
      </c>
      <c r="D11191" s="33" t="s">
        <v>924</v>
      </c>
      <c r="E11191" t="str">
        <f t="shared" si="178"/>
        <v>&lt;$75K</v>
      </c>
    </row>
    <row r="11192" spans="1:5" x14ac:dyDescent="0.3">
      <c r="A11192" s="33" t="s">
        <v>2</v>
      </c>
      <c r="B11192" s="33" t="s">
        <v>53</v>
      </c>
      <c r="C11192" s="33"/>
      <c r="D11192" s="33" t="s">
        <v>4740</v>
      </c>
      <c r="E11192" t="str">
        <f t="shared" si="178"/>
        <v>No Data</v>
      </c>
    </row>
    <row r="11193" spans="1:5" x14ac:dyDescent="0.3">
      <c r="A11193" s="33" t="s">
        <v>4</v>
      </c>
      <c r="B11193" s="33" t="s">
        <v>81</v>
      </c>
      <c r="C11193" s="33">
        <v>120000</v>
      </c>
      <c r="D11193" s="33" t="s">
        <v>256</v>
      </c>
      <c r="E11193" t="str">
        <f t="shared" si="178"/>
        <v>$100K-$125K</v>
      </c>
    </row>
    <row r="11194" spans="1:5" x14ac:dyDescent="0.3">
      <c r="A11194" s="33" t="s">
        <v>125</v>
      </c>
      <c r="B11194" s="33" t="s">
        <v>54</v>
      </c>
      <c r="C11194" s="33">
        <v>122500</v>
      </c>
      <c r="D11194" s="33" t="s">
        <v>3756</v>
      </c>
      <c r="E11194" t="str">
        <f t="shared" si="178"/>
        <v>$100K-$125K</v>
      </c>
    </row>
    <row r="11195" spans="1:5" x14ac:dyDescent="0.3">
      <c r="A11195" s="33" t="s">
        <v>2</v>
      </c>
      <c r="B11195" s="33" t="s">
        <v>53</v>
      </c>
      <c r="C11195" s="33"/>
      <c r="D11195" s="33" t="s">
        <v>4741</v>
      </c>
      <c r="E11195" t="str">
        <f t="shared" si="178"/>
        <v>No Data</v>
      </c>
    </row>
    <row r="11196" spans="1:5" x14ac:dyDescent="0.3">
      <c r="A11196" s="33" t="s">
        <v>4</v>
      </c>
      <c r="B11196" s="33" t="s">
        <v>54</v>
      </c>
      <c r="C11196" s="33">
        <v>140000</v>
      </c>
      <c r="D11196" s="33" t="s">
        <v>1946</v>
      </c>
      <c r="E11196" t="str">
        <f t="shared" si="178"/>
        <v>$125K-$200K</v>
      </c>
    </row>
    <row r="11197" spans="1:5" x14ac:dyDescent="0.3">
      <c r="A11197" s="33" t="s">
        <v>128</v>
      </c>
      <c r="B11197" s="33" t="s">
        <v>53</v>
      </c>
      <c r="C11197" s="33">
        <v>152650</v>
      </c>
      <c r="D11197" s="33" t="s">
        <v>299</v>
      </c>
      <c r="E11197" t="str">
        <f t="shared" si="178"/>
        <v>$125K-$200K</v>
      </c>
    </row>
    <row r="11198" spans="1:5" x14ac:dyDescent="0.3">
      <c r="A11198" s="33" t="s">
        <v>2</v>
      </c>
      <c r="B11198" s="33" t="s">
        <v>53</v>
      </c>
      <c r="C11198" s="33"/>
      <c r="D11198" s="33" t="s">
        <v>4742</v>
      </c>
      <c r="E11198" t="str">
        <f t="shared" si="178"/>
        <v>No Data</v>
      </c>
    </row>
    <row r="11199" spans="1:5" x14ac:dyDescent="0.3">
      <c r="A11199" s="33" t="s">
        <v>2</v>
      </c>
      <c r="B11199" s="33" t="s">
        <v>54</v>
      </c>
      <c r="C11199" s="33">
        <v>65000</v>
      </c>
      <c r="D11199" s="33" t="s">
        <v>232</v>
      </c>
      <c r="E11199" t="str">
        <f t="shared" si="178"/>
        <v>&lt;$75K</v>
      </c>
    </row>
    <row r="11200" spans="1:5" x14ac:dyDescent="0.3">
      <c r="A11200" s="33" t="s">
        <v>2</v>
      </c>
      <c r="B11200" s="33" t="s">
        <v>53</v>
      </c>
      <c r="C11200" s="33">
        <v>80000</v>
      </c>
      <c r="D11200" s="33" t="s">
        <v>4743</v>
      </c>
      <c r="E11200" t="str">
        <f t="shared" si="178"/>
        <v>$75K-$100K</v>
      </c>
    </row>
    <row r="11201" spans="1:5" x14ac:dyDescent="0.3">
      <c r="A11201" s="33" t="s">
        <v>0</v>
      </c>
      <c r="B11201" s="33" t="s">
        <v>53</v>
      </c>
      <c r="C11201" s="33"/>
      <c r="D11201" s="33" t="s">
        <v>4744</v>
      </c>
      <c r="E11201" t="str">
        <f t="shared" si="178"/>
        <v>No Data</v>
      </c>
    </row>
    <row r="11202" spans="1:5" x14ac:dyDescent="0.3">
      <c r="A11202" s="33" t="s">
        <v>0</v>
      </c>
      <c r="B11202" s="33" t="s">
        <v>53</v>
      </c>
      <c r="C11202" s="33"/>
      <c r="D11202" s="33" t="s">
        <v>1142</v>
      </c>
      <c r="E11202" t="str">
        <f t="shared" si="178"/>
        <v>No Data</v>
      </c>
    </row>
    <row r="11203" spans="1:5" x14ac:dyDescent="0.3">
      <c r="A11203" s="33" t="s">
        <v>52</v>
      </c>
      <c r="B11203" s="33" t="s">
        <v>53</v>
      </c>
      <c r="C11203" s="33">
        <v>82500</v>
      </c>
      <c r="D11203" s="33" t="s">
        <v>520</v>
      </c>
      <c r="E11203" t="str">
        <f t="shared" ref="E11203:E11266" si="179">_xlfn.XLOOKUP(C11203,$H$16:$H$21,$G$16:$G$21,,1)</f>
        <v>$75K-$100K</v>
      </c>
    </row>
    <row r="11204" spans="1:5" x14ac:dyDescent="0.3">
      <c r="A11204" s="33" t="s">
        <v>4</v>
      </c>
      <c r="B11204" s="33" t="s">
        <v>53</v>
      </c>
      <c r="C11204" s="33">
        <v>145000</v>
      </c>
      <c r="D11204" s="33" t="s">
        <v>315</v>
      </c>
      <c r="E11204" t="str">
        <f t="shared" si="179"/>
        <v>$125K-$200K</v>
      </c>
    </row>
    <row r="11205" spans="1:5" x14ac:dyDescent="0.3">
      <c r="A11205" s="33" t="s">
        <v>4</v>
      </c>
      <c r="B11205" s="33" t="s">
        <v>53</v>
      </c>
      <c r="C11205" s="33">
        <v>185000</v>
      </c>
      <c r="D11205" s="33" t="s">
        <v>265</v>
      </c>
      <c r="E11205" t="str">
        <f t="shared" si="179"/>
        <v>$125K-$200K</v>
      </c>
    </row>
    <row r="11206" spans="1:5" x14ac:dyDescent="0.3">
      <c r="A11206" s="33" t="s">
        <v>0</v>
      </c>
      <c r="B11206" s="33" t="s">
        <v>54</v>
      </c>
      <c r="C11206" s="33">
        <v>192500</v>
      </c>
      <c r="D11206" s="33" t="s">
        <v>877</v>
      </c>
      <c r="E11206" t="str">
        <f t="shared" si="179"/>
        <v>$125K-$200K</v>
      </c>
    </row>
    <row r="11207" spans="1:5" x14ac:dyDescent="0.3">
      <c r="A11207" s="33" t="s">
        <v>2</v>
      </c>
      <c r="B11207" s="33" t="s">
        <v>53</v>
      </c>
      <c r="C11207" s="33">
        <v>82500</v>
      </c>
      <c r="D11207" s="33" t="s">
        <v>4745</v>
      </c>
      <c r="E11207" t="str">
        <f t="shared" si="179"/>
        <v>$75K-$100K</v>
      </c>
    </row>
    <row r="11208" spans="1:5" x14ac:dyDescent="0.3">
      <c r="A11208" s="33" t="s">
        <v>2</v>
      </c>
      <c r="B11208" s="33" t="s">
        <v>53</v>
      </c>
      <c r="C11208" s="33"/>
      <c r="D11208" s="33" t="s">
        <v>779</v>
      </c>
      <c r="E11208" t="str">
        <f t="shared" si="179"/>
        <v>No Data</v>
      </c>
    </row>
    <row r="11209" spans="1:5" x14ac:dyDescent="0.3">
      <c r="A11209" s="33" t="s">
        <v>52</v>
      </c>
      <c r="B11209" s="33" t="s">
        <v>53</v>
      </c>
      <c r="C11209" s="33"/>
      <c r="D11209" s="33" t="s">
        <v>4746</v>
      </c>
      <c r="E11209" t="str">
        <f t="shared" si="179"/>
        <v>No Data</v>
      </c>
    </row>
    <row r="11210" spans="1:5" x14ac:dyDescent="0.3">
      <c r="A11210" s="33" t="s">
        <v>0</v>
      </c>
      <c r="B11210" s="33" t="s">
        <v>54</v>
      </c>
      <c r="C11210" s="33"/>
      <c r="D11210" s="33" t="s">
        <v>258</v>
      </c>
      <c r="E11210" t="str">
        <f t="shared" si="179"/>
        <v>No Data</v>
      </c>
    </row>
    <row r="11211" spans="1:5" x14ac:dyDescent="0.3">
      <c r="A11211" s="33" t="s">
        <v>0</v>
      </c>
      <c r="B11211" s="33" t="s">
        <v>53</v>
      </c>
      <c r="C11211" s="33">
        <v>175000</v>
      </c>
      <c r="D11211" s="33" t="s">
        <v>4747</v>
      </c>
      <c r="E11211" t="str">
        <f t="shared" si="179"/>
        <v>$125K-$200K</v>
      </c>
    </row>
    <row r="11212" spans="1:5" x14ac:dyDescent="0.3">
      <c r="A11212" s="33" t="s">
        <v>4</v>
      </c>
      <c r="B11212" s="33" t="s">
        <v>53</v>
      </c>
      <c r="C11212" s="33">
        <v>140000</v>
      </c>
      <c r="D11212" s="33" t="s">
        <v>2988</v>
      </c>
      <c r="E11212" t="str">
        <f t="shared" si="179"/>
        <v>$125K-$200K</v>
      </c>
    </row>
    <row r="11213" spans="1:5" x14ac:dyDescent="0.3">
      <c r="A11213" s="33" t="s">
        <v>4</v>
      </c>
      <c r="B11213" s="33" t="s">
        <v>56</v>
      </c>
      <c r="C11213" s="33">
        <v>147500</v>
      </c>
      <c r="D11213" s="33" t="s">
        <v>2189</v>
      </c>
      <c r="E11213" t="str">
        <f t="shared" si="179"/>
        <v>$125K-$200K</v>
      </c>
    </row>
    <row r="11214" spans="1:5" x14ac:dyDescent="0.3">
      <c r="A11214" s="33" t="s">
        <v>0</v>
      </c>
      <c r="B11214" s="33" t="s">
        <v>53</v>
      </c>
      <c r="C11214" s="33">
        <v>86000</v>
      </c>
      <c r="D11214" s="33" t="s">
        <v>326</v>
      </c>
      <c r="E11214" t="str">
        <f t="shared" si="179"/>
        <v>$75K-$100K</v>
      </c>
    </row>
    <row r="11215" spans="1:5" x14ac:dyDescent="0.3">
      <c r="A11215" s="33" t="s">
        <v>2</v>
      </c>
      <c r="B11215" s="33" t="s">
        <v>53</v>
      </c>
      <c r="C11215" s="33"/>
      <c r="D11215" s="33" t="s">
        <v>1604</v>
      </c>
      <c r="E11215" t="str">
        <f t="shared" si="179"/>
        <v>No Data</v>
      </c>
    </row>
    <row r="11216" spans="1:5" x14ac:dyDescent="0.3">
      <c r="A11216" s="33" t="s">
        <v>4</v>
      </c>
      <c r="B11216" s="33" t="s">
        <v>53</v>
      </c>
      <c r="C11216" s="33">
        <v>100000</v>
      </c>
      <c r="D11216" s="33" t="s">
        <v>4748</v>
      </c>
      <c r="E11216" t="str">
        <f t="shared" si="179"/>
        <v>$75K-$100K</v>
      </c>
    </row>
    <row r="11217" spans="1:5" x14ac:dyDescent="0.3">
      <c r="A11217" s="33" t="s">
        <v>4</v>
      </c>
      <c r="B11217" s="33" t="s">
        <v>53</v>
      </c>
      <c r="C11217" s="33">
        <v>155000</v>
      </c>
      <c r="D11217" s="33" t="s">
        <v>2881</v>
      </c>
      <c r="E11217" t="str">
        <f t="shared" si="179"/>
        <v>$125K-$200K</v>
      </c>
    </row>
    <row r="11218" spans="1:5" x14ac:dyDescent="0.3">
      <c r="A11218" s="33" t="s">
        <v>2</v>
      </c>
      <c r="B11218" s="33" t="s">
        <v>53</v>
      </c>
      <c r="C11218" s="33"/>
      <c r="D11218" s="33" t="s">
        <v>4749</v>
      </c>
      <c r="E11218" t="str">
        <f t="shared" si="179"/>
        <v>No Data</v>
      </c>
    </row>
    <row r="11219" spans="1:5" x14ac:dyDescent="0.3">
      <c r="A11219" s="33" t="s">
        <v>0</v>
      </c>
      <c r="B11219" s="33" t="s">
        <v>53</v>
      </c>
      <c r="C11219" s="33">
        <v>147500</v>
      </c>
      <c r="D11219" s="33" t="s">
        <v>4750</v>
      </c>
      <c r="E11219" t="str">
        <f t="shared" si="179"/>
        <v>$125K-$200K</v>
      </c>
    </row>
    <row r="11220" spans="1:5" x14ac:dyDescent="0.3">
      <c r="A11220" s="33" t="s">
        <v>4</v>
      </c>
      <c r="B11220" s="33" t="s">
        <v>54</v>
      </c>
      <c r="C11220" s="33">
        <v>156500</v>
      </c>
      <c r="D11220" s="33" t="s">
        <v>262</v>
      </c>
      <c r="E11220" t="str">
        <f t="shared" si="179"/>
        <v>$125K-$200K</v>
      </c>
    </row>
    <row r="11221" spans="1:5" x14ac:dyDescent="0.3">
      <c r="A11221" s="33" t="s">
        <v>128</v>
      </c>
      <c r="B11221" s="33" t="s">
        <v>53</v>
      </c>
      <c r="C11221" s="33">
        <v>154000</v>
      </c>
      <c r="D11221" s="33" t="s">
        <v>242</v>
      </c>
      <c r="E11221" t="str">
        <f t="shared" si="179"/>
        <v>$125K-$200K</v>
      </c>
    </row>
    <row r="11222" spans="1:5" x14ac:dyDescent="0.3">
      <c r="A11222" s="33" t="s">
        <v>4</v>
      </c>
      <c r="B11222" s="33" t="s">
        <v>53</v>
      </c>
      <c r="C11222" s="33">
        <v>80000</v>
      </c>
      <c r="D11222" s="33" t="s">
        <v>2043</v>
      </c>
      <c r="E11222" t="str">
        <f t="shared" si="179"/>
        <v>$75K-$100K</v>
      </c>
    </row>
    <row r="11223" spans="1:5" x14ac:dyDescent="0.3">
      <c r="A11223" s="33" t="s">
        <v>0</v>
      </c>
      <c r="B11223" s="33" t="s">
        <v>54</v>
      </c>
      <c r="C11223" s="33">
        <v>140000</v>
      </c>
      <c r="D11223" s="33" t="s">
        <v>4751</v>
      </c>
      <c r="E11223" t="str">
        <f t="shared" si="179"/>
        <v>$125K-$200K</v>
      </c>
    </row>
    <row r="11224" spans="1:5" x14ac:dyDescent="0.3">
      <c r="A11224" s="33" t="s">
        <v>4</v>
      </c>
      <c r="B11224" s="33" t="s">
        <v>53</v>
      </c>
      <c r="C11224" s="33"/>
      <c r="D11224" s="33" t="s">
        <v>258</v>
      </c>
      <c r="E11224" t="str">
        <f t="shared" si="179"/>
        <v>No Data</v>
      </c>
    </row>
    <row r="11225" spans="1:5" x14ac:dyDescent="0.3">
      <c r="A11225" s="33" t="s">
        <v>4</v>
      </c>
      <c r="B11225" s="33" t="s">
        <v>97</v>
      </c>
      <c r="C11225" s="33">
        <v>56700</v>
      </c>
      <c r="D11225" s="33" t="s">
        <v>3357</v>
      </c>
      <c r="E11225" t="str">
        <f t="shared" si="179"/>
        <v>&lt;$75K</v>
      </c>
    </row>
    <row r="11226" spans="1:5" x14ac:dyDescent="0.3">
      <c r="A11226" s="33" t="s">
        <v>0</v>
      </c>
      <c r="B11226" s="33" t="s">
        <v>53</v>
      </c>
      <c r="C11226" s="33">
        <v>90000</v>
      </c>
      <c r="D11226" s="33" t="s">
        <v>2014</v>
      </c>
      <c r="E11226" t="str">
        <f t="shared" si="179"/>
        <v>$75K-$100K</v>
      </c>
    </row>
    <row r="11227" spans="1:5" x14ac:dyDescent="0.3">
      <c r="A11227" s="33" t="s">
        <v>0</v>
      </c>
      <c r="B11227" s="33" t="s">
        <v>54</v>
      </c>
      <c r="C11227" s="33"/>
      <c r="D11227" s="33" t="s">
        <v>258</v>
      </c>
      <c r="E11227" t="str">
        <f t="shared" si="179"/>
        <v>No Data</v>
      </c>
    </row>
    <row r="11228" spans="1:5" x14ac:dyDescent="0.3">
      <c r="A11228" s="33" t="s">
        <v>0</v>
      </c>
      <c r="B11228" s="33" t="s">
        <v>54</v>
      </c>
      <c r="C11228" s="33"/>
      <c r="D11228" s="33" t="s">
        <v>258</v>
      </c>
      <c r="E11228" t="str">
        <f t="shared" si="179"/>
        <v>No Data</v>
      </c>
    </row>
    <row r="11229" spans="1:5" x14ac:dyDescent="0.3">
      <c r="A11229" s="33" t="s">
        <v>2</v>
      </c>
      <c r="B11229" s="33" t="s">
        <v>53</v>
      </c>
      <c r="C11229" s="33"/>
      <c r="D11229" s="33" t="s">
        <v>232</v>
      </c>
      <c r="E11229" t="str">
        <f t="shared" si="179"/>
        <v>No Data</v>
      </c>
    </row>
    <row r="11230" spans="1:5" x14ac:dyDescent="0.3">
      <c r="A11230" s="33" t="s">
        <v>126</v>
      </c>
      <c r="B11230" s="33" t="s">
        <v>64</v>
      </c>
      <c r="C11230" s="33">
        <v>147500</v>
      </c>
      <c r="D11230" s="33" t="s">
        <v>353</v>
      </c>
      <c r="E11230" t="str">
        <f t="shared" si="179"/>
        <v>$125K-$200K</v>
      </c>
    </row>
    <row r="11231" spans="1:5" x14ac:dyDescent="0.3">
      <c r="A11231" s="33" t="s">
        <v>128</v>
      </c>
      <c r="B11231" s="33" t="s">
        <v>53</v>
      </c>
      <c r="C11231" s="33">
        <v>125000</v>
      </c>
      <c r="D11231" s="33" t="s">
        <v>4752</v>
      </c>
      <c r="E11231" t="str">
        <f t="shared" si="179"/>
        <v>$100K-$125K</v>
      </c>
    </row>
    <row r="11232" spans="1:5" x14ac:dyDescent="0.3">
      <c r="A11232" s="33" t="s">
        <v>126</v>
      </c>
      <c r="B11232" s="33" t="s">
        <v>53</v>
      </c>
      <c r="C11232" s="33">
        <v>155000</v>
      </c>
      <c r="D11232" s="33" t="s">
        <v>377</v>
      </c>
      <c r="E11232" t="str">
        <f t="shared" si="179"/>
        <v>$125K-$200K</v>
      </c>
    </row>
    <row r="11233" spans="1:5" x14ac:dyDescent="0.3">
      <c r="A11233" s="33" t="s">
        <v>2</v>
      </c>
      <c r="B11233" s="33" t="s">
        <v>53</v>
      </c>
      <c r="C11233" s="33"/>
      <c r="D11233" s="33" t="s">
        <v>441</v>
      </c>
      <c r="E11233" t="str">
        <f t="shared" si="179"/>
        <v>No Data</v>
      </c>
    </row>
    <row r="11234" spans="1:5" x14ac:dyDescent="0.3">
      <c r="A11234" s="33" t="s">
        <v>0</v>
      </c>
      <c r="B11234" s="33" t="s">
        <v>80</v>
      </c>
      <c r="C11234" s="33">
        <v>157500</v>
      </c>
      <c r="D11234" s="33" t="s">
        <v>4753</v>
      </c>
      <c r="E11234" t="str">
        <f t="shared" si="179"/>
        <v>$125K-$200K</v>
      </c>
    </row>
    <row r="11235" spans="1:5" x14ac:dyDescent="0.3">
      <c r="A11235" s="33" t="s">
        <v>126</v>
      </c>
      <c r="B11235" s="33" t="s">
        <v>53</v>
      </c>
      <c r="C11235" s="33">
        <v>128295.0625</v>
      </c>
      <c r="D11235" s="33" t="s">
        <v>589</v>
      </c>
      <c r="E11235" t="str">
        <f t="shared" si="179"/>
        <v>$125K-$200K</v>
      </c>
    </row>
    <row r="11236" spans="1:5" x14ac:dyDescent="0.3">
      <c r="A11236" s="33" t="s">
        <v>0</v>
      </c>
      <c r="B11236" s="33" t="s">
        <v>53</v>
      </c>
      <c r="C11236" s="33"/>
      <c r="D11236" s="33" t="s">
        <v>2604</v>
      </c>
      <c r="E11236" t="str">
        <f t="shared" si="179"/>
        <v>No Data</v>
      </c>
    </row>
    <row r="11237" spans="1:5" x14ac:dyDescent="0.3">
      <c r="A11237" s="33" t="s">
        <v>2</v>
      </c>
      <c r="B11237" s="33" t="s">
        <v>53</v>
      </c>
      <c r="C11237" s="33">
        <v>99150</v>
      </c>
      <c r="D11237" s="33" t="s">
        <v>294</v>
      </c>
      <c r="E11237" t="str">
        <f t="shared" si="179"/>
        <v>$75K-$100K</v>
      </c>
    </row>
    <row r="11238" spans="1:5" x14ac:dyDescent="0.3">
      <c r="A11238" s="33" t="s">
        <v>0</v>
      </c>
      <c r="B11238" s="33" t="s">
        <v>53</v>
      </c>
      <c r="C11238" s="33">
        <v>147500</v>
      </c>
      <c r="D11238" s="33" t="s">
        <v>2845</v>
      </c>
      <c r="E11238" t="str">
        <f t="shared" si="179"/>
        <v>$125K-$200K</v>
      </c>
    </row>
    <row r="11239" spans="1:5" x14ac:dyDescent="0.3">
      <c r="A11239" s="33" t="s">
        <v>0</v>
      </c>
      <c r="B11239" s="33" t="s">
        <v>53</v>
      </c>
      <c r="C11239" s="33">
        <v>70000</v>
      </c>
      <c r="D11239" s="33" t="s">
        <v>4754</v>
      </c>
      <c r="E11239" t="str">
        <f t="shared" si="179"/>
        <v>&lt;$75K</v>
      </c>
    </row>
    <row r="11240" spans="1:5" x14ac:dyDescent="0.3">
      <c r="A11240" s="33" t="s">
        <v>4</v>
      </c>
      <c r="B11240" s="33" t="s">
        <v>53</v>
      </c>
      <c r="C11240" s="33"/>
      <c r="D11240" s="33" t="s">
        <v>4630</v>
      </c>
      <c r="E11240" t="str">
        <f t="shared" si="179"/>
        <v>No Data</v>
      </c>
    </row>
    <row r="11241" spans="1:5" x14ac:dyDescent="0.3">
      <c r="A11241" s="33" t="s">
        <v>4</v>
      </c>
      <c r="B11241" s="33" t="s">
        <v>53</v>
      </c>
      <c r="C11241" s="33">
        <v>73100</v>
      </c>
      <c r="D11241" s="33" t="s">
        <v>299</v>
      </c>
      <c r="E11241" t="str">
        <f t="shared" si="179"/>
        <v>&lt;$75K</v>
      </c>
    </row>
    <row r="11242" spans="1:5" x14ac:dyDescent="0.3">
      <c r="A11242" s="33" t="s">
        <v>128</v>
      </c>
      <c r="B11242" s="33" t="s">
        <v>53</v>
      </c>
      <c r="C11242" s="33">
        <v>180000</v>
      </c>
      <c r="D11242" s="33" t="s">
        <v>4755</v>
      </c>
      <c r="E11242" t="str">
        <f t="shared" si="179"/>
        <v>$125K-$200K</v>
      </c>
    </row>
    <row r="11243" spans="1:5" x14ac:dyDescent="0.3">
      <c r="A11243" s="33" t="s">
        <v>0</v>
      </c>
      <c r="B11243" s="33" t="s">
        <v>53</v>
      </c>
      <c r="C11243" s="33"/>
      <c r="D11243" s="33" t="s">
        <v>4096</v>
      </c>
      <c r="E11243" t="str">
        <f t="shared" si="179"/>
        <v>No Data</v>
      </c>
    </row>
    <row r="11244" spans="1:5" x14ac:dyDescent="0.3">
      <c r="A11244" s="33" t="s">
        <v>0</v>
      </c>
      <c r="B11244" s="33" t="s">
        <v>53</v>
      </c>
      <c r="C11244" s="33">
        <v>239777.5</v>
      </c>
      <c r="D11244" s="33" t="s">
        <v>217</v>
      </c>
      <c r="E11244" t="str">
        <f t="shared" si="179"/>
        <v>&gt;$200K</v>
      </c>
    </row>
    <row r="11245" spans="1:5" x14ac:dyDescent="0.3">
      <c r="A11245" s="33" t="s">
        <v>4</v>
      </c>
      <c r="B11245" s="33" t="s">
        <v>53</v>
      </c>
      <c r="C11245" s="33"/>
      <c r="D11245" s="33" t="s">
        <v>258</v>
      </c>
      <c r="E11245" t="str">
        <f t="shared" si="179"/>
        <v>No Data</v>
      </c>
    </row>
    <row r="11246" spans="1:5" x14ac:dyDescent="0.3">
      <c r="A11246" s="33" t="s">
        <v>126</v>
      </c>
      <c r="B11246" s="33" t="s">
        <v>54</v>
      </c>
      <c r="C11246" s="33">
        <v>84000</v>
      </c>
      <c r="D11246" s="33" t="s">
        <v>714</v>
      </c>
      <c r="E11246" t="str">
        <f t="shared" si="179"/>
        <v>$75K-$100K</v>
      </c>
    </row>
    <row r="11247" spans="1:5" x14ac:dyDescent="0.3">
      <c r="A11247" s="33" t="s">
        <v>4</v>
      </c>
      <c r="B11247" s="33" t="s">
        <v>53</v>
      </c>
      <c r="C11247" s="33"/>
      <c r="D11247" s="33" t="s">
        <v>1476</v>
      </c>
      <c r="E11247" t="str">
        <f t="shared" si="179"/>
        <v>No Data</v>
      </c>
    </row>
    <row r="11248" spans="1:5" x14ac:dyDescent="0.3">
      <c r="A11248" s="33" t="s">
        <v>4</v>
      </c>
      <c r="B11248" s="33" t="s">
        <v>53</v>
      </c>
      <c r="C11248" s="33">
        <v>137500</v>
      </c>
      <c r="D11248" s="33" t="s">
        <v>4756</v>
      </c>
      <c r="E11248" t="str">
        <f t="shared" si="179"/>
        <v>$125K-$200K</v>
      </c>
    </row>
    <row r="11249" spans="1:5" x14ac:dyDescent="0.3">
      <c r="A11249" s="33" t="s">
        <v>0</v>
      </c>
      <c r="B11249" s="33" t="s">
        <v>53</v>
      </c>
      <c r="C11249" s="33"/>
      <c r="D11249" s="33" t="s">
        <v>281</v>
      </c>
      <c r="E11249" t="str">
        <f t="shared" si="179"/>
        <v>No Data</v>
      </c>
    </row>
    <row r="11250" spans="1:5" x14ac:dyDescent="0.3">
      <c r="A11250" s="33" t="s">
        <v>4</v>
      </c>
      <c r="B11250" s="33" t="s">
        <v>53</v>
      </c>
      <c r="C11250" s="33"/>
      <c r="D11250" s="33" t="s">
        <v>4648</v>
      </c>
      <c r="E11250" t="str">
        <f t="shared" si="179"/>
        <v>No Data</v>
      </c>
    </row>
    <row r="11251" spans="1:5" x14ac:dyDescent="0.3">
      <c r="A11251" s="33" t="s">
        <v>2</v>
      </c>
      <c r="B11251" s="33" t="s">
        <v>53</v>
      </c>
      <c r="C11251" s="33">
        <v>65062.3984375</v>
      </c>
      <c r="D11251" s="33" t="s">
        <v>2252</v>
      </c>
      <c r="E11251" t="str">
        <f t="shared" si="179"/>
        <v>&lt;$75K</v>
      </c>
    </row>
    <row r="11252" spans="1:5" x14ac:dyDescent="0.3">
      <c r="A11252" s="33" t="s">
        <v>0</v>
      </c>
      <c r="B11252" s="33" t="s">
        <v>54</v>
      </c>
      <c r="C11252" s="33">
        <v>164000</v>
      </c>
      <c r="D11252" s="33" t="s">
        <v>431</v>
      </c>
      <c r="E11252" t="str">
        <f t="shared" si="179"/>
        <v>$125K-$200K</v>
      </c>
    </row>
    <row r="11253" spans="1:5" x14ac:dyDescent="0.3">
      <c r="A11253" s="33" t="s">
        <v>4</v>
      </c>
      <c r="B11253" s="33" t="s">
        <v>53</v>
      </c>
      <c r="C11253" s="33">
        <v>148000</v>
      </c>
      <c r="D11253" s="33" t="s">
        <v>502</v>
      </c>
      <c r="E11253" t="str">
        <f t="shared" si="179"/>
        <v>$125K-$200K</v>
      </c>
    </row>
    <row r="11254" spans="1:5" x14ac:dyDescent="0.3">
      <c r="A11254" s="33" t="s">
        <v>126</v>
      </c>
      <c r="B11254" s="33" t="s">
        <v>53</v>
      </c>
      <c r="C11254" s="33">
        <v>147500</v>
      </c>
      <c r="D11254" s="33" t="s">
        <v>4757</v>
      </c>
      <c r="E11254" t="str">
        <f t="shared" si="179"/>
        <v>$125K-$200K</v>
      </c>
    </row>
    <row r="11255" spans="1:5" x14ac:dyDescent="0.3">
      <c r="A11255" s="33" t="s">
        <v>129</v>
      </c>
      <c r="B11255" s="33" t="s">
        <v>53</v>
      </c>
      <c r="C11255" s="33">
        <v>112500</v>
      </c>
      <c r="D11255" s="33" t="s">
        <v>3884</v>
      </c>
      <c r="E11255" t="str">
        <f t="shared" si="179"/>
        <v>$100K-$125K</v>
      </c>
    </row>
    <row r="11256" spans="1:5" x14ac:dyDescent="0.3">
      <c r="A11256" s="33" t="s">
        <v>4</v>
      </c>
      <c r="B11256" s="33" t="s">
        <v>53</v>
      </c>
      <c r="C11256" s="33"/>
      <c r="D11256" s="33" t="s">
        <v>3898</v>
      </c>
      <c r="E11256" t="str">
        <f t="shared" si="179"/>
        <v>No Data</v>
      </c>
    </row>
    <row r="11257" spans="1:5" x14ac:dyDescent="0.3">
      <c r="A11257" s="33" t="s">
        <v>0</v>
      </c>
      <c r="B11257" s="33" t="s">
        <v>53</v>
      </c>
      <c r="C11257" s="33">
        <v>100000</v>
      </c>
      <c r="D11257" s="33" t="s">
        <v>632</v>
      </c>
      <c r="E11257" t="str">
        <f t="shared" si="179"/>
        <v>$75K-$100K</v>
      </c>
    </row>
    <row r="11258" spans="1:5" x14ac:dyDescent="0.3">
      <c r="A11258" s="33" t="s">
        <v>4</v>
      </c>
      <c r="B11258" s="33" t="s">
        <v>53</v>
      </c>
      <c r="C11258" s="33">
        <v>105000</v>
      </c>
      <c r="D11258" s="33" t="s">
        <v>539</v>
      </c>
      <c r="E11258" t="str">
        <f t="shared" si="179"/>
        <v>$100K-$125K</v>
      </c>
    </row>
    <row r="11259" spans="1:5" x14ac:dyDescent="0.3">
      <c r="A11259" s="33" t="s">
        <v>4</v>
      </c>
      <c r="B11259" s="33" t="s">
        <v>53</v>
      </c>
      <c r="C11259" s="33">
        <v>150000</v>
      </c>
      <c r="D11259" s="33" t="s">
        <v>221</v>
      </c>
      <c r="E11259" t="str">
        <f t="shared" si="179"/>
        <v>$125K-$200K</v>
      </c>
    </row>
    <row r="11260" spans="1:5" x14ac:dyDescent="0.3">
      <c r="A11260" s="33" t="s">
        <v>0</v>
      </c>
      <c r="B11260" s="33" t="s">
        <v>53</v>
      </c>
      <c r="C11260" s="33">
        <v>174000</v>
      </c>
      <c r="D11260" s="33" t="s">
        <v>299</v>
      </c>
      <c r="E11260" t="str">
        <f t="shared" si="179"/>
        <v>$125K-$200K</v>
      </c>
    </row>
    <row r="11261" spans="1:5" x14ac:dyDescent="0.3">
      <c r="A11261" s="33" t="s">
        <v>2</v>
      </c>
      <c r="B11261" s="33" t="s">
        <v>53</v>
      </c>
      <c r="C11261" s="33">
        <v>158950</v>
      </c>
      <c r="D11261" s="33" t="s">
        <v>4015</v>
      </c>
      <c r="E11261" t="str">
        <f t="shared" si="179"/>
        <v>$125K-$200K</v>
      </c>
    </row>
    <row r="11262" spans="1:5" x14ac:dyDescent="0.3">
      <c r="A11262" s="33" t="s">
        <v>4</v>
      </c>
      <c r="B11262" s="33" t="s">
        <v>53</v>
      </c>
      <c r="C11262" s="33"/>
      <c r="D11262" s="33" t="s">
        <v>2486</v>
      </c>
      <c r="E11262" t="str">
        <f t="shared" si="179"/>
        <v>No Data</v>
      </c>
    </row>
    <row r="11263" spans="1:5" x14ac:dyDescent="0.3">
      <c r="A11263" s="33" t="s">
        <v>126</v>
      </c>
      <c r="B11263" s="33" t="s">
        <v>88</v>
      </c>
      <c r="C11263" s="33">
        <v>147500</v>
      </c>
      <c r="D11263" s="33" t="s">
        <v>1076</v>
      </c>
      <c r="E11263" t="str">
        <f t="shared" si="179"/>
        <v>$125K-$200K</v>
      </c>
    </row>
    <row r="11264" spans="1:5" x14ac:dyDescent="0.3">
      <c r="A11264" s="33" t="s">
        <v>2</v>
      </c>
      <c r="B11264" s="33" t="s">
        <v>53</v>
      </c>
      <c r="C11264" s="33">
        <v>41000</v>
      </c>
      <c r="D11264" s="33" t="s">
        <v>287</v>
      </c>
      <c r="E11264" t="str">
        <f t="shared" si="179"/>
        <v>&lt;$75K</v>
      </c>
    </row>
    <row r="11265" spans="1:5" x14ac:dyDescent="0.3">
      <c r="A11265" s="33" t="s">
        <v>4</v>
      </c>
      <c r="B11265" s="33" t="s">
        <v>53</v>
      </c>
      <c r="C11265" s="33">
        <v>108415.5</v>
      </c>
      <c r="D11265" s="33" t="s">
        <v>919</v>
      </c>
      <c r="E11265" t="str">
        <f t="shared" si="179"/>
        <v>$100K-$125K</v>
      </c>
    </row>
    <row r="11266" spans="1:5" x14ac:dyDescent="0.3">
      <c r="A11266" s="33" t="s">
        <v>4</v>
      </c>
      <c r="B11266" s="33" t="s">
        <v>53</v>
      </c>
      <c r="C11266" s="33"/>
      <c r="D11266" s="33" t="s">
        <v>1378</v>
      </c>
      <c r="E11266" t="str">
        <f t="shared" si="179"/>
        <v>No Data</v>
      </c>
    </row>
    <row r="11267" spans="1:5" x14ac:dyDescent="0.3">
      <c r="A11267" s="33" t="s">
        <v>4</v>
      </c>
      <c r="B11267" s="33" t="s">
        <v>53</v>
      </c>
      <c r="C11267" s="33"/>
      <c r="D11267" s="33" t="s">
        <v>1540</v>
      </c>
      <c r="E11267" t="str">
        <f t="shared" ref="E11267:E11330" si="180">_xlfn.XLOOKUP(C11267,$H$16:$H$21,$G$16:$G$21,,1)</f>
        <v>No Data</v>
      </c>
    </row>
    <row r="11268" spans="1:5" x14ac:dyDescent="0.3">
      <c r="A11268" s="33" t="s">
        <v>128</v>
      </c>
      <c r="B11268" s="33" t="s">
        <v>53</v>
      </c>
      <c r="C11268" s="33"/>
      <c r="D11268" s="33" t="s">
        <v>4758</v>
      </c>
      <c r="E11268" t="str">
        <f t="shared" si="180"/>
        <v>No Data</v>
      </c>
    </row>
    <row r="11269" spans="1:5" x14ac:dyDescent="0.3">
      <c r="A11269" s="33" t="s">
        <v>2</v>
      </c>
      <c r="B11269" s="33" t="s">
        <v>53</v>
      </c>
      <c r="C11269" s="33">
        <v>90000</v>
      </c>
      <c r="D11269" s="33" t="s">
        <v>2082</v>
      </c>
      <c r="E11269" t="str">
        <f t="shared" si="180"/>
        <v>$75K-$100K</v>
      </c>
    </row>
    <row r="11270" spans="1:5" x14ac:dyDescent="0.3">
      <c r="A11270" s="33" t="s">
        <v>4</v>
      </c>
      <c r="B11270" s="33" t="s">
        <v>53</v>
      </c>
      <c r="C11270" s="33"/>
      <c r="D11270" s="33" t="s">
        <v>4759</v>
      </c>
      <c r="E11270" t="str">
        <f t="shared" si="180"/>
        <v>No Data</v>
      </c>
    </row>
    <row r="11271" spans="1:5" x14ac:dyDescent="0.3">
      <c r="A11271" s="33" t="s">
        <v>0</v>
      </c>
      <c r="B11271" s="33" t="s">
        <v>53</v>
      </c>
      <c r="C11271" s="33"/>
      <c r="D11271" s="33" t="s">
        <v>2618</v>
      </c>
      <c r="E11271" t="str">
        <f t="shared" si="180"/>
        <v>No Data</v>
      </c>
    </row>
    <row r="11272" spans="1:5" x14ac:dyDescent="0.3">
      <c r="A11272" s="33" t="s">
        <v>52</v>
      </c>
      <c r="B11272" s="33" t="s">
        <v>53</v>
      </c>
      <c r="C11272" s="33">
        <v>100000</v>
      </c>
      <c r="D11272" s="33" t="s">
        <v>387</v>
      </c>
      <c r="E11272" t="str">
        <f t="shared" si="180"/>
        <v>$75K-$100K</v>
      </c>
    </row>
    <row r="11273" spans="1:5" x14ac:dyDescent="0.3">
      <c r="A11273" s="33" t="s">
        <v>2</v>
      </c>
      <c r="B11273" s="33" t="s">
        <v>53</v>
      </c>
      <c r="C11273" s="33">
        <v>90000</v>
      </c>
      <c r="D11273" s="33" t="s">
        <v>4760</v>
      </c>
      <c r="E11273" t="str">
        <f t="shared" si="180"/>
        <v>$75K-$100K</v>
      </c>
    </row>
    <row r="11274" spans="1:5" x14ac:dyDescent="0.3">
      <c r="A11274" s="33" t="s">
        <v>0</v>
      </c>
      <c r="B11274" s="33" t="s">
        <v>53</v>
      </c>
      <c r="C11274" s="33"/>
      <c r="D11274" s="33" t="s">
        <v>455</v>
      </c>
      <c r="E11274" t="str">
        <f t="shared" si="180"/>
        <v>No Data</v>
      </c>
    </row>
    <row r="11275" spans="1:5" x14ac:dyDescent="0.3">
      <c r="A11275" s="33" t="s">
        <v>66</v>
      </c>
      <c r="B11275" s="33" t="s">
        <v>68</v>
      </c>
      <c r="C11275" s="33"/>
      <c r="D11275" s="33" t="s">
        <v>297</v>
      </c>
      <c r="E11275" t="str">
        <f t="shared" si="180"/>
        <v>No Data</v>
      </c>
    </row>
    <row r="11276" spans="1:5" x14ac:dyDescent="0.3">
      <c r="A11276" s="33" t="s">
        <v>4</v>
      </c>
      <c r="B11276" s="33" t="s">
        <v>53</v>
      </c>
      <c r="C11276" s="33">
        <v>152500</v>
      </c>
      <c r="D11276" s="33" t="s">
        <v>4761</v>
      </c>
      <c r="E11276" t="str">
        <f t="shared" si="180"/>
        <v>$125K-$200K</v>
      </c>
    </row>
    <row r="11277" spans="1:5" x14ac:dyDescent="0.3">
      <c r="A11277" s="33" t="s">
        <v>2</v>
      </c>
      <c r="B11277" s="33" t="s">
        <v>53</v>
      </c>
      <c r="C11277" s="33"/>
      <c r="D11277" s="33" t="s">
        <v>4762</v>
      </c>
      <c r="E11277" t="str">
        <f t="shared" si="180"/>
        <v>No Data</v>
      </c>
    </row>
    <row r="11278" spans="1:5" x14ac:dyDescent="0.3">
      <c r="A11278" s="33" t="s">
        <v>128</v>
      </c>
      <c r="B11278" s="33" t="s">
        <v>53</v>
      </c>
      <c r="C11278" s="33">
        <v>245000</v>
      </c>
      <c r="D11278" s="33" t="s">
        <v>1327</v>
      </c>
      <c r="E11278" t="str">
        <f t="shared" si="180"/>
        <v>&gt;$200K</v>
      </c>
    </row>
    <row r="11279" spans="1:5" x14ac:dyDescent="0.3">
      <c r="A11279" s="33" t="s">
        <v>128</v>
      </c>
      <c r="B11279" s="33" t="s">
        <v>53</v>
      </c>
      <c r="C11279" s="33">
        <v>150000</v>
      </c>
      <c r="D11279" s="33" t="s">
        <v>499</v>
      </c>
      <c r="E11279" t="str">
        <f t="shared" si="180"/>
        <v>$125K-$200K</v>
      </c>
    </row>
    <row r="11280" spans="1:5" x14ac:dyDescent="0.3">
      <c r="A11280" s="33" t="s">
        <v>2</v>
      </c>
      <c r="B11280" s="33" t="s">
        <v>53</v>
      </c>
      <c r="C11280" s="33"/>
      <c r="D11280" s="33" t="s">
        <v>4763</v>
      </c>
      <c r="E11280" t="str">
        <f t="shared" si="180"/>
        <v>No Data</v>
      </c>
    </row>
    <row r="11281" spans="1:5" x14ac:dyDescent="0.3">
      <c r="A11281" s="33" t="s">
        <v>4</v>
      </c>
      <c r="B11281" s="33" t="s">
        <v>53</v>
      </c>
      <c r="C11281" s="33"/>
      <c r="D11281" s="33" t="s">
        <v>225</v>
      </c>
      <c r="E11281" t="str">
        <f t="shared" si="180"/>
        <v>No Data</v>
      </c>
    </row>
    <row r="11282" spans="1:5" x14ac:dyDescent="0.3">
      <c r="A11282" s="33" t="s">
        <v>4</v>
      </c>
      <c r="B11282" s="33" t="s">
        <v>53</v>
      </c>
      <c r="C11282" s="33">
        <v>230000</v>
      </c>
      <c r="D11282" s="33" t="s">
        <v>230</v>
      </c>
      <c r="E11282" t="str">
        <f t="shared" si="180"/>
        <v>&gt;$200K</v>
      </c>
    </row>
    <row r="11283" spans="1:5" x14ac:dyDescent="0.3">
      <c r="A11283" s="33" t="s">
        <v>0</v>
      </c>
      <c r="B11283" s="33" t="s">
        <v>53</v>
      </c>
      <c r="C11283" s="33">
        <v>85000</v>
      </c>
      <c r="D11283" s="33" t="s">
        <v>4764</v>
      </c>
      <c r="E11283" t="str">
        <f t="shared" si="180"/>
        <v>$75K-$100K</v>
      </c>
    </row>
    <row r="11284" spans="1:5" x14ac:dyDescent="0.3">
      <c r="A11284" s="33" t="s">
        <v>2</v>
      </c>
      <c r="B11284" s="33" t="s">
        <v>72</v>
      </c>
      <c r="C11284" s="33">
        <v>156500</v>
      </c>
      <c r="D11284" s="33" t="s">
        <v>4765</v>
      </c>
      <c r="E11284" t="str">
        <f t="shared" si="180"/>
        <v>$125K-$200K</v>
      </c>
    </row>
    <row r="11285" spans="1:5" x14ac:dyDescent="0.3">
      <c r="A11285" s="33" t="s">
        <v>0</v>
      </c>
      <c r="B11285" s="33" t="s">
        <v>54</v>
      </c>
      <c r="C11285" s="33"/>
      <c r="D11285" s="33" t="s">
        <v>258</v>
      </c>
      <c r="E11285" t="str">
        <f t="shared" si="180"/>
        <v>No Data</v>
      </c>
    </row>
    <row r="11286" spans="1:5" x14ac:dyDescent="0.3">
      <c r="A11286" s="33" t="s">
        <v>0</v>
      </c>
      <c r="B11286" s="33" t="s">
        <v>53</v>
      </c>
      <c r="C11286" s="33">
        <v>100000</v>
      </c>
      <c r="D11286" s="33" t="s">
        <v>225</v>
      </c>
      <c r="E11286" t="str">
        <f t="shared" si="180"/>
        <v>$75K-$100K</v>
      </c>
    </row>
    <row r="11287" spans="1:5" x14ac:dyDescent="0.3">
      <c r="A11287" s="33" t="s">
        <v>2</v>
      </c>
      <c r="B11287" s="33" t="s">
        <v>57</v>
      </c>
      <c r="C11287" s="33">
        <v>50000</v>
      </c>
      <c r="D11287" s="33" t="s">
        <v>4766</v>
      </c>
      <c r="E11287" t="str">
        <f t="shared" si="180"/>
        <v>&lt;$75K</v>
      </c>
    </row>
    <row r="11288" spans="1:5" x14ac:dyDescent="0.3">
      <c r="A11288" s="33" t="s">
        <v>4</v>
      </c>
      <c r="B11288" s="33" t="s">
        <v>53</v>
      </c>
      <c r="C11288" s="33">
        <v>140000</v>
      </c>
      <c r="D11288" s="33" t="s">
        <v>238</v>
      </c>
      <c r="E11288" t="str">
        <f t="shared" si="180"/>
        <v>$125K-$200K</v>
      </c>
    </row>
    <row r="11289" spans="1:5" x14ac:dyDescent="0.3">
      <c r="A11289" s="33" t="s">
        <v>125</v>
      </c>
      <c r="B11289" s="33" t="s">
        <v>100</v>
      </c>
      <c r="C11289" s="33">
        <v>100500</v>
      </c>
      <c r="D11289" s="33" t="s">
        <v>1768</v>
      </c>
      <c r="E11289" t="str">
        <f t="shared" si="180"/>
        <v>$100K-$125K</v>
      </c>
    </row>
    <row r="11290" spans="1:5" x14ac:dyDescent="0.3">
      <c r="A11290" s="33" t="s">
        <v>126</v>
      </c>
      <c r="B11290" s="33" t="s">
        <v>99</v>
      </c>
      <c r="C11290" s="33">
        <v>224000</v>
      </c>
      <c r="D11290" s="33" t="s">
        <v>1974</v>
      </c>
      <c r="E11290" t="str">
        <f t="shared" si="180"/>
        <v>&gt;$200K</v>
      </c>
    </row>
    <row r="11291" spans="1:5" x14ac:dyDescent="0.3">
      <c r="A11291" s="33" t="s">
        <v>128</v>
      </c>
      <c r="B11291" s="33" t="s">
        <v>53</v>
      </c>
      <c r="C11291" s="33">
        <v>200000</v>
      </c>
      <c r="D11291" s="33" t="s">
        <v>4767</v>
      </c>
      <c r="E11291" t="str">
        <f t="shared" si="180"/>
        <v>$125K-$200K</v>
      </c>
    </row>
    <row r="11292" spans="1:5" x14ac:dyDescent="0.3">
      <c r="A11292" s="33" t="s">
        <v>4</v>
      </c>
      <c r="B11292" s="33" t="s">
        <v>53</v>
      </c>
      <c r="C11292" s="33">
        <v>183000</v>
      </c>
      <c r="D11292" s="33" t="s">
        <v>3950</v>
      </c>
      <c r="E11292" t="str">
        <f t="shared" si="180"/>
        <v>$125K-$200K</v>
      </c>
    </row>
    <row r="11293" spans="1:5" x14ac:dyDescent="0.3">
      <c r="A11293" s="33" t="s">
        <v>128</v>
      </c>
      <c r="B11293" s="33" t="s">
        <v>53</v>
      </c>
      <c r="C11293" s="33">
        <v>100000</v>
      </c>
      <c r="D11293" s="33" t="s">
        <v>3207</v>
      </c>
      <c r="E11293" t="str">
        <f t="shared" si="180"/>
        <v>$75K-$100K</v>
      </c>
    </row>
    <row r="11294" spans="1:5" x14ac:dyDescent="0.3">
      <c r="A11294" s="33" t="s">
        <v>129</v>
      </c>
      <c r="B11294" s="33" t="s">
        <v>121</v>
      </c>
      <c r="C11294" s="33"/>
      <c r="D11294" s="33" t="s">
        <v>268</v>
      </c>
      <c r="E11294" t="str">
        <f t="shared" si="180"/>
        <v>No Data</v>
      </c>
    </row>
    <row r="11295" spans="1:5" x14ac:dyDescent="0.3">
      <c r="A11295" s="33" t="s">
        <v>4</v>
      </c>
      <c r="B11295" s="33" t="s">
        <v>53</v>
      </c>
      <c r="C11295" s="33">
        <v>150000</v>
      </c>
      <c r="D11295" s="33" t="s">
        <v>265</v>
      </c>
      <c r="E11295" t="str">
        <f t="shared" si="180"/>
        <v>$125K-$200K</v>
      </c>
    </row>
    <row r="11296" spans="1:5" x14ac:dyDescent="0.3">
      <c r="A11296" s="33" t="s">
        <v>126</v>
      </c>
      <c r="B11296" s="33" t="s">
        <v>53</v>
      </c>
      <c r="C11296" s="33">
        <v>125000</v>
      </c>
      <c r="D11296" s="33" t="s">
        <v>265</v>
      </c>
      <c r="E11296" t="str">
        <f t="shared" si="180"/>
        <v>$100K-$125K</v>
      </c>
    </row>
    <row r="11297" spans="1:5" x14ac:dyDescent="0.3">
      <c r="A11297" s="33" t="s">
        <v>52</v>
      </c>
      <c r="B11297" s="33" t="s">
        <v>53</v>
      </c>
      <c r="C11297" s="33">
        <v>77500</v>
      </c>
      <c r="D11297" s="33" t="s">
        <v>4768</v>
      </c>
      <c r="E11297" t="str">
        <f t="shared" si="180"/>
        <v>$75K-$100K</v>
      </c>
    </row>
    <row r="11298" spans="1:5" x14ac:dyDescent="0.3">
      <c r="A11298" s="33" t="s">
        <v>2</v>
      </c>
      <c r="B11298" s="33" t="s">
        <v>53</v>
      </c>
      <c r="C11298" s="33"/>
      <c r="D11298" s="33" t="s">
        <v>336</v>
      </c>
      <c r="E11298" t="str">
        <f t="shared" si="180"/>
        <v>No Data</v>
      </c>
    </row>
    <row r="11299" spans="1:5" x14ac:dyDescent="0.3">
      <c r="A11299" s="33" t="s">
        <v>125</v>
      </c>
      <c r="B11299" s="33" t="s">
        <v>53</v>
      </c>
      <c r="C11299" s="33"/>
      <c r="D11299" s="33" t="s">
        <v>336</v>
      </c>
      <c r="E11299" t="str">
        <f t="shared" si="180"/>
        <v>No Data</v>
      </c>
    </row>
    <row r="11300" spans="1:5" x14ac:dyDescent="0.3">
      <c r="A11300" s="33" t="s">
        <v>0</v>
      </c>
      <c r="B11300" s="33" t="s">
        <v>53</v>
      </c>
      <c r="C11300" s="33"/>
      <c r="D11300" s="33" t="s">
        <v>2959</v>
      </c>
      <c r="E11300" t="str">
        <f t="shared" si="180"/>
        <v>No Data</v>
      </c>
    </row>
    <row r="11301" spans="1:5" x14ac:dyDescent="0.3">
      <c r="A11301" s="33" t="s">
        <v>4</v>
      </c>
      <c r="B11301" s="33" t="s">
        <v>53</v>
      </c>
      <c r="C11301" s="33">
        <v>90000</v>
      </c>
      <c r="D11301" s="33" t="s">
        <v>4769</v>
      </c>
      <c r="E11301" t="str">
        <f t="shared" si="180"/>
        <v>$75K-$100K</v>
      </c>
    </row>
    <row r="11302" spans="1:5" x14ac:dyDescent="0.3">
      <c r="A11302" s="33" t="s">
        <v>2</v>
      </c>
      <c r="B11302" s="33" t="s">
        <v>54</v>
      </c>
      <c r="C11302" s="33">
        <v>115800</v>
      </c>
      <c r="D11302" s="33" t="s">
        <v>4770</v>
      </c>
      <c r="E11302" t="str">
        <f t="shared" si="180"/>
        <v>$100K-$125K</v>
      </c>
    </row>
    <row r="11303" spans="1:5" x14ac:dyDescent="0.3">
      <c r="A11303" s="33" t="s">
        <v>125</v>
      </c>
      <c r="B11303" s="33" t="s">
        <v>53</v>
      </c>
      <c r="C11303" s="33">
        <v>170000</v>
      </c>
      <c r="D11303" s="33" t="s">
        <v>217</v>
      </c>
      <c r="E11303" t="str">
        <f t="shared" si="180"/>
        <v>$125K-$200K</v>
      </c>
    </row>
    <row r="11304" spans="1:5" x14ac:dyDescent="0.3">
      <c r="A11304" s="33" t="s">
        <v>126</v>
      </c>
      <c r="B11304" s="33" t="s">
        <v>70</v>
      </c>
      <c r="C11304" s="33">
        <v>89100</v>
      </c>
      <c r="D11304" s="33" t="s">
        <v>211</v>
      </c>
      <c r="E11304" t="str">
        <f t="shared" si="180"/>
        <v>$75K-$100K</v>
      </c>
    </row>
    <row r="11305" spans="1:5" x14ac:dyDescent="0.3">
      <c r="A11305" s="33" t="s">
        <v>4</v>
      </c>
      <c r="B11305" s="33" t="s">
        <v>54</v>
      </c>
      <c r="C11305" s="33">
        <v>70000</v>
      </c>
      <c r="D11305" s="33" t="s">
        <v>268</v>
      </c>
      <c r="E11305" t="str">
        <f t="shared" si="180"/>
        <v>&lt;$75K</v>
      </c>
    </row>
    <row r="11306" spans="1:5" x14ac:dyDescent="0.3">
      <c r="A11306" s="33" t="s">
        <v>0</v>
      </c>
      <c r="B11306" s="33" t="s">
        <v>53</v>
      </c>
      <c r="C11306" s="33"/>
      <c r="D11306" s="33" t="s">
        <v>258</v>
      </c>
      <c r="E11306" t="str">
        <f t="shared" si="180"/>
        <v>No Data</v>
      </c>
    </row>
    <row r="11307" spans="1:5" x14ac:dyDescent="0.3">
      <c r="A11307" s="33" t="s">
        <v>125</v>
      </c>
      <c r="B11307" s="33" t="s">
        <v>53</v>
      </c>
      <c r="C11307" s="33">
        <v>141400</v>
      </c>
      <c r="D11307" s="33" t="s">
        <v>564</v>
      </c>
      <c r="E11307" t="str">
        <f t="shared" si="180"/>
        <v>$125K-$200K</v>
      </c>
    </row>
    <row r="11308" spans="1:5" x14ac:dyDescent="0.3">
      <c r="A11308" s="33" t="s">
        <v>4</v>
      </c>
      <c r="B11308" s="33" t="s">
        <v>54</v>
      </c>
      <c r="C11308" s="33">
        <v>140000</v>
      </c>
      <c r="D11308" s="33" t="s">
        <v>3706</v>
      </c>
      <c r="E11308" t="str">
        <f t="shared" si="180"/>
        <v>$125K-$200K</v>
      </c>
    </row>
    <row r="11309" spans="1:5" x14ac:dyDescent="0.3">
      <c r="A11309" s="33" t="s">
        <v>52</v>
      </c>
      <c r="B11309" s="33" t="s">
        <v>53</v>
      </c>
      <c r="C11309" s="33"/>
      <c r="D11309" s="33" t="s">
        <v>1032</v>
      </c>
      <c r="E11309" t="str">
        <f t="shared" si="180"/>
        <v>No Data</v>
      </c>
    </row>
    <row r="11310" spans="1:5" x14ac:dyDescent="0.3">
      <c r="A11310" s="33" t="s">
        <v>4</v>
      </c>
      <c r="B11310" s="33" t="s">
        <v>53</v>
      </c>
      <c r="C11310" s="33"/>
      <c r="D11310" s="33" t="s">
        <v>559</v>
      </c>
      <c r="E11310" t="str">
        <f t="shared" si="180"/>
        <v>No Data</v>
      </c>
    </row>
    <row r="11311" spans="1:5" x14ac:dyDescent="0.3">
      <c r="A11311" s="33" t="s">
        <v>2</v>
      </c>
      <c r="B11311" s="33" t="s">
        <v>53</v>
      </c>
      <c r="C11311" s="33"/>
      <c r="D11311" s="33" t="s">
        <v>4771</v>
      </c>
      <c r="E11311" t="str">
        <f t="shared" si="180"/>
        <v>No Data</v>
      </c>
    </row>
    <row r="11312" spans="1:5" x14ac:dyDescent="0.3">
      <c r="A11312" s="33" t="s">
        <v>1</v>
      </c>
      <c r="B11312" s="33" t="s">
        <v>53</v>
      </c>
      <c r="C11312" s="33">
        <v>55000</v>
      </c>
      <c r="D11312" s="33" t="s">
        <v>2351</v>
      </c>
      <c r="E11312" t="str">
        <f t="shared" si="180"/>
        <v>&lt;$75K</v>
      </c>
    </row>
    <row r="11313" spans="1:5" x14ac:dyDescent="0.3">
      <c r="A11313" s="33" t="s">
        <v>2</v>
      </c>
      <c r="B11313" s="33" t="s">
        <v>53</v>
      </c>
      <c r="C11313" s="33"/>
      <c r="D11313" s="33" t="s">
        <v>4768</v>
      </c>
      <c r="E11313" t="str">
        <f t="shared" si="180"/>
        <v>No Data</v>
      </c>
    </row>
    <row r="11314" spans="1:5" x14ac:dyDescent="0.3">
      <c r="A11314" s="33" t="s">
        <v>52</v>
      </c>
      <c r="B11314" s="33" t="s">
        <v>53</v>
      </c>
      <c r="C11314" s="33"/>
      <c r="D11314" s="33" t="s">
        <v>3491</v>
      </c>
      <c r="E11314" t="str">
        <f t="shared" si="180"/>
        <v>No Data</v>
      </c>
    </row>
    <row r="11315" spans="1:5" x14ac:dyDescent="0.3">
      <c r="A11315" s="33" t="s">
        <v>126</v>
      </c>
      <c r="B11315" s="33" t="s">
        <v>54</v>
      </c>
      <c r="C11315" s="33">
        <v>140000</v>
      </c>
      <c r="D11315" s="33" t="s">
        <v>315</v>
      </c>
      <c r="E11315" t="str">
        <f t="shared" si="180"/>
        <v>$125K-$200K</v>
      </c>
    </row>
    <row r="11316" spans="1:5" x14ac:dyDescent="0.3">
      <c r="A11316" s="33" t="s">
        <v>4</v>
      </c>
      <c r="B11316" s="33" t="s">
        <v>53</v>
      </c>
      <c r="C11316" s="33"/>
      <c r="D11316" s="33" t="s">
        <v>4772</v>
      </c>
      <c r="E11316" t="str">
        <f t="shared" si="180"/>
        <v>No Data</v>
      </c>
    </row>
    <row r="11317" spans="1:5" x14ac:dyDescent="0.3">
      <c r="A11317" s="33" t="s">
        <v>0</v>
      </c>
      <c r="B11317" s="33" t="s">
        <v>53</v>
      </c>
      <c r="C11317" s="33">
        <v>90000</v>
      </c>
      <c r="D11317" s="33" t="s">
        <v>627</v>
      </c>
      <c r="E11317" t="str">
        <f t="shared" si="180"/>
        <v>$75K-$100K</v>
      </c>
    </row>
    <row r="11318" spans="1:5" x14ac:dyDescent="0.3">
      <c r="A11318" s="33" t="s">
        <v>2</v>
      </c>
      <c r="B11318" s="33" t="s">
        <v>53</v>
      </c>
      <c r="C11318" s="33"/>
      <c r="D11318" s="33" t="s">
        <v>4773</v>
      </c>
      <c r="E11318" t="str">
        <f t="shared" si="180"/>
        <v>No Data</v>
      </c>
    </row>
    <row r="11319" spans="1:5" x14ac:dyDescent="0.3">
      <c r="A11319" s="33" t="s">
        <v>126</v>
      </c>
      <c r="B11319" s="33" t="s">
        <v>69</v>
      </c>
      <c r="C11319" s="33">
        <v>147500</v>
      </c>
      <c r="D11319" s="33" t="s">
        <v>845</v>
      </c>
      <c r="E11319" t="str">
        <f t="shared" si="180"/>
        <v>$125K-$200K</v>
      </c>
    </row>
    <row r="11320" spans="1:5" x14ac:dyDescent="0.3">
      <c r="A11320" s="33" t="s">
        <v>1</v>
      </c>
      <c r="B11320" s="33" t="s">
        <v>81</v>
      </c>
      <c r="C11320" s="33">
        <v>166000</v>
      </c>
      <c r="D11320" s="33" t="s">
        <v>845</v>
      </c>
      <c r="E11320" t="str">
        <f t="shared" si="180"/>
        <v>$125K-$200K</v>
      </c>
    </row>
    <row r="11321" spans="1:5" x14ac:dyDescent="0.3">
      <c r="A11321" s="33" t="s">
        <v>2</v>
      </c>
      <c r="B11321" s="33" t="s">
        <v>80</v>
      </c>
      <c r="C11321" s="33">
        <v>111175</v>
      </c>
      <c r="D11321" s="33" t="s">
        <v>3289</v>
      </c>
      <c r="E11321" t="str">
        <f t="shared" si="180"/>
        <v>$100K-$125K</v>
      </c>
    </row>
    <row r="11322" spans="1:5" x14ac:dyDescent="0.3">
      <c r="A11322" s="33" t="s">
        <v>129</v>
      </c>
      <c r="B11322" s="33" t="s">
        <v>93</v>
      </c>
      <c r="C11322" s="33">
        <v>64800</v>
      </c>
      <c r="D11322" s="33" t="s">
        <v>4774</v>
      </c>
      <c r="E11322" t="str">
        <f t="shared" si="180"/>
        <v>&lt;$75K</v>
      </c>
    </row>
    <row r="11323" spans="1:5" x14ac:dyDescent="0.3">
      <c r="A11323" s="33" t="s">
        <v>0</v>
      </c>
      <c r="B11323" s="33" t="s">
        <v>53</v>
      </c>
      <c r="C11323" s="33"/>
      <c r="D11323" s="33" t="s">
        <v>4775</v>
      </c>
      <c r="E11323" t="str">
        <f t="shared" si="180"/>
        <v>No Data</v>
      </c>
    </row>
    <row r="11324" spans="1:5" x14ac:dyDescent="0.3">
      <c r="A11324" s="33" t="s">
        <v>128</v>
      </c>
      <c r="B11324" s="33" t="s">
        <v>187</v>
      </c>
      <c r="C11324" s="33">
        <v>157500</v>
      </c>
      <c r="D11324" s="33" t="s">
        <v>1285</v>
      </c>
      <c r="E11324" t="str">
        <f t="shared" si="180"/>
        <v>$125K-$200K</v>
      </c>
    </row>
    <row r="11325" spans="1:5" x14ac:dyDescent="0.3">
      <c r="A11325" s="33" t="s">
        <v>0</v>
      </c>
      <c r="B11325" s="33" t="s">
        <v>53</v>
      </c>
      <c r="C11325" s="33">
        <v>100000</v>
      </c>
      <c r="D11325" s="33" t="s">
        <v>4776</v>
      </c>
      <c r="E11325" t="str">
        <f t="shared" si="180"/>
        <v>$75K-$100K</v>
      </c>
    </row>
    <row r="11326" spans="1:5" x14ac:dyDescent="0.3">
      <c r="A11326" s="33" t="s">
        <v>0</v>
      </c>
      <c r="B11326" s="33" t="s">
        <v>53</v>
      </c>
      <c r="C11326" s="33"/>
      <c r="D11326" s="33" t="s">
        <v>268</v>
      </c>
      <c r="E11326" t="str">
        <f t="shared" si="180"/>
        <v>No Data</v>
      </c>
    </row>
    <row r="11327" spans="1:5" x14ac:dyDescent="0.3">
      <c r="A11327" s="33" t="s">
        <v>4</v>
      </c>
      <c r="B11327" s="33" t="s">
        <v>86</v>
      </c>
      <c r="C11327" s="33">
        <v>147500</v>
      </c>
      <c r="D11327" s="33" t="s">
        <v>211</v>
      </c>
      <c r="E11327" t="str">
        <f t="shared" si="180"/>
        <v>$125K-$200K</v>
      </c>
    </row>
    <row r="11328" spans="1:5" x14ac:dyDescent="0.3">
      <c r="A11328" s="33" t="s">
        <v>0</v>
      </c>
      <c r="B11328" s="33" t="s">
        <v>53</v>
      </c>
      <c r="C11328" s="33">
        <v>105710</v>
      </c>
      <c r="D11328" s="33" t="s">
        <v>4777</v>
      </c>
      <c r="E11328" t="str">
        <f t="shared" si="180"/>
        <v>$100K-$125K</v>
      </c>
    </row>
    <row r="11329" spans="1:5" x14ac:dyDescent="0.3">
      <c r="A11329" s="33" t="s">
        <v>4</v>
      </c>
      <c r="B11329" s="33" t="s">
        <v>88</v>
      </c>
      <c r="C11329" s="33">
        <v>147500</v>
      </c>
      <c r="D11329" s="33" t="s">
        <v>4778</v>
      </c>
      <c r="E11329" t="str">
        <f t="shared" si="180"/>
        <v>$125K-$200K</v>
      </c>
    </row>
    <row r="11330" spans="1:5" x14ac:dyDescent="0.3">
      <c r="A11330" s="33" t="s">
        <v>2</v>
      </c>
      <c r="B11330" s="33" t="s">
        <v>53</v>
      </c>
      <c r="C11330" s="33">
        <v>51500</v>
      </c>
      <c r="D11330" s="33" t="s">
        <v>4779</v>
      </c>
      <c r="E11330" t="str">
        <f t="shared" si="180"/>
        <v>&lt;$75K</v>
      </c>
    </row>
    <row r="11331" spans="1:5" x14ac:dyDescent="0.3">
      <c r="A11331" s="33" t="s">
        <v>2</v>
      </c>
      <c r="B11331" s="33" t="s">
        <v>98</v>
      </c>
      <c r="C11331" s="33">
        <v>163782</v>
      </c>
      <c r="D11331" s="33" t="s">
        <v>4024</v>
      </c>
      <c r="E11331" t="str">
        <f t="shared" ref="E11331:E11394" si="181">_xlfn.XLOOKUP(C11331,$H$16:$H$21,$G$16:$G$21,,1)</f>
        <v>$125K-$200K</v>
      </c>
    </row>
    <row r="11332" spans="1:5" x14ac:dyDescent="0.3">
      <c r="A11332" s="33" t="s">
        <v>0</v>
      </c>
      <c r="B11332" s="33" t="s">
        <v>53</v>
      </c>
      <c r="C11332" s="33">
        <v>196600</v>
      </c>
      <c r="D11332" s="33" t="s">
        <v>217</v>
      </c>
      <c r="E11332" t="str">
        <f t="shared" si="181"/>
        <v>$125K-$200K</v>
      </c>
    </row>
    <row r="11333" spans="1:5" x14ac:dyDescent="0.3">
      <c r="A11333" s="33" t="s">
        <v>4</v>
      </c>
      <c r="B11333" s="33" t="s">
        <v>53</v>
      </c>
      <c r="C11333" s="33"/>
      <c r="D11333" s="33" t="s">
        <v>4780</v>
      </c>
      <c r="E11333" t="str">
        <f t="shared" si="181"/>
        <v>No Data</v>
      </c>
    </row>
    <row r="11334" spans="1:5" x14ac:dyDescent="0.3">
      <c r="A11334" s="33" t="s">
        <v>126</v>
      </c>
      <c r="B11334" s="33" t="s">
        <v>72</v>
      </c>
      <c r="C11334" s="33">
        <v>89100</v>
      </c>
      <c r="D11334" s="33" t="s">
        <v>297</v>
      </c>
      <c r="E11334" t="str">
        <f t="shared" si="181"/>
        <v>$75K-$100K</v>
      </c>
    </row>
    <row r="11335" spans="1:5" x14ac:dyDescent="0.3">
      <c r="A11335" s="33" t="s">
        <v>2</v>
      </c>
      <c r="B11335" s="33" t="s">
        <v>53</v>
      </c>
      <c r="C11335" s="33">
        <v>57500</v>
      </c>
      <c r="D11335" s="33" t="s">
        <v>520</v>
      </c>
      <c r="E11335" t="str">
        <f t="shared" si="181"/>
        <v>&lt;$75K</v>
      </c>
    </row>
    <row r="11336" spans="1:5" x14ac:dyDescent="0.3">
      <c r="A11336" s="33" t="s">
        <v>52</v>
      </c>
      <c r="B11336" s="33" t="s">
        <v>53</v>
      </c>
      <c r="C11336" s="33"/>
      <c r="D11336" s="33" t="s">
        <v>3861</v>
      </c>
      <c r="E11336" t="str">
        <f t="shared" si="181"/>
        <v>No Data</v>
      </c>
    </row>
    <row r="11337" spans="1:5" x14ac:dyDescent="0.3">
      <c r="A11337" s="33" t="s">
        <v>2</v>
      </c>
      <c r="B11337" s="33" t="s">
        <v>53</v>
      </c>
      <c r="C11337" s="33">
        <v>95000</v>
      </c>
      <c r="D11337" s="33" t="s">
        <v>4781</v>
      </c>
      <c r="E11337" t="str">
        <f t="shared" si="181"/>
        <v>$75K-$100K</v>
      </c>
    </row>
    <row r="11338" spans="1:5" x14ac:dyDescent="0.3">
      <c r="A11338" s="33" t="s">
        <v>0</v>
      </c>
      <c r="B11338" s="33" t="s">
        <v>97</v>
      </c>
      <c r="C11338" s="33">
        <v>89100</v>
      </c>
      <c r="D11338" s="33" t="s">
        <v>494</v>
      </c>
      <c r="E11338" t="str">
        <f t="shared" si="181"/>
        <v>$75K-$100K</v>
      </c>
    </row>
    <row r="11339" spans="1:5" x14ac:dyDescent="0.3">
      <c r="A11339" s="33" t="s">
        <v>2</v>
      </c>
      <c r="B11339" s="33" t="s">
        <v>53</v>
      </c>
      <c r="C11339" s="33">
        <v>92500</v>
      </c>
      <c r="D11339" s="33" t="s">
        <v>265</v>
      </c>
      <c r="E11339" t="str">
        <f t="shared" si="181"/>
        <v>$75K-$100K</v>
      </c>
    </row>
    <row r="11340" spans="1:5" x14ac:dyDescent="0.3">
      <c r="A11340" s="33" t="s">
        <v>4</v>
      </c>
      <c r="B11340" s="33" t="s">
        <v>53</v>
      </c>
      <c r="C11340" s="33">
        <v>117500</v>
      </c>
      <c r="D11340" s="33" t="s">
        <v>3232</v>
      </c>
      <c r="E11340" t="str">
        <f t="shared" si="181"/>
        <v>$100K-$125K</v>
      </c>
    </row>
    <row r="11341" spans="1:5" x14ac:dyDescent="0.3">
      <c r="A11341" s="33" t="s">
        <v>2</v>
      </c>
      <c r="B11341" s="33" t="s">
        <v>53</v>
      </c>
      <c r="C11341" s="33">
        <v>170000</v>
      </c>
      <c r="D11341" s="33" t="s">
        <v>1934</v>
      </c>
      <c r="E11341" t="str">
        <f t="shared" si="181"/>
        <v>$125K-$200K</v>
      </c>
    </row>
    <row r="11342" spans="1:5" x14ac:dyDescent="0.3">
      <c r="A11342" s="33" t="s">
        <v>0</v>
      </c>
      <c r="B11342" s="33" t="s">
        <v>53</v>
      </c>
      <c r="C11342" s="33"/>
      <c r="D11342" s="33" t="s">
        <v>258</v>
      </c>
      <c r="E11342" t="str">
        <f t="shared" si="181"/>
        <v>No Data</v>
      </c>
    </row>
    <row r="11343" spans="1:5" x14ac:dyDescent="0.3">
      <c r="A11343" s="33" t="s">
        <v>0</v>
      </c>
      <c r="B11343" s="33" t="s">
        <v>53</v>
      </c>
      <c r="C11343" s="33"/>
      <c r="D11343" s="33" t="s">
        <v>389</v>
      </c>
      <c r="E11343" t="str">
        <f t="shared" si="181"/>
        <v>No Data</v>
      </c>
    </row>
    <row r="11344" spans="1:5" x14ac:dyDescent="0.3">
      <c r="A11344" s="33" t="s">
        <v>2</v>
      </c>
      <c r="B11344" s="33" t="s">
        <v>53</v>
      </c>
      <c r="C11344" s="33"/>
      <c r="D11344" s="33" t="s">
        <v>4782</v>
      </c>
      <c r="E11344" t="str">
        <f t="shared" si="181"/>
        <v>No Data</v>
      </c>
    </row>
    <row r="11345" spans="1:5" x14ac:dyDescent="0.3">
      <c r="A11345" s="33" t="s">
        <v>0</v>
      </c>
      <c r="B11345" s="33" t="s">
        <v>53</v>
      </c>
      <c r="C11345" s="33">
        <v>107500</v>
      </c>
      <c r="D11345" s="33" t="s">
        <v>520</v>
      </c>
      <c r="E11345" t="str">
        <f t="shared" si="181"/>
        <v>$100K-$125K</v>
      </c>
    </row>
    <row r="11346" spans="1:5" x14ac:dyDescent="0.3">
      <c r="A11346" s="33" t="s">
        <v>0</v>
      </c>
      <c r="B11346" s="33" t="s">
        <v>53</v>
      </c>
      <c r="C11346" s="33"/>
      <c r="D11346" s="33" t="s">
        <v>4783</v>
      </c>
      <c r="E11346" t="str">
        <f t="shared" si="181"/>
        <v>No Data</v>
      </c>
    </row>
    <row r="11347" spans="1:5" x14ac:dyDescent="0.3">
      <c r="A11347" s="33" t="s">
        <v>2</v>
      </c>
      <c r="B11347" s="33" t="s">
        <v>53</v>
      </c>
      <c r="C11347" s="33">
        <v>125000</v>
      </c>
      <c r="D11347" s="33" t="s">
        <v>4784</v>
      </c>
      <c r="E11347" t="str">
        <f t="shared" si="181"/>
        <v>$100K-$125K</v>
      </c>
    </row>
    <row r="11348" spans="1:5" x14ac:dyDescent="0.3">
      <c r="A11348" s="33" t="s">
        <v>0</v>
      </c>
      <c r="B11348" s="33" t="s">
        <v>53</v>
      </c>
      <c r="C11348" s="33"/>
      <c r="D11348" s="33" t="s">
        <v>4161</v>
      </c>
      <c r="E11348" t="str">
        <f t="shared" si="181"/>
        <v>No Data</v>
      </c>
    </row>
    <row r="11349" spans="1:5" x14ac:dyDescent="0.3">
      <c r="A11349" s="33" t="s">
        <v>126</v>
      </c>
      <c r="B11349" s="33" t="s">
        <v>185</v>
      </c>
      <c r="C11349" s="33">
        <v>190000</v>
      </c>
      <c r="D11349" s="33" t="s">
        <v>3901</v>
      </c>
      <c r="E11349" t="str">
        <f t="shared" si="181"/>
        <v>$125K-$200K</v>
      </c>
    </row>
    <row r="11350" spans="1:5" x14ac:dyDescent="0.3">
      <c r="A11350" s="33" t="s">
        <v>126</v>
      </c>
      <c r="B11350" s="33" t="s">
        <v>53</v>
      </c>
      <c r="C11350" s="33">
        <v>120000</v>
      </c>
      <c r="D11350" s="33" t="s">
        <v>4785</v>
      </c>
      <c r="E11350" t="str">
        <f t="shared" si="181"/>
        <v>$100K-$125K</v>
      </c>
    </row>
    <row r="11351" spans="1:5" x14ac:dyDescent="0.3">
      <c r="A11351" s="33" t="s">
        <v>0</v>
      </c>
      <c r="B11351" s="33" t="s">
        <v>54</v>
      </c>
      <c r="C11351" s="33"/>
      <c r="D11351" s="33" t="s">
        <v>232</v>
      </c>
      <c r="E11351" t="str">
        <f t="shared" si="181"/>
        <v>No Data</v>
      </c>
    </row>
    <row r="11352" spans="1:5" x14ac:dyDescent="0.3">
      <c r="A11352" s="33" t="s">
        <v>126</v>
      </c>
      <c r="B11352" s="33" t="s">
        <v>53</v>
      </c>
      <c r="C11352" s="33"/>
      <c r="D11352" s="33" t="s">
        <v>4786</v>
      </c>
      <c r="E11352" t="str">
        <f t="shared" si="181"/>
        <v>No Data</v>
      </c>
    </row>
    <row r="11353" spans="1:5" x14ac:dyDescent="0.3">
      <c r="A11353" s="33" t="s">
        <v>126</v>
      </c>
      <c r="B11353" s="33" t="s">
        <v>54</v>
      </c>
      <c r="C11353" s="33">
        <v>172500</v>
      </c>
      <c r="D11353" s="33" t="s">
        <v>265</v>
      </c>
      <c r="E11353" t="str">
        <f t="shared" si="181"/>
        <v>$125K-$200K</v>
      </c>
    </row>
    <row r="11354" spans="1:5" x14ac:dyDescent="0.3">
      <c r="A11354" s="33" t="s">
        <v>0</v>
      </c>
      <c r="B11354" s="33" t="s">
        <v>53</v>
      </c>
      <c r="C11354" s="33">
        <v>214000</v>
      </c>
      <c r="D11354" s="33" t="s">
        <v>4787</v>
      </c>
      <c r="E11354" t="str">
        <f t="shared" si="181"/>
        <v>&gt;$200K</v>
      </c>
    </row>
    <row r="11355" spans="1:5" x14ac:dyDescent="0.3">
      <c r="A11355" s="33" t="s">
        <v>0</v>
      </c>
      <c r="B11355" s="33" t="s">
        <v>53</v>
      </c>
      <c r="C11355" s="33">
        <v>150000</v>
      </c>
      <c r="D11355" s="33" t="s">
        <v>3092</v>
      </c>
      <c r="E11355" t="str">
        <f t="shared" si="181"/>
        <v>$125K-$200K</v>
      </c>
    </row>
    <row r="11356" spans="1:5" x14ac:dyDescent="0.3">
      <c r="A11356" s="33" t="s">
        <v>0</v>
      </c>
      <c r="B11356" s="33" t="s">
        <v>53</v>
      </c>
      <c r="C11356" s="33">
        <v>118850</v>
      </c>
      <c r="D11356" s="33" t="s">
        <v>1482</v>
      </c>
      <c r="E11356" t="str">
        <f t="shared" si="181"/>
        <v>$100K-$125K</v>
      </c>
    </row>
    <row r="11357" spans="1:5" x14ac:dyDescent="0.3">
      <c r="A11357" s="33" t="s">
        <v>2</v>
      </c>
      <c r="B11357" s="33" t="s">
        <v>53</v>
      </c>
      <c r="C11357" s="33"/>
      <c r="D11357" s="33" t="s">
        <v>452</v>
      </c>
      <c r="E11357" t="str">
        <f t="shared" si="181"/>
        <v>No Data</v>
      </c>
    </row>
    <row r="11358" spans="1:5" x14ac:dyDescent="0.3">
      <c r="A11358" s="33" t="s">
        <v>2</v>
      </c>
      <c r="B11358" s="33" t="s">
        <v>53</v>
      </c>
      <c r="C11358" s="33">
        <v>110090</v>
      </c>
      <c r="D11358" s="33" t="s">
        <v>476</v>
      </c>
      <c r="E11358" t="str">
        <f t="shared" si="181"/>
        <v>$100K-$125K</v>
      </c>
    </row>
    <row r="11359" spans="1:5" x14ac:dyDescent="0.3">
      <c r="A11359" s="33" t="s">
        <v>4</v>
      </c>
      <c r="B11359" s="33" t="s">
        <v>53</v>
      </c>
      <c r="C11359" s="33">
        <v>140000</v>
      </c>
      <c r="D11359" s="33" t="s">
        <v>209</v>
      </c>
      <c r="E11359" t="str">
        <f t="shared" si="181"/>
        <v>$125K-$200K</v>
      </c>
    </row>
    <row r="11360" spans="1:5" x14ac:dyDescent="0.3">
      <c r="A11360" s="33" t="s">
        <v>4</v>
      </c>
      <c r="B11360" s="33" t="s">
        <v>54</v>
      </c>
      <c r="C11360" s="33"/>
      <c r="D11360" s="33" t="s">
        <v>258</v>
      </c>
      <c r="E11360" t="str">
        <f t="shared" si="181"/>
        <v>No Data</v>
      </c>
    </row>
    <row r="11361" spans="1:5" x14ac:dyDescent="0.3">
      <c r="A11361" s="33" t="s">
        <v>4</v>
      </c>
      <c r="B11361" s="33" t="s">
        <v>53</v>
      </c>
      <c r="C11361" s="33"/>
      <c r="D11361" s="33" t="s">
        <v>530</v>
      </c>
      <c r="E11361" t="str">
        <f t="shared" si="181"/>
        <v>No Data</v>
      </c>
    </row>
    <row r="11362" spans="1:5" x14ac:dyDescent="0.3">
      <c r="A11362" s="33" t="s">
        <v>2</v>
      </c>
      <c r="B11362" s="33" t="s">
        <v>53</v>
      </c>
      <c r="C11362" s="33"/>
      <c r="D11362" s="33" t="s">
        <v>1638</v>
      </c>
      <c r="E11362" t="str">
        <f t="shared" si="181"/>
        <v>No Data</v>
      </c>
    </row>
    <row r="11363" spans="1:5" x14ac:dyDescent="0.3">
      <c r="A11363" s="33" t="s">
        <v>0</v>
      </c>
      <c r="B11363" s="33" t="s">
        <v>54</v>
      </c>
      <c r="C11363" s="33">
        <v>255000</v>
      </c>
      <c r="D11363" s="33" t="s">
        <v>4788</v>
      </c>
      <c r="E11363" t="str">
        <f t="shared" si="181"/>
        <v>&gt;$200K</v>
      </c>
    </row>
    <row r="11364" spans="1:5" x14ac:dyDescent="0.3">
      <c r="A11364" s="33" t="s">
        <v>2</v>
      </c>
      <c r="B11364" s="33" t="s">
        <v>53</v>
      </c>
      <c r="C11364" s="33">
        <v>89833.5</v>
      </c>
      <c r="D11364" s="33" t="s">
        <v>4082</v>
      </c>
      <c r="E11364" t="str">
        <f t="shared" si="181"/>
        <v>$75K-$100K</v>
      </c>
    </row>
    <row r="11365" spans="1:5" x14ac:dyDescent="0.3">
      <c r="A11365" s="33" t="s">
        <v>2</v>
      </c>
      <c r="B11365" s="33" t="s">
        <v>53</v>
      </c>
      <c r="C11365" s="33">
        <v>45000</v>
      </c>
      <c r="D11365" s="33" t="s">
        <v>4789</v>
      </c>
      <c r="E11365" t="str">
        <f t="shared" si="181"/>
        <v>&lt;$75K</v>
      </c>
    </row>
    <row r="11366" spans="1:5" x14ac:dyDescent="0.3">
      <c r="A11366" s="33" t="s">
        <v>126</v>
      </c>
      <c r="B11366" s="33" t="s">
        <v>53</v>
      </c>
      <c r="C11366" s="33">
        <v>135000</v>
      </c>
      <c r="D11366" s="33" t="s">
        <v>441</v>
      </c>
      <c r="E11366" t="str">
        <f t="shared" si="181"/>
        <v>$125K-$200K</v>
      </c>
    </row>
    <row r="11367" spans="1:5" x14ac:dyDescent="0.3">
      <c r="A11367" s="33" t="s">
        <v>0</v>
      </c>
      <c r="B11367" s="33" t="s">
        <v>53</v>
      </c>
      <c r="C11367" s="33">
        <v>90000</v>
      </c>
      <c r="D11367" s="33" t="s">
        <v>4790</v>
      </c>
      <c r="E11367" t="str">
        <f t="shared" si="181"/>
        <v>$75K-$100K</v>
      </c>
    </row>
    <row r="11368" spans="1:5" x14ac:dyDescent="0.3">
      <c r="A11368" s="33" t="s">
        <v>2</v>
      </c>
      <c r="B11368" s="33" t="s">
        <v>177</v>
      </c>
      <c r="C11368" s="33">
        <v>69300</v>
      </c>
      <c r="D11368" s="33" t="s">
        <v>1999</v>
      </c>
      <c r="E11368" t="str">
        <f t="shared" si="181"/>
        <v>&lt;$75K</v>
      </c>
    </row>
    <row r="11369" spans="1:5" x14ac:dyDescent="0.3">
      <c r="A11369" s="33" t="s">
        <v>2</v>
      </c>
      <c r="B11369" s="33" t="s">
        <v>53</v>
      </c>
      <c r="C11369" s="33"/>
      <c r="D11369" s="33" t="s">
        <v>4791</v>
      </c>
      <c r="E11369" t="str">
        <f t="shared" si="181"/>
        <v>No Data</v>
      </c>
    </row>
    <row r="11370" spans="1:5" x14ac:dyDescent="0.3">
      <c r="A11370" s="33" t="s">
        <v>128</v>
      </c>
      <c r="B11370" s="33" t="s">
        <v>70</v>
      </c>
      <c r="C11370" s="33">
        <v>88128</v>
      </c>
      <c r="D11370" s="33" t="s">
        <v>4792</v>
      </c>
      <c r="E11370" t="str">
        <f t="shared" si="181"/>
        <v>$75K-$100K</v>
      </c>
    </row>
    <row r="11371" spans="1:5" x14ac:dyDescent="0.3">
      <c r="A11371" s="33" t="s">
        <v>0</v>
      </c>
      <c r="B11371" s="33" t="s">
        <v>53</v>
      </c>
      <c r="C11371" s="33">
        <v>120000</v>
      </c>
      <c r="D11371" s="33" t="s">
        <v>609</v>
      </c>
      <c r="E11371" t="str">
        <f t="shared" si="181"/>
        <v>$100K-$125K</v>
      </c>
    </row>
    <row r="11372" spans="1:5" x14ac:dyDescent="0.3">
      <c r="A11372" s="33" t="s">
        <v>125</v>
      </c>
      <c r="B11372" s="33" t="s">
        <v>53</v>
      </c>
      <c r="C11372" s="33">
        <v>86500</v>
      </c>
      <c r="D11372" s="33" t="s">
        <v>2746</v>
      </c>
      <c r="E11372" t="str">
        <f t="shared" si="181"/>
        <v>$75K-$100K</v>
      </c>
    </row>
    <row r="11373" spans="1:5" x14ac:dyDescent="0.3">
      <c r="A11373" s="33" t="s">
        <v>0</v>
      </c>
      <c r="B11373" s="33" t="s">
        <v>110</v>
      </c>
      <c r="C11373" s="33">
        <v>72900</v>
      </c>
      <c r="D11373" s="33" t="s">
        <v>4793</v>
      </c>
      <c r="E11373" t="str">
        <f t="shared" si="181"/>
        <v>&lt;$75K</v>
      </c>
    </row>
    <row r="11374" spans="1:5" x14ac:dyDescent="0.3">
      <c r="A11374" s="33" t="s">
        <v>0</v>
      </c>
      <c r="B11374" s="33" t="s">
        <v>53</v>
      </c>
      <c r="C11374" s="33">
        <v>106439.5</v>
      </c>
      <c r="D11374" s="33" t="s">
        <v>4794</v>
      </c>
      <c r="E11374" t="str">
        <f t="shared" si="181"/>
        <v>$100K-$125K</v>
      </c>
    </row>
    <row r="11375" spans="1:5" x14ac:dyDescent="0.3">
      <c r="A11375" s="33" t="s">
        <v>128</v>
      </c>
      <c r="B11375" s="33" t="s">
        <v>88</v>
      </c>
      <c r="C11375" s="33">
        <v>93600</v>
      </c>
      <c r="D11375" s="33" t="s">
        <v>4205</v>
      </c>
      <c r="E11375" t="str">
        <f t="shared" si="181"/>
        <v>$75K-$100K</v>
      </c>
    </row>
    <row r="11376" spans="1:5" x14ac:dyDescent="0.3">
      <c r="A11376" s="33" t="s">
        <v>126</v>
      </c>
      <c r="B11376" s="33" t="s">
        <v>53</v>
      </c>
      <c r="C11376" s="33">
        <v>130000</v>
      </c>
      <c r="D11376" s="33" t="s">
        <v>2924</v>
      </c>
      <c r="E11376" t="str">
        <f t="shared" si="181"/>
        <v>$125K-$200K</v>
      </c>
    </row>
    <row r="11377" spans="1:5" x14ac:dyDescent="0.3">
      <c r="A11377" s="33" t="s">
        <v>0</v>
      </c>
      <c r="B11377" s="33" t="s">
        <v>53</v>
      </c>
      <c r="C11377" s="33"/>
      <c r="D11377" s="33" t="s">
        <v>2604</v>
      </c>
      <c r="E11377" t="str">
        <f t="shared" si="181"/>
        <v>No Data</v>
      </c>
    </row>
    <row r="11378" spans="1:5" x14ac:dyDescent="0.3">
      <c r="A11378" s="33" t="s">
        <v>1</v>
      </c>
      <c r="B11378" s="33" t="s">
        <v>65</v>
      </c>
      <c r="C11378" s="33">
        <v>166000</v>
      </c>
      <c r="D11378" s="33" t="s">
        <v>2052</v>
      </c>
      <c r="E11378" t="str">
        <f t="shared" si="181"/>
        <v>$125K-$200K</v>
      </c>
    </row>
    <row r="11379" spans="1:5" x14ac:dyDescent="0.3">
      <c r="A11379" s="33" t="s">
        <v>4</v>
      </c>
      <c r="B11379" s="33" t="s">
        <v>53</v>
      </c>
      <c r="C11379" s="33"/>
      <c r="D11379" s="33" t="s">
        <v>2337</v>
      </c>
      <c r="E11379" t="str">
        <f t="shared" si="181"/>
        <v>No Data</v>
      </c>
    </row>
    <row r="11380" spans="1:5" x14ac:dyDescent="0.3">
      <c r="A11380" s="33" t="s">
        <v>0</v>
      </c>
      <c r="B11380" s="33" t="s">
        <v>54</v>
      </c>
      <c r="C11380" s="33">
        <v>85800</v>
      </c>
      <c r="D11380" s="33" t="s">
        <v>4795</v>
      </c>
      <c r="E11380" t="str">
        <f t="shared" si="181"/>
        <v>$75K-$100K</v>
      </c>
    </row>
    <row r="11381" spans="1:5" x14ac:dyDescent="0.3">
      <c r="A11381" s="33" t="s">
        <v>0</v>
      </c>
      <c r="B11381" s="33" t="s">
        <v>53</v>
      </c>
      <c r="C11381" s="33">
        <v>94199</v>
      </c>
      <c r="D11381" s="33" t="s">
        <v>3021</v>
      </c>
      <c r="E11381" t="str">
        <f t="shared" si="181"/>
        <v>$75K-$100K</v>
      </c>
    </row>
    <row r="11382" spans="1:5" x14ac:dyDescent="0.3">
      <c r="A11382" s="33" t="s">
        <v>125</v>
      </c>
      <c r="B11382" s="33" t="s">
        <v>54</v>
      </c>
      <c r="C11382" s="33"/>
      <c r="D11382" s="33" t="s">
        <v>1092</v>
      </c>
      <c r="E11382" t="str">
        <f t="shared" si="181"/>
        <v>No Data</v>
      </c>
    </row>
    <row r="11383" spans="1:5" x14ac:dyDescent="0.3">
      <c r="A11383" s="33" t="s">
        <v>0</v>
      </c>
      <c r="B11383" s="33" t="s">
        <v>53</v>
      </c>
      <c r="C11383" s="33"/>
      <c r="D11383" s="33" t="s">
        <v>218</v>
      </c>
      <c r="E11383" t="str">
        <f t="shared" si="181"/>
        <v>No Data</v>
      </c>
    </row>
    <row r="11384" spans="1:5" x14ac:dyDescent="0.3">
      <c r="A11384" s="33" t="s">
        <v>2</v>
      </c>
      <c r="B11384" s="33" t="s">
        <v>97</v>
      </c>
      <c r="C11384" s="33">
        <v>105000</v>
      </c>
      <c r="D11384" s="33" t="s">
        <v>3357</v>
      </c>
      <c r="E11384" t="str">
        <f t="shared" si="181"/>
        <v>$100K-$125K</v>
      </c>
    </row>
    <row r="11385" spans="1:5" x14ac:dyDescent="0.3">
      <c r="A11385" s="33" t="s">
        <v>0</v>
      </c>
      <c r="B11385" s="33" t="s">
        <v>53</v>
      </c>
      <c r="C11385" s="33">
        <v>110000</v>
      </c>
      <c r="D11385" s="33" t="s">
        <v>4796</v>
      </c>
      <c r="E11385" t="str">
        <f t="shared" si="181"/>
        <v>$100K-$125K</v>
      </c>
    </row>
    <row r="11386" spans="1:5" x14ac:dyDescent="0.3">
      <c r="A11386" s="33" t="s">
        <v>2</v>
      </c>
      <c r="B11386" s="33" t="s">
        <v>53</v>
      </c>
      <c r="C11386" s="33"/>
      <c r="D11386" s="33" t="s">
        <v>279</v>
      </c>
      <c r="E11386" t="str">
        <f t="shared" si="181"/>
        <v>No Data</v>
      </c>
    </row>
    <row r="11387" spans="1:5" x14ac:dyDescent="0.3">
      <c r="A11387" s="33" t="s">
        <v>0</v>
      </c>
      <c r="B11387" s="33" t="s">
        <v>53</v>
      </c>
      <c r="C11387" s="33">
        <v>148910</v>
      </c>
      <c r="D11387" s="33" t="s">
        <v>2449</v>
      </c>
      <c r="E11387" t="str">
        <f t="shared" si="181"/>
        <v>$125K-$200K</v>
      </c>
    </row>
    <row r="11388" spans="1:5" x14ac:dyDescent="0.3">
      <c r="A11388" s="33" t="s">
        <v>4</v>
      </c>
      <c r="B11388" s="33" t="s">
        <v>69</v>
      </c>
      <c r="C11388" s="33">
        <v>56700</v>
      </c>
      <c r="D11388" s="33" t="s">
        <v>211</v>
      </c>
      <c r="E11388" t="str">
        <f t="shared" si="181"/>
        <v>&lt;$75K</v>
      </c>
    </row>
    <row r="11389" spans="1:5" x14ac:dyDescent="0.3">
      <c r="A11389" s="33" t="s">
        <v>2</v>
      </c>
      <c r="B11389" s="33" t="s">
        <v>110</v>
      </c>
      <c r="C11389" s="33">
        <v>57500</v>
      </c>
      <c r="D11389" s="33" t="s">
        <v>1172</v>
      </c>
      <c r="E11389" t="str">
        <f t="shared" si="181"/>
        <v>&lt;$75K</v>
      </c>
    </row>
    <row r="11390" spans="1:5" x14ac:dyDescent="0.3">
      <c r="A11390" s="33" t="s">
        <v>126</v>
      </c>
      <c r="B11390" s="33" t="s">
        <v>53</v>
      </c>
      <c r="C11390" s="33"/>
      <c r="D11390" s="33" t="s">
        <v>225</v>
      </c>
      <c r="E11390" t="str">
        <f t="shared" si="181"/>
        <v>No Data</v>
      </c>
    </row>
    <row r="11391" spans="1:5" x14ac:dyDescent="0.3">
      <c r="A11391" s="33" t="s">
        <v>2</v>
      </c>
      <c r="B11391" s="33" t="s">
        <v>53</v>
      </c>
      <c r="C11391" s="33"/>
      <c r="D11391" s="33" t="s">
        <v>4797</v>
      </c>
      <c r="E11391" t="str">
        <f t="shared" si="181"/>
        <v>No Data</v>
      </c>
    </row>
    <row r="11392" spans="1:5" x14ac:dyDescent="0.3">
      <c r="A11392" s="33" t="s">
        <v>0</v>
      </c>
      <c r="B11392" s="33" t="s">
        <v>53</v>
      </c>
      <c r="C11392" s="33"/>
      <c r="D11392" s="33" t="s">
        <v>258</v>
      </c>
      <c r="E11392" t="str">
        <f t="shared" si="181"/>
        <v>No Data</v>
      </c>
    </row>
    <row r="11393" spans="1:5" x14ac:dyDescent="0.3">
      <c r="A11393" s="33" t="s">
        <v>2</v>
      </c>
      <c r="B11393" s="33" t="s">
        <v>53</v>
      </c>
      <c r="C11393" s="33"/>
      <c r="D11393" s="33" t="s">
        <v>457</v>
      </c>
      <c r="E11393" t="str">
        <f t="shared" si="181"/>
        <v>No Data</v>
      </c>
    </row>
    <row r="11394" spans="1:5" x14ac:dyDescent="0.3">
      <c r="A11394" s="33" t="s">
        <v>0</v>
      </c>
      <c r="B11394" s="33" t="s">
        <v>53</v>
      </c>
      <c r="C11394" s="33">
        <v>132368</v>
      </c>
      <c r="D11394" s="33" t="s">
        <v>4798</v>
      </c>
      <c r="E11394" t="str">
        <f t="shared" si="181"/>
        <v>$125K-$200K</v>
      </c>
    </row>
    <row r="11395" spans="1:5" x14ac:dyDescent="0.3">
      <c r="A11395" s="33" t="s">
        <v>2</v>
      </c>
      <c r="B11395" s="33" t="s">
        <v>53</v>
      </c>
      <c r="C11395" s="33"/>
      <c r="D11395" s="33" t="s">
        <v>2294</v>
      </c>
      <c r="E11395" t="str">
        <f t="shared" ref="E11395:E11458" si="182">_xlfn.XLOOKUP(C11395,$H$16:$H$21,$G$16:$G$21,,1)</f>
        <v>No Data</v>
      </c>
    </row>
    <row r="11396" spans="1:5" x14ac:dyDescent="0.3">
      <c r="A11396" s="33" t="s">
        <v>126</v>
      </c>
      <c r="B11396" s="33" t="s">
        <v>53</v>
      </c>
      <c r="C11396" s="33">
        <v>143503</v>
      </c>
      <c r="D11396" s="33" t="s">
        <v>2844</v>
      </c>
      <c r="E11396" t="str">
        <f t="shared" si="182"/>
        <v>$125K-$200K</v>
      </c>
    </row>
    <row r="11397" spans="1:5" x14ac:dyDescent="0.3">
      <c r="A11397" s="33" t="s">
        <v>2</v>
      </c>
      <c r="B11397" s="33" t="s">
        <v>54</v>
      </c>
      <c r="C11397" s="33"/>
      <c r="D11397" s="33" t="s">
        <v>4799</v>
      </c>
      <c r="E11397" t="str">
        <f t="shared" si="182"/>
        <v>No Data</v>
      </c>
    </row>
    <row r="11398" spans="1:5" x14ac:dyDescent="0.3">
      <c r="A11398" s="33" t="s">
        <v>4</v>
      </c>
      <c r="B11398" s="33" t="s">
        <v>53</v>
      </c>
      <c r="C11398" s="33"/>
      <c r="D11398" s="33" t="s">
        <v>232</v>
      </c>
      <c r="E11398" t="str">
        <f t="shared" si="182"/>
        <v>No Data</v>
      </c>
    </row>
    <row r="11399" spans="1:5" x14ac:dyDescent="0.3">
      <c r="A11399" s="33" t="s">
        <v>4</v>
      </c>
      <c r="B11399" s="33" t="s">
        <v>58</v>
      </c>
      <c r="C11399" s="33">
        <v>97444</v>
      </c>
      <c r="D11399" s="33" t="s">
        <v>4800</v>
      </c>
      <c r="E11399" t="str">
        <f t="shared" si="182"/>
        <v>$75K-$100K</v>
      </c>
    </row>
    <row r="11400" spans="1:5" x14ac:dyDescent="0.3">
      <c r="A11400" s="33" t="s">
        <v>1</v>
      </c>
      <c r="B11400" s="33" t="s">
        <v>97</v>
      </c>
      <c r="C11400" s="33">
        <v>72900</v>
      </c>
      <c r="D11400" s="33" t="s">
        <v>4801</v>
      </c>
      <c r="E11400" t="str">
        <f t="shared" si="182"/>
        <v>&lt;$75K</v>
      </c>
    </row>
    <row r="11401" spans="1:5" x14ac:dyDescent="0.3">
      <c r="A11401" s="33" t="s">
        <v>126</v>
      </c>
      <c r="B11401" s="33" t="s">
        <v>53</v>
      </c>
      <c r="C11401" s="33">
        <v>170672</v>
      </c>
      <c r="D11401" s="33" t="s">
        <v>225</v>
      </c>
      <c r="E11401" t="str">
        <f t="shared" si="182"/>
        <v>$125K-$200K</v>
      </c>
    </row>
    <row r="11402" spans="1:5" x14ac:dyDescent="0.3">
      <c r="A11402" s="33" t="s">
        <v>126</v>
      </c>
      <c r="B11402" s="33" t="s">
        <v>53</v>
      </c>
      <c r="C11402" s="33">
        <v>147500</v>
      </c>
      <c r="D11402" s="33" t="s">
        <v>353</v>
      </c>
      <c r="E11402" t="str">
        <f t="shared" si="182"/>
        <v>$125K-$200K</v>
      </c>
    </row>
    <row r="11403" spans="1:5" x14ac:dyDescent="0.3">
      <c r="A11403" s="33" t="s">
        <v>128</v>
      </c>
      <c r="B11403" s="33" t="s">
        <v>53</v>
      </c>
      <c r="C11403" s="33">
        <v>145000</v>
      </c>
      <c r="D11403" s="33" t="s">
        <v>4802</v>
      </c>
      <c r="E11403" t="str">
        <f t="shared" si="182"/>
        <v>$125K-$200K</v>
      </c>
    </row>
    <row r="11404" spans="1:5" x14ac:dyDescent="0.3">
      <c r="A11404" s="33" t="s">
        <v>0</v>
      </c>
      <c r="B11404" s="33" t="s">
        <v>53</v>
      </c>
      <c r="C11404" s="33">
        <v>190960</v>
      </c>
      <c r="D11404" s="33" t="s">
        <v>217</v>
      </c>
      <c r="E11404" t="str">
        <f t="shared" si="182"/>
        <v>$125K-$200K</v>
      </c>
    </row>
    <row r="11405" spans="1:5" x14ac:dyDescent="0.3">
      <c r="A11405" s="33" t="s">
        <v>2</v>
      </c>
      <c r="B11405" s="33" t="s">
        <v>53</v>
      </c>
      <c r="C11405" s="33">
        <v>127000</v>
      </c>
      <c r="D11405" s="33" t="s">
        <v>4803</v>
      </c>
      <c r="E11405" t="str">
        <f t="shared" si="182"/>
        <v>$125K-$200K</v>
      </c>
    </row>
    <row r="11406" spans="1:5" x14ac:dyDescent="0.3">
      <c r="A11406" s="33" t="s">
        <v>0</v>
      </c>
      <c r="B11406" s="33" t="s">
        <v>53</v>
      </c>
      <c r="C11406" s="33"/>
      <c r="D11406" s="33" t="s">
        <v>4804</v>
      </c>
      <c r="E11406" t="str">
        <f t="shared" si="182"/>
        <v>No Data</v>
      </c>
    </row>
    <row r="11407" spans="1:5" x14ac:dyDescent="0.3">
      <c r="A11407" s="33" t="s">
        <v>126</v>
      </c>
      <c r="B11407" s="33" t="s">
        <v>53</v>
      </c>
      <c r="C11407" s="33">
        <v>146000</v>
      </c>
      <c r="D11407" s="33" t="s">
        <v>2885</v>
      </c>
      <c r="E11407" t="str">
        <f t="shared" si="182"/>
        <v>$125K-$200K</v>
      </c>
    </row>
    <row r="11408" spans="1:5" x14ac:dyDescent="0.3">
      <c r="A11408" s="33" t="s">
        <v>0</v>
      </c>
      <c r="B11408" s="33" t="s">
        <v>53</v>
      </c>
      <c r="C11408" s="33">
        <v>205000</v>
      </c>
      <c r="D11408" s="33" t="s">
        <v>230</v>
      </c>
      <c r="E11408" t="str">
        <f t="shared" si="182"/>
        <v>&gt;$200K</v>
      </c>
    </row>
    <row r="11409" spans="1:5" x14ac:dyDescent="0.3">
      <c r="A11409" s="33" t="s">
        <v>0</v>
      </c>
      <c r="B11409" s="33" t="s">
        <v>65</v>
      </c>
      <c r="C11409" s="33">
        <v>157500</v>
      </c>
      <c r="D11409" s="33" t="s">
        <v>834</v>
      </c>
      <c r="E11409" t="str">
        <f t="shared" si="182"/>
        <v>$125K-$200K</v>
      </c>
    </row>
    <row r="11410" spans="1:5" x14ac:dyDescent="0.3">
      <c r="A11410" s="33" t="s">
        <v>4</v>
      </c>
      <c r="B11410" s="33" t="s">
        <v>81</v>
      </c>
      <c r="C11410" s="33">
        <v>100000</v>
      </c>
      <c r="D11410" s="33" t="s">
        <v>235</v>
      </c>
      <c r="E11410" t="str">
        <f t="shared" si="182"/>
        <v>$75K-$100K</v>
      </c>
    </row>
    <row r="11411" spans="1:5" x14ac:dyDescent="0.3">
      <c r="A11411" s="33" t="s">
        <v>128</v>
      </c>
      <c r="B11411" s="33" t="s">
        <v>53</v>
      </c>
      <c r="C11411" s="33">
        <v>187500</v>
      </c>
      <c r="D11411" s="33" t="s">
        <v>878</v>
      </c>
      <c r="E11411" t="str">
        <f t="shared" si="182"/>
        <v>$125K-$200K</v>
      </c>
    </row>
    <row r="11412" spans="1:5" x14ac:dyDescent="0.3">
      <c r="A11412" s="33" t="s">
        <v>4</v>
      </c>
      <c r="B11412" s="33" t="s">
        <v>53</v>
      </c>
      <c r="C11412" s="33"/>
      <c r="D11412" s="33" t="s">
        <v>232</v>
      </c>
      <c r="E11412" t="str">
        <f t="shared" si="182"/>
        <v>No Data</v>
      </c>
    </row>
    <row r="11413" spans="1:5" x14ac:dyDescent="0.3">
      <c r="A11413" s="33" t="s">
        <v>2</v>
      </c>
      <c r="B11413" s="33" t="s">
        <v>53</v>
      </c>
      <c r="C11413" s="33">
        <v>80000</v>
      </c>
      <c r="D11413" s="33" t="s">
        <v>4805</v>
      </c>
      <c r="E11413" t="str">
        <f t="shared" si="182"/>
        <v>$75K-$100K</v>
      </c>
    </row>
    <row r="11414" spans="1:5" x14ac:dyDescent="0.3">
      <c r="A11414" s="33" t="s">
        <v>4</v>
      </c>
      <c r="B11414" s="33" t="s">
        <v>53</v>
      </c>
      <c r="C11414" s="33"/>
      <c r="D11414" s="33" t="s">
        <v>1595</v>
      </c>
      <c r="E11414" t="str">
        <f t="shared" si="182"/>
        <v>No Data</v>
      </c>
    </row>
    <row r="11415" spans="1:5" x14ac:dyDescent="0.3">
      <c r="A11415" s="33" t="s">
        <v>0</v>
      </c>
      <c r="B11415" s="33" t="s">
        <v>69</v>
      </c>
      <c r="C11415" s="33">
        <v>147500</v>
      </c>
      <c r="D11415" s="33" t="s">
        <v>1480</v>
      </c>
      <c r="E11415" t="str">
        <f t="shared" si="182"/>
        <v>$125K-$200K</v>
      </c>
    </row>
    <row r="11416" spans="1:5" x14ac:dyDescent="0.3">
      <c r="A11416" s="33" t="s">
        <v>2</v>
      </c>
      <c r="B11416" s="33" t="s">
        <v>53</v>
      </c>
      <c r="C11416" s="33">
        <v>67500</v>
      </c>
      <c r="D11416" s="33" t="s">
        <v>520</v>
      </c>
      <c r="E11416" t="str">
        <f t="shared" si="182"/>
        <v>&lt;$75K</v>
      </c>
    </row>
    <row r="11417" spans="1:5" x14ac:dyDescent="0.3">
      <c r="A11417" s="33" t="s">
        <v>2</v>
      </c>
      <c r="B11417" s="33" t="s">
        <v>53</v>
      </c>
      <c r="C11417" s="33">
        <v>65000</v>
      </c>
      <c r="D11417" s="33" t="s">
        <v>2853</v>
      </c>
      <c r="E11417" t="str">
        <f t="shared" si="182"/>
        <v>&lt;$75K</v>
      </c>
    </row>
    <row r="11418" spans="1:5" x14ac:dyDescent="0.3">
      <c r="A11418" s="33" t="s">
        <v>4</v>
      </c>
      <c r="B11418" s="33" t="s">
        <v>74</v>
      </c>
      <c r="C11418" s="33">
        <v>96773</v>
      </c>
      <c r="D11418" s="33" t="s">
        <v>1925</v>
      </c>
      <c r="E11418" t="str">
        <f t="shared" si="182"/>
        <v>$75K-$100K</v>
      </c>
    </row>
    <row r="11419" spans="1:5" x14ac:dyDescent="0.3">
      <c r="A11419" s="33" t="s">
        <v>0</v>
      </c>
      <c r="B11419" s="33" t="s">
        <v>56</v>
      </c>
      <c r="C11419" s="33">
        <v>147500</v>
      </c>
      <c r="D11419" s="33" t="s">
        <v>2031</v>
      </c>
      <c r="E11419" t="str">
        <f t="shared" si="182"/>
        <v>$125K-$200K</v>
      </c>
    </row>
    <row r="11420" spans="1:5" x14ac:dyDescent="0.3">
      <c r="A11420" s="33" t="s">
        <v>0</v>
      </c>
      <c r="B11420" s="33" t="s">
        <v>53</v>
      </c>
      <c r="C11420" s="33">
        <v>43000</v>
      </c>
      <c r="D11420" s="33" t="s">
        <v>237</v>
      </c>
      <c r="E11420" t="str">
        <f t="shared" si="182"/>
        <v>&lt;$75K</v>
      </c>
    </row>
    <row r="11421" spans="1:5" x14ac:dyDescent="0.3">
      <c r="A11421" s="33" t="s">
        <v>0</v>
      </c>
      <c r="B11421" s="33" t="s">
        <v>53</v>
      </c>
      <c r="C11421" s="33">
        <v>90000</v>
      </c>
      <c r="D11421" s="33" t="s">
        <v>4806</v>
      </c>
      <c r="E11421" t="str">
        <f t="shared" si="182"/>
        <v>$75K-$100K</v>
      </c>
    </row>
    <row r="11422" spans="1:5" x14ac:dyDescent="0.3">
      <c r="A11422" s="33" t="s">
        <v>0</v>
      </c>
      <c r="B11422" s="33" t="s">
        <v>53</v>
      </c>
      <c r="C11422" s="33">
        <v>209500</v>
      </c>
      <c r="D11422" s="33" t="s">
        <v>479</v>
      </c>
      <c r="E11422" t="str">
        <f t="shared" si="182"/>
        <v>&gt;$200K</v>
      </c>
    </row>
    <row r="11423" spans="1:5" x14ac:dyDescent="0.3">
      <c r="A11423" s="33" t="s">
        <v>2</v>
      </c>
      <c r="B11423" s="33" t="s">
        <v>53</v>
      </c>
      <c r="C11423" s="33"/>
      <c r="D11423" s="33" t="s">
        <v>268</v>
      </c>
      <c r="E11423" t="str">
        <f t="shared" si="182"/>
        <v>No Data</v>
      </c>
    </row>
    <row r="11424" spans="1:5" x14ac:dyDescent="0.3">
      <c r="A11424" s="33" t="s">
        <v>0</v>
      </c>
      <c r="B11424" s="33" t="s">
        <v>53</v>
      </c>
      <c r="C11424" s="33">
        <v>130000</v>
      </c>
      <c r="D11424" s="33" t="s">
        <v>2794</v>
      </c>
      <c r="E11424" t="str">
        <f t="shared" si="182"/>
        <v>$125K-$200K</v>
      </c>
    </row>
    <row r="11425" spans="1:5" x14ac:dyDescent="0.3">
      <c r="A11425" s="33" t="s">
        <v>4</v>
      </c>
      <c r="B11425" s="33" t="s">
        <v>53</v>
      </c>
      <c r="C11425" s="33"/>
      <c r="D11425" s="33" t="s">
        <v>300</v>
      </c>
      <c r="E11425" t="str">
        <f t="shared" si="182"/>
        <v>No Data</v>
      </c>
    </row>
    <row r="11426" spans="1:5" x14ac:dyDescent="0.3">
      <c r="A11426" s="33" t="s">
        <v>0</v>
      </c>
      <c r="B11426" s="33" t="s">
        <v>53</v>
      </c>
      <c r="C11426" s="33">
        <v>100000</v>
      </c>
      <c r="D11426" s="33" t="s">
        <v>4807</v>
      </c>
      <c r="E11426" t="str">
        <f t="shared" si="182"/>
        <v>$75K-$100K</v>
      </c>
    </row>
    <row r="11427" spans="1:5" x14ac:dyDescent="0.3">
      <c r="A11427" s="33" t="s">
        <v>4</v>
      </c>
      <c r="B11427" s="33" t="s">
        <v>81</v>
      </c>
      <c r="C11427" s="33">
        <v>90000</v>
      </c>
      <c r="D11427" s="33" t="s">
        <v>4808</v>
      </c>
      <c r="E11427" t="str">
        <f t="shared" si="182"/>
        <v>$75K-$100K</v>
      </c>
    </row>
    <row r="11428" spans="1:5" x14ac:dyDescent="0.3">
      <c r="A11428" s="33" t="s">
        <v>1</v>
      </c>
      <c r="B11428" s="33" t="s">
        <v>114</v>
      </c>
      <c r="C11428" s="33">
        <v>101029</v>
      </c>
      <c r="D11428" s="33" t="s">
        <v>4276</v>
      </c>
      <c r="E11428" t="str">
        <f t="shared" si="182"/>
        <v>$100K-$125K</v>
      </c>
    </row>
    <row r="11429" spans="1:5" x14ac:dyDescent="0.3">
      <c r="A11429" s="33" t="s">
        <v>125</v>
      </c>
      <c r="B11429" s="33" t="s">
        <v>53</v>
      </c>
      <c r="C11429" s="33"/>
      <c r="D11429" s="33" t="s">
        <v>4809</v>
      </c>
      <c r="E11429" t="str">
        <f t="shared" si="182"/>
        <v>No Data</v>
      </c>
    </row>
    <row r="11430" spans="1:5" x14ac:dyDescent="0.3">
      <c r="A11430" s="33" t="s">
        <v>4</v>
      </c>
      <c r="B11430" s="33" t="s">
        <v>53</v>
      </c>
      <c r="C11430" s="33">
        <v>130000</v>
      </c>
      <c r="D11430" s="33" t="s">
        <v>2454</v>
      </c>
      <c r="E11430" t="str">
        <f t="shared" si="182"/>
        <v>$125K-$200K</v>
      </c>
    </row>
    <row r="11431" spans="1:5" x14ac:dyDescent="0.3">
      <c r="A11431" s="33" t="s">
        <v>0</v>
      </c>
      <c r="B11431" s="33" t="s">
        <v>53</v>
      </c>
      <c r="C11431" s="33"/>
      <c r="D11431" s="33" t="s">
        <v>1919</v>
      </c>
      <c r="E11431" t="str">
        <f t="shared" si="182"/>
        <v>No Data</v>
      </c>
    </row>
    <row r="11432" spans="1:5" x14ac:dyDescent="0.3">
      <c r="A11432" s="33" t="s">
        <v>0</v>
      </c>
      <c r="B11432" s="33" t="s">
        <v>53</v>
      </c>
      <c r="C11432" s="33"/>
      <c r="D11432" s="33" t="s">
        <v>4108</v>
      </c>
      <c r="E11432" t="str">
        <f t="shared" si="182"/>
        <v>No Data</v>
      </c>
    </row>
    <row r="11433" spans="1:5" x14ac:dyDescent="0.3">
      <c r="A11433" s="33" t="s">
        <v>0</v>
      </c>
      <c r="B11433" s="33" t="s">
        <v>67</v>
      </c>
      <c r="C11433" s="33">
        <v>93600</v>
      </c>
      <c r="D11433" s="33" t="s">
        <v>913</v>
      </c>
      <c r="E11433" t="str">
        <f t="shared" si="182"/>
        <v>$75K-$100K</v>
      </c>
    </row>
    <row r="11434" spans="1:5" x14ac:dyDescent="0.3">
      <c r="A11434" s="33" t="s">
        <v>4</v>
      </c>
      <c r="B11434" s="33" t="s">
        <v>53</v>
      </c>
      <c r="C11434" s="33">
        <v>175000</v>
      </c>
      <c r="D11434" s="33" t="s">
        <v>744</v>
      </c>
      <c r="E11434" t="str">
        <f t="shared" si="182"/>
        <v>$125K-$200K</v>
      </c>
    </row>
    <row r="11435" spans="1:5" x14ac:dyDescent="0.3">
      <c r="A11435" s="33" t="s">
        <v>2</v>
      </c>
      <c r="B11435" s="33" t="s">
        <v>53</v>
      </c>
      <c r="C11435" s="33">
        <v>90250</v>
      </c>
      <c r="D11435" s="33" t="s">
        <v>4770</v>
      </c>
      <c r="E11435" t="str">
        <f t="shared" si="182"/>
        <v>$75K-$100K</v>
      </c>
    </row>
    <row r="11436" spans="1:5" x14ac:dyDescent="0.3">
      <c r="A11436" s="33" t="s">
        <v>2</v>
      </c>
      <c r="B11436" s="33" t="s">
        <v>53</v>
      </c>
      <c r="C11436" s="33">
        <v>92550</v>
      </c>
      <c r="D11436" s="33" t="s">
        <v>4810</v>
      </c>
      <c r="E11436" t="str">
        <f t="shared" si="182"/>
        <v>$75K-$100K</v>
      </c>
    </row>
    <row r="11437" spans="1:5" x14ac:dyDescent="0.3">
      <c r="A11437" s="33" t="s">
        <v>4</v>
      </c>
      <c r="B11437" s="33" t="s">
        <v>54</v>
      </c>
      <c r="C11437" s="33">
        <v>131580</v>
      </c>
      <c r="D11437" s="33" t="s">
        <v>294</v>
      </c>
      <c r="E11437" t="str">
        <f t="shared" si="182"/>
        <v>$125K-$200K</v>
      </c>
    </row>
    <row r="11438" spans="1:5" x14ac:dyDescent="0.3">
      <c r="A11438" s="33" t="s">
        <v>0</v>
      </c>
      <c r="B11438" s="33" t="s">
        <v>53</v>
      </c>
      <c r="C11438" s="33"/>
      <c r="D11438" s="33" t="s">
        <v>339</v>
      </c>
      <c r="E11438" t="str">
        <f t="shared" si="182"/>
        <v>No Data</v>
      </c>
    </row>
    <row r="11439" spans="1:5" x14ac:dyDescent="0.3">
      <c r="A11439" s="33" t="s">
        <v>4</v>
      </c>
      <c r="B11439" s="33" t="s">
        <v>54</v>
      </c>
      <c r="C11439" s="33">
        <v>205000</v>
      </c>
      <c r="D11439" s="33" t="s">
        <v>462</v>
      </c>
      <c r="E11439" t="str">
        <f t="shared" si="182"/>
        <v>&gt;$200K</v>
      </c>
    </row>
    <row r="11440" spans="1:5" x14ac:dyDescent="0.3">
      <c r="A11440" s="33" t="s">
        <v>0</v>
      </c>
      <c r="B11440" s="33" t="s">
        <v>53</v>
      </c>
      <c r="C11440" s="33">
        <v>135000</v>
      </c>
      <c r="D11440" s="33" t="s">
        <v>1832</v>
      </c>
      <c r="E11440" t="str">
        <f t="shared" si="182"/>
        <v>$125K-$200K</v>
      </c>
    </row>
    <row r="11441" spans="1:5" x14ac:dyDescent="0.3">
      <c r="A11441" s="33" t="s">
        <v>0</v>
      </c>
      <c r="B11441" s="33" t="s">
        <v>53</v>
      </c>
      <c r="C11441" s="33">
        <v>163000</v>
      </c>
      <c r="D11441" s="33" t="s">
        <v>729</v>
      </c>
      <c r="E11441" t="str">
        <f t="shared" si="182"/>
        <v>$125K-$200K</v>
      </c>
    </row>
    <row r="11442" spans="1:5" x14ac:dyDescent="0.3">
      <c r="A11442" s="33" t="s">
        <v>0</v>
      </c>
      <c r="B11442" s="33" t="s">
        <v>53</v>
      </c>
      <c r="C11442" s="33">
        <v>155000</v>
      </c>
      <c r="D11442" s="33" t="s">
        <v>4497</v>
      </c>
      <c r="E11442" t="str">
        <f t="shared" si="182"/>
        <v>$125K-$200K</v>
      </c>
    </row>
    <row r="11443" spans="1:5" x14ac:dyDescent="0.3">
      <c r="A11443" s="33" t="s">
        <v>4</v>
      </c>
      <c r="B11443" s="33" t="s">
        <v>97</v>
      </c>
      <c r="C11443" s="33">
        <v>134241</v>
      </c>
      <c r="D11443" s="33" t="s">
        <v>3185</v>
      </c>
      <c r="E11443" t="str">
        <f t="shared" si="182"/>
        <v>$125K-$200K</v>
      </c>
    </row>
    <row r="11444" spans="1:5" x14ac:dyDescent="0.3">
      <c r="A11444" s="33" t="s">
        <v>4</v>
      </c>
      <c r="B11444" s="33" t="s">
        <v>53</v>
      </c>
      <c r="C11444" s="33">
        <v>135000</v>
      </c>
      <c r="D11444" s="33" t="s">
        <v>4811</v>
      </c>
      <c r="E11444" t="str">
        <f t="shared" si="182"/>
        <v>$125K-$200K</v>
      </c>
    </row>
    <row r="11445" spans="1:5" x14ac:dyDescent="0.3">
      <c r="A11445" s="33" t="s">
        <v>0</v>
      </c>
      <c r="B11445" s="33" t="s">
        <v>53</v>
      </c>
      <c r="C11445" s="33">
        <v>80000</v>
      </c>
      <c r="D11445" s="33" t="s">
        <v>248</v>
      </c>
      <c r="E11445" t="str">
        <f t="shared" si="182"/>
        <v>$75K-$100K</v>
      </c>
    </row>
    <row r="11446" spans="1:5" x14ac:dyDescent="0.3">
      <c r="A11446" s="33" t="s">
        <v>2</v>
      </c>
      <c r="B11446" s="33" t="s">
        <v>53</v>
      </c>
      <c r="C11446" s="33"/>
      <c r="D11446" s="33" t="s">
        <v>268</v>
      </c>
      <c r="E11446" t="str">
        <f t="shared" si="182"/>
        <v>No Data</v>
      </c>
    </row>
    <row r="11447" spans="1:5" x14ac:dyDescent="0.3">
      <c r="A11447" s="33" t="s">
        <v>52</v>
      </c>
      <c r="B11447" s="33" t="s">
        <v>53</v>
      </c>
      <c r="C11447" s="33"/>
      <c r="D11447" s="33" t="s">
        <v>266</v>
      </c>
      <c r="E11447" t="str">
        <f t="shared" si="182"/>
        <v>No Data</v>
      </c>
    </row>
    <row r="11448" spans="1:5" x14ac:dyDescent="0.3">
      <c r="A11448" s="33" t="s">
        <v>4</v>
      </c>
      <c r="B11448" s="33" t="s">
        <v>97</v>
      </c>
      <c r="C11448" s="33">
        <v>45000</v>
      </c>
      <c r="D11448" s="33" t="s">
        <v>4812</v>
      </c>
      <c r="E11448" t="str">
        <f t="shared" si="182"/>
        <v>&lt;$75K</v>
      </c>
    </row>
    <row r="11449" spans="1:5" x14ac:dyDescent="0.3">
      <c r="A11449" s="33" t="s">
        <v>2</v>
      </c>
      <c r="B11449" s="33" t="s">
        <v>192</v>
      </c>
      <c r="C11449" s="33">
        <v>102500</v>
      </c>
      <c r="D11449" s="33" t="s">
        <v>1790</v>
      </c>
      <c r="E11449" t="str">
        <f t="shared" si="182"/>
        <v>$100K-$125K</v>
      </c>
    </row>
    <row r="11450" spans="1:5" x14ac:dyDescent="0.3">
      <c r="A11450" s="33" t="s">
        <v>0</v>
      </c>
      <c r="B11450" s="33" t="s">
        <v>54</v>
      </c>
      <c r="C11450" s="33">
        <v>250000</v>
      </c>
      <c r="D11450" s="33" t="s">
        <v>942</v>
      </c>
      <c r="E11450" t="str">
        <f t="shared" si="182"/>
        <v>&gt;$200K</v>
      </c>
    </row>
    <row r="11451" spans="1:5" x14ac:dyDescent="0.3">
      <c r="A11451" s="33" t="s">
        <v>4</v>
      </c>
      <c r="B11451" s="33" t="s">
        <v>53</v>
      </c>
      <c r="C11451" s="33">
        <v>125000</v>
      </c>
      <c r="D11451" s="33" t="s">
        <v>4813</v>
      </c>
      <c r="E11451" t="str">
        <f t="shared" si="182"/>
        <v>$100K-$125K</v>
      </c>
    </row>
    <row r="11452" spans="1:5" x14ac:dyDescent="0.3">
      <c r="A11452" s="33" t="s">
        <v>2</v>
      </c>
      <c r="B11452" s="33" t="s">
        <v>53</v>
      </c>
      <c r="C11452" s="33"/>
      <c r="D11452" s="33" t="s">
        <v>3811</v>
      </c>
      <c r="E11452" t="str">
        <f t="shared" si="182"/>
        <v>No Data</v>
      </c>
    </row>
    <row r="11453" spans="1:5" x14ac:dyDescent="0.3">
      <c r="A11453" s="33" t="s">
        <v>4</v>
      </c>
      <c r="B11453" s="33" t="s">
        <v>98</v>
      </c>
      <c r="C11453" s="33">
        <v>96773</v>
      </c>
      <c r="D11453" s="33" t="s">
        <v>4006</v>
      </c>
      <c r="E11453" t="str">
        <f t="shared" si="182"/>
        <v>$75K-$100K</v>
      </c>
    </row>
    <row r="11454" spans="1:5" x14ac:dyDescent="0.3">
      <c r="A11454" s="33" t="s">
        <v>2</v>
      </c>
      <c r="B11454" s="33" t="s">
        <v>53</v>
      </c>
      <c r="C11454" s="33">
        <v>150000</v>
      </c>
      <c r="D11454" s="33" t="s">
        <v>3095</v>
      </c>
      <c r="E11454" t="str">
        <f t="shared" si="182"/>
        <v>$125K-$200K</v>
      </c>
    </row>
    <row r="11455" spans="1:5" x14ac:dyDescent="0.3">
      <c r="A11455" s="33" t="s">
        <v>128</v>
      </c>
      <c r="B11455" s="33" t="s">
        <v>53</v>
      </c>
      <c r="C11455" s="33">
        <v>125000</v>
      </c>
      <c r="D11455" s="33" t="s">
        <v>4814</v>
      </c>
      <c r="E11455" t="str">
        <f t="shared" si="182"/>
        <v>$100K-$125K</v>
      </c>
    </row>
    <row r="11456" spans="1:5" x14ac:dyDescent="0.3">
      <c r="A11456" s="33" t="s">
        <v>4</v>
      </c>
      <c r="B11456" s="33" t="s">
        <v>54</v>
      </c>
      <c r="C11456" s="33"/>
      <c r="D11456" s="33" t="s">
        <v>4815</v>
      </c>
      <c r="E11456" t="str">
        <f t="shared" si="182"/>
        <v>No Data</v>
      </c>
    </row>
    <row r="11457" spans="1:5" x14ac:dyDescent="0.3">
      <c r="A11457" s="33" t="s">
        <v>0</v>
      </c>
      <c r="B11457" s="33" t="s">
        <v>53</v>
      </c>
      <c r="C11457" s="33">
        <v>254000</v>
      </c>
      <c r="D11457" s="33" t="s">
        <v>4816</v>
      </c>
      <c r="E11457" t="str">
        <f t="shared" si="182"/>
        <v>&gt;$200K</v>
      </c>
    </row>
    <row r="11458" spans="1:5" x14ac:dyDescent="0.3">
      <c r="A11458" s="33" t="s">
        <v>2</v>
      </c>
      <c r="B11458" s="33" t="s">
        <v>53</v>
      </c>
      <c r="C11458" s="33">
        <v>87500</v>
      </c>
      <c r="D11458" s="33" t="s">
        <v>4817</v>
      </c>
      <c r="E11458" t="str">
        <f t="shared" si="182"/>
        <v>$75K-$100K</v>
      </c>
    </row>
    <row r="11459" spans="1:5" x14ac:dyDescent="0.3">
      <c r="A11459" s="33" t="s">
        <v>52</v>
      </c>
      <c r="B11459" s="33" t="s">
        <v>53</v>
      </c>
      <c r="C11459" s="33">
        <v>85000</v>
      </c>
      <c r="D11459" s="33" t="s">
        <v>4818</v>
      </c>
      <c r="E11459" t="str">
        <f t="shared" ref="E11459:E11522" si="183">_xlfn.XLOOKUP(C11459,$H$16:$H$21,$G$16:$G$21,,1)</f>
        <v>$75K-$100K</v>
      </c>
    </row>
    <row r="11460" spans="1:5" x14ac:dyDescent="0.3">
      <c r="A11460" s="33" t="s">
        <v>0</v>
      </c>
      <c r="B11460" s="33" t="s">
        <v>53</v>
      </c>
      <c r="C11460" s="33">
        <v>100900</v>
      </c>
      <c r="D11460" s="33" t="s">
        <v>4819</v>
      </c>
      <c r="E11460" t="str">
        <f t="shared" si="183"/>
        <v>$100K-$125K</v>
      </c>
    </row>
    <row r="11461" spans="1:5" x14ac:dyDescent="0.3">
      <c r="A11461" s="33" t="s">
        <v>0</v>
      </c>
      <c r="B11461" s="33" t="s">
        <v>53</v>
      </c>
      <c r="C11461" s="33"/>
      <c r="D11461" s="33" t="s">
        <v>516</v>
      </c>
      <c r="E11461" t="str">
        <f t="shared" si="183"/>
        <v>No Data</v>
      </c>
    </row>
    <row r="11462" spans="1:5" x14ac:dyDescent="0.3">
      <c r="A11462" s="33" t="s">
        <v>2</v>
      </c>
      <c r="B11462" s="33" t="s">
        <v>53</v>
      </c>
      <c r="C11462" s="33"/>
      <c r="D11462" s="33" t="s">
        <v>2252</v>
      </c>
      <c r="E11462" t="str">
        <f t="shared" si="183"/>
        <v>No Data</v>
      </c>
    </row>
    <row r="11463" spans="1:5" x14ac:dyDescent="0.3">
      <c r="A11463" s="33" t="s">
        <v>4</v>
      </c>
      <c r="B11463" s="33" t="s">
        <v>53</v>
      </c>
      <c r="C11463" s="33">
        <v>140000</v>
      </c>
      <c r="D11463" s="33" t="s">
        <v>387</v>
      </c>
      <c r="E11463" t="str">
        <f t="shared" si="183"/>
        <v>$125K-$200K</v>
      </c>
    </row>
    <row r="11464" spans="1:5" x14ac:dyDescent="0.3">
      <c r="A11464" s="33" t="s">
        <v>0</v>
      </c>
      <c r="B11464" s="33" t="s">
        <v>74</v>
      </c>
      <c r="C11464" s="33">
        <v>109500</v>
      </c>
      <c r="D11464" s="33" t="s">
        <v>294</v>
      </c>
      <c r="E11464" t="str">
        <f t="shared" si="183"/>
        <v>$100K-$125K</v>
      </c>
    </row>
    <row r="11465" spans="1:5" x14ac:dyDescent="0.3">
      <c r="A11465" s="33" t="s">
        <v>2</v>
      </c>
      <c r="B11465" s="33" t="s">
        <v>92</v>
      </c>
      <c r="C11465" s="33">
        <v>105650</v>
      </c>
      <c r="D11465" s="33" t="s">
        <v>532</v>
      </c>
      <c r="E11465" t="str">
        <f t="shared" si="183"/>
        <v>$100K-$125K</v>
      </c>
    </row>
    <row r="11466" spans="1:5" x14ac:dyDescent="0.3">
      <c r="A11466" s="33" t="s">
        <v>0</v>
      </c>
      <c r="B11466" s="33" t="s">
        <v>53</v>
      </c>
      <c r="C11466" s="33">
        <v>108000</v>
      </c>
      <c r="D11466" s="33" t="s">
        <v>1902</v>
      </c>
      <c r="E11466" t="str">
        <f t="shared" si="183"/>
        <v>$100K-$125K</v>
      </c>
    </row>
    <row r="11467" spans="1:5" x14ac:dyDescent="0.3">
      <c r="A11467" s="33" t="s">
        <v>4</v>
      </c>
      <c r="B11467" s="33" t="s">
        <v>70</v>
      </c>
      <c r="C11467" s="33">
        <v>147500</v>
      </c>
      <c r="D11467" s="33" t="s">
        <v>561</v>
      </c>
      <c r="E11467" t="str">
        <f t="shared" si="183"/>
        <v>$125K-$200K</v>
      </c>
    </row>
    <row r="11468" spans="1:5" x14ac:dyDescent="0.3">
      <c r="A11468" s="33" t="s">
        <v>0</v>
      </c>
      <c r="B11468" s="33" t="s">
        <v>53</v>
      </c>
      <c r="C11468" s="33">
        <v>135000</v>
      </c>
      <c r="D11468" s="33" t="s">
        <v>4820</v>
      </c>
      <c r="E11468" t="str">
        <f t="shared" si="183"/>
        <v>$125K-$200K</v>
      </c>
    </row>
    <row r="11469" spans="1:5" x14ac:dyDescent="0.3">
      <c r="A11469" s="33" t="s">
        <v>0</v>
      </c>
      <c r="B11469" s="33" t="s">
        <v>53</v>
      </c>
      <c r="C11469" s="33">
        <v>96000</v>
      </c>
      <c r="D11469" s="33" t="s">
        <v>4821</v>
      </c>
      <c r="E11469" t="str">
        <f t="shared" si="183"/>
        <v>$75K-$100K</v>
      </c>
    </row>
    <row r="11470" spans="1:5" x14ac:dyDescent="0.3">
      <c r="A11470" s="33" t="s">
        <v>2</v>
      </c>
      <c r="B11470" s="33" t="s">
        <v>53</v>
      </c>
      <c r="C11470" s="33"/>
      <c r="D11470" s="33" t="s">
        <v>4822</v>
      </c>
      <c r="E11470" t="str">
        <f t="shared" si="183"/>
        <v>No Data</v>
      </c>
    </row>
    <row r="11471" spans="1:5" x14ac:dyDescent="0.3">
      <c r="A11471" s="33" t="s">
        <v>0</v>
      </c>
      <c r="B11471" s="33" t="s">
        <v>53</v>
      </c>
      <c r="C11471" s="33"/>
      <c r="D11471" s="33" t="s">
        <v>4823</v>
      </c>
      <c r="E11471" t="str">
        <f t="shared" si="183"/>
        <v>No Data</v>
      </c>
    </row>
    <row r="11472" spans="1:5" x14ac:dyDescent="0.3">
      <c r="A11472" s="33" t="s">
        <v>128</v>
      </c>
      <c r="B11472" s="33" t="s">
        <v>53</v>
      </c>
      <c r="C11472" s="33"/>
      <c r="D11472" s="33" t="s">
        <v>4824</v>
      </c>
      <c r="E11472" t="str">
        <f t="shared" si="183"/>
        <v>No Data</v>
      </c>
    </row>
    <row r="11473" spans="1:5" x14ac:dyDescent="0.3">
      <c r="A11473" s="33" t="s">
        <v>4</v>
      </c>
      <c r="B11473" s="33" t="s">
        <v>53</v>
      </c>
      <c r="C11473" s="33">
        <v>130000</v>
      </c>
      <c r="D11473" s="33" t="s">
        <v>880</v>
      </c>
      <c r="E11473" t="str">
        <f t="shared" si="183"/>
        <v>$125K-$200K</v>
      </c>
    </row>
    <row r="11474" spans="1:5" x14ac:dyDescent="0.3">
      <c r="A11474" s="33" t="s">
        <v>128</v>
      </c>
      <c r="B11474" s="33" t="s">
        <v>54</v>
      </c>
      <c r="C11474" s="33"/>
      <c r="D11474" s="33" t="s">
        <v>3480</v>
      </c>
      <c r="E11474" t="str">
        <f t="shared" si="183"/>
        <v>No Data</v>
      </c>
    </row>
    <row r="11475" spans="1:5" x14ac:dyDescent="0.3">
      <c r="A11475" s="33" t="s">
        <v>125</v>
      </c>
      <c r="B11475" s="33" t="s">
        <v>53</v>
      </c>
      <c r="C11475" s="33">
        <v>120000</v>
      </c>
      <c r="D11475" s="33" t="s">
        <v>729</v>
      </c>
      <c r="E11475" t="str">
        <f t="shared" si="183"/>
        <v>$100K-$125K</v>
      </c>
    </row>
    <row r="11476" spans="1:5" x14ac:dyDescent="0.3">
      <c r="A11476" s="33" t="s">
        <v>0</v>
      </c>
      <c r="B11476" s="33" t="s">
        <v>53</v>
      </c>
      <c r="C11476" s="33"/>
      <c r="D11476" s="33" t="s">
        <v>258</v>
      </c>
      <c r="E11476" t="str">
        <f t="shared" si="183"/>
        <v>No Data</v>
      </c>
    </row>
    <row r="11477" spans="1:5" x14ac:dyDescent="0.3">
      <c r="A11477" s="33" t="s">
        <v>0</v>
      </c>
      <c r="B11477" s="33" t="s">
        <v>53</v>
      </c>
      <c r="C11477" s="33">
        <v>137500</v>
      </c>
      <c r="D11477" s="33" t="s">
        <v>4825</v>
      </c>
      <c r="E11477" t="str">
        <f t="shared" si="183"/>
        <v>$125K-$200K</v>
      </c>
    </row>
    <row r="11478" spans="1:5" x14ac:dyDescent="0.3">
      <c r="A11478" s="33" t="s">
        <v>4</v>
      </c>
      <c r="B11478" s="33" t="s">
        <v>53</v>
      </c>
      <c r="C11478" s="33"/>
      <c r="D11478" s="33" t="s">
        <v>238</v>
      </c>
      <c r="E11478" t="str">
        <f t="shared" si="183"/>
        <v>No Data</v>
      </c>
    </row>
    <row r="11479" spans="1:5" x14ac:dyDescent="0.3">
      <c r="A11479" s="33" t="s">
        <v>2</v>
      </c>
      <c r="B11479" s="33" t="s">
        <v>53</v>
      </c>
      <c r="C11479" s="33">
        <v>84950</v>
      </c>
      <c r="D11479" s="33" t="s">
        <v>1092</v>
      </c>
      <c r="E11479" t="str">
        <f t="shared" si="183"/>
        <v>$75K-$100K</v>
      </c>
    </row>
    <row r="11480" spans="1:5" x14ac:dyDescent="0.3">
      <c r="A11480" s="33" t="s">
        <v>2</v>
      </c>
      <c r="B11480" s="33" t="s">
        <v>53</v>
      </c>
      <c r="C11480" s="33"/>
      <c r="D11480" s="33" t="s">
        <v>2065</v>
      </c>
      <c r="E11480" t="str">
        <f t="shared" si="183"/>
        <v>No Data</v>
      </c>
    </row>
    <row r="11481" spans="1:5" x14ac:dyDescent="0.3">
      <c r="A11481" s="33" t="s">
        <v>2</v>
      </c>
      <c r="B11481" s="33" t="s">
        <v>93</v>
      </c>
      <c r="C11481" s="33"/>
      <c r="D11481" s="33" t="s">
        <v>850</v>
      </c>
      <c r="E11481" t="str">
        <f t="shared" si="183"/>
        <v>No Data</v>
      </c>
    </row>
    <row r="11482" spans="1:5" x14ac:dyDescent="0.3">
      <c r="A11482" s="33" t="s">
        <v>1</v>
      </c>
      <c r="B11482" s="33" t="s">
        <v>54</v>
      </c>
      <c r="C11482" s="33"/>
      <c r="D11482" s="33" t="s">
        <v>258</v>
      </c>
      <c r="E11482" t="str">
        <f t="shared" si="183"/>
        <v>No Data</v>
      </c>
    </row>
    <row r="11483" spans="1:5" x14ac:dyDescent="0.3">
      <c r="A11483" s="33" t="s">
        <v>4</v>
      </c>
      <c r="B11483" s="33" t="s">
        <v>54</v>
      </c>
      <c r="C11483" s="33">
        <v>150000</v>
      </c>
      <c r="D11483" s="33" t="s">
        <v>1690</v>
      </c>
      <c r="E11483" t="str">
        <f t="shared" si="183"/>
        <v>$125K-$200K</v>
      </c>
    </row>
    <row r="11484" spans="1:5" x14ac:dyDescent="0.3">
      <c r="A11484" s="33" t="s">
        <v>4</v>
      </c>
      <c r="B11484" s="33" t="s">
        <v>53</v>
      </c>
      <c r="C11484" s="33">
        <v>95750</v>
      </c>
      <c r="D11484" s="33" t="s">
        <v>4826</v>
      </c>
      <c r="E11484" t="str">
        <f t="shared" si="183"/>
        <v>$75K-$100K</v>
      </c>
    </row>
    <row r="11485" spans="1:5" x14ac:dyDescent="0.3">
      <c r="A11485" s="33" t="s">
        <v>0</v>
      </c>
      <c r="B11485" s="33" t="s">
        <v>53</v>
      </c>
      <c r="C11485" s="33"/>
      <c r="D11485" s="33" t="s">
        <v>4827</v>
      </c>
      <c r="E11485" t="str">
        <f t="shared" si="183"/>
        <v>No Data</v>
      </c>
    </row>
    <row r="11486" spans="1:5" x14ac:dyDescent="0.3">
      <c r="A11486" s="33" t="s">
        <v>4</v>
      </c>
      <c r="B11486" s="33" t="s">
        <v>53</v>
      </c>
      <c r="C11486" s="33"/>
      <c r="D11486" s="33" t="s">
        <v>1126</v>
      </c>
      <c r="E11486" t="str">
        <f t="shared" si="183"/>
        <v>No Data</v>
      </c>
    </row>
    <row r="11487" spans="1:5" x14ac:dyDescent="0.3">
      <c r="A11487" s="33" t="s">
        <v>2</v>
      </c>
      <c r="B11487" s="33" t="s">
        <v>73</v>
      </c>
      <c r="C11487" s="33">
        <v>80850</v>
      </c>
      <c r="D11487" s="33" t="s">
        <v>2780</v>
      </c>
      <c r="E11487" t="str">
        <f t="shared" si="183"/>
        <v>$75K-$100K</v>
      </c>
    </row>
    <row r="11488" spans="1:5" x14ac:dyDescent="0.3">
      <c r="A11488" s="33" t="s">
        <v>4</v>
      </c>
      <c r="B11488" s="33" t="s">
        <v>54</v>
      </c>
      <c r="C11488" s="33">
        <v>99150</v>
      </c>
      <c r="D11488" s="33" t="s">
        <v>4828</v>
      </c>
      <c r="E11488" t="str">
        <f t="shared" si="183"/>
        <v>$75K-$100K</v>
      </c>
    </row>
    <row r="11489" spans="1:5" x14ac:dyDescent="0.3">
      <c r="A11489" s="33" t="s">
        <v>2</v>
      </c>
      <c r="B11489" s="33" t="s">
        <v>53</v>
      </c>
      <c r="C11489" s="33">
        <v>71239</v>
      </c>
      <c r="D11489" s="33" t="s">
        <v>4829</v>
      </c>
      <c r="E11489" t="str">
        <f t="shared" si="183"/>
        <v>&lt;$75K</v>
      </c>
    </row>
    <row r="11490" spans="1:5" x14ac:dyDescent="0.3">
      <c r="A11490" s="33" t="s">
        <v>128</v>
      </c>
      <c r="B11490" s="33" t="s">
        <v>54</v>
      </c>
      <c r="C11490" s="33">
        <v>160000</v>
      </c>
      <c r="D11490" s="33" t="s">
        <v>232</v>
      </c>
      <c r="E11490" t="str">
        <f t="shared" si="183"/>
        <v>$125K-$200K</v>
      </c>
    </row>
    <row r="11491" spans="1:5" x14ac:dyDescent="0.3">
      <c r="A11491" s="33" t="s">
        <v>4</v>
      </c>
      <c r="B11491" s="33" t="s">
        <v>54</v>
      </c>
      <c r="C11491" s="33"/>
      <c r="D11491" s="33" t="s">
        <v>1403</v>
      </c>
      <c r="E11491" t="str">
        <f t="shared" si="183"/>
        <v>No Data</v>
      </c>
    </row>
    <row r="11492" spans="1:5" x14ac:dyDescent="0.3">
      <c r="A11492" s="33" t="s">
        <v>4</v>
      </c>
      <c r="B11492" s="33" t="s">
        <v>53</v>
      </c>
      <c r="C11492" s="33">
        <v>180000</v>
      </c>
      <c r="D11492" s="33" t="s">
        <v>463</v>
      </c>
      <c r="E11492" t="str">
        <f t="shared" si="183"/>
        <v>$125K-$200K</v>
      </c>
    </row>
    <row r="11493" spans="1:5" x14ac:dyDescent="0.3">
      <c r="A11493" s="33" t="s">
        <v>0</v>
      </c>
      <c r="B11493" s="33" t="s">
        <v>93</v>
      </c>
      <c r="C11493" s="33">
        <v>169413</v>
      </c>
      <c r="D11493" s="33" t="s">
        <v>353</v>
      </c>
      <c r="E11493" t="str">
        <f t="shared" si="183"/>
        <v>$125K-$200K</v>
      </c>
    </row>
    <row r="11494" spans="1:5" x14ac:dyDescent="0.3">
      <c r="A11494" s="33" t="s">
        <v>0</v>
      </c>
      <c r="B11494" s="33" t="s">
        <v>53</v>
      </c>
      <c r="C11494" s="33">
        <v>97500</v>
      </c>
      <c r="D11494" s="33" t="s">
        <v>648</v>
      </c>
      <c r="E11494" t="str">
        <f t="shared" si="183"/>
        <v>$75K-$100K</v>
      </c>
    </row>
    <row r="11495" spans="1:5" x14ac:dyDescent="0.3">
      <c r="A11495" s="33" t="s">
        <v>0</v>
      </c>
      <c r="B11495" s="33" t="s">
        <v>54</v>
      </c>
      <c r="C11495" s="33">
        <v>162500</v>
      </c>
      <c r="D11495" s="33" t="s">
        <v>4830</v>
      </c>
      <c r="E11495" t="str">
        <f t="shared" si="183"/>
        <v>$125K-$200K</v>
      </c>
    </row>
    <row r="11496" spans="1:5" x14ac:dyDescent="0.3">
      <c r="A11496" s="33" t="s">
        <v>4</v>
      </c>
      <c r="B11496" s="33" t="s">
        <v>53</v>
      </c>
      <c r="C11496" s="33"/>
      <c r="D11496" s="33" t="s">
        <v>4831</v>
      </c>
      <c r="E11496" t="str">
        <f t="shared" si="183"/>
        <v>No Data</v>
      </c>
    </row>
    <row r="11497" spans="1:5" x14ac:dyDescent="0.3">
      <c r="A11497" s="33" t="s">
        <v>0</v>
      </c>
      <c r="B11497" s="33" t="s">
        <v>53</v>
      </c>
      <c r="C11497" s="33"/>
      <c r="D11497" s="33" t="s">
        <v>912</v>
      </c>
      <c r="E11497" t="str">
        <f t="shared" si="183"/>
        <v>No Data</v>
      </c>
    </row>
    <row r="11498" spans="1:5" x14ac:dyDescent="0.3">
      <c r="A11498" s="33" t="s">
        <v>0</v>
      </c>
      <c r="B11498" s="33" t="s">
        <v>53</v>
      </c>
      <c r="C11498" s="33">
        <v>90000</v>
      </c>
      <c r="D11498" s="33" t="s">
        <v>525</v>
      </c>
      <c r="E11498" t="str">
        <f t="shared" si="183"/>
        <v>$75K-$100K</v>
      </c>
    </row>
    <row r="11499" spans="1:5" x14ac:dyDescent="0.3">
      <c r="A11499" s="33" t="s">
        <v>2</v>
      </c>
      <c r="B11499" s="33" t="s">
        <v>53</v>
      </c>
      <c r="C11499" s="33">
        <v>69000</v>
      </c>
      <c r="D11499" s="33" t="s">
        <v>4832</v>
      </c>
      <c r="E11499" t="str">
        <f t="shared" si="183"/>
        <v>&lt;$75K</v>
      </c>
    </row>
    <row r="11500" spans="1:5" x14ac:dyDescent="0.3">
      <c r="A11500" s="33" t="s">
        <v>2</v>
      </c>
      <c r="B11500" s="33" t="s">
        <v>53</v>
      </c>
      <c r="C11500" s="33">
        <v>100700</v>
      </c>
      <c r="D11500" s="33" t="s">
        <v>516</v>
      </c>
      <c r="E11500" t="str">
        <f t="shared" si="183"/>
        <v>$100K-$125K</v>
      </c>
    </row>
    <row r="11501" spans="1:5" x14ac:dyDescent="0.3">
      <c r="A11501" s="33" t="s">
        <v>0</v>
      </c>
      <c r="B11501" s="33" t="s">
        <v>53</v>
      </c>
      <c r="C11501" s="33"/>
      <c r="D11501" s="33" t="s">
        <v>533</v>
      </c>
      <c r="E11501" t="str">
        <f t="shared" si="183"/>
        <v>No Data</v>
      </c>
    </row>
    <row r="11502" spans="1:5" x14ac:dyDescent="0.3">
      <c r="A11502" s="33" t="s">
        <v>4</v>
      </c>
      <c r="B11502" s="33" t="s">
        <v>72</v>
      </c>
      <c r="C11502" s="33">
        <v>147500</v>
      </c>
      <c r="D11502" s="33" t="s">
        <v>4833</v>
      </c>
      <c r="E11502" t="str">
        <f t="shared" si="183"/>
        <v>$125K-$200K</v>
      </c>
    </row>
    <row r="11503" spans="1:5" x14ac:dyDescent="0.3">
      <c r="A11503" s="33" t="s">
        <v>0</v>
      </c>
      <c r="B11503" s="33" t="s">
        <v>53</v>
      </c>
      <c r="C11503" s="33">
        <v>157500</v>
      </c>
      <c r="D11503" s="33" t="s">
        <v>217</v>
      </c>
      <c r="E11503" t="str">
        <f t="shared" si="183"/>
        <v>$125K-$200K</v>
      </c>
    </row>
    <row r="11504" spans="1:5" x14ac:dyDescent="0.3">
      <c r="A11504" s="33" t="s">
        <v>4</v>
      </c>
      <c r="B11504" s="33" t="s">
        <v>53</v>
      </c>
      <c r="C11504" s="33"/>
      <c r="D11504" s="33" t="s">
        <v>4517</v>
      </c>
      <c r="E11504" t="str">
        <f t="shared" si="183"/>
        <v>No Data</v>
      </c>
    </row>
    <row r="11505" spans="1:5" x14ac:dyDescent="0.3">
      <c r="A11505" s="33" t="s">
        <v>0</v>
      </c>
      <c r="B11505" s="33" t="s">
        <v>54</v>
      </c>
      <c r="C11505" s="33"/>
      <c r="D11505" s="33" t="s">
        <v>1178</v>
      </c>
      <c r="E11505" t="str">
        <f t="shared" si="183"/>
        <v>No Data</v>
      </c>
    </row>
    <row r="11506" spans="1:5" x14ac:dyDescent="0.3">
      <c r="A11506" s="33" t="s">
        <v>52</v>
      </c>
      <c r="B11506" s="33" t="s">
        <v>53</v>
      </c>
      <c r="C11506" s="33">
        <v>140000</v>
      </c>
      <c r="D11506" s="33" t="s">
        <v>4834</v>
      </c>
      <c r="E11506" t="str">
        <f t="shared" si="183"/>
        <v>$125K-$200K</v>
      </c>
    </row>
    <row r="11507" spans="1:5" x14ac:dyDescent="0.3">
      <c r="A11507" s="33" t="s">
        <v>128</v>
      </c>
      <c r="B11507" s="33" t="s">
        <v>53</v>
      </c>
      <c r="C11507" s="33">
        <v>135144.5</v>
      </c>
      <c r="D11507" s="33" t="s">
        <v>929</v>
      </c>
      <c r="E11507" t="str">
        <f t="shared" si="183"/>
        <v>$125K-$200K</v>
      </c>
    </row>
    <row r="11508" spans="1:5" x14ac:dyDescent="0.3">
      <c r="A11508" s="33" t="s">
        <v>4</v>
      </c>
      <c r="B11508" s="33" t="s">
        <v>53</v>
      </c>
      <c r="C11508" s="33"/>
      <c r="D11508" s="33" t="s">
        <v>4835</v>
      </c>
      <c r="E11508" t="str">
        <f t="shared" si="183"/>
        <v>No Data</v>
      </c>
    </row>
    <row r="11509" spans="1:5" x14ac:dyDescent="0.3">
      <c r="A11509" s="33" t="s">
        <v>126</v>
      </c>
      <c r="B11509" s="33" t="s">
        <v>69</v>
      </c>
      <c r="C11509" s="33">
        <v>89100</v>
      </c>
      <c r="D11509" s="33" t="s">
        <v>297</v>
      </c>
      <c r="E11509" t="str">
        <f t="shared" si="183"/>
        <v>$75K-$100K</v>
      </c>
    </row>
    <row r="11510" spans="1:5" x14ac:dyDescent="0.3">
      <c r="A11510" s="33" t="s">
        <v>4</v>
      </c>
      <c r="B11510" s="33" t="s">
        <v>53</v>
      </c>
      <c r="C11510" s="33">
        <v>125000</v>
      </c>
      <c r="D11510" s="33" t="s">
        <v>4836</v>
      </c>
      <c r="E11510" t="str">
        <f t="shared" si="183"/>
        <v>$100K-$125K</v>
      </c>
    </row>
    <row r="11511" spans="1:5" x14ac:dyDescent="0.3">
      <c r="A11511" s="33" t="s">
        <v>0</v>
      </c>
      <c r="B11511" s="33" t="s">
        <v>53</v>
      </c>
      <c r="C11511" s="33"/>
      <c r="D11511" s="33" t="s">
        <v>4837</v>
      </c>
      <c r="E11511" t="str">
        <f t="shared" si="183"/>
        <v>No Data</v>
      </c>
    </row>
    <row r="11512" spans="1:5" x14ac:dyDescent="0.3">
      <c r="A11512" s="33" t="s">
        <v>4</v>
      </c>
      <c r="B11512" s="33" t="s">
        <v>53</v>
      </c>
      <c r="C11512" s="33">
        <v>105000</v>
      </c>
      <c r="D11512" s="33" t="s">
        <v>364</v>
      </c>
      <c r="E11512" t="str">
        <f t="shared" si="183"/>
        <v>$100K-$125K</v>
      </c>
    </row>
    <row r="11513" spans="1:5" x14ac:dyDescent="0.3">
      <c r="A11513" s="33" t="s">
        <v>2</v>
      </c>
      <c r="B11513" s="33" t="s">
        <v>54</v>
      </c>
      <c r="C11513" s="33">
        <v>51862.75</v>
      </c>
      <c r="D11513" s="33" t="s">
        <v>1238</v>
      </c>
      <c r="E11513" t="str">
        <f t="shared" si="183"/>
        <v>&lt;$75K</v>
      </c>
    </row>
    <row r="11514" spans="1:5" x14ac:dyDescent="0.3">
      <c r="A11514" s="33" t="s">
        <v>52</v>
      </c>
      <c r="B11514" s="33" t="s">
        <v>53</v>
      </c>
      <c r="C11514" s="33">
        <v>80000</v>
      </c>
      <c r="D11514" s="33" t="s">
        <v>4838</v>
      </c>
      <c r="E11514" t="str">
        <f t="shared" si="183"/>
        <v>$75K-$100K</v>
      </c>
    </row>
    <row r="11515" spans="1:5" x14ac:dyDescent="0.3">
      <c r="A11515" s="33" t="s">
        <v>0</v>
      </c>
      <c r="B11515" s="33" t="s">
        <v>53</v>
      </c>
      <c r="C11515" s="33">
        <v>209000</v>
      </c>
      <c r="D11515" s="33" t="s">
        <v>4387</v>
      </c>
      <c r="E11515" t="str">
        <f t="shared" si="183"/>
        <v>&gt;$200K</v>
      </c>
    </row>
    <row r="11516" spans="1:5" x14ac:dyDescent="0.3">
      <c r="A11516" s="33" t="s">
        <v>2</v>
      </c>
      <c r="B11516" s="33" t="s">
        <v>53</v>
      </c>
      <c r="C11516" s="33">
        <v>70000</v>
      </c>
      <c r="D11516" s="33" t="s">
        <v>3662</v>
      </c>
      <c r="E11516" t="str">
        <f t="shared" si="183"/>
        <v>&lt;$75K</v>
      </c>
    </row>
    <row r="11517" spans="1:5" x14ac:dyDescent="0.3">
      <c r="A11517" s="33" t="s">
        <v>0</v>
      </c>
      <c r="B11517" s="33" t="s">
        <v>53</v>
      </c>
      <c r="C11517" s="33">
        <v>90000</v>
      </c>
      <c r="D11517" s="33" t="s">
        <v>4839</v>
      </c>
      <c r="E11517" t="str">
        <f t="shared" si="183"/>
        <v>$75K-$100K</v>
      </c>
    </row>
    <row r="11518" spans="1:5" x14ac:dyDescent="0.3">
      <c r="A11518" s="33" t="s">
        <v>4</v>
      </c>
      <c r="B11518" s="33" t="s">
        <v>53</v>
      </c>
      <c r="C11518" s="33">
        <v>137500</v>
      </c>
      <c r="D11518" s="33" t="s">
        <v>4840</v>
      </c>
      <c r="E11518" t="str">
        <f t="shared" si="183"/>
        <v>$125K-$200K</v>
      </c>
    </row>
    <row r="11519" spans="1:5" x14ac:dyDescent="0.3">
      <c r="A11519" s="33" t="s">
        <v>0</v>
      </c>
      <c r="B11519" s="33" t="s">
        <v>54</v>
      </c>
      <c r="C11519" s="33"/>
      <c r="D11519" s="33" t="s">
        <v>4284</v>
      </c>
      <c r="E11519" t="str">
        <f t="shared" si="183"/>
        <v>No Data</v>
      </c>
    </row>
    <row r="11520" spans="1:5" x14ac:dyDescent="0.3">
      <c r="A11520" s="33" t="s">
        <v>2</v>
      </c>
      <c r="B11520" s="33" t="s">
        <v>53</v>
      </c>
      <c r="C11520" s="33"/>
      <c r="D11520" s="33" t="s">
        <v>810</v>
      </c>
      <c r="E11520" t="str">
        <f t="shared" si="183"/>
        <v>No Data</v>
      </c>
    </row>
    <row r="11521" spans="1:5" x14ac:dyDescent="0.3">
      <c r="A11521" s="33" t="s">
        <v>4</v>
      </c>
      <c r="B11521" s="33" t="s">
        <v>193</v>
      </c>
      <c r="C11521" s="33">
        <v>96773</v>
      </c>
      <c r="D11521" s="33" t="s">
        <v>2494</v>
      </c>
      <c r="E11521" t="str">
        <f t="shared" si="183"/>
        <v>$75K-$100K</v>
      </c>
    </row>
    <row r="11522" spans="1:5" x14ac:dyDescent="0.3">
      <c r="A11522" s="33" t="s">
        <v>2</v>
      </c>
      <c r="B11522" s="33" t="s">
        <v>53</v>
      </c>
      <c r="C11522" s="33">
        <v>92527.5</v>
      </c>
      <c r="D11522" s="33" t="s">
        <v>4841</v>
      </c>
      <c r="E11522" t="str">
        <f t="shared" si="183"/>
        <v>$75K-$100K</v>
      </c>
    </row>
    <row r="11523" spans="1:5" x14ac:dyDescent="0.3">
      <c r="A11523" s="33" t="s">
        <v>0</v>
      </c>
      <c r="B11523" s="33" t="s">
        <v>54</v>
      </c>
      <c r="C11523" s="33">
        <v>150000</v>
      </c>
      <c r="D11523" s="33" t="s">
        <v>872</v>
      </c>
      <c r="E11523" t="str">
        <f t="shared" ref="E11523:E11586" si="184">_xlfn.XLOOKUP(C11523,$H$16:$H$21,$G$16:$G$21,,1)</f>
        <v>$125K-$200K</v>
      </c>
    </row>
    <row r="11524" spans="1:5" x14ac:dyDescent="0.3">
      <c r="A11524" s="33" t="s">
        <v>2</v>
      </c>
      <c r="B11524" s="33" t="s">
        <v>53</v>
      </c>
      <c r="C11524" s="33"/>
      <c r="D11524" s="33" t="s">
        <v>4842</v>
      </c>
      <c r="E11524" t="str">
        <f t="shared" si="184"/>
        <v>No Data</v>
      </c>
    </row>
    <row r="11525" spans="1:5" x14ac:dyDescent="0.3">
      <c r="A11525" s="33" t="s">
        <v>4</v>
      </c>
      <c r="B11525" s="33" t="s">
        <v>68</v>
      </c>
      <c r="C11525" s="33"/>
      <c r="D11525" s="33" t="s">
        <v>4843</v>
      </c>
      <c r="E11525" t="str">
        <f t="shared" si="184"/>
        <v>No Data</v>
      </c>
    </row>
    <row r="11526" spans="1:5" x14ac:dyDescent="0.3">
      <c r="A11526" s="33" t="s">
        <v>4</v>
      </c>
      <c r="B11526" s="33" t="s">
        <v>53</v>
      </c>
      <c r="C11526" s="33">
        <v>119282</v>
      </c>
      <c r="D11526" s="33" t="s">
        <v>2563</v>
      </c>
      <c r="E11526" t="str">
        <f t="shared" si="184"/>
        <v>$100K-$125K</v>
      </c>
    </row>
    <row r="11527" spans="1:5" x14ac:dyDescent="0.3">
      <c r="A11527" s="33" t="s">
        <v>4</v>
      </c>
      <c r="B11527" s="33" t="s">
        <v>53</v>
      </c>
      <c r="C11527" s="33">
        <v>133000</v>
      </c>
      <c r="D11527" s="33" t="s">
        <v>499</v>
      </c>
      <c r="E11527" t="str">
        <f t="shared" si="184"/>
        <v>$125K-$200K</v>
      </c>
    </row>
    <row r="11528" spans="1:5" x14ac:dyDescent="0.3">
      <c r="A11528" s="33" t="s">
        <v>2</v>
      </c>
      <c r="B11528" s="33" t="s">
        <v>53</v>
      </c>
      <c r="C11528" s="33"/>
      <c r="D11528" s="33" t="s">
        <v>1432</v>
      </c>
      <c r="E11528" t="str">
        <f t="shared" si="184"/>
        <v>No Data</v>
      </c>
    </row>
    <row r="11529" spans="1:5" x14ac:dyDescent="0.3">
      <c r="A11529" s="33" t="s">
        <v>126</v>
      </c>
      <c r="B11529" s="33" t="s">
        <v>88</v>
      </c>
      <c r="C11529" s="33">
        <v>147500</v>
      </c>
      <c r="D11529" s="33" t="s">
        <v>680</v>
      </c>
      <c r="E11529" t="str">
        <f t="shared" si="184"/>
        <v>$125K-$200K</v>
      </c>
    </row>
    <row r="11530" spans="1:5" x14ac:dyDescent="0.3">
      <c r="A11530" s="33" t="s">
        <v>4</v>
      </c>
      <c r="B11530" s="33" t="s">
        <v>53</v>
      </c>
      <c r="C11530" s="33">
        <v>147500</v>
      </c>
      <c r="D11530" s="33" t="s">
        <v>353</v>
      </c>
      <c r="E11530" t="str">
        <f t="shared" si="184"/>
        <v>$125K-$200K</v>
      </c>
    </row>
    <row r="11531" spans="1:5" x14ac:dyDescent="0.3">
      <c r="A11531" s="33" t="s">
        <v>0</v>
      </c>
      <c r="B11531" s="33" t="s">
        <v>81</v>
      </c>
      <c r="C11531" s="33">
        <v>90000</v>
      </c>
      <c r="D11531" s="33" t="s">
        <v>4844</v>
      </c>
      <c r="E11531" t="str">
        <f t="shared" si="184"/>
        <v>$75K-$100K</v>
      </c>
    </row>
    <row r="11532" spans="1:5" x14ac:dyDescent="0.3">
      <c r="A11532" s="33" t="s">
        <v>129</v>
      </c>
      <c r="B11532" s="33" t="s">
        <v>53</v>
      </c>
      <c r="C11532" s="33">
        <v>150000</v>
      </c>
      <c r="D11532" s="33" t="s">
        <v>426</v>
      </c>
      <c r="E11532" t="str">
        <f t="shared" si="184"/>
        <v>$125K-$200K</v>
      </c>
    </row>
    <row r="11533" spans="1:5" x14ac:dyDescent="0.3">
      <c r="A11533" s="33" t="s">
        <v>0</v>
      </c>
      <c r="B11533" s="33" t="s">
        <v>53</v>
      </c>
      <c r="C11533" s="33"/>
      <c r="D11533" s="33" t="s">
        <v>4845</v>
      </c>
      <c r="E11533" t="str">
        <f t="shared" si="184"/>
        <v>No Data</v>
      </c>
    </row>
    <row r="11534" spans="1:5" x14ac:dyDescent="0.3">
      <c r="A11534" s="33" t="s">
        <v>0</v>
      </c>
      <c r="B11534" s="33" t="s">
        <v>53</v>
      </c>
      <c r="C11534" s="33">
        <v>142500</v>
      </c>
      <c r="D11534" s="33" t="s">
        <v>1121</v>
      </c>
      <c r="E11534" t="str">
        <f t="shared" si="184"/>
        <v>$125K-$200K</v>
      </c>
    </row>
    <row r="11535" spans="1:5" x14ac:dyDescent="0.3">
      <c r="A11535" s="33" t="s">
        <v>4</v>
      </c>
      <c r="B11535" s="33" t="s">
        <v>53</v>
      </c>
      <c r="C11535" s="33">
        <v>150000</v>
      </c>
      <c r="D11535" s="33" t="s">
        <v>3879</v>
      </c>
      <c r="E11535" t="str">
        <f t="shared" si="184"/>
        <v>$125K-$200K</v>
      </c>
    </row>
    <row r="11536" spans="1:5" x14ac:dyDescent="0.3">
      <c r="A11536" s="33" t="s">
        <v>2</v>
      </c>
      <c r="B11536" s="33" t="s">
        <v>53</v>
      </c>
      <c r="C11536" s="33"/>
      <c r="D11536" s="33" t="s">
        <v>4846</v>
      </c>
      <c r="E11536" t="str">
        <f t="shared" si="184"/>
        <v>No Data</v>
      </c>
    </row>
    <row r="11537" spans="1:5" x14ac:dyDescent="0.3">
      <c r="A11537" s="33" t="s">
        <v>0</v>
      </c>
      <c r="B11537" s="33" t="s">
        <v>54</v>
      </c>
      <c r="C11537" s="33"/>
      <c r="D11537" s="33" t="s">
        <v>4847</v>
      </c>
      <c r="E11537" t="str">
        <f t="shared" si="184"/>
        <v>No Data</v>
      </c>
    </row>
    <row r="11538" spans="1:5" x14ac:dyDescent="0.3">
      <c r="A11538" s="33" t="s">
        <v>1</v>
      </c>
      <c r="B11538" s="33" t="s">
        <v>69</v>
      </c>
      <c r="C11538" s="33">
        <v>166000</v>
      </c>
      <c r="D11538" s="33" t="s">
        <v>4848</v>
      </c>
      <c r="E11538" t="str">
        <f t="shared" si="184"/>
        <v>$125K-$200K</v>
      </c>
    </row>
    <row r="11539" spans="1:5" x14ac:dyDescent="0.3">
      <c r="A11539" s="33" t="s">
        <v>0</v>
      </c>
      <c r="B11539" s="33" t="s">
        <v>53</v>
      </c>
      <c r="C11539" s="33">
        <v>140000</v>
      </c>
      <c r="D11539" s="33" t="s">
        <v>265</v>
      </c>
      <c r="E11539" t="str">
        <f t="shared" si="184"/>
        <v>$125K-$200K</v>
      </c>
    </row>
    <row r="11540" spans="1:5" x14ac:dyDescent="0.3">
      <c r="A11540" s="33" t="s">
        <v>4</v>
      </c>
      <c r="B11540" s="33" t="s">
        <v>53</v>
      </c>
      <c r="C11540" s="33">
        <v>117500</v>
      </c>
      <c r="D11540" s="33" t="s">
        <v>265</v>
      </c>
      <c r="E11540" t="str">
        <f t="shared" si="184"/>
        <v>$100K-$125K</v>
      </c>
    </row>
    <row r="11541" spans="1:5" x14ac:dyDescent="0.3">
      <c r="A11541" s="33" t="s">
        <v>2</v>
      </c>
      <c r="B11541" s="33" t="s">
        <v>53</v>
      </c>
      <c r="C11541" s="33">
        <v>115800</v>
      </c>
      <c r="D11541" s="33" t="s">
        <v>4770</v>
      </c>
      <c r="E11541" t="str">
        <f t="shared" si="184"/>
        <v>$100K-$125K</v>
      </c>
    </row>
    <row r="11542" spans="1:5" x14ac:dyDescent="0.3">
      <c r="A11542" s="33" t="s">
        <v>0</v>
      </c>
      <c r="B11542" s="33" t="s">
        <v>53</v>
      </c>
      <c r="C11542" s="33">
        <v>114000</v>
      </c>
      <c r="D11542" s="33" t="s">
        <v>4646</v>
      </c>
      <c r="E11542" t="str">
        <f t="shared" si="184"/>
        <v>$100K-$125K</v>
      </c>
    </row>
    <row r="11543" spans="1:5" x14ac:dyDescent="0.3">
      <c r="A11543" s="33" t="s">
        <v>0</v>
      </c>
      <c r="B11543" s="33" t="s">
        <v>53</v>
      </c>
      <c r="C11543" s="33"/>
      <c r="D11543" s="33" t="s">
        <v>2859</v>
      </c>
      <c r="E11543" t="str">
        <f t="shared" si="184"/>
        <v>No Data</v>
      </c>
    </row>
    <row r="11544" spans="1:5" x14ac:dyDescent="0.3">
      <c r="A11544" s="33" t="s">
        <v>2</v>
      </c>
      <c r="B11544" s="33" t="s">
        <v>53</v>
      </c>
      <c r="C11544" s="33">
        <v>80000</v>
      </c>
      <c r="D11544" s="33" t="s">
        <v>252</v>
      </c>
      <c r="E11544" t="str">
        <f t="shared" si="184"/>
        <v>$75K-$100K</v>
      </c>
    </row>
    <row r="11545" spans="1:5" x14ac:dyDescent="0.3">
      <c r="A11545" s="33" t="s">
        <v>126</v>
      </c>
      <c r="B11545" s="33" t="s">
        <v>53</v>
      </c>
      <c r="C11545" s="33">
        <v>165000</v>
      </c>
      <c r="D11545" s="33" t="s">
        <v>400</v>
      </c>
      <c r="E11545" t="str">
        <f t="shared" si="184"/>
        <v>$125K-$200K</v>
      </c>
    </row>
    <row r="11546" spans="1:5" x14ac:dyDescent="0.3">
      <c r="A11546" s="33" t="s">
        <v>128</v>
      </c>
      <c r="B11546" s="33" t="s">
        <v>53</v>
      </c>
      <c r="C11546" s="33">
        <v>125000</v>
      </c>
      <c r="D11546" s="33" t="s">
        <v>4849</v>
      </c>
      <c r="E11546" t="str">
        <f t="shared" si="184"/>
        <v>$100K-$125K</v>
      </c>
    </row>
    <row r="11547" spans="1:5" x14ac:dyDescent="0.3">
      <c r="A11547" s="33" t="s">
        <v>125</v>
      </c>
      <c r="B11547" s="33" t="s">
        <v>53</v>
      </c>
      <c r="C11547" s="33"/>
      <c r="D11547" s="33" t="s">
        <v>2218</v>
      </c>
      <c r="E11547" t="str">
        <f t="shared" si="184"/>
        <v>No Data</v>
      </c>
    </row>
    <row r="11548" spans="1:5" x14ac:dyDescent="0.3">
      <c r="A11548" s="33" t="s">
        <v>2</v>
      </c>
      <c r="B11548" s="33" t="s">
        <v>53</v>
      </c>
      <c r="C11548" s="33">
        <v>173500</v>
      </c>
      <c r="D11548" s="33" t="s">
        <v>225</v>
      </c>
      <c r="E11548" t="str">
        <f t="shared" si="184"/>
        <v>$125K-$200K</v>
      </c>
    </row>
    <row r="11549" spans="1:5" x14ac:dyDescent="0.3">
      <c r="A11549" s="33" t="s">
        <v>0</v>
      </c>
      <c r="B11549" s="33" t="s">
        <v>53</v>
      </c>
      <c r="C11549" s="33">
        <v>163000</v>
      </c>
      <c r="D11549" s="33" t="s">
        <v>4850</v>
      </c>
      <c r="E11549" t="str">
        <f t="shared" si="184"/>
        <v>$125K-$200K</v>
      </c>
    </row>
    <row r="11550" spans="1:5" x14ac:dyDescent="0.3">
      <c r="A11550" s="33" t="s">
        <v>0</v>
      </c>
      <c r="B11550" s="33" t="s">
        <v>53</v>
      </c>
      <c r="C11550" s="33">
        <v>164500</v>
      </c>
      <c r="D11550" s="33" t="s">
        <v>1081</v>
      </c>
      <c r="E11550" t="str">
        <f t="shared" si="184"/>
        <v>$125K-$200K</v>
      </c>
    </row>
    <row r="11551" spans="1:5" x14ac:dyDescent="0.3">
      <c r="A11551" s="33" t="s">
        <v>0</v>
      </c>
      <c r="B11551" s="33" t="s">
        <v>53</v>
      </c>
      <c r="C11551" s="33">
        <v>107500</v>
      </c>
      <c r="D11551" s="33" t="s">
        <v>265</v>
      </c>
      <c r="E11551" t="str">
        <f t="shared" si="184"/>
        <v>$100K-$125K</v>
      </c>
    </row>
    <row r="11552" spans="1:5" x14ac:dyDescent="0.3">
      <c r="A11552" s="33" t="s">
        <v>2</v>
      </c>
      <c r="B11552" s="33" t="s">
        <v>93</v>
      </c>
      <c r="C11552" s="33">
        <v>98500</v>
      </c>
      <c r="D11552" s="33" t="s">
        <v>3281</v>
      </c>
      <c r="E11552" t="str">
        <f t="shared" si="184"/>
        <v>$75K-$100K</v>
      </c>
    </row>
    <row r="11553" spans="1:5" x14ac:dyDescent="0.3">
      <c r="A11553" s="33" t="s">
        <v>4</v>
      </c>
      <c r="B11553" s="33" t="s">
        <v>53</v>
      </c>
      <c r="C11553" s="33">
        <v>180000</v>
      </c>
      <c r="D11553" s="33" t="s">
        <v>4851</v>
      </c>
      <c r="E11553" t="str">
        <f t="shared" si="184"/>
        <v>$125K-$200K</v>
      </c>
    </row>
    <row r="11554" spans="1:5" x14ac:dyDescent="0.3">
      <c r="A11554" s="33" t="s">
        <v>125</v>
      </c>
      <c r="B11554" s="33" t="s">
        <v>53</v>
      </c>
      <c r="C11554" s="33">
        <v>89833.5</v>
      </c>
      <c r="D11554" s="33" t="s">
        <v>4852</v>
      </c>
      <c r="E11554" t="str">
        <f t="shared" si="184"/>
        <v>$75K-$100K</v>
      </c>
    </row>
    <row r="11555" spans="1:5" x14ac:dyDescent="0.3">
      <c r="A11555" s="33" t="s">
        <v>0</v>
      </c>
      <c r="B11555" s="33" t="s">
        <v>73</v>
      </c>
      <c r="C11555" s="33">
        <v>87705</v>
      </c>
      <c r="D11555" s="33" t="s">
        <v>4853</v>
      </c>
      <c r="E11555" t="str">
        <f t="shared" si="184"/>
        <v>$75K-$100K</v>
      </c>
    </row>
    <row r="11556" spans="1:5" x14ac:dyDescent="0.3">
      <c r="A11556" s="33" t="s">
        <v>4</v>
      </c>
      <c r="B11556" s="33" t="s">
        <v>54</v>
      </c>
      <c r="C11556" s="33">
        <v>165000</v>
      </c>
      <c r="D11556" s="33" t="s">
        <v>3354</v>
      </c>
      <c r="E11556" t="str">
        <f t="shared" si="184"/>
        <v>$125K-$200K</v>
      </c>
    </row>
    <row r="11557" spans="1:5" x14ac:dyDescent="0.3">
      <c r="A11557" s="33" t="s">
        <v>2</v>
      </c>
      <c r="B11557" s="33" t="s">
        <v>53</v>
      </c>
      <c r="C11557" s="33"/>
      <c r="D11557" s="33" t="s">
        <v>3527</v>
      </c>
      <c r="E11557" t="str">
        <f t="shared" si="184"/>
        <v>No Data</v>
      </c>
    </row>
    <row r="11558" spans="1:5" x14ac:dyDescent="0.3">
      <c r="A11558" s="33" t="s">
        <v>2</v>
      </c>
      <c r="B11558" s="33" t="s">
        <v>53</v>
      </c>
      <c r="C11558" s="33"/>
      <c r="D11558" s="33" t="s">
        <v>4854</v>
      </c>
      <c r="E11558" t="str">
        <f t="shared" si="184"/>
        <v>No Data</v>
      </c>
    </row>
    <row r="11559" spans="1:5" x14ac:dyDescent="0.3">
      <c r="A11559" s="33" t="s">
        <v>0</v>
      </c>
      <c r="B11559" s="33" t="s">
        <v>53</v>
      </c>
      <c r="C11559" s="33">
        <v>140500</v>
      </c>
      <c r="D11559" s="33" t="s">
        <v>245</v>
      </c>
      <c r="E11559" t="str">
        <f t="shared" si="184"/>
        <v>$125K-$200K</v>
      </c>
    </row>
    <row r="11560" spans="1:5" x14ac:dyDescent="0.3">
      <c r="A11560" s="33" t="s">
        <v>2</v>
      </c>
      <c r="B11560" s="33" t="s">
        <v>53</v>
      </c>
      <c r="C11560" s="33">
        <v>285000</v>
      </c>
      <c r="D11560" s="33" t="s">
        <v>4855</v>
      </c>
      <c r="E11560" t="str">
        <f t="shared" si="184"/>
        <v>&gt;$200K</v>
      </c>
    </row>
    <row r="11561" spans="1:5" x14ac:dyDescent="0.3">
      <c r="A11561" s="33" t="s">
        <v>2</v>
      </c>
      <c r="B11561" s="33" t="s">
        <v>53</v>
      </c>
      <c r="C11561" s="33">
        <v>80158.28125</v>
      </c>
      <c r="D11561" s="33" t="s">
        <v>4856</v>
      </c>
      <c r="E11561" t="str">
        <f t="shared" si="184"/>
        <v>$75K-$100K</v>
      </c>
    </row>
    <row r="11562" spans="1:5" x14ac:dyDescent="0.3">
      <c r="A11562" s="33" t="s">
        <v>0</v>
      </c>
      <c r="B11562" s="33" t="s">
        <v>53</v>
      </c>
      <c r="C11562" s="33">
        <v>137500</v>
      </c>
      <c r="D11562" s="33" t="s">
        <v>765</v>
      </c>
      <c r="E11562" t="str">
        <f t="shared" si="184"/>
        <v>$125K-$200K</v>
      </c>
    </row>
    <row r="11563" spans="1:5" x14ac:dyDescent="0.3">
      <c r="A11563" s="33" t="s">
        <v>128</v>
      </c>
      <c r="B11563" s="33" t="s">
        <v>53</v>
      </c>
      <c r="C11563" s="33">
        <v>192500</v>
      </c>
      <c r="D11563" s="33" t="s">
        <v>265</v>
      </c>
      <c r="E11563" t="str">
        <f t="shared" si="184"/>
        <v>$125K-$200K</v>
      </c>
    </row>
    <row r="11564" spans="1:5" x14ac:dyDescent="0.3">
      <c r="A11564" s="33" t="s">
        <v>0</v>
      </c>
      <c r="B11564" s="33" t="s">
        <v>54</v>
      </c>
      <c r="C11564" s="33"/>
      <c r="D11564" s="33" t="s">
        <v>230</v>
      </c>
      <c r="E11564" t="str">
        <f t="shared" si="184"/>
        <v>No Data</v>
      </c>
    </row>
    <row r="11565" spans="1:5" x14ac:dyDescent="0.3">
      <c r="A11565" s="33" t="s">
        <v>0</v>
      </c>
      <c r="B11565" s="33" t="s">
        <v>53</v>
      </c>
      <c r="C11565" s="33">
        <v>45000</v>
      </c>
      <c r="D11565" s="33" t="s">
        <v>2793</v>
      </c>
      <c r="E11565" t="str">
        <f t="shared" si="184"/>
        <v>&lt;$75K</v>
      </c>
    </row>
    <row r="11566" spans="1:5" x14ac:dyDescent="0.3">
      <c r="A11566" s="33" t="s">
        <v>2</v>
      </c>
      <c r="B11566" s="33" t="s">
        <v>53</v>
      </c>
      <c r="C11566" s="33"/>
      <c r="D11566" s="33" t="s">
        <v>4857</v>
      </c>
      <c r="E11566" t="str">
        <f t="shared" si="184"/>
        <v>No Data</v>
      </c>
    </row>
    <row r="11567" spans="1:5" x14ac:dyDescent="0.3">
      <c r="A11567" s="33" t="s">
        <v>0</v>
      </c>
      <c r="B11567" s="33" t="s">
        <v>53</v>
      </c>
      <c r="C11567" s="33">
        <v>75000</v>
      </c>
      <c r="D11567" s="33" t="s">
        <v>4858</v>
      </c>
      <c r="E11567" t="str">
        <f t="shared" si="184"/>
        <v>&lt;$75K</v>
      </c>
    </row>
    <row r="11568" spans="1:5" x14ac:dyDescent="0.3">
      <c r="A11568" s="33" t="s">
        <v>4</v>
      </c>
      <c r="B11568" s="33" t="s">
        <v>53</v>
      </c>
      <c r="C11568" s="33">
        <v>105000</v>
      </c>
      <c r="D11568" s="33" t="s">
        <v>4859</v>
      </c>
      <c r="E11568" t="str">
        <f t="shared" si="184"/>
        <v>$100K-$125K</v>
      </c>
    </row>
    <row r="11569" spans="1:5" x14ac:dyDescent="0.3">
      <c r="A11569" s="33" t="s">
        <v>0</v>
      </c>
      <c r="B11569" s="33" t="s">
        <v>53</v>
      </c>
      <c r="C11569" s="33"/>
      <c r="D11569" s="33" t="s">
        <v>258</v>
      </c>
      <c r="E11569" t="str">
        <f t="shared" si="184"/>
        <v>No Data</v>
      </c>
    </row>
    <row r="11570" spans="1:5" x14ac:dyDescent="0.3">
      <c r="A11570" s="33" t="s">
        <v>2</v>
      </c>
      <c r="B11570" s="33" t="s">
        <v>53</v>
      </c>
      <c r="C11570" s="33"/>
      <c r="D11570" s="33" t="s">
        <v>4860</v>
      </c>
      <c r="E11570" t="str">
        <f t="shared" si="184"/>
        <v>No Data</v>
      </c>
    </row>
    <row r="11571" spans="1:5" x14ac:dyDescent="0.3">
      <c r="A11571" s="33" t="s">
        <v>4</v>
      </c>
      <c r="B11571" s="33" t="s">
        <v>68</v>
      </c>
      <c r="C11571" s="33">
        <v>134241</v>
      </c>
      <c r="D11571" s="33" t="s">
        <v>4861</v>
      </c>
      <c r="E11571" t="str">
        <f t="shared" si="184"/>
        <v>$125K-$200K</v>
      </c>
    </row>
    <row r="11572" spans="1:5" x14ac:dyDescent="0.3">
      <c r="A11572" s="33" t="s">
        <v>4</v>
      </c>
      <c r="B11572" s="33" t="s">
        <v>53</v>
      </c>
      <c r="C11572" s="33"/>
      <c r="D11572" s="33" t="s">
        <v>4741</v>
      </c>
      <c r="E11572" t="str">
        <f t="shared" si="184"/>
        <v>No Data</v>
      </c>
    </row>
    <row r="11573" spans="1:5" x14ac:dyDescent="0.3">
      <c r="A11573" s="33" t="s">
        <v>0</v>
      </c>
      <c r="B11573" s="33" t="s">
        <v>53</v>
      </c>
      <c r="C11573" s="33">
        <v>128464</v>
      </c>
      <c r="D11573" s="33" t="s">
        <v>241</v>
      </c>
      <c r="E11573" t="str">
        <f t="shared" si="184"/>
        <v>$125K-$200K</v>
      </c>
    </row>
    <row r="11574" spans="1:5" x14ac:dyDescent="0.3">
      <c r="A11574" s="33" t="s">
        <v>52</v>
      </c>
      <c r="B11574" s="33" t="s">
        <v>53</v>
      </c>
      <c r="C11574" s="33"/>
      <c r="D11574" s="33" t="s">
        <v>1378</v>
      </c>
      <c r="E11574" t="str">
        <f t="shared" si="184"/>
        <v>No Data</v>
      </c>
    </row>
    <row r="11575" spans="1:5" x14ac:dyDescent="0.3">
      <c r="A11575" s="33" t="s">
        <v>128</v>
      </c>
      <c r="B11575" s="33" t="s">
        <v>53</v>
      </c>
      <c r="C11575" s="33">
        <v>125000</v>
      </c>
      <c r="D11575" s="33" t="s">
        <v>1401</v>
      </c>
      <c r="E11575" t="str">
        <f t="shared" si="184"/>
        <v>$100K-$125K</v>
      </c>
    </row>
    <row r="11576" spans="1:5" x14ac:dyDescent="0.3">
      <c r="A11576" s="33" t="s">
        <v>128</v>
      </c>
      <c r="B11576" s="33" t="s">
        <v>53</v>
      </c>
      <c r="C11576" s="33"/>
      <c r="D11576" s="33" t="s">
        <v>912</v>
      </c>
      <c r="E11576" t="str">
        <f t="shared" si="184"/>
        <v>No Data</v>
      </c>
    </row>
    <row r="11577" spans="1:5" x14ac:dyDescent="0.3">
      <c r="A11577" s="33" t="s">
        <v>126</v>
      </c>
      <c r="B11577" s="33" t="s">
        <v>53</v>
      </c>
      <c r="C11577" s="33">
        <v>133000</v>
      </c>
      <c r="D11577" s="33" t="s">
        <v>4862</v>
      </c>
      <c r="E11577" t="str">
        <f t="shared" si="184"/>
        <v>$125K-$200K</v>
      </c>
    </row>
    <row r="11578" spans="1:5" x14ac:dyDescent="0.3">
      <c r="A11578" s="33" t="s">
        <v>0</v>
      </c>
      <c r="B11578" s="33" t="s">
        <v>53</v>
      </c>
      <c r="C11578" s="33">
        <v>162000</v>
      </c>
      <c r="D11578" s="33" t="s">
        <v>1380</v>
      </c>
      <c r="E11578" t="str">
        <f t="shared" si="184"/>
        <v>$125K-$200K</v>
      </c>
    </row>
    <row r="11579" spans="1:5" x14ac:dyDescent="0.3">
      <c r="A11579" s="33" t="s">
        <v>4</v>
      </c>
      <c r="B11579" s="33" t="s">
        <v>83</v>
      </c>
      <c r="C11579" s="33">
        <v>147500</v>
      </c>
      <c r="D11579" s="33" t="s">
        <v>391</v>
      </c>
      <c r="E11579" t="str">
        <f t="shared" si="184"/>
        <v>$125K-$200K</v>
      </c>
    </row>
    <row r="11580" spans="1:5" x14ac:dyDescent="0.3">
      <c r="A11580" s="33" t="s">
        <v>126</v>
      </c>
      <c r="B11580" s="33" t="s">
        <v>53</v>
      </c>
      <c r="C11580" s="33"/>
      <c r="D11580" s="33" t="s">
        <v>1427</v>
      </c>
      <c r="E11580" t="str">
        <f t="shared" si="184"/>
        <v>No Data</v>
      </c>
    </row>
    <row r="11581" spans="1:5" x14ac:dyDescent="0.3">
      <c r="A11581" s="33" t="s">
        <v>1</v>
      </c>
      <c r="B11581" s="33" t="s">
        <v>53</v>
      </c>
      <c r="C11581" s="33">
        <v>170000</v>
      </c>
      <c r="D11581" s="33" t="s">
        <v>1026</v>
      </c>
      <c r="E11581" t="str">
        <f t="shared" si="184"/>
        <v>$125K-$200K</v>
      </c>
    </row>
    <row r="11582" spans="1:5" x14ac:dyDescent="0.3">
      <c r="A11582" s="33" t="s">
        <v>4</v>
      </c>
      <c r="B11582" s="33" t="s">
        <v>54</v>
      </c>
      <c r="C11582" s="33">
        <v>70000</v>
      </c>
      <c r="D11582" s="33" t="s">
        <v>1826</v>
      </c>
      <c r="E11582" t="str">
        <f t="shared" si="184"/>
        <v>&lt;$75K</v>
      </c>
    </row>
    <row r="11583" spans="1:5" x14ac:dyDescent="0.3">
      <c r="A11583" s="33" t="s">
        <v>4</v>
      </c>
      <c r="B11583" s="33" t="s">
        <v>54</v>
      </c>
      <c r="C11583" s="33"/>
      <c r="D11583" s="33" t="s">
        <v>230</v>
      </c>
      <c r="E11583" t="str">
        <f t="shared" si="184"/>
        <v>No Data</v>
      </c>
    </row>
    <row r="11584" spans="1:5" x14ac:dyDescent="0.3">
      <c r="A11584" s="33" t="s">
        <v>0</v>
      </c>
      <c r="B11584" s="33" t="s">
        <v>53</v>
      </c>
      <c r="C11584" s="33"/>
      <c r="D11584" s="33" t="s">
        <v>3310</v>
      </c>
      <c r="E11584" t="str">
        <f t="shared" si="184"/>
        <v>No Data</v>
      </c>
    </row>
    <row r="11585" spans="1:5" x14ac:dyDescent="0.3">
      <c r="A11585" s="33" t="s">
        <v>2</v>
      </c>
      <c r="B11585" s="33" t="s">
        <v>53</v>
      </c>
      <c r="C11585" s="33">
        <v>104090</v>
      </c>
      <c r="D11585" s="33" t="s">
        <v>849</v>
      </c>
      <c r="E11585" t="str">
        <f t="shared" si="184"/>
        <v>$100K-$125K</v>
      </c>
    </row>
    <row r="11586" spans="1:5" x14ac:dyDescent="0.3">
      <c r="A11586" s="33" t="s">
        <v>128</v>
      </c>
      <c r="B11586" s="33" t="s">
        <v>54</v>
      </c>
      <c r="C11586" s="33">
        <v>143000</v>
      </c>
      <c r="D11586" s="33" t="s">
        <v>259</v>
      </c>
      <c r="E11586" t="str">
        <f t="shared" si="184"/>
        <v>$125K-$200K</v>
      </c>
    </row>
    <row r="11587" spans="1:5" x14ac:dyDescent="0.3">
      <c r="A11587" s="33" t="s">
        <v>2</v>
      </c>
      <c r="B11587" s="33" t="s">
        <v>53</v>
      </c>
      <c r="C11587" s="33">
        <v>89547.5</v>
      </c>
      <c r="D11587" s="33" t="s">
        <v>2677</v>
      </c>
      <c r="E11587" t="str">
        <f t="shared" ref="E11587:E11650" si="185">_xlfn.XLOOKUP(C11587,$H$16:$H$21,$G$16:$G$21,,1)</f>
        <v>$75K-$100K</v>
      </c>
    </row>
    <row r="11588" spans="1:5" x14ac:dyDescent="0.3">
      <c r="A11588" s="33" t="s">
        <v>129</v>
      </c>
      <c r="B11588" s="33" t="s">
        <v>88</v>
      </c>
      <c r="C11588" s="33">
        <v>79200</v>
      </c>
      <c r="D11588" s="33" t="s">
        <v>651</v>
      </c>
      <c r="E11588" t="str">
        <f t="shared" si="185"/>
        <v>$75K-$100K</v>
      </c>
    </row>
    <row r="11589" spans="1:5" x14ac:dyDescent="0.3">
      <c r="A11589" s="33" t="s">
        <v>0</v>
      </c>
      <c r="B11589" s="33" t="s">
        <v>53</v>
      </c>
      <c r="C11589" s="33">
        <v>65000</v>
      </c>
      <c r="D11589" s="33" t="s">
        <v>905</v>
      </c>
      <c r="E11589" t="str">
        <f t="shared" si="185"/>
        <v>&lt;$75K</v>
      </c>
    </row>
    <row r="11590" spans="1:5" x14ac:dyDescent="0.3">
      <c r="A11590" s="33" t="s">
        <v>128</v>
      </c>
      <c r="B11590" s="33" t="s">
        <v>53</v>
      </c>
      <c r="C11590" s="33"/>
      <c r="D11590" s="33" t="s">
        <v>972</v>
      </c>
      <c r="E11590" t="str">
        <f t="shared" si="185"/>
        <v>No Data</v>
      </c>
    </row>
    <row r="11591" spans="1:5" x14ac:dyDescent="0.3">
      <c r="A11591" s="33" t="s">
        <v>4</v>
      </c>
      <c r="B11591" s="33" t="s">
        <v>53</v>
      </c>
      <c r="C11591" s="33"/>
      <c r="D11591" s="33" t="s">
        <v>479</v>
      </c>
      <c r="E11591" t="str">
        <f t="shared" si="185"/>
        <v>No Data</v>
      </c>
    </row>
    <row r="11592" spans="1:5" x14ac:dyDescent="0.3">
      <c r="A11592" s="33" t="s">
        <v>4</v>
      </c>
      <c r="B11592" s="33" t="s">
        <v>53</v>
      </c>
      <c r="C11592" s="33"/>
      <c r="D11592" s="33" t="s">
        <v>258</v>
      </c>
      <c r="E11592" t="str">
        <f t="shared" si="185"/>
        <v>No Data</v>
      </c>
    </row>
    <row r="11593" spans="1:5" x14ac:dyDescent="0.3">
      <c r="A11593" s="33" t="s">
        <v>2</v>
      </c>
      <c r="B11593" s="33" t="s">
        <v>88</v>
      </c>
      <c r="C11593" s="33">
        <v>105650</v>
      </c>
      <c r="D11593" s="33" t="s">
        <v>3509</v>
      </c>
      <c r="E11593" t="str">
        <f t="shared" si="185"/>
        <v>$100K-$125K</v>
      </c>
    </row>
    <row r="11594" spans="1:5" x14ac:dyDescent="0.3">
      <c r="A11594" s="33" t="s">
        <v>2</v>
      </c>
      <c r="B11594" s="33" t="s">
        <v>53</v>
      </c>
      <c r="C11594" s="33">
        <v>149508.5</v>
      </c>
      <c r="D11594" s="33" t="s">
        <v>217</v>
      </c>
      <c r="E11594" t="str">
        <f t="shared" si="185"/>
        <v>$125K-$200K</v>
      </c>
    </row>
    <row r="11595" spans="1:5" x14ac:dyDescent="0.3">
      <c r="A11595" s="33" t="s">
        <v>2</v>
      </c>
      <c r="B11595" s="33" t="s">
        <v>53</v>
      </c>
      <c r="C11595" s="33"/>
      <c r="D11595" s="33" t="s">
        <v>833</v>
      </c>
      <c r="E11595" t="str">
        <f t="shared" si="185"/>
        <v>No Data</v>
      </c>
    </row>
    <row r="11596" spans="1:5" x14ac:dyDescent="0.3">
      <c r="A11596" s="33" t="s">
        <v>2</v>
      </c>
      <c r="B11596" s="33" t="s">
        <v>53</v>
      </c>
      <c r="C11596" s="33"/>
      <c r="D11596" s="33" t="s">
        <v>4863</v>
      </c>
      <c r="E11596" t="str">
        <f t="shared" si="185"/>
        <v>No Data</v>
      </c>
    </row>
    <row r="11597" spans="1:5" x14ac:dyDescent="0.3">
      <c r="A11597" s="33" t="s">
        <v>126</v>
      </c>
      <c r="B11597" s="33" t="s">
        <v>53</v>
      </c>
      <c r="C11597" s="33">
        <v>115000</v>
      </c>
      <c r="D11597" s="33" t="s">
        <v>2677</v>
      </c>
      <c r="E11597" t="str">
        <f t="shared" si="185"/>
        <v>$100K-$125K</v>
      </c>
    </row>
    <row r="11598" spans="1:5" x14ac:dyDescent="0.3">
      <c r="A11598" s="33" t="s">
        <v>4</v>
      </c>
      <c r="B11598" s="33" t="s">
        <v>53</v>
      </c>
      <c r="C11598" s="33">
        <v>147525</v>
      </c>
      <c r="D11598" s="33" t="s">
        <v>4864</v>
      </c>
      <c r="E11598" t="str">
        <f t="shared" si="185"/>
        <v>$125K-$200K</v>
      </c>
    </row>
    <row r="11599" spans="1:5" x14ac:dyDescent="0.3">
      <c r="A11599" s="33" t="s">
        <v>4</v>
      </c>
      <c r="B11599" s="33" t="s">
        <v>97</v>
      </c>
      <c r="C11599" s="33">
        <v>97444</v>
      </c>
      <c r="D11599" s="33" t="s">
        <v>834</v>
      </c>
      <c r="E11599" t="str">
        <f t="shared" si="185"/>
        <v>$75K-$100K</v>
      </c>
    </row>
    <row r="11600" spans="1:5" x14ac:dyDescent="0.3">
      <c r="A11600" s="33" t="s">
        <v>2</v>
      </c>
      <c r="B11600" s="33" t="s">
        <v>110</v>
      </c>
      <c r="C11600" s="33">
        <v>155000</v>
      </c>
      <c r="D11600" s="33" t="s">
        <v>1303</v>
      </c>
      <c r="E11600" t="str">
        <f t="shared" si="185"/>
        <v>$125K-$200K</v>
      </c>
    </row>
    <row r="11601" spans="1:5" x14ac:dyDescent="0.3">
      <c r="A11601" s="33" t="s">
        <v>4</v>
      </c>
      <c r="B11601" s="33" t="s">
        <v>53</v>
      </c>
      <c r="C11601" s="33">
        <v>147000</v>
      </c>
      <c r="D11601" s="33" t="s">
        <v>268</v>
      </c>
      <c r="E11601" t="str">
        <f t="shared" si="185"/>
        <v>$125K-$200K</v>
      </c>
    </row>
    <row r="11602" spans="1:5" x14ac:dyDescent="0.3">
      <c r="A11602" s="33" t="s">
        <v>2</v>
      </c>
      <c r="B11602" s="33" t="s">
        <v>106</v>
      </c>
      <c r="C11602" s="33">
        <v>111175</v>
      </c>
      <c r="D11602" s="33" t="s">
        <v>651</v>
      </c>
      <c r="E11602" t="str">
        <f t="shared" si="185"/>
        <v>$100K-$125K</v>
      </c>
    </row>
    <row r="11603" spans="1:5" x14ac:dyDescent="0.3">
      <c r="A11603" s="33" t="s">
        <v>52</v>
      </c>
      <c r="B11603" s="33" t="s">
        <v>53</v>
      </c>
      <c r="C11603" s="33">
        <v>95312</v>
      </c>
      <c r="D11603" s="33" t="s">
        <v>679</v>
      </c>
      <c r="E11603" t="str">
        <f t="shared" si="185"/>
        <v>$75K-$100K</v>
      </c>
    </row>
    <row r="11604" spans="1:5" x14ac:dyDescent="0.3">
      <c r="A11604" s="33" t="s">
        <v>128</v>
      </c>
      <c r="B11604" s="33" t="s">
        <v>53</v>
      </c>
      <c r="C11604" s="33">
        <v>127000</v>
      </c>
      <c r="D11604" s="33" t="s">
        <v>242</v>
      </c>
      <c r="E11604" t="str">
        <f t="shared" si="185"/>
        <v>$125K-$200K</v>
      </c>
    </row>
    <row r="11605" spans="1:5" x14ac:dyDescent="0.3">
      <c r="A11605" s="33" t="s">
        <v>1</v>
      </c>
      <c r="B11605" s="33" t="s">
        <v>110</v>
      </c>
      <c r="C11605" s="33">
        <v>89100</v>
      </c>
      <c r="D11605" s="33" t="s">
        <v>1610</v>
      </c>
      <c r="E11605" t="str">
        <f t="shared" si="185"/>
        <v>$75K-$100K</v>
      </c>
    </row>
    <row r="11606" spans="1:5" x14ac:dyDescent="0.3">
      <c r="A11606" s="33" t="s">
        <v>0</v>
      </c>
      <c r="B11606" s="33" t="s">
        <v>53</v>
      </c>
      <c r="C11606" s="33">
        <v>130000</v>
      </c>
      <c r="D11606" s="33" t="s">
        <v>4865</v>
      </c>
      <c r="E11606" t="str">
        <f t="shared" si="185"/>
        <v>$125K-$200K</v>
      </c>
    </row>
    <row r="11607" spans="1:5" x14ac:dyDescent="0.3">
      <c r="A11607" s="33" t="s">
        <v>128</v>
      </c>
      <c r="B11607" s="33" t="s">
        <v>53</v>
      </c>
      <c r="C11607" s="33">
        <v>170000</v>
      </c>
      <c r="D11607" s="33" t="s">
        <v>228</v>
      </c>
      <c r="E11607" t="str">
        <f t="shared" si="185"/>
        <v>$125K-$200K</v>
      </c>
    </row>
    <row r="11608" spans="1:5" x14ac:dyDescent="0.3">
      <c r="A11608" s="33" t="s">
        <v>2</v>
      </c>
      <c r="B11608" s="33" t="s">
        <v>54</v>
      </c>
      <c r="C11608" s="33">
        <v>125000</v>
      </c>
      <c r="D11608" s="33" t="s">
        <v>4866</v>
      </c>
      <c r="E11608" t="str">
        <f t="shared" si="185"/>
        <v>$100K-$125K</v>
      </c>
    </row>
    <row r="11609" spans="1:5" x14ac:dyDescent="0.3">
      <c r="A11609" s="33" t="s">
        <v>4</v>
      </c>
      <c r="B11609" s="33" t="s">
        <v>53</v>
      </c>
      <c r="C11609" s="33">
        <v>107150</v>
      </c>
      <c r="D11609" s="33" t="s">
        <v>1124</v>
      </c>
      <c r="E11609" t="str">
        <f t="shared" si="185"/>
        <v>$100K-$125K</v>
      </c>
    </row>
    <row r="11610" spans="1:5" x14ac:dyDescent="0.3">
      <c r="A11610" s="33" t="s">
        <v>2</v>
      </c>
      <c r="B11610" s="33" t="s">
        <v>53</v>
      </c>
      <c r="C11610" s="33">
        <v>110000</v>
      </c>
      <c r="D11610" s="33" t="s">
        <v>4867</v>
      </c>
      <c r="E11610" t="str">
        <f t="shared" si="185"/>
        <v>$100K-$125K</v>
      </c>
    </row>
    <row r="11611" spans="1:5" x14ac:dyDescent="0.3">
      <c r="A11611" s="33" t="s">
        <v>0</v>
      </c>
      <c r="B11611" s="33" t="s">
        <v>53</v>
      </c>
      <c r="C11611" s="33"/>
      <c r="D11611" s="33" t="s">
        <v>2030</v>
      </c>
      <c r="E11611" t="str">
        <f t="shared" si="185"/>
        <v>No Data</v>
      </c>
    </row>
    <row r="11612" spans="1:5" x14ac:dyDescent="0.3">
      <c r="A11612" s="33" t="s">
        <v>0</v>
      </c>
      <c r="B11612" s="33" t="s">
        <v>53</v>
      </c>
      <c r="C11612" s="33">
        <v>108500</v>
      </c>
      <c r="D11612" s="33" t="s">
        <v>4868</v>
      </c>
      <c r="E11612" t="str">
        <f t="shared" si="185"/>
        <v>$100K-$125K</v>
      </c>
    </row>
    <row r="11613" spans="1:5" x14ac:dyDescent="0.3">
      <c r="A11613" s="33" t="s">
        <v>126</v>
      </c>
      <c r="B11613" s="33" t="s">
        <v>53</v>
      </c>
      <c r="C11613" s="33"/>
      <c r="D11613" s="33" t="s">
        <v>1178</v>
      </c>
      <c r="E11613" t="str">
        <f t="shared" si="185"/>
        <v>No Data</v>
      </c>
    </row>
    <row r="11614" spans="1:5" x14ac:dyDescent="0.3">
      <c r="A11614" s="33" t="s">
        <v>2</v>
      </c>
      <c r="B11614" s="33" t="s">
        <v>53</v>
      </c>
      <c r="C11614" s="33"/>
      <c r="D11614" s="33" t="s">
        <v>4580</v>
      </c>
      <c r="E11614" t="str">
        <f t="shared" si="185"/>
        <v>No Data</v>
      </c>
    </row>
    <row r="11615" spans="1:5" x14ac:dyDescent="0.3">
      <c r="A11615" s="33" t="s">
        <v>2</v>
      </c>
      <c r="B11615" s="33" t="s">
        <v>53</v>
      </c>
      <c r="C11615" s="33"/>
      <c r="D11615" s="33" t="s">
        <v>2290</v>
      </c>
      <c r="E11615" t="str">
        <f t="shared" si="185"/>
        <v>No Data</v>
      </c>
    </row>
    <row r="11616" spans="1:5" x14ac:dyDescent="0.3">
      <c r="A11616" s="33" t="s">
        <v>128</v>
      </c>
      <c r="B11616" s="33" t="s">
        <v>53</v>
      </c>
      <c r="C11616" s="33">
        <v>115000</v>
      </c>
      <c r="D11616" s="33" t="s">
        <v>1142</v>
      </c>
      <c r="E11616" t="str">
        <f t="shared" si="185"/>
        <v>$100K-$125K</v>
      </c>
    </row>
    <row r="11617" spans="1:5" x14ac:dyDescent="0.3">
      <c r="A11617" s="33" t="s">
        <v>0</v>
      </c>
      <c r="B11617" s="33" t="s">
        <v>53</v>
      </c>
      <c r="C11617" s="33">
        <v>252500</v>
      </c>
      <c r="D11617" s="33" t="s">
        <v>217</v>
      </c>
      <c r="E11617" t="str">
        <f t="shared" si="185"/>
        <v>&gt;$200K</v>
      </c>
    </row>
    <row r="11618" spans="1:5" x14ac:dyDescent="0.3">
      <c r="A11618" s="33" t="s">
        <v>52</v>
      </c>
      <c r="B11618" s="33" t="s">
        <v>53</v>
      </c>
      <c r="C11618" s="33">
        <v>70000</v>
      </c>
      <c r="D11618" s="33" t="s">
        <v>4869</v>
      </c>
      <c r="E11618" t="str">
        <f t="shared" si="185"/>
        <v>&lt;$75K</v>
      </c>
    </row>
    <row r="11619" spans="1:5" x14ac:dyDescent="0.3">
      <c r="A11619" s="33" t="s">
        <v>2</v>
      </c>
      <c r="B11619" s="33" t="s">
        <v>53</v>
      </c>
      <c r="C11619" s="33"/>
      <c r="D11619" s="33" t="s">
        <v>299</v>
      </c>
      <c r="E11619" t="str">
        <f t="shared" si="185"/>
        <v>No Data</v>
      </c>
    </row>
    <row r="11620" spans="1:5" x14ac:dyDescent="0.3">
      <c r="A11620" s="33" t="s">
        <v>2</v>
      </c>
      <c r="B11620" s="33" t="s">
        <v>53</v>
      </c>
      <c r="C11620" s="33"/>
      <c r="D11620" s="33" t="s">
        <v>1413</v>
      </c>
      <c r="E11620" t="str">
        <f t="shared" si="185"/>
        <v>No Data</v>
      </c>
    </row>
    <row r="11621" spans="1:5" x14ac:dyDescent="0.3">
      <c r="A11621" s="33" t="s">
        <v>4</v>
      </c>
      <c r="B11621" s="33" t="s">
        <v>53</v>
      </c>
      <c r="C11621" s="33">
        <v>145000</v>
      </c>
      <c r="D11621" s="33" t="s">
        <v>644</v>
      </c>
      <c r="E11621" t="str">
        <f t="shared" si="185"/>
        <v>$125K-$200K</v>
      </c>
    </row>
    <row r="11622" spans="1:5" x14ac:dyDescent="0.3">
      <c r="A11622" s="33" t="s">
        <v>125</v>
      </c>
      <c r="B11622" s="33" t="s">
        <v>95</v>
      </c>
      <c r="C11622" s="33">
        <v>72900</v>
      </c>
      <c r="D11622" s="33" t="s">
        <v>3126</v>
      </c>
      <c r="E11622" t="str">
        <f t="shared" si="185"/>
        <v>&lt;$75K</v>
      </c>
    </row>
    <row r="11623" spans="1:5" x14ac:dyDescent="0.3">
      <c r="A11623" s="33" t="s">
        <v>2</v>
      </c>
      <c r="B11623" s="33" t="s">
        <v>116</v>
      </c>
      <c r="C11623" s="33">
        <v>51014</v>
      </c>
      <c r="D11623" s="33" t="s">
        <v>2812</v>
      </c>
      <c r="E11623" t="str">
        <f t="shared" si="185"/>
        <v>&lt;$75K</v>
      </c>
    </row>
    <row r="11624" spans="1:5" x14ac:dyDescent="0.3">
      <c r="A11624" s="33" t="s">
        <v>125</v>
      </c>
      <c r="B11624" s="33" t="s">
        <v>53</v>
      </c>
      <c r="C11624" s="33">
        <v>94366.75</v>
      </c>
      <c r="D11624" s="33" t="s">
        <v>4449</v>
      </c>
      <c r="E11624" t="str">
        <f t="shared" si="185"/>
        <v>$75K-$100K</v>
      </c>
    </row>
    <row r="11625" spans="1:5" x14ac:dyDescent="0.3">
      <c r="A11625" s="33" t="s">
        <v>4</v>
      </c>
      <c r="B11625" s="33" t="s">
        <v>53</v>
      </c>
      <c r="C11625" s="33">
        <v>125000</v>
      </c>
      <c r="D11625" s="33" t="s">
        <v>4870</v>
      </c>
      <c r="E11625" t="str">
        <f t="shared" si="185"/>
        <v>$100K-$125K</v>
      </c>
    </row>
    <row r="11626" spans="1:5" x14ac:dyDescent="0.3">
      <c r="A11626" s="33" t="s">
        <v>2</v>
      </c>
      <c r="B11626" s="33" t="s">
        <v>53</v>
      </c>
      <c r="C11626" s="33">
        <v>85000</v>
      </c>
      <c r="D11626" s="33" t="s">
        <v>3050</v>
      </c>
      <c r="E11626" t="str">
        <f t="shared" si="185"/>
        <v>$75K-$100K</v>
      </c>
    </row>
    <row r="11627" spans="1:5" x14ac:dyDescent="0.3">
      <c r="A11627" s="33" t="s">
        <v>0</v>
      </c>
      <c r="B11627" s="33" t="s">
        <v>53</v>
      </c>
      <c r="C11627" s="33">
        <v>224500</v>
      </c>
      <c r="D11627" s="33" t="s">
        <v>1341</v>
      </c>
      <c r="E11627" t="str">
        <f t="shared" si="185"/>
        <v>&gt;$200K</v>
      </c>
    </row>
    <row r="11628" spans="1:5" x14ac:dyDescent="0.3">
      <c r="A11628" s="33" t="s">
        <v>4</v>
      </c>
      <c r="B11628" s="33" t="s">
        <v>54</v>
      </c>
      <c r="C11628" s="33">
        <v>132500</v>
      </c>
      <c r="D11628" s="33" t="s">
        <v>4871</v>
      </c>
      <c r="E11628" t="str">
        <f t="shared" si="185"/>
        <v>$125K-$200K</v>
      </c>
    </row>
    <row r="11629" spans="1:5" x14ac:dyDescent="0.3">
      <c r="A11629" s="33" t="s">
        <v>4</v>
      </c>
      <c r="B11629" s="33" t="s">
        <v>53</v>
      </c>
      <c r="C11629" s="33"/>
      <c r="D11629" s="33" t="s">
        <v>3663</v>
      </c>
      <c r="E11629" t="str">
        <f t="shared" si="185"/>
        <v>No Data</v>
      </c>
    </row>
    <row r="11630" spans="1:5" x14ac:dyDescent="0.3">
      <c r="A11630" s="33" t="s">
        <v>2</v>
      </c>
      <c r="B11630" s="33" t="s">
        <v>54</v>
      </c>
      <c r="C11630" s="33">
        <v>85000</v>
      </c>
      <c r="D11630" s="33" t="s">
        <v>265</v>
      </c>
      <c r="E11630" t="str">
        <f t="shared" si="185"/>
        <v>$75K-$100K</v>
      </c>
    </row>
    <row r="11631" spans="1:5" x14ac:dyDescent="0.3">
      <c r="A11631" s="33" t="s">
        <v>0</v>
      </c>
      <c r="B11631" s="33" t="s">
        <v>56</v>
      </c>
      <c r="C11631" s="33">
        <v>157500</v>
      </c>
      <c r="D11631" s="33" t="s">
        <v>1610</v>
      </c>
      <c r="E11631" t="str">
        <f t="shared" si="185"/>
        <v>$125K-$200K</v>
      </c>
    </row>
    <row r="11632" spans="1:5" x14ac:dyDescent="0.3">
      <c r="A11632" s="33" t="s">
        <v>2</v>
      </c>
      <c r="B11632" s="33" t="s">
        <v>53</v>
      </c>
      <c r="C11632" s="33">
        <v>60000</v>
      </c>
      <c r="D11632" s="33" t="s">
        <v>4872</v>
      </c>
      <c r="E11632" t="str">
        <f t="shared" si="185"/>
        <v>&lt;$75K</v>
      </c>
    </row>
    <row r="11633" spans="1:5" x14ac:dyDescent="0.3">
      <c r="A11633" s="33" t="s">
        <v>2</v>
      </c>
      <c r="B11633" s="33" t="s">
        <v>53</v>
      </c>
      <c r="C11633" s="33"/>
      <c r="D11633" s="33" t="s">
        <v>2922</v>
      </c>
      <c r="E11633" t="str">
        <f t="shared" si="185"/>
        <v>No Data</v>
      </c>
    </row>
    <row r="11634" spans="1:5" x14ac:dyDescent="0.3">
      <c r="A11634" s="33" t="s">
        <v>2</v>
      </c>
      <c r="B11634" s="33" t="s">
        <v>53</v>
      </c>
      <c r="C11634" s="33"/>
      <c r="D11634" s="33" t="s">
        <v>1462</v>
      </c>
      <c r="E11634" t="str">
        <f t="shared" si="185"/>
        <v>No Data</v>
      </c>
    </row>
    <row r="11635" spans="1:5" x14ac:dyDescent="0.3">
      <c r="A11635" s="33" t="s">
        <v>4</v>
      </c>
      <c r="B11635" s="33" t="s">
        <v>98</v>
      </c>
      <c r="C11635" s="33">
        <v>45000</v>
      </c>
      <c r="D11635" s="33" t="s">
        <v>445</v>
      </c>
      <c r="E11635" t="str">
        <f t="shared" si="185"/>
        <v>&lt;$75K</v>
      </c>
    </row>
    <row r="11636" spans="1:5" x14ac:dyDescent="0.3">
      <c r="A11636" s="33" t="s">
        <v>4</v>
      </c>
      <c r="B11636" s="33" t="s">
        <v>53</v>
      </c>
      <c r="C11636" s="33">
        <v>125000</v>
      </c>
      <c r="D11636" s="33" t="s">
        <v>807</v>
      </c>
      <c r="E11636" t="str">
        <f t="shared" si="185"/>
        <v>$100K-$125K</v>
      </c>
    </row>
    <row r="11637" spans="1:5" x14ac:dyDescent="0.3">
      <c r="A11637" s="33" t="s">
        <v>125</v>
      </c>
      <c r="B11637" s="33" t="s">
        <v>53</v>
      </c>
      <c r="C11637" s="33"/>
      <c r="D11637" s="33" t="s">
        <v>4873</v>
      </c>
      <c r="E11637" t="str">
        <f t="shared" si="185"/>
        <v>No Data</v>
      </c>
    </row>
    <row r="11638" spans="1:5" x14ac:dyDescent="0.3">
      <c r="A11638" s="33" t="s">
        <v>2</v>
      </c>
      <c r="B11638" s="33" t="s">
        <v>53</v>
      </c>
      <c r="C11638" s="33"/>
      <c r="D11638" s="33" t="s">
        <v>808</v>
      </c>
      <c r="E11638" t="str">
        <f t="shared" si="185"/>
        <v>No Data</v>
      </c>
    </row>
    <row r="11639" spans="1:5" x14ac:dyDescent="0.3">
      <c r="A11639" s="33" t="s">
        <v>4</v>
      </c>
      <c r="B11639" s="33" t="s">
        <v>53</v>
      </c>
      <c r="C11639" s="33">
        <v>135000</v>
      </c>
      <c r="D11639" s="33" t="s">
        <v>746</v>
      </c>
      <c r="E11639" t="str">
        <f t="shared" si="185"/>
        <v>$125K-$200K</v>
      </c>
    </row>
    <row r="11640" spans="1:5" x14ac:dyDescent="0.3">
      <c r="A11640" s="33" t="s">
        <v>2</v>
      </c>
      <c r="B11640" s="33" t="s">
        <v>53</v>
      </c>
      <c r="C11640" s="33">
        <v>131900</v>
      </c>
      <c r="D11640" s="33" t="s">
        <v>3691</v>
      </c>
      <c r="E11640" t="str">
        <f t="shared" si="185"/>
        <v>$125K-$200K</v>
      </c>
    </row>
    <row r="11641" spans="1:5" x14ac:dyDescent="0.3">
      <c r="A11641" s="33" t="s">
        <v>0</v>
      </c>
      <c r="B11641" s="33" t="s">
        <v>53</v>
      </c>
      <c r="C11641" s="33">
        <v>164000</v>
      </c>
      <c r="D11641" s="33" t="s">
        <v>1814</v>
      </c>
      <c r="E11641" t="str">
        <f t="shared" si="185"/>
        <v>$125K-$200K</v>
      </c>
    </row>
    <row r="11642" spans="1:5" x14ac:dyDescent="0.3">
      <c r="A11642" s="33" t="s">
        <v>128</v>
      </c>
      <c r="B11642" s="33" t="s">
        <v>53</v>
      </c>
      <c r="C11642" s="33">
        <v>186500</v>
      </c>
      <c r="D11642" s="33" t="s">
        <v>889</v>
      </c>
      <c r="E11642" t="str">
        <f t="shared" si="185"/>
        <v>$125K-$200K</v>
      </c>
    </row>
    <row r="11643" spans="1:5" x14ac:dyDescent="0.3">
      <c r="A11643" s="33" t="s">
        <v>4</v>
      </c>
      <c r="B11643" s="33" t="s">
        <v>113</v>
      </c>
      <c r="C11643" s="33">
        <v>98283</v>
      </c>
      <c r="D11643" s="33" t="s">
        <v>4874</v>
      </c>
      <c r="E11643" t="str">
        <f t="shared" si="185"/>
        <v>$75K-$100K</v>
      </c>
    </row>
    <row r="11644" spans="1:5" x14ac:dyDescent="0.3">
      <c r="A11644" s="33" t="s">
        <v>0</v>
      </c>
      <c r="B11644" s="33" t="s">
        <v>88</v>
      </c>
      <c r="C11644" s="33">
        <v>79200</v>
      </c>
      <c r="D11644" s="33" t="s">
        <v>2729</v>
      </c>
      <c r="E11644" t="str">
        <f t="shared" si="185"/>
        <v>$75K-$100K</v>
      </c>
    </row>
    <row r="11645" spans="1:5" x14ac:dyDescent="0.3">
      <c r="A11645" s="33" t="s">
        <v>2</v>
      </c>
      <c r="B11645" s="33" t="s">
        <v>53</v>
      </c>
      <c r="C11645" s="33"/>
      <c r="D11645" s="33" t="s">
        <v>265</v>
      </c>
      <c r="E11645" t="str">
        <f t="shared" si="185"/>
        <v>No Data</v>
      </c>
    </row>
    <row r="11646" spans="1:5" x14ac:dyDescent="0.3">
      <c r="A11646" s="33" t="s">
        <v>128</v>
      </c>
      <c r="B11646" s="33" t="s">
        <v>90</v>
      </c>
      <c r="C11646" s="33">
        <v>79200</v>
      </c>
      <c r="D11646" s="33" t="s">
        <v>4875</v>
      </c>
      <c r="E11646" t="str">
        <f t="shared" si="185"/>
        <v>$75K-$100K</v>
      </c>
    </row>
    <row r="11647" spans="1:5" x14ac:dyDescent="0.3">
      <c r="A11647" s="33" t="s">
        <v>125</v>
      </c>
      <c r="B11647" s="33" t="s">
        <v>53</v>
      </c>
      <c r="C11647" s="33"/>
      <c r="D11647" s="33" t="s">
        <v>802</v>
      </c>
      <c r="E11647" t="str">
        <f t="shared" si="185"/>
        <v>No Data</v>
      </c>
    </row>
    <row r="11648" spans="1:5" x14ac:dyDescent="0.3">
      <c r="A11648" s="33" t="s">
        <v>4</v>
      </c>
      <c r="B11648" s="33" t="s">
        <v>53</v>
      </c>
      <c r="C11648" s="33">
        <v>136000</v>
      </c>
      <c r="D11648" s="33" t="s">
        <v>2808</v>
      </c>
      <c r="E11648" t="str">
        <f t="shared" si="185"/>
        <v>$125K-$200K</v>
      </c>
    </row>
    <row r="11649" spans="1:5" x14ac:dyDescent="0.3">
      <c r="A11649" s="33" t="s">
        <v>2</v>
      </c>
      <c r="B11649" s="33" t="s">
        <v>53</v>
      </c>
      <c r="C11649" s="33">
        <v>225000</v>
      </c>
      <c r="D11649" s="33" t="s">
        <v>2597</v>
      </c>
      <c r="E11649" t="str">
        <f t="shared" si="185"/>
        <v>&gt;$200K</v>
      </c>
    </row>
    <row r="11650" spans="1:5" x14ac:dyDescent="0.3">
      <c r="A11650" s="33" t="s">
        <v>2</v>
      </c>
      <c r="B11650" s="33" t="s">
        <v>53</v>
      </c>
      <c r="C11650" s="33"/>
      <c r="D11650" s="33" t="s">
        <v>4876</v>
      </c>
      <c r="E11650" t="str">
        <f t="shared" si="185"/>
        <v>No Data</v>
      </c>
    </row>
    <row r="11651" spans="1:5" x14ac:dyDescent="0.3">
      <c r="A11651" s="33" t="s">
        <v>125</v>
      </c>
      <c r="B11651" s="33" t="s">
        <v>53</v>
      </c>
      <c r="C11651" s="33"/>
      <c r="D11651" s="33" t="s">
        <v>1935</v>
      </c>
      <c r="E11651" t="str">
        <f t="shared" ref="E11651:E11714" si="186">_xlfn.XLOOKUP(C11651,$H$16:$H$21,$G$16:$G$21,,1)</f>
        <v>No Data</v>
      </c>
    </row>
    <row r="11652" spans="1:5" x14ac:dyDescent="0.3">
      <c r="A11652" s="33" t="s">
        <v>0</v>
      </c>
      <c r="B11652" s="33" t="s">
        <v>53</v>
      </c>
      <c r="C11652" s="33">
        <v>65000</v>
      </c>
      <c r="D11652" s="33" t="s">
        <v>4877</v>
      </c>
      <c r="E11652" t="str">
        <f t="shared" si="186"/>
        <v>&lt;$75K</v>
      </c>
    </row>
    <row r="11653" spans="1:5" x14ac:dyDescent="0.3">
      <c r="A11653" s="33" t="s">
        <v>2</v>
      </c>
      <c r="B11653" s="33" t="s">
        <v>53</v>
      </c>
      <c r="C11653" s="33"/>
      <c r="D11653" s="33" t="s">
        <v>1545</v>
      </c>
      <c r="E11653" t="str">
        <f t="shared" si="186"/>
        <v>No Data</v>
      </c>
    </row>
    <row r="11654" spans="1:5" x14ac:dyDescent="0.3">
      <c r="A11654" s="33" t="s">
        <v>2</v>
      </c>
      <c r="B11654" s="33" t="s">
        <v>53</v>
      </c>
      <c r="C11654" s="33"/>
      <c r="D11654" s="33" t="s">
        <v>1750</v>
      </c>
      <c r="E11654" t="str">
        <f t="shared" si="186"/>
        <v>No Data</v>
      </c>
    </row>
    <row r="11655" spans="1:5" x14ac:dyDescent="0.3">
      <c r="A11655" s="33" t="s">
        <v>128</v>
      </c>
      <c r="B11655" s="33" t="s">
        <v>53</v>
      </c>
      <c r="C11655" s="33"/>
      <c r="D11655" s="33" t="s">
        <v>4583</v>
      </c>
      <c r="E11655" t="str">
        <f t="shared" si="186"/>
        <v>No Data</v>
      </c>
    </row>
    <row r="11656" spans="1:5" x14ac:dyDescent="0.3">
      <c r="A11656" s="33" t="s">
        <v>2</v>
      </c>
      <c r="B11656" s="33" t="s">
        <v>53</v>
      </c>
      <c r="C11656" s="33"/>
      <c r="D11656" s="33" t="s">
        <v>4511</v>
      </c>
      <c r="E11656" t="str">
        <f t="shared" si="186"/>
        <v>No Data</v>
      </c>
    </row>
    <row r="11657" spans="1:5" x14ac:dyDescent="0.3">
      <c r="A11657" s="33" t="s">
        <v>0</v>
      </c>
      <c r="B11657" s="33" t="s">
        <v>53</v>
      </c>
      <c r="C11657" s="33">
        <v>37860</v>
      </c>
      <c r="D11657" s="33" t="s">
        <v>4878</v>
      </c>
      <c r="E11657" t="str">
        <f t="shared" si="186"/>
        <v>&lt;$75K</v>
      </c>
    </row>
    <row r="11658" spans="1:5" x14ac:dyDescent="0.3">
      <c r="A11658" s="33" t="s">
        <v>2</v>
      </c>
      <c r="B11658" s="33" t="s">
        <v>53</v>
      </c>
      <c r="C11658" s="33">
        <v>113836.5</v>
      </c>
      <c r="D11658" s="33" t="s">
        <v>232</v>
      </c>
      <c r="E11658" t="str">
        <f t="shared" si="186"/>
        <v>$100K-$125K</v>
      </c>
    </row>
    <row r="11659" spans="1:5" x14ac:dyDescent="0.3">
      <c r="A11659" s="33" t="s">
        <v>0</v>
      </c>
      <c r="B11659" s="33" t="s">
        <v>53</v>
      </c>
      <c r="C11659" s="33">
        <v>99150</v>
      </c>
      <c r="D11659" s="33" t="s">
        <v>294</v>
      </c>
      <c r="E11659" t="str">
        <f t="shared" si="186"/>
        <v>$75K-$100K</v>
      </c>
    </row>
    <row r="11660" spans="1:5" x14ac:dyDescent="0.3">
      <c r="A11660" s="33" t="s">
        <v>4</v>
      </c>
      <c r="B11660" s="33" t="s">
        <v>54</v>
      </c>
      <c r="C11660" s="33"/>
      <c r="D11660" s="33" t="s">
        <v>300</v>
      </c>
      <c r="E11660" t="str">
        <f t="shared" si="186"/>
        <v>No Data</v>
      </c>
    </row>
    <row r="11661" spans="1:5" x14ac:dyDescent="0.3">
      <c r="A11661" s="33" t="s">
        <v>1</v>
      </c>
      <c r="B11661" s="33" t="s">
        <v>96</v>
      </c>
      <c r="C11661" s="33">
        <v>72900</v>
      </c>
      <c r="D11661" s="33" t="s">
        <v>4879</v>
      </c>
      <c r="E11661" t="str">
        <f t="shared" si="186"/>
        <v>&lt;$75K</v>
      </c>
    </row>
    <row r="11662" spans="1:5" x14ac:dyDescent="0.3">
      <c r="A11662" s="33" t="s">
        <v>4</v>
      </c>
      <c r="B11662" s="33" t="s">
        <v>53</v>
      </c>
      <c r="C11662" s="33">
        <v>114500</v>
      </c>
      <c r="D11662" s="33" t="s">
        <v>4020</v>
      </c>
      <c r="E11662" t="str">
        <f t="shared" si="186"/>
        <v>$100K-$125K</v>
      </c>
    </row>
    <row r="11663" spans="1:5" x14ac:dyDescent="0.3">
      <c r="A11663" s="33" t="s">
        <v>126</v>
      </c>
      <c r="B11663" s="33" t="s">
        <v>53</v>
      </c>
      <c r="C11663" s="33"/>
      <c r="D11663" s="33" t="s">
        <v>225</v>
      </c>
      <c r="E11663" t="str">
        <f t="shared" si="186"/>
        <v>No Data</v>
      </c>
    </row>
    <row r="11664" spans="1:5" x14ac:dyDescent="0.3">
      <c r="A11664" s="33" t="s">
        <v>2</v>
      </c>
      <c r="B11664" s="33" t="s">
        <v>53</v>
      </c>
      <c r="C11664" s="33">
        <v>120000</v>
      </c>
      <c r="D11664" s="33" t="s">
        <v>4754</v>
      </c>
      <c r="E11664" t="str">
        <f t="shared" si="186"/>
        <v>$100K-$125K</v>
      </c>
    </row>
    <row r="11665" spans="1:5" x14ac:dyDescent="0.3">
      <c r="A11665" s="33" t="s">
        <v>0</v>
      </c>
      <c r="B11665" s="33" t="s">
        <v>53</v>
      </c>
      <c r="C11665" s="33"/>
      <c r="D11665" s="33" t="s">
        <v>4880</v>
      </c>
      <c r="E11665" t="str">
        <f t="shared" si="186"/>
        <v>No Data</v>
      </c>
    </row>
    <row r="11666" spans="1:5" x14ac:dyDescent="0.3">
      <c r="A11666" s="33" t="s">
        <v>0</v>
      </c>
      <c r="B11666" s="33" t="s">
        <v>53</v>
      </c>
      <c r="C11666" s="33"/>
      <c r="D11666" s="33" t="s">
        <v>986</v>
      </c>
      <c r="E11666" t="str">
        <f t="shared" si="186"/>
        <v>No Data</v>
      </c>
    </row>
    <row r="11667" spans="1:5" x14ac:dyDescent="0.3">
      <c r="A11667" s="33" t="s">
        <v>2</v>
      </c>
      <c r="B11667" s="33" t="s">
        <v>53</v>
      </c>
      <c r="C11667" s="33">
        <v>55000</v>
      </c>
      <c r="D11667" s="33" t="s">
        <v>265</v>
      </c>
      <c r="E11667" t="str">
        <f t="shared" si="186"/>
        <v>&lt;$75K</v>
      </c>
    </row>
    <row r="11668" spans="1:5" x14ac:dyDescent="0.3">
      <c r="A11668" s="33" t="s">
        <v>4</v>
      </c>
      <c r="B11668" s="33" t="s">
        <v>53</v>
      </c>
      <c r="C11668" s="33">
        <v>147500</v>
      </c>
      <c r="D11668" s="33" t="s">
        <v>1076</v>
      </c>
      <c r="E11668" t="str">
        <f t="shared" si="186"/>
        <v>$125K-$200K</v>
      </c>
    </row>
    <row r="11669" spans="1:5" x14ac:dyDescent="0.3">
      <c r="A11669" s="33" t="s">
        <v>2</v>
      </c>
      <c r="B11669" s="33" t="s">
        <v>53</v>
      </c>
      <c r="C11669" s="33"/>
      <c r="D11669" s="33" t="s">
        <v>2645</v>
      </c>
      <c r="E11669" t="str">
        <f t="shared" si="186"/>
        <v>No Data</v>
      </c>
    </row>
    <row r="11670" spans="1:5" x14ac:dyDescent="0.3">
      <c r="A11670" s="33" t="s">
        <v>2</v>
      </c>
      <c r="B11670" s="33" t="s">
        <v>70</v>
      </c>
      <c r="C11670" s="33">
        <v>89100</v>
      </c>
      <c r="D11670" s="33" t="s">
        <v>935</v>
      </c>
      <c r="E11670" t="str">
        <f t="shared" si="186"/>
        <v>$75K-$100K</v>
      </c>
    </row>
    <row r="11671" spans="1:5" x14ac:dyDescent="0.3">
      <c r="A11671" s="33" t="s">
        <v>1</v>
      </c>
      <c r="B11671" s="33" t="s">
        <v>83</v>
      </c>
      <c r="C11671" s="33">
        <v>69300</v>
      </c>
      <c r="D11671" s="33" t="s">
        <v>4881</v>
      </c>
      <c r="E11671" t="str">
        <f t="shared" si="186"/>
        <v>&lt;$75K</v>
      </c>
    </row>
    <row r="11672" spans="1:5" x14ac:dyDescent="0.3">
      <c r="A11672" s="33" t="s">
        <v>2</v>
      </c>
      <c r="B11672" s="33" t="s">
        <v>65</v>
      </c>
      <c r="C11672" s="33">
        <v>165000</v>
      </c>
      <c r="D11672" s="33" t="s">
        <v>211</v>
      </c>
      <c r="E11672" t="str">
        <f t="shared" si="186"/>
        <v>$125K-$200K</v>
      </c>
    </row>
    <row r="11673" spans="1:5" x14ac:dyDescent="0.3">
      <c r="A11673" s="33" t="s">
        <v>0</v>
      </c>
      <c r="B11673" s="33" t="s">
        <v>53</v>
      </c>
      <c r="C11673" s="33">
        <v>144000</v>
      </c>
      <c r="D11673" s="33" t="s">
        <v>259</v>
      </c>
      <c r="E11673" t="str">
        <f t="shared" si="186"/>
        <v>$125K-$200K</v>
      </c>
    </row>
    <row r="11674" spans="1:5" x14ac:dyDescent="0.3">
      <c r="A11674" s="33" t="s">
        <v>125</v>
      </c>
      <c r="B11674" s="33" t="s">
        <v>53</v>
      </c>
      <c r="C11674" s="33"/>
      <c r="D11674" s="33" t="s">
        <v>440</v>
      </c>
      <c r="E11674" t="str">
        <f t="shared" si="186"/>
        <v>No Data</v>
      </c>
    </row>
    <row r="11675" spans="1:5" x14ac:dyDescent="0.3">
      <c r="A11675" s="33" t="s">
        <v>0</v>
      </c>
      <c r="B11675" s="33" t="s">
        <v>53</v>
      </c>
      <c r="C11675" s="33"/>
      <c r="D11675" s="33" t="s">
        <v>441</v>
      </c>
      <c r="E11675" t="str">
        <f t="shared" si="186"/>
        <v>No Data</v>
      </c>
    </row>
    <row r="11676" spans="1:5" x14ac:dyDescent="0.3">
      <c r="A11676" s="33" t="s">
        <v>0</v>
      </c>
      <c r="B11676" s="33" t="s">
        <v>53</v>
      </c>
      <c r="C11676" s="33">
        <v>132368</v>
      </c>
      <c r="D11676" s="33" t="s">
        <v>1738</v>
      </c>
      <c r="E11676" t="str">
        <f t="shared" si="186"/>
        <v>$125K-$200K</v>
      </c>
    </row>
    <row r="11677" spans="1:5" x14ac:dyDescent="0.3">
      <c r="A11677" s="33" t="s">
        <v>0</v>
      </c>
      <c r="B11677" s="33" t="s">
        <v>53</v>
      </c>
      <c r="C11677" s="33"/>
      <c r="D11677" s="33" t="s">
        <v>258</v>
      </c>
      <c r="E11677" t="str">
        <f t="shared" si="186"/>
        <v>No Data</v>
      </c>
    </row>
    <row r="11678" spans="1:5" x14ac:dyDescent="0.3">
      <c r="A11678" s="33" t="s">
        <v>4</v>
      </c>
      <c r="B11678" s="33" t="s">
        <v>53</v>
      </c>
      <c r="C11678" s="33"/>
      <c r="D11678" s="33" t="s">
        <v>4743</v>
      </c>
      <c r="E11678" t="str">
        <f t="shared" si="186"/>
        <v>No Data</v>
      </c>
    </row>
    <row r="11679" spans="1:5" x14ac:dyDescent="0.3">
      <c r="A11679" s="33" t="s">
        <v>4</v>
      </c>
      <c r="B11679" s="33" t="s">
        <v>53</v>
      </c>
      <c r="C11679" s="33">
        <v>60000</v>
      </c>
      <c r="D11679" s="33" t="s">
        <v>4208</v>
      </c>
      <c r="E11679" t="str">
        <f t="shared" si="186"/>
        <v>&lt;$75K</v>
      </c>
    </row>
    <row r="11680" spans="1:5" x14ac:dyDescent="0.3">
      <c r="A11680" s="33" t="s">
        <v>0</v>
      </c>
      <c r="B11680" s="33" t="s">
        <v>53</v>
      </c>
      <c r="C11680" s="33">
        <v>122500</v>
      </c>
      <c r="D11680" s="33" t="s">
        <v>1505</v>
      </c>
      <c r="E11680" t="str">
        <f t="shared" si="186"/>
        <v>$100K-$125K</v>
      </c>
    </row>
    <row r="11681" spans="1:5" x14ac:dyDescent="0.3">
      <c r="A11681" s="33" t="s">
        <v>129</v>
      </c>
      <c r="B11681" s="33" t="s">
        <v>53</v>
      </c>
      <c r="C11681" s="33">
        <v>150000</v>
      </c>
      <c r="D11681" s="33" t="s">
        <v>4882</v>
      </c>
      <c r="E11681" t="str">
        <f t="shared" si="186"/>
        <v>$125K-$200K</v>
      </c>
    </row>
    <row r="11682" spans="1:5" x14ac:dyDescent="0.3">
      <c r="A11682" s="33" t="s">
        <v>0</v>
      </c>
      <c r="B11682" s="33" t="s">
        <v>53</v>
      </c>
      <c r="C11682" s="33"/>
      <c r="D11682" s="33" t="s">
        <v>1412</v>
      </c>
      <c r="E11682" t="str">
        <f t="shared" si="186"/>
        <v>No Data</v>
      </c>
    </row>
    <row r="11683" spans="1:5" x14ac:dyDescent="0.3">
      <c r="A11683" s="33" t="s">
        <v>0</v>
      </c>
      <c r="B11683" s="33" t="s">
        <v>53</v>
      </c>
      <c r="C11683" s="33">
        <v>125500</v>
      </c>
      <c r="D11683" s="33" t="s">
        <v>4883</v>
      </c>
      <c r="E11683" t="str">
        <f t="shared" si="186"/>
        <v>$125K-$200K</v>
      </c>
    </row>
    <row r="11684" spans="1:5" x14ac:dyDescent="0.3">
      <c r="A11684" s="33" t="s">
        <v>128</v>
      </c>
      <c r="B11684" s="33" t="s">
        <v>54</v>
      </c>
      <c r="C11684" s="33">
        <v>190000</v>
      </c>
      <c r="D11684" s="33" t="s">
        <v>4884</v>
      </c>
      <c r="E11684" t="str">
        <f t="shared" si="186"/>
        <v>$125K-$200K</v>
      </c>
    </row>
    <row r="11685" spans="1:5" x14ac:dyDescent="0.3">
      <c r="A11685" s="33" t="s">
        <v>0</v>
      </c>
      <c r="B11685" s="33" t="s">
        <v>53</v>
      </c>
      <c r="C11685" s="33">
        <v>132500</v>
      </c>
      <c r="D11685" s="33" t="s">
        <v>3164</v>
      </c>
      <c r="E11685" t="str">
        <f t="shared" si="186"/>
        <v>$125K-$200K</v>
      </c>
    </row>
    <row r="11686" spans="1:5" x14ac:dyDescent="0.3">
      <c r="A11686" s="33" t="s">
        <v>4</v>
      </c>
      <c r="B11686" s="33" t="s">
        <v>53</v>
      </c>
      <c r="C11686" s="33">
        <v>145000</v>
      </c>
      <c r="D11686" s="33" t="s">
        <v>2701</v>
      </c>
      <c r="E11686" t="str">
        <f t="shared" si="186"/>
        <v>$125K-$200K</v>
      </c>
    </row>
    <row r="11687" spans="1:5" x14ac:dyDescent="0.3">
      <c r="A11687" s="33" t="s">
        <v>126</v>
      </c>
      <c r="B11687" s="33" t="s">
        <v>53</v>
      </c>
      <c r="C11687" s="33">
        <v>246500</v>
      </c>
      <c r="D11687" s="33" t="s">
        <v>225</v>
      </c>
      <c r="E11687" t="str">
        <f t="shared" si="186"/>
        <v>&gt;$200K</v>
      </c>
    </row>
    <row r="11688" spans="1:5" x14ac:dyDescent="0.3">
      <c r="A11688" s="33" t="s">
        <v>4</v>
      </c>
      <c r="B11688" s="33" t="s">
        <v>53</v>
      </c>
      <c r="C11688" s="33">
        <v>211000</v>
      </c>
      <c r="D11688" s="33" t="s">
        <v>225</v>
      </c>
      <c r="E11688" t="str">
        <f t="shared" si="186"/>
        <v>&gt;$200K</v>
      </c>
    </row>
    <row r="11689" spans="1:5" x14ac:dyDescent="0.3">
      <c r="A11689" s="33" t="s">
        <v>2</v>
      </c>
      <c r="B11689" s="33" t="s">
        <v>53</v>
      </c>
      <c r="C11689" s="33">
        <v>110000</v>
      </c>
      <c r="D11689" s="33" t="s">
        <v>1551</v>
      </c>
      <c r="E11689" t="str">
        <f t="shared" si="186"/>
        <v>$100K-$125K</v>
      </c>
    </row>
    <row r="11690" spans="1:5" x14ac:dyDescent="0.3">
      <c r="A11690" s="33" t="s">
        <v>4</v>
      </c>
      <c r="B11690" s="33" t="s">
        <v>81</v>
      </c>
      <c r="C11690" s="33">
        <v>90000</v>
      </c>
      <c r="D11690" s="33" t="s">
        <v>4885</v>
      </c>
      <c r="E11690" t="str">
        <f t="shared" si="186"/>
        <v>$75K-$100K</v>
      </c>
    </row>
    <row r="11691" spans="1:5" x14ac:dyDescent="0.3">
      <c r="A11691" s="33" t="s">
        <v>0</v>
      </c>
      <c r="B11691" s="33" t="s">
        <v>80</v>
      </c>
      <c r="C11691" s="33">
        <v>157500</v>
      </c>
      <c r="D11691" s="33" t="s">
        <v>2535</v>
      </c>
      <c r="E11691" t="str">
        <f t="shared" si="186"/>
        <v>$125K-$200K</v>
      </c>
    </row>
    <row r="11692" spans="1:5" x14ac:dyDescent="0.3">
      <c r="A11692" s="33" t="s">
        <v>4</v>
      </c>
      <c r="B11692" s="33" t="s">
        <v>53</v>
      </c>
      <c r="C11692" s="33"/>
      <c r="D11692" s="33" t="s">
        <v>268</v>
      </c>
      <c r="E11692" t="str">
        <f t="shared" si="186"/>
        <v>No Data</v>
      </c>
    </row>
    <row r="11693" spans="1:5" x14ac:dyDescent="0.3">
      <c r="A11693" s="33" t="s">
        <v>2</v>
      </c>
      <c r="B11693" s="33" t="s">
        <v>53</v>
      </c>
      <c r="C11693" s="33">
        <v>120000</v>
      </c>
      <c r="D11693" s="33" t="s">
        <v>265</v>
      </c>
      <c r="E11693" t="str">
        <f t="shared" si="186"/>
        <v>$100K-$125K</v>
      </c>
    </row>
    <row r="11694" spans="1:5" x14ac:dyDescent="0.3">
      <c r="A11694" s="33" t="s">
        <v>0</v>
      </c>
      <c r="B11694" s="33" t="s">
        <v>53</v>
      </c>
      <c r="C11694" s="33">
        <v>125000</v>
      </c>
      <c r="D11694" s="33" t="s">
        <v>4561</v>
      </c>
      <c r="E11694" t="str">
        <f t="shared" si="186"/>
        <v>$100K-$125K</v>
      </c>
    </row>
    <row r="11695" spans="1:5" x14ac:dyDescent="0.3">
      <c r="A11695" s="33" t="s">
        <v>0</v>
      </c>
      <c r="B11695" s="33" t="s">
        <v>53</v>
      </c>
      <c r="C11695" s="33"/>
      <c r="D11695" s="33" t="s">
        <v>258</v>
      </c>
      <c r="E11695" t="str">
        <f t="shared" si="186"/>
        <v>No Data</v>
      </c>
    </row>
    <row r="11696" spans="1:5" x14ac:dyDescent="0.3">
      <c r="A11696" s="33" t="s">
        <v>0</v>
      </c>
      <c r="B11696" s="33" t="s">
        <v>53</v>
      </c>
      <c r="C11696" s="33">
        <v>195249.5</v>
      </c>
      <c r="D11696" s="33" t="s">
        <v>1035</v>
      </c>
      <c r="E11696" t="str">
        <f t="shared" si="186"/>
        <v>$125K-$200K</v>
      </c>
    </row>
    <row r="11697" spans="1:5" x14ac:dyDescent="0.3">
      <c r="A11697" s="33" t="s">
        <v>2</v>
      </c>
      <c r="B11697" s="33" t="s">
        <v>53</v>
      </c>
      <c r="C11697" s="33">
        <v>59500</v>
      </c>
      <c r="D11697" s="33" t="s">
        <v>4886</v>
      </c>
      <c r="E11697" t="str">
        <f t="shared" si="186"/>
        <v>&lt;$75K</v>
      </c>
    </row>
    <row r="11698" spans="1:5" x14ac:dyDescent="0.3">
      <c r="A11698" s="33" t="s">
        <v>0</v>
      </c>
      <c r="B11698" s="33" t="s">
        <v>54</v>
      </c>
      <c r="C11698" s="33"/>
      <c r="D11698" s="33" t="s">
        <v>714</v>
      </c>
      <c r="E11698" t="str">
        <f t="shared" si="186"/>
        <v>No Data</v>
      </c>
    </row>
    <row r="11699" spans="1:5" x14ac:dyDescent="0.3">
      <c r="A11699" s="33" t="s">
        <v>2</v>
      </c>
      <c r="B11699" s="33" t="s">
        <v>53</v>
      </c>
      <c r="C11699" s="33">
        <v>106479</v>
      </c>
      <c r="D11699" s="33" t="s">
        <v>1541</v>
      </c>
      <c r="E11699" t="str">
        <f t="shared" si="186"/>
        <v>$100K-$125K</v>
      </c>
    </row>
    <row r="11700" spans="1:5" x14ac:dyDescent="0.3">
      <c r="A11700" s="33" t="s">
        <v>4</v>
      </c>
      <c r="B11700" s="33" t="s">
        <v>53</v>
      </c>
      <c r="C11700" s="33">
        <v>140000</v>
      </c>
      <c r="D11700" s="33" t="s">
        <v>496</v>
      </c>
      <c r="E11700" t="str">
        <f t="shared" si="186"/>
        <v>$125K-$200K</v>
      </c>
    </row>
    <row r="11701" spans="1:5" x14ac:dyDescent="0.3">
      <c r="A11701" s="33" t="s">
        <v>4</v>
      </c>
      <c r="B11701" s="33" t="s">
        <v>74</v>
      </c>
      <c r="C11701" s="33">
        <v>80000</v>
      </c>
      <c r="D11701" s="33" t="s">
        <v>4887</v>
      </c>
      <c r="E11701" t="str">
        <f t="shared" si="186"/>
        <v>$75K-$100K</v>
      </c>
    </row>
    <row r="11702" spans="1:5" x14ac:dyDescent="0.3">
      <c r="A11702" s="33" t="s">
        <v>2</v>
      </c>
      <c r="B11702" s="33" t="s">
        <v>53</v>
      </c>
      <c r="C11702" s="33">
        <v>110000</v>
      </c>
      <c r="D11702" s="33" t="s">
        <v>1120</v>
      </c>
      <c r="E11702" t="str">
        <f t="shared" si="186"/>
        <v>$100K-$125K</v>
      </c>
    </row>
    <row r="11703" spans="1:5" x14ac:dyDescent="0.3">
      <c r="A11703" s="33" t="s">
        <v>4</v>
      </c>
      <c r="B11703" s="33" t="s">
        <v>53</v>
      </c>
      <c r="C11703" s="33">
        <v>195000</v>
      </c>
      <c r="D11703" s="33" t="s">
        <v>2676</v>
      </c>
      <c r="E11703" t="str">
        <f t="shared" si="186"/>
        <v>$125K-$200K</v>
      </c>
    </row>
    <row r="11704" spans="1:5" x14ac:dyDescent="0.3">
      <c r="A11704" s="33" t="s">
        <v>2</v>
      </c>
      <c r="B11704" s="33" t="s">
        <v>53</v>
      </c>
      <c r="C11704" s="33">
        <v>75000</v>
      </c>
      <c r="D11704" s="33" t="s">
        <v>1361</v>
      </c>
      <c r="E11704" t="str">
        <f t="shared" si="186"/>
        <v>&lt;$75K</v>
      </c>
    </row>
    <row r="11705" spans="1:5" x14ac:dyDescent="0.3">
      <c r="A11705" s="33" t="s">
        <v>0</v>
      </c>
      <c r="B11705" s="33" t="s">
        <v>53</v>
      </c>
      <c r="C11705" s="33"/>
      <c r="D11705" s="33" t="s">
        <v>4888</v>
      </c>
      <c r="E11705" t="str">
        <f t="shared" si="186"/>
        <v>No Data</v>
      </c>
    </row>
    <row r="11706" spans="1:5" x14ac:dyDescent="0.3">
      <c r="A11706" s="33" t="s">
        <v>2</v>
      </c>
      <c r="B11706" s="33" t="s">
        <v>53</v>
      </c>
      <c r="C11706" s="33">
        <v>108100</v>
      </c>
      <c r="D11706" s="33" t="s">
        <v>4889</v>
      </c>
      <c r="E11706" t="str">
        <f t="shared" si="186"/>
        <v>$100K-$125K</v>
      </c>
    </row>
    <row r="11707" spans="1:5" x14ac:dyDescent="0.3">
      <c r="A11707" s="33" t="s">
        <v>4</v>
      </c>
      <c r="B11707" s="33" t="s">
        <v>56</v>
      </c>
      <c r="C11707" s="33">
        <v>89100</v>
      </c>
      <c r="D11707" s="33" t="s">
        <v>629</v>
      </c>
      <c r="E11707" t="str">
        <f t="shared" si="186"/>
        <v>$75K-$100K</v>
      </c>
    </row>
    <row r="11708" spans="1:5" x14ac:dyDescent="0.3">
      <c r="A11708" s="33" t="s">
        <v>0</v>
      </c>
      <c r="B11708" s="33" t="s">
        <v>53</v>
      </c>
      <c r="C11708" s="33"/>
      <c r="D11708" s="33" t="s">
        <v>2336</v>
      </c>
      <c r="E11708" t="str">
        <f t="shared" si="186"/>
        <v>No Data</v>
      </c>
    </row>
    <row r="11709" spans="1:5" x14ac:dyDescent="0.3">
      <c r="A11709" s="33" t="s">
        <v>4</v>
      </c>
      <c r="B11709" s="33" t="s">
        <v>53</v>
      </c>
      <c r="C11709" s="33">
        <v>87500</v>
      </c>
      <c r="D11709" s="33" t="s">
        <v>3880</v>
      </c>
      <c r="E11709" t="str">
        <f t="shared" si="186"/>
        <v>$75K-$100K</v>
      </c>
    </row>
    <row r="11710" spans="1:5" x14ac:dyDescent="0.3">
      <c r="A11710" s="33" t="s">
        <v>2</v>
      </c>
      <c r="B11710" s="33" t="s">
        <v>108</v>
      </c>
      <c r="C11710" s="33">
        <v>56700</v>
      </c>
      <c r="D11710" s="33" t="s">
        <v>322</v>
      </c>
      <c r="E11710" t="str">
        <f t="shared" si="186"/>
        <v>&lt;$75K</v>
      </c>
    </row>
    <row r="11711" spans="1:5" x14ac:dyDescent="0.3">
      <c r="A11711" s="33" t="s">
        <v>2</v>
      </c>
      <c r="B11711" s="33" t="s">
        <v>53</v>
      </c>
      <c r="C11711" s="33"/>
      <c r="D11711" s="33" t="s">
        <v>366</v>
      </c>
      <c r="E11711" t="str">
        <f t="shared" si="186"/>
        <v>No Data</v>
      </c>
    </row>
    <row r="11712" spans="1:5" x14ac:dyDescent="0.3">
      <c r="A11712" s="33" t="s">
        <v>126</v>
      </c>
      <c r="B11712" s="33" t="s">
        <v>88</v>
      </c>
      <c r="C11712" s="33">
        <v>79200</v>
      </c>
      <c r="D11712" s="33" t="s">
        <v>4890</v>
      </c>
      <c r="E11712" t="str">
        <f t="shared" si="186"/>
        <v>$75K-$100K</v>
      </c>
    </row>
    <row r="11713" spans="1:5" x14ac:dyDescent="0.3">
      <c r="A11713" s="33" t="s">
        <v>126</v>
      </c>
      <c r="B11713" s="33" t="s">
        <v>68</v>
      </c>
      <c r="C11713" s="33">
        <v>147500</v>
      </c>
      <c r="D11713" s="33" t="s">
        <v>4891</v>
      </c>
      <c r="E11713" t="str">
        <f t="shared" si="186"/>
        <v>$125K-$200K</v>
      </c>
    </row>
    <row r="11714" spans="1:5" x14ac:dyDescent="0.3">
      <c r="A11714" s="33" t="s">
        <v>2</v>
      </c>
      <c r="B11714" s="33" t="s">
        <v>53</v>
      </c>
      <c r="C11714" s="33">
        <v>65000</v>
      </c>
      <c r="D11714" s="33" t="s">
        <v>4892</v>
      </c>
      <c r="E11714" t="str">
        <f t="shared" si="186"/>
        <v>&lt;$75K</v>
      </c>
    </row>
    <row r="11715" spans="1:5" x14ac:dyDescent="0.3">
      <c r="A11715" s="33" t="s">
        <v>4</v>
      </c>
      <c r="B11715" s="33" t="s">
        <v>53</v>
      </c>
      <c r="C11715" s="33"/>
      <c r="D11715" s="33" t="s">
        <v>520</v>
      </c>
      <c r="E11715" t="str">
        <f t="shared" ref="E11715:E11778" si="187">_xlfn.XLOOKUP(C11715,$H$16:$H$21,$G$16:$G$21,,1)</f>
        <v>No Data</v>
      </c>
    </row>
    <row r="11716" spans="1:5" x14ac:dyDescent="0.3">
      <c r="A11716" s="33" t="s">
        <v>4</v>
      </c>
      <c r="B11716" s="33" t="s">
        <v>53</v>
      </c>
      <c r="C11716" s="33">
        <v>130000</v>
      </c>
      <c r="D11716" s="33" t="s">
        <v>268</v>
      </c>
      <c r="E11716" t="str">
        <f t="shared" si="187"/>
        <v>$125K-$200K</v>
      </c>
    </row>
    <row r="11717" spans="1:5" x14ac:dyDescent="0.3">
      <c r="A11717" s="33" t="s">
        <v>4</v>
      </c>
      <c r="B11717" s="33" t="s">
        <v>53</v>
      </c>
      <c r="C11717" s="33">
        <v>112500</v>
      </c>
      <c r="D11717" s="33" t="s">
        <v>268</v>
      </c>
      <c r="E11717" t="str">
        <f t="shared" si="187"/>
        <v>$100K-$125K</v>
      </c>
    </row>
    <row r="11718" spans="1:5" x14ac:dyDescent="0.3">
      <c r="A11718" s="33" t="s">
        <v>0</v>
      </c>
      <c r="B11718" s="33" t="s">
        <v>53</v>
      </c>
      <c r="C11718" s="33">
        <v>116393</v>
      </c>
      <c r="D11718" s="33" t="s">
        <v>4893</v>
      </c>
      <c r="E11718" t="str">
        <f t="shared" si="187"/>
        <v>$100K-$125K</v>
      </c>
    </row>
    <row r="11719" spans="1:5" x14ac:dyDescent="0.3">
      <c r="A11719" s="33" t="s">
        <v>0</v>
      </c>
      <c r="B11719" s="33" t="s">
        <v>54</v>
      </c>
      <c r="C11719" s="33">
        <v>245000</v>
      </c>
      <c r="D11719" s="33" t="s">
        <v>1646</v>
      </c>
      <c r="E11719" t="str">
        <f t="shared" si="187"/>
        <v>&gt;$200K</v>
      </c>
    </row>
    <row r="11720" spans="1:5" x14ac:dyDescent="0.3">
      <c r="A11720" s="33" t="s">
        <v>0</v>
      </c>
      <c r="B11720" s="33" t="s">
        <v>53</v>
      </c>
      <c r="C11720" s="33">
        <v>95650</v>
      </c>
      <c r="D11720" s="33" t="s">
        <v>299</v>
      </c>
      <c r="E11720" t="str">
        <f t="shared" si="187"/>
        <v>$75K-$100K</v>
      </c>
    </row>
    <row r="11721" spans="1:5" x14ac:dyDescent="0.3">
      <c r="A11721" s="33" t="s">
        <v>2</v>
      </c>
      <c r="B11721" s="33" t="s">
        <v>53</v>
      </c>
      <c r="C11721" s="33">
        <v>164055</v>
      </c>
      <c r="D11721" s="33" t="s">
        <v>571</v>
      </c>
      <c r="E11721" t="str">
        <f t="shared" si="187"/>
        <v>$125K-$200K</v>
      </c>
    </row>
    <row r="11722" spans="1:5" x14ac:dyDescent="0.3">
      <c r="A11722" s="33" t="s">
        <v>125</v>
      </c>
      <c r="B11722" s="33" t="s">
        <v>69</v>
      </c>
      <c r="C11722" s="33">
        <v>111175</v>
      </c>
      <c r="D11722" s="33" t="s">
        <v>405</v>
      </c>
      <c r="E11722" t="str">
        <f t="shared" si="187"/>
        <v>$100K-$125K</v>
      </c>
    </row>
    <row r="11723" spans="1:5" x14ac:dyDescent="0.3">
      <c r="A11723" s="33" t="s">
        <v>0</v>
      </c>
      <c r="B11723" s="33" t="s">
        <v>54</v>
      </c>
      <c r="C11723" s="33">
        <v>252500</v>
      </c>
      <c r="D11723" s="33" t="s">
        <v>4894</v>
      </c>
      <c r="E11723" t="str">
        <f t="shared" si="187"/>
        <v>&gt;$200K</v>
      </c>
    </row>
    <row r="11724" spans="1:5" x14ac:dyDescent="0.3">
      <c r="A11724" s="33" t="s">
        <v>2</v>
      </c>
      <c r="B11724" s="33" t="s">
        <v>53</v>
      </c>
      <c r="C11724" s="33">
        <v>95000</v>
      </c>
      <c r="D11724" s="33" t="s">
        <v>417</v>
      </c>
      <c r="E11724" t="str">
        <f t="shared" si="187"/>
        <v>$75K-$100K</v>
      </c>
    </row>
    <row r="11725" spans="1:5" x14ac:dyDescent="0.3">
      <c r="A11725" s="33" t="s">
        <v>126</v>
      </c>
      <c r="B11725" s="33" t="s">
        <v>53</v>
      </c>
      <c r="C11725" s="33">
        <v>90000</v>
      </c>
      <c r="D11725" s="33" t="s">
        <v>4895</v>
      </c>
      <c r="E11725" t="str">
        <f t="shared" si="187"/>
        <v>$75K-$100K</v>
      </c>
    </row>
    <row r="11726" spans="1:5" x14ac:dyDescent="0.3">
      <c r="A11726" s="33" t="s">
        <v>0</v>
      </c>
      <c r="B11726" s="33" t="s">
        <v>53</v>
      </c>
      <c r="C11726" s="33"/>
      <c r="D11726" s="33" t="s">
        <v>4896</v>
      </c>
      <c r="E11726" t="str">
        <f t="shared" si="187"/>
        <v>No Data</v>
      </c>
    </row>
    <row r="11727" spans="1:5" x14ac:dyDescent="0.3">
      <c r="A11727" s="33" t="s">
        <v>2</v>
      </c>
      <c r="B11727" s="33" t="s">
        <v>53</v>
      </c>
      <c r="C11727" s="33">
        <v>87500</v>
      </c>
      <c r="D11727" s="33" t="s">
        <v>232</v>
      </c>
      <c r="E11727" t="str">
        <f t="shared" si="187"/>
        <v>$75K-$100K</v>
      </c>
    </row>
    <row r="11728" spans="1:5" x14ac:dyDescent="0.3">
      <c r="A11728" s="33" t="s">
        <v>4</v>
      </c>
      <c r="B11728" s="33" t="s">
        <v>53</v>
      </c>
      <c r="C11728" s="33">
        <v>70000</v>
      </c>
      <c r="D11728" s="33" t="s">
        <v>444</v>
      </c>
      <c r="E11728" t="str">
        <f t="shared" si="187"/>
        <v>&lt;$75K</v>
      </c>
    </row>
    <row r="11729" spans="1:5" x14ac:dyDescent="0.3">
      <c r="A11729" s="33" t="s">
        <v>4</v>
      </c>
      <c r="B11729" s="33" t="s">
        <v>53</v>
      </c>
      <c r="C11729" s="33"/>
      <c r="D11729" s="33" t="s">
        <v>1296</v>
      </c>
      <c r="E11729" t="str">
        <f t="shared" si="187"/>
        <v>No Data</v>
      </c>
    </row>
    <row r="11730" spans="1:5" x14ac:dyDescent="0.3">
      <c r="A11730" s="33" t="s">
        <v>2</v>
      </c>
      <c r="B11730" s="33" t="s">
        <v>53</v>
      </c>
      <c r="C11730" s="33"/>
      <c r="D11730" s="33" t="s">
        <v>4897</v>
      </c>
      <c r="E11730" t="str">
        <f t="shared" si="187"/>
        <v>No Data</v>
      </c>
    </row>
    <row r="11731" spans="1:5" x14ac:dyDescent="0.3">
      <c r="A11731" s="33" t="s">
        <v>4</v>
      </c>
      <c r="B11731" s="33" t="s">
        <v>53</v>
      </c>
      <c r="C11731" s="33"/>
      <c r="D11731" s="33" t="s">
        <v>232</v>
      </c>
      <c r="E11731" t="str">
        <f t="shared" si="187"/>
        <v>No Data</v>
      </c>
    </row>
    <row r="11732" spans="1:5" x14ac:dyDescent="0.3">
      <c r="A11732" s="33" t="s">
        <v>4</v>
      </c>
      <c r="B11732" s="33" t="s">
        <v>54</v>
      </c>
      <c r="C11732" s="33"/>
      <c r="D11732" s="33" t="s">
        <v>281</v>
      </c>
      <c r="E11732" t="str">
        <f t="shared" si="187"/>
        <v>No Data</v>
      </c>
    </row>
    <row r="11733" spans="1:5" x14ac:dyDescent="0.3">
      <c r="A11733" s="33" t="s">
        <v>128</v>
      </c>
      <c r="B11733" s="33" t="s">
        <v>54</v>
      </c>
      <c r="C11733" s="33"/>
      <c r="D11733" s="33" t="s">
        <v>2526</v>
      </c>
      <c r="E11733" t="str">
        <f t="shared" si="187"/>
        <v>No Data</v>
      </c>
    </row>
    <row r="11734" spans="1:5" x14ac:dyDescent="0.3">
      <c r="A11734" s="33" t="s">
        <v>2</v>
      </c>
      <c r="B11734" s="33" t="s">
        <v>53</v>
      </c>
      <c r="C11734" s="33"/>
      <c r="D11734" s="33" t="s">
        <v>4898</v>
      </c>
      <c r="E11734" t="str">
        <f t="shared" si="187"/>
        <v>No Data</v>
      </c>
    </row>
    <row r="11735" spans="1:5" x14ac:dyDescent="0.3">
      <c r="A11735" s="33" t="s">
        <v>4</v>
      </c>
      <c r="B11735" s="33" t="s">
        <v>53</v>
      </c>
      <c r="C11735" s="33"/>
      <c r="D11735" s="33" t="s">
        <v>230</v>
      </c>
      <c r="E11735" t="str">
        <f t="shared" si="187"/>
        <v>No Data</v>
      </c>
    </row>
    <row r="11736" spans="1:5" x14ac:dyDescent="0.3">
      <c r="A11736" s="33" t="s">
        <v>128</v>
      </c>
      <c r="B11736" s="33" t="s">
        <v>81</v>
      </c>
      <c r="C11736" s="33">
        <v>99150</v>
      </c>
      <c r="D11736" s="33" t="s">
        <v>4899</v>
      </c>
      <c r="E11736" t="str">
        <f t="shared" si="187"/>
        <v>$75K-$100K</v>
      </c>
    </row>
    <row r="11737" spans="1:5" x14ac:dyDescent="0.3">
      <c r="A11737" s="33" t="s">
        <v>126</v>
      </c>
      <c r="B11737" s="33" t="s">
        <v>53</v>
      </c>
      <c r="C11737" s="33">
        <v>175500</v>
      </c>
      <c r="D11737" s="33" t="s">
        <v>4900</v>
      </c>
      <c r="E11737" t="str">
        <f t="shared" si="187"/>
        <v>$125K-$200K</v>
      </c>
    </row>
    <row r="11738" spans="1:5" x14ac:dyDescent="0.3">
      <c r="A11738" s="33" t="s">
        <v>2</v>
      </c>
      <c r="B11738" s="33" t="s">
        <v>53</v>
      </c>
      <c r="C11738" s="33">
        <v>119000</v>
      </c>
      <c r="D11738" s="33" t="s">
        <v>590</v>
      </c>
      <c r="E11738" t="str">
        <f t="shared" si="187"/>
        <v>$100K-$125K</v>
      </c>
    </row>
    <row r="11739" spans="1:5" x14ac:dyDescent="0.3">
      <c r="A11739" s="33" t="s">
        <v>0</v>
      </c>
      <c r="B11739" s="33" t="s">
        <v>53</v>
      </c>
      <c r="C11739" s="33">
        <v>140000</v>
      </c>
      <c r="D11739" s="33" t="s">
        <v>4465</v>
      </c>
      <c r="E11739" t="str">
        <f t="shared" si="187"/>
        <v>$125K-$200K</v>
      </c>
    </row>
    <row r="11740" spans="1:5" x14ac:dyDescent="0.3">
      <c r="A11740" s="33" t="s">
        <v>125</v>
      </c>
      <c r="B11740" s="33" t="s">
        <v>53</v>
      </c>
      <c r="C11740" s="33">
        <v>125000</v>
      </c>
      <c r="D11740" s="33" t="s">
        <v>4901</v>
      </c>
      <c r="E11740" t="str">
        <f t="shared" si="187"/>
        <v>$100K-$125K</v>
      </c>
    </row>
    <row r="11741" spans="1:5" x14ac:dyDescent="0.3">
      <c r="A11741" s="33" t="s">
        <v>2</v>
      </c>
      <c r="B11741" s="33" t="s">
        <v>53</v>
      </c>
      <c r="C11741" s="33"/>
      <c r="D11741" s="33" t="s">
        <v>1604</v>
      </c>
      <c r="E11741" t="str">
        <f t="shared" si="187"/>
        <v>No Data</v>
      </c>
    </row>
    <row r="11742" spans="1:5" x14ac:dyDescent="0.3">
      <c r="A11742" s="33" t="s">
        <v>2</v>
      </c>
      <c r="B11742" s="33" t="s">
        <v>53</v>
      </c>
      <c r="C11742" s="33"/>
      <c r="D11742" s="33" t="s">
        <v>218</v>
      </c>
      <c r="E11742" t="str">
        <f t="shared" si="187"/>
        <v>No Data</v>
      </c>
    </row>
    <row r="11743" spans="1:5" x14ac:dyDescent="0.3">
      <c r="A11743" s="33" t="s">
        <v>126</v>
      </c>
      <c r="B11743" s="33" t="s">
        <v>53</v>
      </c>
      <c r="C11743" s="33">
        <v>140000</v>
      </c>
      <c r="D11743" s="33" t="s">
        <v>4754</v>
      </c>
      <c r="E11743" t="str">
        <f t="shared" si="187"/>
        <v>$125K-$200K</v>
      </c>
    </row>
    <row r="11744" spans="1:5" x14ac:dyDescent="0.3">
      <c r="A11744" s="33" t="s">
        <v>2</v>
      </c>
      <c r="B11744" s="33" t="s">
        <v>53</v>
      </c>
      <c r="C11744" s="33">
        <v>80080</v>
      </c>
      <c r="D11744" s="33" t="s">
        <v>531</v>
      </c>
      <c r="E11744" t="str">
        <f t="shared" si="187"/>
        <v>$75K-$100K</v>
      </c>
    </row>
    <row r="11745" spans="1:5" x14ac:dyDescent="0.3">
      <c r="A11745" s="33" t="s">
        <v>0</v>
      </c>
      <c r="B11745" s="33" t="s">
        <v>53</v>
      </c>
      <c r="C11745" s="33">
        <v>155000</v>
      </c>
      <c r="D11745" s="33" t="s">
        <v>2119</v>
      </c>
      <c r="E11745" t="str">
        <f t="shared" si="187"/>
        <v>$125K-$200K</v>
      </c>
    </row>
    <row r="11746" spans="1:5" x14ac:dyDescent="0.3">
      <c r="A11746" s="33" t="s">
        <v>1</v>
      </c>
      <c r="B11746" s="33" t="s">
        <v>105</v>
      </c>
      <c r="C11746" s="33">
        <v>64800</v>
      </c>
      <c r="D11746" s="33" t="s">
        <v>857</v>
      </c>
      <c r="E11746" t="str">
        <f t="shared" si="187"/>
        <v>&lt;$75K</v>
      </c>
    </row>
    <row r="11747" spans="1:5" x14ac:dyDescent="0.3">
      <c r="A11747" s="33" t="s">
        <v>4</v>
      </c>
      <c r="B11747" s="33" t="s">
        <v>53</v>
      </c>
      <c r="C11747" s="33"/>
      <c r="D11747" s="33" t="s">
        <v>572</v>
      </c>
      <c r="E11747" t="str">
        <f t="shared" si="187"/>
        <v>No Data</v>
      </c>
    </row>
    <row r="11748" spans="1:5" x14ac:dyDescent="0.3">
      <c r="A11748" s="33" t="s">
        <v>4</v>
      </c>
      <c r="B11748" s="33" t="s">
        <v>194</v>
      </c>
      <c r="C11748" s="33">
        <v>45000</v>
      </c>
      <c r="D11748" s="33" t="s">
        <v>4902</v>
      </c>
      <c r="E11748" t="str">
        <f t="shared" si="187"/>
        <v>&lt;$75K</v>
      </c>
    </row>
    <row r="11749" spans="1:5" x14ac:dyDescent="0.3">
      <c r="A11749" s="33" t="s">
        <v>4</v>
      </c>
      <c r="B11749" s="33" t="s">
        <v>53</v>
      </c>
      <c r="C11749" s="33">
        <v>215000</v>
      </c>
      <c r="D11749" s="33" t="s">
        <v>4903</v>
      </c>
      <c r="E11749" t="str">
        <f t="shared" si="187"/>
        <v>&gt;$200K</v>
      </c>
    </row>
    <row r="11750" spans="1:5" x14ac:dyDescent="0.3">
      <c r="A11750" s="33" t="s">
        <v>1</v>
      </c>
      <c r="B11750" s="33" t="s">
        <v>53</v>
      </c>
      <c r="C11750" s="33">
        <v>285000</v>
      </c>
      <c r="D11750" s="33" t="s">
        <v>4855</v>
      </c>
      <c r="E11750" t="str">
        <f t="shared" si="187"/>
        <v>&gt;$200K</v>
      </c>
    </row>
    <row r="11751" spans="1:5" x14ac:dyDescent="0.3">
      <c r="A11751" s="33" t="s">
        <v>129</v>
      </c>
      <c r="B11751" s="33" t="s">
        <v>53</v>
      </c>
      <c r="C11751" s="33"/>
      <c r="D11751" s="33" t="s">
        <v>394</v>
      </c>
      <c r="E11751" t="str">
        <f t="shared" si="187"/>
        <v>No Data</v>
      </c>
    </row>
    <row r="11752" spans="1:5" x14ac:dyDescent="0.3">
      <c r="A11752" s="33" t="s">
        <v>2</v>
      </c>
      <c r="B11752" s="33" t="s">
        <v>53</v>
      </c>
      <c r="C11752" s="33">
        <v>65000</v>
      </c>
      <c r="D11752" s="33" t="s">
        <v>4904</v>
      </c>
      <c r="E11752" t="str">
        <f t="shared" si="187"/>
        <v>&lt;$75K</v>
      </c>
    </row>
    <row r="11753" spans="1:5" x14ac:dyDescent="0.3">
      <c r="A11753" s="33" t="s">
        <v>2</v>
      </c>
      <c r="B11753" s="33" t="s">
        <v>90</v>
      </c>
      <c r="C11753" s="33">
        <v>165000</v>
      </c>
      <c r="D11753" s="33" t="s">
        <v>294</v>
      </c>
      <c r="E11753" t="str">
        <f t="shared" si="187"/>
        <v>$125K-$200K</v>
      </c>
    </row>
    <row r="11754" spans="1:5" x14ac:dyDescent="0.3">
      <c r="A11754" s="33" t="s">
        <v>128</v>
      </c>
      <c r="B11754" s="33" t="s">
        <v>53</v>
      </c>
      <c r="C11754" s="33">
        <v>210000</v>
      </c>
      <c r="D11754" s="33" t="s">
        <v>4905</v>
      </c>
      <c r="E11754" t="str">
        <f t="shared" si="187"/>
        <v>&gt;$200K</v>
      </c>
    </row>
    <row r="11755" spans="1:5" x14ac:dyDescent="0.3">
      <c r="A11755" s="33" t="s">
        <v>4</v>
      </c>
      <c r="B11755" s="33" t="s">
        <v>53</v>
      </c>
      <c r="C11755" s="33">
        <v>94500</v>
      </c>
      <c r="D11755" s="33" t="s">
        <v>478</v>
      </c>
      <c r="E11755" t="str">
        <f t="shared" si="187"/>
        <v>$75K-$100K</v>
      </c>
    </row>
    <row r="11756" spans="1:5" x14ac:dyDescent="0.3">
      <c r="A11756" s="33" t="s">
        <v>4</v>
      </c>
      <c r="B11756" s="33" t="s">
        <v>53</v>
      </c>
      <c r="C11756" s="33"/>
      <c r="D11756" s="33" t="s">
        <v>258</v>
      </c>
      <c r="E11756" t="str">
        <f t="shared" si="187"/>
        <v>No Data</v>
      </c>
    </row>
    <row r="11757" spans="1:5" x14ac:dyDescent="0.3">
      <c r="A11757" s="33" t="s">
        <v>4</v>
      </c>
      <c r="B11757" s="33" t="s">
        <v>53</v>
      </c>
      <c r="C11757" s="33">
        <v>119523</v>
      </c>
      <c r="D11757" s="33" t="s">
        <v>4906</v>
      </c>
      <c r="E11757" t="str">
        <f t="shared" si="187"/>
        <v>$100K-$125K</v>
      </c>
    </row>
    <row r="11758" spans="1:5" x14ac:dyDescent="0.3">
      <c r="A11758" s="33" t="s">
        <v>2</v>
      </c>
      <c r="B11758" s="33" t="s">
        <v>53</v>
      </c>
      <c r="C11758" s="33">
        <v>102500</v>
      </c>
      <c r="D11758" s="33" t="s">
        <v>520</v>
      </c>
      <c r="E11758" t="str">
        <f t="shared" si="187"/>
        <v>$100K-$125K</v>
      </c>
    </row>
    <row r="11759" spans="1:5" x14ac:dyDescent="0.3">
      <c r="A11759" s="33" t="s">
        <v>0</v>
      </c>
      <c r="B11759" s="33" t="s">
        <v>53</v>
      </c>
      <c r="C11759" s="33">
        <v>125000</v>
      </c>
      <c r="D11759" s="33" t="s">
        <v>3051</v>
      </c>
      <c r="E11759" t="str">
        <f t="shared" si="187"/>
        <v>$100K-$125K</v>
      </c>
    </row>
    <row r="11760" spans="1:5" x14ac:dyDescent="0.3">
      <c r="A11760" s="33" t="s">
        <v>2</v>
      </c>
      <c r="B11760" s="33" t="s">
        <v>53</v>
      </c>
      <c r="C11760" s="33">
        <v>108709</v>
      </c>
      <c r="D11760" s="33" t="s">
        <v>4907</v>
      </c>
      <c r="E11760" t="str">
        <f t="shared" si="187"/>
        <v>$100K-$125K</v>
      </c>
    </row>
    <row r="11761" spans="1:5" x14ac:dyDescent="0.3">
      <c r="A11761" s="33" t="s">
        <v>4</v>
      </c>
      <c r="B11761" s="33" t="s">
        <v>53</v>
      </c>
      <c r="C11761" s="33"/>
      <c r="D11761" s="33" t="s">
        <v>389</v>
      </c>
      <c r="E11761" t="str">
        <f t="shared" si="187"/>
        <v>No Data</v>
      </c>
    </row>
    <row r="11762" spans="1:5" x14ac:dyDescent="0.3">
      <c r="A11762" s="33" t="s">
        <v>2</v>
      </c>
      <c r="B11762" s="33" t="s">
        <v>53</v>
      </c>
      <c r="C11762" s="33"/>
      <c r="D11762" s="33" t="s">
        <v>268</v>
      </c>
      <c r="E11762" t="str">
        <f t="shared" si="187"/>
        <v>No Data</v>
      </c>
    </row>
    <row r="11763" spans="1:5" x14ac:dyDescent="0.3">
      <c r="A11763" s="33" t="s">
        <v>2</v>
      </c>
      <c r="B11763" s="33" t="s">
        <v>53</v>
      </c>
      <c r="C11763" s="33"/>
      <c r="D11763" s="33" t="s">
        <v>480</v>
      </c>
      <c r="E11763" t="str">
        <f t="shared" si="187"/>
        <v>No Data</v>
      </c>
    </row>
    <row r="11764" spans="1:5" x14ac:dyDescent="0.3">
      <c r="A11764" s="33" t="s">
        <v>4</v>
      </c>
      <c r="B11764" s="33" t="s">
        <v>53</v>
      </c>
      <c r="C11764" s="33">
        <v>100000</v>
      </c>
      <c r="D11764" s="33" t="s">
        <v>813</v>
      </c>
      <c r="E11764" t="str">
        <f t="shared" si="187"/>
        <v>$75K-$100K</v>
      </c>
    </row>
    <row r="11765" spans="1:5" x14ac:dyDescent="0.3">
      <c r="A11765" s="33" t="s">
        <v>2</v>
      </c>
      <c r="B11765" s="33" t="s">
        <v>53</v>
      </c>
      <c r="C11765" s="33">
        <v>65000</v>
      </c>
      <c r="D11765" s="33" t="s">
        <v>265</v>
      </c>
      <c r="E11765" t="str">
        <f t="shared" si="187"/>
        <v>&lt;$75K</v>
      </c>
    </row>
    <row r="11766" spans="1:5" x14ac:dyDescent="0.3">
      <c r="A11766" s="33" t="s">
        <v>126</v>
      </c>
      <c r="B11766" s="33" t="s">
        <v>79</v>
      </c>
      <c r="C11766" s="33">
        <v>79200</v>
      </c>
      <c r="D11766" s="33" t="s">
        <v>1302</v>
      </c>
      <c r="E11766" t="str">
        <f t="shared" si="187"/>
        <v>$75K-$100K</v>
      </c>
    </row>
    <row r="11767" spans="1:5" x14ac:dyDescent="0.3">
      <c r="A11767" s="33" t="s">
        <v>2</v>
      </c>
      <c r="B11767" s="33" t="s">
        <v>53</v>
      </c>
      <c r="C11767" s="33"/>
      <c r="D11767" s="33" t="s">
        <v>4908</v>
      </c>
      <c r="E11767" t="str">
        <f t="shared" si="187"/>
        <v>No Data</v>
      </c>
    </row>
    <row r="11768" spans="1:5" x14ac:dyDescent="0.3">
      <c r="A11768" s="33" t="s">
        <v>4</v>
      </c>
      <c r="B11768" s="33" t="s">
        <v>54</v>
      </c>
      <c r="C11768" s="33">
        <v>231920</v>
      </c>
      <c r="D11768" s="33" t="s">
        <v>402</v>
      </c>
      <c r="E11768" t="str">
        <f t="shared" si="187"/>
        <v>&gt;$200K</v>
      </c>
    </row>
    <row r="11769" spans="1:5" x14ac:dyDescent="0.3">
      <c r="A11769" s="33" t="s">
        <v>125</v>
      </c>
      <c r="B11769" s="33" t="s">
        <v>53</v>
      </c>
      <c r="C11769" s="33">
        <v>96500</v>
      </c>
      <c r="D11769" s="33" t="s">
        <v>208</v>
      </c>
      <c r="E11769" t="str">
        <f t="shared" si="187"/>
        <v>$75K-$100K</v>
      </c>
    </row>
    <row r="11770" spans="1:5" x14ac:dyDescent="0.3">
      <c r="A11770" s="33" t="s">
        <v>2</v>
      </c>
      <c r="B11770" s="33" t="s">
        <v>72</v>
      </c>
      <c r="C11770" s="33">
        <v>100500</v>
      </c>
      <c r="D11770" s="33" t="s">
        <v>4909</v>
      </c>
      <c r="E11770" t="str">
        <f t="shared" si="187"/>
        <v>$100K-$125K</v>
      </c>
    </row>
    <row r="11771" spans="1:5" x14ac:dyDescent="0.3">
      <c r="A11771" s="33" t="s">
        <v>0</v>
      </c>
      <c r="B11771" s="33" t="s">
        <v>53</v>
      </c>
      <c r="C11771" s="33">
        <v>154500</v>
      </c>
      <c r="D11771" s="33" t="s">
        <v>3931</v>
      </c>
      <c r="E11771" t="str">
        <f t="shared" si="187"/>
        <v>$125K-$200K</v>
      </c>
    </row>
    <row r="11772" spans="1:5" x14ac:dyDescent="0.3">
      <c r="A11772" s="33" t="s">
        <v>2</v>
      </c>
      <c r="B11772" s="33" t="s">
        <v>53</v>
      </c>
      <c r="C11772" s="33"/>
      <c r="D11772" s="33" t="s">
        <v>879</v>
      </c>
      <c r="E11772" t="str">
        <f t="shared" si="187"/>
        <v>No Data</v>
      </c>
    </row>
    <row r="11773" spans="1:5" x14ac:dyDescent="0.3">
      <c r="A11773" s="33" t="s">
        <v>1</v>
      </c>
      <c r="B11773" s="33" t="s">
        <v>78</v>
      </c>
      <c r="C11773" s="33">
        <v>50000</v>
      </c>
      <c r="D11773" s="33" t="s">
        <v>4910</v>
      </c>
      <c r="E11773" t="str">
        <f t="shared" si="187"/>
        <v>&lt;$75K</v>
      </c>
    </row>
    <row r="11774" spans="1:5" x14ac:dyDescent="0.3">
      <c r="A11774" s="33" t="s">
        <v>0</v>
      </c>
      <c r="B11774" s="33" t="s">
        <v>53</v>
      </c>
      <c r="C11774" s="33">
        <v>132500</v>
      </c>
      <c r="D11774" s="33" t="s">
        <v>230</v>
      </c>
      <c r="E11774" t="str">
        <f t="shared" si="187"/>
        <v>$125K-$200K</v>
      </c>
    </row>
    <row r="11775" spans="1:5" x14ac:dyDescent="0.3">
      <c r="A11775" s="33" t="s">
        <v>0</v>
      </c>
      <c r="B11775" s="33" t="s">
        <v>53</v>
      </c>
      <c r="C11775" s="33">
        <v>110000</v>
      </c>
      <c r="D11775" s="33" t="s">
        <v>4911</v>
      </c>
      <c r="E11775" t="str">
        <f t="shared" si="187"/>
        <v>$100K-$125K</v>
      </c>
    </row>
    <row r="11776" spans="1:5" x14ac:dyDescent="0.3">
      <c r="A11776" s="33" t="s">
        <v>125</v>
      </c>
      <c r="B11776" s="33" t="s">
        <v>53</v>
      </c>
      <c r="C11776" s="33">
        <v>172500</v>
      </c>
      <c r="D11776" s="33" t="s">
        <v>833</v>
      </c>
      <c r="E11776" t="str">
        <f t="shared" si="187"/>
        <v>$125K-$200K</v>
      </c>
    </row>
    <row r="11777" spans="1:5" x14ac:dyDescent="0.3">
      <c r="A11777" s="33" t="s">
        <v>4</v>
      </c>
      <c r="B11777" s="33" t="s">
        <v>53</v>
      </c>
      <c r="C11777" s="33">
        <v>125000</v>
      </c>
      <c r="D11777" s="33" t="s">
        <v>4912</v>
      </c>
      <c r="E11777" t="str">
        <f t="shared" si="187"/>
        <v>$100K-$125K</v>
      </c>
    </row>
    <row r="11778" spans="1:5" x14ac:dyDescent="0.3">
      <c r="A11778" s="33" t="s">
        <v>0</v>
      </c>
      <c r="B11778" s="33" t="s">
        <v>53</v>
      </c>
      <c r="C11778" s="33">
        <v>100000</v>
      </c>
      <c r="D11778" s="33" t="s">
        <v>2294</v>
      </c>
      <c r="E11778" t="str">
        <f t="shared" si="187"/>
        <v>$75K-$100K</v>
      </c>
    </row>
    <row r="11779" spans="1:5" x14ac:dyDescent="0.3">
      <c r="A11779" s="33" t="s">
        <v>0</v>
      </c>
      <c r="B11779" s="33" t="s">
        <v>53</v>
      </c>
      <c r="C11779" s="33">
        <v>220000</v>
      </c>
      <c r="D11779" s="33" t="s">
        <v>265</v>
      </c>
      <c r="E11779" t="str">
        <f t="shared" ref="E11779:E11842" si="188">_xlfn.XLOOKUP(C11779,$H$16:$H$21,$G$16:$G$21,,1)</f>
        <v>&gt;$200K</v>
      </c>
    </row>
    <row r="11780" spans="1:5" x14ac:dyDescent="0.3">
      <c r="A11780" s="33" t="s">
        <v>2</v>
      </c>
      <c r="B11780" s="33" t="s">
        <v>53</v>
      </c>
      <c r="C11780" s="33">
        <v>50000</v>
      </c>
      <c r="D11780" s="33" t="s">
        <v>4913</v>
      </c>
      <c r="E11780" t="str">
        <f t="shared" si="188"/>
        <v>&lt;$75K</v>
      </c>
    </row>
    <row r="11781" spans="1:5" x14ac:dyDescent="0.3">
      <c r="A11781" s="33" t="s">
        <v>4</v>
      </c>
      <c r="B11781" s="33" t="s">
        <v>53</v>
      </c>
      <c r="C11781" s="33">
        <v>117500</v>
      </c>
      <c r="D11781" s="33" t="s">
        <v>417</v>
      </c>
      <c r="E11781" t="str">
        <f t="shared" si="188"/>
        <v>$100K-$125K</v>
      </c>
    </row>
    <row r="11782" spans="1:5" x14ac:dyDescent="0.3">
      <c r="A11782" s="33" t="s">
        <v>125</v>
      </c>
      <c r="B11782" s="33" t="s">
        <v>53</v>
      </c>
      <c r="C11782" s="33"/>
      <c r="D11782" s="33" t="s">
        <v>1126</v>
      </c>
      <c r="E11782" t="str">
        <f t="shared" si="188"/>
        <v>No Data</v>
      </c>
    </row>
    <row r="11783" spans="1:5" x14ac:dyDescent="0.3">
      <c r="A11783" s="33" t="s">
        <v>126</v>
      </c>
      <c r="B11783" s="33" t="s">
        <v>53</v>
      </c>
      <c r="C11783" s="33"/>
      <c r="D11783" s="33" t="s">
        <v>1142</v>
      </c>
      <c r="E11783" t="str">
        <f t="shared" si="188"/>
        <v>No Data</v>
      </c>
    </row>
    <row r="11784" spans="1:5" x14ac:dyDescent="0.3">
      <c r="A11784" s="33" t="s">
        <v>2</v>
      </c>
      <c r="B11784" s="33" t="s">
        <v>53</v>
      </c>
      <c r="C11784" s="33"/>
      <c r="D11784" s="33" t="s">
        <v>4914</v>
      </c>
      <c r="E11784" t="str">
        <f t="shared" si="188"/>
        <v>No Data</v>
      </c>
    </row>
    <row r="11785" spans="1:5" x14ac:dyDescent="0.3">
      <c r="A11785" s="33" t="s">
        <v>128</v>
      </c>
      <c r="B11785" s="33" t="s">
        <v>53</v>
      </c>
      <c r="C11785" s="33">
        <v>196000</v>
      </c>
      <c r="D11785" s="33" t="s">
        <v>4915</v>
      </c>
      <c r="E11785" t="str">
        <f t="shared" si="188"/>
        <v>$125K-$200K</v>
      </c>
    </row>
    <row r="11786" spans="1:5" x14ac:dyDescent="0.3">
      <c r="A11786" s="33" t="s">
        <v>52</v>
      </c>
      <c r="B11786" s="33" t="s">
        <v>53</v>
      </c>
      <c r="C11786" s="33"/>
      <c r="D11786" s="33" t="s">
        <v>3077</v>
      </c>
      <c r="E11786" t="str">
        <f t="shared" si="188"/>
        <v>No Data</v>
      </c>
    </row>
    <row r="11787" spans="1:5" x14ac:dyDescent="0.3">
      <c r="A11787" s="33" t="s">
        <v>4</v>
      </c>
      <c r="B11787" s="33" t="s">
        <v>53</v>
      </c>
      <c r="C11787" s="33"/>
      <c r="D11787" s="33" t="s">
        <v>232</v>
      </c>
      <c r="E11787" t="str">
        <f t="shared" si="188"/>
        <v>No Data</v>
      </c>
    </row>
    <row r="11788" spans="1:5" x14ac:dyDescent="0.3">
      <c r="A11788" s="33" t="s">
        <v>2</v>
      </c>
      <c r="B11788" s="33" t="s">
        <v>53</v>
      </c>
      <c r="C11788" s="33">
        <v>72500</v>
      </c>
      <c r="D11788" s="33" t="s">
        <v>4916</v>
      </c>
      <c r="E11788" t="str">
        <f t="shared" si="188"/>
        <v>&lt;$75K</v>
      </c>
    </row>
    <row r="11789" spans="1:5" x14ac:dyDescent="0.3">
      <c r="A11789" s="33" t="s">
        <v>0</v>
      </c>
      <c r="B11789" s="33" t="s">
        <v>54</v>
      </c>
      <c r="C11789" s="33"/>
      <c r="D11789" s="33" t="s">
        <v>4795</v>
      </c>
      <c r="E11789" t="str">
        <f t="shared" si="188"/>
        <v>No Data</v>
      </c>
    </row>
    <row r="11790" spans="1:5" x14ac:dyDescent="0.3">
      <c r="A11790" s="33" t="s">
        <v>0</v>
      </c>
      <c r="B11790" s="33" t="s">
        <v>53</v>
      </c>
      <c r="C11790" s="33"/>
      <c r="D11790" s="33" t="s">
        <v>335</v>
      </c>
      <c r="E11790" t="str">
        <f t="shared" si="188"/>
        <v>No Data</v>
      </c>
    </row>
    <row r="11791" spans="1:5" x14ac:dyDescent="0.3">
      <c r="A11791" s="33" t="s">
        <v>4</v>
      </c>
      <c r="B11791" s="33" t="s">
        <v>53</v>
      </c>
      <c r="C11791" s="33">
        <v>83500</v>
      </c>
      <c r="D11791" s="33" t="s">
        <v>4917</v>
      </c>
      <c r="E11791" t="str">
        <f t="shared" si="188"/>
        <v>$75K-$100K</v>
      </c>
    </row>
    <row r="11792" spans="1:5" x14ac:dyDescent="0.3">
      <c r="A11792" s="33" t="s">
        <v>126</v>
      </c>
      <c r="B11792" s="33" t="s">
        <v>53</v>
      </c>
      <c r="C11792" s="33"/>
      <c r="D11792" s="33" t="s">
        <v>4918</v>
      </c>
      <c r="E11792" t="str">
        <f t="shared" si="188"/>
        <v>No Data</v>
      </c>
    </row>
    <row r="11793" spans="1:5" x14ac:dyDescent="0.3">
      <c r="A11793" s="33" t="s">
        <v>125</v>
      </c>
      <c r="B11793" s="33" t="s">
        <v>53</v>
      </c>
      <c r="C11793" s="33">
        <v>95900</v>
      </c>
      <c r="D11793" s="33" t="s">
        <v>520</v>
      </c>
      <c r="E11793" t="str">
        <f t="shared" si="188"/>
        <v>$75K-$100K</v>
      </c>
    </row>
    <row r="11794" spans="1:5" x14ac:dyDescent="0.3">
      <c r="A11794" s="33" t="s">
        <v>4</v>
      </c>
      <c r="B11794" s="33" t="s">
        <v>53</v>
      </c>
      <c r="C11794" s="33">
        <v>227630</v>
      </c>
      <c r="D11794" s="33" t="s">
        <v>4919</v>
      </c>
      <c r="E11794" t="str">
        <f t="shared" si="188"/>
        <v>&gt;$200K</v>
      </c>
    </row>
    <row r="11795" spans="1:5" x14ac:dyDescent="0.3">
      <c r="A11795" s="33" t="s">
        <v>4</v>
      </c>
      <c r="B11795" s="33" t="s">
        <v>85</v>
      </c>
      <c r="C11795" s="33">
        <v>89100</v>
      </c>
      <c r="D11795" s="33" t="s">
        <v>4920</v>
      </c>
      <c r="E11795" t="str">
        <f t="shared" si="188"/>
        <v>$75K-$100K</v>
      </c>
    </row>
    <row r="11796" spans="1:5" x14ac:dyDescent="0.3">
      <c r="A11796" s="33" t="s">
        <v>0</v>
      </c>
      <c r="B11796" s="33" t="s">
        <v>53</v>
      </c>
      <c r="C11796" s="33">
        <v>142500</v>
      </c>
      <c r="D11796" s="33" t="s">
        <v>225</v>
      </c>
      <c r="E11796" t="str">
        <f t="shared" si="188"/>
        <v>$125K-$200K</v>
      </c>
    </row>
    <row r="11797" spans="1:5" x14ac:dyDescent="0.3">
      <c r="A11797" s="33" t="s">
        <v>2</v>
      </c>
      <c r="B11797" s="33" t="s">
        <v>83</v>
      </c>
      <c r="C11797" s="33">
        <v>81900</v>
      </c>
      <c r="D11797" s="33" t="s">
        <v>932</v>
      </c>
      <c r="E11797" t="str">
        <f t="shared" si="188"/>
        <v>$75K-$100K</v>
      </c>
    </row>
    <row r="11798" spans="1:5" x14ac:dyDescent="0.3">
      <c r="A11798" s="33" t="s">
        <v>126</v>
      </c>
      <c r="B11798" s="33" t="s">
        <v>106</v>
      </c>
      <c r="C11798" s="33">
        <v>165000</v>
      </c>
      <c r="D11798" s="33" t="s">
        <v>1211</v>
      </c>
      <c r="E11798" t="str">
        <f t="shared" si="188"/>
        <v>$125K-$200K</v>
      </c>
    </row>
    <row r="11799" spans="1:5" x14ac:dyDescent="0.3">
      <c r="A11799" s="33" t="s">
        <v>4</v>
      </c>
      <c r="B11799" s="33" t="s">
        <v>53</v>
      </c>
      <c r="C11799" s="33"/>
      <c r="D11799" s="33" t="s">
        <v>2949</v>
      </c>
      <c r="E11799" t="str">
        <f t="shared" si="188"/>
        <v>No Data</v>
      </c>
    </row>
    <row r="11800" spans="1:5" x14ac:dyDescent="0.3">
      <c r="A11800" s="33" t="s">
        <v>125</v>
      </c>
      <c r="B11800" s="33" t="s">
        <v>53</v>
      </c>
      <c r="C11800" s="33">
        <v>136323</v>
      </c>
      <c r="D11800" s="33" t="s">
        <v>499</v>
      </c>
      <c r="E11800" t="str">
        <f t="shared" si="188"/>
        <v>$125K-$200K</v>
      </c>
    </row>
    <row r="11801" spans="1:5" x14ac:dyDescent="0.3">
      <c r="A11801" s="33" t="s">
        <v>0</v>
      </c>
      <c r="B11801" s="33" t="s">
        <v>53</v>
      </c>
      <c r="C11801" s="33"/>
      <c r="D11801" s="33" t="s">
        <v>440</v>
      </c>
      <c r="E11801" t="str">
        <f t="shared" si="188"/>
        <v>No Data</v>
      </c>
    </row>
    <row r="11802" spans="1:5" x14ac:dyDescent="0.3">
      <c r="A11802" s="33" t="s">
        <v>2</v>
      </c>
      <c r="B11802" s="33" t="s">
        <v>53</v>
      </c>
      <c r="C11802" s="33">
        <v>65000</v>
      </c>
      <c r="D11802" s="33" t="s">
        <v>4921</v>
      </c>
      <c r="E11802" t="str">
        <f t="shared" si="188"/>
        <v>&lt;$75K</v>
      </c>
    </row>
    <row r="11803" spans="1:5" x14ac:dyDescent="0.3">
      <c r="A11803" s="33" t="s">
        <v>129</v>
      </c>
      <c r="B11803" s="33" t="s">
        <v>81</v>
      </c>
      <c r="C11803" s="33">
        <v>90000</v>
      </c>
      <c r="D11803" s="33" t="s">
        <v>4922</v>
      </c>
      <c r="E11803" t="str">
        <f t="shared" si="188"/>
        <v>$75K-$100K</v>
      </c>
    </row>
    <row r="11804" spans="1:5" x14ac:dyDescent="0.3">
      <c r="A11804" s="33" t="s">
        <v>4</v>
      </c>
      <c r="B11804" s="33" t="s">
        <v>53</v>
      </c>
      <c r="C11804" s="33">
        <v>125000</v>
      </c>
      <c r="D11804" s="33" t="s">
        <v>232</v>
      </c>
      <c r="E11804" t="str">
        <f t="shared" si="188"/>
        <v>$100K-$125K</v>
      </c>
    </row>
    <row r="11805" spans="1:5" x14ac:dyDescent="0.3">
      <c r="A11805" s="33" t="s">
        <v>2</v>
      </c>
      <c r="B11805" s="33" t="s">
        <v>53</v>
      </c>
      <c r="C11805" s="33"/>
      <c r="D11805" s="33" t="s">
        <v>879</v>
      </c>
      <c r="E11805" t="str">
        <f t="shared" si="188"/>
        <v>No Data</v>
      </c>
    </row>
    <row r="11806" spans="1:5" x14ac:dyDescent="0.3">
      <c r="A11806" s="33" t="s">
        <v>0</v>
      </c>
      <c r="B11806" s="33" t="s">
        <v>53</v>
      </c>
      <c r="C11806" s="33">
        <v>225000</v>
      </c>
      <c r="D11806" s="33" t="s">
        <v>1554</v>
      </c>
      <c r="E11806" t="str">
        <f t="shared" si="188"/>
        <v>&gt;$200K</v>
      </c>
    </row>
    <row r="11807" spans="1:5" x14ac:dyDescent="0.3">
      <c r="A11807" s="33" t="s">
        <v>4</v>
      </c>
      <c r="B11807" s="33" t="s">
        <v>54</v>
      </c>
      <c r="C11807" s="33">
        <v>133000</v>
      </c>
      <c r="D11807" s="33" t="s">
        <v>4923</v>
      </c>
      <c r="E11807" t="str">
        <f t="shared" si="188"/>
        <v>$125K-$200K</v>
      </c>
    </row>
    <row r="11808" spans="1:5" x14ac:dyDescent="0.3">
      <c r="A11808" s="33" t="s">
        <v>4</v>
      </c>
      <c r="B11808" s="33" t="s">
        <v>53</v>
      </c>
      <c r="C11808" s="33"/>
      <c r="D11808" s="33" t="s">
        <v>1167</v>
      </c>
      <c r="E11808" t="str">
        <f t="shared" si="188"/>
        <v>No Data</v>
      </c>
    </row>
    <row r="11809" spans="1:5" x14ac:dyDescent="0.3">
      <c r="A11809" s="33" t="s">
        <v>0</v>
      </c>
      <c r="B11809" s="33" t="s">
        <v>53</v>
      </c>
      <c r="C11809" s="33">
        <v>130000</v>
      </c>
      <c r="D11809" s="33" t="s">
        <v>4924</v>
      </c>
      <c r="E11809" t="str">
        <f t="shared" si="188"/>
        <v>$125K-$200K</v>
      </c>
    </row>
    <row r="11810" spans="1:5" x14ac:dyDescent="0.3">
      <c r="A11810" s="33" t="s">
        <v>0</v>
      </c>
      <c r="B11810" s="33" t="s">
        <v>115</v>
      </c>
      <c r="C11810" s="33">
        <v>132500</v>
      </c>
      <c r="D11810" s="33" t="s">
        <v>3052</v>
      </c>
      <c r="E11810" t="str">
        <f t="shared" si="188"/>
        <v>$125K-$200K</v>
      </c>
    </row>
    <row r="11811" spans="1:5" x14ac:dyDescent="0.3">
      <c r="A11811" s="33" t="s">
        <v>4</v>
      </c>
      <c r="B11811" s="33" t="s">
        <v>53</v>
      </c>
      <c r="C11811" s="33"/>
      <c r="D11811" s="33" t="s">
        <v>559</v>
      </c>
      <c r="E11811" t="str">
        <f t="shared" si="188"/>
        <v>No Data</v>
      </c>
    </row>
    <row r="11812" spans="1:5" x14ac:dyDescent="0.3">
      <c r="A11812" s="33" t="s">
        <v>2</v>
      </c>
      <c r="B11812" s="33" t="s">
        <v>53</v>
      </c>
      <c r="C11812" s="33"/>
      <c r="D11812" s="33" t="s">
        <v>4925</v>
      </c>
      <c r="E11812" t="str">
        <f t="shared" si="188"/>
        <v>No Data</v>
      </c>
    </row>
    <row r="11813" spans="1:5" x14ac:dyDescent="0.3">
      <c r="A11813" s="33" t="s">
        <v>4</v>
      </c>
      <c r="B11813" s="33" t="s">
        <v>53</v>
      </c>
      <c r="C11813" s="33">
        <v>107000</v>
      </c>
      <c r="D11813" s="33" t="s">
        <v>1781</v>
      </c>
      <c r="E11813" t="str">
        <f t="shared" si="188"/>
        <v>$100K-$125K</v>
      </c>
    </row>
    <row r="11814" spans="1:5" x14ac:dyDescent="0.3">
      <c r="A11814" s="33" t="s">
        <v>0</v>
      </c>
      <c r="B11814" s="33" t="s">
        <v>53</v>
      </c>
      <c r="C11814" s="33">
        <v>115000</v>
      </c>
      <c r="D11814" s="33" t="s">
        <v>4926</v>
      </c>
      <c r="E11814" t="str">
        <f t="shared" si="188"/>
        <v>$100K-$125K</v>
      </c>
    </row>
    <row r="11815" spans="1:5" x14ac:dyDescent="0.3">
      <c r="A11815" s="33" t="s">
        <v>1</v>
      </c>
      <c r="B11815" s="33" t="s">
        <v>56</v>
      </c>
      <c r="C11815" s="33">
        <v>166000</v>
      </c>
      <c r="D11815" s="33" t="s">
        <v>2342</v>
      </c>
      <c r="E11815" t="str">
        <f t="shared" si="188"/>
        <v>$125K-$200K</v>
      </c>
    </row>
    <row r="11816" spans="1:5" x14ac:dyDescent="0.3">
      <c r="A11816" s="33" t="s">
        <v>4</v>
      </c>
      <c r="B11816" s="33" t="s">
        <v>53</v>
      </c>
      <c r="C11816" s="33"/>
      <c r="D11816" s="33" t="s">
        <v>301</v>
      </c>
      <c r="E11816" t="str">
        <f t="shared" si="188"/>
        <v>No Data</v>
      </c>
    </row>
    <row r="11817" spans="1:5" x14ac:dyDescent="0.3">
      <c r="A11817" s="33" t="s">
        <v>2</v>
      </c>
      <c r="B11817" s="33" t="s">
        <v>105</v>
      </c>
      <c r="C11817" s="33">
        <v>165000</v>
      </c>
      <c r="D11817" s="33" t="s">
        <v>924</v>
      </c>
      <c r="E11817" t="str">
        <f t="shared" si="188"/>
        <v>$125K-$200K</v>
      </c>
    </row>
    <row r="11818" spans="1:5" x14ac:dyDescent="0.3">
      <c r="A11818" s="33" t="s">
        <v>0</v>
      </c>
      <c r="B11818" s="33" t="s">
        <v>53</v>
      </c>
      <c r="C11818" s="33">
        <v>103842.5</v>
      </c>
      <c r="D11818" s="33" t="s">
        <v>4927</v>
      </c>
      <c r="E11818" t="str">
        <f t="shared" si="188"/>
        <v>$100K-$125K</v>
      </c>
    </row>
    <row r="11819" spans="1:5" x14ac:dyDescent="0.3">
      <c r="A11819" s="33" t="s">
        <v>0</v>
      </c>
      <c r="B11819" s="33" t="s">
        <v>53</v>
      </c>
      <c r="C11819" s="33">
        <v>115000</v>
      </c>
      <c r="D11819" s="33" t="s">
        <v>4928</v>
      </c>
      <c r="E11819" t="str">
        <f t="shared" si="188"/>
        <v>$100K-$125K</v>
      </c>
    </row>
    <row r="11820" spans="1:5" x14ac:dyDescent="0.3">
      <c r="A11820" s="33" t="s">
        <v>4</v>
      </c>
      <c r="B11820" s="33" t="s">
        <v>64</v>
      </c>
      <c r="C11820" s="33">
        <v>147500</v>
      </c>
      <c r="D11820" s="33" t="s">
        <v>1331</v>
      </c>
      <c r="E11820" t="str">
        <f t="shared" si="188"/>
        <v>$125K-$200K</v>
      </c>
    </row>
    <row r="11821" spans="1:5" x14ac:dyDescent="0.3">
      <c r="A11821" s="33" t="s">
        <v>0</v>
      </c>
      <c r="B11821" s="33" t="s">
        <v>80</v>
      </c>
      <c r="C11821" s="33">
        <v>109500</v>
      </c>
      <c r="D11821" s="33" t="s">
        <v>817</v>
      </c>
      <c r="E11821" t="str">
        <f t="shared" si="188"/>
        <v>$100K-$125K</v>
      </c>
    </row>
    <row r="11822" spans="1:5" x14ac:dyDescent="0.3">
      <c r="A11822" s="33" t="s">
        <v>128</v>
      </c>
      <c r="B11822" s="33" t="s">
        <v>64</v>
      </c>
      <c r="C11822" s="33">
        <v>157500</v>
      </c>
      <c r="D11822" s="33" t="s">
        <v>4033</v>
      </c>
      <c r="E11822" t="str">
        <f t="shared" si="188"/>
        <v>$125K-$200K</v>
      </c>
    </row>
    <row r="11823" spans="1:5" x14ac:dyDescent="0.3">
      <c r="A11823" s="33" t="s">
        <v>2</v>
      </c>
      <c r="B11823" s="33" t="s">
        <v>53</v>
      </c>
      <c r="C11823" s="33">
        <v>102500</v>
      </c>
      <c r="D11823" s="33" t="s">
        <v>1998</v>
      </c>
      <c r="E11823" t="str">
        <f t="shared" si="188"/>
        <v>$100K-$125K</v>
      </c>
    </row>
    <row r="11824" spans="1:5" x14ac:dyDescent="0.3">
      <c r="A11824" s="33" t="s">
        <v>4</v>
      </c>
      <c r="B11824" s="33" t="s">
        <v>53</v>
      </c>
      <c r="C11824" s="33">
        <v>115000</v>
      </c>
      <c r="D11824" s="33" t="s">
        <v>299</v>
      </c>
      <c r="E11824" t="str">
        <f t="shared" si="188"/>
        <v>$100K-$125K</v>
      </c>
    </row>
    <row r="11825" spans="1:5" x14ac:dyDescent="0.3">
      <c r="A11825" s="33" t="s">
        <v>128</v>
      </c>
      <c r="B11825" s="33" t="s">
        <v>53</v>
      </c>
      <c r="C11825" s="33">
        <v>205000</v>
      </c>
      <c r="D11825" s="33" t="s">
        <v>4929</v>
      </c>
      <c r="E11825" t="str">
        <f t="shared" si="188"/>
        <v>&gt;$200K</v>
      </c>
    </row>
    <row r="11826" spans="1:5" x14ac:dyDescent="0.3">
      <c r="A11826" s="33" t="s">
        <v>126</v>
      </c>
      <c r="B11826" s="33" t="s">
        <v>53</v>
      </c>
      <c r="C11826" s="33">
        <v>156596</v>
      </c>
      <c r="D11826" s="33" t="s">
        <v>225</v>
      </c>
      <c r="E11826" t="str">
        <f t="shared" si="188"/>
        <v>$125K-$200K</v>
      </c>
    </row>
    <row r="11827" spans="1:5" x14ac:dyDescent="0.3">
      <c r="A11827" s="33" t="s">
        <v>4</v>
      </c>
      <c r="B11827" s="33" t="s">
        <v>53</v>
      </c>
      <c r="C11827" s="33">
        <v>145000</v>
      </c>
      <c r="D11827" s="33" t="s">
        <v>326</v>
      </c>
      <c r="E11827" t="str">
        <f t="shared" si="188"/>
        <v>$125K-$200K</v>
      </c>
    </row>
    <row r="11828" spans="1:5" x14ac:dyDescent="0.3">
      <c r="A11828" s="33" t="s">
        <v>4</v>
      </c>
      <c r="B11828" s="33" t="s">
        <v>53</v>
      </c>
      <c r="C11828" s="33"/>
      <c r="D11828" s="33" t="s">
        <v>3131</v>
      </c>
      <c r="E11828" t="str">
        <f t="shared" si="188"/>
        <v>No Data</v>
      </c>
    </row>
    <row r="11829" spans="1:5" x14ac:dyDescent="0.3">
      <c r="A11829" s="33" t="s">
        <v>2</v>
      </c>
      <c r="B11829" s="33" t="s">
        <v>53</v>
      </c>
      <c r="C11829" s="33">
        <v>67818</v>
      </c>
      <c r="D11829" s="33" t="s">
        <v>715</v>
      </c>
      <c r="E11829" t="str">
        <f t="shared" si="188"/>
        <v>&lt;$75K</v>
      </c>
    </row>
    <row r="11830" spans="1:5" x14ac:dyDescent="0.3">
      <c r="A11830" s="33" t="s">
        <v>4</v>
      </c>
      <c r="B11830" s="33" t="s">
        <v>53</v>
      </c>
      <c r="C11830" s="33"/>
      <c r="D11830" s="33" t="s">
        <v>299</v>
      </c>
      <c r="E11830" t="str">
        <f t="shared" si="188"/>
        <v>No Data</v>
      </c>
    </row>
    <row r="11831" spans="1:5" x14ac:dyDescent="0.3">
      <c r="A11831" s="33" t="s">
        <v>0</v>
      </c>
      <c r="B11831" s="33" t="s">
        <v>53</v>
      </c>
      <c r="C11831" s="33">
        <v>175000</v>
      </c>
      <c r="D11831" s="33" t="s">
        <v>230</v>
      </c>
      <c r="E11831" t="str">
        <f t="shared" si="188"/>
        <v>$125K-$200K</v>
      </c>
    </row>
    <row r="11832" spans="1:5" x14ac:dyDescent="0.3">
      <c r="A11832" s="33" t="s">
        <v>4</v>
      </c>
      <c r="B11832" s="33" t="s">
        <v>53</v>
      </c>
      <c r="C11832" s="33">
        <v>90000</v>
      </c>
      <c r="D11832" s="33" t="s">
        <v>391</v>
      </c>
      <c r="E11832" t="str">
        <f t="shared" si="188"/>
        <v>$75K-$100K</v>
      </c>
    </row>
    <row r="11833" spans="1:5" x14ac:dyDescent="0.3">
      <c r="A11833" s="33" t="s">
        <v>0</v>
      </c>
      <c r="B11833" s="33" t="s">
        <v>53</v>
      </c>
      <c r="C11833" s="33">
        <v>82500</v>
      </c>
      <c r="D11833" s="33" t="s">
        <v>4930</v>
      </c>
      <c r="E11833" t="str">
        <f t="shared" si="188"/>
        <v>$75K-$100K</v>
      </c>
    </row>
    <row r="11834" spans="1:5" x14ac:dyDescent="0.3">
      <c r="A11834" s="33" t="s">
        <v>0</v>
      </c>
      <c r="B11834" s="33" t="s">
        <v>53</v>
      </c>
      <c r="C11834" s="33">
        <v>90000</v>
      </c>
      <c r="D11834" s="33" t="s">
        <v>4931</v>
      </c>
      <c r="E11834" t="str">
        <f t="shared" si="188"/>
        <v>$75K-$100K</v>
      </c>
    </row>
    <row r="11835" spans="1:5" x14ac:dyDescent="0.3">
      <c r="A11835" s="33" t="s">
        <v>2</v>
      </c>
      <c r="B11835" s="33" t="s">
        <v>53</v>
      </c>
      <c r="C11835" s="33"/>
      <c r="D11835" s="33" t="s">
        <v>4932</v>
      </c>
      <c r="E11835" t="str">
        <f t="shared" si="188"/>
        <v>No Data</v>
      </c>
    </row>
    <row r="11836" spans="1:5" x14ac:dyDescent="0.3">
      <c r="A11836" s="33" t="s">
        <v>2</v>
      </c>
      <c r="B11836" s="33" t="s">
        <v>94</v>
      </c>
      <c r="C11836" s="33">
        <v>44100</v>
      </c>
      <c r="D11836" s="33" t="s">
        <v>4933</v>
      </c>
      <c r="E11836" t="str">
        <f t="shared" si="188"/>
        <v>&lt;$75K</v>
      </c>
    </row>
    <row r="11837" spans="1:5" x14ac:dyDescent="0.3">
      <c r="A11837" s="33" t="s">
        <v>2</v>
      </c>
      <c r="B11837" s="33" t="s">
        <v>53</v>
      </c>
      <c r="C11837" s="33">
        <v>140500</v>
      </c>
      <c r="D11837" s="33" t="s">
        <v>256</v>
      </c>
      <c r="E11837" t="str">
        <f t="shared" si="188"/>
        <v>$125K-$200K</v>
      </c>
    </row>
    <row r="11838" spans="1:5" x14ac:dyDescent="0.3">
      <c r="A11838" s="33" t="s">
        <v>4</v>
      </c>
      <c r="B11838" s="33" t="s">
        <v>53</v>
      </c>
      <c r="C11838" s="33">
        <v>135000</v>
      </c>
      <c r="D11838" s="33" t="s">
        <v>315</v>
      </c>
      <c r="E11838" t="str">
        <f t="shared" si="188"/>
        <v>$125K-$200K</v>
      </c>
    </row>
    <row r="11839" spans="1:5" x14ac:dyDescent="0.3">
      <c r="A11839" s="33" t="s">
        <v>125</v>
      </c>
      <c r="B11839" s="33" t="s">
        <v>70</v>
      </c>
      <c r="C11839" s="33">
        <v>111175</v>
      </c>
      <c r="D11839" s="33" t="s">
        <v>1076</v>
      </c>
      <c r="E11839" t="str">
        <f t="shared" si="188"/>
        <v>$100K-$125K</v>
      </c>
    </row>
    <row r="11840" spans="1:5" x14ac:dyDescent="0.3">
      <c r="A11840" s="33" t="s">
        <v>4</v>
      </c>
      <c r="B11840" s="33" t="s">
        <v>53</v>
      </c>
      <c r="C11840" s="33">
        <v>90000</v>
      </c>
      <c r="D11840" s="33" t="s">
        <v>2082</v>
      </c>
      <c r="E11840" t="str">
        <f t="shared" si="188"/>
        <v>$75K-$100K</v>
      </c>
    </row>
    <row r="11841" spans="1:5" x14ac:dyDescent="0.3">
      <c r="A11841" s="33" t="s">
        <v>128</v>
      </c>
      <c r="B11841" s="33" t="s">
        <v>54</v>
      </c>
      <c r="C11841" s="33">
        <v>127000</v>
      </c>
      <c r="D11841" s="33" t="s">
        <v>1426</v>
      </c>
      <c r="E11841" t="str">
        <f t="shared" si="188"/>
        <v>$125K-$200K</v>
      </c>
    </row>
    <row r="11842" spans="1:5" x14ac:dyDescent="0.3">
      <c r="A11842" s="33" t="s">
        <v>2</v>
      </c>
      <c r="B11842" s="33" t="s">
        <v>53</v>
      </c>
      <c r="C11842" s="33"/>
      <c r="D11842" s="33" t="s">
        <v>4934</v>
      </c>
      <c r="E11842" t="str">
        <f t="shared" si="188"/>
        <v>No Data</v>
      </c>
    </row>
    <row r="11843" spans="1:5" x14ac:dyDescent="0.3">
      <c r="A11843" s="33" t="s">
        <v>0</v>
      </c>
      <c r="B11843" s="33" t="s">
        <v>69</v>
      </c>
      <c r="C11843" s="33">
        <v>56700</v>
      </c>
      <c r="D11843" s="33" t="s">
        <v>211</v>
      </c>
      <c r="E11843" t="str">
        <f t="shared" ref="E11843:E11906" si="189">_xlfn.XLOOKUP(C11843,$H$16:$H$21,$G$16:$G$21,,1)</f>
        <v>&lt;$75K</v>
      </c>
    </row>
    <row r="11844" spans="1:5" x14ac:dyDescent="0.3">
      <c r="A11844" s="33" t="s">
        <v>128</v>
      </c>
      <c r="B11844" s="33" t="s">
        <v>71</v>
      </c>
      <c r="C11844" s="33">
        <v>90670</v>
      </c>
      <c r="D11844" s="33" t="s">
        <v>4935</v>
      </c>
      <c r="E11844" t="str">
        <f t="shared" si="189"/>
        <v>$75K-$100K</v>
      </c>
    </row>
    <row r="11845" spans="1:5" x14ac:dyDescent="0.3">
      <c r="A11845" s="33" t="s">
        <v>0</v>
      </c>
      <c r="B11845" s="33" t="s">
        <v>53</v>
      </c>
      <c r="C11845" s="33">
        <v>115000</v>
      </c>
      <c r="D11845" s="33" t="s">
        <v>3708</v>
      </c>
      <c r="E11845" t="str">
        <f t="shared" si="189"/>
        <v>$100K-$125K</v>
      </c>
    </row>
    <row r="11846" spans="1:5" x14ac:dyDescent="0.3">
      <c r="A11846" s="33" t="s">
        <v>0</v>
      </c>
      <c r="B11846" s="33" t="s">
        <v>53</v>
      </c>
      <c r="C11846" s="33"/>
      <c r="D11846" s="33" t="s">
        <v>1210</v>
      </c>
      <c r="E11846" t="str">
        <f t="shared" si="189"/>
        <v>No Data</v>
      </c>
    </row>
    <row r="11847" spans="1:5" x14ac:dyDescent="0.3">
      <c r="A11847" s="33" t="s">
        <v>126</v>
      </c>
      <c r="B11847" s="33" t="s">
        <v>80</v>
      </c>
      <c r="C11847" s="33">
        <v>45000</v>
      </c>
      <c r="D11847" s="33" t="s">
        <v>3289</v>
      </c>
      <c r="E11847" t="str">
        <f t="shared" si="189"/>
        <v>&lt;$75K</v>
      </c>
    </row>
    <row r="11848" spans="1:5" x14ac:dyDescent="0.3">
      <c r="A11848" s="33" t="s">
        <v>0</v>
      </c>
      <c r="B11848" s="33" t="s">
        <v>54</v>
      </c>
      <c r="C11848" s="33">
        <v>165000</v>
      </c>
      <c r="D11848" s="33" t="s">
        <v>301</v>
      </c>
      <c r="E11848" t="str">
        <f t="shared" si="189"/>
        <v>$125K-$200K</v>
      </c>
    </row>
    <row r="11849" spans="1:5" x14ac:dyDescent="0.3">
      <c r="A11849" s="33" t="s">
        <v>128</v>
      </c>
      <c r="B11849" s="33" t="s">
        <v>53</v>
      </c>
      <c r="C11849" s="33">
        <v>175000</v>
      </c>
      <c r="D11849" s="33" t="s">
        <v>1543</v>
      </c>
      <c r="E11849" t="str">
        <f t="shared" si="189"/>
        <v>$125K-$200K</v>
      </c>
    </row>
    <row r="11850" spans="1:5" x14ac:dyDescent="0.3">
      <c r="A11850" s="33" t="s">
        <v>0</v>
      </c>
      <c r="B11850" s="33" t="s">
        <v>54</v>
      </c>
      <c r="C11850" s="33"/>
      <c r="D11850" s="33" t="s">
        <v>479</v>
      </c>
      <c r="E11850" t="str">
        <f t="shared" si="189"/>
        <v>No Data</v>
      </c>
    </row>
    <row r="11851" spans="1:5" x14ac:dyDescent="0.3">
      <c r="A11851" s="33" t="s">
        <v>125</v>
      </c>
      <c r="B11851" s="33" t="s">
        <v>53</v>
      </c>
      <c r="C11851" s="33">
        <v>105000</v>
      </c>
      <c r="D11851" s="33" t="s">
        <v>4936</v>
      </c>
      <c r="E11851" t="str">
        <f t="shared" si="189"/>
        <v>$100K-$125K</v>
      </c>
    </row>
    <row r="11852" spans="1:5" x14ac:dyDescent="0.3">
      <c r="A11852" s="33" t="s">
        <v>0</v>
      </c>
      <c r="B11852" s="33" t="s">
        <v>54</v>
      </c>
      <c r="C11852" s="33"/>
      <c r="D11852" s="33" t="s">
        <v>258</v>
      </c>
      <c r="E11852" t="str">
        <f t="shared" si="189"/>
        <v>No Data</v>
      </c>
    </row>
    <row r="11853" spans="1:5" x14ac:dyDescent="0.3">
      <c r="A11853" s="33" t="s">
        <v>4</v>
      </c>
      <c r="B11853" s="33" t="s">
        <v>53</v>
      </c>
      <c r="C11853" s="33">
        <v>90000</v>
      </c>
      <c r="D11853" s="33" t="s">
        <v>1855</v>
      </c>
      <c r="E11853" t="str">
        <f t="shared" si="189"/>
        <v>$75K-$100K</v>
      </c>
    </row>
    <row r="11854" spans="1:5" x14ac:dyDescent="0.3">
      <c r="A11854" s="33" t="s">
        <v>126</v>
      </c>
      <c r="B11854" s="33" t="s">
        <v>53</v>
      </c>
      <c r="C11854" s="33">
        <v>202500</v>
      </c>
      <c r="D11854" s="33" t="s">
        <v>312</v>
      </c>
      <c r="E11854" t="str">
        <f t="shared" si="189"/>
        <v>&gt;$200K</v>
      </c>
    </row>
    <row r="11855" spans="1:5" x14ac:dyDescent="0.3">
      <c r="A11855" s="33" t="s">
        <v>2</v>
      </c>
      <c r="B11855" s="33" t="s">
        <v>53</v>
      </c>
      <c r="C11855" s="33">
        <v>125000</v>
      </c>
      <c r="D11855" s="33" t="s">
        <v>4937</v>
      </c>
      <c r="E11855" t="str">
        <f t="shared" si="189"/>
        <v>$100K-$125K</v>
      </c>
    </row>
    <row r="11856" spans="1:5" x14ac:dyDescent="0.3">
      <c r="A11856" s="33" t="s">
        <v>125</v>
      </c>
      <c r="B11856" s="33" t="s">
        <v>53</v>
      </c>
      <c r="C11856" s="33">
        <v>167755</v>
      </c>
      <c r="D11856" s="33" t="s">
        <v>849</v>
      </c>
      <c r="E11856" t="str">
        <f t="shared" si="189"/>
        <v>$125K-$200K</v>
      </c>
    </row>
    <row r="11857" spans="1:5" x14ac:dyDescent="0.3">
      <c r="A11857" s="33" t="s">
        <v>125</v>
      </c>
      <c r="B11857" s="33" t="s">
        <v>53</v>
      </c>
      <c r="C11857" s="33"/>
      <c r="D11857" s="33" t="s">
        <v>1935</v>
      </c>
      <c r="E11857" t="str">
        <f t="shared" si="189"/>
        <v>No Data</v>
      </c>
    </row>
    <row r="11858" spans="1:5" x14ac:dyDescent="0.3">
      <c r="A11858" s="33" t="s">
        <v>4</v>
      </c>
      <c r="B11858" s="33" t="s">
        <v>53</v>
      </c>
      <c r="C11858" s="33"/>
      <c r="D11858" s="33" t="s">
        <v>940</v>
      </c>
      <c r="E11858" t="str">
        <f t="shared" si="189"/>
        <v>No Data</v>
      </c>
    </row>
    <row r="11859" spans="1:5" x14ac:dyDescent="0.3">
      <c r="A11859" s="33" t="s">
        <v>2</v>
      </c>
      <c r="B11859" s="33" t="s">
        <v>53</v>
      </c>
      <c r="C11859" s="33"/>
      <c r="D11859" s="33" t="s">
        <v>4938</v>
      </c>
      <c r="E11859" t="str">
        <f t="shared" si="189"/>
        <v>No Data</v>
      </c>
    </row>
    <row r="11860" spans="1:5" x14ac:dyDescent="0.3">
      <c r="A11860" s="33" t="s">
        <v>4</v>
      </c>
      <c r="B11860" s="33" t="s">
        <v>54</v>
      </c>
      <c r="C11860" s="33">
        <v>118000</v>
      </c>
      <c r="D11860" s="33" t="s">
        <v>4939</v>
      </c>
      <c r="E11860" t="str">
        <f t="shared" si="189"/>
        <v>$100K-$125K</v>
      </c>
    </row>
    <row r="11861" spans="1:5" x14ac:dyDescent="0.3">
      <c r="A11861" s="33" t="s">
        <v>52</v>
      </c>
      <c r="B11861" s="33" t="s">
        <v>53</v>
      </c>
      <c r="C11861" s="33"/>
      <c r="D11861" s="33" t="s">
        <v>4940</v>
      </c>
      <c r="E11861" t="str">
        <f t="shared" si="189"/>
        <v>No Data</v>
      </c>
    </row>
    <row r="11862" spans="1:5" x14ac:dyDescent="0.3">
      <c r="A11862" s="33" t="s">
        <v>2</v>
      </c>
      <c r="B11862" s="33" t="s">
        <v>53</v>
      </c>
      <c r="C11862" s="33">
        <v>57000</v>
      </c>
      <c r="D11862" s="33" t="s">
        <v>1462</v>
      </c>
      <c r="E11862" t="str">
        <f t="shared" si="189"/>
        <v>&lt;$75K</v>
      </c>
    </row>
    <row r="11863" spans="1:5" x14ac:dyDescent="0.3">
      <c r="A11863" s="33" t="s">
        <v>0</v>
      </c>
      <c r="B11863" s="33" t="s">
        <v>53</v>
      </c>
      <c r="C11863" s="33"/>
      <c r="D11863" s="33" t="s">
        <v>4941</v>
      </c>
      <c r="E11863" t="str">
        <f t="shared" si="189"/>
        <v>No Data</v>
      </c>
    </row>
    <row r="11864" spans="1:5" x14ac:dyDescent="0.3">
      <c r="A11864" s="33" t="s">
        <v>0</v>
      </c>
      <c r="B11864" s="33" t="s">
        <v>53</v>
      </c>
      <c r="C11864" s="33">
        <v>99876.2734375</v>
      </c>
      <c r="D11864" s="33" t="s">
        <v>4942</v>
      </c>
      <c r="E11864" t="str">
        <f t="shared" si="189"/>
        <v>$75K-$100K</v>
      </c>
    </row>
    <row r="11865" spans="1:5" x14ac:dyDescent="0.3">
      <c r="A11865" s="33" t="s">
        <v>0</v>
      </c>
      <c r="B11865" s="33" t="s">
        <v>53</v>
      </c>
      <c r="C11865" s="33">
        <v>140062.5</v>
      </c>
      <c r="D11865" s="33" t="s">
        <v>1162</v>
      </c>
      <c r="E11865" t="str">
        <f t="shared" si="189"/>
        <v>$125K-$200K</v>
      </c>
    </row>
    <row r="11866" spans="1:5" x14ac:dyDescent="0.3">
      <c r="A11866" s="33" t="s">
        <v>126</v>
      </c>
      <c r="B11866" s="33" t="s">
        <v>88</v>
      </c>
      <c r="C11866" s="33">
        <v>147500</v>
      </c>
      <c r="D11866" s="33" t="s">
        <v>294</v>
      </c>
      <c r="E11866" t="str">
        <f t="shared" si="189"/>
        <v>$125K-$200K</v>
      </c>
    </row>
    <row r="11867" spans="1:5" x14ac:dyDescent="0.3">
      <c r="A11867" s="33" t="s">
        <v>2</v>
      </c>
      <c r="B11867" s="33" t="s">
        <v>53</v>
      </c>
      <c r="C11867" s="33">
        <v>107500</v>
      </c>
      <c r="D11867" s="33" t="s">
        <v>4943</v>
      </c>
      <c r="E11867" t="str">
        <f t="shared" si="189"/>
        <v>$100K-$125K</v>
      </c>
    </row>
    <row r="11868" spans="1:5" x14ac:dyDescent="0.3">
      <c r="A11868" s="33" t="s">
        <v>2</v>
      </c>
      <c r="B11868" s="33" t="s">
        <v>53</v>
      </c>
      <c r="C11868" s="33">
        <v>96500</v>
      </c>
      <c r="D11868" s="33" t="s">
        <v>4944</v>
      </c>
      <c r="E11868" t="str">
        <f t="shared" si="189"/>
        <v>$75K-$100K</v>
      </c>
    </row>
    <row r="11869" spans="1:5" x14ac:dyDescent="0.3">
      <c r="A11869" s="33" t="s">
        <v>0</v>
      </c>
      <c r="B11869" s="33" t="s">
        <v>53</v>
      </c>
      <c r="C11869" s="33"/>
      <c r="D11869" s="33" t="s">
        <v>4945</v>
      </c>
      <c r="E11869" t="str">
        <f t="shared" si="189"/>
        <v>No Data</v>
      </c>
    </row>
    <row r="11870" spans="1:5" x14ac:dyDescent="0.3">
      <c r="A11870" s="33" t="s">
        <v>4</v>
      </c>
      <c r="B11870" s="33" t="s">
        <v>53</v>
      </c>
      <c r="C11870" s="33"/>
      <c r="D11870" s="33" t="s">
        <v>1028</v>
      </c>
      <c r="E11870" t="str">
        <f t="shared" si="189"/>
        <v>No Data</v>
      </c>
    </row>
    <row r="11871" spans="1:5" x14ac:dyDescent="0.3">
      <c r="A11871" s="33" t="s">
        <v>0</v>
      </c>
      <c r="B11871" s="33" t="s">
        <v>53</v>
      </c>
      <c r="C11871" s="33">
        <v>109500</v>
      </c>
      <c r="D11871" s="33" t="s">
        <v>609</v>
      </c>
      <c r="E11871" t="str">
        <f t="shared" si="189"/>
        <v>$100K-$125K</v>
      </c>
    </row>
    <row r="11872" spans="1:5" x14ac:dyDescent="0.3">
      <c r="A11872" s="33" t="s">
        <v>0</v>
      </c>
      <c r="B11872" s="33" t="s">
        <v>53</v>
      </c>
      <c r="C11872" s="33">
        <v>125000</v>
      </c>
      <c r="D11872" s="33" t="s">
        <v>4946</v>
      </c>
      <c r="E11872" t="str">
        <f t="shared" si="189"/>
        <v>$100K-$125K</v>
      </c>
    </row>
    <row r="11873" spans="1:5" x14ac:dyDescent="0.3">
      <c r="A11873" s="33" t="s">
        <v>0</v>
      </c>
      <c r="B11873" s="33" t="s">
        <v>53</v>
      </c>
      <c r="C11873" s="33">
        <v>147500</v>
      </c>
      <c r="D11873" s="33" t="s">
        <v>1536</v>
      </c>
      <c r="E11873" t="str">
        <f t="shared" si="189"/>
        <v>$125K-$200K</v>
      </c>
    </row>
    <row r="11874" spans="1:5" x14ac:dyDescent="0.3">
      <c r="A11874" s="33" t="s">
        <v>4</v>
      </c>
      <c r="B11874" s="33" t="s">
        <v>81</v>
      </c>
      <c r="C11874" s="33"/>
      <c r="D11874" s="33" t="s">
        <v>4730</v>
      </c>
      <c r="E11874" t="str">
        <f t="shared" si="189"/>
        <v>No Data</v>
      </c>
    </row>
    <row r="11875" spans="1:5" x14ac:dyDescent="0.3">
      <c r="A11875" s="33" t="s">
        <v>2</v>
      </c>
      <c r="B11875" s="33" t="s">
        <v>53</v>
      </c>
      <c r="C11875" s="33">
        <v>85000</v>
      </c>
      <c r="D11875" s="33" t="s">
        <v>4947</v>
      </c>
      <c r="E11875" t="str">
        <f t="shared" si="189"/>
        <v>$75K-$100K</v>
      </c>
    </row>
    <row r="11876" spans="1:5" x14ac:dyDescent="0.3">
      <c r="A11876" s="33" t="s">
        <v>0</v>
      </c>
      <c r="B11876" s="33" t="s">
        <v>53</v>
      </c>
      <c r="C11876" s="33"/>
      <c r="D11876" s="33" t="s">
        <v>4948</v>
      </c>
      <c r="E11876" t="str">
        <f t="shared" si="189"/>
        <v>No Data</v>
      </c>
    </row>
    <row r="11877" spans="1:5" x14ac:dyDescent="0.3">
      <c r="A11877" s="33" t="s">
        <v>0</v>
      </c>
      <c r="B11877" s="33" t="s">
        <v>53</v>
      </c>
      <c r="C11877" s="33"/>
      <c r="D11877" s="33" t="s">
        <v>4949</v>
      </c>
      <c r="E11877" t="str">
        <f t="shared" si="189"/>
        <v>No Data</v>
      </c>
    </row>
    <row r="11878" spans="1:5" x14ac:dyDescent="0.3">
      <c r="A11878" s="33" t="s">
        <v>4</v>
      </c>
      <c r="B11878" s="33" t="s">
        <v>53</v>
      </c>
      <c r="C11878" s="33">
        <v>94150</v>
      </c>
      <c r="D11878" s="33" t="s">
        <v>590</v>
      </c>
      <c r="E11878" t="str">
        <f t="shared" si="189"/>
        <v>$75K-$100K</v>
      </c>
    </row>
    <row r="11879" spans="1:5" x14ac:dyDescent="0.3">
      <c r="A11879" s="33" t="s">
        <v>0</v>
      </c>
      <c r="B11879" s="33" t="s">
        <v>81</v>
      </c>
      <c r="C11879" s="33">
        <v>88128</v>
      </c>
      <c r="D11879" s="33" t="s">
        <v>1599</v>
      </c>
      <c r="E11879" t="str">
        <f t="shared" si="189"/>
        <v>$75K-$100K</v>
      </c>
    </row>
    <row r="11880" spans="1:5" x14ac:dyDescent="0.3">
      <c r="A11880" s="33" t="s">
        <v>2</v>
      </c>
      <c r="B11880" s="33" t="s">
        <v>53</v>
      </c>
      <c r="C11880" s="33">
        <v>72144.015625</v>
      </c>
      <c r="D11880" s="33" t="s">
        <v>3695</v>
      </c>
      <c r="E11880" t="str">
        <f t="shared" si="189"/>
        <v>&lt;$75K</v>
      </c>
    </row>
    <row r="11881" spans="1:5" x14ac:dyDescent="0.3">
      <c r="A11881" s="33" t="s">
        <v>2</v>
      </c>
      <c r="B11881" s="33" t="s">
        <v>81</v>
      </c>
      <c r="C11881" s="33">
        <v>105000</v>
      </c>
      <c r="D11881" s="33" t="s">
        <v>3607</v>
      </c>
      <c r="E11881" t="str">
        <f t="shared" si="189"/>
        <v>$100K-$125K</v>
      </c>
    </row>
    <row r="11882" spans="1:5" x14ac:dyDescent="0.3">
      <c r="A11882" s="33" t="s">
        <v>2</v>
      </c>
      <c r="B11882" s="33" t="s">
        <v>53</v>
      </c>
      <c r="C11882" s="33"/>
      <c r="D11882" s="33" t="s">
        <v>252</v>
      </c>
      <c r="E11882" t="str">
        <f t="shared" si="189"/>
        <v>No Data</v>
      </c>
    </row>
    <row r="11883" spans="1:5" x14ac:dyDescent="0.3">
      <c r="A11883" s="33" t="s">
        <v>4</v>
      </c>
      <c r="B11883" s="33" t="s">
        <v>53</v>
      </c>
      <c r="C11883" s="33"/>
      <c r="D11883" s="33" t="s">
        <v>4625</v>
      </c>
      <c r="E11883" t="str">
        <f t="shared" si="189"/>
        <v>No Data</v>
      </c>
    </row>
    <row r="11884" spans="1:5" x14ac:dyDescent="0.3">
      <c r="A11884" s="33" t="s">
        <v>126</v>
      </c>
      <c r="B11884" s="33" t="s">
        <v>53</v>
      </c>
      <c r="C11884" s="33">
        <v>127500</v>
      </c>
      <c r="D11884" s="33" t="s">
        <v>238</v>
      </c>
      <c r="E11884" t="str">
        <f t="shared" si="189"/>
        <v>$125K-$200K</v>
      </c>
    </row>
    <row r="11885" spans="1:5" x14ac:dyDescent="0.3">
      <c r="A11885" s="33" t="s">
        <v>2</v>
      </c>
      <c r="B11885" s="33" t="s">
        <v>86</v>
      </c>
      <c r="C11885" s="33">
        <v>56700</v>
      </c>
      <c r="D11885" s="33" t="s">
        <v>211</v>
      </c>
      <c r="E11885" t="str">
        <f t="shared" si="189"/>
        <v>&lt;$75K</v>
      </c>
    </row>
    <row r="11886" spans="1:5" x14ac:dyDescent="0.3">
      <c r="A11886" s="33" t="s">
        <v>2</v>
      </c>
      <c r="B11886" s="33" t="s">
        <v>53</v>
      </c>
      <c r="C11886" s="33"/>
      <c r="D11886" s="33" t="s">
        <v>650</v>
      </c>
      <c r="E11886" t="str">
        <f t="shared" si="189"/>
        <v>No Data</v>
      </c>
    </row>
    <row r="11887" spans="1:5" x14ac:dyDescent="0.3">
      <c r="A11887" s="33" t="s">
        <v>125</v>
      </c>
      <c r="B11887" s="33" t="s">
        <v>53</v>
      </c>
      <c r="C11887" s="33">
        <v>83081.5</v>
      </c>
      <c r="D11887" s="33" t="s">
        <v>936</v>
      </c>
      <c r="E11887" t="str">
        <f t="shared" si="189"/>
        <v>$75K-$100K</v>
      </c>
    </row>
    <row r="11888" spans="1:5" x14ac:dyDescent="0.3">
      <c r="A11888" s="33" t="s">
        <v>4</v>
      </c>
      <c r="B11888" s="33" t="s">
        <v>53</v>
      </c>
      <c r="C11888" s="33"/>
      <c r="D11888" s="33" t="s">
        <v>4950</v>
      </c>
      <c r="E11888" t="str">
        <f t="shared" si="189"/>
        <v>No Data</v>
      </c>
    </row>
    <row r="11889" spans="1:5" x14ac:dyDescent="0.3">
      <c r="A11889" s="33" t="s">
        <v>4</v>
      </c>
      <c r="B11889" s="33" t="s">
        <v>53</v>
      </c>
      <c r="C11889" s="33">
        <v>120000</v>
      </c>
      <c r="D11889" s="33" t="s">
        <v>4000</v>
      </c>
      <c r="E11889" t="str">
        <f t="shared" si="189"/>
        <v>$100K-$125K</v>
      </c>
    </row>
    <row r="11890" spans="1:5" x14ac:dyDescent="0.3">
      <c r="A11890" s="33" t="s">
        <v>4</v>
      </c>
      <c r="B11890" s="33" t="s">
        <v>53</v>
      </c>
      <c r="C11890" s="33"/>
      <c r="D11890" s="33" t="s">
        <v>480</v>
      </c>
      <c r="E11890" t="str">
        <f t="shared" si="189"/>
        <v>No Data</v>
      </c>
    </row>
    <row r="11891" spans="1:5" x14ac:dyDescent="0.3">
      <c r="A11891" s="33" t="s">
        <v>4</v>
      </c>
      <c r="B11891" s="33" t="s">
        <v>54</v>
      </c>
      <c r="C11891" s="33"/>
      <c r="D11891" s="33" t="s">
        <v>301</v>
      </c>
      <c r="E11891" t="str">
        <f t="shared" si="189"/>
        <v>No Data</v>
      </c>
    </row>
    <row r="11892" spans="1:5" x14ac:dyDescent="0.3">
      <c r="A11892" s="33" t="s">
        <v>0</v>
      </c>
      <c r="B11892" s="33" t="s">
        <v>53</v>
      </c>
      <c r="C11892" s="33"/>
      <c r="D11892" s="33" t="s">
        <v>4951</v>
      </c>
      <c r="E11892" t="str">
        <f t="shared" si="189"/>
        <v>No Data</v>
      </c>
    </row>
    <row r="11893" spans="1:5" x14ac:dyDescent="0.3">
      <c r="A11893" s="33" t="s">
        <v>125</v>
      </c>
      <c r="B11893" s="33" t="s">
        <v>53</v>
      </c>
      <c r="C11893" s="33">
        <v>169000</v>
      </c>
      <c r="D11893" s="33" t="s">
        <v>4434</v>
      </c>
      <c r="E11893" t="str">
        <f t="shared" si="189"/>
        <v>$125K-$200K</v>
      </c>
    </row>
    <row r="11894" spans="1:5" x14ac:dyDescent="0.3">
      <c r="A11894" s="33" t="s">
        <v>0</v>
      </c>
      <c r="B11894" s="33" t="s">
        <v>56</v>
      </c>
      <c r="C11894" s="33">
        <v>90670</v>
      </c>
      <c r="D11894" s="33" t="s">
        <v>4952</v>
      </c>
      <c r="E11894" t="str">
        <f t="shared" si="189"/>
        <v>$75K-$100K</v>
      </c>
    </row>
    <row r="11895" spans="1:5" x14ac:dyDescent="0.3">
      <c r="A11895" s="33" t="s">
        <v>128</v>
      </c>
      <c r="B11895" s="33" t="s">
        <v>53</v>
      </c>
      <c r="C11895" s="33">
        <v>160000</v>
      </c>
      <c r="D11895" s="33" t="s">
        <v>2135</v>
      </c>
      <c r="E11895" t="str">
        <f t="shared" si="189"/>
        <v>$125K-$200K</v>
      </c>
    </row>
    <row r="11896" spans="1:5" x14ac:dyDescent="0.3">
      <c r="A11896" s="33" t="s">
        <v>0</v>
      </c>
      <c r="B11896" s="33" t="s">
        <v>53</v>
      </c>
      <c r="C11896" s="33"/>
      <c r="D11896" s="33" t="s">
        <v>2234</v>
      </c>
      <c r="E11896" t="str">
        <f t="shared" si="189"/>
        <v>No Data</v>
      </c>
    </row>
    <row r="11897" spans="1:5" x14ac:dyDescent="0.3">
      <c r="A11897" s="33" t="s">
        <v>2</v>
      </c>
      <c r="B11897" s="33" t="s">
        <v>53</v>
      </c>
      <c r="C11897" s="33">
        <v>75250</v>
      </c>
      <c r="D11897" s="33" t="s">
        <v>4953</v>
      </c>
      <c r="E11897" t="str">
        <f t="shared" si="189"/>
        <v>$75K-$100K</v>
      </c>
    </row>
    <row r="11898" spans="1:5" x14ac:dyDescent="0.3">
      <c r="A11898" s="33" t="s">
        <v>0</v>
      </c>
      <c r="B11898" s="33" t="s">
        <v>53</v>
      </c>
      <c r="C11898" s="33"/>
      <c r="D11898" s="33" t="s">
        <v>520</v>
      </c>
      <c r="E11898" t="str">
        <f t="shared" si="189"/>
        <v>No Data</v>
      </c>
    </row>
    <row r="11899" spans="1:5" x14ac:dyDescent="0.3">
      <c r="A11899" s="33" t="s">
        <v>0</v>
      </c>
      <c r="B11899" s="33" t="s">
        <v>53</v>
      </c>
      <c r="C11899" s="33"/>
      <c r="D11899" s="33" t="s">
        <v>286</v>
      </c>
      <c r="E11899" t="str">
        <f t="shared" si="189"/>
        <v>No Data</v>
      </c>
    </row>
    <row r="11900" spans="1:5" x14ac:dyDescent="0.3">
      <c r="A11900" s="33" t="s">
        <v>128</v>
      </c>
      <c r="B11900" s="33" t="s">
        <v>53</v>
      </c>
      <c r="C11900" s="33">
        <v>165000</v>
      </c>
      <c r="D11900" s="33" t="s">
        <v>648</v>
      </c>
      <c r="E11900" t="str">
        <f t="shared" si="189"/>
        <v>$125K-$200K</v>
      </c>
    </row>
    <row r="11901" spans="1:5" x14ac:dyDescent="0.3">
      <c r="A11901" s="33" t="s">
        <v>126</v>
      </c>
      <c r="B11901" s="33" t="s">
        <v>81</v>
      </c>
      <c r="C11901" s="33">
        <v>125000</v>
      </c>
      <c r="D11901" s="33" t="s">
        <v>4954</v>
      </c>
      <c r="E11901" t="str">
        <f t="shared" si="189"/>
        <v>$100K-$125K</v>
      </c>
    </row>
    <row r="11902" spans="1:5" x14ac:dyDescent="0.3">
      <c r="A11902" s="33" t="s">
        <v>52</v>
      </c>
      <c r="B11902" s="33" t="s">
        <v>123</v>
      </c>
      <c r="C11902" s="33">
        <v>63000</v>
      </c>
      <c r="D11902" s="33" t="s">
        <v>335</v>
      </c>
      <c r="E11902" t="str">
        <f t="shared" si="189"/>
        <v>&lt;$75K</v>
      </c>
    </row>
    <row r="11903" spans="1:5" x14ac:dyDescent="0.3">
      <c r="A11903" s="33" t="s">
        <v>4</v>
      </c>
      <c r="B11903" s="33" t="s">
        <v>53</v>
      </c>
      <c r="C11903" s="33">
        <v>208000</v>
      </c>
      <c r="D11903" s="33" t="s">
        <v>217</v>
      </c>
      <c r="E11903" t="str">
        <f t="shared" si="189"/>
        <v>&gt;$200K</v>
      </c>
    </row>
    <row r="11904" spans="1:5" x14ac:dyDescent="0.3">
      <c r="A11904" s="33" t="s">
        <v>0</v>
      </c>
      <c r="B11904" s="33" t="s">
        <v>53</v>
      </c>
      <c r="C11904" s="33"/>
      <c r="D11904" s="33" t="s">
        <v>4955</v>
      </c>
      <c r="E11904" t="str">
        <f t="shared" si="189"/>
        <v>No Data</v>
      </c>
    </row>
    <row r="11905" spans="1:5" x14ac:dyDescent="0.3">
      <c r="A11905" s="33" t="s">
        <v>4</v>
      </c>
      <c r="B11905" s="33" t="s">
        <v>53</v>
      </c>
      <c r="C11905" s="33">
        <v>135000</v>
      </c>
      <c r="D11905" s="33" t="s">
        <v>4956</v>
      </c>
      <c r="E11905" t="str">
        <f t="shared" si="189"/>
        <v>$125K-$200K</v>
      </c>
    </row>
    <row r="11906" spans="1:5" x14ac:dyDescent="0.3">
      <c r="A11906" s="33" t="s">
        <v>52</v>
      </c>
      <c r="B11906" s="33" t="s">
        <v>53</v>
      </c>
      <c r="C11906" s="33">
        <v>83400</v>
      </c>
      <c r="D11906" s="33" t="s">
        <v>4957</v>
      </c>
      <c r="E11906" t="str">
        <f t="shared" si="189"/>
        <v>$75K-$100K</v>
      </c>
    </row>
    <row r="11907" spans="1:5" x14ac:dyDescent="0.3">
      <c r="A11907" s="33" t="s">
        <v>4</v>
      </c>
      <c r="B11907" s="33" t="s">
        <v>53</v>
      </c>
      <c r="C11907" s="33">
        <v>110000</v>
      </c>
      <c r="D11907" s="33" t="s">
        <v>4438</v>
      </c>
      <c r="E11907" t="str">
        <f t="shared" ref="E11907:E11970" si="190">_xlfn.XLOOKUP(C11907,$H$16:$H$21,$G$16:$G$21,,1)</f>
        <v>$100K-$125K</v>
      </c>
    </row>
    <row r="11908" spans="1:5" x14ac:dyDescent="0.3">
      <c r="A11908" s="33" t="s">
        <v>4</v>
      </c>
      <c r="B11908" s="33" t="s">
        <v>53</v>
      </c>
      <c r="C11908" s="33">
        <v>295000</v>
      </c>
      <c r="D11908" s="33" t="s">
        <v>1043</v>
      </c>
      <c r="E11908" t="str">
        <f t="shared" si="190"/>
        <v>&gt;$200K</v>
      </c>
    </row>
    <row r="11909" spans="1:5" x14ac:dyDescent="0.3">
      <c r="A11909" s="33" t="s">
        <v>0</v>
      </c>
      <c r="B11909" s="33" t="s">
        <v>53</v>
      </c>
      <c r="C11909" s="33">
        <v>119908</v>
      </c>
      <c r="D11909" s="33" t="s">
        <v>4137</v>
      </c>
      <c r="E11909" t="str">
        <f t="shared" si="190"/>
        <v>$100K-$125K</v>
      </c>
    </row>
    <row r="11910" spans="1:5" x14ac:dyDescent="0.3">
      <c r="A11910" s="33" t="s">
        <v>0</v>
      </c>
      <c r="B11910" s="33" t="s">
        <v>53</v>
      </c>
      <c r="C11910" s="33"/>
      <c r="D11910" s="33" t="s">
        <v>268</v>
      </c>
      <c r="E11910" t="str">
        <f t="shared" si="190"/>
        <v>No Data</v>
      </c>
    </row>
    <row r="11911" spans="1:5" x14ac:dyDescent="0.3">
      <c r="A11911" s="33" t="s">
        <v>0</v>
      </c>
      <c r="B11911" s="33" t="s">
        <v>88</v>
      </c>
      <c r="C11911" s="33">
        <v>157500</v>
      </c>
      <c r="D11911" s="33" t="s">
        <v>924</v>
      </c>
      <c r="E11911" t="str">
        <f t="shared" si="190"/>
        <v>$125K-$200K</v>
      </c>
    </row>
    <row r="11912" spans="1:5" x14ac:dyDescent="0.3">
      <c r="A11912" s="33" t="s">
        <v>128</v>
      </c>
      <c r="B11912" s="33" t="s">
        <v>81</v>
      </c>
      <c r="C11912" s="33">
        <v>99150</v>
      </c>
      <c r="D11912" s="33" t="s">
        <v>1076</v>
      </c>
      <c r="E11912" t="str">
        <f t="shared" si="190"/>
        <v>$75K-$100K</v>
      </c>
    </row>
    <row r="11913" spans="1:5" x14ac:dyDescent="0.3">
      <c r="A11913" s="33" t="s">
        <v>0</v>
      </c>
      <c r="B11913" s="33" t="s">
        <v>53</v>
      </c>
      <c r="C11913" s="33"/>
      <c r="D11913" s="33" t="s">
        <v>4925</v>
      </c>
      <c r="E11913" t="str">
        <f t="shared" si="190"/>
        <v>No Data</v>
      </c>
    </row>
    <row r="11914" spans="1:5" x14ac:dyDescent="0.3">
      <c r="A11914" s="33" t="s">
        <v>4</v>
      </c>
      <c r="B11914" s="33" t="s">
        <v>53</v>
      </c>
      <c r="C11914" s="33">
        <v>200000</v>
      </c>
      <c r="D11914" s="33" t="s">
        <v>987</v>
      </c>
      <c r="E11914" t="str">
        <f t="shared" si="190"/>
        <v>$125K-$200K</v>
      </c>
    </row>
    <row r="11915" spans="1:5" x14ac:dyDescent="0.3">
      <c r="A11915" s="33" t="s">
        <v>4</v>
      </c>
      <c r="B11915" s="33" t="s">
        <v>81</v>
      </c>
      <c r="C11915" s="33">
        <v>211000</v>
      </c>
      <c r="D11915" s="33" t="s">
        <v>225</v>
      </c>
      <c r="E11915" t="str">
        <f t="shared" si="190"/>
        <v>&gt;$200K</v>
      </c>
    </row>
    <row r="11916" spans="1:5" x14ac:dyDescent="0.3">
      <c r="A11916" s="33" t="s">
        <v>0</v>
      </c>
      <c r="B11916" s="33" t="s">
        <v>53</v>
      </c>
      <c r="C11916" s="33">
        <v>125000</v>
      </c>
      <c r="D11916" s="33" t="s">
        <v>499</v>
      </c>
      <c r="E11916" t="str">
        <f t="shared" si="190"/>
        <v>$100K-$125K</v>
      </c>
    </row>
    <row r="11917" spans="1:5" x14ac:dyDescent="0.3">
      <c r="A11917" s="33" t="s">
        <v>2</v>
      </c>
      <c r="B11917" s="33" t="s">
        <v>53</v>
      </c>
      <c r="C11917" s="33">
        <v>55000</v>
      </c>
      <c r="D11917" s="33" t="s">
        <v>4958</v>
      </c>
      <c r="E11917" t="str">
        <f t="shared" si="190"/>
        <v>&lt;$75K</v>
      </c>
    </row>
    <row r="11918" spans="1:5" x14ac:dyDescent="0.3">
      <c r="A11918" s="33" t="s">
        <v>0</v>
      </c>
      <c r="B11918" s="33" t="s">
        <v>53</v>
      </c>
      <c r="C11918" s="33"/>
      <c r="D11918" s="33" t="s">
        <v>802</v>
      </c>
      <c r="E11918" t="str">
        <f t="shared" si="190"/>
        <v>No Data</v>
      </c>
    </row>
    <row r="11919" spans="1:5" x14ac:dyDescent="0.3">
      <c r="A11919" s="33" t="s">
        <v>4</v>
      </c>
      <c r="B11919" s="33" t="s">
        <v>53</v>
      </c>
      <c r="C11919" s="33"/>
      <c r="D11919" s="33" t="s">
        <v>4959</v>
      </c>
      <c r="E11919" t="str">
        <f t="shared" si="190"/>
        <v>No Data</v>
      </c>
    </row>
    <row r="11920" spans="1:5" x14ac:dyDescent="0.3">
      <c r="A11920" s="33" t="s">
        <v>126</v>
      </c>
      <c r="B11920" s="33" t="s">
        <v>53</v>
      </c>
      <c r="C11920" s="33"/>
      <c r="D11920" s="33" t="s">
        <v>559</v>
      </c>
      <c r="E11920" t="str">
        <f t="shared" si="190"/>
        <v>No Data</v>
      </c>
    </row>
    <row r="11921" spans="1:5" x14ac:dyDescent="0.3">
      <c r="A11921" s="33" t="s">
        <v>2</v>
      </c>
      <c r="B11921" s="33" t="s">
        <v>53</v>
      </c>
      <c r="C11921" s="33"/>
      <c r="D11921" s="33" t="s">
        <v>4960</v>
      </c>
      <c r="E11921" t="str">
        <f t="shared" si="190"/>
        <v>No Data</v>
      </c>
    </row>
    <row r="11922" spans="1:5" x14ac:dyDescent="0.3">
      <c r="A11922" s="33" t="s">
        <v>0</v>
      </c>
      <c r="B11922" s="33" t="s">
        <v>53</v>
      </c>
      <c r="C11922" s="33">
        <v>179000</v>
      </c>
      <c r="D11922" s="33" t="s">
        <v>225</v>
      </c>
      <c r="E11922" t="str">
        <f t="shared" si="190"/>
        <v>$125K-$200K</v>
      </c>
    </row>
    <row r="11923" spans="1:5" x14ac:dyDescent="0.3">
      <c r="A11923" s="33" t="s">
        <v>4</v>
      </c>
      <c r="B11923" s="33" t="s">
        <v>53</v>
      </c>
      <c r="C11923" s="33">
        <v>110144.390625</v>
      </c>
      <c r="D11923" s="33" t="s">
        <v>2621</v>
      </c>
      <c r="E11923" t="str">
        <f t="shared" si="190"/>
        <v>$100K-$125K</v>
      </c>
    </row>
    <row r="11924" spans="1:5" x14ac:dyDescent="0.3">
      <c r="A11924" s="33" t="s">
        <v>2</v>
      </c>
      <c r="B11924" s="33" t="s">
        <v>65</v>
      </c>
      <c r="C11924" s="33">
        <v>111175</v>
      </c>
      <c r="D11924" s="33" t="s">
        <v>2705</v>
      </c>
      <c r="E11924" t="str">
        <f t="shared" si="190"/>
        <v>$100K-$125K</v>
      </c>
    </row>
    <row r="11925" spans="1:5" x14ac:dyDescent="0.3">
      <c r="A11925" s="33" t="s">
        <v>2</v>
      </c>
      <c r="B11925" s="33" t="s">
        <v>81</v>
      </c>
      <c r="C11925" s="33"/>
      <c r="D11925" s="33" t="s">
        <v>253</v>
      </c>
      <c r="E11925" t="str">
        <f t="shared" si="190"/>
        <v>No Data</v>
      </c>
    </row>
    <row r="11926" spans="1:5" x14ac:dyDescent="0.3">
      <c r="A11926" s="33" t="s">
        <v>4</v>
      </c>
      <c r="B11926" s="33" t="s">
        <v>53</v>
      </c>
      <c r="C11926" s="33">
        <v>203000</v>
      </c>
      <c r="D11926" s="33" t="s">
        <v>225</v>
      </c>
      <c r="E11926" t="str">
        <f t="shared" si="190"/>
        <v>&gt;$200K</v>
      </c>
    </row>
    <row r="11927" spans="1:5" x14ac:dyDescent="0.3">
      <c r="A11927" s="33" t="s">
        <v>0</v>
      </c>
      <c r="B11927" s="33" t="s">
        <v>53</v>
      </c>
      <c r="C11927" s="33">
        <v>224500</v>
      </c>
      <c r="D11927" s="33" t="s">
        <v>1341</v>
      </c>
      <c r="E11927" t="str">
        <f t="shared" si="190"/>
        <v>&gt;$200K</v>
      </c>
    </row>
    <row r="11928" spans="1:5" x14ac:dyDescent="0.3">
      <c r="A11928" s="33" t="s">
        <v>4</v>
      </c>
      <c r="B11928" s="33" t="s">
        <v>53</v>
      </c>
      <c r="C11928" s="33"/>
      <c r="D11928" s="33" t="s">
        <v>411</v>
      </c>
      <c r="E11928" t="str">
        <f t="shared" si="190"/>
        <v>No Data</v>
      </c>
    </row>
    <row r="11929" spans="1:5" x14ac:dyDescent="0.3">
      <c r="A11929" s="33" t="s">
        <v>2</v>
      </c>
      <c r="B11929" s="33" t="s">
        <v>53</v>
      </c>
      <c r="C11929" s="33"/>
      <c r="D11929" s="33" t="s">
        <v>4961</v>
      </c>
      <c r="E11929" t="str">
        <f t="shared" si="190"/>
        <v>No Data</v>
      </c>
    </row>
    <row r="11930" spans="1:5" x14ac:dyDescent="0.3">
      <c r="A11930" s="33" t="s">
        <v>0</v>
      </c>
      <c r="B11930" s="33" t="s">
        <v>53</v>
      </c>
      <c r="C11930" s="33">
        <v>175000</v>
      </c>
      <c r="D11930" s="33" t="s">
        <v>4962</v>
      </c>
      <c r="E11930" t="str">
        <f t="shared" si="190"/>
        <v>$125K-$200K</v>
      </c>
    </row>
    <row r="11931" spans="1:5" x14ac:dyDescent="0.3">
      <c r="A11931" s="33" t="s">
        <v>126</v>
      </c>
      <c r="B11931" s="33" t="s">
        <v>53</v>
      </c>
      <c r="C11931" s="33">
        <v>150000</v>
      </c>
      <c r="D11931" s="33" t="s">
        <v>268</v>
      </c>
      <c r="E11931" t="str">
        <f t="shared" si="190"/>
        <v>$125K-$200K</v>
      </c>
    </row>
    <row r="11932" spans="1:5" x14ac:dyDescent="0.3">
      <c r="A11932" s="33" t="s">
        <v>0</v>
      </c>
      <c r="B11932" s="33" t="s">
        <v>63</v>
      </c>
      <c r="C11932" s="33">
        <v>72000</v>
      </c>
      <c r="D11932" s="33" t="s">
        <v>4963</v>
      </c>
      <c r="E11932" t="str">
        <f t="shared" si="190"/>
        <v>&lt;$75K</v>
      </c>
    </row>
    <row r="11933" spans="1:5" x14ac:dyDescent="0.3">
      <c r="A11933" s="33" t="s">
        <v>0</v>
      </c>
      <c r="B11933" s="33" t="s">
        <v>53</v>
      </c>
      <c r="C11933" s="33"/>
      <c r="D11933" s="33" t="s">
        <v>455</v>
      </c>
      <c r="E11933" t="str">
        <f t="shared" si="190"/>
        <v>No Data</v>
      </c>
    </row>
    <row r="11934" spans="1:5" x14ac:dyDescent="0.3">
      <c r="A11934" s="33" t="s">
        <v>0</v>
      </c>
      <c r="B11934" s="33" t="s">
        <v>53</v>
      </c>
      <c r="C11934" s="33">
        <v>196800</v>
      </c>
      <c r="D11934" s="33" t="s">
        <v>217</v>
      </c>
      <c r="E11934" t="str">
        <f t="shared" si="190"/>
        <v>$125K-$200K</v>
      </c>
    </row>
    <row r="11935" spans="1:5" x14ac:dyDescent="0.3">
      <c r="A11935" s="33" t="s">
        <v>2</v>
      </c>
      <c r="B11935" s="33" t="s">
        <v>53</v>
      </c>
      <c r="C11935" s="33">
        <v>115000</v>
      </c>
      <c r="D11935" s="33" t="s">
        <v>4131</v>
      </c>
      <c r="E11935" t="str">
        <f t="shared" si="190"/>
        <v>$100K-$125K</v>
      </c>
    </row>
    <row r="11936" spans="1:5" x14ac:dyDescent="0.3">
      <c r="A11936" s="33" t="s">
        <v>128</v>
      </c>
      <c r="B11936" s="33" t="s">
        <v>53</v>
      </c>
      <c r="C11936" s="33">
        <v>183000</v>
      </c>
      <c r="D11936" s="33" t="s">
        <v>442</v>
      </c>
      <c r="E11936" t="str">
        <f t="shared" si="190"/>
        <v>$125K-$200K</v>
      </c>
    </row>
    <row r="11937" spans="1:5" x14ac:dyDescent="0.3">
      <c r="A11937" s="33" t="s">
        <v>4</v>
      </c>
      <c r="B11937" s="33" t="s">
        <v>53</v>
      </c>
      <c r="C11937" s="33">
        <v>117500</v>
      </c>
      <c r="D11937" s="33" t="s">
        <v>1619</v>
      </c>
      <c r="E11937" t="str">
        <f t="shared" si="190"/>
        <v>$100K-$125K</v>
      </c>
    </row>
    <row r="11938" spans="1:5" x14ac:dyDescent="0.3">
      <c r="A11938" s="33" t="s">
        <v>4</v>
      </c>
      <c r="B11938" s="33" t="s">
        <v>53</v>
      </c>
      <c r="C11938" s="33">
        <v>90000</v>
      </c>
      <c r="D11938" s="33" t="s">
        <v>4964</v>
      </c>
      <c r="E11938" t="str">
        <f t="shared" si="190"/>
        <v>$75K-$100K</v>
      </c>
    </row>
    <row r="11939" spans="1:5" x14ac:dyDescent="0.3">
      <c r="A11939" s="33" t="s">
        <v>0</v>
      </c>
      <c r="B11939" s="33" t="s">
        <v>53</v>
      </c>
      <c r="C11939" s="33"/>
      <c r="D11939" s="33" t="s">
        <v>2742</v>
      </c>
      <c r="E11939" t="str">
        <f t="shared" si="190"/>
        <v>No Data</v>
      </c>
    </row>
    <row r="11940" spans="1:5" x14ac:dyDescent="0.3">
      <c r="A11940" s="33" t="s">
        <v>126</v>
      </c>
      <c r="B11940" s="33" t="s">
        <v>53</v>
      </c>
      <c r="C11940" s="33">
        <v>140000</v>
      </c>
      <c r="D11940" s="33" t="s">
        <v>879</v>
      </c>
      <c r="E11940" t="str">
        <f t="shared" si="190"/>
        <v>$125K-$200K</v>
      </c>
    </row>
    <row r="11941" spans="1:5" x14ac:dyDescent="0.3">
      <c r="A11941" s="33" t="s">
        <v>0</v>
      </c>
      <c r="B11941" s="33" t="s">
        <v>53</v>
      </c>
      <c r="C11941" s="33">
        <v>150000</v>
      </c>
      <c r="D11941" s="33" t="s">
        <v>1855</v>
      </c>
      <c r="E11941" t="str">
        <f t="shared" si="190"/>
        <v>$125K-$200K</v>
      </c>
    </row>
    <row r="11942" spans="1:5" x14ac:dyDescent="0.3">
      <c r="A11942" s="33" t="s">
        <v>2</v>
      </c>
      <c r="B11942" s="33" t="s">
        <v>88</v>
      </c>
      <c r="C11942" s="33">
        <v>111175</v>
      </c>
      <c r="D11942" s="33" t="s">
        <v>309</v>
      </c>
      <c r="E11942" t="str">
        <f t="shared" si="190"/>
        <v>$100K-$125K</v>
      </c>
    </row>
    <row r="11943" spans="1:5" x14ac:dyDescent="0.3">
      <c r="A11943" s="33" t="s">
        <v>4</v>
      </c>
      <c r="B11943" s="33" t="s">
        <v>53</v>
      </c>
      <c r="C11943" s="33"/>
      <c r="D11943" s="33" t="s">
        <v>1460</v>
      </c>
      <c r="E11943" t="str">
        <f t="shared" si="190"/>
        <v>No Data</v>
      </c>
    </row>
    <row r="11944" spans="1:5" x14ac:dyDescent="0.3">
      <c r="A11944" s="33" t="s">
        <v>126</v>
      </c>
      <c r="B11944" s="33" t="s">
        <v>81</v>
      </c>
      <c r="C11944" s="33">
        <v>79200</v>
      </c>
      <c r="D11944" s="33" t="s">
        <v>2228</v>
      </c>
      <c r="E11944" t="str">
        <f t="shared" si="190"/>
        <v>$75K-$100K</v>
      </c>
    </row>
    <row r="11945" spans="1:5" x14ac:dyDescent="0.3">
      <c r="A11945" s="33" t="s">
        <v>2</v>
      </c>
      <c r="B11945" s="33" t="s">
        <v>53</v>
      </c>
      <c r="C11945" s="33"/>
      <c r="D11945" s="33" t="s">
        <v>1618</v>
      </c>
      <c r="E11945" t="str">
        <f t="shared" si="190"/>
        <v>No Data</v>
      </c>
    </row>
    <row r="11946" spans="1:5" x14ac:dyDescent="0.3">
      <c r="A11946" s="33" t="s">
        <v>0</v>
      </c>
      <c r="B11946" s="33" t="s">
        <v>53</v>
      </c>
      <c r="C11946" s="33">
        <v>152650</v>
      </c>
      <c r="D11946" s="33" t="s">
        <v>299</v>
      </c>
      <c r="E11946" t="str">
        <f t="shared" si="190"/>
        <v>$125K-$200K</v>
      </c>
    </row>
    <row r="11947" spans="1:5" x14ac:dyDescent="0.3">
      <c r="A11947" s="33" t="s">
        <v>2</v>
      </c>
      <c r="B11947" s="33" t="s">
        <v>53</v>
      </c>
      <c r="C11947" s="33"/>
      <c r="D11947" s="33" t="s">
        <v>833</v>
      </c>
      <c r="E11947" t="str">
        <f t="shared" si="190"/>
        <v>No Data</v>
      </c>
    </row>
    <row r="11948" spans="1:5" x14ac:dyDescent="0.3">
      <c r="A11948" s="33" t="s">
        <v>128</v>
      </c>
      <c r="B11948" s="33" t="s">
        <v>53</v>
      </c>
      <c r="C11948" s="33">
        <v>239080</v>
      </c>
      <c r="D11948" s="33" t="s">
        <v>571</v>
      </c>
      <c r="E11948" t="str">
        <f t="shared" si="190"/>
        <v>&gt;$200K</v>
      </c>
    </row>
    <row r="11949" spans="1:5" x14ac:dyDescent="0.3">
      <c r="A11949" s="33" t="s">
        <v>2</v>
      </c>
      <c r="B11949" s="33" t="s">
        <v>53</v>
      </c>
      <c r="C11949" s="33">
        <v>117500</v>
      </c>
      <c r="D11949" s="33" t="s">
        <v>268</v>
      </c>
      <c r="E11949" t="str">
        <f t="shared" si="190"/>
        <v>$100K-$125K</v>
      </c>
    </row>
    <row r="11950" spans="1:5" x14ac:dyDescent="0.3">
      <c r="A11950" s="33" t="s">
        <v>0</v>
      </c>
      <c r="B11950" s="33" t="s">
        <v>53</v>
      </c>
      <c r="C11950" s="33">
        <v>155000</v>
      </c>
      <c r="D11950" s="33" t="s">
        <v>4965</v>
      </c>
      <c r="E11950" t="str">
        <f t="shared" si="190"/>
        <v>$125K-$200K</v>
      </c>
    </row>
    <row r="11951" spans="1:5" x14ac:dyDescent="0.3">
      <c r="A11951" s="33" t="s">
        <v>0</v>
      </c>
      <c r="B11951" s="33" t="s">
        <v>53</v>
      </c>
      <c r="C11951" s="33">
        <v>69962.5</v>
      </c>
      <c r="D11951" s="33" t="s">
        <v>2434</v>
      </c>
      <c r="E11951" t="str">
        <f t="shared" si="190"/>
        <v>&lt;$75K</v>
      </c>
    </row>
    <row r="11952" spans="1:5" x14ac:dyDescent="0.3">
      <c r="A11952" s="33" t="s">
        <v>4</v>
      </c>
      <c r="B11952" s="33" t="s">
        <v>107</v>
      </c>
      <c r="C11952" s="33">
        <v>119909.5</v>
      </c>
      <c r="D11952" s="33" t="s">
        <v>4966</v>
      </c>
      <c r="E11952" t="str">
        <f t="shared" si="190"/>
        <v>$100K-$125K</v>
      </c>
    </row>
    <row r="11953" spans="1:5" x14ac:dyDescent="0.3">
      <c r="A11953" s="33" t="s">
        <v>4</v>
      </c>
      <c r="B11953" s="33" t="s">
        <v>54</v>
      </c>
      <c r="C11953" s="33">
        <v>135000</v>
      </c>
      <c r="D11953" s="33" t="s">
        <v>4967</v>
      </c>
      <c r="E11953" t="str">
        <f t="shared" si="190"/>
        <v>$125K-$200K</v>
      </c>
    </row>
    <row r="11954" spans="1:5" x14ac:dyDescent="0.3">
      <c r="A11954" s="33" t="s">
        <v>4</v>
      </c>
      <c r="B11954" s="33" t="s">
        <v>53</v>
      </c>
      <c r="C11954" s="33">
        <v>250000</v>
      </c>
      <c r="D11954" s="33" t="s">
        <v>4968</v>
      </c>
      <c r="E11954" t="str">
        <f t="shared" si="190"/>
        <v>&gt;$200K</v>
      </c>
    </row>
    <row r="11955" spans="1:5" x14ac:dyDescent="0.3">
      <c r="A11955" s="33" t="s">
        <v>0</v>
      </c>
      <c r="B11955" s="33" t="s">
        <v>53</v>
      </c>
      <c r="C11955" s="33">
        <v>115000</v>
      </c>
      <c r="D11955" s="33" t="s">
        <v>299</v>
      </c>
      <c r="E11955" t="str">
        <f t="shared" si="190"/>
        <v>$100K-$125K</v>
      </c>
    </row>
    <row r="11956" spans="1:5" x14ac:dyDescent="0.3">
      <c r="A11956" s="33" t="s">
        <v>0</v>
      </c>
      <c r="B11956" s="33" t="s">
        <v>72</v>
      </c>
      <c r="C11956" s="33">
        <v>131867</v>
      </c>
      <c r="D11956" s="33" t="s">
        <v>2475</v>
      </c>
      <c r="E11956" t="str">
        <f t="shared" si="190"/>
        <v>$125K-$200K</v>
      </c>
    </row>
    <row r="11957" spans="1:5" x14ac:dyDescent="0.3">
      <c r="A11957" s="33" t="s">
        <v>0</v>
      </c>
      <c r="B11957" s="33" t="s">
        <v>54</v>
      </c>
      <c r="C11957" s="33"/>
      <c r="D11957" s="33" t="s">
        <v>258</v>
      </c>
      <c r="E11957" t="str">
        <f t="shared" si="190"/>
        <v>No Data</v>
      </c>
    </row>
    <row r="11958" spans="1:5" x14ac:dyDescent="0.3">
      <c r="A11958" s="33" t="s">
        <v>52</v>
      </c>
      <c r="B11958" s="33" t="s">
        <v>53</v>
      </c>
      <c r="C11958" s="33"/>
      <c r="D11958" s="33" t="s">
        <v>1108</v>
      </c>
      <c r="E11958" t="str">
        <f t="shared" si="190"/>
        <v>No Data</v>
      </c>
    </row>
    <row r="11959" spans="1:5" x14ac:dyDescent="0.3">
      <c r="A11959" s="33" t="s">
        <v>2</v>
      </c>
      <c r="B11959" s="33" t="s">
        <v>53</v>
      </c>
      <c r="C11959" s="33">
        <v>120000</v>
      </c>
      <c r="D11959" s="33" t="s">
        <v>667</v>
      </c>
      <c r="E11959" t="str">
        <f t="shared" si="190"/>
        <v>$100K-$125K</v>
      </c>
    </row>
    <row r="11960" spans="1:5" x14ac:dyDescent="0.3">
      <c r="A11960" s="33" t="s">
        <v>2</v>
      </c>
      <c r="B11960" s="33" t="s">
        <v>53</v>
      </c>
      <c r="C11960" s="33">
        <v>52000</v>
      </c>
      <c r="D11960" s="33" t="s">
        <v>4969</v>
      </c>
      <c r="E11960" t="str">
        <f t="shared" si="190"/>
        <v>&lt;$75K</v>
      </c>
    </row>
    <row r="11961" spans="1:5" x14ac:dyDescent="0.3">
      <c r="A11961" s="33" t="s">
        <v>2</v>
      </c>
      <c r="B11961" s="33" t="s">
        <v>99</v>
      </c>
      <c r="C11961" s="33">
        <v>75067.5</v>
      </c>
      <c r="D11961" s="33" t="s">
        <v>4970</v>
      </c>
      <c r="E11961" t="str">
        <f t="shared" si="190"/>
        <v>$75K-$100K</v>
      </c>
    </row>
    <row r="11962" spans="1:5" x14ac:dyDescent="0.3">
      <c r="A11962" s="33" t="s">
        <v>4</v>
      </c>
      <c r="B11962" s="33" t="s">
        <v>54</v>
      </c>
      <c r="C11962" s="33">
        <v>350000</v>
      </c>
      <c r="D11962" s="33" t="s">
        <v>1259</v>
      </c>
      <c r="E11962" t="str">
        <f t="shared" si="190"/>
        <v>&gt;$200K</v>
      </c>
    </row>
    <row r="11963" spans="1:5" x14ac:dyDescent="0.3">
      <c r="A11963" s="33" t="s">
        <v>128</v>
      </c>
      <c r="B11963" s="33" t="s">
        <v>53</v>
      </c>
      <c r="C11963" s="33">
        <v>174000</v>
      </c>
      <c r="D11963" s="33" t="s">
        <v>4850</v>
      </c>
      <c r="E11963" t="str">
        <f t="shared" si="190"/>
        <v>$125K-$200K</v>
      </c>
    </row>
    <row r="11964" spans="1:5" x14ac:dyDescent="0.3">
      <c r="A11964" s="33" t="s">
        <v>126</v>
      </c>
      <c r="B11964" s="33" t="s">
        <v>53</v>
      </c>
      <c r="C11964" s="33">
        <v>140000</v>
      </c>
      <c r="D11964" s="33" t="s">
        <v>838</v>
      </c>
      <c r="E11964" t="str">
        <f t="shared" si="190"/>
        <v>$125K-$200K</v>
      </c>
    </row>
    <row r="11965" spans="1:5" x14ac:dyDescent="0.3">
      <c r="A11965" s="33" t="s">
        <v>1</v>
      </c>
      <c r="B11965" s="33" t="s">
        <v>123</v>
      </c>
      <c r="C11965" s="33">
        <v>89100</v>
      </c>
      <c r="D11965" s="33" t="s">
        <v>4971</v>
      </c>
      <c r="E11965" t="str">
        <f t="shared" si="190"/>
        <v>$75K-$100K</v>
      </c>
    </row>
    <row r="11966" spans="1:5" x14ac:dyDescent="0.3">
      <c r="A11966" s="33" t="s">
        <v>2</v>
      </c>
      <c r="B11966" s="33" t="s">
        <v>53</v>
      </c>
      <c r="C11966" s="33"/>
      <c r="D11966" s="33" t="s">
        <v>4972</v>
      </c>
      <c r="E11966" t="str">
        <f t="shared" si="190"/>
        <v>No Data</v>
      </c>
    </row>
    <row r="11967" spans="1:5" x14ac:dyDescent="0.3">
      <c r="A11967" s="33" t="s">
        <v>128</v>
      </c>
      <c r="B11967" s="33" t="s">
        <v>53</v>
      </c>
      <c r="C11967" s="33">
        <v>213172.5</v>
      </c>
      <c r="D11967" s="33" t="s">
        <v>228</v>
      </c>
      <c r="E11967" t="str">
        <f t="shared" si="190"/>
        <v>&gt;$200K</v>
      </c>
    </row>
    <row r="11968" spans="1:5" x14ac:dyDescent="0.3">
      <c r="A11968" s="33" t="s">
        <v>4</v>
      </c>
      <c r="B11968" s="33" t="s">
        <v>53</v>
      </c>
      <c r="C11968" s="33">
        <v>100000</v>
      </c>
      <c r="D11968" s="33" t="s">
        <v>4031</v>
      </c>
      <c r="E11968" t="str">
        <f t="shared" si="190"/>
        <v>$75K-$100K</v>
      </c>
    </row>
    <row r="11969" spans="1:5" x14ac:dyDescent="0.3">
      <c r="A11969" s="33" t="s">
        <v>125</v>
      </c>
      <c r="B11969" s="33" t="s">
        <v>53</v>
      </c>
      <c r="C11969" s="33"/>
      <c r="D11969" s="33" t="s">
        <v>4973</v>
      </c>
      <c r="E11969" t="str">
        <f t="shared" si="190"/>
        <v>No Data</v>
      </c>
    </row>
    <row r="11970" spans="1:5" x14ac:dyDescent="0.3">
      <c r="A11970" s="33" t="s">
        <v>128</v>
      </c>
      <c r="B11970" s="33" t="s">
        <v>53</v>
      </c>
      <c r="C11970" s="33">
        <v>169339</v>
      </c>
      <c r="D11970" s="33" t="s">
        <v>3102</v>
      </c>
      <c r="E11970" t="str">
        <f t="shared" si="190"/>
        <v>$125K-$200K</v>
      </c>
    </row>
    <row r="11971" spans="1:5" x14ac:dyDescent="0.3">
      <c r="A11971" s="33" t="s">
        <v>0</v>
      </c>
      <c r="B11971" s="33" t="s">
        <v>54</v>
      </c>
      <c r="C11971" s="33">
        <v>145000</v>
      </c>
      <c r="D11971" s="33" t="s">
        <v>232</v>
      </c>
      <c r="E11971" t="str">
        <f t="shared" ref="E11971:E12034" si="191">_xlfn.XLOOKUP(C11971,$H$16:$H$21,$G$16:$G$21,,1)</f>
        <v>$125K-$200K</v>
      </c>
    </row>
    <row r="11972" spans="1:5" x14ac:dyDescent="0.3">
      <c r="A11972" s="33" t="s">
        <v>2</v>
      </c>
      <c r="B11972" s="33" t="s">
        <v>53</v>
      </c>
      <c r="C11972" s="33"/>
      <c r="D11972" s="33" t="s">
        <v>4974</v>
      </c>
      <c r="E11972" t="str">
        <f t="shared" si="191"/>
        <v>No Data</v>
      </c>
    </row>
    <row r="11973" spans="1:5" x14ac:dyDescent="0.3">
      <c r="A11973" s="33" t="s">
        <v>0</v>
      </c>
      <c r="B11973" s="33" t="s">
        <v>53</v>
      </c>
      <c r="C11973" s="33">
        <v>115000</v>
      </c>
      <c r="D11973" s="33" t="s">
        <v>326</v>
      </c>
      <c r="E11973" t="str">
        <f t="shared" si="191"/>
        <v>$100K-$125K</v>
      </c>
    </row>
    <row r="11974" spans="1:5" x14ac:dyDescent="0.3">
      <c r="A11974" s="33" t="s">
        <v>2</v>
      </c>
      <c r="B11974" s="33" t="s">
        <v>53</v>
      </c>
      <c r="C11974" s="33"/>
      <c r="D11974" s="33" t="s">
        <v>2147</v>
      </c>
      <c r="E11974" t="str">
        <f t="shared" si="191"/>
        <v>No Data</v>
      </c>
    </row>
    <row r="11975" spans="1:5" x14ac:dyDescent="0.3">
      <c r="A11975" s="33" t="s">
        <v>4</v>
      </c>
      <c r="B11975" s="33" t="s">
        <v>53</v>
      </c>
      <c r="C11975" s="33">
        <v>100000</v>
      </c>
      <c r="D11975" s="33" t="s">
        <v>315</v>
      </c>
      <c r="E11975" t="str">
        <f t="shared" si="191"/>
        <v>$75K-$100K</v>
      </c>
    </row>
    <row r="11976" spans="1:5" x14ac:dyDescent="0.3">
      <c r="A11976" s="33" t="s">
        <v>126</v>
      </c>
      <c r="B11976" s="33" t="s">
        <v>53</v>
      </c>
      <c r="C11976" s="33"/>
      <c r="D11976" s="33" t="s">
        <v>615</v>
      </c>
      <c r="E11976" t="str">
        <f t="shared" si="191"/>
        <v>No Data</v>
      </c>
    </row>
    <row r="11977" spans="1:5" x14ac:dyDescent="0.3">
      <c r="A11977" s="33" t="s">
        <v>2</v>
      </c>
      <c r="B11977" s="33" t="s">
        <v>53</v>
      </c>
      <c r="C11977" s="33">
        <v>65106</v>
      </c>
      <c r="D11977" s="33" t="s">
        <v>4975</v>
      </c>
      <c r="E11977" t="str">
        <f t="shared" si="191"/>
        <v>&lt;$75K</v>
      </c>
    </row>
    <row r="11978" spans="1:5" x14ac:dyDescent="0.3">
      <c r="A11978" s="33" t="s">
        <v>4</v>
      </c>
      <c r="B11978" s="33" t="s">
        <v>53</v>
      </c>
      <c r="C11978" s="33">
        <v>107500</v>
      </c>
      <c r="D11978" s="33" t="s">
        <v>4976</v>
      </c>
      <c r="E11978" t="str">
        <f t="shared" si="191"/>
        <v>$100K-$125K</v>
      </c>
    </row>
    <row r="11979" spans="1:5" x14ac:dyDescent="0.3">
      <c r="A11979" s="33" t="s">
        <v>2</v>
      </c>
      <c r="B11979" s="33" t="s">
        <v>53</v>
      </c>
      <c r="C11979" s="33">
        <v>90000</v>
      </c>
      <c r="D11979" s="33" t="s">
        <v>3797</v>
      </c>
      <c r="E11979" t="str">
        <f t="shared" si="191"/>
        <v>$75K-$100K</v>
      </c>
    </row>
    <row r="11980" spans="1:5" x14ac:dyDescent="0.3">
      <c r="A11980" s="33" t="s">
        <v>0</v>
      </c>
      <c r="B11980" s="33" t="s">
        <v>109</v>
      </c>
      <c r="C11980" s="33">
        <v>152174.5</v>
      </c>
      <c r="D11980" s="33" t="s">
        <v>1400</v>
      </c>
      <c r="E11980" t="str">
        <f t="shared" si="191"/>
        <v>$125K-$200K</v>
      </c>
    </row>
    <row r="11981" spans="1:5" x14ac:dyDescent="0.3">
      <c r="A11981" s="33" t="s">
        <v>0</v>
      </c>
      <c r="B11981" s="33" t="s">
        <v>53</v>
      </c>
      <c r="C11981" s="33">
        <v>118000</v>
      </c>
      <c r="D11981" s="33" t="s">
        <v>4977</v>
      </c>
      <c r="E11981" t="str">
        <f t="shared" si="191"/>
        <v>$100K-$125K</v>
      </c>
    </row>
    <row r="11982" spans="1:5" x14ac:dyDescent="0.3">
      <c r="A11982" s="33" t="s">
        <v>4</v>
      </c>
      <c r="B11982" s="33" t="s">
        <v>53</v>
      </c>
      <c r="C11982" s="33">
        <v>145000</v>
      </c>
      <c r="D11982" s="33" t="s">
        <v>1460</v>
      </c>
      <c r="E11982" t="str">
        <f t="shared" si="191"/>
        <v>$125K-$200K</v>
      </c>
    </row>
    <row r="11983" spans="1:5" x14ac:dyDescent="0.3">
      <c r="A11983" s="33" t="s">
        <v>4</v>
      </c>
      <c r="B11983" s="33" t="s">
        <v>53</v>
      </c>
      <c r="C11983" s="33"/>
      <c r="D11983" s="33" t="s">
        <v>258</v>
      </c>
      <c r="E11983" t="str">
        <f t="shared" si="191"/>
        <v>No Data</v>
      </c>
    </row>
    <row r="11984" spans="1:5" x14ac:dyDescent="0.3">
      <c r="A11984" s="33" t="s">
        <v>128</v>
      </c>
      <c r="B11984" s="33" t="s">
        <v>53</v>
      </c>
      <c r="C11984" s="33">
        <v>125000</v>
      </c>
      <c r="D11984" s="33" t="s">
        <v>1157</v>
      </c>
      <c r="E11984" t="str">
        <f t="shared" si="191"/>
        <v>$100K-$125K</v>
      </c>
    </row>
    <row r="11985" spans="1:5" x14ac:dyDescent="0.3">
      <c r="A11985" s="33" t="s">
        <v>66</v>
      </c>
      <c r="B11985" s="33" t="s">
        <v>81</v>
      </c>
      <c r="C11985" s="33">
        <v>90000</v>
      </c>
      <c r="D11985" s="33" t="s">
        <v>4703</v>
      </c>
      <c r="E11985" t="str">
        <f t="shared" si="191"/>
        <v>$75K-$100K</v>
      </c>
    </row>
    <row r="11986" spans="1:5" x14ac:dyDescent="0.3">
      <c r="A11986" s="33" t="s">
        <v>2</v>
      </c>
      <c r="B11986" s="33" t="s">
        <v>70</v>
      </c>
      <c r="C11986" s="33">
        <v>75600</v>
      </c>
      <c r="D11986" s="33" t="s">
        <v>3018</v>
      </c>
      <c r="E11986" t="str">
        <f t="shared" si="191"/>
        <v>$75K-$100K</v>
      </c>
    </row>
    <row r="11987" spans="1:5" x14ac:dyDescent="0.3">
      <c r="A11987" s="33" t="s">
        <v>0</v>
      </c>
      <c r="B11987" s="33" t="s">
        <v>53</v>
      </c>
      <c r="C11987" s="33">
        <v>125000</v>
      </c>
      <c r="D11987" s="33" t="s">
        <v>3775</v>
      </c>
      <c r="E11987" t="str">
        <f t="shared" si="191"/>
        <v>$100K-$125K</v>
      </c>
    </row>
    <row r="11988" spans="1:5" x14ac:dyDescent="0.3">
      <c r="A11988" s="33" t="s">
        <v>126</v>
      </c>
      <c r="B11988" s="33" t="s">
        <v>53</v>
      </c>
      <c r="C11988" s="33">
        <v>125000</v>
      </c>
      <c r="D11988" s="33" t="s">
        <v>848</v>
      </c>
      <c r="E11988" t="str">
        <f t="shared" si="191"/>
        <v>$100K-$125K</v>
      </c>
    </row>
    <row r="11989" spans="1:5" x14ac:dyDescent="0.3">
      <c r="A11989" s="33" t="s">
        <v>0</v>
      </c>
      <c r="B11989" s="33" t="s">
        <v>53</v>
      </c>
      <c r="C11989" s="33">
        <v>206500</v>
      </c>
      <c r="D11989" s="33" t="s">
        <v>2874</v>
      </c>
      <c r="E11989" t="str">
        <f t="shared" si="191"/>
        <v>&gt;$200K</v>
      </c>
    </row>
    <row r="11990" spans="1:5" x14ac:dyDescent="0.3">
      <c r="A11990" s="33" t="s">
        <v>2</v>
      </c>
      <c r="B11990" s="33" t="s">
        <v>85</v>
      </c>
      <c r="C11990" s="33">
        <v>111175</v>
      </c>
      <c r="D11990" s="33" t="s">
        <v>2503</v>
      </c>
      <c r="E11990" t="str">
        <f t="shared" si="191"/>
        <v>$100K-$125K</v>
      </c>
    </row>
    <row r="11991" spans="1:5" x14ac:dyDescent="0.3">
      <c r="A11991" s="33" t="s">
        <v>0</v>
      </c>
      <c r="B11991" s="33" t="s">
        <v>53</v>
      </c>
      <c r="C11991" s="33"/>
      <c r="D11991" s="33" t="s">
        <v>258</v>
      </c>
      <c r="E11991" t="str">
        <f t="shared" si="191"/>
        <v>No Data</v>
      </c>
    </row>
    <row r="11992" spans="1:5" x14ac:dyDescent="0.3">
      <c r="A11992" s="33" t="s">
        <v>126</v>
      </c>
      <c r="B11992" s="33" t="s">
        <v>53</v>
      </c>
      <c r="C11992" s="33">
        <v>175000</v>
      </c>
      <c r="D11992" s="33" t="s">
        <v>265</v>
      </c>
      <c r="E11992" t="str">
        <f t="shared" si="191"/>
        <v>$125K-$200K</v>
      </c>
    </row>
    <row r="11993" spans="1:5" x14ac:dyDescent="0.3">
      <c r="A11993" s="33" t="s">
        <v>0</v>
      </c>
      <c r="B11993" s="33" t="s">
        <v>53</v>
      </c>
      <c r="C11993" s="33">
        <v>90000</v>
      </c>
      <c r="D11993" s="33" t="s">
        <v>2020</v>
      </c>
      <c r="E11993" t="str">
        <f t="shared" si="191"/>
        <v>$75K-$100K</v>
      </c>
    </row>
    <row r="11994" spans="1:5" x14ac:dyDescent="0.3">
      <c r="A11994" s="33" t="s">
        <v>0</v>
      </c>
      <c r="B11994" s="33" t="s">
        <v>54</v>
      </c>
      <c r="C11994" s="33">
        <v>210000</v>
      </c>
      <c r="D11994" s="33" t="s">
        <v>364</v>
      </c>
      <c r="E11994" t="str">
        <f t="shared" si="191"/>
        <v>&gt;$200K</v>
      </c>
    </row>
    <row r="11995" spans="1:5" x14ac:dyDescent="0.3">
      <c r="A11995" s="33" t="s">
        <v>52</v>
      </c>
      <c r="B11995" s="33" t="s">
        <v>53</v>
      </c>
      <c r="C11995" s="33">
        <v>68000</v>
      </c>
      <c r="D11995" s="33" t="s">
        <v>4978</v>
      </c>
      <c r="E11995" t="str">
        <f t="shared" si="191"/>
        <v>&lt;$75K</v>
      </c>
    </row>
    <row r="11996" spans="1:5" x14ac:dyDescent="0.3">
      <c r="A11996" s="33" t="s">
        <v>0</v>
      </c>
      <c r="B11996" s="33" t="s">
        <v>53</v>
      </c>
      <c r="C11996" s="33">
        <v>128452.5</v>
      </c>
      <c r="D11996" s="33" t="s">
        <v>4979</v>
      </c>
      <c r="E11996" t="str">
        <f t="shared" si="191"/>
        <v>$125K-$200K</v>
      </c>
    </row>
    <row r="11997" spans="1:5" x14ac:dyDescent="0.3">
      <c r="A11997" s="33" t="s">
        <v>4</v>
      </c>
      <c r="B11997" s="33" t="s">
        <v>54</v>
      </c>
      <c r="C11997" s="33"/>
      <c r="D11997" s="33" t="s">
        <v>4980</v>
      </c>
      <c r="E11997" t="str">
        <f t="shared" si="191"/>
        <v>No Data</v>
      </c>
    </row>
    <row r="11998" spans="1:5" x14ac:dyDescent="0.3">
      <c r="A11998" s="33" t="s">
        <v>0</v>
      </c>
      <c r="B11998" s="33" t="s">
        <v>53</v>
      </c>
      <c r="C11998" s="33">
        <v>192000</v>
      </c>
      <c r="D11998" s="33" t="s">
        <v>294</v>
      </c>
      <c r="E11998" t="str">
        <f t="shared" si="191"/>
        <v>$125K-$200K</v>
      </c>
    </row>
    <row r="11999" spans="1:5" x14ac:dyDescent="0.3">
      <c r="A11999" s="33" t="s">
        <v>2</v>
      </c>
      <c r="B11999" s="33" t="s">
        <v>53</v>
      </c>
      <c r="C11999" s="33">
        <v>90000</v>
      </c>
      <c r="D11999" s="33" t="s">
        <v>3880</v>
      </c>
      <c r="E11999" t="str">
        <f t="shared" si="191"/>
        <v>$75K-$100K</v>
      </c>
    </row>
    <row r="12000" spans="1:5" x14ac:dyDescent="0.3">
      <c r="A12000" s="33" t="s">
        <v>4</v>
      </c>
      <c r="B12000" s="33" t="s">
        <v>97</v>
      </c>
      <c r="C12000" s="33">
        <v>98301.5</v>
      </c>
      <c r="D12000" s="33" t="s">
        <v>3083</v>
      </c>
      <c r="E12000" t="str">
        <f t="shared" si="191"/>
        <v>$75K-$100K</v>
      </c>
    </row>
    <row r="12001" spans="1:5" x14ac:dyDescent="0.3">
      <c r="A12001" s="33" t="s">
        <v>0</v>
      </c>
      <c r="B12001" s="33" t="s">
        <v>53</v>
      </c>
      <c r="C12001" s="33">
        <v>105000</v>
      </c>
      <c r="D12001" s="33" t="s">
        <v>232</v>
      </c>
      <c r="E12001" t="str">
        <f t="shared" si="191"/>
        <v>$100K-$125K</v>
      </c>
    </row>
    <row r="12002" spans="1:5" x14ac:dyDescent="0.3">
      <c r="A12002" s="33" t="s">
        <v>126</v>
      </c>
      <c r="B12002" s="33" t="s">
        <v>54</v>
      </c>
      <c r="C12002" s="33"/>
      <c r="D12002" s="33" t="s">
        <v>2161</v>
      </c>
      <c r="E12002" t="str">
        <f t="shared" si="191"/>
        <v>No Data</v>
      </c>
    </row>
    <row r="12003" spans="1:5" x14ac:dyDescent="0.3">
      <c r="A12003" s="33" t="s">
        <v>2</v>
      </c>
      <c r="B12003" s="33" t="s">
        <v>53</v>
      </c>
      <c r="C12003" s="33"/>
      <c r="D12003" s="33" t="s">
        <v>2184</v>
      </c>
      <c r="E12003" t="str">
        <f t="shared" si="191"/>
        <v>No Data</v>
      </c>
    </row>
    <row r="12004" spans="1:5" x14ac:dyDescent="0.3">
      <c r="A12004" s="33" t="s">
        <v>1</v>
      </c>
      <c r="B12004" s="33" t="s">
        <v>110</v>
      </c>
      <c r="C12004" s="33">
        <v>166000</v>
      </c>
      <c r="D12004" s="33" t="s">
        <v>4981</v>
      </c>
      <c r="E12004" t="str">
        <f t="shared" si="191"/>
        <v>$125K-$200K</v>
      </c>
    </row>
    <row r="12005" spans="1:5" x14ac:dyDescent="0.3">
      <c r="A12005" s="33" t="s">
        <v>0</v>
      </c>
      <c r="B12005" s="33" t="s">
        <v>70</v>
      </c>
      <c r="C12005" s="33">
        <v>56700</v>
      </c>
      <c r="D12005" s="33" t="s">
        <v>834</v>
      </c>
      <c r="E12005" t="str">
        <f t="shared" si="191"/>
        <v>&lt;$75K</v>
      </c>
    </row>
    <row r="12006" spans="1:5" x14ac:dyDescent="0.3">
      <c r="A12006" s="33" t="s">
        <v>0</v>
      </c>
      <c r="B12006" s="33" t="s">
        <v>53</v>
      </c>
      <c r="C12006" s="33">
        <v>112000</v>
      </c>
      <c r="D12006" s="33" t="s">
        <v>326</v>
      </c>
      <c r="E12006" t="str">
        <f t="shared" si="191"/>
        <v>$100K-$125K</v>
      </c>
    </row>
    <row r="12007" spans="1:5" x14ac:dyDescent="0.3">
      <c r="A12007" s="33" t="s">
        <v>4</v>
      </c>
      <c r="B12007" s="33" t="s">
        <v>54</v>
      </c>
      <c r="C12007" s="33">
        <v>100000</v>
      </c>
      <c r="D12007" s="33" t="s">
        <v>391</v>
      </c>
      <c r="E12007" t="str">
        <f t="shared" si="191"/>
        <v>$75K-$100K</v>
      </c>
    </row>
    <row r="12008" spans="1:5" x14ac:dyDescent="0.3">
      <c r="A12008" s="33" t="s">
        <v>0</v>
      </c>
      <c r="B12008" s="33" t="s">
        <v>53</v>
      </c>
      <c r="C12008" s="33">
        <v>99000</v>
      </c>
      <c r="D12008" s="33" t="s">
        <v>609</v>
      </c>
      <c r="E12008" t="str">
        <f t="shared" si="191"/>
        <v>$75K-$100K</v>
      </c>
    </row>
    <row r="12009" spans="1:5" x14ac:dyDescent="0.3">
      <c r="A12009" s="33" t="s">
        <v>4</v>
      </c>
      <c r="B12009" s="33" t="s">
        <v>53</v>
      </c>
      <c r="C12009" s="33"/>
      <c r="D12009" s="33" t="s">
        <v>300</v>
      </c>
      <c r="E12009" t="str">
        <f t="shared" si="191"/>
        <v>No Data</v>
      </c>
    </row>
    <row r="12010" spans="1:5" x14ac:dyDescent="0.3">
      <c r="A12010" s="33" t="s">
        <v>128</v>
      </c>
      <c r="B12010" s="33" t="s">
        <v>54</v>
      </c>
      <c r="C12010" s="33">
        <v>146000</v>
      </c>
      <c r="D12010" s="33" t="s">
        <v>259</v>
      </c>
      <c r="E12010" t="str">
        <f t="shared" si="191"/>
        <v>$125K-$200K</v>
      </c>
    </row>
    <row r="12011" spans="1:5" x14ac:dyDescent="0.3">
      <c r="A12011" s="33" t="s">
        <v>4</v>
      </c>
      <c r="B12011" s="33" t="s">
        <v>69</v>
      </c>
      <c r="C12011" s="33">
        <v>147500</v>
      </c>
      <c r="D12011" s="33" t="s">
        <v>898</v>
      </c>
      <c r="E12011" t="str">
        <f t="shared" si="191"/>
        <v>$125K-$200K</v>
      </c>
    </row>
    <row r="12012" spans="1:5" x14ac:dyDescent="0.3">
      <c r="A12012" s="33" t="s">
        <v>4</v>
      </c>
      <c r="B12012" s="33" t="s">
        <v>53</v>
      </c>
      <c r="C12012" s="33">
        <v>137500</v>
      </c>
      <c r="D12012" s="33" t="s">
        <v>4982</v>
      </c>
      <c r="E12012" t="str">
        <f t="shared" si="191"/>
        <v>$125K-$200K</v>
      </c>
    </row>
    <row r="12013" spans="1:5" x14ac:dyDescent="0.3">
      <c r="A12013" s="33" t="s">
        <v>126</v>
      </c>
      <c r="B12013" s="33" t="s">
        <v>53</v>
      </c>
      <c r="C12013" s="33"/>
      <c r="D12013" s="33" t="s">
        <v>4983</v>
      </c>
      <c r="E12013" t="str">
        <f t="shared" si="191"/>
        <v>No Data</v>
      </c>
    </row>
    <row r="12014" spans="1:5" x14ac:dyDescent="0.3">
      <c r="A12014" s="33" t="s">
        <v>126</v>
      </c>
      <c r="B12014" s="33" t="s">
        <v>53</v>
      </c>
      <c r="C12014" s="33">
        <v>160000</v>
      </c>
      <c r="D12014" s="33" t="s">
        <v>232</v>
      </c>
      <c r="E12014" t="str">
        <f t="shared" si="191"/>
        <v>$125K-$200K</v>
      </c>
    </row>
    <row r="12015" spans="1:5" x14ac:dyDescent="0.3">
      <c r="A12015" s="33" t="s">
        <v>2</v>
      </c>
      <c r="B12015" s="33" t="s">
        <v>53</v>
      </c>
      <c r="C12015" s="33">
        <v>145000</v>
      </c>
      <c r="D12015" s="33" t="s">
        <v>496</v>
      </c>
      <c r="E12015" t="str">
        <f t="shared" si="191"/>
        <v>$125K-$200K</v>
      </c>
    </row>
    <row r="12016" spans="1:5" x14ac:dyDescent="0.3">
      <c r="A12016" s="33" t="s">
        <v>4</v>
      </c>
      <c r="B12016" s="33" t="s">
        <v>54</v>
      </c>
      <c r="C12016" s="33"/>
      <c r="D12016" s="33" t="s">
        <v>232</v>
      </c>
      <c r="E12016" t="str">
        <f t="shared" si="191"/>
        <v>No Data</v>
      </c>
    </row>
    <row r="12017" spans="1:5" x14ac:dyDescent="0.3">
      <c r="A12017" s="33" t="s">
        <v>126</v>
      </c>
      <c r="B12017" s="33" t="s">
        <v>53</v>
      </c>
      <c r="C12017" s="33">
        <v>159000</v>
      </c>
      <c r="D12017" s="33" t="s">
        <v>1776</v>
      </c>
      <c r="E12017" t="str">
        <f t="shared" si="191"/>
        <v>$125K-$200K</v>
      </c>
    </row>
    <row r="12018" spans="1:5" x14ac:dyDescent="0.3">
      <c r="A12018" s="33" t="s">
        <v>125</v>
      </c>
      <c r="B12018" s="33" t="s">
        <v>53</v>
      </c>
      <c r="C12018" s="33"/>
      <c r="D12018" s="33" t="s">
        <v>300</v>
      </c>
      <c r="E12018" t="str">
        <f t="shared" si="191"/>
        <v>No Data</v>
      </c>
    </row>
    <row r="12019" spans="1:5" x14ac:dyDescent="0.3">
      <c r="A12019" s="33" t="s">
        <v>0</v>
      </c>
      <c r="B12019" s="33" t="s">
        <v>53</v>
      </c>
      <c r="C12019" s="33"/>
      <c r="D12019" s="33" t="s">
        <v>1142</v>
      </c>
      <c r="E12019" t="str">
        <f t="shared" si="191"/>
        <v>No Data</v>
      </c>
    </row>
    <row r="12020" spans="1:5" x14ac:dyDescent="0.3">
      <c r="A12020" s="33" t="s">
        <v>2</v>
      </c>
      <c r="B12020" s="33" t="s">
        <v>53</v>
      </c>
      <c r="C12020" s="33"/>
      <c r="D12020" s="33" t="s">
        <v>268</v>
      </c>
      <c r="E12020" t="str">
        <f t="shared" si="191"/>
        <v>No Data</v>
      </c>
    </row>
    <row r="12021" spans="1:5" x14ac:dyDescent="0.3">
      <c r="A12021" s="33" t="s">
        <v>52</v>
      </c>
      <c r="B12021" s="33" t="s">
        <v>53</v>
      </c>
      <c r="C12021" s="33">
        <v>115000</v>
      </c>
      <c r="D12021" s="33" t="s">
        <v>2114</v>
      </c>
      <c r="E12021" t="str">
        <f t="shared" si="191"/>
        <v>$100K-$125K</v>
      </c>
    </row>
    <row r="12022" spans="1:5" x14ac:dyDescent="0.3">
      <c r="A12022" s="33" t="s">
        <v>0</v>
      </c>
      <c r="B12022" s="33" t="s">
        <v>88</v>
      </c>
      <c r="C12022" s="33">
        <v>79200</v>
      </c>
      <c r="D12022" s="33" t="s">
        <v>2769</v>
      </c>
      <c r="E12022" t="str">
        <f t="shared" si="191"/>
        <v>$75K-$100K</v>
      </c>
    </row>
    <row r="12023" spans="1:5" x14ac:dyDescent="0.3">
      <c r="A12023" s="33" t="s">
        <v>0</v>
      </c>
      <c r="B12023" s="33" t="s">
        <v>110</v>
      </c>
      <c r="C12023" s="33">
        <v>90670</v>
      </c>
      <c r="D12023" s="33" t="s">
        <v>4952</v>
      </c>
      <c r="E12023" t="str">
        <f t="shared" si="191"/>
        <v>$75K-$100K</v>
      </c>
    </row>
    <row r="12024" spans="1:5" x14ac:dyDescent="0.3">
      <c r="A12024" s="33" t="s">
        <v>52</v>
      </c>
      <c r="B12024" s="33" t="s">
        <v>69</v>
      </c>
      <c r="C12024" s="33">
        <v>89100</v>
      </c>
      <c r="D12024" s="33" t="s">
        <v>211</v>
      </c>
      <c r="E12024" t="str">
        <f t="shared" si="191"/>
        <v>$75K-$100K</v>
      </c>
    </row>
    <row r="12025" spans="1:5" x14ac:dyDescent="0.3">
      <c r="A12025" s="33" t="s">
        <v>128</v>
      </c>
      <c r="B12025" s="33" t="s">
        <v>69</v>
      </c>
      <c r="C12025" s="33">
        <v>157500</v>
      </c>
      <c r="D12025" s="33" t="s">
        <v>4984</v>
      </c>
      <c r="E12025" t="str">
        <f t="shared" si="191"/>
        <v>$125K-$200K</v>
      </c>
    </row>
    <row r="12026" spans="1:5" x14ac:dyDescent="0.3">
      <c r="A12026" s="33" t="s">
        <v>125</v>
      </c>
      <c r="B12026" s="33" t="s">
        <v>53</v>
      </c>
      <c r="C12026" s="33">
        <v>90000</v>
      </c>
      <c r="D12026" s="33" t="s">
        <v>4985</v>
      </c>
      <c r="E12026" t="str">
        <f t="shared" si="191"/>
        <v>$75K-$100K</v>
      </c>
    </row>
    <row r="12027" spans="1:5" x14ac:dyDescent="0.3">
      <c r="A12027" s="33" t="s">
        <v>4</v>
      </c>
      <c r="B12027" s="33" t="s">
        <v>64</v>
      </c>
      <c r="C12027" s="33">
        <v>72000</v>
      </c>
      <c r="D12027" s="33" t="s">
        <v>1172</v>
      </c>
      <c r="E12027" t="str">
        <f t="shared" si="191"/>
        <v>&lt;$75K</v>
      </c>
    </row>
    <row r="12028" spans="1:5" x14ac:dyDescent="0.3">
      <c r="A12028" s="33" t="s">
        <v>0</v>
      </c>
      <c r="B12028" s="33" t="s">
        <v>53</v>
      </c>
      <c r="C12028" s="33"/>
      <c r="D12028" s="33" t="s">
        <v>258</v>
      </c>
      <c r="E12028" t="str">
        <f t="shared" si="191"/>
        <v>No Data</v>
      </c>
    </row>
    <row r="12029" spans="1:5" x14ac:dyDescent="0.3">
      <c r="A12029" s="33" t="s">
        <v>0</v>
      </c>
      <c r="B12029" s="33" t="s">
        <v>53</v>
      </c>
      <c r="C12029" s="33"/>
      <c r="D12029" s="33" t="s">
        <v>258</v>
      </c>
      <c r="E12029" t="str">
        <f t="shared" si="191"/>
        <v>No Data</v>
      </c>
    </row>
    <row r="12030" spans="1:5" x14ac:dyDescent="0.3">
      <c r="A12030" s="33" t="s">
        <v>0</v>
      </c>
      <c r="B12030" s="33" t="s">
        <v>72</v>
      </c>
      <c r="C12030" s="33">
        <v>166941.5</v>
      </c>
      <c r="D12030" s="33" t="s">
        <v>4986</v>
      </c>
      <c r="E12030" t="str">
        <f t="shared" si="191"/>
        <v>$125K-$200K</v>
      </c>
    </row>
    <row r="12031" spans="1:5" x14ac:dyDescent="0.3">
      <c r="A12031" s="33" t="s">
        <v>2</v>
      </c>
      <c r="B12031" s="33" t="s">
        <v>53</v>
      </c>
      <c r="C12031" s="33"/>
      <c r="D12031" s="33" t="s">
        <v>4969</v>
      </c>
      <c r="E12031" t="str">
        <f t="shared" si="191"/>
        <v>No Data</v>
      </c>
    </row>
    <row r="12032" spans="1:5" x14ac:dyDescent="0.3">
      <c r="A12032" s="33" t="s">
        <v>128</v>
      </c>
      <c r="B12032" s="33" t="s">
        <v>53</v>
      </c>
      <c r="C12032" s="33">
        <v>185000</v>
      </c>
      <c r="D12032" s="33" t="s">
        <v>4987</v>
      </c>
      <c r="E12032" t="str">
        <f t="shared" si="191"/>
        <v>$125K-$200K</v>
      </c>
    </row>
    <row r="12033" spans="1:5" x14ac:dyDescent="0.3">
      <c r="A12033" s="33" t="s">
        <v>2</v>
      </c>
      <c r="B12033" s="33" t="s">
        <v>53</v>
      </c>
      <c r="C12033" s="33"/>
      <c r="D12033" s="33" t="s">
        <v>3916</v>
      </c>
      <c r="E12033" t="str">
        <f t="shared" si="191"/>
        <v>No Data</v>
      </c>
    </row>
    <row r="12034" spans="1:5" x14ac:dyDescent="0.3">
      <c r="A12034" s="33" t="s">
        <v>0</v>
      </c>
      <c r="B12034" s="33" t="s">
        <v>54</v>
      </c>
      <c r="C12034" s="33">
        <v>191900</v>
      </c>
      <c r="D12034" s="33" t="s">
        <v>586</v>
      </c>
      <c r="E12034" t="str">
        <f t="shared" si="191"/>
        <v>$125K-$200K</v>
      </c>
    </row>
    <row r="12035" spans="1:5" x14ac:dyDescent="0.3">
      <c r="A12035" s="33" t="s">
        <v>128</v>
      </c>
      <c r="B12035" s="33" t="s">
        <v>53</v>
      </c>
      <c r="C12035" s="33">
        <v>165000</v>
      </c>
      <c r="D12035" s="33" t="s">
        <v>4988</v>
      </c>
      <c r="E12035" t="str">
        <f t="shared" ref="E12035:E12098" si="192">_xlfn.XLOOKUP(C12035,$H$16:$H$21,$G$16:$G$21,,1)</f>
        <v>$125K-$200K</v>
      </c>
    </row>
    <row r="12036" spans="1:5" x14ac:dyDescent="0.3">
      <c r="A12036" s="33" t="s">
        <v>2</v>
      </c>
      <c r="B12036" s="33" t="s">
        <v>53</v>
      </c>
      <c r="C12036" s="33">
        <v>110000</v>
      </c>
      <c r="D12036" s="33" t="s">
        <v>4989</v>
      </c>
      <c r="E12036" t="str">
        <f t="shared" si="192"/>
        <v>$100K-$125K</v>
      </c>
    </row>
    <row r="12037" spans="1:5" x14ac:dyDescent="0.3">
      <c r="A12037" s="33" t="s">
        <v>4</v>
      </c>
      <c r="B12037" s="33" t="s">
        <v>111</v>
      </c>
      <c r="C12037" s="33">
        <v>80000</v>
      </c>
      <c r="D12037" s="33" t="s">
        <v>4239</v>
      </c>
      <c r="E12037" t="str">
        <f t="shared" si="192"/>
        <v>$75K-$100K</v>
      </c>
    </row>
    <row r="12038" spans="1:5" x14ac:dyDescent="0.3">
      <c r="A12038" s="33" t="s">
        <v>2</v>
      </c>
      <c r="B12038" s="33" t="s">
        <v>53</v>
      </c>
      <c r="C12038" s="33">
        <v>90000</v>
      </c>
      <c r="D12038" s="33" t="s">
        <v>4164</v>
      </c>
      <c r="E12038" t="str">
        <f t="shared" si="192"/>
        <v>$75K-$100K</v>
      </c>
    </row>
    <row r="12039" spans="1:5" x14ac:dyDescent="0.3">
      <c r="A12039" s="33" t="s">
        <v>2</v>
      </c>
      <c r="B12039" s="33" t="s">
        <v>53</v>
      </c>
      <c r="C12039" s="33"/>
      <c r="D12039" s="33" t="s">
        <v>2370</v>
      </c>
      <c r="E12039" t="str">
        <f t="shared" si="192"/>
        <v>No Data</v>
      </c>
    </row>
    <row r="12040" spans="1:5" x14ac:dyDescent="0.3">
      <c r="A12040" s="33" t="s">
        <v>2</v>
      </c>
      <c r="B12040" s="33" t="s">
        <v>53</v>
      </c>
      <c r="C12040" s="33">
        <v>85000</v>
      </c>
      <c r="D12040" s="33" t="s">
        <v>4990</v>
      </c>
      <c r="E12040" t="str">
        <f t="shared" si="192"/>
        <v>$75K-$100K</v>
      </c>
    </row>
    <row r="12041" spans="1:5" x14ac:dyDescent="0.3">
      <c r="A12041" s="33" t="s">
        <v>4</v>
      </c>
      <c r="B12041" s="33" t="s">
        <v>98</v>
      </c>
      <c r="C12041" s="33">
        <v>96773</v>
      </c>
      <c r="D12041" s="33" t="s">
        <v>3548</v>
      </c>
      <c r="E12041" t="str">
        <f t="shared" si="192"/>
        <v>$75K-$100K</v>
      </c>
    </row>
    <row r="12042" spans="1:5" x14ac:dyDescent="0.3">
      <c r="A12042" s="33" t="s">
        <v>0</v>
      </c>
      <c r="B12042" s="33" t="s">
        <v>53</v>
      </c>
      <c r="C12042" s="33"/>
      <c r="D12042" s="33" t="s">
        <v>475</v>
      </c>
      <c r="E12042" t="str">
        <f t="shared" si="192"/>
        <v>No Data</v>
      </c>
    </row>
    <row r="12043" spans="1:5" x14ac:dyDescent="0.3">
      <c r="A12043" s="33" t="s">
        <v>125</v>
      </c>
      <c r="B12043" s="33" t="s">
        <v>106</v>
      </c>
      <c r="C12043" s="33">
        <v>111175</v>
      </c>
      <c r="D12043" s="33" t="s">
        <v>335</v>
      </c>
      <c r="E12043" t="str">
        <f t="shared" si="192"/>
        <v>$100K-$125K</v>
      </c>
    </row>
    <row r="12044" spans="1:5" x14ac:dyDescent="0.3">
      <c r="A12044" s="33" t="s">
        <v>0</v>
      </c>
      <c r="B12044" s="33" t="s">
        <v>53</v>
      </c>
      <c r="C12044" s="33">
        <v>122772</v>
      </c>
      <c r="D12044" s="33" t="s">
        <v>4991</v>
      </c>
      <c r="E12044" t="str">
        <f t="shared" si="192"/>
        <v>$100K-$125K</v>
      </c>
    </row>
    <row r="12045" spans="1:5" x14ac:dyDescent="0.3">
      <c r="A12045" s="33" t="s">
        <v>128</v>
      </c>
      <c r="B12045" s="33" t="s">
        <v>53</v>
      </c>
      <c r="C12045" s="33"/>
      <c r="D12045" s="33" t="s">
        <v>2201</v>
      </c>
      <c r="E12045" t="str">
        <f t="shared" si="192"/>
        <v>No Data</v>
      </c>
    </row>
    <row r="12046" spans="1:5" x14ac:dyDescent="0.3">
      <c r="A12046" s="33" t="s">
        <v>2</v>
      </c>
      <c r="B12046" s="33" t="s">
        <v>53</v>
      </c>
      <c r="C12046" s="33">
        <v>117500</v>
      </c>
      <c r="D12046" s="33" t="s">
        <v>232</v>
      </c>
      <c r="E12046" t="str">
        <f t="shared" si="192"/>
        <v>$100K-$125K</v>
      </c>
    </row>
    <row r="12047" spans="1:5" x14ac:dyDescent="0.3">
      <c r="A12047" s="33" t="s">
        <v>2</v>
      </c>
      <c r="B12047" s="33" t="s">
        <v>53</v>
      </c>
      <c r="C12047" s="33">
        <v>81000</v>
      </c>
      <c r="D12047" s="33" t="s">
        <v>4992</v>
      </c>
      <c r="E12047" t="str">
        <f t="shared" si="192"/>
        <v>$75K-$100K</v>
      </c>
    </row>
    <row r="12048" spans="1:5" x14ac:dyDescent="0.3">
      <c r="A12048" s="33" t="s">
        <v>52</v>
      </c>
      <c r="B12048" s="33" t="s">
        <v>104</v>
      </c>
      <c r="C12048" s="33">
        <v>63000</v>
      </c>
      <c r="D12048" s="33" t="s">
        <v>1297</v>
      </c>
      <c r="E12048" t="str">
        <f t="shared" si="192"/>
        <v>&lt;$75K</v>
      </c>
    </row>
    <row r="12049" spans="1:5" x14ac:dyDescent="0.3">
      <c r="A12049" s="33" t="s">
        <v>2</v>
      </c>
      <c r="B12049" s="33" t="s">
        <v>53</v>
      </c>
      <c r="C12049" s="33"/>
      <c r="D12049" s="33" t="s">
        <v>4993</v>
      </c>
      <c r="E12049" t="str">
        <f t="shared" si="192"/>
        <v>No Data</v>
      </c>
    </row>
    <row r="12050" spans="1:5" x14ac:dyDescent="0.3">
      <c r="A12050" s="33" t="s">
        <v>0</v>
      </c>
      <c r="B12050" s="33" t="s">
        <v>54</v>
      </c>
      <c r="C12050" s="33">
        <v>195500</v>
      </c>
      <c r="D12050" s="33" t="s">
        <v>1721</v>
      </c>
      <c r="E12050" t="str">
        <f t="shared" si="192"/>
        <v>$125K-$200K</v>
      </c>
    </row>
    <row r="12051" spans="1:5" x14ac:dyDescent="0.3">
      <c r="A12051" s="33" t="s">
        <v>126</v>
      </c>
      <c r="B12051" s="33" t="s">
        <v>88</v>
      </c>
      <c r="C12051" s="33">
        <v>166419.5</v>
      </c>
      <c r="D12051" s="33" t="s">
        <v>3517</v>
      </c>
      <c r="E12051" t="str">
        <f t="shared" si="192"/>
        <v>$125K-$200K</v>
      </c>
    </row>
    <row r="12052" spans="1:5" x14ac:dyDescent="0.3">
      <c r="A12052" s="33" t="s">
        <v>126</v>
      </c>
      <c r="B12052" s="33" t="s">
        <v>53</v>
      </c>
      <c r="C12052" s="33">
        <v>180000</v>
      </c>
      <c r="D12052" s="33" t="s">
        <v>282</v>
      </c>
      <c r="E12052" t="str">
        <f t="shared" si="192"/>
        <v>$125K-$200K</v>
      </c>
    </row>
    <row r="12053" spans="1:5" x14ac:dyDescent="0.3">
      <c r="A12053" s="33" t="s">
        <v>4</v>
      </c>
      <c r="B12053" s="33" t="s">
        <v>53</v>
      </c>
      <c r="C12053" s="33">
        <v>115000</v>
      </c>
      <c r="D12053" s="33" t="s">
        <v>4994</v>
      </c>
      <c r="E12053" t="str">
        <f t="shared" si="192"/>
        <v>$100K-$125K</v>
      </c>
    </row>
    <row r="12054" spans="1:5" x14ac:dyDescent="0.3">
      <c r="A12054" s="33" t="s">
        <v>4</v>
      </c>
      <c r="B12054" s="33" t="s">
        <v>53</v>
      </c>
      <c r="C12054" s="33"/>
      <c r="D12054" s="33" t="s">
        <v>4995</v>
      </c>
      <c r="E12054" t="str">
        <f t="shared" si="192"/>
        <v>No Data</v>
      </c>
    </row>
    <row r="12055" spans="1:5" x14ac:dyDescent="0.3">
      <c r="A12055" s="33" t="s">
        <v>2</v>
      </c>
      <c r="B12055" s="33" t="s">
        <v>53</v>
      </c>
      <c r="C12055" s="33">
        <v>115000</v>
      </c>
      <c r="D12055" s="33" t="s">
        <v>235</v>
      </c>
      <c r="E12055" t="str">
        <f t="shared" si="192"/>
        <v>$100K-$125K</v>
      </c>
    </row>
    <row r="12056" spans="1:5" x14ac:dyDescent="0.3">
      <c r="A12056" s="33" t="s">
        <v>4</v>
      </c>
      <c r="B12056" s="33" t="s">
        <v>53</v>
      </c>
      <c r="C12056" s="33">
        <v>100000</v>
      </c>
      <c r="D12056" s="33" t="s">
        <v>4964</v>
      </c>
      <c r="E12056" t="str">
        <f t="shared" si="192"/>
        <v>$75K-$100K</v>
      </c>
    </row>
    <row r="12057" spans="1:5" x14ac:dyDescent="0.3">
      <c r="A12057" s="33" t="s">
        <v>0</v>
      </c>
      <c r="B12057" s="33" t="s">
        <v>53</v>
      </c>
      <c r="C12057" s="33"/>
      <c r="D12057" s="33" t="s">
        <v>1450</v>
      </c>
      <c r="E12057" t="str">
        <f t="shared" si="192"/>
        <v>No Data</v>
      </c>
    </row>
    <row r="12058" spans="1:5" x14ac:dyDescent="0.3">
      <c r="A12058" s="33" t="s">
        <v>4</v>
      </c>
      <c r="B12058" s="33" t="s">
        <v>54</v>
      </c>
      <c r="C12058" s="33">
        <v>90000</v>
      </c>
      <c r="D12058" s="33" t="s">
        <v>4996</v>
      </c>
      <c r="E12058" t="str">
        <f t="shared" si="192"/>
        <v>$75K-$100K</v>
      </c>
    </row>
    <row r="12059" spans="1:5" x14ac:dyDescent="0.3">
      <c r="A12059" s="33" t="s">
        <v>52</v>
      </c>
      <c r="B12059" s="33" t="s">
        <v>53</v>
      </c>
      <c r="C12059" s="33"/>
      <c r="D12059" s="33" t="s">
        <v>4997</v>
      </c>
      <c r="E12059" t="str">
        <f t="shared" si="192"/>
        <v>No Data</v>
      </c>
    </row>
    <row r="12060" spans="1:5" x14ac:dyDescent="0.3">
      <c r="A12060" s="33" t="s">
        <v>2</v>
      </c>
      <c r="B12060" s="33" t="s">
        <v>54</v>
      </c>
      <c r="C12060" s="33">
        <v>115000</v>
      </c>
      <c r="D12060" s="33" t="s">
        <v>943</v>
      </c>
      <c r="E12060" t="str">
        <f t="shared" si="192"/>
        <v>$100K-$125K</v>
      </c>
    </row>
    <row r="12061" spans="1:5" x14ac:dyDescent="0.3">
      <c r="A12061" s="33" t="s">
        <v>0</v>
      </c>
      <c r="B12061" s="33" t="s">
        <v>53</v>
      </c>
      <c r="C12061" s="33">
        <v>125000</v>
      </c>
      <c r="D12061" s="33" t="s">
        <v>232</v>
      </c>
      <c r="E12061" t="str">
        <f t="shared" si="192"/>
        <v>$100K-$125K</v>
      </c>
    </row>
    <row r="12062" spans="1:5" x14ac:dyDescent="0.3">
      <c r="A12062" s="33" t="s">
        <v>4</v>
      </c>
      <c r="B12062" s="33" t="s">
        <v>114</v>
      </c>
      <c r="C12062" s="33">
        <v>93600</v>
      </c>
      <c r="D12062" s="33" t="s">
        <v>1013</v>
      </c>
      <c r="E12062" t="str">
        <f t="shared" si="192"/>
        <v>$75K-$100K</v>
      </c>
    </row>
    <row r="12063" spans="1:5" x14ac:dyDescent="0.3">
      <c r="A12063" s="33" t="s">
        <v>2</v>
      </c>
      <c r="B12063" s="33" t="s">
        <v>53</v>
      </c>
      <c r="C12063" s="33">
        <v>97500</v>
      </c>
      <c r="D12063" s="33" t="s">
        <v>3066</v>
      </c>
      <c r="E12063" t="str">
        <f t="shared" si="192"/>
        <v>$75K-$100K</v>
      </c>
    </row>
    <row r="12064" spans="1:5" x14ac:dyDescent="0.3">
      <c r="A12064" s="33" t="s">
        <v>126</v>
      </c>
      <c r="B12064" s="33" t="s">
        <v>69</v>
      </c>
      <c r="C12064" s="33">
        <v>147500</v>
      </c>
      <c r="D12064" s="33" t="s">
        <v>1211</v>
      </c>
      <c r="E12064" t="str">
        <f t="shared" si="192"/>
        <v>$125K-$200K</v>
      </c>
    </row>
    <row r="12065" spans="1:5" x14ac:dyDescent="0.3">
      <c r="A12065" s="33" t="s">
        <v>0</v>
      </c>
      <c r="B12065" s="33" t="s">
        <v>53</v>
      </c>
      <c r="C12065" s="33">
        <v>125000</v>
      </c>
      <c r="D12065" s="33" t="s">
        <v>4998</v>
      </c>
      <c r="E12065" t="str">
        <f t="shared" si="192"/>
        <v>$100K-$125K</v>
      </c>
    </row>
    <row r="12066" spans="1:5" x14ac:dyDescent="0.3">
      <c r="A12066" s="33" t="s">
        <v>4</v>
      </c>
      <c r="B12066" s="33" t="s">
        <v>54</v>
      </c>
      <c r="C12066" s="33"/>
      <c r="D12066" s="33" t="s">
        <v>4593</v>
      </c>
      <c r="E12066" t="str">
        <f t="shared" si="192"/>
        <v>No Data</v>
      </c>
    </row>
    <row r="12067" spans="1:5" x14ac:dyDescent="0.3">
      <c r="A12067" s="33" t="s">
        <v>0</v>
      </c>
      <c r="B12067" s="33" t="s">
        <v>53</v>
      </c>
      <c r="C12067" s="33">
        <v>190000</v>
      </c>
      <c r="D12067" s="33" t="s">
        <v>852</v>
      </c>
      <c r="E12067" t="str">
        <f t="shared" si="192"/>
        <v>$125K-$200K</v>
      </c>
    </row>
    <row r="12068" spans="1:5" x14ac:dyDescent="0.3">
      <c r="A12068" s="33" t="s">
        <v>0</v>
      </c>
      <c r="B12068" s="33" t="s">
        <v>69</v>
      </c>
      <c r="C12068" s="33">
        <v>56700</v>
      </c>
      <c r="D12068" s="33" t="s">
        <v>211</v>
      </c>
      <c r="E12068" t="str">
        <f t="shared" si="192"/>
        <v>&lt;$75K</v>
      </c>
    </row>
    <row r="12069" spans="1:5" x14ac:dyDescent="0.3">
      <c r="A12069" s="33" t="s">
        <v>2</v>
      </c>
      <c r="B12069" s="33" t="s">
        <v>116</v>
      </c>
      <c r="C12069" s="33">
        <v>102500</v>
      </c>
      <c r="D12069" s="33" t="s">
        <v>2812</v>
      </c>
      <c r="E12069" t="str">
        <f t="shared" si="192"/>
        <v>$100K-$125K</v>
      </c>
    </row>
    <row r="12070" spans="1:5" x14ac:dyDescent="0.3">
      <c r="A12070" s="33" t="s">
        <v>2</v>
      </c>
      <c r="B12070" s="33" t="s">
        <v>94</v>
      </c>
      <c r="C12070" s="33">
        <v>60000</v>
      </c>
      <c r="D12070" s="33" t="s">
        <v>4999</v>
      </c>
      <c r="E12070" t="str">
        <f t="shared" si="192"/>
        <v>&lt;$75K</v>
      </c>
    </row>
    <row r="12071" spans="1:5" x14ac:dyDescent="0.3">
      <c r="A12071" s="33" t="s">
        <v>2</v>
      </c>
      <c r="B12071" s="33" t="s">
        <v>53</v>
      </c>
      <c r="C12071" s="33">
        <v>72500</v>
      </c>
      <c r="D12071" s="33" t="s">
        <v>265</v>
      </c>
      <c r="E12071" t="str">
        <f t="shared" si="192"/>
        <v>&lt;$75K</v>
      </c>
    </row>
    <row r="12072" spans="1:5" x14ac:dyDescent="0.3">
      <c r="A12072" s="33" t="s">
        <v>4</v>
      </c>
      <c r="B12072" s="33" t="s">
        <v>53</v>
      </c>
      <c r="C12072" s="33">
        <v>155000</v>
      </c>
      <c r="D12072" s="33" t="s">
        <v>4004</v>
      </c>
      <c r="E12072" t="str">
        <f t="shared" si="192"/>
        <v>$125K-$200K</v>
      </c>
    </row>
    <row r="12073" spans="1:5" x14ac:dyDescent="0.3">
      <c r="A12073" s="33" t="s">
        <v>0</v>
      </c>
      <c r="B12073" s="33" t="s">
        <v>53</v>
      </c>
      <c r="C12073" s="33"/>
      <c r="D12073" s="33" t="s">
        <v>258</v>
      </c>
      <c r="E12073" t="str">
        <f t="shared" si="192"/>
        <v>No Data</v>
      </c>
    </row>
    <row r="12074" spans="1:5" x14ac:dyDescent="0.3">
      <c r="A12074" s="33" t="s">
        <v>126</v>
      </c>
      <c r="B12074" s="33" t="s">
        <v>53</v>
      </c>
      <c r="C12074" s="33">
        <v>125000</v>
      </c>
      <c r="D12074" s="33" t="s">
        <v>232</v>
      </c>
      <c r="E12074" t="str">
        <f t="shared" si="192"/>
        <v>$100K-$125K</v>
      </c>
    </row>
    <row r="12075" spans="1:5" x14ac:dyDescent="0.3">
      <c r="A12075" s="33" t="s">
        <v>2</v>
      </c>
      <c r="B12075" s="33" t="s">
        <v>53</v>
      </c>
      <c r="C12075" s="33">
        <v>92550</v>
      </c>
      <c r="D12075" s="33" t="s">
        <v>3531</v>
      </c>
      <c r="E12075" t="str">
        <f t="shared" si="192"/>
        <v>$75K-$100K</v>
      </c>
    </row>
    <row r="12076" spans="1:5" x14ac:dyDescent="0.3">
      <c r="A12076" s="33" t="s">
        <v>2</v>
      </c>
      <c r="B12076" s="33" t="s">
        <v>53</v>
      </c>
      <c r="C12076" s="33"/>
      <c r="D12076" s="33" t="s">
        <v>2712</v>
      </c>
      <c r="E12076" t="str">
        <f t="shared" si="192"/>
        <v>No Data</v>
      </c>
    </row>
    <row r="12077" spans="1:5" x14ac:dyDescent="0.3">
      <c r="A12077" s="33" t="s">
        <v>1</v>
      </c>
      <c r="B12077" s="33" t="s">
        <v>86</v>
      </c>
      <c r="C12077" s="33">
        <v>56700</v>
      </c>
      <c r="D12077" s="33" t="s">
        <v>2968</v>
      </c>
      <c r="E12077" t="str">
        <f t="shared" si="192"/>
        <v>&lt;$75K</v>
      </c>
    </row>
    <row r="12078" spans="1:5" x14ac:dyDescent="0.3">
      <c r="A12078" s="33" t="s">
        <v>4</v>
      </c>
      <c r="B12078" s="33" t="s">
        <v>53</v>
      </c>
      <c r="C12078" s="33"/>
      <c r="D12078" s="33" t="s">
        <v>1271</v>
      </c>
      <c r="E12078" t="str">
        <f t="shared" si="192"/>
        <v>No Data</v>
      </c>
    </row>
    <row r="12079" spans="1:5" x14ac:dyDescent="0.3">
      <c r="A12079" s="33" t="s">
        <v>0</v>
      </c>
      <c r="B12079" s="33" t="s">
        <v>53</v>
      </c>
      <c r="C12079" s="33">
        <v>55000</v>
      </c>
      <c r="D12079" s="33" t="s">
        <v>4279</v>
      </c>
      <c r="E12079" t="str">
        <f t="shared" si="192"/>
        <v>&lt;$75K</v>
      </c>
    </row>
    <row r="12080" spans="1:5" x14ac:dyDescent="0.3">
      <c r="A12080" s="33" t="s">
        <v>0</v>
      </c>
      <c r="B12080" s="33" t="s">
        <v>53</v>
      </c>
      <c r="C12080" s="33"/>
      <c r="D12080" s="33" t="s">
        <v>5000</v>
      </c>
      <c r="E12080" t="str">
        <f t="shared" si="192"/>
        <v>No Data</v>
      </c>
    </row>
    <row r="12081" spans="1:5" x14ac:dyDescent="0.3">
      <c r="A12081" s="33" t="s">
        <v>2</v>
      </c>
      <c r="B12081" s="33" t="s">
        <v>53</v>
      </c>
      <c r="C12081" s="33"/>
      <c r="D12081" s="33" t="s">
        <v>480</v>
      </c>
      <c r="E12081" t="str">
        <f t="shared" si="192"/>
        <v>No Data</v>
      </c>
    </row>
    <row r="12082" spans="1:5" x14ac:dyDescent="0.3">
      <c r="A12082" s="33" t="s">
        <v>4</v>
      </c>
      <c r="B12082" s="33" t="s">
        <v>53</v>
      </c>
      <c r="C12082" s="33">
        <v>165000</v>
      </c>
      <c r="D12082" s="33" t="s">
        <v>3551</v>
      </c>
      <c r="E12082" t="str">
        <f t="shared" si="192"/>
        <v>$125K-$200K</v>
      </c>
    </row>
    <row r="12083" spans="1:5" x14ac:dyDescent="0.3">
      <c r="A12083" s="33" t="s">
        <v>0</v>
      </c>
      <c r="B12083" s="33" t="s">
        <v>53</v>
      </c>
      <c r="C12083" s="33"/>
      <c r="D12083" s="33" t="s">
        <v>1361</v>
      </c>
      <c r="E12083" t="str">
        <f t="shared" si="192"/>
        <v>No Data</v>
      </c>
    </row>
    <row r="12084" spans="1:5" x14ac:dyDescent="0.3">
      <c r="A12084" s="33" t="s">
        <v>4</v>
      </c>
      <c r="B12084" s="33" t="s">
        <v>54</v>
      </c>
      <c r="C12084" s="33">
        <v>69300</v>
      </c>
      <c r="D12084" s="33" t="s">
        <v>609</v>
      </c>
      <c r="E12084" t="str">
        <f t="shared" si="192"/>
        <v>&lt;$75K</v>
      </c>
    </row>
    <row r="12085" spans="1:5" x14ac:dyDescent="0.3">
      <c r="A12085" s="33" t="s">
        <v>2</v>
      </c>
      <c r="B12085" s="33" t="s">
        <v>53</v>
      </c>
      <c r="C12085" s="33"/>
      <c r="D12085" s="33" t="s">
        <v>368</v>
      </c>
      <c r="E12085" t="str">
        <f t="shared" si="192"/>
        <v>No Data</v>
      </c>
    </row>
    <row r="12086" spans="1:5" x14ac:dyDescent="0.3">
      <c r="A12086" s="33" t="s">
        <v>2</v>
      </c>
      <c r="B12086" s="33" t="s">
        <v>53</v>
      </c>
      <c r="C12086" s="33"/>
      <c r="D12086" s="33" t="s">
        <v>912</v>
      </c>
      <c r="E12086" t="str">
        <f t="shared" si="192"/>
        <v>No Data</v>
      </c>
    </row>
    <row r="12087" spans="1:5" x14ac:dyDescent="0.3">
      <c r="A12087" s="33" t="s">
        <v>4</v>
      </c>
      <c r="B12087" s="33" t="s">
        <v>53</v>
      </c>
      <c r="C12087" s="33">
        <v>135000</v>
      </c>
      <c r="D12087" s="33" t="s">
        <v>315</v>
      </c>
      <c r="E12087" t="str">
        <f t="shared" si="192"/>
        <v>$125K-$200K</v>
      </c>
    </row>
    <row r="12088" spans="1:5" x14ac:dyDescent="0.3">
      <c r="A12088" s="33" t="s">
        <v>0</v>
      </c>
      <c r="B12088" s="33" t="s">
        <v>53</v>
      </c>
      <c r="C12088" s="33"/>
      <c r="D12088" s="33" t="s">
        <v>277</v>
      </c>
      <c r="E12088" t="str">
        <f t="shared" si="192"/>
        <v>No Data</v>
      </c>
    </row>
    <row r="12089" spans="1:5" x14ac:dyDescent="0.3">
      <c r="A12089" s="33" t="s">
        <v>0</v>
      </c>
      <c r="B12089" s="33" t="s">
        <v>54</v>
      </c>
      <c r="C12089" s="33"/>
      <c r="D12089" s="33" t="s">
        <v>1094</v>
      </c>
      <c r="E12089" t="str">
        <f t="shared" si="192"/>
        <v>No Data</v>
      </c>
    </row>
    <row r="12090" spans="1:5" x14ac:dyDescent="0.3">
      <c r="A12090" s="33" t="s">
        <v>2</v>
      </c>
      <c r="B12090" s="33" t="s">
        <v>53</v>
      </c>
      <c r="C12090" s="33"/>
      <c r="D12090" s="33" t="s">
        <v>1642</v>
      </c>
      <c r="E12090" t="str">
        <f t="shared" si="192"/>
        <v>No Data</v>
      </c>
    </row>
    <row r="12091" spans="1:5" x14ac:dyDescent="0.3">
      <c r="A12091" s="33" t="s">
        <v>2</v>
      </c>
      <c r="B12091" s="33" t="s">
        <v>54</v>
      </c>
      <c r="C12091" s="33"/>
      <c r="D12091" s="33" t="s">
        <v>965</v>
      </c>
      <c r="E12091" t="str">
        <f t="shared" si="192"/>
        <v>No Data</v>
      </c>
    </row>
    <row r="12092" spans="1:5" x14ac:dyDescent="0.3">
      <c r="A12092" s="33" t="s">
        <v>4</v>
      </c>
      <c r="B12092" s="33" t="s">
        <v>53</v>
      </c>
      <c r="C12092" s="33">
        <v>192500</v>
      </c>
      <c r="D12092" s="33" t="s">
        <v>265</v>
      </c>
      <c r="E12092" t="str">
        <f t="shared" si="192"/>
        <v>$125K-$200K</v>
      </c>
    </row>
    <row r="12093" spans="1:5" x14ac:dyDescent="0.3">
      <c r="A12093" s="33" t="s">
        <v>4</v>
      </c>
      <c r="B12093" s="33" t="s">
        <v>53</v>
      </c>
      <c r="C12093" s="33"/>
      <c r="D12093" s="33" t="s">
        <v>658</v>
      </c>
      <c r="E12093" t="str">
        <f t="shared" si="192"/>
        <v>No Data</v>
      </c>
    </row>
    <row r="12094" spans="1:5" x14ac:dyDescent="0.3">
      <c r="A12094" s="33" t="s">
        <v>0</v>
      </c>
      <c r="B12094" s="33" t="s">
        <v>53</v>
      </c>
      <c r="C12094" s="33">
        <v>86000</v>
      </c>
      <c r="D12094" s="33" t="s">
        <v>2895</v>
      </c>
      <c r="E12094" t="str">
        <f t="shared" si="192"/>
        <v>$75K-$100K</v>
      </c>
    </row>
    <row r="12095" spans="1:5" x14ac:dyDescent="0.3">
      <c r="A12095" s="33" t="s">
        <v>4</v>
      </c>
      <c r="B12095" s="33" t="s">
        <v>53</v>
      </c>
      <c r="C12095" s="33">
        <v>90000</v>
      </c>
      <c r="D12095" s="33" t="s">
        <v>1223</v>
      </c>
      <c r="E12095" t="str">
        <f t="shared" si="192"/>
        <v>$75K-$100K</v>
      </c>
    </row>
    <row r="12096" spans="1:5" x14ac:dyDescent="0.3">
      <c r="A12096" s="33" t="s">
        <v>52</v>
      </c>
      <c r="B12096" s="33" t="s">
        <v>53</v>
      </c>
      <c r="C12096" s="33">
        <v>77500</v>
      </c>
      <c r="D12096" s="33" t="s">
        <v>268</v>
      </c>
      <c r="E12096" t="str">
        <f t="shared" si="192"/>
        <v>$75K-$100K</v>
      </c>
    </row>
    <row r="12097" spans="1:5" x14ac:dyDescent="0.3">
      <c r="A12097" s="33" t="s">
        <v>2</v>
      </c>
      <c r="B12097" s="33" t="s">
        <v>54</v>
      </c>
      <c r="C12097" s="33">
        <v>54000</v>
      </c>
      <c r="D12097" s="33" t="s">
        <v>5001</v>
      </c>
      <c r="E12097" t="str">
        <f t="shared" si="192"/>
        <v>&lt;$75K</v>
      </c>
    </row>
    <row r="12098" spans="1:5" x14ac:dyDescent="0.3">
      <c r="A12098" s="33" t="s">
        <v>0</v>
      </c>
      <c r="B12098" s="33" t="s">
        <v>53</v>
      </c>
      <c r="C12098" s="33">
        <v>190500</v>
      </c>
      <c r="D12098" s="33" t="s">
        <v>845</v>
      </c>
      <c r="E12098" t="str">
        <f t="shared" si="192"/>
        <v>$125K-$200K</v>
      </c>
    </row>
    <row r="12099" spans="1:5" x14ac:dyDescent="0.3">
      <c r="A12099" s="33" t="s">
        <v>2</v>
      </c>
      <c r="B12099" s="33" t="s">
        <v>53</v>
      </c>
      <c r="C12099" s="33"/>
      <c r="D12099" s="33" t="s">
        <v>5002</v>
      </c>
      <c r="E12099" t="str">
        <f t="shared" ref="E12099:E12162" si="193">_xlfn.XLOOKUP(C12099,$H$16:$H$21,$G$16:$G$21,,1)</f>
        <v>No Data</v>
      </c>
    </row>
    <row r="12100" spans="1:5" x14ac:dyDescent="0.3">
      <c r="A12100" s="33" t="s">
        <v>2</v>
      </c>
      <c r="B12100" s="33" t="s">
        <v>53</v>
      </c>
      <c r="C12100" s="33">
        <v>95000</v>
      </c>
      <c r="D12100" s="33" t="s">
        <v>2736</v>
      </c>
      <c r="E12100" t="str">
        <f t="shared" si="193"/>
        <v>$75K-$100K</v>
      </c>
    </row>
    <row r="12101" spans="1:5" x14ac:dyDescent="0.3">
      <c r="A12101" s="33" t="s">
        <v>0</v>
      </c>
      <c r="B12101" s="33" t="s">
        <v>53</v>
      </c>
      <c r="C12101" s="33"/>
      <c r="D12101" s="33" t="s">
        <v>3106</v>
      </c>
      <c r="E12101" t="str">
        <f t="shared" si="193"/>
        <v>No Data</v>
      </c>
    </row>
    <row r="12102" spans="1:5" x14ac:dyDescent="0.3">
      <c r="A12102" s="33" t="s">
        <v>0</v>
      </c>
      <c r="B12102" s="33" t="s">
        <v>53</v>
      </c>
      <c r="C12102" s="33">
        <v>99000</v>
      </c>
      <c r="D12102" s="33" t="s">
        <v>570</v>
      </c>
      <c r="E12102" t="str">
        <f t="shared" si="193"/>
        <v>$75K-$100K</v>
      </c>
    </row>
    <row r="12103" spans="1:5" x14ac:dyDescent="0.3">
      <c r="A12103" s="33" t="s">
        <v>2</v>
      </c>
      <c r="B12103" s="33" t="s">
        <v>53</v>
      </c>
      <c r="C12103" s="33"/>
      <c r="D12103" s="33" t="s">
        <v>1545</v>
      </c>
      <c r="E12103" t="str">
        <f t="shared" si="193"/>
        <v>No Data</v>
      </c>
    </row>
    <row r="12104" spans="1:5" x14ac:dyDescent="0.3">
      <c r="A12104" s="33" t="s">
        <v>2</v>
      </c>
      <c r="B12104" s="33" t="s">
        <v>53</v>
      </c>
      <c r="C12104" s="33"/>
      <c r="D12104" s="33" t="s">
        <v>5003</v>
      </c>
      <c r="E12104" t="str">
        <f t="shared" si="193"/>
        <v>No Data</v>
      </c>
    </row>
    <row r="12105" spans="1:5" x14ac:dyDescent="0.3">
      <c r="A12105" s="33" t="s">
        <v>4</v>
      </c>
      <c r="B12105" s="33" t="s">
        <v>53</v>
      </c>
      <c r="C12105" s="33">
        <v>211000</v>
      </c>
      <c r="D12105" s="33" t="s">
        <v>225</v>
      </c>
      <c r="E12105" t="str">
        <f t="shared" si="193"/>
        <v>&gt;$200K</v>
      </c>
    </row>
    <row r="12106" spans="1:5" x14ac:dyDescent="0.3">
      <c r="A12106" s="33" t="s">
        <v>4</v>
      </c>
      <c r="B12106" s="33" t="s">
        <v>53</v>
      </c>
      <c r="C12106" s="33"/>
      <c r="D12106" s="33" t="s">
        <v>1333</v>
      </c>
      <c r="E12106" t="str">
        <f t="shared" si="193"/>
        <v>No Data</v>
      </c>
    </row>
    <row r="12107" spans="1:5" x14ac:dyDescent="0.3">
      <c r="A12107" s="33" t="s">
        <v>0</v>
      </c>
      <c r="B12107" s="33" t="s">
        <v>53</v>
      </c>
      <c r="C12107" s="33">
        <v>255000</v>
      </c>
      <c r="D12107" s="33" t="s">
        <v>5004</v>
      </c>
      <c r="E12107" t="str">
        <f t="shared" si="193"/>
        <v>&gt;$200K</v>
      </c>
    </row>
    <row r="12108" spans="1:5" x14ac:dyDescent="0.3">
      <c r="A12108" s="33" t="s">
        <v>4</v>
      </c>
      <c r="B12108" s="33" t="s">
        <v>54</v>
      </c>
      <c r="C12108" s="33"/>
      <c r="D12108" s="33" t="s">
        <v>441</v>
      </c>
      <c r="E12108" t="str">
        <f t="shared" si="193"/>
        <v>No Data</v>
      </c>
    </row>
    <row r="12109" spans="1:5" x14ac:dyDescent="0.3">
      <c r="A12109" s="33" t="s">
        <v>1</v>
      </c>
      <c r="B12109" s="33" t="s">
        <v>53</v>
      </c>
      <c r="C12109" s="33"/>
      <c r="D12109" s="33" t="s">
        <v>258</v>
      </c>
      <c r="E12109" t="str">
        <f t="shared" si="193"/>
        <v>No Data</v>
      </c>
    </row>
    <row r="12110" spans="1:5" x14ac:dyDescent="0.3">
      <c r="A12110" s="33" t="s">
        <v>128</v>
      </c>
      <c r="B12110" s="33" t="s">
        <v>53</v>
      </c>
      <c r="C12110" s="33">
        <v>158000</v>
      </c>
      <c r="D12110" s="33" t="s">
        <v>442</v>
      </c>
      <c r="E12110" t="str">
        <f t="shared" si="193"/>
        <v>$125K-$200K</v>
      </c>
    </row>
    <row r="12111" spans="1:5" x14ac:dyDescent="0.3">
      <c r="A12111" s="33" t="s">
        <v>4</v>
      </c>
      <c r="B12111" s="33" t="s">
        <v>53</v>
      </c>
      <c r="C12111" s="33"/>
      <c r="D12111" s="33" t="s">
        <v>5005</v>
      </c>
      <c r="E12111" t="str">
        <f t="shared" si="193"/>
        <v>No Data</v>
      </c>
    </row>
    <row r="12112" spans="1:5" x14ac:dyDescent="0.3">
      <c r="A12112" s="33" t="s">
        <v>52</v>
      </c>
      <c r="B12112" s="33" t="s">
        <v>53</v>
      </c>
      <c r="C12112" s="33">
        <v>57118</v>
      </c>
      <c r="D12112" s="33" t="s">
        <v>4442</v>
      </c>
      <c r="E12112" t="str">
        <f t="shared" si="193"/>
        <v>&lt;$75K</v>
      </c>
    </row>
    <row r="12113" spans="1:5" x14ac:dyDescent="0.3">
      <c r="A12113" s="33" t="s">
        <v>0</v>
      </c>
      <c r="B12113" s="33" t="s">
        <v>54</v>
      </c>
      <c r="C12113" s="33"/>
      <c r="D12113" s="33" t="s">
        <v>258</v>
      </c>
      <c r="E12113" t="str">
        <f t="shared" si="193"/>
        <v>No Data</v>
      </c>
    </row>
    <row r="12114" spans="1:5" x14ac:dyDescent="0.3">
      <c r="A12114" s="33" t="s">
        <v>4</v>
      </c>
      <c r="B12114" s="33" t="s">
        <v>53</v>
      </c>
      <c r="C12114" s="33">
        <v>115500</v>
      </c>
      <c r="D12114" s="33" t="s">
        <v>1587</v>
      </c>
      <c r="E12114" t="str">
        <f t="shared" si="193"/>
        <v>$100K-$125K</v>
      </c>
    </row>
    <row r="12115" spans="1:5" x14ac:dyDescent="0.3">
      <c r="A12115" s="33" t="s">
        <v>2</v>
      </c>
      <c r="B12115" s="33" t="s">
        <v>53</v>
      </c>
      <c r="C12115" s="33">
        <v>81641</v>
      </c>
      <c r="D12115" s="33" t="s">
        <v>5006</v>
      </c>
      <c r="E12115" t="str">
        <f t="shared" si="193"/>
        <v>$75K-$100K</v>
      </c>
    </row>
    <row r="12116" spans="1:5" x14ac:dyDescent="0.3">
      <c r="A12116" s="33" t="s">
        <v>52</v>
      </c>
      <c r="B12116" s="33" t="s">
        <v>53</v>
      </c>
      <c r="C12116" s="33"/>
      <c r="D12116" s="33" t="s">
        <v>5007</v>
      </c>
      <c r="E12116" t="str">
        <f t="shared" si="193"/>
        <v>No Data</v>
      </c>
    </row>
    <row r="12117" spans="1:5" x14ac:dyDescent="0.3">
      <c r="A12117" s="33" t="s">
        <v>126</v>
      </c>
      <c r="B12117" s="33" t="s">
        <v>107</v>
      </c>
      <c r="C12117" s="33">
        <v>147500</v>
      </c>
      <c r="D12117" s="33" t="s">
        <v>633</v>
      </c>
      <c r="E12117" t="str">
        <f t="shared" si="193"/>
        <v>$125K-$200K</v>
      </c>
    </row>
    <row r="12118" spans="1:5" x14ac:dyDescent="0.3">
      <c r="A12118" s="33" t="s">
        <v>1</v>
      </c>
      <c r="B12118" s="33" t="s">
        <v>53</v>
      </c>
      <c r="C12118" s="33"/>
      <c r="D12118" s="33" t="s">
        <v>658</v>
      </c>
      <c r="E12118" t="str">
        <f t="shared" si="193"/>
        <v>No Data</v>
      </c>
    </row>
    <row r="12119" spans="1:5" x14ac:dyDescent="0.3">
      <c r="A12119" s="33" t="s">
        <v>4</v>
      </c>
      <c r="B12119" s="33" t="s">
        <v>53</v>
      </c>
      <c r="C12119" s="33">
        <v>96500</v>
      </c>
      <c r="D12119" s="33" t="s">
        <v>958</v>
      </c>
      <c r="E12119" t="str">
        <f t="shared" si="193"/>
        <v>$75K-$100K</v>
      </c>
    </row>
    <row r="12120" spans="1:5" x14ac:dyDescent="0.3">
      <c r="A12120" s="33" t="s">
        <v>2</v>
      </c>
      <c r="B12120" s="33" t="s">
        <v>53</v>
      </c>
      <c r="C12120" s="33">
        <v>50000</v>
      </c>
      <c r="D12120" s="33" t="s">
        <v>2290</v>
      </c>
      <c r="E12120" t="str">
        <f t="shared" si="193"/>
        <v>&lt;$75K</v>
      </c>
    </row>
    <row r="12121" spans="1:5" x14ac:dyDescent="0.3">
      <c r="A12121" s="33" t="s">
        <v>0</v>
      </c>
      <c r="B12121" s="33" t="s">
        <v>53</v>
      </c>
      <c r="C12121" s="33"/>
      <c r="D12121" s="33" t="s">
        <v>810</v>
      </c>
      <c r="E12121" t="str">
        <f t="shared" si="193"/>
        <v>No Data</v>
      </c>
    </row>
    <row r="12122" spans="1:5" x14ac:dyDescent="0.3">
      <c r="A12122" s="33" t="s">
        <v>125</v>
      </c>
      <c r="B12122" s="33" t="s">
        <v>53</v>
      </c>
      <c r="C12122" s="33"/>
      <c r="D12122" s="33" t="s">
        <v>5008</v>
      </c>
      <c r="E12122" t="str">
        <f t="shared" si="193"/>
        <v>No Data</v>
      </c>
    </row>
    <row r="12123" spans="1:5" x14ac:dyDescent="0.3">
      <c r="A12123" s="33" t="s">
        <v>2</v>
      </c>
      <c r="B12123" s="33" t="s">
        <v>53</v>
      </c>
      <c r="C12123" s="33"/>
      <c r="D12123" s="33" t="s">
        <v>5009</v>
      </c>
      <c r="E12123" t="str">
        <f t="shared" si="193"/>
        <v>No Data</v>
      </c>
    </row>
    <row r="12124" spans="1:5" x14ac:dyDescent="0.3">
      <c r="A12124" s="33" t="s">
        <v>4</v>
      </c>
      <c r="B12124" s="33" t="s">
        <v>53</v>
      </c>
      <c r="C12124" s="33">
        <v>110000</v>
      </c>
      <c r="D12124" s="33" t="s">
        <v>4000</v>
      </c>
      <c r="E12124" t="str">
        <f t="shared" si="193"/>
        <v>$100K-$125K</v>
      </c>
    </row>
    <row r="12125" spans="1:5" x14ac:dyDescent="0.3">
      <c r="A12125" s="33" t="s">
        <v>2</v>
      </c>
      <c r="B12125" s="33" t="s">
        <v>53</v>
      </c>
      <c r="C12125" s="33">
        <v>100000</v>
      </c>
      <c r="D12125" s="33" t="s">
        <v>3066</v>
      </c>
      <c r="E12125" t="str">
        <f t="shared" si="193"/>
        <v>$75K-$100K</v>
      </c>
    </row>
    <row r="12126" spans="1:5" x14ac:dyDescent="0.3">
      <c r="A12126" s="33" t="s">
        <v>126</v>
      </c>
      <c r="B12126" s="33" t="s">
        <v>53</v>
      </c>
      <c r="C12126" s="33"/>
      <c r="D12126" s="33" t="s">
        <v>230</v>
      </c>
      <c r="E12126" t="str">
        <f t="shared" si="193"/>
        <v>No Data</v>
      </c>
    </row>
    <row r="12127" spans="1:5" x14ac:dyDescent="0.3">
      <c r="A12127" s="33" t="s">
        <v>129</v>
      </c>
      <c r="B12127" s="33" t="s">
        <v>68</v>
      </c>
      <c r="C12127" s="33"/>
      <c r="D12127" s="33" t="s">
        <v>5010</v>
      </c>
      <c r="E12127" t="str">
        <f t="shared" si="193"/>
        <v>No Data</v>
      </c>
    </row>
    <row r="12128" spans="1:5" x14ac:dyDescent="0.3">
      <c r="A12128" s="33" t="s">
        <v>2</v>
      </c>
      <c r="B12128" s="33" t="s">
        <v>97</v>
      </c>
      <c r="C12128" s="33">
        <v>111175</v>
      </c>
      <c r="D12128" s="33" t="s">
        <v>1051</v>
      </c>
      <c r="E12128" t="str">
        <f t="shared" si="193"/>
        <v>$100K-$125K</v>
      </c>
    </row>
    <row r="12129" spans="1:5" x14ac:dyDescent="0.3">
      <c r="A12129" s="33" t="s">
        <v>2</v>
      </c>
      <c r="B12129" s="33" t="s">
        <v>54</v>
      </c>
      <c r="C12129" s="33">
        <v>125000</v>
      </c>
      <c r="D12129" s="33" t="s">
        <v>5011</v>
      </c>
      <c r="E12129" t="str">
        <f t="shared" si="193"/>
        <v>$100K-$125K</v>
      </c>
    </row>
    <row r="12130" spans="1:5" x14ac:dyDescent="0.3">
      <c r="A12130" s="33" t="s">
        <v>0</v>
      </c>
      <c r="B12130" s="33" t="s">
        <v>53</v>
      </c>
      <c r="C12130" s="33">
        <v>145000</v>
      </c>
      <c r="D12130" s="33" t="s">
        <v>326</v>
      </c>
      <c r="E12130" t="str">
        <f t="shared" si="193"/>
        <v>$125K-$200K</v>
      </c>
    </row>
    <row r="12131" spans="1:5" x14ac:dyDescent="0.3">
      <c r="A12131" s="33" t="s">
        <v>0</v>
      </c>
      <c r="B12131" s="33" t="s">
        <v>53</v>
      </c>
      <c r="C12131" s="33">
        <v>100000</v>
      </c>
      <c r="D12131" s="33" t="s">
        <v>394</v>
      </c>
      <c r="E12131" t="str">
        <f t="shared" si="193"/>
        <v>$75K-$100K</v>
      </c>
    </row>
    <row r="12132" spans="1:5" x14ac:dyDescent="0.3">
      <c r="A12132" s="33" t="s">
        <v>2</v>
      </c>
      <c r="B12132" s="33" t="s">
        <v>53</v>
      </c>
      <c r="C12132" s="33">
        <v>75000</v>
      </c>
      <c r="D12132" s="33" t="s">
        <v>5012</v>
      </c>
      <c r="E12132" t="str">
        <f t="shared" si="193"/>
        <v>&lt;$75K</v>
      </c>
    </row>
    <row r="12133" spans="1:5" x14ac:dyDescent="0.3">
      <c r="A12133" s="33" t="s">
        <v>125</v>
      </c>
      <c r="B12133" s="33" t="s">
        <v>53</v>
      </c>
      <c r="C12133" s="33">
        <v>90000</v>
      </c>
      <c r="D12133" s="33" t="s">
        <v>2426</v>
      </c>
      <c r="E12133" t="str">
        <f t="shared" si="193"/>
        <v>$75K-$100K</v>
      </c>
    </row>
    <row r="12134" spans="1:5" x14ac:dyDescent="0.3">
      <c r="A12134" s="33" t="s">
        <v>2</v>
      </c>
      <c r="B12134" s="33" t="s">
        <v>53</v>
      </c>
      <c r="C12134" s="33"/>
      <c r="D12134" s="33" t="s">
        <v>5013</v>
      </c>
      <c r="E12134" t="str">
        <f t="shared" si="193"/>
        <v>No Data</v>
      </c>
    </row>
    <row r="12135" spans="1:5" x14ac:dyDescent="0.3">
      <c r="A12135" s="33" t="s">
        <v>2</v>
      </c>
      <c r="B12135" s="33" t="s">
        <v>53</v>
      </c>
      <c r="C12135" s="33">
        <v>70000</v>
      </c>
      <c r="D12135" s="33" t="s">
        <v>248</v>
      </c>
      <c r="E12135" t="str">
        <f t="shared" si="193"/>
        <v>&lt;$75K</v>
      </c>
    </row>
    <row r="12136" spans="1:5" x14ac:dyDescent="0.3">
      <c r="A12136" s="33" t="s">
        <v>4</v>
      </c>
      <c r="B12136" s="33" t="s">
        <v>53</v>
      </c>
      <c r="C12136" s="33">
        <v>80000</v>
      </c>
      <c r="D12136" s="33" t="s">
        <v>5014</v>
      </c>
      <c r="E12136" t="str">
        <f t="shared" si="193"/>
        <v>$75K-$100K</v>
      </c>
    </row>
    <row r="12137" spans="1:5" x14ac:dyDescent="0.3">
      <c r="A12137" s="33" t="s">
        <v>0</v>
      </c>
      <c r="B12137" s="33" t="s">
        <v>53</v>
      </c>
      <c r="C12137" s="33">
        <v>110000</v>
      </c>
      <c r="D12137" s="33" t="s">
        <v>5015</v>
      </c>
      <c r="E12137" t="str">
        <f t="shared" si="193"/>
        <v>$100K-$125K</v>
      </c>
    </row>
    <row r="12138" spans="1:5" x14ac:dyDescent="0.3">
      <c r="A12138" s="33" t="s">
        <v>4</v>
      </c>
      <c r="B12138" s="33" t="s">
        <v>69</v>
      </c>
      <c r="C12138" s="33">
        <v>147500</v>
      </c>
      <c r="D12138" s="33" t="s">
        <v>4196</v>
      </c>
      <c r="E12138" t="str">
        <f t="shared" si="193"/>
        <v>$125K-$200K</v>
      </c>
    </row>
    <row r="12139" spans="1:5" x14ac:dyDescent="0.3">
      <c r="A12139" s="33" t="s">
        <v>4</v>
      </c>
      <c r="B12139" s="33" t="s">
        <v>81</v>
      </c>
      <c r="C12139" s="33">
        <v>175000</v>
      </c>
      <c r="D12139" s="33" t="s">
        <v>1975</v>
      </c>
      <c r="E12139" t="str">
        <f t="shared" si="193"/>
        <v>$125K-$200K</v>
      </c>
    </row>
    <row r="12140" spans="1:5" x14ac:dyDescent="0.3">
      <c r="A12140" s="33" t="s">
        <v>4</v>
      </c>
      <c r="B12140" s="33" t="s">
        <v>53</v>
      </c>
      <c r="C12140" s="33">
        <v>125000</v>
      </c>
      <c r="D12140" s="33" t="s">
        <v>537</v>
      </c>
      <c r="E12140" t="str">
        <f t="shared" si="193"/>
        <v>$100K-$125K</v>
      </c>
    </row>
    <row r="12141" spans="1:5" x14ac:dyDescent="0.3">
      <c r="A12141" s="33" t="s">
        <v>0</v>
      </c>
      <c r="B12141" s="33" t="s">
        <v>53</v>
      </c>
      <c r="C12141" s="33">
        <v>125000</v>
      </c>
      <c r="D12141" s="33" t="s">
        <v>230</v>
      </c>
      <c r="E12141" t="str">
        <f t="shared" si="193"/>
        <v>$100K-$125K</v>
      </c>
    </row>
    <row r="12142" spans="1:5" x14ac:dyDescent="0.3">
      <c r="A12142" s="33" t="s">
        <v>129</v>
      </c>
      <c r="B12142" s="33" t="s">
        <v>183</v>
      </c>
      <c r="C12142" s="33">
        <v>173500</v>
      </c>
      <c r="D12142" s="33" t="s">
        <v>225</v>
      </c>
      <c r="E12142" t="str">
        <f t="shared" si="193"/>
        <v>$125K-$200K</v>
      </c>
    </row>
    <row r="12143" spans="1:5" x14ac:dyDescent="0.3">
      <c r="A12143" s="33" t="s">
        <v>2</v>
      </c>
      <c r="B12143" s="33" t="s">
        <v>53</v>
      </c>
      <c r="C12143" s="33"/>
      <c r="D12143" s="33" t="s">
        <v>3326</v>
      </c>
      <c r="E12143" t="str">
        <f t="shared" si="193"/>
        <v>No Data</v>
      </c>
    </row>
    <row r="12144" spans="1:5" x14ac:dyDescent="0.3">
      <c r="A12144" s="33" t="s">
        <v>4</v>
      </c>
      <c r="B12144" s="33" t="s">
        <v>54</v>
      </c>
      <c r="C12144" s="33">
        <v>120000</v>
      </c>
      <c r="D12144" s="33" t="s">
        <v>648</v>
      </c>
      <c r="E12144" t="str">
        <f t="shared" si="193"/>
        <v>$100K-$125K</v>
      </c>
    </row>
    <row r="12145" spans="1:5" x14ac:dyDescent="0.3">
      <c r="A12145" s="33" t="s">
        <v>4</v>
      </c>
      <c r="B12145" s="33" t="s">
        <v>53</v>
      </c>
      <c r="C12145" s="33">
        <v>99250</v>
      </c>
      <c r="D12145" s="33" t="s">
        <v>500</v>
      </c>
      <c r="E12145" t="str">
        <f t="shared" si="193"/>
        <v>$75K-$100K</v>
      </c>
    </row>
    <row r="12146" spans="1:5" x14ac:dyDescent="0.3">
      <c r="A12146" s="33" t="s">
        <v>2</v>
      </c>
      <c r="B12146" s="33" t="s">
        <v>53</v>
      </c>
      <c r="C12146" s="33">
        <v>130000</v>
      </c>
      <c r="D12146" s="33" t="s">
        <v>238</v>
      </c>
      <c r="E12146" t="str">
        <f t="shared" si="193"/>
        <v>$125K-$200K</v>
      </c>
    </row>
    <row r="12147" spans="1:5" x14ac:dyDescent="0.3">
      <c r="A12147" s="33" t="s">
        <v>2</v>
      </c>
      <c r="B12147" s="33" t="s">
        <v>53</v>
      </c>
      <c r="C12147" s="33">
        <v>138640</v>
      </c>
      <c r="D12147" s="33" t="s">
        <v>849</v>
      </c>
      <c r="E12147" t="str">
        <f t="shared" si="193"/>
        <v>$125K-$200K</v>
      </c>
    </row>
    <row r="12148" spans="1:5" x14ac:dyDescent="0.3">
      <c r="A12148" s="33" t="s">
        <v>2</v>
      </c>
      <c r="B12148" s="33" t="s">
        <v>53</v>
      </c>
      <c r="C12148" s="33">
        <v>50388</v>
      </c>
      <c r="D12148" s="33" t="s">
        <v>5016</v>
      </c>
      <c r="E12148" t="str">
        <f t="shared" si="193"/>
        <v>&lt;$75K</v>
      </c>
    </row>
    <row r="12149" spans="1:5" x14ac:dyDescent="0.3">
      <c r="A12149" s="33" t="s">
        <v>4</v>
      </c>
      <c r="B12149" s="33" t="s">
        <v>53</v>
      </c>
      <c r="C12149" s="33"/>
      <c r="D12149" s="33" t="s">
        <v>299</v>
      </c>
      <c r="E12149" t="str">
        <f t="shared" si="193"/>
        <v>No Data</v>
      </c>
    </row>
    <row r="12150" spans="1:5" x14ac:dyDescent="0.3">
      <c r="A12150" s="33" t="s">
        <v>4</v>
      </c>
      <c r="B12150" s="33" t="s">
        <v>53</v>
      </c>
      <c r="C12150" s="33"/>
      <c r="D12150" s="33" t="s">
        <v>258</v>
      </c>
      <c r="E12150" t="str">
        <f t="shared" si="193"/>
        <v>No Data</v>
      </c>
    </row>
    <row r="12151" spans="1:5" x14ac:dyDescent="0.3">
      <c r="A12151" s="33" t="s">
        <v>125</v>
      </c>
      <c r="B12151" s="33" t="s">
        <v>53</v>
      </c>
      <c r="C12151" s="33"/>
      <c r="D12151" s="33" t="s">
        <v>3395</v>
      </c>
      <c r="E12151" t="str">
        <f t="shared" si="193"/>
        <v>No Data</v>
      </c>
    </row>
    <row r="12152" spans="1:5" x14ac:dyDescent="0.3">
      <c r="A12152" s="33" t="s">
        <v>2</v>
      </c>
      <c r="B12152" s="33" t="s">
        <v>53</v>
      </c>
      <c r="C12152" s="33">
        <v>114150</v>
      </c>
      <c r="D12152" s="33" t="s">
        <v>1136</v>
      </c>
      <c r="E12152" t="str">
        <f t="shared" si="193"/>
        <v>$100K-$125K</v>
      </c>
    </row>
    <row r="12153" spans="1:5" x14ac:dyDescent="0.3">
      <c r="A12153" s="33" t="s">
        <v>0</v>
      </c>
      <c r="B12153" s="33" t="s">
        <v>53</v>
      </c>
      <c r="C12153" s="33">
        <v>150000</v>
      </c>
      <c r="D12153" s="33" t="s">
        <v>5017</v>
      </c>
      <c r="E12153" t="str">
        <f t="shared" si="193"/>
        <v>$125K-$200K</v>
      </c>
    </row>
    <row r="12154" spans="1:5" x14ac:dyDescent="0.3">
      <c r="A12154" s="33" t="s">
        <v>4</v>
      </c>
      <c r="B12154" s="33" t="s">
        <v>53</v>
      </c>
      <c r="C12154" s="33">
        <v>110000</v>
      </c>
      <c r="D12154" s="33" t="s">
        <v>5018</v>
      </c>
      <c r="E12154" t="str">
        <f t="shared" si="193"/>
        <v>$100K-$125K</v>
      </c>
    </row>
    <row r="12155" spans="1:5" x14ac:dyDescent="0.3">
      <c r="A12155" s="33" t="s">
        <v>4</v>
      </c>
      <c r="B12155" s="33" t="s">
        <v>88</v>
      </c>
      <c r="C12155" s="33">
        <v>155500</v>
      </c>
      <c r="D12155" s="33" t="s">
        <v>5019</v>
      </c>
      <c r="E12155" t="str">
        <f t="shared" si="193"/>
        <v>$125K-$200K</v>
      </c>
    </row>
    <row r="12156" spans="1:5" x14ac:dyDescent="0.3">
      <c r="A12156" s="33" t="s">
        <v>4</v>
      </c>
      <c r="B12156" s="33" t="s">
        <v>53</v>
      </c>
      <c r="C12156" s="33"/>
      <c r="D12156" s="33" t="s">
        <v>5020</v>
      </c>
      <c r="E12156" t="str">
        <f t="shared" si="193"/>
        <v>No Data</v>
      </c>
    </row>
    <row r="12157" spans="1:5" x14ac:dyDescent="0.3">
      <c r="A12157" s="33" t="s">
        <v>4</v>
      </c>
      <c r="B12157" s="33" t="s">
        <v>53</v>
      </c>
      <c r="C12157" s="33">
        <v>100000</v>
      </c>
      <c r="D12157" s="33" t="s">
        <v>232</v>
      </c>
      <c r="E12157" t="str">
        <f t="shared" si="193"/>
        <v>$75K-$100K</v>
      </c>
    </row>
    <row r="12158" spans="1:5" x14ac:dyDescent="0.3">
      <c r="A12158" s="33" t="s">
        <v>128</v>
      </c>
      <c r="B12158" s="33" t="s">
        <v>53</v>
      </c>
      <c r="C12158" s="33"/>
      <c r="D12158" s="33" t="s">
        <v>279</v>
      </c>
      <c r="E12158" t="str">
        <f t="shared" si="193"/>
        <v>No Data</v>
      </c>
    </row>
    <row r="12159" spans="1:5" x14ac:dyDescent="0.3">
      <c r="A12159" s="33" t="s">
        <v>0</v>
      </c>
      <c r="B12159" s="33" t="s">
        <v>53</v>
      </c>
      <c r="C12159" s="33">
        <v>242500</v>
      </c>
      <c r="D12159" s="33" t="s">
        <v>217</v>
      </c>
      <c r="E12159" t="str">
        <f t="shared" si="193"/>
        <v>&gt;$200K</v>
      </c>
    </row>
    <row r="12160" spans="1:5" x14ac:dyDescent="0.3">
      <c r="A12160" s="33" t="s">
        <v>4</v>
      </c>
      <c r="B12160" s="33" t="s">
        <v>83</v>
      </c>
      <c r="C12160" s="33">
        <v>44100</v>
      </c>
      <c r="D12160" s="33" t="s">
        <v>932</v>
      </c>
      <c r="E12160" t="str">
        <f t="shared" si="193"/>
        <v>&lt;$75K</v>
      </c>
    </row>
    <row r="12161" spans="1:5" x14ac:dyDescent="0.3">
      <c r="A12161" s="33" t="s">
        <v>128</v>
      </c>
      <c r="B12161" s="33" t="s">
        <v>53</v>
      </c>
      <c r="C12161" s="33">
        <v>126000</v>
      </c>
      <c r="D12161" s="33" t="s">
        <v>234</v>
      </c>
      <c r="E12161" t="str">
        <f t="shared" si="193"/>
        <v>$125K-$200K</v>
      </c>
    </row>
    <row r="12162" spans="1:5" x14ac:dyDescent="0.3">
      <c r="A12162" s="33" t="s">
        <v>125</v>
      </c>
      <c r="B12162" s="33" t="s">
        <v>53</v>
      </c>
      <c r="C12162" s="33">
        <v>220000</v>
      </c>
      <c r="D12162" s="33" t="s">
        <v>2119</v>
      </c>
      <c r="E12162" t="str">
        <f t="shared" si="193"/>
        <v>&gt;$200K</v>
      </c>
    </row>
    <row r="12163" spans="1:5" x14ac:dyDescent="0.3">
      <c r="A12163" s="33" t="s">
        <v>4</v>
      </c>
      <c r="B12163" s="33" t="s">
        <v>53</v>
      </c>
      <c r="C12163" s="33">
        <v>124500</v>
      </c>
      <c r="D12163" s="33" t="s">
        <v>5021</v>
      </c>
      <c r="E12163" t="str">
        <f t="shared" ref="E12163:E12226" si="194">_xlfn.XLOOKUP(C12163,$H$16:$H$21,$G$16:$G$21,,1)</f>
        <v>$100K-$125K</v>
      </c>
    </row>
    <row r="12164" spans="1:5" x14ac:dyDescent="0.3">
      <c r="A12164" s="33" t="s">
        <v>128</v>
      </c>
      <c r="B12164" s="33" t="s">
        <v>53</v>
      </c>
      <c r="C12164" s="33">
        <v>69962.5</v>
      </c>
      <c r="D12164" s="33" t="s">
        <v>1076</v>
      </c>
      <c r="E12164" t="str">
        <f t="shared" si="194"/>
        <v>&lt;$75K</v>
      </c>
    </row>
    <row r="12165" spans="1:5" x14ac:dyDescent="0.3">
      <c r="A12165" s="33" t="s">
        <v>2</v>
      </c>
      <c r="B12165" s="33" t="s">
        <v>53</v>
      </c>
      <c r="C12165" s="33">
        <v>60000</v>
      </c>
      <c r="D12165" s="33" t="s">
        <v>5022</v>
      </c>
      <c r="E12165" t="str">
        <f t="shared" si="194"/>
        <v>&lt;$75K</v>
      </c>
    </row>
    <row r="12166" spans="1:5" x14ac:dyDescent="0.3">
      <c r="A12166" s="33" t="s">
        <v>2</v>
      </c>
      <c r="B12166" s="33" t="s">
        <v>53</v>
      </c>
      <c r="C12166" s="33"/>
      <c r="D12166" s="33" t="s">
        <v>2438</v>
      </c>
      <c r="E12166" t="str">
        <f t="shared" si="194"/>
        <v>No Data</v>
      </c>
    </row>
    <row r="12167" spans="1:5" x14ac:dyDescent="0.3">
      <c r="A12167" s="33" t="s">
        <v>4</v>
      </c>
      <c r="B12167" s="33" t="s">
        <v>111</v>
      </c>
      <c r="C12167" s="33">
        <v>147500</v>
      </c>
      <c r="D12167" s="33" t="s">
        <v>2517</v>
      </c>
      <c r="E12167" t="str">
        <f t="shared" si="194"/>
        <v>$125K-$200K</v>
      </c>
    </row>
    <row r="12168" spans="1:5" x14ac:dyDescent="0.3">
      <c r="A12168" s="33" t="s">
        <v>125</v>
      </c>
      <c r="B12168" s="33" t="s">
        <v>53</v>
      </c>
      <c r="C12168" s="33">
        <v>113050</v>
      </c>
      <c r="D12168" s="33" t="s">
        <v>299</v>
      </c>
      <c r="E12168" t="str">
        <f t="shared" si="194"/>
        <v>$100K-$125K</v>
      </c>
    </row>
    <row r="12169" spans="1:5" x14ac:dyDescent="0.3">
      <c r="A12169" s="33" t="s">
        <v>0</v>
      </c>
      <c r="B12169" s="33" t="s">
        <v>87</v>
      </c>
      <c r="C12169" s="33">
        <v>64821.5</v>
      </c>
      <c r="D12169" s="33" t="s">
        <v>3761</v>
      </c>
      <c r="E12169" t="str">
        <f t="shared" si="194"/>
        <v>&lt;$75K</v>
      </c>
    </row>
    <row r="12170" spans="1:5" x14ac:dyDescent="0.3">
      <c r="A12170" s="33" t="s">
        <v>2</v>
      </c>
      <c r="B12170" s="33" t="s">
        <v>53</v>
      </c>
      <c r="C12170" s="33">
        <v>72500</v>
      </c>
      <c r="D12170" s="33" t="s">
        <v>315</v>
      </c>
      <c r="E12170" t="str">
        <f t="shared" si="194"/>
        <v>&lt;$75K</v>
      </c>
    </row>
    <row r="12171" spans="1:5" x14ac:dyDescent="0.3">
      <c r="A12171" s="33" t="s">
        <v>4</v>
      </c>
      <c r="B12171" s="33" t="s">
        <v>53</v>
      </c>
      <c r="C12171" s="33">
        <v>125000</v>
      </c>
      <c r="D12171" s="33" t="s">
        <v>5023</v>
      </c>
      <c r="E12171" t="str">
        <f t="shared" si="194"/>
        <v>$100K-$125K</v>
      </c>
    </row>
    <row r="12172" spans="1:5" x14ac:dyDescent="0.3">
      <c r="A12172" s="33" t="s">
        <v>2</v>
      </c>
      <c r="B12172" s="33" t="s">
        <v>53</v>
      </c>
      <c r="C12172" s="33">
        <v>66200</v>
      </c>
      <c r="D12172" s="33" t="s">
        <v>5024</v>
      </c>
      <c r="E12172" t="str">
        <f t="shared" si="194"/>
        <v>&lt;$75K</v>
      </c>
    </row>
    <row r="12173" spans="1:5" x14ac:dyDescent="0.3">
      <c r="A12173" s="33" t="s">
        <v>0</v>
      </c>
      <c r="B12173" s="33" t="s">
        <v>73</v>
      </c>
      <c r="C12173" s="33">
        <v>88128</v>
      </c>
      <c r="D12173" s="33" t="s">
        <v>953</v>
      </c>
      <c r="E12173" t="str">
        <f t="shared" si="194"/>
        <v>$75K-$100K</v>
      </c>
    </row>
    <row r="12174" spans="1:5" x14ac:dyDescent="0.3">
      <c r="A12174" s="33" t="s">
        <v>0</v>
      </c>
      <c r="B12174" s="33" t="s">
        <v>110</v>
      </c>
      <c r="C12174" s="33">
        <v>165000</v>
      </c>
      <c r="D12174" s="33" t="s">
        <v>4654</v>
      </c>
      <c r="E12174" t="str">
        <f t="shared" si="194"/>
        <v>$125K-$200K</v>
      </c>
    </row>
    <row r="12175" spans="1:5" x14ac:dyDescent="0.3">
      <c r="A12175" s="33" t="s">
        <v>2</v>
      </c>
      <c r="B12175" s="33" t="s">
        <v>53</v>
      </c>
      <c r="C12175" s="33"/>
      <c r="D12175" s="33" t="s">
        <v>268</v>
      </c>
      <c r="E12175" t="str">
        <f t="shared" si="194"/>
        <v>No Data</v>
      </c>
    </row>
    <row r="12176" spans="1:5" x14ac:dyDescent="0.3">
      <c r="A12176" s="33" t="s">
        <v>4</v>
      </c>
      <c r="B12176" s="33" t="s">
        <v>53</v>
      </c>
      <c r="C12176" s="33">
        <v>132500</v>
      </c>
      <c r="D12176" s="33" t="s">
        <v>265</v>
      </c>
      <c r="E12176" t="str">
        <f t="shared" si="194"/>
        <v>$125K-$200K</v>
      </c>
    </row>
    <row r="12177" spans="1:5" x14ac:dyDescent="0.3">
      <c r="A12177" s="33" t="s">
        <v>4</v>
      </c>
      <c r="B12177" s="33" t="s">
        <v>53</v>
      </c>
      <c r="C12177" s="33"/>
      <c r="D12177" s="33" t="s">
        <v>5025</v>
      </c>
      <c r="E12177" t="str">
        <f t="shared" si="194"/>
        <v>No Data</v>
      </c>
    </row>
    <row r="12178" spans="1:5" x14ac:dyDescent="0.3">
      <c r="A12178" s="33" t="s">
        <v>128</v>
      </c>
      <c r="B12178" s="33" t="s">
        <v>54</v>
      </c>
      <c r="C12178" s="33">
        <v>135000</v>
      </c>
      <c r="D12178" s="33" t="s">
        <v>1381</v>
      </c>
      <c r="E12178" t="str">
        <f t="shared" si="194"/>
        <v>$125K-$200K</v>
      </c>
    </row>
    <row r="12179" spans="1:5" x14ac:dyDescent="0.3">
      <c r="A12179" s="33" t="s">
        <v>0</v>
      </c>
      <c r="B12179" s="33" t="s">
        <v>53</v>
      </c>
      <c r="C12179" s="33">
        <v>90000</v>
      </c>
      <c r="D12179" s="33" t="s">
        <v>5026</v>
      </c>
      <c r="E12179" t="str">
        <f t="shared" si="194"/>
        <v>$75K-$100K</v>
      </c>
    </row>
    <row r="12180" spans="1:5" x14ac:dyDescent="0.3">
      <c r="A12180" s="33" t="s">
        <v>2</v>
      </c>
      <c r="B12180" s="33" t="s">
        <v>74</v>
      </c>
      <c r="C12180" s="33">
        <v>69900</v>
      </c>
      <c r="D12180" s="33" t="s">
        <v>5027</v>
      </c>
      <c r="E12180" t="str">
        <f t="shared" si="194"/>
        <v>&lt;$75K</v>
      </c>
    </row>
    <row r="12181" spans="1:5" x14ac:dyDescent="0.3">
      <c r="A12181" s="33" t="s">
        <v>4</v>
      </c>
      <c r="B12181" s="33" t="s">
        <v>53</v>
      </c>
      <c r="C12181" s="33"/>
      <c r="D12181" s="33" t="s">
        <v>479</v>
      </c>
      <c r="E12181" t="str">
        <f t="shared" si="194"/>
        <v>No Data</v>
      </c>
    </row>
    <row r="12182" spans="1:5" x14ac:dyDescent="0.3">
      <c r="A12182" s="33" t="s">
        <v>2</v>
      </c>
      <c r="B12182" s="33" t="s">
        <v>53</v>
      </c>
      <c r="C12182" s="33">
        <v>80000</v>
      </c>
      <c r="D12182" s="33" t="s">
        <v>4436</v>
      </c>
      <c r="E12182" t="str">
        <f t="shared" si="194"/>
        <v>$75K-$100K</v>
      </c>
    </row>
    <row r="12183" spans="1:5" x14ac:dyDescent="0.3">
      <c r="A12183" s="33" t="s">
        <v>4</v>
      </c>
      <c r="B12183" s="33" t="s">
        <v>53</v>
      </c>
      <c r="C12183" s="33">
        <v>125000</v>
      </c>
      <c r="D12183" s="33" t="s">
        <v>5028</v>
      </c>
      <c r="E12183" t="str">
        <f t="shared" si="194"/>
        <v>$100K-$125K</v>
      </c>
    </row>
    <row r="12184" spans="1:5" x14ac:dyDescent="0.3">
      <c r="A12184" s="33" t="s">
        <v>128</v>
      </c>
      <c r="B12184" s="33" t="s">
        <v>53</v>
      </c>
      <c r="C12184" s="33"/>
      <c r="D12184" s="33" t="s">
        <v>359</v>
      </c>
      <c r="E12184" t="str">
        <f t="shared" si="194"/>
        <v>No Data</v>
      </c>
    </row>
    <row r="12185" spans="1:5" x14ac:dyDescent="0.3">
      <c r="A12185" s="33" t="s">
        <v>0</v>
      </c>
      <c r="B12185" s="33" t="s">
        <v>53</v>
      </c>
      <c r="C12185" s="33">
        <v>125000</v>
      </c>
      <c r="D12185" s="33" t="s">
        <v>394</v>
      </c>
      <c r="E12185" t="str">
        <f t="shared" si="194"/>
        <v>$100K-$125K</v>
      </c>
    </row>
    <row r="12186" spans="1:5" x14ac:dyDescent="0.3">
      <c r="A12186" s="33" t="s">
        <v>52</v>
      </c>
      <c r="B12186" s="33" t="s">
        <v>54</v>
      </c>
      <c r="C12186" s="33">
        <v>75000</v>
      </c>
      <c r="D12186" s="33" t="s">
        <v>265</v>
      </c>
      <c r="E12186" t="str">
        <f t="shared" si="194"/>
        <v>&lt;$75K</v>
      </c>
    </row>
    <row r="12187" spans="1:5" x14ac:dyDescent="0.3">
      <c r="A12187" s="33" t="s">
        <v>2</v>
      </c>
      <c r="B12187" s="33" t="s">
        <v>53</v>
      </c>
      <c r="C12187" s="33"/>
      <c r="D12187" s="33" t="s">
        <v>5029</v>
      </c>
      <c r="E12187" t="str">
        <f t="shared" si="194"/>
        <v>No Data</v>
      </c>
    </row>
    <row r="12188" spans="1:5" x14ac:dyDescent="0.3">
      <c r="A12188" s="33" t="s">
        <v>52</v>
      </c>
      <c r="B12188" s="33" t="s">
        <v>54</v>
      </c>
      <c r="C12188" s="33"/>
      <c r="D12188" s="33" t="s">
        <v>5030</v>
      </c>
      <c r="E12188" t="str">
        <f t="shared" si="194"/>
        <v>No Data</v>
      </c>
    </row>
    <row r="12189" spans="1:5" x14ac:dyDescent="0.3">
      <c r="A12189" s="33" t="s">
        <v>4</v>
      </c>
      <c r="B12189" s="33" t="s">
        <v>53</v>
      </c>
      <c r="C12189" s="33"/>
      <c r="D12189" s="33" t="s">
        <v>5031</v>
      </c>
      <c r="E12189" t="str">
        <f t="shared" si="194"/>
        <v>No Data</v>
      </c>
    </row>
    <row r="12190" spans="1:5" x14ac:dyDescent="0.3">
      <c r="A12190" s="33" t="s">
        <v>4</v>
      </c>
      <c r="B12190" s="33" t="s">
        <v>53</v>
      </c>
      <c r="C12190" s="33">
        <v>200000</v>
      </c>
      <c r="D12190" s="33" t="s">
        <v>3826</v>
      </c>
      <c r="E12190" t="str">
        <f t="shared" si="194"/>
        <v>$125K-$200K</v>
      </c>
    </row>
    <row r="12191" spans="1:5" x14ac:dyDescent="0.3">
      <c r="A12191" s="33" t="s">
        <v>2</v>
      </c>
      <c r="B12191" s="33" t="s">
        <v>53</v>
      </c>
      <c r="C12191" s="33">
        <v>75000</v>
      </c>
      <c r="D12191" s="33" t="s">
        <v>908</v>
      </c>
      <c r="E12191" t="str">
        <f t="shared" si="194"/>
        <v>&lt;$75K</v>
      </c>
    </row>
    <row r="12192" spans="1:5" x14ac:dyDescent="0.3">
      <c r="A12192" s="33" t="s">
        <v>2</v>
      </c>
      <c r="B12192" s="33" t="s">
        <v>53</v>
      </c>
      <c r="C12192" s="33">
        <v>80000</v>
      </c>
      <c r="D12192" s="33" t="s">
        <v>5032</v>
      </c>
      <c r="E12192" t="str">
        <f t="shared" si="194"/>
        <v>$75K-$100K</v>
      </c>
    </row>
    <row r="12193" spans="1:5" x14ac:dyDescent="0.3">
      <c r="A12193" s="33" t="s">
        <v>4</v>
      </c>
      <c r="B12193" s="33" t="s">
        <v>53</v>
      </c>
      <c r="C12193" s="33"/>
      <c r="D12193" s="33" t="s">
        <v>249</v>
      </c>
      <c r="E12193" t="str">
        <f t="shared" si="194"/>
        <v>No Data</v>
      </c>
    </row>
    <row r="12194" spans="1:5" x14ac:dyDescent="0.3">
      <c r="A12194" s="33" t="s">
        <v>0</v>
      </c>
      <c r="B12194" s="33" t="s">
        <v>166</v>
      </c>
      <c r="C12194" s="33">
        <v>87499.5</v>
      </c>
      <c r="D12194" s="33" t="s">
        <v>2198</v>
      </c>
      <c r="E12194" t="str">
        <f t="shared" si="194"/>
        <v>$75K-$100K</v>
      </c>
    </row>
    <row r="12195" spans="1:5" x14ac:dyDescent="0.3">
      <c r="A12195" s="33" t="s">
        <v>2</v>
      </c>
      <c r="B12195" s="33" t="s">
        <v>53</v>
      </c>
      <c r="C12195" s="33"/>
      <c r="D12195" s="33" t="s">
        <v>5033</v>
      </c>
      <c r="E12195" t="str">
        <f t="shared" si="194"/>
        <v>No Data</v>
      </c>
    </row>
    <row r="12196" spans="1:5" x14ac:dyDescent="0.3">
      <c r="A12196" s="33" t="s">
        <v>4</v>
      </c>
      <c r="B12196" s="33" t="s">
        <v>53</v>
      </c>
      <c r="C12196" s="33">
        <v>77960</v>
      </c>
      <c r="D12196" s="33" t="s">
        <v>5034</v>
      </c>
      <c r="E12196" t="str">
        <f t="shared" si="194"/>
        <v>$75K-$100K</v>
      </c>
    </row>
    <row r="12197" spans="1:5" x14ac:dyDescent="0.3">
      <c r="A12197" s="33" t="s">
        <v>0</v>
      </c>
      <c r="B12197" s="33" t="s">
        <v>53</v>
      </c>
      <c r="C12197" s="33">
        <v>115000</v>
      </c>
      <c r="D12197" s="33" t="s">
        <v>3775</v>
      </c>
      <c r="E12197" t="str">
        <f t="shared" si="194"/>
        <v>$100K-$125K</v>
      </c>
    </row>
    <row r="12198" spans="1:5" x14ac:dyDescent="0.3">
      <c r="A12198" s="33" t="s">
        <v>52</v>
      </c>
      <c r="B12198" s="33" t="s">
        <v>54</v>
      </c>
      <c r="C12198" s="33"/>
      <c r="D12198" s="33" t="s">
        <v>258</v>
      </c>
      <c r="E12198" t="str">
        <f t="shared" si="194"/>
        <v>No Data</v>
      </c>
    </row>
    <row r="12199" spans="1:5" x14ac:dyDescent="0.3">
      <c r="A12199" s="33" t="s">
        <v>0</v>
      </c>
      <c r="B12199" s="33" t="s">
        <v>53</v>
      </c>
      <c r="C12199" s="33"/>
      <c r="D12199" s="33" t="s">
        <v>258</v>
      </c>
      <c r="E12199" t="str">
        <f t="shared" si="194"/>
        <v>No Data</v>
      </c>
    </row>
    <row r="12200" spans="1:5" x14ac:dyDescent="0.3">
      <c r="A12200" s="33" t="s">
        <v>2</v>
      </c>
      <c r="B12200" s="33" t="s">
        <v>79</v>
      </c>
      <c r="C12200" s="33">
        <v>51014</v>
      </c>
      <c r="D12200" s="33" t="s">
        <v>5035</v>
      </c>
      <c r="E12200" t="str">
        <f t="shared" si="194"/>
        <v>&lt;$75K</v>
      </c>
    </row>
    <row r="12201" spans="1:5" x14ac:dyDescent="0.3">
      <c r="A12201" s="33" t="s">
        <v>2</v>
      </c>
      <c r="B12201" s="33" t="s">
        <v>70</v>
      </c>
      <c r="C12201" s="33">
        <v>53014</v>
      </c>
      <c r="D12201" s="33" t="s">
        <v>5036</v>
      </c>
      <c r="E12201" t="str">
        <f t="shared" si="194"/>
        <v>&lt;$75K</v>
      </c>
    </row>
    <row r="12202" spans="1:5" x14ac:dyDescent="0.3">
      <c r="A12202" s="33" t="s">
        <v>125</v>
      </c>
      <c r="B12202" s="33" t="s">
        <v>53</v>
      </c>
      <c r="C12202" s="33">
        <v>115000</v>
      </c>
      <c r="D12202" s="33" t="s">
        <v>466</v>
      </c>
      <c r="E12202" t="str">
        <f t="shared" si="194"/>
        <v>$100K-$125K</v>
      </c>
    </row>
    <row r="12203" spans="1:5" x14ac:dyDescent="0.3">
      <c r="A12203" s="33" t="s">
        <v>2</v>
      </c>
      <c r="B12203" s="33" t="s">
        <v>74</v>
      </c>
      <c r="C12203" s="33">
        <v>50400</v>
      </c>
      <c r="D12203" s="33" t="s">
        <v>5037</v>
      </c>
      <c r="E12203" t="str">
        <f t="shared" si="194"/>
        <v>&lt;$75K</v>
      </c>
    </row>
    <row r="12204" spans="1:5" x14ac:dyDescent="0.3">
      <c r="A12204" s="33" t="s">
        <v>4</v>
      </c>
      <c r="B12204" s="33" t="s">
        <v>53</v>
      </c>
      <c r="C12204" s="33"/>
      <c r="D12204" s="33" t="s">
        <v>258</v>
      </c>
      <c r="E12204" t="str">
        <f t="shared" si="194"/>
        <v>No Data</v>
      </c>
    </row>
    <row r="12205" spans="1:5" x14ac:dyDescent="0.3">
      <c r="A12205" s="33" t="s">
        <v>0</v>
      </c>
      <c r="B12205" s="33" t="s">
        <v>93</v>
      </c>
      <c r="C12205" s="33">
        <v>109500</v>
      </c>
      <c r="D12205" s="33" t="s">
        <v>532</v>
      </c>
      <c r="E12205" t="str">
        <f t="shared" si="194"/>
        <v>$100K-$125K</v>
      </c>
    </row>
    <row r="12206" spans="1:5" x14ac:dyDescent="0.3">
      <c r="A12206" s="33" t="s">
        <v>4</v>
      </c>
      <c r="B12206" s="33" t="s">
        <v>86</v>
      </c>
      <c r="C12206" s="33">
        <v>98283</v>
      </c>
      <c r="D12206" s="33" t="s">
        <v>2968</v>
      </c>
      <c r="E12206" t="str">
        <f t="shared" si="194"/>
        <v>$75K-$100K</v>
      </c>
    </row>
    <row r="12207" spans="1:5" x14ac:dyDescent="0.3">
      <c r="A12207" s="33" t="s">
        <v>126</v>
      </c>
      <c r="B12207" s="33" t="s">
        <v>53</v>
      </c>
      <c r="C12207" s="33">
        <v>133000</v>
      </c>
      <c r="D12207" s="33" t="s">
        <v>5038</v>
      </c>
      <c r="E12207" t="str">
        <f t="shared" si="194"/>
        <v>$125K-$200K</v>
      </c>
    </row>
    <row r="12208" spans="1:5" x14ac:dyDescent="0.3">
      <c r="A12208" s="33" t="s">
        <v>0</v>
      </c>
      <c r="B12208" s="33" t="s">
        <v>53</v>
      </c>
      <c r="C12208" s="33">
        <v>150000</v>
      </c>
      <c r="D12208" s="33" t="s">
        <v>5039</v>
      </c>
      <c r="E12208" t="str">
        <f t="shared" si="194"/>
        <v>$125K-$200K</v>
      </c>
    </row>
    <row r="12209" spans="1:5" x14ac:dyDescent="0.3">
      <c r="A12209" s="33" t="s">
        <v>2</v>
      </c>
      <c r="B12209" s="33" t="s">
        <v>53</v>
      </c>
      <c r="C12209" s="33">
        <v>74050</v>
      </c>
      <c r="D12209" s="33" t="s">
        <v>3851</v>
      </c>
      <c r="E12209" t="str">
        <f t="shared" si="194"/>
        <v>&lt;$75K</v>
      </c>
    </row>
    <row r="12210" spans="1:5" x14ac:dyDescent="0.3">
      <c r="A12210" s="33" t="s">
        <v>4</v>
      </c>
      <c r="B12210" s="33" t="s">
        <v>53</v>
      </c>
      <c r="C12210" s="33"/>
      <c r="D12210" s="33" t="s">
        <v>2604</v>
      </c>
      <c r="E12210" t="str">
        <f t="shared" si="194"/>
        <v>No Data</v>
      </c>
    </row>
    <row r="12211" spans="1:5" x14ac:dyDescent="0.3">
      <c r="A12211" s="33" t="s">
        <v>129</v>
      </c>
      <c r="B12211" s="33" t="s">
        <v>98</v>
      </c>
      <c r="C12211" s="33">
        <v>114250</v>
      </c>
      <c r="D12211" s="33" t="s">
        <v>5040</v>
      </c>
      <c r="E12211" t="str">
        <f t="shared" si="194"/>
        <v>$100K-$125K</v>
      </c>
    </row>
    <row r="12212" spans="1:5" x14ac:dyDescent="0.3">
      <c r="A12212" s="33" t="s">
        <v>4</v>
      </c>
      <c r="B12212" s="33" t="s">
        <v>53</v>
      </c>
      <c r="C12212" s="33"/>
      <c r="D12212" s="33" t="s">
        <v>5041</v>
      </c>
      <c r="E12212" t="str">
        <f t="shared" si="194"/>
        <v>No Data</v>
      </c>
    </row>
    <row r="12213" spans="1:5" x14ac:dyDescent="0.3">
      <c r="A12213" s="33" t="s">
        <v>2</v>
      </c>
      <c r="B12213" s="33" t="s">
        <v>53</v>
      </c>
      <c r="C12213" s="33">
        <v>115000</v>
      </c>
      <c r="D12213" s="33" t="s">
        <v>268</v>
      </c>
      <c r="E12213" t="str">
        <f t="shared" si="194"/>
        <v>$100K-$125K</v>
      </c>
    </row>
    <row r="12214" spans="1:5" x14ac:dyDescent="0.3">
      <c r="A12214" s="33" t="s">
        <v>2</v>
      </c>
      <c r="B12214" s="33" t="s">
        <v>53</v>
      </c>
      <c r="C12214" s="33"/>
      <c r="D12214" s="33" t="s">
        <v>357</v>
      </c>
      <c r="E12214" t="str">
        <f t="shared" si="194"/>
        <v>No Data</v>
      </c>
    </row>
    <row r="12215" spans="1:5" x14ac:dyDescent="0.3">
      <c r="A12215" s="33" t="s">
        <v>0</v>
      </c>
      <c r="B12215" s="33" t="s">
        <v>53</v>
      </c>
      <c r="C12215" s="33">
        <v>165000</v>
      </c>
      <c r="D12215" s="33" t="s">
        <v>238</v>
      </c>
      <c r="E12215" t="str">
        <f t="shared" si="194"/>
        <v>$125K-$200K</v>
      </c>
    </row>
    <row r="12216" spans="1:5" x14ac:dyDescent="0.3">
      <c r="A12216" s="33" t="s">
        <v>128</v>
      </c>
      <c r="B12216" s="33" t="s">
        <v>53</v>
      </c>
      <c r="C12216" s="33">
        <v>242597</v>
      </c>
      <c r="D12216" s="33" t="s">
        <v>225</v>
      </c>
      <c r="E12216" t="str">
        <f t="shared" si="194"/>
        <v>&gt;$200K</v>
      </c>
    </row>
    <row r="12217" spans="1:5" x14ac:dyDescent="0.3">
      <c r="A12217" s="33" t="s">
        <v>4</v>
      </c>
      <c r="B12217" s="33" t="s">
        <v>53</v>
      </c>
      <c r="C12217" s="33">
        <v>130000</v>
      </c>
      <c r="D12217" s="33" t="s">
        <v>373</v>
      </c>
      <c r="E12217" t="str">
        <f t="shared" si="194"/>
        <v>$125K-$200K</v>
      </c>
    </row>
    <row r="12218" spans="1:5" x14ac:dyDescent="0.3">
      <c r="A12218" s="33" t="s">
        <v>4</v>
      </c>
      <c r="B12218" s="33" t="s">
        <v>53</v>
      </c>
      <c r="C12218" s="33">
        <v>152500</v>
      </c>
      <c r="D12218" s="33" t="s">
        <v>2531</v>
      </c>
      <c r="E12218" t="str">
        <f t="shared" si="194"/>
        <v>$125K-$200K</v>
      </c>
    </row>
    <row r="12219" spans="1:5" x14ac:dyDescent="0.3">
      <c r="A12219" s="33" t="s">
        <v>0</v>
      </c>
      <c r="B12219" s="33" t="s">
        <v>53</v>
      </c>
      <c r="C12219" s="33">
        <v>200000</v>
      </c>
      <c r="D12219" s="33" t="s">
        <v>677</v>
      </c>
      <c r="E12219" t="str">
        <f t="shared" si="194"/>
        <v>$125K-$200K</v>
      </c>
    </row>
    <row r="12220" spans="1:5" x14ac:dyDescent="0.3">
      <c r="A12220" s="33" t="s">
        <v>4</v>
      </c>
      <c r="B12220" s="33" t="s">
        <v>53</v>
      </c>
      <c r="C12220" s="33"/>
      <c r="D12220" s="33" t="s">
        <v>5042</v>
      </c>
      <c r="E12220" t="str">
        <f t="shared" si="194"/>
        <v>No Data</v>
      </c>
    </row>
    <row r="12221" spans="1:5" x14ac:dyDescent="0.3">
      <c r="A12221" s="33" t="s">
        <v>2</v>
      </c>
      <c r="B12221" s="33" t="s">
        <v>53</v>
      </c>
      <c r="C12221" s="33">
        <v>113580</v>
      </c>
      <c r="D12221" s="33" t="s">
        <v>476</v>
      </c>
      <c r="E12221" t="str">
        <f t="shared" si="194"/>
        <v>$100K-$125K</v>
      </c>
    </row>
    <row r="12222" spans="1:5" x14ac:dyDescent="0.3">
      <c r="A12222" s="33" t="s">
        <v>0</v>
      </c>
      <c r="B12222" s="33" t="s">
        <v>53</v>
      </c>
      <c r="C12222" s="33">
        <v>250000</v>
      </c>
      <c r="D12222" s="33" t="s">
        <v>230</v>
      </c>
      <c r="E12222" t="str">
        <f t="shared" si="194"/>
        <v>&gt;$200K</v>
      </c>
    </row>
    <row r="12223" spans="1:5" x14ac:dyDescent="0.3">
      <c r="A12223" s="33" t="s">
        <v>0</v>
      </c>
      <c r="B12223" s="33" t="s">
        <v>53</v>
      </c>
      <c r="C12223" s="33">
        <v>90000</v>
      </c>
      <c r="D12223" s="33" t="s">
        <v>268</v>
      </c>
      <c r="E12223" t="str">
        <f t="shared" si="194"/>
        <v>$75K-$100K</v>
      </c>
    </row>
    <row r="12224" spans="1:5" x14ac:dyDescent="0.3">
      <c r="A12224" s="33" t="s">
        <v>2</v>
      </c>
      <c r="B12224" s="33" t="s">
        <v>53</v>
      </c>
      <c r="C12224" s="33">
        <v>125000</v>
      </c>
      <c r="D12224" s="33" t="s">
        <v>5043</v>
      </c>
      <c r="E12224" t="str">
        <f t="shared" si="194"/>
        <v>$100K-$125K</v>
      </c>
    </row>
    <row r="12225" spans="1:5" x14ac:dyDescent="0.3">
      <c r="A12225" s="33" t="s">
        <v>126</v>
      </c>
      <c r="B12225" s="33" t="s">
        <v>53</v>
      </c>
      <c r="C12225" s="33">
        <v>135000</v>
      </c>
      <c r="D12225" s="33" t="s">
        <v>624</v>
      </c>
      <c r="E12225" t="str">
        <f t="shared" si="194"/>
        <v>$125K-$200K</v>
      </c>
    </row>
    <row r="12226" spans="1:5" x14ac:dyDescent="0.3">
      <c r="A12226" s="33" t="s">
        <v>128</v>
      </c>
      <c r="B12226" s="33" t="s">
        <v>53</v>
      </c>
      <c r="C12226" s="33">
        <v>162000</v>
      </c>
      <c r="D12226" s="33" t="s">
        <v>5044</v>
      </c>
      <c r="E12226" t="str">
        <f t="shared" si="194"/>
        <v>$125K-$200K</v>
      </c>
    </row>
    <row r="12227" spans="1:5" x14ac:dyDescent="0.3">
      <c r="A12227" s="33" t="s">
        <v>4</v>
      </c>
      <c r="B12227" s="33" t="s">
        <v>53</v>
      </c>
      <c r="C12227" s="33"/>
      <c r="D12227" s="33" t="s">
        <v>1150</v>
      </c>
      <c r="E12227" t="str">
        <f t="shared" ref="E12227:E12290" si="195">_xlfn.XLOOKUP(C12227,$H$16:$H$21,$G$16:$G$21,,1)</f>
        <v>No Data</v>
      </c>
    </row>
    <row r="12228" spans="1:5" x14ac:dyDescent="0.3">
      <c r="A12228" s="33" t="s">
        <v>2</v>
      </c>
      <c r="B12228" s="33" t="s">
        <v>53</v>
      </c>
      <c r="C12228" s="33"/>
      <c r="D12228" s="33" t="s">
        <v>5045</v>
      </c>
      <c r="E12228" t="str">
        <f t="shared" si="195"/>
        <v>No Data</v>
      </c>
    </row>
    <row r="12229" spans="1:5" x14ac:dyDescent="0.3">
      <c r="A12229" s="33" t="s">
        <v>0</v>
      </c>
      <c r="B12229" s="33" t="s">
        <v>53</v>
      </c>
      <c r="C12229" s="33">
        <v>222000</v>
      </c>
      <c r="D12229" s="33" t="s">
        <v>1784</v>
      </c>
      <c r="E12229" t="str">
        <f t="shared" si="195"/>
        <v>&gt;$200K</v>
      </c>
    </row>
    <row r="12230" spans="1:5" x14ac:dyDescent="0.3">
      <c r="A12230" s="33" t="s">
        <v>4</v>
      </c>
      <c r="B12230" s="33" t="s">
        <v>53</v>
      </c>
      <c r="C12230" s="33">
        <v>125000</v>
      </c>
      <c r="D12230" s="33" t="s">
        <v>1558</v>
      </c>
      <c r="E12230" t="str">
        <f t="shared" si="195"/>
        <v>$100K-$125K</v>
      </c>
    </row>
    <row r="12231" spans="1:5" x14ac:dyDescent="0.3">
      <c r="A12231" s="33" t="s">
        <v>2</v>
      </c>
      <c r="B12231" s="33" t="s">
        <v>53</v>
      </c>
      <c r="C12231" s="33">
        <v>140500</v>
      </c>
      <c r="D12231" s="33" t="s">
        <v>232</v>
      </c>
      <c r="E12231" t="str">
        <f t="shared" si="195"/>
        <v>$125K-$200K</v>
      </c>
    </row>
    <row r="12232" spans="1:5" x14ac:dyDescent="0.3">
      <c r="A12232" s="33" t="s">
        <v>2</v>
      </c>
      <c r="B12232" s="33" t="s">
        <v>53</v>
      </c>
      <c r="C12232" s="33"/>
      <c r="D12232" s="33" t="s">
        <v>858</v>
      </c>
      <c r="E12232" t="str">
        <f t="shared" si="195"/>
        <v>No Data</v>
      </c>
    </row>
    <row r="12233" spans="1:5" x14ac:dyDescent="0.3">
      <c r="A12233" s="33" t="s">
        <v>4</v>
      </c>
      <c r="B12233" s="33" t="s">
        <v>98</v>
      </c>
      <c r="C12233" s="33">
        <v>96773</v>
      </c>
      <c r="D12233" s="33" t="s">
        <v>3659</v>
      </c>
      <c r="E12233" t="str">
        <f t="shared" si="195"/>
        <v>$75K-$100K</v>
      </c>
    </row>
    <row r="12234" spans="1:5" x14ac:dyDescent="0.3">
      <c r="A12234" s="33" t="s">
        <v>4</v>
      </c>
      <c r="B12234" s="33" t="s">
        <v>53</v>
      </c>
      <c r="C12234" s="33"/>
      <c r="D12234" s="33" t="s">
        <v>480</v>
      </c>
      <c r="E12234" t="str">
        <f t="shared" si="195"/>
        <v>No Data</v>
      </c>
    </row>
    <row r="12235" spans="1:5" x14ac:dyDescent="0.3">
      <c r="A12235" s="33" t="s">
        <v>2</v>
      </c>
      <c r="B12235" s="33" t="s">
        <v>53</v>
      </c>
      <c r="C12235" s="33">
        <v>100000</v>
      </c>
      <c r="D12235" s="33" t="s">
        <v>5046</v>
      </c>
      <c r="E12235" t="str">
        <f t="shared" si="195"/>
        <v>$75K-$100K</v>
      </c>
    </row>
    <row r="12236" spans="1:5" x14ac:dyDescent="0.3">
      <c r="A12236" s="33" t="s">
        <v>2</v>
      </c>
      <c r="B12236" s="33" t="s">
        <v>53</v>
      </c>
      <c r="C12236" s="33"/>
      <c r="D12236" s="33" t="s">
        <v>5047</v>
      </c>
      <c r="E12236" t="str">
        <f t="shared" si="195"/>
        <v>No Data</v>
      </c>
    </row>
    <row r="12237" spans="1:5" x14ac:dyDescent="0.3">
      <c r="A12237" s="33" t="s">
        <v>4</v>
      </c>
      <c r="B12237" s="33" t="s">
        <v>53</v>
      </c>
      <c r="C12237" s="33">
        <v>144000</v>
      </c>
      <c r="D12237" s="33" t="s">
        <v>2178</v>
      </c>
      <c r="E12237" t="str">
        <f t="shared" si="195"/>
        <v>$125K-$200K</v>
      </c>
    </row>
    <row r="12238" spans="1:5" x14ac:dyDescent="0.3">
      <c r="A12238" s="33" t="s">
        <v>4</v>
      </c>
      <c r="B12238" s="33" t="s">
        <v>53</v>
      </c>
      <c r="C12238" s="33"/>
      <c r="D12238" s="33" t="s">
        <v>1838</v>
      </c>
      <c r="E12238" t="str">
        <f t="shared" si="195"/>
        <v>No Data</v>
      </c>
    </row>
    <row r="12239" spans="1:5" x14ac:dyDescent="0.3">
      <c r="A12239" s="33" t="s">
        <v>128</v>
      </c>
      <c r="B12239" s="33" t="s">
        <v>80</v>
      </c>
      <c r="C12239" s="33">
        <v>157500</v>
      </c>
      <c r="D12239" s="33" t="s">
        <v>2579</v>
      </c>
      <c r="E12239" t="str">
        <f t="shared" si="195"/>
        <v>$125K-$200K</v>
      </c>
    </row>
    <row r="12240" spans="1:5" x14ac:dyDescent="0.3">
      <c r="A12240" s="33" t="s">
        <v>0</v>
      </c>
      <c r="B12240" s="33" t="s">
        <v>53</v>
      </c>
      <c r="C12240" s="33">
        <v>48548</v>
      </c>
      <c r="D12240" s="33" t="s">
        <v>5048</v>
      </c>
      <c r="E12240" t="str">
        <f t="shared" si="195"/>
        <v>&lt;$75K</v>
      </c>
    </row>
    <row r="12241" spans="1:5" x14ac:dyDescent="0.3">
      <c r="A12241" s="33" t="s">
        <v>129</v>
      </c>
      <c r="B12241" s="33" t="s">
        <v>53</v>
      </c>
      <c r="C12241" s="33"/>
      <c r="D12241" s="33" t="s">
        <v>5049</v>
      </c>
      <c r="E12241" t="str">
        <f t="shared" si="195"/>
        <v>No Data</v>
      </c>
    </row>
    <row r="12242" spans="1:5" x14ac:dyDescent="0.3">
      <c r="A12242" s="33" t="s">
        <v>126</v>
      </c>
      <c r="B12242" s="33" t="s">
        <v>53</v>
      </c>
      <c r="C12242" s="33">
        <v>173500</v>
      </c>
      <c r="D12242" s="33" t="s">
        <v>225</v>
      </c>
      <c r="E12242" t="str">
        <f t="shared" si="195"/>
        <v>$125K-$200K</v>
      </c>
    </row>
    <row r="12243" spans="1:5" x14ac:dyDescent="0.3">
      <c r="A12243" s="33" t="s">
        <v>4</v>
      </c>
      <c r="B12243" s="33" t="s">
        <v>54</v>
      </c>
      <c r="C12243" s="33"/>
      <c r="D12243" s="33" t="s">
        <v>4421</v>
      </c>
      <c r="E12243" t="str">
        <f t="shared" si="195"/>
        <v>No Data</v>
      </c>
    </row>
    <row r="12244" spans="1:5" x14ac:dyDescent="0.3">
      <c r="A12244" s="33" t="s">
        <v>0</v>
      </c>
      <c r="B12244" s="33" t="s">
        <v>99</v>
      </c>
      <c r="C12244" s="33">
        <v>79200</v>
      </c>
      <c r="D12244" s="33" t="s">
        <v>329</v>
      </c>
      <c r="E12244" t="str">
        <f t="shared" si="195"/>
        <v>$75K-$100K</v>
      </c>
    </row>
    <row r="12245" spans="1:5" x14ac:dyDescent="0.3">
      <c r="A12245" s="33" t="s">
        <v>4</v>
      </c>
      <c r="B12245" s="33" t="s">
        <v>53</v>
      </c>
      <c r="C12245" s="33">
        <v>182000</v>
      </c>
      <c r="D12245" s="33" t="s">
        <v>890</v>
      </c>
      <c r="E12245" t="str">
        <f t="shared" si="195"/>
        <v>$125K-$200K</v>
      </c>
    </row>
    <row r="12246" spans="1:5" x14ac:dyDescent="0.3">
      <c r="A12246" s="33" t="s">
        <v>125</v>
      </c>
      <c r="B12246" s="33" t="s">
        <v>53</v>
      </c>
      <c r="C12246" s="33">
        <v>102500</v>
      </c>
      <c r="D12246" s="33" t="s">
        <v>5050</v>
      </c>
      <c r="E12246" t="str">
        <f t="shared" si="195"/>
        <v>$100K-$125K</v>
      </c>
    </row>
    <row r="12247" spans="1:5" x14ac:dyDescent="0.3">
      <c r="A12247" s="33" t="s">
        <v>4</v>
      </c>
      <c r="B12247" s="33" t="s">
        <v>53</v>
      </c>
      <c r="C12247" s="33">
        <v>140000</v>
      </c>
      <c r="D12247" s="33" t="s">
        <v>5051</v>
      </c>
      <c r="E12247" t="str">
        <f t="shared" si="195"/>
        <v>$125K-$200K</v>
      </c>
    </row>
    <row r="12248" spans="1:5" x14ac:dyDescent="0.3">
      <c r="A12248" s="33" t="s">
        <v>0</v>
      </c>
      <c r="B12248" s="33" t="s">
        <v>53</v>
      </c>
      <c r="C12248" s="33">
        <v>90000</v>
      </c>
      <c r="D12248" s="33" t="s">
        <v>5052</v>
      </c>
      <c r="E12248" t="str">
        <f t="shared" si="195"/>
        <v>$75K-$100K</v>
      </c>
    </row>
    <row r="12249" spans="1:5" x14ac:dyDescent="0.3">
      <c r="A12249" s="33" t="s">
        <v>2</v>
      </c>
      <c r="B12249" s="33" t="s">
        <v>53</v>
      </c>
      <c r="C12249" s="33"/>
      <c r="D12249" s="33" t="s">
        <v>299</v>
      </c>
      <c r="E12249" t="str">
        <f t="shared" si="195"/>
        <v>No Data</v>
      </c>
    </row>
    <row r="12250" spans="1:5" x14ac:dyDescent="0.3">
      <c r="A12250" s="33" t="s">
        <v>125</v>
      </c>
      <c r="B12250" s="33" t="s">
        <v>54</v>
      </c>
      <c r="C12250" s="33">
        <v>87500</v>
      </c>
      <c r="D12250" s="33" t="s">
        <v>2766</v>
      </c>
      <c r="E12250" t="str">
        <f t="shared" si="195"/>
        <v>$75K-$100K</v>
      </c>
    </row>
    <row r="12251" spans="1:5" x14ac:dyDescent="0.3">
      <c r="A12251" s="33" t="s">
        <v>4</v>
      </c>
      <c r="B12251" s="33" t="s">
        <v>53</v>
      </c>
      <c r="C12251" s="33"/>
      <c r="D12251" s="33" t="s">
        <v>268</v>
      </c>
      <c r="E12251" t="str">
        <f t="shared" si="195"/>
        <v>No Data</v>
      </c>
    </row>
    <row r="12252" spans="1:5" x14ac:dyDescent="0.3">
      <c r="A12252" s="33" t="s">
        <v>0</v>
      </c>
      <c r="B12252" s="33" t="s">
        <v>53</v>
      </c>
      <c r="C12252" s="33"/>
      <c r="D12252" s="33" t="s">
        <v>5053</v>
      </c>
      <c r="E12252" t="str">
        <f t="shared" si="195"/>
        <v>No Data</v>
      </c>
    </row>
    <row r="12253" spans="1:5" x14ac:dyDescent="0.3">
      <c r="A12253" s="33" t="s">
        <v>52</v>
      </c>
      <c r="B12253" s="33" t="s">
        <v>53</v>
      </c>
      <c r="C12253" s="33"/>
      <c r="D12253" s="33" t="s">
        <v>1126</v>
      </c>
      <c r="E12253" t="str">
        <f t="shared" si="195"/>
        <v>No Data</v>
      </c>
    </row>
    <row r="12254" spans="1:5" x14ac:dyDescent="0.3">
      <c r="A12254" s="33" t="s">
        <v>4</v>
      </c>
      <c r="B12254" s="33" t="s">
        <v>53</v>
      </c>
      <c r="C12254" s="33">
        <v>217500</v>
      </c>
      <c r="D12254" s="33" t="s">
        <v>2338</v>
      </c>
      <c r="E12254" t="str">
        <f t="shared" si="195"/>
        <v>&gt;$200K</v>
      </c>
    </row>
    <row r="12255" spans="1:5" x14ac:dyDescent="0.3">
      <c r="A12255" s="33" t="s">
        <v>0</v>
      </c>
      <c r="B12255" s="33" t="s">
        <v>103</v>
      </c>
      <c r="C12255" s="33">
        <v>166419.5</v>
      </c>
      <c r="D12255" s="33" t="s">
        <v>816</v>
      </c>
      <c r="E12255" t="str">
        <f t="shared" si="195"/>
        <v>$125K-$200K</v>
      </c>
    </row>
    <row r="12256" spans="1:5" x14ac:dyDescent="0.3">
      <c r="A12256" s="33" t="s">
        <v>4</v>
      </c>
      <c r="B12256" s="33" t="s">
        <v>88</v>
      </c>
      <c r="C12256" s="33">
        <v>147500</v>
      </c>
      <c r="D12256" s="33" t="s">
        <v>353</v>
      </c>
      <c r="E12256" t="str">
        <f t="shared" si="195"/>
        <v>$125K-$200K</v>
      </c>
    </row>
    <row r="12257" spans="1:5" x14ac:dyDescent="0.3">
      <c r="A12257" s="33" t="s">
        <v>0</v>
      </c>
      <c r="B12257" s="33" t="s">
        <v>54</v>
      </c>
      <c r="C12257" s="33">
        <v>132500</v>
      </c>
      <c r="D12257" s="33" t="s">
        <v>5054</v>
      </c>
      <c r="E12257" t="str">
        <f t="shared" si="195"/>
        <v>$125K-$200K</v>
      </c>
    </row>
    <row r="12258" spans="1:5" x14ac:dyDescent="0.3">
      <c r="A12258" s="33" t="s">
        <v>0</v>
      </c>
      <c r="B12258" s="33" t="s">
        <v>53</v>
      </c>
      <c r="C12258" s="33">
        <v>195500</v>
      </c>
      <c r="D12258" s="33" t="s">
        <v>3627</v>
      </c>
      <c r="E12258" t="str">
        <f t="shared" si="195"/>
        <v>$125K-$200K</v>
      </c>
    </row>
    <row r="12259" spans="1:5" x14ac:dyDescent="0.3">
      <c r="A12259" s="33" t="s">
        <v>4</v>
      </c>
      <c r="B12259" s="33" t="s">
        <v>97</v>
      </c>
      <c r="C12259" s="33">
        <v>96773</v>
      </c>
      <c r="D12259" s="33" t="s">
        <v>3996</v>
      </c>
      <c r="E12259" t="str">
        <f t="shared" si="195"/>
        <v>$75K-$100K</v>
      </c>
    </row>
    <row r="12260" spans="1:5" x14ac:dyDescent="0.3">
      <c r="A12260" s="33" t="s">
        <v>0</v>
      </c>
      <c r="B12260" s="33" t="s">
        <v>53</v>
      </c>
      <c r="C12260" s="33">
        <v>112015</v>
      </c>
      <c r="D12260" s="33" t="s">
        <v>5055</v>
      </c>
      <c r="E12260" t="str">
        <f t="shared" si="195"/>
        <v>$100K-$125K</v>
      </c>
    </row>
    <row r="12261" spans="1:5" x14ac:dyDescent="0.3">
      <c r="A12261" s="33" t="s">
        <v>0</v>
      </c>
      <c r="B12261" s="33" t="s">
        <v>53</v>
      </c>
      <c r="C12261" s="33">
        <v>170000</v>
      </c>
      <c r="D12261" s="33" t="s">
        <v>415</v>
      </c>
      <c r="E12261" t="str">
        <f t="shared" si="195"/>
        <v>$125K-$200K</v>
      </c>
    </row>
    <row r="12262" spans="1:5" x14ac:dyDescent="0.3">
      <c r="A12262" s="33" t="s">
        <v>125</v>
      </c>
      <c r="B12262" s="33" t="s">
        <v>54</v>
      </c>
      <c r="C12262" s="33">
        <v>116600</v>
      </c>
      <c r="D12262" s="33" t="s">
        <v>476</v>
      </c>
      <c r="E12262" t="str">
        <f t="shared" si="195"/>
        <v>$100K-$125K</v>
      </c>
    </row>
    <row r="12263" spans="1:5" x14ac:dyDescent="0.3">
      <c r="A12263" s="33" t="s">
        <v>2</v>
      </c>
      <c r="B12263" s="33" t="s">
        <v>53</v>
      </c>
      <c r="C12263" s="33">
        <v>77500</v>
      </c>
      <c r="D12263" s="33" t="s">
        <v>5056</v>
      </c>
      <c r="E12263" t="str">
        <f t="shared" si="195"/>
        <v>$75K-$100K</v>
      </c>
    </row>
    <row r="12264" spans="1:5" x14ac:dyDescent="0.3">
      <c r="A12264" s="33" t="s">
        <v>4</v>
      </c>
      <c r="B12264" s="33" t="s">
        <v>53</v>
      </c>
      <c r="C12264" s="33">
        <v>98500</v>
      </c>
      <c r="D12264" s="33" t="s">
        <v>3643</v>
      </c>
      <c r="E12264" t="str">
        <f t="shared" si="195"/>
        <v>$75K-$100K</v>
      </c>
    </row>
    <row r="12265" spans="1:5" x14ac:dyDescent="0.3">
      <c r="A12265" s="33" t="s">
        <v>4</v>
      </c>
      <c r="B12265" s="33" t="s">
        <v>53</v>
      </c>
      <c r="C12265" s="33">
        <v>125000</v>
      </c>
      <c r="D12265" s="33" t="s">
        <v>838</v>
      </c>
      <c r="E12265" t="str">
        <f t="shared" si="195"/>
        <v>$100K-$125K</v>
      </c>
    </row>
    <row r="12266" spans="1:5" x14ac:dyDescent="0.3">
      <c r="A12266" s="33" t="s">
        <v>0</v>
      </c>
      <c r="B12266" s="33" t="s">
        <v>53</v>
      </c>
      <c r="C12266" s="33">
        <v>163963.078125</v>
      </c>
      <c r="D12266" s="33" t="s">
        <v>551</v>
      </c>
      <c r="E12266" t="str">
        <f t="shared" si="195"/>
        <v>$125K-$200K</v>
      </c>
    </row>
    <row r="12267" spans="1:5" x14ac:dyDescent="0.3">
      <c r="A12267" s="33" t="s">
        <v>4</v>
      </c>
      <c r="B12267" s="33" t="s">
        <v>53</v>
      </c>
      <c r="C12267" s="33">
        <v>90000</v>
      </c>
      <c r="D12267" s="33" t="s">
        <v>1401</v>
      </c>
      <c r="E12267" t="str">
        <f t="shared" si="195"/>
        <v>$75K-$100K</v>
      </c>
    </row>
    <row r="12268" spans="1:5" x14ac:dyDescent="0.3">
      <c r="A12268" s="33" t="s">
        <v>2</v>
      </c>
      <c r="B12268" s="33" t="s">
        <v>53</v>
      </c>
      <c r="C12268" s="33"/>
      <c r="D12268" s="33" t="s">
        <v>5057</v>
      </c>
      <c r="E12268" t="str">
        <f t="shared" si="195"/>
        <v>No Data</v>
      </c>
    </row>
    <row r="12269" spans="1:5" x14ac:dyDescent="0.3">
      <c r="A12269" s="33" t="s">
        <v>4</v>
      </c>
      <c r="B12269" s="33" t="s">
        <v>54</v>
      </c>
      <c r="C12269" s="33"/>
      <c r="D12269" s="33" t="s">
        <v>1271</v>
      </c>
      <c r="E12269" t="str">
        <f t="shared" si="195"/>
        <v>No Data</v>
      </c>
    </row>
    <row r="12270" spans="1:5" x14ac:dyDescent="0.3">
      <c r="A12270" s="33" t="s">
        <v>4</v>
      </c>
      <c r="B12270" s="33" t="s">
        <v>54</v>
      </c>
      <c r="C12270" s="33"/>
      <c r="D12270" s="33" t="s">
        <v>5058</v>
      </c>
      <c r="E12270" t="str">
        <f t="shared" si="195"/>
        <v>No Data</v>
      </c>
    </row>
    <row r="12271" spans="1:5" x14ac:dyDescent="0.3">
      <c r="A12271" s="33" t="s">
        <v>0</v>
      </c>
      <c r="B12271" s="33" t="s">
        <v>53</v>
      </c>
      <c r="C12271" s="33"/>
      <c r="D12271" s="33" t="s">
        <v>258</v>
      </c>
      <c r="E12271" t="str">
        <f t="shared" si="195"/>
        <v>No Data</v>
      </c>
    </row>
    <row r="12272" spans="1:5" x14ac:dyDescent="0.3">
      <c r="A12272" s="33" t="s">
        <v>4</v>
      </c>
      <c r="B12272" s="33" t="s">
        <v>53</v>
      </c>
      <c r="C12272" s="33"/>
      <c r="D12272" s="33" t="s">
        <v>538</v>
      </c>
      <c r="E12272" t="str">
        <f t="shared" si="195"/>
        <v>No Data</v>
      </c>
    </row>
    <row r="12273" spans="1:5" x14ac:dyDescent="0.3">
      <c r="A12273" s="33" t="s">
        <v>0</v>
      </c>
      <c r="B12273" s="33" t="s">
        <v>53</v>
      </c>
      <c r="C12273" s="33">
        <v>114207.96875</v>
      </c>
      <c r="D12273" s="33" t="s">
        <v>232</v>
      </c>
      <c r="E12273" t="str">
        <f t="shared" si="195"/>
        <v>$100K-$125K</v>
      </c>
    </row>
    <row r="12274" spans="1:5" x14ac:dyDescent="0.3">
      <c r="A12274" s="33" t="s">
        <v>2</v>
      </c>
      <c r="B12274" s="33" t="s">
        <v>53</v>
      </c>
      <c r="C12274" s="33">
        <v>110000</v>
      </c>
      <c r="D12274" s="33" t="s">
        <v>5059</v>
      </c>
      <c r="E12274" t="str">
        <f t="shared" si="195"/>
        <v>$100K-$125K</v>
      </c>
    </row>
    <row r="12275" spans="1:5" x14ac:dyDescent="0.3">
      <c r="A12275" s="33" t="s">
        <v>126</v>
      </c>
      <c r="B12275" s="33" t="s">
        <v>53</v>
      </c>
      <c r="C12275" s="33">
        <v>170000</v>
      </c>
      <c r="D12275" s="33" t="s">
        <v>230</v>
      </c>
      <c r="E12275" t="str">
        <f t="shared" si="195"/>
        <v>$125K-$200K</v>
      </c>
    </row>
    <row r="12276" spans="1:5" x14ac:dyDescent="0.3">
      <c r="A12276" s="33" t="s">
        <v>128</v>
      </c>
      <c r="B12276" s="33" t="s">
        <v>53</v>
      </c>
      <c r="C12276" s="33">
        <v>177500</v>
      </c>
      <c r="D12276" s="33" t="s">
        <v>937</v>
      </c>
      <c r="E12276" t="str">
        <f t="shared" si="195"/>
        <v>$125K-$200K</v>
      </c>
    </row>
    <row r="12277" spans="1:5" x14ac:dyDescent="0.3">
      <c r="A12277" s="33" t="s">
        <v>2</v>
      </c>
      <c r="B12277" s="33" t="s">
        <v>53</v>
      </c>
      <c r="C12277" s="33">
        <v>117500</v>
      </c>
      <c r="D12277" s="33" t="s">
        <v>3155</v>
      </c>
      <c r="E12277" t="str">
        <f t="shared" si="195"/>
        <v>$100K-$125K</v>
      </c>
    </row>
    <row r="12278" spans="1:5" x14ac:dyDescent="0.3">
      <c r="A12278" s="33" t="s">
        <v>4</v>
      </c>
      <c r="B12278" s="33" t="s">
        <v>53</v>
      </c>
      <c r="C12278" s="33">
        <v>115000</v>
      </c>
      <c r="D12278" s="33" t="s">
        <v>2426</v>
      </c>
      <c r="E12278" t="str">
        <f t="shared" si="195"/>
        <v>$100K-$125K</v>
      </c>
    </row>
    <row r="12279" spans="1:5" x14ac:dyDescent="0.3">
      <c r="A12279" s="33" t="s">
        <v>4</v>
      </c>
      <c r="B12279" s="33" t="s">
        <v>53</v>
      </c>
      <c r="C12279" s="33"/>
      <c r="D12279" s="33" t="s">
        <v>1479</v>
      </c>
      <c r="E12279" t="str">
        <f t="shared" si="195"/>
        <v>No Data</v>
      </c>
    </row>
    <row r="12280" spans="1:5" x14ac:dyDescent="0.3">
      <c r="A12280" s="33" t="s">
        <v>2</v>
      </c>
      <c r="B12280" s="33" t="s">
        <v>53</v>
      </c>
      <c r="C12280" s="33"/>
      <c r="D12280" s="33" t="s">
        <v>2998</v>
      </c>
      <c r="E12280" t="str">
        <f t="shared" si="195"/>
        <v>No Data</v>
      </c>
    </row>
    <row r="12281" spans="1:5" x14ac:dyDescent="0.3">
      <c r="A12281" s="33" t="s">
        <v>4</v>
      </c>
      <c r="B12281" s="33" t="s">
        <v>53</v>
      </c>
      <c r="C12281" s="33">
        <v>115000</v>
      </c>
      <c r="D12281" s="33" t="s">
        <v>693</v>
      </c>
      <c r="E12281" t="str">
        <f t="shared" si="195"/>
        <v>$100K-$125K</v>
      </c>
    </row>
    <row r="12282" spans="1:5" x14ac:dyDescent="0.3">
      <c r="A12282" s="33" t="s">
        <v>125</v>
      </c>
      <c r="B12282" s="33" t="s">
        <v>53</v>
      </c>
      <c r="C12282" s="33"/>
      <c r="D12282" s="33" t="s">
        <v>1202</v>
      </c>
      <c r="E12282" t="str">
        <f t="shared" si="195"/>
        <v>No Data</v>
      </c>
    </row>
    <row r="12283" spans="1:5" x14ac:dyDescent="0.3">
      <c r="A12283" s="33" t="s">
        <v>0</v>
      </c>
      <c r="B12283" s="33" t="s">
        <v>53</v>
      </c>
      <c r="C12283" s="33">
        <v>120151</v>
      </c>
      <c r="D12283" s="33" t="s">
        <v>5060</v>
      </c>
      <c r="E12283" t="str">
        <f t="shared" si="195"/>
        <v>$100K-$125K</v>
      </c>
    </row>
    <row r="12284" spans="1:5" x14ac:dyDescent="0.3">
      <c r="A12284" s="33" t="s">
        <v>126</v>
      </c>
      <c r="B12284" s="33" t="s">
        <v>53</v>
      </c>
      <c r="C12284" s="33">
        <v>97930</v>
      </c>
      <c r="D12284" s="33" t="s">
        <v>474</v>
      </c>
      <c r="E12284" t="str">
        <f t="shared" si="195"/>
        <v>$75K-$100K</v>
      </c>
    </row>
    <row r="12285" spans="1:5" x14ac:dyDescent="0.3">
      <c r="A12285" s="33" t="s">
        <v>4</v>
      </c>
      <c r="B12285" s="33" t="s">
        <v>53</v>
      </c>
      <c r="C12285" s="33">
        <v>116682.5</v>
      </c>
      <c r="D12285" s="33" t="s">
        <v>5061</v>
      </c>
      <c r="E12285" t="str">
        <f t="shared" si="195"/>
        <v>$100K-$125K</v>
      </c>
    </row>
    <row r="12286" spans="1:5" x14ac:dyDescent="0.3">
      <c r="A12286" s="33" t="s">
        <v>4</v>
      </c>
      <c r="B12286" s="33" t="s">
        <v>54</v>
      </c>
      <c r="C12286" s="33"/>
      <c r="D12286" s="33" t="s">
        <v>232</v>
      </c>
      <c r="E12286" t="str">
        <f t="shared" si="195"/>
        <v>No Data</v>
      </c>
    </row>
    <row r="12287" spans="1:5" x14ac:dyDescent="0.3">
      <c r="A12287" s="33" t="s">
        <v>125</v>
      </c>
      <c r="B12287" s="33" t="s">
        <v>124</v>
      </c>
      <c r="C12287" s="33">
        <v>111175</v>
      </c>
      <c r="D12287" s="33" t="s">
        <v>3444</v>
      </c>
      <c r="E12287" t="str">
        <f t="shared" si="195"/>
        <v>$100K-$125K</v>
      </c>
    </row>
    <row r="12288" spans="1:5" x14ac:dyDescent="0.3">
      <c r="A12288" s="33" t="s">
        <v>4</v>
      </c>
      <c r="B12288" s="33" t="s">
        <v>53</v>
      </c>
      <c r="C12288" s="33">
        <v>122500</v>
      </c>
      <c r="D12288" s="33" t="s">
        <v>3314</v>
      </c>
      <c r="E12288" t="str">
        <f t="shared" si="195"/>
        <v>$100K-$125K</v>
      </c>
    </row>
    <row r="12289" spans="1:5" x14ac:dyDescent="0.3">
      <c r="A12289" s="33" t="s">
        <v>4</v>
      </c>
      <c r="B12289" s="33" t="s">
        <v>53</v>
      </c>
      <c r="C12289" s="33">
        <v>95000</v>
      </c>
      <c r="D12289" s="33" t="s">
        <v>4486</v>
      </c>
      <c r="E12289" t="str">
        <f t="shared" si="195"/>
        <v>$75K-$100K</v>
      </c>
    </row>
    <row r="12290" spans="1:5" x14ac:dyDescent="0.3">
      <c r="A12290" s="33" t="s">
        <v>2</v>
      </c>
      <c r="B12290" s="33" t="s">
        <v>53</v>
      </c>
      <c r="C12290" s="33">
        <v>111175</v>
      </c>
      <c r="D12290" s="33" t="s">
        <v>1260</v>
      </c>
      <c r="E12290" t="str">
        <f t="shared" si="195"/>
        <v>$100K-$125K</v>
      </c>
    </row>
    <row r="12291" spans="1:5" x14ac:dyDescent="0.3">
      <c r="A12291" s="33" t="s">
        <v>2</v>
      </c>
      <c r="B12291" s="33" t="s">
        <v>53</v>
      </c>
      <c r="C12291" s="33"/>
      <c r="D12291" s="33" t="s">
        <v>2915</v>
      </c>
      <c r="E12291" t="str">
        <f t="shared" ref="E12291:E12354" si="196">_xlfn.XLOOKUP(C12291,$H$16:$H$21,$G$16:$G$21,,1)</f>
        <v>No Data</v>
      </c>
    </row>
    <row r="12292" spans="1:5" x14ac:dyDescent="0.3">
      <c r="A12292" s="33" t="s">
        <v>2</v>
      </c>
      <c r="B12292" s="33" t="s">
        <v>53</v>
      </c>
      <c r="C12292" s="33"/>
      <c r="D12292" s="33" t="s">
        <v>268</v>
      </c>
      <c r="E12292" t="str">
        <f t="shared" si="196"/>
        <v>No Data</v>
      </c>
    </row>
    <row r="12293" spans="1:5" x14ac:dyDescent="0.3">
      <c r="A12293" s="33" t="s">
        <v>4</v>
      </c>
      <c r="B12293" s="33" t="s">
        <v>54</v>
      </c>
      <c r="C12293" s="33">
        <v>157500</v>
      </c>
      <c r="D12293" s="33" t="s">
        <v>366</v>
      </c>
      <c r="E12293" t="str">
        <f t="shared" si="196"/>
        <v>$125K-$200K</v>
      </c>
    </row>
    <row r="12294" spans="1:5" x14ac:dyDescent="0.3">
      <c r="A12294" s="33" t="s">
        <v>128</v>
      </c>
      <c r="B12294" s="33" t="s">
        <v>53</v>
      </c>
      <c r="C12294" s="33"/>
      <c r="D12294" s="33" t="s">
        <v>928</v>
      </c>
      <c r="E12294" t="str">
        <f t="shared" si="196"/>
        <v>No Data</v>
      </c>
    </row>
    <row r="12295" spans="1:5" x14ac:dyDescent="0.3">
      <c r="A12295" s="33" t="s">
        <v>128</v>
      </c>
      <c r="B12295" s="33" t="s">
        <v>53</v>
      </c>
      <c r="C12295" s="33">
        <v>160000</v>
      </c>
      <c r="D12295" s="33" t="s">
        <v>1243</v>
      </c>
      <c r="E12295" t="str">
        <f t="shared" si="196"/>
        <v>$125K-$200K</v>
      </c>
    </row>
    <row r="12296" spans="1:5" x14ac:dyDescent="0.3">
      <c r="A12296" s="33" t="s">
        <v>4</v>
      </c>
      <c r="B12296" s="33" t="s">
        <v>54</v>
      </c>
      <c r="C12296" s="33"/>
      <c r="D12296" s="33" t="s">
        <v>461</v>
      </c>
      <c r="E12296" t="str">
        <f t="shared" si="196"/>
        <v>No Data</v>
      </c>
    </row>
    <row r="12297" spans="1:5" x14ac:dyDescent="0.3">
      <c r="A12297" s="33" t="s">
        <v>2</v>
      </c>
      <c r="B12297" s="33" t="s">
        <v>53</v>
      </c>
      <c r="C12297" s="33"/>
      <c r="D12297" s="33" t="s">
        <v>258</v>
      </c>
      <c r="E12297" t="str">
        <f t="shared" si="196"/>
        <v>No Data</v>
      </c>
    </row>
    <row r="12298" spans="1:5" x14ac:dyDescent="0.3">
      <c r="A12298" s="33" t="s">
        <v>4</v>
      </c>
      <c r="B12298" s="33" t="s">
        <v>53</v>
      </c>
      <c r="C12298" s="33">
        <v>111000</v>
      </c>
      <c r="D12298" s="33" t="s">
        <v>5062</v>
      </c>
      <c r="E12298" t="str">
        <f t="shared" si="196"/>
        <v>$100K-$125K</v>
      </c>
    </row>
    <row r="12299" spans="1:5" x14ac:dyDescent="0.3">
      <c r="A12299" s="33" t="s">
        <v>0</v>
      </c>
      <c r="B12299" s="33" t="s">
        <v>53</v>
      </c>
      <c r="C12299" s="33">
        <v>131000</v>
      </c>
      <c r="D12299" s="33" t="s">
        <v>242</v>
      </c>
      <c r="E12299" t="str">
        <f t="shared" si="196"/>
        <v>$125K-$200K</v>
      </c>
    </row>
    <row r="12300" spans="1:5" x14ac:dyDescent="0.3">
      <c r="A12300" s="33" t="s">
        <v>4</v>
      </c>
      <c r="B12300" s="33" t="s">
        <v>53</v>
      </c>
      <c r="C12300" s="33">
        <v>120000</v>
      </c>
      <c r="D12300" s="33" t="s">
        <v>5063</v>
      </c>
      <c r="E12300" t="str">
        <f t="shared" si="196"/>
        <v>$100K-$125K</v>
      </c>
    </row>
    <row r="12301" spans="1:5" x14ac:dyDescent="0.3">
      <c r="A12301" s="33" t="s">
        <v>2</v>
      </c>
      <c r="B12301" s="33" t="s">
        <v>53</v>
      </c>
      <c r="C12301" s="33"/>
      <c r="D12301" s="33" t="s">
        <v>5064</v>
      </c>
      <c r="E12301" t="str">
        <f t="shared" si="196"/>
        <v>No Data</v>
      </c>
    </row>
    <row r="12302" spans="1:5" x14ac:dyDescent="0.3">
      <c r="A12302" s="33" t="s">
        <v>0</v>
      </c>
      <c r="B12302" s="33" t="s">
        <v>53</v>
      </c>
      <c r="C12302" s="33"/>
      <c r="D12302" s="33" t="s">
        <v>5065</v>
      </c>
      <c r="E12302" t="str">
        <f t="shared" si="196"/>
        <v>No Data</v>
      </c>
    </row>
    <row r="12303" spans="1:5" x14ac:dyDescent="0.3">
      <c r="A12303" s="33" t="s">
        <v>0</v>
      </c>
      <c r="B12303" s="33" t="s">
        <v>53</v>
      </c>
      <c r="C12303" s="33"/>
      <c r="D12303" s="33" t="s">
        <v>2202</v>
      </c>
      <c r="E12303" t="str">
        <f t="shared" si="196"/>
        <v>No Data</v>
      </c>
    </row>
    <row r="12304" spans="1:5" x14ac:dyDescent="0.3">
      <c r="A12304" s="33" t="s">
        <v>4</v>
      </c>
      <c r="B12304" s="33" t="s">
        <v>53</v>
      </c>
      <c r="C12304" s="33">
        <v>187500</v>
      </c>
      <c r="D12304" s="33" t="s">
        <v>1780</v>
      </c>
      <c r="E12304" t="str">
        <f t="shared" si="196"/>
        <v>$125K-$200K</v>
      </c>
    </row>
    <row r="12305" spans="1:5" x14ac:dyDescent="0.3">
      <c r="A12305" s="33" t="s">
        <v>0</v>
      </c>
      <c r="B12305" s="33" t="s">
        <v>54</v>
      </c>
      <c r="C12305" s="33"/>
      <c r="D12305" s="33" t="s">
        <v>5066</v>
      </c>
      <c r="E12305" t="str">
        <f t="shared" si="196"/>
        <v>No Data</v>
      </c>
    </row>
    <row r="12306" spans="1:5" x14ac:dyDescent="0.3">
      <c r="A12306" s="33" t="s">
        <v>129</v>
      </c>
      <c r="B12306" s="33" t="s">
        <v>54</v>
      </c>
      <c r="C12306" s="33"/>
      <c r="D12306" s="33" t="s">
        <v>5067</v>
      </c>
      <c r="E12306" t="str">
        <f t="shared" si="196"/>
        <v>No Data</v>
      </c>
    </row>
    <row r="12307" spans="1:5" x14ac:dyDescent="0.3">
      <c r="A12307" s="33" t="s">
        <v>126</v>
      </c>
      <c r="B12307" s="33" t="s">
        <v>53</v>
      </c>
      <c r="C12307" s="33"/>
      <c r="D12307" s="33" t="s">
        <v>304</v>
      </c>
      <c r="E12307" t="str">
        <f t="shared" si="196"/>
        <v>No Data</v>
      </c>
    </row>
    <row r="12308" spans="1:5" x14ac:dyDescent="0.3">
      <c r="A12308" s="33" t="s">
        <v>4</v>
      </c>
      <c r="B12308" s="33" t="s">
        <v>53</v>
      </c>
      <c r="C12308" s="33">
        <v>85000</v>
      </c>
      <c r="D12308" s="33" t="s">
        <v>2045</v>
      </c>
      <c r="E12308" t="str">
        <f t="shared" si="196"/>
        <v>$75K-$100K</v>
      </c>
    </row>
    <row r="12309" spans="1:5" x14ac:dyDescent="0.3">
      <c r="A12309" s="33" t="s">
        <v>4</v>
      </c>
      <c r="B12309" s="33" t="s">
        <v>53</v>
      </c>
      <c r="C12309" s="33"/>
      <c r="D12309" s="33" t="s">
        <v>258</v>
      </c>
      <c r="E12309" t="str">
        <f t="shared" si="196"/>
        <v>No Data</v>
      </c>
    </row>
    <row r="12310" spans="1:5" x14ac:dyDescent="0.3">
      <c r="A12310" s="33" t="s">
        <v>0</v>
      </c>
      <c r="B12310" s="33" t="s">
        <v>53</v>
      </c>
      <c r="C12310" s="33"/>
      <c r="D12310" s="33" t="s">
        <v>5068</v>
      </c>
      <c r="E12310" t="str">
        <f t="shared" si="196"/>
        <v>No Data</v>
      </c>
    </row>
    <row r="12311" spans="1:5" x14ac:dyDescent="0.3">
      <c r="A12311" s="33" t="s">
        <v>0</v>
      </c>
      <c r="B12311" s="33" t="s">
        <v>88</v>
      </c>
      <c r="C12311" s="33">
        <v>88128</v>
      </c>
      <c r="D12311" s="33" t="s">
        <v>2769</v>
      </c>
      <c r="E12311" t="str">
        <f t="shared" si="196"/>
        <v>$75K-$100K</v>
      </c>
    </row>
    <row r="12312" spans="1:5" x14ac:dyDescent="0.3">
      <c r="A12312" s="33" t="s">
        <v>126</v>
      </c>
      <c r="B12312" s="33" t="s">
        <v>53</v>
      </c>
      <c r="C12312" s="33"/>
      <c r="D12312" s="33" t="s">
        <v>745</v>
      </c>
      <c r="E12312" t="str">
        <f t="shared" si="196"/>
        <v>No Data</v>
      </c>
    </row>
    <row r="12313" spans="1:5" x14ac:dyDescent="0.3">
      <c r="A12313" s="33" t="s">
        <v>0</v>
      </c>
      <c r="B12313" s="33" t="s">
        <v>54</v>
      </c>
      <c r="C12313" s="33">
        <v>141000</v>
      </c>
      <c r="D12313" s="33" t="s">
        <v>5069</v>
      </c>
      <c r="E12313" t="str">
        <f t="shared" si="196"/>
        <v>$125K-$200K</v>
      </c>
    </row>
    <row r="12314" spans="1:5" x14ac:dyDescent="0.3">
      <c r="A12314" s="33" t="s">
        <v>4</v>
      </c>
      <c r="B12314" s="33" t="s">
        <v>68</v>
      </c>
      <c r="C12314" s="33">
        <v>120000</v>
      </c>
      <c r="D12314" s="33" t="s">
        <v>5070</v>
      </c>
      <c r="E12314" t="str">
        <f t="shared" si="196"/>
        <v>$100K-$125K</v>
      </c>
    </row>
    <row r="12315" spans="1:5" x14ac:dyDescent="0.3">
      <c r="A12315" s="33" t="s">
        <v>128</v>
      </c>
      <c r="B12315" s="33" t="s">
        <v>53</v>
      </c>
      <c r="C12315" s="33"/>
      <c r="D12315" s="33" t="s">
        <v>2452</v>
      </c>
      <c r="E12315" t="str">
        <f t="shared" si="196"/>
        <v>No Data</v>
      </c>
    </row>
    <row r="12316" spans="1:5" x14ac:dyDescent="0.3">
      <c r="A12316" s="33" t="s">
        <v>2</v>
      </c>
      <c r="B12316" s="33" t="s">
        <v>53</v>
      </c>
      <c r="C12316" s="33">
        <v>40000</v>
      </c>
      <c r="D12316" s="33" t="s">
        <v>5071</v>
      </c>
      <c r="E12316" t="str">
        <f t="shared" si="196"/>
        <v>&lt;$75K</v>
      </c>
    </row>
    <row r="12317" spans="1:5" x14ac:dyDescent="0.3">
      <c r="A12317" s="33" t="s">
        <v>0</v>
      </c>
      <c r="B12317" s="33" t="s">
        <v>53</v>
      </c>
      <c r="C12317" s="33">
        <v>116393</v>
      </c>
      <c r="D12317" s="33" t="s">
        <v>1048</v>
      </c>
      <c r="E12317" t="str">
        <f t="shared" si="196"/>
        <v>$100K-$125K</v>
      </c>
    </row>
    <row r="12318" spans="1:5" x14ac:dyDescent="0.3">
      <c r="A12318" s="33" t="s">
        <v>2</v>
      </c>
      <c r="B12318" s="33" t="s">
        <v>53</v>
      </c>
      <c r="C12318" s="33">
        <v>108776</v>
      </c>
      <c r="D12318" s="33" t="s">
        <v>5072</v>
      </c>
      <c r="E12318" t="str">
        <f t="shared" si="196"/>
        <v>$100K-$125K</v>
      </c>
    </row>
    <row r="12319" spans="1:5" x14ac:dyDescent="0.3">
      <c r="A12319" s="33" t="s">
        <v>2</v>
      </c>
      <c r="B12319" s="33" t="s">
        <v>98</v>
      </c>
      <c r="C12319" s="33">
        <v>100500</v>
      </c>
      <c r="D12319" s="33" t="s">
        <v>4024</v>
      </c>
      <c r="E12319" t="str">
        <f t="shared" si="196"/>
        <v>$100K-$125K</v>
      </c>
    </row>
    <row r="12320" spans="1:5" x14ac:dyDescent="0.3">
      <c r="A12320" s="33" t="s">
        <v>2</v>
      </c>
      <c r="B12320" s="33" t="s">
        <v>53</v>
      </c>
      <c r="C12320" s="33">
        <v>125000</v>
      </c>
      <c r="D12320" s="33" t="s">
        <v>1993</v>
      </c>
      <c r="E12320" t="str">
        <f t="shared" si="196"/>
        <v>$100K-$125K</v>
      </c>
    </row>
    <row r="12321" spans="1:5" x14ac:dyDescent="0.3">
      <c r="A12321" s="33" t="s">
        <v>2</v>
      </c>
      <c r="B12321" s="33" t="s">
        <v>53</v>
      </c>
      <c r="C12321" s="33"/>
      <c r="D12321" s="33" t="s">
        <v>218</v>
      </c>
      <c r="E12321" t="str">
        <f t="shared" si="196"/>
        <v>No Data</v>
      </c>
    </row>
    <row r="12322" spans="1:5" x14ac:dyDescent="0.3">
      <c r="A12322" s="33" t="s">
        <v>128</v>
      </c>
      <c r="B12322" s="33" t="s">
        <v>53</v>
      </c>
      <c r="C12322" s="33">
        <v>152500</v>
      </c>
      <c r="D12322" s="33" t="s">
        <v>265</v>
      </c>
      <c r="E12322" t="str">
        <f t="shared" si="196"/>
        <v>$125K-$200K</v>
      </c>
    </row>
    <row r="12323" spans="1:5" x14ac:dyDescent="0.3">
      <c r="A12323" s="33" t="s">
        <v>2</v>
      </c>
      <c r="B12323" s="33" t="s">
        <v>53</v>
      </c>
      <c r="C12323" s="33">
        <v>120624</v>
      </c>
      <c r="D12323" s="33" t="s">
        <v>679</v>
      </c>
      <c r="E12323" t="str">
        <f t="shared" si="196"/>
        <v>$100K-$125K</v>
      </c>
    </row>
    <row r="12324" spans="1:5" x14ac:dyDescent="0.3">
      <c r="A12324" s="33" t="s">
        <v>2</v>
      </c>
      <c r="B12324" s="33" t="s">
        <v>95</v>
      </c>
      <c r="C12324" s="33">
        <v>98500</v>
      </c>
      <c r="D12324" s="33" t="s">
        <v>3495</v>
      </c>
      <c r="E12324" t="str">
        <f t="shared" si="196"/>
        <v>$75K-$100K</v>
      </c>
    </row>
    <row r="12325" spans="1:5" x14ac:dyDescent="0.3">
      <c r="A12325" s="33" t="s">
        <v>0</v>
      </c>
      <c r="B12325" s="33" t="s">
        <v>54</v>
      </c>
      <c r="C12325" s="33">
        <v>117500</v>
      </c>
      <c r="D12325" s="33" t="s">
        <v>1086</v>
      </c>
      <c r="E12325" t="str">
        <f t="shared" si="196"/>
        <v>$100K-$125K</v>
      </c>
    </row>
    <row r="12326" spans="1:5" x14ac:dyDescent="0.3">
      <c r="A12326" s="33" t="s">
        <v>2</v>
      </c>
      <c r="B12326" s="33" t="s">
        <v>53</v>
      </c>
      <c r="C12326" s="33"/>
      <c r="D12326" s="33" t="s">
        <v>232</v>
      </c>
      <c r="E12326" t="str">
        <f t="shared" si="196"/>
        <v>No Data</v>
      </c>
    </row>
    <row r="12327" spans="1:5" x14ac:dyDescent="0.3">
      <c r="A12327" s="33" t="s">
        <v>4</v>
      </c>
      <c r="B12327" s="33" t="s">
        <v>53</v>
      </c>
      <c r="C12327" s="33">
        <v>133500</v>
      </c>
      <c r="D12327" s="33" t="s">
        <v>520</v>
      </c>
      <c r="E12327" t="str">
        <f t="shared" si="196"/>
        <v>$125K-$200K</v>
      </c>
    </row>
    <row r="12328" spans="1:5" x14ac:dyDescent="0.3">
      <c r="A12328" s="33" t="s">
        <v>0</v>
      </c>
      <c r="B12328" s="33" t="s">
        <v>53</v>
      </c>
      <c r="C12328" s="33">
        <v>108133</v>
      </c>
      <c r="D12328" s="33" t="s">
        <v>728</v>
      </c>
      <c r="E12328" t="str">
        <f t="shared" si="196"/>
        <v>$100K-$125K</v>
      </c>
    </row>
    <row r="12329" spans="1:5" x14ac:dyDescent="0.3">
      <c r="A12329" s="33" t="s">
        <v>2</v>
      </c>
      <c r="B12329" s="33" t="s">
        <v>53</v>
      </c>
      <c r="C12329" s="33"/>
      <c r="D12329" s="33" t="s">
        <v>5073</v>
      </c>
      <c r="E12329" t="str">
        <f t="shared" si="196"/>
        <v>No Data</v>
      </c>
    </row>
    <row r="12330" spans="1:5" x14ac:dyDescent="0.3">
      <c r="A12330" s="33" t="s">
        <v>2</v>
      </c>
      <c r="B12330" s="33" t="s">
        <v>53</v>
      </c>
      <c r="C12330" s="33"/>
      <c r="D12330" s="33" t="s">
        <v>441</v>
      </c>
      <c r="E12330" t="str">
        <f t="shared" si="196"/>
        <v>No Data</v>
      </c>
    </row>
    <row r="12331" spans="1:5" x14ac:dyDescent="0.3">
      <c r="A12331" s="33" t="s">
        <v>126</v>
      </c>
      <c r="B12331" s="33" t="s">
        <v>53</v>
      </c>
      <c r="C12331" s="33">
        <v>147500</v>
      </c>
      <c r="D12331" s="33" t="s">
        <v>5074</v>
      </c>
      <c r="E12331" t="str">
        <f t="shared" si="196"/>
        <v>$125K-$200K</v>
      </c>
    </row>
    <row r="12332" spans="1:5" x14ac:dyDescent="0.3">
      <c r="A12332" s="33" t="s">
        <v>0</v>
      </c>
      <c r="B12332" s="33" t="s">
        <v>53</v>
      </c>
      <c r="C12332" s="33">
        <v>239777.5</v>
      </c>
      <c r="D12332" s="33" t="s">
        <v>217</v>
      </c>
      <c r="E12332" t="str">
        <f t="shared" si="196"/>
        <v>&gt;$200K</v>
      </c>
    </row>
    <row r="12333" spans="1:5" x14ac:dyDescent="0.3">
      <c r="A12333" s="33" t="s">
        <v>0</v>
      </c>
      <c r="B12333" s="33" t="s">
        <v>53</v>
      </c>
      <c r="C12333" s="33">
        <v>168000</v>
      </c>
      <c r="D12333" s="33" t="s">
        <v>499</v>
      </c>
      <c r="E12333" t="str">
        <f t="shared" si="196"/>
        <v>$125K-$200K</v>
      </c>
    </row>
    <row r="12334" spans="1:5" x14ac:dyDescent="0.3">
      <c r="A12334" s="33" t="s">
        <v>0</v>
      </c>
      <c r="B12334" s="33" t="s">
        <v>73</v>
      </c>
      <c r="C12334" s="33">
        <v>122500</v>
      </c>
      <c r="D12334" s="33" t="s">
        <v>5075</v>
      </c>
      <c r="E12334" t="str">
        <f t="shared" si="196"/>
        <v>$100K-$125K</v>
      </c>
    </row>
    <row r="12335" spans="1:5" x14ac:dyDescent="0.3">
      <c r="A12335" s="33" t="s">
        <v>2</v>
      </c>
      <c r="B12335" s="33" t="s">
        <v>53</v>
      </c>
      <c r="C12335" s="33"/>
      <c r="D12335" s="33" t="s">
        <v>5076</v>
      </c>
      <c r="E12335" t="str">
        <f t="shared" si="196"/>
        <v>No Data</v>
      </c>
    </row>
    <row r="12336" spans="1:5" x14ac:dyDescent="0.3">
      <c r="A12336" s="33" t="s">
        <v>4</v>
      </c>
      <c r="B12336" s="33" t="s">
        <v>53</v>
      </c>
      <c r="C12336" s="33">
        <v>101260</v>
      </c>
      <c r="D12336" s="33" t="s">
        <v>5077</v>
      </c>
      <c r="E12336" t="str">
        <f t="shared" si="196"/>
        <v>$100K-$125K</v>
      </c>
    </row>
    <row r="12337" spans="1:5" x14ac:dyDescent="0.3">
      <c r="A12337" s="33" t="s">
        <v>126</v>
      </c>
      <c r="B12337" s="33" t="s">
        <v>54</v>
      </c>
      <c r="C12337" s="33"/>
      <c r="D12337" s="33" t="s">
        <v>2787</v>
      </c>
      <c r="E12337" t="str">
        <f t="shared" si="196"/>
        <v>No Data</v>
      </c>
    </row>
    <row r="12338" spans="1:5" x14ac:dyDescent="0.3">
      <c r="A12338" s="33" t="s">
        <v>4</v>
      </c>
      <c r="B12338" s="33" t="s">
        <v>53</v>
      </c>
      <c r="C12338" s="33">
        <v>100000</v>
      </c>
      <c r="D12338" s="33" t="s">
        <v>1533</v>
      </c>
      <c r="E12338" t="str">
        <f t="shared" si="196"/>
        <v>$75K-$100K</v>
      </c>
    </row>
    <row r="12339" spans="1:5" x14ac:dyDescent="0.3">
      <c r="A12339" s="33" t="s">
        <v>0</v>
      </c>
      <c r="B12339" s="33" t="s">
        <v>53</v>
      </c>
      <c r="C12339" s="33">
        <v>175375</v>
      </c>
      <c r="D12339" s="33" t="s">
        <v>218</v>
      </c>
      <c r="E12339" t="str">
        <f t="shared" si="196"/>
        <v>$125K-$200K</v>
      </c>
    </row>
    <row r="12340" spans="1:5" x14ac:dyDescent="0.3">
      <c r="A12340" s="33" t="s">
        <v>0</v>
      </c>
      <c r="B12340" s="33" t="s">
        <v>53</v>
      </c>
      <c r="C12340" s="33"/>
      <c r="D12340" s="33" t="s">
        <v>5078</v>
      </c>
      <c r="E12340" t="str">
        <f t="shared" si="196"/>
        <v>No Data</v>
      </c>
    </row>
    <row r="12341" spans="1:5" x14ac:dyDescent="0.3">
      <c r="A12341" s="33" t="s">
        <v>0</v>
      </c>
      <c r="B12341" s="33" t="s">
        <v>53</v>
      </c>
      <c r="C12341" s="33"/>
      <c r="D12341" s="33" t="s">
        <v>3688</v>
      </c>
      <c r="E12341" t="str">
        <f t="shared" si="196"/>
        <v>No Data</v>
      </c>
    </row>
    <row r="12342" spans="1:5" x14ac:dyDescent="0.3">
      <c r="A12342" s="33" t="s">
        <v>2</v>
      </c>
      <c r="B12342" s="33" t="s">
        <v>53</v>
      </c>
      <c r="C12342" s="33">
        <v>85000</v>
      </c>
      <c r="D12342" s="33" t="s">
        <v>238</v>
      </c>
      <c r="E12342" t="str">
        <f t="shared" si="196"/>
        <v>$75K-$100K</v>
      </c>
    </row>
    <row r="12343" spans="1:5" x14ac:dyDescent="0.3">
      <c r="A12343" s="33" t="s">
        <v>52</v>
      </c>
      <c r="B12343" s="33" t="s">
        <v>53</v>
      </c>
      <c r="C12343" s="33">
        <v>105000</v>
      </c>
      <c r="D12343" s="33" t="s">
        <v>5079</v>
      </c>
      <c r="E12343" t="str">
        <f t="shared" si="196"/>
        <v>$100K-$125K</v>
      </c>
    </row>
    <row r="12344" spans="1:5" x14ac:dyDescent="0.3">
      <c r="A12344" s="33" t="s">
        <v>126</v>
      </c>
      <c r="B12344" s="33" t="s">
        <v>53</v>
      </c>
      <c r="C12344" s="33">
        <v>145500</v>
      </c>
      <c r="D12344" s="33" t="s">
        <v>5080</v>
      </c>
      <c r="E12344" t="str">
        <f t="shared" si="196"/>
        <v>$125K-$200K</v>
      </c>
    </row>
    <row r="12345" spans="1:5" x14ac:dyDescent="0.3">
      <c r="A12345" s="33" t="s">
        <v>1</v>
      </c>
      <c r="B12345" s="33" t="s">
        <v>67</v>
      </c>
      <c r="C12345" s="33">
        <v>166000</v>
      </c>
      <c r="D12345" s="33" t="s">
        <v>5081</v>
      </c>
      <c r="E12345" t="str">
        <f t="shared" si="196"/>
        <v>$125K-$200K</v>
      </c>
    </row>
    <row r="12346" spans="1:5" x14ac:dyDescent="0.3">
      <c r="A12346" s="33" t="s">
        <v>2</v>
      </c>
      <c r="B12346" s="33" t="s">
        <v>53</v>
      </c>
      <c r="C12346" s="33"/>
      <c r="D12346" s="33" t="s">
        <v>1279</v>
      </c>
      <c r="E12346" t="str">
        <f t="shared" si="196"/>
        <v>No Data</v>
      </c>
    </row>
    <row r="12347" spans="1:5" x14ac:dyDescent="0.3">
      <c r="A12347" s="33" t="s">
        <v>1</v>
      </c>
      <c r="B12347" s="33" t="s">
        <v>81</v>
      </c>
      <c r="C12347" s="33">
        <v>95000</v>
      </c>
      <c r="D12347" s="33" t="s">
        <v>3266</v>
      </c>
      <c r="E12347" t="str">
        <f t="shared" si="196"/>
        <v>$75K-$100K</v>
      </c>
    </row>
    <row r="12348" spans="1:5" x14ac:dyDescent="0.3">
      <c r="A12348" s="33" t="s">
        <v>0</v>
      </c>
      <c r="B12348" s="33" t="s">
        <v>53</v>
      </c>
      <c r="C12348" s="33">
        <v>100525.5</v>
      </c>
      <c r="D12348" s="33" t="s">
        <v>5082</v>
      </c>
      <c r="E12348" t="str">
        <f t="shared" si="196"/>
        <v>$100K-$125K</v>
      </c>
    </row>
    <row r="12349" spans="1:5" x14ac:dyDescent="0.3">
      <c r="A12349" s="33" t="s">
        <v>2</v>
      </c>
      <c r="B12349" s="33" t="s">
        <v>53</v>
      </c>
      <c r="C12349" s="33">
        <v>92500</v>
      </c>
      <c r="D12349" s="33" t="s">
        <v>1126</v>
      </c>
      <c r="E12349" t="str">
        <f t="shared" si="196"/>
        <v>$75K-$100K</v>
      </c>
    </row>
    <row r="12350" spans="1:5" x14ac:dyDescent="0.3">
      <c r="A12350" s="33" t="s">
        <v>126</v>
      </c>
      <c r="B12350" s="33" t="s">
        <v>68</v>
      </c>
      <c r="C12350" s="33">
        <v>96773</v>
      </c>
      <c r="D12350" s="33" t="s">
        <v>5083</v>
      </c>
      <c r="E12350" t="str">
        <f t="shared" si="196"/>
        <v>$75K-$100K</v>
      </c>
    </row>
    <row r="12351" spans="1:5" x14ac:dyDescent="0.3">
      <c r="A12351" s="33" t="s">
        <v>52</v>
      </c>
      <c r="B12351" s="33" t="s">
        <v>53</v>
      </c>
      <c r="C12351" s="33">
        <v>82500</v>
      </c>
      <c r="D12351" s="33" t="s">
        <v>5084</v>
      </c>
      <c r="E12351" t="str">
        <f t="shared" si="196"/>
        <v>$75K-$100K</v>
      </c>
    </row>
    <row r="12352" spans="1:5" x14ac:dyDescent="0.3">
      <c r="A12352" s="33" t="s">
        <v>128</v>
      </c>
      <c r="B12352" s="33" t="s">
        <v>54</v>
      </c>
      <c r="C12352" s="33">
        <v>175000</v>
      </c>
      <c r="D12352" s="33" t="s">
        <v>230</v>
      </c>
      <c r="E12352" t="str">
        <f t="shared" si="196"/>
        <v>$125K-$200K</v>
      </c>
    </row>
    <row r="12353" spans="1:5" x14ac:dyDescent="0.3">
      <c r="A12353" s="33" t="s">
        <v>0</v>
      </c>
      <c r="B12353" s="33" t="s">
        <v>53</v>
      </c>
      <c r="C12353" s="33">
        <v>119257</v>
      </c>
      <c r="D12353" s="33" t="s">
        <v>5085</v>
      </c>
      <c r="E12353" t="str">
        <f t="shared" si="196"/>
        <v>$100K-$125K</v>
      </c>
    </row>
    <row r="12354" spans="1:5" x14ac:dyDescent="0.3">
      <c r="A12354" s="33" t="s">
        <v>4</v>
      </c>
      <c r="B12354" s="33" t="s">
        <v>54</v>
      </c>
      <c r="C12354" s="33"/>
      <c r="D12354" s="33" t="s">
        <v>559</v>
      </c>
      <c r="E12354" t="str">
        <f t="shared" si="196"/>
        <v>No Data</v>
      </c>
    </row>
    <row r="12355" spans="1:5" x14ac:dyDescent="0.3">
      <c r="A12355" s="33" t="s">
        <v>126</v>
      </c>
      <c r="B12355" s="33" t="s">
        <v>54</v>
      </c>
      <c r="C12355" s="33">
        <v>180000</v>
      </c>
      <c r="D12355" s="33" t="s">
        <v>651</v>
      </c>
      <c r="E12355" t="str">
        <f t="shared" ref="E12355:E12418" si="197">_xlfn.XLOOKUP(C12355,$H$16:$H$21,$G$16:$G$21,,1)</f>
        <v>$125K-$200K</v>
      </c>
    </row>
    <row r="12356" spans="1:5" x14ac:dyDescent="0.3">
      <c r="A12356" s="33" t="s">
        <v>2</v>
      </c>
      <c r="B12356" s="33" t="s">
        <v>53</v>
      </c>
      <c r="C12356" s="33">
        <v>75000</v>
      </c>
      <c r="D12356" s="33" t="s">
        <v>2422</v>
      </c>
      <c r="E12356" t="str">
        <f t="shared" si="197"/>
        <v>&lt;$75K</v>
      </c>
    </row>
    <row r="12357" spans="1:5" x14ac:dyDescent="0.3">
      <c r="A12357" s="33" t="s">
        <v>2</v>
      </c>
      <c r="B12357" s="33" t="s">
        <v>53</v>
      </c>
      <c r="C12357" s="33"/>
      <c r="D12357" s="33" t="s">
        <v>4452</v>
      </c>
      <c r="E12357" t="str">
        <f t="shared" si="197"/>
        <v>No Data</v>
      </c>
    </row>
    <row r="12358" spans="1:5" x14ac:dyDescent="0.3">
      <c r="A12358" s="33" t="s">
        <v>2</v>
      </c>
      <c r="B12358" s="33" t="s">
        <v>53</v>
      </c>
      <c r="C12358" s="33">
        <v>92527.5</v>
      </c>
      <c r="D12358" s="33" t="s">
        <v>1704</v>
      </c>
      <c r="E12358" t="str">
        <f t="shared" si="197"/>
        <v>$75K-$100K</v>
      </c>
    </row>
    <row r="12359" spans="1:5" x14ac:dyDescent="0.3">
      <c r="A12359" s="33" t="s">
        <v>0</v>
      </c>
      <c r="B12359" s="33" t="s">
        <v>53</v>
      </c>
      <c r="C12359" s="33"/>
      <c r="D12359" s="33" t="s">
        <v>249</v>
      </c>
      <c r="E12359" t="str">
        <f t="shared" si="197"/>
        <v>No Data</v>
      </c>
    </row>
    <row r="12360" spans="1:5" x14ac:dyDescent="0.3">
      <c r="A12360" s="33" t="s">
        <v>128</v>
      </c>
      <c r="B12360" s="33" t="s">
        <v>53</v>
      </c>
      <c r="C12360" s="33">
        <v>274000</v>
      </c>
      <c r="D12360" s="33" t="s">
        <v>4653</v>
      </c>
      <c r="E12360" t="str">
        <f t="shared" si="197"/>
        <v>&gt;$200K</v>
      </c>
    </row>
    <row r="12361" spans="1:5" x14ac:dyDescent="0.3">
      <c r="A12361" s="33" t="s">
        <v>4</v>
      </c>
      <c r="B12361" s="33" t="s">
        <v>53</v>
      </c>
      <c r="C12361" s="33">
        <v>105000</v>
      </c>
      <c r="D12361" s="33" t="s">
        <v>5051</v>
      </c>
      <c r="E12361" t="str">
        <f t="shared" si="197"/>
        <v>$100K-$125K</v>
      </c>
    </row>
    <row r="12362" spans="1:5" x14ac:dyDescent="0.3">
      <c r="A12362" s="33" t="s">
        <v>2</v>
      </c>
      <c r="B12362" s="33" t="s">
        <v>110</v>
      </c>
      <c r="C12362" s="33">
        <v>111175</v>
      </c>
      <c r="D12362" s="33" t="s">
        <v>294</v>
      </c>
      <c r="E12362" t="str">
        <f t="shared" si="197"/>
        <v>$100K-$125K</v>
      </c>
    </row>
    <row r="12363" spans="1:5" x14ac:dyDescent="0.3">
      <c r="A12363" s="33" t="s">
        <v>0</v>
      </c>
      <c r="B12363" s="33" t="s">
        <v>53</v>
      </c>
      <c r="C12363" s="33">
        <v>152000</v>
      </c>
      <c r="D12363" s="33" t="s">
        <v>5086</v>
      </c>
      <c r="E12363" t="str">
        <f t="shared" si="197"/>
        <v>$125K-$200K</v>
      </c>
    </row>
    <row r="12364" spans="1:5" x14ac:dyDescent="0.3">
      <c r="A12364" s="33" t="s">
        <v>0</v>
      </c>
      <c r="B12364" s="33" t="s">
        <v>64</v>
      </c>
      <c r="C12364" s="33">
        <v>109500</v>
      </c>
      <c r="D12364" s="33" t="s">
        <v>5087</v>
      </c>
      <c r="E12364" t="str">
        <f t="shared" si="197"/>
        <v>$100K-$125K</v>
      </c>
    </row>
    <row r="12365" spans="1:5" x14ac:dyDescent="0.3">
      <c r="A12365" s="33" t="s">
        <v>2</v>
      </c>
      <c r="B12365" s="33" t="s">
        <v>118</v>
      </c>
      <c r="C12365" s="33">
        <v>125000</v>
      </c>
      <c r="D12365" s="33" t="s">
        <v>532</v>
      </c>
      <c r="E12365" t="str">
        <f t="shared" si="197"/>
        <v>$100K-$125K</v>
      </c>
    </row>
    <row r="12366" spans="1:5" x14ac:dyDescent="0.3">
      <c r="A12366" s="33" t="s">
        <v>4</v>
      </c>
      <c r="B12366" s="33" t="s">
        <v>53</v>
      </c>
      <c r="C12366" s="33">
        <v>90000</v>
      </c>
      <c r="D12366" s="33" t="s">
        <v>5088</v>
      </c>
      <c r="E12366" t="str">
        <f t="shared" si="197"/>
        <v>$75K-$100K</v>
      </c>
    </row>
    <row r="12367" spans="1:5" x14ac:dyDescent="0.3">
      <c r="A12367" s="33" t="s">
        <v>4</v>
      </c>
      <c r="B12367" s="33" t="s">
        <v>53</v>
      </c>
      <c r="C12367" s="33">
        <v>130000</v>
      </c>
      <c r="D12367" s="33" t="s">
        <v>592</v>
      </c>
      <c r="E12367" t="str">
        <f t="shared" si="197"/>
        <v>$125K-$200K</v>
      </c>
    </row>
    <row r="12368" spans="1:5" x14ac:dyDescent="0.3">
      <c r="A12368" s="33" t="s">
        <v>125</v>
      </c>
      <c r="B12368" s="33" t="s">
        <v>53</v>
      </c>
      <c r="C12368" s="33">
        <v>90000</v>
      </c>
      <c r="D12368" s="33" t="s">
        <v>1303</v>
      </c>
      <c r="E12368" t="str">
        <f t="shared" si="197"/>
        <v>$75K-$100K</v>
      </c>
    </row>
    <row r="12369" spans="1:5" x14ac:dyDescent="0.3">
      <c r="A12369" s="33" t="s">
        <v>2</v>
      </c>
      <c r="B12369" s="33" t="s">
        <v>53</v>
      </c>
      <c r="C12369" s="33">
        <v>90250</v>
      </c>
      <c r="D12369" s="33" t="s">
        <v>3407</v>
      </c>
      <c r="E12369" t="str">
        <f t="shared" si="197"/>
        <v>$75K-$100K</v>
      </c>
    </row>
    <row r="12370" spans="1:5" x14ac:dyDescent="0.3">
      <c r="A12370" s="33" t="s">
        <v>129</v>
      </c>
      <c r="B12370" s="33" t="s">
        <v>53</v>
      </c>
      <c r="C12370" s="33">
        <v>205000</v>
      </c>
      <c r="D12370" s="33" t="s">
        <v>4516</v>
      </c>
      <c r="E12370" t="str">
        <f t="shared" si="197"/>
        <v>&gt;$200K</v>
      </c>
    </row>
    <row r="12371" spans="1:5" x14ac:dyDescent="0.3">
      <c r="A12371" s="33" t="s">
        <v>4</v>
      </c>
      <c r="B12371" s="33" t="s">
        <v>53</v>
      </c>
      <c r="C12371" s="33">
        <v>90000</v>
      </c>
      <c r="D12371" s="33" t="s">
        <v>466</v>
      </c>
      <c r="E12371" t="str">
        <f t="shared" si="197"/>
        <v>$75K-$100K</v>
      </c>
    </row>
    <row r="12372" spans="1:5" x14ac:dyDescent="0.3">
      <c r="A12372" s="33" t="s">
        <v>2</v>
      </c>
      <c r="B12372" s="33" t="s">
        <v>53</v>
      </c>
      <c r="C12372" s="33"/>
      <c r="D12372" s="33" t="s">
        <v>1756</v>
      </c>
      <c r="E12372" t="str">
        <f t="shared" si="197"/>
        <v>No Data</v>
      </c>
    </row>
    <row r="12373" spans="1:5" x14ac:dyDescent="0.3">
      <c r="A12373" s="33" t="s">
        <v>126</v>
      </c>
      <c r="B12373" s="33" t="s">
        <v>53</v>
      </c>
      <c r="C12373" s="33">
        <v>85000</v>
      </c>
      <c r="D12373" s="33" t="s">
        <v>5089</v>
      </c>
      <c r="E12373" t="str">
        <f t="shared" si="197"/>
        <v>$75K-$100K</v>
      </c>
    </row>
    <row r="12374" spans="1:5" x14ac:dyDescent="0.3">
      <c r="A12374" s="33" t="s">
        <v>4</v>
      </c>
      <c r="B12374" s="33" t="s">
        <v>54</v>
      </c>
      <c r="C12374" s="33">
        <v>85000</v>
      </c>
      <c r="D12374" s="33" t="s">
        <v>1357</v>
      </c>
      <c r="E12374" t="str">
        <f t="shared" si="197"/>
        <v>$75K-$100K</v>
      </c>
    </row>
    <row r="12375" spans="1:5" x14ac:dyDescent="0.3">
      <c r="A12375" s="33" t="s">
        <v>126</v>
      </c>
      <c r="B12375" s="33" t="s">
        <v>54</v>
      </c>
      <c r="C12375" s="33"/>
      <c r="D12375" s="33" t="s">
        <v>4422</v>
      </c>
      <c r="E12375" t="str">
        <f t="shared" si="197"/>
        <v>No Data</v>
      </c>
    </row>
    <row r="12376" spans="1:5" x14ac:dyDescent="0.3">
      <c r="A12376" s="33" t="s">
        <v>2</v>
      </c>
      <c r="B12376" s="33" t="s">
        <v>53</v>
      </c>
      <c r="C12376" s="33">
        <v>90000</v>
      </c>
      <c r="D12376" s="33" t="s">
        <v>670</v>
      </c>
      <c r="E12376" t="str">
        <f t="shared" si="197"/>
        <v>$75K-$100K</v>
      </c>
    </row>
    <row r="12377" spans="1:5" x14ac:dyDescent="0.3">
      <c r="A12377" s="33" t="s">
        <v>126</v>
      </c>
      <c r="B12377" s="33" t="s">
        <v>53</v>
      </c>
      <c r="C12377" s="33">
        <v>175000</v>
      </c>
      <c r="D12377" s="33" t="s">
        <v>265</v>
      </c>
      <c r="E12377" t="str">
        <f t="shared" si="197"/>
        <v>$125K-$200K</v>
      </c>
    </row>
    <row r="12378" spans="1:5" x14ac:dyDescent="0.3">
      <c r="A12378" s="33" t="s">
        <v>4</v>
      </c>
      <c r="B12378" s="33" t="s">
        <v>53</v>
      </c>
      <c r="C12378" s="33"/>
      <c r="D12378" s="33" t="s">
        <v>5090</v>
      </c>
      <c r="E12378" t="str">
        <f t="shared" si="197"/>
        <v>No Data</v>
      </c>
    </row>
    <row r="12379" spans="1:5" x14ac:dyDescent="0.3">
      <c r="A12379" s="33" t="s">
        <v>4</v>
      </c>
      <c r="B12379" s="33" t="s">
        <v>53</v>
      </c>
      <c r="C12379" s="33">
        <v>119500</v>
      </c>
      <c r="D12379" s="33" t="s">
        <v>3577</v>
      </c>
      <c r="E12379" t="str">
        <f t="shared" si="197"/>
        <v>$100K-$125K</v>
      </c>
    </row>
    <row r="12380" spans="1:5" x14ac:dyDescent="0.3">
      <c r="A12380" s="33" t="s">
        <v>2</v>
      </c>
      <c r="B12380" s="33" t="s">
        <v>53</v>
      </c>
      <c r="C12380" s="33"/>
      <c r="D12380" s="33" t="s">
        <v>268</v>
      </c>
      <c r="E12380" t="str">
        <f t="shared" si="197"/>
        <v>No Data</v>
      </c>
    </row>
    <row r="12381" spans="1:5" x14ac:dyDescent="0.3">
      <c r="A12381" s="33" t="s">
        <v>4</v>
      </c>
      <c r="B12381" s="33" t="s">
        <v>81</v>
      </c>
      <c r="C12381" s="33">
        <v>147500</v>
      </c>
      <c r="D12381" s="33" t="s">
        <v>5091</v>
      </c>
      <c r="E12381" t="str">
        <f t="shared" si="197"/>
        <v>$125K-$200K</v>
      </c>
    </row>
    <row r="12382" spans="1:5" x14ac:dyDescent="0.3">
      <c r="A12382" s="33" t="s">
        <v>2</v>
      </c>
      <c r="B12382" s="33" t="s">
        <v>53</v>
      </c>
      <c r="C12382" s="33"/>
      <c r="D12382" s="33" t="s">
        <v>3270</v>
      </c>
      <c r="E12382" t="str">
        <f t="shared" si="197"/>
        <v>No Data</v>
      </c>
    </row>
    <row r="12383" spans="1:5" x14ac:dyDescent="0.3">
      <c r="A12383" s="33" t="s">
        <v>4</v>
      </c>
      <c r="B12383" s="33" t="s">
        <v>53</v>
      </c>
      <c r="C12383" s="33"/>
      <c r="D12383" s="33" t="s">
        <v>1527</v>
      </c>
      <c r="E12383" t="str">
        <f t="shared" si="197"/>
        <v>No Data</v>
      </c>
    </row>
    <row r="12384" spans="1:5" x14ac:dyDescent="0.3">
      <c r="A12384" s="33" t="s">
        <v>128</v>
      </c>
      <c r="B12384" s="33" t="s">
        <v>53</v>
      </c>
      <c r="C12384" s="33">
        <v>168500</v>
      </c>
      <c r="D12384" s="33" t="s">
        <v>2685</v>
      </c>
      <c r="E12384" t="str">
        <f t="shared" si="197"/>
        <v>$125K-$200K</v>
      </c>
    </row>
    <row r="12385" spans="1:5" x14ac:dyDescent="0.3">
      <c r="A12385" s="33" t="s">
        <v>0</v>
      </c>
      <c r="B12385" s="33" t="s">
        <v>53</v>
      </c>
      <c r="C12385" s="33">
        <v>90000</v>
      </c>
      <c r="D12385" s="33" t="s">
        <v>1309</v>
      </c>
      <c r="E12385" t="str">
        <f t="shared" si="197"/>
        <v>$75K-$100K</v>
      </c>
    </row>
    <row r="12386" spans="1:5" x14ac:dyDescent="0.3">
      <c r="A12386" s="33" t="s">
        <v>52</v>
      </c>
      <c r="B12386" s="33" t="s">
        <v>112</v>
      </c>
      <c r="C12386" s="33">
        <v>50400</v>
      </c>
      <c r="D12386" s="33" t="s">
        <v>5092</v>
      </c>
      <c r="E12386" t="str">
        <f t="shared" si="197"/>
        <v>&lt;$75K</v>
      </c>
    </row>
    <row r="12387" spans="1:5" x14ac:dyDescent="0.3">
      <c r="A12387" s="33" t="s">
        <v>126</v>
      </c>
      <c r="B12387" s="33" t="s">
        <v>53</v>
      </c>
      <c r="C12387" s="33">
        <v>90000</v>
      </c>
      <c r="D12387" s="33" t="s">
        <v>4895</v>
      </c>
      <c r="E12387" t="str">
        <f t="shared" si="197"/>
        <v>$75K-$100K</v>
      </c>
    </row>
    <row r="12388" spans="1:5" x14ac:dyDescent="0.3">
      <c r="A12388" s="33" t="s">
        <v>2</v>
      </c>
      <c r="B12388" s="33" t="s">
        <v>53</v>
      </c>
      <c r="C12388" s="33"/>
      <c r="D12388" s="33" t="s">
        <v>441</v>
      </c>
      <c r="E12388" t="str">
        <f t="shared" si="197"/>
        <v>No Data</v>
      </c>
    </row>
    <row r="12389" spans="1:5" x14ac:dyDescent="0.3">
      <c r="A12389" s="33" t="s">
        <v>126</v>
      </c>
      <c r="B12389" s="33" t="s">
        <v>53</v>
      </c>
      <c r="C12389" s="33">
        <v>125000</v>
      </c>
      <c r="D12389" s="33" t="s">
        <v>5093</v>
      </c>
      <c r="E12389" t="str">
        <f t="shared" si="197"/>
        <v>$100K-$125K</v>
      </c>
    </row>
    <row r="12390" spans="1:5" x14ac:dyDescent="0.3">
      <c r="A12390" s="33" t="s">
        <v>126</v>
      </c>
      <c r="B12390" s="33" t="s">
        <v>69</v>
      </c>
      <c r="C12390" s="33">
        <v>147500</v>
      </c>
      <c r="D12390" s="33" t="s">
        <v>1211</v>
      </c>
      <c r="E12390" t="str">
        <f t="shared" si="197"/>
        <v>$125K-$200K</v>
      </c>
    </row>
    <row r="12391" spans="1:5" x14ac:dyDescent="0.3">
      <c r="A12391" s="33" t="s">
        <v>128</v>
      </c>
      <c r="B12391" s="33" t="s">
        <v>53</v>
      </c>
      <c r="C12391" s="33">
        <v>175000</v>
      </c>
      <c r="D12391" s="33" t="s">
        <v>315</v>
      </c>
      <c r="E12391" t="str">
        <f t="shared" si="197"/>
        <v>$125K-$200K</v>
      </c>
    </row>
    <row r="12392" spans="1:5" x14ac:dyDescent="0.3">
      <c r="A12392" s="33" t="s">
        <v>128</v>
      </c>
      <c r="B12392" s="33" t="s">
        <v>53</v>
      </c>
      <c r="C12392" s="33">
        <v>170000</v>
      </c>
      <c r="D12392" s="33" t="s">
        <v>2933</v>
      </c>
      <c r="E12392" t="str">
        <f t="shared" si="197"/>
        <v>$125K-$200K</v>
      </c>
    </row>
    <row r="12393" spans="1:5" x14ac:dyDescent="0.3">
      <c r="A12393" s="33" t="s">
        <v>4</v>
      </c>
      <c r="B12393" s="33" t="s">
        <v>53</v>
      </c>
      <c r="C12393" s="33">
        <v>162500</v>
      </c>
      <c r="D12393" s="33" t="s">
        <v>879</v>
      </c>
      <c r="E12393" t="str">
        <f t="shared" si="197"/>
        <v>$125K-$200K</v>
      </c>
    </row>
    <row r="12394" spans="1:5" x14ac:dyDescent="0.3">
      <c r="A12394" s="33" t="s">
        <v>2</v>
      </c>
      <c r="B12394" s="33" t="s">
        <v>53</v>
      </c>
      <c r="C12394" s="33">
        <v>222500</v>
      </c>
      <c r="D12394" s="33" t="s">
        <v>217</v>
      </c>
      <c r="E12394" t="str">
        <f t="shared" si="197"/>
        <v>&gt;$200K</v>
      </c>
    </row>
    <row r="12395" spans="1:5" x14ac:dyDescent="0.3">
      <c r="A12395" s="33" t="s">
        <v>125</v>
      </c>
      <c r="B12395" s="33" t="s">
        <v>53</v>
      </c>
      <c r="C12395" s="33">
        <v>117500</v>
      </c>
      <c r="D12395" s="33" t="s">
        <v>5094</v>
      </c>
      <c r="E12395" t="str">
        <f t="shared" si="197"/>
        <v>$100K-$125K</v>
      </c>
    </row>
    <row r="12396" spans="1:5" x14ac:dyDescent="0.3">
      <c r="A12396" s="33" t="s">
        <v>128</v>
      </c>
      <c r="B12396" s="33" t="s">
        <v>53</v>
      </c>
      <c r="C12396" s="33"/>
      <c r="D12396" s="33" t="s">
        <v>339</v>
      </c>
      <c r="E12396" t="str">
        <f t="shared" si="197"/>
        <v>No Data</v>
      </c>
    </row>
    <row r="12397" spans="1:5" x14ac:dyDescent="0.3">
      <c r="A12397" s="33" t="s">
        <v>2</v>
      </c>
      <c r="B12397" s="33" t="s">
        <v>53</v>
      </c>
      <c r="C12397" s="33">
        <v>100000</v>
      </c>
      <c r="D12397" s="33" t="s">
        <v>279</v>
      </c>
      <c r="E12397" t="str">
        <f t="shared" si="197"/>
        <v>$75K-$100K</v>
      </c>
    </row>
    <row r="12398" spans="1:5" x14ac:dyDescent="0.3">
      <c r="A12398" s="33" t="s">
        <v>0</v>
      </c>
      <c r="B12398" s="33" t="s">
        <v>53</v>
      </c>
      <c r="C12398" s="33">
        <v>115000</v>
      </c>
      <c r="D12398" s="33" t="s">
        <v>265</v>
      </c>
      <c r="E12398" t="str">
        <f t="shared" si="197"/>
        <v>$100K-$125K</v>
      </c>
    </row>
    <row r="12399" spans="1:5" x14ac:dyDescent="0.3">
      <c r="A12399" s="33" t="s">
        <v>4</v>
      </c>
      <c r="B12399" s="33" t="s">
        <v>88</v>
      </c>
      <c r="C12399" s="33">
        <v>79200</v>
      </c>
      <c r="D12399" s="33" t="s">
        <v>2768</v>
      </c>
      <c r="E12399" t="str">
        <f t="shared" si="197"/>
        <v>$75K-$100K</v>
      </c>
    </row>
    <row r="12400" spans="1:5" x14ac:dyDescent="0.3">
      <c r="A12400" s="33" t="s">
        <v>0</v>
      </c>
      <c r="B12400" s="33" t="s">
        <v>53</v>
      </c>
      <c r="C12400" s="33">
        <v>161500</v>
      </c>
      <c r="D12400" s="33" t="s">
        <v>992</v>
      </c>
      <c r="E12400" t="str">
        <f t="shared" si="197"/>
        <v>$125K-$200K</v>
      </c>
    </row>
    <row r="12401" spans="1:5" x14ac:dyDescent="0.3">
      <c r="A12401" s="33" t="s">
        <v>128</v>
      </c>
      <c r="B12401" s="33" t="s">
        <v>53</v>
      </c>
      <c r="C12401" s="33">
        <v>150000</v>
      </c>
      <c r="D12401" s="33" t="s">
        <v>3940</v>
      </c>
      <c r="E12401" t="str">
        <f t="shared" si="197"/>
        <v>$125K-$200K</v>
      </c>
    </row>
    <row r="12402" spans="1:5" x14ac:dyDescent="0.3">
      <c r="A12402" s="33" t="s">
        <v>0</v>
      </c>
      <c r="B12402" s="33" t="s">
        <v>53</v>
      </c>
      <c r="C12402" s="33">
        <v>208000</v>
      </c>
      <c r="D12402" s="33" t="s">
        <v>2126</v>
      </c>
      <c r="E12402" t="str">
        <f t="shared" si="197"/>
        <v>&gt;$200K</v>
      </c>
    </row>
    <row r="12403" spans="1:5" x14ac:dyDescent="0.3">
      <c r="A12403" s="33" t="s">
        <v>0</v>
      </c>
      <c r="B12403" s="33" t="s">
        <v>53</v>
      </c>
      <c r="C12403" s="33"/>
      <c r="D12403" s="33" t="s">
        <v>5095</v>
      </c>
      <c r="E12403" t="str">
        <f t="shared" si="197"/>
        <v>No Data</v>
      </c>
    </row>
    <row r="12404" spans="1:5" x14ac:dyDescent="0.3">
      <c r="A12404" s="33" t="s">
        <v>4</v>
      </c>
      <c r="B12404" s="33" t="s">
        <v>53</v>
      </c>
      <c r="C12404" s="33"/>
      <c r="D12404" s="33" t="s">
        <v>232</v>
      </c>
      <c r="E12404" t="str">
        <f t="shared" si="197"/>
        <v>No Data</v>
      </c>
    </row>
    <row r="12405" spans="1:5" x14ac:dyDescent="0.3">
      <c r="A12405" s="33" t="s">
        <v>2</v>
      </c>
      <c r="B12405" s="33" t="s">
        <v>53</v>
      </c>
      <c r="C12405" s="33"/>
      <c r="D12405" s="33" t="s">
        <v>268</v>
      </c>
      <c r="E12405" t="str">
        <f t="shared" si="197"/>
        <v>No Data</v>
      </c>
    </row>
    <row r="12406" spans="1:5" x14ac:dyDescent="0.3">
      <c r="A12406" s="33" t="s">
        <v>2</v>
      </c>
      <c r="B12406" s="33" t="s">
        <v>53</v>
      </c>
      <c r="C12406" s="33"/>
      <c r="D12406" s="33" t="s">
        <v>1655</v>
      </c>
      <c r="E12406" t="str">
        <f t="shared" si="197"/>
        <v>No Data</v>
      </c>
    </row>
    <row r="12407" spans="1:5" x14ac:dyDescent="0.3">
      <c r="A12407" s="33" t="s">
        <v>0</v>
      </c>
      <c r="B12407" s="33" t="s">
        <v>53</v>
      </c>
      <c r="C12407" s="33"/>
      <c r="D12407" s="33" t="s">
        <v>4300</v>
      </c>
      <c r="E12407" t="str">
        <f t="shared" si="197"/>
        <v>No Data</v>
      </c>
    </row>
    <row r="12408" spans="1:5" x14ac:dyDescent="0.3">
      <c r="A12408" s="33" t="s">
        <v>126</v>
      </c>
      <c r="B12408" s="33" t="s">
        <v>97</v>
      </c>
      <c r="C12408" s="33">
        <v>147500</v>
      </c>
      <c r="D12408" s="33" t="s">
        <v>2359</v>
      </c>
      <c r="E12408" t="str">
        <f t="shared" si="197"/>
        <v>$125K-$200K</v>
      </c>
    </row>
    <row r="12409" spans="1:5" x14ac:dyDescent="0.3">
      <c r="A12409" s="33" t="s">
        <v>0</v>
      </c>
      <c r="B12409" s="33" t="s">
        <v>53</v>
      </c>
      <c r="C12409" s="33">
        <v>175000</v>
      </c>
      <c r="D12409" s="33" t="s">
        <v>428</v>
      </c>
      <c r="E12409" t="str">
        <f t="shared" si="197"/>
        <v>$125K-$200K</v>
      </c>
    </row>
    <row r="12410" spans="1:5" x14ac:dyDescent="0.3">
      <c r="A12410" s="33" t="s">
        <v>4</v>
      </c>
      <c r="B12410" s="33" t="s">
        <v>68</v>
      </c>
      <c r="C12410" s="33">
        <v>147500</v>
      </c>
      <c r="D12410" s="33" t="s">
        <v>4584</v>
      </c>
      <c r="E12410" t="str">
        <f t="shared" si="197"/>
        <v>$125K-$200K</v>
      </c>
    </row>
    <row r="12411" spans="1:5" x14ac:dyDescent="0.3">
      <c r="A12411" s="33" t="s">
        <v>52</v>
      </c>
      <c r="B12411" s="33" t="s">
        <v>53</v>
      </c>
      <c r="C12411" s="33">
        <v>128000</v>
      </c>
      <c r="D12411" s="33" t="s">
        <v>1883</v>
      </c>
      <c r="E12411" t="str">
        <f t="shared" si="197"/>
        <v>$125K-$200K</v>
      </c>
    </row>
    <row r="12412" spans="1:5" x14ac:dyDescent="0.3">
      <c r="A12412" s="33" t="s">
        <v>2</v>
      </c>
      <c r="B12412" s="33" t="s">
        <v>53</v>
      </c>
      <c r="C12412" s="33">
        <v>105000</v>
      </c>
      <c r="D12412" s="33" t="s">
        <v>1958</v>
      </c>
      <c r="E12412" t="str">
        <f t="shared" si="197"/>
        <v>$100K-$125K</v>
      </c>
    </row>
    <row r="12413" spans="1:5" x14ac:dyDescent="0.3">
      <c r="A12413" s="33" t="s">
        <v>0</v>
      </c>
      <c r="B12413" s="33" t="s">
        <v>53</v>
      </c>
      <c r="C12413" s="33">
        <v>109500</v>
      </c>
      <c r="D12413" s="33" t="s">
        <v>520</v>
      </c>
      <c r="E12413" t="str">
        <f t="shared" si="197"/>
        <v>$100K-$125K</v>
      </c>
    </row>
    <row r="12414" spans="1:5" x14ac:dyDescent="0.3">
      <c r="A12414" s="33" t="s">
        <v>4</v>
      </c>
      <c r="B12414" s="33" t="s">
        <v>54</v>
      </c>
      <c r="C12414" s="33">
        <v>100000</v>
      </c>
      <c r="D12414" s="33" t="s">
        <v>5096</v>
      </c>
      <c r="E12414" t="str">
        <f t="shared" si="197"/>
        <v>$75K-$100K</v>
      </c>
    </row>
    <row r="12415" spans="1:5" x14ac:dyDescent="0.3">
      <c r="A12415" s="33" t="s">
        <v>2</v>
      </c>
      <c r="B12415" s="33" t="s">
        <v>105</v>
      </c>
      <c r="C12415" s="33">
        <v>57500</v>
      </c>
      <c r="D12415" s="33" t="s">
        <v>2430</v>
      </c>
      <c r="E12415" t="str">
        <f t="shared" si="197"/>
        <v>&lt;$75K</v>
      </c>
    </row>
    <row r="12416" spans="1:5" x14ac:dyDescent="0.3">
      <c r="A12416" s="33" t="s">
        <v>2</v>
      </c>
      <c r="B12416" s="33" t="s">
        <v>53</v>
      </c>
      <c r="C12416" s="33">
        <v>95000</v>
      </c>
      <c r="D12416" s="33" t="s">
        <v>5097</v>
      </c>
      <c r="E12416" t="str">
        <f t="shared" si="197"/>
        <v>$75K-$100K</v>
      </c>
    </row>
    <row r="12417" spans="1:5" x14ac:dyDescent="0.3">
      <c r="A12417" s="33" t="s">
        <v>0</v>
      </c>
      <c r="B12417" s="33" t="s">
        <v>53</v>
      </c>
      <c r="C12417" s="33">
        <v>90000</v>
      </c>
      <c r="D12417" s="33" t="s">
        <v>5098</v>
      </c>
      <c r="E12417" t="str">
        <f t="shared" si="197"/>
        <v>$75K-$100K</v>
      </c>
    </row>
    <row r="12418" spans="1:5" x14ac:dyDescent="0.3">
      <c r="A12418" s="33" t="s">
        <v>2</v>
      </c>
      <c r="B12418" s="33" t="s">
        <v>53</v>
      </c>
      <c r="C12418" s="33">
        <v>81311.5</v>
      </c>
      <c r="D12418" s="33" t="s">
        <v>217</v>
      </c>
      <c r="E12418" t="str">
        <f t="shared" si="197"/>
        <v>$75K-$100K</v>
      </c>
    </row>
    <row r="12419" spans="1:5" x14ac:dyDescent="0.3">
      <c r="A12419" s="33" t="s">
        <v>125</v>
      </c>
      <c r="B12419" s="33" t="s">
        <v>53</v>
      </c>
      <c r="C12419" s="33">
        <v>117500</v>
      </c>
      <c r="D12419" s="33" t="s">
        <v>2978</v>
      </c>
      <c r="E12419" t="str">
        <f t="shared" ref="E12419:E12482" si="198">_xlfn.XLOOKUP(C12419,$H$16:$H$21,$G$16:$G$21,,1)</f>
        <v>$100K-$125K</v>
      </c>
    </row>
    <row r="12420" spans="1:5" x14ac:dyDescent="0.3">
      <c r="A12420" s="33" t="s">
        <v>2</v>
      </c>
      <c r="B12420" s="33" t="s">
        <v>53</v>
      </c>
      <c r="C12420" s="33"/>
      <c r="D12420" s="33" t="s">
        <v>5099</v>
      </c>
      <c r="E12420" t="str">
        <f t="shared" si="198"/>
        <v>No Data</v>
      </c>
    </row>
    <row r="12421" spans="1:5" x14ac:dyDescent="0.3">
      <c r="A12421" s="33" t="s">
        <v>0</v>
      </c>
      <c r="B12421" s="33" t="s">
        <v>53</v>
      </c>
      <c r="C12421" s="33">
        <v>240000</v>
      </c>
      <c r="D12421" s="33" t="s">
        <v>1173</v>
      </c>
      <c r="E12421" t="str">
        <f t="shared" si="198"/>
        <v>&gt;$200K</v>
      </c>
    </row>
    <row r="12422" spans="1:5" x14ac:dyDescent="0.3">
      <c r="A12422" s="33" t="s">
        <v>125</v>
      </c>
      <c r="B12422" s="33" t="s">
        <v>53</v>
      </c>
      <c r="C12422" s="33"/>
      <c r="D12422" s="33" t="s">
        <v>3593</v>
      </c>
      <c r="E12422" t="str">
        <f t="shared" si="198"/>
        <v>No Data</v>
      </c>
    </row>
    <row r="12423" spans="1:5" x14ac:dyDescent="0.3">
      <c r="A12423" s="33" t="s">
        <v>4</v>
      </c>
      <c r="B12423" s="33" t="s">
        <v>54</v>
      </c>
      <c r="C12423" s="33">
        <v>85000</v>
      </c>
      <c r="D12423" s="33" t="s">
        <v>635</v>
      </c>
      <c r="E12423" t="str">
        <f t="shared" si="198"/>
        <v>$75K-$100K</v>
      </c>
    </row>
    <row r="12424" spans="1:5" x14ac:dyDescent="0.3">
      <c r="A12424" s="33" t="s">
        <v>4</v>
      </c>
      <c r="B12424" s="33" t="s">
        <v>81</v>
      </c>
      <c r="C12424" s="33">
        <v>125000</v>
      </c>
      <c r="D12424" s="33" t="s">
        <v>5100</v>
      </c>
      <c r="E12424" t="str">
        <f t="shared" si="198"/>
        <v>$100K-$125K</v>
      </c>
    </row>
    <row r="12425" spans="1:5" x14ac:dyDescent="0.3">
      <c r="A12425" s="33" t="s">
        <v>0</v>
      </c>
      <c r="B12425" s="33" t="s">
        <v>53</v>
      </c>
      <c r="C12425" s="33"/>
      <c r="D12425" s="33" t="s">
        <v>1471</v>
      </c>
      <c r="E12425" t="str">
        <f t="shared" si="198"/>
        <v>No Data</v>
      </c>
    </row>
    <row r="12426" spans="1:5" x14ac:dyDescent="0.3">
      <c r="A12426" s="33" t="s">
        <v>129</v>
      </c>
      <c r="B12426" s="33" t="s">
        <v>53</v>
      </c>
      <c r="C12426" s="33">
        <v>155000</v>
      </c>
      <c r="D12426" s="33" t="s">
        <v>245</v>
      </c>
      <c r="E12426" t="str">
        <f t="shared" si="198"/>
        <v>$125K-$200K</v>
      </c>
    </row>
    <row r="12427" spans="1:5" x14ac:dyDescent="0.3">
      <c r="A12427" s="33" t="s">
        <v>2</v>
      </c>
      <c r="B12427" s="33" t="s">
        <v>53</v>
      </c>
      <c r="C12427" s="33">
        <v>77500</v>
      </c>
      <c r="D12427" s="33" t="s">
        <v>5101</v>
      </c>
      <c r="E12427" t="str">
        <f t="shared" si="198"/>
        <v>$75K-$100K</v>
      </c>
    </row>
    <row r="12428" spans="1:5" x14ac:dyDescent="0.3">
      <c r="A12428" s="33" t="s">
        <v>2</v>
      </c>
      <c r="B12428" s="33" t="s">
        <v>53</v>
      </c>
      <c r="C12428" s="33">
        <v>95000</v>
      </c>
      <c r="D12428" s="33" t="s">
        <v>268</v>
      </c>
      <c r="E12428" t="str">
        <f t="shared" si="198"/>
        <v>$75K-$100K</v>
      </c>
    </row>
    <row r="12429" spans="1:5" x14ac:dyDescent="0.3">
      <c r="A12429" s="33" t="s">
        <v>128</v>
      </c>
      <c r="B12429" s="33" t="s">
        <v>53</v>
      </c>
      <c r="C12429" s="33">
        <v>170000</v>
      </c>
      <c r="D12429" s="33" t="s">
        <v>230</v>
      </c>
      <c r="E12429" t="str">
        <f t="shared" si="198"/>
        <v>$125K-$200K</v>
      </c>
    </row>
    <row r="12430" spans="1:5" x14ac:dyDescent="0.3">
      <c r="A12430" s="33" t="s">
        <v>2</v>
      </c>
      <c r="B12430" s="33" t="s">
        <v>53</v>
      </c>
      <c r="C12430" s="33">
        <v>125000</v>
      </c>
      <c r="D12430" s="33" t="s">
        <v>5102</v>
      </c>
      <c r="E12430" t="str">
        <f t="shared" si="198"/>
        <v>$100K-$125K</v>
      </c>
    </row>
    <row r="12431" spans="1:5" x14ac:dyDescent="0.3">
      <c r="A12431" s="33" t="s">
        <v>2</v>
      </c>
      <c r="B12431" s="33" t="s">
        <v>53</v>
      </c>
      <c r="C12431" s="33"/>
      <c r="D12431" s="33" t="s">
        <v>5103</v>
      </c>
      <c r="E12431" t="str">
        <f t="shared" si="198"/>
        <v>No Data</v>
      </c>
    </row>
    <row r="12432" spans="1:5" x14ac:dyDescent="0.3">
      <c r="A12432" s="33" t="s">
        <v>4</v>
      </c>
      <c r="B12432" s="33" t="s">
        <v>53</v>
      </c>
      <c r="C12432" s="33">
        <v>200000</v>
      </c>
      <c r="D12432" s="33" t="s">
        <v>614</v>
      </c>
      <c r="E12432" t="str">
        <f t="shared" si="198"/>
        <v>$125K-$200K</v>
      </c>
    </row>
    <row r="12433" spans="1:5" x14ac:dyDescent="0.3">
      <c r="A12433" s="33" t="s">
        <v>126</v>
      </c>
      <c r="B12433" s="33" t="s">
        <v>53</v>
      </c>
      <c r="C12433" s="33">
        <v>185000</v>
      </c>
      <c r="D12433" s="33" t="s">
        <v>265</v>
      </c>
      <c r="E12433" t="str">
        <f t="shared" si="198"/>
        <v>$125K-$200K</v>
      </c>
    </row>
    <row r="12434" spans="1:5" x14ac:dyDescent="0.3">
      <c r="A12434" s="33" t="s">
        <v>1</v>
      </c>
      <c r="B12434" s="33" t="s">
        <v>53</v>
      </c>
      <c r="C12434" s="33"/>
      <c r="D12434" s="33" t="s">
        <v>258</v>
      </c>
      <c r="E12434" t="str">
        <f t="shared" si="198"/>
        <v>No Data</v>
      </c>
    </row>
    <row r="12435" spans="1:5" x14ac:dyDescent="0.3">
      <c r="A12435" s="33" t="s">
        <v>2</v>
      </c>
      <c r="B12435" s="33" t="s">
        <v>53</v>
      </c>
      <c r="C12435" s="33"/>
      <c r="D12435" s="33" t="s">
        <v>2961</v>
      </c>
      <c r="E12435" t="str">
        <f t="shared" si="198"/>
        <v>No Data</v>
      </c>
    </row>
    <row r="12436" spans="1:5" x14ac:dyDescent="0.3">
      <c r="A12436" s="33" t="s">
        <v>0</v>
      </c>
      <c r="B12436" s="33" t="s">
        <v>53</v>
      </c>
      <c r="C12436" s="33">
        <v>174667.5</v>
      </c>
      <c r="D12436" s="33" t="s">
        <v>1016</v>
      </c>
      <c r="E12436" t="str">
        <f t="shared" si="198"/>
        <v>$125K-$200K</v>
      </c>
    </row>
    <row r="12437" spans="1:5" x14ac:dyDescent="0.3">
      <c r="A12437" s="33" t="s">
        <v>2</v>
      </c>
      <c r="B12437" s="33" t="s">
        <v>53</v>
      </c>
      <c r="C12437" s="33"/>
      <c r="D12437" s="33" t="s">
        <v>5104</v>
      </c>
      <c r="E12437" t="str">
        <f t="shared" si="198"/>
        <v>No Data</v>
      </c>
    </row>
    <row r="12438" spans="1:5" x14ac:dyDescent="0.3">
      <c r="A12438" s="33" t="s">
        <v>2</v>
      </c>
      <c r="B12438" s="33" t="s">
        <v>53</v>
      </c>
      <c r="C12438" s="33">
        <v>83243</v>
      </c>
      <c r="D12438" s="33" t="s">
        <v>5105</v>
      </c>
      <c r="E12438" t="str">
        <f t="shared" si="198"/>
        <v>$75K-$100K</v>
      </c>
    </row>
    <row r="12439" spans="1:5" x14ac:dyDescent="0.3">
      <c r="A12439" s="33" t="s">
        <v>2</v>
      </c>
      <c r="B12439" s="33" t="s">
        <v>53</v>
      </c>
      <c r="C12439" s="33"/>
      <c r="D12439" s="33" t="s">
        <v>4682</v>
      </c>
      <c r="E12439" t="str">
        <f t="shared" si="198"/>
        <v>No Data</v>
      </c>
    </row>
    <row r="12440" spans="1:5" x14ac:dyDescent="0.3">
      <c r="A12440" s="33" t="s">
        <v>125</v>
      </c>
      <c r="B12440" s="33" t="s">
        <v>53</v>
      </c>
      <c r="C12440" s="33">
        <v>100000</v>
      </c>
      <c r="D12440" s="33" t="s">
        <v>5106</v>
      </c>
      <c r="E12440" t="str">
        <f t="shared" si="198"/>
        <v>$75K-$100K</v>
      </c>
    </row>
    <row r="12441" spans="1:5" x14ac:dyDescent="0.3">
      <c r="A12441" s="33" t="s">
        <v>0</v>
      </c>
      <c r="B12441" s="33" t="s">
        <v>54</v>
      </c>
      <c r="C12441" s="33">
        <v>141000</v>
      </c>
      <c r="D12441" s="33" t="s">
        <v>4101</v>
      </c>
      <c r="E12441" t="str">
        <f t="shared" si="198"/>
        <v>$125K-$200K</v>
      </c>
    </row>
    <row r="12442" spans="1:5" x14ac:dyDescent="0.3">
      <c r="A12442" s="33" t="s">
        <v>2</v>
      </c>
      <c r="B12442" s="33" t="s">
        <v>53</v>
      </c>
      <c r="C12442" s="33"/>
      <c r="D12442" s="33" t="s">
        <v>5107</v>
      </c>
      <c r="E12442" t="str">
        <f t="shared" si="198"/>
        <v>No Data</v>
      </c>
    </row>
    <row r="12443" spans="1:5" x14ac:dyDescent="0.3">
      <c r="A12443" s="33" t="s">
        <v>2</v>
      </c>
      <c r="B12443" s="33" t="s">
        <v>53</v>
      </c>
      <c r="C12443" s="33"/>
      <c r="D12443" s="33" t="s">
        <v>5108</v>
      </c>
      <c r="E12443" t="str">
        <f t="shared" si="198"/>
        <v>No Data</v>
      </c>
    </row>
    <row r="12444" spans="1:5" x14ac:dyDescent="0.3">
      <c r="A12444" s="33" t="s">
        <v>4</v>
      </c>
      <c r="B12444" s="33" t="s">
        <v>90</v>
      </c>
      <c r="C12444" s="33">
        <v>156500</v>
      </c>
      <c r="D12444" s="33" t="s">
        <v>2339</v>
      </c>
      <c r="E12444" t="str">
        <f t="shared" si="198"/>
        <v>$125K-$200K</v>
      </c>
    </row>
    <row r="12445" spans="1:5" x14ac:dyDescent="0.3">
      <c r="A12445" s="33" t="s">
        <v>0</v>
      </c>
      <c r="B12445" s="33" t="s">
        <v>87</v>
      </c>
      <c r="C12445" s="33">
        <v>157500</v>
      </c>
      <c r="D12445" s="33" t="s">
        <v>673</v>
      </c>
      <c r="E12445" t="str">
        <f t="shared" si="198"/>
        <v>$125K-$200K</v>
      </c>
    </row>
    <row r="12446" spans="1:5" x14ac:dyDescent="0.3">
      <c r="A12446" s="33" t="s">
        <v>2</v>
      </c>
      <c r="B12446" s="33" t="s">
        <v>53</v>
      </c>
      <c r="C12446" s="33">
        <v>100700</v>
      </c>
      <c r="D12446" s="33" t="s">
        <v>516</v>
      </c>
      <c r="E12446" t="str">
        <f t="shared" si="198"/>
        <v>$100K-$125K</v>
      </c>
    </row>
    <row r="12447" spans="1:5" x14ac:dyDescent="0.3">
      <c r="A12447" s="33" t="s">
        <v>0</v>
      </c>
      <c r="B12447" s="33" t="s">
        <v>53</v>
      </c>
      <c r="C12447" s="33"/>
      <c r="D12447" s="33" t="s">
        <v>2554</v>
      </c>
      <c r="E12447" t="str">
        <f t="shared" si="198"/>
        <v>No Data</v>
      </c>
    </row>
    <row r="12448" spans="1:5" x14ac:dyDescent="0.3">
      <c r="A12448" s="33" t="s">
        <v>125</v>
      </c>
      <c r="B12448" s="33" t="s">
        <v>53</v>
      </c>
      <c r="C12448" s="33">
        <v>193048</v>
      </c>
      <c r="D12448" s="33" t="s">
        <v>1134</v>
      </c>
      <c r="E12448" t="str">
        <f t="shared" si="198"/>
        <v>$125K-$200K</v>
      </c>
    </row>
    <row r="12449" spans="1:5" x14ac:dyDescent="0.3">
      <c r="A12449" s="33" t="s">
        <v>126</v>
      </c>
      <c r="B12449" s="33" t="s">
        <v>54</v>
      </c>
      <c r="C12449" s="33">
        <v>165000</v>
      </c>
      <c r="D12449" s="33" t="s">
        <v>5074</v>
      </c>
      <c r="E12449" t="str">
        <f t="shared" si="198"/>
        <v>$125K-$200K</v>
      </c>
    </row>
    <row r="12450" spans="1:5" x14ac:dyDescent="0.3">
      <c r="A12450" s="33" t="s">
        <v>2</v>
      </c>
      <c r="B12450" s="33" t="s">
        <v>53</v>
      </c>
      <c r="C12450" s="33"/>
      <c r="D12450" s="33" t="s">
        <v>559</v>
      </c>
      <c r="E12450" t="str">
        <f t="shared" si="198"/>
        <v>No Data</v>
      </c>
    </row>
    <row r="12451" spans="1:5" x14ac:dyDescent="0.3">
      <c r="A12451" s="33" t="s">
        <v>4</v>
      </c>
      <c r="B12451" s="33" t="s">
        <v>69</v>
      </c>
      <c r="C12451" s="33">
        <v>147500</v>
      </c>
      <c r="D12451" s="33" t="s">
        <v>896</v>
      </c>
      <c r="E12451" t="str">
        <f t="shared" si="198"/>
        <v>$125K-$200K</v>
      </c>
    </row>
    <row r="12452" spans="1:5" x14ac:dyDescent="0.3">
      <c r="A12452" s="33" t="s">
        <v>2</v>
      </c>
      <c r="B12452" s="33" t="s">
        <v>53</v>
      </c>
      <c r="C12452" s="33"/>
      <c r="D12452" s="33" t="s">
        <v>1392</v>
      </c>
      <c r="E12452" t="str">
        <f t="shared" si="198"/>
        <v>No Data</v>
      </c>
    </row>
    <row r="12453" spans="1:5" x14ac:dyDescent="0.3">
      <c r="A12453" s="33" t="s">
        <v>2</v>
      </c>
      <c r="B12453" s="33" t="s">
        <v>53</v>
      </c>
      <c r="C12453" s="33"/>
      <c r="D12453" s="33" t="s">
        <v>5109</v>
      </c>
      <c r="E12453" t="str">
        <f t="shared" si="198"/>
        <v>No Data</v>
      </c>
    </row>
    <row r="12454" spans="1:5" x14ac:dyDescent="0.3">
      <c r="A12454" s="33" t="s">
        <v>2</v>
      </c>
      <c r="B12454" s="33" t="s">
        <v>53</v>
      </c>
      <c r="C12454" s="33"/>
      <c r="D12454" s="33" t="s">
        <v>1460</v>
      </c>
      <c r="E12454" t="str">
        <f t="shared" si="198"/>
        <v>No Data</v>
      </c>
    </row>
    <row r="12455" spans="1:5" x14ac:dyDescent="0.3">
      <c r="A12455" s="33" t="s">
        <v>2</v>
      </c>
      <c r="B12455" s="33" t="s">
        <v>53</v>
      </c>
      <c r="C12455" s="33"/>
      <c r="D12455" s="33" t="s">
        <v>5110</v>
      </c>
      <c r="E12455" t="str">
        <f t="shared" si="198"/>
        <v>No Data</v>
      </c>
    </row>
    <row r="12456" spans="1:5" x14ac:dyDescent="0.3">
      <c r="A12456" s="33" t="s">
        <v>128</v>
      </c>
      <c r="B12456" s="33" t="s">
        <v>53</v>
      </c>
      <c r="C12456" s="33"/>
      <c r="D12456" s="33" t="s">
        <v>4186</v>
      </c>
      <c r="E12456" t="str">
        <f t="shared" si="198"/>
        <v>No Data</v>
      </c>
    </row>
    <row r="12457" spans="1:5" x14ac:dyDescent="0.3">
      <c r="A12457" s="33" t="s">
        <v>66</v>
      </c>
      <c r="B12457" s="33" t="s">
        <v>115</v>
      </c>
      <c r="C12457" s="33">
        <v>89100</v>
      </c>
      <c r="D12457" s="33" t="s">
        <v>1637</v>
      </c>
      <c r="E12457" t="str">
        <f t="shared" si="198"/>
        <v>$75K-$100K</v>
      </c>
    </row>
    <row r="12458" spans="1:5" x14ac:dyDescent="0.3">
      <c r="A12458" s="33" t="s">
        <v>0</v>
      </c>
      <c r="B12458" s="33" t="s">
        <v>53</v>
      </c>
      <c r="C12458" s="33"/>
      <c r="D12458" s="33" t="s">
        <v>1426</v>
      </c>
      <c r="E12458" t="str">
        <f t="shared" si="198"/>
        <v>No Data</v>
      </c>
    </row>
    <row r="12459" spans="1:5" x14ac:dyDescent="0.3">
      <c r="A12459" s="33" t="s">
        <v>2</v>
      </c>
      <c r="B12459" s="33" t="s">
        <v>53</v>
      </c>
      <c r="C12459" s="33">
        <v>82500</v>
      </c>
      <c r="D12459" s="33" t="s">
        <v>520</v>
      </c>
      <c r="E12459" t="str">
        <f t="shared" si="198"/>
        <v>$75K-$100K</v>
      </c>
    </row>
    <row r="12460" spans="1:5" x14ac:dyDescent="0.3">
      <c r="A12460" s="33" t="s">
        <v>2</v>
      </c>
      <c r="B12460" s="33" t="s">
        <v>53</v>
      </c>
      <c r="C12460" s="33"/>
      <c r="D12460" s="33" t="s">
        <v>5111</v>
      </c>
      <c r="E12460" t="str">
        <f t="shared" si="198"/>
        <v>No Data</v>
      </c>
    </row>
    <row r="12461" spans="1:5" x14ac:dyDescent="0.3">
      <c r="A12461" s="33" t="s">
        <v>0</v>
      </c>
      <c r="B12461" s="33" t="s">
        <v>53</v>
      </c>
      <c r="C12461" s="33">
        <v>125000</v>
      </c>
      <c r="D12461" s="33" t="s">
        <v>5112</v>
      </c>
      <c r="E12461" t="str">
        <f t="shared" si="198"/>
        <v>$100K-$125K</v>
      </c>
    </row>
    <row r="12462" spans="1:5" x14ac:dyDescent="0.3">
      <c r="A12462" s="33" t="s">
        <v>2</v>
      </c>
      <c r="B12462" s="33" t="s">
        <v>63</v>
      </c>
      <c r="C12462" s="33">
        <v>74368.5</v>
      </c>
      <c r="D12462" s="33" t="s">
        <v>2786</v>
      </c>
      <c r="E12462" t="str">
        <f t="shared" si="198"/>
        <v>&lt;$75K</v>
      </c>
    </row>
    <row r="12463" spans="1:5" x14ac:dyDescent="0.3">
      <c r="A12463" s="33" t="s">
        <v>4</v>
      </c>
      <c r="B12463" s="33" t="s">
        <v>53</v>
      </c>
      <c r="C12463" s="33">
        <v>100000</v>
      </c>
      <c r="D12463" s="33" t="s">
        <v>3371</v>
      </c>
      <c r="E12463" t="str">
        <f t="shared" si="198"/>
        <v>$75K-$100K</v>
      </c>
    </row>
    <row r="12464" spans="1:5" x14ac:dyDescent="0.3">
      <c r="A12464" s="33" t="s">
        <v>4</v>
      </c>
      <c r="B12464" s="33" t="s">
        <v>53</v>
      </c>
      <c r="C12464" s="33">
        <v>190950</v>
      </c>
      <c r="D12464" s="33" t="s">
        <v>225</v>
      </c>
      <c r="E12464" t="str">
        <f t="shared" si="198"/>
        <v>$125K-$200K</v>
      </c>
    </row>
    <row r="12465" spans="1:5" x14ac:dyDescent="0.3">
      <c r="A12465" s="33" t="s">
        <v>128</v>
      </c>
      <c r="B12465" s="33" t="s">
        <v>53</v>
      </c>
      <c r="C12465" s="33"/>
      <c r="D12465" s="33" t="s">
        <v>5113</v>
      </c>
      <c r="E12465" t="str">
        <f t="shared" si="198"/>
        <v>No Data</v>
      </c>
    </row>
    <row r="12466" spans="1:5" x14ac:dyDescent="0.3">
      <c r="A12466" s="33" t="s">
        <v>0</v>
      </c>
      <c r="B12466" s="33" t="s">
        <v>53</v>
      </c>
      <c r="C12466" s="33">
        <v>73639</v>
      </c>
      <c r="D12466" s="33" t="s">
        <v>5114</v>
      </c>
      <c r="E12466" t="str">
        <f t="shared" si="198"/>
        <v>&lt;$75K</v>
      </c>
    </row>
    <row r="12467" spans="1:5" x14ac:dyDescent="0.3">
      <c r="A12467" s="33" t="s">
        <v>126</v>
      </c>
      <c r="B12467" s="33" t="s">
        <v>53</v>
      </c>
      <c r="C12467" s="33">
        <v>165000</v>
      </c>
      <c r="D12467" s="33" t="s">
        <v>5115</v>
      </c>
      <c r="E12467" t="str">
        <f t="shared" si="198"/>
        <v>$125K-$200K</v>
      </c>
    </row>
    <row r="12468" spans="1:5" x14ac:dyDescent="0.3">
      <c r="A12468" s="33" t="s">
        <v>125</v>
      </c>
      <c r="B12468" s="33" t="s">
        <v>53</v>
      </c>
      <c r="C12468" s="33">
        <v>100000</v>
      </c>
      <c r="D12468" s="33" t="s">
        <v>5116</v>
      </c>
      <c r="E12468" t="str">
        <f t="shared" si="198"/>
        <v>$75K-$100K</v>
      </c>
    </row>
    <row r="12469" spans="1:5" x14ac:dyDescent="0.3">
      <c r="A12469" s="33" t="s">
        <v>4</v>
      </c>
      <c r="B12469" s="33" t="s">
        <v>53</v>
      </c>
      <c r="C12469" s="33">
        <v>115000</v>
      </c>
      <c r="D12469" s="33" t="s">
        <v>364</v>
      </c>
      <c r="E12469" t="str">
        <f t="shared" si="198"/>
        <v>$100K-$125K</v>
      </c>
    </row>
    <row r="12470" spans="1:5" x14ac:dyDescent="0.3">
      <c r="A12470" s="33" t="s">
        <v>2</v>
      </c>
      <c r="B12470" s="33" t="s">
        <v>53</v>
      </c>
      <c r="C12470" s="33"/>
      <c r="D12470" s="33" t="s">
        <v>234</v>
      </c>
      <c r="E12470" t="str">
        <f t="shared" si="198"/>
        <v>No Data</v>
      </c>
    </row>
    <row r="12471" spans="1:5" x14ac:dyDescent="0.3">
      <c r="A12471" s="33" t="s">
        <v>126</v>
      </c>
      <c r="B12471" s="33" t="s">
        <v>53</v>
      </c>
      <c r="C12471" s="33">
        <v>90000</v>
      </c>
      <c r="D12471" s="33" t="s">
        <v>1371</v>
      </c>
      <c r="E12471" t="str">
        <f t="shared" si="198"/>
        <v>$75K-$100K</v>
      </c>
    </row>
    <row r="12472" spans="1:5" x14ac:dyDescent="0.3">
      <c r="A12472" s="33" t="s">
        <v>2</v>
      </c>
      <c r="B12472" s="33" t="s">
        <v>53</v>
      </c>
      <c r="C12472" s="33"/>
      <c r="D12472" s="33" t="s">
        <v>5117</v>
      </c>
      <c r="E12472" t="str">
        <f t="shared" si="198"/>
        <v>No Data</v>
      </c>
    </row>
    <row r="12473" spans="1:5" x14ac:dyDescent="0.3">
      <c r="A12473" s="33" t="s">
        <v>4</v>
      </c>
      <c r="B12473" s="33" t="s">
        <v>53</v>
      </c>
      <c r="C12473" s="33">
        <v>144825</v>
      </c>
      <c r="D12473" s="33" t="s">
        <v>2103</v>
      </c>
      <c r="E12473" t="str">
        <f t="shared" si="198"/>
        <v>$125K-$200K</v>
      </c>
    </row>
    <row r="12474" spans="1:5" x14ac:dyDescent="0.3">
      <c r="A12474" s="33" t="s">
        <v>2</v>
      </c>
      <c r="B12474" s="33" t="s">
        <v>53</v>
      </c>
      <c r="C12474" s="33"/>
      <c r="D12474" s="33" t="s">
        <v>5118</v>
      </c>
      <c r="E12474" t="str">
        <f t="shared" si="198"/>
        <v>No Data</v>
      </c>
    </row>
    <row r="12475" spans="1:5" x14ac:dyDescent="0.3">
      <c r="A12475" s="33" t="s">
        <v>2</v>
      </c>
      <c r="B12475" s="33" t="s">
        <v>53</v>
      </c>
      <c r="C12475" s="33">
        <v>106680</v>
      </c>
      <c r="D12475" s="33" t="s">
        <v>5119</v>
      </c>
      <c r="E12475" t="str">
        <f t="shared" si="198"/>
        <v>$100K-$125K</v>
      </c>
    </row>
    <row r="12476" spans="1:5" x14ac:dyDescent="0.3">
      <c r="A12476" s="33" t="s">
        <v>4</v>
      </c>
      <c r="B12476" s="33" t="s">
        <v>53</v>
      </c>
      <c r="C12476" s="33">
        <v>135000</v>
      </c>
      <c r="D12476" s="33" t="s">
        <v>268</v>
      </c>
      <c r="E12476" t="str">
        <f t="shared" si="198"/>
        <v>$125K-$200K</v>
      </c>
    </row>
    <row r="12477" spans="1:5" x14ac:dyDescent="0.3">
      <c r="A12477" s="33" t="s">
        <v>4</v>
      </c>
      <c r="B12477" s="33" t="s">
        <v>53</v>
      </c>
      <c r="C12477" s="33"/>
      <c r="D12477" s="33" t="s">
        <v>258</v>
      </c>
      <c r="E12477" t="str">
        <f t="shared" si="198"/>
        <v>No Data</v>
      </c>
    </row>
    <row r="12478" spans="1:5" x14ac:dyDescent="0.3">
      <c r="A12478" s="33" t="s">
        <v>0</v>
      </c>
      <c r="B12478" s="33" t="s">
        <v>54</v>
      </c>
      <c r="C12478" s="33">
        <v>72000</v>
      </c>
      <c r="D12478" s="33" t="s">
        <v>1142</v>
      </c>
      <c r="E12478" t="str">
        <f t="shared" si="198"/>
        <v>&lt;$75K</v>
      </c>
    </row>
    <row r="12479" spans="1:5" x14ac:dyDescent="0.3">
      <c r="A12479" s="33" t="s">
        <v>0</v>
      </c>
      <c r="B12479" s="33" t="s">
        <v>53</v>
      </c>
      <c r="C12479" s="33">
        <v>110000</v>
      </c>
      <c r="D12479" s="33" t="s">
        <v>5120</v>
      </c>
      <c r="E12479" t="str">
        <f t="shared" si="198"/>
        <v>$100K-$125K</v>
      </c>
    </row>
    <row r="12480" spans="1:5" x14ac:dyDescent="0.3">
      <c r="A12480" s="33" t="s">
        <v>126</v>
      </c>
      <c r="B12480" s="33" t="s">
        <v>53</v>
      </c>
      <c r="C12480" s="33"/>
      <c r="D12480" s="33" t="s">
        <v>225</v>
      </c>
      <c r="E12480" t="str">
        <f t="shared" si="198"/>
        <v>No Data</v>
      </c>
    </row>
    <row r="12481" spans="1:5" x14ac:dyDescent="0.3">
      <c r="A12481" s="33" t="s">
        <v>126</v>
      </c>
      <c r="B12481" s="33" t="s">
        <v>68</v>
      </c>
      <c r="C12481" s="33">
        <v>147500</v>
      </c>
      <c r="D12481" s="33" t="s">
        <v>3010</v>
      </c>
      <c r="E12481" t="str">
        <f t="shared" si="198"/>
        <v>$125K-$200K</v>
      </c>
    </row>
    <row r="12482" spans="1:5" x14ac:dyDescent="0.3">
      <c r="A12482" s="33" t="s">
        <v>0</v>
      </c>
      <c r="B12482" s="33" t="s">
        <v>53</v>
      </c>
      <c r="C12482" s="33">
        <v>82500</v>
      </c>
      <c r="D12482" s="33" t="s">
        <v>3638</v>
      </c>
      <c r="E12482" t="str">
        <f t="shared" si="198"/>
        <v>$75K-$100K</v>
      </c>
    </row>
    <row r="12483" spans="1:5" x14ac:dyDescent="0.3">
      <c r="A12483" s="33" t="s">
        <v>0</v>
      </c>
      <c r="B12483" s="33" t="s">
        <v>53</v>
      </c>
      <c r="C12483" s="33">
        <v>116000</v>
      </c>
      <c r="D12483" s="33" t="s">
        <v>2001</v>
      </c>
      <c r="E12483" t="str">
        <f t="shared" ref="E12483:E12546" si="199">_xlfn.XLOOKUP(C12483,$H$16:$H$21,$G$16:$G$21,,1)</f>
        <v>$100K-$125K</v>
      </c>
    </row>
    <row r="12484" spans="1:5" x14ac:dyDescent="0.3">
      <c r="A12484" s="33" t="s">
        <v>2</v>
      </c>
      <c r="B12484" s="33" t="s">
        <v>54</v>
      </c>
      <c r="C12484" s="33">
        <v>115000</v>
      </c>
      <c r="D12484" s="33" t="s">
        <v>5121</v>
      </c>
      <c r="E12484" t="str">
        <f t="shared" si="199"/>
        <v>$100K-$125K</v>
      </c>
    </row>
    <row r="12485" spans="1:5" x14ac:dyDescent="0.3">
      <c r="A12485" s="33" t="s">
        <v>2</v>
      </c>
      <c r="B12485" s="33" t="s">
        <v>53</v>
      </c>
      <c r="C12485" s="33"/>
      <c r="D12485" s="33" t="s">
        <v>5122</v>
      </c>
      <c r="E12485" t="str">
        <f t="shared" si="199"/>
        <v>No Data</v>
      </c>
    </row>
    <row r="12486" spans="1:5" x14ac:dyDescent="0.3">
      <c r="A12486" s="33" t="s">
        <v>0</v>
      </c>
      <c r="B12486" s="33" t="s">
        <v>98</v>
      </c>
      <c r="C12486" s="33">
        <v>171121</v>
      </c>
      <c r="D12486" s="33" t="s">
        <v>5123</v>
      </c>
      <c r="E12486" t="str">
        <f t="shared" si="199"/>
        <v>$125K-$200K</v>
      </c>
    </row>
    <row r="12487" spans="1:5" x14ac:dyDescent="0.3">
      <c r="A12487" s="33" t="s">
        <v>2</v>
      </c>
      <c r="B12487" s="33" t="s">
        <v>53</v>
      </c>
      <c r="C12487" s="33"/>
      <c r="D12487" s="33" t="s">
        <v>2067</v>
      </c>
      <c r="E12487" t="str">
        <f t="shared" si="199"/>
        <v>No Data</v>
      </c>
    </row>
    <row r="12488" spans="1:5" x14ac:dyDescent="0.3">
      <c r="A12488" s="33" t="s">
        <v>126</v>
      </c>
      <c r="B12488" s="33" t="s">
        <v>53</v>
      </c>
      <c r="C12488" s="33">
        <v>187500</v>
      </c>
      <c r="D12488" s="33" t="s">
        <v>5124</v>
      </c>
      <c r="E12488" t="str">
        <f t="shared" si="199"/>
        <v>$125K-$200K</v>
      </c>
    </row>
    <row r="12489" spans="1:5" x14ac:dyDescent="0.3">
      <c r="A12489" s="33" t="s">
        <v>0</v>
      </c>
      <c r="B12489" s="33" t="s">
        <v>53</v>
      </c>
      <c r="C12489" s="33">
        <v>141500</v>
      </c>
      <c r="D12489" s="33" t="s">
        <v>5125</v>
      </c>
      <c r="E12489" t="str">
        <f t="shared" si="199"/>
        <v>$125K-$200K</v>
      </c>
    </row>
    <row r="12490" spans="1:5" x14ac:dyDescent="0.3">
      <c r="A12490" s="33" t="s">
        <v>2</v>
      </c>
      <c r="B12490" s="33" t="s">
        <v>53</v>
      </c>
      <c r="C12490" s="33"/>
      <c r="D12490" s="33" t="s">
        <v>2747</v>
      </c>
      <c r="E12490" t="str">
        <f t="shared" si="199"/>
        <v>No Data</v>
      </c>
    </row>
    <row r="12491" spans="1:5" x14ac:dyDescent="0.3">
      <c r="A12491" s="33" t="s">
        <v>0</v>
      </c>
      <c r="B12491" s="33" t="s">
        <v>53</v>
      </c>
      <c r="C12491" s="33">
        <v>120000</v>
      </c>
      <c r="D12491" s="33" t="s">
        <v>5126</v>
      </c>
      <c r="E12491" t="str">
        <f t="shared" si="199"/>
        <v>$100K-$125K</v>
      </c>
    </row>
    <row r="12492" spans="1:5" x14ac:dyDescent="0.3">
      <c r="A12492" s="33" t="s">
        <v>2</v>
      </c>
      <c r="B12492" s="33" t="s">
        <v>53</v>
      </c>
      <c r="C12492" s="33">
        <v>90000</v>
      </c>
      <c r="D12492" s="33" t="s">
        <v>5127</v>
      </c>
      <c r="E12492" t="str">
        <f t="shared" si="199"/>
        <v>$75K-$100K</v>
      </c>
    </row>
    <row r="12493" spans="1:5" x14ac:dyDescent="0.3">
      <c r="A12493" s="33" t="s">
        <v>125</v>
      </c>
      <c r="B12493" s="33" t="s">
        <v>53</v>
      </c>
      <c r="C12493" s="33">
        <v>150000</v>
      </c>
      <c r="D12493" s="33" t="s">
        <v>3129</v>
      </c>
      <c r="E12493" t="str">
        <f t="shared" si="199"/>
        <v>$125K-$200K</v>
      </c>
    </row>
    <row r="12494" spans="1:5" x14ac:dyDescent="0.3">
      <c r="A12494" s="33" t="s">
        <v>0</v>
      </c>
      <c r="B12494" s="33" t="s">
        <v>53</v>
      </c>
      <c r="C12494" s="33">
        <v>117000</v>
      </c>
      <c r="D12494" s="33" t="s">
        <v>5128</v>
      </c>
      <c r="E12494" t="str">
        <f t="shared" si="199"/>
        <v>$100K-$125K</v>
      </c>
    </row>
    <row r="12495" spans="1:5" x14ac:dyDescent="0.3">
      <c r="A12495" s="33" t="s">
        <v>2</v>
      </c>
      <c r="B12495" s="33" t="s">
        <v>53</v>
      </c>
      <c r="C12495" s="33"/>
      <c r="D12495" s="33" t="s">
        <v>871</v>
      </c>
      <c r="E12495" t="str">
        <f t="shared" si="199"/>
        <v>No Data</v>
      </c>
    </row>
    <row r="12496" spans="1:5" x14ac:dyDescent="0.3">
      <c r="A12496" s="33" t="s">
        <v>4</v>
      </c>
      <c r="B12496" s="33" t="s">
        <v>53</v>
      </c>
      <c r="C12496" s="33"/>
      <c r="D12496" s="33" t="s">
        <v>232</v>
      </c>
      <c r="E12496" t="str">
        <f t="shared" si="199"/>
        <v>No Data</v>
      </c>
    </row>
    <row r="12497" spans="1:5" x14ac:dyDescent="0.3">
      <c r="A12497" s="33" t="s">
        <v>126</v>
      </c>
      <c r="B12497" s="33" t="s">
        <v>53</v>
      </c>
      <c r="C12497" s="33">
        <v>125000</v>
      </c>
      <c r="D12497" s="33" t="s">
        <v>5129</v>
      </c>
      <c r="E12497" t="str">
        <f t="shared" si="199"/>
        <v>$100K-$125K</v>
      </c>
    </row>
    <row r="12498" spans="1:5" x14ac:dyDescent="0.3">
      <c r="A12498" s="33" t="s">
        <v>4</v>
      </c>
      <c r="B12498" s="33" t="s">
        <v>53</v>
      </c>
      <c r="C12498" s="33">
        <v>150000</v>
      </c>
      <c r="D12498" s="33" t="s">
        <v>268</v>
      </c>
      <c r="E12498" t="str">
        <f t="shared" si="199"/>
        <v>$125K-$200K</v>
      </c>
    </row>
    <row r="12499" spans="1:5" x14ac:dyDescent="0.3">
      <c r="A12499" s="33" t="s">
        <v>2</v>
      </c>
      <c r="B12499" s="33" t="s">
        <v>53</v>
      </c>
      <c r="C12499" s="33"/>
      <c r="D12499" s="33" t="s">
        <v>5130</v>
      </c>
      <c r="E12499" t="str">
        <f t="shared" si="199"/>
        <v>No Data</v>
      </c>
    </row>
    <row r="12500" spans="1:5" x14ac:dyDescent="0.3">
      <c r="A12500" s="33" t="s">
        <v>0</v>
      </c>
      <c r="B12500" s="33" t="s">
        <v>53</v>
      </c>
      <c r="C12500" s="33">
        <v>150000</v>
      </c>
      <c r="D12500" s="33" t="s">
        <v>5131</v>
      </c>
      <c r="E12500" t="str">
        <f t="shared" si="199"/>
        <v>$125K-$200K</v>
      </c>
    </row>
    <row r="12501" spans="1:5" x14ac:dyDescent="0.3">
      <c r="A12501" s="33" t="s">
        <v>0</v>
      </c>
      <c r="B12501" s="33" t="s">
        <v>53</v>
      </c>
      <c r="C12501" s="33"/>
      <c r="D12501" s="33" t="s">
        <v>5132</v>
      </c>
      <c r="E12501" t="str">
        <f t="shared" si="199"/>
        <v>No Data</v>
      </c>
    </row>
    <row r="12502" spans="1:5" x14ac:dyDescent="0.3">
      <c r="A12502" s="33" t="s">
        <v>126</v>
      </c>
      <c r="B12502" s="33" t="s">
        <v>53</v>
      </c>
      <c r="C12502" s="33">
        <v>150000</v>
      </c>
      <c r="D12502" s="33" t="s">
        <v>5133</v>
      </c>
      <c r="E12502" t="str">
        <f t="shared" si="199"/>
        <v>$125K-$200K</v>
      </c>
    </row>
    <row r="12503" spans="1:5" x14ac:dyDescent="0.3">
      <c r="A12503" s="33" t="s">
        <v>4</v>
      </c>
      <c r="B12503" s="33" t="s">
        <v>54</v>
      </c>
      <c r="C12503" s="33"/>
      <c r="D12503" s="33" t="s">
        <v>232</v>
      </c>
      <c r="E12503" t="str">
        <f t="shared" si="199"/>
        <v>No Data</v>
      </c>
    </row>
    <row r="12504" spans="1:5" x14ac:dyDescent="0.3">
      <c r="A12504" s="33" t="s">
        <v>126</v>
      </c>
      <c r="B12504" s="33" t="s">
        <v>53</v>
      </c>
      <c r="C12504" s="33">
        <v>182500</v>
      </c>
      <c r="D12504" s="33" t="s">
        <v>4363</v>
      </c>
      <c r="E12504" t="str">
        <f t="shared" si="199"/>
        <v>$125K-$200K</v>
      </c>
    </row>
    <row r="12505" spans="1:5" x14ac:dyDescent="0.3">
      <c r="A12505" s="33" t="s">
        <v>2</v>
      </c>
      <c r="B12505" s="33" t="s">
        <v>53</v>
      </c>
      <c r="C12505" s="33">
        <v>71678</v>
      </c>
      <c r="D12505" s="33" t="s">
        <v>3114</v>
      </c>
      <c r="E12505" t="str">
        <f t="shared" si="199"/>
        <v>&lt;$75K</v>
      </c>
    </row>
    <row r="12506" spans="1:5" x14ac:dyDescent="0.3">
      <c r="A12506" s="33" t="s">
        <v>0</v>
      </c>
      <c r="B12506" s="33" t="s">
        <v>53</v>
      </c>
      <c r="C12506" s="33">
        <v>115000</v>
      </c>
      <c r="D12506" s="33" t="s">
        <v>5134</v>
      </c>
      <c r="E12506" t="str">
        <f t="shared" si="199"/>
        <v>$100K-$125K</v>
      </c>
    </row>
    <row r="12507" spans="1:5" x14ac:dyDescent="0.3">
      <c r="A12507" s="33" t="s">
        <v>4</v>
      </c>
      <c r="B12507" s="33" t="s">
        <v>53</v>
      </c>
      <c r="C12507" s="33">
        <v>100000</v>
      </c>
      <c r="D12507" s="33" t="s">
        <v>466</v>
      </c>
      <c r="E12507" t="str">
        <f t="shared" si="199"/>
        <v>$75K-$100K</v>
      </c>
    </row>
    <row r="12508" spans="1:5" x14ac:dyDescent="0.3">
      <c r="A12508" s="33" t="s">
        <v>2</v>
      </c>
      <c r="B12508" s="33" t="s">
        <v>53</v>
      </c>
      <c r="C12508" s="33">
        <v>99150</v>
      </c>
      <c r="D12508" s="33" t="s">
        <v>729</v>
      </c>
      <c r="E12508" t="str">
        <f t="shared" si="199"/>
        <v>$75K-$100K</v>
      </c>
    </row>
    <row r="12509" spans="1:5" x14ac:dyDescent="0.3">
      <c r="A12509" s="33" t="s">
        <v>4</v>
      </c>
      <c r="B12509" s="33" t="s">
        <v>53</v>
      </c>
      <c r="C12509" s="33">
        <v>80000</v>
      </c>
      <c r="D12509" s="33" t="s">
        <v>2431</v>
      </c>
      <c r="E12509" t="str">
        <f t="shared" si="199"/>
        <v>$75K-$100K</v>
      </c>
    </row>
    <row r="12510" spans="1:5" x14ac:dyDescent="0.3">
      <c r="A12510" s="33" t="s">
        <v>1</v>
      </c>
      <c r="B12510" s="33" t="s">
        <v>81</v>
      </c>
      <c r="C12510" s="33">
        <v>166000</v>
      </c>
      <c r="D12510" s="33" t="s">
        <v>5135</v>
      </c>
      <c r="E12510" t="str">
        <f t="shared" si="199"/>
        <v>$125K-$200K</v>
      </c>
    </row>
    <row r="12511" spans="1:5" x14ac:dyDescent="0.3">
      <c r="A12511" s="33" t="s">
        <v>0</v>
      </c>
      <c r="B12511" s="33" t="s">
        <v>54</v>
      </c>
      <c r="C12511" s="33">
        <v>164497.5</v>
      </c>
      <c r="D12511" s="33" t="s">
        <v>304</v>
      </c>
      <c r="E12511" t="str">
        <f t="shared" si="199"/>
        <v>$125K-$200K</v>
      </c>
    </row>
    <row r="12512" spans="1:5" x14ac:dyDescent="0.3">
      <c r="A12512" s="33" t="s">
        <v>4</v>
      </c>
      <c r="B12512" s="33" t="s">
        <v>53</v>
      </c>
      <c r="C12512" s="33"/>
      <c r="D12512" s="33" t="s">
        <v>307</v>
      </c>
      <c r="E12512" t="str">
        <f t="shared" si="199"/>
        <v>No Data</v>
      </c>
    </row>
    <row r="12513" spans="1:5" x14ac:dyDescent="0.3">
      <c r="A12513" s="33" t="s">
        <v>2</v>
      </c>
      <c r="B12513" s="33" t="s">
        <v>53</v>
      </c>
      <c r="C12513" s="33">
        <v>200000</v>
      </c>
      <c r="D12513" s="33" t="s">
        <v>5136</v>
      </c>
      <c r="E12513" t="str">
        <f t="shared" si="199"/>
        <v>$125K-$200K</v>
      </c>
    </row>
    <row r="12514" spans="1:5" x14ac:dyDescent="0.3">
      <c r="A12514" s="33" t="s">
        <v>4</v>
      </c>
      <c r="B12514" s="33" t="s">
        <v>53</v>
      </c>
      <c r="C12514" s="33"/>
      <c r="D12514" s="33" t="s">
        <v>258</v>
      </c>
      <c r="E12514" t="str">
        <f t="shared" si="199"/>
        <v>No Data</v>
      </c>
    </row>
    <row r="12515" spans="1:5" x14ac:dyDescent="0.3">
      <c r="A12515" s="33" t="s">
        <v>125</v>
      </c>
      <c r="B12515" s="33" t="s">
        <v>54</v>
      </c>
      <c r="C12515" s="33">
        <v>126815</v>
      </c>
      <c r="D12515" s="33" t="s">
        <v>476</v>
      </c>
      <c r="E12515" t="str">
        <f t="shared" si="199"/>
        <v>$125K-$200K</v>
      </c>
    </row>
    <row r="12516" spans="1:5" x14ac:dyDescent="0.3">
      <c r="A12516" s="33" t="s">
        <v>2</v>
      </c>
      <c r="B12516" s="33" t="s">
        <v>53</v>
      </c>
      <c r="C12516" s="33"/>
      <c r="D12516" s="33" t="s">
        <v>5137</v>
      </c>
      <c r="E12516" t="str">
        <f t="shared" si="199"/>
        <v>No Data</v>
      </c>
    </row>
    <row r="12517" spans="1:5" x14ac:dyDescent="0.3">
      <c r="A12517" s="33" t="s">
        <v>4</v>
      </c>
      <c r="B12517" s="33" t="s">
        <v>53</v>
      </c>
      <c r="C12517" s="33">
        <v>90000</v>
      </c>
      <c r="D12517" s="33" t="s">
        <v>520</v>
      </c>
      <c r="E12517" t="str">
        <f t="shared" si="199"/>
        <v>$75K-$100K</v>
      </c>
    </row>
    <row r="12518" spans="1:5" x14ac:dyDescent="0.3">
      <c r="A12518" s="33" t="s">
        <v>4</v>
      </c>
      <c r="B12518" s="33" t="s">
        <v>53</v>
      </c>
      <c r="C12518" s="33">
        <v>110000</v>
      </c>
      <c r="D12518" s="33" t="s">
        <v>313</v>
      </c>
      <c r="E12518" t="str">
        <f t="shared" si="199"/>
        <v>$100K-$125K</v>
      </c>
    </row>
    <row r="12519" spans="1:5" x14ac:dyDescent="0.3">
      <c r="A12519" s="33" t="s">
        <v>0</v>
      </c>
      <c r="B12519" s="33" t="s">
        <v>53</v>
      </c>
      <c r="C12519" s="33"/>
      <c r="D12519" s="33" t="s">
        <v>2242</v>
      </c>
      <c r="E12519" t="str">
        <f t="shared" si="199"/>
        <v>No Data</v>
      </c>
    </row>
    <row r="12520" spans="1:5" x14ac:dyDescent="0.3">
      <c r="A12520" s="33" t="s">
        <v>0</v>
      </c>
      <c r="B12520" s="33" t="s">
        <v>53</v>
      </c>
      <c r="C12520" s="33"/>
      <c r="D12520" s="33" t="s">
        <v>232</v>
      </c>
      <c r="E12520" t="str">
        <f t="shared" si="199"/>
        <v>No Data</v>
      </c>
    </row>
    <row r="12521" spans="1:5" x14ac:dyDescent="0.3">
      <c r="A12521" s="33" t="s">
        <v>0</v>
      </c>
      <c r="B12521" s="33" t="s">
        <v>54</v>
      </c>
      <c r="C12521" s="33">
        <v>110000</v>
      </c>
      <c r="D12521" s="33" t="s">
        <v>5138</v>
      </c>
      <c r="E12521" t="str">
        <f t="shared" si="199"/>
        <v>$100K-$125K</v>
      </c>
    </row>
    <row r="12522" spans="1:5" x14ac:dyDescent="0.3">
      <c r="A12522" s="33" t="s">
        <v>2</v>
      </c>
      <c r="B12522" s="33" t="s">
        <v>53</v>
      </c>
      <c r="C12522" s="33"/>
      <c r="D12522" s="33" t="s">
        <v>268</v>
      </c>
      <c r="E12522" t="str">
        <f t="shared" si="199"/>
        <v>No Data</v>
      </c>
    </row>
    <row r="12523" spans="1:5" x14ac:dyDescent="0.3">
      <c r="A12523" s="33" t="s">
        <v>2</v>
      </c>
      <c r="B12523" s="33" t="s">
        <v>53</v>
      </c>
      <c r="C12523" s="33">
        <v>65000</v>
      </c>
      <c r="D12523" s="33" t="s">
        <v>3934</v>
      </c>
      <c r="E12523" t="str">
        <f t="shared" si="199"/>
        <v>&lt;$75K</v>
      </c>
    </row>
    <row r="12524" spans="1:5" x14ac:dyDescent="0.3">
      <c r="A12524" s="33" t="s">
        <v>0</v>
      </c>
      <c r="B12524" s="33" t="s">
        <v>53</v>
      </c>
      <c r="C12524" s="33"/>
      <c r="D12524" s="33" t="s">
        <v>286</v>
      </c>
      <c r="E12524" t="str">
        <f t="shared" si="199"/>
        <v>No Data</v>
      </c>
    </row>
    <row r="12525" spans="1:5" x14ac:dyDescent="0.3">
      <c r="A12525" s="33" t="s">
        <v>2</v>
      </c>
      <c r="B12525" s="33" t="s">
        <v>53</v>
      </c>
      <c r="C12525" s="33"/>
      <c r="D12525" s="33" t="s">
        <v>5139</v>
      </c>
      <c r="E12525" t="str">
        <f t="shared" si="199"/>
        <v>No Data</v>
      </c>
    </row>
    <row r="12526" spans="1:5" x14ac:dyDescent="0.3">
      <c r="A12526" s="33" t="s">
        <v>126</v>
      </c>
      <c r="B12526" s="33" t="s">
        <v>54</v>
      </c>
      <c r="C12526" s="33"/>
      <c r="D12526" s="33" t="s">
        <v>278</v>
      </c>
      <c r="E12526" t="str">
        <f t="shared" si="199"/>
        <v>No Data</v>
      </c>
    </row>
    <row r="12527" spans="1:5" x14ac:dyDescent="0.3">
      <c r="A12527" s="33" t="s">
        <v>126</v>
      </c>
      <c r="B12527" s="33" t="s">
        <v>53</v>
      </c>
      <c r="C12527" s="33"/>
      <c r="D12527" s="33" t="s">
        <v>3454</v>
      </c>
      <c r="E12527" t="str">
        <f t="shared" si="199"/>
        <v>No Data</v>
      </c>
    </row>
    <row r="12528" spans="1:5" x14ac:dyDescent="0.3">
      <c r="A12528" s="33" t="s">
        <v>2</v>
      </c>
      <c r="B12528" s="33" t="s">
        <v>53</v>
      </c>
      <c r="C12528" s="33">
        <v>81682</v>
      </c>
      <c r="D12528" s="33" t="s">
        <v>1037</v>
      </c>
      <c r="E12528" t="str">
        <f t="shared" si="199"/>
        <v>$75K-$100K</v>
      </c>
    </row>
    <row r="12529" spans="1:5" x14ac:dyDescent="0.3">
      <c r="A12529" s="33" t="s">
        <v>4</v>
      </c>
      <c r="B12529" s="33" t="s">
        <v>54</v>
      </c>
      <c r="C12529" s="33"/>
      <c r="D12529" s="33" t="s">
        <v>5140</v>
      </c>
      <c r="E12529" t="str">
        <f t="shared" si="199"/>
        <v>No Data</v>
      </c>
    </row>
    <row r="12530" spans="1:5" x14ac:dyDescent="0.3">
      <c r="A12530" s="33" t="s">
        <v>2</v>
      </c>
      <c r="B12530" s="33" t="s">
        <v>53</v>
      </c>
      <c r="C12530" s="33">
        <v>50000</v>
      </c>
      <c r="D12530" s="33" t="s">
        <v>5141</v>
      </c>
      <c r="E12530" t="str">
        <f t="shared" si="199"/>
        <v>&lt;$75K</v>
      </c>
    </row>
    <row r="12531" spans="1:5" x14ac:dyDescent="0.3">
      <c r="A12531" s="33" t="s">
        <v>4</v>
      </c>
      <c r="B12531" s="33" t="s">
        <v>53</v>
      </c>
      <c r="C12531" s="33"/>
      <c r="D12531" s="33" t="s">
        <v>912</v>
      </c>
      <c r="E12531" t="str">
        <f t="shared" si="199"/>
        <v>No Data</v>
      </c>
    </row>
    <row r="12532" spans="1:5" x14ac:dyDescent="0.3">
      <c r="A12532" s="33" t="s">
        <v>2</v>
      </c>
      <c r="B12532" s="33" t="s">
        <v>56</v>
      </c>
      <c r="C12532" s="33">
        <v>111202</v>
      </c>
      <c r="D12532" s="33" t="s">
        <v>1610</v>
      </c>
      <c r="E12532" t="str">
        <f t="shared" si="199"/>
        <v>$100K-$125K</v>
      </c>
    </row>
    <row r="12533" spans="1:5" x14ac:dyDescent="0.3">
      <c r="A12533" s="33" t="s">
        <v>4</v>
      </c>
      <c r="B12533" s="33" t="s">
        <v>115</v>
      </c>
      <c r="C12533" s="33">
        <v>50500</v>
      </c>
      <c r="D12533" s="33" t="s">
        <v>5142</v>
      </c>
      <c r="E12533" t="str">
        <f t="shared" si="199"/>
        <v>&lt;$75K</v>
      </c>
    </row>
    <row r="12534" spans="1:5" x14ac:dyDescent="0.3">
      <c r="A12534" s="33" t="s">
        <v>129</v>
      </c>
      <c r="B12534" s="33" t="s">
        <v>100</v>
      </c>
      <c r="C12534" s="33">
        <v>79200</v>
      </c>
      <c r="D12534" s="33" t="s">
        <v>2248</v>
      </c>
      <c r="E12534" t="str">
        <f t="shared" si="199"/>
        <v>$75K-$100K</v>
      </c>
    </row>
    <row r="12535" spans="1:5" x14ac:dyDescent="0.3">
      <c r="A12535" s="33" t="s">
        <v>126</v>
      </c>
      <c r="B12535" s="33" t="s">
        <v>90</v>
      </c>
      <c r="C12535" s="33">
        <v>79200</v>
      </c>
      <c r="D12535" s="33" t="s">
        <v>329</v>
      </c>
      <c r="E12535" t="str">
        <f t="shared" si="199"/>
        <v>$75K-$100K</v>
      </c>
    </row>
    <row r="12536" spans="1:5" x14ac:dyDescent="0.3">
      <c r="A12536" s="33" t="s">
        <v>129</v>
      </c>
      <c r="B12536" s="33" t="s">
        <v>69</v>
      </c>
      <c r="C12536" s="33">
        <v>89100</v>
      </c>
      <c r="D12536" s="33" t="s">
        <v>5143</v>
      </c>
      <c r="E12536" t="str">
        <f t="shared" si="199"/>
        <v>$75K-$100K</v>
      </c>
    </row>
    <row r="12537" spans="1:5" x14ac:dyDescent="0.3">
      <c r="A12537" s="33" t="s">
        <v>0</v>
      </c>
      <c r="B12537" s="33" t="s">
        <v>96</v>
      </c>
      <c r="C12537" s="33">
        <v>157500</v>
      </c>
      <c r="D12537" s="33" t="s">
        <v>5144</v>
      </c>
      <c r="E12537" t="str">
        <f t="shared" si="199"/>
        <v>$125K-$200K</v>
      </c>
    </row>
    <row r="12538" spans="1:5" x14ac:dyDescent="0.3">
      <c r="A12538" s="33" t="s">
        <v>4</v>
      </c>
      <c r="B12538" s="33" t="s">
        <v>53</v>
      </c>
      <c r="C12538" s="33">
        <v>142500</v>
      </c>
      <c r="D12538" s="33" t="s">
        <v>232</v>
      </c>
      <c r="E12538" t="str">
        <f t="shared" si="199"/>
        <v>$125K-$200K</v>
      </c>
    </row>
    <row r="12539" spans="1:5" x14ac:dyDescent="0.3">
      <c r="A12539" s="33" t="s">
        <v>2</v>
      </c>
      <c r="B12539" s="33" t="s">
        <v>53</v>
      </c>
      <c r="C12539" s="33"/>
      <c r="D12539" s="33" t="s">
        <v>2690</v>
      </c>
      <c r="E12539" t="str">
        <f t="shared" si="199"/>
        <v>No Data</v>
      </c>
    </row>
    <row r="12540" spans="1:5" x14ac:dyDescent="0.3">
      <c r="A12540" s="33" t="s">
        <v>0</v>
      </c>
      <c r="B12540" s="33" t="s">
        <v>53</v>
      </c>
      <c r="C12540" s="33">
        <v>130000</v>
      </c>
      <c r="D12540" s="33" t="s">
        <v>5145</v>
      </c>
      <c r="E12540" t="str">
        <f t="shared" si="199"/>
        <v>$125K-$200K</v>
      </c>
    </row>
    <row r="12541" spans="1:5" x14ac:dyDescent="0.3">
      <c r="A12541" s="33" t="s">
        <v>2</v>
      </c>
      <c r="B12541" s="33" t="s">
        <v>53</v>
      </c>
      <c r="C12541" s="33">
        <v>81600</v>
      </c>
      <c r="D12541" s="33" t="s">
        <v>5146</v>
      </c>
      <c r="E12541" t="str">
        <f t="shared" si="199"/>
        <v>$75K-$100K</v>
      </c>
    </row>
    <row r="12542" spans="1:5" x14ac:dyDescent="0.3">
      <c r="A12542" s="33" t="s">
        <v>0</v>
      </c>
      <c r="B12542" s="33" t="s">
        <v>53</v>
      </c>
      <c r="C12542" s="33"/>
      <c r="D12542" s="33" t="s">
        <v>479</v>
      </c>
      <c r="E12542" t="str">
        <f t="shared" si="199"/>
        <v>No Data</v>
      </c>
    </row>
    <row r="12543" spans="1:5" x14ac:dyDescent="0.3">
      <c r="A12543" s="33" t="s">
        <v>4</v>
      </c>
      <c r="B12543" s="33" t="s">
        <v>53</v>
      </c>
      <c r="C12543" s="33"/>
      <c r="D12543" s="33" t="s">
        <v>5147</v>
      </c>
      <c r="E12543" t="str">
        <f t="shared" si="199"/>
        <v>No Data</v>
      </c>
    </row>
    <row r="12544" spans="1:5" x14ac:dyDescent="0.3">
      <c r="A12544" s="33" t="s">
        <v>4</v>
      </c>
      <c r="B12544" s="33" t="s">
        <v>53</v>
      </c>
      <c r="C12544" s="33"/>
      <c r="D12544" s="33" t="s">
        <v>258</v>
      </c>
      <c r="E12544" t="str">
        <f t="shared" si="199"/>
        <v>No Data</v>
      </c>
    </row>
    <row r="12545" spans="1:5" x14ac:dyDescent="0.3">
      <c r="A12545" s="33" t="s">
        <v>0</v>
      </c>
      <c r="B12545" s="33" t="s">
        <v>53</v>
      </c>
      <c r="C12545" s="33">
        <v>160000</v>
      </c>
      <c r="D12545" s="33" t="s">
        <v>315</v>
      </c>
      <c r="E12545" t="str">
        <f t="shared" si="199"/>
        <v>$125K-$200K</v>
      </c>
    </row>
    <row r="12546" spans="1:5" x14ac:dyDescent="0.3">
      <c r="A12546" s="33" t="s">
        <v>4</v>
      </c>
      <c r="B12546" s="33" t="s">
        <v>54</v>
      </c>
      <c r="C12546" s="33">
        <v>95000</v>
      </c>
      <c r="D12546" s="33" t="s">
        <v>5148</v>
      </c>
      <c r="E12546" t="str">
        <f t="shared" si="199"/>
        <v>$75K-$100K</v>
      </c>
    </row>
    <row r="12547" spans="1:5" x14ac:dyDescent="0.3">
      <c r="A12547" s="33" t="s">
        <v>4</v>
      </c>
      <c r="B12547" s="33" t="s">
        <v>53</v>
      </c>
      <c r="C12547" s="33"/>
      <c r="D12547" s="33" t="s">
        <v>4438</v>
      </c>
      <c r="E12547" t="str">
        <f t="shared" ref="E12547:E12610" si="200">_xlfn.XLOOKUP(C12547,$H$16:$H$21,$G$16:$G$21,,1)</f>
        <v>No Data</v>
      </c>
    </row>
    <row r="12548" spans="1:5" x14ac:dyDescent="0.3">
      <c r="A12548" s="33" t="s">
        <v>2</v>
      </c>
      <c r="B12548" s="33" t="s">
        <v>65</v>
      </c>
      <c r="C12548" s="33">
        <v>56700</v>
      </c>
      <c r="D12548" s="33" t="s">
        <v>2052</v>
      </c>
      <c r="E12548" t="str">
        <f t="shared" si="200"/>
        <v>&lt;$75K</v>
      </c>
    </row>
    <row r="12549" spans="1:5" x14ac:dyDescent="0.3">
      <c r="A12549" s="33" t="s">
        <v>2</v>
      </c>
      <c r="B12549" s="33" t="s">
        <v>53</v>
      </c>
      <c r="C12549" s="33"/>
      <c r="D12549" s="33" t="s">
        <v>4206</v>
      </c>
      <c r="E12549" t="str">
        <f t="shared" si="200"/>
        <v>No Data</v>
      </c>
    </row>
    <row r="12550" spans="1:5" x14ac:dyDescent="0.3">
      <c r="A12550" s="33" t="s">
        <v>2</v>
      </c>
      <c r="B12550" s="33" t="s">
        <v>53</v>
      </c>
      <c r="C12550" s="33"/>
      <c r="D12550" s="33" t="s">
        <v>5149</v>
      </c>
      <c r="E12550" t="str">
        <f t="shared" si="200"/>
        <v>No Data</v>
      </c>
    </row>
    <row r="12551" spans="1:5" x14ac:dyDescent="0.3">
      <c r="A12551" s="33" t="s">
        <v>2</v>
      </c>
      <c r="B12551" s="33" t="s">
        <v>53</v>
      </c>
      <c r="C12551" s="33"/>
      <c r="D12551" s="33" t="s">
        <v>3987</v>
      </c>
      <c r="E12551" t="str">
        <f t="shared" si="200"/>
        <v>No Data</v>
      </c>
    </row>
    <row r="12552" spans="1:5" x14ac:dyDescent="0.3">
      <c r="A12552" s="33" t="s">
        <v>128</v>
      </c>
      <c r="B12552" s="33" t="s">
        <v>54</v>
      </c>
      <c r="C12552" s="33">
        <v>90000</v>
      </c>
      <c r="D12552" s="33" t="s">
        <v>314</v>
      </c>
      <c r="E12552" t="str">
        <f t="shared" si="200"/>
        <v>$75K-$100K</v>
      </c>
    </row>
    <row r="12553" spans="1:5" x14ac:dyDescent="0.3">
      <c r="A12553" s="33" t="s">
        <v>4</v>
      </c>
      <c r="B12553" s="33" t="s">
        <v>53</v>
      </c>
      <c r="C12553" s="33">
        <v>125000</v>
      </c>
      <c r="D12553" s="33" t="s">
        <v>5150</v>
      </c>
      <c r="E12553" t="str">
        <f t="shared" si="200"/>
        <v>$100K-$125K</v>
      </c>
    </row>
    <row r="12554" spans="1:5" x14ac:dyDescent="0.3">
      <c r="A12554" s="33" t="s">
        <v>4</v>
      </c>
      <c r="B12554" s="33" t="s">
        <v>53</v>
      </c>
      <c r="C12554" s="33"/>
      <c r="D12554" s="33" t="s">
        <v>258</v>
      </c>
      <c r="E12554" t="str">
        <f t="shared" si="200"/>
        <v>No Data</v>
      </c>
    </row>
    <row r="12555" spans="1:5" x14ac:dyDescent="0.3">
      <c r="A12555" s="33" t="s">
        <v>4</v>
      </c>
      <c r="B12555" s="33" t="s">
        <v>53</v>
      </c>
      <c r="C12555" s="33">
        <v>155500</v>
      </c>
      <c r="D12555" s="33" t="s">
        <v>4460</v>
      </c>
      <c r="E12555" t="str">
        <f t="shared" si="200"/>
        <v>$125K-$200K</v>
      </c>
    </row>
    <row r="12556" spans="1:5" x14ac:dyDescent="0.3">
      <c r="A12556" s="33" t="s">
        <v>0</v>
      </c>
      <c r="B12556" s="33" t="s">
        <v>53</v>
      </c>
      <c r="C12556" s="33">
        <v>150000</v>
      </c>
      <c r="D12556" s="33" t="s">
        <v>5151</v>
      </c>
      <c r="E12556" t="str">
        <f t="shared" si="200"/>
        <v>$125K-$200K</v>
      </c>
    </row>
    <row r="12557" spans="1:5" x14ac:dyDescent="0.3">
      <c r="A12557" s="33" t="s">
        <v>2</v>
      </c>
      <c r="B12557" s="33" t="s">
        <v>53</v>
      </c>
      <c r="C12557" s="33"/>
      <c r="D12557" s="33" t="s">
        <v>1279</v>
      </c>
      <c r="E12557" t="str">
        <f t="shared" si="200"/>
        <v>No Data</v>
      </c>
    </row>
    <row r="12558" spans="1:5" x14ac:dyDescent="0.3">
      <c r="A12558" s="33" t="s">
        <v>2</v>
      </c>
      <c r="B12558" s="33" t="s">
        <v>53</v>
      </c>
      <c r="C12558" s="33">
        <v>75500</v>
      </c>
      <c r="D12558" s="33" t="s">
        <v>5152</v>
      </c>
      <c r="E12558" t="str">
        <f t="shared" si="200"/>
        <v>$75K-$100K</v>
      </c>
    </row>
    <row r="12559" spans="1:5" x14ac:dyDescent="0.3">
      <c r="A12559" s="33" t="s">
        <v>4</v>
      </c>
      <c r="B12559" s="33" t="s">
        <v>53</v>
      </c>
      <c r="C12559" s="33"/>
      <c r="D12559" s="33" t="s">
        <v>530</v>
      </c>
      <c r="E12559" t="str">
        <f t="shared" si="200"/>
        <v>No Data</v>
      </c>
    </row>
    <row r="12560" spans="1:5" x14ac:dyDescent="0.3">
      <c r="A12560" s="33" t="s">
        <v>2</v>
      </c>
      <c r="B12560" s="33" t="s">
        <v>53</v>
      </c>
      <c r="C12560" s="33">
        <v>83000</v>
      </c>
      <c r="D12560" s="33" t="s">
        <v>5153</v>
      </c>
      <c r="E12560" t="str">
        <f t="shared" si="200"/>
        <v>$75K-$100K</v>
      </c>
    </row>
    <row r="12561" spans="1:5" x14ac:dyDescent="0.3">
      <c r="A12561" s="33" t="s">
        <v>125</v>
      </c>
      <c r="B12561" s="33" t="s">
        <v>53</v>
      </c>
      <c r="C12561" s="33">
        <v>95640</v>
      </c>
      <c r="D12561" s="33" t="s">
        <v>476</v>
      </c>
      <c r="E12561" t="str">
        <f t="shared" si="200"/>
        <v>$75K-$100K</v>
      </c>
    </row>
    <row r="12562" spans="1:5" x14ac:dyDescent="0.3">
      <c r="A12562" s="33" t="s">
        <v>1</v>
      </c>
      <c r="B12562" s="33" t="s">
        <v>53</v>
      </c>
      <c r="C12562" s="33">
        <v>230500</v>
      </c>
      <c r="D12562" s="33" t="s">
        <v>845</v>
      </c>
      <c r="E12562" t="str">
        <f t="shared" si="200"/>
        <v>&gt;$200K</v>
      </c>
    </row>
    <row r="12563" spans="1:5" x14ac:dyDescent="0.3">
      <c r="A12563" s="33" t="s">
        <v>2</v>
      </c>
      <c r="B12563" s="33" t="s">
        <v>53</v>
      </c>
      <c r="C12563" s="33">
        <v>95000</v>
      </c>
      <c r="D12563" s="33" t="s">
        <v>268</v>
      </c>
      <c r="E12563" t="str">
        <f t="shared" si="200"/>
        <v>$75K-$100K</v>
      </c>
    </row>
    <row r="12564" spans="1:5" x14ac:dyDescent="0.3">
      <c r="A12564" s="33" t="s">
        <v>2</v>
      </c>
      <c r="B12564" s="33" t="s">
        <v>114</v>
      </c>
      <c r="C12564" s="33">
        <v>79200</v>
      </c>
      <c r="D12564" s="33" t="s">
        <v>1013</v>
      </c>
      <c r="E12564" t="str">
        <f t="shared" si="200"/>
        <v>$75K-$100K</v>
      </c>
    </row>
    <row r="12565" spans="1:5" x14ac:dyDescent="0.3">
      <c r="A12565" s="33" t="s">
        <v>0</v>
      </c>
      <c r="B12565" s="33" t="s">
        <v>65</v>
      </c>
      <c r="C12565" s="33"/>
      <c r="D12565" s="33" t="s">
        <v>666</v>
      </c>
      <c r="E12565" t="str">
        <f t="shared" si="200"/>
        <v>No Data</v>
      </c>
    </row>
    <row r="12566" spans="1:5" x14ac:dyDescent="0.3">
      <c r="A12566" s="33" t="s">
        <v>2</v>
      </c>
      <c r="B12566" s="33" t="s">
        <v>83</v>
      </c>
      <c r="C12566" s="33">
        <v>53014</v>
      </c>
      <c r="D12566" s="33" t="s">
        <v>932</v>
      </c>
      <c r="E12566" t="str">
        <f t="shared" si="200"/>
        <v>&lt;$75K</v>
      </c>
    </row>
    <row r="12567" spans="1:5" x14ac:dyDescent="0.3">
      <c r="A12567" s="33" t="s">
        <v>128</v>
      </c>
      <c r="B12567" s="33" t="s">
        <v>98</v>
      </c>
      <c r="C12567" s="33">
        <v>87705</v>
      </c>
      <c r="D12567" s="33" t="s">
        <v>1040</v>
      </c>
      <c r="E12567" t="str">
        <f t="shared" si="200"/>
        <v>$75K-$100K</v>
      </c>
    </row>
    <row r="12568" spans="1:5" x14ac:dyDescent="0.3">
      <c r="A12568" s="33" t="s">
        <v>2</v>
      </c>
      <c r="B12568" s="33" t="s">
        <v>53</v>
      </c>
      <c r="C12568" s="33">
        <v>110000</v>
      </c>
      <c r="D12568" s="33" t="s">
        <v>232</v>
      </c>
      <c r="E12568" t="str">
        <f t="shared" si="200"/>
        <v>$100K-$125K</v>
      </c>
    </row>
    <row r="12569" spans="1:5" x14ac:dyDescent="0.3">
      <c r="A12569" s="33" t="s">
        <v>126</v>
      </c>
      <c r="B12569" s="33" t="s">
        <v>54</v>
      </c>
      <c r="C12569" s="33">
        <v>150000</v>
      </c>
      <c r="D12569" s="33" t="s">
        <v>1998</v>
      </c>
      <c r="E12569" t="str">
        <f t="shared" si="200"/>
        <v>$125K-$200K</v>
      </c>
    </row>
    <row r="12570" spans="1:5" x14ac:dyDescent="0.3">
      <c r="A12570" s="33" t="s">
        <v>2</v>
      </c>
      <c r="B12570" s="33" t="s">
        <v>53</v>
      </c>
      <c r="C12570" s="33">
        <v>85000</v>
      </c>
      <c r="D12570" s="33" t="s">
        <v>5154</v>
      </c>
      <c r="E12570" t="str">
        <f t="shared" si="200"/>
        <v>$75K-$100K</v>
      </c>
    </row>
    <row r="12571" spans="1:5" x14ac:dyDescent="0.3">
      <c r="A12571" s="33" t="s">
        <v>2</v>
      </c>
      <c r="B12571" s="33" t="s">
        <v>53</v>
      </c>
      <c r="C12571" s="33">
        <v>83000</v>
      </c>
      <c r="D12571" s="33" t="s">
        <v>520</v>
      </c>
      <c r="E12571" t="str">
        <f t="shared" si="200"/>
        <v>$75K-$100K</v>
      </c>
    </row>
    <row r="12572" spans="1:5" x14ac:dyDescent="0.3">
      <c r="A12572" s="33" t="s">
        <v>0</v>
      </c>
      <c r="B12572" s="33" t="s">
        <v>53</v>
      </c>
      <c r="C12572" s="33">
        <v>224500</v>
      </c>
      <c r="D12572" s="33" t="s">
        <v>217</v>
      </c>
      <c r="E12572" t="str">
        <f t="shared" si="200"/>
        <v>&gt;$200K</v>
      </c>
    </row>
    <row r="12573" spans="1:5" x14ac:dyDescent="0.3">
      <c r="A12573" s="33" t="s">
        <v>126</v>
      </c>
      <c r="B12573" s="33" t="s">
        <v>53</v>
      </c>
      <c r="C12573" s="33"/>
      <c r="D12573" s="33" t="s">
        <v>5155</v>
      </c>
      <c r="E12573" t="str">
        <f t="shared" si="200"/>
        <v>No Data</v>
      </c>
    </row>
    <row r="12574" spans="1:5" x14ac:dyDescent="0.3">
      <c r="A12574" s="33" t="s">
        <v>0</v>
      </c>
      <c r="B12574" s="33" t="s">
        <v>53</v>
      </c>
      <c r="C12574" s="33">
        <v>225000</v>
      </c>
      <c r="D12574" s="33" t="s">
        <v>638</v>
      </c>
      <c r="E12574" t="str">
        <f t="shared" si="200"/>
        <v>&gt;$200K</v>
      </c>
    </row>
    <row r="12575" spans="1:5" x14ac:dyDescent="0.3">
      <c r="A12575" s="33" t="s">
        <v>4</v>
      </c>
      <c r="B12575" s="33" t="s">
        <v>53</v>
      </c>
      <c r="C12575" s="33"/>
      <c r="D12575" s="33" t="s">
        <v>5156</v>
      </c>
      <c r="E12575" t="str">
        <f t="shared" si="200"/>
        <v>No Data</v>
      </c>
    </row>
    <row r="12576" spans="1:5" x14ac:dyDescent="0.3">
      <c r="A12576" s="33" t="s">
        <v>2</v>
      </c>
      <c r="B12576" s="33" t="s">
        <v>53</v>
      </c>
      <c r="C12576" s="33"/>
      <c r="D12576" s="33" t="s">
        <v>268</v>
      </c>
      <c r="E12576" t="str">
        <f t="shared" si="200"/>
        <v>No Data</v>
      </c>
    </row>
    <row r="12577" spans="1:5" x14ac:dyDescent="0.3">
      <c r="A12577" s="33" t="s">
        <v>4</v>
      </c>
      <c r="B12577" s="33" t="s">
        <v>53</v>
      </c>
      <c r="C12577" s="33">
        <v>120000</v>
      </c>
      <c r="D12577" s="33" t="s">
        <v>232</v>
      </c>
      <c r="E12577" t="str">
        <f t="shared" si="200"/>
        <v>$100K-$125K</v>
      </c>
    </row>
    <row r="12578" spans="1:5" x14ac:dyDescent="0.3">
      <c r="A12578" s="33" t="s">
        <v>4</v>
      </c>
      <c r="B12578" s="33" t="s">
        <v>53</v>
      </c>
      <c r="C12578" s="33"/>
      <c r="D12578" s="33" t="s">
        <v>1919</v>
      </c>
      <c r="E12578" t="str">
        <f t="shared" si="200"/>
        <v>No Data</v>
      </c>
    </row>
    <row r="12579" spans="1:5" x14ac:dyDescent="0.3">
      <c r="A12579" s="33" t="s">
        <v>0</v>
      </c>
      <c r="B12579" s="33" t="s">
        <v>53</v>
      </c>
      <c r="C12579" s="33">
        <v>105306</v>
      </c>
      <c r="D12579" s="33" t="s">
        <v>5157</v>
      </c>
      <c r="E12579" t="str">
        <f t="shared" si="200"/>
        <v>$100K-$125K</v>
      </c>
    </row>
    <row r="12580" spans="1:5" x14ac:dyDescent="0.3">
      <c r="A12580" s="33" t="s">
        <v>4</v>
      </c>
      <c r="B12580" s="33" t="s">
        <v>53</v>
      </c>
      <c r="C12580" s="33"/>
      <c r="D12580" s="33" t="s">
        <v>5158</v>
      </c>
      <c r="E12580" t="str">
        <f t="shared" si="200"/>
        <v>No Data</v>
      </c>
    </row>
    <row r="12581" spans="1:5" x14ac:dyDescent="0.3">
      <c r="A12581" s="33" t="s">
        <v>2</v>
      </c>
      <c r="B12581" s="33" t="s">
        <v>53</v>
      </c>
      <c r="C12581" s="33">
        <v>95640</v>
      </c>
      <c r="D12581" s="33" t="s">
        <v>476</v>
      </c>
      <c r="E12581" t="str">
        <f t="shared" si="200"/>
        <v>$75K-$100K</v>
      </c>
    </row>
    <row r="12582" spans="1:5" x14ac:dyDescent="0.3">
      <c r="A12582" s="33" t="s">
        <v>4</v>
      </c>
      <c r="B12582" s="33" t="s">
        <v>53</v>
      </c>
      <c r="C12582" s="33">
        <v>155000</v>
      </c>
      <c r="D12582" s="33" t="s">
        <v>265</v>
      </c>
      <c r="E12582" t="str">
        <f t="shared" si="200"/>
        <v>$125K-$200K</v>
      </c>
    </row>
    <row r="12583" spans="1:5" x14ac:dyDescent="0.3">
      <c r="A12583" s="33" t="s">
        <v>0</v>
      </c>
      <c r="B12583" s="33" t="s">
        <v>53</v>
      </c>
      <c r="C12583" s="33"/>
      <c r="D12583" s="33" t="s">
        <v>258</v>
      </c>
      <c r="E12583" t="str">
        <f t="shared" si="200"/>
        <v>No Data</v>
      </c>
    </row>
    <row r="12584" spans="1:5" x14ac:dyDescent="0.3">
      <c r="A12584" s="33" t="s">
        <v>0</v>
      </c>
      <c r="B12584" s="33" t="s">
        <v>53</v>
      </c>
      <c r="C12584" s="33"/>
      <c r="D12584" s="33" t="s">
        <v>2032</v>
      </c>
      <c r="E12584" t="str">
        <f t="shared" si="200"/>
        <v>No Data</v>
      </c>
    </row>
    <row r="12585" spans="1:5" x14ac:dyDescent="0.3">
      <c r="A12585" s="33" t="s">
        <v>2</v>
      </c>
      <c r="B12585" s="33" t="s">
        <v>53</v>
      </c>
      <c r="C12585" s="33">
        <v>137500</v>
      </c>
      <c r="D12585" s="33" t="s">
        <v>522</v>
      </c>
      <c r="E12585" t="str">
        <f t="shared" si="200"/>
        <v>$125K-$200K</v>
      </c>
    </row>
    <row r="12586" spans="1:5" x14ac:dyDescent="0.3">
      <c r="A12586" s="33" t="s">
        <v>128</v>
      </c>
      <c r="B12586" s="33" t="s">
        <v>53</v>
      </c>
      <c r="C12586" s="33">
        <v>176500</v>
      </c>
      <c r="D12586" s="33" t="s">
        <v>2520</v>
      </c>
      <c r="E12586" t="str">
        <f t="shared" si="200"/>
        <v>$125K-$200K</v>
      </c>
    </row>
    <row r="12587" spans="1:5" x14ac:dyDescent="0.3">
      <c r="A12587" s="33" t="s">
        <v>0</v>
      </c>
      <c r="B12587" s="33" t="s">
        <v>53</v>
      </c>
      <c r="C12587" s="33"/>
      <c r="D12587" s="33" t="s">
        <v>658</v>
      </c>
      <c r="E12587" t="str">
        <f t="shared" si="200"/>
        <v>No Data</v>
      </c>
    </row>
    <row r="12588" spans="1:5" x14ac:dyDescent="0.3">
      <c r="A12588" s="33" t="s">
        <v>126</v>
      </c>
      <c r="B12588" s="33" t="s">
        <v>53</v>
      </c>
      <c r="C12588" s="33"/>
      <c r="D12588" s="33" t="s">
        <v>5159</v>
      </c>
      <c r="E12588" t="str">
        <f t="shared" si="200"/>
        <v>No Data</v>
      </c>
    </row>
    <row r="12589" spans="1:5" x14ac:dyDescent="0.3">
      <c r="A12589" s="33" t="s">
        <v>2</v>
      </c>
      <c r="B12589" s="33" t="s">
        <v>53</v>
      </c>
      <c r="C12589" s="33"/>
      <c r="D12589" s="33" t="s">
        <v>5160</v>
      </c>
      <c r="E12589" t="str">
        <f t="shared" si="200"/>
        <v>No Data</v>
      </c>
    </row>
    <row r="12590" spans="1:5" x14ac:dyDescent="0.3">
      <c r="A12590" s="33" t="s">
        <v>4</v>
      </c>
      <c r="B12590" s="33" t="s">
        <v>54</v>
      </c>
      <c r="C12590" s="33">
        <v>155000</v>
      </c>
      <c r="D12590" s="33" t="s">
        <v>648</v>
      </c>
      <c r="E12590" t="str">
        <f t="shared" si="200"/>
        <v>$125K-$200K</v>
      </c>
    </row>
    <row r="12591" spans="1:5" x14ac:dyDescent="0.3">
      <c r="A12591" s="33" t="s">
        <v>2</v>
      </c>
      <c r="B12591" s="33" t="s">
        <v>53</v>
      </c>
      <c r="C12591" s="33"/>
      <c r="D12591" s="33" t="s">
        <v>268</v>
      </c>
      <c r="E12591" t="str">
        <f t="shared" si="200"/>
        <v>No Data</v>
      </c>
    </row>
    <row r="12592" spans="1:5" x14ac:dyDescent="0.3">
      <c r="A12592" s="33" t="s">
        <v>0</v>
      </c>
      <c r="B12592" s="33" t="s">
        <v>53</v>
      </c>
      <c r="C12592" s="33"/>
      <c r="D12592" s="33" t="s">
        <v>457</v>
      </c>
      <c r="E12592" t="str">
        <f t="shared" si="200"/>
        <v>No Data</v>
      </c>
    </row>
    <row r="12593" spans="1:5" x14ac:dyDescent="0.3">
      <c r="A12593" s="33" t="s">
        <v>0</v>
      </c>
      <c r="B12593" s="33" t="s">
        <v>53</v>
      </c>
      <c r="C12593" s="33">
        <v>90000</v>
      </c>
      <c r="D12593" s="33" t="s">
        <v>1157</v>
      </c>
      <c r="E12593" t="str">
        <f t="shared" si="200"/>
        <v>$75K-$100K</v>
      </c>
    </row>
    <row r="12594" spans="1:5" x14ac:dyDescent="0.3">
      <c r="A12594" s="33" t="s">
        <v>4</v>
      </c>
      <c r="B12594" s="33" t="s">
        <v>53</v>
      </c>
      <c r="C12594" s="33"/>
      <c r="D12594" s="33" t="s">
        <v>5161</v>
      </c>
      <c r="E12594" t="str">
        <f t="shared" si="200"/>
        <v>No Data</v>
      </c>
    </row>
    <row r="12595" spans="1:5" x14ac:dyDescent="0.3">
      <c r="A12595" s="33" t="s">
        <v>4</v>
      </c>
      <c r="B12595" s="33" t="s">
        <v>53</v>
      </c>
      <c r="C12595" s="33"/>
      <c r="D12595" s="33" t="s">
        <v>5162</v>
      </c>
      <c r="E12595" t="str">
        <f t="shared" si="200"/>
        <v>No Data</v>
      </c>
    </row>
    <row r="12596" spans="1:5" x14ac:dyDescent="0.3">
      <c r="A12596" s="33" t="s">
        <v>0</v>
      </c>
      <c r="B12596" s="33" t="s">
        <v>53</v>
      </c>
      <c r="C12596" s="33"/>
      <c r="D12596" s="33" t="s">
        <v>5163</v>
      </c>
      <c r="E12596" t="str">
        <f t="shared" si="200"/>
        <v>No Data</v>
      </c>
    </row>
    <row r="12597" spans="1:5" x14ac:dyDescent="0.3">
      <c r="A12597" s="33" t="s">
        <v>0</v>
      </c>
      <c r="B12597" s="33" t="s">
        <v>53</v>
      </c>
      <c r="C12597" s="33">
        <v>195000</v>
      </c>
      <c r="D12597" s="33" t="s">
        <v>5164</v>
      </c>
      <c r="E12597" t="str">
        <f t="shared" si="200"/>
        <v>$125K-$200K</v>
      </c>
    </row>
    <row r="12598" spans="1:5" x14ac:dyDescent="0.3">
      <c r="A12598" s="33" t="s">
        <v>128</v>
      </c>
      <c r="B12598" s="33" t="s">
        <v>53</v>
      </c>
      <c r="C12598" s="33">
        <v>112450</v>
      </c>
      <c r="D12598" s="33" t="s">
        <v>1142</v>
      </c>
      <c r="E12598" t="str">
        <f t="shared" si="200"/>
        <v>$100K-$125K</v>
      </c>
    </row>
    <row r="12599" spans="1:5" x14ac:dyDescent="0.3">
      <c r="A12599" s="33" t="s">
        <v>2</v>
      </c>
      <c r="B12599" s="33" t="s">
        <v>54</v>
      </c>
      <c r="C12599" s="33">
        <v>85000</v>
      </c>
      <c r="D12599" s="33" t="s">
        <v>1330</v>
      </c>
      <c r="E12599" t="str">
        <f t="shared" si="200"/>
        <v>$75K-$100K</v>
      </c>
    </row>
    <row r="12600" spans="1:5" x14ac:dyDescent="0.3">
      <c r="A12600" s="33" t="s">
        <v>126</v>
      </c>
      <c r="B12600" s="33" t="s">
        <v>54</v>
      </c>
      <c r="C12600" s="33">
        <v>150000</v>
      </c>
      <c r="D12600" s="33" t="s">
        <v>5165</v>
      </c>
      <c r="E12600" t="str">
        <f t="shared" si="200"/>
        <v>$125K-$200K</v>
      </c>
    </row>
    <row r="12601" spans="1:5" x14ac:dyDescent="0.3">
      <c r="A12601" s="33" t="s">
        <v>0</v>
      </c>
      <c r="B12601" s="33" t="s">
        <v>54</v>
      </c>
      <c r="C12601" s="33">
        <v>70000</v>
      </c>
      <c r="D12601" s="33" t="s">
        <v>457</v>
      </c>
      <c r="E12601" t="str">
        <f t="shared" si="200"/>
        <v>&lt;$75K</v>
      </c>
    </row>
    <row r="12602" spans="1:5" x14ac:dyDescent="0.3">
      <c r="A12602" s="33" t="s">
        <v>4</v>
      </c>
      <c r="B12602" s="33" t="s">
        <v>53</v>
      </c>
      <c r="C12602" s="33"/>
      <c r="D12602" s="33" t="s">
        <v>2793</v>
      </c>
      <c r="E12602" t="str">
        <f t="shared" si="200"/>
        <v>No Data</v>
      </c>
    </row>
    <row r="12603" spans="1:5" x14ac:dyDescent="0.3">
      <c r="A12603" s="33" t="s">
        <v>4</v>
      </c>
      <c r="B12603" s="33" t="s">
        <v>53</v>
      </c>
      <c r="C12603" s="33">
        <v>120000</v>
      </c>
      <c r="D12603" s="33" t="s">
        <v>1427</v>
      </c>
      <c r="E12603" t="str">
        <f t="shared" si="200"/>
        <v>$100K-$125K</v>
      </c>
    </row>
    <row r="12604" spans="1:5" x14ac:dyDescent="0.3">
      <c r="A12604" s="33" t="s">
        <v>0</v>
      </c>
      <c r="B12604" s="33" t="s">
        <v>53</v>
      </c>
      <c r="C12604" s="33">
        <v>157500</v>
      </c>
      <c r="D12604" s="33" t="s">
        <v>353</v>
      </c>
      <c r="E12604" t="str">
        <f t="shared" si="200"/>
        <v>$125K-$200K</v>
      </c>
    </row>
    <row r="12605" spans="1:5" x14ac:dyDescent="0.3">
      <c r="A12605" s="33" t="s">
        <v>126</v>
      </c>
      <c r="B12605" s="33" t="s">
        <v>53</v>
      </c>
      <c r="C12605" s="33">
        <v>150000</v>
      </c>
      <c r="D12605" s="33" t="s">
        <v>541</v>
      </c>
      <c r="E12605" t="str">
        <f t="shared" si="200"/>
        <v>$125K-$200K</v>
      </c>
    </row>
    <row r="12606" spans="1:5" x14ac:dyDescent="0.3">
      <c r="A12606" s="33" t="s">
        <v>2</v>
      </c>
      <c r="B12606" s="33" t="s">
        <v>53</v>
      </c>
      <c r="C12606" s="33"/>
      <c r="D12606" s="33" t="s">
        <v>1604</v>
      </c>
      <c r="E12606" t="str">
        <f t="shared" si="200"/>
        <v>No Data</v>
      </c>
    </row>
    <row r="12607" spans="1:5" x14ac:dyDescent="0.3">
      <c r="A12607" s="33" t="s">
        <v>2</v>
      </c>
      <c r="B12607" s="33" t="s">
        <v>53</v>
      </c>
      <c r="C12607" s="33">
        <v>152650</v>
      </c>
      <c r="D12607" s="33" t="s">
        <v>299</v>
      </c>
      <c r="E12607" t="str">
        <f t="shared" si="200"/>
        <v>$125K-$200K</v>
      </c>
    </row>
    <row r="12608" spans="1:5" x14ac:dyDescent="0.3">
      <c r="A12608" s="33" t="s">
        <v>126</v>
      </c>
      <c r="B12608" s="33" t="s">
        <v>53</v>
      </c>
      <c r="C12608" s="33"/>
      <c r="D12608" s="33" t="s">
        <v>278</v>
      </c>
      <c r="E12608" t="str">
        <f t="shared" si="200"/>
        <v>No Data</v>
      </c>
    </row>
    <row r="12609" spans="1:5" x14ac:dyDescent="0.3">
      <c r="A12609" s="33" t="s">
        <v>2</v>
      </c>
      <c r="B12609" s="33" t="s">
        <v>53</v>
      </c>
      <c r="C12609" s="33">
        <v>115000</v>
      </c>
      <c r="D12609" s="33" t="s">
        <v>326</v>
      </c>
      <c r="E12609" t="str">
        <f t="shared" si="200"/>
        <v>$100K-$125K</v>
      </c>
    </row>
    <row r="12610" spans="1:5" x14ac:dyDescent="0.3">
      <c r="A12610" s="33" t="s">
        <v>125</v>
      </c>
      <c r="B12610" s="33" t="s">
        <v>53</v>
      </c>
      <c r="C12610" s="33"/>
      <c r="D12610" s="33" t="s">
        <v>5166</v>
      </c>
      <c r="E12610" t="str">
        <f t="shared" si="200"/>
        <v>No Data</v>
      </c>
    </row>
    <row r="12611" spans="1:5" x14ac:dyDescent="0.3">
      <c r="A12611" s="33" t="s">
        <v>4</v>
      </c>
      <c r="B12611" s="33" t="s">
        <v>53</v>
      </c>
      <c r="C12611" s="33"/>
      <c r="D12611" s="33" t="s">
        <v>5167</v>
      </c>
      <c r="E12611" t="str">
        <f t="shared" ref="E12611:E12674" si="201">_xlfn.XLOOKUP(C12611,$H$16:$H$21,$G$16:$G$21,,1)</f>
        <v>No Data</v>
      </c>
    </row>
    <row r="12612" spans="1:5" x14ac:dyDescent="0.3">
      <c r="A12612" s="33" t="s">
        <v>128</v>
      </c>
      <c r="B12612" s="33" t="s">
        <v>195</v>
      </c>
      <c r="C12612" s="33">
        <v>157500</v>
      </c>
      <c r="D12612" s="33" t="s">
        <v>353</v>
      </c>
      <c r="E12612" t="str">
        <f t="shared" si="201"/>
        <v>$125K-$200K</v>
      </c>
    </row>
    <row r="12613" spans="1:5" x14ac:dyDescent="0.3">
      <c r="A12613" s="33" t="s">
        <v>4</v>
      </c>
      <c r="B12613" s="33" t="s">
        <v>53</v>
      </c>
      <c r="C12613" s="33">
        <v>162000</v>
      </c>
      <c r="D12613" s="33" t="s">
        <v>5168</v>
      </c>
      <c r="E12613" t="str">
        <f t="shared" si="201"/>
        <v>$125K-$200K</v>
      </c>
    </row>
    <row r="12614" spans="1:5" x14ac:dyDescent="0.3">
      <c r="A12614" s="33" t="s">
        <v>0</v>
      </c>
      <c r="B12614" s="33" t="s">
        <v>53</v>
      </c>
      <c r="C12614" s="33"/>
      <c r="D12614" s="33" t="s">
        <v>2673</v>
      </c>
      <c r="E12614" t="str">
        <f t="shared" si="201"/>
        <v>No Data</v>
      </c>
    </row>
    <row r="12615" spans="1:5" x14ac:dyDescent="0.3">
      <c r="A12615" s="33" t="s">
        <v>4</v>
      </c>
      <c r="B12615" s="33" t="s">
        <v>53</v>
      </c>
      <c r="C12615" s="33">
        <v>99150</v>
      </c>
      <c r="D12615" s="33" t="s">
        <v>651</v>
      </c>
      <c r="E12615" t="str">
        <f t="shared" si="201"/>
        <v>$75K-$100K</v>
      </c>
    </row>
    <row r="12616" spans="1:5" x14ac:dyDescent="0.3">
      <c r="A12616" s="33" t="s">
        <v>0</v>
      </c>
      <c r="B12616" s="33" t="s">
        <v>53</v>
      </c>
      <c r="C12616" s="33">
        <v>222500</v>
      </c>
      <c r="D12616" s="33" t="s">
        <v>942</v>
      </c>
      <c r="E12616" t="str">
        <f t="shared" si="201"/>
        <v>&gt;$200K</v>
      </c>
    </row>
    <row r="12617" spans="1:5" x14ac:dyDescent="0.3">
      <c r="A12617" s="33" t="s">
        <v>0</v>
      </c>
      <c r="B12617" s="33" t="s">
        <v>53</v>
      </c>
      <c r="C12617" s="33">
        <v>225000</v>
      </c>
      <c r="D12617" s="33" t="s">
        <v>292</v>
      </c>
      <c r="E12617" t="str">
        <f t="shared" si="201"/>
        <v>&gt;$200K</v>
      </c>
    </row>
    <row r="12618" spans="1:5" x14ac:dyDescent="0.3">
      <c r="A12618" s="33" t="s">
        <v>2</v>
      </c>
      <c r="B12618" s="33" t="s">
        <v>185</v>
      </c>
      <c r="C12618" s="33">
        <v>137000</v>
      </c>
      <c r="D12618" s="33" t="s">
        <v>3901</v>
      </c>
      <c r="E12618" t="str">
        <f t="shared" si="201"/>
        <v>$125K-$200K</v>
      </c>
    </row>
    <row r="12619" spans="1:5" x14ac:dyDescent="0.3">
      <c r="A12619" s="33" t="s">
        <v>4</v>
      </c>
      <c r="B12619" s="33" t="s">
        <v>85</v>
      </c>
      <c r="C12619" s="33">
        <v>97444</v>
      </c>
      <c r="D12619" s="33" t="s">
        <v>5169</v>
      </c>
      <c r="E12619" t="str">
        <f t="shared" si="201"/>
        <v>$75K-$100K</v>
      </c>
    </row>
    <row r="12620" spans="1:5" x14ac:dyDescent="0.3">
      <c r="A12620" s="33" t="s">
        <v>0</v>
      </c>
      <c r="B12620" s="33" t="s">
        <v>53</v>
      </c>
      <c r="C12620" s="33"/>
      <c r="D12620" s="33" t="s">
        <v>457</v>
      </c>
      <c r="E12620" t="str">
        <f t="shared" si="201"/>
        <v>No Data</v>
      </c>
    </row>
    <row r="12621" spans="1:5" x14ac:dyDescent="0.3">
      <c r="A12621" s="33" t="s">
        <v>2</v>
      </c>
      <c r="B12621" s="33" t="s">
        <v>53</v>
      </c>
      <c r="C12621" s="33">
        <v>58000</v>
      </c>
      <c r="D12621" s="33" t="s">
        <v>2916</v>
      </c>
      <c r="E12621" t="str">
        <f t="shared" si="201"/>
        <v>&lt;$75K</v>
      </c>
    </row>
    <row r="12622" spans="1:5" x14ac:dyDescent="0.3">
      <c r="A12622" s="33" t="s">
        <v>0</v>
      </c>
      <c r="B12622" s="33" t="s">
        <v>53</v>
      </c>
      <c r="C12622" s="33">
        <v>200000</v>
      </c>
      <c r="D12622" s="33" t="s">
        <v>238</v>
      </c>
      <c r="E12622" t="str">
        <f t="shared" si="201"/>
        <v>$125K-$200K</v>
      </c>
    </row>
    <row r="12623" spans="1:5" x14ac:dyDescent="0.3">
      <c r="A12623" s="33" t="s">
        <v>0</v>
      </c>
      <c r="B12623" s="33" t="s">
        <v>53</v>
      </c>
      <c r="C12623" s="33">
        <v>103330</v>
      </c>
      <c r="D12623" s="33" t="s">
        <v>1051</v>
      </c>
      <c r="E12623" t="str">
        <f t="shared" si="201"/>
        <v>$100K-$125K</v>
      </c>
    </row>
    <row r="12624" spans="1:5" x14ac:dyDescent="0.3">
      <c r="A12624" s="33" t="s">
        <v>125</v>
      </c>
      <c r="B12624" s="33" t="s">
        <v>53</v>
      </c>
      <c r="C12624" s="33"/>
      <c r="D12624" s="33" t="s">
        <v>374</v>
      </c>
      <c r="E12624" t="str">
        <f t="shared" si="201"/>
        <v>No Data</v>
      </c>
    </row>
    <row r="12625" spans="1:5" x14ac:dyDescent="0.3">
      <c r="A12625" s="33" t="s">
        <v>0</v>
      </c>
      <c r="B12625" s="33" t="s">
        <v>53</v>
      </c>
      <c r="C12625" s="33">
        <v>100000</v>
      </c>
      <c r="D12625" s="33" t="s">
        <v>5170</v>
      </c>
      <c r="E12625" t="str">
        <f t="shared" si="201"/>
        <v>$75K-$100K</v>
      </c>
    </row>
    <row r="12626" spans="1:5" x14ac:dyDescent="0.3">
      <c r="A12626" s="33" t="s">
        <v>4</v>
      </c>
      <c r="B12626" s="33" t="s">
        <v>53</v>
      </c>
      <c r="C12626" s="33">
        <v>125000</v>
      </c>
      <c r="D12626" s="33" t="s">
        <v>5171</v>
      </c>
      <c r="E12626" t="str">
        <f t="shared" si="201"/>
        <v>$100K-$125K</v>
      </c>
    </row>
    <row r="12627" spans="1:5" x14ac:dyDescent="0.3">
      <c r="A12627" s="33" t="s">
        <v>126</v>
      </c>
      <c r="B12627" s="33" t="s">
        <v>53</v>
      </c>
      <c r="C12627" s="33">
        <v>155000</v>
      </c>
      <c r="D12627" s="33" t="s">
        <v>638</v>
      </c>
      <c r="E12627" t="str">
        <f t="shared" si="201"/>
        <v>$125K-$200K</v>
      </c>
    </row>
    <row r="12628" spans="1:5" x14ac:dyDescent="0.3">
      <c r="A12628" s="33" t="s">
        <v>4</v>
      </c>
      <c r="B12628" s="33" t="s">
        <v>53</v>
      </c>
      <c r="C12628" s="33"/>
      <c r="D12628" s="33" t="s">
        <v>366</v>
      </c>
      <c r="E12628" t="str">
        <f t="shared" si="201"/>
        <v>No Data</v>
      </c>
    </row>
    <row r="12629" spans="1:5" x14ac:dyDescent="0.3">
      <c r="A12629" s="33" t="s">
        <v>4</v>
      </c>
      <c r="B12629" s="33" t="s">
        <v>53</v>
      </c>
      <c r="C12629" s="33"/>
      <c r="D12629" s="33" t="s">
        <v>5172</v>
      </c>
      <c r="E12629" t="str">
        <f t="shared" si="201"/>
        <v>No Data</v>
      </c>
    </row>
    <row r="12630" spans="1:5" x14ac:dyDescent="0.3">
      <c r="A12630" s="33" t="s">
        <v>0</v>
      </c>
      <c r="B12630" s="33" t="s">
        <v>53</v>
      </c>
      <c r="C12630" s="33">
        <v>285000</v>
      </c>
      <c r="D12630" s="33" t="s">
        <v>4109</v>
      </c>
      <c r="E12630" t="str">
        <f t="shared" si="201"/>
        <v>&gt;$200K</v>
      </c>
    </row>
    <row r="12631" spans="1:5" x14ac:dyDescent="0.3">
      <c r="A12631" s="33" t="s">
        <v>4</v>
      </c>
      <c r="B12631" s="33" t="s">
        <v>73</v>
      </c>
      <c r="C12631" s="33">
        <v>147500</v>
      </c>
      <c r="D12631" s="33" t="s">
        <v>1565</v>
      </c>
      <c r="E12631" t="str">
        <f t="shared" si="201"/>
        <v>$125K-$200K</v>
      </c>
    </row>
    <row r="12632" spans="1:5" x14ac:dyDescent="0.3">
      <c r="A12632" s="33" t="s">
        <v>4</v>
      </c>
      <c r="B12632" s="33" t="s">
        <v>53</v>
      </c>
      <c r="C12632" s="33"/>
      <c r="D12632" s="33" t="s">
        <v>411</v>
      </c>
      <c r="E12632" t="str">
        <f t="shared" si="201"/>
        <v>No Data</v>
      </c>
    </row>
    <row r="12633" spans="1:5" x14ac:dyDescent="0.3">
      <c r="A12633" s="33" t="s">
        <v>129</v>
      </c>
      <c r="B12633" s="33" t="s">
        <v>53</v>
      </c>
      <c r="C12633" s="33">
        <v>125000</v>
      </c>
      <c r="D12633" s="33" t="s">
        <v>2774</v>
      </c>
      <c r="E12633" t="str">
        <f t="shared" si="201"/>
        <v>$100K-$125K</v>
      </c>
    </row>
    <row r="12634" spans="1:5" x14ac:dyDescent="0.3">
      <c r="A12634" s="33" t="s">
        <v>0</v>
      </c>
      <c r="B12634" s="33" t="s">
        <v>67</v>
      </c>
      <c r="C12634" s="33">
        <v>50400</v>
      </c>
      <c r="D12634" s="33" t="s">
        <v>5081</v>
      </c>
      <c r="E12634" t="str">
        <f t="shared" si="201"/>
        <v>&lt;$75K</v>
      </c>
    </row>
    <row r="12635" spans="1:5" x14ac:dyDescent="0.3">
      <c r="A12635" s="33" t="s">
        <v>129</v>
      </c>
      <c r="B12635" s="33" t="s">
        <v>53</v>
      </c>
      <c r="C12635" s="33">
        <v>120000</v>
      </c>
      <c r="D12635" s="33" t="s">
        <v>5173</v>
      </c>
      <c r="E12635" t="str">
        <f t="shared" si="201"/>
        <v>$100K-$125K</v>
      </c>
    </row>
    <row r="12636" spans="1:5" x14ac:dyDescent="0.3">
      <c r="A12636" s="33" t="s">
        <v>125</v>
      </c>
      <c r="B12636" s="33" t="s">
        <v>53</v>
      </c>
      <c r="C12636" s="33">
        <v>110000</v>
      </c>
      <c r="D12636" s="33" t="s">
        <v>265</v>
      </c>
      <c r="E12636" t="str">
        <f t="shared" si="201"/>
        <v>$100K-$125K</v>
      </c>
    </row>
    <row r="12637" spans="1:5" x14ac:dyDescent="0.3">
      <c r="A12637" s="33" t="s">
        <v>125</v>
      </c>
      <c r="B12637" s="33" t="s">
        <v>105</v>
      </c>
      <c r="C12637" s="33">
        <v>111175</v>
      </c>
      <c r="D12637" s="33" t="s">
        <v>2430</v>
      </c>
      <c r="E12637" t="str">
        <f t="shared" si="201"/>
        <v>$100K-$125K</v>
      </c>
    </row>
    <row r="12638" spans="1:5" x14ac:dyDescent="0.3">
      <c r="A12638" s="33" t="s">
        <v>128</v>
      </c>
      <c r="B12638" s="33" t="s">
        <v>53</v>
      </c>
      <c r="C12638" s="33">
        <v>170000</v>
      </c>
      <c r="D12638" s="33" t="s">
        <v>265</v>
      </c>
      <c r="E12638" t="str">
        <f t="shared" si="201"/>
        <v>$125K-$200K</v>
      </c>
    </row>
    <row r="12639" spans="1:5" x14ac:dyDescent="0.3">
      <c r="A12639" s="33" t="s">
        <v>4</v>
      </c>
      <c r="B12639" s="33" t="s">
        <v>53</v>
      </c>
      <c r="C12639" s="33">
        <v>63647.1328125</v>
      </c>
      <c r="D12639" s="33" t="s">
        <v>5174</v>
      </c>
      <c r="E12639" t="str">
        <f t="shared" si="201"/>
        <v>&lt;$75K</v>
      </c>
    </row>
    <row r="12640" spans="1:5" x14ac:dyDescent="0.3">
      <c r="A12640" s="33" t="s">
        <v>126</v>
      </c>
      <c r="B12640" s="33" t="s">
        <v>53</v>
      </c>
      <c r="C12640" s="33"/>
      <c r="D12640" s="33" t="s">
        <v>268</v>
      </c>
      <c r="E12640" t="str">
        <f t="shared" si="201"/>
        <v>No Data</v>
      </c>
    </row>
    <row r="12641" spans="1:5" x14ac:dyDescent="0.3">
      <c r="A12641" s="33" t="s">
        <v>4</v>
      </c>
      <c r="B12641" s="33" t="s">
        <v>53</v>
      </c>
      <c r="C12641" s="33"/>
      <c r="D12641" s="33" t="s">
        <v>1827</v>
      </c>
      <c r="E12641" t="str">
        <f t="shared" si="201"/>
        <v>No Data</v>
      </c>
    </row>
    <row r="12642" spans="1:5" x14ac:dyDescent="0.3">
      <c r="A12642" s="33" t="s">
        <v>4</v>
      </c>
      <c r="B12642" s="33" t="s">
        <v>53</v>
      </c>
      <c r="C12642" s="33">
        <v>150000</v>
      </c>
      <c r="D12642" s="33" t="s">
        <v>5175</v>
      </c>
      <c r="E12642" t="str">
        <f t="shared" si="201"/>
        <v>$125K-$200K</v>
      </c>
    </row>
    <row r="12643" spans="1:5" x14ac:dyDescent="0.3">
      <c r="A12643" s="33" t="s">
        <v>0</v>
      </c>
      <c r="B12643" s="33" t="s">
        <v>53</v>
      </c>
      <c r="C12643" s="33">
        <v>182000</v>
      </c>
      <c r="D12643" s="33" t="s">
        <v>609</v>
      </c>
      <c r="E12643" t="str">
        <f t="shared" si="201"/>
        <v>$125K-$200K</v>
      </c>
    </row>
    <row r="12644" spans="1:5" x14ac:dyDescent="0.3">
      <c r="A12644" s="33" t="s">
        <v>128</v>
      </c>
      <c r="B12644" s="33" t="s">
        <v>53</v>
      </c>
      <c r="C12644" s="33">
        <v>150000</v>
      </c>
      <c r="D12644" s="33" t="s">
        <v>5176</v>
      </c>
      <c r="E12644" t="str">
        <f t="shared" si="201"/>
        <v>$125K-$200K</v>
      </c>
    </row>
    <row r="12645" spans="1:5" x14ac:dyDescent="0.3">
      <c r="A12645" s="33" t="s">
        <v>2</v>
      </c>
      <c r="B12645" s="33" t="s">
        <v>70</v>
      </c>
      <c r="C12645" s="33">
        <v>165000</v>
      </c>
      <c r="D12645" s="33" t="s">
        <v>864</v>
      </c>
      <c r="E12645" t="str">
        <f t="shared" si="201"/>
        <v>$125K-$200K</v>
      </c>
    </row>
    <row r="12646" spans="1:5" x14ac:dyDescent="0.3">
      <c r="A12646" s="33" t="s">
        <v>2</v>
      </c>
      <c r="B12646" s="33" t="s">
        <v>75</v>
      </c>
      <c r="C12646" s="33">
        <v>56700</v>
      </c>
      <c r="D12646" s="33" t="s">
        <v>1018</v>
      </c>
      <c r="E12646" t="str">
        <f t="shared" si="201"/>
        <v>&lt;$75K</v>
      </c>
    </row>
    <row r="12647" spans="1:5" x14ac:dyDescent="0.3">
      <c r="A12647" s="33" t="s">
        <v>2</v>
      </c>
      <c r="B12647" s="33" t="s">
        <v>53</v>
      </c>
      <c r="C12647" s="33">
        <v>80190</v>
      </c>
      <c r="D12647" s="33" t="s">
        <v>424</v>
      </c>
      <c r="E12647" t="str">
        <f t="shared" si="201"/>
        <v>$75K-$100K</v>
      </c>
    </row>
    <row r="12648" spans="1:5" x14ac:dyDescent="0.3">
      <c r="A12648" s="33" t="s">
        <v>125</v>
      </c>
      <c r="B12648" s="33" t="s">
        <v>80</v>
      </c>
      <c r="C12648" s="33">
        <v>49566.5</v>
      </c>
      <c r="D12648" s="33" t="s">
        <v>2709</v>
      </c>
      <c r="E12648" t="str">
        <f t="shared" si="201"/>
        <v>&lt;$75K</v>
      </c>
    </row>
    <row r="12649" spans="1:5" x14ac:dyDescent="0.3">
      <c r="A12649" s="33" t="s">
        <v>128</v>
      </c>
      <c r="B12649" s="33" t="s">
        <v>54</v>
      </c>
      <c r="C12649" s="33"/>
      <c r="D12649" s="33" t="s">
        <v>464</v>
      </c>
      <c r="E12649" t="str">
        <f t="shared" si="201"/>
        <v>No Data</v>
      </c>
    </row>
    <row r="12650" spans="1:5" x14ac:dyDescent="0.3">
      <c r="A12650" s="33" t="s">
        <v>52</v>
      </c>
      <c r="B12650" s="33" t="s">
        <v>53</v>
      </c>
      <c r="C12650" s="33">
        <v>100000</v>
      </c>
      <c r="D12650" s="33" t="s">
        <v>1249</v>
      </c>
      <c r="E12650" t="str">
        <f t="shared" si="201"/>
        <v>$75K-$100K</v>
      </c>
    </row>
    <row r="12651" spans="1:5" x14ac:dyDescent="0.3">
      <c r="A12651" s="33" t="s">
        <v>125</v>
      </c>
      <c r="B12651" s="33" t="s">
        <v>53</v>
      </c>
      <c r="C12651" s="33">
        <v>90000</v>
      </c>
      <c r="D12651" s="33" t="s">
        <v>5177</v>
      </c>
      <c r="E12651" t="str">
        <f t="shared" si="201"/>
        <v>$75K-$100K</v>
      </c>
    </row>
    <row r="12652" spans="1:5" x14ac:dyDescent="0.3">
      <c r="A12652" s="33" t="s">
        <v>4</v>
      </c>
      <c r="B12652" s="33" t="s">
        <v>54</v>
      </c>
      <c r="C12652" s="33">
        <v>145000</v>
      </c>
      <c r="D12652" s="33" t="s">
        <v>315</v>
      </c>
      <c r="E12652" t="str">
        <f t="shared" si="201"/>
        <v>$125K-$200K</v>
      </c>
    </row>
    <row r="12653" spans="1:5" x14ac:dyDescent="0.3">
      <c r="A12653" s="33" t="s">
        <v>4</v>
      </c>
      <c r="B12653" s="33" t="s">
        <v>53</v>
      </c>
      <c r="C12653" s="33"/>
      <c r="D12653" s="33" t="s">
        <v>258</v>
      </c>
      <c r="E12653" t="str">
        <f t="shared" si="201"/>
        <v>No Data</v>
      </c>
    </row>
    <row r="12654" spans="1:5" x14ac:dyDescent="0.3">
      <c r="A12654" s="33" t="s">
        <v>4</v>
      </c>
      <c r="B12654" s="33" t="s">
        <v>53</v>
      </c>
      <c r="C12654" s="33">
        <v>115000</v>
      </c>
      <c r="D12654" s="33" t="s">
        <v>3765</v>
      </c>
      <c r="E12654" t="str">
        <f t="shared" si="201"/>
        <v>$100K-$125K</v>
      </c>
    </row>
    <row r="12655" spans="1:5" x14ac:dyDescent="0.3">
      <c r="A12655" s="33" t="s">
        <v>4</v>
      </c>
      <c r="B12655" s="33" t="s">
        <v>53</v>
      </c>
      <c r="C12655" s="33">
        <v>136000</v>
      </c>
      <c r="D12655" s="33" t="s">
        <v>2245</v>
      </c>
      <c r="E12655" t="str">
        <f t="shared" si="201"/>
        <v>$125K-$200K</v>
      </c>
    </row>
    <row r="12656" spans="1:5" x14ac:dyDescent="0.3">
      <c r="A12656" s="33" t="s">
        <v>4</v>
      </c>
      <c r="B12656" s="33" t="s">
        <v>53</v>
      </c>
      <c r="C12656" s="33"/>
      <c r="D12656" s="33" t="s">
        <v>5178</v>
      </c>
      <c r="E12656" t="str">
        <f t="shared" si="201"/>
        <v>No Data</v>
      </c>
    </row>
    <row r="12657" spans="1:5" x14ac:dyDescent="0.3">
      <c r="A12657" s="33" t="s">
        <v>4</v>
      </c>
      <c r="B12657" s="33" t="s">
        <v>88</v>
      </c>
      <c r="C12657" s="33">
        <v>169500</v>
      </c>
      <c r="D12657" s="33" t="s">
        <v>5179</v>
      </c>
      <c r="E12657" t="str">
        <f t="shared" si="201"/>
        <v>$125K-$200K</v>
      </c>
    </row>
    <row r="12658" spans="1:5" x14ac:dyDescent="0.3">
      <c r="A12658" s="33" t="s">
        <v>4</v>
      </c>
      <c r="B12658" s="33" t="s">
        <v>53</v>
      </c>
      <c r="C12658" s="33">
        <v>100000</v>
      </c>
      <c r="D12658" s="33" t="s">
        <v>985</v>
      </c>
      <c r="E12658" t="str">
        <f t="shared" si="201"/>
        <v>$75K-$100K</v>
      </c>
    </row>
    <row r="12659" spans="1:5" x14ac:dyDescent="0.3">
      <c r="A12659" s="33" t="s">
        <v>125</v>
      </c>
      <c r="B12659" s="33" t="s">
        <v>53</v>
      </c>
      <c r="C12659" s="33">
        <v>140000</v>
      </c>
      <c r="D12659" s="33" t="s">
        <v>1316</v>
      </c>
      <c r="E12659" t="str">
        <f t="shared" si="201"/>
        <v>$125K-$200K</v>
      </c>
    </row>
    <row r="12660" spans="1:5" x14ac:dyDescent="0.3">
      <c r="A12660" s="33" t="s">
        <v>4</v>
      </c>
      <c r="B12660" s="33" t="s">
        <v>53</v>
      </c>
      <c r="C12660" s="33"/>
      <c r="D12660" s="33" t="s">
        <v>1028</v>
      </c>
      <c r="E12660" t="str">
        <f t="shared" si="201"/>
        <v>No Data</v>
      </c>
    </row>
    <row r="12661" spans="1:5" x14ac:dyDescent="0.3">
      <c r="A12661" s="33" t="s">
        <v>2</v>
      </c>
      <c r="B12661" s="33" t="s">
        <v>53</v>
      </c>
      <c r="C12661" s="33"/>
      <c r="D12661" s="33" t="s">
        <v>2703</v>
      </c>
      <c r="E12661" t="str">
        <f t="shared" si="201"/>
        <v>No Data</v>
      </c>
    </row>
    <row r="12662" spans="1:5" x14ac:dyDescent="0.3">
      <c r="A12662" s="33" t="s">
        <v>4</v>
      </c>
      <c r="B12662" s="33" t="s">
        <v>72</v>
      </c>
      <c r="C12662" s="33">
        <v>96773</v>
      </c>
      <c r="D12662" s="33" t="s">
        <v>5180</v>
      </c>
      <c r="E12662" t="str">
        <f t="shared" si="201"/>
        <v>$75K-$100K</v>
      </c>
    </row>
    <row r="12663" spans="1:5" x14ac:dyDescent="0.3">
      <c r="A12663" s="33" t="s">
        <v>1</v>
      </c>
      <c r="B12663" s="33" t="s">
        <v>88</v>
      </c>
      <c r="C12663" s="33">
        <v>166000</v>
      </c>
      <c r="D12663" s="33" t="s">
        <v>2126</v>
      </c>
      <c r="E12663" t="str">
        <f t="shared" si="201"/>
        <v>$125K-$200K</v>
      </c>
    </row>
    <row r="12664" spans="1:5" x14ac:dyDescent="0.3">
      <c r="A12664" s="33" t="s">
        <v>2</v>
      </c>
      <c r="B12664" s="33" t="s">
        <v>54</v>
      </c>
      <c r="C12664" s="33">
        <v>85000</v>
      </c>
      <c r="D12664" s="33" t="s">
        <v>5181</v>
      </c>
      <c r="E12664" t="str">
        <f t="shared" si="201"/>
        <v>$75K-$100K</v>
      </c>
    </row>
    <row r="12665" spans="1:5" x14ac:dyDescent="0.3">
      <c r="A12665" s="33" t="s">
        <v>2</v>
      </c>
      <c r="B12665" s="33" t="s">
        <v>53</v>
      </c>
      <c r="C12665" s="33"/>
      <c r="D12665" s="33" t="s">
        <v>5182</v>
      </c>
      <c r="E12665" t="str">
        <f t="shared" si="201"/>
        <v>No Data</v>
      </c>
    </row>
    <row r="12666" spans="1:5" x14ac:dyDescent="0.3">
      <c r="A12666" s="33" t="s">
        <v>2</v>
      </c>
      <c r="B12666" s="33" t="s">
        <v>53</v>
      </c>
      <c r="C12666" s="33"/>
      <c r="D12666" s="33" t="s">
        <v>3535</v>
      </c>
      <c r="E12666" t="str">
        <f t="shared" si="201"/>
        <v>No Data</v>
      </c>
    </row>
    <row r="12667" spans="1:5" x14ac:dyDescent="0.3">
      <c r="A12667" s="33" t="s">
        <v>2</v>
      </c>
      <c r="B12667" s="33" t="s">
        <v>53</v>
      </c>
      <c r="C12667" s="33">
        <v>95000</v>
      </c>
      <c r="D12667" s="33" t="s">
        <v>5183</v>
      </c>
      <c r="E12667" t="str">
        <f t="shared" si="201"/>
        <v>$75K-$100K</v>
      </c>
    </row>
    <row r="12668" spans="1:5" x14ac:dyDescent="0.3">
      <c r="A12668" s="33" t="s">
        <v>0</v>
      </c>
      <c r="B12668" s="33" t="s">
        <v>53</v>
      </c>
      <c r="C12668" s="33"/>
      <c r="D12668" s="33" t="s">
        <v>5184</v>
      </c>
      <c r="E12668" t="str">
        <f t="shared" si="201"/>
        <v>No Data</v>
      </c>
    </row>
    <row r="12669" spans="1:5" x14ac:dyDescent="0.3">
      <c r="A12669" s="33" t="s">
        <v>0</v>
      </c>
      <c r="B12669" s="33" t="s">
        <v>53</v>
      </c>
      <c r="C12669" s="33">
        <v>75000</v>
      </c>
      <c r="D12669" s="33" t="s">
        <v>905</v>
      </c>
      <c r="E12669" t="str">
        <f t="shared" si="201"/>
        <v>&lt;$75K</v>
      </c>
    </row>
    <row r="12670" spans="1:5" x14ac:dyDescent="0.3">
      <c r="A12670" s="33" t="s">
        <v>4</v>
      </c>
      <c r="B12670" s="33" t="s">
        <v>72</v>
      </c>
      <c r="C12670" s="33">
        <v>147500</v>
      </c>
      <c r="D12670" s="33" t="s">
        <v>5185</v>
      </c>
      <c r="E12670" t="str">
        <f t="shared" si="201"/>
        <v>$125K-$200K</v>
      </c>
    </row>
    <row r="12671" spans="1:5" x14ac:dyDescent="0.3">
      <c r="A12671" s="33" t="s">
        <v>2</v>
      </c>
      <c r="B12671" s="33" t="s">
        <v>53</v>
      </c>
      <c r="C12671" s="33"/>
      <c r="D12671" s="33" t="s">
        <v>232</v>
      </c>
      <c r="E12671" t="str">
        <f t="shared" si="201"/>
        <v>No Data</v>
      </c>
    </row>
    <row r="12672" spans="1:5" x14ac:dyDescent="0.3">
      <c r="A12672" s="33" t="s">
        <v>4</v>
      </c>
      <c r="B12672" s="33" t="s">
        <v>53</v>
      </c>
      <c r="C12672" s="33">
        <v>140000</v>
      </c>
      <c r="D12672" s="33" t="s">
        <v>301</v>
      </c>
      <c r="E12672" t="str">
        <f t="shared" si="201"/>
        <v>$125K-$200K</v>
      </c>
    </row>
    <row r="12673" spans="1:5" x14ac:dyDescent="0.3">
      <c r="A12673" s="33" t="s">
        <v>2</v>
      </c>
      <c r="B12673" s="33" t="s">
        <v>53</v>
      </c>
      <c r="C12673" s="33"/>
      <c r="D12673" s="33" t="s">
        <v>5186</v>
      </c>
      <c r="E12673" t="str">
        <f t="shared" si="201"/>
        <v>No Data</v>
      </c>
    </row>
    <row r="12674" spans="1:5" x14ac:dyDescent="0.3">
      <c r="A12674" s="33" t="s">
        <v>52</v>
      </c>
      <c r="B12674" s="33" t="s">
        <v>93</v>
      </c>
      <c r="C12674" s="33">
        <v>79200</v>
      </c>
      <c r="D12674" s="33" t="s">
        <v>1172</v>
      </c>
      <c r="E12674" t="str">
        <f t="shared" si="201"/>
        <v>$75K-$100K</v>
      </c>
    </row>
    <row r="12675" spans="1:5" x14ac:dyDescent="0.3">
      <c r="A12675" s="33" t="s">
        <v>4</v>
      </c>
      <c r="B12675" s="33" t="s">
        <v>98</v>
      </c>
      <c r="C12675" s="33">
        <v>96773</v>
      </c>
      <c r="D12675" s="33" t="s">
        <v>5187</v>
      </c>
      <c r="E12675" t="str">
        <f t="shared" ref="E12675:E12738" si="202">_xlfn.XLOOKUP(C12675,$H$16:$H$21,$G$16:$G$21,,1)</f>
        <v>$75K-$100K</v>
      </c>
    </row>
    <row r="12676" spans="1:5" x14ac:dyDescent="0.3">
      <c r="A12676" s="33" t="s">
        <v>126</v>
      </c>
      <c r="B12676" s="33" t="s">
        <v>53</v>
      </c>
      <c r="C12676" s="33">
        <v>152500</v>
      </c>
      <c r="D12676" s="33" t="s">
        <v>366</v>
      </c>
      <c r="E12676" t="str">
        <f t="shared" si="202"/>
        <v>$125K-$200K</v>
      </c>
    </row>
    <row r="12677" spans="1:5" x14ac:dyDescent="0.3">
      <c r="A12677" s="33" t="s">
        <v>2</v>
      </c>
      <c r="B12677" s="33" t="s">
        <v>53</v>
      </c>
      <c r="C12677" s="33">
        <v>85000</v>
      </c>
      <c r="D12677" s="33" t="s">
        <v>4593</v>
      </c>
      <c r="E12677" t="str">
        <f t="shared" si="202"/>
        <v>$75K-$100K</v>
      </c>
    </row>
    <row r="12678" spans="1:5" x14ac:dyDescent="0.3">
      <c r="A12678" s="33" t="s">
        <v>2</v>
      </c>
      <c r="B12678" s="33" t="s">
        <v>53</v>
      </c>
      <c r="C12678" s="33"/>
      <c r="D12678" s="33" t="s">
        <v>5188</v>
      </c>
      <c r="E12678" t="str">
        <f t="shared" si="202"/>
        <v>No Data</v>
      </c>
    </row>
    <row r="12679" spans="1:5" x14ac:dyDescent="0.3">
      <c r="A12679" s="33" t="s">
        <v>4</v>
      </c>
      <c r="B12679" s="33" t="s">
        <v>53</v>
      </c>
      <c r="C12679" s="33">
        <v>115000</v>
      </c>
      <c r="D12679" s="33" t="s">
        <v>5189</v>
      </c>
      <c r="E12679" t="str">
        <f t="shared" si="202"/>
        <v>$100K-$125K</v>
      </c>
    </row>
    <row r="12680" spans="1:5" x14ac:dyDescent="0.3">
      <c r="A12680" s="33" t="s">
        <v>4</v>
      </c>
      <c r="B12680" s="33" t="s">
        <v>53</v>
      </c>
      <c r="C12680" s="33">
        <v>184500</v>
      </c>
      <c r="D12680" s="33" t="s">
        <v>299</v>
      </c>
      <c r="E12680" t="str">
        <f t="shared" si="202"/>
        <v>$125K-$200K</v>
      </c>
    </row>
    <row r="12681" spans="1:5" x14ac:dyDescent="0.3">
      <c r="A12681" s="33" t="s">
        <v>2</v>
      </c>
      <c r="B12681" s="33" t="s">
        <v>53</v>
      </c>
      <c r="C12681" s="33"/>
      <c r="D12681" s="33" t="s">
        <v>268</v>
      </c>
      <c r="E12681" t="str">
        <f t="shared" si="202"/>
        <v>No Data</v>
      </c>
    </row>
    <row r="12682" spans="1:5" x14ac:dyDescent="0.3">
      <c r="A12682" s="33" t="s">
        <v>0</v>
      </c>
      <c r="B12682" s="33" t="s">
        <v>53</v>
      </c>
      <c r="C12682" s="33">
        <v>90000</v>
      </c>
      <c r="D12682" s="33" t="s">
        <v>5190</v>
      </c>
      <c r="E12682" t="str">
        <f t="shared" si="202"/>
        <v>$75K-$100K</v>
      </c>
    </row>
    <row r="12683" spans="1:5" x14ac:dyDescent="0.3">
      <c r="A12683" s="33" t="s">
        <v>1</v>
      </c>
      <c r="B12683" s="33" t="s">
        <v>69</v>
      </c>
      <c r="C12683" s="33">
        <v>189297</v>
      </c>
      <c r="D12683" s="33" t="s">
        <v>5191</v>
      </c>
      <c r="E12683" t="str">
        <f t="shared" si="202"/>
        <v>$125K-$200K</v>
      </c>
    </row>
    <row r="12684" spans="1:5" x14ac:dyDescent="0.3">
      <c r="A12684" s="33" t="s">
        <v>2</v>
      </c>
      <c r="B12684" s="33" t="s">
        <v>53</v>
      </c>
      <c r="C12684" s="33"/>
      <c r="D12684" s="33" t="s">
        <v>4357</v>
      </c>
      <c r="E12684" t="str">
        <f t="shared" si="202"/>
        <v>No Data</v>
      </c>
    </row>
    <row r="12685" spans="1:5" x14ac:dyDescent="0.3">
      <c r="A12685" s="33" t="s">
        <v>0</v>
      </c>
      <c r="B12685" s="33" t="s">
        <v>53</v>
      </c>
      <c r="C12685" s="33"/>
      <c r="D12685" s="33" t="s">
        <v>544</v>
      </c>
      <c r="E12685" t="str">
        <f t="shared" si="202"/>
        <v>No Data</v>
      </c>
    </row>
    <row r="12686" spans="1:5" x14ac:dyDescent="0.3">
      <c r="A12686" s="33" t="s">
        <v>2</v>
      </c>
      <c r="B12686" s="33" t="s">
        <v>53</v>
      </c>
      <c r="C12686" s="33">
        <v>169311</v>
      </c>
      <c r="D12686" s="33" t="s">
        <v>217</v>
      </c>
      <c r="E12686" t="str">
        <f t="shared" si="202"/>
        <v>$125K-$200K</v>
      </c>
    </row>
    <row r="12687" spans="1:5" x14ac:dyDescent="0.3">
      <c r="A12687" s="33" t="s">
        <v>4</v>
      </c>
      <c r="B12687" s="33" t="s">
        <v>53</v>
      </c>
      <c r="C12687" s="33">
        <v>145000</v>
      </c>
      <c r="D12687" s="33" t="s">
        <v>3120</v>
      </c>
      <c r="E12687" t="str">
        <f t="shared" si="202"/>
        <v>$125K-$200K</v>
      </c>
    </row>
    <row r="12688" spans="1:5" x14ac:dyDescent="0.3">
      <c r="A12688" s="33" t="s">
        <v>4</v>
      </c>
      <c r="B12688" s="33" t="s">
        <v>53</v>
      </c>
      <c r="C12688" s="33"/>
      <c r="D12688" s="33" t="s">
        <v>238</v>
      </c>
      <c r="E12688" t="str">
        <f t="shared" si="202"/>
        <v>No Data</v>
      </c>
    </row>
    <row r="12689" spans="1:5" x14ac:dyDescent="0.3">
      <c r="A12689" s="33" t="s">
        <v>126</v>
      </c>
      <c r="B12689" s="33" t="s">
        <v>53</v>
      </c>
      <c r="C12689" s="33"/>
      <c r="D12689" s="33" t="s">
        <v>225</v>
      </c>
      <c r="E12689" t="str">
        <f t="shared" si="202"/>
        <v>No Data</v>
      </c>
    </row>
    <row r="12690" spans="1:5" x14ac:dyDescent="0.3">
      <c r="A12690" s="33" t="s">
        <v>0</v>
      </c>
      <c r="B12690" s="33" t="s">
        <v>53</v>
      </c>
      <c r="C12690" s="33">
        <v>90000</v>
      </c>
      <c r="D12690" s="33" t="s">
        <v>299</v>
      </c>
      <c r="E12690" t="str">
        <f t="shared" si="202"/>
        <v>$75K-$100K</v>
      </c>
    </row>
    <row r="12691" spans="1:5" x14ac:dyDescent="0.3">
      <c r="A12691" s="33" t="s">
        <v>2</v>
      </c>
      <c r="B12691" s="33" t="s">
        <v>53</v>
      </c>
      <c r="C12691" s="33">
        <v>67500</v>
      </c>
      <c r="D12691" s="33" t="s">
        <v>5192</v>
      </c>
      <c r="E12691" t="str">
        <f t="shared" si="202"/>
        <v>&lt;$75K</v>
      </c>
    </row>
    <row r="12692" spans="1:5" x14ac:dyDescent="0.3">
      <c r="A12692" s="33" t="s">
        <v>0</v>
      </c>
      <c r="B12692" s="33" t="s">
        <v>53</v>
      </c>
      <c r="C12692" s="33">
        <v>140000</v>
      </c>
      <c r="D12692" s="33" t="s">
        <v>1122</v>
      </c>
      <c r="E12692" t="str">
        <f t="shared" si="202"/>
        <v>$125K-$200K</v>
      </c>
    </row>
    <row r="12693" spans="1:5" x14ac:dyDescent="0.3">
      <c r="A12693" s="33" t="s">
        <v>4</v>
      </c>
      <c r="B12693" s="33" t="s">
        <v>53</v>
      </c>
      <c r="C12693" s="33"/>
      <c r="D12693" s="33" t="s">
        <v>2915</v>
      </c>
      <c r="E12693" t="str">
        <f t="shared" si="202"/>
        <v>No Data</v>
      </c>
    </row>
    <row r="12694" spans="1:5" x14ac:dyDescent="0.3">
      <c r="A12694" s="33" t="s">
        <v>125</v>
      </c>
      <c r="B12694" s="33" t="s">
        <v>53</v>
      </c>
      <c r="C12694" s="33">
        <v>115000</v>
      </c>
      <c r="D12694" s="33" t="s">
        <v>302</v>
      </c>
      <c r="E12694" t="str">
        <f t="shared" si="202"/>
        <v>$100K-$125K</v>
      </c>
    </row>
    <row r="12695" spans="1:5" x14ac:dyDescent="0.3">
      <c r="A12695" s="33" t="s">
        <v>4</v>
      </c>
      <c r="B12695" s="33" t="s">
        <v>53</v>
      </c>
      <c r="C12695" s="33">
        <v>137500</v>
      </c>
      <c r="D12695" s="33" t="s">
        <v>2507</v>
      </c>
      <c r="E12695" t="str">
        <f t="shared" si="202"/>
        <v>$125K-$200K</v>
      </c>
    </row>
    <row r="12696" spans="1:5" x14ac:dyDescent="0.3">
      <c r="A12696" s="33" t="s">
        <v>4</v>
      </c>
      <c r="B12696" s="33" t="s">
        <v>53</v>
      </c>
      <c r="C12696" s="33">
        <v>90000</v>
      </c>
      <c r="D12696" s="33" t="s">
        <v>5193</v>
      </c>
      <c r="E12696" t="str">
        <f t="shared" si="202"/>
        <v>$75K-$100K</v>
      </c>
    </row>
    <row r="12697" spans="1:5" x14ac:dyDescent="0.3">
      <c r="A12697" s="33" t="s">
        <v>2</v>
      </c>
      <c r="B12697" s="33" t="s">
        <v>81</v>
      </c>
      <c r="C12697" s="33">
        <v>70500</v>
      </c>
      <c r="D12697" s="33" t="s">
        <v>1219</v>
      </c>
      <c r="E12697" t="str">
        <f t="shared" si="202"/>
        <v>&lt;$75K</v>
      </c>
    </row>
    <row r="12698" spans="1:5" x14ac:dyDescent="0.3">
      <c r="A12698" s="33" t="s">
        <v>129</v>
      </c>
      <c r="B12698" s="33" t="s">
        <v>53</v>
      </c>
      <c r="C12698" s="33">
        <v>177500</v>
      </c>
      <c r="D12698" s="33" t="s">
        <v>350</v>
      </c>
      <c r="E12698" t="str">
        <f t="shared" si="202"/>
        <v>$125K-$200K</v>
      </c>
    </row>
    <row r="12699" spans="1:5" x14ac:dyDescent="0.3">
      <c r="A12699" s="33" t="s">
        <v>125</v>
      </c>
      <c r="B12699" s="33" t="s">
        <v>53</v>
      </c>
      <c r="C12699" s="33">
        <v>110000</v>
      </c>
      <c r="D12699" s="33" t="s">
        <v>5194</v>
      </c>
      <c r="E12699" t="str">
        <f t="shared" si="202"/>
        <v>$100K-$125K</v>
      </c>
    </row>
    <row r="12700" spans="1:5" x14ac:dyDescent="0.3">
      <c r="A12700" s="33" t="s">
        <v>2</v>
      </c>
      <c r="B12700" s="33" t="s">
        <v>53</v>
      </c>
      <c r="C12700" s="33">
        <v>52500</v>
      </c>
      <c r="D12700" s="33" t="s">
        <v>5195</v>
      </c>
      <c r="E12700" t="str">
        <f t="shared" si="202"/>
        <v>&lt;$75K</v>
      </c>
    </row>
    <row r="12701" spans="1:5" x14ac:dyDescent="0.3">
      <c r="A12701" s="33" t="s">
        <v>0</v>
      </c>
      <c r="B12701" s="33" t="s">
        <v>53</v>
      </c>
      <c r="C12701" s="33"/>
      <c r="D12701" s="33" t="s">
        <v>5196</v>
      </c>
      <c r="E12701" t="str">
        <f t="shared" si="202"/>
        <v>No Data</v>
      </c>
    </row>
    <row r="12702" spans="1:5" x14ac:dyDescent="0.3">
      <c r="A12702" s="33" t="s">
        <v>126</v>
      </c>
      <c r="B12702" s="33" t="s">
        <v>53</v>
      </c>
      <c r="C12702" s="33">
        <v>166848</v>
      </c>
      <c r="D12702" s="33" t="s">
        <v>1157</v>
      </c>
      <c r="E12702" t="str">
        <f t="shared" si="202"/>
        <v>$125K-$200K</v>
      </c>
    </row>
    <row r="12703" spans="1:5" x14ac:dyDescent="0.3">
      <c r="A12703" s="33" t="s">
        <v>4</v>
      </c>
      <c r="B12703" s="33" t="s">
        <v>53</v>
      </c>
      <c r="C12703" s="33">
        <v>200000</v>
      </c>
      <c r="D12703" s="33" t="s">
        <v>5197</v>
      </c>
      <c r="E12703" t="str">
        <f t="shared" si="202"/>
        <v>$125K-$200K</v>
      </c>
    </row>
    <row r="12704" spans="1:5" x14ac:dyDescent="0.3">
      <c r="A12704" s="33" t="s">
        <v>1</v>
      </c>
      <c r="B12704" s="33" t="s">
        <v>54</v>
      </c>
      <c r="C12704" s="33"/>
      <c r="D12704" s="33" t="s">
        <v>258</v>
      </c>
      <c r="E12704" t="str">
        <f t="shared" si="202"/>
        <v>No Data</v>
      </c>
    </row>
    <row r="12705" spans="1:5" x14ac:dyDescent="0.3">
      <c r="A12705" s="33" t="s">
        <v>0</v>
      </c>
      <c r="B12705" s="33" t="s">
        <v>53</v>
      </c>
      <c r="C12705" s="33">
        <v>179000</v>
      </c>
      <c r="D12705" s="33" t="s">
        <v>225</v>
      </c>
      <c r="E12705" t="str">
        <f t="shared" si="202"/>
        <v>$125K-$200K</v>
      </c>
    </row>
    <row r="12706" spans="1:5" x14ac:dyDescent="0.3">
      <c r="A12706" s="33" t="s">
        <v>128</v>
      </c>
      <c r="B12706" s="33" t="s">
        <v>53</v>
      </c>
      <c r="C12706" s="33">
        <v>128050</v>
      </c>
      <c r="D12706" s="33" t="s">
        <v>208</v>
      </c>
      <c r="E12706" t="str">
        <f t="shared" si="202"/>
        <v>$125K-$200K</v>
      </c>
    </row>
    <row r="12707" spans="1:5" x14ac:dyDescent="0.3">
      <c r="A12707" s="33" t="s">
        <v>128</v>
      </c>
      <c r="B12707" s="33" t="s">
        <v>72</v>
      </c>
      <c r="C12707" s="33">
        <v>105300</v>
      </c>
      <c r="D12707" s="33" t="s">
        <v>5198</v>
      </c>
      <c r="E12707" t="str">
        <f t="shared" si="202"/>
        <v>$100K-$125K</v>
      </c>
    </row>
    <row r="12708" spans="1:5" x14ac:dyDescent="0.3">
      <c r="A12708" s="33" t="s">
        <v>126</v>
      </c>
      <c r="B12708" s="33" t="s">
        <v>53</v>
      </c>
      <c r="C12708" s="33">
        <v>128500</v>
      </c>
      <c r="D12708" s="33" t="s">
        <v>1055</v>
      </c>
      <c r="E12708" t="str">
        <f t="shared" si="202"/>
        <v>$125K-$200K</v>
      </c>
    </row>
    <row r="12709" spans="1:5" x14ac:dyDescent="0.3">
      <c r="A12709" s="33" t="s">
        <v>0</v>
      </c>
      <c r="B12709" s="33" t="s">
        <v>53</v>
      </c>
      <c r="C12709" s="33"/>
      <c r="D12709" s="33" t="s">
        <v>2808</v>
      </c>
      <c r="E12709" t="str">
        <f t="shared" si="202"/>
        <v>No Data</v>
      </c>
    </row>
    <row r="12710" spans="1:5" x14ac:dyDescent="0.3">
      <c r="A12710" s="33" t="s">
        <v>0</v>
      </c>
      <c r="B12710" s="33" t="s">
        <v>54</v>
      </c>
      <c r="C12710" s="33">
        <v>113221</v>
      </c>
      <c r="D12710" s="33" t="s">
        <v>4425</v>
      </c>
      <c r="E12710" t="str">
        <f t="shared" si="202"/>
        <v>$100K-$125K</v>
      </c>
    </row>
    <row r="12711" spans="1:5" x14ac:dyDescent="0.3">
      <c r="A12711" s="33" t="s">
        <v>126</v>
      </c>
      <c r="B12711" s="33" t="s">
        <v>53</v>
      </c>
      <c r="C12711" s="33">
        <v>135000</v>
      </c>
      <c r="D12711" s="33" t="s">
        <v>648</v>
      </c>
      <c r="E12711" t="str">
        <f t="shared" si="202"/>
        <v>$125K-$200K</v>
      </c>
    </row>
    <row r="12712" spans="1:5" x14ac:dyDescent="0.3">
      <c r="A12712" s="33" t="s">
        <v>2</v>
      </c>
      <c r="B12712" s="33" t="s">
        <v>53</v>
      </c>
      <c r="C12712" s="33"/>
      <c r="D12712" s="33" t="s">
        <v>5199</v>
      </c>
      <c r="E12712" t="str">
        <f t="shared" si="202"/>
        <v>No Data</v>
      </c>
    </row>
    <row r="12713" spans="1:5" x14ac:dyDescent="0.3">
      <c r="A12713" s="33" t="s">
        <v>2</v>
      </c>
      <c r="B12713" s="33" t="s">
        <v>53</v>
      </c>
      <c r="C12713" s="33"/>
      <c r="D12713" s="33" t="s">
        <v>268</v>
      </c>
      <c r="E12713" t="str">
        <f t="shared" si="202"/>
        <v>No Data</v>
      </c>
    </row>
    <row r="12714" spans="1:5" x14ac:dyDescent="0.3">
      <c r="A12714" s="33" t="s">
        <v>126</v>
      </c>
      <c r="B12714" s="33" t="s">
        <v>53</v>
      </c>
      <c r="C12714" s="33"/>
      <c r="D12714" s="33" t="s">
        <v>225</v>
      </c>
      <c r="E12714" t="str">
        <f t="shared" si="202"/>
        <v>No Data</v>
      </c>
    </row>
    <row r="12715" spans="1:5" x14ac:dyDescent="0.3">
      <c r="A12715" s="33" t="s">
        <v>1</v>
      </c>
      <c r="B12715" s="33" t="s">
        <v>53</v>
      </c>
      <c r="C12715" s="33">
        <v>99150</v>
      </c>
      <c r="D12715" s="33" t="s">
        <v>673</v>
      </c>
      <c r="E12715" t="str">
        <f t="shared" si="202"/>
        <v>$75K-$100K</v>
      </c>
    </row>
    <row r="12716" spans="1:5" x14ac:dyDescent="0.3">
      <c r="A12716" s="33" t="s">
        <v>0</v>
      </c>
      <c r="B12716" s="33" t="s">
        <v>53</v>
      </c>
      <c r="C12716" s="33">
        <v>160000</v>
      </c>
      <c r="D12716" s="33" t="s">
        <v>4079</v>
      </c>
      <c r="E12716" t="str">
        <f t="shared" si="202"/>
        <v>$125K-$200K</v>
      </c>
    </row>
    <row r="12717" spans="1:5" x14ac:dyDescent="0.3">
      <c r="A12717" s="33" t="s">
        <v>2</v>
      </c>
      <c r="B12717" s="33" t="s">
        <v>53</v>
      </c>
      <c r="C12717" s="33">
        <v>90000</v>
      </c>
      <c r="D12717" s="33" t="s">
        <v>5200</v>
      </c>
      <c r="E12717" t="str">
        <f t="shared" si="202"/>
        <v>$75K-$100K</v>
      </c>
    </row>
    <row r="12718" spans="1:5" x14ac:dyDescent="0.3">
      <c r="A12718" s="33" t="s">
        <v>0</v>
      </c>
      <c r="B12718" s="33" t="s">
        <v>81</v>
      </c>
      <c r="C12718" s="33"/>
      <c r="D12718" s="33" t="s">
        <v>471</v>
      </c>
      <c r="E12718" t="str">
        <f t="shared" si="202"/>
        <v>No Data</v>
      </c>
    </row>
    <row r="12719" spans="1:5" x14ac:dyDescent="0.3">
      <c r="A12719" s="33" t="s">
        <v>128</v>
      </c>
      <c r="B12719" s="33" t="s">
        <v>53</v>
      </c>
      <c r="C12719" s="33"/>
      <c r="D12719" s="33" t="s">
        <v>5201</v>
      </c>
      <c r="E12719" t="str">
        <f t="shared" si="202"/>
        <v>No Data</v>
      </c>
    </row>
    <row r="12720" spans="1:5" x14ac:dyDescent="0.3">
      <c r="A12720" s="33" t="s">
        <v>4</v>
      </c>
      <c r="B12720" s="33" t="s">
        <v>53</v>
      </c>
      <c r="C12720" s="33"/>
      <c r="D12720" s="33" t="s">
        <v>5202</v>
      </c>
      <c r="E12720" t="str">
        <f t="shared" si="202"/>
        <v>No Data</v>
      </c>
    </row>
    <row r="12721" spans="1:5" x14ac:dyDescent="0.3">
      <c r="A12721" s="33" t="s">
        <v>125</v>
      </c>
      <c r="B12721" s="33" t="s">
        <v>53</v>
      </c>
      <c r="C12721" s="33">
        <v>115000</v>
      </c>
      <c r="D12721" s="33" t="s">
        <v>235</v>
      </c>
      <c r="E12721" t="str">
        <f t="shared" si="202"/>
        <v>$100K-$125K</v>
      </c>
    </row>
    <row r="12722" spans="1:5" x14ac:dyDescent="0.3">
      <c r="A12722" s="33" t="s">
        <v>126</v>
      </c>
      <c r="B12722" s="33" t="s">
        <v>53</v>
      </c>
      <c r="C12722" s="33">
        <v>115000</v>
      </c>
      <c r="D12722" s="33" t="s">
        <v>5203</v>
      </c>
      <c r="E12722" t="str">
        <f t="shared" si="202"/>
        <v>$100K-$125K</v>
      </c>
    </row>
    <row r="12723" spans="1:5" x14ac:dyDescent="0.3">
      <c r="A12723" s="33" t="s">
        <v>2</v>
      </c>
      <c r="B12723" s="33" t="s">
        <v>53</v>
      </c>
      <c r="C12723" s="33">
        <v>75000</v>
      </c>
      <c r="D12723" s="33" t="s">
        <v>905</v>
      </c>
      <c r="E12723" t="str">
        <f t="shared" si="202"/>
        <v>&lt;$75K</v>
      </c>
    </row>
    <row r="12724" spans="1:5" x14ac:dyDescent="0.3">
      <c r="A12724" s="33" t="s">
        <v>2</v>
      </c>
      <c r="B12724" s="33" t="s">
        <v>53</v>
      </c>
      <c r="C12724" s="33"/>
      <c r="D12724" s="33" t="s">
        <v>5204</v>
      </c>
      <c r="E12724" t="str">
        <f t="shared" si="202"/>
        <v>No Data</v>
      </c>
    </row>
    <row r="12725" spans="1:5" x14ac:dyDescent="0.3">
      <c r="A12725" s="33" t="s">
        <v>0</v>
      </c>
      <c r="B12725" s="33" t="s">
        <v>74</v>
      </c>
      <c r="C12725" s="33">
        <v>50400</v>
      </c>
      <c r="D12725" s="33" t="s">
        <v>834</v>
      </c>
      <c r="E12725" t="str">
        <f t="shared" si="202"/>
        <v>&lt;$75K</v>
      </c>
    </row>
    <row r="12726" spans="1:5" x14ac:dyDescent="0.3">
      <c r="A12726" s="33" t="s">
        <v>4</v>
      </c>
      <c r="B12726" s="33" t="s">
        <v>53</v>
      </c>
      <c r="C12726" s="33">
        <v>126300</v>
      </c>
      <c r="D12726" s="33" t="s">
        <v>339</v>
      </c>
      <c r="E12726" t="str">
        <f t="shared" si="202"/>
        <v>$125K-$200K</v>
      </c>
    </row>
    <row r="12727" spans="1:5" x14ac:dyDescent="0.3">
      <c r="A12727" s="33" t="s">
        <v>52</v>
      </c>
      <c r="B12727" s="33" t="s">
        <v>53</v>
      </c>
      <c r="C12727" s="33">
        <v>80000</v>
      </c>
      <c r="D12727" s="33" t="s">
        <v>4343</v>
      </c>
      <c r="E12727" t="str">
        <f t="shared" si="202"/>
        <v>$75K-$100K</v>
      </c>
    </row>
    <row r="12728" spans="1:5" x14ac:dyDescent="0.3">
      <c r="A12728" s="33" t="s">
        <v>2</v>
      </c>
      <c r="B12728" s="33" t="s">
        <v>104</v>
      </c>
      <c r="C12728" s="33">
        <v>90000</v>
      </c>
      <c r="D12728" s="33" t="s">
        <v>5205</v>
      </c>
      <c r="E12728" t="str">
        <f t="shared" si="202"/>
        <v>$75K-$100K</v>
      </c>
    </row>
    <row r="12729" spans="1:5" x14ac:dyDescent="0.3">
      <c r="A12729" s="33" t="s">
        <v>4</v>
      </c>
      <c r="B12729" s="33" t="s">
        <v>53</v>
      </c>
      <c r="C12729" s="33">
        <v>102500</v>
      </c>
      <c r="D12729" s="33" t="s">
        <v>2485</v>
      </c>
      <c r="E12729" t="str">
        <f t="shared" si="202"/>
        <v>$100K-$125K</v>
      </c>
    </row>
    <row r="12730" spans="1:5" x14ac:dyDescent="0.3">
      <c r="A12730" s="33" t="s">
        <v>52</v>
      </c>
      <c r="B12730" s="33" t="s">
        <v>53</v>
      </c>
      <c r="C12730" s="33">
        <v>125000</v>
      </c>
      <c r="D12730" s="33" t="s">
        <v>1772</v>
      </c>
      <c r="E12730" t="str">
        <f t="shared" si="202"/>
        <v>$100K-$125K</v>
      </c>
    </row>
    <row r="12731" spans="1:5" x14ac:dyDescent="0.3">
      <c r="A12731" s="33" t="s">
        <v>0</v>
      </c>
      <c r="B12731" s="33" t="s">
        <v>53</v>
      </c>
      <c r="C12731" s="33"/>
      <c r="D12731" s="33" t="s">
        <v>4608</v>
      </c>
      <c r="E12731" t="str">
        <f t="shared" si="202"/>
        <v>No Data</v>
      </c>
    </row>
    <row r="12732" spans="1:5" x14ac:dyDescent="0.3">
      <c r="A12732" s="33" t="s">
        <v>0</v>
      </c>
      <c r="B12732" s="33" t="s">
        <v>54</v>
      </c>
      <c r="C12732" s="33">
        <v>150000</v>
      </c>
      <c r="D12732" s="33" t="s">
        <v>238</v>
      </c>
      <c r="E12732" t="str">
        <f t="shared" si="202"/>
        <v>$125K-$200K</v>
      </c>
    </row>
    <row r="12733" spans="1:5" x14ac:dyDescent="0.3">
      <c r="A12733" s="33" t="s">
        <v>4</v>
      </c>
      <c r="B12733" s="33" t="s">
        <v>53</v>
      </c>
      <c r="C12733" s="33"/>
      <c r="D12733" s="33" t="s">
        <v>232</v>
      </c>
      <c r="E12733" t="str">
        <f t="shared" si="202"/>
        <v>No Data</v>
      </c>
    </row>
    <row r="12734" spans="1:5" x14ac:dyDescent="0.3">
      <c r="A12734" s="33" t="s">
        <v>128</v>
      </c>
      <c r="B12734" s="33" t="s">
        <v>53</v>
      </c>
      <c r="C12734" s="33">
        <v>170500</v>
      </c>
      <c r="D12734" s="33" t="s">
        <v>5206</v>
      </c>
      <c r="E12734" t="str">
        <f t="shared" si="202"/>
        <v>$125K-$200K</v>
      </c>
    </row>
    <row r="12735" spans="1:5" x14ac:dyDescent="0.3">
      <c r="A12735" s="33" t="s">
        <v>0</v>
      </c>
      <c r="B12735" s="33" t="s">
        <v>53</v>
      </c>
      <c r="C12735" s="33"/>
      <c r="D12735" s="33" t="s">
        <v>912</v>
      </c>
      <c r="E12735" t="str">
        <f t="shared" si="202"/>
        <v>No Data</v>
      </c>
    </row>
    <row r="12736" spans="1:5" x14ac:dyDescent="0.3">
      <c r="A12736" s="33" t="s">
        <v>0</v>
      </c>
      <c r="B12736" s="33" t="s">
        <v>53</v>
      </c>
      <c r="C12736" s="33">
        <v>80000</v>
      </c>
      <c r="D12736" s="33" t="s">
        <v>5207</v>
      </c>
      <c r="E12736" t="str">
        <f t="shared" si="202"/>
        <v>$75K-$100K</v>
      </c>
    </row>
    <row r="12737" spans="1:5" x14ac:dyDescent="0.3">
      <c r="A12737" s="33" t="s">
        <v>4</v>
      </c>
      <c r="B12737" s="33" t="s">
        <v>90</v>
      </c>
      <c r="C12737" s="33">
        <v>97444</v>
      </c>
      <c r="D12737" s="33" t="s">
        <v>294</v>
      </c>
      <c r="E12737" t="str">
        <f t="shared" si="202"/>
        <v>$75K-$100K</v>
      </c>
    </row>
    <row r="12738" spans="1:5" x14ac:dyDescent="0.3">
      <c r="A12738" s="33" t="s">
        <v>2</v>
      </c>
      <c r="B12738" s="33" t="s">
        <v>53</v>
      </c>
      <c r="C12738" s="33">
        <v>68000</v>
      </c>
      <c r="D12738" s="33" t="s">
        <v>5208</v>
      </c>
      <c r="E12738" t="str">
        <f t="shared" si="202"/>
        <v>&lt;$75K</v>
      </c>
    </row>
    <row r="12739" spans="1:5" x14ac:dyDescent="0.3">
      <c r="A12739" s="33" t="s">
        <v>125</v>
      </c>
      <c r="B12739" s="33" t="s">
        <v>53</v>
      </c>
      <c r="C12739" s="33"/>
      <c r="D12739" s="33" t="s">
        <v>5209</v>
      </c>
      <c r="E12739" t="str">
        <f t="shared" ref="E12739:E12802" si="203">_xlfn.XLOOKUP(C12739,$H$16:$H$21,$G$16:$G$21,,1)</f>
        <v>No Data</v>
      </c>
    </row>
    <row r="12740" spans="1:5" x14ac:dyDescent="0.3">
      <c r="A12740" s="33" t="s">
        <v>0</v>
      </c>
      <c r="B12740" s="33" t="s">
        <v>72</v>
      </c>
      <c r="C12740" s="33">
        <v>128000</v>
      </c>
      <c r="D12740" s="33" t="s">
        <v>822</v>
      </c>
      <c r="E12740" t="str">
        <f t="shared" si="203"/>
        <v>$125K-$200K</v>
      </c>
    </row>
    <row r="12741" spans="1:5" x14ac:dyDescent="0.3">
      <c r="A12741" s="33" t="s">
        <v>0</v>
      </c>
      <c r="B12741" s="33" t="s">
        <v>53</v>
      </c>
      <c r="C12741" s="33">
        <v>100000</v>
      </c>
      <c r="D12741" s="33" t="s">
        <v>3835</v>
      </c>
      <c r="E12741" t="str">
        <f t="shared" si="203"/>
        <v>$75K-$100K</v>
      </c>
    </row>
    <row r="12742" spans="1:5" x14ac:dyDescent="0.3">
      <c r="A12742" s="33" t="s">
        <v>0</v>
      </c>
      <c r="B12742" s="33" t="s">
        <v>53</v>
      </c>
      <c r="C12742" s="33">
        <v>131513</v>
      </c>
      <c r="D12742" s="33" t="s">
        <v>4603</v>
      </c>
      <c r="E12742" t="str">
        <f t="shared" si="203"/>
        <v>$125K-$200K</v>
      </c>
    </row>
    <row r="12743" spans="1:5" x14ac:dyDescent="0.3">
      <c r="A12743" s="33" t="s">
        <v>2</v>
      </c>
      <c r="B12743" s="33" t="s">
        <v>53</v>
      </c>
      <c r="C12743" s="33"/>
      <c r="D12743" s="33" t="s">
        <v>5210</v>
      </c>
      <c r="E12743" t="str">
        <f t="shared" si="203"/>
        <v>No Data</v>
      </c>
    </row>
    <row r="12744" spans="1:5" x14ac:dyDescent="0.3">
      <c r="A12744" s="33" t="s">
        <v>0</v>
      </c>
      <c r="B12744" s="33" t="s">
        <v>53</v>
      </c>
      <c r="C12744" s="33">
        <v>129934.078125</v>
      </c>
      <c r="D12744" s="33" t="s">
        <v>5211</v>
      </c>
      <c r="E12744" t="str">
        <f t="shared" si="203"/>
        <v>$125K-$200K</v>
      </c>
    </row>
    <row r="12745" spans="1:5" x14ac:dyDescent="0.3">
      <c r="A12745" s="33" t="s">
        <v>4</v>
      </c>
      <c r="B12745" s="33" t="s">
        <v>53</v>
      </c>
      <c r="C12745" s="33">
        <v>110000</v>
      </c>
      <c r="D12745" s="33" t="s">
        <v>2171</v>
      </c>
      <c r="E12745" t="str">
        <f t="shared" si="203"/>
        <v>$100K-$125K</v>
      </c>
    </row>
    <row r="12746" spans="1:5" x14ac:dyDescent="0.3">
      <c r="A12746" s="33" t="s">
        <v>52</v>
      </c>
      <c r="B12746" s="33" t="s">
        <v>53</v>
      </c>
      <c r="C12746" s="33">
        <v>72500</v>
      </c>
      <c r="D12746" s="33" t="s">
        <v>4366</v>
      </c>
      <c r="E12746" t="str">
        <f t="shared" si="203"/>
        <v>&lt;$75K</v>
      </c>
    </row>
    <row r="12747" spans="1:5" x14ac:dyDescent="0.3">
      <c r="A12747" s="33" t="s">
        <v>4</v>
      </c>
      <c r="B12747" s="33" t="s">
        <v>88</v>
      </c>
      <c r="C12747" s="33">
        <v>96773</v>
      </c>
      <c r="D12747" s="33" t="s">
        <v>294</v>
      </c>
      <c r="E12747" t="str">
        <f t="shared" si="203"/>
        <v>$75K-$100K</v>
      </c>
    </row>
    <row r="12748" spans="1:5" x14ac:dyDescent="0.3">
      <c r="A12748" s="33" t="s">
        <v>1</v>
      </c>
      <c r="B12748" s="33" t="s">
        <v>53</v>
      </c>
      <c r="C12748" s="33">
        <v>181500</v>
      </c>
      <c r="D12748" s="33" t="s">
        <v>5212</v>
      </c>
      <c r="E12748" t="str">
        <f t="shared" si="203"/>
        <v>$125K-$200K</v>
      </c>
    </row>
    <row r="12749" spans="1:5" x14ac:dyDescent="0.3">
      <c r="A12749" s="33" t="s">
        <v>126</v>
      </c>
      <c r="B12749" s="33" t="s">
        <v>53</v>
      </c>
      <c r="C12749" s="33">
        <v>122500</v>
      </c>
      <c r="D12749" s="33" t="s">
        <v>3369</v>
      </c>
      <c r="E12749" t="str">
        <f t="shared" si="203"/>
        <v>$100K-$125K</v>
      </c>
    </row>
    <row r="12750" spans="1:5" x14ac:dyDescent="0.3">
      <c r="A12750" s="33" t="s">
        <v>0</v>
      </c>
      <c r="B12750" s="33" t="s">
        <v>54</v>
      </c>
      <c r="C12750" s="33"/>
      <c r="D12750" s="33" t="s">
        <v>258</v>
      </c>
      <c r="E12750" t="str">
        <f t="shared" si="203"/>
        <v>No Data</v>
      </c>
    </row>
    <row r="12751" spans="1:5" x14ac:dyDescent="0.3">
      <c r="A12751" s="33" t="s">
        <v>4</v>
      </c>
      <c r="B12751" s="33" t="s">
        <v>53</v>
      </c>
      <c r="C12751" s="33"/>
      <c r="D12751" s="33" t="s">
        <v>232</v>
      </c>
      <c r="E12751" t="str">
        <f t="shared" si="203"/>
        <v>No Data</v>
      </c>
    </row>
    <row r="12752" spans="1:5" x14ac:dyDescent="0.3">
      <c r="A12752" s="33" t="s">
        <v>4</v>
      </c>
      <c r="B12752" s="33" t="s">
        <v>53</v>
      </c>
      <c r="C12752" s="33"/>
      <c r="D12752" s="33" t="s">
        <v>1912</v>
      </c>
      <c r="E12752" t="str">
        <f t="shared" si="203"/>
        <v>No Data</v>
      </c>
    </row>
    <row r="12753" spans="1:5" x14ac:dyDescent="0.3">
      <c r="A12753" s="33" t="s">
        <v>0</v>
      </c>
      <c r="B12753" s="33" t="s">
        <v>53</v>
      </c>
      <c r="C12753" s="33"/>
      <c r="D12753" s="33" t="s">
        <v>232</v>
      </c>
      <c r="E12753" t="str">
        <f t="shared" si="203"/>
        <v>No Data</v>
      </c>
    </row>
    <row r="12754" spans="1:5" x14ac:dyDescent="0.3">
      <c r="A12754" s="33" t="s">
        <v>2</v>
      </c>
      <c r="B12754" s="33" t="s">
        <v>53</v>
      </c>
      <c r="C12754" s="33"/>
      <c r="D12754" s="33" t="s">
        <v>5213</v>
      </c>
      <c r="E12754" t="str">
        <f t="shared" si="203"/>
        <v>No Data</v>
      </c>
    </row>
    <row r="12755" spans="1:5" x14ac:dyDescent="0.3">
      <c r="A12755" s="33" t="s">
        <v>129</v>
      </c>
      <c r="B12755" s="33" t="s">
        <v>53</v>
      </c>
      <c r="C12755" s="33">
        <v>175000</v>
      </c>
      <c r="D12755" s="33" t="s">
        <v>5214</v>
      </c>
      <c r="E12755" t="str">
        <f t="shared" si="203"/>
        <v>$125K-$200K</v>
      </c>
    </row>
    <row r="12756" spans="1:5" x14ac:dyDescent="0.3">
      <c r="A12756" s="33" t="s">
        <v>4</v>
      </c>
      <c r="B12756" s="33" t="s">
        <v>53</v>
      </c>
      <c r="C12756" s="33">
        <v>125000</v>
      </c>
      <c r="D12756" s="33" t="s">
        <v>5215</v>
      </c>
      <c r="E12756" t="str">
        <f t="shared" si="203"/>
        <v>$100K-$125K</v>
      </c>
    </row>
    <row r="12757" spans="1:5" x14ac:dyDescent="0.3">
      <c r="A12757" s="33" t="s">
        <v>126</v>
      </c>
      <c r="B12757" s="33" t="s">
        <v>53</v>
      </c>
      <c r="C12757" s="33">
        <v>300000</v>
      </c>
      <c r="D12757" s="33" t="s">
        <v>1405</v>
      </c>
      <c r="E12757" t="str">
        <f t="shared" si="203"/>
        <v>&gt;$200K</v>
      </c>
    </row>
    <row r="12758" spans="1:5" x14ac:dyDescent="0.3">
      <c r="A12758" s="33" t="s">
        <v>4</v>
      </c>
      <c r="B12758" s="33" t="s">
        <v>108</v>
      </c>
      <c r="C12758" s="33">
        <v>50000</v>
      </c>
      <c r="D12758" s="33" t="s">
        <v>5142</v>
      </c>
      <c r="E12758" t="str">
        <f t="shared" si="203"/>
        <v>&lt;$75K</v>
      </c>
    </row>
    <row r="12759" spans="1:5" x14ac:dyDescent="0.3">
      <c r="A12759" s="33" t="s">
        <v>128</v>
      </c>
      <c r="B12759" s="33" t="s">
        <v>53</v>
      </c>
      <c r="C12759" s="33">
        <v>132368</v>
      </c>
      <c r="D12759" s="33" t="s">
        <v>4706</v>
      </c>
      <c r="E12759" t="str">
        <f t="shared" si="203"/>
        <v>$125K-$200K</v>
      </c>
    </row>
    <row r="12760" spans="1:5" x14ac:dyDescent="0.3">
      <c r="A12760" s="33" t="s">
        <v>2</v>
      </c>
      <c r="B12760" s="33" t="s">
        <v>88</v>
      </c>
      <c r="C12760" s="33">
        <v>100500</v>
      </c>
      <c r="D12760" s="33" t="s">
        <v>5216</v>
      </c>
      <c r="E12760" t="str">
        <f t="shared" si="203"/>
        <v>$100K-$125K</v>
      </c>
    </row>
    <row r="12761" spans="1:5" x14ac:dyDescent="0.3">
      <c r="A12761" s="33" t="s">
        <v>0</v>
      </c>
      <c r="B12761" s="33" t="s">
        <v>53</v>
      </c>
      <c r="C12761" s="33">
        <v>82500</v>
      </c>
      <c r="D12761" s="33" t="s">
        <v>557</v>
      </c>
      <c r="E12761" t="str">
        <f t="shared" si="203"/>
        <v>$75K-$100K</v>
      </c>
    </row>
    <row r="12762" spans="1:5" x14ac:dyDescent="0.3">
      <c r="A12762" s="33" t="s">
        <v>0</v>
      </c>
      <c r="B12762" s="33" t="s">
        <v>53</v>
      </c>
      <c r="C12762" s="33"/>
      <c r="D12762" s="33" t="s">
        <v>1412</v>
      </c>
      <c r="E12762" t="str">
        <f t="shared" si="203"/>
        <v>No Data</v>
      </c>
    </row>
    <row r="12763" spans="1:5" x14ac:dyDescent="0.3">
      <c r="A12763" s="33" t="s">
        <v>2</v>
      </c>
      <c r="B12763" s="33" t="s">
        <v>53</v>
      </c>
      <c r="C12763" s="33"/>
      <c r="D12763" s="33" t="s">
        <v>213</v>
      </c>
      <c r="E12763" t="str">
        <f t="shared" si="203"/>
        <v>No Data</v>
      </c>
    </row>
    <row r="12764" spans="1:5" x14ac:dyDescent="0.3">
      <c r="A12764" s="33" t="s">
        <v>0</v>
      </c>
      <c r="B12764" s="33" t="s">
        <v>53</v>
      </c>
      <c r="C12764" s="33">
        <v>121162.5</v>
      </c>
      <c r="D12764" s="33" t="s">
        <v>950</v>
      </c>
      <c r="E12764" t="str">
        <f t="shared" si="203"/>
        <v>$100K-$125K</v>
      </c>
    </row>
    <row r="12765" spans="1:5" x14ac:dyDescent="0.3">
      <c r="A12765" s="33" t="s">
        <v>4</v>
      </c>
      <c r="B12765" s="33" t="s">
        <v>54</v>
      </c>
      <c r="C12765" s="33"/>
      <c r="D12765" s="33" t="s">
        <v>479</v>
      </c>
      <c r="E12765" t="str">
        <f t="shared" si="203"/>
        <v>No Data</v>
      </c>
    </row>
    <row r="12766" spans="1:5" x14ac:dyDescent="0.3">
      <c r="A12766" s="33" t="s">
        <v>125</v>
      </c>
      <c r="B12766" s="33" t="s">
        <v>53</v>
      </c>
      <c r="C12766" s="33">
        <v>98000</v>
      </c>
      <c r="D12766" s="33" t="s">
        <v>858</v>
      </c>
      <c r="E12766" t="str">
        <f t="shared" si="203"/>
        <v>$75K-$100K</v>
      </c>
    </row>
    <row r="12767" spans="1:5" x14ac:dyDescent="0.3">
      <c r="A12767" s="33" t="s">
        <v>4</v>
      </c>
      <c r="B12767" s="33" t="s">
        <v>97</v>
      </c>
      <c r="C12767" s="33">
        <v>131580</v>
      </c>
      <c r="D12767" s="33" t="s">
        <v>2914</v>
      </c>
      <c r="E12767" t="str">
        <f t="shared" si="203"/>
        <v>$125K-$200K</v>
      </c>
    </row>
    <row r="12768" spans="1:5" x14ac:dyDescent="0.3">
      <c r="A12768" s="33" t="s">
        <v>2</v>
      </c>
      <c r="B12768" s="33" t="s">
        <v>53</v>
      </c>
      <c r="C12768" s="33">
        <v>39531</v>
      </c>
      <c r="D12768" s="33" t="s">
        <v>5217</v>
      </c>
      <c r="E12768" t="str">
        <f t="shared" si="203"/>
        <v>&lt;$75K</v>
      </c>
    </row>
    <row r="12769" spans="1:5" x14ac:dyDescent="0.3">
      <c r="A12769" s="33" t="s">
        <v>4</v>
      </c>
      <c r="B12769" s="33" t="s">
        <v>53</v>
      </c>
      <c r="C12769" s="33"/>
      <c r="D12769" s="33" t="s">
        <v>411</v>
      </c>
      <c r="E12769" t="str">
        <f t="shared" si="203"/>
        <v>No Data</v>
      </c>
    </row>
    <row r="12770" spans="1:5" x14ac:dyDescent="0.3">
      <c r="A12770" s="33" t="s">
        <v>0</v>
      </c>
      <c r="B12770" s="33" t="s">
        <v>53</v>
      </c>
      <c r="C12770" s="33">
        <v>128909.125</v>
      </c>
      <c r="D12770" s="33" t="s">
        <v>4000</v>
      </c>
      <c r="E12770" t="str">
        <f t="shared" si="203"/>
        <v>$125K-$200K</v>
      </c>
    </row>
    <row r="12771" spans="1:5" x14ac:dyDescent="0.3">
      <c r="A12771" s="33" t="s">
        <v>4</v>
      </c>
      <c r="B12771" s="33" t="s">
        <v>70</v>
      </c>
      <c r="C12771" s="33">
        <v>147500</v>
      </c>
      <c r="D12771" s="33" t="s">
        <v>211</v>
      </c>
      <c r="E12771" t="str">
        <f t="shared" si="203"/>
        <v>$125K-$200K</v>
      </c>
    </row>
    <row r="12772" spans="1:5" x14ac:dyDescent="0.3">
      <c r="A12772" s="33" t="s">
        <v>0</v>
      </c>
      <c r="B12772" s="33" t="s">
        <v>53</v>
      </c>
      <c r="C12772" s="33"/>
      <c r="D12772" s="33" t="s">
        <v>2463</v>
      </c>
      <c r="E12772" t="str">
        <f t="shared" si="203"/>
        <v>No Data</v>
      </c>
    </row>
    <row r="12773" spans="1:5" x14ac:dyDescent="0.3">
      <c r="A12773" s="33" t="s">
        <v>128</v>
      </c>
      <c r="B12773" s="33" t="s">
        <v>53</v>
      </c>
      <c r="C12773" s="33">
        <v>350000</v>
      </c>
      <c r="D12773" s="33" t="s">
        <v>3908</v>
      </c>
      <c r="E12773" t="str">
        <f t="shared" si="203"/>
        <v>&gt;$200K</v>
      </c>
    </row>
    <row r="12774" spans="1:5" x14ac:dyDescent="0.3">
      <c r="A12774" s="33" t="s">
        <v>2</v>
      </c>
      <c r="B12774" s="33" t="s">
        <v>69</v>
      </c>
      <c r="C12774" s="33">
        <v>75067.5</v>
      </c>
      <c r="D12774" s="33" t="s">
        <v>5218</v>
      </c>
      <c r="E12774" t="str">
        <f t="shared" si="203"/>
        <v>$75K-$100K</v>
      </c>
    </row>
    <row r="12775" spans="1:5" x14ac:dyDescent="0.3">
      <c r="A12775" s="33" t="s">
        <v>2</v>
      </c>
      <c r="B12775" s="33" t="s">
        <v>53</v>
      </c>
      <c r="C12775" s="33">
        <v>95000</v>
      </c>
      <c r="D12775" s="33" t="s">
        <v>5219</v>
      </c>
      <c r="E12775" t="str">
        <f t="shared" si="203"/>
        <v>$75K-$100K</v>
      </c>
    </row>
    <row r="12776" spans="1:5" x14ac:dyDescent="0.3">
      <c r="A12776" s="33" t="s">
        <v>0</v>
      </c>
      <c r="B12776" s="33" t="s">
        <v>54</v>
      </c>
      <c r="C12776" s="33">
        <v>95000</v>
      </c>
      <c r="D12776" s="33" t="s">
        <v>5220</v>
      </c>
      <c r="E12776" t="str">
        <f t="shared" si="203"/>
        <v>$75K-$100K</v>
      </c>
    </row>
    <row r="12777" spans="1:5" x14ac:dyDescent="0.3">
      <c r="A12777" s="33" t="s">
        <v>2</v>
      </c>
      <c r="B12777" s="33" t="s">
        <v>53</v>
      </c>
      <c r="C12777" s="33">
        <v>80000</v>
      </c>
      <c r="D12777" s="33" t="s">
        <v>5221</v>
      </c>
      <c r="E12777" t="str">
        <f t="shared" si="203"/>
        <v>$75K-$100K</v>
      </c>
    </row>
    <row r="12778" spans="1:5" x14ac:dyDescent="0.3">
      <c r="A12778" s="33" t="s">
        <v>1</v>
      </c>
      <c r="B12778" s="33" t="s">
        <v>97</v>
      </c>
      <c r="C12778" s="33">
        <v>89100</v>
      </c>
      <c r="D12778" s="33" t="s">
        <v>4801</v>
      </c>
      <c r="E12778" t="str">
        <f t="shared" si="203"/>
        <v>$75K-$100K</v>
      </c>
    </row>
    <row r="12779" spans="1:5" x14ac:dyDescent="0.3">
      <c r="A12779" s="33" t="s">
        <v>2</v>
      </c>
      <c r="B12779" s="33" t="s">
        <v>53</v>
      </c>
      <c r="C12779" s="33"/>
      <c r="D12779" s="33" t="s">
        <v>3310</v>
      </c>
      <c r="E12779" t="str">
        <f t="shared" si="203"/>
        <v>No Data</v>
      </c>
    </row>
    <row r="12780" spans="1:5" x14ac:dyDescent="0.3">
      <c r="A12780" s="33" t="s">
        <v>2</v>
      </c>
      <c r="B12780" s="33" t="s">
        <v>53</v>
      </c>
      <c r="C12780" s="33"/>
      <c r="D12780" s="33" t="s">
        <v>5222</v>
      </c>
      <c r="E12780" t="str">
        <f t="shared" si="203"/>
        <v>No Data</v>
      </c>
    </row>
    <row r="12781" spans="1:5" x14ac:dyDescent="0.3">
      <c r="A12781" s="33" t="s">
        <v>0</v>
      </c>
      <c r="B12781" s="33" t="s">
        <v>53</v>
      </c>
      <c r="C12781" s="33">
        <v>122500</v>
      </c>
      <c r="D12781" s="33" t="s">
        <v>488</v>
      </c>
      <c r="E12781" t="str">
        <f t="shared" si="203"/>
        <v>$100K-$125K</v>
      </c>
    </row>
    <row r="12782" spans="1:5" x14ac:dyDescent="0.3">
      <c r="A12782" s="33" t="s">
        <v>0</v>
      </c>
      <c r="B12782" s="33" t="s">
        <v>53</v>
      </c>
      <c r="C12782" s="33"/>
      <c r="D12782" s="33" t="s">
        <v>5223</v>
      </c>
      <c r="E12782" t="str">
        <f t="shared" si="203"/>
        <v>No Data</v>
      </c>
    </row>
    <row r="12783" spans="1:5" x14ac:dyDescent="0.3">
      <c r="A12783" s="33" t="s">
        <v>0</v>
      </c>
      <c r="B12783" s="33" t="s">
        <v>53</v>
      </c>
      <c r="C12783" s="33">
        <v>145000</v>
      </c>
      <c r="D12783" s="33" t="s">
        <v>326</v>
      </c>
      <c r="E12783" t="str">
        <f t="shared" si="203"/>
        <v>$125K-$200K</v>
      </c>
    </row>
    <row r="12784" spans="1:5" x14ac:dyDescent="0.3">
      <c r="A12784" s="33" t="s">
        <v>4</v>
      </c>
      <c r="B12784" s="33" t="s">
        <v>88</v>
      </c>
      <c r="C12784" s="33">
        <v>79200</v>
      </c>
      <c r="D12784" s="33" t="s">
        <v>5224</v>
      </c>
      <c r="E12784" t="str">
        <f t="shared" si="203"/>
        <v>$75K-$100K</v>
      </c>
    </row>
    <row r="12785" spans="1:5" x14ac:dyDescent="0.3">
      <c r="A12785" s="33" t="s">
        <v>125</v>
      </c>
      <c r="B12785" s="33" t="s">
        <v>53</v>
      </c>
      <c r="C12785" s="33">
        <v>90000</v>
      </c>
      <c r="D12785" s="33" t="s">
        <v>5225</v>
      </c>
      <c r="E12785" t="str">
        <f t="shared" si="203"/>
        <v>$75K-$100K</v>
      </c>
    </row>
    <row r="12786" spans="1:5" x14ac:dyDescent="0.3">
      <c r="A12786" s="33" t="s">
        <v>2</v>
      </c>
      <c r="B12786" s="33" t="s">
        <v>53</v>
      </c>
      <c r="C12786" s="33"/>
      <c r="D12786" s="33" t="s">
        <v>268</v>
      </c>
      <c r="E12786" t="str">
        <f t="shared" si="203"/>
        <v>No Data</v>
      </c>
    </row>
    <row r="12787" spans="1:5" x14ac:dyDescent="0.3">
      <c r="A12787" s="33" t="s">
        <v>0</v>
      </c>
      <c r="B12787" s="33" t="s">
        <v>54</v>
      </c>
      <c r="C12787" s="33"/>
      <c r="D12787" s="33" t="s">
        <v>965</v>
      </c>
      <c r="E12787" t="str">
        <f t="shared" si="203"/>
        <v>No Data</v>
      </c>
    </row>
    <row r="12788" spans="1:5" x14ac:dyDescent="0.3">
      <c r="A12788" s="33" t="s">
        <v>126</v>
      </c>
      <c r="B12788" s="33" t="s">
        <v>88</v>
      </c>
      <c r="C12788" s="33">
        <v>147500</v>
      </c>
      <c r="D12788" s="33" t="s">
        <v>353</v>
      </c>
      <c r="E12788" t="str">
        <f t="shared" si="203"/>
        <v>$125K-$200K</v>
      </c>
    </row>
    <row r="12789" spans="1:5" x14ac:dyDescent="0.3">
      <c r="A12789" s="33" t="s">
        <v>126</v>
      </c>
      <c r="B12789" s="33" t="s">
        <v>123</v>
      </c>
      <c r="C12789" s="33">
        <v>155500</v>
      </c>
      <c r="D12789" s="33" t="s">
        <v>3157</v>
      </c>
      <c r="E12789" t="str">
        <f t="shared" si="203"/>
        <v>$125K-$200K</v>
      </c>
    </row>
    <row r="12790" spans="1:5" x14ac:dyDescent="0.3">
      <c r="A12790" s="33" t="s">
        <v>2</v>
      </c>
      <c r="B12790" s="33" t="s">
        <v>53</v>
      </c>
      <c r="C12790" s="33"/>
      <c r="D12790" s="33" t="s">
        <v>5226</v>
      </c>
      <c r="E12790" t="str">
        <f t="shared" si="203"/>
        <v>No Data</v>
      </c>
    </row>
    <row r="12791" spans="1:5" x14ac:dyDescent="0.3">
      <c r="A12791" s="33" t="s">
        <v>0</v>
      </c>
      <c r="B12791" s="33" t="s">
        <v>53</v>
      </c>
      <c r="C12791" s="33">
        <v>115000</v>
      </c>
      <c r="D12791" s="33" t="s">
        <v>5227</v>
      </c>
      <c r="E12791" t="str">
        <f t="shared" si="203"/>
        <v>$100K-$125K</v>
      </c>
    </row>
    <row r="12792" spans="1:5" x14ac:dyDescent="0.3">
      <c r="A12792" s="33" t="s">
        <v>4</v>
      </c>
      <c r="B12792" s="33" t="s">
        <v>54</v>
      </c>
      <c r="C12792" s="33">
        <v>100000</v>
      </c>
      <c r="D12792" s="33" t="s">
        <v>5228</v>
      </c>
      <c r="E12792" t="str">
        <f t="shared" si="203"/>
        <v>$75K-$100K</v>
      </c>
    </row>
    <row r="12793" spans="1:5" x14ac:dyDescent="0.3">
      <c r="A12793" s="33" t="s">
        <v>0</v>
      </c>
      <c r="B12793" s="33" t="s">
        <v>54</v>
      </c>
      <c r="C12793" s="33"/>
      <c r="D12793" s="33" t="s">
        <v>258</v>
      </c>
      <c r="E12793" t="str">
        <f t="shared" si="203"/>
        <v>No Data</v>
      </c>
    </row>
    <row r="12794" spans="1:5" x14ac:dyDescent="0.3">
      <c r="A12794" s="33" t="s">
        <v>52</v>
      </c>
      <c r="B12794" s="33" t="s">
        <v>53</v>
      </c>
      <c r="C12794" s="33"/>
      <c r="D12794" s="33" t="s">
        <v>5229</v>
      </c>
      <c r="E12794" t="str">
        <f t="shared" si="203"/>
        <v>No Data</v>
      </c>
    </row>
    <row r="12795" spans="1:5" x14ac:dyDescent="0.3">
      <c r="A12795" s="33" t="s">
        <v>4</v>
      </c>
      <c r="B12795" s="33" t="s">
        <v>54</v>
      </c>
      <c r="C12795" s="33">
        <v>120000</v>
      </c>
      <c r="D12795" s="33" t="s">
        <v>5230</v>
      </c>
      <c r="E12795" t="str">
        <f t="shared" si="203"/>
        <v>$100K-$125K</v>
      </c>
    </row>
    <row r="12796" spans="1:5" x14ac:dyDescent="0.3">
      <c r="A12796" s="33" t="s">
        <v>4</v>
      </c>
      <c r="B12796" s="33" t="s">
        <v>53</v>
      </c>
      <c r="C12796" s="33">
        <v>136125</v>
      </c>
      <c r="D12796" s="33" t="s">
        <v>1035</v>
      </c>
      <c r="E12796" t="str">
        <f t="shared" si="203"/>
        <v>$125K-$200K</v>
      </c>
    </row>
    <row r="12797" spans="1:5" x14ac:dyDescent="0.3">
      <c r="A12797" s="33" t="s">
        <v>125</v>
      </c>
      <c r="B12797" s="33" t="s">
        <v>53</v>
      </c>
      <c r="C12797" s="33">
        <v>94473.5</v>
      </c>
      <c r="D12797" s="33" t="s">
        <v>1779</v>
      </c>
      <c r="E12797" t="str">
        <f t="shared" si="203"/>
        <v>$75K-$100K</v>
      </c>
    </row>
    <row r="12798" spans="1:5" x14ac:dyDescent="0.3">
      <c r="A12798" s="33" t="s">
        <v>0</v>
      </c>
      <c r="B12798" s="33" t="s">
        <v>53</v>
      </c>
      <c r="C12798" s="33"/>
      <c r="D12798" s="33" t="s">
        <v>457</v>
      </c>
      <c r="E12798" t="str">
        <f t="shared" si="203"/>
        <v>No Data</v>
      </c>
    </row>
    <row r="12799" spans="1:5" x14ac:dyDescent="0.3">
      <c r="A12799" s="33" t="s">
        <v>2</v>
      </c>
      <c r="B12799" s="33" t="s">
        <v>53</v>
      </c>
      <c r="C12799" s="33"/>
      <c r="D12799" s="33" t="s">
        <v>5209</v>
      </c>
      <c r="E12799" t="str">
        <f t="shared" si="203"/>
        <v>No Data</v>
      </c>
    </row>
    <row r="12800" spans="1:5" x14ac:dyDescent="0.3">
      <c r="A12800" s="33" t="s">
        <v>0</v>
      </c>
      <c r="B12800" s="33" t="s">
        <v>53</v>
      </c>
      <c r="C12800" s="33"/>
      <c r="D12800" s="33" t="s">
        <v>230</v>
      </c>
      <c r="E12800" t="str">
        <f t="shared" si="203"/>
        <v>No Data</v>
      </c>
    </row>
    <row r="12801" spans="1:5" x14ac:dyDescent="0.3">
      <c r="A12801" s="33" t="s">
        <v>2</v>
      </c>
      <c r="B12801" s="33" t="s">
        <v>53</v>
      </c>
      <c r="C12801" s="33">
        <v>87500</v>
      </c>
      <c r="D12801" s="33" t="s">
        <v>232</v>
      </c>
      <c r="E12801" t="str">
        <f t="shared" si="203"/>
        <v>$75K-$100K</v>
      </c>
    </row>
    <row r="12802" spans="1:5" x14ac:dyDescent="0.3">
      <c r="A12802" s="33" t="s">
        <v>126</v>
      </c>
      <c r="B12802" s="33" t="s">
        <v>53</v>
      </c>
      <c r="C12802" s="33">
        <v>172000</v>
      </c>
      <c r="D12802" s="33" t="s">
        <v>5231</v>
      </c>
      <c r="E12802" t="str">
        <f t="shared" si="203"/>
        <v>$125K-$200K</v>
      </c>
    </row>
    <row r="12803" spans="1:5" x14ac:dyDescent="0.3">
      <c r="A12803" s="33" t="s">
        <v>4</v>
      </c>
      <c r="B12803" s="33" t="s">
        <v>53</v>
      </c>
      <c r="C12803" s="33">
        <v>90000</v>
      </c>
      <c r="D12803" s="33" t="s">
        <v>3436</v>
      </c>
      <c r="E12803" t="str">
        <f t="shared" ref="E12803:E12866" si="204">_xlfn.XLOOKUP(C12803,$H$16:$H$21,$G$16:$G$21,,1)</f>
        <v>$75K-$100K</v>
      </c>
    </row>
    <row r="12804" spans="1:5" x14ac:dyDescent="0.3">
      <c r="A12804" s="33" t="s">
        <v>2</v>
      </c>
      <c r="B12804" s="33" t="s">
        <v>53</v>
      </c>
      <c r="C12804" s="33"/>
      <c r="D12804" s="33" t="s">
        <v>5232</v>
      </c>
      <c r="E12804" t="str">
        <f t="shared" si="204"/>
        <v>No Data</v>
      </c>
    </row>
    <row r="12805" spans="1:5" x14ac:dyDescent="0.3">
      <c r="A12805" s="33" t="s">
        <v>2</v>
      </c>
      <c r="B12805" s="33" t="s">
        <v>100</v>
      </c>
      <c r="C12805" s="33"/>
      <c r="D12805" s="33" t="s">
        <v>666</v>
      </c>
      <c r="E12805" t="str">
        <f t="shared" si="204"/>
        <v>No Data</v>
      </c>
    </row>
    <row r="12806" spans="1:5" x14ac:dyDescent="0.3">
      <c r="A12806" s="33" t="s">
        <v>126</v>
      </c>
      <c r="B12806" s="33" t="s">
        <v>53</v>
      </c>
      <c r="C12806" s="33"/>
      <c r="D12806" s="33" t="s">
        <v>5233</v>
      </c>
      <c r="E12806" t="str">
        <f t="shared" si="204"/>
        <v>No Data</v>
      </c>
    </row>
    <row r="12807" spans="1:5" x14ac:dyDescent="0.3">
      <c r="A12807" s="33" t="s">
        <v>0</v>
      </c>
      <c r="B12807" s="33" t="s">
        <v>54</v>
      </c>
      <c r="C12807" s="33">
        <v>175000</v>
      </c>
      <c r="D12807" s="33" t="s">
        <v>653</v>
      </c>
      <c r="E12807" t="str">
        <f t="shared" si="204"/>
        <v>$125K-$200K</v>
      </c>
    </row>
    <row r="12808" spans="1:5" x14ac:dyDescent="0.3">
      <c r="A12808" s="33" t="s">
        <v>4</v>
      </c>
      <c r="B12808" s="33" t="s">
        <v>53</v>
      </c>
      <c r="C12808" s="33"/>
      <c r="D12808" s="33" t="s">
        <v>258</v>
      </c>
      <c r="E12808" t="str">
        <f t="shared" si="204"/>
        <v>No Data</v>
      </c>
    </row>
    <row r="12809" spans="1:5" x14ac:dyDescent="0.3">
      <c r="A12809" s="33" t="s">
        <v>2</v>
      </c>
      <c r="B12809" s="33" t="s">
        <v>53</v>
      </c>
      <c r="C12809" s="33"/>
      <c r="D12809" s="33" t="s">
        <v>3617</v>
      </c>
      <c r="E12809" t="str">
        <f t="shared" si="204"/>
        <v>No Data</v>
      </c>
    </row>
    <row r="12810" spans="1:5" x14ac:dyDescent="0.3">
      <c r="A12810" s="33" t="s">
        <v>2</v>
      </c>
      <c r="B12810" s="33" t="s">
        <v>53</v>
      </c>
      <c r="C12810" s="33"/>
      <c r="D12810" s="33" t="s">
        <v>1756</v>
      </c>
      <c r="E12810" t="str">
        <f t="shared" si="204"/>
        <v>No Data</v>
      </c>
    </row>
    <row r="12811" spans="1:5" x14ac:dyDescent="0.3">
      <c r="A12811" s="33" t="s">
        <v>0</v>
      </c>
      <c r="B12811" s="33" t="s">
        <v>53</v>
      </c>
      <c r="C12811" s="33">
        <v>216500</v>
      </c>
      <c r="D12811" s="33" t="s">
        <v>524</v>
      </c>
      <c r="E12811" t="str">
        <f t="shared" si="204"/>
        <v>&gt;$200K</v>
      </c>
    </row>
    <row r="12812" spans="1:5" x14ac:dyDescent="0.3">
      <c r="A12812" s="33" t="s">
        <v>128</v>
      </c>
      <c r="B12812" s="33" t="s">
        <v>53</v>
      </c>
      <c r="C12812" s="33">
        <v>182500</v>
      </c>
      <c r="D12812" s="33" t="s">
        <v>4363</v>
      </c>
      <c r="E12812" t="str">
        <f t="shared" si="204"/>
        <v>$125K-$200K</v>
      </c>
    </row>
    <row r="12813" spans="1:5" x14ac:dyDescent="0.3">
      <c r="A12813" s="33" t="s">
        <v>4</v>
      </c>
      <c r="B12813" s="33" t="s">
        <v>53</v>
      </c>
      <c r="C12813" s="33">
        <v>172475.5</v>
      </c>
      <c r="D12813" s="33" t="s">
        <v>2222</v>
      </c>
      <c r="E12813" t="str">
        <f t="shared" si="204"/>
        <v>$125K-$200K</v>
      </c>
    </row>
    <row r="12814" spans="1:5" x14ac:dyDescent="0.3">
      <c r="A12814" s="33" t="s">
        <v>4</v>
      </c>
      <c r="B12814" s="33" t="s">
        <v>54</v>
      </c>
      <c r="C12814" s="33">
        <v>117500</v>
      </c>
      <c r="D12814" s="33" t="s">
        <v>635</v>
      </c>
      <c r="E12814" t="str">
        <f t="shared" si="204"/>
        <v>$100K-$125K</v>
      </c>
    </row>
    <row r="12815" spans="1:5" x14ac:dyDescent="0.3">
      <c r="A12815" s="33" t="s">
        <v>0</v>
      </c>
      <c r="B12815" s="33" t="s">
        <v>53</v>
      </c>
      <c r="C12815" s="33">
        <v>73750</v>
      </c>
      <c r="D12815" s="33" t="s">
        <v>5234</v>
      </c>
      <c r="E12815" t="str">
        <f t="shared" si="204"/>
        <v>&lt;$75K</v>
      </c>
    </row>
    <row r="12816" spans="1:5" x14ac:dyDescent="0.3">
      <c r="A12816" s="33" t="s">
        <v>0</v>
      </c>
      <c r="B12816" s="33" t="s">
        <v>53</v>
      </c>
      <c r="C12816" s="33">
        <v>165000</v>
      </c>
      <c r="D12816" s="33" t="s">
        <v>1505</v>
      </c>
      <c r="E12816" t="str">
        <f t="shared" si="204"/>
        <v>$125K-$200K</v>
      </c>
    </row>
    <row r="12817" spans="1:5" x14ac:dyDescent="0.3">
      <c r="A12817" s="33" t="s">
        <v>126</v>
      </c>
      <c r="B12817" s="33" t="s">
        <v>53</v>
      </c>
      <c r="C12817" s="33">
        <v>135000</v>
      </c>
      <c r="D12817" s="33" t="s">
        <v>364</v>
      </c>
      <c r="E12817" t="str">
        <f t="shared" si="204"/>
        <v>$125K-$200K</v>
      </c>
    </row>
    <row r="12818" spans="1:5" x14ac:dyDescent="0.3">
      <c r="A12818" s="33" t="s">
        <v>2</v>
      </c>
      <c r="B12818" s="33" t="s">
        <v>53</v>
      </c>
      <c r="C12818" s="33">
        <v>75000</v>
      </c>
      <c r="D12818" s="33" t="s">
        <v>5167</v>
      </c>
      <c r="E12818" t="str">
        <f t="shared" si="204"/>
        <v>&lt;$75K</v>
      </c>
    </row>
    <row r="12819" spans="1:5" x14ac:dyDescent="0.3">
      <c r="A12819" s="33" t="s">
        <v>128</v>
      </c>
      <c r="B12819" s="33" t="s">
        <v>93</v>
      </c>
      <c r="C12819" s="33">
        <v>157500</v>
      </c>
      <c r="D12819" s="33" t="s">
        <v>1172</v>
      </c>
      <c r="E12819" t="str">
        <f t="shared" si="204"/>
        <v>$125K-$200K</v>
      </c>
    </row>
    <row r="12820" spans="1:5" x14ac:dyDescent="0.3">
      <c r="A12820" s="33" t="s">
        <v>129</v>
      </c>
      <c r="B12820" s="33" t="s">
        <v>53</v>
      </c>
      <c r="C12820" s="33">
        <v>155000</v>
      </c>
      <c r="D12820" s="33" t="s">
        <v>5235</v>
      </c>
      <c r="E12820" t="str">
        <f t="shared" si="204"/>
        <v>$125K-$200K</v>
      </c>
    </row>
    <row r="12821" spans="1:5" x14ac:dyDescent="0.3">
      <c r="A12821" s="33" t="s">
        <v>4</v>
      </c>
      <c r="B12821" s="33" t="s">
        <v>53</v>
      </c>
      <c r="C12821" s="33"/>
      <c r="D12821" s="33" t="s">
        <v>238</v>
      </c>
      <c r="E12821" t="str">
        <f t="shared" si="204"/>
        <v>No Data</v>
      </c>
    </row>
    <row r="12822" spans="1:5" x14ac:dyDescent="0.3">
      <c r="A12822" s="33" t="s">
        <v>2</v>
      </c>
      <c r="B12822" s="33" t="s">
        <v>53</v>
      </c>
      <c r="C12822" s="33">
        <v>72500</v>
      </c>
      <c r="D12822" s="33" t="s">
        <v>5236</v>
      </c>
      <c r="E12822" t="str">
        <f t="shared" si="204"/>
        <v>&lt;$75K</v>
      </c>
    </row>
    <row r="12823" spans="1:5" x14ac:dyDescent="0.3">
      <c r="A12823" s="33" t="s">
        <v>2</v>
      </c>
      <c r="B12823" s="33" t="s">
        <v>53</v>
      </c>
      <c r="C12823" s="33"/>
      <c r="D12823" s="33" t="s">
        <v>1279</v>
      </c>
      <c r="E12823" t="str">
        <f t="shared" si="204"/>
        <v>No Data</v>
      </c>
    </row>
    <row r="12824" spans="1:5" x14ac:dyDescent="0.3">
      <c r="A12824" s="33" t="s">
        <v>2</v>
      </c>
      <c r="B12824" s="33" t="s">
        <v>53</v>
      </c>
      <c r="C12824" s="33">
        <v>100000</v>
      </c>
      <c r="D12824" s="33" t="s">
        <v>5237</v>
      </c>
      <c r="E12824" t="str">
        <f t="shared" si="204"/>
        <v>$75K-$100K</v>
      </c>
    </row>
    <row r="12825" spans="1:5" x14ac:dyDescent="0.3">
      <c r="A12825" s="33" t="s">
        <v>126</v>
      </c>
      <c r="B12825" s="33" t="s">
        <v>53</v>
      </c>
      <c r="C12825" s="33">
        <v>160000</v>
      </c>
      <c r="D12825" s="33" t="s">
        <v>237</v>
      </c>
      <c r="E12825" t="str">
        <f t="shared" si="204"/>
        <v>$125K-$200K</v>
      </c>
    </row>
    <row r="12826" spans="1:5" x14ac:dyDescent="0.3">
      <c r="A12826" s="33" t="s">
        <v>4</v>
      </c>
      <c r="B12826" s="33" t="s">
        <v>53</v>
      </c>
      <c r="C12826" s="33"/>
      <c r="D12826" s="33" t="s">
        <v>252</v>
      </c>
      <c r="E12826" t="str">
        <f t="shared" si="204"/>
        <v>No Data</v>
      </c>
    </row>
    <row r="12827" spans="1:5" x14ac:dyDescent="0.3">
      <c r="A12827" s="33" t="s">
        <v>128</v>
      </c>
      <c r="B12827" s="33" t="s">
        <v>53</v>
      </c>
      <c r="C12827" s="33">
        <v>180000</v>
      </c>
      <c r="D12827" s="33" t="s">
        <v>394</v>
      </c>
      <c r="E12827" t="str">
        <f t="shared" si="204"/>
        <v>$125K-$200K</v>
      </c>
    </row>
    <row r="12828" spans="1:5" x14ac:dyDescent="0.3">
      <c r="A12828" s="33" t="s">
        <v>126</v>
      </c>
      <c r="B12828" s="33" t="s">
        <v>53</v>
      </c>
      <c r="C12828" s="33"/>
      <c r="D12828" s="33" t="s">
        <v>5238</v>
      </c>
      <c r="E12828" t="str">
        <f t="shared" si="204"/>
        <v>No Data</v>
      </c>
    </row>
    <row r="12829" spans="1:5" x14ac:dyDescent="0.3">
      <c r="A12829" s="33" t="s">
        <v>2</v>
      </c>
      <c r="B12829" s="33" t="s">
        <v>53</v>
      </c>
      <c r="C12829" s="33"/>
      <c r="D12829" s="33" t="s">
        <v>2547</v>
      </c>
      <c r="E12829" t="str">
        <f t="shared" si="204"/>
        <v>No Data</v>
      </c>
    </row>
    <row r="12830" spans="1:5" x14ac:dyDescent="0.3">
      <c r="A12830" s="33" t="s">
        <v>52</v>
      </c>
      <c r="B12830" s="33" t="s">
        <v>53</v>
      </c>
      <c r="C12830" s="33">
        <v>85240</v>
      </c>
      <c r="D12830" s="33" t="s">
        <v>5239</v>
      </c>
      <c r="E12830" t="str">
        <f t="shared" si="204"/>
        <v>$75K-$100K</v>
      </c>
    </row>
    <row r="12831" spans="1:5" x14ac:dyDescent="0.3">
      <c r="A12831" s="33" t="s">
        <v>2</v>
      </c>
      <c r="B12831" s="33" t="s">
        <v>53</v>
      </c>
      <c r="C12831" s="33">
        <v>152221.5</v>
      </c>
      <c r="D12831" s="33" t="s">
        <v>5240</v>
      </c>
      <c r="E12831" t="str">
        <f t="shared" si="204"/>
        <v>$125K-$200K</v>
      </c>
    </row>
    <row r="12832" spans="1:5" x14ac:dyDescent="0.3">
      <c r="A12832" s="33" t="s">
        <v>0</v>
      </c>
      <c r="B12832" s="33" t="s">
        <v>53</v>
      </c>
      <c r="C12832" s="33"/>
      <c r="D12832" s="33" t="s">
        <v>5241</v>
      </c>
      <c r="E12832" t="str">
        <f t="shared" si="204"/>
        <v>No Data</v>
      </c>
    </row>
    <row r="12833" spans="1:5" x14ac:dyDescent="0.3">
      <c r="A12833" s="33" t="s">
        <v>4</v>
      </c>
      <c r="B12833" s="33" t="s">
        <v>53</v>
      </c>
      <c r="C12833" s="33"/>
      <c r="D12833" s="33" t="s">
        <v>5242</v>
      </c>
      <c r="E12833" t="str">
        <f t="shared" si="204"/>
        <v>No Data</v>
      </c>
    </row>
    <row r="12834" spans="1:5" x14ac:dyDescent="0.3">
      <c r="A12834" s="33" t="s">
        <v>4</v>
      </c>
      <c r="B12834" s="33" t="s">
        <v>110</v>
      </c>
      <c r="C12834" s="33">
        <v>56500</v>
      </c>
      <c r="D12834" s="33" t="s">
        <v>907</v>
      </c>
      <c r="E12834" t="str">
        <f t="shared" si="204"/>
        <v>&lt;$75K</v>
      </c>
    </row>
    <row r="12835" spans="1:5" x14ac:dyDescent="0.3">
      <c r="A12835" s="33" t="s">
        <v>2</v>
      </c>
      <c r="B12835" s="33" t="s">
        <v>53</v>
      </c>
      <c r="C12835" s="33"/>
      <c r="D12835" s="33" t="s">
        <v>249</v>
      </c>
      <c r="E12835" t="str">
        <f t="shared" si="204"/>
        <v>No Data</v>
      </c>
    </row>
    <row r="12836" spans="1:5" x14ac:dyDescent="0.3">
      <c r="A12836" s="33" t="s">
        <v>4</v>
      </c>
      <c r="B12836" s="33" t="s">
        <v>53</v>
      </c>
      <c r="C12836" s="33">
        <v>133850.5</v>
      </c>
      <c r="D12836" s="33" t="s">
        <v>5243</v>
      </c>
      <c r="E12836" t="str">
        <f t="shared" si="204"/>
        <v>$125K-$200K</v>
      </c>
    </row>
    <row r="12837" spans="1:5" x14ac:dyDescent="0.3">
      <c r="A12837" s="33" t="s">
        <v>0</v>
      </c>
      <c r="B12837" s="33" t="s">
        <v>53</v>
      </c>
      <c r="C12837" s="33">
        <v>158857.5</v>
      </c>
      <c r="D12837" s="33" t="s">
        <v>217</v>
      </c>
      <c r="E12837" t="str">
        <f t="shared" si="204"/>
        <v>$125K-$200K</v>
      </c>
    </row>
    <row r="12838" spans="1:5" x14ac:dyDescent="0.3">
      <c r="A12838" s="33" t="s">
        <v>129</v>
      </c>
      <c r="B12838" s="33" t="s">
        <v>53</v>
      </c>
      <c r="C12838" s="33">
        <v>70000</v>
      </c>
      <c r="D12838" s="33" t="s">
        <v>248</v>
      </c>
      <c r="E12838" t="str">
        <f t="shared" si="204"/>
        <v>&lt;$75K</v>
      </c>
    </row>
    <row r="12839" spans="1:5" x14ac:dyDescent="0.3">
      <c r="A12839" s="33" t="s">
        <v>4</v>
      </c>
      <c r="B12839" s="33" t="s">
        <v>53</v>
      </c>
      <c r="C12839" s="33">
        <v>195000</v>
      </c>
      <c r="D12839" s="33" t="s">
        <v>265</v>
      </c>
      <c r="E12839" t="str">
        <f t="shared" si="204"/>
        <v>$125K-$200K</v>
      </c>
    </row>
    <row r="12840" spans="1:5" x14ac:dyDescent="0.3">
      <c r="A12840" s="33" t="s">
        <v>0</v>
      </c>
      <c r="B12840" s="33" t="s">
        <v>53</v>
      </c>
      <c r="C12840" s="33">
        <v>90000</v>
      </c>
      <c r="D12840" s="33" t="s">
        <v>5244</v>
      </c>
      <c r="E12840" t="str">
        <f t="shared" si="204"/>
        <v>$75K-$100K</v>
      </c>
    </row>
    <row r="12841" spans="1:5" x14ac:dyDescent="0.3">
      <c r="A12841" s="33" t="s">
        <v>125</v>
      </c>
      <c r="B12841" s="33" t="s">
        <v>109</v>
      </c>
      <c r="C12841" s="33">
        <v>115000</v>
      </c>
      <c r="D12841" s="33" t="s">
        <v>2766</v>
      </c>
      <c r="E12841" t="str">
        <f t="shared" si="204"/>
        <v>$100K-$125K</v>
      </c>
    </row>
    <row r="12842" spans="1:5" x14ac:dyDescent="0.3">
      <c r="A12842" s="33" t="s">
        <v>0</v>
      </c>
      <c r="B12842" s="33" t="s">
        <v>53</v>
      </c>
      <c r="C12842" s="33">
        <v>96103</v>
      </c>
      <c r="D12842" s="33" t="s">
        <v>5245</v>
      </c>
      <c r="E12842" t="str">
        <f t="shared" si="204"/>
        <v>$75K-$100K</v>
      </c>
    </row>
    <row r="12843" spans="1:5" x14ac:dyDescent="0.3">
      <c r="A12843" s="33" t="s">
        <v>0</v>
      </c>
      <c r="B12843" s="33" t="s">
        <v>53</v>
      </c>
      <c r="C12843" s="33"/>
      <c r="D12843" s="33" t="s">
        <v>4452</v>
      </c>
      <c r="E12843" t="str">
        <f t="shared" si="204"/>
        <v>No Data</v>
      </c>
    </row>
    <row r="12844" spans="1:5" x14ac:dyDescent="0.3">
      <c r="A12844" s="33" t="s">
        <v>4</v>
      </c>
      <c r="B12844" s="33" t="s">
        <v>53</v>
      </c>
      <c r="C12844" s="33"/>
      <c r="D12844" s="33" t="s">
        <v>307</v>
      </c>
      <c r="E12844" t="str">
        <f t="shared" si="204"/>
        <v>No Data</v>
      </c>
    </row>
    <row r="12845" spans="1:5" x14ac:dyDescent="0.3">
      <c r="A12845" s="33" t="s">
        <v>4</v>
      </c>
      <c r="B12845" s="33" t="s">
        <v>53</v>
      </c>
      <c r="C12845" s="33"/>
      <c r="D12845" s="33" t="s">
        <v>299</v>
      </c>
      <c r="E12845" t="str">
        <f t="shared" si="204"/>
        <v>No Data</v>
      </c>
    </row>
    <row r="12846" spans="1:5" x14ac:dyDescent="0.3">
      <c r="A12846" s="33" t="s">
        <v>128</v>
      </c>
      <c r="B12846" s="33" t="s">
        <v>53</v>
      </c>
      <c r="C12846" s="33"/>
      <c r="D12846" s="33" t="s">
        <v>252</v>
      </c>
      <c r="E12846" t="str">
        <f t="shared" si="204"/>
        <v>No Data</v>
      </c>
    </row>
    <row r="12847" spans="1:5" x14ac:dyDescent="0.3">
      <c r="A12847" s="33" t="s">
        <v>0</v>
      </c>
      <c r="B12847" s="33" t="s">
        <v>53</v>
      </c>
      <c r="C12847" s="33"/>
      <c r="D12847" s="33" t="s">
        <v>258</v>
      </c>
      <c r="E12847" t="str">
        <f t="shared" si="204"/>
        <v>No Data</v>
      </c>
    </row>
    <row r="12848" spans="1:5" x14ac:dyDescent="0.3">
      <c r="A12848" s="33" t="s">
        <v>52</v>
      </c>
      <c r="B12848" s="33" t="s">
        <v>104</v>
      </c>
      <c r="C12848" s="33">
        <v>86400</v>
      </c>
      <c r="D12848" s="33" t="s">
        <v>1261</v>
      </c>
      <c r="E12848" t="str">
        <f t="shared" si="204"/>
        <v>$75K-$100K</v>
      </c>
    </row>
    <row r="12849" spans="1:5" x14ac:dyDescent="0.3">
      <c r="A12849" s="33" t="s">
        <v>128</v>
      </c>
      <c r="B12849" s="33" t="s">
        <v>53</v>
      </c>
      <c r="C12849" s="33"/>
      <c r="D12849" s="33" t="s">
        <v>533</v>
      </c>
      <c r="E12849" t="str">
        <f t="shared" si="204"/>
        <v>No Data</v>
      </c>
    </row>
    <row r="12850" spans="1:5" x14ac:dyDescent="0.3">
      <c r="A12850" s="33" t="s">
        <v>66</v>
      </c>
      <c r="B12850" s="33" t="s">
        <v>54</v>
      </c>
      <c r="C12850" s="33">
        <v>58000.5</v>
      </c>
      <c r="D12850" s="33" t="s">
        <v>5246</v>
      </c>
      <c r="E12850" t="str">
        <f t="shared" si="204"/>
        <v>&lt;$75K</v>
      </c>
    </row>
    <row r="12851" spans="1:5" x14ac:dyDescent="0.3">
      <c r="A12851" s="33" t="s">
        <v>2</v>
      </c>
      <c r="B12851" s="33" t="s">
        <v>53</v>
      </c>
      <c r="C12851" s="33">
        <v>100000</v>
      </c>
      <c r="D12851" s="33" t="s">
        <v>5247</v>
      </c>
      <c r="E12851" t="str">
        <f t="shared" si="204"/>
        <v>$75K-$100K</v>
      </c>
    </row>
    <row r="12852" spans="1:5" x14ac:dyDescent="0.3">
      <c r="A12852" s="33" t="s">
        <v>2</v>
      </c>
      <c r="B12852" s="33" t="s">
        <v>53</v>
      </c>
      <c r="C12852" s="33">
        <v>70000</v>
      </c>
      <c r="D12852" s="33" t="s">
        <v>5248</v>
      </c>
      <c r="E12852" t="str">
        <f t="shared" si="204"/>
        <v>&lt;$75K</v>
      </c>
    </row>
    <row r="12853" spans="1:5" x14ac:dyDescent="0.3">
      <c r="A12853" s="33" t="s">
        <v>128</v>
      </c>
      <c r="B12853" s="33" t="s">
        <v>81</v>
      </c>
      <c r="C12853" s="33">
        <v>125000</v>
      </c>
      <c r="D12853" s="33" t="s">
        <v>5100</v>
      </c>
      <c r="E12853" t="str">
        <f t="shared" si="204"/>
        <v>$100K-$125K</v>
      </c>
    </row>
    <row r="12854" spans="1:5" x14ac:dyDescent="0.3">
      <c r="A12854" s="33" t="s">
        <v>2</v>
      </c>
      <c r="B12854" s="33" t="s">
        <v>53</v>
      </c>
      <c r="C12854" s="33"/>
      <c r="D12854" s="33" t="s">
        <v>5249</v>
      </c>
      <c r="E12854" t="str">
        <f t="shared" si="204"/>
        <v>No Data</v>
      </c>
    </row>
    <row r="12855" spans="1:5" x14ac:dyDescent="0.3">
      <c r="A12855" s="33" t="s">
        <v>4</v>
      </c>
      <c r="B12855" s="33" t="s">
        <v>88</v>
      </c>
      <c r="C12855" s="33">
        <v>96773</v>
      </c>
      <c r="D12855" s="33" t="s">
        <v>5250</v>
      </c>
      <c r="E12855" t="str">
        <f t="shared" si="204"/>
        <v>$75K-$100K</v>
      </c>
    </row>
    <row r="12856" spans="1:5" x14ac:dyDescent="0.3">
      <c r="A12856" s="33" t="s">
        <v>4</v>
      </c>
      <c r="B12856" s="33" t="s">
        <v>54</v>
      </c>
      <c r="C12856" s="33">
        <v>115000</v>
      </c>
      <c r="D12856" s="33" t="s">
        <v>480</v>
      </c>
      <c r="E12856" t="str">
        <f t="shared" si="204"/>
        <v>$100K-$125K</v>
      </c>
    </row>
    <row r="12857" spans="1:5" x14ac:dyDescent="0.3">
      <c r="A12857" s="33" t="s">
        <v>52</v>
      </c>
      <c r="B12857" s="33" t="s">
        <v>58</v>
      </c>
      <c r="C12857" s="33">
        <v>64800</v>
      </c>
      <c r="D12857" s="33" t="s">
        <v>365</v>
      </c>
      <c r="E12857" t="str">
        <f t="shared" si="204"/>
        <v>&lt;$75K</v>
      </c>
    </row>
    <row r="12858" spans="1:5" x14ac:dyDescent="0.3">
      <c r="A12858" s="33" t="s">
        <v>4</v>
      </c>
      <c r="B12858" s="33" t="s">
        <v>53</v>
      </c>
      <c r="C12858" s="33"/>
      <c r="D12858" s="33" t="s">
        <v>5251</v>
      </c>
      <c r="E12858" t="str">
        <f t="shared" si="204"/>
        <v>No Data</v>
      </c>
    </row>
    <row r="12859" spans="1:5" x14ac:dyDescent="0.3">
      <c r="A12859" s="33" t="s">
        <v>126</v>
      </c>
      <c r="B12859" s="33" t="s">
        <v>53</v>
      </c>
      <c r="C12859" s="33">
        <v>150000</v>
      </c>
      <c r="D12859" s="33" t="s">
        <v>738</v>
      </c>
      <c r="E12859" t="str">
        <f t="shared" si="204"/>
        <v>$125K-$200K</v>
      </c>
    </row>
    <row r="12860" spans="1:5" x14ac:dyDescent="0.3">
      <c r="A12860" s="33" t="s">
        <v>128</v>
      </c>
      <c r="B12860" s="33" t="s">
        <v>53</v>
      </c>
      <c r="C12860" s="33">
        <v>125000</v>
      </c>
      <c r="D12860" s="33" t="s">
        <v>232</v>
      </c>
      <c r="E12860" t="str">
        <f t="shared" si="204"/>
        <v>$100K-$125K</v>
      </c>
    </row>
    <row r="12861" spans="1:5" x14ac:dyDescent="0.3">
      <c r="A12861" s="33" t="s">
        <v>0</v>
      </c>
      <c r="B12861" s="33" t="s">
        <v>53</v>
      </c>
      <c r="C12861" s="33"/>
      <c r="D12861" s="33" t="s">
        <v>299</v>
      </c>
      <c r="E12861" t="str">
        <f t="shared" si="204"/>
        <v>No Data</v>
      </c>
    </row>
    <row r="12862" spans="1:5" x14ac:dyDescent="0.3">
      <c r="A12862" s="33" t="s">
        <v>0</v>
      </c>
      <c r="B12862" s="33" t="s">
        <v>53</v>
      </c>
      <c r="C12862" s="33">
        <v>215049</v>
      </c>
      <c r="D12862" s="33" t="s">
        <v>4504</v>
      </c>
      <c r="E12862" t="str">
        <f t="shared" si="204"/>
        <v>&gt;$200K</v>
      </c>
    </row>
    <row r="12863" spans="1:5" x14ac:dyDescent="0.3">
      <c r="A12863" s="33" t="s">
        <v>4</v>
      </c>
      <c r="B12863" s="33" t="s">
        <v>53</v>
      </c>
      <c r="C12863" s="33">
        <v>110000</v>
      </c>
      <c r="D12863" s="33" t="s">
        <v>5252</v>
      </c>
      <c r="E12863" t="str">
        <f t="shared" si="204"/>
        <v>$100K-$125K</v>
      </c>
    </row>
    <row r="12864" spans="1:5" x14ac:dyDescent="0.3">
      <c r="A12864" s="33" t="s">
        <v>4</v>
      </c>
      <c r="B12864" s="33" t="s">
        <v>53</v>
      </c>
      <c r="C12864" s="33">
        <v>325000</v>
      </c>
      <c r="D12864" s="33" t="s">
        <v>505</v>
      </c>
      <c r="E12864" t="str">
        <f t="shared" si="204"/>
        <v>&gt;$200K</v>
      </c>
    </row>
    <row r="12865" spans="1:5" x14ac:dyDescent="0.3">
      <c r="A12865" s="33" t="s">
        <v>128</v>
      </c>
      <c r="B12865" s="33" t="s">
        <v>53</v>
      </c>
      <c r="C12865" s="33">
        <v>159264</v>
      </c>
      <c r="D12865" s="33" t="s">
        <v>1433</v>
      </c>
      <c r="E12865" t="str">
        <f t="shared" si="204"/>
        <v>$125K-$200K</v>
      </c>
    </row>
    <row r="12866" spans="1:5" x14ac:dyDescent="0.3">
      <c r="A12866" s="33" t="s">
        <v>4</v>
      </c>
      <c r="B12866" s="33" t="s">
        <v>53</v>
      </c>
      <c r="C12866" s="33">
        <v>134000</v>
      </c>
      <c r="D12866" s="33" t="s">
        <v>431</v>
      </c>
      <c r="E12866" t="str">
        <f t="shared" si="204"/>
        <v>$125K-$200K</v>
      </c>
    </row>
    <row r="12867" spans="1:5" x14ac:dyDescent="0.3">
      <c r="A12867" s="33" t="s">
        <v>2</v>
      </c>
      <c r="B12867" s="33" t="s">
        <v>53</v>
      </c>
      <c r="C12867" s="33"/>
      <c r="D12867" s="33" t="s">
        <v>411</v>
      </c>
      <c r="E12867" t="str">
        <f t="shared" ref="E12867:E12930" si="205">_xlfn.XLOOKUP(C12867,$H$16:$H$21,$G$16:$G$21,,1)</f>
        <v>No Data</v>
      </c>
    </row>
    <row r="12868" spans="1:5" x14ac:dyDescent="0.3">
      <c r="A12868" s="33" t="s">
        <v>0</v>
      </c>
      <c r="B12868" s="33" t="s">
        <v>81</v>
      </c>
      <c r="C12868" s="33"/>
      <c r="D12868" s="33" t="s">
        <v>5253</v>
      </c>
      <c r="E12868" t="str">
        <f t="shared" si="205"/>
        <v>No Data</v>
      </c>
    </row>
    <row r="12869" spans="1:5" x14ac:dyDescent="0.3">
      <c r="A12869" s="33" t="s">
        <v>125</v>
      </c>
      <c r="B12869" s="33" t="s">
        <v>72</v>
      </c>
      <c r="C12869" s="33">
        <v>111175</v>
      </c>
      <c r="D12869" s="33" t="s">
        <v>5254</v>
      </c>
      <c r="E12869" t="str">
        <f t="shared" si="205"/>
        <v>$100K-$125K</v>
      </c>
    </row>
    <row r="12870" spans="1:5" x14ac:dyDescent="0.3">
      <c r="A12870" s="33" t="s">
        <v>125</v>
      </c>
      <c r="B12870" s="33" t="s">
        <v>53</v>
      </c>
      <c r="C12870" s="33"/>
      <c r="D12870" s="33" t="s">
        <v>3220</v>
      </c>
      <c r="E12870" t="str">
        <f t="shared" si="205"/>
        <v>No Data</v>
      </c>
    </row>
    <row r="12871" spans="1:5" x14ac:dyDescent="0.3">
      <c r="A12871" s="33" t="s">
        <v>0</v>
      </c>
      <c r="B12871" s="33" t="s">
        <v>54</v>
      </c>
      <c r="C12871" s="33"/>
      <c r="D12871" s="33" t="s">
        <v>258</v>
      </c>
      <c r="E12871" t="str">
        <f t="shared" si="205"/>
        <v>No Data</v>
      </c>
    </row>
    <row r="12872" spans="1:5" x14ac:dyDescent="0.3">
      <c r="A12872" s="33" t="s">
        <v>4</v>
      </c>
      <c r="B12872" s="33" t="s">
        <v>64</v>
      </c>
      <c r="C12872" s="33">
        <v>96773</v>
      </c>
      <c r="D12872" s="33" t="s">
        <v>5255</v>
      </c>
      <c r="E12872" t="str">
        <f t="shared" si="205"/>
        <v>$75K-$100K</v>
      </c>
    </row>
    <row r="12873" spans="1:5" x14ac:dyDescent="0.3">
      <c r="A12873" s="33" t="s">
        <v>126</v>
      </c>
      <c r="B12873" s="33" t="s">
        <v>53</v>
      </c>
      <c r="C12873" s="33"/>
      <c r="D12873" s="33" t="s">
        <v>5256</v>
      </c>
      <c r="E12873" t="str">
        <f t="shared" si="205"/>
        <v>No Data</v>
      </c>
    </row>
    <row r="12874" spans="1:5" x14ac:dyDescent="0.3">
      <c r="A12874" s="33" t="s">
        <v>2</v>
      </c>
      <c r="B12874" s="33" t="s">
        <v>53</v>
      </c>
      <c r="C12874" s="33">
        <v>102500</v>
      </c>
      <c r="D12874" s="33" t="s">
        <v>1385</v>
      </c>
      <c r="E12874" t="str">
        <f t="shared" si="205"/>
        <v>$100K-$125K</v>
      </c>
    </row>
    <row r="12875" spans="1:5" x14ac:dyDescent="0.3">
      <c r="A12875" s="33" t="s">
        <v>0</v>
      </c>
      <c r="B12875" s="33" t="s">
        <v>54</v>
      </c>
      <c r="C12875" s="33">
        <v>140000</v>
      </c>
      <c r="D12875" s="33" t="s">
        <v>2330</v>
      </c>
      <c r="E12875" t="str">
        <f t="shared" si="205"/>
        <v>$125K-$200K</v>
      </c>
    </row>
    <row r="12876" spans="1:5" x14ac:dyDescent="0.3">
      <c r="A12876" s="33" t="s">
        <v>2</v>
      </c>
      <c r="B12876" s="33" t="s">
        <v>53</v>
      </c>
      <c r="C12876" s="33"/>
      <c r="D12876" s="33" t="s">
        <v>5257</v>
      </c>
      <c r="E12876" t="str">
        <f t="shared" si="205"/>
        <v>No Data</v>
      </c>
    </row>
    <row r="12877" spans="1:5" x14ac:dyDescent="0.3">
      <c r="A12877" s="33" t="s">
        <v>4</v>
      </c>
      <c r="B12877" s="33" t="s">
        <v>53</v>
      </c>
      <c r="C12877" s="33"/>
      <c r="D12877" s="33" t="s">
        <v>479</v>
      </c>
      <c r="E12877" t="str">
        <f t="shared" si="205"/>
        <v>No Data</v>
      </c>
    </row>
    <row r="12878" spans="1:5" x14ac:dyDescent="0.3">
      <c r="A12878" s="33" t="s">
        <v>4</v>
      </c>
      <c r="B12878" s="33" t="s">
        <v>68</v>
      </c>
      <c r="C12878" s="33">
        <v>96773</v>
      </c>
      <c r="D12878" s="33" t="s">
        <v>5258</v>
      </c>
      <c r="E12878" t="str">
        <f t="shared" si="205"/>
        <v>$75K-$100K</v>
      </c>
    </row>
    <row r="12879" spans="1:5" x14ac:dyDescent="0.3">
      <c r="A12879" s="33" t="s">
        <v>2</v>
      </c>
      <c r="B12879" s="33" t="s">
        <v>53</v>
      </c>
      <c r="C12879" s="33">
        <v>90000</v>
      </c>
      <c r="D12879" s="33" t="s">
        <v>299</v>
      </c>
      <c r="E12879" t="str">
        <f t="shared" si="205"/>
        <v>$75K-$100K</v>
      </c>
    </row>
    <row r="12880" spans="1:5" x14ac:dyDescent="0.3">
      <c r="A12880" s="33" t="s">
        <v>128</v>
      </c>
      <c r="B12880" s="33" t="s">
        <v>53</v>
      </c>
      <c r="C12880" s="33">
        <v>160000</v>
      </c>
      <c r="D12880" s="33" t="s">
        <v>1200</v>
      </c>
      <c r="E12880" t="str">
        <f t="shared" si="205"/>
        <v>$125K-$200K</v>
      </c>
    </row>
    <row r="12881" spans="1:5" x14ac:dyDescent="0.3">
      <c r="A12881" s="33" t="s">
        <v>0</v>
      </c>
      <c r="B12881" s="33" t="s">
        <v>53</v>
      </c>
      <c r="C12881" s="33">
        <v>125000</v>
      </c>
      <c r="D12881" s="33" t="s">
        <v>5259</v>
      </c>
      <c r="E12881" t="str">
        <f t="shared" si="205"/>
        <v>$100K-$125K</v>
      </c>
    </row>
    <row r="12882" spans="1:5" x14ac:dyDescent="0.3">
      <c r="A12882" s="33" t="s">
        <v>2</v>
      </c>
      <c r="B12882" s="33" t="s">
        <v>53</v>
      </c>
      <c r="C12882" s="33">
        <v>179000</v>
      </c>
      <c r="D12882" s="33" t="s">
        <v>1172</v>
      </c>
      <c r="E12882" t="str">
        <f t="shared" si="205"/>
        <v>$125K-$200K</v>
      </c>
    </row>
    <row r="12883" spans="1:5" x14ac:dyDescent="0.3">
      <c r="A12883" s="33" t="s">
        <v>128</v>
      </c>
      <c r="B12883" s="33" t="s">
        <v>53</v>
      </c>
      <c r="C12883" s="33">
        <v>115000</v>
      </c>
      <c r="D12883" s="33" t="s">
        <v>299</v>
      </c>
      <c r="E12883" t="str">
        <f t="shared" si="205"/>
        <v>$100K-$125K</v>
      </c>
    </row>
    <row r="12884" spans="1:5" x14ac:dyDescent="0.3">
      <c r="A12884" s="33" t="s">
        <v>128</v>
      </c>
      <c r="B12884" s="33" t="s">
        <v>53</v>
      </c>
      <c r="C12884" s="33">
        <v>327330</v>
      </c>
      <c r="D12884" s="33" t="s">
        <v>571</v>
      </c>
      <c r="E12884" t="str">
        <f t="shared" si="205"/>
        <v>&gt;$200K</v>
      </c>
    </row>
    <row r="12885" spans="1:5" x14ac:dyDescent="0.3">
      <c r="A12885" s="33" t="s">
        <v>0</v>
      </c>
      <c r="B12885" s="33" t="s">
        <v>53</v>
      </c>
      <c r="C12885" s="33"/>
      <c r="D12885" s="33" t="s">
        <v>1398</v>
      </c>
      <c r="E12885" t="str">
        <f t="shared" si="205"/>
        <v>No Data</v>
      </c>
    </row>
    <row r="12886" spans="1:5" x14ac:dyDescent="0.3">
      <c r="A12886" s="33" t="s">
        <v>4</v>
      </c>
      <c r="B12886" s="33" t="s">
        <v>53</v>
      </c>
      <c r="C12886" s="33"/>
      <c r="D12886" s="33" t="s">
        <v>562</v>
      </c>
      <c r="E12886" t="str">
        <f t="shared" si="205"/>
        <v>No Data</v>
      </c>
    </row>
    <row r="12887" spans="1:5" x14ac:dyDescent="0.3">
      <c r="A12887" s="33" t="s">
        <v>0</v>
      </c>
      <c r="B12887" s="33" t="s">
        <v>53</v>
      </c>
      <c r="C12887" s="33">
        <v>140000</v>
      </c>
      <c r="D12887" s="33" t="s">
        <v>3354</v>
      </c>
      <c r="E12887" t="str">
        <f t="shared" si="205"/>
        <v>$125K-$200K</v>
      </c>
    </row>
    <row r="12888" spans="1:5" x14ac:dyDescent="0.3">
      <c r="A12888" s="33" t="s">
        <v>2</v>
      </c>
      <c r="B12888" s="33" t="s">
        <v>53</v>
      </c>
      <c r="C12888" s="33">
        <v>72000</v>
      </c>
      <c r="D12888" s="33" t="s">
        <v>5260</v>
      </c>
      <c r="E12888" t="str">
        <f t="shared" si="205"/>
        <v>&lt;$75K</v>
      </c>
    </row>
    <row r="12889" spans="1:5" x14ac:dyDescent="0.3">
      <c r="A12889" s="33" t="s">
        <v>0</v>
      </c>
      <c r="B12889" s="33" t="s">
        <v>54</v>
      </c>
      <c r="C12889" s="33">
        <v>116000</v>
      </c>
      <c r="D12889" s="33" t="s">
        <v>2001</v>
      </c>
      <c r="E12889" t="str">
        <f t="shared" si="205"/>
        <v>$100K-$125K</v>
      </c>
    </row>
    <row r="12890" spans="1:5" x14ac:dyDescent="0.3">
      <c r="A12890" s="33" t="s">
        <v>0</v>
      </c>
      <c r="B12890" s="33" t="s">
        <v>53</v>
      </c>
      <c r="C12890" s="33">
        <v>216000</v>
      </c>
      <c r="D12890" s="33" t="s">
        <v>245</v>
      </c>
      <c r="E12890" t="str">
        <f t="shared" si="205"/>
        <v>&gt;$200K</v>
      </c>
    </row>
    <row r="12891" spans="1:5" x14ac:dyDescent="0.3">
      <c r="A12891" s="33" t="s">
        <v>125</v>
      </c>
      <c r="B12891" s="33" t="s">
        <v>53</v>
      </c>
      <c r="C12891" s="33">
        <v>92500</v>
      </c>
      <c r="D12891" s="33" t="s">
        <v>265</v>
      </c>
      <c r="E12891" t="str">
        <f t="shared" si="205"/>
        <v>$75K-$100K</v>
      </c>
    </row>
    <row r="12892" spans="1:5" x14ac:dyDescent="0.3">
      <c r="A12892" s="33" t="s">
        <v>0</v>
      </c>
      <c r="B12892" s="33" t="s">
        <v>54</v>
      </c>
      <c r="C12892" s="33"/>
      <c r="D12892" s="33" t="s">
        <v>3263</v>
      </c>
      <c r="E12892" t="str">
        <f t="shared" si="205"/>
        <v>No Data</v>
      </c>
    </row>
    <row r="12893" spans="1:5" x14ac:dyDescent="0.3">
      <c r="A12893" s="33" t="s">
        <v>0</v>
      </c>
      <c r="B12893" s="33" t="s">
        <v>53</v>
      </c>
      <c r="C12893" s="33">
        <v>104893.5</v>
      </c>
      <c r="D12893" s="33" t="s">
        <v>5261</v>
      </c>
      <c r="E12893" t="str">
        <f t="shared" si="205"/>
        <v>$100K-$125K</v>
      </c>
    </row>
    <row r="12894" spans="1:5" x14ac:dyDescent="0.3">
      <c r="A12894" s="33" t="s">
        <v>4</v>
      </c>
      <c r="B12894" s="33" t="s">
        <v>79</v>
      </c>
      <c r="C12894" s="33">
        <v>154000</v>
      </c>
      <c r="D12894" s="33" t="s">
        <v>391</v>
      </c>
      <c r="E12894" t="str">
        <f t="shared" si="205"/>
        <v>$125K-$200K</v>
      </c>
    </row>
    <row r="12895" spans="1:5" x14ac:dyDescent="0.3">
      <c r="A12895" s="33" t="s">
        <v>125</v>
      </c>
      <c r="B12895" s="33" t="s">
        <v>53</v>
      </c>
      <c r="C12895" s="33"/>
      <c r="D12895" s="33" t="s">
        <v>3916</v>
      </c>
      <c r="E12895" t="str">
        <f t="shared" si="205"/>
        <v>No Data</v>
      </c>
    </row>
    <row r="12896" spans="1:5" x14ac:dyDescent="0.3">
      <c r="A12896" s="33" t="s">
        <v>2</v>
      </c>
      <c r="B12896" s="33" t="s">
        <v>96</v>
      </c>
      <c r="C12896" s="33">
        <v>45000</v>
      </c>
      <c r="D12896" s="33" t="s">
        <v>5262</v>
      </c>
      <c r="E12896" t="str">
        <f t="shared" si="205"/>
        <v>&lt;$75K</v>
      </c>
    </row>
    <row r="12897" spans="1:5" x14ac:dyDescent="0.3">
      <c r="A12897" s="33" t="s">
        <v>4</v>
      </c>
      <c r="B12897" s="33" t="s">
        <v>53</v>
      </c>
      <c r="C12897" s="33"/>
      <c r="D12897" s="33" t="s">
        <v>1360</v>
      </c>
      <c r="E12897" t="str">
        <f t="shared" si="205"/>
        <v>No Data</v>
      </c>
    </row>
    <row r="12898" spans="1:5" x14ac:dyDescent="0.3">
      <c r="A12898" s="33" t="s">
        <v>4</v>
      </c>
      <c r="B12898" s="33" t="s">
        <v>53</v>
      </c>
      <c r="C12898" s="33">
        <v>180000</v>
      </c>
      <c r="D12898" s="33" t="s">
        <v>221</v>
      </c>
      <c r="E12898" t="str">
        <f t="shared" si="205"/>
        <v>$125K-$200K</v>
      </c>
    </row>
    <row r="12899" spans="1:5" x14ac:dyDescent="0.3">
      <c r="A12899" s="33" t="s">
        <v>4</v>
      </c>
      <c r="B12899" s="33" t="s">
        <v>53</v>
      </c>
      <c r="C12899" s="33"/>
      <c r="D12899" s="33" t="s">
        <v>1397</v>
      </c>
      <c r="E12899" t="str">
        <f t="shared" si="205"/>
        <v>No Data</v>
      </c>
    </row>
    <row r="12900" spans="1:5" x14ac:dyDescent="0.3">
      <c r="A12900" s="33" t="s">
        <v>2</v>
      </c>
      <c r="B12900" s="33" t="s">
        <v>87</v>
      </c>
      <c r="C12900" s="33">
        <v>56700</v>
      </c>
      <c r="D12900" s="33" t="s">
        <v>5263</v>
      </c>
      <c r="E12900" t="str">
        <f t="shared" si="205"/>
        <v>&lt;$75K</v>
      </c>
    </row>
    <row r="12901" spans="1:5" x14ac:dyDescent="0.3">
      <c r="A12901" s="33" t="s">
        <v>0</v>
      </c>
      <c r="B12901" s="33" t="s">
        <v>67</v>
      </c>
      <c r="C12901" s="33">
        <v>157500</v>
      </c>
      <c r="D12901" s="33" t="s">
        <v>3740</v>
      </c>
      <c r="E12901" t="str">
        <f t="shared" si="205"/>
        <v>$125K-$200K</v>
      </c>
    </row>
    <row r="12902" spans="1:5" x14ac:dyDescent="0.3">
      <c r="A12902" s="33" t="s">
        <v>2</v>
      </c>
      <c r="B12902" s="33" t="s">
        <v>53</v>
      </c>
      <c r="C12902" s="33"/>
      <c r="D12902" s="33" t="s">
        <v>5264</v>
      </c>
      <c r="E12902" t="str">
        <f t="shared" si="205"/>
        <v>No Data</v>
      </c>
    </row>
    <row r="12903" spans="1:5" x14ac:dyDescent="0.3">
      <c r="A12903" s="33" t="s">
        <v>0</v>
      </c>
      <c r="B12903" s="33" t="s">
        <v>53</v>
      </c>
      <c r="C12903" s="33">
        <v>206500</v>
      </c>
      <c r="D12903" s="33" t="s">
        <v>1366</v>
      </c>
      <c r="E12903" t="str">
        <f t="shared" si="205"/>
        <v>&gt;$200K</v>
      </c>
    </row>
    <row r="12904" spans="1:5" x14ac:dyDescent="0.3">
      <c r="A12904" s="33" t="s">
        <v>4</v>
      </c>
      <c r="B12904" s="33" t="s">
        <v>53</v>
      </c>
      <c r="C12904" s="33">
        <v>150000</v>
      </c>
      <c r="D12904" s="33" t="s">
        <v>333</v>
      </c>
      <c r="E12904" t="str">
        <f t="shared" si="205"/>
        <v>$125K-$200K</v>
      </c>
    </row>
    <row r="12905" spans="1:5" x14ac:dyDescent="0.3">
      <c r="A12905" s="33" t="s">
        <v>128</v>
      </c>
      <c r="B12905" s="33" t="s">
        <v>65</v>
      </c>
      <c r="C12905" s="33">
        <v>72900</v>
      </c>
      <c r="D12905" s="33" t="s">
        <v>2977</v>
      </c>
      <c r="E12905" t="str">
        <f t="shared" si="205"/>
        <v>&lt;$75K</v>
      </c>
    </row>
    <row r="12906" spans="1:5" x14ac:dyDescent="0.3">
      <c r="A12906" s="33" t="s">
        <v>0</v>
      </c>
      <c r="B12906" s="33" t="s">
        <v>53</v>
      </c>
      <c r="C12906" s="33">
        <v>227500</v>
      </c>
      <c r="D12906" s="33" t="s">
        <v>228</v>
      </c>
      <c r="E12906" t="str">
        <f t="shared" si="205"/>
        <v>&gt;$200K</v>
      </c>
    </row>
    <row r="12907" spans="1:5" x14ac:dyDescent="0.3">
      <c r="A12907" s="33" t="s">
        <v>125</v>
      </c>
      <c r="B12907" s="33" t="s">
        <v>53</v>
      </c>
      <c r="C12907" s="33"/>
      <c r="D12907" s="33" t="s">
        <v>5265</v>
      </c>
      <c r="E12907" t="str">
        <f t="shared" si="205"/>
        <v>No Data</v>
      </c>
    </row>
    <row r="12908" spans="1:5" x14ac:dyDescent="0.3">
      <c r="A12908" s="33" t="s">
        <v>2</v>
      </c>
      <c r="B12908" s="33" t="s">
        <v>53</v>
      </c>
      <c r="C12908" s="33">
        <v>111175</v>
      </c>
      <c r="D12908" s="33" t="s">
        <v>5266</v>
      </c>
      <c r="E12908" t="str">
        <f t="shared" si="205"/>
        <v>$100K-$125K</v>
      </c>
    </row>
    <row r="12909" spans="1:5" x14ac:dyDescent="0.3">
      <c r="A12909" s="33" t="s">
        <v>125</v>
      </c>
      <c r="B12909" s="33" t="s">
        <v>53</v>
      </c>
      <c r="C12909" s="33"/>
      <c r="D12909" s="33" t="s">
        <v>548</v>
      </c>
      <c r="E12909" t="str">
        <f t="shared" si="205"/>
        <v>No Data</v>
      </c>
    </row>
    <row r="12910" spans="1:5" x14ac:dyDescent="0.3">
      <c r="A12910" s="33" t="s">
        <v>126</v>
      </c>
      <c r="B12910" s="33" t="s">
        <v>53</v>
      </c>
      <c r="C12910" s="33">
        <v>175000</v>
      </c>
      <c r="D12910" s="33" t="s">
        <v>1098</v>
      </c>
      <c r="E12910" t="str">
        <f t="shared" si="205"/>
        <v>$125K-$200K</v>
      </c>
    </row>
    <row r="12911" spans="1:5" x14ac:dyDescent="0.3">
      <c r="A12911" s="33" t="s">
        <v>0</v>
      </c>
      <c r="B12911" s="33" t="s">
        <v>53</v>
      </c>
      <c r="C12911" s="33"/>
      <c r="D12911" s="33" t="s">
        <v>268</v>
      </c>
      <c r="E12911" t="str">
        <f t="shared" si="205"/>
        <v>No Data</v>
      </c>
    </row>
    <row r="12912" spans="1:5" x14ac:dyDescent="0.3">
      <c r="A12912" s="33" t="s">
        <v>2</v>
      </c>
      <c r="B12912" s="33" t="s">
        <v>53</v>
      </c>
      <c r="C12912" s="33"/>
      <c r="D12912" s="33" t="s">
        <v>5267</v>
      </c>
      <c r="E12912" t="str">
        <f t="shared" si="205"/>
        <v>No Data</v>
      </c>
    </row>
    <row r="12913" spans="1:5" x14ac:dyDescent="0.3">
      <c r="A12913" s="33" t="s">
        <v>0</v>
      </c>
      <c r="B12913" s="33" t="s">
        <v>53</v>
      </c>
      <c r="C12913" s="33">
        <v>137500</v>
      </c>
      <c r="D12913" s="33" t="s">
        <v>1797</v>
      </c>
      <c r="E12913" t="str">
        <f t="shared" si="205"/>
        <v>$125K-$200K</v>
      </c>
    </row>
    <row r="12914" spans="1:5" x14ac:dyDescent="0.3">
      <c r="A12914" s="33" t="s">
        <v>4</v>
      </c>
      <c r="B12914" s="33" t="s">
        <v>53</v>
      </c>
      <c r="C12914" s="33">
        <v>110000</v>
      </c>
      <c r="D12914" s="33" t="s">
        <v>255</v>
      </c>
      <c r="E12914" t="str">
        <f t="shared" si="205"/>
        <v>$100K-$125K</v>
      </c>
    </row>
    <row r="12915" spans="1:5" x14ac:dyDescent="0.3">
      <c r="A12915" s="33" t="s">
        <v>2</v>
      </c>
      <c r="B12915" s="33" t="s">
        <v>53</v>
      </c>
      <c r="C12915" s="33">
        <v>65000</v>
      </c>
      <c r="D12915" s="33" t="s">
        <v>5268</v>
      </c>
      <c r="E12915" t="str">
        <f t="shared" si="205"/>
        <v>&lt;$75K</v>
      </c>
    </row>
    <row r="12916" spans="1:5" x14ac:dyDescent="0.3">
      <c r="A12916" s="33" t="s">
        <v>4</v>
      </c>
      <c r="B12916" s="33" t="s">
        <v>53</v>
      </c>
      <c r="C12916" s="33"/>
      <c r="D12916" s="33" t="s">
        <v>5269</v>
      </c>
      <c r="E12916" t="str">
        <f t="shared" si="205"/>
        <v>No Data</v>
      </c>
    </row>
    <row r="12917" spans="1:5" x14ac:dyDescent="0.3">
      <c r="A12917" s="33" t="s">
        <v>4</v>
      </c>
      <c r="B12917" s="33" t="s">
        <v>53</v>
      </c>
      <c r="C12917" s="33"/>
      <c r="D12917" s="33" t="s">
        <v>3019</v>
      </c>
      <c r="E12917" t="str">
        <f t="shared" si="205"/>
        <v>No Data</v>
      </c>
    </row>
    <row r="12918" spans="1:5" x14ac:dyDescent="0.3">
      <c r="A12918" s="33" t="s">
        <v>4</v>
      </c>
      <c r="B12918" s="33" t="s">
        <v>53</v>
      </c>
      <c r="C12918" s="33"/>
      <c r="D12918" s="33" t="s">
        <v>616</v>
      </c>
      <c r="E12918" t="str">
        <f t="shared" si="205"/>
        <v>No Data</v>
      </c>
    </row>
    <row r="12919" spans="1:5" x14ac:dyDescent="0.3">
      <c r="A12919" s="33" t="s">
        <v>0</v>
      </c>
      <c r="B12919" s="33" t="s">
        <v>53</v>
      </c>
      <c r="C12919" s="33"/>
      <c r="D12919" s="33" t="s">
        <v>258</v>
      </c>
      <c r="E12919" t="str">
        <f t="shared" si="205"/>
        <v>No Data</v>
      </c>
    </row>
    <row r="12920" spans="1:5" x14ac:dyDescent="0.3">
      <c r="A12920" s="33" t="s">
        <v>0</v>
      </c>
      <c r="B12920" s="33" t="s">
        <v>53</v>
      </c>
      <c r="C12920" s="33"/>
      <c r="D12920" s="33" t="s">
        <v>5270</v>
      </c>
      <c r="E12920" t="str">
        <f t="shared" si="205"/>
        <v>No Data</v>
      </c>
    </row>
    <row r="12921" spans="1:5" x14ac:dyDescent="0.3">
      <c r="A12921" s="33" t="s">
        <v>4</v>
      </c>
      <c r="B12921" s="33" t="s">
        <v>54</v>
      </c>
      <c r="C12921" s="33">
        <v>137500</v>
      </c>
      <c r="D12921" s="33" t="s">
        <v>5271</v>
      </c>
      <c r="E12921" t="str">
        <f t="shared" si="205"/>
        <v>$125K-$200K</v>
      </c>
    </row>
    <row r="12922" spans="1:5" x14ac:dyDescent="0.3">
      <c r="A12922" s="33" t="s">
        <v>2</v>
      </c>
      <c r="B12922" s="33" t="s">
        <v>53</v>
      </c>
      <c r="C12922" s="33"/>
      <c r="D12922" s="33" t="s">
        <v>357</v>
      </c>
      <c r="E12922" t="str">
        <f t="shared" si="205"/>
        <v>No Data</v>
      </c>
    </row>
    <row r="12923" spans="1:5" x14ac:dyDescent="0.3">
      <c r="A12923" s="33" t="s">
        <v>0</v>
      </c>
      <c r="B12923" s="33" t="s">
        <v>53</v>
      </c>
      <c r="C12923" s="33">
        <v>218500</v>
      </c>
      <c r="D12923" s="33" t="s">
        <v>218</v>
      </c>
      <c r="E12923" t="str">
        <f t="shared" si="205"/>
        <v>&gt;$200K</v>
      </c>
    </row>
    <row r="12924" spans="1:5" x14ac:dyDescent="0.3">
      <c r="A12924" s="33" t="s">
        <v>128</v>
      </c>
      <c r="B12924" s="33" t="s">
        <v>54</v>
      </c>
      <c r="C12924" s="33">
        <v>165000</v>
      </c>
      <c r="D12924" s="33" t="s">
        <v>230</v>
      </c>
      <c r="E12924" t="str">
        <f t="shared" si="205"/>
        <v>$125K-$200K</v>
      </c>
    </row>
    <row r="12925" spans="1:5" x14ac:dyDescent="0.3">
      <c r="A12925" s="33" t="s">
        <v>0</v>
      </c>
      <c r="B12925" s="33" t="s">
        <v>88</v>
      </c>
      <c r="C12925" s="33">
        <v>64800</v>
      </c>
      <c r="D12925" s="33" t="s">
        <v>5272</v>
      </c>
      <c r="E12925" t="str">
        <f t="shared" si="205"/>
        <v>&lt;$75K</v>
      </c>
    </row>
    <row r="12926" spans="1:5" x14ac:dyDescent="0.3">
      <c r="A12926" s="33" t="s">
        <v>0</v>
      </c>
      <c r="B12926" s="33" t="s">
        <v>97</v>
      </c>
      <c r="C12926" s="33">
        <v>72900</v>
      </c>
      <c r="D12926" s="33" t="s">
        <v>5273</v>
      </c>
      <c r="E12926" t="str">
        <f t="shared" si="205"/>
        <v>&lt;$75K</v>
      </c>
    </row>
    <row r="12927" spans="1:5" x14ac:dyDescent="0.3">
      <c r="A12927" s="33" t="s">
        <v>4</v>
      </c>
      <c r="B12927" s="33" t="s">
        <v>53</v>
      </c>
      <c r="C12927" s="33"/>
      <c r="D12927" s="33" t="s">
        <v>368</v>
      </c>
      <c r="E12927" t="str">
        <f t="shared" si="205"/>
        <v>No Data</v>
      </c>
    </row>
    <row r="12928" spans="1:5" x14ac:dyDescent="0.3">
      <c r="A12928" s="33" t="s">
        <v>4</v>
      </c>
      <c r="B12928" s="33" t="s">
        <v>53</v>
      </c>
      <c r="C12928" s="33"/>
      <c r="D12928" s="33" t="s">
        <v>967</v>
      </c>
      <c r="E12928" t="str">
        <f t="shared" si="205"/>
        <v>No Data</v>
      </c>
    </row>
    <row r="12929" spans="1:5" x14ac:dyDescent="0.3">
      <c r="A12929" s="33" t="s">
        <v>4</v>
      </c>
      <c r="B12929" s="33" t="s">
        <v>53</v>
      </c>
      <c r="C12929" s="33"/>
      <c r="D12929" s="33" t="s">
        <v>2973</v>
      </c>
      <c r="E12929" t="str">
        <f t="shared" si="205"/>
        <v>No Data</v>
      </c>
    </row>
    <row r="12930" spans="1:5" x14ac:dyDescent="0.3">
      <c r="A12930" s="33" t="s">
        <v>125</v>
      </c>
      <c r="B12930" s="33" t="s">
        <v>53</v>
      </c>
      <c r="C12930" s="33">
        <v>126000</v>
      </c>
      <c r="D12930" s="33" t="s">
        <v>5274</v>
      </c>
      <c r="E12930" t="str">
        <f t="shared" si="205"/>
        <v>$125K-$200K</v>
      </c>
    </row>
    <row r="12931" spans="1:5" x14ac:dyDescent="0.3">
      <c r="A12931" s="33" t="s">
        <v>0</v>
      </c>
      <c r="B12931" s="33" t="s">
        <v>53</v>
      </c>
      <c r="C12931" s="33">
        <v>119290</v>
      </c>
      <c r="D12931" s="33" t="s">
        <v>5275</v>
      </c>
      <c r="E12931" t="str">
        <f t="shared" ref="E12931:E12994" si="206">_xlfn.XLOOKUP(C12931,$H$16:$H$21,$G$16:$G$21,,1)</f>
        <v>$100K-$125K</v>
      </c>
    </row>
    <row r="12932" spans="1:5" x14ac:dyDescent="0.3">
      <c r="A12932" s="33" t="s">
        <v>0</v>
      </c>
      <c r="B12932" s="33" t="s">
        <v>53</v>
      </c>
      <c r="C12932" s="33">
        <v>125000</v>
      </c>
      <c r="D12932" s="33" t="s">
        <v>1129</v>
      </c>
      <c r="E12932" t="str">
        <f t="shared" si="206"/>
        <v>$100K-$125K</v>
      </c>
    </row>
    <row r="12933" spans="1:5" x14ac:dyDescent="0.3">
      <c r="A12933" s="33" t="s">
        <v>2</v>
      </c>
      <c r="B12933" s="33" t="s">
        <v>53</v>
      </c>
      <c r="C12933" s="33">
        <v>84500</v>
      </c>
      <c r="D12933" s="33" t="s">
        <v>520</v>
      </c>
      <c r="E12933" t="str">
        <f t="shared" si="206"/>
        <v>$75K-$100K</v>
      </c>
    </row>
    <row r="12934" spans="1:5" x14ac:dyDescent="0.3">
      <c r="A12934" s="33" t="s">
        <v>52</v>
      </c>
      <c r="B12934" s="33" t="s">
        <v>53</v>
      </c>
      <c r="C12934" s="33">
        <v>85000</v>
      </c>
      <c r="D12934" s="33" t="s">
        <v>4609</v>
      </c>
      <c r="E12934" t="str">
        <f t="shared" si="206"/>
        <v>$75K-$100K</v>
      </c>
    </row>
    <row r="12935" spans="1:5" x14ac:dyDescent="0.3">
      <c r="A12935" s="33" t="s">
        <v>0</v>
      </c>
      <c r="B12935" s="33" t="s">
        <v>53</v>
      </c>
      <c r="C12935" s="33">
        <v>128816</v>
      </c>
      <c r="D12935" s="33" t="s">
        <v>5276</v>
      </c>
      <c r="E12935" t="str">
        <f t="shared" si="206"/>
        <v>$125K-$200K</v>
      </c>
    </row>
    <row r="12936" spans="1:5" x14ac:dyDescent="0.3">
      <c r="A12936" s="33" t="s">
        <v>2</v>
      </c>
      <c r="B12936" s="33" t="s">
        <v>53</v>
      </c>
      <c r="C12936" s="33"/>
      <c r="D12936" s="33" t="s">
        <v>3275</v>
      </c>
      <c r="E12936" t="str">
        <f t="shared" si="206"/>
        <v>No Data</v>
      </c>
    </row>
    <row r="12937" spans="1:5" x14ac:dyDescent="0.3">
      <c r="A12937" s="33" t="s">
        <v>4</v>
      </c>
      <c r="B12937" s="33" t="s">
        <v>85</v>
      </c>
      <c r="C12937" s="33">
        <v>96773</v>
      </c>
      <c r="D12937" s="33" t="s">
        <v>5277</v>
      </c>
      <c r="E12937" t="str">
        <f t="shared" si="206"/>
        <v>$75K-$100K</v>
      </c>
    </row>
    <row r="12938" spans="1:5" x14ac:dyDescent="0.3">
      <c r="A12938" s="33" t="s">
        <v>0</v>
      </c>
      <c r="B12938" s="33" t="s">
        <v>53</v>
      </c>
      <c r="C12938" s="33"/>
      <c r="D12938" s="33" t="s">
        <v>1398</v>
      </c>
      <c r="E12938" t="str">
        <f t="shared" si="206"/>
        <v>No Data</v>
      </c>
    </row>
    <row r="12939" spans="1:5" x14ac:dyDescent="0.3">
      <c r="A12939" s="33" t="s">
        <v>52</v>
      </c>
      <c r="B12939" s="33" t="s">
        <v>53</v>
      </c>
      <c r="C12939" s="33"/>
      <c r="D12939" s="33" t="s">
        <v>5278</v>
      </c>
      <c r="E12939" t="str">
        <f t="shared" si="206"/>
        <v>No Data</v>
      </c>
    </row>
    <row r="12940" spans="1:5" x14ac:dyDescent="0.3">
      <c r="A12940" s="33" t="s">
        <v>4</v>
      </c>
      <c r="B12940" s="33" t="s">
        <v>54</v>
      </c>
      <c r="C12940" s="33"/>
      <c r="D12940" s="33" t="s">
        <v>799</v>
      </c>
      <c r="E12940" t="str">
        <f t="shared" si="206"/>
        <v>No Data</v>
      </c>
    </row>
    <row r="12941" spans="1:5" x14ac:dyDescent="0.3">
      <c r="A12941" s="33" t="s">
        <v>2</v>
      </c>
      <c r="B12941" s="33" t="s">
        <v>53</v>
      </c>
      <c r="C12941" s="33">
        <v>119908</v>
      </c>
      <c r="D12941" s="33" t="s">
        <v>5279</v>
      </c>
      <c r="E12941" t="str">
        <f t="shared" si="206"/>
        <v>$100K-$125K</v>
      </c>
    </row>
    <row r="12942" spans="1:5" x14ac:dyDescent="0.3">
      <c r="A12942" s="33" t="s">
        <v>0</v>
      </c>
      <c r="B12942" s="33" t="s">
        <v>53</v>
      </c>
      <c r="C12942" s="33"/>
      <c r="D12942" s="33" t="s">
        <v>258</v>
      </c>
      <c r="E12942" t="str">
        <f t="shared" si="206"/>
        <v>No Data</v>
      </c>
    </row>
    <row r="12943" spans="1:5" x14ac:dyDescent="0.3">
      <c r="A12943" s="33" t="s">
        <v>4</v>
      </c>
      <c r="B12943" s="33" t="s">
        <v>53</v>
      </c>
      <c r="C12943" s="33"/>
      <c r="D12943" s="33" t="s">
        <v>669</v>
      </c>
      <c r="E12943" t="str">
        <f t="shared" si="206"/>
        <v>No Data</v>
      </c>
    </row>
    <row r="12944" spans="1:5" x14ac:dyDescent="0.3">
      <c r="A12944" s="33" t="s">
        <v>4</v>
      </c>
      <c r="B12944" s="33" t="s">
        <v>53</v>
      </c>
      <c r="C12944" s="33">
        <v>127500</v>
      </c>
      <c r="D12944" s="33" t="s">
        <v>265</v>
      </c>
      <c r="E12944" t="str">
        <f t="shared" si="206"/>
        <v>$125K-$200K</v>
      </c>
    </row>
    <row r="12945" spans="1:5" x14ac:dyDescent="0.3">
      <c r="A12945" s="33" t="s">
        <v>2</v>
      </c>
      <c r="B12945" s="33" t="s">
        <v>53</v>
      </c>
      <c r="C12945" s="33">
        <v>46103</v>
      </c>
      <c r="D12945" s="33" t="s">
        <v>3037</v>
      </c>
      <c r="E12945" t="str">
        <f t="shared" si="206"/>
        <v>&lt;$75K</v>
      </c>
    </row>
    <row r="12946" spans="1:5" x14ac:dyDescent="0.3">
      <c r="A12946" s="33" t="s">
        <v>0</v>
      </c>
      <c r="B12946" s="33" t="s">
        <v>53</v>
      </c>
      <c r="C12946" s="33"/>
      <c r="D12946" s="33" t="s">
        <v>258</v>
      </c>
      <c r="E12946" t="str">
        <f t="shared" si="206"/>
        <v>No Data</v>
      </c>
    </row>
    <row r="12947" spans="1:5" x14ac:dyDescent="0.3">
      <c r="A12947" s="33" t="s">
        <v>125</v>
      </c>
      <c r="B12947" s="33" t="s">
        <v>53</v>
      </c>
      <c r="C12947" s="33">
        <v>85000</v>
      </c>
      <c r="D12947" s="33" t="s">
        <v>958</v>
      </c>
      <c r="E12947" t="str">
        <f t="shared" si="206"/>
        <v>$75K-$100K</v>
      </c>
    </row>
    <row r="12948" spans="1:5" x14ac:dyDescent="0.3">
      <c r="A12948" s="33" t="s">
        <v>4</v>
      </c>
      <c r="B12948" s="33" t="s">
        <v>53</v>
      </c>
      <c r="C12948" s="33"/>
      <c r="D12948" s="33" t="s">
        <v>339</v>
      </c>
      <c r="E12948" t="str">
        <f t="shared" si="206"/>
        <v>No Data</v>
      </c>
    </row>
    <row r="12949" spans="1:5" x14ac:dyDescent="0.3">
      <c r="A12949" s="33" t="s">
        <v>2</v>
      </c>
      <c r="B12949" s="33" t="s">
        <v>53</v>
      </c>
      <c r="C12949" s="33">
        <v>129465</v>
      </c>
      <c r="D12949" s="33" t="s">
        <v>476</v>
      </c>
      <c r="E12949" t="str">
        <f t="shared" si="206"/>
        <v>$125K-$200K</v>
      </c>
    </row>
    <row r="12950" spans="1:5" x14ac:dyDescent="0.3">
      <c r="A12950" s="33" t="s">
        <v>0</v>
      </c>
      <c r="B12950" s="33" t="s">
        <v>53</v>
      </c>
      <c r="C12950" s="33">
        <v>157500</v>
      </c>
      <c r="D12950" s="33" t="s">
        <v>2265</v>
      </c>
      <c r="E12950" t="str">
        <f t="shared" si="206"/>
        <v>$125K-$200K</v>
      </c>
    </row>
    <row r="12951" spans="1:5" x14ac:dyDescent="0.3">
      <c r="A12951" s="33" t="s">
        <v>2</v>
      </c>
      <c r="B12951" s="33" t="s">
        <v>53</v>
      </c>
      <c r="C12951" s="33">
        <v>90000</v>
      </c>
      <c r="D12951" s="33" t="s">
        <v>1020</v>
      </c>
      <c r="E12951" t="str">
        <f t="shared" si="206"/>
        <v>$75K-$100K</v>
      </c>
    </row>
    <row r="12952" spans="1:5" x14ac:dyDescent="0.3">
      <c r="A12952" s="33" t="s">
        <v>0</v>
      </c>
      <c r="B12952" s="33" t="s">
        <v>54</v>
      </c>
      <c r="C12952" s="33">
        <v>150000</v>
      </c>
      <c r="D12952" s="33" t="s">
        <v>5280</v>
      </c>
      <c r="E12952" t="str">
        <f t="shared" si="206"/>
        <v>$125K-$200K</v>
      </c>
    </row>
    <row r="12953" spans="1:5" x14ac:dyDescent="0.3">
      <c r="A12953" s="33" t="s">
        <v>2</v>
      </c>
      <c r="B12953" s="33" t="s">
        <v>57</v>
      </c>
      <c r="C12953" s="33">
        <v>50000</v>
      </c>
      <c r="D12953" s="33" t="s">
        <v>3165</v>
      </c>
      <c r="E12953" t="str">
        <f t="shared" si="206"/>
        <v>&lt;$75K</v>
      </c>
    </row>
    <row r="12954" spans="1:5" x14ac:dyDescent="0.3">
      <c r="A12954" s="33" t="s">
        <v>0</v>
      </c>
      <c r="B12954" s="33" t="s">
        <v>53</v>
      </c>
      <c r="C12954" s="33"/>
      <c r="D12954" s="33" t="s">
        <v>5281</v>
      </c>
      <c r="E12954" t="str">
        <f t="shared" si="206"/>
        <v>No Data</v>
      </c>
    </row>
    <row r="12955" spans="1:5" x14ac:dyDescent="0.3">
      <c r="A12955" s="33" t="s">
        <v>52</v>
      </c>
      <c r="B12955" s="33" t="s">
        <v>53</v>
      </c>
      <c r="C12955" s="33">
        <v>72000</v>
      </c>
      <c r="D12955" s="33" t="s">
        <v>490</v>
      </c>
      <c r="E12955" t="str">
        <f t="shared" si="206"/>
        <v>&lt;$75K</v>
      </c>
    </row>
    <row r="12956" spans="1:5" x14ac:dyDescent="0.3">
      <c r="A12956" s="33" t="s">
        <v>4</v>
      </c>
      <c r="B12956" s="33" t="s">
        <v>53</v>
      </c>
      <c r="C12956" s="33">
        <v>150000</v>
      </c>
      <c r="D12956" s="33" t="s">
        <v>2508</v>
      </c>
      <c r="E12956" t="str">
        <f t="shared" si="206"/>
        <v>$125K-$200K</v>
      </c>
    </row>
    <row r="12957" spans="1:5" x14ac:dyDescent="0.3">
      <c r="A12957" s="33" t="s">
        <v>128</v>
      </c>
      <c r="B12957" s="33" t="s">
        <v>53</v>
      </c>
      <c r="C12957" s="33">
        <v>204000</v>
      </c>
      <c r="D12957" s="33" t="s">
        <v>4884</v>
      </c>
      <c r="E12957" t="str">
        <f t="shared" si="206"/>
        <v>&gt;$200K</v>
      </c>
    </row>
    <row r="12958" spans="1:5" x14ac:dyDescent="0.3">
      <c r="A12958" s="33" t="s">
        <v>2</v>
      </c>
      <c r="B12958" s="33" t="s">
        <v>53</v>
      </c>
      <c r="C12958" s="33"/>
      <c r="D12958" s="33" t="s">
        <v>5282</v>
      </c>
      <c r="E12958" t="str">
        <f t="shared" si="206"/>
        <v>No Data</v>
      </c>
    </row>
    <row r="12959" spans="1:5" x14ac:dyDescent="0.3">
      <c r="A12959" s="33" t="s">
        <v>52</v>
      </c>
      <c r="B12959" s="33" t="s">
        <v>68</v>
      </c>
      <c r="C12959" s="33">
        <v>70000</v>
      </c>
      <c r="D12959" s="33" t="s">
        <v>5283</v>
      </c>
      <c r="E12959" t="str">
        <f t="shared" si="206"/>
        <v>&lt;$75K</v>
      </c>
    </row>
    <row r="12960" spans="1:5" x14ac:dyDescent="0.3">
      <c r="A12960" s="33" t="s">
        <v>2</v>
      </c>
      <c r="B12960" s="33" t="s">
        <v>53</v>
      </c>
      <c r="C12960" s="33">
        <v>100000</v>
      </c>
      <c r="D12960" s="33" t="s">
        <v>5284</v>
      </c>
      <c r="E12960" t="str">
        <f t="shared" si="206"/>
        <v>$75K-$100K</v>
      </c>
    </row>
    <row r="12961" spans="1:5" x14ac:dyDescent="0.3">
      <c r="A12961" s="33" t="s">
        <v>4</v>
      </c>
      <c r="B12961" s="33" t="s">
        <v>53</v>
      </c>
      <c r="C12961" s="33">
        <v>130000</v>
      </c>
      <c r="D12961" s="33" t="s">
        <v>238</v>
      </c>
      <c r="E12961" t="str">
        <f t="shared" si="206"/>
        <v>$125K-$200K</v>
      </c>
    </row>
    <row r="12962" spans="1:5" x14ac:dyDescent="0.3">
      <c r="A12962" s="33" t="s">
        <v>129</v>
      </c>
      <c r="B12962" s="33" t="s">
        <v>54</v>
      </c>
      <c r="C12962" s="33">
        <v>208500</v>
      </c>
      <c r="D12962" s="33" t="s">
        <v>1336</v>
      </c>
      <c r="E12962" t="str">
        <f t="shared" si="206"/>
        <v>&gt;$200K</v>
      </c>
    </row>
    <row r="12963" spans="1:5" x14ac:dyDescent="0.3">
      <c r="A12963" s="33" t="s">
        <v>0</v>
      </c>
      <c r="B12963" s="33" t="s">
        <v>53</v>
      </c>
      <c r="C12963" s="33"/>
      <c r="D12963" s="33" t="s">
        <v>258</v>
      </c>
      <c r="E12963" t="str">
        <f t="shared" si="206"/>
        <v>No Data</v>
      </c>
    </row>
    <row r="12964" spans="1:5" x14ac:dyDescent="0.3">
      <c r="A12964" s="33" t="s">
        <v>0</v>
      </c>
      <c r="B12964" s="33" t="s">
        <v>54</v>
      </c>
      <c r="C12964" s="33">
        <v>150000</v>
      </c>
      <c r="D12964" s="33" t="s">
        <v>230</v>
      </c>
      <c r="E12964" t="str">
        <f t="shared" si="206"/>
        <v>$125K-$200K</v>
      </c>
    </row>
    <row r="12965" spans="1:5" x14ac:dyDescent="0.3">
      <c r="A12965" s="33" t="s">
        <v>0</v>
      </c>
      <c r="B12965" s="33" t="s">
        <v>53</v>
      </c>
      <c r="C12965" s="33">
        <v>90000</v>
      </c>
      <c r="D12965" s="33" t="s">
        <v>385</v>
      </c>
      <c r="E12965" t="str">
        <f t="shared" si="206"/>
        <v>$75K-$100K</v>
      </c>
    </row>
    <row r="12966" spans="1:5" x14ac:dyDescent="0.3">
      <c r="A12966" s="33" t="s">
        <v>2</v>
      </c>
      <c r="B12966" s="33" t="s">
        <v>53</v>
      </c>
      <c r="C12966" s="33"/>
      <c r="D12966" s="33" t="s">
        <v>3134</v>
      </c>
      <c r="E12966" t="str">
        <f t="shared" si="206"/>
        <v>No Data</v>
      </c>
    </row>
    <row r="12967" spans="1:5" x14ac:dyDescent="0.3">
      <c r="A12967" s="33" t="s">
        <v>0</v>
      </c>
      <c r="B12967" s="33" t="s">
        <v>53</v>
      </c>
      <c r="C12967" s="33"/>
      <c r="D12967" s="33" t="s">
        <v>5285</v>
      </c>
      <c r="E12967" t="str">
        <f t="shared" si="206"/>
        <v>No Data</v>
      </c>
    </row>
    <row r="12968" spans="1:5" x14ac:dyDescent="0.3">
      <c r="A12968" s="33" t="s">
        <v>128</v>
      </c>
      <c r="B12968" s="33" t="s">
        <v>54</v>
      </c>
      <c r="C12968" s="33">
        <v>176000</v>
      </c>
      <c r="D12968" s="33" t="s">
        <v>5286</v>
      </c>
      <c r="E12968" t="str">
        <f t="shared" si="206"/>
        <v>$125K-$200K</v>
      </c>
    </row>
    <row r="12969" spans="1:5" x14ac:dyDescent="0.3">
      <c r="A12969" s="33" t="s">
        <v>2</v>
      </c>
      <c r="B12969" s="33" t="s">
        <v>53</v>
      </c>
      <c r="C12969" s="33">
        <v>95000</v>
      </c>
      <c r="D12969" s="33" t="s">
        <v>3963</v>
      </c>
      <c r="E12969" t="str">
        <f t="shared" si="206"/>
        <v>$75K-$100K</v>
      </c>
    </row>
    <row r="12970" spans="1:5" x14ac:dyDescent="0.3">
      <c r="A12970" s="33" t="s">
        <v>4</v>
      </c>
      <c r="B12970" s="33" t="s">
        <v>53</v>
      </c>
      <c r="C12970" s="33"/>
      <c r="D12970" s="33" t="s">
        <v>5287</v>
      </c>
      <c r="E12970" t="str">
        <f t="shared" si="206"/>
        <v>No Data</v>
      </c>
    </row>
    <row r="12971" spans="1:5" x14ac:dyDescent="0.3">
      <c r="A12971" s="33" t="s">
        <v>0</v>
      </c>
      <c r="B12971" s="33" t="s">
        <v>53</v>
      </c>
      <c r="C12971" s="33"/>
      <c r="D12971" s="33" t="s">
        <v>514</v>
      </c>
      <c r="E12971" t="str">
        <f t="shared" si="206"/>
        <v>No Data</v>
      </c>
    </row>
    <row r="12972" spans="1:5" x14ac:dyDescent="0.3">
      <c r="A12972" s="33" t="s">
        <v>2</v>
      </c>
      <c r="B12972" s="33" t="s">
        <v>53</v>
      </c>
      <c r="C12972" s="33">
        <v>60000</v>
      </c>
      <c r="D12972" s="33" t="s">
        <v>5288</v>
      </c>
      <c r="E12972" t="str">
        <f t="shared" si="206"/>
        <v>&lt;$75K</v>
      </c>
    </row>
    <row r="12973" spans="1:5" x14ac:dyDescent="0.3">
      <c r="A12973" s="33" t="s">
        <v>0</v>
      </c>
      <c r="B12973" s="33" t="s">
        <v>53</v>
      </c>
      <c r="C12973" s="33"/>
      <c r="D12973" s="33" t="s">
        <v>3527</v>
      </c>
      <c r="E12973" t="str">
        <f t="shared" si="206"/>
        <v>No Data</v>
      </c>
    </row>
    <row r="12974" spans="1:5" x14ac:dyDescent="0.3">
      <c r="A12974" s="33" t="s">
        <v>2</v>
      </c>
      <c r="B12974" s="33" t="s">
        <v>53</v>
      </c>
      <c r="C12974" s="33">
        <v>56250</v>
      </c>
      <c r="D12974" s="33" t="s">
        <v>268</v>
      </c>
      <c r="E12974" t="str">
        <f t="shared" si="206"/>
        <v>&lt;$75K</v>
      </c>
    </row>
    <row r="12975" spans="1:5" x14ac:dyDescent="0.3">
      <c r="A12975" s="33" t="s">
        <v>0</v>
      </c>
      <c r="B12975" s="33" t="s">
        <v>54</v>
      </c>
      <c r="C12975" s="33">
        <v>100000</v>
      </c>
      <c r="D12975" s="33" t="s">
        <v>499</v>
      </c>
      <c r="E12975" t="str">
        <f t="shared" si="206"/>
        <v>$75K-$100K</v>
      </c>
    </row>
    <row r="12976" spans="1:5" x14ac:dyDescent="0.3">
      <c r="A12976" s="33" t="s">
        <v>0</v>
      </c>
      <c r="B12976" s="33" t="s">
        <v>54</v>
      </c>
      <c r="C12976" s="33"/>
      <c r="D12976" s="33" t="s">
        <v>4360</v>
      </c>
      <c r="E12976" t="str">
        <f t="shared" si="206"/>
        <v>No Data</v>
      </c>
    </row>
    <row r="12977" spans="1:5" x14ac:dyDescent="0.3">
      <c r="A12977" s="33" t="s">
        <v>2</v>
      </c>
      <c r="B12977" s="33" t="s">
        <v>53</v>
      </c>
      <c r="C12977" s="33">
        <v>92238.5</v>
      </c>
      <c r="D12977" s="33" t="s">
        <v>792</v>
      </c>
      <c r="E12977" t="str">
        <f t="shared" si="206"/>
        <v>$75K-$100K</v>
      </c>
    </row>
    <row r="12978" spans="1:5" x14ac:dyDescent="0.3">
      <c r="A12978" s="33" t="s">
        <v>0</v>
      </c>
      <c r="B12978" s="33" t="s">
        <v>53</v>
      </c>
      <c r="C12978" s="33"/>
      <c r="D12978" s="33" t="s">
        <v>803</v>
      </c>
      <c r="E12978" t="str">
        <f t="shared" si="206"/>
        <v>No Data</v>
      </c>
    </row>
    <row r="12979" spans="1:5" x14ac:dyDescent="0.3">
      <c r="A12979" s="33" t="s">
        <v>2</v>
      </c>
      <c r="B12979" s="33" t="s">
        <v>53</v>
      </c>
      <c r="C12979" s="33">
        <v>170000</v>
      </c>
      <c r="D12979" s="33" t="s">
        <v>1341</v>
      </c>
      <c r="E12979" t="str">
        <f t="shared" si="206"/>
        <v>$125K-$200K</v>
      </c>
    </row>
    <row r="12980" spans="1:5" x14ac:dyDescent="0.3">
      <c r="A12980" s="33" t="s">
        <v>0</v>
      </c>
      <c r="B12980" s="33" t="s">
        <v>53</v>
      </c>
      <c r="C12980" s="33">
        <v>170575</v>
      </c>
      <c r="D12980" s="33" t="s">
        <v>2616</v>
      </c>
      <c r="E12980" t="str">
        <f t="shared" si="206"/>
        <v>$125K-$200K</v>
      </c>
    </row>
    <row r="12981" spans="1:5" x14ac:dyDescent="0.3">
      <c r="A12981" s="33" t="s">
        <v>2</v>
      </c>
      <c r="B12981" s="33" t="s">
        <v>53</v>
      </c>
      <c r="C12981" s="33">
        <v>50000</v>
      </c>
      <c r="D12981" s="33" t="s">
        <v>5289</v>
      </c>
      <c r="E12981" t="str">
        <f t="shared" si="206"/>
        <v>&lt;$75K</v>
      </c>
    </row>
    <row r="12982" spans="1:5" x14ac:dyDescent="0.3">
      <c r="A12982" s="33" t="s">
        <v>0</v>
      </c>
      <c r="B12982" s="33" t="s">
        <v>53</v>
      </c>
      <c r="C12982" s="33">
        <v>150000</v>
      </c>
      <c r="D12982" s="33" t="s">
        <v>3478</v>
      </c>
      <c r="E12982" t="str">
        <f t="shared" si="206"/>
        <v>$125K-$200K</v>
      </c>
    </row>
    <row r="12983" spans="1:5" x14ac:dyDescent="0.3">
      <c r="A12983" s="33" t="s">
        <v>2</v>
      </c>
      <c r="B12983" s="33" t="s">
        <v>81</v>
      </c>
      <c r="C12983" s="33">
        <v>65000</v>
      </c>
      <c r="D12983" s="33" t="s">
        <v>635</v>
      </c>
      <c r="E12983" t="str">
        <f t="shared" si="206"/>
        <v>&lt;$75K</v>
      </c>
    </row>
    <row r="12984" spans="1:5" x14ac:dyDescent="0.3">
      <c r="A12984" s="33" t="s">
        <v>129</v>
      </c>
      <c r="B12984" s="33" t="s">
        <v>97</v>
      </c>
      <c r="C12984" s="33">
        <v>79200</v>
      </c>
      <c r="D12984" s="33" t="s">
        <v>2248</v>
      </c>
      <c r="E12984" t="str">
        <f t="shared" si="206"/>
        <v>$75K-$100K</v>
      </c>
    </row>
    <row r="12985" spans="1:5" x14ac:dyDescent="0.3">
      <c r="A12985" s="33" t="s">
        <v>2</v>
      </c>
      <c r="B12985" s="33" t="s">
        <v>53</v>
      </c>
      <c r="C12985" s="33">
        <v>85000</v>
      </c>
      <c r="D12985" s="33" t="s">
        <v>1427</v>
      </c>
      <c r="E12985" t="str">
        <f t="shared" si="206"/>
        <v>$75K-$100K</v>
      </c>
    </row>
    <row r="12986" spans="1:5" x14ac:dyDescent="0.3">
      <c r="A12986" s="33" t="s">
        <v>4</v>
      </c>
      <c r="B12986" s="33" t="s">
        <v>81</v>
      </c>
      <c r="C12986" s="33">
        <v>125000</v>
      </c>
      <c r="D12986" s="33" t="s">
        <v>5290</v>
      </c>
      <c r="E12986" t="str">
        <f t="shared" si="206"/>
        <v>$100K-$125K</v>
      </c>
    </row>
    <row r="12987" spans="1:5" x14ac:dyDescent="0.3">
      <c r="A12987" s="33" t="s">
        <v>0</v>
      </c>
      <c r="B12987" s="33" t="s">
        <v>53</v>
      </c>
      <c r="C12987" s="33">
        <v>95000</v>
      </c>
      <c r="D12987" s="33" t="s">
        <v>5291</v>
      </c>
      <c r="E12987" t="str">
        <f t="shared" si="206"/>
        <v>$75K-$100K</v>
      </c>
    </row>
    <row r="12988" spans="1:5" x14ac:dyDescent="0.3">
      <c r="A12988" s="33" t="s">
        <v>4</v>
      </c>
      <c r="B12988" s="33" t="s">
        <v>110</v>
      </c>
      <c r="C12988" s="33">
        <v>131580</v>
      </c>
      <c r="D12988" s="33" t="s">
        <v>5292</v>
      </c>
      <c r="E12988" t="str">
        <f t="shared" si="206"/>
        <v>$125K-$200K</v>
      </c>
    </row>
    <row r="12989" spans="1:5" x14ac:dyDescent="0.3">
      <c r="A12989" s="33" t="s">
        <v>2</v>
      </c>
      <c r="B12989" s="33" t="s">
        <v>53</v>
      </c>
      <c r="C12989" s="33"/>
      <c r="D12989" s="33" t="s">
        <v>389</v>
      </c>
      <c r="E12989" t="str">
        <f t="shared" si="206"/>
        <v>No Data</v>
      </c>
    </row>
    <row r="12990" spans="1:5" x14ac:dyDescent="0.3">
      <c r="A12990" s="33" t="s">
        <v>4</v>
      </c>
      <c r="B12990" s="33" t="s">
        <v>53</v>
      </c>
      <c r="C12990" s="33">
        <v>90000</v>
      </c>
      <c r="D12990" s="33" t="s">
        <v>335</v>
      </c>
      <c r="E12990" t="str">
        <f t="shared" si="206"/>
        <v>$75K-$100K</v>
      </c>
    </row>
    <row r="12991" spans="1:5" x14ac:dyDescent="0.3">
      <c r="A12991" s="33" t="s">
        <v>126</v>
      </c>
      <c r="B12991" s="33" t="s">
        <v>88</v>
      </c>
      <c r="C12991" s="33">
        <v>181765</v>
      </c>
      <c r="D12991" s="33" t="s">
        <v>440</v>
      </c>
      <c r="E12991" t="str">
        <f t="shared" si="206"/>
        <v>$125K-$200K</v>
      </c>
    </row>
    <row r="12992" spans="1:5" x14ac:dyDescent="0.3">
      <c r="A12992" s="33" t="s">
        <v>2</v>
      </c>
      <c r="B12992" s="33" t="s">
        <v>53</v>
      </c>
      <c r="C12992" s="33"/>
      <c r="D12992" s="33" t="s">
        <v>4949</v>
      </c>
      <c r="E12992" t="str">
        <f t="shared" si="206"/>
        <v>No Data</v>
      </c>
    </row>
    <row r="12993" spans="1:5" x14ac:dyDescent="0.3">
      <c r="A12993" s="33" t="s">
        <v>2</v>
      </c>
      <c r="B12993" s="33" t="s">
        <v>53</v>
      </c>
      <c r="C12993" s="33">
        <v>61500</v>
      </c>
      <c r="D12993" s="33" t="s">
        <v>5293</v>
      </c>
      <c r="E12993" t="str">
        <f t="shared" si="206"/>
        <v>&lt;$75K</v>
      </c>
    </row>
    <row r="12994" spans="1:5" x14ac:dyDescent="0.3">
      <c r="A12994" s="33" t="s">
        <v>2</v>
      </c>
      <c r="B12994" s="33" t="s">
        <v>53</v>
      </c>
      <c r="C12994" s="33"/>
      <c r="D12994" s="33" t="s">
        <v>5294</v>
      </c>
      <c r="E12994" t="str">
        <f t="shared" si="206"/>
        <v>No Data</v>
      </c>
    </row>
    <row r="12995" spans="1:5" x14ac:dyDescent="0.3">
      <c r="A12995" s="33" t="s">
        <v>0</v>
      </c>
      <c r="B12995" s="33" t="s">
        <v>53</v>
      </c>
      <c r="C12995" s="33">
        <v>90000</v>
      </c>
      <c r="D12995" s="33" t="s">
        <v>1386</v>
      </c>
      <c r="E12995" t="str">
        <f t="shared" ref="E12995:E13058" si="207">_xlfn.XLOOKUP(C12995,$H$16:$H$21,$G$16:$G$21,,1)</f>
        <v>$75K-$100K</v>
      </c>
    </row>
    <row r="12996" spans="1:5" x14ac:dyDescent="0.3">
      <c r="A12996" s="33" t="s">
        <v>2</v>
      </c>
      <c r="B12996" s="33" t="s">
        <v>53</v>
      </c>
      <c r="C12996" s="33">
        <v>145877.5</v>
      </c>
      <c r="D12996" s="33" t="s">
        <v>217</v>
      </c>
      <c r="E12996" t="str">
        <f t="shared" si="207"/>
        <v>$125K-$200K</v>
      </c>
    </row>
    <row r="12997" spans="1:5" x14ac:dyDescent="0.3">
      <c r="A12997" s="33" t="s">
        <v>52</v>
      </c>
      <c r="B12997" s="33" t="s">
        <v>53</v>
      </c>
      <c r="C12997" s="33">
        <v>98500</v>
      </c>
      <c r="D12997" s="33" t="s">
        <v>520</v>
      </c>
      <c r="E12997" t="str">
        <f t="shared" si="207"/>
        <v>$75K-$100K</v>
      </c>
    </row>
    <row r="12998" spans="1:5" x14ac:dyDescent="0.3">
      <c r="A12998" s="33" t="s">
        <v>2</v>
      </c>
      <c r="B12998" s="33" t="s">
        <v>53</v>
      </c>
      <c r="C12998" s="33">
        <v>87500</v>
      </c>
      <c r="D12998" s="33" t="s">
        <v>313</v>
      </c>
      <c r="E12998" t="str">
        <f t="shared" si="207"/>
        <v>$75K-$100K</v>
      </c>
    </row>
    <row r="12999" spans="1:5" x14ac:dyDescent="0.3">
      <c r="A12999" s="33" t="s">
        <v>0</v>
      </c>
      <c r="B12999" s="33" t="s">
        <v>53</v>
      </c>
      <c r="C12999" s="33">
        <v>175000</v>
      </c>
      <c r="D12999" s="33" t="s">
        <v>942</v>
      </c>
      <c r="E12999" t="str">
        <f t="shared" si="207"/>
        <v>$125K-$200K</v>
      </c>
    </row>
    <row r="13000" spans="1:5" x14ac:dyDescent="0.3">
      <c r="A13000" s="33" t="s">
        <v>126</v>
      </c>
      <c r="B13000" s="33" t="s">
        <v>53</v>
      </c>
      <c r="C13000" s="33">
        <v>152433.5</v>
      </c>
      <c r="D13000" s="33" t="s">
        <v>318</v>
      </c>
      <c r="E13000" t="str">
        <f t="shared" si="207"/>
        <v>$125K-$200K</v>
      </c>
    </row>
    <row r="13001" spans="1:5" x14ac:dyDescent="0.3">
      <c r="A13001" s="33" t="s">
        <v>126</v>
      </c>
      <c r="B13001" s="33" t="s">
        <v>69</v>
      </c>
      <c r="C13001" s="33">
        <v>147500</v>
      </c>
      <c r="D13001" s="33" t="s">
        <v>3046</v>
      </c>
      <c r="E13001" t="str">
        <f t="shared" si="207"/>
        <v>$125K-$200K</v>
      </c>
    </row>
    <row r="13002" spans="1:5" x14ac:dyDescent="0.3">
      <c r="A13002" s="33" t="s">
        <v>4</v>
      </c>
      <c r="B13002" s="33" t="s">
        <v>53</v>
      </c>
      <c r="C13002" s="33">
        <v>115000</v>
      </c>
      <c r="D13002" s="33" t="s">
        <v>2426</v>
      </c>
      <c r="E13002" t="str">
        <f t="shared" si="207"/>
        <v>$100K-$125K</v>
      </c>
    </row>
    <row r="13003" spans="1:5" x14ac:dyDescent="0.3">
      <c r="A13003" s="33" t="s">
        <v>2</v>
      </c>
      <c r="B13003" s="33" t="s">
        <v>53</v>
      </c>
      <c r="C13003" s="33"/>
      <c r="D13003" s="33" t="s">
        <v>4898</v>
      </c>
      <c r="E13003" t="str">
        <f t="shared" si="207"/>
        <v>No Data</v>
      </c>
    </row>
    <row r="13004" spans="1:5" x14ac:dyDescent="0.3">
      <c r="A13004" s="33" t="s">
        <v>4</v>
      </c>
      <c r="B13004" s="33" t="s">
        <v>53</v>
      </c>
      <c r="C13004" s="33">
        <v>157500</v>
      </c>
      <c r="D13004" s="33" t="s">
        <v>2048</v>
      </c>
      <c r="E13004" t="str">
        <f t="shared" si="207"/>
        <v>$125K-$200K</v>
      </c>
    </row>
    <row r="13005" spans="1:5" x14ac:dyDescent="0.3">
      <c r="A13005" s="33" t="s">
        <v>0</v>
      </c>
      <c r="B13005" s="33" t="s">
        <v>53</v>
      </c>
      <c r="C13005" s="33"/>
      <c r="D13005" s="33" t="s">
        <v>286</v>
      </c>
      <c r="E13005" t="str">
        <f t="shared" si="207"/>
        <v>No Data</v>
      </c>
    </row>
    <row r="13006" spans="1:5" x14ac:dyDescent="0.3">
      <c r="A13006" s="33" t="s">
        <v>4</v>
      </c>
      <c r="B13006" s="33" t="s">
        <v>53</v>
      </c>
      <c r="C13006" s="33">
        <v>113836.5</v>
      </c>
      <c r="D13006" s="33" t="s">
        <v>519</v>
      </c>
      <c r="E13006" t="str">
        <f t="shared" si="207"/>
        <v>$100K-$125K</v>
      </c>
    </row>
    <row r="13007" spans="1:5" x14ac:dyDescent="0.3">
      <c r="A13007" s="33" t="s">
        <v>4</v>
      </c>
      <c r="B13007" s="33" t="s">
        <v>53</v>
      </c>
      <c r="C13007" s="33"/>
      <c r="D13007" s="33" t="s">
        <v>230</v>
      </c>
      <c r="E13007" t="str">
        <f t="shared" si="207"/>
        <v>No Data</v>
      </c>
    </row>
    <row r="13008" spans="1:5" x14ac:dyDescent="0.3">
      <c r="A13008" s="33" t="s">
        <v>125</v>
      </c>
      <c r="B13008" s="33" t="s">
        <v>53</v>
      </c>
      <c r="C13008" s="33">
        <v>115000</v>
      </c>
      <c r="D13008" s="33" t="s">
        <v>830</v>
      </c>
      <c r="E13008" t="str">
        <f t="shared" si="207"/>
        <v>$100K-$125K</v>
      </c>
    </row>
    <row r="13009" spans="1:5" x14ac:dyDescent="0.3">
      <c r="A13009" s="33" t="s">
        <v>4</v>
      </c>
      <c r="B13009" s="33" t="s">
        <v>53</v>
      </c>
      <c r="C13009" s="33">
        <v>160000</v>
      </c>
      <c r="D13009" s="33" t="s">
        <v>480</v>
      </c>
      <c r="E13009" t="str">
        <f t="shared" si="207"/>
        <v>$125K-$200K</v>
      </c>
    </row>
    <row r="13010" spans="1:5" x14ac:dyDescent="0.3">
      <c r="A13010" s="33" t="s">
        <v>2</v>
      </c>
      <c r="B13010" s="33" t="s">
        <v>79</v>
      </c>
      <c r="C13010" s="33">
        <v>50400</v>
      </c>
      <c r="D13010" s="33" t="s">
        <v>335</v>
      </c>
      <c r="E13010" t="str">
        <f t="shared" si="207"/>
        <v>&lt;$75K</v>
      </c>
    </row>
    <row r="13011" spans="1:5" x14ac:dyDescent="0.3">
      <c r="A13011" s="33" t="s">
        <v>128</v>
      </c>
      <c r="B13011" s="33" t="s">
        <v>53</v>
      </c>
      <c r="C13011" s="33">
        <v>157500</v>
      </c>
      <c r="D13011" s="33" t="s">
        <v>5295</v>
      </c>
      <c r="E13011" t="str">
        <f t="shared" si="207"/>
        <v>$125K-$200K</v>
      </c>
    </row>
    <row r="13012" spans="1:5" x14ac:dyDescent="0.3">
      <c r="A13012" s="33" t="s">
        <v>4</v>
      </c>
      <c r="B13012" s="33" t="s">
        <v>53</v>
      </c>
      <c r="C13012" s="33">
        <v>173500</v>
      </c>
      <c r="D13012" s="33" t="s">
        <v>225</v>
      </c>
      <c r="E13012" t="str">
        <f t="shared" si="207"/>
        <v>$125K-$200K</v>
      </c>
    </row>
    <row r="13013" spans="1:5" x14ac:dyDescent="0.3">
      <c r="A13013" s="33" t="s">
        <v>2</v>
      </c>
      <c r="B13013" s="33" t="s">
        <v>53</v>
      </c>
      <c r="C13013" s="33">
        <v>57500</v>
      </c>
      <c r="D13013" s="33" t="s">
        <v>5296</v>
      </c>
      <c r="E13013" t="str">
        <f t="shared" si="207"/>
        <v>&lt;$75K</v>
      </c>
    </row>
    <row r="13014" spans="1:5" x14ac:dyDescent="0.3">
      <c r="A13014" s="33" t="s">
        <v>4</v>
      </c>
      <c r="B13014" s="33" t="s">
        <v>53</v>
      </c>
      <c r="C13014" s="33">
        <v>123225</v>
      </c>
      <c r="D13014" s="33" t="s">
        <v>280</v>
      </c>
      <c r="E13014" t="str">
        <f t="shared" si="207"/>
        <v>$100K-$125K</v>
      </c>
    </row>
    <row r="13015" spans="1:5" x14ac:dyDescent="0.3">
      <c r="A13015" s="33" t="s">
        <v>52</v>
      </c>
      <c r="B13015" s="33" t="s">
        <v>81</v>
      </c>
      <c r="C13015" s="33">
        <v>60000</v>
      </c>
      <c r="D13015" s="33" t="s">
        <v>5297</v>
      </c>
      <c r="E13015" t="str">
        <f t="shared" si="207"/>
        <v>&lt;$75K</v>
      </c>
    </row>
    <row r="13016" spans="1:5" x14ac:dyDescent="0.3">
      <c r="A13016" s="33" t="s">
        <v>0</v>
      </c>
      <c r="B13016" s="33" t="s">
        <v>53</v>
      </c>
      <c r="C13016" s="33">
        <v>150000</v>
      </c>
      <c r="D13016" s="33" t="s">
        <v>5298</v>
      </c>
      <c r="E13016" t="str">
        <f t="shared" si="207"/>
        <v>$125K-$200K</v>
      </c>
    </row>
    <row r="13017" spans="1:5" x14ac:dyDescent="0.3">
      <c r="A13017" s="33" t="s">
        <v>4</v>
      </c>
      <c r="B13017" s="33" t="s">
        <v>53</v>
      </c>
      <c r="C13017" s="33"/>
      <c r="D13017" s="33" t="s">
        <v>912</v>
      </c>
      <c r="E13017" t="str">
        <f t="shared" si="207"/>
        <v>No Data</v>
      </c>
    </row>
    <row r="13018" spans="1:5" x14ac:dyDescent="0.3">
      <c r="A13018" s="33" t="s">
        <v>4</v>
      </c>
      <c r="B13018" s="33" t="s">
        <v>53</v>
      </c>
      <c r="C13018" s="33">
        <v>140000</v>
      </c>
      <c r="D13018" s="33" t="s">
        <v>268</v>
      </c>
      <c r="E13018" t="str">
        <f t="shared" si="207"/>
        <v>$125K-$200K</v>
      </c>
    </row>
    <row r="13019" spans="1:5" x14ac:dyDescent="0.3">
      <c r="A13019" s="33" t="s">
        <v>0</v>
      </c>
      <c r="B13019" s="33" t="s">
        <v>53</v>
      </c>
      <c r="C13019" s="33">
        <v>120000</v>
      </c>
      <c r="D13019" s="33" t="s">
        <v>1434</v>
      </c>
      <c r="E13019" t="str">
        <f t="shared" si="207"/>
        <v>$100K-$125K</v>
      </c>
    </row>
    <row r="13020" spans="1:5" x14ac:dyDescent="0.3">
      <c r="A13020" s="33" t="s">
        <v>4</v>
      </c>
      <c r="B13020" s="33" t="s">
        <v>54</v>
      </c>
      <c r="C13020" s="33"/>
      <c r="D13020" s="33" t="s">
        <v>5299</v>
      </c>
      <c r="E13020" t="str">
        <f t="shared" si="207"/>
        <v>No Data</v>
      </c>
    </row>
    <row r="13021" spans="1:5" x14ac:dyDescent="0.3">
      <c r="A13021" s="33" t="s">
        <v>2</v>
      </c>
      <c r="B13021" s="33" t="s">
        <v>53</v>
      </c>
      <c r="C13021" s="33"/>
      <c r="D13021" s="33" t="s">
        <v>5300</v>
      </c>
      <c r="E13021" t="str">
        <f t="shared" si="207"/>
        <v>No Data</v>
      </c>
    </row>
    <row r="13022" spans="1:5" x14ac:dyDescent="0.3">
      <c r="A13022" s="33" t="s">
        <v>4</v>
      </c>
      <c r="B13022" s="33" t="s">
        <v>93</v>
      </c>
      <c r="C13022" s="33">
        <v>98283</v>
      </c>
      <c r="D13022" s="33" t="s">
        <v>1024</v>
      </c>
      <c r="E13022" t="str">
        <f t="shared" si="207"/>
        <v>$75K-$100K</v>
      </c>
    </row>
    <row r="13023" spans="1:5" x14ac:dyDescent="0.3">
      <c r="A13023" s="33" t="s">
        <v>2</v>
      </c>
      <c r="B13023" s="33" t="s">
        <v>53</v>
      </c>
      <c r="C13023" s="33"/>
      <c r="D13023" s="33" t="s">
        <v>5301</v>
      </c>
      <c r="E13023" t="str">
        <f t="shared" si="207"/>
        <v>No Data</v>
      </c>
    </row>
    <row r="13024" spans="1:5" x14ac:dyDescent="0.3">
      <c r="A13024" s="33" t="s">
        <v>4</v>
      </c>
      <c r="B13024" s="33" t="s">
        <v>54</v>
      </c>
      <c r="C13024" s="33">
        <v>110000</v>
      </c>
      <c r="D13024" s="33" t="s">
        <v>268</v>
      </c>
      <c r="E13024" t="str">
        <f t="shared" si="207"/>
        <v>$100K-$125K</v>
      </c>
    </row>
    <row r="13025" spans="1:5" x14ac:dyDescent="0.3">
      <c r="A13025" s="33" t="s">
        <v>0</v>
      </c>
      <c r="B13025" s="33" t="s">
        <v>53</v>
      </c>
      <c r="C13025" s="33">
        <v>150000</v>
      </c>
      <c r="D13025" s="33" t="s">
        <v>609</v>
      </c>
      <c r="E13025" t="str">
        <f t="shared" si="207"/>
        <v>$125K-$200K</v>
      </c>
    </row>
    <row r="13026" spans="1:5" x14ac:dyDescent="0.3">
      <c r="A13026" s="33" t="s">
        <v>0</v>
      </c>
      <c r="B13026" s="33" t="s">
        <v>53</v>
      </c>
      <c r="C13026" s="33">
        <v>121115</v>
      </c>
      <c r="D13026" s="33" t="s">
        <v>849</v>
      </c>
      <c r="E13026" t="str">
        <f t="shared" si="207"/>
        <v>$100K-$125K</v>
      </c>
    </row>
    <row r="13027" spans="1:5" x14ac:dyDescent="0.3">
      <c r="A13027" s="33" t="s">
        <v>2</v>
      </c>
      <c r="B13027" s="33" t="s">
        <v>53</v>
      </c>
      <c r="C13027" s="33">
        <v>122538</v>
      </c>
      <c r="D13027" s="33" t="s">
        <v>5302</v>
      </c>
      <c r="E13027" t="str">
        <f t="shared" si="207"/>
        <v>$100K-$125K</v>
      </c>
    </row>
    <row r="13028" spans="1:5" x14ac:dyDescent="0.3">
      <c r="A13028" s="33" t="s">
        <v>2</v>
      </c>
      <c r="B13028" s="33" t="s">
        <v>53</v>
      </c>
      <c r="C13028" s="33"/>
      <c r="D13028" s="33" t="s">
        <v>5303</v>
      </c>
      <c r="E13028" t="str">
        <f t="shared" si="207"/>
        <v>No Data</v>
      </c>
    </row>
    <row r="13029" spans="1:5" x14ac:dyDescent="0.3">
      <c r="A13029" s="33" t="s">
        <v>128</v>
      </c>
      <c r="B13029" s="33" t="s">
        <v>69</v>
      </c>
      <c r="C13029" s="33">
        <v>89100</v>
      </c>
      <c r="D13029" s="33" t="s">
        <v>211</v>
      </c>
      <c r="E13029" t="str">
        <f t="shared" si="207"/>
        <v>$75K-$100K</v>
      </c>
    </row>
    <row r="13030" spans="1:5" x14ac:dyDescent="0.3">
      <c r="A13030" s="33" t="s">
        <v>125</v>
      </c>
      <c r="B13030" s="33" t="s">
        <v>70</v>
      </c>
      <c r="C13030" s="33">
        <v>118640</v>
      </c>
      <c r="D13030" s="33" t="s">
        <v>5304</v>
      </c>
      <c r="E13030" t="str">
        <f t="shared" si="207"/>
        <v>$100K-$125K</v>
      </c>
    </row>
    <row r="13031" spans="1:5" x14ac:dyDescent="0.3">
      <c r="A13031" s="33" t="s">
        <v>125</v>
      </c>
      <c r="B13031" s="33" t="s">
        <v>53</v>
      </c>
      <c r="C13031" s="33">
        <v>146255.203125</v>
      </c>
      <c r="D13031" s="33" t="s">
        <v>3129</v>
      </c>
      <c r="E13031" t="str">
        <f t="shared" si="207"/>
        <v>$125K-$200K</v>
      </c>
    </row>
    <row r="13032" spans="1:5" x14ac:dyDescent="0.3">
      <c r="A13032" s="33" t="s">
        <v>0</v>
      </c>
      <c r="B13032" s="33" t="s">
        <v>53</v>
      </c>
      <c r="C13032" s="33">
        <v>115000</v>
      </c>
      <c r="D13032" s="33" t="s">
        <v>1173</v>
      </c>
      <c r="E13032" t="str">
        <f t="shared" si="207"/>
        <v>$100K-$125K</v>
      </c>
    </row>
    <row r="13033" spans="1:5" x14ac:dyDescent="0.3">
      <c r="A13033" s="33" t="s">
        <v>4</v>
      </c>
      <c r="B13033" s="33" t="s">
        <v>53</v>
      </c>
      <c r="C13033" s="33"/>
      <c r="D13033" s="33" t="s">
        <v>5305</v>
      </c>
      <c r="E13033" t="str">
        <f t="shared" si="207"/>
        <v>No Data</v>
      </c>
    </row>
    <row r="13034" spans="1:5" x14ac:dyDescent="0.3">
      <c r="A13034" s="33" t="s">
        <v>128</v>
      </c>
      <c r="B13034" s="33" t="s">
        <v>53</v>
      </c>
      <c r="C13034" s="33">
        <v>137500</v>
      </c>
      <c r="D13034" s="33" t="s">
        <v>3840</v>
      </c>
      <c r="E13034" t="str">
        <f t="shared" si="207"/>
        <v>$125K-$200K</v>
      </c>
    </row>
    <row r="13035" spans="1:5" x14ac:dyDescent="0.3">
      <c r="A13035" s="33" t="s">
        <v>128</v>
      </c>
      <c r="B13035" s="33" t="s">
        <v>53</v>
      </c>
      <c r="C13035" s="33">
        <v>252844</v>
      </c>
      <c r="D13035" s="33" t="s">
        <v>217</v>
      </c>
      <c r="E13035" t="str">
        <f t="shared" si="207"/>
        <v>&gt;$200K</v>
      </c>
    </row>
    <row r="13036" spans="1:5" x14ac:dyDescent="0.3">
      <c r="A13036" s="33" t="s">
        <v>2</v>
      </c>
      <c r="B13036" s="33" t="s">
        <v>53</v>
      </c>
      <c r="C13036" s="33"/>
      <c r="D13036" s="33" t="s">
        <v>1710</v>
      </c>
      <c r="E13036" t="str">
        <f t="shared" si="207"/>
        <v>No Data</v>
      </c>
    </row>
    <row r="13037" spans="1:5" x14ac:dyDescent="0.3">
      <c r="A13037" s="33" t="s">
        <v>129</v>
      </c>
      <c r="B13037" s="33" t="s">
        <v>121</v>
      </c>
      <c r="C13037" s="33">
        <v>64800</v>
      </c>
      <c r="D13037" s="33" t="s">
        <v>2254</v>
      </c>
      <c r="E13037" t="str">
        <f t="shared" si="207"/>
        <v>&lt;$75K</v>
      </c>
    </row>
    <row r="13038" spans="1:5" x14ac:dyDescent="0.3">
      <c r="A13038" s="33" t="s">
        <v>0</v>
      </c>
      <c r="B13038" s="33" t="s">
        <v>53</v>
      </c>
      <c r="C13038" s="33"/>
      <c r="D13038" s="33" t="s">
        <v>258</v>
      </c>
      <c r="E13038" t="str">
        <f t="shared" si="207"/>
        <v>No Data</v>
      </c>
    </row>
    <row r="13039" spans="1:5" x14ac:dyDescent="0.3">
      <c r="A13039" s="33" t="s">
        <v>2</v>
      </c>
      <c r="B13039" s="33" t="s">
        <v>53</v>
      </c>
      <c r="C13039" s="33">
        <v>90000</v>
      </c>
      <c r="D13039" s="33" t="s">
        <v>268</v>
      </c>
      <c r="E13039" t="str">
        <f t="shared" si="207"/>
        <v>$75K-$100K</v>
      </c>
    </row>
    <row r="13040" spans="1:5" x14ac:dyDescent="0.3">
      <c r="A13040" s="33" t="s">
        <v>2</v>
      </c>
      <c r="B13040" s="33" t="s">
        <v>70</v>
      </c>
      <c r="C13040" s="33">
        <v>165000</v>
      </c>
      <c r="D13040" s="33" t="s">
        <v>211</v>
      </c>
      <c r="E13040" t="str">
        <f t="shared" si="207"/>
        <v>$125K-$200K</v>
      </c>
    </row>
    <row r="13041" spans="1:5" x14ac:dyDescent="0.3">
      <c r="A13041" s="33" t="s">
        <v>0</v>
      </c>
      <c r="B13041" s="33" t="s">
        <v>54</v>
      </c>
      <c r="C13041" s="33"/>
      <c r="D13041" s="33" t="s">
        <v>258</v>
      </c>
      <c r="E13041" t="str">
        <f t="shared" si="207"/>
        <v>No Data</v>
      </c>
    </row>
    <row r="13042" spans="1:5" x14ac:dyDescent="0.3">
      <c r="A13042" s="33" t="s">
        <v>128</v>
      </c>
      <c r="B13042" s="33" t="s">
        <v>69</v>
      </c>
      <c r="C13042" s="33">
        <v>157500</v>
      </c>
      <c r="D13042" s="33" t="s">
        <v>532</v>
      </c>
      <c r="E13042" t="str">
        <f t="shared" si="207"/>
        <v>$125K-$200K</v>
      </c>
    </row>
    <row r="13043" spans="1:5" x14ac:dyDescent="0.3">
      <c r="A13043" s="33" t="s">
        <v>128</v>
      </c>
      <c r="B13043" s="33" t="s">
        <v>53</v>
      </c>
      <c r="C13043" s="33">
        <v>100000</v>
      </c>
      <c r="D13043" s="33" t="s">
        <v>259</v>
      </c>
      <c r="E13043" t="str">
        <f t="shared" si="207"/>
        <v>$75K-$100K</v>
      </c>
    </row>
    <row r="13044" spans="1:5" x14ac:dyDescent="0.3">
      <c r="A13044" s="33" t="s">
        <v>0</v>
      </c>
      <c r="B13044" s="33" t="s">
        <v>54</v>
      </c>
      <c r="C13044" s="33">
        <v>101550</v>
      </c>
      <c r="D13044" s="33" t="s">
        <v>2783</v>
      </c>
      <c r="E13044" t="str">
        <f t="shared" si="207"/>
        <v>$100K-$125K</v>
      </c>
    </row>
    <row r="13045" spans="1:5" x14ac:dyDescent="0.3">
      <c r="A13045" s="33" t="s">
        <v>125</v>
      </c>
      <c r="B13045" s="33" t="s">
        <v>53</v>
      </c>
      <c r="C13045" s="33">
        <v>235040</v>
      </c>
      <c r="D13045" s="33" t="s">
        <v>476</v>
      </c>
      <c r="E13045" t="str">
        <f t="shared" si="207"/>
        <v>&gt;$200K</v>
      </c>
    </row>
    <row r="13046" spans="1:5" x14ac:dyDescent="0.3">
      <c r="A13046" s="33" t="s">
        <v>0</v>
      </c>
      <c r="B13046" s="33" t="s">
        <v>53</v>
      </c>
      <c r="C13046" s="33">
        <v>242500</v>
      </c>
      <c r="D13046" s="33" t="s">
        <v>217</v>
      </c>
      <c r="E13046" t="str">
        <f t="shared" si="207"/>
        <v>&gt;$200K</v>
      </c>
    </row>
    <row r="13047" spans="1:5" x14ac:dyDescent="0.3">
      <c r="A13047" s="33" t="s">
        <v>0</v>
      </c>
      <c r="B13047" s="33" t="s">
        <v>53</v>
      </c>
      <c r="C13047" s="33">
        <v>212500</v>
      </c>
      <c r="D13047" s="33" t="s">
        <v>459</v>
      </c>
      <c r="E13047" t="str">
        <f t="shared" si="207"/>
        <v>&gt;$200K</v>
      </c>
    </row>
    <row r="13048" spans="1:5" x14ac:dyDescent="0.3">
      <c r="A13048" s="33" t="s">
        <v>0</v>
      </c>
      <c r="B13048" s="33" t="s">
        <v>88</v>
      </c>
      <c r="C13048" s="33">
        <v>157500</v>
      </c>
      <c r="D13048" s="33" t="s">
        <v>353</v>
      </c>
      <c r="E13048" t="str">
        <f t="shared" si="207"/>
        <v>$125K-$200K</v>
      </c>
    </row>
    <row r="13049" spans="1:5" x14ac:dyDescent="0.3">
      <c r="A13049" s="33" t="s">
        <v>126</v>
      </c>
      <c r="B13049" s="33" t="s">
        <v>53</v>
      </c>
      <c r="C13049" s="33">
        <v>175000</v>
      </c>
      <c r="D13049" s="33" t="s">
        <v>3066</v>
      </c>
      <c r="E13049" t="str">
        <f t="shared" si="207"/>
        <v>$125K-$200K</v>
      </c>
    </row>
    <row r="13050" spans="1:5" x14ac:dyDescent="0.3">
      <c r="A13050" s="33" t="s">
        <v>125</v>
      </c>
      <c r="B13050" s="33" t="s">
        <v>53</v>
      </c>
      <c r="C13050" s="33">
        <v>152500</v>
      </c>
      <c r="D13050" s="33" t="s">
        <v>5306</v>
      </c>
      <c r="E13050" t="str">
        <f t="shared" si="207"/>
        <v>$125K-$200K</v>
      </c>
    </row>
    <row r="13051" spans="1:5" x14ac:dyDescent="0.3">
      <c r="A13051" s="33" t="s">
        <v>2</v>
      </c>
      <c r="B13051" s="33" t="s">
        <v>196</v>
      </c>
      <c r="C13051" s="33"/>
      <c r="D13051" s="33" t="s">
        <v>1837</v>
      </c>
      <c r="E13051" t="str">
        <f t="shared" si="207"/>
        <v>No Data</v>
      </c>
    </row>
    <row r="13052" spans="1:5" x14ac:dyDescent="0.3">
      <c r="A13052" s="33" t="s">
        <v>4</v>
      </c>
      <c r="B13052" s="33" t="s">
        <v>91</v>
      </c>
      <c r="C13052" s="33">
        <v>147500</v>
      </c>
      <c r="D13052" s="33" t="s">
        <v>640</v>
      </c>
      <c r="E13052" t="str">
        <f t="shared" si="207"/>
        <v>$125K-$200K</v>
      </c>
    </row>
    <row r="13053" spans="1:5" x14ac:dyDescent="0.3">
      <c r="A13053" s="33" t="s">
        <v>2</v>
      </c>
      <c r="B13053" s="33" t="s">
        <v>53</v>
      </c>
      <c r="C13053" s="33"/>
      <c r="D13053" s="33" t="s">
        <v>5122</v>
      </c>
      <c r="E13053" t="str">
        <f t="shared" si="207"/>
        <v>No Data</v>
      </c>
    </row>
    <row r="13054" spans="1:5" x14ac:dyDescent="0.3">
      <c r="A13054" s="33" t="s">
        <v>0</v>
      </c>
      <c r="B13054" s="33" t="s">
        <v>54</v>
      </c>
      <c r="C13054" s="33">
        <v>110000</v>
      </c>
      <c r="D13054" s="33" t="s">
        <v>852</v>
      </c>
      <c r="E13054" t="str">
        <f t="shared" si="207"/>
        <v>$100K-$125K</v>
      </c>
    </row>
    <row r="13055" spans="1:5" x14ac:dyDescent="0.3">
      <c r="A13055" s="33" t="s">
        <v>2</v>
      </c>
      <c r="B13055" s="33" t="s">
        <v>53</v>
      </c>
      <c r="C13055" s="33">
        <v>82500</v>
      </c>
      <c r="D13055" s="33" t="s">
        <v>541</v>
      </c>
      <c r="E13055" t="str">
        <f t="shared" si="207"/>
        <v>$75K-$100K</v>
      </c>
    </row>
    <row r="13056" spans="1:5" x14ac:dyDescent="0.3">
      <c r="A13056" s="33" t="s">
        <v>128</v>
      </c>
      <c r="B13056" s="33" t="s">
        <v>90</v>
      </c>
      <c r="C13056" s="33">
        <v>64800</v>
      </c>
      <c r="D13056" s="33" t="s">
        <v>1790</v>
      </c>
      <c r="E13056" t="str">
        <f t="shared" si="207"/>
        <v>&lt;$75K</v>
      </c>
    </row>
    <row r="13057" spans="1:5" x14ac:dyDescent="0.3">
      <c r="A13057" s="33" t="s">
        <v>128</v>
      </c>
      <c r="B13057" s="33" t="s">
        <v>53</v>
      </c>
      <c r="C13057" s="33">
        <v>157500</v>
      </c>
      <c r="D13057" s="33" t="s">
        <v>1316</v>
      </c>
      <c r="E13057" t="str">
        <f t="shared" si="207"/>
        <v>$125K-$200K</v>
      </c>
    </row>
    <row r="13058" spans="1:5" x14ac:dyDescent="0.3">
      <c r="A13058" s="33" t="s">
        <v>126</v>
      </c>
      <c r="B13058" s="33" t="s">
        <v>127</v>
      </c>
      <c r="C13058" s="33">
        <v>147500</v>
      </c>
      <c r="D13058" s="33" t="s">
        <v>494</v>
      </c>
      <c r="E13058" t="str">
        <f t="shared" si="207"/>
        <v>$125K-$200K</v>
      </c>
    </row>
    <row r="13059" spans="1:5" x14ac:dyDescent="0.3">
      <c r="A13059" s="33" t="s">
        <v>4</v>
      </c>
      <c r="B13059" s="33" t="s">
        <v>69</v>
      </c>
      <c r="C13059" s="33">
        <v>89100</v>
      </c>
      <c r="D13059" s="33" t="s">
        <v>3046</v>
      </c>
      <c r="E13059" t="str">
        <f t="shared" ref="E13059:E13122" si="208">_xlfn.XLOOKUP(C13059,$H$16:$H$21,$G$16:$G$21,,1)</f>
        <v>$75K-$100K</v>
      </c>
    </row>
    <row r="13060" spans="1:5" x14ac:dyDescent="0.3">
      <c r="A13060" s="33" t="s">
        <v>4</v>
      </c>
      <c r="B13060" s="33" t="s">
        <v>54</v>
      </c>
      <c r="C13060" s="33"/>
      <c r="D13060" s="33" t="s">
        <v>833</v>
      </c>
      <c r="E13060" t="str">
        <f t="shared" si="208"/>
        <v>No Data</v>
      </c>
    </row>
    <row r="13061" spans="1:5" x14ac:dyDescent="0.3">
      <c r="A13061" s="33" t="s">
        <v>4</v>
      </c>
      <c r="B13061" s="33" t="s">
        <v>53</v>
      </c>
      <c r="C13061" s="33">
        <v>140000</v>
      </c>
      <c r="D13061" s="33" t="s">
        <v>1320</v>
      </c>
      <c r="E13061" t="str">
        <f t="shared" si="208"/>
        <v>$125K-$200K</v>
      </c>
    </row>
    <row r="13062" spans="1:5" x14ac:dyDescent="0.3">
      <c r="A13062" s="33" t="s">
        <v>0</v>
      </c>
      <c r="B13062" s="33" t="s">
        <v>53</v>
      </c>
      <c r="C13062" s="33">
        <v>168500</v>
      </c>
      <c r="D13062" s="33" t="s">
        <v>648</v>
      </c>
      <c r="E13062" t="str">
        <f t="shared" si="208"/>
        <v>$125K-$200K</v>
      </c>
    </row>
    <row r="13063" spans="1:5" x14ac:dyDescent="0.3">
      <c r="A13063" s="33" t="s">
        <v>0</v>
      </c>
      <c r="B13063" s="33" t="s">
        <v>53</v>
      </c>
      <c r="C13063" s="33">
        <v>175000</v>
      </c>
      <c r="D13063" s="33" t="s">
        <v>5307</v>
      </c>
      <c r="E13063" t="str">
        <f t="shared" si="208"/>
        <v>$125K-$200K</v>
      </c>
    </row>
    <row r="13064" spans="1:5" x14ac:dyDescent="0.3">
      <c r="A13064" s="33" t="s">
        <v>0</v>
      </c>
      <c r="B13064" s="33" t="s">
        <v>53</v>
      </c>
      <c r="C13064" s="33">
        <v>240000</v>
      </c>
      <c r="D13064" s="33" t="s">
        <v>1001</v>
      </c>
      <c r="E13064" t="str">
        <f t="shared" si="208"/>
        <v>&gt;$200K</v>
      </c>
    </row>
    <row r="13065" spans="1:5" x14ac:dyDescent="0.3">
      <c r="A13065" s="33" t="s">
        <v>128</v>
      </c>
      <c r="B13065" s="33" t="s">
        <v>72</v>
      </c>
      <c r="C13065" s="33">
        <v>157500</v>
      </c>
      <c r="D13065" s="33" t="s">
        <v>924</v>
      </c>
      <c r="E13065" t="str">
        <f t="shared" si="208"/>
        <v>$125K-$200K</v>
      </c>
    </row>
    <row r="13066" spans="1:5" x14ac:dyDescent="0.3">
      <c r="A13066" s="33" t="s">
        <v>2</v>
      </c>
      <c r="B13066" s="33" t="s">
        <v>65</v>
      </c>
      <c r="C13066" s="33">
        <v>57500</v>
      </c>
      <c r="D13066" s="33" t="s">
        <v>2705</v>
      </c>
      <c r="E13066" t="str">
        <f t="shared" si="208"/>
        <v>&lt;$75K</v>
      </c>
    </row>
    <row r="13067" spans="1:5" x14ac:dyDescent="0.3">
      <c r="A13067" s="33" t="s">
        <v>4</v>
      </c>
      <c r="B13067" s="33" t="s">
        <v>88</v>
      </c>
      <c r="C13067" s="33">
        <v>121000</v>
      </c>
      <c r="D13067" s="33" t="s">
        <v>803</v>
      </c>
      <c r="E13067" t="str">
        <f t="shared" si="208"/>
        <v>$100K-$125K</v>
      </c>
    </row>
    <row r="13068" spans="1:5" x14ac:dyDescent="0.3">
      <c r="A13068" s="33" t="s">
        <v>2</v>
      </c>
      <c r="B13068" s="33" t="s">
        <v>53</v>
      </c>
      <c r="C13068" s="33"/>
      <c r="D13068" s="33" t="s">
        <v>598</v>
      </c>
      <c r="E13068" t="str">
        <f t="shared" si="208"/>
        <v>No Data</v>
      </c>
    </row>
    <row r="13069" spans="1:5" x14ac:dyDescent="0.3">
      <c r="A13069" s="33" t="s">
        <v>2</v>
      </c>
      <c r="B13069" s="33" t="s">
        <v>53</v>
      </c>
      <c r="C13069" s="33">
        <v>87750</v>
      </c>
      <c r="D13069" s="33" t="s">
        <v>5308</v>
      </c>
      <c r="E13069" t="str">
        <f t="shared" si="208"/>
        <v>$75K-$100K</v>
      </c>
    </row>
    <row r="13070" spans="1:5" x14ac:dyDescent="0.3">
      <c r="A13070" s="33" t="s">
        <v>4</v>
      </c>
      <c r="B13070" s="33" t="s">
        <v>54</v>
      </c>
      <c r="C13070" s="33">
        <v>115000</v>
      </c>
      <c r="D13070" s="33" t="s">
        <v>315</v>
      </c>
      <c r="E13070" t="str">
        <f t="shared" si="208"/>
        <v>$100K-$125K</v>
      </c>
    </row>
    <row r="13071" spans="1:5" x14ac:dyDescent="0.3">
      <c r="A13071" s="33" t="s">
        <v>0</v>
      </c>
      <c r="B13071" s="33" t="s">
        <v>53</v>
      </c>
      <c r="C13071" s="33">
        <v>161500</v>
      </c>
      <c r="D13071" s="33" t="s">
        <v>524</v>
      </c>
      <c r="E13071" t="str">
        <f t="shared" si="208"/>
        <v>$125K-$200K</v>
      </c>
    </row>
    <row r="13072" spans="1:5" x14ac:dyDescent="0.3">
      <c r="A13072" s="33" t="s">
        <v>4</v>
      </c>
      <c r="B13072" s="33" t="s">
        <v>54</v>
      </c>
      <c r="C13072" s="33">
        <v>87500</v>
      </c>
      <c r="D13072" s="33" t="s">
        <v>716</v>
      </c>
      <c r="E13072" t="str">
        <f t="shared" si="208"/>
        <v>$75K-$100K</v>
      </c>
    </row>
    <row r="13073" spans="1:5" x14ac:dyDescent="0.3">
      <c r="A13073" s="33" t="s">
        <v>128</v>
      </c>
      <c r="B13073" s="33" t="s">
        <v>53</v>
      </c>
      <c r="C13073" s="33"/>
      <c r="D13073" s="33" t="s">
        <v>258</v>
      </c>
      <c r="E13073" t="str">
        <f t="shared" si="208"/>
        <v>No Data</v>
      </c>
    </row>
    <row r="13074" spans="1:5" x14ac:dyDescent="0.3">
      <c r="A13074" s="33" t="s">
        <v>0</v>
      </c>
      <c r="B13074" s="33" t="s">
        <v>53</v>
      </c>
      <c r="C13074" s="33"/>
      <c r="D13074" s="33" t="s">
        <v>729</v>
      </c>
      <c r="E13074" t="str">
        <f t="shared" si="208"/>
        <v>No Data</v>
      </c>
    </row>
    <row r="13075" spans="1:5" x14ac:dyDescent="0.3">
      <c r="A13075" s="33" t="s">
        <v>2</v>
      </c>
      <c r="B13075" s="33" t="s">
        <v>53</v>
      </c>
      <c r="C13075" s="33"/>
      <c r="D13075" s="33" t="s">
        <v>3397</v>
      </c>
      <c r="E13075" t="str">
        <f t="shared" si="208"/>
        <v>No Data</v>
      </c>
    </row>
    <row r="13076" spans="1:5" x14ac:dyDescent="0.3">
      <c r="A13076" s="33" t="s">
        <v>2</v>
      </c>
      <c r="B13076" s="33" t="s">
        <v>53</v>
      </c>
      <c r="C13076" s="33">
        <v>50000</v>
      </c>
      <c r="D13076" s="33" t="s">
        <v>1551</v>
      </c>
      <c r="E13076" t="str">
        <f t="shared" si="208"/>
        <v>&lt;$75K</v>
      </c>
    </row>
    <row r="13077" spans="1:5" x14ac:dyDescent="0.3">
      <c r="A13077" s="33" t="s">
        <v>2</v>
      </c>
      <c r="B13077" s="33" t="s">
        <v>123</v>
      </c>
      <c r="C13077" s="33">
        <v>57500</v>
      </c>
      <c r="D13077" s="33" t="s">
        <v>335</v>
      </c>
      <c r="E13077" t="str">
        <f t="shared" si="208"/>
        <v>&lt;$75K</v>
      </c>
    </row>
    <row r="13078" spans="1:5" x14ac:dyDescent="0.3">
      <c r="A13078" s="33" t="s">
        <v>52</v>
      </c>
      <c r="B13078" s="33" t="s">
        <v>53</v>
      </c>
      <c r="C13078" s="33">
        <v>75000</v>
      </c>
      <c r="D13078" s="33" t="s">
        <v>3880</v>
      </c>
      <c r="E13078" t="str">
        <f t="shared" si="208"/>
        <v>&lt;$75K</v>
      </c>
    </row>
    <row r="13079" spans="1:5" x14ac:dyDescent="0.3">
      <c r="A13079" s="33" t="s">
        <v>0</v>
      </c>
      <c r="B13079" s="33" t="s">
        <v>53</v>
      </c>
      <c r="C13079" s="33">
        <v>155000</v>
      </c>
      <c r="D13079" s="33" t="s">
        <v>4465</v>
      </c>
      <c r="E13079" t="str">
        <f t="shared" si="208"/>
        <v>$125K-$200K</v>
      </c>
    </row>
    <row r="13080" spans="1:5" x14ac:dyDescent="0.3">
      <c r="A13080" s="33" t="s">
        <v>125</v>
      </c>
      <c r="B13080" s="33" t="s">
        <v>53</v>
      </c>
      <c r="C13080" s="33"/>
      <c r="D13080" s="33" t="s">
        <v>1545</v>
      </c>
      <c r="E13080" t="str">
        <f t="shared" si="208"/>
        <v>No Data</v>
      </c>
    </row>
    <row r="13081" spans="1:5" x14ac:dyDescent="0.3">
      <c r="A13081" s="33" t="s">
        <v>128</v>
      </c>
      <c r="B13081" s="33" t="s">
        <v>72</v>
      </c>
      <c r="C13081" s="33">
        <v>157500</v>
      </c>
      <c r="D13081" s="33" t="s">
        <v>2625</v>
      </c>
      <c r="E13081" t="str">
        <f t="shared" si="208"/>
        <v>$125K-$200K</v>
      </c>
    </row>
    <row r="13082" spans="1:5" x14ac:dyDescent="0.3">
      <c r="A13082" s="33" t="s">
        <v>125</v>
      </c>
      <c r="B13082" s="33" t="s">
        <v>53</v>
      </c>
      <c r="C13082" s="33">
        <v>88513.5546875</v>
      </c>
      <c r="D13082" s="33" t="s">
        <v>5309</v>
      </c>
      <c r="E13082" t="str">
        <f t="shared" si="208"/>
        <v>$75K-$100K</v>
      </c>
    </row>
    <row r="13083" spans="1:5" x14ac:dyDescent="0.3">
      <c r="A13083" s="33" t="s">
        <v>126</v>
      </c>
      <c r="B13083" s="33" t="s">
        <v>53</v>
      </c>
      <c r="C13083" s="33">
        <v>170000</v>
      </c>
      <c r="D13083" s="33" t="s">
        <v>644</v>
      </c>
      <c r="E13083" t="str">
        <f t="shared" si="208"/>
        <v>$125K-$200K</v>
      </c>
    </row>
    <row r="13084" spans="1:5" x14ac:dyDescent="0.3">
      <c r="A13084" s="33" t="s">
        <v>0</v>
      </c>
      <c r="B13084" s="33" t="s">
        <v>53</v>
      </c>
      <c r="C13084" s="33">
        <v>175000</v>
      </c>
      <c r="D13084" s="33" t="s">
        <v>230</v>
      </c>
      <c r="E13084" t="str">
        <f t="shared" si="208"/>
        <v>$125K-$200K</v>
      </c>
    </row>
    <row r="13085" spans="1:5" x14ac:dyDescent="0.3">
      <c r="A13085" s="33" t="s">
        <v>4</v>
      </c>
      <c r="B13085" s="33" t="s">
        <v>53</v>
      </c>
      <c r="C13085" s="33"/>
      <c r="D13085" s="33" t="s">
        <v>1460</v>
      </c>
      <c r="E13085" t="str">
        <f t="shared" si="208"/>
        <v>No Data</v>
      </c>
    </row>
    <row r="13086" spans="1:5" x14ac:dyDescent="0.3">
      <c r="A13086" s="33" t="s">
        <v>2</v>
      </c>
      <c r="B13086" s="33" t="s">
        <v>53</v>
      </c>
      <c r="C13086" s="33">
        <v>72500</v>
      </c>
      <c r="D13086" s="33" t="s">
        <v>5310</v>
      </c>
      <c r="E13086" t="str">
        <f t="shared" si="208"/>
        <v>&lt;$75K</v>
      </c>
    </row>
    <row r="13087" spans="1:5" x14ac:dyDescent="0.3">
      <c r="A13087" s="33" t="s">
        <v>125</v>
      </c>
      <c r="B13087" s="33" t="s">
        <v>53</v>
      </c>
      <c r="C13087" s="33"/>
      <c r="D13087" s="33" t="s">
        <v>520</v>
      </c>
      <c r="E13087" t="str">
        <f t="shared" si="208"/>
        <v>No Data</v>
      </c>
    </row>
    <row r="13088" spans="1:5" x14ac:dyDescent="0.3">
      <c r="A13088" s="33" t="s">
        <v>2</v>
      </c>
      <c r="B13088" s="33" t="s">
        <v>53</v>
      </c>
      <c r="C13088" s="33"/>
      <c r="D13088" s="33" t="s">
        <v>3861</v>
      </c>
      <c r="E13088" t="str">
        <f t="shared" si="208"/>
        <v>No Data</v>
      </c>
    </row>
    <row r="13089" spans="1:5" x14ac:dyDescent="0.3">
      <c r="A13089" s="33" t="s">
        <v>125</v>
      </c>
      <c r="B13089" s="33" t="s">
        <v>53</v>
      </c>
      <c r="C13089" s="33"/>
      <c r="D13089" s="33" t="s">
        <v>988</v>
      </c>
      <c r="E13089" t="str">
        <f t="shared" si="208"/>
        <v>No Data</v>
      </c>
    </row>
    <row r="13090" spans="1:5" x14ac:dyDescent="0.3">
      <c r="A13090" s="33" t="s">
        <v>2</v>
      </c>
      <c r="B13090" s="33" t="s">
        <v>53</v>
      </c>
      <c r="C13090" s="33">
        <v>102500</v>
      </c>
      <c r="D13090" s="33" t="s">
        <v>5311</v>
      </c>
      <c r="E13090" t="str">
        <f t="shared" si="208"/>
        <v>$100K-$125K</v>
      </c>
    </row>
    <row r="13091" spans="1:5" x14ac:dyDescent="0.3">
      <c r="A13091" s="33" t="s">
        <v>0</v>
      </c>
      <c r="B13091" s="33" t="s">
        <v>53</v>
      </c>
      <c r="C13091" s="33"/>
      <c r="D13091" s="33" t="s">
        <v>258</v>
      </c>
      <c r="E13091" t="str">
        <f t="shared" si="208"/>
        <v>No Data</v>
      </c>
    </row>
    <row r="13092" spans="1:5" x14ac:dyDescent="0.3">
      <c r="A13092" s="33" t="s">
        <v>4</v>
      </c>
      <c r="B13092" s="33" t="s">
        <v>75</v>
      </c>
      <c r="C13092" s="33">
        <v>120000</v>
      </c>
      <c r="D13092" s="33" t="s">
        <v>1314</v>
      </c>
      <c r="E13092" t="str">
        <f t="shared" si="208"/>
        <v>$100K-$125K</v>
      </c>
    </row>
    <row r="13093" spans="1:5" x14ac:dyDescent="0.3">
      <c r="A13093" s="33" t="s">
        <v>126</v>
      </c>
      <c r="B13093" s="33" t="s">
        <v>53</v>
      </c>
      <c r="C13093" s="33">
        <v>156596</v>
      </c>
      <c r="D13093" s="33" t="s">
        <v>225</v>
      </c>
      <c r="E13093" t="str">
        <f t="shared" si="208"/>
        <v>$125K-$200K</v>
      </c>
    </row>
    <row r="13094" spans="1:5" x14ac:dyDescent="0.3">
      <c r="A13094" s="33" t="s">
        <v>2</v>
      </c>
      <c r="B13094" s="33" t="s">
        <v>56</v>
      </c>
      <c r="C13094" s="33">
        <v>67000</v>
      </c>
      <c r="D13094" s="33" t="s">
        <v>297</v>
      </c>
      <c r="E13094" t="str">
        <f t="shared" si="208"/>
        <v>&lt;$75K</v>
      </c>
    </row>
    <row r="13095" spans="1:5" x14ac:dyDescent="0.3">
      <c r="A13095" s="33" t="s">
        <v>2</v>
      </c>
      <c r="B13095" s="33" t="s">
        <v>53</v>
      </c>
      <c r="C13095" s="33"/>
      <c r="D13095" s="33" t="s">
        <v>1460</v>
      </c>
      <c r="E13095" t="str">
        <f t="shared" si="208"/>
        <v>No Data</v>
      </c>
    </row>
    <row r="13096" spans="1:5" x14ac:dyDescent="0.3">
      <c r="A13096" s="33" t="s">
        <v>2</v>
      </c>
      <c r="B13096" s="33" t="s">
        <v>53</v>
      </c>
      <c r="C13096" s="33"/>
      <c r="D13096" s="33" t="s">
        <v>5312</v>
      </c>
      <c r="E13096" t="str">
        <f t="shared" si="208"/>
        <v>No Data</v>
      </c>
    </row>
    <row r="13097" spans="1:5" x14ac:dyDescent="0.3">
      <c r="A13097" s="33" t="s">
        <v>2</v>
      </c>
      <c r="B13097" s="33" t="s">
        <v>53</v>
      </c>
      <c r="C13097" s="33">
        <v>70087</v>
      </c>
      <c r="D13097" s="33" t="s">
        <v>1071</v>
      </c>
      <c r="E13097" t="str">
        <f t="shared" si="208"/>
        <v>&lt;$75K</v>
      </c>
    </row>
    <row r="13098" spans="1:5" x14ac:dyDescent="0.3">
      <c r="A13098" s="33" t="s">
        <v>4</v>
      </c>
      <c r="B13098" s="33" t="s">
        <v>53</v>
      </c>
      <c r="C13098" s="33"/>
      <c r="D13098" s="33" t="s">
        <v>5313</v>
      </c>
      <c r="E13098" t="str">
        <f t="shared" si="208"/>
        <v>No Data</v>
      </c>
    </row>
    <row r="13099" spans="1:5" x14ac:dyDescent="0.3">
      <c r="A13099" s="33" t="s">
        <v>0</v>
      </c>
      <c r="B13099" s="33" t="s">
        <v>108</v>
      </c>
      <c r="C13099" s="33">
        <v>120000</v>
      </c>
      <c r="D13099" s="33" t="s">
        <v>1045</v>
      </c>
      <c r="E13099" t="str">
        <f t="shared" si="208"/>
        <v>$100K-$125K</v>
      </c>
    </row>
    <row r="13100" spans="1:5" x14ac:dyDescent="0.3">
      <c r="A13100" s="33" t="s">
        <v>125</v>
      </c>
      <c r="B13100" s="33" t="s">
        <v>53</v>
      </c>
      <c r="C13100" s="33">
        <v>74350</v>
      </c>
      <c r="D13100" s="33" t="s">
        <v>364</v>
      </c>
      <c r="E13100" t="str">
        <f t="shared" si="208"/>
        <v>&lt;$75K</v>
      </c>
    </row>
    <row r="13101" spans="1:5" x14ac:dyDescent="0.3">
      <c r="A13101" s="33" t="s">
        <v>4</v>
      </c>
      <c r="B13101" s="33" t="s">
        <v>53</v>
      </c>
      <c r="C13101" s="33">
        <v>107500</v>
      </c>
      <c r="D13101" s="33" t="s">
        <v>5314</v>
      </c>
      <c r="E13101" t="str">
        <f t="shared" si="208"/>
        <v>$100K-$125K</v>
      </c>
    </row>
    <row r="13102" spans="1:5" x14ac:dyDescent="0.3">
      <c r="A13102" s="33" t="s">
        <v>2</v>
      </c>
      <c r="B13102" s="33" t="s">
        <v>53</v>
      </c>
      <c r="C13102" s="33">
        <v>39250</v>
      </c>
      <c r="D13102" s="33" t="s">
        <v>5315</v>
      </c>
      <c r="E13102" t="str">
        <f t="shared" si="208"/>
        <v>&lt;$75K</v>
      </c>
    </row>
    <row r="13103" spans="1:5" x14ac:dyDescent="0.3">
      <c r="A13103" s="33" t="s">
        <v>4</v>
      </c>
      <c r="B13103" s="33" t="s">
        <v>53</v>
      </c>
      <c r="C13103" s="33">
        <v>115000</v>
      </c>
      <c r="D13103" s="33" t="s">
        <v>1611</v>
      </c>
      <c r="E13103" t="str">
        <f t="shared" si="208"/>
        <v>$100K-$125K</v>
      </c>
    </row>
    <row r="13104" spans="1:5" x14ac:dyDescent="0.3">
      <c r="A13104" s="33" t="s">
        <v>2</v>
      </c>
      <c r="B13104" s="33" t="s">
        <v>68</v>
      </c>
      <c r="C13104" s="33">
        <v>118500</v>
      </c>
      <c r="D13104" s="33" t="s">
        <v>955</v>
      </c>
      <c r="E13104" t="str">
        <f t="shared" si="208"/>
        <v>$100K-$125K</v>
      </c>
    </row>
    <row r="13105" spans="1:5" x14ac:dyDescent="0.3">
      <c r="A13105" s="33" t="s">
        <v>128</v>
      </c>
      <c r="B13105" s="33" t="s">
        <v>53</v>
      </c>
      <c r="C13105" s="33">
        <v>173000</v>
      </c>
      <c r="D13105" s="33" t="s">
        <v>4192</v>
      </c>
      <c r="E13105" t="str">
        <f t="shared" si="208"/>
        <v>$125K-$200K</v>
      </c>
    </row>
    <row r="13106" spans="1:5" x14ac:dyDescent="0.3">
      <c r="A13106" s="33" t="s">
        <v>125</v>
      </c>
      <c r="B13106" s="33" t="s">
        <v>53</v>
      </c>
      <c r="C13106" s="33">
        <v>112350</v>
      </c>
      <c r="D13106" s="33" t="s">
        <v>5316</v>
      </c>
      <c r="E13106" t="str">
        <f t="shared" si="208"/>
        <v>$100K-$125K</v>
      </c>
    </row>
    <row r="13107" spans="1:5" x14ac:dyDescent="0.3">
      <c r="A13107" s="33" t="s">
        <v>129</v>
      </c>
      <c r="B13107" s="33" t="s">
        <v>88</v>
      </c>
      <c r="C13107" s="33">
        <v>79200</v>
      </c>
      <c r="D13107" s="33" t="s">
        <v>5317</v>
      </c>
      <c r="E13107" t="str">
        <f t="shared" si="208"/>
        <v>$75K-$100K</v>
      </c>
    </row>
    <row r="13108" spans="1:5" x14ac:dyDescent="0.3">
      <c r="A13108" s="33" t="s">
        <v>2</v>
      </c>
      <c r="B13108" s="33" t="s">
        <v>53</v>
      </c>
      <c r="C13108" s="33"/>
      <c r="D13108" s="33" t="s">
        <v>4949</v>
      </c>
      <c r="E13108" t="str">
        <f t="shared" si="208"/>
        <v>No Data</v>
      </c>
    </row>
    <row r="13109" spans="1:5" x14ac:dyDescent="0.3">
      <c r="A13109" s="33" t="s">
        <v>128</v>
      </c>
      <c r="B13109" s="33" t="s">
        <v>53</v>
      </c>
      <c r="C13109" s="33">
        <v>100000</v>
      </c>
      <c r="D13109" s="33" t="s">
        <v>3600</v>
      </c>
      <c r="E13109" t="str">
        <f t="shared" si="208"/>
        <v>$75K-$100K</v>
      </c>
    </row>
    <row r="13110" spans="1:5" x14ac:dyDescent="0.3">
      <c r="A13110" s="33" t="s">
        <v>126</v>
      </c>
      <c r="B13110" s="33" t="s">
        <v>88</v>
      </c>
      <c r="C13110" s="33">
        <v>147500</v>
      </c>
      <c r="D13110" s="33" t="s">
        <v>3443</v>
      </c>
      <c r="E13110" t="str">
        <f t="shared" si="208"/>
        <v>$125K-$200K</v>
      </c>
    </row>
    <row r="13111" spans="1:5" x14ac:dyDescent="0.3">
      <c r="A13111" s="33" t="s">
        <v>2</v>
      </c>
      <c r="B13111" s="33" t="s">
        <v>68</v>
      </c>
      <c r="C13111" s="33">
        <v>100500</v>
      </c>
      <c r="D13111" s="33" t="s">
        <v>2145</v>
      </c>
      <c r="E13111" t="str">
        <f t="shared" si="208"/>
        <v>$100K-$125K</v>
      </c>
    </row>
    <row r="13112" spans="1:5" x14ac:dyDescent="0.3">
      <c r="A13112" s="33" t="s">
        <v>2</v>
      </c>
      <c r="B13112" s="33" t="s">
        <v>53</v>
      </c>
      <c r="C13112" s="33"/>
      <c r="D13112" s="33" t="s">
        <v>1667</v>
      </c>
      <c r="E13112" t="str">
        <f t="shared" si="208"/>
        <v>No Data</v>
      </c>
    </row>
    <row r="13113" spans="1:5" x14ac:dyDescent="0.3">
      <c r="A13113" s="33" t="s">
        <v>0</v>
      </c>
      <c r="B13113" s="33" t="s">
        <v>53</v>
      </c>
      <c r="C13113" s="33">
        <v>98000</v>
      </c>
      <c r="D13113" s="33" t="s">
        <v>256</v>
      </c>
      <c r="E13113" t="str">
        <f t="shared" si="208"/>
        <v>$75K-$100K</v>
      </c>
    </row>
    <row r="13114" spans="1:5" x14ac:dyDescent="0.3">
      <c r="A13114" s="33" t="s">
        <v>2</v>
      </c>
      <c r="B13114" s="33" t="s">
        <v>53</v>
      </c>
      <c r="C13114" s="33"/>
      <c r="D13114" s="33" t="s">
        <v>1279</v>
      </c>
      <c r="E13114" t="str">
        <f t="shared" si="208"/>
        <v>No Data</v>
      </c>
    </row>
    <row r="13115" spans="1:5" x14ac:dyDescent="0.3">
      <c r="A13115" s="33" t="s">
        <v>128</v>
      </c>
      <c r="B13115" s="33" t="s">
        <v>86</v>
      </c>
      <c r="C13115" s="33">
        <v>157500</v>
      </c>
      <c r="D13115" s="33" t="s">
        <v>5318</v>
      </c>
      <c r="E13115" t="str">
        <f t="shared" si="208"/>
        <v>$125K-$200K</v>
      </c>
    </row>
    <row r="13116" spans="1:5" x14ac:dyDescent="0.3">
      <c r="A13116" s="33" t="s">
        <v>4</v>
      </c>
      <c r="B13116" s="33" t="s">
        <v>53</v>
      </c>
      <c r="C13116" s="33">
        <v>146500</v>
      </c>
      <c r="D13116" s="33" t="s">
        <v>5319</v>
      </c>
      <c r="E13116" t="str">
        <f t="shared" si="208"/>
        <v>$125K-$200K</v>
      </c>
    </row>
    <row r="13117" spans="1:5" x14ac:dyDescent="0.3">
      <c r="A13117" s="33" t="s">
        <v>0</v>
      </c>
      <c r="B13117" s="33" t="s">
        <v>53</v>
      </c>
      <c r="C13117" s="33"/>
      <c r="D13117" s="33" t="s">
        <v>258</v>
      </c>
      <c r="E13117" t="str">
        <f t="shared" si="208"/>
        <v>No Data</v>
      </c>
    </row>
    <row r="13118" spans="1:5" x14ac:dyDescent="0.3">
      <c r="A13118" s="33" t="s">
        <v>2</v>
      </c>
      <c r="B13118" s="33" t="s">
        <v>53</v>
      </c>
      <c r="C13118" s="33">
        <v>111175</v>
      </c>
      <c r="D13118" s="33" t="s">
        <v>924</v>
      </c>
      <c r="E13118" t="str">
        <f t="shared" si="208"/>
        <v>$100K-$125K</v>
      </c>
    </row>
    <row r="13119" spans="1:5" x14ac:dyDescent="0.3">
      <c r="A13119" s="33" t="s">
        <v>52</v>
      </c>
      <c r="B13119" s="33" t="s">
        <v>88</v>
      </c>
      <c r="C13119" s="33">
        <v>142025</v>
      </c>
      <c r="D13119" s="33" t="s">
        <v>803</v>
      </c>
      <c r="E13119" t="str">
        <f t="shared" si="208"/>
        <v>$125K-$200K</v>
      </c>
    </row>
    <row r="13120" spans="1:5" x14ac:dyDescent="0.3">
      <c r="A13120" s="33" t="s">
        <v>0</v>
      </c>
      <c r="B13120" s="33" t="s">
        <v>53</v>
      </c>
      <c r="C13120" s="33">
        <v>100000</v>
      </c>
      <c r="D13120" s="33" t="s">
        <v>5320</v>
      </c>
      <c r="E13120" t="str">
        <f t="shared" si="208"/>
        <v>$75K-$100K</v>
      </c>
    </row>
    <row r="13121" spans="1:5" x14ac:dyDescent="0.3">
      <c r="A13121" s="33" t="s">
        <v>2</v>
      </c>
      <c r="B13121" s="33" t="s">
        <v>53</v>
      </c>
      <c r="C13121" s="33">
        <v>95000</v>
      </c>
      <c r="D13121" s="33" t="s">
        <v>5321</v>
      </c>
      <c r="E13121" t="str">
        <f t="shared" si="208"/>
        <v>$75K-$100K</v>
      </c>
    </row>
    <row r="13122" spans="1:5" x14ac:dyDescent="0.3">
      <c r="A13122" s="33" t="s">
        <v>128</v>
      </c>
      <c r="B13122" s="33" t="s">
        <v>53</v>
      </c>
      <c r="C13122" s="33">
        <v>219225</v>
      </c>
      <c r="D13122" s="33" t="s">
        <v>3875</v>
      </c>
      <c r="E13122" t="str">
        <f t="shared" si="208"/>
        <v>&gt;$200K</v>
      </c>
    </row>
    <row r="13123" spans="1:5" x14ac:dyDescent="0.3">
      <c r="A13123" s="33" t="s">
        <v>0</v>
      </c>
      <c r="B13123" s="33" t="s">
        <v>75</v>
      </c>
      <c r="C13123" s="33">
        <v>157500</v>
      </c>
      <c r="D13123" s="33" t="s">
        <v>5322</v>
      </c>
      <c r="E13123" t="str">
        <f t="shared" ref="E13123:E13186" si="209">_xlfn.XLOOKUP(C13123,$H$16:$H$21,$G$16:$G$21,,1)</f>
        <v>$125K-$200K</v>
      </c>
    </row>
    <row r="13124" spans="1:5" x14ac:dyDescent="0.3">
      <c r="A13124" s="33" t="s">
        <v>2</v>
      </c>
      <c r="B13124" s="33" t="s">
        <v>53</v>
      </c>
      <c r="C13124" s="33">
        <v>50000</v>
      </c>
      <c r="D13124" s="33" t="s">
        <v>5323</v>
      </c>
      <c r="E13124" t="str">
        <f t="shared" si="209"/>
        <v>&lt;$75K</v>
      </c>
    </row>
    <row r="13125" spans="1:5" x14ac:dyDescent="0.3">
      <c r="A13125" s="33" t="s">
        <v>2</v>
      </c>
      <c r="B13125" s="33" t="s">
        <v>53</v>
      </c>
      <c r="C13125" s="33">
        <v>95298.5</v>
      </c>
      <c r="D13125" s="33" t="s">
        <v>5072</v>
      </c>
      <c r="E13125" t="str">
        <f t="shared" si="209"/>
        <v>$75K-$100K</v>
      </c>
    </row>
    <row r="13126" spans="1:5" x14ac:dyDescent="0.3">
      <c r="A13126" s="33" t="s">
        <v>4</v>
      </c>
      <c r="B13126" s="33" t="s">
        <v>53</v>
      </c>
      <c r="C13126" s="33">
        <v>288500</v>
      </c>
      <c r="D13126" s="33" t="s">
        <v>225</v>
      </c>
      <c r="E13126" t="str">
        <f t="shared" si="209"/>
        <v>&gt;$200K</v>
      </c>
    </row>
    <row r="13127" spans="1:5" x14ac:dyDescent="0.3">
      <c r="A13127" s="33" t="s">
        <v>0</v>
      </c>
      <c r="B13127" s="33" t="s">
        <v>53</v>
      </c>
      <c r="C13127" s="33">
        <v>145000</v>
      </c>
      <c r="D13127" s="33" t="s">
        <v>5324</v>
      </c>
      <c r="E13127" t="str">
        <f t="shared" si="209"/>
        <v>$125K-$200K</v>
      </c>
    </row>
    <row r="13128" spans="1:5" x14ac:dyDescent="0.3">
      <c r="A13128" s="33" t="s">
        <v>4</v>
      </c>
      <c r="B13128" s="33" t="s">
        <v>54</v>
      </c>
      <c r="C13128" s="33"/>
      <c r="D13128" s="33" t="s">
        <v>2309</v>
      </c>
      <c r="E13128" t="str">
        <f t="shared" si="209"/>
        <v>No Data</v>
      </c>
    </row>
    <row r="13129" spans="1:5" x14ac:dyDescent="0.3">
      <c r="A13129" s="33" t="s">
        <v>2</v>
      </c>
      <c r="B13129" s="33" t="s">
        <v>53</v>
      </c>
      <c r="C13129" s="33"/>
      <c r="D13129" s="33" t="s">
        <v>4004</v>
      </c>
      <c r="E13129" t="str">
        <f t="shared" si="209"/>
        <v>No Data</v>
      </c>
    </row>
    <row r="13130" spans="1:5" x14ac:dyDescent="0.3">
      <c r="A13130" s="33" t="s">
        <v>2</v>
      </c>
      <c r="B13130" s="33" t="s">
        <v>53</v>
      </c>
      <c r="C13130" s="33"/>
      <c r="D13130" s="33" t="s">
        <v>5325</v>
      </c>
      <c r="E13130" t="str">
        <f t="shared" si="209"/>
        <v>No Data</v>
      </c>
    </row>
    <row r="13131" spans="1:5" x14ac:dyDescent="0.3">
      <c r="A13131" s="33" t="s">
        <v>2</v>
      </c>
      <c r="B13131" s="33" t="s">
        <v>53</v>
      </c>
      <c r="C13131" s="33"/>
      <c r="D13131" s="33" t="s">
        <v>268</v>
      </c>
      <c r="E13131" t="str">
        <f t="shared" si="209"/>
        <v>No Data</v>
      </c>
    </row>
    <row r="13132" spans="1:5" x14ac:dyDescent="0.3">
      <c r="A13132" s="33" t="s">
        <v>4</v>
      </c>
      <c r="B13132" s="33" t="s">
        <v>53</v>
      </c>
      <c r="C13132" s="33"/>
      <c r="D13132" s="33" t="s">
        <v>281</v>
      </c>
      <c r="E13132" t="str">
        <f t="shared" si="209"/>
        <v>No Data</v>
      </c>
    </row>
    <row r="13133" spans="1:5" x14ac:dyDescent="0.3">
      <c r="A13133" s="33" t="s">
        <v>4</v>
      </c>
      <c r="B13133" s="33" t="s">
        <v>53</v>
      </c>
      <c r="C13133" s="33"/>
      <c r="D13133" s="33" t="s">
        <v>300</v>
      </c>
      <c r="E13133" t="str">
        <f t="shared" si="209"/>
        <v>No Data</v>
      </c>
    </row>
    <row r="13134" spans="1:5" x14ac:dyDescent="0.3">
      <c r="A13134" s="33" t="s">
        <v>4</v>
      </c>
      <c r="B13134" s="33" t="s">
        <v>53</v>
      </c>
      <c r="C13134" s="33">
        <v>135000</v>
      </c>
      <c r="D13134" s="33" t="s">
        <v>5326</v>
      </c>
      <c r="E13134" t="str">
        <f t="shared" si="209"/>
        <v>$125K-$200K</v>
      </c>
    </row>
    <row r="13135" spans="1:5" x14ac:dyDescent="0.3">
      <c r="A13135" s="33" t="s">
        <v>0</v>
      </c>
      <c r="B13135" s="33" t="s">
        <v>83</v>
      </c>
      <c r="C13135" s="33">
        <v>81900</v>
      </c>
      <c r="D13135" s="33" t="s">
        <v>932</v>
      </c>
      <c r="E13135" t="str">
        <f t="shared" si="209"/>
        <v>$75K-$100K</v>
      </c>
    </row>
    <row r="13136" spans="1:5" x14ac:dyDescent="0.3">
      <c r="A13136" s="33" t="s">
        <v>2</v>
      </c>
      <c r="B13136" s="33" t="s">
        <v>97</v>
      </c>
      <c r="C13136" s="33">
        <v>111175</v>
      </c>
      <c r="D13136" s="33" t="s">
        <v>2177</v>
      </c>
      <c r="E13136" t="str">
        <f t="shared" si="209"/>
        <v>$100K-$125K</v>
      </c>
    </row>
    <row r="13137" spans="1:5" x14ac:dyDescent="0.3">
      <c r="A13137" s="33" t="s">
        <v>0</v>
      </c>
      <c r="B13137" s="33" t="s">
        <v>54</v>
      </c>
      <c r="C13137" s="33">
        <v>58818.5</v>
      </c>
      <c r="D13137" s="33" t="s">
        <v>5327</v>
      </c>
      <c r="E13137" t="str">
        <f t="shared" si="209"/>
        <v>&lt;$75K</v>
      </c>
    </row>
    <row r="13138" spans="1:5" x14ac:dyDescent="0.3">
      <c r="A13138" s="33" t="s">
        <v>2</v>
      </c>
      <c r="B13138" s="33" t="s">
        <v>53</v>
      </c>
      <c r="C13138" s="33">
        <v>80000</v>
      </c>
      <c r="D13138" s="33" t="s">
        <v>5328</v>
      </c>
      <c r="E13138" t="str">
        <f t="shared" si="209"/>
        <v>$75K-$100K</v>
      </c>
    </row>
    <row r="13139" spans="1:5" x14ac:dyDescent="0.3">
      <c r="A13139" s="33" t="s">
        <v>126</v>
      </c>
      <c r="B13139" s="33" t="s">
        <v>68</v>
      </c>
      <c r="C13139" s="33"/>
      <c r="D13139" s="33" t="s">
        <v>5329</v>
      </c>
      <c r="E13139" t="str">
        <f t="shared" si="209"/>
        <v>No Data</v>
      </c>
    </row>
    <row r="13140" spans="1:5" x14ac:dyDescent="0.3">
      <c r="A13140" s="33" t="s">
        <v>52</v>
      </c>
      <c r="B13140" s="33" t="s">
        <v>53</v>
      </c>
      <c r="C13140" s="33">
        <v>156000</v>
      </c>
      <c r="D13140" s="33" t="s">
        <v>5330</v>
      </c>
      <c r="E13140" t="str">
        <f t="shared" si="209"/>
        <v>$125K-$200K</v>
      </c>
    </row>
    <row r="13141" spans="1:5" x14ac:dyDescent="0.3">
      <c r="A13141" s="33" t="s">
        <v>2</v>
      </c>
      <c r="B13141" s="33" t="s">
        <v>53</v>
      </c>
      <c r="C13141" s="33"/>
      <c r="D13141" s="33" t="s">
        <v>268</v>
      </c>
      <c r="E13141" t="str">
        <f t="shared" si="209"/>
        <v>No Data</v>
      </c>
    </row>
    <row r="13142" spans="1:5" x14ac:dyDescent="0.3">
      <c r="A13142" s="33" t="s">
        <v>0</v>
      </c>
      <c r="B13142" s="33" t="s">
        <v>106</v>
      </c>
      <c r="C13142" s="33">
        <v>80850</v>
      </c>
      <c r="D13142" s="33" t="s">
        <v>335</v>
      </c>
      <c r="E13142" t="str">
        <f t="shared" si="209"/>
        <v>$75K-$100K</v>
      </c>
    </row>
    <row r="13143" spans="1:5" x14ac:dyDescent="0.3">
      <c r="A13143" s="33" t="s">
        <v>1</v>
      </c>
      <c r="B13143" s="33" t="s">
        <v>69</v>
      </c>
      <c r="C13143" s="33">
        <v>56700</v>
      </c>
      <c r="D13143" s="33" t="s">
        <v>211</v>
      </c>
      <c r="E13143" t="str">
        <f t="shared" si="209"/>
        <v>&lt;$75K</v>
      </c>
    </row>
    <row r="13144" spans="1:5" x14ac:dyDescent="0.3">
      <c r="A13144" s="33" t="s">
        <v>2</v>
      </c>
      <c r="B13144" s="33" t="s">
        <v>78</v>
      </c>
      <c r="C13144" s="33"/>
      <c r="D13144" s="33" t="s">
        <v>1716</v>
      </c>
      <c r="E13144" t="str">
        <f t="shared" si="209"/>
        <v>No Data</v>
      </c>
    </row>
    <row r="13145" spans="1:5" x14ac:dyDescent="0.3">
      <c r="A13145" s="33" t="s">
        <v>2</v>
      </c>
      <c r="B13145" s="33" t="s">
        <v>53</v>
      </c>
      <c r="C13145" s="33"/>
      <c r="D13145" s="33" t="s">
        <v>800</v>
      </c>
      <c r="E13145" t="str">
        <f t="shared" si="209"/>
        <v>No Data</v>
      </c>
    </row>
    <row r="13146" spans="1:5" x14ac:dyDescent="0.3">
      <c r="A13146" s="33" t="s">
        <v>2</v>
      </c>
      <c r="B13146" s="33" t="s">
        <v>53</v>
      </c>
      <c r="C13146" s="33">
        <v>93411</v>
      </c>
      <c r="D13146" s="33" t="s">
        <v>5331</v>
      </c>
      <c r="E13146" t="str">
        <f t="shared" si="209"/>
        <v>$75K-$100K</v>
      </c>
    </row>
    <row r="13147" spans="1:5" x14ac:dyDescent="0.3">
      <c r="A13147" s="33" t="s">
        <v>4</v>
      </c>
      <c r="B13147" s="33" t="s">
        <v>53</v>
      </c>
      <c r="C13147" s="33"/>
      <c r="D13147" s="33" t="s">
        <v>258</v>
      </c>
      <c r="E13147" t="str">
        <f t="shared" si="209"/>
        <v>No Data</v>
      </c>
    </row>
    <row r="13148" spans="1:5" x14ac:dyDescent="0.3">
      <c r="A13148" s="33" t="s">
        <v>4</v>
      </c>
      <c r="B13148" s="33" t="s">
        <v>53</v>
      </c>
      <c r="C13148" s="33"/>
      <c r="D13148" s="33" t="s">
        <v>268</v>
      </c>
      <c r="E13148" t="str">
        <f t="shared" si="209"/>
        <v>No Data</v>
      </c>
    </row>
    <row r="13149" spans="1:5" x14ac:dyDescent="0.3">
      <c r="A13149" s="33" t="s">
        <v>4</v>
      </c>
      <c r="B13149" s="33" t="s">
        <v>53</v>
      </c>
      <c r="C13149" s="33">
        <v>127500</v>
      </c>
      <c r="D13149" s="33" t="s">
        <v>5332</v>
      </c>
      <c r="E13149" t="str">
        <f t="shared" si="209"/>
        <v>$125K-$200K</v>
      </c>
    </row>
    <row r="13150" spans="1:5" x14ac:dyDescent="0.3">
      <c r="A13150" s="33" t="s">
        <v>4</v>
      </c>
      <c r="B13150" s="33" t="s">
        <v>53</v>
      </c>
      <c r="C13150" s="33">
        <v>60000</v>
      </c>
      <c r="D13150" s="33" t="s">
        <v>944</v>
      </c>
      <c r="E13150" t="str">
        <f t="shared" si="209"/>
        <v>&lt;$75K</v>
      </c>
    </row>
    <row r="13151" spans="1:5" x14ac:dyDescent="0.3">
      <c r="A13151" s="33" t="s">
        <v>126</v>
      </c>
      <c r="B13151" s="33" t="s">
        <v>53</v>
      </c>
      <c r="C13151" s="33">
        <v>125000</v>
      </c>
      <c r="D13151" s="33" t="s">
        <v>5333</v>
      </c>
      <c r="E13151" t="str">
        <f t="shared" si="209"/>
        <v>$100K-$125K</v>
      </c>
    </row>
    <row r="13152" spans="1:5" x14ac:dyDescent="0.3">
      <c r="A13152" s="33" t="s">
        <v>2</v>
      </c>
      <c r="B13152" s="33" t="s">
        <v>58</v>
      </c>
      <c r="C13152" s="33">
        <v>57500</v>
      </c>
      <c r="D13152" s="33" t="s">
        <v>4800</v>
      </c>
      <c r="E13152" t="str">
        <f t="shared" si="209"/>
        <v>&lt;$75K</v>
      </c>
    </row>
    <row r="13153" spans="1:5" x14ac:dyDescent="0.3">
      <c r="A13153" s="33" t="s">
        <v>2</v>
      </c>
      <c r="B13153" s="33" t="s">
        <v>53</v>
      </c>
      <c r="C13153" s="33">
        <v>119550</v>
      </c>
      <c r="D13153" s="33" t="s">
        <v>299</v>
      </c>
      <c r="E13153" t="str">
        <f t="shared" si="209"/>
        <v>$100K-$125K</v>
      </c>
    </row>
    <row r="13154" spans="1:5" x14ac:dyDescent="0.3">
      <c r="A13154" s="33" t="s">
        <v>4</v>
      </c>
      <c r="B13154" s="33" t="s">
        <v>53</v>
      </c>
      <c r="C13154" s="33">
        <v>105000</v>
      </c>
      <c r="D13154" s="33" t="s">
        <v>5334</v>
      </c>
      <c r="E13154" t="str">
        <f t="shared" si="209"/>
        <v>$100K-$125K</v>
      </c>
    </row>
    <row r="13155" spans="1:5" x14ac:dyDescent="0.3">
      <c r="A13155" s="33" t="s">
        <v>2</v>
      </c>
      <c r="B13155" s="33" t="s">
        <v>53</v>
      </c>
      <c r="C13155" s="33">
        <v>117967.1953125</v>
      </c>
      <c r="D13155" s="33" t="s">
        <v>3672</v>
      </c>
      <c r="E13155" t="str">
        <f t="shared" si="209"/>
        <v>$100K-$125K</v>
      </c>
    </row>
    <row r="13156" spans="1:5" x14ac:dyDescent="0.3">
      <c r="A13156" s="33" t="s">
        <v>0</v>
      </c>
      <c r="B13156" s="33" t="s">
        <v>53</v>
      </c>
      <c r="C13156" s="33">
        <v>90000</v>
      </c>
      <c r="D13156" s="33" t="s">
        <v>5335</v>
      </c>
      <c r="E13156" t="str">
        <f t="shared" si="209"/>
        <v>$75K-$100K</v>
      </c>
    </row>
    <row r="13157" spans="1:5" x14ac:dyDescent="0.3">
      <c r="A13157" s="33" t="s">
        <v>2</v>
      </c>
      <c r="B13157" s="33" t="s">
        <v>53</v>
      </c>
      <c r="C13157" s="33"/>
      <c r="D13157" s="33" t="s">
        <v>5336</v>
      </c>
      <c r="E13157" t="str">
        <f t="shared" si="209"/>
        <v>No Data</v>
      </c>
    </row>
    <row r="13158" spans="1:5" x14ac:dyDescent="0.3">
      <c r="A13158" s="33" t="s">
        <v>2</v>
      </c>
      <c r="B13158" s="33" t="s">
        <v>53</v>
      </c>
      <c r="C13158" s="33"/>
      <c r="D13158" s="33" t="s">
        <v>5337</v>
      </c>
      <c r="E13158" t="str">
        <f t="shared" si="209"/>
        <v>No Data</v>
      </c>
    </row>
    <row r="13159" spans="1:5" x14ac:dyDescent="0.3">
      <c r="A13159" s="33" t="s">
        <v>126</v>
      </c>
      <c r="B13159" s="33" t="s">
        <v>53</v>
      </c>
      <c r="C13159" s="33">
        <v>157500</v>
      </c>
      <c r="D13159" s="33" t="s">
        <v>238</v>
      </c>
      <c r="E13159" t="str">
        <f t="shared" si="209"/>
        <v>$125K-$200K</v>
      </c>
    </row>
    <row r="13160" spans="1:5" x14ac:dyDescent="0.3">
      <c r="A13160" s="33" t="s">
        <v>2</v>
      </c>
      <c r="B13160" s="33" t="s">
        <v>53</v>
      </c>
      <c r="C13160" s="33">
        <v>50325</v>
      </c>
      <c r="D13160" s="33" t="s">
        <v>609</v>
      </c>
      <c r="E13160" t="str">
        <f t="shared" si="209"/>
        <v>&lt;$75K</v>
      </c>
    </row>
    <row r="13161" spans="1:5" x14ac:dyDescent="0.3">
      <c r="A13161" s="33" t="s">
        <v>126</v>
      </c>
      <c r="B13161" s="33" t="s">
        <v>53</v>
      </c>
      <c r="C13161" s="33">
        <v>150000</v>
      </c>
      <c r="D13161" s="33" t="s">
        <v>5338</v>
      </c>
      <c r="E13161" t="str">
        <f t="shared" si="209"/>
        <v>$125K-$200K</v>
      </c>
    </row>
    <row r="13162" spans="1:5" x14ac:dyDescent="0.3">
      <c r="A13162" s="33" t="s">
        <v>0</v>
      </c>
      <c r="B13162" s="33" t="s">
        <v>88</v>
      </c>
      <c r="C13162" s="33">
        <v>79200</v>
      </c>
      <c r="D13162" s="33" t="s">
        <v>924</v>
      </c>
      <c r="E13162" t="str">
        <f t="shared" si="209"/>
        <v>$75K-$100K</v>
      </c>
    </row>
    <row r="13163" spans="1:5" x14ac:dyDescent="0.3">
      <c r="A13163" s="33" t="s">
        <v>125</v>
      </c>
      <c r="B13163" s="33" t="s">
        <v>53</v>
      </c>
      <c r="C13163" s="33"/>
      <c r="D13163" s="33" t="s">
        <v>213</v>
      </c>
      <c r="E13163" t="str">
        <f t="shared" si="209"/>
        <v>No Data</v>
      </c>
    </row>
    <row r="13164" spans="1:5" x14ac:dyDescent="0.3">
      <c r="A13164" s="33" t="s">
        <v>2</v>
      </c>
      <c r="B13164" s="33" t="s">
        <v>53</v>
      </c>
      <c r="C13164" s="33">
        <v>70000</v>
      </c>
      <c r="D13164" s="33" t="s">
        <v>5339</v>
      </c>
      <c r="E13164" t="str">
        <f t="shared" si="209"/>
        <v>&lt;$75K</v>
      </c>
    </row>
    <row r="13165" spans="1:5" x14ac:dyDescent="0.3">
      <c r="A13165" s="33" t="s">
        <v>0</v>
      </c>
      <c r="B13165" s="33" t="s">
        <v>54</v>
      </c>
      <c r="C13165" s="33">
        <v>250000</v>
      </c>
      <c r="D13165" s="33" t="s">
        <v>638</v>
      </c>
      <c r="E13165" t="str">
        <f t="shared" si="209"/>
        <v>&gt;$200K</v>
      </c>
    </row>
    <row r="13166" spans="1:5" x14ac:dyDescent="0.3">
      <c r="A13166" s="33" t="s">
        <v>0</v>
      </c>
      <c r="B13166" s="33" t="s">
        <v>53</v>
      </c>
      <c r="C13166" s="33">
        <v>150000</v>
      </c>
      <c r="D13166" s="33" t="s">
        <v>1843</v>
      </c>
      <c r="E13166" t="str">
        <f t="shared" si="209"/>
        <v>$125K-$200K</v>
      </c>
    </row>
    <row r="13167" spans="1:5" x14ac:dyDescent="0.3">
      <c r="A13167" s="33" t="s">
        <v>2</v>
      </c>
      <c r="B13167" s="33" t="s">
        <v>53</v>
      </c>
      <c r="C13167" s="33">
        <v>167500</v>
      </c>
      <c r="D13167" s="33" t="s">
        <v>2328</v>
      </c>
      <c r="E13167" t="str">
        <f t="shared" si="209"/>
        <v>$125K-$200K</v>
      </c>
    </row>
    <row r="13168" spans="1:5" x14ac:dyDescent="0.3">
      <c r="A13168" s="33" t="s">
        <v>128</v>
      </c>
      <c r="B13168" s="33" t="s">
        <v>53</v>
      </c>
      <c r="C13168" s="33">
        <v>115000</v>
      </c>
      <c r="D13168" s="33" t="s">
        <v>299</v>
      </c>
      <c r="E13168" t="str">
        <f t="shared" si="209"/>
        <v>$100K-$125K</v>
      </c>
    </row>
    <row r="13169" spans="1:5" x14ac:dyDescent="0.3">
      <c r="A13169" s="33" t="s">
        <v>52</v>
      </c>
      <c r="B13169" s="33" t="s">
        <v>55</v>
      </c>
      <c r="C13169" s="33">
        <v>110000</v>
      </c>
      <c r="D13169" s="33" t="s">
        <v>5340</v>
      </c>
      <c r="E13169" t="str">
        <f t="shared" si="209"/>
        <v>$100K-$125K</v>
      </c>
    </row>
    <row r="13170" spans="1:5" x14ac:dyDescent="0.3">
      <c r="A13170" s="33" t="s">
        <v>0</v>
      </c>
      <c r="B13170" s="33" t="s">
        <v>53</v>
      </c>
      <c r="C13170" s="33">
        <v>122500</v>
      </c>
      <c r="D13170" s="33" t="s">
        <v>5341</v>
      </c>
      <c r="E13170" t="str">
        <f t="shared" si="209"/>
        <v>$100K-$125K</v>
      </c>
    </row>
    <row r="13171" spans="1:5" x14ac:dyDescent="0.3">
      <c r="A13171" s="33" t="s">
        <v>2</v>
      </c>
      <c r="B13171" s="33" t="s">
        <v>53</v>
      </c>
      <c r="C13171" s="33"/>
      <c r="D13171" s="33" t="s">
        <v>268</v>
      </c>
      <c r="E13171" t="str">
        <f t="shared" si="209"/>
        <v>No Data</v>
      </c>
    </row>
    <row r="13172" spans="1:5" x14ac:dyDescent="0.3">
      <c r="A13172" s="33" t="s">
        <v>0</v>
      </c>
      <c r="B13172" s="33" t="s">
        <v>53</v>
      </c>
      <c r="C13172" s="33">
        <v>98901.5</v>
      </c>
      <c r="D13172" s="33" t="s">
        <v>224</v>
      </c>
      <c r="E13172" t="str">
        <f t="shared" si="209"/>
        <v>$75K-$100K</v>
      </c>
    </row>
    <row r="13173" spans="1:5" x14ac:dyDescent="0.3">
      <c r="A13173" s="33" t="s">
        <v>0</v>
      </c>
      <c r="B13173" s="33" t="s">
        <v>53</v>
      </c>
      <c r="C13173" s="33">
        <v>150000</v>
      </c>
      <c r="D13173" s="33" t="s">
        <v>299</v>
      </c>
      <c r="E13173" t="str">
        <f t="shared" si="209"/>
        <v>$125K-$200K</v>
      </c>
    </row>
    <row r="13174" spans="1:5" x14ac:dyDescent="0.3">
      <c r="A13174" s="33" t="s">
        <v>2</v>
      </c>
      <c r="B13174" s="33" t="s">
        <v>53</v>
      </c>
      <c r="C13174" s="33"/>
      <c r="D13174" s="33" t="s">
        <v>4978</v>
      </c>
      <c r="E13174" t="str">
        <f t="shared" si="209"/>
        <v>No Data</v>
      </c>
    </row>
    <row r="13175" spans="1:5" x14ac:dyDescent="0.3">
      <c r="A13175" s="33" t="s">
        <v>2</v>
      </c>
      <c r="B13175" s="33" t="s">
        <v>53</v>
      </c>
      <c r="C13175" s="33"/>
      <c r="D13175" s="33" t="s">
        <v>3527</v>
      </c>
      <c r="E13175" t="str">
        <f t="shared" si="209"/>
        <v>No Data</v>
      </c>
    </row>
    <row r="13176" spans="1:5" x14ac:dyDescent="0.3">
      <c r="A13176" s="33" t="s">
        <v>2</v>
      </c>
      <c r="B13176" s="33" t="s">
        <v>53</v>
      </c>
      <c r="C13176" s="33"/>
      <c r="D13176" s="33" t="s">
        <v>5342</v>
      </c>
      <c r="E13176" t="str">
        <f t="shared" si="209"/>
        <v>No Data</v>
      </c>
    </row>
    <row r="13177" spans="1:5" x14ac:dyDescent="0.3">
      <c r="A13177" s="33" t="s">
        <v>126</v>
      </c>
      <c r="B13177" s="33" t="s">
        <v>53</v>
      </c>
      <c r="C13177" s="33">
        <v>170672</v>
      </c>
      <c r="D13177" s="33" t="s">
        <v>225</v>
      </c>
      <c r="E13177" t="str">
        <f t="shared" si="209"/>
        <v>$125K-$200K</v>
      </c>
    </row>
    <row r="13178" spans="1:5" x14ac:dyDescent="0.3">
      <c r="A13178" s="33" t="s">
        <v>2</v>
      </c>
      <c r="B13178" s="33" t="s">
        <v>53</v>
      </c>
      <c r="C13178" s="33">
        <v>52500</v>
      </c>
      <c r="D13178" s="33" t="s">
        <v>1991</v>
      </c>
      <c r="E13178" t="str">
        <f t="shared" si="209"/>
        <v>&lt;$75K</v>
      </c>
    </row>
    <row r="13179" spans="1:5" x14ac:dyDescent="0.3">
      <c r="A13179" s="33" t="s">
        <v>2</v>
      </c>
      <c r="B13179" s="33" t="s">
        <v>53</v>
      </c>
      <c r="C13179" s="33"/>
      <c r="D13179" s="33" t="s">
        <v>5343</v>
      </c>
      <c r="E13179" t="str">
        <f t="shared" si="209"/>
        <v>No Data</v>
      </c>
    </row>
    <row r="13180" spans="1:5" x14ac:dyDescent="0.3">
      <c r="A13180" s="33" t="s">
        <v>0</v>
      </c>
      <c r="B13180" s="33" t="s">
        <v>53</v>
      </c>
      <c r="C13180" s="33">
        <v>95000</v>
      </c>
      <c r="D13180" s="33" t="s">
        <v>5344</v>
      </c>
      <c r="E13180" t="str">
        <f t="shared" si="209"/>
        <v>$75K-$100K</v>
      </c>
    </row>
    <row r="13181" spans="1:5" x14ac:dyDescent="0.3">
      <c r="A13181" s="33" t="s">
        <v>0</v>
      </c>
      <c r="B13181" s="33" t="s">
        <v>53</v>
      </c>
      <c r="C13181" s="33"/>
      <c r="D13181" s="33" t="s">
        <v>5345</v>
      </c>
      <c r="E13181" t="str">
        <f t="shared" si="209"/>
        <v>No Data</v>
      </c>
    </row>
    <row r="13182" spans="1:5" x14ac:dyDescent="0.3">
      <c r="A13182" s="33" t="s">
        <v>0</v>
      </c>
      <c r="B13182" s="33" t="s">
        <v>53</v>
      </c>
      <c r="C13182" s="33">
        <v>122500</v>
      </c>
      <c r="D13182" s="33" t="s">
        <v>488</v>
      </c>
      <c r="E13182" t="str">
        <f t="shared" si="209"/>
        <v>$100K-$125K</v>
      </c>
    </row>
    <row r="13183" spans="1:5" x14ac:dyDescent="0.3">
      <c r="A13183" s="33" t="s">
        <v>2</v>
      </c>
      <c r="B13183" s="33" t="s">
        <v>53</v>
      </c>
      <c r="C13183" s="33"/>
      <c r="D13183" s="33" t="s">
        <v>268</v>
      </c>
      <c r="E13183" t="str">
        <f t="shared" si="209"/>
        <v>No Data</v>
      </c>
    </row>
    <row r="13184" spans="1:5" x14ac:dyDescent="0.3">
      <c r="A13184" s="33" t="s">
        <v>129</v>
      </c>
      <c r="B13184" s="33" t="s">
        <v>84</v>
      </c>
      <c r="C13184" s="33">
        <v>194500</v>
      </c>
      <c r="D13184" s="33" t="s">
        <v>1172</v>
      </c>
      <c r="E13184" t="str">
        <f t="shared" si="209"/>
        <v>$125K-$200K</v>
      </c>
    </row>
    <row r="13185" spans="1:5" x14ac:dyDescent="0.3">
      <c r="A13185" s="33" t="s">
        <v>0</v>
      </c>
      <c r="B13185" s="33" t="s">
        <v>53</v>
      </c>
      <c r="C13185" s="33">
        <v>136000</v>
      </c>
      <c r="D13185" s="33" t="s">
        <v>520</v>
      </c>
      <c r="E13185" t="str">
        <f t="shared" si="209"/>
        <v>$125K-$200K</v>
      </c>
    </row>
    <row r="13186" spans="1:5" x14ac:dyDescent="0.3">
      <c r="A13186" s="33" t="s">
        <v>2</v>
      </c>
      <c r="B13186" s="33" t="s">
        <v>53</v>
      </c>
      <c r="C13186" s="33"/>
      <c r="D13186" s="33" t="s">
        <v>268</v>
      </c>
      <c r="E13186" t="str">
        <f t="shared" si="209"/>
        <v>No Data</v>
      </c>
    </row>
    <row r="13187" spans="1:5" x14ac:dyDescent="0.3">
      <c r="A13187" s="33" t="s">
        <v>2</v>
      </c>
      <c r="B13187" s="33" t="s">
        <v>53</v>
      </c>
      <c r="C13187" s="33"/>
      <c r="D13187" s="33" t="s">
        <v>252</v>
      </c>
      <c r="E13187" t="str">
        <f t="shared" ref="E13187:E13250" si="210">_xlfn.XLOOKUP(C13187,$H$16:$H$21,$G$16:$G$21,,1)</f>
        <v>No Data</v>
      </c>
    </row>
    <row r="13188" spans="1:5" x14ac:dyDescent="0.3">
      <c r="A13188" s="33" t="s">
        <v>2</v>
      </c>
      <c r="B13188" s="33" t="s">
        <v>53</v>
      </c>
      <c r="C13188" s="33"/>
      <c r="D13188" s="33" t="s">
        <v>5346</v>
      </c>
      <c r="E13188" t="str">
        <f t="shared" si="210"/>
        <v>No Data</v>
      </c>
    </row>
    <row r="13189" spans="1:5" x14ac:dyDescent="0.3">
      <c r="A13189" s="33" t="s">
        <v>4</v>
      </c>
      <c r="B13189" s="33" t="s">
        <v>64</v>
      </c>
      <c r="C13189" s="33">
        <v>147500</v>
      </c>
      <c r="D13189" s="33" t="s">
        <v>691</v>
      </c>
      <c r="E13189" t="str">
        <f t="shared" si="210"/>
        <v>$125K-$200K</v>
      </c>
    </row>
    <row r="13190" spans="1:5" x14ac:dyDescent="0.3">
      <c r="A13190" s="33" t="s">
        <v>0</v>
      </c>
      <c r="B13190" s="33" t="s">
        <v>105</v>
      </c>
      <c r="C13190" s="33">
        <v>50400</v>
      </c>
      <c r="D13190" s="33" t="s">
        <v>1302</v>
      </c>
      <c r="E13190" t="str">
        <f t="shared" si="210"/>
        <v>&lt;$75K</v>
      </c>
    </row>
    <row r="13191" spans="1:5" x14ac:dyDescent="0.3">
      <c r="A13191" s="33" t="s">
        <v>4</v>
      </c>
      <c r="B13191" s="33" t="s">
        <v>54</v>
      </c>
      <c r="C13191" s="33">
        <v>177500</v>
      </c>
      <c r="D13191" s="33" t="s">
        <v>516</v>
      </c>
      <c r="E13191" t="str">
        <f t="shared" si="210"/>
        <v>$125K-$200K</v>
      </c>
    </row>
    <row r="13192" spans="1:5" x14ac:dyDescent="0.3">
      <c r="A13192" s="33" t="s">
        <v>2</v>
      </c>
      <c r="B13192" s="33" t="s">
        <v>53</v>
      </c>
      <c r="C13192" s="33"/>
      <c r="D13192" s="33" t="s">
        <v>253</v>
      </c>
      <c r="E13192" t="str">
        <f t="shared" si="210"/>
        <v>No Data</v>
      </c>
    </row>
    <row r="13193" spans="1:5" x14ac:dyDescent="0.3">
      <c r="A13193" s="33" t="s">
        <v>4</v>
      </c>
      <c r="B13193" s="33" t="s">
        <v>53</v>
      </c>
      <c r="C13193" s="33">
        <v>117500</v>
      </c>
      <c r="D13193" s="33" t="s">
        <v>232</v>
      </c>
      <c r="E13193" t="str">
        <f t="shared" si="210"/>
        <v>$100K-$125K</v>
      </c>
    </row>
    <row r="13194" spans="1:5" x14ac:dyDescent="0.3">
      <c r="A13194" s="33" t="s">
        <v>129</v>
      </c>
      <c r="B13194" s="33" t="s">
        <v>53</v>
      </c>
      <c r="C13194" s="33">
        <v>176842</v>
      </c>
      <c r="D13194" s="33" t="s">
        <v>810</v>
      </c>
      <c r="E13194" t="str">
        <f t="shared" si="210"/>
        <v>$125K-$200K</v>
      </c>
    </row>
    <row r="13195" spans="1:5" x14ac:dyDescent="0.3">
      <c r="A13195" s="33" t="s">
        <v>128</v>
      </c>
      <c r="B13195" s="33" t="s">
        <v>54</v>
      </c>
      <c r="C13195" s="33">
        <v>125250</v>
      </c>
      <c r="D13195" s="33" t="s">
        <v>1196</v>
      </c>
      <c r="E13195" t="str">
        <f t="shared" si="210"/>
        <v>$125K-$200K</v>
      </c>
    </row>
    <row r="13196" spans="1:5" x14ac:dyDescent="0.3">
      <c r="A13196" s="33" t="s">
        <v>1</v>
      </c>
      <c r="B13196" s="33" t="s">
        <v>53</v>
      </c>
      <c r="C13196" s="33">
        <v>99150</v>
      </c>
      <c r="D13196" s="33" t="s">
        <v>5347</v>
      </c>
      <c r="E13196" t="str">
        <f t="shared" si="210"/>
        <v>$75K-$100K</v>
      </c>
    </row>
    <row r="13197" spans="1:5" x14ac:dyDescent="0.3">
      <c r="A13197" s="33" t="s">
        <v>2</v>
      </c>
      <c r="B13197" s="33" t="s">
        <v>53</v>
      </c>
      <c r="C13197" s="33">
        <v>70000</v>
      </c>
      <c r="D13197" s="33" t="s">
        <v>2136</v>
      </c>
      <c r="E13197" t="str">
        <f t="shared" si="210"/>
        <v>&lt;$75K</v>
      </c>
    </row>
    <row r="13198" spans="1:5" x14ac:dyDescent="0.3">
      <c r="A13198" s="33" t="s">
        <v>4</v>
      </c>
      <c r="B13198" s="33" t="s">
        <v>53</v>
      </c>
      <c r="C13198" s="33">
        <v>110000</v>
      </c>
      <c r="D13198" s="33" t="s">
        <v>5348</v>
      </c>
      <c r="E13198" t="str">
        <f t="shared" si="210"/>
        <v>$100K-$125K</v>
      </c>
    </row>
    <row r="13199" spans="1:5" x14ac:dyDescent="0.3">
      <c r="A13199" s="33" t="s">
        <v>0</v>
      </c>
      <c r="B13199" s="33" t="s">
        <v>53</v>
      </c>
      <c r="C13199" s="33">
        <v>119550</v>
      </c>
      <c r="D13199" s="33" t="s">
        <v>299</v>
      </c>
      <c r="E13199" t="str">
        <f t="shared" si="210"/>
        <v>$100K-$125K</v>
      </c>
    </row>
    <row r="13200" spans="1:5" x14ac:dyDescent="0.3">
      <c r="A13200" s="33" t="s">
        <v>125</v>
      </c>
      <c r="B13200" s="33" t="s">
        <v>105</v>
      </c>
      <c r="C13200" s="33">
        <v>111175</v>
      </c>
      <c r="D13200" s="33" t="s">
        <v>2430</v>
      </c>
      <c r="E13200" t="str">
        <f t="shared" si="210"/>
        <v>$100K-$125K</v>
      </c>
    </row>
    <row r="13201" spans="1:5" x14ac:dyDescent="0.3">
      <c r="A13201" s="33" t="s">
        <v>2</v>
      </c>
      <c r="B13201" s="33" t="s">
        <v>53</v>
      </c>
      <c r="C13201" s="33"/>
      <c r="D13201" s="33" t="s">
        <v>1279</v>
      </c>
      <c r="E13201" t="str">
        <f t="shared" si="210"/>
        <v>No Data</v>
      </c>
    </row>
    <row r="13202" spans="1:5" x14ac:dyDescent="0.3">
      <c r="A13202" s="33" t="s">
        <v>2</v>
      </c>
      <c r="B13202" s="33" t="s">
        <v>53</v>
      </c>
      <c r="C13202" s="33"/>
      <c r="D13202" s="33" t="s">
        <v>2028</v>
      </c>
      <c r="E13202" t="str">
        <f t="shared" si="210"/>
        <v>No Data</v>
      </c>
    </row>
    <row r="13203" spans="1:5" x14ac:dyDescent="0.3">
      <c r="A13203" s="33" t="s">
        <v>128</v>
      </c>
      <c r="B13203" s="33" t="s">
        <v>53</v>
      </c>
      <c r="C13203" s="33"/>
      <c r="D13203" s="33" t="s">
        <v>609</v>
      </c>
      <c r="E13203" t="str">
        <f t="shared" si="210"/>
        <v>No Data</v>
      </c>
    </row>
    <row r="13204" spans="1:5" x14ac:dyDescent="0.3">
      <c r="A13204" s="33" t="s">
        <v>0</v>
      </c>
      <c r="B13204" s="33" t="s">
        <v>53</v>
      </c>
      <c r="C13204" s="33">
        <v>161500</v>
      </c>
      <c r="D13204" s="33" t="s">
        <v>1784</v>
      </c>
      <c r="E13204" t="str">
        <f t="shared" si="210"/>
        <v>$125K-$200K</v>
      </c>
    </row>
    <row r="13205" spans="1:5" x14ac:dyDescent="0.3">
      <c r="A13205" s="33" t="s">
        <v>125</v>
      </c>
      <c r="B13205" s="33" t="s">
        <v>53</v>
      </c>
      <c r="C13205" s="33"/>
      <c r="D13205" s="33" t="s">
        <v>1108</v>
      </c>
      <c r="E13205" t="str">
        <f t="shared" si="210"/>
        <v>No Data</v>
      </c>
    </row>
    <row r="13206" spans="1:5" x14ac:dyDescent="0.3">
      <c r="A13206" s="33" t="s">
        <v>2</v>
      </c>
      <c r="B13206" s="33" t="s">
        <v>53</v>
      </c>
      <c r="C13206" s="33"/>
      <c r="D13206" s="33" t="s">
        <v>2670</v>
      </c>
      <c r="E13206" t="str">
        <f t="shared" si="210"/>
        <v>No Data</v>
      </c>
    </row>
    <row r="13207" spans="1:5" x14ac:dyDescent="0.3">
      <c r="A13207" s="33" t="s">
        <v>4</v>
      </c>
      <c r="B13207" s="33" t="s">
        <v>81</v>
      </c>
      <c r="C13207" s="33">
        <v>110000</v>
      </c>
      <c r="D13207" s="33" t="s">
        <v>2676</v>
      </c>
      <c r="E13207" t="str">
        <f t="shared" si="210"/>
        <v>$100K-$125K</v>
      </c>
    </row>
    <row r="13208" spans="1:5" x14ac:dyDescent="0.3">
      <c r="A13208" s="33" t="s">
        <v>2</v>
      </c>
      <c r="B13208" s="33" t="s">
        <v>53</v>
      </c>
      <c r="C13208" s="33"/>
      <c r="D13208" s="33" t="s">
        <v>269</v>
      </c>
      <c r="E13208" t="str">
        <f t="shared" si="210"/>
        <v>No Data</v>
      </c>
    </row>
    <row r="13209" spans="1:5" x14ac:dyDescent="0.3">
      <c r="A13209" s="33" t="s">
        <v>4</v>
      </c>
      <c r="B13209" s="33" t="s">
        <v>54</v>
      </c>
      <c r="C13209" s="33">
        <v>115000</v>
      </c>
      <c r="D13209" s="33" t="s">
        <v>299</v>
      </c>
      <c r="E13209" t="str">
        <f t="shared" si="210"/>
        <v>$100K-$125K</v>
      </c>
    </row>
    <row r="13210" spans="1:5" x14ac:dyDescent="0.3">
      <c r="A13210" s="33" t="s">
        <v>0</v>
      </c>
      <c r="B13210" s="33" t="s">
        <v>53</v>
      </c>
      <c r="C13210" s="33">
        <v>128419.5</v>
      </c>
      <c r="D13210" s="33" t="s">
        <v>5072</v>
      </c>
      <c r="E13210" t="str">
        <f t="shared" si="210"/>
        <v>$125K-$200K</v>
      </c>
    </row>
    <row r="13211" spans="1:5" x14ac:dyDescent="0.3">
      <c r="A13211" s="33" t="s">
        <v>4</v>
      </c>
      <c r="B13211" s="33" t="s">
        <v>68</v>
      </c>
      <c r="C13211" s="33"/>
      <c r="D13211" s="33" t="s">
        <v>5349</v>
      </c>
      <c r="E13211" t="str">
        <f t="shared" si="210"/>
        <v>No Data</v>
      </c>
    </row>
    <row r="13212" spans="1:5" x14ac:dyDescent="0.3">
      <c r="A13212" s="33" t="s">
        <v>2</v>
      </c>
      <c r="B13212" s="33" t="s">
        <v>56</v>
      </c>
      <c r="C13212" s="33">
        <v>89100</v>
      </c>
      <c r="D13212" s="33" t="s">
        <v>1610</v>
      </c>
      <c r="E13212" t="str">
        <f t="shared" si="210"/>
        <v>$75K-$100K</v>
      </c>
    </row>
    <row r="13213" spans="1:5" x14ac:dyDescent="0.3">
      <c r="A13213" s="33" t="s">
        <v>128</v>
      </c>
      <c r="B13213" s="33" t="s">
        <v>53</v>
      </c>
      <c r="C13213" s="33">
        <v>180000</v>
      </c>
      <c r="D13213" s="33" t="s">
        <v>238</v>
      </c>
      <c r="E13213" t="str">
        <f t="shared" si="210"/>
        <v>$125K-$200K</v>
      </c>
    </row>
    <row r="13214" spans="1:5" x14ac:dyDescent="0.3">
      <c r="A13214" s="33" t="s">
        <v>125</v>
      </c>
      <c r="B13214" s="33" t="s">
        <v>97</v>
      </c>
      <c r="C13214" s="33">
        <v>156500</v>
      </c>
      <c r="D13214" s="33" t="s">
        <v>5350</v>
      </c>
      <c r="E13214" t="str">
        <f t="shared" si="210"/>
        <v>$125K-$200K</v>
      </c>
    </row>
    <row r="13215" spans="1:5" x14ac:dyDescent="0.3">
      <c r="A13215" s="33" t="s">
        <v>0</v>
      </c>
      <c r="B13215" s="33" t="s">
        <v>53</v>
      </c>
      <c r="C13215" s="33"/>
      <c r="D13215" s="33" t="s">
        <v>268</v>
      </c>
      <c r="E13215" t="str">
        <f t="shared" si="210"/>
        <v>No Data</v>
      </c>
    </row>
    <row r="13216" spans="1:5" x14ac:dyDescent="0.3">
      <c r="A13216" s="33" t="s">
        <v>0</v>
      </c>
      <c r="B13216" s="33" t="s">
        <v>64</v>
      </c>
      <c r="C13216" s="33">
        <v>90670</v>
      </c>
      <c r="D13216" s="33" t="s">
        <v>365</v>
      </c>
      <c r="E13216" t="str">
        <f t="shared" si="210"/>
        <v>$75K-$100K</v>
      </c>
    </row>
    <row r="13217" spans="1:5" x14ac:dyDescent="0.3">
      <c r="A13217" s="33" t="s">
        <v>2</v>
      </c>
      <c r="B13217" s="33" t="s">
        <v>53</v>
      </c>
      <c r="C13217" s="33">
        <v>67500</v>
      </c>
      <c r="D13217" s="33" t="s">
        <v>232</v>
      </c>
      <c r="E13217" t="str">
        <f t="shared" si="210"/>
        <v>&lt;$75K</v>
      </c>
    </row>
    <row r="13218" spans="1:5" x14ac:dyDescent="0.3">
      <c r="A13218" s="33" t="s">
        <v>4</v>
      </c>
      <c r="B13218" s="33" t="s">
        <v>53</v>
      </c>
      <c r="C13218" s="33">
        <v>134241</v>
      </c>
      <c r="D13218" s="33" t="s">
        <v>1811</v>
      </c>
      <c r="E13218" t="str">
        <f t="shared" si="210"/>
        <v>$125K-$200K</v>
      </c>
    </row>
    <row r="13219" spans="1:5" x14ac:dyDescent="0.3">
      <c r="A13219" s="33" t="s">
        <v>2</v>
      </c>
      <c r="B13219" s="33" t="s">
        <v>53</v>
      </c>
      <c r="C13219" s="33">
        <v>115000</v>
      </c>
      <c r="D13219" s="33" t="s">
        <v>4760</v>
      </c>
      <c r="E13219" t="str">
        <f t="shared" si="210"/>
        <v>$100K-$125K</v>
      </c>
    </row>
    <row r="13220" spans="1:5" x14ac:dyDescent="0.3">
      <c r="A13220" s="33" t="s">
        <v>2</v>
      </c>
      <c r="B13220" s="33" t="s">
        <v>53</v>
      </c>
      <c r="C13220" s="33"/>
      <c r="D13220" s="33" t="s">
        <v>5351</v>
      </c>
      <c r="E13220" t="str">
        <f t="shared" si="210"/>
        <v>No Data</v>
      </c>
    </row>
    <row r="13221" spans="1:5" x14ac:dyDescent="0.3">
      <c r="A13221" s="33" t="s">
        <v>4</v>
      </c>
      <c r="B13221" s="33" t="s">
        <v>53</v>
      </c>
      <c r="C13221" s="33">
        <v>112000</v>
      </c>
      <c r="D13221" s="33" t="s">
        <v>326</v>
      </c>
      <c r="E13221" t="str">
        <f t="shared" si="210"/>
        <v>$100K-$125K</v>
      </c>
    </row>
    <row r="13222" spans="1:5" x14ac:dyDescent="0.3">
      <c r="A13222" s="33" t="s">
        <v>0</v>
      </c>
      <c r="B13222" s="33" t="s">
        <v>53</v>
      </c>
      <c r="C13222" s="33"/>
      <c r="D13222" s="33" t="s">
        <v>476</v>
      </c>
      <c r="E13222" t="str">
        <f t="shared" si="210"/>
        <v>No Data</v>
      </c>
    </row>
    <row r="13223" spans="1:5" x14ac:dyDescent="0.3">
      <c r="A13223" s="33" t="s">
        <v>4</v>
      </c>
      <c r="B13223" s="33" t="s">
        <v>53</v>
      </c>
      <c r="C13223" s="33"/>
      <c r="D13223" s="33" t="s">
        <v>480</v>
      </c>
      <c r="E13223" t="str">
        <f t="shared" si="210"/>
        <v>No Data</v>
      </c>
    </row>
    <row r="13224" spans="1:5" x14ac:dyDescent="0.3">
      <c r="A13224" s="33" t="s">
        <v>4</v>
      </c>
      <c r="B13224" s="33" t="s">
        <v>53</v>
      </c>
      <c r="C13224" s="33">
        <v>135000</v>
      </c>
      <c r="D13224" s="33" t="s">
        <v>1912</v>
      </c>
      <c r="E13224" t="str">
        <f t="shared" si="210"/>
        <v>$125K-$200K</v>
      </c>
    </row>
    <row r="13225" spans="1:5" x14ac:dyDescent="0.3">
      <c r="A13225" s="33" t="s">
        <v>0</v>
      </c>
      <c r="B13225" s="33" t="s">
        <v>97</v>
      </c>
      <c r="C13225" s="33">
        <v>56700</v>
      </c>
      <c r="D13225" s="33" t="s">
        <v>2177</v>
      </c>
      <c r="E13225" t="str">
        <f t="shared" si="210"/>
        <v>&lt;$75K</v>
      </c>
    </row>
    <row r="13226" spans="1:5" x14ac:dyDescent="0.3">
      <c r="A13226" s="33" t="s">
        <v>4</v>
      </c>
      <c r="B13226" s="33" t="s">
        <v>53</v>
      </c>
      <c r="C13226" s="33">
        <v>163500</v>
      </c>
      <c r="D13226" s="33" t="s">
        <v>5352</v>
      </c>
      <c r="E13226" t="str">
        <f t="shared" si="210"/>
        <v>$125K-$200K</v>
      </c>
    </row>
    <row r="13227" spans="1:5" x14ac:dyDescent="0.3">
      <c r="A13227" s="33" t="s">
        <v>2</v>
      </c>
      <c r="B13227" s="33" t="s">
        <v>53</v>
      </c>
      <c r="C13227" s="33"/>
      <c r="D13227" s="33" t="s">
        <v>452</v>
      </c>
      <c r="E13227" t="str">
        <f t="shared" si="210"/>
        <v>No Data</v>
      </c>
    </row>
    <row r="13228" spans="1:5" x14ac:dyDescent="0.3">
      <c r="A13228" s="33" t="s">
        <v>4</v>
      </c>
      <c r="B13228" s="33" t="s">
        <v>53</v>
      </c>
      <c r="C13228" s="33">
        <v>375000</v>
      </c>
      <c r="D13228" s="33" t="s">
        <v>692</v>
      </c>
      <c r="E13228" t="str">
        <f t="shared" si="210"/>
        <v>&gt;$200K</v>
      </c>
    </row>
    <row r="13229" spans="1:5" x14ac:dyDescent="0.3">
      <c r="A13229" s="33" t="s">
        <v>4</v>
      </c>
      <c r="B13229" s="33" t="s">
        <v>53</v>
      </c>
      <c r="C13229" s="33">
        <v>246500</v>
      </c>
      <c r="D13229" s="33" t="s">
        <v>225</v>
      </c>
      <c r="E13229" t="str">
        <f t="shared" si="210"/>
        <v>&gt;$200K</v>
      </c>
    </row>
    <row r="13230" spans="1:5" x14ac:dyDescent="0.3">
      <c r="A13230" s="33" t="s">
        <v>2</v>
      </c>
      <c r="B13230" s="33" t="s">
        <v>53</v>
      </c>
      <c r="C13230" s="33">
        <v>73592</v>
      </c>
      <c r="D13230" s="33" t="s">
        <v>1071</v>
      </c>
      <c r="E13230" t="str">
        <f t="shared" si="210"/>
        <v>&lt;$75K</v>
      </c>
    </row>
    <row r="13231" spans="1:5" x14ac:dyDescent="0.3">
      <c r="A13231" s="33" t="s">
        <v>0</v>
      </c>
      <c r="B13231" s="33" t="s">
        <v>53</v>
      </c>
      <c r="C13231" s="33"/>
      <c r="D13231" s="33" t="s">
        <v>299</v>
      </c>
      <c r="E13231" t="str">
        <f t="shared" si="210"/>
        <v>No Data</v>
      </c>
    </row>
    <row r="13232" spans="1:5" x14ac:dyDescent="0.3">
      <c r="A13232" s="33" t="s">
        <v>4</v>
      </c>
      <c r="B13232" s="33" t="s">
        <v>53</v>
      </c>
      <c r="C13232" s="33"/>
      <c r="D13232" s="33" t="s">
        <v>336</v>
      </c>
      <c r="E13232" t="str">
        <f t="shared" si="210"/>
        <v>No Data</v>
      </c>
    </row>
    <row r="13233" spans="1:5" x14ac:dyDescent="0.3">
      <c r="A13233" s="33" t="s">
        <v>4</v>
      </c>
      <c r="B13233" s="33" t="s">
        <v>54</v>
      </c>
      <c r="C13233" s="33">
        <v>172500</v>
      </c>
      <c r="D13233" s="33" t="s">
        <v>5353</v>
      </c>
      <c r="E13233" t="str">
        <f t="shared" si="210"/>
        <v>$125K-$200K</v>
      </c>
    </row>
    <row r="13234" spans="1:5" x14ac:dyDescent="0.3">
      <c r="A13234" s="33" t="s">
        <v>52</v>
      </c>
      <c r="B13234" s="33" t="s">
        <v>53</v>
      </c>
      <c r="C13234" s="33"/>
      <c r="D13234" s="33" t="s">
        <v>395</v>
      </c>
      <c r="E13234" t="str">
        <f t="shared" si="210"/>
        <v>No Data</v>
      </c>
    </row>
    <row r="13235" spans="1:5" x14ac:dyDescent="0.3">
      <c r="A13235" s="33" t="s">
        <v>126</v>
      </c>
      <c r="B13235" s="33" t="s">
        <v>53</v>
      </c>
      <c r="C13235" s="33">
        <v>182500</v>
      </c>
      <c r="D13235" s="33" t="s">
        <v>2212</v>
      </c>
      <c r="E13235" t="str">
        <f t="shared" si="210"/>
        <v>$125K-$200K</v>
      </c>
    </row>
    <row r="13236" spans="1:5" x14ac:dyDescent="0.3">
      <c r="A13236" s="33" t="s">
        <v>4</v>
      </c>
      <c r="B13236" s="33" t="s">
        <v>53</v>
      </c>
      <c r="C13236" s="33">
        <v>117030</v>
      </c>
      <c r="D13236" s="33" t="s">
        <v>236</v>
      </c>
      <c r="E13236" t="str">
        <f t="shared" si="210"/>
        <v>$100K-$125K</v>
      </c>
    </row>
    <row r="13237" spans="1:5" x14ac:dyDescent="0.3">
      <c r="A13237" s="33" t="s">
        <v>2</v>
      </c>
      <c r="B13237" s="33" t="s">
        <v>69</v>
      </c>
      <c r="C13237" s="33">
        <v>56700</v>
      </c>
      <c r="D13237" s="33" t="s">
        <v>4984</v>
      </c>
      <c r="E13237" t="str">
        <f t="shared" si="210"/>
        <v>&lt;$75K</v>
      </c>
    </row>
    <row r="13238" spans="1:5" x14ac:dyDescent="0.3">
      <c r="A13238" s="33" t="s">
        <v>2</v>
      </c>
      <c r="B13238" s="33" t="s">
        <v>53</v>
      </c>
      <c r="C13238" s="33">
        <v>35000</v>
      </c>
      <c r="D13238" s="33" t="s">
        <v>1323</v>
      </c>
      <c r="E13238" t="str">
        <f t="shared" si="210"/>
        <v>&lt;$75K</v>
      </c>
    </row>
    <row r="13239" spans="1:5" x14ac:dyDescent="0.3">
      <c r="A13239" s="33" t="s">
        <v>4</v>
      </c>
      <c r="B13239" s="33" t="s">
        <v>53</v>
      </c>
      <c r="C13239" s="33">
        <v>97500</v>
      </c>
      <c r="D13239" s="33" t="s">
        <v>5354</v>
      </c>
      <c r="E13239" t="str">
        <f t="shared" si="210"/>
        <v>$75K-$100K</v>
      </c>
    </row>
    <row r="13240" spans="1:5" x14ac:dyDescent="0.3">
      <c r="A13240" s="33" t="s">
        <v>0</v>
      </c>
      <c r="B13240" s="33" t="s">
        <v>53</v>
      </c>
      <c r="C13240" s="33">
        <v>99000</v>
      </c>
      <c r="D13240" s="33" t="s">
        <v>2736</v>
      </c>
      <c r="E13240" t="str">
        <f t="shared" si="210"/>
        <v>$75K-$100K</v>
      </c>
    </row>
    <row r="13241" spans="1:5" x14ac:dyDescent="0.3">
      <c r="A13241" s="33" t="s">
        <v>2</v>
      </c>
      <c r="B13241" s="33" t="s">
        <v>53</v>
      </c>
      <c r="C13241" s="33">
        <v>115000</v>
      </c>
      <c r="D13241" s="33" t="s">
        <v>385</v>
      </c>
      <c r="E13241" t="str">
        <f t="shared" si="210"/>
        <v>$100K-$125K</v>
      </c>
    </row>
    <row r="13242" spans="1:5" x14ac:dyDescent="0.3">
      <c r="A13242" s="33" t="s">
        <v>2</v>
      </c>
      <c r="B13242" s="33" t="s">
        <v>53</v>
      </c>
      <c r="C13242" s="33"/>
      <c r="D13242" s="33" t="s">
        <v>268</v>
      </c>
      <c r="E13242" t="str">
        <f t="shared" si="210"/>
        <v>No Data</v>
      </c>
    </row>
    <row r="13243" spans="1:5" x14ac:dyDescent="0.3">
      <c r="A13243" s="33" t="s">
        <v>2</v>
      </c>
      <c r="B13243" s="33" t="s">
        <v>53</v>
      </c>
      <c r="C13243" s="33">
        <v>67500</v>
      </c>
      <c r="D13243" s="33" t="s">
        <v>5355</v>
      </c>
      <c r="E13243" t="str">
        <f t="shared" si="210"/>
        <v>&lt;$75K</v>
      </c>
    </row>
    <row r="13244" spans="1:5" x14ac:dyDescent="0.3">
      <c r="A13244" s="33" t="s">
        <v>0</v>
      </c>
      <c r="B13244" s="33" t="s">
        <v>54</v>
      </c>
      <c r="C13244" s="33">
        <v>125000</v>
      </c>
      <c r="D13244" s="33" t="s">
        <v>1394</v>
      </c>
      <c r="E13244" t="str">
        <f t="shared" si="210"/>
        <v>$100K-$125K</v>
      </c>
    </row>
    <row r="13245" spans="1:5" x14ac:dyDescent="0.3">
      <c r="A13245" s="33" t="s">
        <v>2</v>
      </c>
      <c r="B13245" s="33" t="s">
        <v>53</v>
      </c>
      <c r="C13245" s="33">
        <v>90000</v>
      </c>
      <c r="D13245" s="33" t="s">
        <v>5356</v>
      </c>
      <c r="E13245" t="str">
        <f t="shared" si="210"/>
        <v>$75K-$100K</v>
      </c>
    </row>
    <row r="13246" spans="1:5" x14ac:dyDescent="0.3">
      <c r="A13246" s="33" t="s">
        <v>0</v>
      </c>
      <c r="B13246" s="33" t="s">
        <v>73</v>
      </c>
      <c r="C13246" s="33">
        <v>157500</v>
      </c>
      <c r="D13246" s="33" t="s">
        <v>953</v>
      </c>
      <c r="E13246" t="str">
        <f t="shared" si="210"/>
        <v>$125K-$200K</v>
      </c>
    </row>
    <row r="13247" spans="1:5" x14ac:dyDescent="0.3">
      <c r="A13247" s="33" t="s">
        <v>125</v>
      </c>
      <c r="B13247" s="33" t="s">
        <v>53</v>
      </c>
      <c r="C13247" s="33"/>
      <c r="D13247" s="33" t="s">
        <v>4260</v>
      </c>
      <c r="E13247" t="str">
        <f t="shared" si="210"/>
        <v>No Data</v>
      </c>
    </row>
    <row r="13248" spans="1:5" x14ac:dyDescent="0.3">
      <c r="A13248" s="33" t="s">
        <v>125</v>
      </c>
      <c r="B13248" s="33" t="s">
        <v>53</v>
      </c>
      <c r="C13248" s="33"/>
      <c r="D13248" s="33" t="s">
        <v>766</v>
      </c>
      <c r="E13248" t="str">
        <f t="shared" si="210"/>
        <v>No Data</v>
      </c>
    </row>
    <row r="13249" spans="1:5" x14ac:dyDescent="0.3">
      <c r="A13249" s="33" t="s">
        <v>2</v>
      </c>
      <c r="B13249" s="33" t="s">
        <v>53</v>
      </c>
      <c r="C13249" s="33">
        <v>85000</v>
      </c>
      <c r="D13249" s="33" t="s">
        <v>5147</v>
      </c>
      <c r="E13249" t="str">
        <f t="shared" si="210"/>
        <v>$75K-$100K</v>
      </c>
    </row>
    <row r="13250" spans="1:5" x14ac:dyDescent="0.3">
      <c r="A13250" s="33" t="s">
        <v>0</v>
      </c>
      <c r="B13250" s="33" t="s">
        <v>53</v>
      </c>
      <c r="C13250" s="33"/>
      <c r="D13250" s="33" t="s">
        <v>440</v>
      </c>
      <c r="E13250" t="str">
        <f t="shared" si="210"/>
        <v>No Data</v>
      </c>
    </row>
    <row r="13251" spans="1:5" x14ac:dyDescent="0.3">
      <c r="A13251" s="33" t="s">
        <v>52</v>
      </c>
      <c r="B13251" s="33" t="s">
        <v>53</v>
      </c>
      <c r="C13251" s="33"/>
      <c r="D13251" s="33" t="s">
        <v>268</v>
      </c>
      <c r="E13251" t="str">
        <f t="shared" ref="E13251:E13314" si="211">_xlfn.XLOOKUP(C13251,$H$16:$H$21,$G$16:$G$21,,1)</f>
        <v>No Data</v>
      </c>
    </row>
    <row r="13252" spans="1:5" x14ac:dyDescent="0.3">
      <c r="A13252" s="33" t="s">
        <v>128</v>
      </c>
      <c r="B13252" s="33" t="s">
        <v>53</v>
      </c>
      <c r="C13252" s="33">
        <v>112650</v>
      </c>
      <c r="D13252" s="33" t="s">
        <v>1092</v>
      </c>
      <c r="E13252" t="str">
        <f t="shared" si="211"/>
        <v>$100K-$125K</v>
      </c>
    </row>
    <row r="13253" spans="1:5" x14ac:dyDescent="0.3">
      <c r="A13253" s="33" t="s">
        <v>0</v>
      </c>
      <c r="B13253" s="33" t="s">
        <v>53</v>
      </c>
      <c r="C13253" s="33">
        <v>117000</v>
      </c>
      <c r="D13253" s="33" t="s">
        <v>651</v>
      </c>
      <c r="E13253" t="str">
        <f t="shared" si="211"/>
        <v>$100K-$125K</v>
      </c>
    </row>
    <row r="13254" spans="1:5" x14ac:dyDescent="0.3">
      <c r="A13254" s="33" t="s">
        <v>2</v>
      </c>
      <c r="B13254" s="33" t="s">
        <v>53</v>
      </c>
      <c r="C13254" s="33"/>
      <c r="D13254" s="33" t="s">
        <v>5357</v>
      </c>
      <c r="E13254" t="str">
        <f t="shared" si="211"/>
        <v>No Data</v>
      </c>
    </row>
    <row r="13255" spans="1:5" x14ac:dyDescent="0.3">
      <c r="A13255" s="33" t="s">
        <v>2</v>
      </c>
      <c r="B13255" s="33" t="s">
        <v>53</v>
      </c>
      <c r="C13255" s="33">
        <v>75000</v>
      </c>
      <c r="D13255" s="33" t="s">
        <v>5358</v>
      </c>
      <c r="E13255" t="str">
        <f t="shared" si="211"/>
        <v>&lt;$75K</v>
      </c>
    </row>
    <row r="13256" spans="1:5" x14ac:dyDescent="0.3">
      <c r="A13256" s="33" t="s">
        <v>129</v>
      </c>
      <c r="B13256" s="33" t="s">
        <v>69</v>
      </c>
      <c r="C13256" s="33">
        <v>89100</v>
      </c>
      <c r="D13256" s="33" t="s">
        <v>3729</v>
      </c>
      <c r="E13256" t="str">
        <f t="shared" si="211"/>
        <v>$75K-$100K</v>
      </c>
    </row>
    <row r="13257" spans="1:5" x14ac:dyDescent="0.3">
      <c r="A13257" s="33" t="s">
        <v>128</v>
      </c>
      <c r="B13257" s="33" t="s">
        <v>97</v>
      </c>
      <c r="C13257" s="33">
        <v>157500</v>
      </c>
      <c r="D13257" s="33" t="s">
        <v>756</v>
      </c>
      <c r="E13257" t="str">
        <f t="shared" si="211"/>
        <v>$125K-$200K</v>
      </c>
    </row>
    <row r="13258" spans="1:5" x14ac:dyDescent="0.3">
      <c r="A13258" s="33" t="s">
        <v>4</v>
      </c>
      <c r="B13258" s="33" t="s">
        <v>54</v>
      </c>
      <c r="C13258" s="33"/>
      <c r="D13258" s="33" t="s">
        <v>300</v>
      </c>
      <c r="E13258" t="str">
        <f t="shared" si="211"/>
        <v>No Data</v>
      </c>
    </row>
    <row r="13259" spans="1:5" x14ac:dyDescent="0.3">
      <c r="A13259" s="33" t="s">
        <v>2</v>
      </c>
      <c r="B13259" s="33" t="s">
        <v>53</v>
      </c>
      <c r="C13259" s="33">
        <v>67500</v>
      </c>
      <c r="D13259" s="33" t="s">
        <v>5359</v>
      </c>
      <c r="E13259" t="str">
        <f t="shared" si="211"/>
        <v>&lt;$75K</v>
      </c>
    </row>
    <row r="13260" spans="1:5" x14ac:dyDescent="0.3">
      <c r="A13260" s="33" t="s">
        <v>0</v>
      </c>
      <c r="B13260" s="33" t="s">
        <v>53</v>
      </c>
      <c r="C13260" s="33">
        <v>135000</v>
      </c>
      <c r="D13260" s="33" t="s">
        <v>232</v>
      </c>
      <c r="E13260" t="str">
        <f t="shared" si="211"/>
        <v>$125K-$200K</v>
      </c>
    </row>
    <row r="13261" spans="1:5" x14ac:dyDescent="0.3">
      <c r="A13261" s="33" t="s">
        <v>2</v>
      </c>
      <c r="B13261" s="33" t="s">
        <v>53</v>
      </c>
      <c r="C13261" s="33">
        <v>49440.3515625</v>
      </c>
      <c r="D13261" s="33" t="s">
        <v>2765</v>
      </c>
      <c r="E13261" t="str">
        <f t="shared" si="211"/>
        <v>&lt;$75K</v>
      </c>
    </row>
    <row r="13262" spans="1:5" x14ac:dyDescent="0.3">
      <c r="A13262" s="33" t="s">
        <v>4</v>
      </c>
      <c r="B13262" s="33" t="s">
        <v>53</v>
      </c>
      <c r="C13262" s="33"/>
      <c r="D13262" s="33" t="s">
        <v>5360</v>
      </c>
      <c r="E13262" t="str">
        <f t="shared" si="211"/>
        <v>No Data</v>
      </c>
    </row>
    <row r="13263" spans="1:5" x14ac:dyDescent="0.3">
      <c r="A13263" s="33" t="s">
        <v>4</v>
      </c>
      <c r="B13263" s="33" t="s">
        <v>53</v>
      </c>
      <c r="C13263" s="33"/>
      <c r="D13263" s="33" t="s">
        <v>258</v>
      </c>
      <c r="E13263" t="str">
        <f t="shared" si="211"/>
        <v>No Data</v>
      </c>
    </row>
    <row r="13264" spans="1:5" x14ac:dyDescent="0.3">
      <c r="A13264" s="33" t="s">
        <v>2</v>
      </c>
      <c r="B13264" s="33" t="s">
        <v>53</v>
      </c>
      <c r="C13264" s="33">
        <v>116250</v>
      </c>
      <c r="D13264" s="33" t="s">
        <v>1142</v>
      </c>
      <c r="E13264" t="str">
        <f t="shared" si="211"/>
        <v>$100K-$125K</v>
      </c>
    </row>
    <row r="13265" spans="1:5" x14ac:dyDescent="0.3">
      <c r="A13265" s="33" t="s">
        <v>52</v>
      </c>
      <c r="B13265" s="33" t="s">
        <v>53</v>
      </c>
      <c r="C13265" s="33">
        <v>72861</v>
      </c>
      <c r="D13265" s="33" t="s">
        <v>5361</v>
      </c>
      <c r="E13265" t="str">
        <f t="shared" si="211"/>
        <v>&lt;$75K</v>
      </c>
    </row>
    <row r="13266" spans="1:5" x14ac:dyDescent="0.3">
      <c r="A13266" s="33" t="s">
        <v>4</v>
      </c>
      <c r="B13266" s="33" t="s">
        <v>53</v>
      </c>
      <c r="C13266" s="33">
        <v>120592.5</v>
      </c>
      <c r="D13266" s="33" t="s">
        <v>5362</v>
      </c>
      <c r="E13266" t="str">
        <f t="shared" si="211"/>
        <v>$100K-$125K</v>
      </c>
    </row>
    <row r="13267" spans="1:5" x14ac:dyDescent="0.3">
      <c r="A13267" s="33" t="s">
        <v>0</v>
      </c>
      <c r="B13267" s="33" t="s">
        <v>53</v>
      </c>
      <c r="C13267" s="33">
        <v>150000</v>
      </c>
      <c r="D13267" s="33" t="s">
        <v>3692</v>
      </c>
      <c r="E13267" t="str">
        <f t="shared" si="211"/>
        <v>$125K-$200K</v>
      </c>
    </row>
    <row r="13268" spans="1:5" x14ac:dyDescent="0.3">
      <c r="A13268" s="33" t="s">
        <v>2</v>
      </c>
      <c r="B13268" s="33" t="s">
        <v>53</v>
      </c>
      <c r="C13268" s="33">
        <v>117500</v>
      </c>
      <c r="D13268" s="33" t="s">
        <v>265</v>
      </c>
      <c r="E13268" t="str">
        <f t="shared" si="211"/>
        <v>$100K-$125K</v>
      </c>
    </row>
    <row r="13269" spans="1:5" x14ac:dyDescent="0.3">
      <c r="A13269" s="33" t="s">
        <v>2</v>
      </c>
      <c r="B13269" s="33" t="s">
        <v>111</v>
      </c>
      <c r="C13269" s="33">
        <v>56700</v>
      </c>
      <c r="D13269" s="33" t="s">
        <v>5363</v>
      </c>
      <c r="E13269" t="str">
        <f t="shared" si="211"/>
        <v>&lt;$75K</v>
      </c>
    </row>
    <row r="13270" spans="1:5" x14ac:dyDescent="0.3">
      <c r="A13270" s="33" t="s">
        <v>2</v>
      </c>
      <c r="B13270" s="33" t="s">
        <v>53</v>
      </c>
      <c r="C13270" s="33"/>
      <c r="D13270" s="33" t="s">
        <v>268</v>
      </c>
      <c r="E13270" t="str">
        <f t="shared" si="211"/>
        <v>No Data</v>
      </c>
    </row>
    <row r="13271" spans="1:5" x14ac:dyDescent="0.3">
      <c r="A13271" s="33" t="s">
        <v>2</v>
      </c>
      <c r="B13271" s="33" t="s">
        <v>53</v>
      </c>
      <c r="C13271" s="33"/>
      <c r="D13271" s="33" t="s">
        <v>1397</v>
      </c>
      <c r="E13271" t="str">
        <f t="shared" si="211"/>
        <v>No Data</v>
      </c>
    </row>
    <row r="13272" spans="1:5" x14ac:dyDescent="0.3">
      <c r="A13272" s="33" t="s">
        <v>0</v>
      </c>
      <c r="B13272" s="33" t="s">
        <v>53</v>
      </c>
      <c r="C13272" s="33">
        <v>120000</v>
      </c>
      <c r="D13272" s="33" t="s">
        <v>394</v>
      </c>
      <c r="E13272" t="str">
        <f t="shared" si="211"/>
        <v>$100K-$125K</v>
      </c>
    </row>
    <row r="13273" spans="1:5" x14ac:dyDescent="0.3">
      <c r="A13273" s="33" t="s">
        <v>0</v>
      </c>
      <c r="B13273" s="33" t="s">
        <v>53</v>
      </c>
      <c r="C13273" s="33"/>
      <c r="D13273" s="33" t="s">
        <v>5364</v>
      </c>
      <c r="E13273" t="str">
        <f t="shared" si="211"/>
        <v>No Data</v>
      </c>
    </row>
    <row r="13274" spans="1:5" x14ac:dyDescent="0.3">
      <c r="A13274" s="33" t="s">
        <v>128</v>
      </c>
      <c r="B13274" s="33" t="s">
        <v>53</v>
      </c>
      <c r="C13274" s="33">
        <v>203000</v>
      </c>
      <c r="D13274" s="33" t="s">
        <v>561</v>
      </c>
      <c r="E13274" t="str">
        <f t="shared" si="211"/>
        <v>&gt;$200K</v>
      </c>
    </row>
    <row r="13275" spans="1:5" x14ac:dyDescent="0.3">
      <c r="A13275" s="33" t="s">
        <v>0</v>
      </c>
      <c r="B13275" s="33" t="s">
        <v>53</v>
      </c>
      <c r="C13275" s="33"/>
      <c r="D13275" s="33" t="s">
        <v>1513</v>
      </c>
      <c r="E13275" t="str">
        <f t="shared" si="211"/>
        <v>No Data</v>
      </c>
    </row>
    <row r="13276" spans="1:5" x14ac:dyDescent="0.3">
      <c r="A13276" s="33" t="s">
        <v>4</v>
      </c>
      <c r="B13276" s="33" t="s">
        <v>88</v>
      </c>
      <c r="C13276" s="33">
        <v>79200</v>
      </c>
      <c r="D13276" s="33" t="s">
        <v>5365</v>
      </c>
      <c r="E13276" t="str">
        <f t="shared" si="211"/>
        <v>$75K-$100K</v>
      </c>
    </row>
    <row r="13277" spans="1:5" x14ac:dyDescent="0.3">
      <c r="A13277" s="33" t="s">
        <v>2</v>
      </c>
      <c r="B13277" s="33" t="s">
        <v>53</v>
      </c>
      <c r="C13277" s="33">
        <v>70000</v>
      </c>
      <c r="D13277" s="33" t="s">
        <v>5366</v>
      </c>
      <c r="E13277" t="str">
        <f t="shared" si="211"/>
        <v>&lt;$75K</v>
      </c>
    </row>
    <row r="13278" spans="1:5" x14ac:dyDescent="0.3">
      <c r="A13278" s="33" t="s">
        <v>0</v>
      </c>
      <c r="B13278" s="33" t="s">
        <v>53</v>
      </c>
      <c r="C13278" s="33"/>
      <c r="D13278" s="33" t="s">
        <v>258</v>
      </c>
      <c r="E13278" t="str">
        <f t="shared" si="211"/>
        <v>No Data</v>
      </c>
    </row>
    <row r="13279" spans="1:5" x14ac:dyDescent="0.3">
      <c r="A13279" s="33" t="s">
        <v>4</v>
      </c>
      <c r="B13279" s="33" t="s">
        <v>53</v>
      </c>
      <c r="C13279" s="33">
        <v>150000</v>
      </c>
      <c r="D13279" s="33" t="s">
        <v>5367</v>
      </c>
      <c r="E13279" t="str">
        <f t="shared" si="211"/>
        <v>$125K-$200K</v>
      </c>
    </row>
    <row r="13280" spans="1:5" x14ac:dyDescent="0.3">
      <c r="A13280" s="33" t="s">
        <v>0</v>
      </c>
      <c r="B13280" s="33" t="s">
        <v>53</v>
      </c>
      <c r="C13280" s="33"/>
      <c r="D13280" s="33" t="s">
        <v>5368</v>
      </c>
      <c r="E13280" t="str">
        <f t="shared" si="211"/>
        <v>No Data</v>
      </c>
    </row>
    <row r="13281" spans="1:5" x14ac:dyDescent="0.3">
      <c r="A13281" s="33" t="s">
        <v>0</v>
      </c>
      <c r="B13281" s="33" t="s">
        <v>54</v>
      </c>
      <c r="C13281" s="33"/>
      <c r="D13281" s="33" t="s">
        <v>258</v>
      </c>
      <c r="E13281" t="str">
        <f t="shared" si="211"/>
        <v>No Data</v>
      </c>
    </row>
    <row r="13282" spans="1:5" x14ac:dyDescent="0.3">
      <c r="A13282" s="33" t="s">
        <v>125</v>
      </c>
      <c r="B13282" s="33" t="s">
        <v>53</v>
      </c>
      <c r="C13282" s="33"/>
      <c r="D13282" s="33" t="s">
        <v>5369</v>
      </c>
      <c r="E13282" t="str">
        <f t="shared" si="211"/>
        <v>No Data</v>
      </c>
    </row>
    <row r="13283" spans="1:5" x14ac:dyDescent="0.3">
      <c r="A13283" s="33" t="s">
        <v>0</v>
      </c>
      <c r="B13283" s="33" t="s">
        <v>53</v>
      </c>
      <c r="C13283" s="33">
        <v>126000</v>
      </c>
      <c r="D13283" s="33" t="s">
        <v>234</v>
      </c>
      <c r="E13283" t="str">
        <f t="shared" si="211"/>
        <v>$125K-$200K</v>
      </c>
    </row>
    <row r="13284" spans="1:5" x14ac:dyDescent="0.3">
      <c r="A13284" s="33" t="s">
        <v>125</v>
      </c>
      <c r="B13284" s="33" t="s">
        <v>53</v>
      </c>
      <c r="C13284" s="33">
        <v>125000</v>
      </c>
      <c r="D13284" s="33" t="s">
        <v>385</v>
      </c>
      <c r="E13284" t="str">
        <f t="shared" si="211"/>
        <v>$100K-$125K</v>
      </c>
    </row>
    <row r="13285" spans="1:5" x14ac:dyDescent="0.3">
      <c r="A13285" s="33" t="s">
        <v>128</v>
      </c>
      <c r="B13285" s="33" t="s">
        <v>53</v>
      </c>
      <c r="C13285" s="33">
        <v>135000</v>
      </c>
      <c r="D13285" s="33" t="s">
        <v>364</v>
      </c>
      <c r="E13285" t="str">
        <f t="shared" si="211"/>
        <v>$125K-$200K</v>
      </c>
    </row>
    <row r="13286" spans="1:5" x14ac:dyDescent="0.3">
      <c r="A13286" s="33" t="s">
        <v>0</v>
      </c>
      <c r="B13286" s="33" t="s">
        <v>53</v>
      </c>
      <c r="C13286" s="33"/>
      <c r="D13286" s="33" t="s">
        <v>232</v>
      </c>
      <c r="E13286" t="str">
        <f t="shared" si="211"/>
        <v>No Data</v>
      </c>
    </row>
    <row r="13287" spans="1:5" x14ac:dyDescent="0.3">
      <c r="A13287" s="33" t="s">
        <v>0</v>
      </c>
      <c r="B13287" s="33" t="s">
        <v>54</v>
      </c>
      <c r="C13287" s="33"/>
      <c r="D13287" s="33" t="s">
        <v>1177</v>
      </c>
      <c r="E13287" t="str">
        <f t="shared" si="211"/>
        <v>No Data</v>
      </c>
    </row>
    <row r="13288" spans="1:5" x14ac:dyDescent="0.3">
      <c r="A13288" s="33" t="s">
        <v>52</v>
      </c>
      <c r="B13288" s="33" t="s">
        <v>110</v>
      </c>
      <c r="C13288" s="33">
        <v>63000</v>
      </c>
      <c r="D13288" s="33" t="s">
        <v>1176</v>
      </c>
      <c r="E13288" t="str">
        <f t="shared" si="211"/>
        <v>&lt;$75K</v>
      </c>
    </row>
    <row r="13289" spans="1:5" x14ac:dyDescent="0.3">
      <c r="A13289" s="33" t="s">
        <v>52</v>
      </c>
      <c r="B13289" s="33" t="s">
        <v>105</v>
      </c>
      <c r="C13289" s="33">
        <v>63000</v>
      </c>
      <c r="D13289" s="33" t="s">
        <v>2430</v>
      </c>
      <c r="E13289" t="str">
        <f t="shared" si="211"/>
        <v>&lt;$75K</v>
      </c>
    </row>
    <row r="13290" spans="1:5" x14ac:dyDescent="0.3">
      <c r="A13290" s="33" t="s">
        <v>2</v>
      </c>
      <c r="B13290" s="33" t="s">
        <v>53</v>
      </c>
      <c r="C13290" s="33"/>
      <c r="D13290" s="33" t="s">
        <v>253</v>
      </c>
      <c r="E13290" t="str">
        <f t="shared" si="211"/>
        <v>No Data</v>
      </c>
    </row>
    <row r="13291" spans="1:5" x14ac:dyDescent="0.3">
      <c r="A13291" s="33" t="s">
        <v>2</v>
      </c>
      <c r="B13291" s="33" t="s">
        <v>53</v>
      </c>
      <c r="C13291" s="33"/>
      <c r="D13291" s="33" t="s">
        <v>232</v>
      </c>
      <c r="E13291" t="str">
        <f t="shared" si="211"/>
        <v>No Data</v>
      </c>
    </row>
    <row r="13292" spans="1:5" x14ac:dyDescent="0.3">
      <c r="A13292" s="33" t="s">
        <v>4</v>
      </c>
      <c r="B13292" s="33" t="s">
        <v>53</v>
      </c>
      <c r="C13292" s="33">
        <v>130000</v>
      </c>
      <c r="D13292" s="33" t="s">
        <v>389</v>
      </c>
      <c r="E13292" t="str">
        <f t="shared" si="211"/>
        <v>$125K-$200K</v>
      </c>
    </row>
    <row r="13293" spans="1:5" x14ac:dyDescent="0.3">
      <c r="A13293" s="33" t="s">
        <v>2</v>
      </c>
      <c r="B13293" s="33" t="s">
        <v>53</v>
      </c>
      <c r="C13293" s="33">
        <v>100000</v>
      </c>
      <c r="D13293" s="33" t="s">
        <v>5370</v>
      </c>
      <c r="E13293" t="str">
        <f t="shared" si="211"/>
        <v>$75K-$100K</v>
      </c>
    </row>
    <row r="13294" spans="1:5" x14ac:dyDescent="0.3">
      <c r="A13294" s="33" t="s">
        <v>4</v>
      </c>
      <c r="B13294" s="33" t="s">
        <v>53</v>
      </c>
      <c r="C13294" s="33"/>
      <c r="D13294" s="33" t="s">
        <v>5371</v>
      </c>
      <c r="E13294" t="str">
        <f t="shared" si="211"/>
        <v>No Data</v>
      </c>
    </row>
    <row r="13295" spans="1:5" x14ac:dyDescent="0.3">
      <c r="A13295" s="33" t="s">
        <v>126</v>
      </c>
      <c r="B13295" s="33" t="s">
        <v>53</v>
      </c>
      <c r="C13295" s="33">
        <v>102500</v>
      </c>
      <c r="D13295" s="33" t="s">
        <v>265</v>
      </c>
      <c r="E13295" t="str">
        <f t="shared" si="211"/>
        <v>$100K-$125K</v>
      </c>
    </row>
    <row r="13296" spans="1:5" x14ac:dyDescent="0.3">
      <c r="A13296" s="33" t="s">
        <v>4</v>
      </c>
      <c r="B13296" s="33" t="s">
        <v>53</v>
      </c>
      <c r="C13296" s="33"/>
      <c r="D13296" s="33" t="s">
        <v>258</v>
      </c>
      <c r="E13296" t="str">
        <f t="shared" si="211"/>
        <v>No Data</v>
      </c>
    </row>
    <row r="13297" spans="1:5" x14ac:dyDescent="0.3">
      <c r="A13297" s="33" t="s">
        <v>128</v>
      </c>
      <c r="B13297" s="33" t="s">
        <v>54</v>
      </c>
      <c r="C13297" s="33">
        <v>165000</v>
      </c>
      <c r="D13297" s="33" t="s">
        <v>230</v>
      </c>
      <c r="E13297" t="str">
        <f t="shared" si="211"/>
        <v>$125K-$200K</v>
      </c>
    </row>
    <row r="13298" spans="1:5" x14ac:dyDescent="0.3">
      <c r="A13298" s="33" t="s">
        <v>126</v>
      </c>
      <c r="B13298" s="33" t="s">
        <v>53</v>
      </c>
      <c r="C13298" s="33"/>
      <c r="D13298" s="33" t="s">
        <v>2808</v>
      </c>
      <c r="E13298" t="str">
        <f t="shared" si="211"/>
        <v>No Data</v>
      </c>
    </row>
    <row r="13299" spans="1:5" x14ac:dyDescent="0.3">
      <c r="A13299" s="33" t="s">
        <v>4</v>
      </c>
      <c r="B13299" s="33" t="s">
        <v>54</v>
      </c>
      <c r="C13299" s="33">
        <v>140000</v>
      </c>
      <c r="D13299" s="33" t="s">
        <v>840</v>
      </c>
      <c r="E13299" t="str">
        <f t="shared" si="211"/>
        <v>$125K-$200K</v>
      </c>
    </row>
    <row r="13300" spans="1:5" x14ac:dyDescent="0.3">
      <c r="A13300" s="33" t="s">
        <v>4</v>
      </c>
      <c r="B13300" s="33" t="s">
        <v>70</v>
      </c>
      <c r="C13300" s="33">
        <v>98283</v>
      </c>
      <c r="D13300" s="33" t="s">
        <v>3676</v>
      </c>
      <c r="E13300" t="str">
        <f t="shared" si="211"/>
        <v>$75K-$100K</v>
      </c>
    </row>
    <row r="13301" spans="1:5" x14ac:dyDescent="0.3">
      <c r="A13301" s="33" t="s">
        <v>4</v>
      </c>
      <c r="B13301" s="33" t="s">
        <v>84</v>
      </c>
      <c r="C13301" s="33">
        <v>96773</v>
      </c>
      <c r="D13301" s="33" t="s">
        <v>5372</v>
      </c>
      <c r="E13301" t="str">
        <f t="shared" si="211"/>
        <v>$75K-$100K</v>
      </c>
    </row>
    <row r="13302" spans="1:5" x14ac:dyDescent="0.3">
      <c r="A13302" s="33" t="s">
        <v>0</v>
      </c>
      <c r="B13302" s="33" t="s">
        <v>53</v>
      </c>
      <c r="C13302" s="33">
        <v>150000</v>
      </c>
      <c r="D13302" s="33" t="s">
        <v>232</v>
      </c>
      <c r="E13302" t="str">
        <f t="shared" si="211"/>
        <v>$125K-$200K</v>
      </c>
    </row>
    <row r="13303" spans="1:5" x14ac:dyDescent="0.3">
      <c r="A13303" s="33" t="s">
        <v>128</v>
      </c>
      <c r="B13303" s="33" t="s">
        <v>72</v>
      </c>
      <c r="C13303" s="33">
        <v>157500</v>
      </c>
      <c r="D13303" s="33" t="s">
        <v>4390</v>
      </c>
      <c r="E13303" t="str">
        <f t="shared" si="211"/>
        <v>$125K-$200K</v>
      </c>
    </row>
    <row r="13304" spans="1:5" x14ac:dyDescent="0.3">
      <c r="A13304" s="33" t="s">
        <v>52</v>
      </c>
      <c r="B13304" s="33" t="s">
        <v>53</v>
      </c>
      <c r="C13304" s="33">
        <v>100430</v>
      </c>
      <c r="D13304" s="33" t="s">
        <v>476</v>
      </c>
      <c r="E13304" t="str">
        <f t="shared" si="211"/>
        <v>$100K-$125K</v>
      </c>
    </row>
    <row r="13305" spans="1:5" x14ac:dyDescent="0.3">
      <c r="A13305" s="33" t="s">
        <v>0</v>
      </c>
      <c r="B13305" s="33" t="s">
        <v>53</v>
      </c>
      <c r="C13305" s="33"/>
      <c r="D13305" s="33" t="s">
        <v>5373</v>
      </c>
      <c r="E13305" t="str">
        <f t="shared" si="211"/>
        <v>No Data</v>
      </c>
    </row>
    <row r="13306" spans="1:5" x14ac:dyDescent="0.3">
      <c r="A13306" s="33" t="s">
        <v>128</v>
      </c>
      <c r="B13306" s="33" t="s">
        <v>53</v>
      </c>
      <c r="C13306" s="33"/>
      <c r="D13306" s="33" t="s">
        <v>5374</v>
      </c>
      <c r="E13306" t="str">
        <f t="shared" si="211"/>
        <v>No Data</v>
      </c>
    </row>
    <row r="13307" spans="1:5" x14ac:dyDescent="0.3">
      <c r="A13307" s="33" t="s">
        <v>0</v>
      </c>
      <c r="B13307" s="33" t="s">
        <v>53</v>
      </c>
      <c r="C13307" s="33"/>
      <c r="D13307" s="33" t="s">
        <v>2959</v>
      </c>
      <c r="E13307" t="str">
        <f t="shared" si="211"/>
        <v>No Data</v>
      </c>
    </row>
    <row r="13308" spans="1:5" x14ac:dyDescent="0.3">
      <c r="A13308" s="33" t="s">
        <v>0</v>
      </c>
      <c r="B13308" s="33" t="s">
        <v>54</v>
      </c>
      <c r="C13308" s="33"/>
      <c r="D13308" s="33" t="s">
        <v>258</v>
      </c>
      <c r="E13308" t="str">
        <f t="shared" si="211"/>
        <v>No Data</v>
      </c>
    </row>
    <row r="13309" spans="1:5" x14ac:dyDescent="0.3">
      <c r="A13309" s="33" t="s">
        <v>2</v>
      </c>
      <c r="B13309" s="33" t="s">
        <v>53</v>
      </c>
      <c r="C13309" s="33"/>
      <c r="D13309" s="33" t="s">
        <v>529</v>
      </c>
      <c r="E13309" t="str">
        <f t="shared" si="211"/>
        <v>No Data</v>
      </c>
    </row>
    <row r="13310" spans="1:5" x14ac:dyDescent="0.3">
      <c r="A13310" s="33" t="s">
        <v>4</v>
      </c>
      <c r="B13310" s="33" t="s">
        <v>53</v>
      </c>
      <c r="C13310" s="33"/>
      <c r="D13310" s="33" t="s">
        <v>368</v>
      </c>
      <c r="E13310" t="str">
        <f t="shared" si="211"/>
        <v>No Data</v>
      </c>
    </row>
    <row r="13311" spans="1:5" x14ac:dyDescent="0.3">
      <c r="A13311" s="33" t="s">
        <v>0</v>
      </c>
      <c r="B13311" s="33" t="s">
        <v>53</v>
      </c>
      <c r="C13311" s="33">
        <v>155000</v>
      </c>
      <c r="D13311" s="33" t="s">
        <v>3535</v>
      </c>
      <c r="E13311" t="str">
        <f t="shared" si="211"/>
        <v>$125K-$200K</v>
      </c>
    </row>
    <row r="13312" spans="1:5" x14ac:dyDescent="0.3">
      <c r="A13312" s="33" t="s">
        <v>128</v>
      </c>
      <c r="B13312" s="33" t="s">
        <v>53</v>
      </c>
      <c r="C13312" s="33">
        <v>150000</v>
      </c>
      <c r="D13312" s="33" t="s">
        <v>1027</v>
      </c>
      <c r="E13312" t="str">
        <f t="shared" si="211"/>
        <v>$125K-$200K</v>
      </c>
    </row>
    <row r="13313" spans="1:5" x14ac:dyDescent="0.3">
      <c r="A13313" s="33" t="s">
        <v>2</v>
      </c>
      <c r="B13313" s="33" t="s">
        <v>53</v>
      </c>
      <c r="C13313" s="33">
        <v>62500</v>
      </c>
      <c r="D13313" s="33" t="s">
        <v>5375</v>
      </c>
      <c r="E13313" t="str">
        <f t="shared" si="211"/>
        <v>&lt;$75K</v>
      </c>
    </row>
    <row r="13314" spans="1:5" x14ac:dyDescent="0.3">
      <c r="A13314" s="33" t="s">
        <v>4</v>
      </c>
      <c r="B13314" s="33" t="s">
        <v>53</v>
      </c>
      <c r="C13314" s="33"/>
      <c r="D13314" s="33" t="s">
        <v>249</v>
      </c>
      <c r="E13314" t="str">
        <f t="shared" si="211"/>
        <v>No Data</v>
      </c>
    </row>
    <row r="13315" spans="1:5" x14ac:dyDescent="0.3">
      <c r="A13315" s="33" t="s">
        <v>4</v>
      </c>
      <c r="B13315" s="33" t="s">
        <v>53</v>
      </c>
      <c r="C13315" s="33"/>
      <c r="D13315" s="33" t="s">
        <v>268</v>
      </c>
      <c r="E13315" t="str">
        <f t="shared" ref="E13315:E13378" si="212">_xlfn.XLOOKUP(C13315,$H$16:$H$21,$G$16:$G$21,,1)</f>
        <v>No Data</v>
      </c>
    </row>
    <row r="13316" spans="1:5" x14ac:dyDescent="0.3">
      <c r="A13316" s="33" t="s">
        <v>2</v>
      </c>
      <c r="B13316" s="33" t="s">
        <v>53</v>
      </c>
      <c r="C13316" s="33">
        <v>108000</v>
      </c>
      <c r="D13316" s="33" t="s">
        <v>256</v>
      </c>
      <c r="E13316" t="str">
        <f t="shared" si="212"/>
        <v>$100K-$125K</v>
      </c>
    </row>
    <row r="13317" spans="1:5" x14ac:dyDescent="0.3">
      <c r="A13317" s="33" t="s">
        <v>4</v>
      </c>
      <c r="B13317" s="33" t="s">
        <v>53</v>
      </c>
      <c r="C13317" s="33">
        <v>115000</v>
      </c>
      <c r="D13317" s="33" t="s">
        <v>299</v>
      </c>
      <c r="E13317" t="str">
        <f t="shared" si="212"/>
        <v>$100K-$125K</v>
      </c>
    </row>
    <row r="13318" spans="1:5" x14ac:dyDescent="0.3">
      <c r="A13318" s="33" t="s">
        <v>0</v>
      </c>
      <c r="B13318" s="33" t="s">
        <v>53</v>
      </c>
      <c r="C13318" s="33">
        <v>109500</v>
      </c>
      <c r="D13318" s="33" t="s">
        <v>609</v>
      </c>
      <c r="E13318" t="str">
        <f t="shared" si="212"/>
        <v>$100K-$125K</v>
      </c>
    </row>
    <row r="13319" spans="1:5" x14ac:dyDescent="0.3">
      <c r="A13319" s="33" t="s">
        <v>0</v>
      </c>
      <c r="B13319" s="33" t="s">
        <v>53</v>
      </c>
      <c r="C13319" s="33">
        <v>139395</v>
      </c>
      <c r="D13319" s="33" t="s">
        <v>5376</v>
      </c>
      <c r="E13319" t="str">
        <f t="shared" si="212"/>
        <v>$125K-$200K</v>
      </c>
    </row>
    <row r="13320" spans="1:5" x14ac:dyDescent="0.3">
      <c r="A13320" s="33" t="s">
        <v>4</v>
      </c>
      <c r="B13320" s="33" t="s">
        <v>53</v>
      </c>
      <c r="C13320" s="33"/>
      <c r="D13320" s="33" t="s">
        <v>232</v>
      </c>
      <c r="E13320" t="str">
        <f t="shared" si="212"/>
        <v>No Data</v>
      </c>
    </row>
    <row r="13321" spans="1:5" x14ac:dyDescent="0.3">
      <c r="A13321" s="33" t="s">
        <v>0</v>
      </c>
      <c r="B13321" s="33" t="s">
        <v>53</v>
      </c>
      <c r="C13321" s="33">
        <v>150000</v>
      </c>
      <c r="D13321" s="33" t="s">
        <v>1196</v>
      </c>
      <c r="E13321" t="str">
        <f t="shared" si="212"/>
        <v>$125K-$200K</v>
      </c>
    </row>
    <row r="13322" spans="1:5" x14ac:dyDescent="0.3">
      <c r="A13322" s="33" t="s">
        <v>2</v>
      </c>
      <c r="B13322" s="33" t="s">
        <v>53</v>
      </c>
      <c r="C13322" s="33">
        <v>107000</v>
      </c>
      <c r="D13322" s="33" t="s">
        <v>242</v>
      </c>
      <c r="E13322" t="str">
        <f t="shared" si="212"/>
        <v>$100K-$125K</v>
      </c>
    </row>
    <row r="13323" spans="1:5" x14ac:dyDescent="0.3">
      <c r="A13323" s="33" t="s">
        <v>2</v>
      </c>
      <c r="B13323" s="33" t="s">
        <v>53</v>
      </c>
      <c r="C13323" s="33">
        <v>150000</v>
      </c>
      <c r="D13323" s="33" t="s">
        <v>729</v>
      </c>
      <c r="E13323" t="str">
        <f t="shared" si="212"/>
        <v>$125K-$200K</v>
      </c>
    </row>
    <row r="13324" spans="1:5" x14ac:dyDescent="0.3">
      <c r="A13324" s="33" t="s">
        <v>2</v>
      </c>
      <c r="B13324" s="33" t="s">
        <v>53</v>
      </c>
      <c r="C13324" s="33"/>
      <c r="D13324" s="33" t="s">
        <v>1129</v>
      </c>
      <c r="E13324" t="str">
        <f t="shared" si="212"/>
        <v>No Data</v>
      </c>
    </row>
    <row r="13325" spans="1:5" x14ac:dyDescent="0.3">
      <c r="A13325" s="33" t="s">
        <v>0</v>
      </c>
      <c r="B13325" s="33" t="s">
        <v>53</v>
      </c>
      <c r="C13325" s="33">
        <v>113000</v>
      </c>
      <c r="D13325" s="33" t="s">
        <v>2392</v>
      </c>
      <c r="E13325" t="str">
        <f t="shared" si="212"/>
        <v>$100K-$125K</v>
      </c>
    </row>
    <row r="13326" spans="1:5" x14ac:dyDescent="0.3">
      <c r="A13326" s="33" t="s">
        <v>2</v>
      </c>
      <c r="B13326" s="33" t="s">
        <v>53</v>
      </c>
      <c r="C13326" s="33">
        <v>63991</v>
      </c>
      <c r="D13326" s="33" t="s">
        <v>5377</v>
      </c>
      <c r="E13326" t="str">
        <f t="shared" si="212"/>
        <v>&lt;$75K</v>
      </c>
    </row>
    <row r="13327" spans="1:5" x14ac:dyDescent="0.3">
      <c r="A13327" s="33" t="s">
        <v>0</v>
      </c>
      <c r="B13327" s="33" t="s">
        <v>53</v>
      </c>
      <c r="C13327" s="33">
        <v>197500</v>
      </c>
      <c r="D13327" s="33" t="s">
        <v>245</v>
      </c>
      <c r="E13327" t="str">
        <f t="shared" si="212"/>
        <v>$125K-$200K</v>
      </c>
    </row>
    <row r="13328" spans="1:5" x14ac:dyDescent="0.3">
      <c r="A13328" s="33" t="s">
        <v>2</v>
      </c>
      <c r="B13328" s="33" t="s">
        <v>53</v>
      </c>
      <c r="C13328" s="33">
        <v>92058</v>
      </c>
      <c r="D13328" s="33" t="s">
        <v>5378</v>
      </c>
      <c r="E13328" t="str">
        <f t="shared" si="212"/>
        <v>$75K-$100K</v>
      </c>
    </row>
    <row r="13329" spans="1:5" x14ac:dyDescent="0.3">
      <c r="A13329" s="33" t="s">
        <v>1</v>
      </c>
      <c r="B13329" s="33" t="s">
        <v>88</v>
      </c>
      <c r="C13329" s="33">
        <v>79200</v>
      </c>
      <c r="D13329" s="33" t="s">
        <v>2603</v>
      </c>
      <c r="E13329" t="str">
        <f t="shared" si="212"/>
        <v>$75K-$100K</v>
      </c>
    </row>
    <row r="13330" spans="1:5" x14ac:dyDescent="0.3">
      <c r="A13330" s="33" t="s">
        <v>4</v>
      </c>
      <c r="B13330" s="33" t="s">
        <v>54</v>
      </c>
      <c r="C13330" s="33"/>
      <c r="D13330" s="33" t="s">
        <v>232</v>
      </c>
      <c r="E13330" t="str">
        <f t="shared" si="212"/>
        <v>No Data</v>
      </c>
    </row>
    <row r="13331" spans="1:5" x14ac:dyDescent="0.3">
      <c r="A13331" s="33" t="s">
        <v>2</v>
      </c>
      <c r="B13331" s="33" t="s">
        <v>53</v>
      </c>
      <c r="C13331" s="33"/>
      <c r="D13331" s="33" t="s">
        <v>2626</v>
      </c>
      <c r="E13331" t="str">
        <f t="shared" si="212"/>
        <v>No Data</v>
      </c>
    </row>
    <row r="13332" spans="1:5" x14ac:dyDescent="0.3">
      <c r="A13332" s="33" t="s">
        <v>2</v>
      </c>
      <c r="B13332" s="33" t="s">
        <v>53</v>
      </c>
      <c r="C13332" s="33"/>
      <c r="D13332" s="33" t="s">
        <v>5379</v>
      </c>
      <c r="E13332" t="str">
        <f t="shared" si="212"/>
        <v>No Data</v>
      </c>
    </row>
    <row r="13333" spans="1:5" x14ac:dyDescent="0.3">
      <c r="A13333" s="33" t="s">
        <v>126</v>
      </c>
      <c r="B13333" s="33" t="s">
        <v>54</v>
      </c>
      <c r="C13333" s="33">
        <v>135000</v>
      </c>
      <c r="D13333" s="33" t="s">
        <v>364</v>
      </c>
      <c r="E13333" t="str">
        <f t="shared" si="212"/>
        <v>$125K-$200K</v>
      </c>
    </row>
    <row r="13334" spans="1:5" x14ac:dyDescent="0.3">
      <c r="A13334" s="33" t="s">
        <v>126</v>
      </c>
      <c r="B13334" s="33" t="s">
        <v>81</v>
      </c>
      <c r="C13334" s="33">
        <v>96773</v>
      </c>
      <c r="D13334" s="33" t="s">
        <v>5380</v>
      </c>
      <c r="E13334" t="str">
        <f t="shared" si="212"/>
        <v>$75K-$100K</v>
      </c>
    </row>
    <row r="13335" spans="1:5" x14ac:dyDescent="0.3">
      <c r="A13335" s="33" t="s">
        <v>0</v>
      </c>
      <c r="B13335" s="33" t="s">
        <v>53</v>
      </c>
      <c r="C13335" s="33">
        <v>205000</v>
      </c>
      <c r="D13335" s="33" t="s">
        <v>852</v>
      </c>
      <c r="E13335" t="str">
        <f t="shared" si="212"/>
        <v>&gt;$200K</v>
      </c>
    </row>
    <row r="13336" spans="1:5" x14ac:dyDescent="0.3">
      <c r="A13336" s="33" t="s">
        <v>128</v>
      </c>
      <c r="B13336" s="33" t="s">
        <v>53</v>
      </c>
      <c r="C13336" s="33">
        <v>180000</v>
      </c>
      <c r="D13336" s="33" t="s">
        <v>3472</v>
      </c>
      <c r="E13336" t="str">
        <f t="shared" si="212"/>
        <v>$125K-$200K</v>
      </c>
    </row>
    <row r="13337" spans="1:5" x14ac:dyDescent="0.3">
      <c r="A13337" s="33" t="s">
        <v>128</v>
      </c>
      <c r="B13337" s="33" t="s">
        <v>53</v>
      </c>
      <c r="C13337" s="33">
        <v>120000</v>
      </c>
      <c r="D13337" s="33" t="s">
        <v>3767</v>
      </c>
      <c r="E13337" t="str">
        <f t="shared" si="212"/>
        <v>$100K-$125K</v>
      </c>
    </row>
    <row r="13338" spans="1:5" x14ac:dyDescent="0.3">
      <c r="A13338" s="33" t="s">
        <v>2</v>
      </c>
      <c r="B13338" s="33" t="s">
        <v>53</v>
      </c>
      <c r="C13338" s="33"/>
      <c r="D13338" s="33" t="s">
        <v>810</v>
      </c>
      <c r="E13338" t="str">
        <f t="shared" si="212"/>
        <v>No Data</v>
      </c>
    </row>
    <row r="13339" spans="1:5" x14ac:dyDescent="0.3">
      <c r="A13339" s="33" t="s">
        <v>0</v>
      </c>
      <c r="B13339" s="33" t="s">
        <v>54</v>
      </c>
      <c r="C13339" s="33"/>
      <c r="D13339" s="33" t="s">
        <v>5381</v>
      </c>
      <c r="E13339" t="str">
        <f t="shared" si="212"/>
        <v>No Data</v>
      </c>
    </row>
    <row r="13340" spans="1:5" x14ac:dyDescent="0.3">
      <c r="A13340" s="33" t="s">
        <v>126</v>
      </c>
      <c r="B13340" s="33" t="s">
        <v>53</v>
      </c>
      <c r="C13340" s="33">
        <v>160000</v>
      </c>
      <c r="D13340" s="33" t="s">
        <v>237</v>
      </c>
      <c r="E13340" t="str">
        <f t="shared" si="212"/>
        <v>$125K-$200K</v>
      </c>
    </row>
    <row r="13341" spans="1:5" x14ac:dyDescent="0.3">
      <c r="A13341" s="33" t="s">
        <v>0</v>
      </c>
      <c r="B13341" s="33" t="s">
        <v>53</v>
      </c>
      <c r="C13341" s="33">
        <v>112500</v>
      </c>
      <c r="D13341" s="33" t="s">
        <v>5382</v>
      </c>
      <c r="E13341" t="str">
        <f t="shared" si="212"/>
        <v>$100K-$125K</v>
      </c>
    </row>
    <row r="13342" spans="1:5" x14ac:dyDescent="0.3">
      <c r="A13342" s="33" t="s">
        <v>0</v>
      </c>
      <c r="B13342" s="33" t="s">
        <v>53</v>
      </c>
      <c r="C13342" s="33">
        <v>206800</v>
      </c>
      <c r="D13342" s="33" t="s">
        <v>5383</v>
      </c>
      <c r="E13342" t="str">
        <f t="shared" si="212"/>
        <v>&gt;$200K</v>
      </c>
    </row>
    <row r="13343" spans="1:5" x14ac:dyDescent="0.3">
      <c r="A13343" s="33" t="s">
        <v>2</v>
      </c>
      <c r="B13343" s="33" t="s">
        <v>53</v>
      </c>
      <c r="C13343" s="33">
        <v>62500</v>
      </c>
      <c r="D13343" s="33" t="s">
        <v>847</v>
      </c>
      <c r="E13343" t="str">
        <f t="shared" si="212"/>
        <v>&lt;$75K</v>
      </c>
    </row>
    <row r="13344" spans="1:5" x14ac:dyDescent="0.3">
      <c r="A13344" s="33" t="s">
        <v>4</v>
      </c>
      <c r="B13344" s="33" t="s">
        <v>92</v>
      </c>
      <c r="C13344" s="33">
        <v>96773</v>
      </c>
      <c r="D13344" s="33" t="s">
        <v>2879</v>
      </c>
      <c r="E13344" t="str">
        <f t="shared" si="212"/>
        <v>$75K-$100K</v>
      </c>
    </row>
    <row r="13345" spans="1:5" x14ac:dyDescent="0.3">
      <c r="A13345" s="33" t="s">
        <v>2</v>
      </c>
      <c r="B13345" s="33" t="s">
        <v>166</v>
      </c>
      <c r="C13345" s="33"/>
      <c r="D13345" s="33" t="s">
        <v>1837</v>
      </c>
      <c r="E13345" t="str">
        <f t="shared" si="212"/>
        <v>No Data</v>
      </c>
    </row>
    <row r="13346" spans="1:5" x14ac:dyDescent="0.3">
      <c r="A13346" s="33" t="s">
        <v>2</v>
      </c>
      <c r="B13346" s="33" t="s">
        <v>53</v>
      </c>
      <c r="C13346" s="33">
        <v>166500</v>
      </c>
      <c r="D13346" s="33" t="s">
        <v>1883</v>
      </c>
      <c r="E13346" t="str">
        <f t="shared" si="212"/>
        <v>$125K-$200K</v>
      </c>
    </row>
    <row r="13347" spans="1:5" x14ac:dyDescent="0.3">
      <c r="A13347" s="33" t="s">
        <v>2</v>
      </c>
      <c r="B13347" s="33" t="s">
        <v>118</v>
      </c>
      <c r="C13347" s="33">
        <v>100500</v>
      </c>
      <c r="D13347" s="33" t="s">
        <v>5384</v>
      </c>
      <c r="E13347" t="str">
        <f t="shared" si="212"/>
        <v>$100K-$125K</v>
      </c>
    </row>
    <row r="13348" spans="1:5" x14ac:dyDescent="0.3">
      <c r="A13348" s="33" t="s">
        <v>0</v>
      </c>
      <c r="B13348" s="33" t="s">
        <v>53</v>
      </c>
      <c r="C13348" s="33">
        <v>125000</v>
      </c>
      <c r="D13348" s="33" t="s">
        <v>5385</v>
      </c>
      <c r="E13348" t="str">
        <f t="shared" si="212"/>
        <v>$100K-$125K</v>
      </c>
    </row>
    <row r="13349" spans="1:5" x14ac:dyDescent="0.3">
      <c r="A13349" s="33" t="s">
        <v>4</v>
      </c>
      <c r="B13349" s="33" t="s">
        <v>53</v>
      </c>
      <c r="C13349" s="33">
        <v>150000</v>
      </c>
      <c r="D13349" s="33" t="s">
        <v>2178</v>
      </c>
      <c r="E13349" t="str">
        <f t="shared" si="212"/>
        <v>$125K-$200K</v>
      </c>
    </row>
    <row r="13350" spans="1:5" x14ac:dyDescent="0.3">
      <c r="A13350" s="33" t="s">
        <v>2</v>
      </c>
      <c r="B13350" s="33" t="s">
        <v>53</v>
      </c>
      <c r="C13350" s="33">
        <v>100000</v>
      </c>
      <c r="D13350" s="33" t="s">
        <v>449</v>
      </c>
      <c r="E13350" t="str">
        <f t="shared" si="212"/>
        <v>$75K-$100K</v>
      </c>
    </row>
    <row r="13351" spans="1:5" x14ac:dyDescent="0.3">
      <c r="A13351" s="33" t="s">
        <v>2</v>
      </c>
      <c r="B13351" s="33" t="s">
        <v>53</v>
      </c>
      <c r="C13351" s="33"/>
      <c r="D13351" s="33" t="s">
        <v>232</v>
      </c>
      <c r="E13351" t="str">
        <f t="shared" si="212"/>
        <v>No Data</v>
      </c>
    </row>
    <row r="13352" spans="1:5" x14ac:dyDescent="0.3">
      <c r="A13352" s="33" t="s">
        <v>2</v>
      </c>
      <c r="B13352" s="33" t="s">
        <v>53</v>
      </c>
      <c r="C13352" s="33">
        <v>112690</v>
      </c>
      <c r="D13352" s="33" t="s">
        <v>476</v>
      </c>
      <c r="E13352" t="str">
        <f t="shared" si="212"/>
        <v>$100K-$125K</v>
      </c>
    </row>
    <row r="13353" spans="1:5" x14ac:dyDescent="0.3">
      <c r="A13353" s="33" t="s">
        <v>2</v>
      </c>
      <c r="B13353" s="33" t="s">
        <v>53</v>
      </c>
      <c r="C13353" s="33">
        <v>80000</v>
      </c>
      <c r="D13353" s="33" t="s">
        <v>5386</v>
      </c>
      <c r="E13353" t="str">
        <f t="shared" si="212"/>
        <v>$75K-$100K</v>
      </c>
    </row>
    <row r="13354" spans="1:5" x14ac:dyDescent="0.3">
      <c r="A13354" s="33" t="s">
        <v>0</v>
      </c>
      <c r="B13354" s="33" t="s">
        <v>53</v>
      </c>
      <c r="C13354" s="33">
        <v>75000</v>
      </c>
      <c r="D13354" s="33" t="s">
        <v>5387</v>
      </c>
      <c r="E13354" t="str">
        <f t="shared" si="212"/>
        <v>&lt;$75K</v>
      </c>
    </row>
    <row r="13355" spans="1:5" x14ac:dyDescent="0.3">
      <c r="A13355" s="33" t="s">
        <v>4</v>
      </c>
      <c r="B13355" s="33" t="s">
        <v>53</v>
      </c>
      <c r="C13355" s="33">
        <v>85000</v>
      </c>
      <c r="D13355" s="33" t="s">
        <v>1501</v>
      </c>
      <c r="E13355" t="str">
        <f t="shared" si="212"/>
        <v>$75K-$100K</v>
      </c>
    </row>
    <row r="13356" spans="1:5" x14ac:dyDescent="0.3">
      <c r="A13356" s="33" t="s">
        <v>2</v>
      </c>
      <c r="B13356" s="33" t="s">
        <v>53</v>
      </c>
      <c r="C13356" s="33">
        <v>109500</v>
      </c>
      <c r="D13356" s="33" t="s">
        <v>5388</v>
      </c>
      <c r="E13356" t="str">
        <f t="shared" si="212"/>
        <v>$100K-$125K</v>
      </c>
    </row>
    <row r="13357" spans="1:5" x14ac:dyDescent="0.3">
      <c r="A13357" s="33" t="s">
        <v>2</v>
      </c>
      <c r="B13357" s="33" t="s">
        <v>53</v>
      </c>
      <c r="C13357" s="33"/>
      <c r="D13357" s="33" t="s">
        <v>268</v>
      </c>
      <c r="E13357" t="str">
        <f t="shared" si="212"/>
        <v>No Data</v>
      </c>
    </row>
    <row r="13358" spans="1:5" x14ac:dyDescent="0.3">
      <c r="A13358" s="33" t="s">
        <v>2</v>
      </c>
      <c r="B13358" s="33" t="s">
        <v>53</v>
      </c>
      <c r="C13358" s="33">
        <v>62500</v>
      </c>
      <c r="D13358" s="33" t="s">
        <v>5389</v>
      </c>
      <c r="E13358" t="str">
        <f t="shared" si="212"/>
        <v>&lt;$75K</v>
      </c>
    </row>
    <row r="13359" spans="1:5" x14ac:dyDescent="0.3">
      <c r="A13359" s="33" t="s">
        <v>4</v>
      </c>
      <c r="B13359" s="33" t="s">
        <v>81</v>
      </c>
      <c r="C13359" s="33">
        <v>90000</v>
      </c>
      <c r="D13359" s="33" t="s">
        <v>5390</v>
      </c>
      <c r="E13359" t="str">
        <f t="shared" si="212"/>
        <v>$75K-$100K</v>
      </c>
    </row>
    <row r="13360" spans="1:5" x14ac:dyDescent="0.3">
      <c r="A13360" s="33" t="s">
        <v>0</v>
      </c>
      <c r="B13360" s="33" t="s">
        <v>53</v>
      </c>
      <c r="C13360" s="33">
        <v>88128</v>
      </c>
      <c r="D13360" s="33" t="s">
        <v>5391</v>
      </c>
      <c r="E13360" t="str">
        <f t="shared" si="212"/>
        <v>$75K-$100K</v>
      </c>
    </row>
    <row r="13361" spans="1:5" x14ac:dyDescent="0.3">
      <c r="A13361" s="33" t="s">
        <v>128</v>
      </c>
      <c r="B13361" s="33" t="s">
        <v>53</v>
      </c>
      <c r="C13361" s="33">
        <v>162000</v>
      </c>
      <c r="D13361" s="33" t="s">
        <v>2290</v>
      </c>
      <c r="E13361" t="str">
        <f t="shared" si="212"/>
        <v>$125K-$200K</v>
      </c>
    </row>
    <row r="13362" spans="1:5" x14ac:dyDescent="0.3">
      <c r="A13362" s="33" t="s">
        <v>2</v>
      </c>
      <c r="B13362" s="33" t="s">
        <v>53</v>
      </c>
      <c r="C13362" s="33">
        <v>84000</v>
      </c>
      <c r="D13362" s="33" t="s">
        <v>520</v>
      </c>
      <c r="E13362" t="str">
        <f t="shared" si="212"/>
        <v>$75K-$100K</v>
      </c>
    </row>
    <row r="13363" spans="1:5" x14ac:dyDescent="0.3">
      <c r="A13363" s="33" t="s">
        <v>4</v>
      </c>
      <c r="B13363" s="33" t="s">
        <v>53</v>
      </c>
      <c r="C13363" s="33">
        <v>97500</v>
      </c>
      <c r="D13363" s="33" t="s">
        <v>3777</v>
      </c>
      <c r="E13363" t="str">
        <f t="shared" si="212"/>
        <v>$75K-$100K</v>
      </c>
    </row>
    <row r="13364" spans="1:5" x14ac:dyDescent="0.3">
      <c r="A13364" s="33" t="s">
        <v>129</v>
      </c>
      <c r="B13364" s="33" t="s">
        <v>187</v>
      </c>
      <c r="C13364" s="33">
        <v>56700</v>
      </c>
      <c r="D13364" s="33" t="s">
        <v>1285</v>
      </c>
      <c r="E13364" t="str">
        <f t="shared" si="212"/>
        <v>&lt;$75K</v>
      </c>
    </row>
    <row r="13365" spans="1:5" x14ac:dyDescent="0.3">
      <c r="A13365" s="33" t="s">
        <v>0</v>
      </c>
      <c r="B13365" s="33" t="s">
        <v>53</v>
      </c>
      <c r="C13365" s="33"/>
      <c r="D13365" s="33" t="s">
        <v>457</v>
      </c>
      <c r="E13365" t="str">
        <f t="shared" si="212"/>
        <v>No Data</v>
      </c>
    </row>
    <row r="13366" spans="1:5" x14ac:dyDescent="0.3">
      <c r="A13366" s="33" t="s">
        <v>4</v>
      </c>
      <c r="B13366" s="33" t="s">
        <v>53</v>
      </c>
      <c r="C13366" s="33"/>
      <c r="D13366" s="33" t="s">
        <v>5392</v>
      </c>
      <c r="E13366" t="str">
        <f t="shared" si="212"/>
        <v>No Data</v>
      </c>
    </row>
    <row r="13367" spans="1:5" x14ac:dyDescent="0.3">
      <c r="A13367" s="33" t="s">
        <v>126</v>
      </c>
      <c r="B13367" s="33" t="s">
        <v>53</v>
      </c>
      <c r="C13367" s="33">
        <v>90000</v>
      </c>
      <c r="D13367" s="33" t="s">
        <v>5393</v>
      </c>
      <c r="E13367" t="str">
        <f t="shared" si="212"/>
        <v>$75K-$100K</v>
      </c>
    </row>
    <row r="13368" spans="1:5" x14ac:dyDescent="0.3">
      <c r="A13368" s="33" t="s">
        <v>4</v>
      </c>
      <c r="B13368" s="33" t="s">
        <v>72</v>
      </c>
      <c r="C13368" s="33">
        <v>131580</v>
      </c>
      <c r="D13368" s="33" t="s">
        <v>5394</v>
      </c>
      <c r="E13368" t="str">
        <f t="shared" si="212"/>
        <v>$125K-$200K</v>
      </c>
    </row>
    <row r="13369" spans="1:5" x14ac:dyDescent="0.3">
      <c r="A13369" s="33" t="s">
        <v>126</v>
      </c>
      <c r="B13369" s="33" t="s">
        <v>53</v>
      </c>
      <c r="C13369" s="33">
        <v>116500</v>
      </c>
      <c r="D13369" s="33" t="s">
        <v>232</v>
      </c>
      <c r="E13369" t="str">
        <f t="shared" si="212"/>
        <v>$100K-$125K</v>
      </c>
    </row>
    <row r="13370" spans="1:5" x14ac:dyDescent="0.3">
      <c r="A13370" s="33" t="s">
        <v>2</v>
      </c>
      <c r="B13370" s="33" t="s">
        <v>53</v>
      </c>
      <c r="C13370" s="33"/>
      <c r="D13370" s="33" t="s">
        <v>3448</v>
      </c>
      <c r="E13370" t="str">
        <f t="shared" si="212"/>
        <v>No Data</v>
      </c>
    </row>
    <row r="13371" spans="1:5" x14ac:dyDescent="0.3">
      <c r="A13371" s="33" t="s">
        <v>2</v>
      </c>
      <c r="B13371" s="33" t="s">
        <v>53</v>
      </c>
      <c r="C13371" s="33">
        <v>100000</v>
      </c>
      <c r="D13371" s="33" t="s">
        <v>602</v>
      </c>
      <c r="E13371" t="str">
        <f t="shared" si="212"/>
        <v>$75K-$100K</v>
      </c>
    </row>
    <row r="13372" spans="1:5" x14ac:dyDescent="0.3">
      <c r="A13372" s="33" t="s">
        <v>0</v>
      </c>
      <c r="B13372" s="33" t="s">
        <v>53</v>
      </c>
      <c r="C13372" s="33">
        <v>128816</v>
      </c>
      <c r="D13372" s="33" t="s">
        <v>1758</v>
      </c>
      <c r="E13372" t="str">
        <f t="shared" si="212"/>
        <v>$125K-$200K</v>
      </c>
    </row>
    <row r="13373" spans="1:5" x14ac:dyDescent="0.3">
      <c r="A13373" s="33" t="s">
        <v>4</v>
      </c>
      <c r="B13373" s="33" t="s">
        <v>53</v>
      </c>
      <c r="C13373" s="33"/>
      <c r="D13373" s="33" t="s">
        <v>4951</v>
      </c>
      <c r="E13373" t="str">
        <f t="shared" si="212"/>
        <v>No Data</v>
      </c>
    </row>
    <row r="13374" spans="1:5" x14ac:dyDescent="0.3">
      <c r="A13374" s="33" t="s">
        <v>0</v>
      </c>
      <c r="B13374" s="33" t="s">
        <v>54</v>
      </c>
      <c r="C13374" s="33">
        <v>165000</v>
      </c>
      <c r="D13374" s="33" t="s">
        <v>5395</v>
      </c>
      <c r="E13374" t="str">
        <f t="shared" si="212"/>
        <v>$125K-$200K</v>
      </c>
    </row>
    <row r="13375" spans="1:5" x14ac:dyDescent="0.3">
      <c r="A13375" s="33" t="s">
        <v>2</v>
      </c>
      <c r="B13375" s="33" t="s">
        <v>53</v>
      </c>
      <c r="C13375" s="33"/>
      <c r="D13375" s="33" t="s">
        <v>5396</v>
      </c>
      <c r="E13375" t="str">
        <f t="shared" si="212"/>
        <v>No Data</v>
      </c>
    </row>
    <row r="13376" spans="1:5" x14ac:dyDescent="0.3">
      <c r="A13376" s="33" t="s">
        <v>0</v>
      </c>
      <c r="B13376" s="33" t="s">
        <v>53</v>
      </c>
      <c r="C13376" s="33">
        <v>170000</v>
      </c>
      <c r="D13376" s="33" t="s">
        <v>238</v>
      </c>
      <c r="E13376" t="str">
        <f t="shared" si="212"/>
        <v>$125K-$200K</v>
      </c>
    </row>
    <row r="13377" spans="1:5" x14ac:dyDescent="0.3">
      <c r="A13377" s="33" t="s">
        <v>0</v>
      </c>
      <c r="B13377" s="33" t="s">
        <v>53</v>
      </c>
      <c r="C13377" s="33"/>
      <c r="D13377" s="33" t="s">
        <v>5397</v>
      </c>
      <c r="E13377" t="str">
        <f t="shared" si="212"/>
        <v>No Data</v>
      </c>
    </row>
    <row r="13378" spans="1:5" x14ac:dyDescent="0.3">
      <c r="A13378" s="33" t="s">
        <v>4</v>
      </c>
      <c r="B13378" s="33" t="s">
        <v>53</v>
      </c>
      <c r="C13378" s="33">
        <v>152650</v>
      </c>
      <c r="D13378" s="33" t="s">
        <v>299</v>
      </c>
      <c r="E13378" t="str">
        <f t="shared" si="212"/>
        <v>$125K-$200K</v>
      </c>
    </row>
    <row r="13379" spans="1:5" x14ac:dyDescent="0.3">
      <c r="A13379" s="33" t="s">
        <v>126</v>
      </c>
      <c r="B13379" s="33" t="s">
        <v>53</v>
      </c>
      <c r="C13379" s="33">
        <v>95000</v>
      </c>
      <c r="D13379" s="33" t="s">
        <v>1303</v>
      </c>
      <c r="E13379" t="str">
        <f t="shared" ref="E13379:E13442" si="213">_xlfn.XLOOKUP(C13379,$H$16:$H$21,$G$16:$G$21,,1)</f>
        <v>$75K-$100K</v>
      </c>
    </row>
    <row r="13380" spans="1:5" x14ac:dyDescent="0.3">
      <c r="A13380" s="33" t="s">
        <v>125</v>
      </c>
      <c r="B13380" s="33" t="s">
        <v>88</v>
      </c>
      <c r="C13380" s="33">
        <v>111175</v>
      </c>
      <c r="D13380" s="33" t="s">
        <v>5398</v>
      </c>
      <c r="E13380" t="str">
        <f t="shared" si="213"/>
        <v>$100K-$125K</v>
      </c>
    </row>
    <row r="13381" spans="1:5" x14ac:dyDescent="0.3">
      <c r="A13381" s="33" t="s">
        <v>4</v>
      </c>
      <c r="B13381" s="33" t="s">
        <v>69</v>
      </c>
      <c r="C13381" s="33">
        <v>89100</v>
      </c>
      <c r="D13381" s="33" t="s">
        <v>211</v>
      </c>
      <c r="E13381" t="str">
        <f t="shared" si="213"/>
        <v>$75K-$100K</v>
      </c>
    </row>
    <row r="13382" spans="1:5" x14ac:dyDescent="0.3">
      <c r="A13382" s="33" t="s">
        <v>2</v>
      </c>
      <c r="B13382" s="33" t="s">
        <v>53</v>
      </c>
      <c r="C13382" s="33"/>
      <c r="D13382" s="33" t="s">
        <v>926</v>
      </c>
      <c r="E13382" t="str">
        <f t="shared" si="213"/>
        <v>No Data</v>
      </c>
    </row>
    <row r="13383" spans="1:5" x14ac:dyDescent="0.3">
      <c r="A13383" s="33" t="s">
        <v>125</v>
      </c>
      <c r="B13383" s="33" t="s">
        <v>53</v>
      </c>
      <c r="C13383" s="33">
        <v>115000</v>
      </c>
      <c r="D13383" s="33" t="s">
        <v>4817</v>
      </c>
      <c r="E13383" t="str">
        <f t="shared" si="213"/>
        <v>$100K-$125K</v>
      </c>
    </row>
    <row r="13384" spans="1:5" x14ac:dyDescent="0.3">
      <c r="A13384" s="33" t="s">
        <v>2</v>
      </c>
      <c r="B13384" s="33" t="s">
        <v>53</v>
      </c>
      <c r="C13384" s="33">
        <v>100200</v>
      </c>
      <c r="D13384" s="33" t="s">
        <v>4015</v>
      </c>
      <c r="E13384" t="str">
        <f t="shared" si="213"/>
        <v>$100K-$125K</v>
      </c>
    </row>
    <row r="13385" spans="1:5" x14ac:dyDescent="0.3">
      <c r="A13385" s="33" t="s">
        <v>4</v>
      </c>
      <c r="B13385" s="33" t="s">
        <v>53</v>
      </c>
      <c r="C13385" s="33"/>
      <c r="D13385" s="33" t="s">
        <v>1177</v>
      </c>
      <c r="E13385" t="str">
        <f t="shared" si="213"/>
        <v>No Data</v>
      </c>
    </row>
    <row r="13386" spans="1:5" x14ac:dyDescent="0.3">
      <c r="A13386" s="33" t="s">
        <v>2</v>
      </c>
      <c r="B13386" s="33" t="s">
        <v>53</v>
      </c>
      <c r="C13386" s="33"/>
      <c r="D13386" s="33" t="s">
        <v>5084</v>
      </c>
      <c r="E13386" t="str">
        <f t="shared" si="213"/>
        <v>No Data</v>
      </c>
    </row>
    <row r="13387" spans="1:5" x14ac:dyDescent="0.3">
      <c r="A13387" s="33" t="s">
        <v>2</v>
      </c>
      <c r="B13387" s="33" t="s">
        <v>53</v>
      </c>
      <c r="C13387" s="33">
        <v>119268</v>
      </c>
      <c r="D13387" s="33" t="s">
        <v>3574</v>
      </c>
      <c r="E13387" t="str">
        <f t="shared" si="213"/>
        <v>$100K-$125K</v>
      </c>
    </row>
    <row r="13388" spans="1:5" x14ac:dyDescent="0.3">
      <c r="A13388" s="33" t="s">
        <v>0</v>
      </c>
      <c r="B13388" s="33" t="s">
        <v>88</v>
      </c>
      <c r="C13388" s="33">
        <v>170575</v>
      </c>
      <c r="D13388" s="33" t="s">
        <v>4567</v>
      </c>
      <c r="E13388" t="str">
        <f t="shared" si="213"/>
        <v>$125K-$200K</v>
      </c>
    </row>
    <row r="13389" spans="1:5" x14ac:dyDescent="0.3">
      <c r="A13389" s="33" t="s">
        <v>0</v>
      </c>
      <c r="B13389" s="33" t="s">
        <v>53</v>
      </c>
      <c r="C13389" s="33">
        <v>147500</v>
      </c>
      <c r="D13389" s="33" t="s">
        <v>5399</v>
      </c>
      <c r="E13389" t="str">
        <f t="shared" si="213"/>
        <v>$125K-$200K</v>
      </c>
    </row>
    <row r="13390" spans="1:5" x14ac:dyDescent="0.3">
      <c r="A13390" s="33" t="s">
        <v>0</v>
      </c>
      <c r="B13390" s="33" t="s">
        <v>70</v>
      </c>
      <c r="C13390" s="33">
        <v>157500</v>
      </c>
      <c r="D13390" s="33" t="s">
        <v>5400</v>
      </c>
      <c r="E13390" t="str">
        <f t="shared" si="213"/>
        <v>$125K-$200K</v>
      </c>
    </row>
    <row r="13391" spans="1:5" x14ac:dyDescent="0.3">
      <c r="A13391" s="33" t="s">
        <v>2</v>
      </c>
      <c r="B13391" s="33" t="s">
        <v>53</v>
      </c>
      <c r="C13391" s="33">
        <v>119150</v>
      </c>
      <c r="D13391" s="33" t="s">
        <v>1662</v>
      </c>
      <c r="E13391" t="str">
        <f t="shared" si="213"/>
        <v>$100K-$125K</v>
      </c>
    </row>
    <row r="13392" spans="1:5" x14ac:dyDescent="0.3">
      <c r="A13392" s="33" t="s">
        <v>4</v>
      </c>
      <c r="B13392" s="33" t="s">
        <v>53</v>
      </c>
      <c r="C13392" s="33">
        <v>90000</v>
      </c>
      <c r="D13392" s="33" t="s">
        <v>667</v>
      </c>
      <c r="E13392" t="str">
        <f t="shared" si="213"/>
        <v>$75K-$100K</v>
      </c>
    </row>
    <row r="13393" spans="1:5" x14ac:dyDescent="0.3">
      <c r="A13393" s="33" t="s">
        <v>0</v>
      </c>
      <c r="B13393" s="33" t="s">
        <v>53</v>
      </c>
      <c r="C13393" s="33">
        <v>313000</v>
      </c>
      <c r="D13393" s="33" t="s">
        <v>5401</v>
      </c>
      <c r="E13393" t="str">
        <f t="shared" si="213"/>
        <v>&gt;$200K</v>
      </c>
    </row>
    <row r="13394" spans="1:5" x14ac:dyDescent="0.3">
      <c r="A13394" s="33" t="s">
        <v>0</v>
      </c>
      <c r="B13394" s="33" t="s">
        <v>53</v>
      </c>
      <c r="C13394" s="33">
        <v>132500</v>
      </c>
      <c r="D13394" s="33" t="s">
        <v>5402</v>
      </c>
      <c r="E13394" t="str">
        <f t="shared" si="213"/>
        <v>$125K-$200K</v>
      </c>
    </row>
    <row r="13395" spans="1:5" x14ac:dyDescent="0.3">
      <c r="A13395" s="33" t="s">
        <v>4</v>
      </c>
      <c r="B13395" s="33" t="s">
        <v>53</v>
      </c>
      <c r="C13395" s="33"/>
      <c r="D13395" s="33" t="s">
        <v>5403</v>
      </c>
      <c r="E13395" t="str">
        <f t="shared" si="213"/>
        <v>No Data</v>
      </c>
    </row>
    <row r="13396" spans="1:5" x14ac:dyDescent="0.3">
      <c r="A13396" s="33" t="s">
        <v>4</v>
      </c>
      <c r="B13396" s="33" t="s">
        <v>53</v>
      </c>
      <c r="C13396" s="33"/>
      <c r="D13396" s="33" t="s">
        <v>5404</v>
      </c>
      <c r="E13396" t="str">
        <f t="shared" si="213"/>
        <v>No Data</v>
      </c>
    </row>
    <row r="13397" spans="1:5" x14ac:dyDescent="0.3">
      <c r="A13397" s="33" t="s">
        <v>2</v>
      </c>
      <c r="B13397" s="33" t="s">
        <v>53</v>
      </c>
      <c r="C13397" s="33">
        <v>110000</v>
      </c>
      <c r="D13397" s="33" t="s">
        <v>5405</v>
      </c>
      <c r="E13397" t="str">
        <f t="shared" si="213"/>
        <v>$100K-$125K</v>
      </c>
    </row>
    <row r="13398" spans="1:5" x14ac:dyDescent="0.3">
      <c r="A13398" s="33" t="s">
        <v>2</v>
      </c>
      <c r="B13398" s="33" t="s">
        <v>53</v>
      </c>
      <c r="C13398" s="33"/>
      <c r="D13398" s="33" t="s">
        <v>1060</v>
      </c>
      <c r="E13398" t="str">
        <f t="shared" si="213"/>
        <v>No Data</v>
      </c>
    </row>
    <row r="13399" spans="1:5" x14ac:dyDescent="0.3">
      <c r="A13399" s="33" t="s">
        <v>0</v>
      </c>
      <c r="B13399" s="33" t="s">
        <v>53</v>
      </c>
      <c r="C13399" s="33">
        <v>142500</v>
      </c>
      <c r="D13399" s="33" t="s">
        <v>1587</v>
      </c>
      <c r="E13399" t="str">
        <f t="shared" si="213"/>
        <v>$125K-$200K</v>
      </c>
    </row>
    <row r="13400" spans="1:5" x14ac:dyDescent="0.3">
      <c r="A13400" s="33" t="s">
        <v>2</v>
      </c>
      <c r="B13400" s="33" t="s">
        <v>53</v>
      </c>
      <c r="C13400" s="33">
        <v>77500</v>
      </c>
      <c r="D13400" s="33" t="s">
        <v>5406</v>
      </c>
      <c r="E13400" t="str">
        <f t="shared" si="213"/>
        <v>$75K-$100K</v>
      </c>
    </row>
    <row r="13401" spans="1:5" x14ac:dyDescent="0.3">
      <c r="A13401" s="33" t="s">
        <v>0</v>
      </c>
      <c r="B13401" s="33" t="s">
        <v>53</v>
      </c>
      <c r="C13401" s="33"/>
      <c r="D13401" s="33" t="s">
        <v>5407</v>
      </c>
      <c r="E13401" t="str">
        <f t="shared" si="213"/>
        <v>No Data</v>
      </c>
    </row>
    <row r="13402" spans="1:5" x14ac:dyDescent="0.3">
      <c r="A13402" s="33" t="s">
        <v>2</v>
      </c>
      <c r="B13402" s="33" t="s">
        <v>53</v>
      </c>
      <c r="C13402" s="33"/>
      <c r="D13402" s="33" t="s">
        <v>1195</v>
      </c>
      <c r="E13402" t="str">
        <f t="shared" si="213"/>
        <v>No Data</v>
      </c>
    </row>
    <row r="13403" spans="1:5" x14ac:dyDescent="0.3">
      <c r="A13403" s="33" t="s">
        <v>126</v>
      </c>
      <c r="B13403" s="33" t="s">
        <v>53</v>
      </c>
      <c r="C13403" s="33">
        <v>190500</v>
      </c>
      <c r="D13403" s="33" t="s">
        <v>680</v>
      </c>
      <c r="E13403" t="str">
        <f t="shared" si="213"/>
        <v>$125K-$200K</v>
      </c>
    </row>
    <row r="13404" spans="1:5" x14ac:dyDescent="0.3">
      <c r="A13404" s="33" t="s">
        <v>2</v>
      </c>
      <c r="B13404" s="33" t="s">
        <v>53</v>
      </c>
      <c r="C13404" s="33"/>
      <c r="D13404" s="33" t="s">
        <v>281</v>
      </c>
      <c r="E13404" t="str">
        <f t="shared" si="213"/>
        <v>No Data</v>
      </c>
    </row>
    <row r="13405" spans="1:5" x14ac:dyDescent="0.3">
      <c r="A13405" s="33" t="s">
        <v>2</v>
      </c>
      <c r="B13405" s="33" t="s">
        <v>53</v>
      </c>
      <c r="C13405" s="33"/>
      <c r="D13405" s="33" t="s">
        <v>5408</v>
      </c>
      <c r="E13405" t="str">
        <f t="shared" si="213"/>
        <v>No Data</v>
      </c>
    </row>
    <row r="13406" spans="1:5" x14ac:dyDescent="0.3">
      <c r="A13406" s="33" t="s">
        <v>2</v>
      </c>
      <c r="B13406" s="33" t="s">
        <v>53</v>
      </c>
      <c r="C13406" s="33"/>
      <c r="D13406" s="33" t="s">
        <v>5409</v>
      </c>
      <c r="E13406" t="str">
        <f t="shared" si="213"/>
        <v>No Data</v>
      </c>
    </row>
    <row r="13407" spans="1:5" x14ac:dyDescent="0.3">
      <c r="A13407" s="33" t="s">
        <v>126</v>
      </c>
      <c r="B13407" s="33" t="s">
        <v>79</v>
      </c>
      <c r="C13407" s="33">
        <v>147500</v>
      </c>
      <c r="D13407" s="33" t="s">
        <v>2493</v>
      </c>
      <c r="E13407" t="str">
        <f t="shared" si="213"/>
        <v>$125K-$200K</v>
      </c>
    </row>
    <row r="13408" spans="1:5" x14ac:dyDescent="0.3">
      <c r="A13408" s="33" t="s">
        <v>2</v>
      </c>
      <c r="B13408" s="33" t="s">
        <v>53</v>
      </c>
      <c r="C13408" s="33">
        <v>90000</v>
      </c>
      <c r="D13408" s="33" t="s">
        <v>2014</v>
      </c>
      <c r="E13408" t="str">
        <f t="shared" si="213"/>
        <v>$75K-$100K</v>
      </c>
    </row>
    <row r="13409" spans="1:5" x14ac:dyDescent="0.3">
      <c r="A13409" s="33" t="s">
        <v>4</v>
      </c>
      <c r="B13409" s="33" t="s">
        <v>53</v>
      </c>
      <c r="C13409" s="33">
        <v>140000</v>
      </c>
      <c r="D13409" s="33" t="s">
        <v>232</v>
      </c>
      <c r="E13409" t="str">
        <f t="shared" si="213"/>
        <v>$125K-$200K</v>
      </c>
    </row>
    <row r="13410" spans="1:5" x14ac:dyDescent="0.3">
      <c r="A13410" s="33" t="s">
        <v>2</v>
      </c>
      <c r="B13410" s="33" t="s">
        <v>53</v>
      </c>
      <c r="C13410" s="33">
        <v>108709</v>
      </c>
      <c r="D13410" s="33" t="s">
        <v>4480</v>
      </c>
      <c r="E13410" t="str">
        <f t="shared" si="213"/>
        <v>$100K-$125K</v>
      </c>
    </row>
    <row r="13411" spans="1:5" x14ac:dyDescent="0.3">
      <c r="A13411" s="33" t="s">
        <v>126</v>
      </c>
      <c r="B13411" s="33" t="s">
        <v>54</v>
      </c>
      <c r="C13411" s="33">
        <v>160000</v>
      </c>
      <c r="D13411" s="33" t="s">
        <v>1351</v>
      </c>
      <c r="E13411" t="str">
        <f t="shared" si="213"/>
        <v>$125K-$200K</v>
      </c>
    </row>
    <row r="13412" spans="1:5" x14ac:dyDescent="0.3">
      <c r="A13412" s="33" t="s">
        <v>0</v>
      </c>
      <c r="B13412" s="33" t="s">
        <v>54</v>
      </c>
      <c r="C13412" s="33"/>
      <c r="D13412" s="33" t="s">
        <v>258</v>
      </c>
      <c r="E13412" t="str">
        <f t="shared" si="213"/>
        <v>No Data</v>
      </c>
    </row>
    <row r="13413" spans="1:5" x14ac:dyDescent="0.3">
      <c r="A13413" s="33" t="s">
        <v>2</v>
      </c>
      <c r="B13413" s="33" t="s">
        <v>53</v>
      </c>
      <c r="C13413" s="33">
        <v>150000</v>
      </c>
      <c r="D13413" s="33" t="s">
        <v>2054</v>
      </c>
      <c r="E13413" t="str">
        <f t="shared" si="213"/>
        <v>$125K-$200K</v>
      </c>
    </row>
    <row r="13414" spans="1:5" x14ac:dyDescent="0.3">
      <c r="A13414" s="33" t="s">
        <v>128</v>
      </c>
      <c r="B13414" s="33" t="s">
        <v>56</v>
      </c>
      <c r="C13414" s="33">
        <v>72900</v>
      </c>
      <c r="D13414" s="33" t="s">
        <v>5410</v>
      </c>
      <c r="E13414" t="str">
        <f t="shared" si="213"/>
        <v>&lt;$75K</v>
      </c>
    </row>
    <row r="13415" spans="1:5" x14ac:dyDescent="0.3">
      <c r="A13415" s="33" t="s">
        <v>2</v>
      </c>
      <c r="B13415" s="33" t="s">
        <v>109</v>
      </c>
      <c r="C13415" s="33">
        <v>115000</v>
      </c>
      <c r="D13415" s="33" t="s">
        <v>1128</v>
      </c>
      <c r="E13415" t="str">
        <f t="shared" si="213"/>
        <v>$100K-$125K</v>
      </c>
    </row>
    <row r="13416" spans="1:5" x14ac:dyDescent="0.3">
      <c r="A13416" s="33" t="s">
        <v>2</v>
      </c>
      <c r="B13416" s="33" t="s">
        <v>53</v>
      </c>
      <c r="C13416" s="33">
        <v>80000</v>
      </c>
      <c r="D13416" s="33" t="s">
        <v>3988</v>
      </c>
      <c r="E13416" t="str">
        <f t="shared" si="213"/>
        <v>$75K-$100K</v>
      </c>
    </row>
    <row r="13417" spans="1:5" x14ac:dyDescent="0.3">
      <c r="A13417" s="33" t="s">
        <v>126</v>
      </c>
      <c r="B13417" s="33" t="s">
        <v>54</v>
      </c>
      <c r="C13417" s="33"/>
      <c r="D13417" s="33" t="s">
        <v>720</v>
      </c>
      <c r="E13417" t="str">
        <f t="shared" si="213"/>
        <v>No Data</v>
      </c>
    </row>
    <row r="13418" spans="1:5" x14ac:dyDescent="0.3">
      <c r="A13418" s="33" t="s">
        <v>2</v>
      </c>
      <c r="B13418" s="33" t="s">
        <v>53</v>
      </c>
      <c r="C13418" s="33">
        <v>83000</v>
      </c>
      <c r="D13418" s="33" t="s">
        <v>675</v>
      </c>
      <c r="E13418" t="str">
        <f t="shared" si="213"/>
        <v>$75K-$100K</v>
      </c>
    </row>
    <row r="13419" spans="1:5" x14ac:dyDescent="0.3">
      <c r="A13419" s="33" t="s">
        <v>2</v>
      </c>
      <c r="B13419" s="33" t="s">
        <v>53</v>
      </c>
      <c r="C13419" s="33">
        <v>70000</v>
      </c>
      <c r="D13419" s="33" t="s">
        <v>5411</v>
      </c>
      <c r="E13419" t="str">
        <f t="shared" si="213"/>
        <v>&lt;$75K</v>
      </c>
    </row>
    <row r="13420" spans="1:5" x14ac:dyDescent="0.3">
      <c r="A13420" s="33" t="s">
        <v>4</v>
      </c>
      <c r="B13420" s="33" t="s">
        <v>53</v>
      </c>
      <c r="C13420" s="33">
        <v>137500</v>
      </c>
      <c r="D13420" s="33" t="s">
        <v>431</v>
      </c>
      <c r="E13420" t="str">
        <f t="shared" si="213"/>
        <v>$125K-$200K</v>
      </c>
    </row>
    <row r="13421" spans="1:5" x14ac:dyDescent="0.3">
      <c r="A13421" s="33" t="s">
        <v>2</v>
      </c>
      <c r="B13421" s="33" t="s">
        <v>53</v>
      </c>
      <c r="C13421" s="33"/>
      <c r="D13421" s="33" t="s">
        <v>5412</v>
      </c>
      <c r="E13421" t="str">
        <f t="shared" si="213"/>
        <v>No Data</v>
      </c>
    </row>
    <row r="13422" spans="1:5" x14ac:dyDescent="0.3">
      <c r="A13422" s="33" t="s">
        <v>0</v>
      </c>
      <c r="B13422" s="33" t="s">
        <v>53</v>
      </c>
      <c r="C13422" s="33"/>
      <c r="D13422" s="33" t="s">
        <v>440</v>
      </c>
      <c r="E13422" t="str">
        <f t="shared" si="213"/>
        <v>No Data</v>
      </c>
    </row>
    <row r="13423" spans="1:5" x14ac:dyDescent="0.3">
      <c r="A13423" s="33" t="s">
        <v>2</v>
      </c>
      <c r="B13423" s="33" t="s">
        <v>69</v>
      </c>
      <c r="C13423" s="33">
        <v>100500</v>
      </c>
      <c r="D13423" s="33" t="s">
        <v>283</v>
      </c>
      <c r="E13423" t="str">
        <f t="shared" si="213"/>
        <v>$100K-$125K</v>
      </c>
    </row>
    <row r="13424" spans="1:5" x14ac:dyDescent="0.3">
      <c r="A13424" s="33" t="s">
        <v>0</v>
      </c>
      <c r="B13424" s="33" t="s">
        <v>53</v>
      </c>
      <c r="C13424" s="33">
        <v>194000</v>
      </c>
      <c r="D13424" s="33" t="s">
        <v>5413</v>
      </c>
      <c r="E13424" t="str">
        <f t="shared" si="213"/>
        <v>$125K-$200K</v>
      </c>
    </row>
    <row r="13425" spans="1:5" x14ac:dyDescent="0.3">
      <c r="A13425" s="33" t="s">
        <v>0</v>
      </c>
      <c r="B13425" s="33" t="s">
        <v>53</v>
      </c>
      <c r="C13425" s="33">
        <v>115000</v>
      </c>
      <c r="D13425" s="33" t="s">
        <v>5414</v>
      </c>
      <c r="E13425" t="str">
        <f t="shared" si="213"/>
        <v>$100K-$125K</v>
      </c>
    </row>
    <row r="13426" spans="1:5" x14ac:dyDescent="0.3">
      <c r="A13426" s="33" t="s">
        <v>129</v>
      </c>
      <c r="B13426" s="33" t="s">
        <v>81</v>
      </c>
      <c r="C13426" s="33">
        <v>125000</v>
      </c>
      <c r="D13426" s="33" t="s">
        <v>5415</v>
      </c>
      <c r="E13426" t="str">
        <f t="shared" si="213"/>
        <v>$100K-$125K</v>
      </c>
    </row>
    <row r="13427" spans="1:5" x14ac:dyDescent="0.3">
      <c r="A13427" s="33" t="s">
        <v>4</v>
      </c>
      <c r="B13427" s="33" t="s">
        <v>53</v>
      </c>
      <c r="C13427" s="33">
        <v>98522.5</v>
      </c>
      <c r="D13427" s="33" t="s">
        <v>2417</v>
      </c>
      <c r="E13427" t="str">
        <f t="shared" si="213"/>
        <v>$75K-$100K</v>
      </c>
    </row>
    <row r="13428" spans="1:5" x14ac:dyDescent="0.3">
      <c r="A13428" s="33" t="s">
        <v>125</v>
      </c>
      <c r="B13428" s="33" t="s">
        <v>53</v>
      </c>
      <c r="C13428" s="33"/>
      <c r="D13428" s="33" t="s">
        <v>5416</v>
      </c>
      <c r="E13428" t="str">
        <f t="shared" si="213"/>
        <v>No Data</v>
      </c>
    </row>
    <row r="13429" spans="1:5" x14ac:dyDescent="0.3">
      <c r="A13429" s="33" t="s">
        <v>2</v>
      </c>
      <c r="B13429" s="33" t="s">
        <v>53</v>
      </c>
      <c r="C13429" s="33"/>
      <c r="D13429" s="33" t="s">
        <v>3183</v>
      </c>
      <c r="E13429" t="str">
        <f t="shared" si="213"/>
        <v>No Data</v>
      </c>
    </row>
    <row r="13430" spans="1:5" x14ac:dyDescent="0.3">
      <c r="A13430" s="33" t="s">
        <v>4</v>
      </c>
      <c r="B13430" s="33" t="s">
        <v>53</v>
      </c>
      <c r="C13430" s="33"/>
      <c r="D13430" s="33" t="s">
        <v>957</v>
      </c>
      <c r="E13430" t="str">
        <f t="shared" si="213"/>
        <v>No Data</v>
      </c>
    </row>
    <row r="13431" spans="1:5" x14ac:dyDescent="0.3">
      <c r="A13431" s="33" t="s">
        <v>2</v>
      </c>
      <c r="B13431" s="33" t="s">
        <v>53</v>
      </c>
      <c r="C13431" s="33">
        <v>70000</v>
      </c>
      <c r="D13431" s="33" t="s">
        <v>232</v>
      </c>
      <c r="E13431" t="str">
        <f t="shared" si="213"/>
        <v>&lt;$75K</v>
      </c>
    </row>
    <row r="13432" spans="1:5" x14ac:dyDescent="0.3">
      <c r="A13432" s="33" t="s">
        <v>0</v>
      </c>
      <c r="B13432" s="33" t="s">
        <v>53</v>
      </c>
      <c r="C13432" s="33"/>
      <c r="D13432" s="33" t="s">
        <v>457</v>
      </c>
      <c r="E13432" t="str">
        <f t="shared" si="213"/>
        <v>No Data</v>
      </c>
    </row>
    <row r="13433" spans="1:5" x14ac:dyDescent="0.3">
      <c r="A13433" s="33" t="s">
        <v>126</v>
      </c>
      <c r="B13433" s="33" t="s">
        <v>65</v>
      </c>
      <c r="C13433" s="33">
        <v>56700</v>
      </c>
      <c r="D13433" s="33" t="s">
        <v>211</v>
      </c>
      <c r="E13433" t="str">
        <f t="shared" si="213"/>
        <v>&lt;$75K</v>
      </c>
    </row>
    <row r="13434" spans="1:5" x14ac:dyDescent="0.3">
      <c r="A13434" s="33" t="s">
        <v>129</v>
      </c>
      <c r="B13434" s="33" t="s">
        <v>53</v>
      </c>
      <c r="C13434" s="33">
        <v>101014</v>
      </c>
      <c r="D13434" s="33" t="s">
        <v>1303</v>
      </c>
      <c r="E13434" t="str">
        <f t="shared" si="213"/>
        <v>$100K-$125K</v>
      </c>
    </row>
    <row r="13435" spans="1:5" x14ac:dyDescent="0.3">
      <c r="A13435" s="33" t="s">
        <v>0</v>
      </c>
      <c r="B13435" s="33" t="s">
        <v>53</v>
      </c>
      <c r="C13435" s="33">
        <v>167500</v>
      </c>
      <c r="D13435" s="33" t="s">
        <v>431</v>
      </c>
      <c r="E13435" t="str">
        <f t="shared" si="213"/>
        <v>$125K-$200K</v>
      </c>
    </row>
    <row r="13436" spans="1:5" x14ac:dyDescent="0.3">
      <c r="A13436" s="33" t="s">
        <v>4</v>
      </c>
      <c r="B13436" s="33" t="s">
        <v>88</v>
      </c>
      <c r="C13436" s="33">
        <v>147500</v>
      </c>
      <c r="D13436" s="33" t="s">
        <v>4524</v>
      </c>
      <c r="E13436" t="str">
        <f t="shared" si="213"/>
        <v>$125K-$200K</v>
      </c>
    </row>
    <row r="13437" spans="1:5" x14ac:dyDescent="0.3">
      <c r="A13437" s="33" t="s">
        <v>0</v>
      </c>
      <c r="B13437" s="33" t="s">
        <v>53</v>
      </c>
      <c r="C13437" s="33">
        <v>100000</v>
      </c>
      <c r="D13437" s="33" t="s">
        <v>225</v>
      </c>
      <c r="E13437" t="str">
        <f t="shared" si="213"/>
        <v>$75K-$100K</v>
      </c>
    </row>
    <row r="13438" spans="1:5" x14ac:dyDescent="0.3">
      <c r="A13438" s="33" t="s">
        <v>4</v>
      </c>
      <c r="B13438" s="33" t="s">
        <v>53</v>
      </c>
      <c r="C13438" s="33">
        <v>198000</v>
      </c>
      <c r="D13438" s="33" t="s">
        <v>217</v>
      </c>
      <c r="E13438" t="str">
        <f t="shared" si="213"/>
        <v>$125K-$200K</v>
      </c>
    </row>
    <row r="13439" spans="1:5" x14ac:dyDescent="0.3">
      <c r="A13439" s="33" t="s">
        <v>4</v>
      </c>
      <c r="B13439" s="33" t="s">
        <v>53</v>
      </c>
      <c r="C13439" s="33">
        <v>117500</v>
      </c>
      <c r="D13439" s="33" t="s">
        <v>614</v>
      </c>
      <c r="E13439" t="str">
        <f t="shared" si="213"/>
        <v>$100K-$125K</v>
      </c>
    </row>
    <row r="13440" spans="1:5" x14ac:dyDescent="0.3">
      <c r="A13440" s="33" t="s">
        <v>2</v>
      </c>
      <c r="B13440" s="33" t="s">
        <v>53</v>
      </c>
      <c r="C13440" s="33"/>
      <c r="D13440" s="33" t="s">
        <v>5417</v>
      </c>
      <c r="E13440" t="str">
        <f t="shared" si="213"/>
        <v>No Data</v>
      </c>
    </row>
    <row r="13441" spans="1:5" x14ac:dyDescent="0.3">
      <c r="A13441" s="33" t="s">
        <v>0</v>
      </c>
      <c r="B13441" s="33" t="s">
        <v>53</v>
      </c>
      <c r="C13441" s="33">
        <v>64957</v>
      </c>
      <c r="D13441" s="33" t="s">
        <v>5330</v>
      </c>
      <c r="E13441" t="str">
        <f t="shared" si="213"/>
        <v>&lt;$75K</v>
      </c>
    </row>
    <row r="13442" spans="1:5" x14ac:dyDescent="0.3">
      <c r="A13442" s="33" t="s">
        <v>2</v>
      </c>
      <c r="B13442" s="33" t="s">
        <v>53</v>
      </c>
      <c r="C13442" s="33">
        <v>180000</v>
      </c>
      <c r="D13442" s="33" t="s">
        <v>5418</v>
      </c>
      <c r="E13442" t="str">
        <f t="shared" si="213"/>
        <v>$125K-$200K</v>
      </c>
    </row>
    <row r="13443" spans="1:5" x14ac:dyDescent="0.3">
      <c r="A13443" s="33" t="s">
        <v>128</v>
      </c>
      <c r="B13443" s="33" t="s">
        <v>53</v>
      </c>
      <c r="C13443" s="33">
        <v>125000</v>
      </c>
      <c r="D13443" s="33" t="s">
        <v>5419</v>
      </c>
      <c r="E13443" t="str">
        <f t="shared" ref="E13443:E13506" si="214">_xlfn.XLOOKUP(C13443,$H$16:$H$21,$G$16:$G$21,,1)</f>
        <v>$100K-$125K</v>
      </c>
    </row>
    <row r="13444" spans="1:5" x14ac:dyDescent="0.3">
      <c r="A13444" s="33" t="s">
        <v>2</v>
      </c>
      <c r="B13444" s="33" t="s">
        <v>64</v>
      </c>
      <c r="C13444" s="33">
        <v>79200</v>
      </c>
      <c r="D13444" s="33" t="s">
        <v>1076</v>
      </c>
      <c r="E13444" t="str">
        <f t="shared" si="214"/>
        <v>$75K-$100K</v>
      </c>
    </row>
    <row r="13445" spans="1:5" x14ac:dyDescent="0.3">
      <c r="A13445" s="33" t="s">
        <v>0</v>
      </c>
      <c r="B13445" s="33" t="s">
        <v>53</v>
      </c>
      <c r="C13445" s="33"/>
      <c r="D13445" s="33" t="s">
        <v>4025</v>
      </c>
      <c r="E13445" t="str">
        <f t="shared" si="214"/>
        <v>No Data</v>
      </c>
    </row>
    <row r="13446" spans="1:5" x14ac:dyDescent="0.3">
      <c r="A13446" s="33" t="s">
        <v>0</v>
      </c>
      <c r="B13446" s="33" t="s">
        <v>111</v>
      </c>
      <c r="C13446" s="33">
        <v>157500</v>
      </c>
      <c r="D13446" s="33" t="s">
        <v>2517</v>
      </c>
      <c r="E13446" t="str">
        <f t="shared" si="214"/>
        <v>$125K-$200K</v>
      </c>
    </row>
    <row r="13447" spans="1:5" x14ac:dyDescent="0.3">
      <c r="A13447" s="33" t="s">
        <v>4</v>
      </c>
      <c r="B13447" s="33" t="s">
        <v>53</v>
      </c>
      <c r="C13447" s="33">
        <v>145000</v>
      </c>
      <c r="D13447" s="33" t="s">
        <v>774</v>
      </c>
      <c r="E13447" t="str">
        <f t="shared" si="214"/>
        <v>$125K-$200K</v>
      </c>
    </row>
    <row r="13448" spans="1:5" x14ac:dyDescent="0.3">
      <c r="A13448" s="33" t="s">
        <v>126</v>
      </c>
      <c r="B13448" s="33" t="s">
        <v>53</v>
      </c>
      <c r="C13448" s="33">
        <v>180500</v>
      </c>
      <c r="D13448" s="33" t="s">
        <v>5420</v>
      </c>
      <c r="E13448" t="str">
        <f t="shared" si="214"/>
        <v>$125K-$200K</v>
      </c>
    </row>
    <row r="13449" spans="1:5" x14ac:dyDescent="0.3">
      <c r="A13449" s="33" t="s">
        <v>0</v>
      </c>
      <c r="B13449" s="33" t="s">
        <v>54</v>
      </c>
      <c r="C13449" s="33">
        <v>120000</v>
      </c>
      <c r="D13449" s="33" t="s">
        <v>315</v>
      </c>
      <c r="E13449" t="str">
        <f t="shared" si="214"/>
        <v>$100K-$125K</v>
      </c>
    </row>
    <row r="13450" spans="1:5" x14ac:dyDescent="0.3">
      <c r="A13450" s="33" t="s">
        <v>2</v>
      </c>
      <c r="B13450" s="33" t="s">
        <v>53</v>
      </c>
      <c r="C13450" s="33"/>
      <c r="D13450" s="33" t="s">
        <v>5421</v>
      </c>
      <c r="E13450" t="str">
        <f t="shared" si="214"/>
        <v>No Data</v>
      </c>
    </row>
    <row r="13451" spans="1:5" x14ac:dyDescent="0.3">
      <c r="A13451" s="33" t="s">
        <v>2</v>
      </c>
      <c r="B13451" s="33" t="s">
        <v>53</v>
      </c>
      <c r="C13451" s="33">
        <v>71300</v>
      </c>
      <c r="D13451" s="33" t="s">
        <v>1142</v>
      </c>
      <c r="E13451" t="str">
        <f t="shared" si="214"/>
        <v>&lt;$75K</v>
      </c>
    </row>
    <row r="13452" spans="1:5" x14ac:dyDescent="0.3">
      <c r="A13452" s="33" t="s">
        <v>2</v>
      </c>
      <c r="B13452" s="33" t="s">
        <v>53</v>
      </c>
      <c r="C13452" s="33">
        <v>117500</v>
      </c>
      <c r="D13452" s="33" t="s">
        <v>268</v>
      </c>
      <c r="E13452" t="str">
        <f t="shared" si="214"/>
        <v>$100K-$125K</v>
      </c>
    </row>
    <row r="13453" spans="1:5" x14ac:dyDescent="0.3">
      <c r="A13453" s="33" t="s">
        <v>0</v>
      </c>
      <c r="B13453" s="33" t="s">
        <v>53</v>
      </c>
      <c r="C13453" s="33">
        <v>83500</v>
      </c>
      <c r="D13453" s="33" t="s">
        <v>520</v>
      </c>
      <c r="E13453" t="str">
        <f t="shared" si="214"/>
        <v>$75K-$100K</v>
      </c>
    </row>
    <row r="13454" spans="1:5" x14ac:dyDescent="0.3">
      <c r="A13454" s="33" t="s">
        <v>2</v>
      </c>
      <c r="B13454" s="33" t="s">
        <v>53</v>
      </c>
      <c r="C13454" s="33">
        <v>171500</v>
      </c>
      <c r="D13454" s="33" t="s">
        <v>2713</v>
      </c>
      <c r="E13454" t="str">
        <f t="shared" si="214"/>
        <v>$125K-$200K</v>
      </c>
    </row>
    <row r="13455" spans="1:5" x14ac:dyDescent="0.3">
      <c r="A13455" s="33" t="s">
        <v>0</v>
      </c>
      <c r="B13455" s="33" t="s">
        <v>53</v>
      </c>
      <c r="C13455" s="33"/>
      <c r="D13455" s="33" t="s">
        <v>3575</v>
      </c>
      <c r="E13455" t="str">
        <f t="shared" si="214"/>
        <v>No Data</v>
      </c>
    </row>
    <row r="13456" spans="1:5" x14ac:dyDescent="0.3">
      <c r="A13456" s="33" t="s">
        <v>4</v>
      </c>
      <c r="B13456" s="33" t="s">
        <v>53</v>
      </c>
      <c r="C13456" s="33"/>
      <c r="D13456" s="33" t="s">
        <v>538</v>
      </c>
      <c r="E13456" t="str">
        <f t="shared" si="214"/>
        <v>No Data</v>
      </c>
    </row>
    <row r="13457" spans="1:5" x14ac:dyDescent="0.3">
      <c r="A13457" s="33" t="s">
        <v>2</v>
      </c>
      <c r="B13457" s="33" t="s">
        <v>53</v>
      </c>
      <c r="C13457" s="33">
        <v>61266.3984375</v>
      </c>
      <c r="D13457" s="33" t="s">
        <v>5422</v>
      </c>
      <c r="E13457" t="str">
        <f t="shared" si="214"/>
        <v>&lt;$75K</v>
      </c>
    </row>
    <row r="13458" spans="1:5" x14ac:dyDescent="0.3">
      <c r="A13458" s="33" t="s">
        <v>2</v>
      </c>
      <c r="B13458" s="33" t="s">
        <v>53</v>
      </c>
      <c r="C13458" s="33"/>
      <c r="D13458" s="33" t="s">
        <v>5423</v>
      </c>
      <c r="E13458" t="str">
        <f t="shared" si="214"/>
        <v>No Data</v>
      </c>
    </row>
    <row r="13459" spans="1:5" x14ac:dyDescent="0.3">
      <c r="A13459" s="33" t="s">
        <v>126</v>
      </c>
      <c r="B13459" s="33" t="s">
        <v>54</v>
      </c>
      <c r="C13459" s="33"/>
      <c r="D13459" s="33" t="s">
        <v>232</v>
      </c>
      <c r="E13459" t="str">
        <f t="shared" si="214"/>
        <v>No Data</v>
      </c>
    </row>
    <row r="13460" spans="1:5" x14ac:dyDescent="0.3">
      <c r="A13460" s="33" t="s">
        <v>0</v>
      </c>
      <c r="B13460" s="33" t="s">
        <v>53</v>
      </c>
      <c r="C13460" s="33">
        <v>90000</v>
      </c>
      <c r="D13460" s="33" t="s">
        <v>5098</v>
      </c>
      <c r="E13460" t="str">
        <f t="shared" si="214"/>
        <v>$75K-$100K</v>
      </c>
    </row>
    <row r="13461" spans="1:5" x14ac:dyDescent="0.3">
      <c r="A13461" s="33" t="s">
        <v>1</v>
      </c>
      <c r="B13461" s="33" t="s">
        <v>85</v>
      </c>
      <c r="C13461" s="33">
        <v>104668</v>
      </c>
      <c r="D13461" s="33" t="s">
        <v>5424</v>
      </c>
      <c r="E13461" t="str">
        <f t="shared" si="214"/>
        <v>$100K-$125K</v>
      </c>
    </row>
    <row r="13462" spans="1:5" x14ac:dyDescent="0.3">
      <c r="A13462" s="33" t="s">
        <v>4</v>
      </c>
      <c r="B13462" s="33" t="s">
        <v>53</v>
      </c>
      <c r="C13462" s="33"/>
      <c r="D13462" s="33" t="s">
        <v>268</v>
      </c>
      <c r="E13462" t="str">
        <f t="shared" si="214"/>
        <v>No Data</v>
      </c>
    </row>
    <row r="13463" spans="1:5" x14ac:dyDescent="0.3">
      <c r="A13463" s="33" t="s">
        <v>0</v>
      </c>
      <c r="B13463" s="33" t="s">
        <v>53</v>
      </c>
      <c r="C13463" s="33">
        <v>171500</v>
      </c>
      <c r="D13463" s="33" t="s">
        <v>845</v>
      </c>
      <c r="E13463" t="str">
        <f t="shared" si="214"/>
        <v>$125K-$200K</v>
      </c>
    </row>
    <row r="13464" spans="1:5" x14ac:dyDescent="0.3">
      <c r="A13464" s="33" t="s">
        <v>4</v>
      </c>
      <c r="B13464" s="33" t="s">
        <v>53</v>
      </c>
      <c r="C13464" s="33"/>
      <c r="D13464" s="33" t="s">
        <v>299</v>
      </c>
      <c r="E13464" t="str">
        <f t="shared" si="214"/>
        <v>No Data</v>
      </c>
    </row>
    <row r="13465" spans="1:5" x14ac:dyDescent="0.3">
      <c r="A13465" s="33" t="s">
        <v>2</v>
      </c>
      <c r="B13465" s="33" t="s">
        <v>53</v>
      </c>
      <c r="C13465" s="33"/>
      <c r="D13465" s="33" t="s">
        <v>2093</v>
      </c>
      <c r="E13465" t="str">
        <f t="shared" si="214"/>
        <v>No Data</v>
      </c>
    </row>
    <row r="13466" spans="1:5" x14ac:dyDescent="0.3">
      <c r="A13466" s="33" t="s">
        <v>4</v>
      </c>
      <c r="B13466" s="33" t="s">
        <v>54</v>
      </c>
      <c r="C13466" s="33">
        <v>110000</v>
      </c>
      <c r="D13466" s="33" t="s">
        <v>5425</v>
      </c>
      <c r="E13466" t="str">
        <f t="shared" si="214"/>
        <v>$100K-$125K</v>
      </c>
    </row>
    <row r="13467" spans="1:5" x14ac:dyDescent="0.3">
      <c r="A13467" s="33" t="s">
        <v>4</v>
      </c>
      <c r="B13467" s="33" t="s">
        <v>54</v>
      </c>
      <c r="C13467" s="33">
        <v>125000</v>
      </c>
      <c r="D13467" s="33" t="s">
        <v>1401</v>
      </c>
      <c r="E13467" t="str">
        <f t="shared" si="214"/>
        <v>$100K-$125K</v>
      </c>
    </row>
    <row r="13468" spans="1:5" x14ac:dyDescent="0.3">
      <c r="A13468" s="33" t="s">
        <v>2</v>
      </c>
      <c r="B13468" s="33" t="s">
        <v>53</v>
      </c>
      <c r="C13468" s="33">
        <v>87500</v>
      </c>
      <c r="D13468" s="33" t="s">
        <v>4741</v>
      </c>
      <c r="E13468" t="str">
        <f t="shared" si="214"/>
        <v>$75K-$100K</v>
      </c>
    </row>
    <row r="13469" spans="1:5" x14ac:dyDescent="0.3">
      <c r="A13469" s="33" t="s">
        <v>0</v>
      </c>
      <c r="B13469" s="33" t="s">
        <v>53</v>
      </c>
      <c r="C13469" s="33"/>
      <c r="D13469" s="33" t="s">
        <v>461</v>
      </c>
      <c r="E13469" t="str">
        <f t="shared" si="214"/>
        <v>No Data</v>
      </c>
    </row>
    <row r="13470" spans="1:5" x14ac:dyDescent="0.3">
      <c r="A13470" s="33" t="s">
        <v>4</v>
      </c>
      <c r="B13470" s="33" t="s">
        <v>72</v>
      </c>
      <c r="C13470" s="33">
        <v>147500</v>
      </c>
      <c r="D13470" s="33" t="s">
        <v>2410</v>
      </c>
      <c r="E13470" t="str">
        <f t="shared" si="214"/>
        <v>$125K-$200K</v>
      </c>
    </row>
    <row r="13471" spans="1:5" x14ac:dyDescent="0.3">
      <c r="A13471" s="33" t="s">
        <v>128</v>
      </c>
      <c r="B13471" s="33" t="s">
        <v>53</v>
      </c>
      <c r="C13471" s="33">
        <v>90000</v>
      </c>
      <c r="D13471" s="33" t="s">
        <v>2908</v>
      </c>
      <c r="E13471" t="str">
        <f t="shared" si="214"/>
        <v>$75K-$100K</v>
      </c>
    </row>
    <row r="13472" spans="1:5" x14ac:dyDescent="0.3">
      <c r="A13472" s="33" t="s">
        <v>4</v>
      </c>
      <c r="B13472" s="33" t="s">
        <v>53</v>
      </c>
      <c r="C13472" s="33">
        <v>89000</v>
      </c>
      <c r="D13472" s="33" t="s">
        <v>313</v>
      </c>
      <c r="E13472" t="str">
        <f t="shared" si="214"/>
        <v>$75K-$100K</v>
      </c>
    </row>
    <row r="13473" spans="1:5" x14ac:dyDescent="0.3">
      <c r="A13473" s="33" t="s">
        <v>0</v>
      </c>
      <c r="B13473" s="33" t="s">
        <v>53</v>
      </c>
      <c r="C13473" s="33">
        <v>70000</v>
      </c>
      <c r="D13473" s="33" t="s">
        <v>1962</v>
      </c>
      <c r="E13473" t="str">
        <f t="shared" si="214"/>
        <v>&lt;$75K</v>
      </c>
    </row>
    <row r="13474" spans="1:5" x14ac:dyDescent="0.3">
      <c r="A13474" s="33" t="s">
        <v>2</v>
      </c>
      <c r="B13474" s="33" t="s">
        <v>53</v>
      </c>
      <c r="C13474" s="33"/>
      <c r="D13474" s="33" t="s">
        <v>2670</v>
      </c>
      <c r="E13474" t="str">
        <f t="shared" si="214"/>
        <v>No Data</v>
      </c>
    </row>
    <row r="13475" spans="1:5" x14ac:dyDescent="0.3">
      <c r="A13475" s="33" t="s">
        <v>2</v>
      </c>
      <c r="B13475" s="33" t="s">
        <v>54</v>
      </c>
      <c r="C13475" s="33"/>
      <c r="D13475" s="33" t="s">
        <v>4153</v>
      </c>
      <c r="E13475" t="str">
        <f t="shared" si="214"/>
        <v>No Data</v>
      </c>
    </row>
    <row r="13476" spans="1:5" x14ac:dyDescent="0.3">
      <c r="A13476" s="33" t="s">
        <v>4</v>
      </c>
      <c r="B13476" s="33" t="s">
        <v>53</v>
      </c>
      <c r="C13476" s="33"/>
      <c r="D13476" s="33" t="s">
        <v>3388</v>
      </c>
      <c r="E13476" t="str">
        <f t="shared" si="214"/>
        <v>No Data</v>
      </c>
    </row>
    <row r="13477" spans="1:5" x14ac:dyDescent="0.3">
      <c r="A13477" s="33" t="s">
        <v>126</v>
      </c>
      <c r="B13477" s="33" t="s">
        <v>54</v>
      </c>
      <c r="C13477" s="33"/>
      <c r="D13477" s="33" t="s">
        <v>5426</v>
      </c>
      <c r="E13477" t="str">
        <f t="shared" si="214"/>
        <v>No Data</v>
      </c>
    </row>
    <row r="13478" spans="1:5" x14ac:dyDescent="0.3">
      <c r="A13478" s="33" t="s">
        <v>52</v>
      </c>
      <c r="B13478" s="33" t="s">
        <v>53</v>
      </c>
      <c r="C13478" s="33"/>
      <c r="D13478" s="33" t="s">
        <v>268</v>
      </c>
      <c r="E13478" t="str">
        <f t="shared" si="214"/>
        <v>No Data</v>
      </c>
    </row>
    <row r="13479" spans="1:5" x14ac:dyDescent="0.3">
      <c r="A13479" s="33" t="s">
        <v>1</v>
      </c>
      <c r="B13479" s="33" t="s">
        <v>81</v>
      </c>
      <c r="C13479" s="33">
        <v>166000</v>
      </c>
      <c r="D13479" s="33" t="s">
        <v>5427</v>
      </c>
      <c r="E13479" t="str">
        <f t="shared" si="214"/>
        <v>$125K-$200K</v>
      </c>
    </row>
    <row r="13480" spans="1:5" x14ac:dyDescent="0.3">
      <c r="A13480" s="33" t="s">
        <v>0</v>
      </c>
      <c r="B13480" s="33" t="s">
        <v>53</v>
      </c>
      <c r="C13480" s="33">
        <v>195500</v>
      </c>
      <c r="D13480" s="33" t="s">
        <v>1721</v>
      </c>
      <c r="E13480" t="str">
        <f t="shared" si="214"/>
        <v>$125K-$200K</v>
      </c>
    </row>
    <row r="13481" spans="1:5" x14ac:dyDescent="0.3">
      <c r="A13481" s="33" t="s">
        <v>4</v>
      </c>
      <c r="B13481" s="33" t="s">
        <v>54</v>
      </c>
      <c r="C13481" s="33">
        <v>155000</v>
      </c>
      <c r="D13481" s="33" t="s">
        <v>245</v>
      </c>
      <c r="E13481" t="str">
        <f t="shared" si="214"/>
        <v>$125K-$200K</v>
      </c>
    </row>
    <row r="13482" spans="1:5" x14ac:dyDescent="0.3">
      <c r="A13482" s="33" t="s">
        <v>0</v>
      </c>
      <c r="B13482" s="33" t="s">
        <v>53</v>
      </c>
      <c r="C13482" s="33">
        <v>100000</v>
      </c>
      <c r="D13482" s="33" t="s">
        <v>5428</v>
      </c>
      <c r="E13482" t="str">
        <f t="shared" si="214"/>
        <v>$75K-$100K</v>
      </c>
    </row>
    <row r="13483" spans="1:5" x14ac:dyDescent="0.3">
      <c r="A13483" s="33" t="s">
        <v>0</v>
      </c>
      <c r="B13483" s="33" t="s">
        <v>53</v>
      </c>
      <c r="C13483" s="33"/>
      <c r="D13483" s="33" t="s">
        <v>5429</v>
      </c>
      <c r="E13483" t="str">
        <f t="shared" si="214"/>
        <v>No Data</v>
      </c>
    </row>
    <row r="13484" spans="1:5" x14ac:dyDescent="0.3">
      <c r="A13484" s="33" t="s">
        <v>0</v>
      </c>
      <c r="B13484" s="33" t="s">
        <v>53</v>
      </c>
      <c r="C13484" s="33">
        <v>200000</v>
      </c>
      <c r="D13484" s="33" t="s">
        <v>377</v>
      </c>
      <c r="E13484" t="str">
        <f t="shared" si="214"/>
        <v>$125K-$200K</v>
      </c>
    </row>
    <row r="13485" spans="1:5" x14ac:dyDescent="0.3">
      <c r="A13485" s="33" t="s">
        <v>128</v>
      </c>
      <c r="B13485" s="33" t="s">
        <v>53</v>
      </c>
      <c r="C13485" s="33">
        <v>234500</v>
      </c>
      <c r="D13485" s="33" t="s">
        <v>1327</v>
      </c>
      <c r="E13485" t="str">
        <f t="shared" si="214"/>
        <v>&gt;$200K</v>
      </c>
    </row>
    <row r="13486" spans="1:5" x14ac:dyDescent="0.3">
      <c r="A13486" s="33" t="s">
        <v>2</v>
      </c>
      <c r="B13486" s="33" t="s">
        <v>53</v>
      </c>
      <c r="C13486" s="33"/>
      <c r="D13486" s="33" t="s">
        <v>5430</v>
      </c>
      <c r="E13486" t="str">
        <f t="shared" si="214"/>
        <v>No Data</v>
      </c>
    </row>
    <row r="13487" spans="1:5" x14ac:dyDescent="0.3">
      <c r="A13487" s="33" t="s">
        <v>2</v>
      </c>
      <c r="B13487" s="33" t="s">
        <v>53</v>
      </c>
      <c r="C13487" s="33">
        <v>100000</v>
      </c>
      <c r="D13487" s="33" t="s">
        <v>487</v>
      </c>
      <c r="E13487" t="str">
        <f t="shared" si="214"/>
        <v>$75K-$100K</v>
      </c>
    </row>
    <row r="13488" spans="1:5" x14ac:dyDescent="0.3">
      <c r="A13488" s="33" t="s">
        <v>128</v>
      </c>
      <c r="B13488" s="33" t="s">
        <v>53</v>
      </c>
      <c r="C13488" s="33">
        <v>155000</v>
      </c>
      <c r="D13488" s="33" t="s">
        <v>230</v>
      </c>
      <c r="E13488" t="str">
        <f t="shared" si="214"/>
        <v>$125K-$200K</v>
      </c>
    </row>
    <row r="13489" spans="1:5" x14ac:dyDescent="0.3">
      <c r="A13489" s="33" t="s">
        <v>129</v>
      </c>
      <c r="B13489" s="33" t="s">
        <v>54</v>
      </c>
      <c r="C13489" s="33">
        <v>160000</v>
      </c>
      <c r="D13489" s="33" t="s">
        <v>1418</v>
      </c>
      <c r="E13489" t="str">
        <f t="shared" si="214"/>
        <v>$125K-$200K</v>
      </c>
    </row>
    <row r="13490" spans="1:5" x14ac:dyDescent="0.3">
      <c r="A13490" s="33" t="s">
        <v>4</v>
      </c>
      <c r="B13490" s="33" t="s">
        <v>53</v>
      </c>
      <c r="C13490" s="33">
        <v>150000</v>
      </c>
      <c r="D13490" s="33" t="s">
        <v>717</v>
      </c>
      <c r="E13490" t="str">
        <f t="shared" si="214"/>
        <v>$125K-$200K</v>
      </c>
    </row>
    <row r="13491" spans="1:5" x14ac:dyDescent="0.3">
      <c r="A13491" s="33" t="s">
        <v>52</v>
      </c>
      <c r="B13491" s="33" t="s">
        <v>53</v>
      </c>
      <c r="C13491" s="33">
        <v>51500</v>
      </c>
      <c r="D13491" s="33" t="s">
        <v>301</v>
      </c>
      <c r="E13491" t="str">
        <f t="shared" si="214"/>
        <v>&lt;$75K</v>
      </c>
    </row>
    <row r="13492" spans="1:5" x14ac:dyDescent="0.3">
      <c r="A13492" s="33" t="s">
        <v>2</v>
      </c>
      <c r="B13492" s="33" t="s">
        <v>53</v>
      </c>
      <c r="C13492" s="33">
        <v>80000</v>
      </c>
      <c r="D13492" s="33" t="s">
        <v>1728</v>
      </c>
      <c r="E13492" t="str">
        <f t="shared" si="214"/>
        <v>$75K-$100K</v>
      </c>
    </row>
    <row r="13493" spans="1:5" x14ac:dyDescent="0.3">
      <c r="A13493" s="33" t="s">
        <v>0</v>
      </c>
      <c r="B13493" s="33" t="s">
        <v>53</v>
      </c>
      <c r="C13493" s="33">
        <v>120000</v>
      </c>
      <c r="D13493" s="33" t="s">
        <v>5431</v>
      </c>
      <c r="E13493" t="str">
        <f t="shared" si="214"/>
        <v>$100K-$125K</v>
      </c>
    </row>
    <row r="13494" spans="1:5" x14ac:dyDescent="0.3">
      <c r="A13494" s="33" t="s">
        <v>2</v>
      </c>
      <c r="B13494" s="33" t="s">
        <v>53</v>
      </c>
      <c r="C13494" s="33">
        <v>122500</v>
      </c>
      <c r="D13494" s="33" t="s">
        <v>5432</v>
      </c>
      <c r="E13494" t="str">
        <f t="shared" si="214"/>
        <v>$100K-$125K</v>
      </c>
    </row>
    <row r="13495" spans="1:5" x14ac:dyDescent="0.3">
      <c r="A13495" s="33" t="s">
        <v>125</v>
      </c>
      <c r="B13495" s="33" t="s">
        <v>99</v>
      </c>
      <c r="C13495" s="33">
        <v>165000</v>
      </c>
      <c r="D13495" s="33" t="s">
        <v>329</v>
      </c>
      <c r="E13495" t="str">
        <f t="shared" si="214"/>
        <v>$125K-$200K</v>
      </c>
    </row>
    <row r="13496" spans="1:5" x14ac:dyDescent="0.3">
      <c r="A13496" s="33" t="s">
        <v>4</v>
      </c>
      <c r="B13496" s="33" t="s">
        <v>53</v>
      </c>
      <c r="C13496" s="33"/>
      <c r="D13496" s="33" t="s">
        <v>258</v>
      </c>
      <c r="E13496" t="str">
        <f t="shared" si="214"/>
        <v>No Data</v>
      </c>
    </row>
    <row r="13497" spans="1:5" x14ac:dyDescent="0.3">
      <c r="A13497" s="33" t="s">
        <v>0</v>
      </c>
      <c r="B13497" s="33" t="s">
        <v>53</v>
      </c>
      <c r="C13497" s="33"/>
      <c r="D13497" s="33" t="s">
        <v>1636</v>
      </c>
      <c r="E13497" t="str">
        <f t="shared" si="214"/>
        <v>No Data</v>
      </c>
    </row>
    <row r="13498" spans="1:5" x14ac:dyDescent="0.3">
      <c r="A13498" s="33" t="s">
        <v>4</v>
      </c>
      <c r="B13498" s="33" t="s">
        <v>53</v>
      </c>
      <c r="C13498" s="33"/>
      <c r="D13498" s="33" t="s">
        <v>5433</v>
      </c>
      <c r="E13498" t="str">
        <f t="shared" si="214"/>
        <v>No Data</v>
      </c>
    </row>
    <row r="13499" spans="1:5" x14ac:dyDescent="0.3">
      <c r="A13499" s="33" t="s">
        <v>2</v>
      </c>
      <c r="B13499" s="33" t="s">
        <v>53</v>
      </c>
      <c r="C13499" s="33">
        <v>117500</v>
      </c>
      <c r="D13499" s="33" t="s">
        <v>2499</v>
      </c>
      <c r="E13499" t="str">
        <f t="shared" si="214"/>
        <v>$100K-$125K</v>
      </c>
    </row>
    <row r="13500" spans="1:5" x14ac:dyDescent="0.3">
      <c r="A13500" s="33" t="s">
        <v>2</v>
      </c>
      <c r="B13500" s="33" t="s">
        <v>53</v>
      </c>
      <c r="C13500" s="33">
        <v>85000</v>
      </c>
      <c r="D13500" s="33" t="s">
        <v>232</v>
      </c>
      <c r="E13500" t="str">
        <f t="shared" si="214"/>
        <v>$75K-$100K</v>
      </c>
    </row>
    <row r="13501" spans="1:5" x14ac:dyDescent="0.3">
      <c r="A13501" s="33" t="s">
        <v>2</v>
      </c>
      <c r="B13501" s="33" t="s">
        <v>53</v>
      </c>
      <c r="C13501" s="33"/>
      <c r="D13501" s="33" t="s">
        <v>871</v>
      </c>
      <c r="E13501" t="str">
        <f t="shared" si="214"/>
        <v>No Data</v>
      </c>
    </row>
    <row r="13502" spans="1:5" x14ac:dyDescent="0.3">
      <c r="A13502" s="33" t="s">
        <v>0</v>
      </c>
      <c r="B13502" s="33" t="s">
        <v>53</v>
      </c>
      <c r="C13502" s="33">
        <v>115000</v>
      </c>
      <c r="D13502" s="33" t="s">
        <v>5434</v>
      </c>
      <c r="E13502" t="str">
        <f t="shared" si="214"/>
        <v>$100K-$125K</v>
      </c>
    </row>
    <row r="13503" spans="1:5" x14ac:dyDescent="0.3">
      <c r="A13503" s="33" t="s">
        <v>2</v>
      </c>
      <c r="B13503" s="33" t="s">
        <v>53</v>
      </c>
      <c r="C13503" s="33"/>
      <c r="D13503" s="33" t="s">
        <v>5435</v>
      </c>
      <c r="E13503" t="str">
        <f t="shared" si="214"/>
        <v>No Data</v>
      </c>
    </row>
    <row r="13504" spans="1:5" x14ac:dyDescent="0.3">
      <c r="A13504" s="33" t="s">
        <v>0</v>
      </c>
      <c r="B13504" s="33" t="s">
        <v>67</v>
      </c>
      <c r="C13504" s="33">
        <v>157500</v>
      </c>
      <c r="D13504" s="33" t="s">
        <v>913</v>
      </c>
      <c r="E13504" t="str">
        <f t="shared" si="214"/>
        <v>$125K-$200K</v>
      </c>
    </row>
    <row r="13505" spans="1:5" x14ac:dyDescent="0.3">
      <c r="A13505" s="33" t="s">
        <v>126</v>
      </c>
      <c r="B13505" s="33" t="s">
        <v>53</v>
      </c>
      <c r="C13505" s="33"/>
      <c r="D13505" s="33" t="s">
        <v>258</v>
      </c>
      <c r="E13505" t="str">
        <f t="shared" si="214"/>
        <v>No Data</v>
      </c>
    </row>
    <row r="13506" spans="1:5" x14ac:dyDescent="0.3">
      <c r="A13506" s="33" t="s">
        <v>126</v>
      </c>
      <c r="B13506" s="33" t="s">
        <v>53</v>
      </c>
      <c r="C13506" s="33">
        <v>157500</v>
      </c>
      <c r="D13506" s="33" t="s">
        <v>377</v>
      </c>
      <c r="E13506" t="str">
        <f t="shared" si="214"/>
        <v>$125K-$200K</v>
      </c>
    </row>
    <row r="13507" spans="1:5" x14ac:dyDescent="0.3">
      <c r="A13507" s="33" t="s">
        <v>2</v>
      </c>
      <c r="B13507" s="33" t="s">
        <v>53</v>
      </c>
      <c r="C13507" s="33">
        <v>95000</v>
      </c>
      <c r="D13507" s="33" t="s">
        <v>5436</v>
      </c>
      <c r="E13507" t="str">
        <f t="shared" ref="E13507:E13570" si="215">_xlfn.XLOOKUP(C13507,$H$16:$H$21,$G$16:$G$21,,1)</f>
        <v>$75K-$100K</v>
      </c>
    </row>
    <row r="13508" spans="1:5" x14ac:dyDescent="0.3">
      <c r="A13508" s="33" t="s">
        <v>0</v>
      </c>
      <c r="B13508" s="33" t="s">
        <v>53</v>
      </c>
      <c r="C13508" s="33"/>
      <c r="D13508" s="33" t="s">
        <v>258</v>
      </c>
      <c r="E13508" t="str">
        <f t="shared" si="215"/>
        <v>No Data</v>
      </c>
    </row>
    <row r="13509" spans="1:5" x14ac:dyDescent="0.3">
      <c r="A13509" s="33" t="s">
        <v>0</v>
      </c>
      <c r="B13509" s="33" t="s">
        <v>53</v>
      </c>
      <c r="C13509" s="33">
        <v>350000</v>
      </c>
      <c r="D13509" s="33" t="s">
        <v>431</v>
      </c>
      <c r="E13509" t="str">
        <f t="shared" si="215"/>
        <v>&gt;$200K</v>
      </c>
    </row>
    <row r="13510" spans="1:5" x14ac:dyDescent="0.3">
      <c r="A13510" s="33" t="s">
        <v>4</v>
      </c>
      <c r="B13510" s="33" t="s">
        <v>53</v>
      </c>
      <c r="C13510" s="33">
        <v>212500</v>
      </c>
      <c r="D13510" s="33" t="s">
        <v>2341</v>
      </c>
      <c r="E13510" t="str">
        <f t="shared" si="215"/>
        <v>&gt;$200K</v>
      </c>
    </row>
    <row r="13511" spans="1:5" x14ac:dyDescent="0.3">
      <c r="A13511" s="33" t="s">
        <v>125</v>
      </c>
      <c r="B13511" s="33" t="s">
        <v>70</v>
      </c>
      <c r="C13511" s="33">
        <v>111175</v>
      </c>
      <c r="D13511" s="33" t="s">
        <v>1706</v>
      </c>
      <c r="E13511" t="str">
        <f t="shared" si="215"/>
        <v>$100K-$125K</v>
      </c>
    </row>
    <row r="13512" spans="1:5" x14ac:dyDescent="0.3">
      <c r="A13512" s="33" t="s">
        <v>2</v>
      </c>
      <c r="B13512" s="33" t="s">
        <v>53</v>
      </c>
      <c r="C13512" s="33"/>
      <c r="D13512" s="33" t="s">
        <v>1231</v>
      </c>
      <c r="E13512" t="str">
        <f t="shared" si="215"/>
        <v>No Data</v>
      </c>
    </row>
    <row r="13513" spans="1:5" x14ac:dyDescent="0.3">
      <c r="A13513" s="33" t="s">
        <v>0</v>
      </c>
      <c r="B13513" s="33" t="s">
        <v>53</v>
      </c>
      <c r="C13513" s="33">
        <v>119500</v>
      </c>
      <c r="D13513" s="33" t="s">
        <v>299</v>
      </c>
      <c r="E13513" t="str">
        <f t="shared" si="215"/>
        <v>$100K-$125K</v>
      </c>
    </row>
    <row r="13514" spans="1:5" x14ac:dyDescent="0.3">
      <c r="A13514" s="33" t="s">
        <v>4</v>
      </c>
      <c r="B13514" s="33" t="s">
        <v>68</v>
      </c>
      <c r="C13514" s="33">
        <v>96773</v>
      </c>
      <c r="D13514" s="33" t="s">
        <v>5437</v>
      </c>
      <c r="E13514" t="str">
        <f t="shared" si="215"/>
        <v>$75K-$100K</v>
      </c>
    </row>
    <row r="13515" spans="1:5" x14ac:dyDescent="0.3">
      <c r="A13515" s="33" t="s">
        <v>0</v>
      </c>
      <c r="B13515" s="33" t="s">
        <v>53</v>
      </c>
      <c r="C13515" s="33">
        <v>97500</v>
      </c>
      <c r="D13515" s="33" t="s">
        <v>5438</v>
      </c>
      <c r="E13515" t="str">
        <f t="shared" si="215"/>
        <v>$75K-$100K</v>
      </c>
    </row>
    <row r="13516" spans="1:5" x14ac:dyDescent="0.3">
      <c r="A13516" s="33" t="s">
        <v>125</v>
      </c>
      <c r="B13516" s="33" t="s">
        <v>53</v>
      </c>
      <c r="C13516" s="33">
        <v>70842.9609375</v>
      </c>
      <c r="D13516" s="33" t="s">
        <v>472</v>
      </c>
      <c r="E13516" t="str">
        <f t="shared" si="215"/>
        <v>&lt;$75K</v>
      </c>
    </row>
    <row r="13517" spans="1:5" x14ac:dyDescent="0.3">
      <c r="A13517" s="33" t="s">
        <v>2</v>
      </c>
      <c r="B13517" s="33" t="s">
        <v>53</v>
      </c>
      <c r="C13517" s="33"/>
      <c r="D13517" s="33" t="s">
        <v>833</v>
      </c>
      <c r="E13517" t="str">
        <f t="shared" si="215"/>
        <v>No Data</v>
      </c>
    </row>
    <row r="13518" spans="1:5" x14ac:dyDescent="0.3">
      <c r="A13518" s="33" t="s">
        <v>2</v>
      </c>
      <c r="B13518" s="33" t="s">
        <v>53</v>
      </c>
      <c r="C13518" s="33"/>
      <c r="D13518" s="33" t="s">
        <v>4454</v>
      </c>
      <c r="E13518" t="str">
        <f t="shared" si="215"/>
        <v>No Data</v>
      </c>
    </row>
    <row r="13519" spans="1:5" x14ac:dyDescent="0.3">
      <c r="A13519" s="33" t="s">
        <v>0</v>
      </c>
      <c r="B13519" s="33" t="s">
        <v>54</v>
      </c>
      <c r="C13519" s="33"/>
      <c r="D13519" s="33" t="s">
        <v>4401</v>
      </c>
      <c r="E13519" t="str">
        <f t="shared" si="215"/>
        <v>No Data</v>
      </c>
    </row>
    <row r="13520" spans="1:5" x14ac:dyDescent="0.3">
      <c r="A13520" s="33" t="s">
        <v>4</v>
      </c>
      <c r="B13520" s="33" t="s">
        <v>53</v>
      </c>
      <c r="C13520" s="33"/>
      <c r="D13520" s="33" t="s">
        <v>5439</v>
      </c>
      <c r="E13520" t="str">
        <f t="shared" si="215"/>
        <v>No Data</v>
      </c>
    </row>
    <row r="13521" spans="1:5" x14ac:dyDescent="0.3">
      <c r="A13521" s="33" t="s">
        <v>0</v>
      </c>
      <c r="B13521" s="33" t="s">
        <v>54</v>
      </c>
      <c r="C13521" s="33"/>
      <c r="D13521" s="33" t="s">
        <v>506</v>
      </c>
      <c r="E13521" t="str">
        <f t="shared" si="215"/>
        <v>No Data</v>
      </c>
    </row>
    <row r="13522" spans="1:5" x14ac:dyDescent="0.3">
      <c r="A13522" s="33" t="s">
        <v>0</v>
      </c>
      <c r="B13522" s="33" t="s">
        <v>121</v>
      </c>
      <c r="C13522" s="33">
        <v>88128</v>
      </c>
      <c r="D13522" s="33" t="s">
        <v>5440</v>
      </c>
      <c r="E13522" t="str">
        <f t="shared" si="215"/>
        <v>$75K-$100K</v>
      </c>
    </row>
    <row r="13523" spans="1:5" x14ac:dyDescent="0.3">
      <c r="A13523" s="33" t="s">
        <v>126</v>
      </c>
      <c r="B13523" s="33" t="s">
        <v>53</v>
      </c>
      <c r="C13523" s="33"/>
      <c r="D13523" s="33" t="s">
        <v>258</v>
      </c>
      <c r="E13523" t="str">
        <f t="shared" si="215"/>
        <v>No Data</v>
      </c>
    </row>
    <row r="13524" spans="1:5" x14ac:dyDescent="0.3">
      <c r="A13524" s="33" t="s">
        <v>52</v>
      </c>
      <c r="B13524" s="33" t="s">
        <v>53</v>
      </c>
      <c r="C13524" s="33"/>
      <c r="D13524" s="33" t="s">
        <v>3730</v>
      </c>
      <c r="E13524" t="str">
        <f t="shared" si="215"/>
        <v>No Data</v>
      </c>
    </row>
    <row r="13525" spans="1:5" x14ac:dyDescent="0.3">
      <c r="A13525" s="33" t="s">
        <v>126</v>
      </c>
      <c r="B13525" s="33" t="s">
        <v>53</v>
      </c>
      <c r="C13525" s="33">
        <v>107000</v>
      </c>
      <c r="D13525" s="33" t="s">
        <v>4391</v>
      </c>
      <c r="E13525" t="str">
        <f t="shared" si="215"/>
        <v>$100K-$125K</v>
      </c>
    </row>
    <row r="13526" spans="1:5" x14ac:dyDescent="0.3">
      <c r="A13526" s="33" t="s">
        <v>126</v>
      </c>
      <c r="B13526" s="33" t="s">
        <v>53</v>
      </c>
      <c r="C13526" s="33">
        <v>160000</v>
      </c>
      <c r="D13526" s="33" t="s">
        <v>5441</v>
      </c>
      <c r="E13526" t="str">
        <f t="shared" si="215"/>
        <v>$125K-$200K</v>
      </c>
    </row>
    <row r="13527" spans="1:5" x14ac:dyDescent="0.3">
      <c r="A13527" s="33" t="s">
        <v>1</v>
      </c>
      <c r="B13527" s="33" t="s">
        <v>70</v>
      </c>
      <c r="C13527" s="33">
        <v>166000</v>
      </c>
      <c r="D13527" s="33" t="s">
        <v>5442</v>
      </c>
      <c r="E13527" t="str">
        <f t="shared" si="215"/>
        <v>$125K-$200K</v>
      </c>
    </row>
    <row r="13528" spans="1:5" x14ac:dyDescent="0.3">
      <c r="A13528" s="33" t="s">
        <v>4</v>
      </c>
      <c r="B13528" s="33" t="s">
        <v>111</v>
      </c>
      <c r="C13528" s="33">
        <v>97444</v>
      </c>
      <c r="D13528" s="33" t="s">
        <v>1278</v>
      </c>
      <c r="E13528" t="str">
        <f t="shared" si="215"/>
        <v>$75K-$100K</v>
      </c>
    </row>
    <row r="13529" spans="1:5" x14ac:dyDescent="0.3">
      <c r="A13529" s="33" t="s">
        <v>2</v>
      </c>
      <c r="B13529" s="33" t="s">
        <v>53</v>
      </c>
      <c r="C13529" s="33"/>
      <c r="D13529" s="33" t="s">
        <v>1279</v>
      </c>
      <c r="E13529" t="str">
        <f t="shared" si="215"/>
        <v>No Data</v>
      </c>
    </row>
    <row r="13530" spans="1:5" x14ac:dyDescent="0.3">
      <c r="A13530" s="33" t="s">
        <v>2</v>
      </c>
      <c r="B13530" s="33" t="s">
        <v>53</v>
      </c>
      <c r="C13530" s="33">
        <v>47500</v>
      </c>
      <c r="D13530" s="33" t="s">
        <v>5443</v>
      </c>
      <c r="E13530" t="str">
        <f t="shared" si="215"/>
        <v>&lt;$75K</v>
      </c>
    </row>
    <row r="13531" spans="1:5" x14ac:dyDescent="0.3">
      <c r="A13531" s="33" t="s">
        <v>125</v>
      </c>
      <c r="B13531" s="33" t="s">
        <v>53</v>
      </c>
      <c r="C13531" s="33">
        <v>94000</v>
      </c>
      <c r="D13531" s="33" t="s">
        <v>520</v>
      </c>
      <c r="E13531" t="str">
        <f t="shared" si="215"/>
        <v>$75K-$100K</v>
      </c>
    </row>
    <row r="13532" spans="1:5" x14ac:dyDescent="0.3">
      <c r="A13532" s="33" t="s">
        <v>2</v>
      </c>
      <c r="B13532" s="33" t="s">
        <v>53</v>
      </c>
      <c r="C13532" s="33">
        <v>125000</v>
      </c>
      <c r="D13532" s="33" t="s">
        <v>5444</v>
      </c>
      <c r="E13532" t="str">
        <f t="shared" si="215"/>
        <v>$100K-$125K</v>
      </c>
    </row>
    <row r="13533" spans="1:5" x14ac:dyDescent="0.3">
      <c r="A13533" s="33" t="s">
        <v>2</v>
      </c>
      <c r="B13533" s="33" t="s">
        <v>53</v>
      </c>
      <c r="C13533" s="33">
        <v>85000</v>
      </c>
      <c r="D13533" s="33" t="s">
        <v>1951</v>
      </c>
      <c r="E13533" t="str">
        <f t="shared" si="215"/>
        <v>$75K-$100K</v>
      </c>
    </row>
    <row r="13534" spans="1:5" x14ac:dyDescent="0.3">
      <c r="A13534" s="33" t="s">
        <v>2</v>
      </c>
      <c r="B13534" s="33" t="s">
        <v>53</v>
      </c>
      <c r="C13534" s="33">
        <v>92527.5</v>
      </c>
      <c r="D13534" s="33" t="s">
        <v>1704</v>
      </c>
      <c r="E13534" t="str">
        <f t="shared" si="215"/>
        <v>$75K-$100K</v>
      </c>
    </row>
    <row r="13535" spans="1:5" x14ac:dyDescent="0.3">
      <c r="A13535" s="33" t="s">
        <v>0</v>
      </c>
      <c r="B13535" s="33" t="s">
        <v>104</v>
      </c>
      <c r="C13535" s="33">
        <v>157500</v>
      </c>
      <c r="D13535" s="33" t="s">
        <v>2410</v>
      </c>
      <c r="E13535" t="str">
        <f t="shared" si="215"/>
        <v>$125K-$200K</v>
      </c>
    </row>
    <row r="13536" spans="1:5" x14ac:dyDescent="0.3">
      <c r="A13536" s="33" t="s">
        <v>0</v>
      </c>
      <c r="B13536" s="33" t="s">
        <v>53</v>
      </c>
      <c r="C13536" s="33"/>
      <c r="D13536" s="33" t="s">
        <v>258</v>
      </c>
      <c r="E13536" t="str">
        <f t="shared" si="215"/>
        <v>No Data</v>
      </c>
    </row>
    <row r="13537" spans="1:5" x14ac:dyDescent="0.3">
      <c r="A13537" s="33" t="s">
        <v>0</v>
      </c>
      <c r="B13537" s="33" t="s">
        <v>53</v>
      </c>
      <c r="C13537" s="33"/>
      <c r="D13537" s="33" t="s">
        <v>230</v>
      </c>
      <c r="E13537" t="str">
        <f t="shared" si="215"/>
        <v>No Data</v>
      </c>
    </row>
    <row r="13538" spans="1:5" x14ac:dyDescent="0.3">
      <c r="A13538" s="33" t="s">
        <v>1</v>
      </c>
      <c r="B13538" s="33" t="s">
        <v>167</v>
      </c>
      <c r="C13538" s="33">
        <v>69000</v>
      </c>
      <c r="D13538" s="33" t="s">
        <v>5445</v>
      </c>
      <c r="E13538" t="str">
        <f t="shared" si="215"/>
        <v>&lt;$75K</v>
      </c>
    </row>
    <row r="13539" spans="1:5" x14ac:dyDescent="0.3">
      <c r="A13539" s="33" t="s">
        <v>0</v>
      </c>
      <c r="B13539" s="33" t="s">
        <v>53</v>
      </c>
      <c r="C13539" s="33">
        <v>90000</v>
      </c>
      <c r="D13539" s="33" t="s">
        <v>391</v>
      </c>
      <c r="E13539" t="str">
        <f t="shared" si="215"/>
        <v>$75K-$100K</v>
      </c>
    </row>
    <row r="13540" spans="1:5" x14ac:dyDescent="0.3">
      <c r="A13540" s="33" t="s">
        <v>4</v>
      </c>
      <c r="B13540" s="33" t="s">
        <v>53</v>
      </c>
      <c r="C13540" s="33">
        <v>234500</v>
      </c>
      <c r="D13540" s="33" t="s">
        <v>2439</v>
      </c>
      <c r="E13540" t="str">
        <f t="shared" si="215"/>
        <v>&gt;$200K</v>
      </c>
    </row>
    <row r="13541" spans="1:5" x14ac:dyDescent="0.3">
      <c r="A13541" s="33" t="s">
        <v>0</v>
      </c>
      <c r="B13541" s="33" t="s">
        <v>54</v>
      </c>
      <c r="C13541" s="33">
        <v>205328.5</v>
      </c>
      <c r="D13541" s="33" t="s">
        <v>5446</v>
      </c>
      <c r="E13541" t="str">
        <f t="shared" si="215"/>
        <v>&gt;$200K</v>
      </c>
    </row>
    <row r="13542" spans="1:5" x14ac:dyDescent="0.3">
      <c r="A13542" s="33" t="s">
        <v>2</v>
      </c>
      <c r="B13542" s="33" t="s">
        <v>53</v>
      </c>
      <c r="C13542" s="33"/>
      <c r="D13542" s="33" t="s">
        <v>5447</v>
      </c>
      <c r="E13542" t="str">
        <f t="shared" si="215"/>
        <v>No Data</v>
      </c>
    </row>
    <row r="13543" spans="1:5" x14ac:dyDescent="0.3">
      <c r="A13543" s="33" t="s">
        <v>128</v>
      </c>
      <c r="B13543" s="33" t="s">
        <v>53</v>
      </c>
      <c r="C13543" s="33">
        <v>241500</v>
      </c>
      <c r="D13543" s="33" t="s">
        <v>2357</v>
      </c>
      <c r="E13543" t="str">
        <f t="shared" si="215"/>
        <v>&gt;$200K</v>
      </c>
    </row>
    <row r="13544" spans="1:5" x14ac:dyDescent="0.3">
      <c r="A13544" s="33" t="s">
        <v>2</v>
      </c>
      <c r="B13544" s="33" t="s">
        <v>53</v>
      </c>
      <c r="C13544" s="33">
        <v>77500</v>
      </c>
      <c r="D13544" s="33" t="s">
        <v>5448</v>
      </c>
      <c r="E13544" t="str">
        <f t="shared" si="215"/>
        <v>$75K-$100K</v>
      </c>
    </row>
    <row r="13545" spans="1:5" x14ac:dyDescent="0.3">
      <c r="A13545" s="33" t="s">
        <v>0</v>
      </c>
      <c r="B13545" s="33" t="s">
        <v>53</v>
      </c>
      <c r="C13545" s="33">
        <v>105000</v>
      </c>
      <c r="D13545" s="33" t="s">
        <v>5449</v>
      </c>
      <c r="E13545" t="str">
        <f t="shared" si="215"/>
        <v>$100K-$125K</v>
      </c>
    </row>
    <row r="13546" spans="1:5" x14ac:dyDescent="0.3">
      <c r="A13546" s="33" t="s">
        <v>128</v>
      </c>
      <c r="B13546" s="33" t="s">
        <v>53</v>
      </c>
      <c r="C13546" s="33">
        <v>90000</v>
      </c>
      <c r="D13546" s="33" t="s">
        <v>299</v>
      </c>
      <c r="E13546" t="str">
        <f t="shared" si="215"/>
        <v>$75K-$100K</v>
      </c>
    </row>
    <row r="13547" spans="1:5" x14ac:dyDescent="0.3">
      <c r="A13547" s="33" t="s">
        <v>125</v>
      </c>
      <c r="B13547" s="33" t="s">
        <v>53</v>
      </c>
      <c r="C13547" s="33"/>
      <c r="D13547" s="33" t="s">
        <v>2532</v>
      </c>
      <c r="E13547" t="str">
        <f t="shared" si="215"/>
        <v>No Data</v>
      </c>
    </row>
    <row r="13548" spans="1:5" x14ac:dyDescent="0.3">
      <c r="A13548" s="33" t="s">
        <v>0</v>
      </c>
      <c r="B13548" s="33" t="s">
        <v>81</v>
      </c>
      <c r="C13548" s="33">
        <v>157500</v>
      </c>
      <c r="D13548" s="33" t="s">
        <v>5450</v>
      </c>
      <c r="E13548" t="str">
        <f t="shared" si="215"/>
        <v>$125K-$200K</v>
      </c>
    </row>
    <row r="13549" spans="1:5" x14ac:dyDescent="0.3">
      <c r="A13549" s="33" t="s">
        <v>2</v>
      </c>
      <c r="B13549" s="33" t="s">
        <v>53</v>
      </c>
      <c r="C13549" s="33">
        <v>95000</v>
      </c>
      <c r="D13549" s="33" t="s">
        <v>5451</v>
      </c>
      <c r="E13549" t="str">
        <f t="shared" si="215"/>
        <v>$75K-$100K</v>
      </c>
    </row>
    <row r="13550" spans="1:5" x14ac:dyDescent="0.3">
      <c r="A13550" s="33" t="s">
        <v>126</v>
      </c>
      <c r="B13550" s="33" t="s">
        <v>53</v>
      </c>
      <c r="C13550" s="33">
        <v>90000</v>
      </c>
      <c r="D13550" s="33" t="s">
        <v>5452</v>
      </c>
      <c r="E13550" t="str">
        <f t="shared" si="215"/>
        <v>$75K-$100K</v>
      </c>
    </row>
    <row r="13551" spans="1:5" x14ac:dyDescent="0.3">
      <c r="A13551" s="33" t="s">
        <v>2</v>
      </c>
      <c r="B13551" s="33" t="s">
        <v>53</v>
      </c>
      <c r="C13551" s="33">
        <v>135000</v>
      </c>
      <c r="D13551" s="33" t="s">
        <v>3066</v>
      </c>
      <c r="E13551" t="str">
        <f t="shared" si="215"/>
        <v>$125K-$200K</v>
      </c>
    </row>
    <row r="13552" spans="1:5" x14ac:dyDescent="0.3">
      <c r="A13552" s="33" t="s">
        <v>4</v>
      </c>
      <c r="B13552" s="33" t="s">
        <v>53</v>
      </c>
      <c r="C13552" s="33">
        <v>205000</v>
      </c>
      <c r="D13552" s="33" t="s">
        <v>5453</v>
      </c>
      <c r="E13552" t="str">
        <f t="shared" si="215"/>
        <v>&gt;$200K</v>
      </c>
    </row>
    <row r="13553" spans="1:5" x14ac:dyDescent="0.3">
      <c r="A13553" s="33" t="s">
        <v>2</v>
      </c>
      <c r="B13553" s="33" t="s">
        <v>53</v>
      </c>
      <c r="C13553" s="33">
        <v>48107</v>
      </c>
      <c r="D13553" s="33" t="s">
        <v>4878</v>
      </c>
      <c r="E13553" t="str">
        <f t="shared" si="215"/>
        <v>&lt;$75K</v>
      </c>
    </row>
    <row r="13554" spans="1:5" x14ac:dyDescent="0.3">
      <c r="A13554" s="33" t="s">
        <v>2</v>
      </c>
      <c r="B13554" s="33" t="s">
        <v>53</v>
      </c>
      <c r="C13554" s="33">
        <v>70250</v>
      </c>
      <c r="D13554" s="33" t="s">
        <v>5454</v>
      </c>
      <c r="E13554" t="str">
        <f t="shared" si="215"/>
        <v>&lt;$75K</v>
      </c>
    </row>
    <row r="13555" spans="1:5" x14ac:dyDescent="0.3">
      <c r="A13555" s="33" t="s">
        <v>0</v>
      </c>
      <c r="B13555" s="33" t="s">
        <v>54</v>
      </c>
      <c r="C13555" s="33"/>
      <c r="D13555" s="33" t="s">
        <v>258</v>
      </c>
      <c r="E13555" t="str">
        <f t="shared" si="215"/>
        <v>No Data</v>
      </c>
    </row>
    <row r="13556" spans="1:5" x14ac:dyDescent="0.3">
      <c r="A13556" s="33" t="s">
        <v>128</v>
      </c>
      <c r="B13556" s="33" t="s">
        <v>53</v>
      </c>
      <c r="C13556" s="33"/>
      <c r="D13556" s="33" t="s">
        <v>1977</v>
      </c>
      <c r="E13556" t="str">
        <f t="shared" si="215"/>
        <v>No Data</v>
      </c>
    </row>
    <row r="13557" spans="1:5" x14ac:dyDescent="0.3">
      <c r="A13557" s="33" t="s">
        <v>0</v>
      </c>
      <c r="B13557" s="33" t="s">
        <v>53</v>
      </c>
      <c r="C13557" s="33">
        <v>157500</v>
      </c>
      <c r="D13557" s="33" t="s">
        <v>3667</v>
      </c>
      <c r="E13557" t="str">
        <f t="shared" si="215"/>
        <v>$125K-$200K</v>
      </c>
    </row>
    <row r="13558" spans="1:5" x14ac:dyDescent="0.3">
      <c r="A13558" s="33" t="s">
        <v>0</v>
      </c>
      <c r="B13558" s="33" t="s">
        <v>53</v>
      </c>
      <c r="C13558" s="33"/>
      <c r="D13558" s="33" t="s">
        <v>258</v>
      </c>
      <c r="E13558" t="str">
        <f t="shared" si="215"/>
        <v>No Data</v>
      </c>
    </row>
    <row r="13559" spans="1:5" x14ac:dyDescent="0.3">
      <c r="A13559" s="33" t="s">
        <v>1</v>
      </c>
      <c r="B13559" s="33" t="s">
        <v>81</v>
      </c>
      <c r="C13559" s="33">
        <v>99150</v>
      </c>
      <c r="D13559" s="33" t="s">
        <v>1172</v>
      </c>
      <c r="E13559" t="str">
        <f t="shared" si="215"/>
        <v>$75K-$100K</v>
      </c>
    </row>
    <row r="13560" spans="1:5" x14ac:dyDescent="0.3">
      <c r="A13560" s="33" t="s">
        <v>2</v>
      </c>
      <c r="B13560" s="33" t="s">
        <v>53</v>
      </c>
      <c r="C13560" s="33"/>
      <c r="D13560" s="33" t="s">
        <v>4297</v>
      </c>
      <c r="E13560" t="str">
        <f t="shared" si="215"/>
        <v>No Data</v>
      </c>
    </row>
    <row r="13561" spans="1:5" x14ac:dyDescent="0.3">
      <c r="A13561" s="33" t="s">
        <v>0</v>
      </c>
      <c r="B13561" s="33" t="s">
        <v>53</v>
      </c>
      <c r="C13561" s="33"/>
      <c r="D13561" s="33" t="s">
        <v>5455</v>
      </c>
      <c r="E13561" t="str">
        <f t="shared" si="215"/>
        <v>No Data</v>
      </c>
    </row>
    <row r="13562" spans="1:5" x14ac:dyDescent="0.3">
      <c r="A13562" s="33" t="s">
        <v>0</v>
      </c>
      <c r="B13562" s="33" t="s">
        <v>54</v>
      </c>
      <c r="C13562" s="33">
        <v>198500</v>
      </c>
      <c r="D13562" s="33" t="s">
        <v>431</v>
      </c>
      <c r="E13562" t="str">
        <f t="shared" si="215"/>
        <v>$125K-$200K</v>
      </c>
    </row>
    <row r="13563" spans="1:5" x14ac:dyDescent="0.3">
      <c r="A13563" s="33" t="s">
        <v>2</v>
      </c>
      <c r="B13563" s="33" t="s">
        <v>53</v>
      </c>
      <c r="C13563" s="33"/>
      <c r="D13563" s="33" t="s">
        <v>5456</v>
      </c>
      <c r="E13563" t="str">
        <f t="shared" si="215"/>
        <v>No Data</v>
      </c>
    </row>
    <row r="13564" spans="1:5" x14ac:dyDescent="0.3">
      <c r="A13564" s="33" t="s">
        <v>2</v>
      </c>
      <c r="B13564" s="33" t="s">
        <v>53</v>
      </c>
      <c r="C13564" s="33">
        <v>90000</v>
      </c>
      <c r="D13564" s="33" t="s">
        <v>1020</v>
      </c>
      <c r="E13564" t="str">
        <f t="shared" si="215"/>
        <v>$75K-$100K</v>
      </c>
    </row>
    <row r="13565" spans="1:5" x14ac:dyDescent="0.3">
      <c r="A13565" s="33" t="s">
        <v>126</v>
      </c>
      <c r="B13565" s="33" t="s">
        <v>81</v>
      </c>
      <c r="C13565" s="33">
        <v>99150</v>
      </c>
      <c r="D13565" s="33" t="s">
        <v>5380</v>
      </c>
      <c r="E13565" t="str">
        <f t="shared" si="215"/>
        <v>$75K-$100K</v>
      </c>
    </row>
    <row r="13566" spans="1:5" x14ac:dyDescent="0.3">
      <c r="A13566" s="33" t="s">
        <v>128</v>
      </c>
      <c r="B13566" s="33" t="s">
        <v>53</v>
      </c>
      <c r="C13566" s="33">
        <v>222589</v>
      </c>
      <c r="D13566" s="33" t="s">
        <v>225</v>
      </c>
      <c r="E13566" t="str">
        <f t="shared" si="215"/>
        <v>&gt;$200K</v>
      </c>
    </row>
    <row r="13567" spans="1:5" x14ac:dyDescent="0.3">
      <c r="A13567" s="33" t="s">
        <v>126</v>
      </c>
      <c r="B13567" s="33" t="s">
        <v>53</v>
      </c>
      <c r="C13567" s="33">
        <v>130400</v>
      </c>
      <c r="D13567" s="33" t="s">
        <v>5457</v>
      </c>
      <c r="E13567" t="str">
        <f t="shared" si="215"/>
        <v>$125K-$200K</v>
      </c>
    </row>
    <row r="13568" spans="1:5" x14ac:dyDescent="0.3">
      <c r="A13568" s="33" t="s">
        <v>4</v>
      </c>
      <c r="B13568" s="33" t="s">
        <v>53</v>
      </c>
      <c r="C13568" s="33"/>
      <c r="D13568" s="33" t="s">
        <v>3084</v>
      </c>
      <c r="E13568" t="str">
        <f t="shared" si="215"/>
        <v>No Data</v>
      </c>
    </row>
    <row r="13569" spans="1:5" x14ac:dyDescent="0.3">
      <c r="A13569" s="33" t="s">
        <v>4</v>
      </c>
      <c r="B13569" s="33" t="s">
        <v>53</v>
      </c>
      <c r="C13569" s="33"/>
      <c r="D13569" s="33" t="s">
        <v>232</v>
      </c>
      <c r="E13569" t="str">
        <f t="shared" si="215"/>
        <v>No Data</v>
      </c>
    </row>
    <row r="13570" spans="1:5" x14ac:dyDescent="0.3">
      <c r="A13570" s="33" t="s">
        <v>125</v>
      </c>
      <c r="B13570" s="33" t="s">
        <v>53</v>
      </c>
      <c r="C13570" s="33">
        <v>124497</v>
      </c>
      <c r="D13570" s="33" t="s">
        <v>3397</v>
      </c>
      <c r="E13570" t="str">
        <f t="shared" si="215"/>
        <v>$100K-$125K</v>
      </c>
    </row>
    <row r="13571" spans="1:5" x14ac:dyDescent="0.3">
      <c r="A13571" s="33" t="s">
        <v>4</v>
      </c>
      <c r="B13571" s="33" t="s">
        <v>53</v>
      </c>
      <c r="C13571" s="33"/>
      <c r="D13571" s="33" t="s">
        <v>5458</v>
      </c>
      <c r="E13571" t="str">
        <f t="shared" ref="E13571:E13634" si="216">_xlfn.XLOOKUP(C13571,$H$16:$H$21,$G$16:$G$21,,1)</f>
        <v>No Data</v>
      </c>
    </row>
    <row r="13572" spans="1:5" x14ac:dyDescent="0.3">
      <c r="A13572" s="33" t="s">
        <v>52</v>
      </c>
      <c r="B13572" s="33" t="s">
        <v>53</v>
      </c>
      <c r="C13572" s="33">
        <v>82500</v>
      </c>
      <c r="D13572" s="33" t="s">
        <v>5459</v>
      </c>
      <c r="E13572" t="str">
        <f t="shared" si="216"/>
        <v>$75K-$100K</v>
      </c>
    </row>
    <row r="13573" spans="1:5" x14ac:dyDescent="0.3">
      <c r="A13573" s="33" t="s">
        <v>4</v>
      </c>
      <c r="B13573" s="33" t="s">
        <v>53</v>
      </c>
      <c r="C13573" s="33"/>
      <c r="D13573" s="33" t="s">
        <v>4989</v>
      </c>
      <c r="E13573" t="str">
        <f t="shared" si="216"/>
        <v>No Data</v>
      </c>
    </row>
    <row r="13574" spans="1:5" x14ac:dyDescent="0.3">
      <c r="A13574" s="33" t="s">
        <v>125</v>
      </c>
      <c r="B13574" s="33" t="s">
        <v>53</v>
      </c>
      <c r="C13574" s="33">
        <v>125000</v>
      </c>
      <c r="D13574" s="33" t="s">
        <v>4767</v>
      </c>
      <c r="E13574" t="str">
        <f t="shared" si="216"/>
        <v>$100K-$125K</v>
      </c>
    </row>
    <row r="13575" spans="1:5" x14ac:dyDescent="0.3">
      <c r="A13575" s="33" t="s">
        <v>128</v>
      </c>
      <c r="B13575" s="33" t="s">
        <v>53</v>
      </c>
      <c r="C13575" s="33">
        <v>125000</v>
      </c>
      <c r="D13575" s="33" t="s">
        <v>679</v>
      </c>
      <c r="E13575" t="str">
        <f t="shared" si="216"/>
        <v>$100K-$125K</v>
      </c>
    </row>
    <row r="13576" spans="1:5" x14ac:dyDescent="0.3">
      <c r="A13576" s="33" t="s">
        <v>2</v>
      </c>
      <c r="B13576" s="33" t="s">
        <v>53</v>
      </c>
      <c r="C13576" s="33"/>
      <c r="D13576" s="33" t="s">
        <v>5460</v>
      </c>
      <c r="E13576" t="str">
        <f t="shared" si="216"/>
        <v>No Data</v>
      </c>
    </row>
    <row r="13577" spans="1:5" x14ac:dyDescent="0.3">
      <c r="A13577" s="33" t="s">
        <v>126</v>
      </c>
      <c r="B13577" s="33" t="s">
        <v>53</v>
      </c>
      <c r="C13577" s="33"/>
      <c r="D13577" s="33" t="s">
        <v>611</v>
      </c>
      <c r="E13577" t="str">
        <f t="shared" si="216"/>
        <v>No Data</v>
      </c>
    </row>
    <row r="13578" spans="1:5" x14ac:dyDescent="0.3">
      <c r="A13578" s="33" t="s">
        <v>2</v>
      </c>
      <c r="B13578" s="33" t="s">
        <v>53</v>
      </c>
      <c r="C13578" s="33">
        <v>125000</v>
      </c>
      <c r="D13578" s="33" t="s">
        <v>5461</v>
      </c>
      <c r="E13578" t="str">
        <f t="shared" si="216"/>
        <v>$100K-$125K</v>
      </c>
    </row>
    <row r="13579" spans="1:5" x14ac:dyDescent="0.3">
      <c r="A13579" s="33" t="s">
        <v>125</v>
      </c>
      <c r="B13579" s="33" t="s">
        <v>53</v>
      </c>
      <c r="C13579" s="33"/>
      <c r="D13579" s="33" t="s">
        <v>5462</v>
      </c>
      <c r="E13579" t="str">
        <f t="shared" si="216"/>
        <v>No Data</v>
      </c>
    </row>
    <row r="13580" spans="1:5" x14ac:dyDescent="0.3">
      <c r="A13580" s="33" t="s">
        <v>0</v>
      </c>
      <c r="B13580" s="33" t="s">
        <v>53</v>
      </c>
      <c r="C13580" s="33">
        <v>115000</v>
      </c>
      <c r="D13580" s="33" t="s">
        <v>5419</v>
      </c>
      <c r="E13580" t="str">
        <f t="shared" si="216"/>
        <v>$100K-$125K</v>
      </c>
    </row>
    <row r="13581" spans="1:5" x14ac:dyDescent="0.3">
      <c r="A13581" s="33" t="s">
        <v>0</v>
      </c>
      <c r="B13581" s="33" t="s">
        <v>54</v>
      </c>
      <c r="C13581" s="33"/>
      <c r="D13581" s="33" t="s">
        <v>1948</v>
      </c>
      <c r="E13581" t="str">
        <f t="shared" si="216"/>
        <v>No Data</v>
      </c>
    </row>
    <row r="13582" spans="1:5" x14ac:dyDescent="0.3">
      <c r="A13582" s="33" t="s">
        <v>0</v>
      </c>
      <c r="B13582" s="33" t="s">
        <v>53</v>
      </c>
      <c r="C13582" s="33">
        <v>90000</v>
      </c>
      <c r="D13582" s="33" t="s">
        <v>2262</v>
      </c>
      <c r="E13582" t="str">
        <f t="shared" si="216"/>
        <v>$75K-$100K</v>
      </c>
    </row>
    <row r="13583" spans="1:5" x14ac:dyDescent="0.3">
      <c r="A13583" s="33" t="s">
        <v>4</v>
      </c>
      <c r="B13583" s="33" t="s">
        <v>53</v>
      </c>
      <c r="C13583" s="33">
        <v>140000</v>
      </c>
      <c r="D13583" s="33" t="s">
        <v>3038</v>
      </c>
      <c r="E13583" t="str">
        <f t="shared" si="216"/>
        <v>$125K-$200K</v>
      </c>
    </row>
    <row r="13584" spans="1:5" x14ac:dyDescent="0.3">
      <c r="A13584" s="33" t="s">
        <v>0</v>
      </c>
      <c r="B13584" s="33" t="s">
        <v>53</v>
      </c>
      <c r="C13584" s="33"/>
      <c r="D13584" s="33" t="s">
        <v>5463</v>
      </c>
      <c r="E13584" t="str">
        <f t="shared" si="216"/>
        <v>No Data</v>
      </c>
    </row>
    <row r="13585" spans="1:5" x14ac:dyDescent="0.3">
      <c r="A13585" s="33" t="s">
        <v>0</v>
      </c>
      <c r="B13585" s="33" t="s">
        <v>53</v>
      </c>
      <c r="C13585" s="33"/>
      <c r="D13585" s="33" t="s">
        <v>339</v>
      </c>
      <c r="E13585" t="str">
        <f t="shared" si="216"/>
        <v>No Data</v>
      </c>
    </row>
    <row r="13586" spans="1:5" x14ac:dyDescent="0.3">
      <c r="A13586" s="33" t="s">
        <v>0</v>
      </c>
      <c r="B13586" s="33" t="s">
        <v>53</v>
      </c>
      <c r="C13586" s="33">
        <v>155000</v>
      </c>
      <c r="D13586" s="33" t="s">
        <v>1587</v>
      </c>
      <c r="E13586" t="str">
        <f t="shared" si="216"/>
        <v>$125K-$200K</v>
      </c>
    </row>
    <row r="13587" spans="1:5" x14ac:dyDescent="0.3">
      <c r="A13587" s="33" t="s">
        <v>4</v>
      </c>
      <c r="B13587" s="33" t="s">
        <v>99</v>
      </c>
      <c r="C13587" s="33"/>
      <c r="D13587" s="33" t="s">
        <v>366</v>
      </c>
      <c r="E13587" t="str">
        <f t="shared" si="216"/>
        <v>No Data</v>
      </c>
    </row>
    <row r="13588" spans="1:5" x14ac:dyDescent="0.3">
      <c r="A13588" s="33" t="s">
        <v>126</v>
      </c>
      <c r="B13588" s="33" t="s">
        <v>53</v>
      </c>
      <c r="C13588" s="33">
        <v>138200</v>
      </c>
      <c r="D13588" s="33" t="s">
        <v>318</v>
      </c>
      <c r="E13588" t="str">
        <f t="shared" si="216"/>
        <v>$125K-$200K</v>
      </c>
    </row>
    <row r="13589" spans="1:5" x14ac:dyDescent="0.3">
      <c r="A13589" s="33" t="s">
        <v>2</v>
      </c>
      <c r="B13589" s="33" t="s">
        <v>53</v>
      </c>
      <c r="C13589" s="33"/>
      <c r="D13589" s="33" t="s">
        <v>5464</v>
      </c>
      <c r="E13589" t="str">
        <f t="shared" si="216"/>
        <v>No Data</v>
      </c>
    </row>
    <row r="13590" spans="1:5" x14ac:dyDescent="0.3">
      <c r="A13590" s="33" t="s">
        <v>2</v>
      </c>
      <c r="B13590" s="33" t="s">
        <v>53</v>
      </c>
      <c r="C13590" s="33"/>
      <c r="D13590" s="33" t="s">
        <v>985</v>
      </c>
      <c r="E13590" t="str">
        <f t="shared" si="216"/>
        <v>No Data</v>
      </c>
    </row>
    <row r="13591" spans="1:5" x14ac:dyDescent="0.3">
      <c r="A13591" s="33" t="s">
        <v>2</v>
      </c>
      <c r="B13591" s="33" t="s">
        <v>53</v>
      </c>
      <c r="C13591" s="33">
        <v>70290</v>
      </c>
      <c r="D13591" s="33" t="s">
        <v>5465</v>
      </c>
      <c r="E13591" t="str">
        <f t="shared" si="216"/>
        <v>&lt;$75K</v>
      </c>
    </row>
    <row r="13592" spans="1:5" x14ac:dyDescent="0.3">
      <c r="A13592" s="33" t="s">
        <v>2</v>
      </c>
      <c r="B13592" s="33" t="s">
        <v>53</v>
      </c>
      <c r="C13592" s="33">
        <v>150000</v>
      </c>
      <c r="D13592" s="33" t="s">
        <v>905</v>
      </c>
      <c r="E13592" t="str">
        <f t="shared" si="216"/>
        <v>$125K-$200K</v>
      </c>
    </row>
    <row r="13593" spans="1:5" x14ac:dyDescent="0.3">
      <c r="A13593" s="33" t="s">
        <v>2</v>
      </c>
      <c r="B13593" s="33" t="s">
        <v>53</v>
      </c>
      <c r="C13593" s="33">
        <v>90000</v>
      </c>
      <c r="D13593" s="33" t="s">
        <v>5466</v>
      </c>
      <c r="E13593" t="str">
        <f t="shared" si="216"/>
        <v>$75K-$100K</v>
      </c>
    </row>
    <row r="13594" spans="1:5" x14ac:dyDescent="0.3">
      <c r="A13594" s="33" t="s">
        <v>4</v>
      </c>
      <c r="B13594" s="33" t="s">
        <v>53</v>
      </c>
      <c r="C13594" s="33">
        <v>120000</v>
      </c>
      <c r="D13594" s="33" t="s">
        <v>799</v>
      </c>
      <c r="E13594" t="str">
        <f t="shared" si="216"/>
        <v>$100K-$125K</v>
      </c>
    </row>
    <row r="13595" spans="1:5" x14ac:dyDescent="0.3">
      <c r="A13595" s="33" t="s">
        <v>4</v>
      </c>
      <c r="B13595" s="33" t="s">
        <v>53</v>
      </c>
      <c r="C13595" s="33"/>
      <c r="D13595" s="33" t="s">
        <v>268</v>
      </c>
      <c r="E13595" t="str">
        <f t="shared" si="216"/>
        <v>No Data</v>
      </c>
    </row>
    <row r="13596" spans="1:5" x14ac:dyDescent="0.3">
      <c r="A13596" s="33" t="s">
        <v>4</v>
      </c>
      <c r="B13596" s="33" t="s">
        <v>54</v>
      </c>
      <c r="C13596" s="33"/>
      <c r="D13596" s="33" t="s">
        <v>433</v>
      </c>
      <c r="E13596" t="str">
        <f t="shared" si="216"/>
        <v>No Data</v>
      </c>
    </row>
    <row r="13597" spans="1:5" x14ac:dyDescent="0.3">
      <c r="A13597" s="33" t="s">
        <v>4</v>
      </c>
      <c r="B13597" s="33" t="s">
        <v>53</v>
      </c>
      <c r="C13597" s="33">
        <v>197500</v>
      </c>
      <c r="D13597" s="33" t="s">
        <v>5467</v>
      </c>
      <c r="E13597" t="str">
        <f t="shared" si="216"/>
        <v>$125K-$200K</v>
      </c>
    </row>
    <row r="13598" spans="1:5" x14ac:dyDescent="0.3">
      <c r="A13598" s="33" t="s">
        <v>128</v>
      </c>
      <c r="B13598" s="33" t="s">
        <v>53</v>
      </c>
      <c r="C13598" s="33">
        <v>125000</v>
      </c>
      <c r="D13598" s="33" t="s">
        <v>385</v>
      </c>
      <c r="E13598" t="str">
        <f t="shared" si="216"/>
        <v>$100K-$125K</v>
      </c>
    </row>
    <row r="13599" spans="1:5" x14ac:dyDescent="0.3">
      <c r="A13599" s="33" t="s">
        <v>2</v>
      </c>
      <c r="B13599" s="33" t="s">
        <v>53</v>
      </c>
      <c r="C13599" s="33">
        <v>90000</v>
      </c>
      <c r="D13599" s="33" t="s">
        <v>2056</v>
      </c>
      <c r="E13599" t="str">
        <f t="shared" si="216"/>
        <v>$75K-$100K</v>
      </c>
    </row>
    <row r="13600" spans="1:5" x14ac:dyDescent="0.3">
      <c r="A13600" s="33" t="s">
        <v>128</v>
      </c>
      <c r="B13600" s="33" t="s">
        <v>53</v>
      </c>
      <c r="C13600" s="33">
        <v>100400</v>
      </c>
      <c r="D13600" s="33" t="s">
        <v>234</v>
      </c>
      <c r="E13600" t="str">
        <f t="shared" si="216"/>
        <v>$100K-$125K</v>
      </c>
    </row>
    <row r="13601" spans="1:5" x14ac:dyDescent="0.3">
      <c r="A13601" s="33" t="s">
        <v>0</v>
      </c>
      <c r="B13601" s="33" t="s">
        <v>53</v>
      </c>
      <c r="C13601" s="33">
        <v>124000</v>
      </c>
      <c r="D13601" s="33" t="s">
        <v>2634</v>
      </c>
      <c r="E13601" t="str">
        <f t="shared" si="216"/>
        <v>$100K-$125K</v>
      </c>
    </row>
    <row r="13602" spans="1:5" x14ac:dyDescent="0.3">
      <c r="A13602" s="33" t="s">
        <v>0</v>
      </c>
      <c r="B13602" s="33" t="s">
        <v>53</v>
      </c>
      <c r="C13602" s="33"/>
      <c r="D13602" s="33" t="s">
        <v>1409</v>
      </c>
      <c r="E13602" t="str">
        <f t="shared" si="216"/>
        <v>No Data</v>
      </c>
    </row>
    <row r="13603" spans="1:5" x14ac:dyDescent="0.3">
      <c r="A13603" s="33" t="s">
        <v>2</v>
      </c>
      <c r="B13603" s="33" t="s">
        <v>53</v>
      </c>
      <c r="C13603" s="33"/>
      <c r="D13603" s="33" t="s">
        <v>5468</v>
      </c>
      <c r="E13603" t="str">
        <f t="shared" si="216"/>
        <v>No Data</v>
      </c>
    </row>
    <row r="13604" spans="1:5" x14ac:dyDescent="0.3">
      <c r="A13604" s="33" t="s">
        <v>1</v>
      </c>
      <c r="B13604" s="33" t="s">
        <v>69</v>
      </c>
      <c r="C13604" s="33">
        <v>166000</v>
      </c>
      <c r="D13604" s="33" t="s">
        <v>5191</v>
      </c>
      <c r="E13604" t="str">
        <f t="shared" si="216"/>
        <v>$125K-$200K</v>
      </c>
    </row>
    <row r="13605" spans="1:5" x14ac:dyDescent="0.3">
      <c r="A13605" s="33" t="s">
        <v>0</v>
      </c>
      <c r="B13605" s="33" t="s">
        <v>53</v>
      </c>
      <c r="C13605" s="33">
        <v>232500</v>
      </c>
      <c r="D13605" s="33" t="s">
        <v>5469</v>
      </c>
      <c r="E13605" t="str">
        <f t="shared" si="216"/>
        <v>&gt;$200K</v>
      </c>
    </row>
    <row r="13606" spans="1:5" x14ac:dyDescent="0.3">
      <c r="A13606" s="33" t="s">
        <v>2</v>
      </c>
      <c r="B13606" s="33" t="s">
        <v>53</v>
      </c>
      <c r="C13606" s="33">
        <v>86093.7578125</v>
      </c>
      <c r="D13606" s="33" t="s">
        <v>5470</v>
      </c>
      <c r="E13606" t="str">
        <f t="shared" si="216"/>
        <v>$75K-$100K</v>
      </c>
    </row>
    <row r="13607" spans="1:5" x14ac:dyDescent="0.3">
      <c r="A13607" s="33" t="s">
        <v>2</v>
      </c>
      <c r="B13607" s="33" t="s">
        <v>53</v>
      </c>
      <c r="C13607" s="33">
        <v>63000</v>
      </c>
      <c r="D13607" s="33" t="s">
        <v>1680</v>
      </c>
      <c r="E13607" t="str">
        <f t="shared" si="216"/>
        <v>&lt;$75K</v>
      </c>
    </row>
    <row r="13608" spans="1:5" x14ac:dyDescent="0.3">
      <c r="A13608" s="33" t="s">
        <v>2</v>
      </c>
      <c r="B13608" s="33" t="s">
        <v>53</v>
      </c>
      <c r="C13608" s="33"/>
      <c r="D13608" s="33" t="s">
        <v>1020</v>
      </c>
      <c r="E13608" t="str">
        <f t="shared" si="216"/>
        <v>No Data</v>
      </c>
    </row>
    <row r="13609" spans="1:5" x14ac:dyDescent="0.3">
      <c r="A13609" s="33" t="s">
        <v>0</v>
      </c>
      <c r="B13609" s="33" t="s">
        <v>53</v>
      </c>
      <c r="C13609" s="33">
        <v>123750</v>
      </c>
      <c r="D13609" s="33" t="s">
        <v>609</v>
      </c>
      <c r="E13609" t="str">
        <f t="shared" si="216"/>
        <v>$100K-$125K</v>
      </c>
    </row>
    <row r="13610" spans="1:5" x14ac:dyDescent="0.3">
      <c r="A13610" s="33" t="s">
        <v>126</v>
      </c>
      <c r="B13610" s="33" t="s">
        <v>70</v>
      </c>
      <c r="C13610" s="33">
        <v>45000</v>
      </c>
      <c r="D13610" s="33" t="s">
        <v>5471</v>
      </c>
      <c r="E13610" t="str">
        <f t="shared" si="216"/>
        <v>&lt;$75K</v>
      </c>
    </row>
    <row r="13611" spans="1:5" x14ac:dyDescent="0.3">
      <c r="A13611" s="33" t="s">
        <v>2</v>
      </c>
      <c r="B13611" s="33" t="s">
        <v>53</v>
      </c>
      <c r="C13611" s="33">
        <v>77500</v>
      </c>
      <c r="D13611" s="33" t="s">
        <v>5472</v>
      </c>
      <c r="E13611" t="str">
        <f t="shared" si="216"/>
        <v>$75K-$100K</v>
      </c>
    </row>
    <row r="13612" spans="1:5" x14ac:dyDescent="0.3">
      <c r="A13612" s="33" t="s">
        <v>2</v>
      </c>
      <c r="B13612" s="33" t="s">
        <v>53</v>
      </c>
      <c r="C13612" s="33"/>
      <c r="D13612" s="33" t="s">
        <v>480</v>
      </c>
      <c r="E13612" t="str">
        <f t="shared" si="216"/>
        <v>No Data</v>
      </c>
    </row>
    <row r="13613" spans="1:5" x14ac:dyDescent="0.3">
      <c r="A13613" s="33" t="s">
        <v>125</v>
      </c>
      <c r="B13613" s="33" t="s">
        <v>53</v>
      </c>
      <c r="C13613" s="33">
        <v>125000</v>
      </c>
      <c r="D13613" s="33" t="s">
        <v>5473</v>
      </c>
      <c r="E13613" t="str">
        <f t="shared" si="216"/>
        <v>$100K-$125K</v>
      </c>
    </row>
    <row r="13614" spans="1:5" x14ac:dyDescent="0.3">
      <c r="A13614" s="33" t="s">
        <v>0</v>
      </c>
      <c r="B13614" s="33" t="s">
        <v>53</v>
      </c>
      <c r="C13614" s="33"/>
      <c r="D13614" s="33" t="s">
        <v>299</v>
      </c>
      <c r="E13614" t="str">
        <f t="shared" si="216"/>
        <v>No Data</v>
      </c>
    </row>
    <row r="13615" spans="1:5" x14ac:dyDescent="0.3">
      <c r="A13615" s="33" t="s">
        <v>2</v>
      </c>
      <c r="B13615" s="33" t="s">
        <v>53</v>
      </c>
      <c r="C13615" s="33">
        <v>222093.5</v>
      </c>
      <c r="D13615" s="33" t="s">
        <v>217</v>
      </c>
      <c r="E13615" t="str">
        <f t="shared" si="216"/>
        <v>&gt;$200K</v>
      </c>
    </row>
    <row r="13616" spans="1:5" x14ac:dyDescent="0.3">
      <c r="A13616" s="33" t="s">
        <v>4</v>
      </c>
      <c r="B13616" s="33" t="s">
        <v>53</v>
      </c>
      <c r="C13616" s="33">
        <v>115000</v>
      </c>
      <c r="D13616" s="33" t="s">
        <v>5474</v>
      </c>
      <c r="E13616" t="str">
        <f t="shared" si="216"/>
        <v>$100K-$125K</v>
      </c>
    </row>
    <row r="13617" spans="1:5" x14ac:dyDescent="0.3">
      <c r="A13617" s="33" t="s">
        <v>2</v>
      </c>
      <c r="B13617" s="33" t="s">
        <v>53</v>
      </c>
      <c r="C13617" s="33">
        <v>115000</v>
      </c>
      <c r="D13617" s="33" t="s">
        <v>1128</v>
      </c>
      <c r="E13617" t="str">
        <f t="shared" si="216"/>
        <v>$100K-$125K</v>
      </c>
    </row>
    <row r="13618" spans="1:5" x14ac:dyDescent="0.3">
      <c r="A13618" s="33" t="s">
        <v>4</v>
      </c>
      <c r="B13618" s="33" t="s">
        <v>53</v>
      </c>
      <c r="C13618" s="33"/>
      <c r="D13618" s="33" t="s">
        <v>278</v>
      </c>
      <c r="E13618" t="str">
        <f t="shared" si="216"/>
        <v>No Data</v>
      </c>
    </row>
    <row r="13619" spans="1:5" x14ac:dyDescent="0.3">
      <c r="A13619" s="33" t="s">
        <v>0</v>
      </c>
      <c r="B13619" s="33" t="s">
        <v>53</v>
      </c>
      <c r="C13619" s="33">
        <v>130000</v>
      </c>
      <c r="D13619" s="33" t="s">
        <v>5475</v>
      </c>
      <c r="E13619" t="str">
        <f t="shared" si="216"/>
        <v>$125K-$200K</v>
      </c>
    </row>
    <row r="13620" spans="1:5" x14ac:dyDescent="0.3">
      <c r="A13620" s="33" t="s">
        <v>0</v>
      </c>
      <c r="B13620" s="33" t="s">
        <v>53</v>
      </c>
      <c r="C13620" s="33">
        <v>156853</v>
      </c>
      <c r="D13620" s="33" t="s">
        <v>5476</v>
      </c>
      <c r="E13620" t="str">
        <f t="shared" si="216"/>
        <v>$125K-$200K</v>
      </c>
    </row>
    <row r="13621" spans="1:5" x14ac:dyDescent="0.3">
      <c r="A13621" s="33" t="s">
        <v>4</v>
      </c>
      <c r="B13621" s="33" t="s">
        <v>54</v>
      </c>
      <c r="C13621" s="33">
        <v>90000</v>
      </c>
      <c r="D13621" s="33" t="s">
        <v>985</v>
      </c>
      <c r="E13621" t="str">
        <f t="shared" si="216"/>
        <v>$75K-$100K</v>
      </c>
    </row>
    <row r="13622" spans="1:5" x14ac:dyDescent="0.3">
      <c r="A13622" s="33" t="s">
        <v>4</v>
      </c>
      <c r="B13622" s="33" t="s">
        <v>81</v>
      </c>
      <c r="C13622" s="33">
        <v>90000</v>
      </c>
      <c r="D13622" s="33" t="s">
        <v>5477</v>
      </c>
      <c r="E13622" t="str">
        <f t="shared" si="216"/>
        <v>$75K-$100K</v>
      </c>
    </row>
    <row r="13623" spans="1:5" x14ac:dyDescent="0.3">
      <c r="A13623" s="33" t="s">
        <v>0</v>
      </c>
      <c r="B13623" s="33" t="s">
        <v>53</v>
      </c>
      <c r="C13623" s="33">
        <v>132150</v>
      </c>
      <c r="D13623" s="33" t="s">
        <v>280</v>
      </c>
      <c r="E13623" t="str">
        <f t="shared" si="216"/>
        <v>$125K-$200K</v>
      </c>
    </row>
    <row r="13624" spans="1:5" x14ac:dyDescent="0.3">
      <c r="A13624" s="33" t="s">
        <v>2</v>
      </c>
      <c r="B13624" s="33" t="s">
        <v>53</v>
      </c>
      <c r="C13624" s="33">
        <v>85000</v>
      </c>
      <c r="D13624" s="33" t="s">
        <v>265</v>
      </c>
      <c r="E13624" t="str">
        <f t="shared" si="216"/>
        <v>$75K-$100K</v>
      </c>
    </row>
    <row r="13625" spans="1:5" x14ac:dyDescent="0.3">
      <c r="A13625" s="33" t="s">
        <v>2</v>
      </c>
      <c r="B13625" s="33" t="s">
        <v>53</v>
      </c>
      <c r="C13625" s="33"/>
      <c r="D13625" s="33" t="s">
        <v>5478</v>
      </c>
      <c r="E13625" t="str">
        <f t="shared" si="216"/>
        <v>No Data</v>
      </c>
    </row>
    <row r="13626" spans="1:5" x14ac:dyDescent="0.3">
      <c r="A13626" s="33" t="s">
        <v>125</v>
      </c>
      <c r="B13626" s="33" t="s">
        <v>53</v>
      </c>
      <c r="C13626" s="33">
        <v>98500</v>
      </c>
      <c r="D13626" s="33" t="s">
        <v>5479</v>
      </c>
      <c r="E13626" t="str">
        <f t="shared" si="216"/>
        <v>$75K-$100K</v>
      </c>
    </row>
    <row r="13627" spans="1:5" x14ac:dyDescent="0.3">
      <c r="A13627" s="33" t="s">
        <v>2</v>
      </c>
      <c r="B13627" s="33" t="s">
        <v>53</v>
      </c>
      <c r="C13627" s="33"/>
      <c r="D13627" s="33" t="s">
        <v>2834</v>
      </c>
      <c r="E13627" t="str">
        <f t="shared" si="216"/>
        <v>No Data</v>
      </c>
    </row>
    <row r="13628" spans="1:5" x14ac:dyDescent="0.3">
      <c r="A13628" s="33" t="s">
        <v>4</v>
      </c>
      <c r="B13628" s="33" t="s">
        <v>53</v>
      </c>
      <c r="C13628" s="33">
        <v>145000</v>
      </c>
      <c r="D13628" s="33" t="s">
        <v>315</v>
      </c>
      <c r="E13628" t="str">
        <f t="shared" si="216"/>
        <v>$125K-$200K</v>
      </c>
    </row>
    <row r="13629" spans="1:5" x14ac:dyDescent="0.3">
      <c r="A13629" s="33" t="s">
        <v>2</v>
      </c>
      <c r="B13629" s="33" t="s">
        <v>53</v>
      </c>
      <c r="C13629" s="33"/>
      <c r="D13629" s="33" t="s">
        <v>553</v>
      </c>
      <c r="E13629" t="str">
        <f t="shared" si="216"/>
        <v>No Data</v>
      </c>
    </row>
    <row r="13630" spans="1:5" x14ac:dyDescent="0.3">
      <c r="A13630" s="33" t="s">
        <v>0</v>
      </c>
      <c r="B13630" s="33" t="s">
        <v>54</v>
      </c>
      <c r="C13630" s="33"/>
      <c r="D13630" s="33" t="s">
        <v>258</v>
      </c>
      <c r="E13630" t="str">
        <f t="shared" si="216"/>
        <v>No Data</v>
      </c>
    </row>
    <row r="13631" spans="1:5" x14ac:dyDescent="0.3">
      <c r="A13631" s="33" t="s">
        <v>0</v>
      </c>
      <c r="B13631" s="33" t="s">
        <v>53</v>
      </c>
      <c r="C13631" s="33"/>
      <c r="D13631" s="33" t="s">
        <v>5480</v>
      </c>
      <c r="E13631" t="str">
        <f t="shared" si="216"/>
        <v>No Data</v>
      </c>
    </row>
    <row r="13632" spans="1:5" x14ac:dyDescent="0.3">
      <c r="A13632" s="33" t="s">
        <v>1</v>
      </c>
      <c r="B13632" s="33" t="s">
        <v>122</v>
      </c>
      <c r="C13632" s="33">
        <v>89100</v>
      </c>
      <c r="D13632" s="33" t="s">
        <v>1757</v>
      </c>
      <c r="E13632" t="str">
        <f t="shared" si="216"/>
        <v>$75K-$100K</v>
      </c>
    </row>
    <row r="13633" spans="1:5" x14ac:dyDescent="0.3">
      <c r="A13633" s="33" t="s">
        <v>0</v>
      </c>
      <c r="B13633" s="33" t="s">
        <v>92</v>
      </c>
      <c r="C13633" s="33">
        <v>80850</v>
      </c>
      <c r="D13633" s="33" t="s">
        <v>5481</v>
      </c>
      <c r="E13633" t="str">
        <f t="shared" si="216"/>
        <v>$75K-$100K</v>
      </c>
    </row>
    <row r="13634" spans="1:5" x14ac:dyDescent="0.3">
      <c r="A13634" s="33" t="s">
        <v>2</v>
      </c>
      <c r="B13634" s="33" t="s">
        <v>53</v>
      </c>
      <c r="C13634" s="33">
        <v>100000</v>
      </c>
      <c r="D13634" s="33" t="s">
        <v>504</v>
      </c>
      <c r="E13634" t="str">
        <f t="shared" si="216"/>
        <v>$75K-$100K</v>
      </c>
    </row>
    <row r="13635" spans="1:5" x14ac:dyDescent="0.3">
      <c r="A13635" s="33" t="s">
        <v>4</v>
      </c>
      <c r="B13635" s="33" t="s">
        <v>53</v>
      </c>
      <c r="C13635" s="33">
        <v>145000</v>
      </c>
      <c r="D13635" s="33" t="s">
        <v>5482</v>
      </c>
      <c r="E13635" t="str">
        <f t="shared" ref="E13635:E13698" si="217">_xlfn.XLOOKUP(C13635,$H$16:$H$21,$G$16:$G$21,,1)</f>
        <v>$125K-$200K</v>
      </c>
    </row>
    <row r="13636" spans="1:5" x14ac:dyDescent="0.3">
      <c r="A13636" s="33" t="s">
        <v>4</v>
      </c>
      <c r="B13636" s="33" t="s">
        <v>53</v>
      </c>
      <c r="C13636" s="33">
        <v>205000</v>
      </c>
      <c r="D13636" s="33" t="s">
        <v>265</v>
      </c>
      <c r="E13636" t="str">
        <f t="shared" si="217"/>
        <v>&gt;$200K</v>
      </c>
    </row>
    <row r="13637" spans="1:5" x14ac:dyDescent="0.3">
      <c r="A13637" s="33" t="s">
        <v>2</v>
      </c>
      <c r="B13637" s="33" t="s">
        <v>53</v>
      </c>
      <c r="C13637" s="33"/>
      <c r="D13637" s="33" t="s">
        <v>268</v>
      </c>
      <c r="E13637" t="str">
        <f t="shared" si="217"/>
        <v>No Data</v>
      </c>
    </row>
    <row r="13638" spans="1:5" x14ac:dyDescent="0.3">
      <c r="A13638" s="33" t="s">
        <v>2</v>
      </c>
      <c r="B13638" s="33" t="s">
        <v>53</v>
      </c>
      <c r="C13638" s="33">
        <v>67070</v>
      </c>
      <c r="D13638" s="33" t="s">
        <v>5483</v>
      </c>
      <c r="E13638" t="str">
        <f t="shared" si="217"/>
        <v>&lt;$75K</v>
      </c>
    </row>
    <row r="13639" spans="1:5" x14ac:dyDescent="0.3">
      <c r="A13639" s="33" t="s">
        <v>125</v>
      </c>
      <c r="B13639" s="33" t="s">
        <v>53</v>
      </c>
      <c r="C13639" s="33">
        <v>50500</v>
      </c>
      <c r="D13639" s="33" t="s">
        <v>5484</v>
      </c>
      <c r="E13639" t="str">
        <f t="shared" si="217"/>
        <v>&lt;$75K</v>
      </c>
    </row>
    <row r="13640" spans="1:5" x14ac:dyDescent="0.3">
      <c r="A13640" s="33" t="s">
        <v>2</v>
      </c>
      <c r="B13640" s="33" t="s">
        <v>53</v>
      </c>
      <c r="C13640" s="33">
        <v>131900</v>
      </c>
      <c r="D13640" s="33" t="s">
        <v>729</v>
      </c>
      <c r="E13640" t="str">
        <f t="shared" si="217"/>
        <v>$125K-$200K</v>
      </c>
    </row>
    <row r="13641" spans="1:5" x14ac:dyDescent="0.3">
      <c r="A13641" s="33" t="s">
        <v>2</v>
      </c>
      <c r="B13641" s="33" t="s">
        <v>53</v>
      </c>
      <c r="C13641" s="33"/>
      <c r="D13641" s="33" t="s">
        <v>5485</v>
      </c>
      <c r="E13641" t="str">
        <f t="shared" si="217"/>
        <v>No Data</v>
      </c>
    </row>
    <row r="13642" spans="1:5" x14ac:dyDescent="0.3">
      <c r="A13642" s="33" t="s">
        <v>2</v>
      </c>
      <c r="B13642" s="33" t="s">
        <v>53</v>
      </c>
      <c r="C13642" s="33"/>
      <c r="D13642" s="33" t="s">
        <v>5486</v>
      </c>
      <c r="E13642" t="str">
        <f t="shared" si="217"/>
        <v>No Data</v>
      </c>
    </row>
    <row r="13643" spans="1:5" x14ac:dyDescent="0.3">
      <c r="A13643" s="33" t="s">
        <v>4</v>
      </c>
      <c r="B13643" s="33" t="s">
        <v>53</v>
      </c>
      <c r="C13643" s="33">
        <v>112500</v>
      </c>
      <c r="D13643" s="33" t="s">
        <v>265</v>
      </c>
      <c r="E13643" t="str">
        <f t="shared" si="217"/>
        <v>$100K-$125K</v>
      </c>
    </row>
    <row r="13644" spans="1:5" x14ac:dyDescent="0.3">
      <c r="A13644" s="33" t="s">
        <v>2</v>
      </c>
      <c r="B13644" s="33" t="s">
        <v>53</v>
      </c>
      <c r="C13644" s="33"/>
      <c r="D13644" s="33" t="s">
        <v>2800</v>
      </c>
      <c r="E13644" t="str">
        <f t="shared" si="217"/>
        <v>No Data</v>
      </c>
    </row>
    <row r="13645" spans="1:5" x14ac:dyDescent="0.3">
      <c r="A13645" s="33" t="s">
        <v>2</v>
      </c>
      <c r="B13645" s="33" t="s">
        <v>53</v>
      </c>
      <c r="C13645" s="33">
        <v>115000</v>
      </c>
      <c r="D13645" s="33" t="s">
        <v>235</v>
      </c>
      <c r="E13645" t="str">
        <f t="shared" si="217"/>
        <v>$100K-$125K</v>
      </c>
    </row>
    <row r="13646" spans="1:5" x14ac:dyDescent="0.3">
      <c r="A13646" s="33" t="s">
        <v>0</v>
      </c>
      <c r="B13646" s="33" t="s">
        <v>53</v>
      </c>
      <c r="C13646" s="33"/>
      <c r="D13646" s="33" t="s">
        <v>5267</v>
      </c>
      <c r="E13646" t="str">
        <f t="shared" si="217"/>
        <v>No Data</v>
      </c>
    </row>
    <row r="13647" spans="1:5" x14ac:dyDescent="0.3">
      <c r="A13647" s="33" t="s">
        <v>0</v>
      </c>
      <c r="B13647" s="33" t="s">
        <v>53</v>
      </c>
      <c r="C13647" s="33"/>
      <c r="D13647" s="33" t="s">
        <v>5487</v>
      </c>
      <c r="E13647" t="str">
        <f t="shared" si="217"/>
        <v>No Data</v>
      </c>
    </row>
    <row r="13648" spans="1:5" x14ac:dyDescent="0.3">
      <c r="A13648" s="33" t="s">
        <v>2</v>
      </c>
      <c r="B13648" s="33" t="s">
        <v>53</v>
      </c>
      <c r="C13648" s="33"/>
      <c r="D13648" s="33" t="s">
        <v>3326</v>
      </c>
      <c r="E13648" t="str">
        <f t="shared" si="217"/>
        <v>No Data</v>
      </c>
    </row>
    <row r="13649" spans="1:5" x14ac:dyDescent="0.3">
      <c r="A13649" s="33" t="s">
        <v>4</v>
      </c>
      <c r="B13649" s="33" t="s">
        <v>53</v>
      </c>
      <c r="C13649" s="33">
        <v>102500</v>
      </c>
      <c r="D13649" s="33" t="s">
        <v>3155</v>
      </c>
      <c r="E13649" t="str">
        <f t="shared" si="217"/>
        <v>$100K-$125K</v>
      </c>
    </row>
    <row r="13650" spans="1:5" x14ac:dyDescent="0.3">
      <c r="A13650" s="33" t="s">
        <v>128</v>
      </c>
      <c r="B13650" s="33" t="s">
        <v>53</v>
      </c>
      <c r="C13650" s="33">
        <v>100400</v>
      </c>
      <c r="D13650" s="33" t="s">
        <v>234</v>
      </c>
      <c r="E13650" t="str">
        <f t="shared" si="217"/>
        <v>$100K-$125K</v>
      </c>
    </row>
    <row r="13651" spans="1:5" x14ac:dyDescent="0.3">
      <c r="A13651" s="33" t="s">
        <v>2</v>
      </c>
      <c r="B13651" s="33" t="s">
        <v>53</v>
      </c>
      <c r="C13651" s="33"/>
      <c r="D13651" s="33" t="s">
        <v>5488</v>
      </c>
      <c r="E13651" t="str">
        <f t="shared" si="217"/>
        <v>No Data</v>
      </c>
    </row>
    <row r="13652" spans="1:5" x14ac:dyDescent="0.3">
      <c r="A13652" s="33" t="s">
        <v>2</v>
      </c>
      <c r="B13652" s="33" t="s">
        <v>53</v>
      </c>
      <c r="C13652" s="33"/>
      <c r="D13652" s="33" t="s">
        <v>5489</v>
      </c>
      <c r="E13652" t="str">
        <f t="shared" si="217"/>
        <v>No Data</v>
      </c>
    </row>
    <row r="13653" spans="1:5" x14ac:dyDescent="0.3">
      <c r="A13653" s="33" t="s">
        <v>4</v>
      </c>
      <c r="B13653" s="33" t="s">
        <v>53</v>
      </c>
      <c r="C13653" s="33">
        <v>90000</v>
      </c>
      <c r="D13653" s="33" t="s">
        <v>5490</v>
      </c>
      <c r="E13653" t="str">
        <f t="shared" si="217"/>
        <v>$75K-$100K</v>
      </c>
    </row>
    <row r="13654" spans="1:5" x14ac:dyDescent="0.3">
      <c r="A13654" s="33" t="s">
        <v>0</v>
      </c>
      <c r="B13654" s="33" t="s">
        <v>53</v>
      </c>
      <c r="C13654" s="33">
        <v>99250</v>
      </c>
      <c r="D13654" s="33" t="s">
        <v>5491</v>
      </c>
      <c r="E13654" t="str">
        <f t="shared" si="217"/>
        <v>$75K-$100K</v>
      </c>
    </row>
    <row r="13655" spans="1:5" x14ac:dyDescent="0.3">
      <c r="A13655" s="33" t="s">
        <v>1</v>
      </c>
      <c r="B13655" s="33" t="s">
        <v>110</v>
      </c>
      <c r="C13655" s="33">
        <v>56700</v>
      </c>
      <c r="D13655" s="33" t="s">
        <v>5492</v>
      </c>
      <c r="E13655" t="str">
        <f t="shared" si="217"/>
        <v>&lt;$75K</v>
      </c>
    </row>
    <row r="13656" spans="1:5" x14ac:dyDescent="0.3">
      <c r="A13656" s="33" t="s">
        <v>2</v>
      </c>
      <c r="B13656" s="33" t="s">
        <v>53</v>
      </c>
      <c r="C13656" s="33">
        <v>57500</v>
      </c>
      <c r="D13656" s="33" t="s">
        <v>5493</v>
      </c>
      <c r="E13656" t="str">
        <f t="shared" si="217"/>
        <v>&lt;$75K</v>
      </c>
    </row>
    <row r="13657" spans="1:5" x14ac:dyDescent="0.3">
      <c r="A13657" s="33" t="s">
        <v>2</v>
      </c>
      <c r="B13657" s="33" t="s">
        <v>53</v>
      </c>
      <c r="C13657" s="33">
        <v>51232</v>
      </c>
      <c r="D13657" s="33" t="s">
        <v>5494</v>
      </c>
      <c r="E13657" t="str">
        <f t="shared" si="217"/>
        <v>&lt;$75K</v>
      </c>
    </row>
    <row r="13658" spans="1:5" x14ac:dyDescent="0.3">
      <c r="A13658" s="33" t="s">
        <v>0</v>
      </c>
      <c r="B13658" s="33" t="s">
        <v>53</v>
      </c>
      <c r="C13658" s="33">
        <v>250000</v>
      </c>
      <c r="D13658" s="33" t="s">
        <v>230</v>
      </c>
      <c r="E13658" t="str">
        <f t="shared" si="217"/>
        <v>&gt;$200K</v>
      </c>
    </row>
    <row r="13659" spans="1:5" x14ac:dyDescent="0.3">
      <c r="A13659" s="33" t="s">
        <v>0</v>
      </c>
      <c r="B13659" s="33" t="s">
        <v>53</v>
      </c>
      <c r="C13659" s="33">
        <v>111027</v>
      </c>
      <c r="D13659" s="33" t="s">
        <v>5495</v>
      </c>
      <c r="E13659" t="str">
        <f t="shared" si="217"/>
        <v>$100K-$125K</v>
      </c>
    </row>
    <row r="13660" spans="1:5" x14ac:dyDescent="0.3">
      <c r="A13660" s="33" t="s">
        <v>2</v>
      </c>
      <c r="B13660" s="33" t="s">
        <v>53</v>
      </c>
      <c r="C13660" s="33">
        <v>55000</v>
      </c>
      <c r="D13660" s="33" t="s">
        <v>268</v>
      </c>
      <c r="E13660" t="str">
        <f t="shared" si="217"/>
        <v>&lt;$75K</v>
      </c>
    </row>
    <row r="13661" spans="1:5" x14ac:dyDescent="0.3">
      <c r="A13661" s="33" t="s">
        <v>2</v>
      </c>
      <c r="B13661" s="33" t="s">
        <v>53</v>
      </c>
      <c r="C13661" s="33"/>
      <c r="D13661" s="33" t="s">
        <v>5496</v>
      </c>
      <c r="E13661" t="str">
        <f t="shared" si="217"/>
        <v>No Data</v>
      </c>
    </row>
    <row r="13662" spans="1:5" x14ac:dyDescent="0.3">
      <c r="A13662" s="33" t="s">
        <v>4</v>
      </c>
      <c r="B13662" s="33" t="s">
        <v>53</v>
      </c>
      <c r="C13662" s="33"/>
      <c r="D13662" s="33" t="s">
        <v>5497</v>
      </c>
      <c r="E13662" t="str">
        <f t="shared" si="217"/>
        <v>No Data</v>
      </c>
    </row>
    <row r="13663" spans="1:5" x14ac:dyDescent="0.3">
      <c r="A13663" s="33" t="s">
        <v>4</v>
      </c>
      <c r="B13663" s="33" t="s">
        <v>53</v>
      </c>
      <c r="C13663" s="33">
        <v>200000</v>
      </c>
      <c r="D13663" s="33" t="s">
        <v>942</v>
      </c>
      <c r="E13663" t="str">
        <f t="shared" si="217"/>
        <v>$125K-$200K</v>
      </c>
    </row>
    <row r="13664" spans="1:5" x14ac:dyDescent="0.3">
      <c r="A13664" s="33" t="s">
        <v>126</v>
      </c>
      <c r="B13664" s="33" t="s">
        <v>53</v>
      </c>
      <c r="C13664" s="33">
        <v>152433.5</v>
      </c>
      <c r="D13664" s="33" t="s">
        <v>646</v>
      </c>
      <c r="E13664" t="str">
        <f t="shared" si="217"/>
        <v>$125K-$200K</v>
      </c>
    </row>
    <row r="13665" spans="1:5" x14ac:dyDescent="0.3">
      <c r="A13665" s="33" t="s">
        <v>4</v>
      </c>
      <c r="B13665" s="33" t="s">
        <v>54</v>
      </c>
      <c r="C13665" s="33">
        <v>108000</v>
      </c>
      <c r="D13665" s="33" t="s">
        <v>5498</v>
      </c>
      <c r="E13665" t="str">
        <f t="shared" si="217"/>
        <v>$100K-$125K</v>
      </c>
    </row>
    <row r="13666" spans="1:5" x14ac:dyDescent="0.3">
      <c r="A13666" s="33" t="s">
        <v>0</v>
      </c>
      <c r="B13666" s="33" t="s">
        <v>53</v>
      </c>
      <c r="C13666" s="33"/>
      <c r="D13666" s="33" t="s">
        <v>2554</v>
      </c>
      <c r="E13666" t="str">
        <f t="shared" si="217"/>
        <v>No Data</v>
      </c>
    </row>
    <row r="13667" spans="1:5" x14ac:dyDescent="0.3">
      <c r="A13667" s="33" t="s">
        <v>2</v>
      </c>
      <c r="B13667" s="33" t="s">
        <v>53</v>
      </c>
      <c r="C13667" s="33">
        <v>175000</v>
      </c>
      <c r="D13667" s="33" t="s">
        <v>5499</v>
      </c>
      <c r="E13667" t="str">
        <f t="shared" si="217"/>
        <v>$125K-$200K</v>
      </c>
    </row>
    <row r="13668" spans="1:5" x14ac:dyDescent="0.3">
      <c r="A13668" s="33" t="s">
        <v>4</v>
      </c>
      <c r="B13668" s="33" t="s">
        <v>53</v>
      </c>
      <c r="C13668" s="33"/>
      <c r="D13668" s="33" t="s">
        <v>232</v>
      </c>
      <c r="E13668" t="str">
        <f t="shared" si="217"/>
        <v>No Data</v>
      </c>
    </row>
    <row r="13669" spans="1:5" x14ac:dyDescent="0.3">
      <c r="A13669" s="33" t="s">
        <v>4</v>
      </c>
      <c r="B13669" s="33" t="s">
        <v>53</v>
      </c>
      <c r="C13669" s="33">
        <v>138200</v>
      </c>
      <c r="D13669" s="33" t="s">
        <v>409</v>
      </c>
      <c r="E13669" t="str">
        <f t="shared" si="217"/>
        <v>$125K-$200K</v>
      </c>
    </row>
    <row r="13670" spans="1:5" x14ac:dyDescent="0.3">
      <c r="A13670" s="33" t="s">
        <v>126</v>
      </c>
      <c r="B13670" s="33" t="s">
        <v>97</v>
      </c>
      <c r="C13670" s="33">
        <v>89100</v>
      </c>
      <c r="D13670" s="33" t="s">
        <v>1818</v>
      </c>
      <c r="E13670" t="str">
        <f t="shared" si="217"/>
        <v>$75K-$100K</v>
      </c>
    </row>
    <row r="13671" spans="1:5" x14ac:dyDescent="0.3">
      <c r="A13671" s="33" t="s">
        <v>125</v>
      </c>
      <c r="B13671" s="33" t="s">
        <v>81</v>
      </c>
      <c r="C13671" s="33">
        <v>125000</v>
      </c>
      <c r="D13671" s="33" t="s">
        <v>2749</v>
      </c>
      <c r="E13671" t="str">
        <f t="shared" si="217"/>
        <v>$100K-$125K</v>
      </c>
    </row>
    <row r="13672" spans="1:5" x14ac:dyDescent="0.3">
      <c r="A13672" s="33" t="s">
        <v>2</v>
      </c>
      <c r="B13672" s="33" t="s">
        <v>53</v>
      </c>
      <c r="C13672" s="33"/>
      <c r="D13672" s="33" t="s">
        <v>5500</v>
      </c>
      <c r="E13672" t="str">
        <f t="shared" si="217"/>
        <v>No Data</v>
      </c>
    </row>
    <row r="13673" spans="1:5" x14ac:dyDescent="0.3">
      <c r="A13673" s="33" t="s">
        <v>4</v>
      </c>
      <c r="B13673" s="33" t="s">
        <v>53</v>
      </c>
      <c r="C13673" s="33">
        <v>147500</v>
      </c>
      <c r="D13673" s="33" t="s">
        <v>1076</v>
      </c>
      <c r="E13673" t="str">
        <f t="shared" si="217"/>
        <v>$125K-$200K</v>
      </c>
    </row>
    <row r="13674" spans="1:5" x14ac:dyDescent="0.3">
      <c r="A13674" s="33" t="s">
        <v>128</v>
      </c>
      <c r="B13674" s="33" t="s">
        <v>53</v>
      </c>
      <c r="C13674" s="33">
        <v>157500</v>
      </c>
      <c r="D13674" s="33" t="s">
        <v>5501</v>
      </c>
      <c r="E13674" t="str">
        <f t="shared" si="217"/>
        <v>$125K-$200K</v>
      </c>
    </row>
    <row r="13675" spans="1:5" x14ac:dyDescent="0.3">
      <c r="A13675" s="33" t="s">
        <v>2</v>
      </c>
      <c r="B13675" s="33" t="s">
        <v>53</v>
      </c>
      <c r="C13675" s="33">
        <v>81650</v>
      </c>
      <c r="D13675" s="33" t="s">
        <v>4723</v>
      </c>
      <c r="E13675" t="str">
        <f t="shared" si="217"/>
        <v>$75K-$100K</v>
      </c>
    </row>
    <row r="13676" spans="1:5" x14ac:dyDescent="0.3">
      <c r="A13676" s="33" t="s">
        <v>2</v>
      </c>
      <c r="B13676" s="33" t="s">
        <v>53</v>
      </c>
      <c r="C13676" s="33">
        <v>70000</v>
      </c>
      <c r="D13676" s="33" t="s">
        <v>268</v>
      </c>
      <c r="E13676" t="str">
        <f t="shared" si="217"/>
        <v>&lt;$75K</v>
      </c>
    </row>
    <row r="13677" spans="1:5" x14ac:dyDescent="0.3">
      <c r="A13677" s="33" t="s">
        <v>2</v>
      </c>
      <c r="B13677" s="33" t="s">
        <v>73</v>
      </c>
      <c r="C13677" s="33">
        <v>100500</v>
      </c>
      <c r="D13677" s="33" t="s">
        <v>1732</v>
      </c>
      <c r="E13677" t="str">
        <f t="shared" si="217"/>
        <v>$100K-$125K</v>
      </c>
    </row>
    <row r="13678" spans="1:5" x14ac:dyDescent="0.3">
      <c r="A13678" s="33" t="s">
        <v>0</v>
      </c>
      <c r="B13678" s="33" t="s">
        <v>53</v>
      </c>
      <c r="C13678" s="33">
        <v>165000</v>
      </c>
      <c r="D13678" s="33" t="s">
        <v>230</v>
      </c>
      <c r="E13678" t="str">
        <f t="shared" si="217"/>
        <v>$125K-$200K</v>
      </c>
    </row>
    <row r="13679" spans="1:5" x14ac:dyDescent="0.3">
      <c r="A13679" s="33" t="s">
        <v>2</v>
      </c>
      <c r="B13679" s="33" t="s">
        <v>53</v>
      </c>
      <c r="C13679" s="33"/>
      <c r="D13679" s="33" t="s">
        <v>5269</v>
      </c>
      <c r="E13679" t="str">
        <f t="shared" si="217"/>
        <v>No Data</v>
      </c>
    </row>
    <row r="13680" spans="1:5" x14ac:dyDescent="0.3">
      <c r="A13680" s="33" t="s">
        <v>4</v>
      </c>
      <c r="B13680" s="33" t="s">
        <v>53</v>
      </c>
      <c r="C13680" s="33"/>
      <c r="D13680" s="33" t="s">
        <v>538</v>
      </c>
      <c r="E13680" t="str">
        <f t="shared" si="217"/>
        <v>No Data</v>
      </c>
    </row>
    <row r="13681" spans="1:5" x14ac:dyDescent="0.3">
      <c r="A13681" s="33" t="s">
        <v>2</v>
      </c>
      <c r="B13681" s="33" t="s">
        <v>53</v>
      </c>
      <c r="C13681" s="33">
        <v>78950</v>
      </c>
      <c r="D13681" s="33" t="s">
        <v>208</v>
      </c>
      <c r="E13681" t="str">
        <f t="shared" si="217"/>
        <v>$75K-$100K</v>
      </c>
    </row>
    <row r="13682" spans="1:5" x14ac:dyDescent="0.3">
      <c r="A13682" s="33" t="s">
        <v>128</v>
      </c>
      <c r="B13682" s="33" t="s">
        <v>53</v>
      </c>
      <c r="C13682" s="33">
        <v>160000</v>
      </c>
      <c r="D13682" s="33" t="s">
        <v>4427</v>
      </c>
      <c r="E13682" t="str">
        <f t="shared" si="217"/>
        <v>$125K-$200K</v>
      </c>
    </row>
    <row r="13683" spans="1:5" x14ac:dyDescent="0.3">
      <c r="A13683" s="33" t="s">
        <v>0</v>
      </c>
      <c r="B13683" s="33" t="s">
        <v>53</v>
      </c>
      <c r="C13683" s="33">
        <v>126000</v>
      </c>
      <c r="D13683" s="33" t="s">
        <v>234</v>
      </c>
      <c r="E13683" t="str">
        <f t="shared" si="217"/>
        <v>$125K-$200K</v>
      </c>
    </row>
    <row r="13684" spans="1:5" x14ac:dyDescent="0.3">
      <c r="A13684" s="33" t="s">
        <v>0</v>
      </c>
      <c r="B13684" s="33" t="s">
        <v>53</v>
      </c>
      <c r="C13684" s="33">
        <v>190000</v>
      </c>
      <c r="D13684" s="33" t="s">
        <v>5502</v>
      </c>
      <c r="E13684" t="str">
        <f t="shared" si="217"/>
        <v>$125K-$200K</v>
      </c>
    </row>
    <row r="13685" spans="1:5" x14ac:dyDescent="0.3">
      <c r="A13685" s="33" t="s">
        <v>126</v>
      </c>
      <c r="B13685" s="33" t="s">
        <v>53</v>
      </c>
      <c r="C13685" s="33">
        <v>150000</v>
      </c>
      <c r="D13685" s="33" t="s">
        <v>1173</v>
      </c>
      <c r="E13685" t="str">
        <f t="shared" si="217"/>
        <v>$125K-$200K</v>
      </c>
    </row>
    <row r="13686" spans="1:5" x14ac:dyDescent="0.3">
      <c r="A13686" s="33" t="s">
        <v>0</v>
      </c>
      <c r="B13686" s="33" t="s">
        <v>53</v>
      </c>
      <c r="C13686" s="33">
        <v>99150</v>
      </c>
      <c r="D13686" s="33" t="s">
        <v>5503</v>
      </c>
      <c r="E13686" t="str">
        <f t="shared" si="217"/>
        <v>$75K-$100K</v>
      </c>
    </row>
    <row r="13687" spans="1:5" x14ac:dyDescent="0.3">
      <c r="A13687" s="33" t="s">
        <v>4</v>
      </c>
      <c r="B13687" s="33" t="s">
        <v>53</v>
      </c>
      <c r="C13687" s="33"/>
      <c r="D13687" s="33" t="s">
        <v>232</v>
      </c>
      <c r="E13687" t="str">
        <f t="shared" si="217"/>
        <v>No Data</v>
      </c>
    </row>
    <row r="13688" spans="1:5" x14ac:dyDescent="0.3">
      <c r="A13688" s="33" t="s">
        <v>0</v>
      </c>
      <c r="B13688" s="33" t="s">
        <v>53</v>
      </c>
      <c r="C13688" s="33">
        <v>159000</v>
      </c>
      <c r="D13688" s="33" t="s">
        <v>217</v>
      </c>
      <c r="E13688" t="str">
        <f t="shared" si="217"/>
        <v>$125K-$200K</v>
      </c>
    </row>
    <row r="13689" spans="1:5" x14ac:dyDescent="0.3">
      <c r="A13689" s="33" t="s">
        <v>0</v>
      </c>
      <c r="B13689" s="33" t="s">
        <v>54</v>
      </c>
      <c r="C13689" s="33"/>
      <c r="D13689" s="33" t="s">
        <v>5504</v>
      </c>
      <c r="E13689" t="str">
        <f t="shared" si="217"/>
        <v>No Data</v>
      </c>
    </row>
    <row r="13690" spans="1:5" x14ac:dyDescent="0.3">
      <c r="A13690" s="33" t="s">
        <v>0</v>
      </c>
      <c r="B13690" s="33" t="s">
        <v>53</v>
      </c>
      <c r="C13690" s="33"/>
      <c r="D13690" s="33" t="s">
        <v>5505</v>
      </c>
      <c r="E13690" t="str">
        <f t="shared" si="217"/>
        <v>No Data</v>
      </c>
    </row>
    <row r="13691" spans="1:5" x14ac:dyDescent="0.3">
      <c r="A13691" s="33" t="s">
        <v>0</v>
      </c>
      <c r="B13691" s="33" t="s">
        <v>53</v>
      </c>
      <c r="C13691" s="33"/>
      <c r="D13691" s="33" t="s">
        <v>533</v>
      </c>
      <c r="E13691" t="str">
        <f t="shared" si="217"/>
        <v>No Data</v>
      </c>
    </row>
    <row r="13692" spans="1:5" x14ac:dyDescent="0.3">
      <c r="A13692" s="33" t="s">
        <v>2</v>
      </c>
      <c r="B13692" s="33" t="s">
        <v>65</v>
      </c>
      <c r="C13692" s="33">
        <v>51014</v>
      </c>
      <c r="D13692" s="33" t="s">
        <v>2705</v>
      </c>
      <c r="E13692" t="str">
        <f t="shared" si="217"/>
        <v>&lt;$75K</v>
      </c>
    </row>
    <row r="13693" spans="1:5" x14ac:dyDescent="0.3">
      <c r="A13693" s="33" t="s">
        <v>4</v>
      </c>
      <c r="B13693" s="33" t="s">
        <v>53</v>
      </c>
      <c r="C13693" s="33">
        <v>115000</v>
      </c>
      <c r="D13693" s="33" t="s">
        <v>265</v>
      </c>
      <c r="E13693" t="str">
        <f t="shared" si="217"/>
        <v>$100K-$125K</v>
      </c>
    </row>
    <row r="13694" spans="1:5" x14ac:dyDescent="0.3">
      <c r="A13694" s="33" t="s">
        <v>4</v>
      </c>
      <c r="B13694" s="33" t="s">
        <v>53</v>
      </c>
      <c r="C13694" s="33"/>
      <c r="D13694" s="33" t="s">
        <v>4422</v>
      </c>
      <c r="E13694" t="str">
        <f t="shared" si="217"/>
        <v>No Data</v>
      </c>
    </row>
    <row r="13695" spans="1:5" x14ac:dyDescent="0.3">
      <c r="A13695" s="33" t="s">
        <v>4</v>
      </c>
      <c r="B13695" s="33" t="s">
        <v>81</v>
      </c>
      <c r="C13695" s="33">
        <v>125000</v>
      </c>
      <c r="D13695" s="33" t="s">
        <v>2628</v>
      </c>
      <c r="E13695" t="str">
        <f t="shared" si="217"/>
        <v>$100K-$125K</v>
      </c>
    </row>
    <row r="13696" spans="1:5" x14ac:dyDescent="0.3">
      <c r="A13696" s="33" t="s">
        <v>2</v>
      </c>
      <c r="B13696" s="33" t="s">
        <v>53</v>
      </c>
      <c r="C13696" s="33"/>
      <c r="D13696" s="33" t="s">
        <v>232</v>
      </c>
      <c r="E13696" t="str">
        <f t="shared" si="217"/>
        <v>No Data</v>
      </c>
    </row>
    <row r="13697" spans="1:5" x14ac:dyDescent="0.3">
      <c r="A13697" s="33" t="s">
        <v>52</v>
      </c>
      <c r="B13697" s="33" t="s">
        <v>53</v>
      </c>
      <c r="C13697" s="33"/>
      <c r="D13697" s="33" t="s">
        <v>2816</v>
      </c>
      <c r="E13697" t="str">
        <f t="shared" si="217"/>
        <v>No Data</v>
      </c>
    </row>
    <row r="13698" spans="1:5" x14ac:dyDescent="0.3">
      <c r="A13698" s="33" t="s">
        <v>4</v>
      </c>
      <c r="B13698" s="33" t="s">
        <v>53</v>
      </c>
      <c r="C13698" s="33">
        <v>120000</v>
      </c>
      <c r="D13698" s="33" t="s">
        <v>2924</v>
      </c>
      <c r="E13698" t="str">
        <f t="shared" si="217"/>
        <v>$100K-$125K</v>
      </c>
    </row>
    <row r="13699" spans="1:5" x14ac:dyDescent="0.3">
      <c r="A13699" s="33" t="s">
        <v>128</v>
      </c>
      <c r="B13699" s="33" t="s">
        <v>53</v>
      </c>
      <c r="C13699" s="33">
        <v>191500</v>
      </c>
      <c r="D13699" s="33" t="s">
        <v>5506</v>
      </c>
      <c r="E13699" t="str">
        <f t="shared" ref="E13699:E13762" si="218">_xlfn.XLOOKUP(C13699,$H$16:$H$21,$G$16:$G$21,,1)</f>
        <v>$125K-$200K</v>
      </c>
    </row>
    <row r="13700" spans="1:5" x14ac:dyDescent="0.3">
      <c r="A13700" s="33" t="s">
        <v>2</v>
      </c>
      <c r="B13700" s="33" t="s">
        <v>53</v>
      </c>
      <c r="C13700" s="33">
        <v>65000</v>
      </c>
      <c r="D13700" s="33" t="s">
        <v>4153</v>
      </c>
      <c r="E13700" t="str">
        <f t="shared" si="218"/>
        <v>&lt;$75K</v>
      </c>
    </row>
    <row r="13701" spans="1:5" x14ac:dyDescent="0.3">
      <c r="A13701" s="33" t="s">
        <v>2</v>
      </c>
      <c r="B13701" s="33" t="s">
        <v>53</v>
      </c>
      <c r="C13701" s="33">
        <v>115000</v>
      </c>
      <c r="D13701" s="33" t="s">
        <v>3775</v>
      </c>
      <c r="E13701" t="str">
        <f t="shared" si="218"/>
        <v>$100K-$125K</v>
      </c>
    </row>
    <row r="13702" spans="1:5" x14ac:dyDescent="0.3">
      <c r="A13702" s="33" t="s">
        <v>2</v>
      </c>
      <c r="B13702" s="33" t="s">
        <v>53</v>
      </c>
      <c r="C13702" s="33">
        <v>113269.5</v>
      </c>
      <c r="D13702" s="33" t="s">
        <v>1835</v>
      </c>
      <c r="E13702" t="str">
        <f t="shared" si="218"/>
        <v>$100K-$125K</v>
      </c>
    </row>
    <row r="13703" spans="1:5" x14ac:dyDescent="0.3">
      <c r="A13703" s="33" t="s">
        <v>4</v>
      </c>
      <c r="B13703" s="33" t="s">
        <v>54</v>
      </c>
      <c r="C13703" s="33"/>
      <c r="D13703" s="33" t="s">
        <v>5507</v>
      </c>
      <c r="E13703" t="str">
        <f t="shared" si="218"/>
        <v>No Data</v>
      </c>
    </row>
    <row r="13704" spans="1:5" x14ac:dyDescent="0.3">
      <c r="A13704" s="33" t="s">
        <v>128</v>
      </c>
      <c r="B13704" s="33" t="s">
        <v>53</v>
      </c>
      <c r="C13704" s="33">
        <v>160000</v>
      </c>
      <c r="D13704" s="33" t="s">
        <v>5508</v>
      </c>
      <c r="E13704" t="str">
        <f t="shared" si="218"/>
        <v>$125K-$200K</v>
      </c>
    </row>
    <row r="13705" spans="1:5" x14ac:dyDescent="0.3">
      <c r="A13705" s="33" t="s">
        <v>128</v>
      </c>
      <c r="B13705" s="33" t="s">
        <v>54</v>
      </c>
      <c r="C13705" s="33"/>
      <c r="D13705" s="33" t="s">
        <v>5509</v>
      </c>
      <c r="E13705" t="str">
        <f t="shared" si="218"/>
        <v>No Data</v>
      </c>
    </row>
    <row r="13706" spans="1:5" x14ac:dyDescent="0.3">
      <c r="A13706" s="33" t="s">
        <v>2</v>
      </c>
      <c r="B13706" s="33" t="s">
        <v>53</v>
      </c>
      <c r="C13706" s="33">
        <v>45000</v>
      </c>
      <c r="D13706" s="33" t="s">
        <v>5510</v>
      </c>
      <c r="E13706" t="str">
        <f t="shared" si="218"/>
        <v>&lt;$75K</v>
      </c>
    </row>
    <row r="13707" spans="1:5" x14ac:dyDescent="0.3">
      <c r="A13707" s="33" t="s">
        <v>4</v>
      </c>
      <c r="B13707" s="33" t="s">
        <v>53</v>
      </c>
      <c r="C13707" s="33"/>
      <c r="D13707" s="33" t="s">
        <v>1427</v>
      </c>
      <c r="E13707" t="str">
        <f t="shared" si="218"/>
        <v>No Data</v>
      </c>
    </row>
    <row r="13708" spans="1:5" x14ac:dyDescent="0.3">
      <c r="A13708" s="33" t="s">
        <v>2</v>
      </c>
      <c r="B13708" s="33" t="s">
        <v>53</v>
      </c>
      <c r="C13708" s="33"/>
      <c r="D13708" s="33" t="s">
        <v>5511</v>
      </c>
      <c r="E13708" t="str">
        <f t="shared" si="218"/>
        <v>No Data</v>
      </c>
    </row>
    <row r="13709" spans="1:5" x14ac:dyDescent="0.3">
      <c r="A13709" s="33" t="s">
        <v>4</v>
      </c>
      <c r="B13709" s="33" t="s">
        <v>53</v>
      </c>
      <c r="C13709" s="33"/>
      <c r="D13709" s="33" t="s">
        <v>268</v>
      </c>
      <c r="E13709" t="str">
        <f t="shared" si="218"/>
        <v>No Data</v>
      </c>
    </row>
    <row r="13710" spans="1:5" x14ac:dyDescent="0.3">
      <c r="A13710" s="33" t="s">
        <v>1</v>
      </c>
      <c r="B13710" s="33" t="s">
        <v>98</v>
      </c>
      <c r="C13710" s="33">
        <v>89100</v>
      </c>
      <c r="D13710" s="33" t="s">
        <v>5512</v>
      </c>
      <c r="E13710" t="str">
        <f t="shared" si="218"/>
        <v>$75K-$100K</v>
      </c>
    </row>
    <row r="13711" spans="1:5" x14ac:dyDescent="0.3">
      <c r="A13711" s="33" t="s">
        <v>2</v>
      </c>
      <c r="B13711" s="33" t="s">
        <v>53</v>
      </c>
      <c r="C13711" s="33">
        <v>55000</v>
      </c>
      <c r="D13711" s="33" t="s">
        <v>5513</v>
      </c>
      <c r="E13711" t="str">
        <f t="shared" si="218"/>
        <v>&lt;$75K</v>
      </c>
    </row>
    <row r="13712" spans="1:5" x14ac:dyDescent="0.3">
      <c r="A13712" s="33" t="s">
        <v>2</v>
      </c>
      <c r="B13712" s="33" t="s">
        <v>163</v>
      </c>
      <c r="C13712" s="33">
        <v>57500</v>
      </c>
      <c r="D13712" s="33" t="s">
        <v>393</v>
      </c>
      <c r="E13712" t="str">
        <f t="shared" si="218"/>
        <v>&lt;$75K</v>
      </c>
    </row>
    <row r="13713" spans="1:5" x14ac:dyDescent="0.3">
      <c r="A13713" s="33" t="s">
        <v>4</v>
      </c>
      <c r="B13713" s="33" t="s">
        <v>53</v>
      </c>
      <c r="C13713" s="33"/>
      <c r="D13713" s="33" t="s">
        <v>411</v>
      </c>
      <c r="E13713" t="str">
        <f t="shared" si="218"/>
        <v>No Data</v>
      </c>
    </row>
    <row r="13714" spans="1:5" x14ac:dyDescent="0.3">
      <c r="A13714" s="33" t="s">
        <v>0</v>
      </c>
      <c r="B13714" s="33" t="s">
        <v>53</v>
      </c>
      <c r="C13714" s="33">
        <v>115000</v>
      </c>
      <c r="D13714" s="33" t="s">
        <v>326</v>
      </c>
      <c r="E13714" t="str">
        <f t="shared" si="218"/>
        <v>$100K-$125K</v>
      </c>
    </row>
    <row r="13715" spans="1:5" x14ac:dyDescent="0.3">
      <c r="A13715" s="33" t="s">
        <v>0</v>
      </c>
      <c r="B13715" s="33" t="s">
        <v>53</v>
      </c>
      <c r="C13715" s="33">
        <v>162500</v>
      </c>
      <c r="D13715" s="33" t="s">
        <v>5514</v>
      </c>
      <c r="E13715" t="str">
        <f t="shared" si="218"/>
        <v>$125K-$200K</v>
      </c>
    </row>
    <row r="13716" spans="1:5" x14ac:dyDescent="0.3">
      <c r="A13716" s="33" t="s">
        <v>4</v>
      </c>
      <c r="B13716" s="33" t="s">
        <v>53</v>
      </c>
      <c r="C13716" s="33">
        <v>92500</v>
      </c>
      <c r="D13716" s="33" t="s">
        <v>5515</v>
      </c>
      <c r="E13716" t="str">
        <f t="shared" si="218"/>
        <v>$75K-$100K</v>
      </c>
    </row>
    <row r="13717" spans="1:5" x14ac:dyDescent="0.3">
      <c r="A13717" s="33" t="s">
        <v>2</v>
      </c>
      <c r="B13717" s="33" t="s">
        <v>53</v>
      </c>
      <c r="C13717" s="33"/>
      <c r="D13717" s="33" t="s">
        <v>926</v>
      </c>
      <c r="E13717" t="str">
        <f t="shared" si="218"/>
        <v>No Data</v>
      </c>
    </row>
    <row r="13718" spans="1:5" x14ac:dyDescent="0.3">
      <c r="A13718" s="33" t="s">
        <v>0</v>
      </c>
      <c r="B13718" s="33" t="s">
        <v>53</v>
      </c>
      <c r="C13718" s="33">
        <v>85215</v>
      </c>
      <c r="D13718" s="33" t="s">
        <v>280</v>
      </c>
      <c r="E13718" t="str">
        <f t="shared" si="218"/>
        <v>$75K-$100K</v>
      </c>
    </row>
    <row r="13719" spans="1:5" x14ac:dyDescent="0.3">
      <c r="A13719" s="33" t="s">
        <v>125</v>
      </c>
      <c r="B13719" s="33" t="s">
        <v>53</v>
      </c>
      <c r="C13719" s="33">
        <v>85000</v>
      </c>
      <c r="D13719" s="33" t="s">
        <v>5516</v>
      </c>
      <c r="E13719" t="str">
        <f t="shared" si="218"/>
        <v>$75K-$100K</v>
      </c>
    </row>
    <row r="13720" spans="1:5" x14ac:dyDescent="0.3">
      <c r="A13720" s="33" t="s">
        <v>126</v>
      </c>
      <c r="B13720" s="33" t="s">
        <v>53</v>
      </c>
      <c r="C13720" s="33">
        <v>160000</v>
      </c>
      <c r="D13720" s="33" t="s">
        <v>265</v>
      </c>
      <c r="E13720" t="str">
        <f t="shared" si="218"/>
        <v>$125K-$200K</v>
      </c>
    </row>
    <row r="13721" spans="1:5" x14ac:dyDescent="0.3">
      <c r="A13721" s="33" t="s">
        <v>2</v>
      </c>
      <c r="B13721" s="33" t="s">
        <v>53</v>
      </c>
      <c r="C13721" s="33"/>
      <c r="D13721" s="33" t="s">
        <v>1947</v>
      </c>
      <c r="E13721" t="str">
        <f t="shared" si="218"/>
        <v>No Data</v>
      </c>
    </row>
    <row r="13722" spans="1:5" x14ac:dyDescent="0.3">
      <c r="A13722" s="33" t="s">
        <v>0</v>
      </c>
      <c r="B13722" s="33" t="s">
        <v>53</v>
      </c>
      <c r="C13722" s="33">
        <v>120500</v>
      </c>
      <c r="D13722" s="33" t="s">
        <v>5517</v>
      </c>
      <c r="E13722" t="str">
        <f t="shared" si="218"/>
        <v>$100K-$125K</v>
      </c>
    </row>
    <row r="13723" spans="1:5" x14ac:dyDescent="0.3">
      <c r="A13723" s="33" t="s">
        <v>52</v>
      </c>
      <c r="B13723" s="33" t="s">
        <v>87</v>
      </c>
      <c r="C13723" s="33">
        <v>56700</v>
      </c>
      <c r="D13723" s="33" t="s">
        <v>2490</v>
      </c>
      <c r="E13723" t="str">
        <f t="shared" si="218"/>
        <v>&lt;$75K</v>
      </c>
    </row>
    <row r="13724" spans="1:5" x14ac:dyDescent="0.3">
      <c r="A13724" s="33" t="s">
        <v>4</v>
      </c>
      <c r="B13724" s="33" t="s">
        <v>53</v>
      </c>
      <c r="C13724" s="33"/>
      <c r="D13724" s="33" t="s">
        <v>400</v>
      </c>
      <c r="E13724" t="str">
        <f t="shared" si="218"/>
        <v>No Data</v>
      </c>
    </row>
    <row r="13725" spans="1:5" x14ac:dyDescent="0.3">
      <c r="A13725" s="33" t="s">
        <v>4</v>
      </c>
      <c r="B13725" s="33" t="s">
        <v>53</v>
      </c>
      <c r="C13725" s="33">
        <v>129700</v>
      </c>
      <c r="D13725" s="33" t="s">
        <v>3086</v>
      </c>
      <c r="E13725" t="str">
        <f t="shared" si="218"/>
        <v>$125K-$200K</v>
      </c>
    </row>
    <row r="13726" spans="1:5" x14ac:dyDescent="0.3">
      <c r="A13726" s="33" t="s">
        <v>126</v>
      </c>
      <c r="B13726" s="33" t="s">
        <v>53</v>
      </c>
      <c r="C13726" s="33">
        <v>150000</v>
      </c>
      <c r="D13726" s="33" t="s">
        <v>1119</v>
      </c>
      <c r="E13726" t="str">
        <f t="shared" si="218"/>
        <v>$125K-$200K</v>
      </c>
    </row>
    <row r="13727" spans="1:5" x14ac:dyDescent="0.3">
      <c r="A13727" s="33" t="s">
        <v>0</v>
      </c>
      <c r="B13727" s="33" t="s">
        <v>53</v>
      </c>
      <c r="C13727" s="33">
        <v>115000</v>
      </c>
      <c r="D13727" s="33" t="s">
        <v>5518</v>
      </c>
      <c r="E13727" t="str">
        <f t="shared" si="218"/>
        <v>$100K-$125K</v>
      </c>
    </row>
    <row r="13728" spans="1:5" x14ac:dyDescent="0.3">
      <c r="A13728" s="33" t="s">
        <v>2</v>
      </c>
      <c r="B13728" s="33" t="s">
        <v>53</v>
      </c>
      <c r="C13728" s="33">
        <v>110000</v>
      </c>
      <c r="D13728" s="33" t="s">
        <v>1362</v>
      </c>
      <c r="E13728" t="str">
        <f t="shared" si="218"/>
        <v>$100K-$125K</v>
      </c>
    </row>
    <row r="13729" spans="1:5" x14ac:dyDescent="0.3">
      <c r="A13729" s="33" t="s">
        <v>2</v>
      </c>
      <c r="B13729" s="33" t="s">
        <v>53</v>
      </c>
      <c r="C13729" s="33">
        <v>83500</v>
      </c>
      <c r="D13729" s="33" t="s">
        <v>5519</v>
      </c>
      <c r="E13729" t="str">
        <f t="shared" si="218"/>
        <v>$75K-$100K</v>
      </c>
    </row>
    <row r="13730" spans="1:5" x14ac:dyDescent="0.3">
      <c r="A13730" s="33" t="s">
        <v>0</v>
      </c>
      <c r="B13730" s="33" t="s">
        <v>53</v>
      </c>
      <c r="C13730" s="33">
        <v>90000</v>
      </c>
      <c r="D13730" s="33" t="s">
        <v>4359</v>
      </c>
      <c r="E13730" t="str">
        <f t="shared" si="218"/>
        <v>$75K-$100K</v>
      </c>
    </row>
    <row r="13731" spans="1:5" x14ac:dyDescent="0.3">
      <c r="A13731" s="33" t="s">
        <v>0</v>
      </c>
      <c r="B13731" s="33" t="s">
        <v>53</v>
      </c>
      <c r="C13731" s="33">
        <v>90000</v>
      </c>
      <c r="D13731" s="33" t="s">
        <v>391</v>
      </c>
      <c r="E13731" t="str">
        <f t="shared" si="218"/>
        <v>$75K-$100K</v>
      </c>
    </row>
    <row r="13732" spans="1:5" x14ac:dyDescent="0.3">
      <c r="A13732" s="33" t="s">
        <v>0</v>
      </c>
      <c r="B13732" s="33" t="s">
        <v>53</v>
      </c>
      <c r="C13732" s="33">
        <v>140000</v>
      </c>
      <c r="D13732" s="33" t="s">
        <v>1559</v>
      </c>
      <c r="E13732" t="str">
        <f t="shared" si="218"/>
        <v>$125K-$200K</v>
      </c>
    </row>
    <row r="13733" spans="1:5" x14ac:dyDescent="0.3">
      <c r="A13733" s="33" t="s">
        <v>4</v>
      </c>
      <c r="B13733" s="33" t="s">
        <v>54</v>
      </c>
      <c r="C13733" s="33">
        <v>137500</v>
      </c>
      <c r="D13733" s="33" t="s">
        <v>3884</v>
      </c>
      <c r="E13733" t="str">
        <f t="shared" si="218"/>
        <v>$125K-$200K</v>
      </c>
    </row>
    <row r="13734" spans="1:5" x14ac:dyDescent="0.3">
      <c r="A13734" s="33" t="s">
        <v>4</v>
      </c>
      <c r="B13734" s="33" t="s">
        <v>53</v>
      </c>
      <c r="C13734" s="33">
        <v>112500</v>
      </c>
      <c r="D13734" s="33" t="s">
        <v>5520</v>
      </c>
      <c r="E13734" t="str">
        <f t="shared" si="218"/>
        <v>$100K-$125K</v>
      </c>
    </row>
    <row r="13735" spans="1:5" x14ac:dyDescent="0.3">
      <c r="A13735" s="33" t="s">
        <v>0</v>
      </c>
      <c r="B13735" s="33" t="s">
        <v>53</v>
      </c>
      <c r="C13735" s="33">
        <v>135359.34375</v>
      </c>
      <c r="D13735" s="33" t="s">
        <v>5521</v>
      </c>
      <c r="E13735" t="str">
        <f t="shared" si="218"/>
        <v>$125K-$200K</v>
      </c>
    </row>
    <row r="13736" spans="1:5" x14ac:dyDescent="0.3">
      <c r="A13736" s="33" t="s">
        <v>2</v>
      </c>
      <c r="B13736" s="33" t="s">
        <v>53</v>
      </c>
      <c r="C13736" s="33">
        <v>80850</v>
      </c>
      <c r="D13736" s="33" t="s">
        <v>1081</v>
      </c>
      <c r="E13736" t="str">
        <f t="shared" si="218"/>
        <v>$75K-$100K</v>
      </c>
    </row>
    <row r="13737" spans="1:5" x14ac:dyDescent="0.3">
      <c r="A13737" s="33" t="s">
        <v>2</v>
      </c>
      <c r="B13737" s="33" t="s">
        <v>53</v>
      </c>
      <c r="C13737" s="33">
        <v>160000</v>
      </c>
      <c r="D13737" s="33" t="s">
        <v>520</v>
      </c>
      <c r="E13737" t="str">
        <f t="shared" si="218"/>
        <v>$125K-$200K</v>
      </c>
    </row>
    <row r="13738" spans="1:5" x14ac:dyDescent="0.3">
      <c r="A13738" s="33" t="s">
        <v>129</v>
      </c>
      <c r="B13738" s="33" t="s">
        <v>54</v>
      </c>
      <c r="C13738" s="33">
        <v>99764</v>
      </c>
      <c r="D13738" s="33" t="s">
        <v>5522</v>
      </c>
      <c r="E13738" t="str">
        <f t="shared" si="218"/>
        <v>$75K-$100K</v>
      </c>
    </row>
    <row r="13739" spans="1:5" x14ac:dyDescent="0.3">
      <c r="A13739" s="33" t="s">
        <v>125</v>
      </c>
      <c r="B13739" s="33" t="s">
        <v>53</v>
      </c>
      <c r="C13739" s="33">
        <v>127000</v>
      </c>
      <c r="D13739" s="33" t="s">
        <v>2144</v>
      </c>
      <c r="E13739" t="str">
        <f t="shared" si="218"/>
        <v>$125K-$200K</v>
      </c>
    </row>
    <row r="13740" spans="1:5" x14ac:dyDescent="0.3">
      <c r="A13740" s="33" t="s">
        <v>2</v>
      </c>
      <c r="B13740" s="33" t="s">
        <v>53</v>
      </c>
      <c r="C13740" s="33"/>
      <c r="D13740" s="33" t="s">
        <v>520</v>
      </c>
      <c r="E13740" t="str">
        <f t="shared" si="218"/>
        <v>No Data</v>
      </c>
    </row>
    <row r="13741" spans="1:5" x14ac:dyDescent="0.3">
      <c r="A13741" s="33" t="s">
        <v>128</v>
      </c>
      <c r="B13741" s="33" t="s">
        <v>53</v>
      </c>
      <c r="C13741" s="33">
        <v>160000</v>
      </c>
      <c r="D13741" s="33" t="s">
        <v>2135</v>
      </c>
      <c r="E13741" t="str">
        <f t="shared" si="218"/>
        <v>$125K-$200K</v>
      </c>
    </row>
    <row r="13742" spans="1:5" x14ac:dyDescent="0.3">
      <c r="A13742" s="33" t="s">
        <v>2</v>
      </c>
      <c r="B13742" s="33" t="s">
        <v>53</v>
      </c>
      <c r="C13742" s="33">
        <v>70000</v>
      </c>
      <c r="D13742" s="33" t="s">
        <v>5523</v>
      </c>
      <c r="E13742" t="str">
        <f t="shared" si="218"/>
        <v>&lt;$75K</v>
      </c>
    </row>
    <row r="13743" spans="1:5" x14ac:dyDescent="0.3">
      <c r="A13743" s="33" t="s">
        <v>0</v>
      </c>
      <c r="B13743" s="33" t="s">
        <v>53</v>
      </c>
      <c r="C13743" s="33">
        <v>137000</v>
      </c>
      <c r="D13743" s="33" t="s">
        <v>3452</v>
      </c>
      <c r="E13743" t="str">
        <f t="shared" si="218"/>
        <v>$125K-$200K</v>
      </c>
    </row>
    <row r="13744" spans="1:5" x14ac:dyDescent="0.3">
      <c r="A13744" s="33" t="s">
        <v>2</v>
      </c>
      <c r="B13744" s="33" t="s">
        <v>73</v>
      </c>
      <c r="C13744" s="33">
        <v>63000</v>
      </c>
      <c r="D13744" s="33" t="s">
        <v>1076</v>
      </c>
      <c r="E13744" t="str">
        <f t="shared" si="218"/>
        <v>&lt;$75K</v>
      </c>
    </row>
    <row r="13745" spans="1:5" x14ac:dyDescent="0.3">
      <c r="A13745" s="33" t="s">
        <v>4</v>
      </c>
      <c r="B13745" s="33" t="s">
        <v>70</v>
      </c>
      <c r="C13745" s="33">
        <v>147500</v>
      </c>
      <c r="D13745" s="33" t="s">
        <v>1606</v>
      </c>
      <c r="E13745" t="str">
        <f t="shared" si="218"/>
        <v>$125K-$200K</v>
      </c>
    </row>
    <row r="13746" spans="1:5" x14ac:dyDescent="0.3">
      <c r="A13746" s="33" t="s">
        <v>0</v>
      </c>
      <c r="B13746" s="33" t="s">
        <v>54</v>
      </c>
      <c r="C13746" s="33">
        <v>210000</v>
      </c>
      <c r="D13746" s="33" t="s">
        <v>5524</v>
      </c>
      <c r="E13746" t="str">
        <f t="shared" si="218"/>
        <v>&gt;$200K</v>
      </c>
    </row>
    <row r="13747" spans="1:5" x14ac:dyDescent="0.3">
      <c r="A13747" s="33" t="s">
        <v>128</v>
      </c>
      <c r="B13747" s="33" t="s">
        <v>53</v>
      </c>
      <c r="C13747" s="33">
        <v>190000</v>
      </c>
      <c r="D13747" s="33" t="s">
        <v>1538</v>
      </c>
      <c r="E13747" t="str">
        <f t="shared" si="218"/>
        <v>$125K-$200K</v>
      </c>
    </row>
    <row r="13748" spans="1:5" x14ac:dyDescent="0.3">
      <c r="A13748" s="33" t="s">
        <v>0</v>
      </c>
      <c r="B13748" s="33" t="s">
        <v>87</v>
      </c>
      <c r="C13748" s="33">
        <v>70000</v>
      </c>
      <c r="D13748" s="33" t="s">
        <v>3761</v>
      </c>
      <c r="E13748" t="str">
        <f t="shared" si="218"/>
        <v>&lt;$75K</v>
      </c>
    </row>
    <row r="13749" spans="1:5" x14ac:dyDescent="0.3">
      <c r="A13749" s="33" t="s">
        <v>2</v>
      </c>
      <c r="B13749" s="33" t="s">
        <v>53</v>
      </c>
      <c r="C13749" s="33">
        <v>89796</v>
      </c>
      <c r="D13749" s="33" t="s">
        <v>5525</v>
      </c>
      <c r="E13749" t="str">
        <f t="shared" si="218"/>
        <v>$75K-$100K</v>
      </c>
    </row>
    <row r="13750" spans="1:5" x14ac:dyDescent="0.3">
      <c r="A13750" s="33" t="s">
        <v>128</v>
      </c>
      <c r="B13750" s="33" t="s">
        <v>53</v>
      </c>
      <c r="C13750" s="33">
        <v>180000</v>
      </c>
      <c r="D13750" s="33" t="s">
        <v>1351</v>
      </c>
      <c r="E13750" t="str">
        <f t="shared" si="218"/>
        <v>$125K-$200K</v>
      </c>
    </row>
    <row r="13751" spans="1:5" x14ac:dyDescent="0.3">
      <c r="A13751" s="33" t="s">
        <v>4</v>
      </c>
      <c r="B13751" s="33" t="s">
        <v>53</v>
      </c>
      <c r="C13751" s="33"/>
      <c r="D13751" s="33" t="s">
        <v>307</v>
      </c>
      <c r="E13751" t="str">
        <f t="shared" si="218"/>
        <v>No Data</v>
      </c>
    </row>
    <row r="13752" spans="1:5" x14ac:dyDescent="0.3">
      <c r="A13752" s="33" t="s">
        <v>0</v>
      </c>
      <c r="B13752" s="33" t="s">
        <v>53</v>
      </c>
      <c r="C13752" s="33">
        <v>108281</v>
      </c>
      <c r="D13752" s="33" t="s">
        <v>2108</v>
      </c>
      <c r="E13752" t="str">
        <f t="shared" si="218"/>
        <v>$100K-$125K</v>
      </c>
    </row>
    <row r="13753" spans="1:5" x14ac:dyDescent="0.3">
      <c r="A13753" s="33" t="s">
        <v>2</v>
      </c>
      <c r="B13753" s="33" t="s">
        <v>53</v>
      </c>
      <c r="C13753" s="33"/>
      <c r="D13753" s="33" t="s">
        <v>665</v>
      </c>
      <c r="E13753" t="str">
        <f t="shared" si="218"/>
        <v>No Data</v>
      </c>
    </row>
    <row r="13754" spans="1:5" x14ac:dyDescent="0.3">
      <c r="A13754" s="33" t="s">
        <v>4</v>
      </c>
      <c r="B13754" s="33" t="s">
        <v>54</v>
      </c>
      <c r="C13754" s="33">
        <v>115000</v>
      </c>
      <c r="D13754" s="33" t="s">
        <v>1380</v>
      </c>
      <c r="E13754" t="str">
        <f t="shared" si="218"/>
        <v>$100K-$125K</v>
      </c>
    </row>
    <row r="13755" spans="1:5" x14ac:dyDescent="0.3">
      <c r="A13755" s="33" t="s">
        <v>2</v>
      </c>
      <c r="B13755" s="33" t="s">
        <v>53</v>
      </c>
      <c r="C13755" s="33">
        <v>50000</v>
      </c>
      <c r="D13755" s="33" t="s">
        <v>5526</v>
      </c>
      <c r="E13755" t="str">
        <f t="shared" si="218"/>
        <v>&lt;$75K</v>
      </c>
    </row>
    <row r="13756" spans="1:5" x14ac:dyDescent="0.3">
      <c r="A13756" s="33" t="s">
        <v>4</v>
      </c>
      <c r="B13756" s="33" t="s">
        <v>53</v>
      </c>
      <c r="C13756" s="33">
        <v>120000</v>
      </c>
      <c r="D13756" s="33" t="s">
        <v>993</v>
      </c>
      <c r="E13756" t="str">
        <f t="shared" si="218"/>
        <v>$100K-$125K</v>
      </c>
    </row>
    <row r="13757" spans="1:5" x14ac:dyDescent="0.3">
      <c r="A13757" s="33" t="s">
        <v>126</v>
      </c>
      <c r="B13757" s="33" t="s">
        <v>53</v>
      </c>
      <c r="C13757" s="33">
        <v>127500</v>
      </c>
      <c r="D13757" s="33" t="s">
        <v>1418</v>
      </c>
      <c r="E13757" t="str">
        <f t="shared" si="218"/>
        <v>$125K-$200K</v>
      </c>
    </row>
    <row r="13758" spans="1:5" x14ac:dyDescent="0.3">
      <c r="A13758" s="33" t="s">
        <v>126</v>
      </c>
      <c r="B13758" s="33" t="s">
        <v>53</v>
      </c>
      <c r="C13758" s="33"/>
      <c r="D13758" s="33" t="s">
        <v>225</v>
      </c>
      <c r="E13758" t="str">
        <f t="shared" si="218"/>
        <v>No Data</v>
      </c>
    </row>
    <row r="13759" spans="1:5" x14ac:dyDescent="0.3">
      <c r="A13759" s="33" t="s">
        <v>2</v>
      </c>
      <c r="B13759" s="33" t="s">
        <v>53</v>
      </c>
      <c r="C13759" s="33">
        <v>155000</v>
      </c>
      <c r="D13759" s="33" t="s">
        <v>496</v>
      </c>
      <c r="E13759" t="str">
        <f t="shared" si="218"/>
        <v>$125K-$200K</v>
      </c>
    </row>
    <row r="13760" spans="1:5" x14ac:dyDescent="0.3">
      <c r="A13760" s="33" t="s">
        <v>126</v>
      </c>
      <c r="B13760" s="33" t="s">
        <v>53</v>
      </c>
      <c r="C13760" s="33"/>
      <c r="D13760" s="33" t="s">
        <v>5527</v>
      </c>
      <c r="E13760" t="str">
        <f t="shared" si="218"/>
        <v>No Data</v>
      </c>
    </row>
    <row r="13761" spans="1:5" x14ac:dyDescent="0.3">
      <c r="A13761" s="33" t="s">
        <v>2</v>
      </c>
      <c r="B13761" s="33" t="s">
        <v>53</v>
      </c>
      <c r="C13761" s="33"/>
      <c r="D13761" s="33" t="s">
        <v>871</v>
      </c>
      <c r="E13761" t="str">
        <f t="shared" si="218"/>
        <v>No Data</v>
      </c>
    </row>
    <row r="13762" spans="1:5" x14ac:dyDescent="0.3">
      <c r="A13762" s="33" t="s">
        <v>2</v>
      </c>
      <c r="B13762" s="33" t="s">
        <v>53</v>
      </c>
      <c r="C13762" s="33">
        <v>50000</v>
      </c>
      <c r="D13762" s="33" t="s">
        <v>5528</v>
      </c>
      <c r="E13762" t="str">
        <f t="shared" si="218"/>
        <v>&lt;$75K</v>
      </c>
    </row>
    <row r="13763" spans="1:5" x14ac:dyDescent="0.3">
      <c r="A13763" s="33" t="s">
        <v>0</v>
      </c>
      <c r="B13763" s="33" t="s">
        <v>53</v>
      </c>
      <c r="C13763" s="33"/>
      <c r="D13763" s="33" t="s">
        <v>479</v>
      </c>
      <c r="E13763" t="str">
        <f t="shared" ref="E13763:E13826" si="219">_xlfn.XLOOKUP(C13763,$H$16:$H$21,$G$16:$G$21,,1)</f>
        <v>No Data</v>
      </c>
    </row>
    <row r="13764" spans="1:5" x14ac:dyDescent="0.3">
      <c r="A13764" s="33" t="s">
        <v>4</v>
      </c>
      <c r="B13764" s="33" t="s">
        <v>53</v>
      </c>
      <c r="C13764" s="33">
        <v>102096</v>
      </c>
      <c r="D13764" s="33" t="s">
        <v>5529</v>
      </c>
      <c r="E13764" t="str">
        <f t="shared" si="219"/>
        <v>$100K-$125K</v>
      </c>
    </row>
    <row r="13765" spans="1:5" x14ac:dyDescent="0.3">
      <c r="A13765" s="33" t="s">
        <v>126</v>
      </c>
      <c r="B13765" s="33" t="s">
        <v>54</v>
      </c>
      <c r="C13765" s="33">
        <v>130000</v>
      </c>
      <c r="D13765" s="33" t="s">
        <v>265</v>
      </c>
      <c r="E13765" t="str">
        <f t="shared" si="219"/>
        <v>$125K-$200K</v>
      </c>
    </row>
    <row r="13766" spans="1:5" x14ac:dyDescent="0.3">
      <c r="A13766" s="33" t="s">
        <v>2</v>
      </c>
      <c r="B13766" s="33" t="s">
        <v>53</v>
      </c>
      <c r="C13766" s="33">
        <v>63000</v>
      </c>
      <c r="D13766" s="33" t="s">
        <v>5530</v>
      </c>
      <c r="E13766" t="str">
        <f t="shared" si="219"/>
        <v>&lt;$75K</v>
      </c>
    </row>
    <row r="13767" spans="1:5" x14ac:dyDescent="0.3">
      <c r="A13767" s="33" t="s">
        <v>4</v>
      </c>
      <c r="B13767" s="33" t="s">
        <v>53</v>
      </c>
      <c r="C13767" s="33"/>
      <c r="D13767" s="33" t="s">
        <v>480</v>
      </c>
      <c r="E13767" t="str">
        <f t="shared" si="219"/>
        <v>No Data</v>
      </c>
    </row>
    <row r="13768" spans="1:5" x14ac:dyDescent="0.3">
      <c r="A13768" s="33" t="s">
        <v>4</v>
      </c>
      <c r="B13768" s="33" t="s">
        <v>53</v>
      </c>
      <c r="C13768" s="33">
        <v>125000</v>
      </c>
      <c r="D13768" s="33" t="s">
        <v>5531</v>
      </c>
      <c r="E13768" t="str">
        <f t="shared" si="219"/>
        <v>$100K-$125K</v>
      </c>
    </row>
    <row r="13769" spans="1:5" x14ac:dyDescent="0.3">
      <c r="A13769" s="33" t="s">
        <v>126</v>
      </c>
      <c r="B13769" s="33" t="s">
        <v>53</v>
      </c>
      <c r="C13769" s="33">
        <v>150000</v>
      </c>
      <c r="D13769" s="33" t="s">
        <v>232</v>
      </c>
      <c r="E13769" t="str">
        <f t="shared" si="219"/>
        <v>$125K-$200K</v>
      </c>
    </row>
    <row r="13770" spans="1:5" x14ac:dyDescent="0.3">
      <c r="A13770" s="33" t="s">
        <v>2</v>
      </c>
      <c r="B13770" s="33" t="s">
        <v>53</v>
      </c>
      <c r="C13770" s="33">
        <v>84000</v>
      </c>
      <c r="D13770" s="33" t="s">
        <v>520</v>
      </c>
      <c r="E13770" t="str">
        <f t="shared" si="219"/>
        <v>$75K-$100K</v>
      </c>
    </row>
    <row r="13771" spans="1:5" x14ac:dyDescent="0.3">
      <c r="A13771" s="33" t="s">
        <v>0</v>
      </c>
      <c r="B13771" s="33" t="s">
        <v>54</v>
      </c>
      <c r="C13771" s="33"/>
      <c r="D13771" s="33" t="s">
        <v>258</v>
      </c>
      <c r="E13771" t="str">
        <f t="shared" si="219"/>
        <v>No Data</v>
      </c>
    </row>
    <row r="13772" spans="1:5" x14ac:dyDescent="0.3">
      <c r="A13772" s="33" t="s">
        <v>0</v>
      </c>
      <c r="B13772" s="33" t="s">
        <v>53</v>
      </c>
      <c r="C13772" s="33">
        <v>115000</v>
      </c>
      <c r="D13772" s="33" t="s">
        <v>4368</v>
      </c>
      <c r="E13772" t="str">
        <f t="shared" si="219"/>
        <v>$100K-$125K</v>
      </c>
    </row>
    <row r="13773" spans="1:5" x14ac:dyDescent="0.3">
      <c r="A13773" s="33" t="s">
        <v>0</v>
      </c>
      <c r="B13773" s="33" t="s">
        <v>53</v>
      </c>
      <c r="C13773" s="33"/>
      <c r="D13773" s="33" t="s">
        <v>218</v>
      </c>
      <c r="E13773" t="str">
        <f t="shared" si="219"/>
        <v>No Data</v>
      </c>
    </row>
    <row r="13774" spans="1:5" x14ac:dyDescent="0.3">
      <c r="A13774" s="33" t="s">
        <v>2</v>
      </c>
      <c r="B13774" s="33" t="s">
        <v>53</v>
      </c>
      <c r="C13774" s="33"/>
      <c r="D13774" s="33" t="s">
        <v>1604</v>
      </c>
      <c r="E13774" t="str">
        <f t="shared" si="219"/>
        <v>No Data</v>
      </c>
    </row>
    <row r="13775" spans="1:5" x14ac:dyDescent="0.3">
      <c r="A13775" s="33" t="s">
        <v>4</v>
      </c>
      <c r="B13775" s="33" t="s">
        <v>53</v>
      </c>
      <c r="C13775" s="33">
        <v>125000</v>
      </c>
      <c r="D13775" s="33" t="s">
        <v>2604</v>
      </c>
      <c r="E13775" t="str">
        <f t="shared" si="219"/>
        <v>$100K-$125K</v>
      </c>
    </row>
    <row r="13776" spans="1:5" x14ac:dyDescent="0.3">
      <c r="A13776" s="33" t="s">
        <v>4</v>
      </c>
      <c r="B13776" s="33" t="s">
        <v>169</v>
      </c>
      <c r="C13776" s="33">
        <v>69300</v>
      </c>
      <c r="D13776" s="33" t="s">
        <v>1369</v>
      </c>
      <c r="E13776" t="str">
        <f t="shared" si="219"/>
        <v>&lt;$75K</v>
      </c>
    </row>
    <row r="13777" spans="1:5" x14ac:dyDescent="0.3">
      <c r="A13777" s="33" t="s">
        <v>0</v>
      </c>
      <c r="B13777" s="33" t="s">
        <v>53</v>
      </c>
      <c r="C13777" s="33">
        <v>112500</v>
      </c>
      <c r="D13777" s="33" t="s">
        <v>5382</v>
      </c>
      <c r="E13777" t="str">
        <f t="shared" si="219"/>
        <v>$100K-$125K</v>
      </c>
    </row>
    <row r="13778" spans="1:5" x14ac:dyDescent="0.3">
      <c r="A13778" s="33" t="s">
        <v>0</v>
      </c>
      <c r="B13778" s="33" t="s">
        <v>53</v>
      </c>
      <c r="C13778" s="33"/>
      <c r="D13778" s="33" t="s">
        <v>5500</v>
      </c>
      <c r="E13778" t="str">
        <f t="shared" si="219"/>
        <v>No Data</v>
      </c>
    </row>
    <row r="13779" spans="1:5" x14ac:dyDescent="0.3">
      <c r="A13779" s="33" t="s">
        <v>0</v>
      </c>
      <c r="B13779" s="33" t="s">
        <v>53</v>
      </c>
      <c r="C13779" s="33">
        <v>281450.5</v>
      </c>
      <c r="D13779" s="33" t="s">
        <v>482</v>
      </c>
      <c r="E13779" t="str">
        <f t="shared" si="219"/>
        <v>&gt;$200K</v>
      </c>
    </row>
    <row r="13780" spans="1:5" x14ac:dyDescent="0.3">
      <c r="A13780" s="33" t="s">
        <v>0</v>
      </c>
      <c r="B13780" s="33" t="s">
        <v>53</v>
      </c>
      <c r="C13780" s="33"/>
      <c r="D13780" s="33" t="s">
        <v>1460</v>
      </c>
      <c r="E13780" t="str">
        <f t="shared" si="219"/>
        <v>No Data</v>
      </c>
    </row>
    <row r="13781" spans="1:5" x14ac:dyDescent="0.3">
      <c r="A13781" s="33" t="s">
        <v>0</v>
      </c>
      <c r="B13781" s="33" t="s">
        <v>54</v>
      </c>
      <c r="C13781" s="33"/>
      <c r="D13781" s="33" t="s">
        <v>457</v>
      </c>
      <c r="E13781" t="str">
        <f t="shared" si="219"/>
        <v>No Data</v>
      </c>
    </row>
    <row r="13782" spans="1:5" x14ac:dyDescent="0.3">
      <c r="A13782" s="33" t="s">
        <v>52</v>
      </c>
      <c r="B13782" s="33" t="s">
        <v>53</v>
      </c>
      <c r="C13782" s="33">
        <v>80000</v>
      </c>
      <c r="D13782" s="33" t="s">
        <v>5532</v>
      </c>
      <c r="E13782" t="str">
        <f t="shared" si="219"/>
        <v>$75K-$100K</v>
      </c>
    </row>
    <row r="13783" spans="1:5" x14ac:dyDescent="0.3">
      <c r="A13783" s="33" t="s">
        <v>125</v>
      </c>
      <c r="B13783" s="33" t="s">
        <v>53</v>
      </c>
      <c r="C13783" s="33">
        <v>100000</v>
      </c>
      <c r="D13783" s="33" t="s">
        <v>534</v>
      </c>
      <c r="E13783" t="str">
        <f t="shared" si="219"/>
        <v>$75K-$100K</v>
      </c>
    </row>
    <row r="13784" spans="1:5" x14ac:dyDescent="0.3">
      <c r="A13784" s="33" t="s">
        <v>2</v>
      </c>
      <c r="B13784" s="33" t="s">
        <v>53</v>
      </c>
      <c r="C13784" s="33">
        <v>90000</v>
      </c>
      <c r="D13784" s="33" t="s">
        <v>5533</v>
      </c>
      <c r="E13784" t="str">
        <f t="shared" si="219"/>
        <v>$75K-$100K</v>
      </c>
    </row>
    <row r="13785" spans="1:5" x14ac:dyDescent="0.3">
      <c r="A13785" s="33" t="s">
        <v>2</v>
      </c>
      <c r="B13785" s="33" t="s">
        <v>53</v>
      </c>
      <c r="C13785" s="33">
        <v>95500</v>
      </c>
      <c r="D13785" s="33" t="s">
        <v>5534</v>
      </c>
      <c r="E13785" t="str">
        <f t="shared" si="219"/>
        <v>$75K-$100K</v>
      </c>
    </row>
    <row r="13786" spans="1:5" x14ac:dyDescent="0.3">
      <c r="A13786" s="33" t="s">
        <v>0</v>
      </c>
      <c r="B13786" s="33" t="s">
        <v>53</v>
      </c>
      <c r="C13786" s="33">
        <v>90000</v>
      </c>
      <c r="D13786" s="33" t="s">
        <v>590</v>
      </c>
      <c r="E13786" t="str">
        <f t="shared" si="219"/>
        <v>$75K-$100K</v>
      </c>
    </row>
    <row r="13787" spans="1:5" x14ac:dyDescent="0.3">
      <c r="A13787" s="33" t="s">
        <v>2</v>
      </c>
      <c r="B13787" s="33" t="s">
        <v>53</v>
      </c>
      <c r="C13787" s="33">
        <v>132315</v>
      </c>
      <c r="D13787" s="33" t="s">
        <v>476</v>
      </c>
      <c r="E13787" t="str">
        <f t="shared" si="219"/>
        <v>$125K-$200K</v>
      </c>
    </row>
    <row r="13788" spans="1:5" x14ac:dyDescent="0.3">
      <c r="A13788" s="33" t="s">
        <v>0</v>
      </c>
      <c r="B13788" s="33" t="s">
        <v>53</v>
      </c>
      <c r="C13788" s="33">
        <v>111500</v>
      </c>
      <c r="D13788" s="33" t="s">
        <v>5535</v>
      </c>
      <c r="E13788" t="str">
        <f t="shared" si="219"/>
        <v>$100K-$125K</v>
      </c>
    </row>
    <row r="13789" spans="1:5" x14ac:dyDescent="0.3">
      <c r="A13789" s="33" t="s">
        <v>2</v>
      </c>
      <c r="B13789" s="33" t="s">
        <v>87</v>
      </c>
      <c r="C13789" s="33">
        <v>111175</v>
      </c>
      <c r="D13789" s="33" t="s">
        <v>494</v>
      </c>
      <c r="E13789" t="str">
        <f t="shared" si="219"/>
        <v>$100K-$125K</v>
      </c>
    </row>
    <row r="13790" spans="1:5" x14ac:dyDescent="0.3">
      <c r="A13790" s="33" t="s">
        <v>2</v>
      </c>
      <c r="B13790" s="33" t="s">
        <v>53</v>
      </c>
      <c r="C13790" s="33">
        <v>55000</v>
      </c>
      <c r="D13790" s="33" t="s">
        <v>5536</v>
      </c>
      <c r="E13790" t="str">
        <f t="shared" si="219"/>
        <v>&lt;$75K</v>
      </c>
    </row>
    <row r="13791" spans="1:5" x14ac:dyDescent="0.3">
      <c r="A13791" s="33" t="s">
        <v>4</v>
      </c>
      <c r="B13791" s="33" t="s">
        <v>53</v>
      </c>
      <c r="C13791" s="33"/>
      <c r="D13791" s="33" t="s">
        <v>307</v>
      </c>
      <c r="E13791" t="str">
        <f t="shared" si="219"/>
        <v>No Data</v>
      </c>
    </row>
    <row r="13792" spans="1:5" x14ac:dyDescent="0.3">
      <c r="A13792" s="33" t="s">
        <v>0</v>
      </c>
      <c r="B13792" s="33" t="s">
        <v>87</v>
      </c>
      <c r="C13792" s="33">
        <v>69962.5</v>
      </c>
      <c r="D13792" s="33" t="s">
        <v>5537</v>
      </c>
      <c r="E13792" t="str">
        <f t="shared" si="219"/>
        <v>&lt;$75K</v>
      </c>
    </row>
    <row r="13793" spans="1:5" x14ac:dyDescent="0.3">
      <c r="A13793" s="33" t="s">
        <v>0</v>
      </c>
      <c r="B13793" s="33" t="s">
        <v>53</v>
      </c>
      <c r="C13793" s="33"/>
      <c r="D13793" s="33" t="s">
        <v>232</v>
      </c>
      <c r="E13793" t="str">
        <f t="shared" si="219"/>
        <v>No Data</v>
      </c>
    </row>
    <row r="13794" spans="1:5" x14ac:dyDescent="0.3">
      <c r="A13794" s="33" t="s">
        <v>0</v>
      </c>
      <c r="B13794" s="33" t="s">
        <v>53</v>
      </c>
      <c r="C13794" s="33">
        <v>233000</v>
      </c>
      <c r="D13794" s="33" t="s">
        <v>431</v>
      </c>
      <c r="E13794" t="str">
        <f t="shared" si="219"/>
        <v>&gt;$200K</v>
      </c>
    </row>
    <row r="13795" spans="1:5" x14ac:dyDescent="0.3">
      <c r="A13795" s="33" t="s">
        <v>4</v>
      </c>
      <c r="B13795" s="33" t="s">
        <v>88</v>
      </c>
      <c r="C13795" s="33">
        <v>79200</v>
      </c>
      <c r="D13795" s="33" t="s">
        <v>1285</v>
      </c>
      <c r="E13795" t="str">
        <f t="shared" si="219"/>
        <v>$75K-$100K</v>
      </c>
    </row>
    <row r="13796" spans="1:5" x14ac:dyDescent="0.3">
      <c r="A13796" s="33" t="s">
        <v>2</v>
      </c>
      <c r="B13796" s="33" t="s">
        <v>53</v>
      </c>
      <c r="C13796" s="33">
        <v>57500</v>
      </c>
      <c r="D13796" s="33" t="s">
        <v>5538</v>
      </c>
      <c r="E13796" t="str">
        <f t="shared" si="219"/>
        <v>&lt;$75K</v>
      </c>
    </row>
    <row r="13797" spans="1:5" x14ac:dyDescent="0.3">
      <c r="A13797" s="33" t="s">
        <v>4</v>
      </c>
      <c r="B13797" s="33" t="s">
        <v>53</v>
      </c>
      <c r="C13797" s="33">
        <v>60500</v>
      </c>
      <c r="D13797" s="33" t="s">
        <v>5539</v>
      </c>
      <c r="E13797" t="str">
        <f t="shared" si="219"/>
        <v>&lt;$75K</v>
      </c>
    </row>
    <row r="13798" spans="1:5" x14ac:dyDescent="0.3">
      <c r="A13798" s="33" t="s">
        <v>52</v>
      </c>
      <c r="B13798" s="33" t="s">
        <v>53</v>
      </c>
      <c r="C13798" s="33"/>
      <c r="D13798" s="33" t="s">
        <v>2241</v>
      </c>
      <c r="E13798" t="str">
        <f t="shared" si="219"/>
        <v>No Data</v>
      </c>
    </row>
    <row r="13799" spans="1:5" x14ac:dyDescent="0.3">
      <c r="A13799" s="33" t="s">
        <v>2</v>
      </c>
      <c r="B13799" s="33" t="s">
        <v>53</v>
      </c>
      <c r="C13799" s="33"/>
      <c r="D13799" s="33" t="s">
        <v>5540</v>
      </c>
      <c r="E13799" t="str">
        <f t="shared" si="219"/>
        <v>No Data</v>
      </c>
    </row>
    <row r="13800" spans="1:5" x14ac:dyDescent="0.3">
      <c r="A13800" s="33" t="s">
        <v>2</v>
      </c>
      <c r="B13800" s="33" t="s">
        <v>53</v>
      </c>
      <c r="C13800" s="33">
        <v>75000</v>
      </c>
      <c r="D13800" s="33" t="s">
        <v>4711</v>
      </c>
      <c r="E13800" t="str">
        <f t="shared" si="219"/>
        <v>&lt;$75K</v>
      </c>
    </row>
    <row r="13801" spans="1:5" x14ac:dyDescent="0.3">
      <c r="A13801" s="33" t="s">
        <v>125</v>
      </c>
      <c r="B13801" s="33" t="s">
        <v>53</v>
      </c>
      <c r="C13801" s="33">
        <v>78500</v>
      </c>
      <c r="D13801" s="33" t="s">
        <v>520</v>
      </c>
      <c r="E13801" t="str">
        <f t="shared" si="219"/>
        <v>$75K-$100K</v>
      </c>
    </row>
    <row r="13802" spans="1:5" x14ac:dyDescent="0.3">
      <c r="A13802" s="33" t="s">
        <v>126</v>
      </c>
      <c r="B13802" s="33" t="s">
        <v>53</v>
      </c>
      <c r="C13802" s="33">
        <v>180000</v>
      </c>
      <c r="D13802" s="33" t="s">
        <v>5541</v>
      </c>
      <c r="E13802" t="str">
        <f t="shared" si="219"/>
        <v>$125K-$200K</v>
      </c>
    </row>
    <row r="13803" spans="1:5" x14ac:dyDescent="0.3">
      <c r="A13803" s="33" t="s">
        <v>4</v>
      </c>
      <c r="B13803" s="33" t="s">
        <v>53</v>
      </c>
      <c r="C13803" s="33">
        <v>211000</v>
      </c>
      <c r="D13803" s="33" t="s">
        <v>225</v>
      </c>
      <c r="E13803" t="str">
        <f t="shared" si="219"/>
        <v>&gt;$200K</v>
      </c>
    </row>
    <row r="13804" spans="1:5" x14ac:dyDescent="0.3">
      <c r="A13804" s="33" t="s">
        <v>125</v>
      </c>
      <c r="B13804" s="33" t="s">
        <v>53</v>
      </c>
      <c r="C13804" s="33">
        <v>90000</v>
      </c>
      <c r="D13804" s="33" t="s">
        <v>5542</v>
      </c>
      <c r="E13804" t="str">
        <f t="shared" si="219"/>
        <v>$75K-$100K</v>
      </c>
    </row>
    <row r="13805" spans="1:5" x14ac:dyDescent="0.3">
      <c r="A13805" s="33" t="s">
        <v>126</v>
      </c>
      <c r="B13805" s="33" t="s">
        <v>53</v>
      </c>
      <c r="C13805" s="33">
        <v>105800</v>
      </c>
      <c r="D13805" s="33" t="s">
        <v>208</v>
      </c>
      <c r="E13805" t="str">
        <f t="shared" si="219"/>
        <v>$100K-$125K</v>
      </c>
    </row>
    <row r="13806" spans="1:5" x14ac:dyDescent="0.3">
      <c r="A13806" s="33" t="s">
        <v>4</v>
      </c>
      <c r="B13806" s="33" t="s">
        <v>53</v>
      </c>
      <c r="C13806" s="33">
        <v>120000</v>
      </c>
      <c r="D13806" s="33" t="s">
        <v>5543</v>
      </c>
      <c r="E13806" t="str">
        <f t="shared" si="219"/>
        <v>$100K-$125K</v>
      </c>
    </row>
    <row r="13807" spans="1:5" x14ac:dyDescent="0.3">
      <c r="A13807" s="33" t="s">
        <v>52</v>
      </c>
      <c r="B13807" s="33" t="s">
        <v>53</v>
      </c>
      <c r="C13807" s="33">
        <v>90000</v>
      </c>
      <c r="D13807" s="33" t="s">
        <v>1493</v>
      </c>
      <c r="E13807" t="str">
        <f t="shared" si="219"/>
        <v>$75K-$100K</v>
      </c>
    </row>
    <row r="13808" spans="1:5" x14ac:dyDescent="0.3">
      <c r="A13808" s="33" t="s">
        <v>2</v>
      </c>
      <c r="B13808" s="33" t="s">
        <v>53</v>
      </c>
      <c r="C13808" s="33"/>
      <c r="D13808" s="33" t="s">
        <v>5544</v>
      </c>
      <c r="E13808" t="str">
        <f t="shared" si="219"/>
        <v>No Data</v>
      </c>
    </row>
    <row r="13809" spans="1:5" x14ac:dyDescent="0.3">
      <c r="A13809" s="33" t="s">
        <v>4</v>
      </c>
      <c r="B13809" s="33" t="s">
        <v>53</v>
      </c>
      <c r="C13809" s="33"/>
      <c r="D13809" s="33" t="s">
        <v>480</v>
      </c>
      <c r="E13809" t="str">
        <f t="shared" si="219"/>
        <v>No Data</v>
      </c>
    </row>
    <row r="13810" spans="1:5" x14ac:dyDescent="0.3">
      <c r="A13810" s="33" t="s">
        <v>0</v>
      </c>
      <c r="B13810" s="33" t="s">
        <v>53</v>
      </c>
      <c r="C13810" s="33"/>
      <c r="D13810" s="33" t="s">
        <v>4454</v>
      </c>
      <c r="E13810" t="str">
        <f t="shared" si="219"/>
        <v>No Data</v>
      </c>
    </row>
    <row r="13811" spans="1:5" x14ac:dyDescent="0.3">
      <c r="A13811" s="33" t="s">
        <v>4</v>
      </c>
      <c r="B13811" s="33" t="s">
        <v>72</v>
      </c>
      <c r="C13811" s="33">
        <v>50000</v>
      </c>
      <c r="D13811" s="33" t="s">
        <v>5545</v>
      </c>
      <c r="E13811" t="str">
        <f t="shared" si="219"/>
        <v>&lt;$75K</v>
      </c>
    </row>
    <row r="13812" spans="1:5" x14ac:dyDescent="0.3">
      <c r="A13812" s="33" t="s">
        <v>0</v>
      </c>
      <c r="B13812" s="33" t="s">
        <v>53</v>
      </c>
      <c r="C13812" s="33">
        <v>125000</v>
      </c>
      <c r="D13812" s="33" t="s">
        <v>233</v>
      </c>
      <c r="E13812" t="str">
        <f t="shared" si="219"/>
        <v>$100K-$125K</v>
      </c>
    </row>
    <row r="13813" spans="1:5" x14ac:dyDescent="0.3">
      <c r="A13813" s="33" t="s">
        <v>2</v>
      </c>
      <c r="B13813" s="33" t="s">
        <v>53</v>
      </c>
      <c r="C13813" s="33"/>
      <c r="D13813" s="33" t="s">
        <v>441</v>
      </c>
      <c r="E13813" t="str">
        <f t="shared" si="219"/>
        <v>No Data</v>
      </c>
    </row>
    <row r="13814" spans="1:5" x14ac:dyDescent="0.3">
      <c r="A13814" s="33" t="s">
        <v>4</v>
      </c>
      <c r="B13814" s="33" t="s">
        <v>116</v>
      </c>
      <c r="C13814" s="33">
        <v>96760.5</v>
      </c>
      <c r="D13814" s="33" t="s">
        <v>5546</v>
      </c>
      <c r="E13814" t="str">
        <f t="shared" si="219"/>
        <v>$75K-$100K</v>
      </c>
    </row>
    <row r="13815" spans="1:5" x14ac:dyDescent="0.3">
      <c r="A13815" s="33" t="s">
        <v>4</v>
      </c>
      <c r="B13815" s="33" t="s">
        <v>53</v>
      </c>
      <c r="C13815" s="33">
        <v>125000</v>
      </c>
      <c r="D13815" s="33" t="s">
        <v>5547</v>
      </c>
      <c r="E13815" t="str">
        <f t="shared" si="219"/>
        <v>$100K-$125K</v>
      </c>
    </row>
    <row r="13816" spans="1:5" x14ac:dyDescent="0.3">
      <c r="A13816" s="33" t="s">
        <v>126</v>
      </c>
      <c r="B13816" s="33" t="s">
        <v>53</v>
      </c>
      <c r="C13816" s="33">
        <v>160000</v>
      </c>
      <c r="D13816" s="33" t="s">
        <v>230</v>
      </c>
      <c r="E13816" t="str">
        <f t="shared" si="219"/>
        <v>$125K-$200K</v>
      </c>
    </row>
    <row r="13817" spans="1:5" x14ac:dyDescent="0.3">
      <c r="A13817" s="33" t="s">
        <v>0</v>
      </c>
      <c r="B13817" s="33" t="s">
        <v>53</v>
      </c>
      <c r="C13817" s="33">
        <v>119257</v>
      </c>
      <c r="D13817" s="33" t="s">
        <v>232</v>
      </c>
      <c r="E13817" t="str">
        <f t="shared" si="219"/>
        <v>$100K-$125K</v>
      </c>
    </row>
    <row r="13818" spans="1:5" x14ac:dyDescent="0.3">
      <c r="A13818" s="33" t="s">
        <v>4</v>
      </c>
      <c r="B13818" s="33" t="s">
        <v>53</v>
      </c>
      <c r="C13818" s="33">
        <v>120000</v>
      </c>
      <c r="D13818" s="33" t="s">
        <v>3861</v>
      </c>
      <c r="E13818" t="str">
        <f t="shared" si="219"/>
        <v>$100K-$125K</v>
      </c>
    </row>
    <row r="13819" spans="1:5" x14ac:dyDescent="0.3">
      <c r="A13819" s="33" t="s">
        <v>2</v>
      </c>
      <c r="B13819" s="33" t="s">
        <v>53</v>
      </c>
      <c r="C13819" s="33"/>
      <c r="D13819" s="33" t="s">
        <v>366</v>
      </c>
      <c r="E13819" t="str">
        <f t="shared" si="219"/>
        <v>No Data</v>
      </c>
    </row>
    <row r="13820" spans="1:5" x14ac:dyDescent="0.3">
      <c r="A13820" s="33" t="s">
        <v>4</v>
      </c>
      <c r="B13820" s="33" t="s">
        <v>53</v>
      </c>
      <c r="C13820" s="33"/>
      <c r="D13820" s="33" t="s">
        <v>5548</v>
      </c>
      <c r="E13820" t="str">
        <f t="shared" si="219"/>
        <v>No Data</v>
      </c>
    </row>
    <row r="13821" spans="1:5" x14ac:dyDescent="0.3">
      <c r="A13821" s="33" t="s">
        <v>4</v>
      </c>
      <c r="B13821" s="33" t="s">
        <v>54</v>
      </c>
      <c r="C13821" s="33"/>
      <c r="D13821" s="33" t="s">
        <v>2151</v>
      </c>
      <c r="E13821" t="str">
        <f t="shared" si="219"/>
        <v>No Data</v>
      </c>
    </row>
    <row r="13822" spans="1:5" x14ac:dyDescent="0.3">
      <c r="A13822" s="33" t="s">
        <v>0</v>
      </c>
      <c r="B13822" s="33" t="s">
        <v>53</v>
      </c>
      <c r="C13822" s="33"/>
      <c r="D13822" s="33" t="s">
        <v>1412</v>
      </c>
      <c r="E13822" t="str">
        <f t="shared" si="219"/>
        <v>No Data</v>
      </c>
    </row>
    <row r="13823" spans="1:5" x14ac:dyDescent="0.3">
      <c r="A13823" s="33" t="s">
        <v>4</v>
      </c>
      <c r="B13823" s="33" t="s">
        <v>115</v>
      </c>
      <c r="C13823" s="33">
        <v>118000</v>
      </c>
      <c r="D13823" s="33" t="s">
        <v>5471</v>
      </c>
      <c r="E13823" t="str">
        <f t="shared" si="219"/>
        <v>$100K-$125K</v>
      </c>
    </row>
    <row r="13824" spans="1:5" x14ac:dyDescent="0.3">
      <c r="A13824" s="33" t="s">
        <v>0</v>
      </c>
      <c r="B13824" s="33" t="s">
        <v>53</v>
      </c>
      <c r="C13824" s="33">
        <v>78592</v>
      </c>
      <c r="D13824" s="33" t="s">
        <v>5549</v>
      </c>
      <c r="E13824" t="str">
        <f t="shared" si="219"/>
        <v>$75K-$100K</v>
      </c>
    </row>
    <row r="13825" spans="1:5" x14ac:dyDescent="0.3">
      <c r="A13825" s="33" t="s">
        <v>2</v>
      </c>
      <c r="B13825" s="33" t="s">
        <v>53</v>
      </c>
      <c r="C13825" s="33">
        <v>76350</v>
      </c>
      <c r="D13825" s="33" t="s">
        <v>1142</v>
      </c>
      <c r="E13825" t="str">
        <f t="shared" si="219"/>
        <v>$75K-$100K</v>
      </c>
    </row>
    <row r="13826" spans="1:5" x14ac:dyDescent="0.3">
      <c r="A13826" s="33" t="s">
        <v>2</v>
      </c>
      <c r="B13826" s="33" t="s">
        <v>53</v>
      </c>
      <c r="C13826" s="33">
        <v>102241.234375</v>
      </c>
      <c r="D13826" s="33" t="s">
        <v>2519</v>
      </c>
      <c r="E13826" t="str">
        <f t="shared" si="219"/>
        <v>$100K-$125K</v>
      </c>
    </row>
    <row r="13827" spans="1:5" x14ac:dyDescent="0.3">
      <c r="A13827" s="33" t="s">
        <v>129</v>
      </c>
      <c r="B13827" s="33" t="s">
        <v>88</v>
      </c>
      <c r="C13827" s="33">
        <v>50400</v>
      </c>
      <c r="D13827" s="33" t="s">
        <v>1076</v>
      </c>
      <c r="E13827" t="str">
        <f t="shared" ref="E13827:E13890" si="220">_xlfn.XLOOKUP(C13827,$H$16:$H$21,$G$16:$G$21,,1)</f>
        <v>&lt;$75K</v>
      </c>
    </row>
    <row r="13828" spans="1:5" x14ac:dyDescent="0.3">
      <c r="A13828" s="33" t="s">
        <v>2</v>
      </c>
      <c r="B13828" s="33" t="s">
        <v>124</v>
      </c>
      <c r="C13828" s="33">
        <v>100500</v>
      </c>
      <c r="D13828" s="33" t="s">
        <v>5550</v>
      </c>
      <c r="E13828" t="str">
        <f t="shared" si="220"/>
        <v>$100K-$125K</v>
      </c>
    </row>
    <row r="13829" spans="1:5" x14ac:dyDescent="0.3">
      <c r="A13829" s="33" t="s">
        <v>1</v>
      </c>
      <c r="B13829" s="33" t="s">
        <v>75</v>
      </c>
      <c r="C13829" s="33">
        <v>89100</v>
      </c>
      <c r="D13829" s="33" t="s">
        <v>3062</v>
      </c>
      <c r="E13829" t="str">
        <f t="shared" si="220"/>
        <v>$75K-$100K</v>
      </c>
    </row>
    <row r="13830" spans="1:5" x14ac:dyDescent="0.3">
      <c r="A13830" s="33" t="s">
        <v>2</v>
      </c>
      <c r="B13830" s="33" t="s">
        <v>53</v>
      </c>
      <c r="C13830" s="33"/>
      <c r="D13830" s="33" t="s">
        <v>232</v>
      </c>
      <c r="E13830" t="str">
        <f t="shared" si="220"/>
        <v>No Data</v>
      </c>
    </row>
    <row r="13831" spans="1:5" x14ac:dyDescent="0.3">
      <c r="A13831" s="33" t="s">
        <v>4</v>
      </c>
      <c r="B13831" s="33" t="s">
        <v>53</v>
      </c>
      <c r="C13831" s="33">
        <v>130000</v>
      </c>
      <c r="D13831" s="33" t="s">
        <v>5551</v>
      </c>
      <c r="E13831" t="str">
        <f t="shared" si="220"/>
        <v>$125K-$200K</v>
      </c>
    </row>
    <row r="13832" spans="1:5" x14ac:dyDescent="0.3">
      <c r="A13832" s="33" t="s">
        <v>0</v>
      </c>
      <c r="B13832" s="33" t="s">
        <v>54</v>
      </c>
      <c r="C13832" s="33"/>
      <c r="D13832" s="33" t="s">
        <v>237</v>
      </c>
      <c r="E13832" t="str">
        <f t="shared" si="220"/>
        <v>No Data</v>
      </c>
    </row>
    <row r="13833" spans="1:5" x14ac:dyDescent="0.3">
      <c r="A13833" s="33" t="s">
        <v>125</v>
      </c>
      <c r="B13833" s="33" t="s">
        <v>54</v>
      </c>
      <c r="C13833" s="33">
        <v>125000</v>
      </c>
      <c r="D13833" s="33" t="s">
        <v>5552</v>
      </c>
      <c r="E13833" t="str">
        <f t="shared" si="220"/>
        <v>$100K-$125K</v>
      </c>
    </row>
    <row r="13834" spans="1:5" x14ac:dyDescent="0.3">
      <c r="A13834" s="33" t="s">
        <v>126</v>
      </c>
      <c r="B13834" s="33" t="s">
        <v>53</v>
      </c>
      <c r="C13834" s="33">
        <v>115000</v>
      </c>
      <c r="D13834" s="33" t="s">
        <v>364</v>
      </c>
      <c r="E13834" t="str">
        <f t="shared" si="220"/>
        <v>$100K-$125K</v>
      </c>
    </row>
    <row r="13835" spans="1:5" x14ac:dyDescent="0.3">
      <c r="A13835" s="33" t="s">
        <v>4</v>
      </c>
      <c r="B13835" s="33" t="s">
        <v>53</v>
      </c>
      <c r="C13835" s="33">
        <v>140000</v>
      </c>
      <c r="D13835" s="33" t="s">
        <v>1320</v>
      </c>
      <c r="E13835" t="str">
        <f t="shared" si="220"/>
        <v>$125K-$200K</v>
      </c>
    </row>
    <row r="13836" spans="1:5" x14ac:dyDescent="0.3">
      <c r="A13836" s="33" t="s">
        <v>0</v>
      </c>
      <c r="B13836" s="33" t="s">
        <v>53</v>
      </c>
      <c r="C13836" s="33">
        <v>90000</v>
      </c>
      <c r="D13836" s="33" t="s">
        <v>5553</v>
      </c>
      <c r="E13836" t="str">
        <f t="shared" si="220"/>
        <v>$75K-$100K</v>
      </c>
    </row>
    <row r="13837" spans="1:5" x14ac:dyDescent="0.3">
      <c r="A13837" s="33" t="s">
        <v>0</v>
      </c>
      <c r="B13837" s="33" t="s">
        <v>53</v>
      </c>
      <c r="C13837" s="33">
        <v>117606</v>
      </c>
      <c r="D13837" s="33" t="s">
        <v>4296</v>
      </c>
      <c r="E13837" t="str">
        <f t="shared" si="220"/>
        <v>$100K-$125K</v>
      </c>
    </row>
    <row r="13838" spans="1:5" x14ac:dyDescent="0.3">
      <c r="A13838" s="33" t="s">
        <v>2</v>
      </c>
      <c r="B13838" s="33" t="s">
        <v>53</v>
      </c>
      <c r="C13838" s="33"/>
      <c r="D13838" s="33" t="s">
        <v>5554</v>
      </c>
      <c r="E13838" t="str">
        <f t="shared" si="220"/>
        <v>No Data</v>
      </c>
    </row>
    <row r="13839" spans="1:5" x14ac:dyDescent="0.3">
      <c r="A13839" s="33" t="s">
        <v>0</v>
      </c>
      <c r="B13839" s="33" t="s">
        <v>54</v>
      </c>
      <c r="C13839" s="33">
        <v>145000</v>
      </c>
      <c r="D13839" s="33" t="s">
        <v>746</v>
      </c>
      <c r="E13839" t="str">
        <f t="shared" si="220"/>
        <v>$125K-$200K</v>
      </c>
    </row>
    <row r="13840" spans="1:5" x14ac:dyDescent="0.3">
      <c r="A13840" s="33" t="s">
        <v>0</v>
      </c>
      <c r="B13840" s="33" t="s">
        <v>54</v>
      </c>
      <c r="C13840" s="33">
        <v>97500</v>
      </c>
      <c r="D13840" s="33" t="s">
        <v>1935</v>
      </c>
      <c r="E13840" t="str">
        <f t="shared" si="220"/>
        <v>$75K-$100K</v>
      </c>
    </row>
    <row r="13841" spans="1:5" x14ac:dyDescent="0.3">
      <c r="A13841" s="33" t="s">
        <v>0</v>
      </c>
      <c r="B13841" s="33" t="s">
        <v>53</v>
      </c>
      <c r="C13841" s="33">
        <v>125000</v>
      </c>
      <c r="D13841" s="33" t="s">
        <v>5555</v>
      </c>
      <c r="E13841" t="str">
        <f t="shared" si="220"/>
        <v>$100K-$125K</v>
      </c>
    </row>
    <row r="13842" spans="1:5" x14ac:dyDescent="0.3">
      <c r="A13842" s="33" t="s">
        <v>4</v>
      </c>
      <c r="B13842" s="33" t="s">
        <v>53</v>
      </c>
      <c r="C13842" s="33">
        <v>182500</v>
      </c>
      <c r="D13842" s="33" t="s">
        <v>5556</v>
      </c>
      <c r="E13842" t="str">
        <f t="shared" si="220"/>
        <v>$125K-$200K</v>
      </c>
    </row>
    <row r="13843" spans="1:5" x14ac:dyDescent="0.3">
      <c r="A13843" s="33" t="s">
        <v>128</v>
      </c>
      <c r="B13843" s="33" t="s">
        <v>53</v>
      </c>
      <c r="C13843" s="33">
        <v>157500</v>
      </c>
      <c r="D13843" s="33" t="s">
        <v>1316</v>
      </c>
      <c r="E13843" t="str">
        <f t="shared" si="220"/>
        <v>$125K-$200K</v>
      </c>
    </row>
    <row r="13844" spans="1:5" x14ac:dyDescent="0.3">
      <c r="A13844" s="33" t="s">
        <v>4</v>
      </c>
      <c r="B13844" s="33" t="s">
        <v>53</v>
      </c>
      <c r="C13844" s="33"/>
      <c r="D13844" s="33" t="s">
        <v>616</v>
      </c>
      <c r="E13844" t="str">
        <f t="shared" si="220"/>
        <v>No Data</v>
      </c>
    </row>
    <row r="13845" spans="1:5" x14ac:dyDescent="0.3">
      <c r="A13845" s="33" t="s">
        <v>0</v>
      </c>
      <c r="B13845" s="33" t="s">
        <v>53</v>
      </c>
      <c r="C13845" s="33"/>
      <c r="D13845" s="33" t="s">
        <v>3257</v>
      </c>
      <c r="E13845" t="str">
        <f t="shared" si="220"/>
        <v>No Data</v>
      </c>
    </row>
    <row r="13846" spans="1:5" x14ac:dyDescent="0.3">
      <c r="A13846" s="33" t="s">
        <v>52</v>
      </c>
      <c r="B13846" s="33" t="s">
        <v>53</v>
      </c>
      <c r="C13846" s="33">
        <v>156000</v>
      </c>
      <c r="D13846" s="33" t="s">
        <v>415</v>
      </c>
      <c r="E13846" t="str">
        <f t="shared" si="220"/>
        <v>$125K-$200K</v>
      </c>
    </row>
    <row r="13847" spans="1:5" x14ac:dyDescent="0.3">
      <c r="A13847" s="33" t="s">
        <v>2</v>
      </c>
      <c r="B13847" s="33" t="s">
        <v>53</v>
      </c>
      <c r="C13847" s="33">
        <v>105000</v>
      </c>
      <c r="D13847" s="33" t="s">
        <v>520</v>
      </c>
      <c r="E13847" t="str">
        <f t="shared" si="220"/>
        <v>$100K-$125K</v>
      </c>
    </row>
    <row r="13848" spans="1:5" x14ac:dyDescent="0.3">
      <c r="A13848" s="33" t="s">
        <v>0</v>
      </c>
      <c r="B13848" s="33" t="s">
        <v>54</v>
      </c>
      <c r="C13848" s="33">
        <v>150000</v>
      </c>
      <c r="D13848" s="33" t="s">
        <v>3980</v>
      </c>
      <c r="E13848" t="str">
        <f t="shared" si="220"/>
        <v>$125K-$200K</v>
      </c>
    </row>
    <row r="13849" spans="1:5" x14ac:dyDescent="0.3">
      <c r="A13849" s="33" t="s">
        <v>0</v>
      </c>
      <c r="B13849" s="33" t="s">
        <v>54</v>
      </c>
      <c r="C13849" s="33"/>
      <c r="D13849" s="33" t="s">
        <v>258</v>
      </c>
      <c r="E13849" t="str">
        <f t="shared" si="220"/>
        <v>No Data</v>
      </c>
    </row>
    <row r="13850" spans="1:5" x14ac:dyDescent="0.3">
      <c r="A13850" s="33" t="s">
        <v>0</v>
      </c>
      <c r="B13850" s="33" t="s">
        <v>53</v>
      </c>
      <c r="C13850" s="33">
        <v>175000</v>
      </c>
      <c r="D13850" s="33" t="s">
        <v>431</v>
      </c>
      <c r="E13850" t="str">
        <f t="shared" si="220"/>
        <v>$125K-$200K</v>
      </c>
    </row>
    <row r="13851" spans="1:5" x14ac:dyDescent="0.3">
      <c r="A13851" s="33" t="s">
        <v>4</v>
      </c>
      <c r="B13851" s="33" t="s">
        <v>81</v>
      </c>
      <c r="C13851" s="33">
        <v>90000</v>
      </c>
      <c r="D13851" s="33" t="s">
        <v>2426</v>
      </c>
      <c r="E13851" t="str">
        <f t="shared" si="220"/>
        <v>$75K-$100K</v>
      </c>
    </row>
    <row r="13852" spans="1:5" x14ac:dyDescent="0.3">
      <c r="A13852" s="33" t="s">
        <v>0</v>
      </c>
      <c r="B13852" s="33" t="s">
        <v>88</v>
      </c>
      <c r="C13852" s="33">
        <v>79200</v>
      </c>
      <c r="D13852" s="33" t="s">
        <v>335</v>
      </c>
      <c r="E13852" t="str">
        <f t="shared" si="220"/>
        <v>$75K-$100K</v>
      </c>
    </row>
    <row r="13853" spans="1:5" x14ac:dyDescent="0.3">
      <c r="A13853" s="33" t="s">
        <v>126</v>
      </c>
      <c r="B13853" s="33" t="s">
        <v>53</v>
      </c>
      <c r="C13853" s="33">
        <v>119000</v>
      </c>
      <c r="D13853" s="33" t="s">
        <v>294</v>
      </c>
      <c r="E13853" t="str">
        <f t="shared" si="220"/>
        <v>$100K-$125K</v>
      </c>
    </row>
    <row r="13854" spans="1:5" x14ac:dyDescent="0.3">
      <c r="A13854" s="33" t="s">
        <v>0</v>
      </c>
      <c r="B13854" s="33" t="s">
        <v>53</v>
      </c>
      <c r="C13854" s="33">
        <v>165000</v>
      </c>
      <c r="D13854" s="33" t="s">
        <v>5557</v>
      </c>
      <c r="E13854" t="str">
        <f t="shared" si="220"/>
        <v>$125K-$200K</v>
      </c>
    </row>
    <row r="13855" spans="1:5" x14ac:dyDescent="0.3">
      <c r="A13855" s="33" t="s">
        <v>0</v>
      </c>
      <c r="B13855" s="33" t="s">
        <v>53</v>
      </c>
      <c r="C13855" s="33"/>
      <c r="D13855" s="33" t="s">
        <v>457</v>
      </c>
      <c r="E13855" t="str">
        <f t="shared" si="220"/>
        <v>No Data</v>
      </c>
    </row>
    <row r="13856" spans="1:5" x14ac:dyDescent="0.3">
      <c r="A13856" s="33" t="s">
        <v>52</v>
      </c>
      <c r="B13856" s="33" t="s">
        <v>53</v>
      </c>
      <c r="C13856" s="33">
        <v>60000</v>
      </c>
      <c r="D13856" s="33" t="s">
        <v>5558</v>
      </c>
      <c r="E13856" t="str">
        <f t="shared" si="220"/>
        <v>&lt;$75K</v>
      </c>
    </row>
    <row r="13857" spans="1:5" x14ac:dyDescent="0.3">
      <c r="A13857" s="33" t="s">
        <v>2</v>
      </c>
      <c r="B13857" s="33" t="s">
        <v>53</v>
      </c>
      <c r="C13857" s="33">
        <v>60000</v>
      </c>
      <c r="D13857" s="33" t="s">
        <v>268</v>
      </c>
      <c r="E13857" t="str">
        <f t="shared" si="220"/>
        <v>&lt;$75K</v>
      </c>
    </row>
    <row r="13858" spans="1:5" x14ac:dyDescent="0.3">
      <c r="A13858" s="33" t="s">
        <v>4</v>
      </c>
      <c r="B13858" s="33" t="s">
        <v>53</v>
      </c>
      <c r="C13858" s="33">
        <v>112500</v>
      </c>
      <c r="D13858" s="33" t="s">
        <v>5559</v>
      </c>
      <c r="E13858" t="str">
        <f t="shared" si="220"/>
        <v>$100K-$125K</v>
      </c>
    </row>
    <row r="13859" spans="1:5" x14ac:dyDescent="0.3">
      <c r="A13859" s="33" t="s">
        <v>2</v>
      </c>
      <c r="B13859" s="33" t="s">
        <v>53</v>
      </c>
      <c r="C13859" s="33">
        <v>140000</v>
      </c>
      <c r="D13859" s="33" t="s">
        <v>315</v>
      </c>
      <c r="E13859" t="str">
        <f t="shared" si="220"/>
        <v>$125K-$200K</v>
      </c>
    </row>
    <row r="13860" spans="1:5" x14ac:dyDescent="0.3">
      <c r="A13860" s="33" t="s">
        <v>128</v>
      </c>
      <c r="B13860" s="33" t="s">
        <v>53</v>
      </c>
      <c r="C13860" s="33">
        <v>200000</v>
      </c>
      <c r="D13860" s="33" t="s">
        <v>377</v>
      </c>
      <c r="E13860" t="str">
        <f t="shared" si="220"/>
        <v>$125K-$200K</v>
      </c>
    </row>
    <row r="13861" spans="1:5" x14ac:dyDescent="0.3">
      <c r="A13861" s="33" t="s">
        <v>4</v>
      </c>
      <c r="B13861" s="33" t="s">
        <v>54</v>
      </c>
      <c r="C13861" s="33">
        <v>120000</v>
      </c>
      <c r="D13861" s="33" t="s">
        <v>667</v>
      </c>
      <c r="E13861" t="str">
        <f t="shared" si="220"/>
        <v>$100K-$125K</v>
      </c>
    </row>
    <row r="13862" spans="1:5" x14ac:dyDescent="0.3">
      <c r="A13862" s="33" t="s">
        <v>2</v>
      </c>
      <c r="B13862" s="33" t="s">
        <v>53</v>
      </c>
      <c r="C13862" s="33"/>
      <c r="D13862" s="33" t="s">
        <v>2703</v>
      </c>
      <c r="E13862" t="str">
        <f t="shared" si="220"/>
        <v>No Data</v>
      </c>
    </row>
    <row r="13863" spans="1:5" x14ac:dyDescent="0.3">
      <c r="A13863" s="33" t="s">
        <v>1</v>
      </c>
      <c r="B13863" s="33" t="s">
        <v>75</v>
      </c>
      <c r="C13863" s="33">
        <v>101029</v>
      </c>
      <c r="D13863" s="33" t="s">
        <v>4006</v>
      </c>
      <c r="E13863" t="str">
        <f t="shared" si="220"/>
        <v>$100K-$125K</v>
      </c>
    </row>
    <row r="13864" spans="1:5" x14ac:dyDescent="0.3">
      <c r="A13864" s="33" t="s">
        <v>0</v>
      </c>
      <c r="B13864" s="33" t="s">
        <v>53</v>
      </c>
      <c r="C13864" s="33">
        <v>116750</v>
      </c>
      <c r="D13864" s="33" t="s">
        <v>242</v>
      </c>
      <c r="E13864" t="str">
        <f t="shared" si="220"/>
        <v>$100K-$125K</v>
      </c>
    </row>
    <row r="13865" spans="1:5" x14ac:dyDescent="0.3">
      <c r="A13865" s="33" t="s">
        <v>2</v>
      </c>
      <c r="B13865" s="33" t="s">
        <v>80</v>
      </c>
      <c r="C13865" s="33">
        <v>72000</v>
      </c>
      <c r="D13865" s="33" t="s">
        <v>4753</v>
      </c>
      <c r="E13865" t="str">
        <f t="shared" si="220"/>
        <v>&lt;$75K</v>
      </c>
    </row>
    <row r="13866" spans="1:5" x14ac:dyDescent="0.3">
      <c r="A13866" s="33" t="s">
        <v>128</v>
      </c>
      <c r="B13866" s="33" t="s">
        <v>53</v>
      </c>
      <c r="C13866" s="33">
        <v>350000</v>
      </c>
      <c r="D13866" s="33" t="s">
        <v>889</v>
      </c>
      <c r="E13866" t="str">
        <f t="shared" si="220"/>
        <v>&gt;$200K</v>
      </c>
    </row>
    <row r="13867" spans="1:5" x14ac:dyDescent="0.3">
      <c r="A13867" s="33" t="s">
        <v>125</v>
      </c>
      <c r="B13867" s="33" t="s">
        <v>53</v>
      </c>
      <c r="C13867" s="33"/>
      <c r="D13867" s="33" t="s">
        <v>5560</v>
      </c>
      <c r="E13867" t="str">
        <f t="shared" si="220"/>
        <v>No Data</v>
      </c>
    </row>
    <row r="13868" spans="1:5" x14ac:dyDescent="0.3">
      <c r="A13868" s="33" t="s">
        <v>126</v>
      </c>
      <c r="B13868" s="33" t="s">
        <v>53</v>
      </c>
      <c r="C13868" s="33">
        <v>135000</v>
      </c>
      <c r="D13868" s="33" t="s">
        <v>265</v>
      </c>
      <c r="E13868" t="str">
        <f t="shared" si="220"/>
        <v>$125K-$200K</v>
      </c>
    </row>
    <row r="13869" spans="1:5" x14ac:dyDescent="0.3">
      <c r="A13869" s="33" t="s">
        <v>4</v>
      </c>
      <c r="B13869" s="33" t="s">
        <v>53</v>
      </c>
      <c r="C13869" s="33">
        <v>130000</v>
      </c>
      <c r="D13869" s="33" t="s">
        <v>1427</v>
      </c>
      <c r="E13869" t="str">
        <f t="shared" si="220"/>
        <v>$125K-$200K</v>
      </c>
    </row>
    <row r="13870" spans="1:5" x14ac:dyDescent="0.3">
      <c r="A13870" s="33" t="s">
        <v>125</v>
      </c>
      <c r="B13870" s="33" t="s">
        <v>53</v>
      </c>
      <c r="C13870" s="33"/>
      <c r="D13870" s="33" t="s">
        <v>5561</v>
      </c>
      <c r="E13870" t="str">
        <f t="shared" si="220"/>
        <v>No Data</v>
      </c>
    </row>
    <row r="13871" spans="1:5" x14ac:dyDescent="0.3">
      <c r="A13871" s="33" t="s">
        <v>128</v>
      </c>
      <c r="B13871" s="33" t="s">
        <v>81</v>
      </c>
      <c r="C13871" s="33">
        <v>231000</v>
      </c>
      <c r="D13871" s="33" t="s">
        <v>1132</v>
      </c>
      <c r="E13871" t="str">
        <f t="shared" si="220"/>
        <v>&gt;$200K</v>
      </c>
    </row>
    <row r="13872" spans="1:5" x14ac:dyDescent="0.3">
      <c r="A13872" s="33" t="s">
        <v>128</v>
      </c>
      <c r="B13872" s="33" t="s">
        <v>53</v>
      </c>
      <c r="C13872" s="33">
        <v>300000</v>
      </c>
      <c r="D13872" s="33" t="s">
        <v>5562</v>
      </c>
      <c r="E13872" t="str">
        <f t="shared" si="220"/>
        <v>&gt;$200K</v>
      </c>
    </row>
    <row r="13873" spans="1:5" x14ac:dyDescent="0.3">
      <c r="A13873" s="33" t="s">
        <v>4</v>
      </c>
      <c r="B13873" s="33" t="s">
        <v>53</v>
      </c>
      <c r="C13873" s="33"/>
      <c r="D13873" s="33" t="s">
        <v>1004</v>
      </c>
      <c r="E13873" t="str">
        <f t="shared" si="220"/>
        <v>No Data</v>
      </c>
    </row>
    <row r="13874" spans="1:5" x14ac:dyDescent="0.3">
      <c r="A13874" s="33" t="s">
        <v>128</v>
      </c>
      <c r="B13874" s="33" t="s">
        <v>53</v>
      </c>
      <c r="C13874" s="33">
        <v>180000</v>
      </c>
      <c r="D13874" s="33" t="s">
        <v>230</v>
      </c>
      <c r="E13874" t="str">
        <f t="shared" si="220"/>
        <v>$125K-$200K</v>
      </c>
    </row>
    <row r="13875" spans="1:5" x14ac:dyDescent="0.3">
      <c r="A13875" s="33" t="s">
        <v>128</v>
      </c>
      <c r="B13875" s="33" t="s">
        <v>53</v>
      </c>
      <c r="C13875" s="33">
        <v>139500</v>
      </c>
      <c r="D13875" s="33" t="s">
        <v>3268</v>
      </c>
      <c r="E13875" t="str">
        <f t="shared" si="220"/>
        <v>$125K-$200K</v>
      </c>
    </row>
    <row r="13876" spans="1:5" x14ac:dyDescent="0.3">
      <c r="A13876" s="33" t="s">
        <v>4</v>
      </c>
      <c r="B13876" s="33" t="s">
        <v>69</v>
      </c>
      <c r="C13876" s="33">
        <v>131580</v>
      </c>
      <c r="D13876" s="33" t="s">
        <v>3046</v>
      </c>
      <c r="E13876" t="str">
        <f t="shared" si="220"/>
        <v>$125K-$200K</v>
      </c>
    </row>
    <row r="13877" spans="1:5" x14ac:dyDescent="0.3">
      <c r="A13877" s="33" t="s">
        <v>4</v>
      </c>
      <c r="B13877" s="33" t="s">
        <v>53</v>
      </c>
      <c r="C13877" s="33">
        <v>147500</v>
      </c>
      <c r="D13877" s="33" t="s">
        <v>5563</v>
      </c>
      <c r="E13877" t="str">
        <f t="shared" si="220"/>
        <v>$125K-$200K</v>
      </c>
    </row>
    <row r="13878" spans="1:5" x14ac:dyDescent="0.3">
      <c r="A13878" s="33" t="s">
        <v>1</v>
      </c>
      <c r="B13878" s="33" t="s">
        <v>69</v>
      </c>
      <c r="C13878" s="33">
        <v>44418.5</v>
      </c>
      <c r="D13878" s="33" t="s">
        <v>5564</v>
      </c>
      <c r="E13878" t="str">
        <f t="shared" si="220"/>
        <v>&lt;$75K</v>
      </c>
    </row>
    <row r="13879" spans="1:5" x14ac:dyDescent="0.3">
      <c r="A13879" s="33" t="s">
        <v>2</v>
      </c>
      <c r="B13879" s="33" t="s">
        <v>53</v>
      </c>
      <c r="C13879" s="33">
        <v>82830</v>
      </c>
      <c r="D13879" s="33" t="s">
        <v>5565</v>
      </c>
      <c r="E13879" t="str">
        <f t="shared" si="220"/>
        <v>$75K-$100K</v>
      </c>
    </row>
    <row r="13880" spans="1:5" x14ac:dyDescent="0.3">
      <c r="A13880" s="33" t="s">
        <v>2</v>
      </c>
      <c r="B13880" s="33" t="s">
        <v>53</v>
      </c>
      <c r="C13880" s="33"/>
      <c r="D13880" s="33" t="s">
        <v>471</v>
      </c>
      <c r="E13880" t="str">
        <f t="shared" si="220"/>
        <v>No Data</v>
      </c>
    </row>
    <row r="13881" spans="1:5" x14ac:dyDescent="0.3">
      <c r="A13881" s="33" t="s">
        <v>4</v>
      </c>
      <c r="B13881" s="33" t="s">
        <v>54</v>
      </c>
      <c r="C13881" s="33">
        <v>90000</v>
      </c>
      <c r="D13881" s="33" t="s">
        <v>1963</v>
      </c>
      <c r="E13881" t="str">
        <f t="shared" si="220"/>
        <v>$75K-$100K</v>
      </c>
    </row>
    <row r="13882" spans="1:5" x14ac:dyDescent="0.3">
      <c r="A13882" s="33" t="s">
        <v>125</v>
      </c>
      <c r="B13882" s="33" t="s">
        <v>53</v>
      </c>
      <c r="C13882" s="33"/>
      <c r="D13882" s="33" t="s">
        <v>833</v>
      </c>
      <c r="E13882" t="str">
        <f t="shared" si="220"/>
        <v>No Data</v>
      </c>
    </row>
    <row r="13883" spans="1:5" x14ac:dyDescent="0.3">
      <c r="A13883" s="33" t="s">
        <v>2</v>
      </c>
      <c r="B13883" s="33" t="s">
        <v>53</v>
      </c>
      <c r="C13883" s="33">
        <v>138615</v>
      </c>
      <c r="D13883" s="33" t="s">
        <v>476</v>
      </c>
      <c r="E13883" t="str">
        <f t="shared" si="220"/>
        <v>$125K-$200K</v>
      </c>
    </row>
    <row r="13884" spans="1:5" x14ac:dyDescent="0.3">
      <c r="A13884" s="33" t="s">
        <v>2</v>
      </c>
      <c r="B13884" s="33" t="s">
        <v>53</v>
      </c>
      <c r="C13884" s="33">
        <v>90000</v>
      </c>
      <c r="D13884" s="33" t="s">
        <v>5566</v>
      </c>
      <c r="E13884" t="str">
        <f t="shared" si="220"/>
        <v>$75K-$100K</v>
      </c>
    </row>
    <row r="13885" spans="1:5" x14ac:dyDescent="0.3">
      <c r="A13885" s="33" t="s">
        <v>126</v>
      </c>
      <c r="B13885" s="33" t="s">
        <v>53</v>
      </c>
      <c r="C13885" s="33">
        <v>137500</v>
      </c>
      <c r="D13885" s="33" t="s">
        <v>5567</v>
      </c>
      <c r="E13885" t="str">
        <f t="shared" si="220"/>
        <v>$125K-$200K</v>
      </c>
    </row>
    <row r="13886" spans="1:5" x14ac:dyDescent="0.3">
      <c r="A13886" s="33" t="s">
        <v>2</v>
      </c>
      <c r="B13886" s="33" t="s">
        <v>53</v>
      </c>
      <c r="C13886" s="33"/>
      <c r="D13886" s="33" t="s">
        <v>497</v>
      </c>
      <c r="E13886" t="str">
        <f t="shared" si="220"/>
        <v>No Data</v>
      </c>
    </row>
    <row r="13887" spans="1:5" x14ac:dyDescent="0.3">
      <c r="A13887" s="33" t="s">
        <v>0</v>
      </c>
      <c r="B13887" s="33" t="s">
        <v>53</v>
      </c>
      <c r="C13887" s="33">
        <v>180000</v>
      </c>
      <c r="D13887" s="33" t="s">
        <v>2086</v>
      </c>
      <c r="E13887" t="str">
        <f t="shared" si="220"/>
        <v>$125K-$200K</v>
      </c>
    </row>
    <row r="13888" spans="1:5" x14ac:dyDescent="0.3">
      <c r="A13888" s="33" t="s">
        <v>2</v>
      </c>
      <c r="B13888" s="33" t="s">
        <v>53</v>
      </c>
      <c r="C13888" s="33">
        <v>65000</v>
      </c>
      <c r="D13888" s="33" t="s">
        <v>5568</v>
      </c>
      <c r="E13888" t="str">
        <f t="shared" si="220"/>
        <v>&lt;$75K</v>
      </c>
    </row>
    <row r="13889" spans="1:5" x14ac:dyDescent="0.3">
      <c r="A13889" s="33" t="s">
        <v>2</v>
      </c>
      <c r="B13889" s="33" t="s">
        <v>53</v>
      </c>
      <c r="C13889" s="33"/>
      <c r="D13889" s="33" t="s">
        <v>1490</v>
      </c>
      <c r="E13889" t="str">
        <f t="shared" si="220"/>
        <v>No Data</v>
      </c>
    </row>
    <row r="13890" spans="1:5" x14ac:dyDescent="0.3">
      <c r="A13890" s="33" t="s">
        <v>0</v>
      </c>
      <c r="B13890" s="33" t="s">
        <v>53</v>
      </c>
      <c r="C13890" s="33">
        <v>200000</v>
      </c>
      <c r="D13890" s="33" t="s">
        <v>482</v>
      </c>
      <c r="E13890" t="str">
        <f t="shared" si="220"/>
        <v>$125K-$200K</v>
      </c>
    </row>
    <row r="13891" spans="1:5" x14ac:dyDescent="0.3">
      <c r="A13891" s="33" t="s">
        <v>2</v>
      </c>
      <c r="B13891" s="33" t="s">
        <v>53</v>
      </c>
      <c r="C13891" s="33"/>
      <c r="D13891" s="33" t="s">
        <v>1756</v>
      </c>
      <c r="E13891" t="str">
        <f t="shared" ref="E13891:E13954" si="221">_xlfn.XLOOKUP(C13891,$H$16:$H$21,$G$16:$G$21,,1)</f>
        <v>No Data</v>
      </c>
    </row>
    <row r="13892" spans="1:5" x14ac:dyDescent="0.3">
      <c r="A13892" s="33" t="s">
        <v>0</v>
      </c>
      <c r="B13892" s="33" t="s">
        <v>53</v>
      </c>
      <c r="C13892" s="33">
        <v>109500</v>
      </c>
      <c r="D13892" s="33" t="s">
        <v>609</v>
      </c>
      <c r="E13892" t="str">
        <f t="shared" si="221"/>
        <v>$100K-$125K</v>
      </c>
    </row>
    <row r="13893" spans="1:5" x14ac:dyDescent="0.3">
      <c r="A13893" s="33" t="s">
        <v>4</v>
      </c>
      <c r="B13893" s="33" t="s">
        <v>54</v>
      </c>
      <c r="C13893" s="33">
        <v>140000</v>
      </c>
      <c r="D13893" s="33" t="s">
        <v>1320</v>
      </c>
      <c r="E13893" t="str">
        <f t="shared" si="221"/>
        <v>$125K-$200K</v>
      </c>
    </row>
    <row r="13894" spans="1:5" x14ac:dyDescent="0.3">
      <c r="A13894" s="33" t="s">
        <v>4</v>
      </c>
      <c r="B13894" s="33" t="s">
        <v>56</v>
      </c>
      <c r="C13894" s="33">
        <v>116416.5</v>
      </c>
      <c r="D13894" s="33" t="s">
        <v>4952</v>
      </c>
      <c r="E13894" t="str">
        <f t="shared" si="221"/>
        <v>$100K-$125K</v>
      </c>
    </row>
    <row r="13895" spans="1:5" x14ac:dyDescent="0.3">
      <c r="A13895" s="33" t="s">
        <v>52</v>
      </c>
      <c r="B13895" s="33" t="s">
        <v>53</v>
      </c>
      <c r="C13895" s="33">
        <v>69950</v>
      </c>
      <c r="D13895" s="33" t="s">
        <v>5569</v>
      </c>
      <c r="E13895" t="str">
        <f t="shared" si="221"/>
        <v>&lt;$75K</v>
      </c>
    </row>
    <row r="13896" spans="1:5" x14ac:dyDescent="0.3">
      <c r="A13896" s="33" t="s">
        <v>2</v>
      </c>
      <c r="B13896" s="33" t="s">
        <v>53</v>
      </c>
      <c r="C13896" s="33">
        <v>112350</v>
      </c>
      <c r="D13896" s="33" t="s">
        <v>5570</v>
      </c>
      <c r="E13896" t="str">
        <f t="shared" si="221"/>
        <v>$100K-$125K</v>
      </c>
    </row>
    <row r="13897" spans="1:5" x14ac:dyDescent="0.3">
      <c r="A13897" s="33" t="s">
        <v>0</v>
      </c>
      <c r="B13897" s="33" t="s">
        <v>53</v>
      </c>
      <c r="C13897" s="33">
        <v>125000</v>
      </c>
      <c r="D13897" s="33" t="s">
        <v>5571</v>
      </c>
      <c r="E13897" t="str">
        <f t="shared" si="221"/>
        <v>$100K-$125K</v>
      </c>
    </row>
    <row r="13898" spans="1:5" x14ac:dyDescent="0.3">
      <c r="A13898" s="33" t="s">
        <v>0</v>
      </c>
      <c r="B13898" s="33" t="s">
        <v>53</v>
      </c>
      <c r="C13898" s="33">
        <v>115000</v>
      </c>
      <c r="D13898" s="33" t="s">
        <v>299</v>
      </c>
      <c r="E13898" t="str">
        <f t="shared" si="221"/>
        <v>$100K-$125K</v>
      </c>
    </row>
    <row r="13899" spans="1:5" x14ac:dyDescent="0.3">
      <c r="A13899" s="33" t="s">
        <v>2</v>
      </c>
      <c r="B13899" s="33" t="s">
        <v>54</v>
      </c>
      <c r="C13899" s="33"/>
      <c r="D13899" s="33" t="s">
        <v>5572</v>
      </c>
      <c r="E13899" t="str">
        <f t="shared" si="221"/>
        <v>No Data</v>
      </c>
    </row>
    <row r="13900" spans="1:5" x14ac:dyDescent="0.3">
      <c r="A13900" s="33" t="s">
        <v>0</v>
      </c>
      <c r="B13900" s="33" t="s">
        <v>53</v>
      </c>
      <c r="C13900" s="33">
        <v>85000</v>
      </c>
      <c r="D13900" s="33" t="s">
        <v>5573</v>
      </c>
      <c r="E13900" t="str">
        <f t="shared" si="221"/>
        <v>$75K-$100K</v>
      </c>
    </row>
    <row r="13901" spans="1:5" x14ac:dyDescent="0.3">
      <c r="A13901" s="33" t="s">
        <v>4</v>
      </c>
      <c r="B13901" s="33" t="s">
        <v>53</v>
      </c>
      <c r="C13901" s="33"/>
      <c r="D13901" s="33" t="s">
        <v>232</v>
      </c>
      <c r="E13901" t="str">
        <f t="shared" si="221"/>
        <v>No Data</v>
      </c>
    </row>
    <row r="13902" spans="1:5" x14ac:dyDescent="0.3">
      <c r="A13902" s="33" t="s">
        <v>66</v>
      </c>
      <c r="B13902" s="33" t="s">
        <v>53</v>
      </c>
      <c r="C13902" s="33"/>
      <c r="D13902" s="33" t="s">
        <v>268</v>
      </c>
      <c r="E13902" t="str">
        <f t="shared" si="221"/>
        <v>No Data</v>
      </c>
    </row>
    <row r="13903" spans="1:5" x14ac:dyDescent="0.3">
      <c r="A13903" s="33" t="s">
        <v>4</v>
      </c>
      <c r="B13903" s="33" t="s">
        <v>53</v>
      </c>
      <c r="C13903" s="33">
        <v>136000</v>
      </c>
      <c r="D13903" s="33" t="s">
        <v>631</v>
      </c>
      <c r="E13903" t="str">
        <f t="shared" si="221"/>
        <v>$125K-$200K</v>
      </c>
    </row>
    <row r="13904" spans="1:5" x14ac:dyDescent="0.3">
      <c r="A13904" s="33" t="s">
        <v>2</v>
      </c>
      <c r="B13904" s="33" t="s">
        <v>53</v>
      </c>
      <c r="C13904" s="33">
        <v>95274.96875</v>
      </c>
      <c r="D13904" s="33" t="s">
        <v>4904</v>
      </c>
      <c r="E13904" t="str">
        <f t="shared" si="221"/>
        <v>$75K-$100K</v>
      </c>
    </row>
    <row r="13905" spans="1:5" x14ac:dyDescent="0.3">
      <c r="A13905" s="33" t="s">
        <v>0</v>
      </c>
      <c r="B13905" s="33" t="s">
        <v>53</v>
      </c>
      <c r="C13905" s="33"/>
      <c r="D13905" s="33" t="s">
        <v>1398</v>
      </c>
      <c r="E13905" t="str">
        <f t="shared" si="221"/>
        <v>No Data</v>
      </c>
    </row>
    <row r="13906" spans="1:5" x14ac:dyDescent="0.3">
      <c r="A13906" s="33" t="s">
        <v>2</v>
      </c>
      <c r="B13906" s="33" t="s">
        <v>53</v>
      </c>
      <c r="C13906" s="33">
        <v>146100</v>
      </c>
      <c r="D13906" s="33" t="s">
        <v>476</v>
      </c>
      <c r="E13906" t="str">
        <f t="shared" si="221"/>
        <v>$125K-$200K</v>
      </c>
    </row>
    <row r="13907" spans="1:5" x14ac:dyDescent="0.3">
      <c r="A13907" s="33" t="s">
        <v>0</v>
      </c>
      <c r="B13907" s="33" t="s">
        <v>53</v>
      </c>
      <c r="C13907" s="33"/>
      <c r="D13907" s="33" t="s">
        <v>258</v>
      </c>
      <c r="E13907" t="str">
        <f t="shared" si="221"/>
        <v>No Data</v>
      </c>
    </row>
    <row r="13908" spans="1:5" x14ac:dyDescent="0.3">
      <c r="A13908" s="33" t="s">
        <v>2</v>
      </c>
      <c r="B13908" s="33" t="s">
        <v>53</v>
      </c>
      <c r="C13908" s="33"/>
      <c r="D13908" s="33" t="s">
        <v>5064</v>
      </c>
      <c r="E13908" t="str">
        <f t="shared" si="221"/>
        <v>No Data</v>
      </c>
    </row>
    <row r="13909" spans="1:5" x14ac:dyDescent="0.3">
      <c r="A13909" s="33" t="s">
        <v>2</v>
      </c>
      <c r="B13909" s="33" t="s">
        <v>65</v>
      </c>
      <c r="C13909" s="33">
        <v>89204</v>
      </c>
      <c r="D13909" s="33" t="s">
        <v>5574</v>
      </c>
      <c r="E13909" t="str">
        <f t="shared" si="221"/>
        <v>$75K-$100K</v>
      </c>
    </row>
    <row r="13910" spans="1:5" x14ac:dyDescent="0.3">
      <c r="A13910" s="33" t="s">
        <v>4</v>
      </c>
      <c r="B13910" s="33" t="s">
        <v>54</v>
      </c>
      <c r="C13910" s="33">
        <v>90000</v>
      </c>
      <c r="D13910" s="33" t="s">
        <v>1303</v>
      </c>
      <c r="E13910" t="str">
        <f t="shared" si="221"/>
        <v>$75K-$100K</v>
      </c>
    </row>
    <row r="13911" spans="1:5" x14ac:dyDescent="0.3">
      <c r="A13911" s="33" t="s">
        <v>128</v>
      </c>
      <c r="B13911" s="33" t="s">
        <v>53</v>
      </c>
      <c r="C13911" s="33">
        <v>172500</v>
      </c>
      <c r="D13911" s="33" t="s">
        <v>1679</v>
      </c>
      <c r="E13911" t="str">
        <f t="shared" si="221"/>
        <v>$125K-$200K</v>
      </c>
    </row>
    <row r="13912" spans="1:5" x14ac:dyDescent="0.3">
      <c r="A13912" s="33" t="s">
        <v>4</v>
      </c>
      <c r="B13912" s="33" t="s">
        <v>53</v>
      </c>
      <c r="C13912" s="33">
        <v>140000</v>
      </c>
      <c r="D13912" s="33" t="s">
        <v>638</v>
      </c>
      <c r="E13912" t="str">
        <f t="shared" si="221"/>
        <v>$125K-$200K</v>
      </c>
    </row>
    <row r="13913" spans="1:5" x14ac:dyDescent="0.3">
      <c r="A13913" s="33" t="s">
        <v>4</v>
      </c>
      <c r="B13913" s="33" t="s">
        <v>54</v>
      </c>
      <c r="C13913" s="33">
        <v>211000</v>
      </c>
      <c r="D13913" s="33" t="s">
        <v>225</v>
      </c>
      <c r="E13913" t="str">
        <f t="shared" si="221"/>
        <v>&gt;$200K</v>
      </c>
    </row>
    <row r="13914" spans="1:5" x14ac:dyDescent="0.3">
      <c r="A13914" s="33" t="s">
        <v>2</v>
      </c>
      <c r="B13914" s="33" t="s">
        <v>53</v>
      </c>
      <c r="C13914" s="33"/>
      <c r="D13914" s="33" t="s">
        <v>4488</v>
      </c>
      <c r="E13914" t="str">
        <f t="shared" si="221"/>
        <v>No Data</v>
      </c>
    </row>
    <row r="13915" spans="1:5" x14ac:dyDescent="0.3">
      <c r="A13915" s="33" t="s">
        <v>2</v>
      </c>
      <c r="B13915" s="33" t="s">
        <v>53</v>
      </c>
      <c r="C13915" s="33"/>
      <c r="D13915" s="33" t="s">
        <v>1286</v>
      </c>
      <c r="E13915" t="str">
        <f t="shared" si="221"/>
        <v>No Data</v>
      </c>
    </row>
    <row r="13916" spans="1:5" x14ac:dyDescent="0.3">
      <c r="A13916" s="33" t="s">
        <v>4</v>
      </c>
      <c r="B13916" s="33" t="s">
        <v>53</v>
      </c>
      <c r="C13916" s="33"/>
      <c r="D13916" s="33" t="s">
        <v>5575</v>
      </c>
      <c r="E13916" t="str">
        <f t="shared" si="221"/>
        <v>No Data</v>
      </c>
    </row>
    <row r="13917" spans="1:5" x14ac:dyDescent="0.3">
      <c r="A13917" s="33" t="s">
        <v>4</v>
      </c>
      <c r="B13917" s="33" t="s">
        <v>53</v>
      </c>
      <c r="C13917" s="33">
        <v>125000</v>
      </c>
      <c r="D13917" s="33" t="s">
        <v>391</v>
      </c>
      <c r="E13917" t="str">
        <f t="shared" si="221"/>
        <v>$100K-$125K</v>
      </c>
    </row>
    <row r="13918" spans="1:5" x14ac:dyDescent="0.3">
      <c r="A13918" s="33" t="s">
        <v>2</v>
      </c>
      <c r="B13918" s="33" t="s">
        <v>53</v>
      </c>
      <c r="C13918" s="33">
        <v>47500</v>
      </c>
      <c r="D13918" s="33" t="s">
        <v>5576</v>
      </c>
      <c r="E13918" t="str">
        <f t="shared" si="221"/>
        <v>&lt;$75K</v>
      </c>
    </row>
    <row r="13919" spans="1:5" x14ac:dyDescent="0.3">
      <c r="A13919" s="33" t="s">
        <v>128</v>
      </c>
      <c r="B13919" s="33" t="s">
        <v>75</v>
      </c>
      <c r="C13919" s="33">
        <v>56700</v>
      </c>
      <c r="D13919" s="33" t="s">
        <v>1811</v>
      </c>
      <c r="E13919" t="str">
        <f t="shared" si="221"/>
        <v>&lt;$75K</v>
      </c>
    </row>
    <row r="13920" spans="1:5" x14ac:dyDescent="0.3">
      <c r="A13920" s="33" t="s">
        <v>52</v>
      </c>
      <c r="B13920" s="33" t="s">
        <v>97</v>
      </c>
      <c r="C13920" s="33">
        <v>111175</v>
      </c>
      <c r="D13920" s="33" t="s">
        <v>2189</v>
      </c>
      <c r="E13920" t="str">
        <f t="shared" si="221"/>
        <v>$100K-$125K</v>
      </c>
    </row>
    <row r="13921" spans="1:5" x14ac:dyDescent="0.3">
      <c r="A13921" s="33" t="s">
        <v>2</v>
      </c>
      <c r="B13921" s="33" t="s">
        <v>53</v>
      </c>
      <c r="C13921" s="33">
        <v>98361.75</v>
      </c>
      <c r="D13921" s="33" t="s">
        <v>5577</v>
      </c>
      <c r="E13921" t="str">
        <f t="shared" si="221"/>
        <v>$75K-$100K</v>
      </c>
    </row>
    <row r="13922" spans="1:5" x14ac:dyDescent="0.3">
      <c r="A13922" s="33" t="s">
        <v>126</v>
      </c>
      <c r="B13922" s="33" t="s">
        <v>54</v>
      </c>
      <c r="C13922" s="33">
        <v>125000</v>
      </c>
      <c r="D13922" s="33" t="s">
        <v>259</v>
      </c>
      <c r="E13922" t="str">
        <f t="shared" si="221"/>
        <v>$100K-$125K</v>
      </c>
    </row>
    <row r="13923" spans="1:5" x14ac:dyDescent="0.3">
      <c r="A13923" s="33" t="s">
        <v>2</v>
      </c>
      <c r="B13923" s="33" t="s">
        <v>53</v>
      </c>
      <c r="C13923" s="33"/>
      <c r="D13923" s="33" t="s">
        <v>482</v>
      </c>
      <c r="E13923" t="str">
        <f t="shared" si="221"/>
        <v>No Data</v>
      </c>
    </row>
    <row r="13924" spans="1:5" x14ac:dyDescent="0.3">
      <c r="A13924" s="33" t="s">
        <v>2</v>
      </c>
      <c r="B13924" s="33" t="s">
        <v>53</v>
      </c>
      <c r="C13924" s="33">
        <v>50000</v>
      </c>
      <c r="D13924" s="33" t="s">
        <v>5578</v>
      </c>
      <c r="E13924" t="str">
        <f t="shared" si="221"/>
        <v>&lt;$75K</v>
      </c>
    </row>
    <row r="13925" spans="1:5" x14ac:dyDescent="0.3">
      <c r="A13925" s="33" t="s">
        <v>126</v>
      </c>
      <c r="B13925" s="33" t="s">
        <v>53</v>
      </c>
      <c r="C13925" s="33">
        <v>173000</v>
      </c>
      <c r="D13925" s="33" t="s">
        <v>845</v>
      </c>
      <c r="E13925" t="str">
        <f t="shared" si="221"/>
        <v>$125K-$200K</v>
      </c>
    </row>
    <row r="13926" spans="1:5" x14ac:dyDescent="0.3">
      <c r="A13926" s="33" t="s">
        <v>0</v>
      </c>
      <c r="B13926" s="33" t="s">
        <v>53</v>
      </c>
      <c r="C13926" s="33"/>
      <c r="D13926" s="33" t="s">
        <v>5579</v>
      </c>
      <c r="E13926" t="str">
        <f t="shared" si="221"/>
        <v>No Data</v>
      </c>
    </row>
    <row r="13927" spans="1:5" x14ac:dyDescent="0.3">
      <c r="A13927" s="33" t="s">
        <v>52</v>
      </c>
      <c r="B13927" s="33" t="s">
        <v>53</v>
      </c>
      <c r="C13927" s="33">
        <v>85000</v>
      </c>
      <c r="D13927" s="33" t="s">
        <v>602</v>
      </c>
      <c r="E13927" t="str">
        <f t="shared" si="221"/>
        <v>$75K-$100K</v>
      </c>
    </row>
    <row r="13928" spans="1:5" x14ac:dyDescent="0.3">
      <c r="A13928" s="33" t="s">
        <v>2</v>
      </c>
      <c r="B13928" s="33" t="s">
        <v>103</v>
      </c>
      <c r="C13928" s="33">
        <v>89100</v>
      </c>
      <c r="D13928" s="33" t="s">
        <v>816</v>
      </c>
      <c r="E13928" t="str">
        <f t="shared" si="221"/>
        <v>$75K-$100K</v>
      </c>
    </row>
    <row r="13929" spans="1:5" x14ac:dyDescent="0.3">
      <c r="A13929" s="33" t="s">
        <v>125</v>
      </c>
      <c r="B13929" s="33" t="s">
        <v>53</v>
      </c>
      <c r="C13929" s="33"/>
      <c r="D13929" s="33" t="s">
        <v>2915</v>
      </c>
      <c r="E13929" t="str">
        <f t="shared" si="221"/>
        <v>No Data</v>
      </c>
    </row>
    <row r="13930" spans="1:5" x14ac:dyDescent="0.3">
      <c r="A13930" s="33" t="s">
        <v>2</v>
      </c>
      <c r="B13930" s="33" t="s">
        <v>53</v>
      </c>
      <c r="C13930" s="33"/>
      <c r="D13930" s="33" t="s">
        <v>2909</v>
      </c>
      <c r="E13930" t="str">
        <f t="shared" si="221"/>
        <v>No Data</v>
      </c>
    </row>
    <row r="13931" spans="1:5" x14ac:dyDescent="0.3">
      <c r="A13931" s="33" t="s">
        <v>4</v>
      </c>
      <c r="B13931" s="33" t="s">
        <v>53</v>
      </c>
      <c r="C13931" s="33">
        <v>120000</v>
      </c>
      <c r="D13931" s="33" t="s">
        <v>268</v>
      </c>
      <c r="E13931" t="str">
        <f t="shared" si="221"/>
        <v>$100K-$125K</v>
      </c>
    </row>
    <row r="13932" spans="1:5" x14ac:dyDescent="0.3">
      <c r="A13932" s="33" t="s">
        <v>2</v>
      </c>
      <c r="B13932" s="33" t="s">
        <v>53</v>
      </c>
      <c r="C13932" s="33">
        <v>90000</v>
      </c>
      <c r="D13932" s="33" t="s">
        <v>5580</v>
      </c>
      <c r="E13932" t="str">
        <f t="shared" si="221"/>
        <v>$75K-$100K</v>
      </c>
    </row>
    <row r="13933" spans="1:5" x14ac:dyDescent="0.3">
      <c r="A13933" s="33" t="s">
        <v>125</v>
      </c>
      <c r="B13933" s="33" t="s">
        <v>53</v>
      </c>
      <c r="C13933" s="33">
        <v>87006.375</v>
      </c>
      <c r="D13933" s="33" t="s">
        <v>1810</v>
      </c>
      <c r="E13933" t="str">
        <f t="shared" si="221"/>
        <v>$75K-$100K</v>
      </c>
    </row>
    <row r="13934" spans="1:5" x14ac:dyDescent="0.3">
      <c r="A13934" s="33" t="s">
        <v>128</v>
      </c>
      <c r="B13934" s="33" t="s">
        <v>53</v>
      </c>
      <c r="C13934" s="33">
        <v>162500</v>
      </c>
      <c r="D13934" s="33" t="s">
        <v>5581</v>
      </c>
      <c r="E13934" t="str">
        <f t="shared" si="221"/>
        <v>$125K-$200K</v>
      </c>
    </row>
    <row r="13935" spans="1:5" x14ac:dyDescent="0.3">
      <c r="A13935" s="33" t="s">
        <v>128</v>
      </c>
      <c r="B13935" s="33" t="s">
        <v>53</v>
      </c>
      <c r="C13935" s="33"/>
      <c r="D13935" s="33" t="s">
        <v>658</v>
      </c>
      <c r="E13935" t="str">
        <f t="shared" si="221"/>
        <v>No Data</v>
      </c>
    </row>
    <row r="13936" spans="1:5" x14ac:dyDescent="0.3">
      <c r="A13936" s="33" t="s">
        <v>0</v>
      </c>
      <c r="B13936" s="33" t="s">
        <v>53</v>
      </c>
      <c r="C13936" s="33">
        <v>350000</v>
      </c>
      <c r="D13936" s="33" t="s">
        <v>431</v>
      </c>
      <c r="E13936" t="str">
        <f t="shared" si="221"/>
        <v>&gt;$200K</v>
      </c>
    </row>
    <row r="13937" spans="1:5" x14ac:dyDescent="0.3">
      <c r="A13937" s="33" t="s">
        <v>0</v>
      </c>
      <c r="B13937" s="33" t="s">
        <v>53</v>
      </c>
      <c r="C13937" s="33"/>
      <c r="D13937" s="33" t="s">
        <v>510</v>
      </c>
      <c r="E13937" t="str">
        <f t="shared" si="221"/>
        <v>No Data</v>
      </c>
    </row>
    <row r="13938" spans="1:5" x14ac:dyDescent="0.3">
      <c r="A13938" s="33" t="s">
        <v>4</v>
      </c>
      <c r="B13938" s="33" t="s">
        <v>81</v>
      </c>
      <c r="C13938" s="33">
        <v>125000</v>
      </c>
      <c r="D13938" s="33" t="s">
        <v>3278</v>
      </c>
      <c r="E13938" t="str">
        <f t="shared" si="221"/>
        <v>$100K-$125K</v>
      </c>
    </row>
    <row r="13939" spans="1:5" x14ac:dyDescent="0.3">
      <c r="A13939" s="33" t="s">
        <v>4</v>
      </c>
      <c r="B13939" s="33" t="s">
        <v>53</v>
      </c>
      <c r="C13939" s="33">
        <v>175000</v>
      </c>
      <c r="D13939" s="33" t="s">
        <v>588</v>
      </c>
      <c r="E13939" t="str">
        <f t="shared" si="221"/>
        <v>$125K-$200K</v>
      </c>
    </row>
    <row r="13940" spans="1:5" x14ac:dyDescent="0.3">
      <c r="A13940" s="33" t="s">
        <v>0</v>
      </c>
      <c r="B13940" s="33" t="s">
        <v>53</v>
      </c>
      <c r="C13940" s="33">
        <v>117500</v>
      </c>
      <c r="D13940" s="33" t="s">
        <v>2572</v>
      </c>
      <c r="E13940" t="str">
        <f t="shared" si="221"/>
        <v>$100K-$125K</v>
      </c>
    </row>
    <row r="13941" spans="1:5" x14ac:dyDescent="0.3">
      <c r="A13941" s="33" t="s">
        <v>129</v>
      </c>
      <c r="B13941" s="33" t="s">
        <v>110</v>
      </c>
      <c r="C13941" s="33">
        <v>45000</v>
      </c>
      <c r="D13941" s="33" t="s">
        <v>5582</v>
      </c>
      <c r="E13941" t="str">
        <f t="shared" si="221"/>
        <v>&lt;$75K</v>
      </c>
    </row>
    <row r="13942" spans="1:5" x14ac:dyDescent="0.3">
      <c r="A13942" s="33" t="s">
        <v>0</v>
      </c>
      <c r="B13942" s="33" t="s">
        <v>53</v>
      </c>
      <c r="C13942" s="33">
        <v>90000</v>
      </c>
      <c r="D13942" s="33" t="s">
        <v>908</v>
      </c>
      <c r="E13942" t="str">
        <f t="shared" si="221"/>
        <v>$75K-$100K</v>
      </c>
    </row>
    <row r="13943" spans="1:5" x14ac:dyDescent="0.3">
      <c r="A13943" s="33" t="s">
        <v>0</v>
      </c>
      <c r="B13943" s="33" t="s">
        <v>72</v>
      </c>
      <c r="C13943" s="33">
        <v>88128</v>
      </c>
      <c r="D13943" s="33" t="s">
        <v>5583</v>
      </c>
      <c r="E13943" t="str">
        <f t="shared" si="221"/>
        <v>$75K-$100K</v>
      </c>
    </row>
    <row r="13944" spans="1:5" x14ac:dyDescent="0.3">
      <c r="A13944" s="33" t="s">
        <v>2</v>
      </c>
      <c r="B13944" s="33" t="s">
        <v>53</v>
      </c>
      <c r="C13944" s="33">
        <v>126452</v>
      </c>
      <c r="D13944" s="33" t="s">
        <v>792</v>
      </c>
      <c r="E13944" t="str">
        <f t="shared" si="221"/>
        <v>$125K-$200K</v>
      </c>
    </row>
    <row r="13945" spans="1:5" x14ac:dyDescent="0.3">
      <c r="A13945" s="33" t="s">
        <v>4</v>
      </c>
      <c r="B13945" s="33" t="s">
        <v>53</v>
      </c>
      <c r="C13945" s="33">
        <v>112000</v>
      </c>
      <c r="D13945" s="33" t="s">
        <v>5584</v>
      </c>
      <c r="E13945" t="str">
        <f t="shared" si="221"/>
        <v>$100K-$125K</v>
      </c>
    </row>
    <row r="13946" spans="1:5" x14ac:dyDescent="0.3">
      <c r="A13946" s="33" t="s">
        <v>2</v>
      </c>
      <c r="B13946" s="33" t="s">
        <v>123</v>
      </c>
      <c r="C13946" s="33">
        <v>56700</v>
      </c>
      <c r="D13946" s="33" t="s">
        <v>335</v>
      </c>
      <c r="E13946" t="str">
        <f t="shared" si="221"/>
        <v>&lt;$75K</v>
      </c>
    </row>
    <row r="13947" spans="1:5" x14ac:dyDescent="0.3">
      <c r="A13947" s="33" t="s">
        <v>2</v>
      </c>
      <c r="B13947" s="33" t="s">
        <v>53</v>
      </c>
      <c r="C13947" s="33">
        <v>90000</v>
      </c>
      <c r="D13947" s="33" t="s">
        <v>5585</v>
      </c>
      <c r="E13947" t="str">
        <f t="shared" si="221"/>
        <v>$75K-$100K</v>
      </c>
    </row>
    <row r="13948" spans="1:5" x14ac:dyDescent="0.3">
      <c r="A13948" s="33" t="s">
        <v>2</v>
      </c>
      <c r="B13948" s="33" t="s">
        <v>53</v>
      </c>
      <c r="C13948" s="33"/>
      <c r="D13948" s="33" t="s">
        <v>1414</v>
      </c>
      <c r="E13948" t="str">
        <f t="shared" si="221"/>
        <v>No Data</v>
      </c>
    </row>
    <row r="13949" spans="1:5" x14ac:dyDescent="0.3">
      <c r="A13949" s="33" t="s">
        <v>2</v>
      </c>
      <c r="B13949" s="33" t="s">
        <v>53</v>
      </c>
      <c r="C13949" s="33">
        <v>91000</v>
      </c>
      <c r="D13949" s="33" t="s">
        <v>520</v>
      </c>
      <c r="E13949" t="str">
        <f t="shared" si="221"/>
        <v>$75K-$100K</v>
      </c>
    </row>
    <row r="13950" spans="1:5" x14ac:dyDescent="0.3">
      <c r="A13950" s="33" t="s">
        <v>0</v>
      </c>
      <c r="B13950" s="33" t="s">
        <v>53</v>
      </c>
      <c r="C13950" s="33">
        <v>97500</v>
      </c>
      <c r="D13950" s="33" t="s">
        <v>2695</v>
      </c>
      <c r="E13950" t="str">
        <f t="shared" si="221"/>
        <v>$75K-$100K</v>
      </c>
    </row>
    <row r="13951" spans="1:5" x14ac:dyDescent="0.3">
      <c r="A13951" s="33" t="s">
        <v>0</v>
      </c>
      <c r="B13951" s="33" t="s">
        <v>53</v>
      </c>
      <c r="C13951" s="33">
        <v>80000</v>
      </c>
      <c r="D13951" s="33" t="s">
        <v>248</v>
      </c>
      <c r="E13951" t="str">
        <f t="shared" si="221"/>
        <v>$75K-$100K</v>
      </c>
    </row>
    <row r="13952" spans="1:5" x14ac:dyDescent="0.3">
      <c r="A13952" s="33" t="s">
        <v>0</v>
      </c>
      <c r="B13952" s="33" t="s">
        <v>53</v>
      </c>
      <c r="C13952" s="33"/>
      <c r="D13952" s="33" t="s">
        <v>268</v>
      </c>
      <c r="E13952" t="str">
        <f t="shared" si="221"/>
        <v>No Data</v>
      </c>
    </row>
    <row r="13953" spans="1:5" x14ac:dyDescent="0.3">
      <c r="A13953" s="33" t="s">
        <v>2</v>
      </c>
      <c r="B13953" s="33" t="s">
        <v>53</v>
      </c>
      <c r="C13953" s="33">
        <v>70000</v>
      </c>
      <c r="D13953" s="33" t="s">
        <v>248</v>
      </c>
      <c r="E13953" t="str">
        <f t="shared" si="221"/>
        <v>&lt;$75K</v>
      </c>
    </row>
    <row r="13954" spans="1:5" x14ac:dyDescent="0.3">
      <c r="A13954" s="33" t="s">
        <v>4</v>
      </c>
      <c r="B13954" s="33" t="s">
        <v>53</v>
      </c>
      <c r="C13954" s="33"/>
      <c r="D13954" s="33" t="s">
        <v>1777</v>
      </c>
      <c r="E13954" t="str">
        <f t="shared" si="221"/>
        <v>No Data</v>
      </c>
    </row>
    <row r="13955" spans="1:5" x14ac:dyDescent="0.3">
      <c r="A13955" s="33" t="s">
        <v>2</v>
      </c>
      <c r="B13955" s="33" t="s">
        <v>53</v>
      </c>
      <c r="C13955" s="33">
        <v>60000</v>
      </c>
      <c r="D13955" s="33" t="s">
        <v>5586</v>
      </c>
      <c r="E13955" t="str">
        <f t="shared" ref="E13955:E14018" si="222">_xlfn.XLOOKUP(C13955,$H$16:$H$21,$G$16:$G$21,,1)</f>
        <v>&lt;$75K</v>
      </c>
    </row>
    <row r="13956" spans="1:5" x14ac:dyDescent="0.3">
      <c r="A13956" s="33" t="s">
        <v>2</v>
      </c>
      <c r="B13956" s="33" t="s">
        <v>53</v>
      </c>
      <c r="C13956" s="33">
        <v>90000</v>
      </c>
      <c r="D13956" s="33" t="s">
        <v>2229</v>
      </c>
      <c r="E13956" t="str">
        <f t="shared" si="222"/>
        <v>$75K-$100K</v>
      </c>
    </row>
    <row r="13957" spans="1:5" x14ac:dyDescent="0.3">
      <c r="A13957" s="33" t="s">
        <v>0</v>
      </c>
      <c r="B13957" s="33" t="s">
        <v>53</v>
      </c>
      <c r="C13957" s="33"/>
      <c r="D13957" s="33" t="s">
        <v>3871</v>
      </c>
      <c r="E13957" t="str">
        <f t="shared" si="222"/>
        <v>No Data</v>
      </c>
    </row>
    <row r="13958" spans="1:5" x14ac:dyDescent="0.3">
      <c r="A13958" s="33" t="s">
        <v>2</v>
      </c>
      <c r="B13958" s="33" t="s">
        <v>53</v>
      </c>
      <c r="C13958" s="33">
        <v>104090</v>
      </c>
      <c r="D13958" s="33" t="s">
        <v>849</v>
      </c>
      <c r="E13958" t="str">
        <f t="shared" si="222"/>
        <v>$100K-$125K</v>
      </c>
    </row>
    <row r="13959" spans="1:5" x14ac:dyDescent="0.3">
      <c r="A13959" s="33" t="s">
        <v>0</v>
      </c>
      <c r="B13959" s="33" t="s">
        <v>53</v>
      </c>
      <c r="C13959" s="33"/>
      <c r="D13959" s="33" t="s">
        <v>5587</v>
      </c>
      <c r="E13959" t="str">
        <f t="shared" si="222"/>
        <v>No Data</v>
      </c>
    </row>
    <row r="13960" spans="1:5" x14ac:dyDescent="0.3">
      <c r="A13960" s="33" t="s">
        <v>0</v>
      </c>
      <c r="B13960" s="33" t="s">
        <v>54</v>
      </c>
      <c r="C13960" s="33">
        <v>110000</v>
      </c>
      <c r="D13960" s="33" t="s">
        <v>5588</v>
      </c>
      <c r="E13960" t="str">
        <f t="shared" si="222"/>
        <v>$100K-$125K</v>
      </c>
    </row>
    <row r="13961" spans="1:5" x14ac:dyDescent="0.3">
      <c r="A13961" s="33" t="s">
        <v>2</v>
      </c>
      <c r="B13961" s="33" t="s">
        <v>53</v>
      </c>
      <c r="C13961" s="33">
        <v>62500</v>
      </c>
      <c r="D13961" s="33" t="s">
        <v>5589</v>
      </c>
      <c r="E13961" t="str">
        <f t="shared" si="222"/>
        <v>&lt;$75K</v>
      </c>
    </row>
    <row r="13962" spans="1:5" x14ac:dyDescent="0.3">
      <c r="A13962" s="33" t="s">
        <v>126</v>
      </c>
      <c r="B13962" s="33" t="s">
        <v>53</v>
      </c>
      <c r="C13962" s="33"/>
      <c r="D13962" s="33" t="s">
        <v>5590</v>
      </c>
      <c r="E13962" t="str">
        <f t="shared" si="222"/>
        <v>No Data</v>
      </c>
    </row>
    <row r="13963" spans="1:5" x14ac:dyDescent="0.3">
      <c r="A13963" s="33" t="s">
        <v>4</v>
      </c>
      <c r="B13963" s="33" t="s">
        <v>54</v>
      </c>
      <c r="C13963" s="33">
        <v>145000</v>
      </c>
      <c r="D13963" s="33" t="s">
        <v>5591</v>
      </c>
      <c r="E13963" t="str">
        <f t="shared" si="222"/>
        <v>$125K-$200K</v>
      </c>
    </row>
    <row r="13964" spans="1:5" x14ac:dyDescent="0.3">
      <c r="A13964" s="33" t="s">
        <v>2</v>
      </c>
      <c r="B13964" s="33" t="s">
        <v>53</v>
      </c>
      <c r="C13964" s="33">
        <v>186093</v>
      </c>
      <c r="D13964" s="33" t="s">
        <v>499</v>
      </c>
      <c r="E13964" t="str">
        <f t="shared" si="222"/>
        <v>$125K-$200K</v>
      </c>
    </row>
    <row r="13965" spans="1:5" x14ac:dyDescent="0.3">
      <c r="A13965" s="33" t="s">
        <v>125</v>
      </c>
      <c r="B13965" s="33" t="s">
        <v>53</v>
      </c>
      <c r="C13965" s="33">
        <v>190063</v>
      </c>
      <c r="D13965" s="33" t="s">
        <v>217</v>
      </c>
      <c r="E13965" t="str">
        <f t="shared" si="222"/>
        <v>$125K-$200K</v>
      </c>
    </row>
    <row r="13966" spans="1:5" x14ac:dyDescent="0.3">
      <c r="A13966" s="33" t="s">
        <v>2</v>
      </c>
      <c r="B13966" s="33" t="s">
        <v>53</v>
      </c>
      <c r="C13966" s="33"/>
      <c r="D13966" s="33" t="s">
        <v>1667</v>
      </c>
      <c r="E13966" t="str">
        <f t="shared" si="222"/>
        <v>No Data</v>
      </c>
    </row>
    <row r="13967" spans="1:5" x14ac:dyDescent="0.3">
      <c r="A13967" s="33" t="s">
        <v>0</v>
      </c>
      <c r="B13967" s="33" t="s">
        <v>91</v>
      </c>
      <c r="C13967" s="33">
        <v>88128</v>
      </c>
      <c r="D13967" s="33" t="s">
        <v>4655</v>
      </c>
      <c r="E13967" t="str">
        <f t="shared" si="222"/>
        <v>$75K-$100K</v>
      </c>
    </row>
    <row r="13968" spans="1:5" x14ac:dyDescent="0.3">
      <c r="A13968" s="33" t="s">
        <v>2</v>
      </c>
      <c r="B13968" s="33" t="s">
        <v>53</v>
      </c>
      <c r="C13968" s="33">
        <v>144000</v>
      </c>
      <c r="D13968" s="33" t="s">
        <v>520</v>
      </c>
      <c r="E13968" t="str">
        <f t="shared" si="222"/>
        <v>$125K-$200K</v>
      </c>
    </row>
    <row r="13969" spans="1:5" x14ac:dyDescent="0.3">
      <c r="A13969" s="33" t="s">
        <v>1</v>
      </c>
      <c r="B13969" s="33" t="s">
        <v>69</v>
      </c>
      <c r="C13969" s="33">
        <v>185500</v>
      </c>
      <c r="D13969" s="33" t="s">
        <v>5592</v>
      </c>
      <c r="E13969" t="str">
        <f t="shared" si="222"/>
        <v>$125K-$200K</v>
      </c>
    </row>
    <row r="13970" spans="1:5" x14ac:dyDescent="0.3">
      <c r="A13970" s="33" t="s">
        <v>4</v>
      </c>
      <c r="B13970" s="33" t="s">
        <v>53</v>
      </c>
      <c r="C13970" s="33">
        <v>140000</v>
      </c>
      <c r="D13970" s="33" t="s">
        <v>238</v>
      </c>
      <c r="E13970" t="str">
        <f t="shared" si="222"/>
        <v>$125K-$200K</v>
      </c>
    </row>
    <row r="13971" spans="1:5" x14ac:dyDescent="0.3">
      <c r="A13971" s="33" t="s">
        <v>2</v>
      </c>
      <c r="B13971" s="33" t="s">
        <v>53</v>
      </c>
      <c r="C13971" s="33">
        <v>108500</v>
      </c>
      <c r="D13971" s="33" t="s">
        <v>1092</v>
      </c>
      <c r="E13971" t="str">
        <f t="shared" si="222"/>
        <v>$100K-$125K</v>
      </c>
    </row>
    <row r="13972" spans="1:5" x14ac:dyDescent="0.3">
      <c r="A13972" s="33" t="s">
        <v>2</v>
      </c>
      <c r="B13972" s="33" t="s">
        <v>54</v>
      </c>
      <c r="C13972" s="33">
        <v>116393</v>
      </c>
      <c r="D13972" s="33" t="s">
        <v>632</v>
      </c>
      <c r="E13972" t="str">
        <f t="shared" si="222"/>
        <v>$100K-$125K</v>
      </c>
    </row>
    <row r="13973" spans="1:5" x14ac:dyDescent="0.3">
      <c r="A13973" s="33" t="s">
        <v>4</v>
      </c>
      <c r="B13973" s="33" t="s">
        <v>53</v>
      </c>
      <c r="C13973" s="33">
        <v>90000</v>
      </c>
      <c r="D13973" s="33" t="s">
        <v>5593</v>
      </c>
      <c r="E13973" t="str">
        <f t="shared" si="222"/>
        <v>$75K-$100K</v>
      </c>
    </row>
    <row r="13974" spans="1:5" x14ac:dyDescent="0.3">
      <c r="A13974" s="33" t="s">
        <v>2</v>
      </c>
      <c r="B13974" s="33" t="s">
        <v>53</v>
      </c>
      <c r="C13974" s="33"/>
      <c r="D13974" s="33" t="s">
        <v>5594</v>
      </c>
      <c r="E13974" t="str">
        <f t="shared" si="222"/>
        <v>No Data</v>
      </c>
    </row>
    <row r="13975" spans="1:5" x14ac:dyDescent="0.3">
      <c r="A13975" s="33" t="s">
        <v>0</v>
      </c>
      <c r="B13975" s="33" t="s">
        <v>53</v>
      </c>
      <c r="C13975" s="33">
        <v>185000</v>
      </c>
      <c r="D13975" s="33" t="s">
        <v>1610</v>
      </c>
      <c r="E13975" t="str">
        <f t="shared" si="222"/>
        <v>$125K-$200K</v>
      </c>
    </row>
    <row r="13976" spans="1:5" x14ac:dyDescent="0.3">
      <c r="A13976" s="33" t="s">
        <v>2</v>
      </c>
      <c r="B13976" s="33" t="s">
        <v>88</v>
      </c>
      <c r="C13976" s="33">
        <v>50400</v>
      </c>
      <c r="D13976" s="33" t="s">
        <v>3396</v>
      </c>
      <c r="E13976" t="str">
        <f t="shared" si="222"/>
        <v>&lt;$75K</v>
      </c>
    </row>
    <row r="13977" spans="1:5" x14ac:dyDescent="0.3">
      <c r="A13977" s="33" t="s">
        <v>1</v>
      </c>
      <c r="B13977" s="33" t="s">
        <v>69</v>
      </c>
      <c r="C13977" s="33">
        <v>89100</v>
      </c>
      <c r="D13977" s="33" t="s">
        <v>5595</v>
      </c>
      <c r="E13977" t="str">
        <f t="shared" si="222"/>
        <v>$75K-$100K</v>
      </c>
    </row>
    <row r="13978" spans="1:5" x14ac:dyDescent="0.3">
      <c r="A13978" s="33" t="s">
        <v>1</v>
      </c>
      <c r="B13978" s="33" t="s">
        <v>56</v>
      </c>
      <c r="C13978" s="33">
        <v>225000</v>
      </c>
      <c r="D13978" s="33" t="s">
        <v>5596</v>
      </c>
      <c r="E13978" t="str">
        <f t="shared" si="222"/>
        <v>&gt;$200K</v>
      </c>
    </row>
    <row r="13979" spans="1:5" x14ac:dyDescent="0.3">
      <c r="A13979" s="33" t="s">
        <v>2</v>
      </c>
      <c r="B13979" s="33" t="s">
        <v>53</v>
      </c>
      <c r="C13979" s="33"/>
      <c r="D13979" s="33" t="s">
        <v>232</v>
      </c>
      <c r="E13979" t="str">
        <f t="shared" si="222"/>
        <v>No Data</v>
      </c>
    </row>
    <row r="13980" spans="1:5" x14ac:dyDescent="0.3">
      <c r="A13980" s="33" t="s">
        <v>0</v>
      </c>
      <c r="B13980" s="33" t="s">
        <v>53</v>
      </c>
      <c r="C13980" s="33">
        <v>125000</v>
      </c>
      <c r="D13980" s="33" t="s">
        <v>641</v>
      </c>
      <c r="E13980" t="str">
        <f t="shared" si="222"/>
        <v>$100K-$125K</v>
      </c>
    </row>
    <row r="13981" spans="1:5" x14ac:dyDescent="0.3">
      <c r="A13981" s="33" t="s">
        <v>2</v>
      </c>
      <c r="B13981" s="33" t="s">
        <v>53</v>
      </c>
      <c r="C13981" s="33"/>
      <c r="D13981" s="33" t="s">
        <v>530</v>
      </c>
      <c r="E13981" t="str">
        <f t="shared" si="222"/>
        <v>No Data</v>
      </c>
    </row>
    <row r="13982" spans="1:5" x14ac:dyDescent="0.3">
      <c r="A13982" s="33" t="s">
        <v>4</v>
      </c>
      <c r="B13982" s="33" t="s">
        <v>53</v>
      </c>
      <c r="C13982" s="33">
        <v>208114</v>
      </c>
      <c r="D13982" s="33" t="s">
        <v>225</v>
      </c>
      <c r="E13982" t="str">
        <f t="shared" si="222"/>
        <v>&gt;$200K</v>
      </c>
    </row>
    <row r="13983" spans="1:5" x14ac:dyDescent="0.3">
      <c r="A13983" s="33" t="s">
        <v>0</v>
      </c>
      <c r="B13983" s="33" t="s">
        <v>53</v>
      </c>
      <c r="C13983" s="33"/>
      <c r="D13983" s="33" t="s">
        <v>258</v>
      </c>
      <c r="E13983" t="str">
        <f t="shared" si="222"/>
        <v>No Data</v>
      </c>
    </row>
    <row r="13984" spans="1:5" x14ac:dyDescent="0.3">
      <c r="A13984" s="33" t="s">
        <v>0</v>
      </c>
      <c r="B13984" s="33" t="s">
        <v>53</v>
      </c>
      <c r="C13984" s="33">
        <v>116393</v>
      </c>
      <c r="D13984" s="33" t="s">
        <v>3918</v>
      </c>
      <c r="E13984" t="str">
        <f t="shared" si="222"/>
        <v>$100K-$125K</v>
      </c>
    </row>
    <row r="13985" spans="1:5" x14ac:dyDescent="0.3">
      <c r="A13985" s="33" t="s">
        <v>2</v>
      </c>
      <c r="B13985" s="33" t="s">
        <v>53</v>
      </c>
      <c r="C13985" s="33">
        <v>95000</v>
      </c>
      <c r="D13985" s="33" t="s">
        <v>265</v>
      </c>
      <c r="E13985" t="str">
        <f t="shared" si="222"/>
        <v>$75K-$100K</v>
      </c>
    </row>
    <row r="13986" spans="1:5" x14ac:dyDescent="0.3">
      <c r="A13986" s="33" t="s">
        <v>0</v>
      </c>
      <c r="B13986" s="33" t="s">
        <v>53</v>
      </c>
      <c r="C13986" s="33">
        <v>190000</v>
      </c>
      <c r="D13986" s="33" t="s">
        <v>232</v>
      </c>
      <c r="E13986" t="str">
        <f t="shared" si="222"/>
        <v>$125K-$200K</v>
      </c>
    </row>
    <row r="13987" spans="1:5" x14ac:dyDescent="0.3">
      <c r="A13987" s="33" t="s">
        <v>2</v>
      </c>
      <c r="B13987" s="33" t="s">
        <v>69</v>
      </c>
      <c r="C13987" s="33">
        <v>111175</v>
      </c>
      <c r="D13987" s="33" t="s">
        <v>211</v>
      </c>
      <c r="E13987" t="str">
        <f t="shared" si="222"/>
        <v>$100K-$125K</v>
      </c>
    </row>
    <row r="13988" spans="1:5" x14ac:dyDescent="0.3">
      <c r="A13988" s="33" t="s">
        <v>0</v>
      </c>
      <c r="B13988" s="33" t="s">
        <v>53</v>
      </c>
      <c r="C13988" s="33">
        <v>84500</v>
      </c>
      <c r="D13988" s="33" t="s">
        <v>4646</v>
      </c>
      <c r="E13988" t="str">
        <f t="shared" si="222"/>
        <v>$75K-$100K</v>
      </c>
    </row>
    <row r="13989" spans="1:5" x14ac:dyDescent="0.3">
      <c r="A13989" s="33" t="s">
        <v>2</v>
      </c>
      <c r="B13989" s="33" t="s">
        <v>53</v>
      </c>
      <c r="C13989" s="33">
        <v>150000</v>
      </c>
      <c r="D13989" s="33" t="s">
        <v>250</v>
      </c>
      <c r="E13989" t="str">
        <f t="shared" si="222"/>
        <v>$125K-$200K</v>
      </c>
    </row>
    <row r="13990" spans="1:5" x14ac:dyDescent="0.3">
      <c r="A13990" s="33" t="s">
        <v>0</v>
      </c>
      <c r="B13990" s="33" t="s">
        <v>53</v>
      </c>
      <c r="C13990" s="33">
        <v>145000</v>
      </c>
      <c r="D13990" s="33" t="s">
        <v>5597</v>
      </c>
      <c r="E13990" t="str">
        <f t="shared" si="222"/>
        <v>$125K-$200K</v>
      </c>
    </row>
    <row r="13991" spans="1:5" x14ac:dyDescent="0.3">
      <c r="A13991" s="33" t="s">
        <v>0</v>
      </c>
      <c r="B13991" s="33" t="s">
        <v>53</v>
      </c>
      <c r="C13991" s="33">
        <v>224500</v>
      </c>
      <c r="D13991" s="33" t="s">
        <v>217</v>
      </c>
      <c r="E13991" t="str">
        <f t="shared" si="222"/>
        <v>&gt;$200K</v>
      </c>
    </row>
    <row r="13992" spans="1:5" x14ac:dyDescent="0.3">
      <c r="A13992" s="33" t="s">
        <v>126</v>
      </c>
      <c r="B13992" s="33" t="s">
        <v>53</v>
      </c>
      <c r="C13992" s="33"/>
      <c r="D13992" s="33" t="s">
        <v>5598</v>
      </c>
      <c r="E13992" t="str">
        <f t="shared" si="222"/>
        <v>No Data</v>
      </c>
    </row>
    <row r="13993" spans="1:5" x14ac:dyDescent="0.3">
      <c r="A13993" s="33" t="s">
        <v>2</v>
      </c>
      <c r="B13993" s="33" t="s">
        <v>80</v>
      </c>
      <c r="C13993" s="33">
        <v>72000</v>
      </c>
      <c r="D13993" s="33" t="s">
        <v>898</v>
      </c>
      <c r="E13993" t="str">
        <f t="shared" si="222"/>
        <v>&lt;$75K</v>
      </c>
    </row>
    <row r="13994" spans="1:5" x14ac:dyDescent="0.3">
      <c r="A13994" s="33" t="s">
        <v>4</v>
      </c>
      <c r="B13994" s="33" t="s">
        <v>53</v>
      </c>
      <c r="C13994" s="33"/>
      <c r="D13994" s="33" t="s">
        <v>5599</v>
      </c>
      <c r="E13994" t="str">
        <f t="shared" si="222"/>
        <v>No Data</v>
      </c>
    </row>
    <row r="13995" spans="1:5" x14ac:dyDescent="0.3">
      <c r="A13995" s="33" t="s">
        <v>1</v>
      </c>
      <c r="B13995" s="33" t="s">
        <v>69</v>
      </c>
      <c r="C13995" s="33">
        <v>166000</v>
      </c>
      <c r="D13995" s="33" t="s">
        <v>3679</v>
      </c>
      <c r="E13995" t="str">
        <f t="shared" si="222"/>
        <v>$125K-$200K</v>
      </c>
    </row>
    <row r="13996" spans="1:5" x14ac:dyDescent="0.3">
      <c r="A13996" s="33" t="s">
        <v>4</v>
      </c>
      <c r="B13996" s="33" t="s">
        <v>53</v>
      </c>
      <c r="C13996" s="33"/>
      <c r="D13996" s="33" t="s">
        <v>268</v>
      </c>
      <c r="E13996" t="str">
        <f t="shared" si="222"/>
        <v>No Data</v>
      </c>
    </row>
    <row r="13997" spans="1:5" x14ac:dyDescent="0.3">
      <c r="A13997" s="33" t="s">
        <v>2</v>
      </c>
      <c r="B13997" s="33" t="s">
        <v>53</v>
      </c>
      <c r="C13997" s="33"/>
      <c r="D13997" s="33" t="s">
        <v>258</v>
      </c>
      <c r="E13997" t="str">
        <f t="shared" si="222"/>
        <v>No Data</v>
      </c>
    </row>
    <row r="13998" spans="1:5" x14ac:dyDescent="0.3">
      <c r="A13998" s="33" t="s">
        <v>4</v>
      </c>
      <c r="B13998" s="33" t="s">
        <v>53</v>
      </c>
      <c r="C13998" s="33">
        <v>150000</v>
      </c>
      <c r="D13998" s="33" t="s">
        <v>5600</v>
      </c>
      <c r="E13998" t="str">
        <f t="shared" si="222"/>
        <v>$125K-$200K</v>
      </c>
    </row>
    <row r="13999" spans="1:5" x14ac:dyDescent="0.3">
      <c r="A13999" s="33" t="s">
        <v>2</v>
      </c>
      <c r="B13999" s="33" t="s">
        <v>53</v>
      </c>
      <c r="C13999" s="33"/>
      <c r="D13999" s="33" t="s">
        <v>5601</v>
      </c>
      <c r="E13999" t="str">
        <f t="shared" si="222"/>
        <v>No Data</v>
      </c>
    </row>
    <row r="14000" spans="1:5" x14ac:dyDescent="0.3">
      <c r="A14000" s="33" t="s">
        <v>128</v>
      </c>
      <c r="B14000" s="33" t="s">
        <v>53</v>
      </c>
      <c r="C14000" s="33">
        <v>125000</v>
      </c>
      <c r="D14000" s="33" t="s">
        <v>1177</v>
      </c>
      <c r="E14000" t="str">
        <f t="shared" si="222"/>
        <v>$100K-$125K</v>
      </c>
    </row>
    <row r="14001" spans="1:5" x14ac:dyDescent="0.3">
      <c r="A14001" s="33" t="s">
        <v>2</v>
      </c>
      <c r="B14001" s="33" t="s">
        <v>53</v>
      </c>
      <c r="C14001" s="33"/>
      <c r="D14001" s="33" t="s">
        <v>572</v>
      </c>
      <c r="E14001" t="str">
        <f t="shared" si="222"/>
        <v>No Data</v>
      </c>
    </row>
    <row r="14002" spans="1:5" x14ac:dyDescent="0.3">
      <c r="A14002" s="33" t="s">
        <v>0</v>
      </c>
      <c r="B14002" s="33" t="s">
        <v>53</v>
      </c>
      <c r="C14002" s="33"/>
      <c r="D14002" s="33" t="s">
        <v>258</v>
      </c>
      <c r="E14002" t="str">
        <f t="shared" si="222"/>
        <v>No Data</v>
      </c>
    </row>
    <row r="14003" spans="1:5" x14ac:dyDescent="0.3">
      <c r="A14003" s="33" t="s">
        <v>4</v>
      </c>
      <c r="B14003" s="33" t="s">
        <v>53</v>
      </c>
      <c r="C14003" s="33">
        <v>102150</v>
      </c>
      <c r="D14003" s="33" t="s">
        <v>609</v>
      </c>
      <c r="E14003" t="str">
        <f t="shared" si="222"/>
        <v>$100K-$125K</v>
      </c>
    </row>
    <row r="14004" spans="1:5" x14ac:dyDescent="0.3">
      <c r="A14004" s="33" t="s">
        <v>2</v>
      </c>
      <c r="B14004" s="33" t="s">
        <v>53</v>
      </c>
      <c r="C14004" s="33">
        <v>65000</v>
      </c>
      <c r="D14004" s="33" t="s">
        <v>5602</v>
      </c>
      <c r="E14004" t="str">
        <f t="shared" si="222"/>
        <v>&lt;$75K</v>
      </c>
    </row>
    <row r="14005" spans="1:5" x14ac:dyDescent="0.3">
      <c r="A14005" s="33" t="s">
        <v>0</v>
      </c>
      <c r="B14005" s="33" t="s">
        <v>53</v>
      </c>
      <c r="C14005" s="33">
        <v>190500</v>
      </c>
      <c r="D14005" s="33" t="s">
        <v>845</v>
      </c>
      <c r="E14005" t="str">
        <f t="shared" si="222"/>
        <v>$125K-$200K</v>
      </c>
    </row>
    <row r="14006" spans="1:5" x14ac:dyDescent="0.3">
      <c r="A14006" s="33" t="s">
        <v>2</v>
      </c>
      <c r="B14006" s="33" t="s">
        <v>53</v>
      </c>
      <c r="C14006" s="33"/>
      <c r="D14006" s="33" t="s">
        <v>5603</v>
      </c>
      <c r="E14006" t="str">
        <f t="shared" si="222"/>
        <v>No Data</v>
      </c>
    </row>
    <row r="14007" spans="1:5" x14ac:dyDescent="0.3">
      <c r="A14007" s="33" t="s">
        <v>0</v>
      </c>
      <c r="B14007" s="33" t="s">
        <v>53</v>
      </c>
      <c r="C14007" s="33">
        <v>115000</v>
      </c>
      <c r="D14007" s="33" t="s">
        <v>609</v>
      </c>
      <c r="E14007" t="str">
        <f t="shared" si="222"/>
        <v>$100K-$125K</v>
      </c>
    </row>
    <row r="14008" spans="1:5" x14ac:dyDescent="0.3">
      <c r="A14008" s="33" t="s">
        <v>4</v>
      </c>
      <c r="B14008" s="33" t="s">
        <v>54</v>
      </c>
      <c r="C14008" s="33"/>
      <c r="D14008" s="33" t="s">
        <v>478</v>
      </c>
      <c r="E14008" t="str">
        <f t="shared" si="222"/>
        <v>No Data</v>
      </c>
    </row>
    <row r="14009" spans="1:5" x14ac:dyDescent="0.3">
      <c r="A14009" s="33" t="s">
        <v>4</v>
      </c>
      <c r="B14009" s="33" t="s">
        <v>53</v>
      </c>
      <c r="C14009" s="33">
        <v>100000</v>
      </c>
      <c r="D14009" s="33" t="s">
        <v>5604</v>
      </c>
      <c r="E14009" t="str">
        <f t="shared" si="222"/>
        <v>$75K-$100K</v>
      </c>
    </row>
    <row r="14010" spans="1:5" x14ac:dyDescent="0.3">
      <c r="A14010" s="33" t="s">
        <v>2</v>
      </c>
      <c r="B14010" s="33" t="s">
        <v>53</v>
      </c>
      <c r="C14010" s="33">
        <v>85000</v>
      </c>
      <c r="D14010" s="33" t="s">
        <v>232</v>
      </c>
      <c r="E14010" t="str">
        <f t="shared" si="222"/>
        <v>$75K-$100K</v>
      </c>
    </row>
    <row r="14011" spans="1:5" x14ac:dyDescent="0.3">
      <c r="A14011" s="33" t="s">
        <v>1</v>
      </c>
      <c r="B14011" s="33" t="s">
        <v>81</v>
      </c>
      <c r="C14011" s="33">
        <v>80850</v>
      </c>
      <c r="D14011" s="33" t="s">
        <v>5605</v>
      </c>
      <c r="E14011" t="str">
        <f t="shared" si="222"/>
        <v>$75K-$100K</v>
      </c>
    </row>
    <row r="14012" spans="1:5" x14ac:dyDescent="0.3">
      <c r="A14012" s="33" t="s">
        <v>0</v>
      </c>
      <c r="B14012" s="33" t="s">
        <v>53</v>
      </c>
      <c r="C14012" s="33"/>
      <c r="D14012" s="33" t="s">
        <v>4744</v>
      </c>
      <c r="E14012" t="str">
        <f t="shared" si="222"/>
        <v>No Data</v>
      </c>
    </row>
    <row r="14013" spans="1:5" x14ac:dyDescent="0.3">
      <c r="A14013" s="33" t="s">
        <v>4</v>
      </c>
      <c r="B14013" s="33" t="s">
        <v>53</v>
      </c>
      <c r="C14013" s="33"/>
      <c r="D14013" s="33" t="s">
        <v>4455</v>
      </c>
      <c r="E14013" t="str">
        <f t="shared" si="222"/>
        <v>No Data</v>
      </c>
    </row>
    <row r="14014" spans="1:5" x14ac:dyDescent="0.3">
      <c r="A14014" s="33" t="s">
        <v>125</v>
      </c>
      <c r="B14014" s="33" t="s">
        <v>53</v>
      </c>
      <c r="C14014" s="33">
        <v>115442.5</v>
      </c>
      <c r="D14014" s="33" t="s">
        <v>4380</v>
      </c>
      <c r="E14014" t="str">
        <f t="shared" si="222"/>
        <v>$100K-$125K</v>
      </c>
    </row>
    <row r="14015" spans="1:5" x14ac:dyDescent="0.3">
      <c r="A14015" s="33" t="s">
        <v>2</v>
      </c>
      <c r="B14015" s="33" t="s">
        <v>53</v>
      </c>
      <c r="C14015" s="33">
        <v>110000</v>
      </c>
      <c r="D14015" s="33" t="s">
        <v>5606</v>
      </c>
      <c r="E14015" t="str">
        <f t="shared" si="222"/>
        <v>$100K-$125K</v>
      </c>
    </row>
    <row r="14016" spans="1:5" x14ac:dyDescent="0.3">
      <c r="A14016" s="33" t="s">
        <v>2</v>
      </c>
      <c r="B14016" s="33" t="s">
        <v>53</v>
      </c>
      <c r="C14016" s="33">
        <v>167500</v>
      </c>
      <c r="D14016" s="33" t="s">
        <v>3550</v>
      </c>
      <c r="E14016" t="str">
        <f t="shared" si="222"/>
        <v>$125K-$200K</v>
      </c>
    </row>
    <row r="14017" spans="1:5" x14ac:dyDescent="0.3">
      <c r="A14017" s="33" t="s">
        <v>2</v>
      </c>
      <c r="B14017" s="33" t="s">
        <v>97</v>
      </c>
      <c r="C14017" s="33">
        <v>111175</v>
      </c>
      <c r="D14017" s="33" t="s">
        <v>5607</v>
      </c>
      <c r="E14017" t="str">
        <f t="shared" si="222"/>
        <v>$100K-$125K</v>
      </c>
    </row>
    <row r="14018" spans="1:5" x14ac:dyDescent="0.3">
      <c r="A14018" s="33" t="s">
        <v>2</v>
      </c>
      <c r="B14018" s="33" t="s">
        <v>53</v>
      </c>
      <c r="C14018" s="33"/>
      <c r="D14018" s="33" t="s">
        <v>497</v>
      </c>
      <c r="E14018" t="str">
        <f t="shared" si="222"/>
        <v>No Data</v>
      </c>
    </row>
    <row r="14019" spans="1:5" x14ac:dyDescent="0.3">
      <c r="A14019" s="33" t="s">
        <v>128</v>
      </c>
      <c r="B14019" s="33" t="s">
        <v>53</v>
      </c>
      <c r="C14019" s="33"/>
      <c r="D14019" s="33" t="s">
        <v>3134</v>
      </c>
      <c r="E14019" t="str">
        <f t="shared" ref="E14019:E14082" si="223">_xlfn.XLOOKUP(C14019,$H$16:$H$21,$G$16:$G$21,,1)</f>
        <v>No Data</v>
      </c>
    </row>
    <row r="14020" spans="1:5" x14ac:dyDescent="0.3">
      <c r="A14020" s="33" t="s">
        <v>4</v>
      </c>
      <c r="B14020" s="33" t="s">
        <v>53</v>
      </c>
      <c r="C14020" s="33">
        <v>164000</v>
      </c>
      <c r="D14020" s="33" t="s">
        <v>431</v>
      </c>
      <c r="E14020" t="str">
        <f t="shared" si="223"/>
        <v>$125K-$200K</v>
      </c>
    </row>
    <row r="14021" spans="1:5" x14ac:dyDescent="0.3">
      <c r="A14021" s="33" t="s">
        <v>0</v>
      </c>
      <c r="B14021" s="33" t="s">
        <v>53</v>
      </c>
      <c r="C14021" s="33">
        <v>100000</v>
      </c>
      <c r="D14021" s="33" t="s">
        <v>1193</v>
      </c>
      <c r="E14021" t="str">
        <f t="shared" si="223"/>
        <v>$75K-$100K</v>
      </c>
    </row>
    <row r="14022" spans="1:5" x14ac:dyDescent="0.3">
      <c r="A14022" s="33" t="s">
        <v>2</v>
      </c>
      <c r="B14022" s="33" t="s">
        <v>53</v>
      </c>
      <c r="C14022" s="33">
        <v>90000</v>
      </c>
      <c r="D14022" s="33" t="s">
        <v>4359</v>
      </c>
      <c r="E14022" t="str">
        <f t="shared" si="223"/>
        <v>$75K-$100K</v>
      </c>
    </row>
    <row r="14023" spans="1:5" x14ac:dyDescent="0.3">
      <c r="A14023" s="33" t="s">
        <v>2</v>
      </c>
      <c r="B14023" s="33" t="s">
        <v>53</v>
      </c>
      <c r="C14023" s="33"/>
      <c r="D14023" s="33" t="s">
        <v>2700</v>
      </c>
      <c r="E14023" t="str">
        <f t="shared" si="223"/>
        <v>No Data</v>
      </c>
    </row>
    <row r="14024" spans="1:5" x14ac:dyDescent="0.3">
      <c r="A14024" s="33" t="s">
        <v>2</v>
      </c>
      <c r="B14024" s="33" t="s">
        <v>53</v>
      </c>
      <c r="C14024" s="33"/>
      <c r="D14024" s="33" t="s">
        <v>4452</v>
      </c>
      <c r="E14024" t="str">
        <f t="shared" si="223"/>
        <v>No Data</v>
      </c>
    </row>
    <row r="14025" spans="1:5" x14ac:dyDescent="0.3">
      <c r="A14025" s="33" t="s">
        <v>1</v>
      </c>
      <c r="B14025" s="33" t="s">
        <v>54</v>
      </c>
      <c r="C14025" s="33"/>
      <c r="D14025" s="33" t="s">
        <v>258</v>
      </c>
      <c r="E14025" t="str">
        <f t="shared" si="223"/>
        <v>No Data</v>
      </c>
    </row>
    <row r="14026" spans="1:5" x14ac:dyDescent="0.3">
      <c r="A14026" s="33" t="s">
        <v>2</v>
      </c>
      <c r="B14026" s="33" t="s">
        <v>54</v>
      </c>
      <c r="C14026" s="33">
        <v>103500</v>
      </c>
      <c r="D14026" s="33" t="s">
        <v>5608</v>
      </c>
      <c r="E14026" t="str">
        <f t="shared" si="223"/>
        <v>$100K-$125K</v>
      </c>
    </row>
    <row r="14027" spans="1:5" x14ac:dyDescent="0.3">
      <c r="A14027" s="33" t="s">
        <v>0</v>
      </c>
      <c r="B14027" s="33" t="s">
        <v>53</v>
      </c>
      <c r="C14027" s="33">
        <v>99000</v>
      </c>
      <c r="D14027" s="33" t="s">
        <v>570</v>
      </c>
      <c r="E14027" t="str">
        <f t="shared" si="223"/>
        <v>$75K-$100K</v>
      </c>
    </row>
    <row r="14028" spans="1:5" x14ac:dyDescent="0.3">
      <c r="A14028" s="33" t="s">
        <v>52</v>
      </c>
      <c r="B14028" s="33" t="s">
        <v>75</v>
      </c>
      <c r="C14028" s="33">
        <v>89100</v>
      </c>
      <c r="D14028" s="33" t="s">
        <v>5040</v>
      </c>
      <c r="E14028" t="str">
        <f t="shared" si="223"/>
        <v>$75K-$100K</v>
      </c>
    </row>
    <row r="14029" spans="1:5" x14ac:dyDescent="0.3">
      <c r="A14029" s="33" t="s">
        <v>126</v>
      </c>
      <c r="B14029" s="33" t="s">
        <v>53</v>
      </c>
      <c r="C14029" s="33">
        <v>122470.5</v>
      </c>
      <c r="D14029" s="33" t="s">
        <v>1541</v>
      </c>
      <c r="E14029" t="str">
        <f t="shared" si="223"/>
        <v>$100K-$125K</v>
      </c>
    </row>
    <row r="14030" spans="1:5" x14ac:dyDescent="0.3">
      <c r="A14030" s="33" t="s">
        <v>2</v>
      </c>
      <c r="B14030" s="33" t="s">
        <v>53</v>
      </c>
      <c r="C14030" s="33"/>
      <c r="D14030" s="33" t="s">
        <v>2735</v>
      </c>
      <c r="E14030" t="str">
        <f t="shared" si="223"/>
        <v>No Data</v>
      </c>
    </row>
    <row r="14031" spans="1:5" x14ac:dyDescent="0.3">
      <c r="A14031" s="33" t="s">
        <v>126</v>
      </c>
      <c r="B14031" s="33" t="s">
        <v>53</v>
      </c>
      <c r="C14031" s="33">
        <v>100000</v>
      </c>
      <c r="D14031" s="33" t="s">
        <v>5609</v>
      </c>
      <c r="E14031" t="str">
        <f t="shared" si="223"/>
        <v>$75K-$100K</v>
      </c>
    </row>
    <row r="14032" spans="1:5" x14ac:dyDescent="0.3">
      <c r="A14032" s="33" t="s">
        <v>125</v>
      </c>
      <c r="B14032" s="33" t="s">
        <v>53</v>
      </c>
      <c r="C14032" s="33">
        <v>111175</v>
      </c>
      <c r="D14032" s="33" t="s">
        <v>5610</v>
      </c>
      <c r="E14032" t="str">
        <f t="shared" si="223"/>
        <v>$100K-$125K</v>
      </c>
    </row>
    <row r="14033" spans="1:5" x14ac:dyDescent="0.3">
      <c r="A14033" s="33" t="s">
        <v>0</v>
      </c>
      <c r="B14033" s="33" t="s">
        <v>53</v>
      </c>
      <c r="C14033" s="33">
        <v>152221.5</v>
      </c>
      <c r="D14033" s="33" t="s">
        <v>5611</v>
      </c>
      <c r="E14033" t="str">
        <f t="shared" si="223"/>
        <v>$125K-$200K</v>
      </c>
    </row>
    <row r="14034" spans="1:5" x14ac:dyDescent="0.3">
      <c r="A14034" s="33" t="s">
        <v>4</v>
      </c>
      <c r="B14034" s="33" t="s">
        <v>53</v>
      </c>
      <c r="C14034" s="33">
        <v>113836.5</v>
      </c>
      <c r="D14034" s="33" t="s">
        <v>5612</v>
      </c>
      <c r="E14034" t="str">
        <f t="shared" si="223"/>
        <v>$100K-$125K</v>
      </c>
    </row>
    <row r="14035" spans="1:5" x14ac:dyDescent="0.3">
      <c r="A14035" s="33" t="s">
        <v>0</v>
      </c>
      <c r="B14035" s="33" t="s">
        <v>53</v>
      </c>
      <c r="C14035" s="33">
        <v>182500</v>
      </c>
      <c r="D14035" s="33" t="s">
        <v>217</v>
      </c>
      <c r="E14035" t="str">
        <f t="shared" si="223"/>
        <v>$125K-$200K</v>
      </c>
    </row>
    <row r="14036" spans="1:5" x14ac:dyDescent="0.3">
      <c r="A14036" s="33" t="s">
        <v>4</v>
      </c>
      <c r="B14036" s="33" t="s">
        <v>53</v>
      </c>
      <c r="C14036" s="33"/>
      <c r="D14036" s="33" t="s">
        <v>464</v>
      </c>
      <c r="E14036" t="str">
        <f t="shared" si="223"/>
        <v>No Data</v>
      </c>
    </row>
    <row r="14037" spans="1:5" x14ac:dyDescent="0.3">
      <c r="A14037" s="33" t="s">
        <v>0</v>
      </c>
      <c r="B14037" s="33" t="s">
        <v>54</v>
      </c>
      <c r="C14037" s="33">
        <v>145000</v>
      </c>
      <c r="D14037" s="33" t="s">
        <v>3852</v>
      </c>
      <c r="E14037" t="str">
        <f t="shared" si="223"/>
        <v>$125K-$200K</v>
      </c>
    </row>
    <row r="14038" spans="1:5" x14ac:dyDescent="0.3">
      <c r="A14038" s="33" t="s">
        <v>4</v>
      </c>
      <c r="B14038" s="33" t="s">
        <v>53</v>
      </c>
      <c r="C14038" s="33"/>
      <c r="D14038" s="33" t="s">
        <v>5613</v>
      </c>
      <c r="E14038" t="str">
        <f t="shared" si="223"/>
        <v>No Data</v>
      </c>
    </row>
    <row r="14039" spans="1:5" x14ac:dyDescent="0.3">
      <c r="A14039" s="33" t="s">
        <v>4</v>
      </c>
      <c r="B14039" s="33" t="s">
        <v>53</v>
      </c>
      <c r="C14039" s="33"/>
      <c r="D14039" s="33" t="s">
        <v>967</v>
      </c>
      <c r="E14039" t="str">
        <f t="shared" si="223"/>
        <v>No Data</v>
      </c>
    </row>
    <row r="14040" spans="1:5" x14ac:dyDescent="0.3">
      <c r="A14040" s="33" t="s">
        <v>0</v>
      </c>
      <c r="B14040" s="33" t="s">
        <v>54</v>
      </c>
      <c r="C14040" s="33"/>
      <c r="D14040" s="33" t="s">
        <v>258</v>
      </c>
      <c r="E14040" t="str">
        <f t="shared" si="223"/>
        <v>No Data</v>
      </c>
    </row>
    <row r="14041" spans="1:5" x14ac:dyDescent="0.3">
      <c r="A14041" s="33" t="s">
        <v>52</v>
      </c>
      <c r="B14041" s="33" t="s">
        <v>53</v>
      </c>
      <c r="C14041" s="33">
        <v>70000</v>
      </c>
      <c r="D14041" s="33" t="s">
        <v>799</v>
      </c>
      <c r="E14041" t="str">
        <f t="shared" si="223"/>
        <v>&lt;$75K</v>
      </c>
    </row>
    <row r="14042" spans="1:5" x14ac:dyDescent="0.3">
      <c r="A14042" s="33" t="s">
        <v>52</v>
      </c>
      <c r="B14042" s="33" t="s">
        <v>53</v>
      </c>
      <c r="C14042" s="33">
        <v>70000</v>
      </c>
      <c r="D14042" s="33" t="s">
        <v>5614</v>
      </c>
      <c r="E14042" t="str">
        <f t="shared" si="223"/>
        <v>&lt;$75K</v>
      </c>
    </row>
    <row r="14043" spans="1:5" x14ac:dyDescent="0.3">
      <c r="A14043" s="33" t="s">
        <v>128</v>
      </c>
      <c r="B14043" s="33" t="s">
        <v>53</v>
      </c>
      <c r="C14043" s="33">
        <v>90000</v>
      </c>
      <c r="D14043" s="33" t="s">
        <v>5615</v>
      </c>
      <c r="E14043" t="str">
        <f t="shared" si="223"/>
        <v>$75K-$100K</v>
      </c>
    </row>
    <row r="14044" spans="1:5" x14ac:dyDescent="0.3">
      <c r="A14044" s="33" t="s">
        <v>0</v>
      </c>
      <c r="B14044" s="33" t="s">
        <v>53</v>
      </c>
      <c r="C14044" s="33"/>
      <c r="D14044" s="33" t="s">
        <v>268</v>
      </c>
      <c r="E14044" t="str">
        <f t="shared" si="223"/>
        <v>No Data</v>
      </c>
    </row>
    <row r="14045" spans="1:5" x14ac:dyDescent="0.3">
      <c r="A14045" s="33" t="s">
        <v>4</v>
      </c>
      <c r="B14045" s="33" t="s">
        <v>53</v>
      </c>
      <c r="C14045" s="33">
        <v>100000</v>
      </c>
      <c r="D14045" s="33" t="s">
        <v>5616</v>
      </c>
      <c r="E14045" t="str">
        <f t="shared" si="223"/>
        <v>$75K-$100K</v>
      </c>
    </row>
    <row r="14046" spans="1:5" x14ac:dyDescent="0.3">
      <c r="A14046" s="33" t="s">
        <v>0</v>
      </c>
      <c r="B14046" s="33" t="s">
        <v>53</v>
      </c>
      <c r="C14046" s="33"/>
      <c r="D14046" s="33" t="s">
        <v>1142</v>
      </c>
      <c r="E14046" t="str">
        <f t="shared" si="223"/>
        <v>No Data</v>
      </c>
    </row>
    <row r="14047" spans="1:5" x14ac:dyDescent="0.3">
      <c r="A14047" s="33" t="s">
        <v>2</v>
      </c>
      <c r="B14047" s="33" t="s">
        <v>88</v>
      </c>
      <c r="C14047" s="33">
        <v>105000</v>
      </c>
      <c r="D14047" s="33" t="s">
        <v>834</v>
      </c>
      <c r="E14047" t="str">
        <f t="shared" si="223"/>
        <v>$100K-$125K</v>
      </c>
    </row>
    <row r="14048" spans="1:5" x14ac:dyDescent="0.3">
      <c r="A14048" s="33" t="s">
        <v>0</v>
      </c>
      <c r="B14048" s="33" t="s">
        <v>53</v>
      </c>
      <c r="C14048" s="33"/>
      <c r="D14048" s="33" t="s">
        <v>1498</v>
      </c>
      <c r="E14048" t="str">
        <f t="shared" si="223"/>
        <v>No Data</v>
      </c>
    </row>
    <row r="14049" spans="1:5" x14ac:dyDescent="0.3">
      <c r="A14049" s="33" t="s">
        <v>2</v>
      </c>
      <c r="B14049" s="33" t="s">
        <v>53</v>
      </c>
      <c r="C14049" s="33">
        <v>63000</v>
      </c>
      <c r="D14049" s="33" t="s">
        <v>5617</v>
      </c>
      <c r="E14049" t="str">
        <f t="shared" si="223"/>
        <v>&lt;$75K</v>
      </c>
    </row>
    <row r="14050" spans="1:5" x14ac:dyDescent="0.3">
      <c r="A14050" s="33" t="s">
        <v>4</v>
      </c>
      <c r="B14050" s="33" t="s">
        <v>98</v>
      </c>
      <c r="C14050" s="33">
        <v>96773</v>
      </c>
      <c r="D14050" s="33" t="s">
        <v>5618</v>
      </c>
      <c r="E14050" t="str">
        <f t="shared" si="223"/>
        <v>$75K-$100K</v>
      </c>
    </row>
    <row r="14051" spans="1:5" x14ac:dyDescent="0.3">
      <c r="A14051" s="33" t="s">
        <v>2</v>
      </c>
      <c r="B14051" s="33" t="s">
        <v>53</v>
      </c>
      <c r="C14051" s="33"/>
      <c r="D14051" s="33" t="s">
        <v>268</v>
      </c>
      <c r="E14051" t="str">
        <f t="shared" si="223"/>
        <v>No Data</v>
      </c>
    </row>
    <row r="14052" spans="1:5" x14ac:dyDescent="0.3">
      <c r="A14052" s="33" t="s">
        <v>126</v>
      </c>
      <c r="B14052" s="33" t="s">
        <v>53</v>
      </c>
      <c r="C14052" s="33"/>
      <c r="D14052" s="33" t="s">
        <v>400</v>
      </c>
      <c r="E14052" t="str">
        <f t="shared" si="223"/>
        <v>No Data</v>
      </c>
    </row>
    <row r="14053" spans="1:5" x14ac:dyDescent="0.3">
      <c r="A14053" s="33" t="s">
        <v>52</v>
      </c>
      <c r="B14053" s="33" t="s">
        <v>53</v>
      </c>
      <c r="C14053" s="33"/>
      <c r="D14053" s="33" t="s">
        <v>1397</v>
      </c>
      <c r="E14053" t="str">
        <f t="shared" si="223"/>
        <v>No Data</v>
      </c>
    </row>
    <row r="14054" spans="1:5" x14ac:dyDescent="0.3">
      <c r="A14054" s="33" t="s">
        <v>52</v>
      </c>
      <c r="B14054" s="33" t="s">
        <v>53</v>
      </c>
      <c r="C14054" s="33"/>
      <c r="D14054" s="33" t="s">
        <v>230</v>
      </c>
      <c r="E14054" t="str">
        <f t="shared" si="223"/>
        <v>No Data</v>
      </c>
    </row>
    <row r="14055" spans="1:5" x14ac:dyDescent="0.3">
      <c r="A14055" s="33" t="s">
        <v>126</v>
      </c>
      <c r="B14055" s="33" t="s">
        <v>53</v>
      </c>
      <c r="C14055" s="33">
        <v>145000</v>
      </c>
      <c r="D14055" s="33" t="s">
        <v>648</v>
      </c>
      <c r="E14055" t="str">
        <f t="shared" si="223"/>
        <v>$125K-$200K</v>
      </c>
    </row>
    <row r="14056" spans="1:5" x14ac:dyDescent="0.3">
      <c r="A14056" s="33" t="s">
        <v>0</v>
      </c>
      <c r="B14056" s="33" t="s">
        <v>53</v>
      </c>
      <c r="C14056" s="33"/>
      <c r="D14056" s="33" t="s">
        <v>621</v>
      </c>
      <c r="E14056" t="str">
        <f t="shared" si="223"/>
        <v>No Data</v>
      </c>
    </row>
    <row r="14057" spans="1:5" x14ac:dyDescent="0.3">
      <c r="A14057" s="33" t="s">
        <v>2</v>
      </c>
      <c r="B14057" s="33" t="s">
        <v>53</v>
      </c>
      <c r="C14057" s="33">
        <v>67530</v>
      </c>
      <c r="D14057" s="33" t="s">
        <v>5619</v>
      </c>
      <c r="E14057" t="str">
        <f t="shared" si="223"/>
        <v>&lt;$75K</v>
      </c>
    </row>
    <row r="14058" spans="1:5" x14ac:dyDescent="0.3">
      <c r="A14058" s="33" t="s">
        <v>0</v>
      </c>
      <c r="B14058" s="33" t="s">
        <v>53</v>
      </c>
      <c r="C14058" s="33">
        <v>120000</v>
      </c>
      <c r="D14058" s="33" t="s">
        <v>4021</v>
      </c>
      <c r="E14058" t="str">
        <f t="shared" si="223"/>
        <v>$100K-$125K</v>
      </c>
    </row>
    <row r="14059" spans="1:5" x14ac:dyDescent="0.3">
      <c r="A14059" s="33" t="s">
        <v>0</v>
      </c>
      <c r="B14059" s="33" t="s">
        <v>53</v>
      </c>
      <c r="C14059" s="33">
        <v>149602</v>
      </c>
      <c r="D14059" s="33" t="s">
        <v>2599</v>
      </c>
      <c r="E14059" t="str">
        <f t="shared" si="223"/>
        <v>$125K-$200K</v>
      </c>
    </row>
    <row r="14060" spans="1:5" x14ac:dyDescent="0.3">
      <c r="A14060" s="33" t="s">
        <v>0</v>
      </c>
      <c r="B14060" s="33" t="s">
        <v>53</v>
      </c>
      <c r="C14060" s="33">
        <v>150000</v>
      </c>
      <c r="D14060" s="33" t="s">
        <v>3875</v>
      </c>
      <c r="E14060" t="str">
        <f t="shared" si="223"/>
        <v>$125K-$200K</v>
      </c>
    </row>
    <row r="14061" spans="1:5" x14ac:dyDescent="0.3">
      <c r="A14061" s="33" t="s">
        <v>0</v>
      </c>
      <c r="B14061" s="33" t="s">
        <v>53</v>
      </c>
      <c r="C14061" s="33">
        <v>195000</v>
      </c>
      <c r="D14061" s="33" t="s">
        <v>852</v>
      </c>
      <c r="E14061" t="str">
        <f t="shared" si="223"/>
        <v>$125K-$200K</v>
      </c>
    </row>
    <row r="14062" spans="1:5" x14ac:dyDescent="0.3">
      <c r="A14062" s="33" t="s">
        <v>128</v>
      </c>
      <c r="B14062" s="33" t="s">
        <v>81</v>
      </c>
      <c r="C14062" s="33">
        <v>54907</v>
      </c>
      <c r="D14062" s="33" t="s">
        <v>5620</v>
      </c>
      <c r="E14062" t="str">
        <f t="shared" si="223"/>
        <v>&lt;$75K</v>
      </c>
    </row>
    <row r="14063" spans="1:5" x14ac:dyDescent="0.3">
      <c r="A14063" s="33" t="s">
        <v>4</v>
      </c>
      <c r="B14063" s="33" t="s">
        <v>88</v>
      </c>
      <c r="C14063" s="33">
        <v>147500</v>
      </c>
      <c r="D14063" s="33" t="s">
        <v>5621</v>
      </c>
      <c r="E14063" t="str">
        <f t="shared" si="223"/>
        <v>$125K-$200K</v>
      </c>
    </row>
    <row r="14064" spans="1:5" x14ac:dyDescent="0.3">
      <c r="A14064" s="33" t="s">
        <v>2</v>
      </c>
      <c r="B14064" s="33" t="s">
        <v>53</v>
      </c>
      <c r="C14064" s="33"/>
      <c r="D14064" s="33" t="s">
        <v>1180</v>
      </c>
      <c r="E14064" t="str">
        <f t="shared" si="223"/>
        <v>No Data</v>
      </c>
    </row>
    <row r="14065" spans="1:5" x14ac:dyDescent="0.3">
      <c r="A14065" s="33" t="s">
        <v>125</v>
      </c>
      <c r="B14065" s="33" t="s">
        <v>53</v>
      </c>
      <c r="C14065" s="33">
        <v>425000</v>
      </c>
      <c r="D14065" s="33" t="s">
        <v>1157</v>
      </c>
      <c r="E14065" t="str">
        <f t="shared" si="223"/>
        <v>&gt;$200K</v>
      </c>
    </row>
    <row r="14066" spans="1:5" x14ac:dyDescent="0.3">
      <c r="A14066" s="33" t="s">
        <v>4</v>
      </c>
      <c r="B14066" s="33" t="s">
        <v>53</v>
      </c>
      <c r="C14066" s="33"/>
      <c r="D14066" s="33" t="s">
        <v>1642</v>
      </c>
      <c r="E14066" t="str">
        <f t="shared" si="223"/>
        <v>No Data</v>
      </c>
    </row>
    <row r="14067" spans="1:5" x14ac:dyDescent="0.3">
      <c r="A14067" s="33" t="s">
        <v>2</v>
      </c>
      <c r="B14067" s="33" t="s">
        <v>53</v>
      </c>
      <c r="C14067" s="33"/>
      <c r="D14067" s="33" t="s">
        <v>1279</v>
      </c>
      <c r="E14067" t="str">
        <f t="shared" si="223"/>
        <v>No Data</v>
      </c>
    </row>
    <row r="14068" spans="1:5" x14ac:dyDescent="0.3">
      <c r="A14068" s="33" t="s">
        <v>0</v>
      </c>
      <c r="B14068" s="33" t="s">
        <v>106</v>
      </c>
      <c r="C14068" s="33">
        <v>63000</v>
      </c>
      <c r="D14068" s="33" t="s">
        <v>335</v>
      </c>
      <c r="E14068" t="str">
        <f t="shared" si="223"/>
        <v>&lt;$75K</v>
      </c>
    </row>
    <row r="14069" spans="1:5" x14ac:dyDescent="0.3">
      <c r="A14069" s="33" t="s">
        <v>2</v>
      </c>
      <c r="B14069" s="33" t="s">
        <v>53</v>
      </c>
      <c r="C14069" s="33"/>
      <c r="D14069" s="33" t="s">
        <v>1403</v>
      </c>
      <c r="E14069" t="str">
        <f t="shared" si="223"/>
        <v>No Data</v>
      </c>
    </row>
    <row r="14070" spans="1:5" x14ac:dyDescent="0.3">
      <c r="A14070" s="33" t="s">
        <v>4</v>
      </c>
      <c r="B14070" s="33" t="s">
        <v>81</v>
      </c>
      <c r="C14070" s="33">
        <v>155904.5</v>
      </c>
      <c r="D14070" s="33" t="s">
        <v>5622</v>
      </c>
      <c r="E14070" t="str">
        <f t="shared" si="223"/>
        <v>$125K-$200K</v>
      </c>
    </row>
    <row r="14071" spans="1:5" x14ac:dyDescent="0.3">
      <c r="A14071" s="33" t="s">
        <v>2</v>
      </c>
      <c r="B14071" s="33" t="s">
        <v>53</v>
      </c>
      <c r="C14071" s="33">
        <v>110000</v>
      </c>
      <c r="D14071" s="33" t="s">
        <v>1332</v>
      </c>
      <c r="E14071" t="str">
        <f t="shared" si="223"/>
        <v>$100K-$125K</v>
      </c>
    </row>
    <row r="14072" spans="1:5" x14ac:dyDescent="0.3">
      <c r="A14072" s="33" t="s">
        <v>2</v>
      </c>
      <c r="B14072" s="33" t="s">
        <v>53</v>
      </c>
      <c r="C14072" s="33">
        <v>80500</v>
      </c>
      <c r="D14072" s="33" t="s">
        <v>5623</v>
      </c>
      <c r="E14072" t="str">
        <f t="shared" si="223"/>
        <v>$75K-$100K</v>
      </c>
    </row>
    <row r="14073" spans="1:5" x14ac:dyDescent="0.3">
      <c r="A14073" s="33" t="s">
        <v>125</v>
      </c>
      <c r="B14073" s="33" t="s">
        <v>53</v>
      </c>
      <c r="C14073" s="33">
        <v>95000</v>
      </c>
      <c r="D14073" s="33" t="s">
        <v>520</v>
      </c>
      <c r="E14073" t="str">
        <f t="shared" si="223"/>
        <v>$75K-$100K</v>
      </c>
    </row>
    <row r="14074" spans="1:5" x14ac:dyDescent="0.3">
      <c r="A14074" s="33" t="s">
        <v>0</v>
      </c>
      <c r="B14074" s="33" t="s">
        <v>53</v>
      </c>
      <c r="C14074" s="33">
        <v>222000</v>
      </c>
      <c r="D14074" s="33" t="s">
        <v>499</v>
      </c>
      <c r="E14074" t="str">
        <f t="shared" si="223"/>
        <v>&gt;$200K</v>
      </c>
    </row>
    <row r="14075" spans="1:5" x14ac:dyDescent="0.3">
      <c r="A14075" s="33" t="s">
        <v>4</v>
      </c>
      <c r="B14075" s="33" t="s">
        <v>53</v>
      </c>
      <c r="C14075" s="33"/>
      <c r="D14075" s="33" t="s">
        <v>5624</v>
      </c>
      <c r="E14075" t="str">
        <f t="shared" si="223"/>
        <v>No Data</v>
      </c>
    </row>
    <row r="14076" spans="1:5" x14ac:dyDescent="0.3">
      <c r="A14076" s="33" t="s">
        <v>128</v>
      </c>
      <c r="B14076" s="33" t="s">
        <v>87</v>
      </c>
      <c r="C14076" s="33">
        <v>89100</v>
      </c>
      <c r="D14076" s="33" t="s">
        <v>1159</v>
      </c>
      <c r="E14076" t="str">
        <f t="shared" si="223"/>
        <v>$75K-$100K</v>
      </c>
    </row>
    <row r="14077" spans="1:5" x14ac:dyDescent="0.3">
      <c r="A14077" s="33" t="s">
        <v>2</v>
      </c>
      <c r="B14077" s="33" t="s">
        <v>53</v>
      </c>
      <c r="C14077" s="33">
        <v>100000</v>
      </c>
      <c r="D14077" s="33" t="s">
        <v>391</v>
      </c>
      <c r="E14077" t="str">
        <f t="shared" si="223"/>
        <v>$75K-$100K</v>
      </c>
    </row>
    <row r="14078" spans="1:5" x14ac:dyDescent="0.3">
      <c r="A14078" s="33" t="s">
        <v>128</v>
      </c>
      <c r="B14078" s="33" t="s">
        <v>54</v>
      </c>
      <c r="C14078" s="33">
        <v>190000</v>
      </c>
      <c r="D14078" s="33" t="s">
        <v>230</v>
      </c>
      <c r="E14078" t="str">
        <f t="shared" si="223"/>
        <v>$125K-$200K</v>
      </c>
    </row>
    <row r="14079" spans="1:5" x14ac:dyDescent="0.3">
      <c r="A14079" s="33" t="s">
        <v>125</v>
      </c>
      <c r="B14079" s="33" t="s">
        <v>53</v>
      </c>
      <c r="C14079" s="33"/>
      <c r="D14079" s="33" t="s">
        <v>2554</v>
      </c>
      <c r="E14079" t="str">
        <f t="shared" si="223"/>
        <v>No Data</v>
      </c>
    </row>
    <row r="14080" spans="1:5" x14ac:dyDescent="0.3">
      <c r="A14080" s="33" t="s">
        <v>0</v>
      </c>
      <c r="B14080" s="33" t="s">
        <v>53</v>
      </c>
      <c r="C14080" s="33">
        <v>100000</v>
      </c>
      <c r="D14080" s="33" t="s">
        <v>328</v>
      </c>
      <c r="E14080" t="str">
        <f t="shared" si="223"/>
        <v>$75K-$100K</v>
      </c>
    </row>
    <row r="14081" spans="1:5" x14ac:dyDescent="0.3">
      <c r="A14081" s="33" t="s">
        <v>2</v>
      </c>
      <c r="B14081" s="33" t="s">
        <v>97</v>
      </c>
      <c r="C14081" s="33">
        <v>51014</v>
      </c>
      <c r="D14081" s="33" t="s">
        <v>3712</v>
      </c>
      <c r="E14081" t="str">
        <f t="shared" si="223"/>
        <v>&lt;$75K</v>
      </c>
    </row>
    <row r="14082" spans="1:5" x14ac:dyDescent="0.3">
      <c r="A14082" s="33" t="s">
        <v>129</v>
      </c>
      <c r="B14082" s="33" t="s">
        <v>88</v>
      </c>
      <c r="C14082" s="33">
        <v>79200</v>
      </c>
      <c r="D14082" s="33" t="s">
        <v>294</v>
      </c>
      <c r="E14082" t="str">
        <f t="shared" si="223"/>
        <v>$75K-$100K</v>
      </c>
    </row>
    <row r="14083" spans="1:5" x14ac:dyDescent="0.3">
      <c r="A14083" s="33" t="s">
        <v>4</v>
      </c>
      <c r="B14083" s="33" t="s">
        <v>53</v>
      </c>
      <c r="C14083" s="33"/>
      <c r="D14083" s="33" t="s">
        <v>5625</v>
      </c>
      <c r="E14083" t="str">
        <f t="shared" ref="E14083:E14146" si="224">_xlfn.XLOOKUP(C14083,$H$16:$H$21,$G$16:$G$21,,1)</f>
        <v>No Data</v>
      </c>
    </row>
    <row r="14084" spans="1:5" x14ac:dyDescent="0.3">
      <c r="A14084" s="33" t="s">
        <v>0</v>
      </c>
      <c r="B14084" s="33" t="s">
        <v>53</v>
      </c>
      <c r="C14084" s="33">
        <v>145500</v>
      </c>
      <c r="D14084" s="33" t="s">
        <v>326</v>
      </c>
      <c r="E14084" t="str">
        <f t="shared" si="224"/>
        <v>$125K-$200K</v>
      </c>
    </row>
    <row r="14085" spans="1:5" x14ac:dyDescent="0.3">
      <c r="A14085" s="33" t="s">
        <v>0</v>
      </c>
      <c r="B14085" s="33" t="s">
        <v>53</v>
      </c>
      <c r="C14085" s="33"/>
      <c r="D14085" s="33" t="s">
        <v>269</v>
      </c>
      <c r="E14085" t="str">
        <f t="shared" si="224"/>
        <v>No Data</v>
      </c>
    </row>
    <row r="14086" spans="1:5" x14ac:dyDescent="0.3">
      <c r="A14086" s="33" t="s">
        <v>4</v>
      </c>
      <c r="B14086" s="33" t="s">
        <v>53</v>
      </c>
      <c r="C14086" s="33">
        <v>117500</v>
      </c>
      <c r="D14086" s="33" t="s">
        <v>541</v>
      </c>
      <c r="E14086" t="str">
        <f t="shared" si="224"/>
        <v>$100K-$125K</v>
      </c>
    </row>
    <row r="14087" spans="1:5" x14ac:dyDescent="0.3">
      <c r="A14087" s="33" t="s">
        <v>2</v>
      </c>
      <c r="B14087" s="33" t="s">
        <v>65</v>
      </c>
      <c r="C14087" s="33">
        <v>111175</v>
      </c>
      <c r="D14087" s="33" t="s">
        <v>2052</v>
      </c>
      <c r="E14087" t="str">
        <f t="shared" si="224"/>
        <v>$100K-$125K</v>
      </c>
    </row>
    <row r="14088" spans="1:5" x14ac:dyDescent="0.3">
      <c r="A14088" s="33" t="s">
        <v>129</v>
      </c>
      <c r="B14088" s="33" t="s">
        <v>110</v>
      </c>
      <c r="C14088" s="33">
        <v>56700</v>
      </c>
      <c r="D14088" s="33" t="s">
        <v>1679</v>
      </c>
      <c r="E14088" t="str">
        <f t="shared" si="224"/>
        <v>&lt;$75K</v>
      </c>
    </row>
    <row r="14089" spans="1:5" x14ac:dyDescent="0.3">
      <c r="A14089" s="33" t="s">
        <v>2</v>
      </c>
      <c r="B14089" s="33" t="s">
        <v>53</v>
      </c>
      <c r="C14089" s="33"/>
      <c r="D14089" s="33" t="s">
        <v>268</v>
      </c>
      <c r="E14089" t="str">
        <f t="shared" si="224"/>
        <v>No Data</v>
      </c>
    </row>
    <row r="14090" spans="1:5" x14ac:dyDescent="0.3">
      <c r="A14090" s="33" t="s">
        <v>126</v>
      </c>
      <c r="B14090" s="33" t="s">
        <v>53</v>
      </c>
      <c r="C14090" s="33">
        <v>90000</v>
      </c>
      <c r="D14090" s="33" t="s">
        <v>5626</v>
      </c>
      <c r="E14090" t="str">
        <f t="shared" si="224"/>
        <v>$75K-$100K</v>
      </c>
    </row>
    <row r="14091" spans="1:5" x14ac:dyDescent="0.3">
      <c r="A14091" s="33" t="s">
        <v>128</v>
      </c>
      <c r="B14091" s="33" t="s">
        <v>53</v>
      </c>
      <c r="C14091" s="33">
        <v>192000</v>
      </c>
      <c r="D14091" s="33" t="s">
        <v>5627</v>
      </c>
      <c r="E14091" t="str">
        <f t="shared" si="224"/>
        <v>$125K-$200K</v>
      </c>
    </row>
    <row r="14092" spans="1:5" x14ac:dyDescent="0.3">
      <c r="A14092" s="33" t="s">
        <v>4</v>
      </c>
      <c r="B14092" s="33" t="s">
        <v>53</v>
      </c>
      <c r="C14092" s="33"/>
      <c r="D14092" s="33" t="s">
        <v>225</v>
      </c>
      <c r="E14092" t="str">
        <f t="shared" si="224"/>
        <v>No Data</v>
      </c>
    </row>
    <row r="14093" spans="1:5" x14ac:dyDescent="0.3">
      <c r="A14093" s="33" t="s">
        <v>2</v>
      </c>
      <c r="B14093" s="33" t="s">
        <v>53</v>
      </c>
      <c r="C14093" s="33">
        <v>80000</v>
      </c>
      <c r="D14093" s="33" t="s">
        <v>2737</v>
      </c>
      <c r="E14093" t="str">
        <f t="shared" si="224"/>
        <v>$75K-$100K</v>
      </c>
    </row>
    <row r="14094" spans="1:5" x14ac:dyDescent="0.3">
      <c r="A14094" s="33" t="s">
        <v>0</v>
      </c>
      <c r="B14094" s="33" t="s">
        <v>53</v>
      </c>
      <c r="C14094" s="33">
        <v>170000</v>
      </c>
      <c r="D14094" s="33" t="s">
        <v>5628</v>
      </c>
      <c r="E14094" t="str">
        <f t="shared" si="224"/>
        <v>$125K-$200K</v>
      </c>
    </row>
    <row r="14095" spans="1:5" x14ac:dyDescent="0.3">
      <c r="A14095" s="33" t="s">
        <v>2</v>
      </c>
      <c r="B14095" s="33" t="s">
        <v>53</v>
      </c>
      <c r="C14095" s="33"/>
      <c r="D14095" s="33" t="s">
        <v>480</v>
      </c>
      <c r="E14095" t="str">
        <f t="shared" si="224"/>
        <v>No Data</v>
      </c>
    </row>
    <row r="14096" spans="1:5" x14ac:dyDescent="0.3">
      <c r="A14096" s="33" t="s">
        <v>0</v>
      </c>
      <c r="B14096" s="33" t="s">
        <v>53</v>
      </c>
      <c r="C14096" s="33"/>
      <c r="D14096" s="33" t="s">
        <v>258</v>
      </c>
      <c r="E14096" t="str">
        <f t="shared" si="224"/>
        <v>No Data</v>
      </c>
    </row>
    <row r="14097" spans="1:5" x14ac:dyDescent="0.3">
      <c r="A14097" s="33" t="s">
        <v>2</v>
      </c>
      <c r="B14097" s="33" t="s">
        <v>53</v>
      </c>
      <c r="C14097" s="33"/>
      <c r="D14097" s="33" t="s">
        <v>1756</v>
      </c>
      <c r="E14097" t="str">
        <f t="shared" si="224"/>
        <v>No Data</v>
      </c>
    </row>
    <row r="14098" spans="1:5" x14ac:dyDescent="0.3">
      <c r="A14098" s="33" t="s">
        <v>4</v>
      </c>
      <c r="B14098" s="33" t="s">
        <v>53</v>
      </c>
      <c r="C14098" s="33">
        <v>135000</v>
      </c>
      <c r="D14098" s="33" t="s">
        <v>232</v>
      </c>
      <c r="E14098" t="str">
        <f t="shared" si="224"/>
        <v>$125K-$200K</v>
      </c>
    </row>
    <row r="14099" spans="1:5" x14ac:dyDescent="0.3">
      <c r="A14099" s="33" t="s">
        <v>4</v>
      </c>
      <c r="B14099" s="33" t="s">
        <v>53</v>
      </c>
      <c r="C14099" s="33"/>
      <c r="D14099" s="33" t="s">
        <v>3331</v>
      </c>
      <c r="E14099" t="str">
        <f t="shared" si="224"/>
        <v>No Data</v>
      </c>
    </row>
    <row r="14100" spans="1:5" x14ac:dyDescent="0.3">
      <c r="A14100" s="33" t="s">
        <v>4</v>
      </c>
      <c r="B14100" s="33" t="s">
        <v>53</v>
      </c>
      <c r="C14100" s="33">
        <v>155000</v>
      </c>
      <c r="D14100" s="33" t="s">
        <v>1197</v>
      </c>
      <c r="E14100" t="str">
        <f t="shared" si="224"/>
        <v>$125K-$200K</v>
      </c>
    </row>
    <row r="14101" spans="1:5" x14ac:dyDescent="0.3">
      <c r="A14101" s="33" t="s">
        <v>126</v>
      </c>
      <c r="B14101" s="33" t="s">
        <v>88</v>
      </c>
      <c r="C14101" s="33">
        <v>79200</v>
      </c>
      <c r="D14101" s="33" t="s">
        <v>4152</v>
      </c>
      <c r="E14101" t="str">
        <f t="shared" si="224"/>
        <v>$75K-$100K</v>
      </c>
    </row>
    <row r="14102" spans="1:5" x14ac:dyDescent="0.3">
      <c r="A14102" s="33" t="s">
        <v>2</v>
      </c>
      <c r="B14102" s="33" t="s">
        <v>75</v>
      </c>
      <c r="C14102" s="33">
        <v>57500</v>
      </c>
      <c r="D14102" s="33" t="s">
        <v>629</v>
      </c>
      <c r="E14102" t="str">
        <f t="shared" si="224"/>
        <v>&lt;$75K</v>
      </c>
    </row>
    <row r="14103" spans="1:5" x14ac:dyDescent="0.3">
      <c r="A14103" s="33" t="s">
        <v>4</v>
      </c>
      <c r="B14103" s="33" t="s">
        <v>54</v>
      </c>
      <c r="C14103" s="33">
        <v>107500</v>
      </c>
      <c r="D14103" s="33" t="s">
        <v>5629</v>
      </c>
      <c r="E14103" t="str">
        <f t="shared" si="224"/>
        <v>$100K-$125K</v>
      </c>
    </row>
    <row r="14104" spans="1:5" x14ac:dyDescent="0.3">
      <c r="A14104" s="33" t="s">
        <v>2</v>
      </c>
      <c r="B14104" s="33" t="s">
        <v>53</v>
      </c>
      <c r="C14104" s="33">
        <v>118000</v>
      </c>
      <c r="D14104" s="33" t="s">
        <v>313</v>
      </c>
      <c r="E14104" t="str">
        <f t="shared" si="224"/>
        <v>$100K-$125K</v>
      </c>
    </row>
    <row r="14105" spans="1:5" x14ac:dyDescent="0.3">
      <c r="A14105" s="33" t="s">
        <v>2</v>
      </c>
      <c r="B14105" s="33" t="s">
        <v>53</v>
      </c>
      <c r="C14105" s="33"/>
      <c r="D14105" s="33" t="s">
        <v>5630</v>
      </c>
      <c r="E14105" t="str">
        <f t="shared" si="224"/>
        <v>No Data</v>
      </c>
    </row>
    <row r="14106" spans="1:5" x14ac:dyDescent="0.3">
      <c r="A14106" s="33" t="s">
        <v>2</v>
      </c>
      <c r="B14106" s="33" t="s">
        <v>53</v>
      </c>
      <c r="C14106" s="33"/>
      <c r="D14106" s="33" t="s">
        <v>287</v>
      </c>
      <c r="E14106" t="str">
        <f t="shared" si="224"/>
        <v>No Data</v>
      </c>
    </row>
    <row r="14107" spans="1:5" x14ac:dyDescent="0.3">
      <c r="A14107" s="33" t="s">
        <v>2</v>
      </c>
      <c r="B14107" s="33" t="s">
        <v>72</v>
      </c>
      <c r="C14107" s="33">
        <v>75067.5</v>
      </c>
      <c r="D14107" s="33" t="s">
        <v>5631</v>
      </c>
      <c r="E14107" t="str">
        <f t="shared" si="224"/>
        <v>$75K-$100K</v>
      </c>
    </row>
    <row r="14108" spans="1:5" x14ac:dyDescent="0.3">
      <c r="A14108" s="33" t="s">
        <v>4</v>
      </c>
      <c r="B14108" s="33" t="s">
        <v>53</v>
      </c>
      <c r="C14108" s="33">
        <v>140000</v>
      </c>
      <c r="D14108" s="33" t="s">
        <v>1320</v>
      </c>
      <c r="E14108" t="str">
        <f t="shared" si="224"/>
        <v>$125K-$200K</v>
      </c>
    </row>
    <row r="14109" spans="1:5" x14ac:dyDescent="0.3">
      <c r="A14109" s="33" t="s">
        <v>2</v>
      </c>
      <c r="B14109" s="33" t="s">
        <v>53</v>
      </c>
      <c r="C14109" s="33">
        <v>115000</v>
      </c>
      <c r="D14109" s="33" t="s">
        <v>2260</v>
      </c>
      <c r="E14109" t="str">
        <f t="shared" si="224"/>
        <v>$100K-$125K</v>
      </c>
    </row>
    <row r="14110" spans="1:5" x14ac:dyDescent="0.3">
      <c r="A14110" s="33" t="s">
        <v>2</v>
      </c>
      <c r="B14110" s="33" t="s">
        <v>53</v>
      </c>
      <c r="C14110" s="33">
        <v>100400</v>
      </c>
      <c r="D14110" s="33" t="s">
        <v>234</v>
      </c>
      <c r="E14110" t="str">
        <f t="shared" si="224"/>
        <v>$100K-$125K</v>
      </c>
    </row>
    <row r="14111" spans="1:5" x14ac:dyDescent="0.3">
      <c r="A14111" s="33" t="s">
        <v>2</v>
      </c>
      <c r="B14111" s="33" t="s">
        <v>53</v>
      </c>
      <c r="C14111" s="33">
        <v>57500</v>
      </c>
      <c r="D14111" s="33" t="s">
        <v>5632</v>
      </c>
      <c r="E14111" t="str">
        <f t="shared" si="224"/>
        <v>&lt;$75K</v>
      </c>
    </row>
    <row r="14112" spans="1:5" x14ac:dyDescent="0.3">
      <c r="A14112" s="33" t="s">
        <v>1</v>
      </c>
      <c r="B14112" s="33" t="s">
        <v>81</v>
      </c>
      <c r="C14112" s="33">
        <v>166000</v>
      </c>
      <c r="D14112" s="33" t="s">
        <v>1784</v>
      </c>
      <c r="E14112" t="str">
        <f t="shared" si="224"/>
        <v>$125K-$200K</v>
      </c>
    </row>
    <row r="14113" spans="1:5" x14ac:dyDescent="0.3">
      <c r="A14113" s="33" t="s">
        <v>4</v>
      </c>
      <c r="B14113" s="33" t="s">
        <v>53</v>
      </c>
      <c r="C14113" s="33"/>
      <c r="D14113" s="33" t="s">
        <v>252</v>
      </c>
      <c r="E14113" t="str">
        <f t="shared" si="224"/>
        <v>No Data</v>
      </c>
    </row>
    <row r="14114" spans="1:5" x14ac:dyDescent="0.3">
      <c r="A14114" s="33" t="s">
        <v>128</v>
      </c>
      <c r="B14114" s="33" t="s">
        <v>53</v>
      </c>
      <c r="C14114" s="33">
        <v>162500</v>
      </c>
      <c r="D14114" s="33" t="s">
        <v>638</v>
      </c>
      <c r="E14114" t="str">
        <f t="shared" si="224"/>
        <v>$125K-$200K</v>
      </c>
    </row>
    <row r="14115" spans="1:5" x14ac:dyDescent="0.3">
      <c r="A14115" s="33" t="s">
        <v>52</v>
      </c>
      <c r="B14115" s="33" t="s">
        <v>53</v>
      </c>
      <c r="C14115" s="33"/>
      <c r="D14115" s="33" t="s">
        <v>249</v>
      </c>
      <c r="E14115" t="str">
        <f t="shared" si="224"/>
        <v>No Data</v>
      </c>
    </row>
    <row r="14116" spans="1:5" x14ac:dyDescent="0.3">
      <c r="A14116" s="33" t="s">
        <v>52</v>
      </c>
      <c r="B14116" s="33" t="s">
        <v>53</v>
      </c>
      <c r="C14116" s="33">
        <v>125000</v>
      </c>
      <c r="D14116" s="33" t="s">
        <v>2194</v>
      </c>
      <c r="E14116" t="str">
        <f t="shared" si="224"/>
        <v>$100K-$125K</v>
      </c>
    </row>
    <row r="14117" spans="1:5" x14ac:dyDescent="0.3">
      <c r="A14117" s="33" t="s">
        <v>4</v>
      </c>
      <c r="B14117" s="33" t="s">
        <v>53</v>
      </c>
      <c r="C14117" s="33">
        <v>147500</v>
      </c>
      <c r="D14117" s="33" t="s">
        <v>4710</v>
      </c>
      <c r="E14117" t="str">
        <f t="shared" si="224"/>
        <v>$125K-$200K</v>
      </c>
    </row>
    <row r="14118" spans="1:5" x14ac:dyDescent="0.3">
      <c r="A14118" s="33" t="s">
        <v>128</v>
      </c>
      <c r="B14118" s="33" t="s">
        <v>53</v>
      </c>
      <c r="C14118" s="33">
        <v>124216</v>
      </c>
      <c r="D14118" s="33" t="s">
        <v>591</v>
      </c>
      <c r="E14118" t="str">
        <f t="shared" si="224"/>
        <v>$100K-$125K</v>
      </c>
    </row>
    <row r="14119" spans="1:5" x14ac:dyDescent="0.3">
      <c r="A14119" s="33" t="s">
        <v>2</v>
      </c>
      <c r="B14119" s="33" t="s">
        <v>53</v>
      </c>
      <c r="C14119" s="33">
        <v>130000</v>
      </c>
      <c r="D14119" s="33" t="s">
        <v>5633</v>
      </c>
      <c r="E14119" t="str">
        <f t="shared" si="224"/>
        <v>$125K-$200K</v>
      </c>
    </row>
    <row r="14120" spans="1:5" x14ac:dyDescent="0.3">
      <c r="A14120" s="33" t="s">
        <v>129</v>
      </c>
      <c r="B14120" s="33" t="s">
        <v>53</v>
      </c>
      <c r="C14120" s="33">
        <v>90000</v>
      </c>
      <c r="D14120" s="33" t="s">
        <v>1120</v>
      </c>
      <c r="E14120" t="str">
        <f t="shared" si="224"/>
        <v>$75K-$100K</v>
      </c>
    </row>
    <row r="14121" spans="1:5" x14ac:dyDescent="0.3">
      <c r="A14121" s="33" t="s">
        <v>1</v>
      </c>
      <c r="B14121" s="33" t="s">
        <v>110</v>
      </c>
      <c r="C14121" s="33">
        <v>166000</v>
      </c>
      <c r="D14121" s="33" t="s">
        <v>2189</v>
      </c>
      <c r="E14121" t="str">
        <f t="shared" si="224"/>
        <v>$125K-$200K</v>
      </c>
    </row>
    <row r="14122" spans="1:5" x14ac:dyDescent="0.3">
      <c r="A14122" s="33" t="s">
        <v>4</v>
      </c>
      <c r="B14122" s="33" t="s">
        <v>124</v>
      </c>
      <c r="C14122" s="33">
        <v>96773</v>
      </c>
      <c r="D14122" s="33" t="s">
        <v>5634</v>
      </c>
      <c r="E14122" t="str">
        <f t="shared" si="224"/>
        <v>$75K-$100K</v>
      </c>
    </row>
    <row r="14123" spans="1:5" x14ac:dyDescent="0.3">
      <c r="A14123" s="33" t="s">
        <v>126</v>
      </c>
      <c r="B14123" s="33" t="s">
        <v>88</v>
      </c>
      <c r="C14123" s="33">
        <v>147500</v>
      </c>
      <c r="D14123" s="33" t="s">
        <v>4152</v>
      </c>
      <c r="E14123" t="str">
        <f t="shared" si="224"/>
        <v>$125K-$200K</v>
      </c>
    </row>
    <row r="14124" spans="1:5" x14ac:dyDescent="0.3">
      <c r="A14124" s="33" t="s">
        <v>128</v>
      </c>
      <c r="B14124" s="33" t="s">
        <v>53</v>
      </c>
      <c r="C14124" s="33">
        <v>170000</v>
      </c>
      <c r="D14124" s="33" t="s">
        <v>377</v>
      </c>
      <c r="E14124" t="str">
        <f t="shared" si="224"/>
        <v>$125K-$200K</v>
      </c>
    </row>
    <row r="14125" spans="1:5" x14ac:dyDescent="0.3">
      <c r="A14125" s="33" t="s">
        <v>4</v>
      </c>
      <c r="B14125" s="33" t="s">
        <v>53</v>
      </c>
      <c r="C14125" s="33">
        <v>150000</v>
      </c>
      <c r="D14125" s="33" t="s">
        <v>5635</v>
      </c>
      <c r="E14125" t="str">
        <f t="shared" si="224"/>
        <v>$125K-$200K</v>
      </c>
    </row>
    <row r="14126" spans="1:5" x14ac:dyDescent="0.3">
      <c r="A14126" s="33" t="s">
        <v>0</v>
      </c>
      <c r="B14126" s="33" t="s">
        <v>53</v>
      </c>
      <c r="C14126" s="33"/>
      <c r="D14126" s="33" t="s">
        <v>299</v>
      </c>
      <c r="E14126" t="str">
        <f t="shared" si="224"/>
        <v>No Data</v>
      </c>
    </row>
    <row r="14127" spans="1:5" x14ac:dyDescent="0.3">
      <c r="A14127" s="33" t="s">
        <v>4</v>
      </c>
      <c r="B14127" s="33" t="s">
        <v>81</v>
      </c>
      <c r="C14127" s="33">
        <v>147500</v>
      </c>
      <c r="D14127" s="33" t="s">
        <v>5636</v>
      </c>
      <c r="E14127" t="str">
        <f t="shared" si="224"/>
        <v>$125K-$200K</v>
      </c>
    </row>
    <row r="14128" spans="1:5" x14ac:dyDescent="0.3">
      <c r="A14128" s="33" t="s">
        <v>128</v>
      </c>
      <c r="B14128" s="33" t="s">
        <v>53</v>
      </c>
      <c r="C14128" s="33">
        <v>200000</v>
      </c>
      <c r="D14128" s="33" t="s">
        <v>2708</v>
      </c>
      <c r="E14128" t="str">
        <f t="shared" si="224"/>
        <v>$125K-$200K</v>
      </c>
    </row>
    <row r="14129" spans="1:5" x14ac:dyDescent="0.3">
      <c r="A14129" s="33" t="s">
        <v>129</v>
      </c>
      <c r="B14129" s="33" t="s">
        <v>70</v>
      </c>
      <c r="C14129" s="33">
        <v>123000</v>
      </c>
      <c r="D14129" s="33" t="s">
        <v>2104</v>
      </c>
      <c r="E14129" t="str">
        <f t="shared" si="224"/>
        <v>$100K-$125K</v>
      </c>
    </row>
    <row r="14130" spans="1:5" x14ac:dyDescent="0.3">
      <c r="A14130" s="33" t="s">
        <v>129</v>
      </c>
      <c r="B14130" s="33" t="s">
        <v>187</v>
      </c>
      <c r="C14130" s="33">
        <v>80850</v>
      </c>
      <c r="D14130" s="33" t="s">
        <v>1285</v>
      </c>
      <c r="E14130" t="str">
        <f t="shared" si="224"/>
        <v>$75K-$100K</v>
      </c>
    </row>
    <row r="14131" spans="1:5" x14ac:dyDescent="0.3">
      <c r="A14131" s="33" t="s">
        <v>4</v>
      </c>
      <c r="B14131" s="33" t="s">
        <v>53</v>
      </c>
      <c r="C14131" s="33"/>
      <c r="D14131" s="33" t="s">
        <v>268</v>
      </c>
      <c r="E14131" t="str">
        <f t="shared" si="224"/>
        <v>No Data</v>
      </c>
    </row>
    <row r="14132" spans="1:5" x14ac:dyDescent="0.3">
      <c r="A14132" s="33" t="s">
        <v>0</v>
      </c>
      <c r="B14132" s="33" t="s">
        <v>53</v>
      </c>
      <c r="C14132" s="33">
        <v>192000</v>
      </c>
      <c r="D14132" s="33" t="s">
        <v>2245</v>
      </c>
      <c r="E14132" t="str">
        <f t="shared" si="224"/>
        <v>$125K-$200K</v>
      </c>
    </row>
    <row r="14133" spans="1:5" x14ac:dyDescent="0.3">
      <c r="A14133" s="33" t="s">
        <v>2</v>
      </c>
      <c r="B14133" s="33" t="s">
        <v>53</v>
      </c>
      <c r="C14133" s="33">
        <v>95000</v>
      </c>
      <c r="D14133" s="33" t="s">
        <v>5637</v>
      </c>
      <c r="E14133" t="str">
        <f t="shared" si="224"/>
        <v>$75K-$100K</v>
      </c>
    </row>
    <row r="14134" spans="1:5" x14ac:dyDescent="0.3">
      <c r="A14134" s="33" t="s">
        <v>129</v>
      </c>
      <c r="B14134" s="33" t="s">
        <v>88</v>
      </c>
      <c r="C14134" s="33">
        <v>79200</v>
      </c>
      <c r="D14134" s="33" t="s">
        <v>353</v>
      </c>
      <c r="E14134" t="str">
        <f t="shared" si="224"/>
        <v>$75K-$100K</v>
      </c>
    </row>
    <row r="14135" spans="1:5" x14ac:dyDescent="0.3">
      <c r="A14135" s="33" t="s">
        <v>0</v>
      </c>
      <c r="B14135" s="33" t="s">
        <v>53</v>
      </c>
      <c r="C14135" s="33">
        <v>136250</v>
      </c>
      <c r="D14135" s="33" t="s">
        <v>242</v>
      </c>
      <c r="E14135" t="str">
        <f t="shared" si="224"/>
        <v>$125K-$200K</v>
      </c>
    </row>
    <row r="14136" spans="1:5" x14ac:dyDescent="0.3">
      <c r="A14136" s="33" t="s">
        <v>0</v>
      </c>
      <c r="B14136" s="33" t="s">
        <v>54</v>
      </c>
      <c r="C14136" s="33">
        <v>130000</v>
      </c>
      <c r="D14136" s="33" t="s">
        <v>5638</v>
      </c>
      <c r="E14136" t="str">
        <f t="shared" si="224"/>
        <v>$125K-$200K</v>
      </c>
    </row>
    <row r="14137" spans="1:5" x14ac:dyDescent="0.3">
      <c r="A14137" s="33" t="s">
        <v>2</v>
      </c>
      <c r="B14137" s="33" t="s">
        <v>53</v>
      </c>
      <c r="C14137" s="33"/>
      <c r="D14137" s="33" t="s">
        <v>3492</v>
      </c>
      <c r="E14137" t="str">
        <f t="shared" si="224"/>
        <v>No Data</v>
      </c>
    </row>
    <row r="14138" spans="1:5" x14ac:dyDescent="0.3">
      <c r="A14138" s="33" t="s">
        <v>2</v>
      </c>
      <c r="B14138" s="33" t="s">
        <v>79</v>
      </c>
      <c r="C14138" s="33">
        <v>64800</v>
      </c>
      <c r="D14138" s="33" t="s">
        <v>5639</v>
      </c>
      <c r="E14138" t="str">
        <f t="shared" si="224"/>
        <v>&lt;$75K</v>
      </c>
    </row>
    <row r="14139" spans="1:5" x14ac:dyDescent="0.3">
      <c r="A14139" s="33" t="s">
        <v>2</v>
      </c>
      <c r="B14139" s="33" t="s">
        <v>53</v>
      </c>
      <c r="C14139" s="33">
        <v>67194.3984375</v>
      </c>
      <c r="D14139" s="33" t="s">
        <v>5640</v>
      </c>
      <c r="E14139" t="str">
        <f t="shared" si="224"/>
        <v>&lt;$75K</v>
      </c>
    </row>
    <row r="14140" spans="1:5" x14ac:dyDescent="0.3">
      <c r="A14140" s="33" t="s">
        <v>0</v>
      </c>
      <c r="B14140" s="33" t="s">
        <v>53</v>
      </c>
      <c r="C14140" s="33">
        <v>200000</v>
      </c>
      <c r="D14140" s="33" t="s">
        <v>677</v>
      </c>
      <c r="E14140" t="str">
        <f t="shared" si="224"/>
        <v>$125K-$200K</v>
      </c>
    </row>
    <row r="14141" spans="1:5" x14ac:dyDescent="0.3">
      <c r="A14141" s="33" t="s">
        <v>126</v>
      </c>
      <c r="B14141" s="33" t="s">
        <v>53</v>
      </c>
      <c r="C14141" s="33">
        <v>142500</v>
      </c>
      <c r="D14141" s="33" t="s">
        <v>5641</v>
      </c>
      <c r="E14141" t="str">
        <f t="shared" si="224"/>
        <v>$125K-$200K</v>
      </c>
    </row>
    <row r="14142" spans="1:5" x14ac:dyDescent="0.3">
      <c r="A14142" s="33" t="s">
        <v>2</v>
      </c>
      <c r="B14142" s="33" t="s">
        <v>53</v>
      </c>
      <c r="C14142" s="33"/>
      <c r="D14142" s="33" t="s">
        <v>339</v>
      </c>
      <c r="E14142" t="str">
        <f t="shared" si="224"/>
        <v>No Data</v>
      </c>
    </row>
    <row r="14143" spans="1:5" x14ac:dyDescent="0.3">
      <c r="A14143" s="33" t="s">
        <v>2</v>
      </c>
      <c r="B14143" s="33" t="s">
        <v>98</v>
      </c>
      <c r="C14143" s="33">
        <v>200000</v>
      </c>
      <c r="D14143" s="33" t="s">
        <v>323</v>
      </c>
      <c r="E14143" t="str">
        <f t="shared" si="224"/>
        <v>$125K-$200K</v>
      </c>
    </row>
    <row r="14144" spans="1:5" x14ac:dyDescent="0.3">
      <c r="A14144" s="33" t="s">
        <v>0</v>
      </c>
      <c r="B14144" s="33" t="s">
        <v>53</v>
      </c>
      <c r="C14144" s="33">
        <v>135000</v>
      </c>
      <c r="D14144" s="33" t="s">
        <v>3198</v>
      </c>
      <c r="E14144" t="str">
        <f t="shared" si="224"/>
        <v>$125K-$200K</v>
      </c>
    </row>
    <row r="14145" spans="1:5" x14ac:dyDescent="0.3">
      <c r="A14145" s="33" t="s">
        <v>0</v>
      </c>
      <c r="B14145" s="33" t="s">
        <v>54</v>
      </c>
      <c r="C14145" s="33">
        <v>115000</v>
      </c>
      <c r="D14145" s="33" t="s">
        <v>2817</v>
      </c>
      <c r="E14145" t="str">
        <f t="shared" si="224"/>
        <v>$100K-$125K</v>
      </c>
    </row>
    <row r="14146" spans="1:5" x14ac:dyDescent="0.3">
      <c r="A14146" s="33" t="s">
        <v>2</v>
      </c>
      <c r="B14146" s="33" t="s">
        <v>53</v>
      </c>
      <c r="C14146" s="33">
        <v>56000</v>
      </c>
      <c r="D14146" s="33" t="s">
        <v>5642</v>
      </c>
      <c r="E14146" t="str">
        <f t="shared" si="224"/>
        <v>&lt;$75K</v>
      </c>
    </row>
    <row r="14147" spans="1:5" x14ac:dyDescent="0.3">
      <c r="A14147" s="33" t="s">
        <v>125</v>
      </c>
      <c r="B14147" s="33" t="s">
        <v>53</v>
      </c>
      <c r="C14147" s="33">
        <v>105000</v>
      </c>
      <c r="D14147" s="33" t="s">
        <v>1979</v>
      </c>
      <c r="E14147" t="str">
        <f t="shared" ref="E14147:E14210" si="225">_xlfn.XLOOKUP(C14147,$H$16:$H$21,$G$16:$G$21,,1)</f>
        <v>$100K-$125K</v>
      </c>
    </row>
    <row r="14148" spans="1:5" x14ac:dyDescent="0.3">
      <c r="A14148" s="33" t="s">
        <v>4</v>
      </c>
      <c r="B14148" s="33" t="s">
        <v>54</v>
      </c>
      <c r="C14148" s="33">
        <v>170000</v>
      </c>
      <c r="D14148" s="33" t="s">
        <v>5643</v>
      </c>
      <c r="E14148" t="str">
        <f t="shared" si="225"/>
        <v>$125K-$200K</v>
      </c>
    </row>
    <row r="14149" spans="1:5" x14ac:dyDescent="0.3">
      <c r="A14149" s="33" t="s">
        <v>0</v>
      </c>
      <c r="B14149" s="33" t="s">
        <v>54</v>
      </c>
      <c r="C14149" s="33">
        <v>51862.75</v>
      </c>
      <c r="D14149" s="33" t="s">
        <v>1238</v>
      </c>
      <c r="E14149" t="str">
        <f t="shared" si="225"/>
        <v>&lt;$75K</v>
      </c>
    </row>
    <row r="14150" spans="1:5" x14ac:dyDescent="0.3">
      <c r="A14150" s="33" t="s">
        <v>4</v>
      </c>
      <c r="B14150" s="33" t="s">
        <v>53</v>
      </c>
      <c r="C14150" s="33"/>
      <c r="D14150" s="33" t="s">
        <v>5644</v>
      </c>
      <c r="E14150" t="str">
        <f t="shared" si="225"/>
        <v>No Data</v>
      </c>
    </row>
    <row r="14151" spans="1:5" x14ac:dyDescent="0.3">
      <c r="A14151" s="33" t="s">
        <v>128</v>
      </c>
      <c r="B14151" s="33" t="s">
        <v>53</v>
      </c>
      <c r="C14151" s="33">
        <v>160000</v>
      </c>
      <c r="D14151" s="33" t="s">
        <v>4609</v>
      </c>
      <c r="E14151" t="str">
        <f t="shared" si="225"/>
        <v>$125K-$200K</v>
      </c>
    </row>
    <row r="14152" spans="1:5" x14ac:dyDescent="0.3">
      <c r="A14152" s="33" t="s">
        <v>128</v>
      </c>
      <c r="B14152" s="33" t="s">
        <v>53</v>
      </c>
      <c r="C14152" s="33"/>
      <c r="D14152" s="33" t="s">
        <v>279</v>
      </c>
      <c r="E14152" t="str">
        <f t="shared" si="225"/>
        <v>No Data</v>
      </c>
    </row>
    <row r="14153" spans="1:5" x14ac:dyDescent="0.3">
      <c r="A14153" s="33" t="s">
        <v>126</v>
      </c>
      <c r="B14153" s="33" t="s">
        <v>53</v>
      </c>
      <c r="C14153" s="33"/>
      <c r="D14153" s="33" t="s">
        <v>5020</v>
      </c>
      <c r="E14153" t="str">
        <f t="shared" si="225"/>
        <v>No Data</v>
      </c>
    </row>
    <row r="14154" spans="1:5" x14ac:dyDescent="0.3">
      <c r="A14154" s="33" t="s">
        <v>128</v>
      </c>
      <c r="B14154" s="33" t="s">
        <v>54</v>
      </c>
      <c r="C14154" s="33"/>
      <c r="D14154" s="33" t="s">
        <v>3217</v>
      </c>
      <c r="E14154" t="str">
        <f t="shared" si="225"/>
        <v>No Data</v>
      </c>
    </row>
    <row r="14155" spans="1:5" x14ac:dyDescent="0.3">
      <c r="A14155" s="33" t="s">
        <v>128</v>
      </c>
      <c r="B14155" s="33" t="s">
        <v>53</v>
      </c>
      <c r="C14155" s="33">
        <v>170000</v>
      </c>
      <c r="D14155" s="33" t="s">
        <v>377</v>
      </c>
      <c r="E14155" t="str">
        <f t="shared" si="225"/>
        <v>$125K-$200K</v>
      </c>
    </row>
    <row r="14156" spans="1:5" x14ac:dyDescent="0.3">
      <c r="A14156" s="33" t="s">
        <v>2</v>
      </c>
      <c r="B14156" s="33" t="s">
        <v>53</v>
      </c>
      <c r="C14156" s="33"/>
      <c r="D14156" s="33" t="s">
        <v>357</v>
      </c>
      <c r="E14156" t="str">
        <f t="shared" si="225"/>
        <v>No Data</v>
      </c>
    </row>
    <row r="14157" spans="1:5" x14ac:dyDescent="0.3">
      <c r="A14157" s="33" t="s">
        <v>2</v>
      </c>
      <c r="B14157" s="33" t="s">
        <v>80</v>
      </c>
      <c r="C14157" s="33">
        <v>53014</v>
      </c>
      <c r="D14157" s="33" t="s">
        <v>3289</v>
      </c>
      <c r="E14157" t="str">
        <f t="shared" si="225"/>
        <v>&lt;$75K</v>
      </c>
    </row>
    <row r="14158" spans="1:5" x14ac:dyDescent="0.3">
      <c r="A14158" s="33" t="s">
        <v>4</v>
      </c>
      <c r="B14158" s="33" t="s">
        <v>65</v>
      </c>
      <c r="C14158" s="33">
        <v>147500</v>
      </c>
      <c r="D14158" s="33" t="s">
        <v>2838</v>
      </c>
      <c r="E14158" t="str">
        <f t="shared" si="225"/>
        <v>$125K-$200K</v>
      </c>
    </row>
    <row r="14159" spans="1:5" x14ac:dyDescent="0.3">
      <c r="A14159" s="33" t="s">
        <v>128</v>
      </c>
      <c r="B14159" s="33" t="s">
        <v>53</v>
      </c>
      <c r="C14159" s="33">
        <v>157500</v>
      </c>
      <c r="D14159" s="33" t="s">
        <v>3625</v>
      </c>
      <c r="E14159" t="str">
        <f t="shared" si="225"/>
        <v>$125K-$200K</v>
      </c>
    </row>
    <row r="14160" spans="1:5" x14ac:dyDescent="0.3">
      <c r="A14160" s="33" t="s">
        <v>0</v>
      </c>
      <c r="B14160" s="33" t="s">
        <v>53</v>
      </c>
      <c r="C14160" s="33">
        <v>150000</v>
      </c>
      <c r="D14160" s="33" t="s">
        <v>5645</v>
      </c>
      <c r="E14160" t="str">
        <f t="shared" si="225"/>
        <v>$125K-$200K</v>
      </c>
    </row>
    <row r="14161" spans="1:5" x14ac:dyDescent="0.3">
      <c r="A14161" s="33" t="s">
        <v>2</v>
      </c>
      <c r="B14161" s="33" t="s">
        <v>53</v>
      </c>
      <c r="C14161" s="33">
        <v>127100</v>
      </c>
      <c r="D14161" s="33" t="s">
        <v>729</v>
      </c>
      <c r="E14161" t="str">
        <f t="shared" si="225"/>
        <v>$125K-$200K</v>
      </c>
    </row>
    <row r="14162" spans="1:5" x14ac:dyDescent="0.3">
      <c r="A14162" s="33" t="s">
        <v>4</v>
      </c>
      <c r="B14162" s="33" t="s">
        <v>53</v>
      </c>
      <c r="C14162" s="33"/>
      <c r="D14162" s="33" t="s">
        <v>258</v>
      </c>
      <c r="E14162" t="str">
        <f t="shared" si="225"/>
        <v>No Data</v>
      </c>
    </row>
    <row r="14163" spans="1:5" x14ac:dyDescent="0.3">
      <c r="A14163" s="33" t="s">
        <v>0</v>
      </c>
      <c r="B14163" s="33" t="s">
        <v>53</v>
      </c>
      <c r="C14163" s="33">
        <v>309152</v>
      </c>
      <c r="D14163" s="33" t="s">
        <v>482</v>
      </c>
      <c r="E14163" t="str">
        <f t="shared" si="225"/>
        <v>&gt;$200K</v>
      </c>
    </row>
    <row r="14164" spans="1:5" x14ac:dyDescent="0.3">
      <c r="A14164" s="33" t="s">
        <v>0</v>
      </c>
      <c r="B14164" s="33" t="s">
        <v>53</v>
      </c>
      <c r="C14164" s="33">
        <v>197500</v>
      </c>
      <c r="D14164" s="33" t="s">
        <v>638</v>
      </c>
      <c r="E14164" t="str">
        <f t="shared" si="225"/>
        <v>$125K-$200K</v>
      </c>
    </row>
    <row r="14165" spans="1:5" x14ac:dyDescent="0.3">
      <c r="A14165" s="33" t="s">
        <v>4</v>
      </c>
      <c r="B14165" s="33" t="s">
        <v>53</v>
      </c>
      <c r="C14165" s="33">
        <v>120000</v>
      </c>
      <c r="D14165" s="33" t="s">
        <v>364</v>
      </c>
      <c r="E14165" t="str">
        <f t="shared" si="225"/>
        <v>$100K-$125K</v>
      </c>
    </row>
    <row r="14166" spans="1:5" x14ac:dyDescent="0.3">
      <c r="A14166" s="33" t="s">
        <v>4</v>
      </c>
      <c r="B14166" s="33" t="s">
        <v>68</v>
      </c>
      <c r="C14166" s="33"/>
      <c r="D14166" s="33" t="s">
        <v>5646</v>
      </c>
      <c r="E14166" t="str">
        <f t="shared" si="225"/>
        <v>No Data</v>
      </c>
    </row>
    <row r="14167" spans="1:5" x14ac:dyDescent="0.3">
      <c r="A14167" s="33" t="s">
        <v>0</v>
      </c>
      <c r="B14167" s="33" t="s">
        <v>53</v>
      </c>
      <c r="C14167" s="33"/>
      <c r="D14167" s="33" t="s">
        <v>2959</v>
      </c>
      <c r="E14167" t="str">
        <f t="shared" si="225"/>
        <v>No Data</v>
      </c>
    </row>
    <row r="14168" spans="1:5" x14ac:dyDescent="0.3">
      <c r="A14168" s="33" t="s">
        <v>2</v>
      </c>
      <c r="B14168" s="33" t="s">
        <v>53</v>
      </c>
      <c r="C14168" s="33"/>
      <c r="D14168" s="33" t="s">
        <v>4578</v>
      </c>
      <c r="E14168" t="str">
        <f t="shared" si="225"/>
        <v>No Data</v>
      </c>
    </row>
    <row r="14169" spans="1:5" x14ac:dyDescent="0.3">
      <c r="A14169" s="33" t="s">
        <v>125</v>
      </c>
      <c r="B14169" s="33" t="s">
        <v>67</v>
      </c>
      <c r="C14169" s="33">
        <v>111175</v>
      </c>
      <c r="D14169" s="33" t="s">
        <v>913</v>
      </c>
      <c r="E14169" t="str">
        <f t="shared" si="225"/>
        <v>$100K-$125K</v>
      </c>
    </row>
    <row r="14170" spans="1:5" x14ac:dyDescent="0.3">
      <c r="A14170" s="33" t="s">
        <v>128</v>
      </c>
      <c r="B14170" s="33" t="s">
        <v>53</v>
      </c>
      <c r="C14170" s="33">
        <v>170000</v>
      </c>
      <c r="D14170" s="33" t="s">
        <v>2023</v>
      </c>
      <c r="E14170" t="str">
        <f t="shared" si="225"/>
        <v>$125K-$200K</v>
      </c>
    </row>
    <row r="14171" spans="1:5" x14ac:dyDescent="0.3">
      <c r="A14171" s="33" t="s">
        <v>2</v>
      </c>
      <c r="B14171" s="33" t="s">
        <v>53</v>
      </c>
      <c r="C14171" s="33">
        <v>62499.5</v>
      </c>
      <c r="D14171" s="33" t="s">
        <v>497</v>
      </c>
      <c r="E14171" t="str">
        <f t="shared" si="225"/>
        <v>&lt;$75K</v>
      </c>
    </row>
    <row r="14172" spans="1:5" x14ac:dyDescent="0.3">
      <c r="A14172" s="33" t="s">
        <v>0</v>
      </c>
      <c r="B14172" s="33" t="s">
        <v>70</v>
      </c>
      <c r="C14172" s="33">
        <v>139216</v>
      </c>
      <c r="D14172" s="33" t="s">
        <v>2588</v>
      </c>
      <c r="E14172" t="str">
        <f t="shared" si="225"/>
        <v>$125K-$200K</v>
      </c>
    </row>
    <row r="14173" spans="1:5" x14ac:dyDescent="0.3">
      <c r="A14173" s="33" t="s">
        <v>0</v>
      </c>
      <c r="B14173" s="33" t="s">
        <v>53</v>
      </c>
      <c r="C14173" s="33">
        <v>160000</v>
      </c>
      <c r="D14173" s="33" t="s">
        <v>265</v>
      </c>
      <c r="E14173" t="str">
        <f t="shared" si="225"/>
        <v>$125K-$200K</v>
      </c>
    </row>
    <row r="14174" spans="1:5" x14ac:dyDescent="0.3">
      <c r="A14174" s="33" t="s">
        <v>4</v>
      </c>
      <c r="B14174" s="33" t="s">
        <v>104</v>
      </c>
      <c r="C14174" s="33">
        <v>134241</v>
      </c>
      <c r="D14174" s="33" t="s">
        <v>685</v>
      </c>
      <c r="E14174" t="str">
        <f t="shared" si="225"/>
        <v>$125K-$200K</v>
      </c>
    </row>
    <row r="14175" spans="1:5" x14ac:dyDescent="0.3">
      <c r="A14175" s="33" t="s">
        <v>4</v>
      </c>
      <c r="B14175" s="33" t="s">
        <v>53</v>
      </c>
      <c r="C14175" s="33"/>
      <c r="D14175" s="33" t="s">
        <v>258</v>
      </c>
      <c r="E14175" t="str">
        <f t="shared" si="225"/>
        <v>No Data</v>
      </c>
    </row>
    <row r="14176" spans="1:5" x14ac:dyDescent="0.3">
      <c r="A14176" s="33" t="s">
        <v>0</v>
      </c>
      <c r="B14176" s="33" t="s">
        <v>79</v>
      </c>
      <c r="C14176" s="33">
        <v>50400</v>
      </c>
      <c r="D14176" s="33" t="s">
        <v>834</v>
      </c>
      <c r="E14176" t="str">
        <f t="shared" si="225"/>
        <v>&lt;$75K</v>
      </c>
    </row>
    <row r="14177" spans="1:5" x14ac:dyDescent="0.3">
      <c r="A14177" s="33" t="s">
        <v>2</v>
      </c>
      <c r="B14177" s="33" t="s">
        <v>53</v>
      </c>
      <c r="C14177" s="33">
        <v>109696</v>
      </c>
      <c r="D14177" s="33" t="s">
        <v>1541</v>
      </c>
      <c r="E14177" t="str">
        <f t="shared" si="225"/>
        <v>$100K-$125K</v>
      </c>
    </row>
    <row r="14178" spans="1:5" x14ac:dyDescent="0.3">
      <c r="A14178" s="33" t="s">
        <v>129</v>
      </c>
      <c r="B14178" s="33" t="s">
        <v>97</v>
      </c>
      <c r="C14178" s="33">
        <v>142500</v>
      </c>
      <c r="D14178" s="33" t="s">
        <v>3773</v>
      </c>
      <c r="E14178" t="str">
        <f t="shared" si="225"/>
        <v>$125K-$200K</v>
      </c>
    </row>
    <row r="14179" spans="1:5" x14ac:dyDescent="0.3">
      <c r="A14179" s="33" t="s">
        <v>125</v>
      </c>
      <c r="B14179" s="33" t="s">
        <v>53</v>
      </c>
      <c r="C14179" s="33"/>
      <c r="D14179" s="33" t="s">
        <v>1364</v>
      </c>
      <c r="E14179" t="str">
        <f t="shared" si="225"/>
        <v>No Data</v>
      </c>
    </row>
    <row r="14180" spans="1:5" x14ac:dyDescent="0.3">
      <c r="A14180" s="33" t="s">
        <v>0</v>
      </c>
      <c r="B14180" s="33" t="s">
        <v>54</v>
      </c>
      <c r="C14180" s="33">
        <v>200000</v>
      </c>
      <c r="D14180" s="33" t="s">
        <v>5647</v>
      </c>
      <c r="E14180" t="str">
        <f t="shared" si="225"/>
        <v>$125K-$200K</v>
      </c>
    </row>
    <row r="14181" spans="1:5" x14ac:dyDescent="0.3">
      <c r="A14181" s="33" t="s">
        <v>2</v>
      </c>
      <c r="B14181" s="33" t="s">
        <v>53</v>
      </c>
      <c r="C14181" s="33">
        <v>85000</v>
      </c>
      <c r="D14181" s="33" t="s">
        <v>265</v>
      </c>
      <c r="E14181" t="str">
        <f t="shared" si="225"/>
        <v>$75K-$100K</v>
      </c>
    </row>
    <row r="14182" spans="1:5" x14ac:dyDescent="0.3">
      <c r="A14182" s="33" t="s">
        <v>2</v>
      </c>
      <c r="B14182" s="33" t="s">
        <v>53</v>
      </c>
      <c r="C14182" s="33"/>
      <c r="D14182" s="33" t="s">
        <v>5648</v>
      </c>
      <c r="E14182" t="str">
        <f t="shared" si="225"/>
        <v>No Data</v>
      </c>
    </row>
    <row r="14183" spans="1:5" x14ac:dyDescent="0.3">
      <c r="A14183" s="33" t="s">
        <v>0</v>
      </c>
      <c r="B14183" s="33" t="s">
        <v>53</v>
      </c>
      <c r="C14183" s="33">
        <v>83200</v>
      </c>
      <c r="D14183" s="33" t="s">
        <v>1411</v>
      </c>
      <c r="E14183" t="str">
        <f t="shared" si="225"/>
        <v>$75K-$100K</v>
      </c>
    </row>
    <row r="14184" spans="1:5" x14ac:dyDescent="0.3">
      <c r="A14184" s="33" t="s">
        <v>4</v>
      </c>
      <c r="B14184" s="33" t="s">
        <v>53</v>
      </c>
      <c r="C14184" s="33">
        <v>130000</v>
      </c>
      <c r="D14184" s="33" t="s">
        <v>449</v>
      </c>
      <c r="E14184" t="str">
        <f t="shared" si="225"/>
        <v>$125K-$200K</v>
      </c>
    </row>
    <row r="14185" spans="1:5" x14ac:dyDescent="0.3">
      <c r="A14185" s="33" t="s">
        <v>0</v>
      </c>
      <c r="B14185" s="33" t="s">
        <v>53</v>
      </c>
      <c r="C14185" s="33">
        <v>200000</v>
      </c>
      <c r="D14185" s="33" t="s">
        <v>431</v>
      </c>
      <c r="E14185" t="str">
        <f t="shared" si="225"/>
        <v>$125K-$200K</v>
      </c>
    </row>
    <row r="14186" spans="1:5" x14ac:dyDescent="0.3">
      <c r="A14186" s="33" t="s">
        <v>126</v>
      </c>
      <c r="B14186" s="33" t="s">
        <v>53</v>
      </c>
      <c r="C14186" s="33">
        <v>177500</v>
      </c>
      <c r="D14186" s="33" t="s">
        <v>5649</v>
      </c>
      <c r="E14186" t="str">
        <f t="shared" si="225"/>
        <v>$125K-$200K</v>
      </c>
    </row>
    <row r="14187" spans="1:5" x14ac:dyDescent="0.3">
      <c r="A14187" s="33" t="s">
        <v>2</v>
      </c>
      <c r="B14187" s="33" t="s">
        <v>95</v>
      </c>
      <c r="C14187" s="33">
        <v>111175</v>
      </c>
      <c r="D14187" s="33" t="s">
        <v>482</v>
      </c>
      <c r="E14187" t="str">
        <f t="shared" si="225"/>
        <v>$100K-$125K</v>
      </c>
    </row>
    <row r="14188" spans="1:5" x14ac:dyDescent="0.3">
      <c r="A14188" s="33" t="s">
        <v>126</v>
      </c>
      <c r="B14188" s="33" t="s">
        <v>54</v>
      </c>
      <c r="C14188" s="33">
        <v>140000</v>
      </c>
      <c r="D14188" s="33" t="s">
        <v>3175</v>
      </c>
      <c r="E14188" t="str">
        <f t="shared" si="225"/>
        <v>$125K-$200K</v>
      </c>
    </row>
    <row r="14189" spans="1:5" x14ac:dyDescent="0.3">
      <c r="A14189" s="33" t="s">
        <v>126</v>
      </c>
      <c r="B14189" s="33" t="s">
        <v>53</v>
      </c>
      <c r="C14189" s="33">
        <v>175000</v>
      </c>
      <c r="D14189" s="33" t="s">
        <v>5650</v>
      </c>
      <c r="E14189" t="str">
        <f t="shared" si="225"/>
        <v>$125K-$200K</v>
      </c>
    </row>
    <row r="14190" spans="1:5" x14ac:dyDescent="0.3">
      <c r="A14190" s="33" t="s">
        <v>4</v>
      </c>
      <c r="B14190" s="33" t="s">
        <v>53</v>
      </c>
      <c r="C14190" s="33"/>
      <c r="D14190" s="33" t="s">
        <v>5651</v>
      </c>
      <c r="E14190" t="str">
        <f t="shared" si="225"/>
        <v>No Data</v>
      </c>
    </row>
    <row r="14191" spans="1:5" x14ac:dyDescent="0.3">
      <c r="A14191" s="33" t="s">
        <v>2</v>
      </c>
      <c r="B14191" s="33" t="s">
        <v>53</v>
      </c>
      <c r="C14191" s="33">
        <v>102500</v>
      </c>
      <c r="D14191" s="33" t="s">
        <v>1126</v>
      </c>
      <c r="E14191" t="str">
        <f t="shared" si="225"/>
        <v>$100K-$125K</v>
      </c>
    </row>
    <row r="14192" spans="1:5" x14ac:dyDescent="0.3">
      <c r="A14192" s="33" t="s">
        <v>126</v>
      </c>
      <c r="B14192" s="33" t="s">
        <v>53</v>
      </c>
      <c r="C14192" s="33">
        <v>127500</v>
      </c>
      <c r="D14192" s="33" t="s">
        <v>541</v>
      </c>
      <c r="E14192" t="str">
        <f t="shared" si="225"/>
        <v>$125K-$200K</v>
      </c>
    </row>
    <row r="14193" spans="1:5" x14ac:dyDescent="0.3">
      <c r="A14193" s="33" t="s">
        <v>2</v>
      </c>
      <c r="B14193" s="33" t="s">
        <v>53</v>
      </c>
      <c r="C14193" s="33">
        <v>77500</v>
      </c>
      <c r="D14193" s="33" t="s">
        <v>5652</v>
      </c>
      <c r="E14193" t="str">
        <f t="shared" si="225"/>
        <v>$75K-$100K</v>
      </c>
    </row>
    <row r="14194" spans="1:5" x14ac:dyDescent="0.3">
      <c r="A14194" s="33" t="s">
        <v>4</v>
      </c>
      <c r="B14194" s="33" t="s">
        <v>68</v>
      </c>
      <c r="C14194" s="33">
        <v>147500</v>
      </c>
      <c r="D14194" s="33" t="s">
        <v>680</v>
      </c>
      <c r="E14194" t="str">
        <f t="shared" si="225"/>
        <v>$125K-$200K</v>
      </c>
    </row>
    <row r="14195" spans="1:5" x14ac:dyDescent="0.3">
      <c r="A14195" s="33" t="s">
        <v>0</v>
      </c>
      <c r="B14195" s="33" t="s">
        <v>80</v>
      </c>
      <c r="C14195" s="33">
        <v>79200</v>
      </c>
      <c r="D14195" s="33" t="s">
        <v>697</v>
      </c>
      <c r="E14195" t="str">
        <f t="shared" si="225"/>
        <v>$75K-$100K</v>
      </c>
    </row>
    <row r="14196" spans="1:5" x14ac:dyDescent="0.3">
      <c r="A14196" s="33" t="s">
        <v>126</v>
      </c>
      <c r="B14196" s="33" t="s">
        <v>53</v>
      </c>
      <c r="C14196" s="33">
        <v>140000</v>
      </c>
      <c r="D14196" s="33" t="s">
        <v>3175</v>
      </c>
      <c r="E14196" t="str">
        <f t="shared" si="225"/>
        <v>$125K-$200K</v>
      </c>
    </row>
    <row r="14197" spans="1:5" x14ac:dyDescent="0.3">
      <c r="A14197" s="33" t="s">
        <v>0</v>
      </c>
      <c r="B14197" s="33" t="s">
        <v>81</v>
      </c>
      <c r="C14197" s="33">
        <v>72500</v>
      </c>
      <c r="D14197" s="33" t="s">
        <v>2437</v>
      </c>
      <c r="E14197" t="str">
        <f t="shared" si="225"/>
        <v>&lt;$75K</v>
      </c>
    </row>
    <row r="14198" spans="1:5" x14ac:dyDescent="0.3">
      <c r="A14198" s="33" t="s">
        <v>126</v>
      </c>
      <c r="B14198" s="33" t="s">
        <v>53</v>
      </c>
      <c r="C14198" s="33">
        <v>184000</v>
      </c>
      <c r="D14198" s="33" t="s">
        <v>2713</v>
      </c>
      <c r="E14198" t="str">
        <f t="shared" si="225"/>
        <v>$125K-$200K</v>
      </c>
    </row>
    <row r="14199" spans="1:5" x14ac:dyDescent="0.3">
      <c r="A14199" s="33" t="s">
        <v>4</v>
      </c>
      <c r="B14199" s="33" t="s">
        <v>88</v>
      </c>
      <c r="C14199" s="33">
        <v>147500</v>
      </c>
      <c r="D14199" s="33" t="s">
        <v>1035</v>
      </c>
      <c r="E14199" t="str">
        <f t="shared" si="225"/>
        <v>$125K-$200K</v>
      </c>
    </row>
    <row r="14200" spans="1:5" x14ac:dyDescent="0.3">
      <c r="A14200" s="33" t="s">
        <v>2</v>
      </c>
      <c r="B14200" s="33" t="s">
        <v>53</v>
      </c>
      <c r="C14200" s="33"/>
      <c r="D14200" s="33" t="s">
        <v>4518</v>
      </c>
      <c r="E14200" t="str">
        <f t="shared" si="225"/>
        <v>No Data</v>
      </c>
    </row>
    <row r="14201" spans="1:5" x14ac:dyDescent="0.3">
      <c r="A14201" s="33" t="s">
        <v>4</v>
      </c>
      <c r="B14201" s="33" t="s">
        <v>53</v>
      </c>
      <c r="C14201" s="33">
        <v>134000</v>
      </c>
      <c r="D14201" s="33" t="s">
        <v>417</v>
      </c>
      <c r="E14201" t="str">
        <f t="shared" si="225"/>
        <v>$125K-$200K</v>
      </c>
    </row>
    <row r="14202" spans="1:5" x14ac:dyDescent="0.3">
      <c r="A14202" s="33" t="s">
        <v>125</v>
      </c>
      <c r="B14202" s="33" t="s">
        <v>53</v>
      </c>
      <c r="C14202" s="33">
        <v>90000</v>
      </c>
      <c r="D14202" s="33" t="s">
        <v>5653</v>
      </c>
      <c r="E14202" t="str">
        <f t="shared" si="225"/>
        <v>$75K-$100K</v>
      </c>
    </row>
    <row r="14203" spans="1:5" x14ac:dyDescent="0.3">
      <c r="A14203" s="33" t="s">
        <v>2</v>
      </c>
      <c r="B14203" s="33" t="s">
        <v>53</v>
      </c>
      <c r="C14203" s="33"/>
      <c r="D14203" s="33" t="s">
        <v>2949</v>
      </c>
      <c r="E14203" t="str">
        <f t="shared" si="225"/>
        <v>No Data</v>
      </c>
    </row>
    <row r="14204" spans="1:5" x14ac:dyDescent="0.3">
      <c r="A14204" s="33" t="s">
        <v>4</v>
      </c>
      <c r="B14204" s="33" t="s">
        <v>56</v>
      </c>
      <c r="C14204" s="33">
        <v>98283</v>
      </c>
      <c r="D14204" s="33" t="s">
        <v>2084</v>
      </c>
      <c r="E14204" t="str">
        <f t="shared" si="225"/>
        <v>$75K-$100K</v>
      </c>
    </row>
    <row r="14205" spans="1:5" x14ac:dyDescent="0.3">
      <c r="A14205" s="33" t="s">
        <v>4</v>
      </c>
      <c r="B14205" s="33" t="s">
        <v>81</v>
      </c>
      <c r="C14205" s="33">
        <v>125000</v>
      </c>
      <c r="D14205" s="33" t="s">
        <v>235</v>
      </c>
      <c r="E14205" t="str">
        <f t="shared" si="225"/>
        <v>$100K-$125K</v>
      </c>
    </row>
    <row r="14206" spans="1:5" x14ac:dyDescent="0.3">
      <c r="A14206" s="33" t="s">
        <v>0</v>
      </c>
      <c r="B14206" s="33" t="s">
        <v>53</v>
      </c>
      <c r="C14206" s="33">
        <v>150000</v>
      </c>
      <c r="D14206" s="33" t="s">
        <v>431</v>
      </c>
      <c r="E14206" t="str">
        <f t="shared" si="225"/>
        <v>$125K-$200K</v>
      </c>
    </row>
    <row r="14207" spans="1:5" x14ac:dyDescent="0.3">
      <c r="A14207" s="33" t="s">
        <v>2</v>
      </c>
      <c r="B14207" s="33" t="s">
        <v>53</v>
      </c>
      <c r="C14207" s="33"/>
      <c r="D14207" s="33" t="s">
        <v>5654</v>
      </c>
      <c r="E14207" t="str">
        <f t="shared" si="225"/>
        <v>No Data</v>
      </c>
    </row>
    <row r="14208" spans="1:5" x14ac:dyDescent="0.3">
      <c r="A14208" s="33" t="s">
        <v>0</v>
      </c>
      <c r="B14208" s="33" t="s">
        <v>53</v>
      </c>
      <c r="C14208" s="33">
        <v>65000</v>
      </c>
      <c r="D14208" s="33" t="s">
        <v>905</v>
      </c>
      <c r="E14208" t="str">
        <f t="shared" si="225"/>
        <v>&lt;$75K</v>
      </c>
    </row>
    <row r="14209" spans="1:5" x14ac:dyDescent="0.3">
      <c r="A14209" s="33" t="s">
        <v>2</v>
      </c>
      <c r="B14209" s="33" t="s">
        <v>53</v>
      </c>
      <c r="C14209" s="33">
        <v>77500</v>
      </c>
      <c r="D14209" s="33" t="s">
        <v>315</v>
      </c>
      <c r="E14209" t="str">
        <f t="shared" si="225"/>
        <v>$75K-$100K</v>
      </c>
    </row>
    <row r="14210" spans="1:5" x14ac:dyDescent="0.3">
      <c r="A14210" s="33" t="s">
        <v>0</v>
      </c>
      <c r="B14210" s="33" t="s">
        <v>115</v>
      </c>
      <c r="C14210" s="33">
        <v>131193</v>
      </c>
      <c r="D14210" s="33" t="s">
        <v>673</v>
      </c>
      <c r="E14210" t="str">
        <f t="shared" si="225"/>
        <v>$125K-$200K</v>
      </c>
    </row>
    <row r="14211" spans="1:5" x14ac:dyDescent="0.3">
      <c r="A14211" s="33" t="s">
        <v>4</v>
      </c>
      <c r="B14211" s="33" t="s">
        <v>81</v>
      </c>
      <c r="C14211" s="33">
        <v>147500</v>
      </c>
      <c r="D14211" s="33" t="s">
        <v>924</v>
      </c>
      <c r="E14211" t="str">
        <f t="shared" ref="E14211:E14274" si="226">_xlfn.XLOOKUP(C14211,$H$16:$H$21,$G$16:$G$21,,1)</f>
        <v>$125K-$200K</v>
      </c>
    </row>
    <row r="14212" spans="1:5" x14ac:dyDescent="0.3">
      <c r="A14212" s="33" t="s">
        <v>52</v>
      </c>
      <c r="B14212" s="33" t="s">
        <v>88</v>
      </c>
      <c r="C14212" s="33">
        <v>43200</v>
      </c>
      <c r="D14212" s="33" t="s">
        <v>900</v>
      </c>
      <c r="E14212" t="str">
        <f t="shared" si="226"/>
        <v>&lt;$75K</v>
      </c>
    </row>
    <row r="14213" spans="1:5" x14ac:dyDescent="0.3">
      <c r="A14213" s="33" t="s">
        <v>4</v>
      </c>
      <c r="B14213" s="33" t="s">
        <v>53</v>
      </c>
      <c r="C14213" s="33">
        <v>107730</v>
      </c>
      <c r="D14213" s="33" t="s">
        <v>474</v>
      </c>
      <c r="E14213" t="str">
        <f t="shared" si="226"/>
        <v>$100K-$125K</v>
      </c>
    </row>
    <row r="14214" spans="1:5" x14ac:dyDescent="0.3">
      <c r="A14214" s="33" t="s">
        <v>128</v>
      </c>
      <c r="B14214" s="33" t="s">
        <v>65</v>
      </c>
      <c r="C14214" s="33">
        <v>105300</v>
      </c>
      <c r="D14214" s="33" t="s">
        <v>405</v>
      </c>
      <c r="E14214" t="str">
        <f t="shared" si="226"/>
        <v>$100K-$125K</v>
      </c>
    </row>
    <row r="14215" spans="1:5" x14ac:dyDescent="0.3">
      <c r="A14215" s="33" t="s">
        <v>0</v>
      </c>
      <c r="B14215" s="33" t="s">
        <v>53</v>
      </c>
      <c r="C14215" s="33"/>
      <c r="D14215" s="33" t="s">
        <v>476</v>
      </c>
      <c r="E14215" t="str">
        <f t="shared" si="226"/>
        <v>No Data</v>
      </c>
    </row>
    <row r="14216" spans="1:5" x14ac:dyDescent="0.3">
      <c r="A14216" s="33" t="s">
        <v>0</v>
      </c>
      <c r="B14216" s="33" t="s">
        <v>120</v>
      </c>
      <c r="C14216" s="33">
        <v>157500</v>
      </c>
      <c r="D14216" s="33" t="s">
        <v>549</v>
      </c>
      <c r="E14216" t="str">
        <f t="shared" si="226"/>
        <v>$125K-$200K</v>
      </c>
    </row>
    <row r="14217" spans="1:5" x14ac:dyDescent="0.3">
      <c r="A14217" s="33" t="s">
        <v>0</v>
      </c>
      <c r="B14217" s="33" t="s">
        <v>53</v>
      </c>
      <c r="C14217" s="33">
        <v>115000</v>
      </c>
      <c r="D14217" s="33" t="s">
        <v>326</v>
      </c>
      <c r="E14217" t="str">
        <f t="shared" si="226"/>
        <v>$100K-$125K</v>
      </c>
    </row>
    <row r="14218" spans="1:5" x14ac:dyDescent="0.3">
      <c r="A14218" s="33" t="s">
        <v>2</v>
      </c>
      <c r="B14218" s="33" t="s">
        <v>53</v>
      </c>
      <c r="C14218" s="33">
        <v>85000</v>
      </c>
      <c r="D14218" s="33" t="s">
        <v>1126</v>
      </c>
      <c r="E14218" t="str">
        <f t="shared" si="226"/>
        <v>$75K-$100K</v>
      </c>
    </row>
    <row r="14219" spans="1:5" x14ac:dyDescent="0.3">
      <c r="A14219" s="33" t="s">
        <v>126</v>
      </c>
      <c r="B14219" s="33" t="s">
        <v>68</v>
      </c>
      <c r="C14219" s="33">
        <v>70000</v>
      </c>
      <c r="D14219" s="33" t="s">
        <v>5655</v>
      </c>
      <c r="E14219" t="str">
        <f t="shared" si="226"/>
        <v>&lt;$75K</v>
      </c>
    </row>
    <row r="14220" spans="1:5" x14ac:dyDescent="0.3">
      <c r="A14220" s="33" t="s">
        <v>4</v>
      </c>
      <c r="B14220" s="33" t="s">
        <v>97</v>
      </c>
      <c r="C14220" s="33">
        <v>147500</v>
      </c>
      <c r="D14220" s="33" t="s">
        <v>2488</v>
      </c>
      <c r="E14220" t="str">
        <f t="shared" si="226"/>
        <v>$125K-$200K</v>
      </c>
    </row>
    <row r="14221" spans="1:5" x14ac:dyDescent="0.3">
      <c r="A14221" s="33" t="s">
        <v>2</v>
      </c>
      <c r="B14221" s="33" t="s">
        <v>53</v>
      </c>
      <c r="C14221" s="33"/>
      <c r="D14221" s="33" t="s">
        <v>238</v>
      </c>
      <c r="E14221" t="str">
        <f t="shared" si="226"/>
        <v>No Data</v>
      </c>
    </row>
    <row r="14222" spans="1:5" x14ac:dyDescent="0.3">
      <c r="A14222" s="33" t="s">
        <v>2</v>
      </c>
      <c r="B14222" s="33" t="s">
        <v>53</v>
      </c>
      <c r="C14222" s="33">
        <v>110000</v>
      </c>
      <c r="D14222" s="33" t="s">
        <v>5656</v>
      </c>
      <c r="E14222" t="str">
        <f t="shared" si="226"/>
        <v>$100K-$125K</v>
      </c>
    </row>
    <row r="14223" spans="1:5" x14ac:dyDescent="0.3">
      <c r="A14223" s="33" t="s">
        <v>0</v>
      </c>
      <c r="B14223" s="33" t="s">
        <v>53</v>
      </c>
      <c r="C14223" s="33">
        <v>145500</v>
      </c>
      <c r="D14223" s="33" t="s">
        <v>326</v>
      </c>
      <c r="E14223" t="str">
        <f t="shared" si="226"/>
        <v>$125K-$200K</v>
      </c>
    </row>
    <row r="14224" spans="1:5" x14ac:dyDescent="0.3">
      <c r="A14224" s="33" t="s">
        <v>126</v>
      </c>
      <c r="B14224" s="33" t="s">
        <v>53</v>
      </c>
      <c r="C14224" s="33"/>
      <c r="D14224" s="33" t="s">
        <v>5657</v>
      </c>
      <c r="E14224" t="str">
        <f t="shared" si="226"/>
        <v>No Data</v>
      </c>
    </row>
    <row r="14225" spans="1:5" x14ac:dyDescent="0.3">
      <c r="A14225" s="33" t="s">
        <v>128</v>
      </c>
      <c r="B14225" s="33" t="s">
        <v>53</v>
      </c>
      <c r="C14225" s="33">
        <v>168000</v>
      </c>
      <c r="D14225" s="33" t="s">
        <v>5658</v>
      </c>
      <c r="E14225" t="str">
        <f t="shared" si="226"/>
        <v>$125K-$200K</v>
      </c>
    </row>
    <row r="14226" spans="1:5" x14ac:dyDescent="0.3">
      <c r="A14226" s="33" t="s">
        <v>0</v>
      </c>
      <c r="B14226" s="33" t="s">
        <v>53</v>
      </c>
      <c r="C14226" s="33"/>
      <c r="D14226" s="33" t="s">
        <v>366</v>
      </c>
      <c r="E14226" t="str">
        <f t="shared" si="226"/>
        <v>No Data</v>
      </c>
    </row>
    <row r="14227" spans="1:5" x14ac:dyDescent="0.3">
      <c r="A14227" s="33" t="s">
        <v>2</v>
      </c>
      <c r="B14227" s="33" t="s">
        <v>53</v>
      </c>
      <c r="C14227" s="33">
        <v>150000</v>
      </c>
      <c r="D14227" s="33" t="s">
        <v>235</v>
      </c>
      <c r="E14227" t="str">
        <f t="shared" si="226"/>
        <v>$125K-$200K</v>
      </c>
    </row>
    <row r="14228" spans="1:5" x14ac:dyDescent="0.3">
      <c r="A14228" s="33" t="s">
        <v>0</v>
      </c>
      <c r="B14228" s="33" t="s">
        <v>53</v>
      </c>
      <c r="C14228" s="33"/>
      <c r="D14228" s="33" t="s">
        <v>299</v>
      </c>
      <c r="E14228" t="str">
        <f t="shared" si="226"/>
        <v>No Data</v>
      </c>
    </row>
    <row r="14229" spans="1:5" x14ac:dyDescent="0.3">
      <c r="A14229" s="33" t="s">
        <v>4</v>
      </c>
      <c r="B14229" s="33" t="s">
        <v>54</v>
      </c>
      <c r="C14229" s="33">
        <v>145000</v>
      </c>
      <c r="D14229" s="33" t="s">
        <v>4139</v>
      </c>
      <c r="E14229" t="str">
        <f t="shared" si="226"/>
        <v>$125K-$200K</v>
      </c>
    </row>
    <row r="14230" spans="1:5" x14ac:dyDescent="0.3">
      <c r="A14230" s="33" t="s">
        <v>2</v>
      </c>
      <c r="B14230" s="33" t="s">
        <v>53</v>
      </c>
      <c r="C14230" s="33">
        <v>95000</v>
      </c>
      <c r="D14230" s="33" t="s">
        <v>676</v>
      </c>
      <c r="E14230" t="str">
        <f t="shared" si="226"/>
        <v>$75K-$100K</v>
      </c>
    </row>
    <row r="14231" spans="1:5" x14ac:dyDescent="0.3">
      <c r="A14231" s="33" t="s">
        <v>0</v>
      </c>
      <c r="B14231" s="33" t="s">
        <v>53</v>
      </c>
      <c r="C14231" s="33">
        <v>137500</v>
      </c>
      <c r="D14231" s="33" t="s">
        <v>4127</v>
      </c>
      <c r="E14231" t="str">
        <f t="shared" si="226"/>
        <v>$125K-$200K</v>
      </c>
    </row>
    <row r="14232" spans="1:5" x14ac:dyDescent="0.3">
      <c r="A14232" s="33" t="s">
        <v>4</v>
      </c>
      <c r="B14232" s="33" t="s">
        <v>53</v>
      </c>
      <c r="C14232" s="33">
        <v>115000</v>
      </c>
      <c r="D14232" s="33" t="s">
        <v>5659</v>
      </c>
      <c r="E14232" t="str">
        <f t="shared" si="226"/>
        <v>$100K-$125K</v>
      </c>
    </row>
    <row r="14233" spans="1:5" x14ac:dyDescent="0.3">
      <c r="A14233" s="33" t="s">
        <v>0</v>
      </c>
      <c r="B14233" s="33" t="s">
        <v>53</v>
      </c>
      <c r="C14233" s="33">
        <v>150000</v>
      </c>
      <c r="D14233" s="33" t="s">
        <v>1387</v>
      </c>
      <c r="E14233" t="str">
        <f t="shared" si="226"/>
        <v>$125K-$200K</v>
      </c>
    </row>
    <row r="14234" spans="1:5" x14ac:dyDescent="0.3">
      <c r="A14234" s="33" t="s">
        <v>126</v>
      </c>
      <c r="B14234" s="33" t="s">
        <v>53</v>
      </c>
      <c r="C14234" s="33"/>
      <c r="D14234" s="33" t="s">
        <v>2725</v>
      </c>
      <c r="E14234" t="str">
        <f t="shared" si="226"/>
        <v>No Data</v>
      </c>
    </row>
    <row r="14235" spans="1:5" x14ac:dyDescent="0.3">
      <c r="A14235" s="33" t="s">
        <v>4</v>
      </c>
      <c r="B14235" s="33" t="s">
        <v>53</v>
      </c>
      <c r="C14235" s="33">
        <v>124497</v>
      </c>
      <c r="D14235" s="33" t="s">
        <v>3397</v>
      </c>
      <c r="E14235" t="str">
        <f t="shared" si="226"/>
        <v>$100K-$125K</v>
      </c>
    </row>
    <row r="14236" spans="1:5" x14ac:dyDescent="0.3">
      <c r="A14236" s="33" t="s">
        <v>0</v>
      </c>
      <c r="B14236" s="33" t="s">
        <v>54</v>
      </c>
      <c r="C14236" s="33"/>
      <c r="D14236" s="33" t="s">
        <v>5660</v>
      </c>
      <c r="E14236" t="str">
        <f t="shared" si="226"/>
        <v>No Data</v>
      </c>
    </row>
    <row r="14237" spans="1:5" x14ac:dyDescent="0.3">
      <c r="A14237" s="33" t="s">
        <v>0</v>
      </c>
      <c r="B14237" s="33" t="s">
        <v>54</v>
      </c>
      <c r="C14237" s="33">
        <v>200000</v>
      </c>
      <c r="D14237" s="33" t="s">
        <v>1818</v>
      </c>
      <c r="E14237" t="str">
        <f t="shared" si="226"/>
        <v>$125K-$200K</v>
      </c>
    </row>
    <row r="14238" spans="1:5" x14ac:dyDescent="0.3">
      <c r="A14238" s="33" t="s">
        <v>2</v>
      </c>
      <c r="B14238" s="33" t="s">
        <v>53</v>
      </c>
      <c r="C14238" s="33">
        <v>115000</v>
      </c>
      <c r="D14238" s="33" t="s">
        <v>525</v>
      </c>
      <c r="E14238" t="str">
        <f t="shared" si="226"/>
        <v>$100K-$125K</v>
      </c>
    </row>
    <row r="14239" spans="1:5" x14ac:dyDescent="0.3">
      <c r="A14239" s="33" t="s">
        <v>2</v>
      </c>
      <c r="B14239" s="33" t="s">
        <v>53</v>
      </c>
      <c r="C14239" s="33">
        <v>100000</v>
      </c>
      <c r="D14239" s="33" t="s">
        <v>830</v>
      </c>
      <c r="E14239" t="str">
        <f t="shared" si="226"/>
        <v>$75K-$100K</v>
      </c>
    </row>
    <row r="14240" spans="1:5" x14ac:dyDescent="0.3">
      <c r="A14240" s="33" t="s">
        <v>0</v>
      </c>
      <c r="B14240" s="33" t="s">
        <v>53</v>
      </c>
      <c r="C14240" s="33">
        <v>221665</v>
      </c>
      <c r="D14240" s="33" t="s">
        <v>849</v>
      </c>
      <c r="E14240" t="str">
        <f t="shared" si="226"/>
        <v>&gt;$200K</v>
      </c>
    </row>
    <row r="14241" spans="1:5" x14ac:dyDescent="0.3">
      <c r="A14241" s="33" t="s">
        <v>128</v>
      </c>
      <c r="B14241" s="33" t="s">
        <v>92</v>
      </c>
      <c r="C14241" s="33">
        <v>157500</v>
      </c>
      <c r="D14241" s="33" t="s">
        <v>532</v>
      </c>
      <c r="E14241" t="str">
        <f t="shared" si="226"/>
        <v>$125K-$200K</v>
      </c>
    </row>
    <row r="14242" spans="1:5" x14ac:dyDescent="0.3">
      <c r="A14242" s="33" t="s">
        <v>126</v>
      </c>
      <c r="B14242" s="33" t="s">
        <v>53</v>
      </c>
      <c r="C14242" s="33"/>
      <c r="D14242" s="33" t="s">
        <v>225</v>
      </c>
      <c r="E14242" t="str">
        <f t="shared" si="226"/>
        <v>No Data</v>
      </c>
    </row>
    <row r="14243" spans="1:5" x14ac:dyDescent="0.3">
      <c r="A14243" s="33" t="s">
        <v>0</v>
      </c>
      <c r="B14243" s="33" t="s">
        <v>53</v>
      </c>
      <c r="C14243" s="33">
        <v>116600</v>
      </c>
      <c r="D14243" s="33" t="s">
        <v>476</v>
      </c>
      <c r="E14243" t="str">
        <f t="shared" si="226"/>
        <v>$100K-$125K</v>
      </c>
    </row>
    <row r="14244" spans="1:5" x14ac:dyDescent="0.3">
      <c r="A14244" s="33" t="s">
        <v>2</v>
      </c>
      <c r="B14244" s="33" t="s">
        <v>53</v>
      </c>
      <c r="C14244" s="33">
        <v>54000</v>
      </c>
      <c r="D14244" s="33" t="s">
        <v>5661</v>
      </c>
      <c r="E14244" t="str">
        <f t="shared" si="226"/>
        <v>&lt;$75K</v>
      </c>
    </row>
    <row r="14245" spans="1:5" x14ac:dyDescent="0.3">
      <c r="A14245" s="33" t="s">
        <v>2</v>
      </c>
      <c r="B14245" s="33" t="s">
        <v>53</v>
      </c>
      <c r="C14245" s="33">
        <v>52000</v>
      </c>
      <c r="D14245" s="33" t="s">
        <v>5662</v>
      </c>
      <c r="E14245" t="str">
        <f t="shared" si="226"/>
        <v>&lt;$75K</v>
      </c>
    </row>
    <row r="14246" spans="1:5" x14ac:dyDescent="0.3">
      <c r="A14246" s="33" t="s">
        <v>2</v>
      </c>
      <c r="B14246" s="33" t="s">
        <v>53</v>
      </c>
      <c r="C14246" s="33">
        <v>81311.5</v>
      </c>
      <c r="D14246" s="33" t="s">
        <v>232</v>
      </c>
      <c r="E14246" t="str">
        <f t="shared" si="226"/>
        <v>$75K-$100K</v>
      </c>
    </row>
    <row r="14247" spans="1:5" x14ac:dyDescent="0.3">
      <c r="A14247" s="33" t="s">
        <v>4</v>
      </c>
      <c r="B14247" s="33" t="s">
        <v>53</v>
      </c>
      <c r="C14247" s="33">
        <v>150000</v>
      </c>
      <c r="D14247" s="33" t="s">
        <v>836</v>
      </c>
      <c r="E14247" t="str">
        <f t="shared" si="226"/>
        <v>$125K-$200K</v>
      </c>
    </row>
    <row r="14248" spans="1:5" x14ac:dyDescent="0.3">
      <c r="A14248" s="33" t="s">
        <v>4</v>
      </c>
      <c r="B14248" s="33" t="s">
        <v>183</v>
      </c>
      <c r="C14248" s="33">
        <v>211000</v>
      </c>
      <c r="D14248" s="33" t="s">
        <v>225</v>
      </c>
      <c r="E14248" t="str">
        <f t="shared" si="226"/>
        <v>&gt;$200K</v>
      </c>
    </row>
    <row r="14249" spans="1:5" x14ac:dyDescent="0.3">
      <c r="A14249" s="33" t="s">
        <v>4</v>
      </c>
      <c r="B14249" s="33" t="s">
        <v>53</v>
      </c>
      <c r="C14249" s="33">
        <v>147500</v>
      </c>
      <c r="D14249" s="33" t="s">
        <v>5663</v>
      </c>
      <c r="E14249" t="str">
        <f t="shared" si="226"/>
        <v>$125K-$200K</v>
      </c>
    </row>
    <row r="14250" spans="1:5" x14ac:dyDescent="0.3">
      <c r="A14250" s="33" t="s">
        <v>2</v>
      </c>
      <c r="B14250" s="33" t="s">
        <v>53</v>
      </c>
      <c r="C14250" s="33">
        <v>115000</v>
      </c>
      <c r="D14250" s="33" t="s">
        <v>764</v>
      </c>
      <c r="E14250" t="str">
        <f t="shared" si="226"/>
        <v>$100K-$125K</v>
      </c>
    </row>
    <row r="14251" spans="1:5" x14ac:dyDescent="0.3">
      <c r="A14251" s="33" t="s">
        <v>0</v>
      </c>
      <c r="B14251" s="33" t="s">
        <v>53</v>
      </c>
      <c r="C14251" s="33">
        <v>210000</v>
      </c>
      <c r="D14251" s="33" t="s">
        <v>364</v>
      </c>
      <c r="E14251" t="str">
        <f t="shared" si="226"/>
        <v>&gt;$200K</v>
      </c>
    </row>
    <row r="14252" spans="1:5" x14ac:dyDescent="0.3">
      <c r="A14252" s="33" t="s">
        <v>2</v>
      </c>
      <c r="B14252" s="33" t="s">
        <v>53</v>
      </c>
      <c r="C14252" s="33">
        <v>110000</v>
      </c>
      <c r="D14252" s="33" t="s">
        <v>5664</v>
      </c>
      <c r="E14252" t="str">
        <f t="shared" si="226"/>
        <v>$100K-$125K</v>
      </c>
    </row>
    <row r="14253" spans="1:5" x14ac:dyDescent="0.3">
      <c r="A14253" s="33" t="s">
        <v>4</v>
      </c>
      <c r="B14253" s="33" t="s">
        <v>53</v>
      </c>
      <c r="C14253" s="33"/>
      <c r="D14253" s="33" t="s">
        <v>228</v>
      </c>
      <c r="E14253" t="str">
        <f t="shared" si="226"/>
        <v>No Data</v>
      </c>
    </row>
    <row r="14254" spans="1:5" x14ac:dyDescent="0.3">
      <c r="A14254" s="33" t="s">
        <v>0</v>
      </c>
      <c r="B14254" s="33" t="s">
        <v>53</v>
      </c>
      <c r="C14254" s="33">
        <v>112724.171875</v>
      </c>
      <c r="D14254" s="33" t="s">
        <v>3868</v>
      </c>
      <c r="E14254" t="str">
        <f t="shared" si="226"/>
        <v>$100K-$125K</v>
      </c>
    </row>
    <row r="14255" spans="1:5" x14ac:dyDescent="0.3">
      <c r="A14255" s="33" t="s">
        <v>4</v>
      </c>
      <c r="B14255" s="33" t="s">
        <v>69</v>
      </c>
      <c r="C14255" s="33">
        <v>98283</v>
      </c>
      <c r="D14255" s="33" t="s">
        <v>273</v>
      </c>
      <c r="E14255" t="str">
        <f t="shared" si="226"/>
        <v>$75K-$100K</v>
      </c>
    </row>
    <row r="14256" spans="1:5" x14ac:dyDescent="0.3">
      <c r="A14256" s="33" t="s">
        <v>0</v>
      </c>
      <c r="B14256" s="33" t="s">
        <v>53</v>
      </c>
      <c r="C14256" s="33">
        <v>90670</v>
      </c>
      <c r="D14256" s="33" t="s">
        <v>5665</v>
      </c>
      <c r="E14256" t="str">
        <f t="shared" si="226"/>
        <v>$75K-$100K</v>
      </c>
    </row>
    <row r="14257" spans="1:5" x14ac:dyDescent="0.3">
      <c r="A14257" s="33" t="s">
        <v>2</v>
      </c>
      <c r="B14257" s="33" t="s">
        <v>53</v>
      </c>
      <c r="C14257" s="33">
        <v>120000</v>
      </c>
      <c r="D14257" s="33" t="s">
        <v>268</v>
      </c>
      <c r="E14257" t="str">
        <f t="shared" si="226"/>
        <v>$100K-$125K</v>
      </c>
    </row>
    <row r="14258" spans="1:5" x14ac:dyDescent="0.3">
      <c r="A14258" s="33" t="s">
        <v>4</v>
      </c>
      <c r="B14258" s="33" t="s">
        <v>53</v>
      </c>
      <c r="C14258" s="33"/>
      <c r="D14258" s="33" t="s">
        <v>258</v>
      </c>
      <c r="E14258" t="str">
        <f t="shared" si="226"/>
        <v>No Data</v>
      </c>
    </row>
    <row r="14259" spans="1:5" x14ac:dyDescent="0.3">
      <c r="A14259" s="33" t="s">
        <v>2</v>
      </c>
      <c r="B14259" s="33" t="s">
        <v>53</v>
      </c>
      <c r="C14259" s="33"/>
      <c r="D14259" s="33" t="s">
        <v>3539</v>
      </c>
      <c r="E14259" t="str">
        <f t="shared" si="226"/>
        <v>No Data</v>
      </c>
    </row>
    <row r="14260" spans="1:5" x14ac:dyDescent="0.3">
      <c r="A14260" s="33" t="s">
        <v>4</v>
      </c>
      <c r="B14260" s="33" t="s">
        <v>53</v>
      </c>
      <c r="C14260" s="33"/>
      <c r="D14260" s="33" t="s">
        <v>258</v>
      </c>
      <c r="E14260" t="str">
        <f t="shared" si="226"/>
        <v>No Data</v>
      </c>
    </row>
    <row r="14261" spans="1:5" x14ac:dyDescent="0.3">
      <c r="A14261" s="33" t="s">
        <v>126</v>
      </c>
      <c r="B14261" s="33" t="s">
        <v>53</v>
      </c>
      <c r="C14261" s="33"/>
      <c r="D14261" s="33" t="s">
        <v>1427</v>
      </c>
      <c r="E14261" t="str">
        <f t="shared" si="226"/>
        <v>No Data</v>
      </c>
    </row>
    <row r="14262" spans="1:5" x14ac:dyDescent="0.3">
      <c r="A14262" s="33" t="s">
        <v>125</v>
      </c>
      <c r="B14262" s="33" t="s">
        <v>53</v>
      </c>
      <c r="C14262" s="33">
        <v>101808</v>
      </c>
      <c r="D14262" s="33" t="s">
        <v>679</v>
      </c>
      <c r="E14262" t="str">
        <f t="shared" si="226"/>
        <v>$100K-$125K</v>
      </c>
    </row>
    <row r="14263" spans="1:5" x14ac:dyDescent="0.3">
      <c r="A14263" s="33" t="s">
        <v>4</v>
      </c>
      <c r="B14263" s="33" t="s">
        <v>54</v>
      </c>
      <c r="C14263" s="33"/>
      <c r="D14263" s="33" t="s">
        <v>5666</v>
      </c>
      <c r="E14263" t="str">
        <f t="shared" si="226"/>
        <v>No Data</v>
      </c>
    </row>
    <row r="14264" spans="1:5" x14ac:dyDescent="0.3">
      <c r="A14264" s="33" t="s">
        <v>4</v>
      </c>
      <c r="B14264" s="33" t="s">
        <v>53</v>
      </c>
      <c r="C14264" s="33"/>
      <c r="D14264" s="33" t="s">
        <v>255</v>
      </c>
      <c r="E14264" t="str">
        <f t="shared" si="226"/>
        <v>No Data</v>
      </c>
    </row>
    <row r="14265" spans="1:5" x14ac:dyDescent="0.3">
      <c r="A14265" s="33" t="s">
        <v>2</v>
      </c>
      <c r="B14265" s="33" t="s">
        <v>53</v>
      </c>
      <c r="C14265" s="33"/>
      <c r="D14265" s="33" t="s">
        <v>833</v>
      </c>
      <c r="E14265" t="str">
        <f t="shared" si="226"/>
        <v>No Data</v>
      </c>
    </row>
    <row r="14266" spans="1:5" x14ac:dyDescent="0.3">
      <c r="A14266" s="33" t="s">
        <v>4</v>
      </c>
      <c r="B14266" s="33" t="s">
        <v>68</v>
      </c>
      <c r="C14266" s="33"/>
      <c r="D14266" s="33" t="s">
        <v>5667</v>
      </c>
      <c r="E14266" t="str">
        <f t="shared" si="226"/>
        <v>No Data</v>
      </c>
    </row>
    <row r="14267" spans="1:5" x14ac:dyDescent="0.3">
      <c r="A14267" s="33" t="s">
        <v>1</v>
      </c>
      <c r="B14267" s="33" t="s">
        <v>105</v>
      </c>
      <c r="C14267" s="33">
        <v>166000</v>
      </c>
      <c r="D14267" s="33" t="s">
        <v>2430</v>
      </c>
      <c r="E14267" t="str">
        <f t="shared" si="226"/>
        <v>$125K-$200K</v>
      </c>
    </row>
    <row r="14268" spans="1:5" x14ac:dyDescent="0.3">
      <c r="A14268" s="33" t="s">
        <v>4</v>
      </c>
      <c r="B14268" s="33" t="s">
        <v>53</v>
      </c>
      <c r="C14268" s="33">
        <v>120000</v>
      </c>
      <c r="D14268" s="33" t="s">
        <v>766</v>
      </c>
      <c r="E14268" t="str">
        <f t="shared" si="226"/>
        <v>$100K-$125K</v>
      </c>
    </row>
    <row r="14269" spans="1:5" x14ac:dyDescent="0.3">
      <c r="A14269" s="33" t="s">
        <v>52</v>
      </c>
      <c r="B14269" s="33" t="s">
        <v>53</v>
      </c>
      <c r="C14269" s="33"/>
      <c r="D14269" s="33" t="s">
        <v>1378</v>
      </c>
      <c r="E14269" t="str">
        <f t="shared" si="226"/>
        <v>No Data</v>
      </c>
    </row>
    <row r="14270" spans="1:5" x14ac:dyDescent="0.3">
      <c r="A14270" s="33" t="s">
        <v>2</v>
      </c>
      <c r="B14270" s="33" t="s">
        <v>72</v>
      </c>
      <c r="C14270" s="33">
        <v>105650</v>
      </c>
      <c r="D14270" s="33" t="s">
        <v>335</v>
      </c>
      <c r="E14270" t="str">
        <f t="shared" si="226"/>
        <v>$100K-$125K</v>
      </c>
    </row>
    <row r="14271" spans="1:5" x14ac:dyDescent="0.3">
      <c r="A14271" s="33" t="s">
        <v>2</v>
      </c>
      <c r="B14271" s="33" t="s">
        <v>53</v>
      </c>
      <c r="C14271" s="33">
        <v>85166</v>
      </c>
      <c r="D14271" s="33" t="s">
        <v>5668</v>
      </c>
      <c r="E14271" t="str">
        <f t="shared" si="226"/>
        <v>$75K-$100K</v>
      </c>
    </row>
    <row r="14272" spans="1:5" x14ac:dyDescent="0.3">
      <c r="A14272" s="33" t="s">
        <v>4</v>
      </c>
      <c r="B14272" s="33" t="s">
        <v>53</v>
      </c>
      <c r="C14272" s="33">
        <v>138200</v>
      </c>
      <c r="D14272" s="33" t="s">
        <v>646</v>
      </c>
      <c r="E14272" t="str">
        <f t="shared" si="226"/>
        <v>$125K-$200K</v>
      </c>
    </row>
    <row r="14273" spans="1:5" x14ac:dyDescent="0.3">
      <c r="A14273" s="33" t="s">
        <v>4</v>
      </c>
      <c r="B14273" s="33" t="s">
        <v>53</v>
      </c>
      <c r="C14273" s="33"/>
      <c r="D14273" s="33" t="s">
        <v>231</v>
      </c>
      <c r="E14273" t="str">
        <f t="shared" si="226"/>
        <v>No Data</v>
      </c>
    </row>
    <row r="14274" spans="1:5" x14ac:dyDescent="0.3">
      <c r="A14274" s="33" t="s">
        <v>0</v>
      </c>
      <c r="B14274" s="33" t="s">
        <v>53</v>
      </c>
      <c r="C14274" s="33">
        <v>136875</v>
      </c>
      <c r="D14274" s="33" t="s">
        <v>5669</v>
      </c>
      <c r="E14274" t="str">
        <f t="shared" si="226"/>
        <v>$125K-$200K</v>
      </c>
    </row>
    <row r="14275" spans="1:5" x14ac:dyDescent="0.3">
      <c r="A14275" s="33" t="s">
        <v>2</v>
      </c>
      <c r="B14275" s="33" t="s">
        <v>53</v>
      </c>
      <c r="C14275" s="33"/>
      <c r="D14275" s="33" t="s">
        <v>4216</v>
      </c>
      <c r="E14275" t="str">
        <f t="shared" ref="E14275:E14338" si="227">_xlfn.XLOOKUP(C14275,$H$16:$H$21,$G$16:$G$21,,1)</f>
        <v>No Data</v>
      </c>
    </row>
    <row r="14276" spans="1:5" x14ac:dyDescent="0.3">
      <c r="A14276" s="33" t="s">
        <v>0</v>
      </c>
      <c r="B14276" s="33" t="s">
        <v>53</v>
      </c>
      <c r="C14276" s="33">
        <v>150000</v>
      </c>
      <c r="D14276" s="33" t="s">
        <v>265</v>
      </c>
      <c r="E14276" t="str">
        <f t="shared" si="227"/>
        <v>$125K-$200K</v>
      </c>
    </row>
    <row r="14277" spans="1:5" x14ac:dyDescent="0.3">
      <c r="A14277" s="33" t="s">
        <v>2</v>
      </c>
      <c r="B14277" s="33" t="s">
        <v>53</v>
      </c>
      <c r="C14277" s="33"/>
      <c r="D14277" s="33" t="s">
        <v>457</v>
      </c>
      <c r="E14277" t="str">
        <f t="shared" si="227"/>
        <v>No Data</v>
      </c>
    </row>
    <row r="14278" spans="1:5" x14ac:dyDescent="0.3">
      <c r="A14278" s="33" t="s">
        <v>4</v>
      </c>
      <c r="B14278" s="33" t="s">
        <v>54</v>
      </c>
      <c r="C14278" s="33">
        <v>100000</v>
      </c>
      <c r="D14278" s="33" t="s">
        <v>5670</v>
      </c>
      <c r="E14278" t="str">
        <f t="shared" si="227"/>
        <v>$75K-$100K</v>
      </c>
    </row>
    <row r="14279" spans="1:5" x14ac:dyDescent="0.3">
      <c r="A14279" s="33" t="s">
        <v>2</v>
      </c>
      <c r="B14279" s="33" t="s">
        <v>53</v>
      </c>
      <c r="C14279" s="33">
        <v>135930.5</v>
      </c>
      <c r="D14279" s="33" t="s">
        <v>3660</v>
      </c>
      <c r="E14279" t="str">
        <f t="shared" si="227"/>
        <v>$125K-$200K</v>
      </c>
    </row>
    <row r="14280" spans="1:5" x14ac:dyDescent="0.3">
      <c r="A14280" s="33" t="s">
        <v>4</v>
      </c>
      <c r="B14280" s="33" t="s">
        <v>54</v>
      </c>
      <c r="C14280" s="33">
        <v>150000</v>
      </c>
      <c r="D14280" s="33" t="s">
        <v>2908</v>
      </c>
      <c r="E14280" t="str">
        <f t="shared" si="227"/>
        <v>$125K-$200K</v>
      </c>
    </row>
    <row r="14281" spans="1:5" x14ac:dyDescent="0.3">
      <c r="A14281" s="33" t="s">
        <v>0</v>
      </c>
      <c r="B14281" s="33" t="s">
        <v>53</v>
      </c>
      <c r="C14281" s="33"/>
      <c r="D14281" s="33" t="s">
        <v>299</v>
      </c>
      <c r="E14281" t="str">
        <f t="shared" si="227"/>
        <v>No Data</v>
      </c>
    </row>
    <row r="14282" spans="1:5" x14ac:dyDescent="0.3">
      <c r="A14282" s="33" t="s">
        <v>2</v>
      </c>
      <c r="B14282" s="33" t="s">
        <v>53</v>
      </c>
      <c r="C14282" s="33"/>
      <c r="D14282" s="33" t="s">
        <v>447</v>
      </c>
      <c r="E14282" t="str">
        <f t="shared" si="227"/>
        <v>No Data</v>
      </c>
    </row>
    <row r="14283" spans="1:5" x14ac:dyDescent="0.3">
      <c r="A14283" s="33" t="s">
        <v>0</v>
      </c>
      <c r="B14283" s="33" t="s">
        <v>53</v>
      </c>
      <c r="C14283" s="33"/>
      <c r="D14283" s="33" t="s">
        <v>4089</v>
      </c>
      <c r="E14283" t="str">
        <f t="shared" si="227"/>
        <v>No Data</v>
      </c>
    </row>
    <row r="14284" spans="1:5" x14ac:dyDescent="0.3">
      <c r="A14284" s="33" t="s">
        <v>2</v>
      </c>
      <c r="B14284" s="33" t="s">
        <v>53</v>
      </c>
      <c r="C14284" s="33">
        <v>115000</v>
      </c>
      <c r="D14284" s="33" t="s">
        <v>5671</v>
      </c>
      <c r="E14284" t="str">
        <f t="shared" si="227"/>
        <v>$100K-$125K</v>
      </c>
    </row>
    <row r="14285" spans="1:5" x14ac:dyDescent="0.3">
      <c r="A14285" s="33" t="s">
        <v>0</v>
      </c>
      <c r="B14285" s="33" t="s">
        <v>53</v>
      </c>
      <c r="C14285" s="33"/>
      <c r="D14285" s="33" t="s">
        <v>2652</v>
      </c>
      <c r="E14285" t="str">
        <f t="shared" si="227"/>
        <v>No Data</v>
      </c>
    </row>
    <row r="14286" spans="1:5" x14ac:dyDescent="0.3">
      <c r="A14286" s="33" t="s">
        <v>0</v>
      </c>
      <c r="B14286" s="33" t="s">
        <v>53</v>
      </c>
      <c r="C14286" s="33"/>
      <c r="D14286" s="33" t="s">
        <v>461</v>
      </c>
      <c r="E14286" t="str">
        <f t="shared" si="227"/>
        <v>No Data</v>
      </c>
    </row>
    <row r="14287" spans="1:5" x14ac:dyDescent="0.3">
      <c r="A14287" s="33" t="s">
        <v>4</v>
      </c>
      <c r="B14287" s="33" t="s">
        <v>54</v>
      </c>
      <c r="C14287" s="33"/>
      <c r="D14287" s="33" t="s">
        <v>300</v>
      </c>
      <c r="E14287" t="str">
        <f t="shared" si="227"/>
        <v>No Data</v>
      </c>
    </row>
    <row r="14288" spans="1:5" x14ac:dyDescent="0.3">
      <c r="A14288" s="33" t="s">
        <v>0</v>
      </c>
      <c r="B14288" s="33" t="s">
        <v>54</v>
      </c>
      <c r="C14288" s="33">
        <v>92500</v>
      </c>
      <c r="D14288" s="33" t="s">
        <v>5672</v>
      </c>
      <c r="E14288" t="str">
        <f t="shared" si="227"/>
        <v>$75K-$100K</v>
      </c>
    </row>
    <row r="14289" spans="1:5" x14ac:dyDescent="0.3">
      <c r="A14289" s="33" t="s">
        <v>4</v>
      </c>
      <c r="B14289" s="33" t="s">
        <v>53</v>
      </c>
      <c r="C14289" s="33"/>
      <c r="D14289" s="33" t="s">
        <v>373</v>
      </c>
      <c r="E14289" t="str">
        <f t="shared" si="227"/>
        <v>No Data</v>
      </c>
    </row>
    <row r="14290" spans="1:5" x14ac:dyDescent="0.3">
      <c r="A14290" s="33" t="s">
        <v>0</v>
      </c>
      <c r="B14290" s="33" t="s">
        <v>53</v>
      </c>
      <c r="C14290" s="33">
        <v>170500</v>
      </c>
      <c r="D14290" s="33" t="s">
        <v>5673</v>
      </c>
      <c r="E14290" t="str">
        <f t="shared" si="227"/>
        <v>$125K-$200K</v>
      </c>
    </row>
    <row r="14291" spans="1:5" x14ac:dyDescent="0.3">
      <c r="A14291" s="33" t="s">
        <v>0</v>
      </c>
      <c r="B14291" s="33" t="s">
        <v>53</v>
      </c>
      <c r="C14291" s="33"/>
      <c r="D14291" s="33" t="s">
        <v>5674</v>
      </c>
      <c r="E14291" t="str">
        <f t="shared" si="227"/>
        <v>No Data</v>
      </c>
    </row>
    <row r="14292" spans="1:5" x14ac:dyDescent="0.3">
      <c r="A14292" s="33" t="s">
        <v>2</v>
      </c>
      <c r="B14292" s="33" t="s">
        <v>99</v>
      </c>
      <c r="C14292" s="33">
        <v>100500</v>
      </c>
      <c r="D14292" s="33" t="s">
        <v>329</v>
      </c>
      <c r="E14292" t="str">
        <f t="shared" si="227"/>
        <v>$100K-$125K</v>
      </c>
    </row>
    <row r="14293" spans="1:5" x14ac:dyDescent="0.3">
      <c r="A14293" s="33" t="s">
        <v>4</v>
      </c>
      <c r="B14293" s="33" t="s">
        <v>53</v>
      </c>
      <c r="C14293" s="33"/>
      <c r="D14293" s="33" t="s">
        <v>875</v>
      </c>
      <c r="E14293" t="str">
        <f t="shared" si="227"/>
        <v>No Data</v>
      </c>
    </row>
    <row r="14294" spans="1:5" x14ac:dyDescent="0.3">
      <c r="A14294" s="33" t="s">
        <v>4</v>
      </c>
      <c r="B14294" s="33" t="s">
        <v>53</v>
      </c>
      <c r="C14294" s="33">
        <v>102500</v>
      </c>
      <c r="D14294" s="33" t="s">
        <v>265</v>
      </c>
      <c r="E14294" t="str">
        <f t="shared" si="227"/>
        <v>$100K-$125K</v>
      </c>
    </row>
    <row r="14295" spans="1:5" x14ac:dyDescent="0.3">
      <c r="A14295" s="33" t="s">
        <v>52</v>
      </c>
      <c r="B14295" s="33" t="s">
        <v>53</v>
      </c>
      <c r="C14295" s="33">
        <v>87555</v>
      </c>
      <c r="D14295" s="33" t="s">
        <v>4022</v>
      </c>
      <c r="E14295" t="str">
        <f t="shared" si="227"/>
        <v>$75K-$100K</v>
      </c>
    </row>
    <row r="14296" spans="1:5" x14ac:dyDescent="0.3">
      <c r="A14296" s="33" t="s">
        <v>2</v>
      </c>
      <c r="B14296" s="33" t="s">
        <v>53</v>
      </c>
      <c r="C14296" s="33">
        <v>115000</v>
      </c>
      <c r="D14296" s="33" t="s">
        <v>2260</v>
      </c>
      <c r="E14296" t="str">
        <f t="shared" si="227"/>
        <v>$100K-$125K</v>
      </c>
    </row>
    <row r="14297" spans="1:5" x14ac:dyDescent="0.3">
      <c r="A14297" s="33" t="s">
        <v>0</v>
      </c>
      <c r="B14297" s="33" t="s">
        <v>53</v>
      </c>
      <c r="C14297" s="33">
        <v>130400</v>
      </c>
      <c r="D14297" s="33" t="s">
        <v>646</v>
      </c>
      <c r="E14297" t="str">
        <f t="shared" si="227"/>
        <v>$125K-$200K</v>
      </c>
    </row>
    <row r="14298" spans="1:5" x14ac:dyDescent="0.3">
      <c r="A14298" s="33" t="s">
        <v>2</v>
      </c>
      <c r="B14298" s="33" t="s">
        <v>80</v>
      </c>
      <c r="C14298" s="33">
        <v>111175</v>
      </c>
      <c r="D14298" s="33" t="s">
        <v>4753</v>
      </c>
      <c r="E14298" t="str">
        <f t="shared" si="227"/>
        <v>$100K-$125K</v>
      </c>
    </row>
    <row r="14299" spans="1:5" x14ac:dyDescent="0.3">
      <c r="A14299" s="33" t="s">
        <v>2</v>
      </c>
      <c r="B14299" s="33" t="s">
        <v>53</v>
      </c>
      <c r="C14299" s="33"/>
      <c r="D14299" s="33" t="s">
        <v>5675</v>
      </c>
      <c r="E14299" t="str">
        <f t="shared" si="227"/>
        <v>No Data</v>
      </c>
    </row>
    <row r="14300" spans="1:5" x14ac:dyDescent="0.3">
      <c r="A14300" s="33" t="s">
        <v>0</v>
      </c>
      <c r="B14300" s="33" t="s">
        <v>53</v>
      </c>
      <c r="C14300" s="33">
        <v>149946.5</v>
      </c>
      <c r="D14300" s="33" t="s">
        <v>1134</v>
      </c>
      <c r="E14300" t="str">
        <f t="shared" si="227"/>
        <v>$125K-$200K</v>
      </c>
    </row>
    <row r="14301" spans="1:5" x14ac:dyDescent="0.3">
      <c r="A14301" s="33" t="s">
        <v>2</v>
      </c>
      <c r="B14301" s="33" t="s">
        <v>53</v>
      </c>
      <c r="C14301" s="33"/>
      <c r="D14301" s="33" t="s">
        <v>3584</v>
      </c>
      <c r="E14301" t="str">
        <f t="shared" si="227"/>
        <v>No Data</v>
      </c>
    </row>
    <row r="14302" spans="1:5" x14ac:dyDescent="0.3">
      <c r="A14302" s="33" t="s">
        <v>0</v>
      </c>
      <c r="B14302" s="33" t="s">
        <v>53</v>
      </c>
      <c r="C14302" s="33">
        <v>86962</v>
      </c>
      <c r="D14302" s="33" t="s">
        <v>5330</v>
      </c>
      <c r="E14302" t="str">
        <f t="shared" si="227"/>
        <v>$75K-$100K</v>
      </c>
    </row>
    <row r="14303" spans="1:5" x14ac:dyDescent="0.3">
      <c r="A14303" s="33" t="s">
        <v>128</v>
      </c>
      <c r="B14303" s="33" t="s">
        <v>54</v>
      </c>
      <c r="C14303" s="33">
        <v>155000</v>
      </c>
      <c r="D14303" s="33" t="s">
        <v>230</v>
      </c>
      <c r="E14303" t="str">
        <f t="shared" si="227"/>
        <v>$125K-$200K</v>
      </c>
    </row>
    <row r="14304" spans="1:5" x14ac:dyDescent="0.3">
      <c r="A14304" s="33" t="s">
        <v>2</v>
      </c>
      <c r="B14304" s="33" t="s">
        <v>53</v>
      </c>
      <c r="C14304" s="33"/>
      <c r="D14304" s="33" t="s">
        <v>1673</v>
      </c>
      <c r="E14304" t="str">
        <f t="shared" si="227"/>
        <v>No Data</v>
      </c>
    </row>
    <row r="14305" spans="1:5" x14ac:dyDescent="0.3">
      <c r="A14305" s="33" t="s">
        <v>2</v>
      </c>
      <c r="B14305" s="33" t="s">
        <v>97</v>
      </c>
      <c r="C14305" s="33"/>
      <c r="D14305" s="33" t="s">
        <v>666</v>
      </c>
      <c r="E14305" t="str">
        <f t="shared" si="227"/>
        <v>No Data</v>
      </c>
    </row>
    <row r="14306" spans="1:5" x14ac:dyDescent="0.3">
      <c r="A14306" s="33" t="s">
        <v>128</v>
      </c>
      <c r="B14306" s="33" t="s">
        <v>53</v>
      </c>
      <c r="C14306" s="33"/>
      <c r="D14306" s="33" t="s">
        <v>1142</v>
      </c>
      <c r="E14306" t="str">
        <f t="shared" si="227"/>
        <v>No Data</v>
      </c>
    </row>
    <row r="14307" spans="1:5" x14ac:dyDescent="0.3">
      <c r="A14307" s="33" t="s">
        <v>4</v>
      </c>
      <c r="B14307" s="33" t="s">
        <v>53</v>
      </c>
      <c r="C14307" s="33">
        <v>150000</v>
      </c>
      <c r="D14307" s="33" t="s">
        <v>265</v>
      </c>
      <c r="E14307" t="str">
        <f t="shared" si="227"/>
        <v>$125K-$200K</v>
      </c>
    </row>
    <row r="14308" spans="1:5" x14ac:dyDescent="0.3">
      <c r="A14308" s="33" t="s">
        <v>125</v>
      </c>
      <c r="B14308" s="33" t="s">
        <v>53</v>
      </c>
      <c r="C14308" s="33"/>
      <c r="D14308" s="33" t="s">
        <v>234</v>
      </c>
      <c r="E14308" t="str">
        <f t="shared" si="227"/>
        <v>No Data</v>
      </c>
    </row>
    <row r="14309" spans="1:5" x14ac:dyDescent="0.3">
      <c r="A14309" s="33" t="s">
        <v>0</v>
      </c>
      <c r="B14309" s="33" t="s">
        <v>53</v>
      </c>
      <c r="C14309" s="33">
        <v>161500</v>
      </c>
      <c r="D14309" s="33" t="s">
        <v>524</v>
      </c>
      <c r="E14309" t="str">
        <f t="shared" si="227"/>
        <v>$125K-$200K</v>
      </c>
    </row>
    <row r="14310" spans="1:5" x14ac:dyDescent="0.3">
      <c r="A14310" s="33" t="s">
        <v>52</v>
      </c>
      <c r="B14310" s="33" t="s">
        <v>53</v>
      </c>
      <c r="C14310" s="33">
        <v>97500</v>
      </c>
      <c r="D14310" s="33" t="s">
        <v>5676</v>
      </c>
      <c r="E14310" t="str">
        <f t="shared" si="227"/>
        <v>$75K-$100K</v>
      </c>
    </row>
    <row r="14311" spans="1:5" x14ac:dyDescent="0.3">
      <c r="A14311" s="33" t="s">
        <v>52</v>
      </c>
      <c r="B14311" s="33" t="s">
        <v>197</v>
      </c>
      <c r="C14311" s="33">
        <v>63000</v>
      </c>
      <c r="D14311" s="33" t="s">
        <v>1732</v>
      </c>
      <c r="E14311" t="str">
        <f t="shared" si="227"/>
        <v>&lt;$75K</v>
      </c>
    </row>
    <row r="14312" spans="1:5" x14ac:dyDescent="0.3">
      <c r="A14312" s="33" t="s">
        <v>126</v>
      </c>
      <c r="B14312" s="33" t="s">
        <v>53</v>
      </c>
      <c r="C14312" s="33"/>
      <c r="D14312" s="33" t="s">
        <v>1935</v>
      </c>
      <c r="E14312" t="str">
        <f t="shared" si="227"/>
        <v>No Data</v>
      </c>
    </row>
    <row r="14313" spans="1:5" x14ac:dyDescent="0.3">
      <c r="A14313" s="33" t="s">
        <v>2</v>
      </c>
      <c r="B14313" s="33" t="s">
        <v>53</v>
      </c>
      <c r="C14313" s="33"/>
      <c r="D14313" s="33" t="s">
        <v>480</v>
      </c>
      <c r="E14313" t="str">
        <f t="shared" si="227"/>
        <v>No Data</v>
      </c>
    </row>
    <row r="14314" spans="1:5" x14ac:dyDescent="0.3">
      <c r="A14314" s="33" t="s">
        <v>128</v>
      </c>
      <c r="B14314" s="33" t="s">
        <v>53</v>
      </c>
      <c r="C14314" s="33">
        <v>197500</v>
      </c>
      <c r="D14314" s="33" t="s">
        <v>4521</v>
      </c>
      <c r="E14314" t="str">
        <f t="shared" si="227"/>
        <v>$125K-$200K</v>
      </c>
    </row>
    <row r="14315" spans="1:5" x14ac:dyDescent="0.3">
      <c r="A14315" s="33" t="s">
        <v>2</v>
      </c>
      <c r="B14315" s="33" t="s">
        <v>123</v>
      </c>
      <c r="C14315" s="33">
        <v>110300</v>
      </c>
      <c r="D14315" s="33" t="s">
        <v>1855</v>
      </c>
      <c r="E14315" t="str">
        <f t="shared" si="227"/>
        <v>$100K-$125K</v>
      </c>
    </row>
    <row r="14316" spans="1:5" x14ac:dyDescent="0.3">
      <c r="A14316" s="33" t="s">
        <v>0</v>
      </c>
      <c r="B14316" s="33" t="s">
        <v>53</v>
      </c>
      <c r="C14316" s="33"/>
      <c r="D14316" s="33" t="s">
        <v>5677</v>
      </c>
      <c r="E14316" t="str">
        <f t="shared" si="227"/>
        <v>No Data</v>
      </c>
    </row>
    <row r="14317" spans="1:5" x14ac:dyDescent="0.3">
      <c r="A14317" s="33" t="s">
        <v>4</v>
      </c>
      <c r="B14317" s="33" t="s">
        <v>53</v>
      </c>
      <c r="C14317" s="33"/>
      <c r="D14317" s="33" t="s">
        <v>268</v>
      </c>
      <c r="E14317" t="str">
        <f t="shared" si="227"/>
        <v>No Data</v>
      </c>
    </row>
    <row r="14318" spans="1:5" x14ac:dyDescent="0.3">
      <c r="A14318" s="33" t="s">
        <v>4</v>
      </c>
      <c r="B14318" s="33" t="s">
        <v>53</v>
      </c>
      <c r="C14318" s="33">
        <v>115000</v>
      </c>
      <c r="D14318" s="33" t="s">
        <v>318</v>
      </c>
      <c r="E14318" t="str">
        <f t="shared" si="227"/>
        <v>$100K-$125K</v>
      </c>
    </row>
    <row r="14319" spans="1:5" x14ac:dyDescent="0.3">
      <c r="A14319" s="33" t="s">
        <v>2</v>
      </c>
      <c r="B14319" s="33" t="s">
        <v>53</v>
      </c>
      <c r="C14319" s="33">
        <v>113760</v>
      </c>
      <c r="D14319" s="33" t="s">
        <v>5678</v>
      </c>
      <c r="E14319" t="str">
        <f t="shared" si="227"/>
        <v>$100K-$125K</v>
      </c>
    </row>
    <row r="14320" spans="1:5" x14ac:dyDescent="0.3">
      <c r="A14320" s="33" t="s">
        <v>126</v>
      </c>
      <c r="B14320" s="33" t="s">
        <v>54</v>
      </c>
      <c r="C14320" s="33"/>
      <c r="D14320" s="33" t="s">
        <v>230</v>
      </c>
      <c r="E14320" t="str">
        <f t="shared" si="227"/>
        <v>No Data</v>
      </c>
    </row>
    <row r="14321" spans="1:5" x14ac:dyDescent="0.3">
      <c r="A14321" s="33" t="s">
        <v>128</v>
      </c>
      <c r="B14321" s="33" t="s">
        <v>54</v>
      </c>
      <c r="C14321" s="33">
        <v>135000</v>
      </c>
      <c r="D14321" s="33" t="s">
        <v>364</v>
      </c>
      <c r="E14321" t="str">
        <f t="shared" si="227"/>
        <v>$125K-$200K</v>
      </c>
    </row>
    <row r="14322" spans="1:5" x14ac:dyDescent="0.3">
      <c r="A14322" s="33" t="s">
        <v>0</v>
      </c>
      <c r="B14322" s="33" t="s">
        <v>53</v>
      </c>
      <c r="C14322" s="33">
        <v>80000</v>
      </c>
      <c r="D14322" s="33" t="s">
        <v>5679</v>
      </c>
      <c r="E14322" t="str">
        <f t="shared" si="227"/>
        <v>$75K-$100K</v>
      </c>
    </row>
    <row r="14323" spans="1:5" x14ac:dyDescent="0.3">
      <c r="A14323" s="33" t="s">
        <v>0</v>
      </c>
      <c r="B14323" s="33" t="s">
        <v>54</v>
      </c>
      <c r="C14323" s="33"/>
      <c r="D14323" s="33" t="s">
        <v>1393</v>
      </c>
      <c r="E14323" t="str">
        <f t="shared" si="227"/>
        <v>No Data</v>
      </c>
    </row>
    <row r="14324" spans="1:5" x14ac:dyDescent="0.3">
      <c r="A14324" s="33" t="s">
        <v>4</v>
      </c>
      <c r="B14324" s="33" t="s">
        <v>53</v>
      </c>
      <c r="C14324" s="33"/>
      <c r="D14324" s="33" t="s">
        <v>268</v>
      </c>
      <c r="E14324" t="str">
        <f t="shared" si="227"/>
        <v>No Data</v>
      </c>
    </row>
    <row r="14325" spans="1:5" x14ac:dyDescent="0.3">
      <c r="A14325" s="33" t="s">
        <v>0</v>
      </c>
      <c r="B14325" s="33" t="s">
        <v>53</v>
      </c>
      <c r="C14325" s="33"/>
      <c r="D14325" s="33" t="s">
        <v>457</v>
      </c>
      <c r="E14325" t="str">
        <f t="shared" si="227"/>
        <v>No Data</v>
      </c>
    </row>
    <row r="14326" spans="1:5" x14ac:dyDescent="0.3">
      <c r="A14326" s="33" t="s">
        <v>128</v>
      </c>
      <c r="B14326" s="33" t="s">
        <v>53</v>
      </c>
      <c r="C14326" s="33">
        <v>167500</v>
      </c>
      <c r="D14326" s="33" t="s">
        <v>505</v>
      </c>
      <c r="E14326" t="str">
        <f t="shared" si="227"/>
        <v>$125K-$200K</v>
      </c>
    </row>
    <row r="14327" spans="1:5" x14ac:dyDescent="0.3">
      <c r="A14327" s="33" t="s">
        <v>2</v>
      </c>
      <c r="B14327" s="33" t="s">
        <v>53</v>
      </c>
      <c r="C14327" s="33"/>
      <c r="D14327" s="33" t="s">
        <v>1145</v>
      </c>
      <c r="E14327" t="str">
        <f t="shared" si="227"/>
        <v>No Data</v>
      </c>
    </row>
    <row r="14328" spans="1:5" x14ac:dyDescent="0.3">
      <c r="A14328" s="33" t="s">
        <v>0</v>
      </c>
      <c r="B14328" s="33" t="s">
        <v>53</v>
      </c>
      <c r="C14328" s="33">
        <v>120000</v>
      </c>
      <c r="D14328" s="33" t="s">
        <v>879</v>
      </c>
      <c r="E14328" t="str">
        <f t="shared" si="227"/>
        <v>$100K-$125K</v>
      </c>
    </row>
    <row r="14329" spans="1:5" x14ac:dyDescent="0.3">
      <c r="A14329" s="33" t="s">
        <v>2</v>
      </c>
      <c r="B14329" s="33" t="s">
        <v>127</v>
      </c>
      <c r="C14329" s="33">
        <v>111175</v>
      </c>
      <c r="D14329" s="33" t="s">
        <v>3083</v>
      </c>
      <c r="E14329" t="str">
        <f t="shared" si="227"/>
        <v>$100K-$125K</v>
      </c>
    </row>
    <row r="14330" spans="1:5" x14ac:dyDescent="0.3">
      <c r="A14330" s="33" t="s">
        <v>4</v>
      </c>
      <c r="B14330" s="33" t="s">
        <v>53</v>
      </c>
      <c r="C14330" s="33">
        <v>170000</v>
      </c>
      <c r="D14330" s="33" t="s">
        <v>5680</v>
      </c>
      <c r="E14330" t="str">
        <f t="shared" si="227"/>
        <v>$125K-$200K</v>
      </c>
    </row>
    <row r="14331" spans="1:5" x14ac:dyDescent="0.3">
      <c r="A14331" s="33" t="s">
        <v>128</v>
      </c>
      <c r="B14331" s="33" t="s">
        <v>54</v>
      </c>
      <c r="C14331" s="33">
        <v>115000</v>
      </c>
      <c r="D14331" s="33" t="s">
        <v>951</v>
      </c>
      <c r="E14331" t="str">
        <f t="shared" si="227"/>
        <v>$100K-$125K</v>
      </c>
    </row>
    <row r="14332" spans="1:5" x14ac:dyDescent="0.3">
      <c r="A14332" s="33" t="s">
        <v>4</v>
      </c>
      <c r="B14332" s="33" t="s">
        <v>88</v>
      </c>
      <c r="C14332" s="33">
        <v>147500</v>
      </c>
      <c r="D14332" s="33" t="s">
        <v>1076</v>
      </c>
      <c r="E14332" t="str">
        <f t="shared" si="227"/>
        <v>$125K-$200K</v>
      </c>
    </row>
    <row r="14333" spans="1:5" x14ac:dyDescent="0.3">
      <c r="A14333" s="33" t="s">
        <v>2</v>
      </c>
      <c r="B14333" s="33" t="s">
        <v>53</v>
      </c>
      <c r="C14333" s="33"/>
      <c r="D14333" s="33" t="s">
        <v>268</v>
      </c>
      <c r="E14333" t="str">
        <f t="shared" si="227"/>
        <v>No Data</v>
      </c>
    </row>
    <row r="14334" spans="1:5" x14ac:dyDescent="0.3">
      <c r="A14334" s="33" t="s">
        <v>4</v>
      </c>
      <c r="B14334" s="33" t="s">
        <v>72</v>
      </c>
      <c r="C14334" s="33">
        <v>110000</v>
      </c>
      <c r="D14334" s="33" t="s">
        <v>5681</v>
      </c>
      <c r="E14334" t="str">
        <f t="shared" si="227"/>
        <v>$100K-$125K</v>
      </c>
    </row>
    <row r="14335" spans="1:5" x14ac:dyDescent="0.3">
      <c r="A14335" s="33" t="s">
        <v>126</v>
      </c>
      <c r="B14335" s="33" t="s">
        <v>54</v>
      </c>
      <c r="C14335" s="33">
        <v>160000</v>
      </c>
      <c r="D14335" s="33" t="s">
        <v>638</v>
      </c>
      <c r="E14335" t="str">
        <f t="shared" si="227"/>
        <v>$125K-$200K</v>
      </c>
    </row>
    <row r="14336" spans="1:5" x14ac:dyDescent="0.3">
      <c r="A14336" s="33" t="s">
        <v>2</v>
      </c>
      <c r="B14336" s="33" t="s">
        <v>53</v>
      </c>
      <c r="C14336" s="33"/>
      <c r="D14336" s="33" t="s">
        <v>3531</v>
      </c>
      <c r="E14336" t="str">
        <f t="shared" si="227"/>
        <v>No Data</v>
      </c>
    </row>
    <row r="14337" spans="1:5" x14ac:dyDescent="0.3">
      <c r="A14337" s="33" t="s">
        <v>126</v>
      </c>
      <c r="B14337" s="33" t="s">
        <v>54</v>
      </c>
      <c r="C14337" s="33">
        <v>135000</v>
      </c>
      <c r="D14337" s="33" t="s">
        <v>648</v>
      </c>
      <c r="E14337" t="str">
        <f t="shared" si="227"/>
        <v>$125K-$200K</v>
      </c>
    </row>
    <row r="14338" spans="1:5" x14ac:dyDescent="0.3">
      <c r="A14338" s="33" t="s">
        <v>2</v>
      </c>
      <c r="B14338" s="33" t="s">
        <v>83</v>
      </c>
      <c r="C14338" s="33">
        <v>75067.5</v>
      </c>
      <c r="D14338" s="33" t="s">
        <v>1314</v>
      </c>
      <c r="E14338" t="str">
        <f t="shared" si="227"/>
        <v>$75K-$100K</v>
      </c>
    </row>
    <row r="14339" spans="1:5" x14ac:dyDescent="0.3">
      <c r="A14339" s="33" t="s">
        <v>4</v>
      </c>
      <c r="B14339" s="33" t="s">
        <v>92</v>
      </c>
      <c r="C14339" s="33">
        <v>89100</v>
      </c>
      <c r="D14339" s="33" t="s">
        <v>532</v>
      </c>
      <c r="E14339" t="str">
        <f t="shared" ref="E14339:E14402" si="228">_xlfn.XLOOKUP(C14339,$H$16:$H$21,$G$16:$G$21,,1)</f>
        <v>$75K-$100K</v>
      </c>
    </row>
    <row r="14340" spans="1:5" x14ac:dyDescent="0.3">
      <c r="A14340" s="33" t="s">
        <v>126</v>
      </c>
      <c r="B14340" s="33" t="s">
        <v>53</v>
      </c>
      <c r="C14340" s="33">
        <v>183000</v>
      </c>
      <c r="D14340" s="33" t="s">
        <v>5682</v>
      </c>
      <c r="E14340" t="str">
        <f t="shared" si="228"/>
        <v>$125K-$200K</v>
      </c>
    </row>
    <row r="14341" spans="1:5" x14ac:dyDescent="0.3">
      <c r="A14341" s="33" t="s">
        <v>0</v>
      </c>
      <c r="B14341" s="33" t="s">
        <v>53</v>
      </c>
      <c r="C14341" s="33">
        <v>115000</v>
      </c>
      <c r="D14341" s="33" t="s">
        <v>299</v>
      </c>
      <c r="E14341" t="str">
        <f t="shared" si="228"/>
        <v>$100K-$125K</v>
      </c>
    </row>
    <row r="14342" spans="1:5" x14ac:dyDescent="0.3">
      <c r="A14342" s="33" t="s">
        <v>4</v>
      </c>
      <c r="B14342" s="33" t="s">
        <v>53</v>
      </c>
      <c r="C14342" s="33">
        <v>211000</v>
      </c>
      <c r="D14342" s="33" t="s">
        <v>225</v>
      </c>
      <c r="E14342" t="str">
        <f t="shared" si="228"/>
        <v>&gt;$200K</v>
      </c>
    </row>
    <row r="14343" spans="1:5" x14ac:dyDescent="0.3">
      <c r="A14343" s="33" t="s">
        <v>2</v>
      </c>
      <c r="B14343" s="33" t="s">
        <v>53</v>
      </c>
      <c r="C14343" s="33"/>
      <c r="D14343" s="33" t="s">
        <v>5683</v>
      </c>
      <c r="E14343" t="str">
        <f t="shared" si="228"/>
        <v>No Data</v>
      </c>
    </row>
    <row r="14344" spans="1:5" x14ac:dyDescent="0.3">
      <c r="A14344" s="33" t="s">
        <v>2</v>
      </c>
      <c r="B14344" s="33" t="s">
        <v>53</v>
      </c>
      <c r="C14344" s="33"/>
      <c r="D14344" s="33" t="s">
        <v>5684</v>
      </c>
      <c r="E14344" t="str">
        <f t="shared" si="228"/>
        <v>No Data</v>
      </c>
    </row>
    <row r="14345" spans="1:5" x14ac:dyDescent="0.3">
      <c r="A14345" s="33" t="s">
        <v>0</v>
      </c>
      <c r="B14345" s="33" t="s">
        <v>53</v>
      </c>
      <c r="C14345" s="33">
        <v>170000</v>
      </c>
      <c r="D14345" s="33" t="s">
        <v>431</v>
      </c>
      <c r="E14345" t="str">
        <f t="shared" si="228"/>
        <v>$125K-$200K</v>
      </c>
    </row>
    <row r="14346" spans="1:5" x14ac:dyDescent="0.3">
      <c r="A14346" s="33" t="s">
        <v>0</v>
      </c>
      <c r="B14346" s="33" t="s">
        <v>53</v>
      </c>
      <c r="C14346" s="33"/>
      <c r="D14346" s="33" t="s">
        <v>5685</v>
      </c>
      <c r="E14346" t="str">
        <f t="shared" si="228"/>
        <v>No Data</v>
      </c>
    </row>
    <row r="14347" spans="1:5" x14ac:dyDescent="0.3">
      <c r="A14347" s="33" t="s">
        <v>0</v>
      </c>
      <c r="B14347" s="33" t="s">
        <v>53</v>
      </c>
      <c r="C14347" s="33">
        <v>181500</v>
      </c>
      <c r="D14347" s="33" t="s">
        <v>5686</v>
      </c>
      <c r="E14347" t="str">
        <f t="shared" si="228"/>
        <v>$125K-$200K</v>
      </c>
    </row>
    <row r="14348" spans="1:5" x14ac:dyDescent="0.3">
      <c r="A14348" s="33" t="s">
        <v>4</v>
      </c>
      <c r="B14348" s="33" t="s">
        <v>53</v>
      </c>
      <c r="C14348" s="33">
        <v>99150</v>
      </c>
      <c r="D14348" s="33" t="s">
        <v>5687</v>
      </c>
      <c r="E14348" t="str">
        <f t="shared" si="228"/>
        <v>$75K-$100K</v>
      </c>
    </row>
    <row r="14349" spans="1:5" x14ac:dyDescent="0.3">
      <c r="A14349" s="33" t="s">
        <v>4</v>
      </c>
      <c r="B14349" s="33" t="s">
        <v>68</v>
      </c>
      <c r="C14349" s="33">
        <v>96773</v>
      </c>
      <c r="D14349" s="33" t="s">
        <v>5688</v>
      </c>
      <c r="E14349" t="str">
        <f t="shared" si="228"/>
        <v>$75K-$100K</v>
      </c>
    </row>
    <row r="14350" spans="1:5" x14ac:dyDescent="0.3">
      <c r="A14350" s="33" t="s">
        <v>2</v>
      </c>
      <c r="B14350" s="33" t="s">
        <v>53</v>
      </c>
      <c r="C14350" s="33">
        <v>123000</v>
      </c>
      <c r="D14350" s="33" t="s">
        <v>520</v>
      </c>
      <c r="E14350" t="str">
        <f t="shared" si="228"/>
        <v>$100K-$125K</v>
      </c>
    </row>
    <row r="14351" spans="1:5" x14ac:dyDescent="0.3">
      <c r="A14351" s="33" t="s">
        <v>0</v>
      </c>
      <c r="B14351" s="33" t="s">
        <v>54</v>
      </c>
      <c r="C14351" s="33">
        <v>145000</v>
      </c>
      <c r="D14351" s="33" t="s">
        <v>373</v>
      </c>
      <c r="E14351" t="str">
        <f t="shared" si="228"/>
        <v>$125K-$200K</v>
      </c>
    </row>
    <row r="14352" spans="1:5" x14ac:dyDescent="0.3">
      <c r="A14352" s="33" t="s">
        <v>125</v>
      </c>
      <c r="B14352" s="33" t="s">
        <v>53</v>
      </c>
      <c r="C14352" s="33">
        <v>105515</v>
      </c>
      <c r="D14352" s="33" t="s">
        <v>476</v>
      </c>
      <c r="E14352" t="str">
        <f t="shared" si="228"/>
        <v>$100K-$125K</v>
      </c>
    </row>
    <row r="14353" spans="1:5" x14ac:dyDescent="0.3">
      <c r="A14353" s="33" t="s">
        <v>4</v>
      </c>
      <c r="B14353" s="33" t="s">
        <v>53</v>
      </c>
      <c r="C14353" s="33">
        <v>125000</v>
      </c>
      <c r="D14353" s="33" t="s">
        <v>268</v>
      </c>
      <c r="E14353" t="str">
        <f t="shared" si="228"/>
        <v>$100K-$125K</v>
      </c>
    </row>
    <row r="14354" spans="1:5" x14ac:dyDescent="0.3">
      <c r="A14354" s="33" t="s">
        <v>0</v>
      </c>
      <c r="B14354" s="33" t="s">
        <v>53</v>
      </c>
      <c r="C14354" s="33"/>
      <c r="D14354" s="33" t="s">
        <v>258</v>
      </c>
      <c r="E14354" t="str">
        <f t="shared" si="228"/>
        <v>No Data</v>
      </c>
    </row>
    <row r="14355" spans="1:5" x14ac:dyDescent="0.3">
      <c r="A14355" s="33" t="s">
        <v>125</v>
      </c>
      <c r="B14355" s="33" t="s">
        <v>84</v>
      </c>
      <c r="C14355" s="33">
        <v>111175</v>
      </c>
      <c r="D14355" s="33" t="s">
        <v>1480</v>
      </c>
      <c r="E14355" t="str">
        <f t="shared" si="228"/>
        <v>$100K-$125K</v>
      </c>
    </row>
    <row r="14356" spans="1:5" x14ac:dyDescent="0.3">
      <c r="A14356" s="33" t="s">
        <v>4</v>
      </c>
      <c r="B14356" s="33" t="s">
        <v>53</v>
      </c>
      <c r="C14356" s="33"/>
      <c r="D14356" s="33" t="s">
        <v>1460</v>
      </c>
      <c r="E14356" t="str">
        <f t="shared" si="228"/>
        <v>No Data</v>
      </c>
    </row>
    <row r="14357" spans="1:5" x14ac:dyDescent="0.3">
      <c r="A14357" s="33" t="s">
        <v>52</v>
      </c>
      <c r="B14357" s="33" t="s">
        <v>53</v>
      </c>
      <c r="C14357" s="33">
        <v>97500</v>
      </c>
      <c r="D14357" s="33" t="s">
        <v>268</v>
      </c>
      <c r="E14357" t="str">
        <f t="shared" si="228"/>
        <v>$75K-$100K</v>
      </c>
    </row>
    <row r="14358" spans="1:5" x14ac:dyDescent="0.3">
      <c r="A14358" s="33" t="s">
        <v>0</v>
      </c>
      <c r="B14358" s="33" t="s">
        <v>53</v>
      </c>
      <c r="C14358" s="33">
        <v>92550</v>
      </c>
      <c r="D14358" s="33" t="s">
        <v>5689</v>
      </c>
      <c r="E14358" t="str">
        <f t="shared" si="228"/>
        <v>$75K-$100K</v>
      </c>
    </row>
    <row r="14359" spans="1:5" x14ac:dyDescent="0.3">
      <c r="A14359" s="33" t="s">
        <v>4</v>
      </c>
      <c r="B14359" s="33" t="s">
        <v>54</v>
      </c>
      <c r="C14359" s="33"/>
      <c r="D14359" s="33" t="s">
        <v>258</v>
      </c>
      <c r="E14359" t="str">
        <f t="shared" si="228"/>
        <v>No Data</v>
      </c>
    </row>
    <row r="14360" spans="1:5" x14ac:dyDescent="0.3">
      <c r="A14360" s="33" t="s">
        <v>0</v>
      </c>
      <c r="B14360" s="33" t="s">
        <v>53</v>
      </c>
      <c r="C14360" s="33">
        <v>105700</v>
      </c>
      <c r="D14360" s="33" t="s">
        <v>1846</v>
      </c>
      <c r="E14360" t="str">
        <f t="shared" si="228"/>
        <v>$100K-$125K</v>
      </c>
    </row>
    <row r="14361" spans="1:5" x14ac:dyDescent="0.3">
      <c r="A14361" s="33" t="s">
        <v>0</v>
      </c>
      <c r="B14361" s="33" t="s">
        <v>53</v>
      </c>
      <c r="C14361" s="33">
        <v>95005</v>
      </c>
      <c r="D14361" s="33" t="s">
        <v>792</v>
      </c>
      <c r="E14361" t="str">
        <f t="shared" si="228"/>
        <v>$75K-$100K</v>
      </c>
    </row>
    <row r="14362" spans="1:5" x14ac:dyDescent="0.3">
      <c r="A14362" s="33" t="s">
        <v>0</v>
      </c>
      <c r="B14362" s="33" t="s">
        <v>53</v>
      </c>
      <c r="C14362" s="33"/>
      <c r="D14362" s="33" t="s">
        <v>5690</v>
      </c>
      <c r="E14362" t="str">
        <f t="shared" si="228"/>
        <v>No Data</v>
      </c>
    </row>
    <row r="14363" spans="1:5" x14ac:dyDescent="0.3">
      <c r="A14363" s="33" t="s">
        <v>1</v>
      </c>
      <c r="B14363" s="33" t="s">
        <v>68</v>
      </c>
      <c r="C14363" s="33"/>
      <c r="D14363" s="33" t="s">
        <v>5691</v>
      </c>
      <c r="E14363" t="str">
        <f t="shared" si="228"/>
        <v>No Data</v>
      </c>
    </row>
    <row r="14364" spans="1:5" x14ac:dyDescent="0.3">
      <c r="A14364" s="33" t="s">
        <v>0</v>
      </c>
      <c r="B14364" s="33" t="s">
        <v>53</v>
      </c>
      <c r="C14364" s="33"/>
      <c r="D14364" s="33" t="s">
        <v>457</v>
      </c>
      <c r="E14364" t="str">
        <f t="shared" si="228"/>
        <v>No Data</v>
      </c>
    </row>
    <row r="14365" spans="1:5" x14ac:dyDescent="0.3">
      <c r="A14365" s="33" t="s">
        <v>1</v>
      </c>
      <c r="B14365" s="33" t="s">
        <v>88</v>
      </c>
      <c r="C14365" s="33">
        <v>79200</v>
      </c>
      <c r="D14365" s="33" t="s">
        <v>2625</v>
      </c>
      <c r="E14365" t="str">
        <f t="shared" si="228"/>
        <v>$75K-$100K</v>
      </c>
    </row>
    <row r="14366" spans="1:5" x14ac:dyDescent="0.3">
      <c r="A14366" s="33" t="s">
        <v>128</v>
      </c>
      <c r="B14366" s="33" t="s">
        <v>53</v>
      </c>
      <c r="C14366" s="33">
        <v>463500</v>
      </c>
      <c r="D14366" s="33" t="s">
        <v>5692</v>
      </c>
      <c r="E14366" t="str">
        <f t="shared" si="228"/>
        <v>&gt;$200K</v>
      </c>
    </row>
    <row r="14367" spans="1:5" x14ac:dyDescent="0.3">
      <c r="A14367" s="33" t="s">
        <v>0</v>
      </c>
      <c r="B14367" s="33" t="s">
        <v>57</v>
      </c>
      <c r="C14367" s="33">
        <v>100300</v>
      </c>
      <c r="D14367" s="33" t="s">
        <v>2766</v>
      </c>
      <c r="E14367" t="str">
        <f t="shared" si="228"/>
        <v>$100K-$125K</v>
      </c>
    </row>
    <row r="14368" spans="1:5" x14ac:dyDescent="0.3">
      <c r="A14368" s="33" t="s">
        <v>126</v>
      </c>
      <c r="B14368" s="33" t="s">
        <v>53</v>
      </c>
      <c r="C14368" s="33">
        <v>172500</v>
      </c>
      <c r="D14368" s="33" t="s">
        <v>638</v>
      </c>
      <c r="E14368" t="str">
        <f t="shared" si="228"/>
        <v>$125K-$200K</v>
      </c>
    </row>
    <row r="14369" spans="1:5" x14ac:dyDescent="0.3">
      <c r="A14369" s="33" t="s">
        <v>0</v>
      </c>
      <c r="B14369" s="33" t="s">
        <v>53</v>
      </c>
      <c r="C14369" s="33">
        <v>110664</v>
      </c>
      <c r="D14369" s="33" t="s">
        <v>2058</v>
      </c>
      <c r="E14369" t="str">
        <f t="shared" si="228"/>
        <v>$100K-$125K</v>
      </c>
    </row>
    <row r="14370" spans="1:5" x14ac:dyDescent="0.3">
      <c r="A14370" s="33" t="s">
        <v>126</v>
      </c>
      <c r="B14370" s="33" t="s">
        <v>53</v>
      </c>
      <c r="C14370" s="33">
        <v>183046</v>
      </c>
      <c r="D14370" s="33" t="s">
        <v>611</v>
      </c>
      <c r="E14370" t="str">
        <f t="shared" si="228"/>
        <v>$125K-$200K</v>
      </c>
    </row>
    <row r="14371" spans="1:5" x14ac:dyDescent="0.3">
      <c r="A14371" s="33" t="s">
        <v>2</v>
      </c>
      <c r="B14371" s="33" t="s">
        <v>53</v>
      </c>
      <c r="C14371" s="33">
        <v>62536</v>
      </c>
      <c r="D14371" s="33" t="s">
        <v>5693</v>
      </c>
      <c r="E14371" t="str">
        <f t="shared" si="228"/>
        <v>&lt;$75K</v>
      </c>
    </row>
    <row r="14372" spans="1:5" x14ac:dyDescent="0.3">
      <c r="A14372" s="33" t="s">
        <v>128</v>
      </c>
      <c r="B14372" s="33" t="s">
        <v>53</v>
      </c>
      <c r="C14372" s="33">
        <v>152700</v>
      </c>
      <c r="D14372" s="33" t="s">
        <v>299</v>
      </c>
      <c r="E14372" t="str">
        <f t="shared" si="228"/>
        <v>$125K-$200K</v>
      </c>
    </row>
    <row r="14373" spans="1:5" x14ac:dyDescent="0.3">
      <c r="A14373" s="33" t="s">
        <v>4</v>
      </c>
      <c r="B14373" s="33" t="s">
        <v>53</v>
      </c>
      <c r="C14373" s="33"/>
      <c r="D14373" s="33" t="s">
        <v>2737</v>
      </c>
      <c r="E14373" t="str">
        <f t="shared" si="228"/>
        <v>No Data</v>
      </c>
    </row>
    <row r="14374" spans="1:5" x14ac:dyDescent="0.3">
      <c r="A14374" s="33" t="s">
        <v>2</v>
      </c>
      <c r="B14374" s="33" t="s">
        <v>53</v>
      </c>
      <c r="C14374" s="33">
        <v>56000</v>
      </c>
      <c r="D14374" s="33" t="s">
        <v>268</v>
      </c>
      <c r="E14374" t="str">
        <f t="shared" si="228"/>
        <v>&lt;$75K</v>
      </c>
    </row>
    <row r="14375" spans="1:5" x14ac:dyDescent="0.3">
      <c r="A14375" s="33" t="s">
        <v>0</v>
      </c>
      <c r="B14375" s="33" t="s">
        <v>53</v>
      </c>
      <c r="C14375" s="33"/>
      <c r="D14375" s="33" t="s">
        <v>2154</v>
      </c>
      <c r="E14375" t="str">
        <f t="shared" si="228"/>
        <v>No Data</v>
      </c>
    </row>
    <row r="14376" spans="1:5" x14ac:dyDescent="0.3">
      <c r="A14376" s="33" t="s">
        <v>0</v>
      </c>
      <c r="B14376" s="33" t="s">
        <v>53</v>
      </c>
      <c r="C14376" s="33">
        <v>137825</v>
      </c>
      <c r="D14376" s="33" t="s">
        <v>5694</v>
      </c>
      <c r="E14376" t="str">
        <f t="shared" si="228"/>
        <v>$125K-$200K</v>
      </c>
    </row>
    <row r="14377" spans="1:5" x14ac:dyDescent="0.3">
      <c r="A14377" s="33" t="s">
        <v>4</v>
      </c>
      <c r="B14377" s="33" t="s">
        <v>117</v>
      </c>
      <c r="C14377" s="33">
        <v>235000</v>
      </c>
      <c r="D14377" s="33" t="s">
        <v>5695</v>
      </c>
      <c r="E14377" t="str">
        <f t="shared" si="228"/>
        <v>&gt;$200K</v>
      </c>
    </row>
    <row r="14378" spans="1:5" x14ac:dyDescent="0.3">
      <c r="A14378" s="33" t="s">
        <v>0</v>
      </c>
      <c r="B14378" s="33" t="s">
        <v>53</v>
      </c>
      <c r="C14378" s="33">
        <v>112500</v>
      </c>
      <c r="D14378" s="33" t="s">
        <v>2236</v>
      </c>
      <c r="E14378" t="str">
        <f t="shared" si="228"/>
        <v>$100K-$125K</v>
      </c>
    </row>
    <row r="14379" spans="1:5" x14ac:dyDescent="0.3">
      <c r="A14379" s="33" t="s">
        <v>126</v>
      </c>
      <c r="B14379" s="33" t="s">
        <v>53</v>
      </c>
      <c r="C14379" s="33">
        <v>138200</v>
      </c>
      <c r="D14379" s="33" t="s">
        <v>646</v>
      </c>
      <c r="E14379" t="str">
        <f t="shared" si="228"/>
        <v>$125K-$200K</v>
      </c>
    </row>
    <row r="14380" spans="1:5" x14ac:dyDescent="0.3">
      <c r="A14380" s="33" t="s">
        <v>4</v>
      </c>
      <c r="B14380" s="33" t="s">
        <v>54</v>
      </c>
      <c r="C14380" s="33">
        <v>127500</v>
      </c>
      <c r="D14380" s="33" t="s">
        <v>232</v>
      </c>
      <c r="E14380" t="str">
        <f t="shared" si="228"/>
        <v>$125K-$200K</v>
      </c>
    </row>
    <row r="14381" spans="1:5" x14ac:dyDescent="0.3">
      <c r="A14381" s="33" t="s">
        <v>0</v>
      </c>
      <c r="B14381" s="33" t="s">
        <v>53</v>
      </c>
      <c r="C14381" s="33">
        <v>125000</v>
      </c>
      <c r="D14381" s="33" t="s">
        <v>5696</v>
      </c>
      <c r="E14381" t="str">
        <f t="shared" si="228"/>
        <v>$100K-$125K</v>
      </c>
    </row>
    <row r="14382" spans="1:5" x14ac:dyDescent="0.3">
      <c r="A14382" s="33" t="s">
        <v>2</v>
      </c>
      <c r="B14382" s="33" t="s">
        <v>53</v>
      </c>
      <c r="C14382" s="33"/>
      <c r="D14382" s="33" t="s">
        <v>5697</v>
      </c>
      <c r="E14382" t="str">
        <f t="shared" si="228"/>
        <v>No Data</v>
      </c>
    </row>
    <row r="14383" spans="1:5" x14ac:dyDescent="0.3">
      <c r="A14383" s="33" t="s">
        <v>2</v>
      </c>
      <c r="B14383" s="33" t="s">
        <v>53</v>
      </c>
      <c r="C14383" s="33">
        <v>100000</v>
      </c>
      <c r="D14383" s="33" t="s">
        <v>2399</v>
      </c>
      <c r="E14383" t="str">
        <f t="shared" si="228"/>
        <v>$75K-$100K</v>
      </c>
    </row>
    <row r="14384" spans="1:5" x14ac:dyDescent="0.3">
      <c r="A14384" s="33" t="s">
        <v>0</v>
      </c>
      <c r="B14384" s="33" t="s">
        <v>53</v>
      </c>
      <c r="C14384" s="33">
        <v>90000</v>
      </c>
      <c r="D14384" s="33" t="s">
        <v>333</v>
      </c>
      <c r="E14384" t="str">
        <f t="shared" si="228"/>
        <v>$75K-$100K</v>
      </c>
    </row>
    <row r="14385" spans="1:5" x14ac:dyDescent="0.3">
      <c r="A14385" s="33" t="s">
        <v>128</v>
      </c>
      <c r="B14385" s="33" t="s">
        <v>53</v>
      </c>
      <c r="C14385" s="33">
        <v>125000</v>
      </c>
      <c r="D14385" s="33" t="s">
        <v>5698</v>
      </c>
      <c r="E14385" t="str">
        <f t="shared" si="228"/>
        <v>$100K-$125K</v>
      </c>
    </row>
    <row r="14386" spans="1:5" x14ac:dyDescent="0.3">
      <c r="A14386" s="33" t="s">
        <v>2</v>
      </c>
      <c r="B14386" s="33" t="s">
        <v>53</v>
      </c>
      <c r="C14386" s="33">
        <v>105000</v>
      </c>
      <c r="D14386" s="33" t="s">
        <v>5699</v>
      </c>
      <c r="E14386" t="str">
        <f t="shared" si="228"/>
        <v>$100K-$125K</v>
      </c>
    </row>
    <row r="14387" spans="1:5" x14ac:dyDescent="0.3">
      <c r="A14387" s="33" t="s">
        <v>4</v>
      </c>
      <c r="B14387" s="33" t="s">
        <v>88</v>
      </c>
      <c r="C14387" s="33">
        <v>147500</v>
      </c>
      <c r="D14387" s="33" t="s">
        <v>353</v>
      </c>
      <c r="E14387" t="str">
        <f t="shared" si="228"/>
        <v>$125K-$200K</v>
      </c>
    </row>
    <row r="14388" spans="1:5" x14ac:dyDescent="0.3">
      <c r="A14388" s="33" t="s">
        <v>0</v>
      </c>
      <c r="B14388" s="33" t="s">
        <v>53</v>
      </c>
      <c r="C14388" s="33">
        <v>132368</v>
      </c>
      <c r="D14388" s="33" t="s">
        <v>3918</v>
      </c>
      <c r="E14388" t="str">
        <f t="shared" si="228"/>
        <v>$125K-$200K</v>
      </c>
    </row>
    <row r="14389" spans="1:5" x14ac:dyDescent="0.3">
      <c r="A14389" s="33" t="s">
        <v>2</v>
      </c>
      <c r="B14389" s="33" t="s">
        <v>53</v>
      </c>
      <c r="C14389" s="33"/>
      <c r="D14389" s="33" t="s">
        <v>2161</v>
      </c>
      <c r="E14389" t="str">
        <f t="shared" si="228"/>
        <v>No Data</v>
      </c>
    </row>
    <row r="14390" spans="1:5" x14ac:dyDescent="0.3">
      <c r="A14390" s="33" t="s">
        <v>2</v>
      </c>
      <c r="B14390" s="33" t="s">
        <v>53</v>
      </c>
      <c r="C14390" s="33">
        <v>87194.5</v>
      </c>
      <c r="D14390" s="33" t="s">
        <v>4642</v>
      </c>
      <c r="E14390" t="str">
        <f t="shared" si="228"/>
        <v>$75K-$100K</v>
      </c>
    </row>
    <row r="14391" spans="1:5" x14ac:dyDescent="0.3">
      <c r="A14391" s="33" t="s">
        <v>126</v>
      </c>
      <c r="B14391" s="33" t="s">
        <v>54</v>
      </c>
      <c r="C14391" s="33">
        <v>115000</v>
      </c>
      <c r="D14391" s="33" t="s">
        <v>299</v>
      </c>
      <c r="E14391" t="str">
        <f t="shared" si="228"/>
        <v>$100K-$125K</v>
      </c>
    </row>
    <row r="14392" spans="1:5" x14ac:dyDescent="0.3">
      <c r="A14392" s="33" t="s">
        <v>2</v>
      </c>
      <c r="B14392" s="33" t="s">
        <v>183</v>
      </c>
      <c r="C14392" s="33"/>
      <c r="D14392" s="33" t="s">
        <v>1837</v>
      </c>
      <c r="E14392" t="str">
        <f t="shared" si="228"/>
        <v>No Data</v>
      </c>
    </row>
    <row r="14393" spans="1:5" x14ac:dyDescent="0.3">
      <c r="A14393" s="33" t="s">
        <v>128</v>
      </c>
      <c r="B14393" s="33" t="s">
        <v>54</v>
      </c>
      <c r="C14393" s="33"/>
      <c r="D14393" s="33" t="s">
        <v>1223</v>
      </c>
      <c r="E14393" t="str">
        <f t="shared" si="228"/>
        <v>No Data</v>
      </c>
    </row>
    <row r="14394" spans="1:5" x14ac:dyDescent="0.3">
      <c r="A14394" s="33" t="s">
        <v>2</v>
      </c>
      <c r="B14394" s="33" t="s">
        <v>53</v>
      </c>
      <c r="C14394" s="33">
        <v>115000</v>
      </c>
      <c r="D14394" s="33" t="s">
        <v>299</v>
      </c>
      <c r="E14394" t="str">
        <f t="shared" si="228"/>
        <v>$100K-$125K</v>
      </c>
    </row>
    <row r="14395" spans="1:5" x14ac:dyDescent="0.3">
      <c r="A14395" s="33" t="s">
        <v>2</v>
      </c>
      <c r="B14395" s="33" t="s">
        <v>89</v>
      </c>
      <c r="C14395" s="33">
        <v>79200</v>
      </c>
      <c r="D14395" s="33" t="s">
        <v>3615</v>
      </c>
      <c r="E14395" t="str">
        <f t="shared" si="228"/>
        <v>$75K-$100K</v>
      </c>
    </row>
    <row r="14396" spans="1:5" x14ac:dyDescent="0.3">
      <c r="A14396" s="33" t="s">
        <v>4</v>
      </c>
      <c r="B14396" s="33" t="s">
        <v>53</v>
      </c>
      <c r="C14396" s="33"/>
      <c r="D14396" s="33" t="s">
        <v>258</v>
      </c>
      <c r="E14396" t="str">
        <f t="shared" si="228"/>
        <v>No Data</v>
      </c>
    </row>
    <row r="14397" spans="1:5" x14ac:dyDescent="0.3">
      <c r="A14397" s="33" t="s">
        <v>0</v>
      </c>
      <c r="B14397" s="33" t="s">
        <v>70</v>
      </c>
      <c r="C14397" s="33">
        <v>69962.5</v>
      </c>
      <c r="D14397" s="33" t="s">
        <v>834</v>
      </c>
      <c r="E14397" t="str">
        <f t="shared" si="228"/>
        <v>&lt;$75K</v>
      </c>
    </row>
    <row r="14398" spans="1:5" x14ac:dyDescent="0.3">
      <c r="A14398" s="33" t="s">
        <v>0</v>
      </c>
      <c r="B14398" s="33" t="s">
        <v>53</v>
      </c>
      <c r="C14398" s="33">
        <v>145000</v>
      </c>
      <c r="D14398" s="33" t="s">
        <v>499</v>
      </c>
      <c r="E14398" t="str">
        <f t="shared" si="228"/>
        <v>$125K-$200K</v>
      </c>
    </row>
    <row r="14399" spans="1:5" x14ac:dyDescent="0.3">
      <c r="A14399" s="33" t="s">
        <v>0</v>
      </c>
      <c r="B14399" s="33" t="s">
        <v>54</v>
      </c>
      <c r="C14399" s="33"/>
      <c r="D14399" s="33" t="s">
        <v>258</v>
      </c>
      <c r="E14399" t="str">
        <f t="shared" si="228"/>
        <v>No Data</v>
      </c>
    </row>
    <row r="14400" spans="1:5" x14ac:dyDescent="0.3">
      <c r="A14400" s="33" t="s">
        <v>2</v>
      </c>
      <c r="B14400" s="33" t="s">
        <v>53</v>
      </c>
      <c r="C14400" s="33"/>
      <c r="D14400" s="33" t="s">
        <v>5313</v>
      </c>
      <c r="E14400" t="str">
        <f t="shared" si="228"/>
        <v>No Data</v>
      </c>
    </row>
    <row r="14401" spans="1:5" x14ac:dyDescent="0.3">
      <c r="A14401" s="33" t="s">
        <v>128</v>
      </c>
      <c r="B14401" s="33" t="s">
        <v>111</v>
      </c>
      <c r="C14401" s="33">
        <v>157500</v>
      </c>
      <c r="D14401" s="33" t="s">
        <v>1559</v>
      </c>
      <c r="E14401" t="str">
        <f t="shared" si="228"/>
        <v>$125K-$200K</v>
      </c>
    </row>
    <row r="14402" spans="1:5" x14ac:dyDescent="0.3">
      <c r="A14402" s="33" t="s">
        <v>4</v>
      </c>
      <c r="B14402" s="33" t="s">
        <v>53</v>
      </c>
      <c r="C14402" s="33"/>
      <c r="D14402" s="33" t="s">
        <v>299</v>
      </c>
      <c r="E14402" t="str">
        <f t="shared" si="228"/>
        <v>No Data</v>
      </c>
    </row>
    <row r="14403" spans="1:5" x14ac:dyDescent="0.3">
      <c r="A14403" s="33" t="s">
        <v>2</v>
      </c>
      <c r="B14403" s="33" t="s">
        <v>88</v>
      </c>
      <c r="C14403" s="33">
        <v>57500</v>
      </c>
      <c r="D14403" s="33" t="s">
        <v>2149</v>
      </c>
      <c r="E14403" t="str">
        <f t="shared" ref="E14403:E14466" si="229">_xlfn.XLOOKUP(C14403,$H$16:$H$21,$G$16:$G$21,,1)</f>
        <v>&lt;$75K</v>
      </c>
    </row>
    <row r="14404" spans="1:5" x14ac:dyDescent="0.3">
      <c r="A14404" s="33" t="s">
        <v>52</v>
      </c>
      <c r="B14404" s="33" t="s">
        <v>53</v>
      </c>
      <c r="C14404" s="33">
        <v>55000</v>
      </c>
      <c r="D14404" s="33" t="s">
        <v>656</v>
      </c>
      <c r="E14404" t="str">
        <f t="shared" si="229"/>
        <v>&lt;$75K</v>
      </c>
    </row>
    <row r="14405" spans="1:5" x14ac:dyDescent="0.3">
      <c r="A14405" s="33" t="s">
        <v>0</v>
      </c>
      <c r="B14405" s="33" t="s">
        <v>113</v>
      </c>
      <c r="C14405" s="33">
        <v>131193</v>
      </c>
      <c r="D14405" s="33" t="s">
        <v>2475</v>
      </c>
      <c r="E14405" t="str">
        <f t="shared" si="229"/>
        <v>$125K-$200K</v>
      </c>
    </row>
    <row r="14406" spans="1:5" x14ac:dyDescent="0.3">
      <c r="A14406" s="33" t="s">
        <v>4</v>
      </c>
      <c r="B14406" s="33" t="s">
        <v>53</v>
      </c>
      <c r="C14406" s="33">
        <v>190000</v>
      </c>
      <c r="D14406" s="33" t="s">
        <v>1380</v>
      </c>
      <c r="E14406" t="str">
        <f t="shared" si="229"/>
        <v>$125K-$200K</v>
      </c>
    </row>
    <row r="14407" spans="1:5" x14ac:dyDescent="0.3">
      <c r="A14407" s="33" t="s">
        <v>0</v>
      </c>
      <c r="B14407" s="33" t="s">
        <v>53</v>
      </c>
      <c r="C14407" s="33"/>
      <c r="D14407" s="33" t="s">
        <v>286</v>
      </c>
      <c r="E14407" t="str">
        <f t="shared" si="229"/>
        <v>No Data</v>
      </c>
    </row>
    <row r="14408" spans="1:5" x14ac:dyDescent="0.3">
      <c r="A14408" s="33" t="s">
        <v>2</v>
      </c>
      <c r="B14408" s="33" t="s">
        <v>81</v>
      </c>
      <c r="C14408" s="33"/>
      <c r="D14408" s="33" t="s">
        <v>253</v>
      </c>
      <c r="E14408" t="str">
        <f t="shared" si="229"/>
        <v>No Data</v>
      </c>
    </row>
    <row r="14409" spans="1:5" x14ac:dyDescent="0.3">
      <c r="A14409" s="33" t="s">
        <v>2</v>
      </c>
      <c r="B14409" s="33" t="s">
        <v>53</v>
      </c>
      <c r="C14409" s="33">
        <v>67500</v>
      </c>
      <c r="D14409" s="33" t="s">
        <v>3788</v>
      </c>
      <c r="E14409" t="str">
        <f t="shared" si="229"/>
        <v>&lt;$75K</v>
      </c>
    </row>
    <row r="14410" spans="1:5" x14ac:dyDescent="0.3">
      <c r="A14410" s="33" t="s">
        <v>4</v>
      </c>
      <c r="B14410" s="33" t="s">
        <v>54</v>
      </c>
      <c r="C14410" s="33">
        <v>180000</v>
      </c>
      <c r="D14410" s="33" t="s">
        <v>230</v>
      </c>
      <c r="E14410" t="str">
        <f t="shared" si="229"/>
        <v>$125K-$200K</v>
      </c>
    </row>
    <row r="14411" spans="1:5" x14ac:dyDescent="0.3">
      <c r="A14411" s="33" t="s">
        <v>4</v>
      </c>
      <c r="B14411" s="33" t="s">
        <v>53</v>
      </c>
      <c r="C14411" s="33">
        <v>194000</v>
      </c>
      <c r="D14411" s="33" t="s">
        <v>1366</v>
      </c>
      <c r="E14411" t="str">
        <f t="shared" si="229"/>
        <v>$125K-$200K</v>
      </c>
    </row>
    <row r="14412" spans="1:5" x14ac:dyDescent="0.3">
      <c r="A14412" s="33" t="s">
        <v>126</v>
      </c>
      <c r="B14412" s="33" t="s">
        <v>53</v>
      </c>
      <c r="C14412" s="33"/>
      <c r="D14412" s="33" t="s">
        <v>258</v>
      </c>
      <c r="E14412" t="str">
        <f t="shared" si="229"/>
        <v>No Data</v>
      </c>
    </row>
    <row r="14413" spans="1:5" x14ac:dyDescent="0.3">
      <c r="A14413" s="33" t="s">
        <v>2</v>
      </c>
      <c r="B14413" s="33" t="s">
        <v>53</v>
      </c>
      <c r="C14413" s="33">
        <v>155000</v>
      </c>
      <c r="D14413" s="33" t="s">
        <v>238</v>
      </c>
      <c r="E14413" t="str">
        <f t="shared" si="229"/>
        <v>$125K-$200K</v>
      </c>
    </row>
    <row r="14414" spans="1:5" x14ac:dyDescent="0.3">
      <c r="A14414" s="33" t="s">
        <v>4</v>
      </c>
      <c r="B14414" s="33" t="s">
        <v>110</v>
      </c>
      <c r="C14414" s="33">
        <v>56700</v>
      </c>
      <c r="D14414" s="33" t="s">
        <v>494</v>
      </c>
      <c r="E14414" t="str">
        <f t="shared" si="229"/>
        <v>&lt;$75K</v>
      </c>
    </row>
    <row r="14415" spans="1:5" x14ac:dyDescent="0.3">
      <c r="A14415" s="33" t="s">
        <v>4</v>
      </c>
      <c r="B14415" s="33" t="s">
        <v>53</v>
      </c>
      <c r="C14415" s="33">
        <v>110000</v>
      </c>
      <c r="D14415" s="33" t="s">
        <v>5700</v>
      </c>
      <c r="E14415" t="str">
        <f t="shared" si="229"/>
        <v>$100K-$125K</v>
      </c>
    </row>
    <row r="14416" spans="1:5" x14ac:dyDescent="0.3">
      <c r="A14416" s="33" t="s">
        <v>126</v>
      </c>
      <c r="B14416" s="33" t="s">
        <v>53</v>
      </c>
      <c r="C14416" s="33">
        <v>170000</v>
      </c>
      <c r="D14416" s="33" t="s">
        <v>400</v>
      </c>
      <c r="E14416" t="str">
        <f t="shared" si="229"/>
        <v>$125K-$200K</v>
      </c>
    </row>
    <row r="14417" spans="1:5" x14ac:dyDescent="0.3">
      <c r="A14417" s="33" t="s">
        <v>125</v>
      </c>
      <c r="B14417" s="33" t="s">
        <v>53</v>
      </c>
      <c r="C14417" s="33">
        <v>181000</v>
      </c>
      <c r="D14417" s="33" t="s">
        <v>5701</v>
      </c>
      <c r="E14417" t="str">
        <f t="shared" si="229"/>
        <v>$125K-$200K</v>
      </c>
    </row>
    <row r="14418" spans="1:5" x14ac:dyDescent="0.3">
      <c r="A14418" s="33" t="s">
        <v>2</v>
      </c>
      <c r="B14418" s="33" t="s">
        <v>53</v>
      </c>
      <c r="C14418" s="33"/>
      <c r="D14418" s="33" t="s">
        <v>1667</v>
      </c>
      <c r="E14418" t="str">
        <f t="shared" si="229"/>
        <v>No Data</v>
      </c>
    </row>
    <row r="14419" spans="1:5" x14ac:dyDescent="0.3">
      <c r="A14419" s="33" t="s">
        <v>4</v>
      </c>
      <c r="B14419" s="33" t="s">
        <v>53</v>
      </c>
      <c r="C14419" s="33"/>
      <c r="D14419" s="33" t="s">
        <v>669</v>
      </c>
      <c r="E14419" t="str">
        <f t="shared" si="229"/>
        <v>No Data</v>
      </c>
    </row>
    <row r="14420" spans="1:5" x14ac:dyDescent="0.3">
      <c r="A14420" s="33" t="s">
        <v>4</v>
      </c>
      <c r="B14420" s="33" t="s">
        <v>53</v>
      </c>
      <c r="C14420" s="33">
        <v>140000</v>
      </c>
      <c r="D14420" s="33" t="s">
        <v>315</v>
      </c>
      <c r="E14420" t="str">
        <f t="shared" si="229"/>
        <v>$125K-$200K</v>
      </c>
    </row>
    <row r="14421" spans="1:5" x14ac:dyDescent="0.3">
      <c r="A14421" s="33" t="s">
        <v>4</v>
      </c>
      <c r="B14421" s="33" t="s">
        <v>54</v>
      </c>
      <c r="C14421" s="33"/>
      <c r="D14421" s="33" t="s">
        <v>281</v>
      </c>
      <c r="E14421" t="str">
        <f t="shared" si="229"/>
        <v>No Data</v>
      </c>
    </row>
    <row r="14422" spans="1:5" x14ac:dyDescent="0.3">
      <c r="A14422" s="33" t="s">
        <v>2</v>
      </c>
      <c r="B14422" s="33" t="s">
        <v>53</v>
      </c>
      <c r="C14422" s="33">
        <v>150000</v>
      </c>
      <c r="D14422" s="33" t="s">
        <v>905</v>
      </c>
      <c r="E14422" t="str">
        <f t="shared" si="229"/>
        <v>$125K-$200K</v>
      </c>
    </row>
    <row r="14423" spans="1:5" x14ac:dyDescent="0.3">
      <c r="A14423" s="33" t="s">
        <v>2</v>
      </c>
      <c r="B14423" s="33" t="s">
        <v>53</v>
      </c>
      <c r="C14423" s="33">
        <v>80000</v>
      </c>
      <c r="D14423" s="33" t="s">
        <v>5702</v>
      </c>
      <c r="E14423" t="str">
        <f t="shared" si="229"/>
        <v>$75K-$100K</v>
      </c>
    </row>
    <row r="14424" spans="1:5" x14ac:dyDescent="0.3">
      <c r="A14424" s="33" t="s">
        <v>125</v>
      </c>
      <c r="B14424" s="33" t="s">
        <v>53</v>
      </c>
      <c r="C14424" s="33">
        <v>92500</v>
      </c>
      <c r="D14424" s="33" t="s">
        <v>387</v>
      </c>
      <c r="E14424" t="str">
        <f t="shared" si="229"/>
        <v>$75K-$100K</v>
      </c>
    </row>
    <row r="14425" spans="1:5" x14ac:dyDescent="0.3">
      <c r="A14425" s="33" t="s">
        <v>2</v>
      </c>
      <c r="B14425" s="33" t="s">
        <v>53</v>
      </c>
      <c r="C14425" s="33"/>
      <c r="D14425" s="33" t="s">
        <v>4768</v>
      </c>
      <c r="E14425" t="str">
        <f t="shared" si="229"/>
        <v>No Data</v>
      </c>
    </row>
    <row r="14426" spans="1:5" x14ac:dyDescent="0.3">
      <c r="A14426" s="33" t="s">
        <v>0</v>
      </c>
      <c r="B14426" s="33" t="s">
        <v>53</v>
      </c>
      <c r="C14426" s="33">
        <v>205000</v>
      </c>
      <c r="D14426" s="33" t="s">
        <v>3431</v>
      </c>
      <c r="E14426" t="str">
        <f t="shared" si="229"/>
        <v>&gt;$200K</v>
      </c>
    </row>
    <row r="14427" spans="1:5" x14ac:dyDescent="0.3">
      <c r="A14427" s="33" t="s">
        <v>4</v>
      </c>
      <c r="B14427" s="33" t="s">
        <v>81</v>
      </c>
      <c r="C14427" s="33">
        <v>90000</v>
      </c>
      <c r="D14427" s="33" t="s">
        <v>2449</v>
      </c>
      <c r="E14427" t="str">
        <f t="shared" si="229"/>
        <v>$75K-$100K</v>
      </c>
    </row>
    <row r="14428" spans="1:5" x14ac:dyDescent="0.3">
      <c r="A14428" s="33" t="s">
        <v>4</v>
      </c>
      <c r="B14428" s="33" t="s">
        <v>53</v>
      </c>
      <c r="C14428" s="33"/>
      <c r="D14428" s="33" t="s">
        <v>237</v>
      </c>
      <c r="E14428" t="str">
        <f t="shared" si="229"/>
        <v>No Data</v>
      </c>
    </row>
    <row r="14429" spans="1:5" x14ac:dyDescent="0.3">
      <c r="A14429" s="33" t="s">
        <v>128</v>
      </c>
      <c r="B14429" s="33" t="s">
        <v>53</v>
      </c>
      <c r="C14429" s="33">
        <v>260000</v>
      </c>
      <c r="D14429" s="33" t="s">
        <v>3679</v>
      </c>
      <c r="E14429" t="str">
        <f t="shared" si="229"/>
        <v>&gt;$200K</v>
      </c>
    </row>
    <row r="14430" spans="1:5" x14ac:dyDescent="0.3">
      <c r="A14430" s="33" t="s">
        <v>0</v>
      </c>
      <c r="B14430" s="33" t="s">
        <v>53</v>
      </c>
      <c r="C14430" s="33"/>
      <c r="D14430" s="33" t="s">
        <v>4835</v>
      </c>
      <c r="E14430" t="str">
        <f t="shared" si="229"/>
        <v>No Data</v>
      </c>
    </row>
    <row r="14431" spans="1:5" x14ac:dyDescent="0.3">
      <c r="A14431" s="33" t="s">
        <v>2</v>
      </c>
      <c r="B14431" s="33" t="s">
        <v>53</v>
      </c>
      <c r="C14431" s="33">
        <v>69979</v>
      </c>
      <c r="D14431" s="33" t="s">
        <v>5703</v>
      </c>
      <c r="E14431" t="str">
        <f t="shared" si="229"/>
        <v>&lt;$75K</v>
      </c>
    </row>
    <row r="14432" spans="1:5" x14ac:dyDescent="0.3">
      <c r="A14432" s="33" t="s">
        <v>0</v>
      </c>
      <c r="B14432" s="33" t="s">
        <v>97</v>
      </c>
      <c r="C14432" s="33">
        <v>56700</v>
      </c>
      <c r="D14432" s="33" t="s">
        <v>5704</v>
      </c>
      <c r="E14432" t="str">
        <f t="shared" si="229"/>
        <v>&lt;$75K</v>
      </c>
    </row>
    <row r="14433" spans="1:5" x14ac:dyDescent="0.3">
      <c r="A14433" s="33" t="s">
        <v>0</v>
      </c>
      <c r="B14433" s="33" t="s">
        <v>53</v>
      </c>
      <c r="C14433" s="33">
        <v>277500</v>
      </c>
      <c r="D14433" s="33" t="s">
        <v>431</v>
      </c>
      <c r="E14433" t="str">
        <f t="shared" si="229"/>
        <v>&gt;$200K</v>
      </c>
    </row>
    <row r="14434" spans="1:5" x14ac:dyDescent="0.3">
      <c r="A14434" s="33" t="s">
        <v>4</v>
      </c>
      <c r="B14434" s="33" t="s">
        <v>70</v>
      </c>
      <c r="C14434" s="33">
        <v>133500</v>
      </c>
      <c r="D14434" s="33" t="s">
        <v>924</v>
      </c>
      <c r="E14434" t="str">
        <f t="shared" si="229"/>
        <v>$125K-$200K</v>
      </c>
    </row>
    <row r="14435" spans="1:5" x14ac:dyDescent="0.3">
      <c r="A14435" s="33" t="s">
        <v>128</v>
      </c>
      <c r="B14435" s="33" t="s">
        <v>53</v>
      </c>
      <c r="C14435" s="33">
        <v>137650</v>
      </c>
      <c r="D14435" s="33" t="s">
        <v>391</v>
      </c>
      <c r="E14435" t="str">
        <f t="shared" si="229"/>
        <v>$125K-$200K</v>
      </c>
    </row>
    <row r="14436" spans="1:5" x14ac:dyDescent="0.3">
      <c r="A14436" s="33" t="s">
        <v>0</v>
      </c>
      <c r="B14436" s="33" t="s">
        <v>53</v>
      </c>
      <c r="C14436" s="33"/>
      <c r="D14436" s="33" t="s">
        <v>3917</v>
      </c>
      <c r="E14436" t="str">
        <f t="shared" si="229"/>
        <v>No Data</v>
      </c>
    </row>
    <row r="14437" spans="1:5" x14ac:dyDescent="0.3">
      <c r="A14437" s="33" t="s">
        <v>2</v>
      </c>
      <c r="B14437" s="33" t="s">
        <v>53</v>
      </c>
      <c r="C14437" s="33">
        <v>150000</v>
      </c>
      <c r="D14437" s="33" t="s">
        <v>1818</v>
      </c>
      <c r="E14437" t="str">
        <f t="shared" si="229"/>
        <v>$125K-$200K</v>
      </c>
    </row>
    <row r="14438" spans="1:5" x14ac:dyDescent="0.3">
      <c r="A14438" s="33" t="s">
        <v>0</v>
      </c>
      <c r="B14438" s="33" t="s">
        <v>53</v>
      </c>
      <c r="C14438" s="33"/>
      <c r="D14438" s="33" t="s">
        <v>258</v>
      </c>
      <c r="E14438" t="str">
        <f t="shared" si="229"/>
        <v>No Data</v>
      </c>
    </row>
    <row r="14439" spans="1:5" x14ac:dyDescent="0.3">
      <c r="A14439" s="33" t="s">
        <v>4</v>
      </c>
      <c r="B14439" s="33" t="s">
        <v>53</v>
      </c>
      <c r="C14439" s="33"/>
      <c r="D14439" s="33" t="s">
        <v>553</v>
      </c>
      <c r="E14439" t="str">
        <f t="shared" si="229"/>
        <v>No Data</v>
      </c>
    </row>
    <row r="14440" spans="1:5" x14ac:dyDescent="0.3">
      <c r="A14440" s="33" t="s">
        <v>125</v>
      </c>
      <c r="B14440" s="33" t="s">
        <v>53</v>
      </c>
      <c r="C14440" s="33">
        <v>114000</v>
      </c>
      <c r="D14440" s="33" t="s">
        <v>520</v>
      </c>
      <c r="E14440" t="str">
        <f t="shared" si="229"/>
        <v>$100K-$125K</v>
      </c>
    </row>
    <row r="14441" spans="1:5" x14ac:dyDescent="0.3">
      <c r="A14441" s="33" t="s">
        <v>4</v>
      </c>
      <c r="B14441" s="33" t="s">
        <v>53</v>
      </c>
      <c r="C14441" s="33">
        <v>110000</v>
      </c>
      <c r="D14441" s="33" t="s">
        <v>5705</v>
      </c>
      <c r="E14441" t="str">
        <f t="shared" si="229"/>
        <v>$100K-$125K</v>
      </c>
    </row>
    <row r="14442" spans="1:5" x14ac:dyDescent="0.3">
      <c r="A14442" s="33" t="s">
        <v>129</v>
      </c>
      <c r="B14442" s="33" t="s">
        <v>53</v>
      </c>
      <c r="C14442" s="33">
        <v>90000</v>
      </c>
      <c r="D14442" s="33" t="s">
        <v>5706</v>
      </c>
      <c r="E14442" t="str">
        <f t="shared" si="229"/>
        <v>$75K-$100K</v>
      </c>
    </row>
    <row r="14443" spans="1:5" x14ac:dyDescent="0.3">
      <c r="A14443" s="33" t="s">
        <v>4</v>
      </c>
      <c r="B14443" s="33" t="s">
        <v>53</v>
      </c>
      <c r="C14443" s="33">
        <v>119550</v>
      </c>
      <c r="D14443" s="33" t="s">
        <v>299</v>
      </c>
      <c r="E14443" t="str">
        <f t="shared" si="229"/>
        <v>$100K-$125K</v>
      </c>
    </row>
    <row r="14444" spans="1:5" x14ac:dyDescent="0.3">
      <c r="A14444" s="33" t="s">
        <v>4</v>
      </c>
      <c r="B14444" s="33" t="s">
        <v>53</v>
      </c>
      <c r="C14444" s="33">
        <v>125000</v>
      </c>
      <c r="D14444" s="33" t="s">
        <v>1669</v>
      </c>
      <c r="E14444" t="str">
        <f t="shared" si="229"/>
        <v>$100K-$125K</v>
      </c>
    </row>
    <row r="14445" spans="1:5" x14ac:dyDescent="0.3">
      <c r="A14445" s="33" t="s">
        <v>4</v>
      </c>
      <c r="B14445" s="33" t="s">
        <v>53</v>
      </c>
      <c r="C14445" s="33"/>
      <c r="D14445" s="33" t="s">
        <v>258</v>
      </c>
      <c r="E14445" t="str">
        <f t="shared" si="229"/>
        <v>No Data</v>
      </c>
    </row>
    <row r="14446" spans="1:5" x14ac:dyDescent="0.3">
      <c r="A14446" s="33" t="s">
        <v>4</v>
      </c>
      <c r="B14446" s="33" t="s">
        <v>53</v>
      </c>
      <c r="C14446" s="33">
        <v>107500</v>
      </c>
      <c r="D14446" s="33" t="s">
        <v>3987</v>
      </c>
      <c r="E14446" t="str">
        <f t="shared" si="229"/>
        <v>$100K-$125K</v>
      </c>
    </row>
    <row r="14447" spans="1:5" x14ac:dyDescent="0.3">
      <c r="A14447" s="33" t="s">
        <v>0</v>
      </c>
      <c r="B14447" s="33" t="s">
        <v>53</v>
      </c>
      <c r="C14447" s="33">
        <v>165000</v>
      </c>
      <c r="D14447" s="33" t="s">
        <v>4830</v>
      </c>
      <c r="E14447" t="str">
        <f t="shared" si="229"/>
        <v>$125K-$200K</v>
      </c>
    </row>
    <row r="14448" spans="1:5" x14ac:dyDescent="0.3">
      <c r="A14448" s="33" t="s">
        <v>4</v>
      </c>
      <c r="B14448" s="33" t="s">
        <v>86</v>
      </c>
      <c r="C14448" s="33">
        <v>97444</v>
      </c>
      <c r="D14448" s="33" t="s">
        <v>2968</v>
      </c>
      <c r="E14448" t="str">
        <f t="shared" si="229"/>
        <v>$75K-$100K</v>
      </c>
    </row>
    <row r="14449" spans="1:5" x14ac:dyDescent="0.3">
      <c r="A14449" s="33" t="s">
        <v>2</v>
      </c>
      <c r="B14449" s="33" t="s">
        <v>53</v>
      </c>
      <c r="C14449" s="33">
        <v>52500</v>
      </c>
      <c r="D14449" s="33" t="s">
        <v>5707</v>
      </c>
      <c r="E14449" t="str">
        <f t="shared" si="229"/>
        <v>&lt;$75K</v>
      </c>
    </row>
    <row r="14450" spans="1:5" x14ac:dyDescent="0.3">
      <c r="A14450" s="33" t="s">
        <v>52</v>
      </c>
      <c r="B14450" s="33" t="s">
        <v>83</v>
      </c>
      <c r="C14450" s="33">
        <v>44100</v>
      </c>
      <c r="D14450" s="33" t="s">
        <v>932</v>
      </c>
      <c r="E14450" t="str">
        <f t="shared" si="229"/>
        <v>&lt;$75K</v>
      </c>
    </row>
    <row r="14451" spans="1:5" x14ac:dyDescent="0.3">
      <c r="A14451" s="33" t="s">
        <v>4</v>
      </c>
      <c r="B14451" s="33" t="s">
        <v>53</v>
      </c>
      <c r="C14451" s="33"/>
      <c r="D14451" s="33" t="s">
        <v>237</v>
      </c>
      <c r="E14451" t="str">
        <f t="shared" si="229"/>
        <v>No Data</v>
      </c>
    </row>
    <row r="14452" spans="1:5" x14ac:dyDescent="0.3">
      <c r="A14452" s="33" t="s">
        <v>4</v>
      </c>
      <c r="B14452" s="33" t="s">
        <v>83</v>
      </c>
      <c r="C14452" s="33">
        <v>147500</v>
      </c>
      <c r="D14452" s="33" t="s">
        <v>932</v>
      </c>
      <c r="E14452" t="str">
        <f t="shared" si="229"/>
        <v>$125K-$200K</v>
      </c>
    </row>
    <row r="14453" spans="1:5" x14ac:dyDescent="0.3">
      <c r="A14453" s="33" t="s">
        <v>4</v>
      </c>
      <c r="B14453" s="33" t="s">
        <v>53</v>
      </c>
      <c r="C14453" s="33">
        <v>208000</v>
      </c>
      <c r="D14453" s="33" t="s">
        <v>649</v>
      </c>
      <c r="E14453" t="str">
        <f t="shared" si="229"/>
        <v>&gt;$200K</v>
      </c>
    </row>
    <row r="14454" spans="1:5" x14ac:dyDescent="0.3">
      <c r="A14454" s="33" t="s">
        <v>2</v>
      </c>
      <c r="B14454" s="33" t="s">
        <v>53</v>
      </c>
      <c r="C14454" s="33"/>
      <c r="D14454" s="33" t="s">
        <v>5439</v>
      </c>
      <c r="E14454" t="str">
        <f t="shared" si="229"/>
        <v>No Data</v>
      </c>
    </row>
    <row r="14455" spans="1:5" x14ac:dyDescent="0.3">
      <c r="A14455" s="33" t="s">
        <v>126</v>
      </c>
      <c r="B14455" s="33" t="s">
        <v>53</v>
      </c>
      <c r="C14455" s="33">
        <v>125000</v>
      </c>
      <c r="D14455" s="33" t="s">
        <v>1028</v>
      </c>
      <c r="E14455" t="str">
        <f t="shared" si="229"/>
        <v>$100K-$125K</v>
      </c>
    </row>
    <row r="14456" spans="1:5" x14ac:dyDescent="0.3">
      <c r="A14456" s="33" t="s">
        <v>2</v>
      </c>
      <c r="B14456" s="33" t="s">
        <v>53</v>
      </c>
      <c r="C14456" s="33"/>
      <c r="D14456" s="33" t="s">
        <v>480</v>
      </c>
      <c r="E14456" t="str">
        <f t="shared" si="229"/>
        <v>No Data</v>
      </c>
    </row>
    <row r="14457" spans="1:5" x14ac:dyDescent="0.3">
      <c r="A14457" s="33" t="s">
        <v>0</v>
      </c>
      <c r="B14457" s="33" t="s">
        <v>53</v>
      </c>
      <c r="C14457" s="33">
        <v>41620.80078125</v>
      </c>
      <c r="D14457" s="33" t="s">
        <v>2644</v>
      </c>
      <c r="E14457" t="str">
        <f t="shared" si="229"/>
        <v>&lt;$75K</v>
      </c>
    </row>
    <row r="14458" spans="1:5" x14ac:dyDescent="0.3">
      <c r="A14458" s="33" t="s">
        <v>129</v>
      </c>
      <c r="B14458" s="33" t="s">
        <v>88</v>
      </c>
      <c r="C14458" s="33">
        <v>64800</v>
      </c>
      <c r="D14458" s="33" t="s">
        <v>4941</v>
      </c>
      <c r="E14458" t="str">
        <f t="shared" si="229"/>
        <v>&lt;$75K</v>
      </c>
    </row>
    <row r="14459" spans="1:5" x14ac:dyDescent="0.3">
      <c r="A14459" s="33" t="s">
        <v>4</v>
      </c>
      <c r="B14459" s="33" t="s">
        <v>81</v>
      </c>
      <c r="C14459" s="33">
        <v>140000</v>
      </c>
      <c r="D14459" s="33" t="s">
        <v>872</v>
      </c>
      <c r="E14459" t="str">
        <f t="shared" si="229"/>
        <v>$125K-$200K</v>
      </c>
    </row>
    <row r="14460" spans="1:5" x14ac:dyDescent="0.3">
      <c r="A14460" s="33" t="s">
        <v>4</v>
      </c>
      <c r="B14460" s="33" t="s">
        <v>53</v>
      </c>
      <c r="C14460" s="33">
        <v>94150</v>
      </c>
      <c r="D14460" s="33" t="s">
        <v>590</v>
      </c>
      <c r="E14460" t="str">
        <f t="shared" si="229"/>
        <v>$75K-$100K</v>
      </c>
    </row>
    <row r="14461" spans="1:5" x14ac:dyDescent="0.3">
      <c r="A14461" s="33" t="s">
        <v>0</v>
      </c>
      <c r="B14461" s="33" t="s">
        <v>54</v>
      </c>
      <c r="C14461" s="33"/>
      <c r="D14461" s="33" t="s">
        <v>258</v>
      </c>
      <c r="E14461" t="str">
        <f t="shared" si="229"/>
        <v>No Data</v>
      </c>
    </row>
    <row r="14462" spans="1:5" x14ac:dyDescent="0.3">
      <c r="A14462" s="33" t="s">
        <v>125</v>
      </c>
      <c r="B14462" s="33" t="s">
        <v>53</v>
      </c>
      <c r="C14462" s="33">
        <v>120576.5</v>
      </c>
      <c r="D14462" s="33" t="s">
        <v>3858</v>
      </c>
      <c r="E14462" t="str">
        <f t="shared" si="229"/>
        <v>$100K-$125K</v>
      </c>
    </row>
    <row r="14463" spans="1:5" x14ac:dyDescent="0.3">
      <c r="A14463" s="33" t="s">
        <v>2</v>
      </c>
      <c r="B14463" s="33" t="s">
        <v>98</v>
      </c>
      <c r="C14463" s="33">
        <v>98500</v>
      </c>
      <c r="D14463" s="33" t="s">
        <v>5512</v>
      </c>
      <c r="E14463" t="str">
        <f t="shared" si="229"/>
        <v>$75K-$100K</v>
      </c>
    </row>
    <row r="14464" spans="1:5" x14ac:dyDescent="0.3">
      <c r="A14464" s="33" t="s">
        <v>2</v>
      </c>
      <c r="B14464" s="33" t="s">
        <v>53</v>
      </c>
      <c r="C14464" s="33">
        <v>156000</v>
      </c>
      <c r="D14464" s="33" t="s">
        <v>1601</v>
      </c>
      <c r="E14464" t="str">
        <f t="shared" si="229"/>
        <v>$125K-$200K</v>
      </c>
    </row>
    <row r="14465" spans="1:5" x14ac:dyDescent="0.3">
      <c r="A14465" s="33" t="s">
        <v>4</v>
      </c>
      <c r="B14465" s="33" t="s">
        <v>95</v>
      </c>
      <c r="C14465" s="33">
        <v>147500</v>
      </c>
      <c r="D14465" s="33" t="s">
        <v>482</v>
      </c>
      <c r="E14465" t="str">
        <f t="shared" si="229"/>
        <v>$125K-$200K</v>
      </c>
    </row>
    <row r="14466" spans="1:5" x14ac:dyDescent="0.3">
      <c r="A14466" s="33" t="s">
        <v>2</v>
      </c>
      <c r="B14466" s="33" t="s">
        <v>53</v>
      </c>
      <c r="C14466" s="33"/>
      <c r="D14466" s="33" t="s">
        <v>3593</v>
      </c>
      <c r="E14466" t="str">
        <f t="shared" si="229"/>
        <v>No Data</v>
      </c>
    </row>
    <row r="14467" spans="1:5" x14ac:dyDescent="0.3">
      <c r="A14467" s="33" t="s">
        <v>126</v>
      </c>
      <c r="B14467" s="33" t="s">
        <v>53</v>
      </c>
      <c r="C14467" s="33">
        <v>120000</v>
      </c>
      <c r="D14467" s="33" t="s">
        <v>315</v>
      </c>
      <c r="E14467" t="str">
        <f t="shared" ref="E14467:E14530" si="230">_xlfn.XLOOKUP(C14467,$H$16:$H$21,$G$16:$G$21,,1)</f>
        <v>$100K-$125K</v>
      </c>
    </row>
    <row r="14468" spans="1:5" x14ac:dyDescent="0.3">
      <c r="A14468" s="33" t="s">
        <v>0</v>
      </c>
      <c r="B14468" s="33" t="s">
        <v>54</v>
      </c>
      <c r="C14468" s="33"/>
      <c r="D14468" s="33" t="s">
        <v>258</v>
      </c>
      <c r="E14468" t="str">
        <f t="shared" si="230"/>
        <v>No Data</v>
      </c>
    </row>
    <row r="14469" spans="1:5" x14ac:dyDescent="0.3">
      <c r="A14469" s="33" t="s">
        <v>4</v>
      </c>
      <c r="B14469" s="33" t="s">
        <v>53</v>
      </c>
      <c r="C14469" s="33">
        <v>95274</v>
      </c>
      <c r="D14469" s="33" t="s">
        <v>5708</v>
      </c>
      <c r="E14469" t="str">
        <f t="shared" si="230"/>
        <v>$75K-$100K</v>
      </c>
    </row>
    <row r="14470" spans="1:5" x14ac:dyDescent="0.3">
      <c r="A14470" s="33" t="s">
        <v>0</v>
      </c>
      <c r="B14470" s="33" t="s">
        <v>53</v>
      </c>
      <c r="C14470" s="33"/>
      <c r="D14470" s="33" t="s">
        <v>299</v>
      </c>
      <c r="E14470" t="str">
        <f t="shared" si="230"/>
        <v>No Data</v>
      </c>
    </row>
    <row r="14471" spans="1:5" x14ac:dyDescent="0.3">
      <c r="A14471" s="33" t="s">
        <v>0</v>
      </c>
      <c r="B14471" s="33" t="s">
        <v>53</v>
      </c>
      <c r="C14471" s="33"/>
      <c r="D14471" s="33" t="s">
        <v>4656</v>
      </c>
      <c r="E14471" t="str">
        <f t="shared" si="230"/>
        <v>No Data</v>
      </c>
    </row>
    <row r="14472" spans="1:5" x14ac:dyDescent="0.3">
      <c r="A14472" s="33" t="s">
        <v>128</v>
      </c>
      <c r="B14472" s="33" t="s">
        <v>53</v>
      </c>
      <c r="C14472" s="33">
        <v>125000</v>
      </c>
      <c r="D14472" s="33" t="s">
        <v>499</v>
      </c>
      <c r="E14472" t="str">
        <f t="shared" si="230"/>
        <v>$100K-$125K</v>
      </c>
    </row>
    <row r="14473" spans="1:5" x14ac:dyDescent="0.3">
      <c r="A14473" s="33" t="s">
        <v>52</v>
      </c>
      <c r="B14473" s="33" t="s">
        <v>53</v>
      </c>
      <c r="C14473" s="33"/>
      <c r="D14473" s="33" t="s">
        <v>5373</v>
      </c>
      <c r="E14473" t="str">
        <f t="shared" si="230"/>
        <v>No Data</v>
      </c>
    </row>
    <row r="14474" spans="1:5" x14ac:dyDescent="0.3">
      <c r="A14474" s="33" t="s">
        <v>0</v>
      </c>
      <c r="B14474" s="33" t="s">
        <v>53</v>
      </c>
      <c r="C14474" s="33">
        <v>120000</v>
      </c>
      <c r="D14474" s="33" t="s">
        <v>5709</v>
      </c>
      <c r="E14474" t="str">
        <f t="shared" si="230"/>
        <v>$100K-$125K</v>
      </c>
    </row>
    <row r="14475" spans="1:5" x14ac:dyDescent="0.3">
      <c r="A14475" s="33" t="s">
        <v>0</v>
      </c>
      <c r="B14475" s="33" t="s">
        <v>53</v>
      </c>
      <c r="C14475" s="33"/>
      <c r="D14475" s="33" t="s">
        <v>232</v>
      </c>
      <c r="E14475" t="str">
        <f t="shared" si="230"/>
        <v>No Data</v>
      </c>
    </row>
    <row r="14476" spans="1:5" x14ac:dyDescent="0.3">
      <c r="A14476" s="33" t="s">
        <v>2</v>
      </c>
      <c r="B14476" s="33" t="s">
        <v>85</v>
      </c>
      <c r="C14476" s="33">
        <v>51014</v>
      </c>
      <c r="D14476" s="33" t="s">
        <v>294</v>
      </c>
      <c r="E14476" t="str">
        <f t="shared" si="230"/>
        <v>&lt;$75K</v>
      </c>
    </row>
    <row r="14477" spans="1:5" x14ac:dyDescent="0.3">
      <c r="A14477" s="33" t="s">
        <v>2</v>
      </c>
      <c r="B14477" s="33" t="s">
        <v>53</v>
      </c>
      <c r="C14477" s="33">
        <v>95000</v>
      </c>
      <c r="D14477" s="33" t="s">
        <v>5710</v>
      </c>
      <c r="E14477" t="str">
        <f t="shared" si="230"/>
        <v>$75K-$100K</v>
      </c>
    </row>
    <row r="14478" spans="1:5" x14ac:dyDescent="0.3">
      <c r="A14478" s="33" t="s">
        <v>128</v>
      </c>
      <c r="B14478" s="33" t="s">
        <v>54</v>
      </c>
      <c r="C14478" s="33">
        <v>125000</v>
      </c>
      <c r="D14478" s="33" t="s">
        <v>3689</v>
      </c>
      <c r="E14478" t="str">
        <f t="shared" si="230"/>
        <v>$100K-$125K</v>
      </c>
    </row>
    <row r="14479" spans="1:5" x14ac:dyDescent="0.3">
      <c r="A14479" s="33" t="s">
        <v>2</v>
      </c>
      <c r="B14479" s="33" t="s">
        <v>53</v>
      </c>
      <c r="C14479" s="33"/>
      <c r="D14479" s="33" t="s">
        <v>4579</v>
      </c>
      <c r="E14479" t="str">
        <f t="shared" si="230"/>
        <v>No Data</v>
      </c>
    </row>
    <row r="14480" spans="1:5" x14ac:dyDescent="0.3">
      <c r="A14480" s="33" t="s">
        <v>2</v>
      </c>
      <c r="B14480" s="33" t="s">
        <v>53</v>
      </c>
      <c r="C14480" s="33"/>
      <c r="D14480" s="33" t="s">
        <v>268</v>
      </c>
      <c r="E14480" t="str">
        <f t="shared" si="230"/>
        <v>No Data</v>
      </c>
    </row>
    <row r="14481" spans="1:5" x14ac:dyDescent="0.3">
      <c r="A14481" s="33" t="s">
        <v>4</v>
      </c>
      <c r="B14481" s="33" t="s">
        <v>53</v>
      </c>
      <c r="C14481" s="33"/>
      <c r="D14481" s="33" t="s">
        <v>252</v>
      </c>
      <c r="E14481" t="str">
        <f t="shared" si="230"/>
        <v>No Data</v>
      </c>
    </row>
    <row r="14482" spans="1:5" x14ac:dyDescent="0.3">
      <c r="A14482" s="33" t="s">
        <v>128</v>
      </c>
      <c r="B14482" s="33" t="s">
        <v>54</v>
      </c>
      <c r="C14482" s="33">
        <v>140000</v>
      </c>
      <c r="D14482" s="33" t="s">
        <v>2263</v>
      </c>
      <c r="E14482" t="str">
        <f t="shared" si="230"/>
        <v>$125K-$200K</v>
      </c>
    </row>
    <row r="14483" spans="1:5" x14ac:dyDescent="0.3">
      <c r="A14483" s="33" t="s">
        <v>2</v>
      </c>
      <c r="B14483" s="33" t="s">
        <v>73</v>
      </c>
      <c r="C14483" s="33">
        <v>99150</v>
      </c>
      <c r="D14483" s="33" t="s">
        <v>211</v>
      </c>
      <c r="E14483" t="str">
        <f t="shared" si="230"/>
        <v>$75K-$100K</v>
      </c>
    </row>
    <row r="14484" spans="1:5" x14ac:dyDescent="0.3">
      <c r="A14484" s="33" t="s">
        <v>4</v>
      </c>
      <c r="B14484" s="33" t="s">
        <v>54</v>
      </c>
      <c r="C14484" s="33"/>
      <c r="D14484" s="33" t="s">
        <v>1269</v>
      </c>
      <c r="E14484" t="str">
        <f t="shared" si="230"/>
        <v>No Data</v>
      </c>
    </row>
    <row r="14485" spans="1:5" x14ac:dyDescent="0.3">
      <c r="A14485" s="33" t="s">
        <v>0</v>
      </c>
      <c r="B14485" s="33" t="s">
        <v>53</v>
      </c>
      <c r="C14485" s="33">
        <v>119257</v>
      </c>
      <c r="D14485" s="33" t="s">
        <v>1559</v>
      </c>
      <c r="E14485" t="str">
        <f t="shared" si="230"/>
        <v>$100K-$125K</v>
      </c>
    </row>
    <row r="14486" spans="1:5" x14ac:dyDescent="0.3">
      <c r="A14486" s="33" t="s">
        <v>4</v>
      </c>
      <c r="B14486" s="33" t="s">
        <v>54</v>
      </c>
      <c r="C14486" s="33"/>
      <c r="D14486" s="33" t="s">
        <v>5711</v>
      </c>
      <c r="E14486" t="str">
        <f t="shared" si="230"/>
        <v>No Data</v>
      </c>
    </row>
    <row r="14487" spans="1:5" x14ac:dyDescent="0.3">
      <c r="A14487" s="33" t="s">
        <v>2</v>
      </c>
      <c r="B14487" s="33" t="s">
        <v>53</v>
      </c>
      <c r="C14487" s="33">
        <v>53957</v>
      </c>
      <c r="D14487" s="33" t="s">
        <v>4878</v>
      </c>
      <c r="E14487" t="str">
        <f t="shared" si="230"/>
        <v>&lt;$75K</v>
      </c>
    </row>
    <row r="14488" spans="1:5" x14ac:dyDescent="0.3">
      <c r="A14488" s="33" t="s">
        <v>0</v>
      </c>
      <c r="B14488" s="33" t="s">
        <v>53</v>
      </c>
      <c r="C14488" s="33"/>
      <c r="D14488" s="33" t="s">
        <v>3710</v>
      </c>
      <c r="E14488" t="str">
        <f t="shared" si="230"/>
        <v>No Data</v>
      </c>
    </row>
    <row r="14489" spans="1:5" x14ac:dyDescent="0.3">
      <c r="A14489" s="33" t="s">
        <v>129</v>
      </c>
      <c r="B14489" s="33" t="s">
        <v>53</v>
      </c>
      <c r="C14489" s="33"/>
      <c r="D14489" s="33" t="s">
        <v>5712</v>
      </c>
      <c r="E14489" t="str">
        <f t="shared" si="230"/>
        <v>No Data</v>
      </c>
    </row>
    <row r="14490" spans="1:5" x14ac:dyDescent="0.3">
      <c r="A14490" s="33" t="s">
        <v>2</v>
      </c>
      <c r="B14490" s="33" t="s">
        <v>53</v>
      </c>
      <c r="C14490" s="33"/>
      <c r="D14490" s="33" t="s">
        <v>268</v>
      </c>
      <c r="E14490" t="str">
        <f t="shared" si="230"/>
        <v>No Data</v>
      </c>
    </row>
    <row r="14491" spans="1:5" x14ac:dyDescent="0.3">
      <c r="A14491" s="33" t="s">
        <v>0</v>
      </c>
      <c r="B14491" s="33" t="s">
        <v>54</v>
      </c>
      <c r="C14491" s="33"/>
      <c r="D14491" s="33" t="s">
        <v>457</v>
      </c>
      <c r="E14491" t="str">
        <f t="shared" si="230"/>
        <v>No Data</v>
      </c>
    </row>
    <row r="14492" spans="1:5" x14ac:dyDescent="0.3">
      <c r="A14492" s="33" t="s">
        <v>128</v>
      </c>
      <c r="B14492" s="33" t="s">
        <v>53</v>
      </c>
      <c r="C14492" s="33">
        <v>90000</v>
      </c>
      <c r="D14492" s="33" t="s">
        <v>5713</v>
      </c>
      <c r="E14492" t="str">
        <f t="shared" si="230"/>
        <v>$75K-$100K</v>
      </c>
    </row>
    <row r="14493" spans="1:5" x14ac:dyDescent="0.3">
      <c r="A14493" s="33" t="s">
        <v>0</v>
      </c>
      <c r="B14493" s="33" t="s">
        <v>54</v>
      </c>
      <c r="C14493" s="33">
        <v>152500</v>
      </c>
      <c r="D14493" s="33" t="s">
        <v>5714</v>
      </c>
      <c r="E14493" t="str">
        <f t="shared" si="230"/>
        <v>$125K-$200K</v>
      </c>
    </row>
    <row r="14494" spans="1:5" x14ac:dyDescent="0.3">
      <c r="A14494" s="33" t="s">
        <v>128</v>
      </c>
      <c r="B14494" s="33" t="s">
        <v>53</v>
      </c>
      <c r="C14494" s="33">
        <v>107500</v>
      </c>
      <c r="D14494" s="33" t="s">
        <v>5715</v>
      </c>
      <c r="E14494" t="str">
        <f t="shared" si="230"/>
        <v>$100K-$125K</v>
      </c>
    </row>
    <row r="14495" spans="1:5" x14ac:dyDescent="0.3">
      <c r="A14495" s="33" t="s">
        <v>125</v>
      </c>
      <c r="B14495" s="33" t="s">
        <v>53</v>
      </c>
      <c r="C14495" s="33">
        <v>115000</v>
      </c>
      <c r="D14495" s="33" t="s">
        <v>318</v>
      </c>
      <c r="E14495" t="str">
        <f t="shared" si="230"/>
        <v>$100K-$125K</v>
      </c>
    </row>
    <row r="14496" spans="1:5" x14ac:dyDescent="0.3">
      <c r="A14496" s="33" t="s">
        <v>4</v>
      </c>
      <c r="B14496" s="33" t="s">
        <v>54</v>
      </c>
      <c r="C14496" s="33">
        <v>125000</v>
      </c>
      <c r="D14496" s="33" t="s">
        <v>5716</v>
      </c>
      <c r="E14496" t="str">
        <f t="shared" si="230"/>
        <v>$100K-$125K</v>
      </c>
    </row>
    <row r="14497" spans="1:5" x14ac:dyDescent="0.3">
      <c r="A14497" s="33" t="s">
        <v>2</v>
      </c>
      <c r="B14497" s="33" t="s">
        <v>53</v>
      </c>
      <c r="C14497" s="33">
        <v>85000</v>
      </c>
      <c r="D14497" s="33" t="s">
        <v>656</v>
      </c>
      <c r="E14497" t="str">
        <f t="shared" si="230"/>
        <v>$75K-$100K</v>
      </c>
    </row>
    <row r="14498" spans="1:5" x14ac:dyDescent="0.3">
      <c r="A14498" s="33" t="s">
        <v>4</v>
      </c>
      <c r="B14498" s="33" t="s">
        <v>53</v>
      </c>
      <c r="C14498" s="33">
        <v>157380</v>
      </c>
      <c r="D14498" s="33" t="s">
        <v>2677</v>
      </c>
      <c r="E14498" t="str">
        <f t="shared" si="230"/>
        <v>$125K-$200K</v>
      </c>
    </row>
    <row r="14499" spans="1:5" x14ac:dyDescent="0.3">
      <c r="A14499" s="33" t="s">
        <v>0</v>
      </c>
      <c r="B14499" s="33" t="s">
        <v>53</v>
      </c>
      <c r="C14499" s="33"/>
      <c r="D14499" s="33" t="s">
        <v>258</v>
      </c>
      <c r="E14499" t="str">
        <f t="shared" si="230"/>
        <v>No Data</v>
      </c>
    </row>
    <row r="14500" spans="1:5" x14ac:dyDescent="0.3">
      <c r="A14500" s="33" t="s">
        <v>2</v>
      </c>
      <c r="B14500" s="33" t="s">
        <v>53</v>
      </c>
      <c r="C14500" s="33"/>
      <c r="D14500" s="33" t="s">
        <v>5717</v>
      </c>
      <c r="E14500" t="str">
        <f t="shared" si="230"/>
        <v>No Data</v>
      </c>
    </row>
    <row r="14501" spans="1:5" x14ac:dyDescent="0.3">
      <c r="A14501" s="33" t="s">
        <v>0</v>
      </c>
      <c r="B14501" s="33" t="s">
        <v>53</v>
      </c>
      <c r="C14501" s="33">
        <v>174000</v>
      </c>
      <c r="D14501" s="33" t="s">
        <v>299</v>
      </c>
      <c r="E14501" t="str">
        <f t="shared" si="230"/>
        <v>$125K-$200K</v>
      </c>
    </row>
    <row r="14502" spans="1:5" x14ac:dyDescent="0.3">
      <c r="A14502" s="33" t="s">
        <v>128</v>
      </c>
      <c r="B14502" s="33" t="s">
        <v>54</v>
      </c>
      <c r="C14502" s="33">
        <v>170000</v>
      </c>
      <c r="D14502" s="33" t="s">
        <v>228</v>
      </c>
      <c r="E14502" t="str">
        <f t="shared" si="230"/>
        <v>$125K-$200K</v>
      </c>
    </row>
    <row r="14503" spans="1:5" x14ac:dyDescent="0.3">
      <c r="A14503" s="33" t="s">
        <v>52</v>
      </c>
      <c r="B14503" s="33" t="s">
        <v>80</v>
      </c>
      <c r="C14503" s="33">
        <v>63000</v>
      </c>
      <c r="D14503" s="33" t="s">
        <v>5718</v>
      </c>
      <c r="E14503" t="str">
        <f t="shared" si="230"/>
        <v>&lt;$75K</v>
      </c>
    </row>
    <row r="14504" spans="1:5" x14ac:dyDescent="0.3">
      <c r="A14504" s="33" t="s">
        <v>2</v>
      </c>
      <c r="B14504" s="33" t="s">
        <v>53</v>
      </c>
      <c r="C14504" s="33">
        <v>133285</v>
      </c>
      <c r="D14504" s="33" t="s">
        <v>476</v>
      </c>
      <c r="E14504" t="str">
        <f t="shared" si="230"/>
        <v>$125K-$200K</v>
      </c>
    </row>
    <row r="14505" spans="1:5" x14ac:dyDescent="0.3">
      <c r="A14505" s="33" t="s">
        <v>4</v>
      </c>
      <c r="B14505" s="33" t="s">
        <v>53</v>
      </c>
      <c r="C14505" s="33">
        <v>95000</v>
      </c>
      <c r="D14505" s="33" t="s">
        <v>1122</v>
      </c>
      <c r="E14505" t="str">
        <f t="shared" si="230"/>
        <v>$75K-$100K</v>
      </c>
    </row>
    <row r="14506" spans="1:5" x14ac:dyDescent="0.3">
      <c r="A14506" s="33" t="s">
        <v>2</v>
      </c>
      <c r="B14506" s="33" t="s">
        <v>53</v>
      </c>
      <c r="C14506" s="33">
        <v>105515</v>
      </c>
      <c r="D14506" s="33" t="s">
        <v>235</v>
      </c>
      <c r="E14506" t="str">
        <f t="shared" si="230"/>
        <v>$100K-$125K</v>
      </c>
    </row>
    <row r="14507" spans="1:5" x14ac:dyDescent="0.3">
      <c r="A14507" s="33" t="s">
        <v>4</v>
      </c>
      <c r="B14507" s="33" t="s">
        <v>53</v>
      </c>
      <c r="C14507" s="33"/>
      <c r="D14507" s="33" t="s">
        <v>1055</v>
      </c>
      <c r="E14507" t="str">
        <f t="shared" si="230"/>
        <v>No Data</v>
      </c>
    </row>
    <row r="14508" spans="1:5" x14ac:dyDescent="0.3">
      <c r="A14508" s="33" t="s">
        <v>126</v>
      </c>
      <c r="B14508" s="33" t="s">
        <v>53</v>
      </c>
      <c r="C14508" s="33"/>
      <c r="D14508" s="33" t="s">
        <v>5719</v>
      </c>
      <c r="E14508" t="str">
        <f t="shared" si="230"/>
        <v>No Data</v>
      </c>
    </row>
    <row r="14509" spans="1:5" x14ac:dyDescent="0.3">
      <c r="A14509" s="33" t="s">
        <v>2</v>
      </c>
      <c r="B14509" s="33" t="s">
        <v>69</v>
      </c>
      <c r="C14509" s="33">
        <v>80850</v>
      </c>
      <c r="D14509" s="33" t="s">
        <v>294</v>
      </c>
      <c r="E14509" t="str">
        <f t="shared" si="230"/>
        <v>$75K-$100K</v>
      </c>
    </row>
    <row r="14510" spans="1:5" x14ac:dyDescent="0.3">
      <c r="A14510" s="33" t="s">
        <v>4</v>
      </c>
      <c r="B14510" s="33" t="s">
        <v>53</v>
      </c>
      <c r="C14510" s="33">
        <v>90000</v>
      </c>
      <c r="D14510" s="33" t="s">
        <v>3175</v>
      </c>
      <c r="E14510" t="str">
        <f t="shared" si="230"/>
        <v>$75K-$100K</v>
      </c>
    </row>
    <row r="14511" spans="1:5" x14ac:dyDescent="0.3">
      <c r="A14511" s="33" t="s">
        <v>4</v>
      </c>
      <c r="B14511" s="33" t="s">
        <v>53</v>
      </c>
      <c r="C14511" s="33"/>
      <c r="D14511" s="33" t="s">
        <v>5720</v>
      </c>
      <c r="E14511" t="str">
        <f t="shared" si="230"/>
        <v>No Data</v>
      </c>
    </row>
    <row r="14512" spans="1:5" x14ac:dyDescent="0.3">
      <c r="A14512" s="33" t="s">
        <v>2</v>
      </c>
      <c r="B14512" s="33" t="s">
        <v>53</v>
      </c>
      <c r="C14512" s="33"/>
      <c r="D14512" s="33" t="s">
        <v>1708</v>
      </c>
      <c r="E14512" t="str">
        <f t="shared" si="230"/>
        <v>No Data</v>
      </c>
    </row>
    <row r="14513" spans="1:5" x14ac:dyDescent="0.3">
      <c r="A14513" s="33" t="s">
        <v>0</v>
      </c>
      <c r="B14513" s="33" t="s">
        <v>53</v>
      </c>
      <c r="C14513" s="33">
        <v>189276</v>
      </c>
      <c r="D14513" s="33" t="s">
        <v>5721</v>
      </c>
      <c r="E14513" t="str">
        <f t="shared" si="230"/>
        <v>$125K-$200K</v>
      </c>
    </row>
    <row r="14514" spans="1:5" x14ac:dyDescent="0.3">
      <c r="A14514" s="33" t="s">
        <v>0</v>
      </c>
      <c r="B14514" s="33" t="s">
        <v>53</v>
      </c>
      <c r="C14514" s="33"/>
      <c r="D14514" s="33" t="s">
        <v>232</v>
      </c>
      <c r="E14514" t="str">
        <f t="shared" si="230"/>
        <v>No Data</v>
      </c>
    </row>
    <row r="14515" spans="1:5" x14ac:dyDescent="0.3">
      <c r="A14515" s="33" t="s">
        <v>4</v>
      </c>
      <c r="B14515" s="33" t="s">
        <v>56</v>
      </c>
      <c r="C14515" s="33">
        <v>89100</v>
      </c>
      <c r="D14515" s="33" t="s">
        <v>629</v>
      </c>
      <c r="E14515" t="str">
        <f t="shared" si="230"/>
        <v>$75K-$100K</v>
      </c>
    </row>
    <row r="14516" spans="1:5" x14ac:dyDescent="0.3">
      <c r="A14516" s="33" t="s">
        <v>0</v>
      </c>
      <c r="B14516" s="33" t="s">
        <v>53</v>
      </c>
      <c r="C14516" s="33">
        <v>247500</v>
      </c>
      <c r="D14516" s="33" t="s">
        <v>5401</v>
      </c>
      <c r="E14516" t="str">
        <f t="shared" si="230"/>
        <v>&gt;$200K</v>
      </c>
    </row>
    <row r="14517" spans="1:5" x14ac:dyDescent="0.3">
      <c r="A14517" s="33" t="s">
        <v>4</v>
      </c>
      <c r="B14517" s="33" t="s">
        <v>53</v>
      </c>
      <c r="C14517" s="33">
        <v>150000</v>
      </c>
      <c r="D14517" s="33" t="s">
        <v>326</v>
      </c>
      <c r="E14517" t="str">
        <f t="shared" si="230"/>
        <v>$125K-$200K</v>
      </c>
    </row>
    <row r="14518" spans="1:5" x14ac:dyDescent="0.3">
      <c r="A14518" s="33" t="s">
        <v>1</v>
      </c>
      <c r="B14518" s="33" t="s">
        <v>170</v>
      </c>
      <c r="C14518" s="33">
        <v>64800</v>
      </c>
      <c r="D14518" s="33" t="s">
        <v>3996</v>
      </c>
      <c r="E14518" t="str">
        <f t="shared" si="230"/>
        <v>&lt;$75K</v>
      </c>
    </row>
    <row r="14519" spans="1:5" x14ac:dyDescent="0.3">
      <c r="A14519" s="33" t="s">
        <v>2</v>
      </c>
      <c r="B14519" s="33" t="s">
        <v>99</v>
      </c>
      <c r="C14519" s="33">
        <v>98500</v>
      </c>
      <c r="D14519" s="33" t="s">
        <v>4034</v>
      </c>
      <c r="E14519" t="str">
        <f t="shared" si="230"/>
        <v>$75K-$100K</v>
      </c>
    </row>
    <row r="14520" spans="1:5" x14ac:dyDescent="0.3">
      <c r="A14520" s="33" t="s">
        <v>4</v>
      </c>
      <c r="B14520" s="33" t="s">
        <v>53</v>
      </c>
      <c r="C14520" s="33"/>
      <c r="D14520" s="33" t="s">
        <v>2337</v>
      </c>
      <c r="E14520" t="str">
        <f t="shared" si="230"/>
        <v>No Data</v>
      </c>
    </row>
    <row r="14521" spans="1:5" x14ac:dyDescent="0.3">
      <c r="A14521" s="33" t="s">
        <v>2</v>
      </c>
      <c r="B14521" s="33" t="s">
        <v>88</v>
      </c>
      <c r="C14521" s="33">
        <v>79200</v>
      </c>
      <c r="D14521" s="33" t="s">
        <v>3396</v>
      </c>
      <c r="E14521" t="str">
        <f t="shared" si="230"/>
        <v>$75K-$100K</v>
      </c>
    </row>
    <row r="14522" spans="1:5" x14ac:dyDescent="0.3">
      <c r="A14522" s="33" t="s">
        <v>128</v>
      </c>
      <c r="B14522" s="33" t="s">
        <v>65</v>
      </c>
      <c r="C14522" s="33">
        <v>157500</v>
      </c>
      <c r="D14522" s="33" t="s">
        <v>405</v>
      </c>
      <c r="E14522" t="str">
        <f t="shared" si="230"/>
        <v>$125K-$200K</v>
      </c>
    </row>
    <row r="14523" spans="1:5" x14ac:dyDescent="0.3">
      <c r="A14523" s="33" t="s">
        <v>0</v>
      </c>
      <c r="B14523" s="33" t="s">
        <v>53</v>
      </c>
      <c r="C14523" s="33"/>
      <c r="D14523" s="33" t="s">
        <v>5722</v>
      </c>
      <c r="E14523" t="str">
        <f t="shared" si="230"/>
        <v>No Data</v>
      </c>
    </row>
    <row r="14524" spans="1:5" x14ac:dyDescent="0.3">
      <c r="A14524" s="33" t="s">
        <v>4</v>
      </c>
      <c r="B14524" s="33" t="s">
        <v>54</v>
      </c>
      <c r="C14524" s="33">
        <v>200000</v>
      </c>
      <c r="D14524" s="33" t="s">
        <v>2054</v>
      </c>
      <c r="E14524" t="str">
        <f t="shared" si="230"/>
        <v>$125K-$200K</v>
      </c>
    </row>
    <row r="14525" spans="1:5" x14ac:dyDescent="0.3">
      <c r="A14525" s="33" t="s">
        <v>0</v>
      </c>
      <c r="B14525" s="33" t="s">
        <v>53</v>
      </c>
      <c r="C14525" s="33">
        <v>157000</v>
      </c>
      <c r="D14525" s="33" t="s">
        <v>5723</v>
      </c>
      <c r="E14525" t="str">
        <f t="shared" si="230"/>
        <v>$125K-$200K</v>
      </c>
    </row>
    <row r="14526" spans="1:5" x14ac:dyDescent="0.3">
      <c r="A14526" s="33" t="s">
        <v>2</v>
      </c>
      <c r="B14526" s="33" t="s">
        <v>53</v>
      </c>
      <c r="C14526" s="33"/>
      <c r="D14526" s="33" t="s">
        <v>2207</v>
      </c>
      <c r="E14526" t="str">
        <f t="shared" si="230"/>
        <v>No Data</v>
      </c>
    </row>
    <row r="14527" spans="1:5" x14ac:dyDescent="0.3">
      <c r="A14527" s="33" t="s">
        <v>128</v>
      </c>
      <c r="B14527" s="33" t="s">
        <v>53</v>
      </c>
      <c r="C14527" s="33">
        <v>142500</v>
      </c>
      <c r="D14527" s="33" t="s">
        <v>5724</v>
      </c>
      <c r="E14527" t="str">
        <f t="shared" si="230"/>
        <v>$125K-$200K</v>
      </c>
    </row>
    <row r="14528" spans="1:5" x14ac:dyDescent="0.3">
      <c r="A14528" s="33" t="s">
        <v>128</v>
      </c>
      <c r="B14528" s="33" t="s">
        <v>53</v>
      </c>
      <c r="C14528" s="33">
        <v>125000</v>
      </c>
      <c r="D14528" s="33" t="s">
        <v>5725</v>
      </c>
      <c r="E14528" t="str">
        <f t="shared" si="230"/>
        <v>$100K-$125K</v>
      </c>
    </row>
    <row r="14529" spans="1:5" x14ac:dyDescent="0.3">
      <c r="A14529" s="33" t="s">
        <v>4</v>
      </c>
      <c r="B14529" s="33" t="s">
        <v>53</v>
      </c>
      <c r="C14529" s="33"/>
      <c r="D14529" s="33" t="s">
        <v>5726</v>
      </c>
      <c r="E14529" t="str">
        <f t="shared" si="230"/>
        <v>No Data</v>
      </c>
    </row>
    <row r="14530" spans="1:5" x14ac:dyDescent="0.3">
      <c r="A14530" s="33" t="s">
        <v>0</v>
      </c>
      <c r="B14530" s="33" t="s">
        <v>53</v>
      </c>
      <c r="C14530" s="33"/>
      <c r="D14530" s="33" t="s">
        <v>675</v>
      </c>
      <c r="E14530" t="str">
        <f t="shared" si="230"/>
        <v>No Data</v>
      </c>
    </row>
    <row r="14531" spans="1:5" x14ac:dyDescent="0.3">
      <c r="A14531" s="33" t="s">
        <v>0</v>
      </c>
      <c r="B14531" s="33" t="s">
        <v>53</v>
      </c>
      <c r="C14531" s="33">
        <v>72000</v>
      </c>
      <c r="D14531" s="33" t="s">
        <v>1035</v>
      </c>
      <c r="E14531" t="str">
        <f t="shared" ref="E14531:E14594" si="231">_xlfn.XLOOKUP(C14531,$H$16:$H$21,$G$16:$G$21,,1)</f>
        <v>&lt;$75K</v>
      </c>
    </row>
    <row r="14532" spans="1:5" x14ac:dyDescent="0.3">
      <c r="A14532" s="33" t="s">
        <v>128</v>
      </c>
      <c r="B14532" s="33" t="s">
        <v>53</v>
      </c>
      <c r="C14532" s="33">
        <v>150000</v>
      </c>
      <c r="D14532" s="33" t="s">
        <v>4609</v>
      </c>
      <c r="E14532" t="str">
        <f t="shared" si="231"/>
        <v>$125K-$200K</v>
      </c>
    </row>
    <row r="14533" spans="1:5" x14ac:dyDescent="0.3">
      <c r="A14533" s="33" t="s">
        <v>1</v>
      </c>
      <c r="B14533" s="33" t="s">
        <v>56</v>
      </c>
      <c r="C14533" s="33">
        <v>69000</v>
      </c>
      <c r="D14533" s="33" t="s">
        <v>1811</v>
      </c>
      <c r="E14533" t="str">
        <f t="shared" si="231"/>
        <v>&lt;$75K</v>
      </c>
    </row>
    <row r="14534" spans="1:5" x14ac:dyDescent="0.3">
      <c r="A14534" s="33" t="s">
        <v>52</v>
      </c>
      <c r="B14534" s="33" t="s">
        <v>53</v>
      </c>
      <c r="C14534" s="33">
        <v>79050</v>
      </c>
      <c r="D14534" s="33" t="s">
        <v>5727</v>
      </c>
      <c r="E14534" t="str">
        <f t="shared" si="231"/>
        <v>$75K-$100K</v>
      </c>
    </row>
    <row r="14535" spans="1:5" x14ac:dyDescent="0.3">
      <c r="A14535" s="33" t="s">
        <v>2</v>
      </c>
      <c r="B14535" s="33" t="s">
        <v>53</v>
      </c>
      <c r="C14535" s="33"/>
      <c r="D14535" s="33" t="s">
        <v>3282</v>
      </c>
      <c r="E14535" t="str">
        <f t="shared" si="231"/>
        <v>No Data</v>
      </c>
    </row>
    <row r="14536" spans="1:5" x14ac:dyDescent="0.3">
      <c r="A14536" s="33" t="s">
        <v>2</v>
      </c>
      <c r="B14536" s="33" t="s">
        <v>53</v>
      </c>
      <c r="C14536" s="33"/>
      <c r="D14536" s="33" t="s">
        <v>268</v>
      </c>
      <c r="E14536" t="str">
        <f t="shared" si="231"/>
        <v>No Data</v>
      </c>
    </row>
    <row r="14537" spans="1:5" x14ac:dyDescent="0.3">
      <c r="A14537" s="33" t="s">
        <v>2</v>
      </c>
      <c r="B14537" s="33" t="s">
        <v>72</v>
      </c>
      <c r="C14537" s="33">
        <v>72900</v>
      </c>
      <c r="D14537" s="33" t="s">
        <v>5728</v>
      </c>
      <c r="E14537" t="str">
        <f t="shared" si="231"/>
        <v>&lt;$75K</v>
      </c>
    </row>
    <row r="14538" spans="1:5" x14ac:dyDescent="0.3">
      <c r="A14538" s="33" t="s">
        <v>4</v>
      </c>
      <c r="B14538" s="33" t="s">
        <v>53</v>
      </c>
      <c r="C14538" s="33"/>
      <c r="D14538" s="33" t="s">
        <v>353</v>
      </c>
      <c r="E14538" t="str">
        <f t="shared" si="231"/>
        <v>No Data</v>
      </c>
    </row>
    <row r="14539" spans="1:5" x14ac:dyDescent="0.3">
      <c r="A14539" s="33" t="s">
        <v>2</v>
      </c>
      <c r="B14539" s="33" t="s">
        <v>53</v>
      </c>
      <c r="C14539" s="33"/>
      <c r="D14539" s="33" t="s">
        <v>4012</v>
      </c>
      <c r="E14539" t="str">
        <f t="shared" si="231"/>
        <v>No Data</v>
      </c>
    </row>
    <row r="14540" spans="1:5" x14ac:dyDescent="0.3">
      <c r="A14540" s="33" t="s">
        <v>128</v>
      </c>
      <c r="B14540" s="33" t="s">
        <v>53</v>
      </c>
      <c r="C14540" s="33"/>
      <c r="D14540" s="33" t="s">
        <v>218</v>
      </c>
      <c r="E14540" t="str">
        <f t="shared" si="231"/>
        <v>No Data</v>
      </c>
    </row>
    <row r="14541" spans="1:5" x14ac:dyDescent="0.3">
      <c r="A14541" s="33" t="s">
        <v>4</v>
      </c>
      <c r="B14541" s="33" t="s">
        <v>88</v>
      </c>
      <c r="C14541" s="33">
        <v>79200</v>
      </c>
      <c r="D14541" s="33" t="s">
        <v>335</v>
      </c>
      <c r="E14541" t="str">
        <f t="shared" si="231"/>
        <v>$75K-$100K</v>
      </c>
    </row>
    <row r="14542" spans="1:5" x14ac:dyDescent="0.3">
      <c r="A14542" s="33" t="s">
        <v>4</v>
      </c>
      <c r="B14542" s="33" t="s">
        <v>53</v>
      </c>
      <c r="C14542" s="33">
        <v>145250</v>
      </c>
      <c r="D14542" s="33" t="s">
        <v>364</v>
      </c>
      <c r="E14542" t="str">
        <f t="shared" si="231"/>
        <v>$125K-$200K</v>
      </c>
    </row>
    <row r="14543" spans="1:5" x14ac:dyDescent="0.3">
      <c r="A14543" s="33" t="s">
        <v>2</v>
      </c>
      <c r="B14543" s="33" t="s">
        <v>53</v>
      </c>
      <c r="C14543" s="33">
        <v>375000</v>
      </c>
      <c r="D14543" s="33" t="s">
        <v>5729</v>
      </c>
      <c r="E14543" t="str">
        <f t="shared" si="231"/>
        <v>&gt;$200K</v>
      </c>
    </row>
    <row r="14544" spans="1:5" x14ac:dyDescent="0.3">
      <c r="A14544" s="33" t="s">
        <v>4</v>
      </c>
      <c r="B14544" s="33" t="s">
        <v>53</v>
      </c>
      <c r="C14544" s="33">
        <v>151500</v>
      </c>
      <c r="D14544" s="33" t="s">
        <v>680</v>
      </c>
      <c r="E14544" t="str">
        <f t="shared" si="231"/>
        <v>$125K-$200K</v>
      </c>
    </row>
    <row r="14545" spans="1:5" x14ac:dyDescent="0.3">
      <c r="A14545" s="33" t="s">
        <v>128</v>
      </c>
      <c r="B14545" s="33" t="s">
        <v>53</v>
      </c>
      <c r="C14545" s="33">
        <v>140062.5</v>
      </c>
      <c r="D14545" s="33" t="s">
        <v>1162</v>
      </c>
      <c r="E14545" t="str">
        <f t="shared" si="231"/>
        <v>$125K-$200K</v>
      </c>
    </row>
    <row r="14546" spans="1:5" x14ac:dyDescent="0.3">
      <c r="A14546" s="33" t="s">
        <v>129</v>
      </c>
      <c r="B14546" s="33" t="s">
        <v>122</v>
      </c>
      <c r="C14546" s="33">
        <v>89100</v>
      </c>
      <c r="D14546" s="33" t="s">
        <v>1123</v>
      </c>
      <c r="E14546" t="str">
        <f t="shared" si="231"/>
        <v>$75K-$100K</v>
      </c>
    </row>
    <row r="14547" spans="1:5" x14ac:dyDescent="0.3">
      <c r="A14547" s="33" t="s">
        <v>2</v>
      </c>
      <c r="B14547" s="33" t="s">
        <v>53</v>
      </c>
      <c r="C14547" s="33">
        <v>107500</v>
      </c>
      <c r="D14547" s="33" t="s">
        <v>5730</v>
      </c>
      <c r="E14547" t="str">
        <f t="shared" si="231"/>
        <v>$100K-$125K</v>
      </c>
    </row>
    <row r="14548" spans="1:5" x14ac:dyDescent="0.3">
      <c r="A14548" s="33" t="s">
        <v>0</v>
      </c>
      <c r="B14548" s="33" t="s">
        <v>110</v>
      </c>
      <c r="C14548" s="33">
        <v>89100</v>
      </c>
      <c r="D14548" s="33" t="s">
        <v>673</v>
      </c>
      <c r="E14548" t="str">
        <f t="shared" si="231"/>
        <v>$75K-$100K</v>
      </c>
    </row>
    <row r="14549" spans="1:5" x14ac:dyDescent="0.3">
      <c r="A14549" s="33" t="s">
        <v>128</v>
      </c>
      <c r="B14549" s="33" t="s">
        <v>53</v>
      </c>
      <c r="C14549" s="33"/>
      <c r="D14549" s="33" t="s">
        <v>2908</v>
      </c>
      <c r="E14549" t="str">
        <f t="shared" si="231"/>
        <v>No Data</v>
      </c>
    </row>
    <row r="14550" spans="1:5" x14ac:dyDescent="0.3">
      <c r="A14550" s="33" t="s">
        <v>2</v>
      </c>
      <c r="B14550" s="33" t="s">
        <v>53</v>
      </c>
      <c r="C14550" s="33"/>
      <c r="D14550" s="33" t="s">
        <v>411</v>
      </c>
      <c r="E14550" t="str">
        <f t="shared" si="231"/>
        <v>No Data</v>
      </c>
    </row>
    <row r="14551" spans="1:5" x14ac:dyDescent="0.3">
      <c r="A14551" s="33" t="s">
        <v>2</v>
      </c>
      <c r="B14551" s="33" t="s">
        <v>88</v>
      </c>
      <c r="C14551" s="33">
        <v>111175</v>
      </c>
      <c r="D14551" s="33" t="s">
        <v>211</v>
      </c>
      <c r="E14551" t="str">
        <f t="shared" si="231"/>
        <v>$100K-$125K</v>
      </c>
    </row>
    <row r="14552" spans="1:5" x14ac:dyDescent="0.3">
      <c r="A14552" s="33" t="s">
        <v>125</v>
      </c>
      <c r="B14552" s="33" t="s">
        <v>53</v>
      </c>
      <c r="C14552" s="33">
        <v>150000</v>
      </c>
      <c r="D14552" s="33" t="s">
        <v>1441</v>
      </c>
      <c r="E14552" t="str">
        <f t="shared" si="231"/>
        <v>$125K-$200K</v>
      </c>
    </row>
    <row r="14553" spans="1:5" x14ac:dyDescent="0.3">
      <c r="A14553" s="33" t="s">
        <v>2</v>
      </c>
      <c r="B14553" s="33" t="s">
        <v>53</v>
      </c>
      <c r="C14553" s="33"/>
      <c r="D14553" s="33" t="s">
        <v>3311</v>
      </c>
      <c r="E14553" t="str">
        <f t="shared" si="231"/>
        <v>No Data</v>
      </c>
    </row>
    <row r="14554" spans="1:5" x14ac:dyDescent="0.3">
      <c r="A14554" s="33" t="s">
        <v>52</v>
      </c>
      <c r="B14554" s="33" t="s">
        <v>53</v>
      </c>
      <c r="C14554" s="33"/>
      <c r="D14554" s="33" t="s">
        <v>1958</v>
      </c>
      <c r="E14554" t="str">
        <f t="shared" si="231"/>
        <v>No Data</v>
      </c>
    </row>
    <row r="14555" spans="1:5" x14ac:dyDescent="0.3">
      <c r="A14555" s="33" t="s">
        <v>2</v>
      </c>
      <c r="B14555" s="33" t="s">
        <v>53</v>
      </c>
      <c r="C14555" s="33">
        <v>149653</v>
      </c>
      <c r="D14555" s="33" t="s">
        <v>5731</v>
      </c>
      <c r="E14555" t="str">
        <f t="shared" si="231"/>
        <v>$125K-$200K</v>
      </c>
    </row>
    <row r="14556" spans="1:5" x14ac:dyDescent="0.3">
      <c r="A14556" s="33" t="s">
        <v>2</v>
      </c>
      <c r="B14556" s="33" t="s">
        <v>170</v>
      </c>
      <c r="C14556" s="33">
        <v>118640</v>
      </c>
      <c r="D14556" s="33" t="s">
        <v>3996</v>
      </c>
      <c r="E14556" t="str">
        <f t="shared" si="231"/>
        <v>$100K-$125K</v>
      </c>
    </row>
    <row r="14557" spans="1:5" x14ac:dyDescent="0.3">
      <c r="A14557" s="33" t="s">
        <v>128</v>
      </c>
      <c r="B14557" s="33" t="s">
        <v>53</v>
      </c>
      <c r="C14557" s="33">
        <v>150000</v>
      </c>
      <c r="D14557" s="33" t="s">
        <v>638</v>
      </c>
      <c r="E14557" t="str">
        <f t="shared" si="231"/>
        <v>$125K-$200K</v>
      </c>
    </row>
    <row r="14558" spans="1:5" x14ac:dyDescent="0.3">
      <c r="A14558" s="33" t="s">
        <v>126</v>
      </c>
      <c r="B14558" s="33" t="s">
        <v>54</v>
      </c>
      <c r="C14558" s="33">
        <v>90000</v>
      </c>
      <c r="D14558" s="33" t="s">
        <v>5732</v>
      </c>
      <c r="E14558" t="str">
        <f t="shared" si="231"/>
        <v>$75K-$100K</v>
      </c>
    </row>
    <row r="14559" spans="1:5" x14ac:dyDescent="0.3">
      <c r="A14559" s="33" t="s">
        <v>0</v>
      </c>
      <c r="B14559" s="33" t="s">
        <v>53</v>
      </c>
      <c r="C14559" s="33">
        <v>180000</v>
      </c>
      <c r="D14559" s="33" t="s">
        <v>5733</v>
      </c>
      <c r="E14559" t="str">
        <f t="shared" si="231"/>
        <v>$125K-$200K</v>
      </c>
    </row>
    <row r="14560" spans="1:5" x14ac:dyDescent="0.3">
      <c r="A14560" s="33" t="s">
        <v>52</v>
      </c>
      <c r="B14560" s="33" t="s">
        <v>53</v>
      </c>
      <c r="C14560" s="33">
        <v>135000</v>
      </c>
      <c r="D14560" s="33" t="s">
        <v>364</v>
      </c>
      <c r="E14560" t="str">
        <f t="shared" si="231"/>
        <v>$125K-$200K</v>
      </c>
    </row>
    <row r="14561" spans="1:5" x14ac:dyDescent="0.3">
      <c r="A14561" s="33" t="s">
        <v>2</v>
      </c>
      <c r="B14561" s="33" t="s">
        <v>178</v>
      </c>
      <c r="C14561" s="33">
        <v>163782</v>
      </c>
      <c r="D14561" s="33" t="s">
        <v>5734</v>
      </c>
      <c r="E14561" t="str">
        <f t="shared" si="231"/>
        <v>$125K-$200K</v>
      </c>
    </row>
    <row r="14562" spans="1:5" x14ac:dyDescent="0.3">
      <c r="A14562" s="33" t="s">
        <v>0</v>
      </c>
      <c r="B14562" s="33" t="s">
        <v>53</v>
      </c>
      <c r="C14562" s="33">
        <v>117500</v>
      </c>
      <c r="D14562" s="33" t="s">
        <v>394</v>
      </c>
      <c r="E14562" t="str">
        <f t="shared" si="231"/>
        <v>$100K-$125K</v>
      </c>
    </row>
    <row r="14563" spans="1:5" x14ac:dyDescent="0.3">
      <c r="A14563" s="33" t="s">
        <v>2</v>
      </c>
      <c r="B14563" s="33" t="s">
        <v>53</v>
      </c>
      <c r="C14563" s="33">
        <v>56500</v>
      </c>
      <c r="D14563" s="33" t="s">
        <v>5735</v>
      </c>
      <c r="E14563" t="str">
        <f t="shared" si="231"/>
        <v>&lt;$75K</v>
      </c>
    </row>
    <row r="14564" spans="1:5" x14ac:dyDescent="0.3">
      <c r="A14564" s="33" t="s">
        <v>2</v>
      </c>
      <c r="B14564" s="33" t="s">
        <v>53</v>
      </c>
      <c r="C14564" s="33"/>
      <c r="D14564" s="33" t="s">
        <v>3310</v>
      </c>
      <c r="E14564" t="str">
        <f t="shared" si="231"/>
        <v>No Data</v>
      </c>
    </row>
    <row r="14565" spans="1:5" x14ac:dyDescent="0.3">
      <c r="A14565" s="33" t="s">
        <v>4</v>
      </c>
      <c r="B14565" s="33" t="s">
        <v>53</v>
      </c>
      <c r="C14565" s="33"/>
      <c r="D14565" s="33" t="s">
        <v>258</v>
      </c>
      <c r="E14565" t="str">
        <f t="shared" si="231"/>
        <v>No Data</v>
      </c>
    </row>
    <row r="14566" spans="1:5" x14ac:dyDescent="0.3">
      <c r="A14566" s="33" t="s">
        <v>1</v>
      </c>
      <c r="B14566" s="33" t="s">
        <v>92</v>
      </c>
      <c r="C14566" s="33">
        <v>185500</v>
      </c>
      <c r="D14566" s="33" t="s">
        <v>2535</v>
      </c>
      <c r="E14566" t="str">
        <f t="shared" si="231"/>
        <v>$125K-$200K</v>
      </c>
    </row>
    <row r="14567" spans="1:5" x14ac:dyDescent="0.3">
      <c r="A14567" s="33" t="s">
        <v>0</v>
      </c>
      <c r="B14567" s="33" t="s">
        <v>53</v>
      </c>
      <c r="C14567" s="33">
        <v>200000</v>
      </c>
      <c r="D14567" s="33" t="s">
        <v>3264</v>
      </c>
      <c r="E14567" t="str">
        <f t="shared" si="231"/>
        <v>$125K-$200K</v>
      </c>
    </row>
    <row r="14568" spans="1:5" x14ac:dyDescent="0.3">
      <c r="A14568" s="33" t="s">
        <v>4</v>
      </c>
      <c r="B14568" s="33" t="s">
        <v>53</v>
      </c>
      <c r="C14568" s="33">
        <v>115000</v>
      </c>
      <c r="D14568" s="33" t="s">
        <v>849</v>
      </c>
      <c r="E14568" t="str">
        <f t="shared" si="231"/>
        <v>$100K-$125K</v>
      </c>
    </row>
    <row r="14569" spans="1:5" x14ac:dyDescent="0.3">
      <c r="A14569" s="33" t="s">
        <v>0</v>
      </c>
      <c r="B14569" s="33" t="s">
        <v>88</v>
      </c>
      <c r="C14569" s="33">
        <v>157500</v>
      </c>
      <c r="D14569" s="33" t="s">
        <v>754</v>
      </c>
      <c r="E14569" t="str">
        <f t="shared" si="231"/>
        <v>$125K-$200K</v>
      </c>
    </row>
    <row r="14570" spans="1:5" x14ac:dyDescent="0.3">
      <c r="A14570" s="33" t="s">
        <v>0</v>
      </c>
      <c r="B14570" s="33" t="s">
        <v>53</v>
      </c>
      <c r="C14570" s="33"/>
      <c r="D14570" s="33" t="s">
        <v>5736</v>
      </c>
      <c r="E14570" t="str">
        <f t="shared" si="231"/>
        <v>No Data</v>
      </c>
    </row>
    <row r="14571" spans="1:5" x14ac:dyDescent="0.3">
      <c r="A14571" s="33" t="s">
        <v>128</v>
      </c>
      <c r="B14571" s="33" t="s">
        <v>53</v>
      </c>
      <c r="C14571" s="33">
        <v>90000</v>
      </c>
      <c r="D14571" s="33" t="s">
        <v>5737</v>
      </c>
      <c r="E14571" t="str">
        <f t="shared" si="231"/>
        <v>$75K-$100K</v>
      </c>
    </row>
    <row r="14572" spans="1:5" x14ac:dyDescent="0.3">
      <c r="A14572" s="33" t="s">
        <v>2</v>
      </c>
      <c r="B14572" s="33" t="s">
        <v>53</v>
      </c>
      <c r="C14572" s="33"/>
      <c r="D14572" s="33" t="s">
        <v>2532</v>
      </c>
      <c r="E14572" t="str">
        <f t="shared" si="231"/>
        <v>No Data</v>
      </c>
    </row>
    <row r="14573" spans="1:5" x14ac:dyDescent="0.3">
      <c r="A14573" s="33" t="s">
        <v>126</v>
      </c>
      <c r="B14573" s="33" t="s">
        <v>53</v>
      </c>
      <c r="C14573" s="33"/>
      <c r="D14573" s="33" t="s">
        <v>258</v>
      </c>
      <c r="E14573" t="str">
        <f t="shared" si="231"/>
        <v>No Data</v>
      </c>
    </row>
    <row r="14574" spans="1:5" x14ac:dyDescent="0.3">
      <c r="A14574" s="33" t="s">
        <v>0</v>
      </c>
      <c r="B14574" s="33" t="s">
        <v>53</v>
      </c>
      <c r="C14574" s="33">
        <v>140250.5</v>
      </c>
      <c r="D14574" s="33" t="s">
        <v>5738</v>
      </c>
      <c r="E14574" t="str">
        <f t="shared" si="231"/>
        <v>$125K-$200K</v>
      </c>
    </row>
    <row r="14575" spans="1:5" x14ac:dyDescent="0.3">
      <c r="A14575" s="33" t="s">
        <v>4</v>
      </c>
      <c r="B14575" s="33" t="s">
        <v>68</v>
      </c>
      <c r="C14575" s="33"/>
      <c r="D14575" s="33" t="s">
        <v>5739</v>
      </c>
      <c r="E14575" t="str">
        <f t="shared" si="231"/>
        <v>No Data</v>
      </c>
    </row>
    <row r="14576" spans="1:5" x14ac:dyDescent="0.3">
      <c r="A14576" s="33" t="s">
        <v>125</v>
      </c>
      <c r="B14576" s="33" t="s">
        <v>74</v>
      </c>
      <c r="C14576" s="33">
        <v>111983.5</v>
      </c>
      <c r="D14576" s="33" t="s">
        <v>2222</v>
      </c>
      <c r="E14576" t="str">
        <f t="shared" si="231"/>
        <v>$100K-$125K</v>
      </c>
    </row>
    <row r="14577" spans="1:5" x14ac:dyDescent="0.3">
      <c r="A14577" s="33" t="s">
        <v>128</v>
      </c>
      <c r="B14577" s="33" t="s">
        <v>53</v>
      </c>
      <c r="C14577" s="33">
        <v>180000</v>
      </c>
      <c r="D14577" s="33" t="s">
        <v>3472</v>
      </c>
      <c r="E14577" t="str">
        <f t="shared" si="231"/>
        <v>$125K-$200K</v>
      </c>
    </row>
    <row r="14578" spans="1:5" x14ac:dyDescent="0.3">
      <c r="A14578" s="33" t="s">
        <v>4</v>
      </c>
      <c r="B14578" s="33" t="s">
        <v>84</v>
      </c>
      <c r="C14578" s="33">
        <v>147500</v>
      </c>
      <c r="D14578" s="33" t="s">
        <v>211</v>
      </c>
      <c r="E14578" t="str">
        <f t="shared" si="231"/>
        <v>$125K-$200K</v>
      </c>
    </row>
    <row r="14579" spans="1:5" x14ac:dyDescent="0.3">
      <c r="A14579" s="33" t="s">
        <v>0</v>
      </c>
      <c r="B14579" s="33" t="s">
        <v>53</v>
      </c>
      <c r="C14579" s="33">
        <v>80000</v>
      </c>
      <c r="D14579" s="33" t="s">
        <v>3388</v>
      </c>
      <c r="E14579" t="str">
        <f t="shared" si="231"/>
        <v>$75K-$100K</v>
      </c>
    </row>
    <row r="14580" spans="1:5" x14ac:dyDescent="0.3">
      <c r="A14580" s="33" t="s">
        <v>4</v>
      </c>
      <c r="B14580" s="33" t="s">
        <v>53</v>
      </c>
      <c r="C14580" s="33"/>
      <c r="D14580" s="33" t="s">
        <v>225</v>
      </c>
      <c r="E14580" t="str">
        <f t="shared" si="231"/>
        <v>No Data</v>
      </c>
    </row>
    <row r="14581" spans="1:5" x14ac:dyDescent="0.3">
      <c r="A14581" s="33" t="s">
        <v>125</v>
      </c>
      <c r="B14581" s="33" t="s">
        <v>53</v>
      </c>
      <c r="C14581" s="33"/>
      <c r="D14581" s="33" t="s">
        <v>1142</v>
      </c>
      <c r="E14581" t="str">
        <f t="shared" si="231"/>
        <v>No Data</v>
      </c>
    </row>
    <row r="14582" spans="1:5" x14ac:dyDescent="0.3">
      <c r="A14582" s="33" t="s">
        <v>0</v>
      </c>
      <c r="B14582" s="33" t="s">
        <v>53</v>
      </c>
      <c r="C14582" s="33">
        <v>115000</v>
      </c>
      <c r="D14582" s="33" t="s">
        <v>299</v>
      </c>
      <c r="E14582" t="str">
        <f t="shared" si="231"/>
        <v>$100K-$125K</v>
      </c>
    </row>
    <row r="14583" spans="1:5" x14ac:dyDescent="0.3">
      <c r="A14583" s="33" t="s">
        <v>4</v>
      </c>
      <c r="B14583" s="33" t="s">
        <v>53</v>
      </c>
      <c r="C14583" s="33"/>
      <c r="D14583" s="33" t="s">
        <v>300</v>
      </c>
      <c r="E14583" t="str">
        <f t="shared" si="231"/>
        <v>No Data</v>
      </c>
    </row>
    <row r="14584" spans="1:5" x14ac:dyDescent="0.3">
      <c r="A14584" s="33" t="s">
        <v>2</v>
      </c>
      <c r="B14584" s="33" t="s">
        <v>53</v>
      </c>
      <c r="C14584" s="33"/>
      <c r="D14584" s="33" t="s">
        <v>5740</v>
      </c>
      <c r="E14584" t="str">
        <f t="shared" si="231"/>
        <v>No Data</v>
      </c>
    </row>
    <row r="14585" spans="1:5" x14ac:dyDescent="0.3">
      <c r="A14585" s="33" t="s">
        <v>4</v>
      </c>
      <c r="B14585" s="33" t="s">
        <v>53</v>
      </c>
      <c r="C14585" s="33"/>
      <c r="D14585" s="33" t="s">
        <v>5741</v>
      </c>
      <c r="E14585" t="str">
        <f t="shared" si="231"/>
        <v>No Data</v>
      </c>
    </row>
    <row r="14586" spans="1:5" x14ac:dyDescent="0.3">
      <c r="A14586" s="33" t="s">
        <v>128</v>
      </c>
      <c r="B14586" s="33" t="s">
        <v>53</v>
      </c>
      <c r="C14586" s="33">
        <v>154000</v>
      </c>
      <c r="D14586" s="33" t="s">
        <v>242</v>
      </c>
      <c r="E14586" t="str">
        <f t="shared" si="231"/>
        <v>$125K-$200K</v>
      </c>
    </row>
    <row r="14587" spans="1:5" x14ac:dyDescent="0.3">
      <c r="A14587" s="33" t="s">
        <v>4</v>
      </c>
      <c r="B14587" s="33" t="s">
        <v>53</v>
      </c>
      <c r="C14587" s="33">
        <v>206000</v>
      </c>
      <c r="D14587" s="33" t="s">
        <v>611</v>
      </c>
      <c r="E14587" t="str">
        <f t="shared" si="231"/>
        <v>&gt;$200K</v>
      </c>
    </row>
    <row r="14588" spans="1:5" x14ac:dyDescent="0.3">
      <c r="A14588" s="33" t="s">
        <v>2</v>
      </c>
      <c r="B14588" s="33" t="s">
        <v>53</v>
      </c>
      <c r="C14588" s="33">
        <v>74050</v>
      </c>
      <c r="D14588" s="33" t="s">
        <v>3851</v>
      </c>
      <c r="E14588" t="str">
        <f t="shared" si="231"/>
        <v>&lt;$75K</v>
      </c>
    </row>
    <row r="14589" spans="1:5" x14ac:dyDescent="0.3">
      <c r="A14589" s="33" t="s">
        <v>126</v>
      </c>
      <c r="B14589" s="33" t="s">
        <v>53</v>
      </c>
      <c r="C14589" s="33">
        <v>182500</v>
      </c>
      <c r="D14589" s="33" t="s">
        <v>2212</v>
      </c>
      <c r="E14589" t="str">
        <f t="shared" si="231"/>
        <v>$125K-$200K</v>
      </c>
    </row>
    <row r="14590" spans="1:5" x14ac:dyDescent="0.3">
      <c r="A14590" s="33" t="s">
        <v>52</v>
      </c>
      <c r="B14590" s="33" t="s">
        <v>53</v>
      </c>
      <c r="C14590" s="33">
        <v>128500</v>
      </c>
      <c r="D14590" s="33" t="s">
        <v>520</v>
      </c>
      <c r="E14590" t="str">
        <f t="shared" si="231"/>
        <v>$125K-$200K</v>
      </c>
    </row>
    <row r="14591" spans="1:5" x14ac:dyDescent="0.3">
      <c r="A14591" s="33" t="s">
        <v>2</v>
      </c>
      <c r="B14591" s="33" t="s">
        <v>53</v>
      </c>
      <c r="C14591" s="33">
        <v>77500</v>
      </c>
      <c r="D14591" s="33" t="s">
        <v>5742</v>
      </c>
      <c r="E14591" t="str">
        <f t="shared" si="231"/>
        <v>$75K-$100K</v>
      </c>
    </row>
    <row r="14592" spans="1:5" x14ac:dyDescent="0.3">
      <c r="A14592" s="33" t="s">
        <v>52</v>
      </c>
      <c r="B14592" s="33" t="s">
        <v>106</v>
      </c>
      <c r="C14592" s="33">
        <v>99150</v>
      </c>
      <c r="D14592" s="33" t="s">
        <v>335</v>
      </c>
      <c r="E14592" t="str">
        <f t="shared" si="231"/>
        <v>$75K-$100K</v>
      </c>
    </row>
    <row r="14593" spans="1:5" x14ac:dyDescent="0.3">
      <c r="A14593" s="33" t="s">
        <v>2</v>
      </c>
      <c r="B14593" s="33" t="s">
        <v>53</v>
      </c>
      <c r="C14593" s="33"/>
      <c r="D14593" s="33" t="s">
        <v>3456</v>
      </c>
      <c r="E14593" t="str">
        <f t="shared" si="231"/>
        <v>No Data</v>
      </c>
    </row>
    <row r="14594" spans="1:5" x14ac:dyDescent="0.3">
      <c r="A14594" s="33" t="s">
        <v>4</v>
      </c>
      <c r="B14594" s="33" t="s">
        <v>81</v>
      </c>
      <c r="C14594" s="33">
        <v>90000</v>
      </c>
      <c r="D14594" s="33" t="s">
        <v>2628</v>
      </c>
      <c r="E14594" t="str">
        <f t="shared" si="231"/>
        <v>$75K-$100K</v>
      </c>
    </row>
    <row r="14595" spans="1:5" x14ac:dyDescent="0.3">
      <c r="A14595" s="33" t="s">
        <v>0</v>
      </c>
      <c r="B14595" s="33" t="s">
        <v>53</v>
      </c>
      <c r="C14595" s="33"/>
      <c r="D14595" s="33" t="s">
        <v>258</v>
      </c>
      <c r="E14595" t="str">
        <f t="shared" ref="E14595:E14658" si="232">_xlfn.XLOOKUP(C14595,$H$16:$H$21,$G$16:$G$21,,1)</f>
        <v>No Data</v>
      </c>
    </row>
    <row r="14596" spans="1:5" x14ac:dyDescent="0.3">
      <c r="A14596" s="33" t="s">
        <v>2</v>
      </c>
      <c r="B14596" s="33" t="s">
        <v>65</v>
      </c>
      <c r="C14596" s="33">
        <v>72900</v>
      </c>
      <c r="D14596" s="33" t="s">
        <v>2977</v>
      </c>
      <c r="E14596" t="str">
        <f t="shared" si="232"/>
        <v>&lt;$75K</v>
      </c>
    </row>
    <row r="14597" spans="1:5" x14ac:dyDescent="0.3">
      <c r="A14597" s="33" t="s">
        <v>52</v>
      </c>
      <c r="B14597" s="33" t="s">
        <v>53</v>
      </c>
      <c r="C14597" s="33">
        <v>95000</v>
      </c>
      <c r="D14597" s="33" t="s">
        <v>5743</v>
      </c>
      <c r="E14597" t="str">
        <f t="shared" si="232"/>
        <v>$75K-$100K</v>
      </c>
    </row>
    <row r="14598" spans="1:5" x14ac:dyDescent="0.3">
      <c r="A14598" s="33" t="s">
        <v>2</v>
      </c>
      <c r="B14598" s="33" t="s">
        <v>53</v>
      </c>
      <c r="C14598" s="33">
        <v>85000</v>
      </c>
      <c r="D14598" s="33" t="s">
        <v>265</v>
      </c>
      <c r="E14598" t="str">
        <f t="shared" si="232"/>
        <v>$75K-$100K</v>
      </c>
    </row>
    <row r="14599" spans="1:5" x14ac:dyDescent="0.3">
      <c r="A14599" s="33" t="s">
        <v>4</v>
      </c>
      <c r="B14599" s="33" t="s">
        <v>54</v>
      </c>
      <c r="C14599" s="33">
        <v>94837.5</v>
      </c>
      <c r="D14599" s="33" t="s">
        <v>5455</v>
      </c>
      <c r="E14599" t="str">
        <f t="shared" si="232"/>
        <v>$75K-$100K</v>
      </c>
    </row>
    <row r="14600" spans="1:5" x14ac:dyDescent="0.3">
      <c r="A14600" s="33" t="s">
        <v>4</v>
      </c>
      <c r="B14600" s="33" t="s">
        <v>54</v>
      </c>
      <c r="C14600" s="33">
        <v>112500</v>
      </c>
      <c r="D14600" s="33" t="s">
        <v>5744</v>
      </c>
      <c r="E14600" t="str">
        <f t="shared" si="232"/>
        <v>$100K-$125K</v>
      </c>
    </row>
    <row r="14601" spans="1:5" x14ac:dyDescent="0.3">
      <c r="A14601" s="33" t="s">
        <v>0</v>
      </c>
      <c r="B14601" s="33" t="s">
        <v>53</v>
      </c>
      <c r="C14601" s="33">
        <v>125000</v>
      </c>
      <c r="D14601" s="33" t="s">
        <v>4591</v>
      </c>
      <c r="E14601" t="str">
        <f t="shared" si="232"/>
        <v>$100K-$125K</v>
      </c>
    </row>
    <row r="14602" spans="1:5" x14ac:dyDescent="0.3">
      <c r="A14602" s="33" t="s">
        <v>4</v>
      </c>
      <c r="B14602" s="33" t="s">
        <v>53</v>
      </c>
      <c r="C14602" s="33">
        <v>125000</v>
      </c>
      <c r="D14602" s="33" t="s">
        <v>479</v>
      </c>
      <c r="E14602" t="str">
        <f t="shared" si="232"/>
        <v>$100K-$125K</v>
      </c>
    </row>
    <row r="14603" spans="1:5" x14ac:dyDescent="0.3">
      <c r="A14603" s="33" t="s">
        <v>125</v>
      </c>
      <c r="B14603" s="33" t="s">
        <v>92</v>
      </c>
      <c r="C14603" s="33">
        <v>100500</v>
      </c>
      <c r="D14603" s="33" t="s">
        <v>5745</v>
      </c>
      <c r="E14603" t="str">
        <f t="shared" si="232"/>
        <v>$100K-$125K</v>
      </c>
    </row>
    <row r="14604" spans="1:5" x14ac:dyDescent="0.3">
      <c r="A14604" s="33" t="s">
        <v>0</v>
      </c>
      <c r="B14604" s="33" t="s">
        <v>53</v>
      </c>
      <c r="C14604" s="33"/>
      <c r="D14604" s="33" t="s">
        <v>5746</v>
      </c>
      <c r="E14604" t="str">
        <f t="shared" si="232"/>
        <v>No Data</v>
      </c>
    </row>
    <row r="14605" spans="1:5" x14ac:dyDescent="0.3">
      <c r="A14605" s="33" t="s">
        <v>0</v>
      </c>
      <c r="B14605" s="33" t="s">
        <v>53</v>
      </c>
      <c r="C14605" s="33"/>
      <c r="D14605" s="33" t="s">
        <v>4511</v>
      </c>
      <c r="E14605" t="str">
        <f t="shared" si="232"/>
        <v>No Data</v>
      </c>
    </row>
    <row r="14606" spans="1:5" x14ac:dyDescent="0.3">
      <c r="A14606" s="33" t="s">
        <v>125</v>
      </c>
      <c r="B14606" s="33" t="s">
        <v>53</v>
      </c>
      <c r="C14606" s="33">
        <v>130000</v>
      </c>
      <c r="D14606" s="33" t="s">
        <v>1387</v>
      </c>
      <c r="E14606" t="str">
        <f t="shared" si="232"/>
        <v>$125K-$200K</v>
      </c>
    </row>
    <row r="14607" spans="1:5" x14ac:dyDescent="0.3">
      <c r="A14607" s="33" t="s">
        <v>126</v>
      </c>
      <c r="B14607" s="33" t="s">
        <v>53</v>
      </c>
      <c r="C14607" s="33">
        <v>125000</v>
      </c>
      <c r="D14607" s="33" t="s">
        <v>5452</v>
      </c>
      <c r="E14607" t="str">
        <f t="shared" si="232"/>
        <v>$100K-$125K</v>
      </c>
    </row>
    <row r="14608" spans="1:5" x14ac:dyDescent="0.3">
      <c r="A14608" s="33" t="s">
        <v>4</v>
      </c>
      <c r="B14608" s="33" t="s">
        <v>54</v>
      </c>
      <c r="C14608" s="33"/>
      <c r="D14608" s="33" t="s">
        <v>5747</v>
      </c>
      <c r="E14608" t="str">
        <f t="shared" si="232"/>
        <v>No Data</v>
      </c>
    </row>
    <row r="14609" spans="1:5" x14ac:dyDescent="0.3">
      <c r="A14609" s="33" t="s">
        <v>2</v>
      </c>
      <c r="B14609" s="33" t="s">
        <v>53</v>
      </c>
      <c r="C14609" s="33">
        <v>103000</v>
      </c>
      <c r="D14609" s="33" t="s">
        <v>520</v>
      </c>
      <c r="E14609" t="str">
        <f t="shared" si="232"/>
        <v>$100K-$125K</v>
      </c>
    </row>
    <row r="14610" spans="1:5" x14ac:dyDescent="0.3">
      <c r="A14610" s="33" t="s">
        <v>2</v>
      </c>
      <c r="B14610" s="33" t="s">
        <v>53</v>
      </c>
      <c r="C14610" s="33">
        <v>130000</v>
      </c>
      <c r="D14610" s="33" t="s">
        <v>268</v>
      </c>
      <c r="E14610" t="str">
        <f t="shared" si="232"/>
        <v>$125K-$200K</v>
      </c>
    </row>
    <row r="14611" spans="1:5" x14ac:dyDescent="0.3">
      <c r="A14611" s="33" t="s">
        <v>0</v>
      </c>
      <c r="B14611" s="33" t="s">
        <v>53</v>
      </c>
      <c r="C14611" s="33"/>
      <c r="D14611" s="33" t="s">
        <v>5748</v>
      </c>
      <c r="E14611" t="str">
        <f t="shared" si="232"/>
        <v>No Data</v>
      </c>
    </row>
    <row r="14612" spans="1:5" x14ac:dyDescent="0.3">
      <c r="A14612" s="33" t="s">
        <v>0</v>
      </c>
      <c r="B14612" s="33" t="s">
        <v>54</v>
      </c>
      <c r="C14612" s="33">
        <v>135000</v>
      </c>
      <c r="D14612" s="33" t="s">
        <v>795</v>
      </c>
      <c r="E14612" t="str">
        <f t="shared" si="232"/>
        <v>$125K-$200K</v>
      </c>
    </row>
    <row r="14613" spans="1:5" x14ac:dyDescent="0.3">
      <c r="A14613" s="33" t="s">
        <v>4</v>
      </c>
      <c r="B14613" s="33" t="s">
        <v>53</v>
      </c>
      <c r="C14613" s="33">
        <v>156000</v>
      </c>
      <c r="D14613" s="33" t="s">
        <v>4017</v>
      </c>
      <c r="E14613" t="str">
        <f t="shared" si="232"/>
        <v>$125K-$200K</v>
      </c>
    </row>
    <row r="14614" spans="1:5" x14ac:dyDescent="0.3">
      <c r="A14614" s="33" t="s">
        <v>4</v>
      </c>
      <c r="B14614" s="33" t="s">
        <v>53</v>
      </c>
      <c r="C14614" s="33"/>
      <c r="D14614" s="33" t="s">
        <v>3881</v>
      </c>
      <c r="E14614" t="str">
        <f t="shared" si="232"/>
        <v>No Data</v>
      </c>
    </row>
    <row r="14615" spans="1:5" x14ac:dyDescent="0.3">
      <c r="A14615" s="33" t="s">
        <v>0</v>
      </c>
      <c r="B14615" s="33" t="s">
        <v>53</v>
      </c>
      <c r="C14615" s="33"/>
      <c r="D14615" s="33" t="s">
        <v>3857</v>
      </c>
      <c r="E14615" t="str">
        <f t="shared" si="232"/>
        <v>No Data</v>
      </c>
    </row>
    <row r="14616" spans="1:5" x14ac:dyDescent="0.3">
      <c r="A14616" s="33" t="s">
        <v>2</v>
      </c>
      <c r="B14616" s="33" t="s">
        <v>53</v>
      </c>
      <c r="C14616" s="33"/>
      <c r="D14616" s="33" t="s">
        <v>5749</v>
      </c>
      <c r="E14616" t="str">
        <f t="shared" si="232"/>
        <v>No Data</v>
      </c>
    </row>
    <row r="14617" spans="1:5" x14ac:dyDescent="0.3">
      <c r="A14617" s="33" t="s">
        <v>128</v>
      </c>
      <c r="B14617" s="33" t="s">
        <v>53</v>
      </c>
      <c r="C14617" s="33">
        <v>131900</v>
      </c>
      <c r="D14617" s="33" t="s">
        <v>729</v>
      </c>
      <c r="E14617" t="str">
        <f t="shared" si="232"/>
        <v>$125K-$200K</v>
      </c>
    </row>
    <row r="14618" spans="1:5" x14ac:dyDescent="0.3">
      <c r="A14618" s="33" t="s">
        <v>2</v>
      </c>
      <c r="B14618" s="33" t="s">
        <v>53</v>
      </c>
      <c r="C14618" s="33"/>
      <c r="D14618" s="33" t="s">
        <v>5750</v>
      </c>
      <c r="E14618" t="str">
        <f t="shared" si="232"/>
        <v>No Data</v>
      </c>
    </row>
    <row r="14619" spans="1:5" x14ac:dyDescent="0.3">
      <c r="A14619" s="33" t="s">
        <v>4</v>
      </c>
      <c r="B14619" s="33" t="s">
        <v>118</v>
      </c>
      <c r="C14619" s="33">
        <v>147500</v>
      </c>
      <c r="D14619" s="33" t="s">
        <v>5751</v>
      </c>
      <c r="E14619" t="str">
        <f t="shared" si="232"/>
        <v>$125K-$200K</v>
      </c>
    </row>
    <row r="14620" spans="1:5" x14ac:dyDescent="0.3">
      <c r="A14620" s="33" t="s">
        <v>128</v>
      </c>
      <c r="B14620" s="33" t="s">
        <v>53</v>
      </c>
      <c r="C14620" s="33">
        <v>150000</v>
      </c>
      <c r="D14620" s="33" t="s">
        <v>4173</v>
      </c>
      <c r="E14620" t="str">
        <f t="shared" si="232"/>
        <v>$125K-$200K</v>
      </c>
    </row>
    <row r="14621" spans="1:5" x14ac:dyDescent="0.3">
      <c r="A14621" s="33" t="s">
        <v>0</v>
      </c>
      <c r="B14621" s="33" t="s">
        <v>53</v>
      </c>
      <c r="C14621" s="33">
        <v>150000</v>
      </c>
      <c r="D14621" s="33" t="s">
        <v>5752</v>
      </c>
      <c r="E14621" t="str">
        <f t="shared" si="232"/>
        <v>$125K-$200K</v>
      </c>
    </row>
    <row r="14622" spans="1:5" x14ac:dyDescent="0.3">
      <c r="A14622" s="33" t="s">
        <v>129</v>
      </c>
      <c r="B14622" s="33" t="s">
        <v>53</v>
      </c>
      <c r="C14622" s="33"/>
      <c r="D14622" s="33" t="s">
        <v>5753</v>
      </c>
      <c r="E14622" t="str">
        <f t="shared" si="232"/>
        <v>No Data</v>
      </c>
    </row>
    <row r="14623" spans="1:5" x14ac:dyDescent="0.3">
      <c r="A14623" s="33" t="s">
        <v>2</v>
      </c>
      <c r="B14623" s="33" t="s">
        <v>53</v>
      </c>
      <c r="C14623" s="33"/>
      <c r="D14623" s="33" t="s">
        <v>5754</v>
      </c>
      <c r="E14623" t="str">
        <f t="shared" si="232"/>
        <v>No Data</v>
      </c>
    </row>
    <row r="14624" spans="1:5" x14ac:dyDescent="0.3">
      <c r="A14624" s="33" t="s">
        <v>0</v>
      </c>
      <c r="B14624" s="33" t="s">
        <v>110</v>
      </c>
      <c r="C14624" s="33">
        <v>123000</v>
      </c>
      <c r="D14624" s="33" t="s">
        <v>5755</v>
      </c>
      <c r="E14624" t="str">
        <f t="shared" si="232"/>
        <v>$100K-$125K</v>
      </c>
    </row>
    <row r="14625" spans="1:5" x14ac:dyDescent="0.3">
      <c r="A14625" s="33" t="s">
        <v>0</v>
      </c>
      <c r="B14625" s="33" t="s">
        <v>53</v>
      </c>
      <c r="C14625" s="33"/>
      <c r="D14625" s="33" t="s">
        <v>5756</v>
      </c>
      <c r="E14625" t="str">
        <f t="shared" si="232"/>
        <v>No Data</v>
      </c>
    </row>
    <row r="14626" spans="1:5" x14ac:dyDescent="0.3">
      <c r="A14626" s="33" t="s">
        <v>128</v>
      </c>
      <c r="B14626" s="33" t="s">
        <v>54</v>
      </c>
      <c r="C14626" s="33">
        <v>165318</v>
      </c>
      <c r="D14626" s="33" t="s">
        <v>2575</v>
      </c>
      <c r="E14626" t="str">
        <f t="shared" si="232"/>
        <v>$125K-$200K</v>
      </c>
    </row>
    <row r="14627" spans="1:5" x14ac:dyDescent="0.3">
      <c r="A14627" s="33" t="s">
        <v>128</v>
      </c>
      <c r="B14627" s="33" t="s">
        <v>98</v>
      </c>
      <c r="C14627" s="33">
        <v>200000</v>
      </c>
      <c r="D14627" s="33" t="s">
        <v>323</v>
      </c>
      <c r="E14627" t="str">
        <f t="shared" si="232"/>
        <v>$125K-$200K</v>
      </c>
    </row>
    <row r="14628" spans="1:5" x14ac:dyDescent="0.3">
      <c r="A14628" s="33" t="s">
        <v>0</v>
      </c>
      <c r="B14628" s="33" t="s">
        <v>53</v>
      </c>
      <c r="C14628" s="33">
        <v>125000</v>
      </c>
      <c r="D14628" s="33" t="s">
        <v>5757</v>
      </c>
      <c r="E14628" t="str">
        <f t="shared" si="232"/>
        <v>$100K-$125K</v>
      </c>
    </row>
    <row r="14629" spans="1:5" x14ac:dyDescent="0.3">
      <c r="A14629" s="33" t="s">
        <v>0</v>
      </c>
      <c r="B14629" s="33" t="s">
        <v>53</v>
      </c>
      <c r="C14629" s="33">
        <v>110499</v>
      </c>
      <c r="D14629" s="33" t="s">
        <v>431</v>
      </c>
      <c r="E14629" t="str">
        <f t="shared" si="232"/>
        <v>$100K-$125K</v>
      </c>
    </row>
    <row r="14630" spans="1:5" x14ac:dyDescent="0.3">
      <c r="A14630" s="33" t="s">
        <v>2</v>
      </c>
      <c r="B14630" s="33" t="s">
        <v>53</v>
      </c>
      <c r="C14630" s="33">
        <v>85000</v>
      </c>
      <c r="D14630" s="33" t="s">
        <v>5758</v>
      </c>
      <c r="E14630" t="str">
        <f t="shared" si="232"/>
        <v>$75K-$100K</v>
      </c>
    </row>
    <row r="14631" spans="1:5" x14ac:dyDescent="0.3">
      <c r="A14631" s="33" t="s">
        <v>126</v>
      </c>
      <c r="B14631" s="33" t="s">
        <v>73</v>
      </c>
      <c r="C14631" s="33">
        <v>147500</v>
      </c>
      <c r="D14631" s="33" t="s">
        <v>953</v>
      </c>
      <c r="E14631" t="str">
        <f t="shared" si="232"/>
        <v>$125K-$200K</v>
      </c>
    </row>
    <row r="14632" spans="1:5" x14ac:dyDescent="0.3">
      <c r="A14632" s="33" t="s">
        <v>128</v>
      </c>
      <c r="B14632" s="33" t="s">
        <v>53</v>
      </c>
      <c r="C14632" s="33">
        <v>160000</v>
      </c>
      <c r="D14632" s="33" t="s">
        <v>1260</v>
      </c>
      <c r="E14632" t="str">
        <f t="shared" si="232"/>
        <v>$125K-$200K</v>
      </c>
    </row>
    <row r="14633" spans="1:5" x14ac:dyDescent="0.3">
      <c r="A14633" s="33" t="s">
        <v>0</v>
      </c>
      <c r="B14633" s="33" t="s">
        <v>54</v>
      </c>
      <c r="C14633" s="33"/>
      <c r="D14633" s="33" t="s">
        <v>230</v>
      </c>
      <c r="E14633" t="str">
        <f t="shared" si="232"/>
        <v>No Data</v>
      </c>
    </row>
    <row r="14634" spans="1:5" x14ac:dyDescent="0.3">
      <c r="A14634" s="33" t="s">
        <v>0</v>
      </c>
      <c r="B14634" s="33" t="s">
        <v>53</v>
      </c>
      <c r="C14634" s="33">
        <v>129000</v>
      </c>
      <c r="D14634" s="33" t="s">
        <v>3612</v>
      </c>
      <c r="E14634" t="str">
        <f t="shared" si="232"/>
        <v>$125K-$200K</v>
      </c>
    </row>
    <row r="14635" spans="1:5" x14ac:dyDescent="0.3">
      <c r="A14635" s="33" t="s">
        <v>2</v>
      </c>
      <c r="B14635" s="33" t="s">
        <v>53</v>
      </c>
      <c r="C14635" s="33"/>
      <c r="D14635" s="33" t="s">
        <v>232</v>
      </c>
      <c r="E14635" t="str">
        <f t="shared" si="232"/>
        <v>No Data</v>
      </c>
    </row>
    <row r="14636" spans="1:5" x14ac:dyDescent="0.3">
      <c r="A14636" s="33" t="s">
        <v>0</v>
      </c>
      <c r="B14636" s="33" t="s">
        <v>53</v>
      </c>
      <c r="C14636" s="33"/>
      <c r="D14636" s="33" t="s">
        <v>299</v>
      </c>
      <c r="E14636" t="str">
        <f t="shared" si="232"/>
        <v>No Data</v>
      </c>
    </row>
    <row r="14637" spans="1:5" x14ac:dyDescent="0.3">
      <c r="A14637" s="33" t="s">
        <v>0</v>
      </c>
      <c r="B14637" s="33" t="s">
        <v>53</v>
      </c>
      <c r="C14637" s="33">
        <v>152221.5</v>
      </c>
      <c r="D14637" s="33" t="s">
        <v>1808</v>
      </c>
      <c r="E14637" t="str">
        <f t="shared" si="232"/>
        <v>$125K-$200K</v>
      </c>
    </row>
    <row r="14638" spans="1:5" x14ac:dyDescent="0.3">
      <c r="A14638" s="33" t="s">
        <v>2</v>
      </c>
      <c r="B14638" s="33" t="s">
        <v>53</v>
      </c>
      <c r="C14638" s="33">
        <v>62500</v>
      </c>
      <c r="D14638" s="33" t="s">
        <v>5759</v>
      </c>
      <c r="E14638" t="str">
        <f t="shared" si="232"/>
        <v>&lt;$75K</v>
      </c>
    </row>
    <row r="14639" spans="1:5" x14ac:dyDescent="0.3">
      <c r="A14639" s="33" t="s">
        <v>0</v>
      </c>
      <c r="B14639" s="33" t="s">
        <v>53</v>
      </c>
      <c r="C14639" s="33">
        <v>145000</v>
      </c>
      <c r="D14639" s="33" t="s">
        <v>265</v>
      </c>
      <c r="E14639" t="str">
        <f t="shared" si="232"/>
        <v>$125K-$200K</v>
      </c>
    </row>
    <row r="14640" spans="1:5" x14ac:dyDescent="0.3">
      <c r="A14640" s="33" t="s">
        <v>4</v>
      </c>
      <c r="B14640" s="33" t="s">
        <v>53</v>
      </c>
      <c r="C14640" s="33"/>
      <c r="D14640" s="33" t="s">
        <v>1653</v>
      </c>
      <c r="E14640" t="str">
        <f t="shared" si="232"/>
        <v>No Data</v>
      </c>
    </row>
    <row r="14641" spans="1:5" x14ac:dyDescent="0.3">
      <c r="A14641" s="33" t="s">
        <v>0</v>
      </c>
      <c r="B14641" s="33" t="s">
        <v>53</v>
      </c>
      <c r="C14641" s="33"/>
      <c r="D14641" s="33" t="s">
        <v>559</v>
      </c>
      <c r="E14641" t="str">
        <f t="shared" si="232"/>
        <v>No Data</v>
      </c>
    </row>
    <row r="14642" spans="1:5" x14ac:dyDescent="0.3">
      <c r="A14642" s="33" t="s">
        <v>126</v>
      </c>
      <c r="B14642" s="33" t="s">
        <v>54</v>
      </c>
      <c r="C14642" s="33">
        <v>173500</v>
      </c>
      <c r="D14642" s="33" t="s">
        <v>225</v>
      </c>
      <c r="E14642" t="str">
        <f t="shared" si="232"/>
        <v>$125K-$200K</v>
      </c>
    </row>
    <row r="14643" spans="1:5" x14ac:dyDescent="0.3">
      <c r="A14643" s="33" t="s">
        <v>2</v>
      </c>
      <c r="B14643" s="33" t="s">
        <v>53</v>
      </c>
      <c r="C14643" s="33"/>
      <c r="D14643" s="33" t="s">
        <v>452</v>
      </c>
      <c r="E14643" t="str">
        <f t="shared" si="232"/>
        <v>No Data</v>
      </c>
    </row>
    <row r="14644" spans="1:5" x14ac:dyDescent="0.3">
      <c r="A14644" s="33" t="s">
        <v>0</v>
      </c>
      <c r="B14644" s="33" t="s">
        <v>53</v>
      </c>
      <c r="C14644" s="33"/>
      <c r="D14644" s="33" t="s">
        <v>1543</v>
      </c>
      <c r="E14644" t="str">
        <f t="shared" si="232"/>
        <v>No Data</v>
      </c>
    </row>
    <row r="14645" spans="1:5" x14ac:dyDescent="0.3">
      <c r="A14645" s="33" t="s">
        <v>4</v>
      </c>
      <c r="B14645" s="33" t="s">
        <v>53</v>
      </c>
      <c r="C14645" s="33">
        <v>125000</v>
      </c>
      <c r="D14645" s="33" t="s">
        <v>225</v>
      </c>
      <c r="E14645" t="str">
        <f t="shared" si="232"/>
        <v>$100K-$125K</v>
      </c>
    </row>
    <row r="14646" spans="1:5" x14ac:dyDescent="0.3">
      <c r="A14646" s="33" t="s">
        <v>4</v>
      </c>
      <c r="B14646" s="33" t="s">
        <v>191</v>
      </c>
      <c r="C14646" s="33">
        <v>147500</v>
      </c>
      <c r="D14646" s="33" t="s">
        <v>629</v>
      </c>
      <c r="E14646" t="str">
        <f t="shared" si="232"/>
        <v>$125K-$200K</v>
      </c>
    </row>
    <row r="14647" spans="1:5" x14ac:dyDescent="0.3">
      <c r="A14647" s="33" t="s">
        <v>0</v>
      </c>
      <c r="B14647" s="33" t="s">
        <v>53</v>
      </c>
      <c r="C14647" s="33">
        <v>107665</v>
      </c>
      <c r="D14647" s="33" t="s">
        <v>280</v>
      </c>
      <c r="E14647" t="str">
        <f t="shared" si="232"/>
        <v>$100K-$125K</v>
      </c>
    </row>
    <row r="14648" spans="1:5" x14ac:dyDescent="0.3">
      <c r="A14648" s="33" t="s">
        <v>2</v>
      </c>
      <c r="B14648" s="33" t="s">
        <v>53</v>
      </c>
      <c r="C14648" s="33"/>
      <c r="D14648" s="33" t="s">
        <v>5199</v>
      </c>
      <c r="E14648" t="str">
        <f t="shared" si="232"/>
        <v>No Data</v>
      </c>
    </row>
    <row r="14649" spans="1:5" x14ac:dyDescent="0.3">
      <c r="A14649" s="33" t="s">
        <v>0</v>
      </c>
      <c r="B14649" s="33" t="s">
        <v>53</v>
      </c>
      <c r="C14649" s="33">
        <v>111027</v>
      </c>
      <c r="D14649" s="33" t="s">
        <v>5495</v>
      </c>
      <c r="E14649" t="str">
        <f t="shared" si="232"/>
        <v>$100K-$125K</v>
      </c>
    </row>
    <row r="14650" spans="1:5" x14ac:dyDescent="0.3">
      <c r="A14650" s="33" t="s">
        <v>126</v>
      </c>
      <c r="B14650" s="33" t="s">
        <v>53</v>
      </c>
      <c r="C14650" s="33">
        <v>90000</v>
      </c>
      <c r="D14650" s="33" t="s">
        <v>1841</v>
      </c>
      <c r="E14650" t="str">
        <f t="shared" si="232"/>
        <v>$75K-$100K</v>
      </c>
    </row>
    <row r="14651" spans="1:5" x14ac:dyDescent="0.3">
      <c r="A14651" s="33" t="s">
        <v>126</v>
      </c>
      <c r="B14651" s="33" t="s">
        <v>53</v>
      </c>
      <c r="C14651" s="33">
        <v>155000</v>
      </c>
      <c r="D14651" s="33" t="s">
        <v>1394</v>
      </c>
      <c r="E14651" t="str">
        <f t="shared" si="232"/>
        <v>$125K-$200K</v>
      </c>
    </row>
    <row r="14652" spans="1:5" x14ac:dyDescent="0.3">
      <c r="A14652" s="33" t="s">
        <v>0</v>
      </c>
      <c r="B14652" s="33" t="s">
        <v>97</v>
      </c>
      <c r="C14652" s="33">
        <v>157500</v>
      </c>
      <c r="D14652" s="33" t="s">
        <v>294</v>
      </c>
      <c r="E14652" t="str">
        <f t="shared" si="232"/>
        <v>$125K-$200K</v>
      </c>
    </row>
    <row r="14653" spans="1:5" x14ac:dyDescent="0.3">
      <c r="A14653" s="33" t="s">
        <v>4</v>
      </c>
      <c r="B14653" s="33" t="s">
        <v>53</v>
      </c>
      <c r="C14653" s="33">
        <v>255000</v>
      </c>
      <c r="D14653" s="33" t="s">
        <v>5760</v>
      </c>
      <c r="E14653" t="str">
        <f t="shared" si="232"/>
        <v>&gt;$200K</v>
      </c>
    </row>
    <row r="14654" spans="1:5" x14ac:dyDescent="0.3">
      <c r="A14654" s="33" t="s">
        <v>0</v>
      </c>
      <c r="B14654" s="33" t="s">
        <v>53</v>
      </c>
      <c r="C14654" s="33">
        <v>150000</v>
      </c>
      <c r="D14654" s="33" t="s">
        <v>2745</v>
      </c>
      <c r="E14654" t="str">
        <f t="shared" si="232"/>
        <v>$125K-$200K</v>
      </c>
    </row>
    <row r="14655" spans="1:5" x14ac:dyDescent="0.3">
      <c r="A14655" s="33" t="s">
        <v>2</v>
      </c>
      <c r="B14655" s="33" t="s">
        <v>53</v>
      </c>
      <c r="C14655" s="33">
        <v>56000</v>
      </c>
      <c r="D14655" s="33" t="s">
        <v>2946</v>
      </c>
      <c r="E14655" t="str">
        <f t="shared" si="232"/>
        <v>&lt;$75K</v>
      </c>
    </row>
    <row r="14656" spans="1:5" x14ac:dyDescent="0.3">
      <c r="A14656" s="33" t="s">
        <v>4</v>
      </c>
      <c r="B14656" s="33" t="s">
        <v>116</v>
      </c>
      <c r="C14656" s="33">
        <v>133000</v>
      </c>
      <c r="D14656" s="33" t="s">
        <v>414</v>
      </c>
      <c r="E14656" t="str">
        <f t="shared" si="232"/>
        <v>$125K-$200K</v>
      </c>
    </row>
    <row r="14657" spans="1:5" x14ac:dyDescent="0.3">
      <c r="A14657" s="33" t="s">
        <v>128</v>
      </c>
      <c r="B14657" s="33" t="s">
        <v>53</v>
      </c>
      <c r="C14657" s="33">
        <v>76750</v>
      </c>
      <c r="D14657" s="33" t="s">
        <v>1411</v>
      </c>
      <c r="E14657" t="str">
        <f t="shared" si="232"/>
        <v>$75K-$100K</v>
      </c>
    </row>
    <row r="14658" spans="1:5" x14ac:dyDescent="0.3">
      <c r="A14658" s="33" t="s">
        <v>2</v>
      </c>
      <c r="B14658" s="33" t="s">
        <v>53</v>
      </c>
      <c r="C14658" s="33"/>
      <c r="D14658" s="33" t="s">
        <v>1094</v>
      </c>
      <c r="E14658" t="str">
        <f t="shared" si="232"/>
        <v>No Data</v>
      </c>
    </row>
    <row r="14659" spans="1:5" x14ac:dyDescent="0.3">
      <c r="A14659" s="33" t="s">
        <v>2</v>
      </c>
      <c r="B14659" s="33" t="s">
        <v>53</v>
      </c>
      <c r="C14659" s="33">
        <v>85000</v>
      </c>
      <c r="D14659" s="33" t="s">
        <v>5761</v>
      </c>
      <c r="E14659" t="str">
        <f t="shared" ref="E14659:E14722" si="233">_xlfn.XLOOKUP(C14659,$H$16:$H$21,$G$16:$G$21,,1)</f>
        <v>$75K-$100K</v>
      </c>
    </row>
    <row r="14660" spans="1:5" x14ac:dyDescent="0.3">
      <c r="A14660" s="33" t="s">
        <v>0</v>
      </c>
      <c r="B14660" s="33" t="s">
        <v>53</v>
      </c>
      <c r="C14660" s="33">
        <v>90000</v>
      </c>
      <c r="D14660" s="33" t="s">
        <v>4563</v>
      </c>
      <c r="E14660" t="str">
        <f t="shared" si="233"/>
        <v>$75K-$100K</v>
      </c>
    </row>
    <row r="14661" spans="1:5" x14ac:dyDescent="0.3">
      <c r="A14661" s="33" t="s">
        <v>0</v>
      </c>
      <c r="B14661" s="33" t="s">
        <v>88</v>
      </c>
      <c r="C14661" s="33">
        <v>157500</v>
      </c>
      <c r="D14661" s="33" t="s">
        <v>834</v>
      </c>
      <c r="E14661" t="str">
        <f t="shared" si="233"/>
        <v>$125K-$200K</v>
      </c>
    </row>
    <row r="14662" spans="1:5" x14ac:dyDescent="0.3">
      <c r="A14662" s="33" t="s">
        <v>4</v>
      </c>
      <c r="B14662" s="33" t="s">
        <v>53</v>
      </c>
      <c r="C14662" s="33">
        <v>140500</v>
      </c>
      <c r="D14662" s="33" t="s">
        <v>596</v>
      </c>
      <c r="E14662" t="str">
        <f t="shared" si="233"/>
        <v>$125K-$200K</v>
      </c>
    </row>
    <row r="14663" spans="1:5" x14ac:dyDescent="0.3">
      <c r="A14663" s="33" t="s">
        <v>0</v>
      </c>
      <c r="B14663" s="33" t="s">
        <v>54</v>
      </c>
      <c r="C14663" s="33"/>
      <c r="D14663" s="33" t="s">
        <v>258</v>
      </c>
      <c r="E14663" t="str">
        <f t="shared" si="233"/>
        <v>No Data</v>
      </c>
    </row>
    <row r="14664" spans="1:5" x14ac:dyDescent="0.3">
      <c r="A14664" s="33" t="s">
        <v>66</v>
      </c>
      <c r="B14664" s="33" t="s">
        <v>54</v>
      </c>
      <c r="C14664" s="33"/>
      <c r="D14664" s="33" t="s">
        <v>1190</v>
      </c>
      <c r="E14664" t="str">
        <f t="shared" si="233"/>
        <v>No Data</v>
      </c>
    </row>
    <row r="14665" spans="1:5" x14ac:dyDescent="0.3">
      <c r="A14665" s="33" t="s">
        <v>0</v>
      </c>
      <c r="B14665" s="33" t="s">
        <v>53</v>
      </c>
      <c r="C14665" s="33">
        <v>92305.0625</v>
      </c>
      <c r="D14665" s="33" t="s">
        <v>2621</v>
      </c>
      <c r="E14665" t="str">
        <f t="shared" si="233"/>
        <v>$75K-$100K</v>
      </c>
    </row>
    <row r="14666" spans="1:5" x14ac:dyDescent="0.3">
      <c r="A14666" s="33" t="s">
        <v>2</v>
      </c>
      <c r="B14666" s="33" t="s">
        <v>53</v>
      </c>
      <c r="C14666" s="33"/>
      <c r="D14666" s="33" t="s">
        <v>926</v>
      </c>
      <c r="E14666" t="str">
        <f t="shared" si="233"/>
        <v>No Data</v>
      </c>
    </row>
    <row r="14667" spans="1:5" x14ac:dyDescent="0.3">
      <c r="A14667" s="33" t="s">
        <v>4</v>
      </c>
      <c r="B14667" s="33" t="s">
        <v>53</v>
      </c>
      <c r="C14667" s="33">
        <v>137000</v>
      </c>
      <c r="D14667" s="33" t="s">
        <v>294</v>
      </c>
      <c r="E14667" t="str">
        <f t="shared" si="233"/>
        <v>$125K-$200K</v>
      </c>
    </row>
    <row r="14668" spans="1:5" x14ac:dyDescent="0.3">
      <c r="A14668" s="33" t="s">
        <v>126</v>
      </c>
      <c r="B14668" s="33" t="s">
        <v>53</v>
      </c>
      <c r="C14668" s="33"/>
      <c r="D14668" s="33" t="s">
        <v>278</v>
      </c>
      <c r="E14668" t="str">
        <f t="shared" si="233"/>
        <v>No Data</v>
      </c>
    </row>
    <row r="14669" spans="1:5" x14ac:dyDescent="0.3">
      <c r="A14669" s="33" t="s">
        <v>125</v>
      </c>
      <c r="B14669" s="33" t="s">
        <v>53</v>
      </c>
      <c r="C14669" s="33"/>
      <c r="D14669" s="33" t="s">
        <v>234</v>
      </c>
      <c r="E14669" t="str">
        <f t="shared" si="233"/>
        <v>No Data</v>
      </c>
    </row>
    <row r="14670" spans="1:5" x14ac:dyDescent="0.3">
      <c r="A14670" s="33" t="s">
        <v>128</v>
      </c>
      <c r="B14670" s="33" t="s">
        <v>53</v>
      </c>
      <c r="C14670" s="33">
        <v>375000</v>
      </c>
      <c r="D14670" s="33" t="s">
        <v>5762</v>
      </c>
      <c r="E14670" t="str">
        <f t="shared" si="233"/>
        <v>&gt;$200K</v>
      </c>
    </row>
    <row r="14671" spans="1:5" x14ac:dyDescent="0.3">
      <c r="A14671" s="33" t="s">
        <v>2</v>
      </c>
      <c r="B14671" s="33" t="s">
        <v>53</v>
      </c>
      <c r="C14671" s="33"/>
      <c r="D14671" s="33" t="s">
        <v>2173</v>
      </c>
      <c r="E14671" t="str">
        <f t="shared" si="233"/>
        <v>No Data</v>
      </c>
    </row>
    <row r="14672" spans="1:5" x14ac:dyDescent="0.3">
      <c r="A14672" s="33" t="s">
        <v>128</v>
      </c>
      <c r="B14672" s="33" t="s">
        <v>53</v>
      </c>
      <c r="C14672" s="33">
        <v>156000</v>
      </c>
      <c r="D14672" s="33" t="s">
        <v>3192</v>
      </c>
      <c r="E14672" t="str">
        <f t="shared" si="233"/>
        <v>$125K-$200K</v>
      </c>
    </row>
    <row r="14673" spans="1:5" x14ac:dyDescent="0.3">
      <c r="A14673" s="33" t="s">
        <v>2</v>
      </c>
      <c r="B14673" s="33" t="s">
        <v>53</v>
      </c>
      <c r="C14673" s="33">
        <v>188675</v>
      </c>
      <c r="D14673" s="33" t="s">
        <v>476</v>
      </c>
      <c r="E14673" t="str">
        <f t="shared" si="233"/>
        <v>$125K-$200K</v>
      </c>
    </row>
    <row r="14674" spans="1:5" x14ac:dyDescent="0.3">
      <c r="A14674" s="33" t="s">
        <v>4</v>
      </c>
      <c r="B14674" s="33" t="s">
        <v>53</v>
      </c>
      <c r="C14674" s="33"/>
      <c r="D14674" s="33" t="s">
        <v>461</v>
      </c>
      <c r="E14674" t="str">
        <f t="shared" si="233"/>
        <v>No Data</v>
      </c>
    </row>
    <row r="14675" spans="1:5" x14ac:dyDescent="0.3">
      <c r="A14675" s="33" t="s">
        <v>0</v>
      </c>
      <c r="B14675" s="33" t="s">
        <v>122</v>
      </c>
      <c r="C14675" s="33">
        <v>90000</v>
      </c>
      <c r="D14675" s="33" t="s">
        <v>5763</v>
      </c>
      <c r="E14675" t="str">
        <f t="shared" si="233"/>
        <v>$75K-$100K</v>
      </c>
    </row>
    <row r="14676" spans="1:5" x14ac:dyDescent="0.3">
      <c r="A14676" s="33" t="s">
        <v>4</v>
      </c>
      <c r="B14676" s="33" t="s">
        <v>53</v>
      </c>
      <c r="C14676" s="33">
        <v>150000</v>
      </c>
      <c r="D14676" s="33" t="s">
        <v>315</v>
      </c>
      <c r="E14676" t="str">
        <f t="shared" si="233"/>
        <v>$125K-$200K</v>
      </c>
    </row>
    <row r="14677" spans="1:5" x14ac:dyDescent="0.3">
      <c r="A14677" s="33" t="s">
        <v>128</v>
      </c>
      <c r="B14677" s="33" t="s">
        <v>53</v>
      </c>
      <c r="C14677" s="33">
        <v>158500</v>
      </c>
      <c r="D14677" s="33" t="s">
        <v>5764</v>
      </c>
      <c r="E14677" t="str">
        <f t="shared" si="233"/>
        <v>$125K-$200K</v>
      </c>
    </row>
    <row r="14678" spans="1:5" x14ac:dyDescent="0.3">
      <c r="A14678" s="33" t="s">
        <v>2</v>
      </c>
      <c r="B14678" s="33" t="s">
        <v>123</v>
      </c>
      <c r="C14678" s="33">
        <v>98500</v>
      </c>
      <c r="D14678" s="33" t="s">
        <v>587</v>
      </c>
      <c r="E14678" t="str">
        <f t="shared" si="233"/>
        <v>$75K-$100K</v>
      </c>
    </row>
    <row r="14679" spans="1:5" x14ac:dyDescent="0.3">
      <c r="A14679" s="33" t="s">
        <v>0</v>
      </c>
      <c r="B14679" s="33" t="s">
        <v>53</v>
      </c>
      <c r="C14679" s="33">
        <v>120000</v>
      </c>
      <c r="D14679" s="33" t="s">
        <v>5765</v>
      </c>
      <c r="E14679" t="str">
        <f t="shared" si="233"/>
        <v>$100K-$125K</v>
      </c>
    </row>
    <row r="14680" spans="1:5" x14ac:dyDescent="0.3">
      <c r="A14680" s="33" t="s">
        <v>0</v>
      </c>
      <c r="B14680" s="33" t="s">
        <v>53</v>
      </c>
      <c r="C14680" s="33">
        <v>120000</v>
      </c>
      <c r="D14680" s="33" t="s">
        <v>252</v>
      </c>
      <c r="E14680" t="str">
        <f t="shared" si="233"/>
        <v>$100K-$125K</v>
      </c>
    </row>
    <row r="14681" spans="1:5" x14ac:dyDescent="0.3">
      <c r="A14681" s="33" t="s">
        <v>2</v>
      </c>
      <c r="B14681" s="33" t="s">
        <v>53</v>
      </c>
      <c r="C14681" s="33">
        <v>90000</v>
      </c>
      <c r="D14681" s="33" t="s">
        <v>1460</v>
      </c>
      <c r="E14681" t="str">
        <f t="shared" si="233"/>
        <v>$75K-$100K</v>
      </c>
    </row>
    <row r="14682" spans="1:5" x14ac:dyDescent="0.3">
      <c r="A14682" s="33" t="s">
        <v>0</v>
      </c>
      <c r="B14682" s="33" t="s">
        <v>55</v>
      </c>
      <c r="C14682" s="33">
        <v>69962.5</v>
      </c>
      <c r="D14682" s="33" t="s">
        <v>932</v>
      </c>
      <c r="E14682" t="str">
        <f t="shared" si="233"/>
        <v>&lt;$75K</v>
      </c>
    </row>
    <row r="14683" spans="1:5" x14ac:dyDescent="0.3">
      <c r="A14683" s="33" t="s">
        <v>4</v>
      </c>
      <c r="B14683" s="33" t="s">
        <v>106</v>
      </c>
      <c r="C14683" s="33">
        <v>147500</v>
      </c>
      <c r="D14683" s="33" t="s">
        <v>3018</v>
      </c>
      <c r="E14683" t="str">
        <f t="shared" si="233"/>
        <v>$125K-$200K</v>
      </c>
    </row>
    <row r="14684" spans="1:5" x14ac:dyDescent="0.3">
      <c r="A14684" s="33" t="s">
        <v>2</v>
      </c>
      <c r="B14684" s="33" t="s">
        <v>56</v>
      </c>
      <c r="C14684" s="33">
        <v>89204</v>
      </c>
      <c r="D14684" s="33" t="s">
        <v>5763</v>
      </c>
      <c r="E14684" t="str">
        <f t="shared" si="233"/>
        <v>$75K-$100K</v>
      </c>
    </row>
    <row r="14685" spans="1:5" x14ac:dyDescent="0.3">
      <c r="A14685" s="33" t="s">
        <v>0</v>
      </c>
      <c r="B14685" s="33" t="s">
        <v>53</v>
      </c>
      <c r="C14685" s="33"/>
      <c r="D14685" s="33" t="s">
        <v>3374</v>
      </c>
      <c r="E14685" t="str">
        <f t="shared" si="233"/>
        <v>No Data</v>
      </c>
    </row>
    <row r="14686" spans="1:5" x14ac:dyDescent="0.3">
      <c r="A14686" s="33" t="s">
        <v>129</v>
      </c>
      <c r="B14686" s="33" t="s">
        <v>70</v>
      </c>
      <c r="C14686" s="33">
        <v>89100</v>
      </c>
      <c r="D14686" s="33" t="s">
        <v>211</v>
      </c>
      <c r="E14686" t="str">
        <f t="shared" si="233"/>
        <v>$75K-$100K</v>
      </c>
    </row>
    <row r="14687" spans="1:5" x14ac:dyDescent="0.3">
      <c r="A14687" s="33" t="s">
        <v>0</v>
      </c>
      <c r="B14687" s="33" t="s">
        <v>53</v>
      </c>
      <c r="C14687" s="33"/>
      <c r="D14687" s="33" t="s">
        <v>287</v>
      </c>
      <c r="E14687" t="str">
        <f t="shared" si="233"/>
        <v>No Data</v>
      </c>
    </row>
    <row r="14688" spans="1:5" x14ac:dyDescent="0.3">
      <c r="A14688" s="33" t="s">
        <v>4</v>
      </c>
      <c r="B14688" s="33" t="s">
        <v>53</v>
      </c>
      <c r="C14688" s="33"/>
      <c r="D14688" s="33" t="s">
        <v>4656</v>
      </c>
      <c r="E14688" t="str">
        <f t="shared" si="233"/>
        <v>No Data</v>
      </c>
    </row>
    <row r="14689" spans="1:5" x14ac:dyDescent="0.3">
      <c r="A14689" s="33" t="s">
        <v>4</v>
      </c>
      <c r="B14689" s="33" t="s">
        <v>54</v>
      </c>
      <c r="C14689" s="33"/>
      <c r="D14689" s="33" t="s">
        <v>1207</v>
      </c>
      <c r="E14689" t="str">
        <f t="shared" si="233"/>
        <v>No Data</v>
      </c>
    </row>
    <row r="14690" spans="1:5" x14ac:dyDescent="0.3">
      <c r="A14690" s="33" t="s">
        <v>0</v>
      </c>
      <c r="B14690" s="33" t="s">
        <v>53</v>
      </c>
      <c r="C14690" s="33">
        <v>99000</v>
      </c>
      <c r="D14690" s="33" t="s">
        <v>570</v>
      </c>
      <c r="E14690" t="str">
        <f t="shared" si="233"/>
        <v>$75K-$100K</v>
      </c>
    </row>
    <row r="14691" spans="1:5" x14ac:dyDescent="0.3">
      <c r="A14691" s="33" t="s">
        <v>2</v>
      </c>
      <c r="B14691" s="33" t="s">
        <v>110</v>
      </c>
      <c r="C14691" s="33">
        <v>111175</v>
      </c>
      <c r="D14691" s="33" t="s">
        <v>294</v>
      </c>
      <c r="E14691" t="str">
        <f t="shared" si="233"/>
        <v>$100K-$125K</v>
      </c>
    </row>
    <row r="14692" spans="1:5" x14ac:dyDescent="0.3">
      <c r="A14692" s="33" t="s">
        <v>4</v>
      </c>
      <c r="B14692" s="33" t="s">
        <v>53</v>
      </c>
      <c r="C14692" s="33"/>
      <c r="D14692" s="33" t="s">
        <v>4854</v>
      </c>
      <c r="E14692" t="str">
        <f t="shared" si="233"/>
        <v>No Data</v>
      </c>
    </row>
    <row r="14693" spans="1:5" x14ac:dyDescent="0.3">
      <c r="A14693" s="33" t="s">
        <v>2</v>
      </c>
      <c r="B14693" s="33" t="s">
        <v>53</v>
      </c>
      <c r="C14693" s="33"/>
      <c r="D14693" s="33" t="s">
        <v>1501</v>
      </c>
      <c r="E14693" t="str">
        <f t="shared" si="233"/>
        <v>No Data</v>
      </c>
    </row>
    <row r="14694" spans="1:5" x14ac:dyDescent="0.3">
      <c r="A14694" s="33" t="s">
        <v>1</v>
      </c>
      <c r="B14694" s="33" t="s">
        <v>81</v>
      </c>
      <c r="C14694" s="33">
        <v>145000</v>
      </c>
      <c r="D14694" s="33" t="s">
        <v>5766</v>
      </c>
      <c r="E14694" t="str">
        <f t="shared" si="233"/>
        <v>$125K-$200K</v>
      </c>
    </row>
    <row r="14695" spans="1:5" x14ac:dyDescent="0.3">
      <c r="A14695" s="33" t="s">
        <v>0</v>
      </c>
      <c r="B14695" s="33" t="s">
        <v>53</v>
      </c>
      <c r="C14695" s="33">
        <v>148000</v>
      </c>
      <c r="D14695" s="33" t="s">
        <v>3767</v>
      </c>
      <c r="E14695" t="str">
        <f t="shared" si="233"/>
        <v>$125K-$200K</v>
      </c>
    </row>
    <row r="14696" spans="1:5" x14ac:dyDescent="0.3">
      <c r="A14696" s="33" t="s">
        <v>0</v>
      </c>
      <c r="B14696" s="33" t="s">
        <v>53</v>
      </c>
      <c r="C14696" s="33"/>
      <c r="D14696" s="33" t="s">
        <v>440</v>
      </c>
      <c r="E14696" t="str">
        <f t="shared" si="233"/>
        <v>No Data</v>
      </c>
    </row>
    <row r="14697" spans="1:5" x14ac:dyDescent="0.3">
      <c r="A14697" s="33" t="s">
        <v>0</v>
      </c>
      <c r="B14697" s="33" t="s">
        <v>53</v>
      </c>
      <c r="C14697" s="33"/>
      <c r="D14697" s="33" t="s">
        <v>5767</v>
      </c>
      <c r="E14697" t="str">
        <f t="shared" si="233"/>
        <v>No Data</v>
      </c>
    </row>
    <row r="14698" spans="1:5" x14ac:dyDescent="0.3">
      <c r="A14698" s="33" t="s">
        <v>126</v>
      </c>
      <c r="B14698" s="33" t="s">
        <v>54</v>
      </c>
      <c r="C14698" s="33">
        <v>125000</v>
      </c>
      <c r="D14698" s="33" t="s">
        <v>499</v>
      </c>
      <c r="E14698" t="str">
        <f t="shared" si="233"/>
        <v>$100K-$125K</v>
      </c>
    </row>
    <row r="14699" spans="1:5" x14ac:dyDescent="0.3">
      <c r="A14699" s="33" t="s">
        <v>4</v>
      </c>
      <c r="B14699" s="33" t="s">
        <v>53</v>
      </c>
      <c r="C14699" s="33"/>
      <c r="D14699" s="33" t="s">
        <v>5768</v>
      </c>
      <c r="E14699" t="str">
        <f t="shared" si="233"/>
        <v>No Data</v>
      </c>
    </row>
    <row r="14700" spans="1:5" x14ac:dyDescent="0.3">
      <c r="A14700" s="33" t="s">
        <v>2</v>
      </c>
      <c r="B14700" s="33" t="s">
        <v>53</v>
      </c>
      <c r="C14700" s="33"/>
      <c r="D14700" s="33" t="s">
        <v>391</v>
      </c>
      <c r="E14700" t="str">
        <f t="shared" si="233"/>
        <v>No Data</v>
      </c>
    </row>
    <row r="14701" spans="1:5" x14ac:dyDescent="0.3">
      <c r="A14701" s="33" t="s">
        <v>0</v>
      </c>
      <c r="B14701" s="33" t="s">
        <v>54</v>
      </c>
      <c r="C14701" s="33"/>
      <c r="D14701" s="33" t="s">
        <v>4186</v>
      </c>
      <c r="E14701" t="str">
        <f t="shared" si="233"/>
        <v>No Data</v>
      </c>
    </row>
    <row r="14702" spans="1:5" x14ac:dyDescent="0.3">
      <c r="A14702" s="33" t="s">
        <v>2</v>
      </c>
      <c r="B14702" s="33" t="s">
        <v>53</v>
      </c>
      <c r="C14702" s="33"/>
      <c r="D14702" s="33" t="s">
        <v>5509</v>
      </c>
      <c r="E14702" t="str">
        <f t="shared" si="233"/>
        <v>No Data</v>
      </c>
    </row>
    <row r="14703" spans="1:5" x14ac:dyDescent="0.3">
      <c r="A14703" s="33" t="s">
        <v>0</v>
      </c>
      <c r="B14703" s="33" t="s">
        <v>53</v>
      </c>
      <c r="C14703" s="33">
        <v>140152.5</v>
      </c>
      <c r="D14703" s="33" t="s">
        <v>5243</v>
      </c>
      <c r="E14703" t="str">
        <f t="shared" si="233"/>
        <v>$125K-$200K</v>
      </c>
    </row>
    <row r="14704" spans="1:5" x14ac:dyDescent="0.3">
      <c r="A14704" s="33" t="s">
        <v>4</v>
      </c>
      <c r="B14704" s="33" t="s">
        <v>53</v>
      </c>
      <c r="C14704" s="33">
        <v>115000</v>
      </c>
      <c r="D14704" s="33" t="s">
        <v>299</v>
      </c>
      <c r="E14704" t="str">
        <f t="shared" si="233"/>
        <v>$100K-$125K</v>
      </c>
    </row>
    <row r="14705" spans="1:5" x14ac:dyDescent="0.3">
      <c r="A14705" s="33" t="s">
        <v>2</v>
      </c>
      <c r="B14705" s="33" t="s">
        <v>53</v>
      </c>
      <c r="C14705" s="33"/>
      <c r="D14705" s="33" t="s">
        <v>238</v>
      </c>
      <c r="E14705" t="str">
        <f t="shared" si="233"/>
        <v>No Data</v>
      </c>
    </row>
    <row r="14706" spans="1:5" x14ac:dyDescent="0.3">
      <c r="A14706" s="33" t="s">
        <v>0</v>
      </c>
      <c r="B14706" s="33" t="s">
        <v>53</v>
      </c>
      <c r="C14706" s="33"/>
      <c r="D14706" s="33" t="s">
        <v>258</v>
      </c>
      <c r="E14706" t="str">
        <f t="shared" si="233"/>
        <v>No Data</v>
      </c>
    </row>
    <row r="14707" spans="1:5" x14ac:dyDescent="0.3">
      <c r="A14707" s="33" t="s">
        <v>0</v>
      </c>
      <c r="B14707" s="33" t="s">
        <v>53</v>
      </c>
      <c r="C14707" s="33">
        <v>180000</v>
      </c>
      <c r="D14707" s="33" t="s">
        <v>3386</v>
      </c>
      <c r="E14707" t="str">
        <f t="shared" si="233"/>
        <v>$125K-$200K</v>
      </c>
    </row>
    <row r="14708" spans="1:5" x14ac:dyDescent="0.3">
      <c r="A14708" s="33" t="s">
        <v>4</v>
      </c>
      <c r="B14708" s="33" t="s">
        <v>54</v>
      </c>
      <c r="C14708" s="33">
        <v>121680</v>
      </c>
      <c r="D14708" s="33" t="s">
        <v>402</v>
      </c>
      <c r="E14708" t="str">
        <f t="shared" si="233"/>
        <v>$100K-$125K</v>
      </c>
    </row>
    <row r="14709" spans="1:5" x14ac:dyDescent="0.3">
      <c r="A14709" s="33" t="s">
        <v>128</v>
      </c>
      <c r="B14709" s="33" t="s">
        <v>53</v>
      </c>
      <c r="C14709" s="33">
        <v>90000</v>
      </c>
      <c r="D14709" s="33" t="s">
        <v>4964</v>
      </c>
      <c r="E14709" t="str">
        <f t="shared" si="233"/>
        <v>$75K-$100K</v>
      </c>
    </row>
    <row r="14710" spans="1:5" x14ac:dyDescent="0.3">
      <c r="A14710" s="33" t="s">
        <v>2</v>
      </c>
      <c r="B14710" s="33" t="s">
        <v>53</v>
      </c>
      <c r="C14710" s="33"/>
      <c r="D14710" s="33" t="s">
        <v>3647</v>
      </c>
      <c r="E14710" t="str">
        <f t="shared" si="233"/>
        <v>No Data</v>
      </c>
    </row>
    <row r="14711" spans="1:5" x14ac:dyDescent="0.3">
      <c r="A14711" s="33" t="s">
        <v>0</v>
      </c>
      <c r="B14711" s="33" t="s">
        <v>53</v>
      </c>
      <c r="C14711" s="33">
        <v>167500</v>
      </c>
      <c r="D14711" s="33" t="s">
        <v>3108</v>
      </c>
      <c r="E14711" t="str">
        <f t="shared" si="233"/>
        <v>$125K-$200K</v>
      </c>
    </row>
    <row r="14712" spans="1:5" x14ac:dyDescent="0.3">
      <c r="A14712" s="33" t="s">
        <v>125</v>
      </c>
      <c r="B14712" s="33" t="s">
        <v>53</v>
      </c>
      <c r="C14712" s="33"/>
      <c r="D14712" s="33" t="s">
        <v>5769</v>
      </c>
      <c r="E14712" t="str">
        <f t="shared" si="233"/>
        <v>No Data</v>
      </c>
    </row>
    <row r="14713" spans="1:5" x14ac:dyDescent="0.3">
      <c r="A14713" s="33" t="s">
        <v>2</v>
      </c>
      <c r="B14713" s="33" t="s">
        <v>54</v>
      </c>
      <c r="C14713" s="33">
        <v>111175</v>
      </c>
      <c r="D14713" s="33" t="s">
        <v>651</v>
      </c>
      <c r="E14713" t="str">
        <f t="shared" si="233"/>
        <v>$100K-$125K</v>
      </c>
    </row>
    <row r="14714" spans="1:5" x14ac:dyDescent="0.3">
      <c r="A14714" s="33" t="s">
        <v>126</v>
      </c>
      <c r="B14714" s="33" t="s">
        <v>53</v>
      </c>
      <c r="C14714" s="33"/>
      <c r="D14714" s="33" t="s">
        <v>1294</v>
      </c>
      <c r="E14714" t="str">
        <f t="shared" si="233"/>
        <v>No Data</v>
      </c>
    </row>
    <row r="14715" spans="1:5" x14ac:dyDescent="0.3">
      <c r="A14715" s="33" t="s">
        <v>4</v>
      </c>
      <c r="B14715" s="33" t="s">
        <v>54</v>
      </c>
      <c r="C14715" s="33"/>
      <c r="D14715" s="33" t="s">
        <v>395</v>
      </c>
      <c r="E14715" t="str">
        <f t="shared" si="233"/>
        <v>No Data</v>
      </c>
    </row>
    <row r="14716" spans="1:5" x14ac:dyDescent="0.3">
      <c r="A14716" s="33" t="s">
        <v>0</v>
      </c>
      <c r="B14716" s="33" t="s">
        <v>53</v>
      </c>
      <c r="C14716" s="33">
        <v>90000</v>
      </c>
      <c r="D14716" s="33" t="s">
        <v>5770</v>
      </c>
      <c r="E14716" t="str">
        <f t="shared" si="233"/>
        <v>$75K-$100K</v>
      </c>
    </row>
    <row r="14717" spans="1:5" x14ac:dyDescent="0.3">
      <c r="A14717" s="33" t="s">
        <v>52</v>
      </c>
      <c r="B14717" s="33" t="s">
        <v>53</v>
      </c>
      <c r="C14717" s="33">
        <v>103188</v>
      </c>
      <c r="D14717" s="33" t="s">
        <v>4858</v>
      </c>
      <c r="E14717" t="str">
        <f t="shared" si="233"/>
        <v>$100K-$125K</v>
      </c>
    </row>
    <row r="14718" spans="1:5" x14ac:dyDescent="0.3">
      <c r="A14718" s="33" t="s">
        <v>52</v>
      </c>
      <c r="B14718" s="33" t="s">
        <v>54</v>
      </c>
      <c r="C14718" s="33">
        <v>99150</v>
      </c>
      <c r="D14718" s="33" t="s">
        <v>1172</v>
      </c>
      <c r="E14718" t="str">
        <f t="shared" si="233"/>
        <v>$75K-$100K</v>
      </c>
    </row>
    <row r="14719" spans="1:5" x14ac:dyDescent="0.3">
      <c r="A14719" s="33" t="s">
        <v>0</v>
      </c>
      <c r="B14719" s="33" t="s">
        <v>54</v>
      </c>
      <c r="C14719" s="33">
        <v>106829.5</v>
      </c>
      <c r="D14719" s="33" t="s">
        <v>4425</v>
      </c>
      <c r="E14719" t="str">
        <f t="shared" si="233"/>
        <v>$100K-$125K</v>
      </c>
    </row>
    <row r="14720" spans="1:5" x14ac:dyDescent="0.3">
      <c r="A14720" s="33" t="s">
        <v>2</v>
      </c>
      <c r="B14720" s="33" t="s">
        <v>53</v>
      </c>
      <c r="C14720" s="33">
        <v>115000</v>
      </c>
      <c r="D14720" s="33" t="s">
        <v>1196</v>
      </c>
      <c r="E14720" t="str">
        <f t="shared" si="233"/>
        <v>$100K-$125K</v>
      </c>
    </row>
    <row r="14721" spans="1:5" x14ac:dyDescent="0.3">
      <c r="A14721" s="33" t="s">
        <v>0</v>
      </c>
      <c r="B14721" s="33" t="s">
        <v>53</v>
      </c>
      <c r="C14721" s="33">
        <v>100000</v>
      </c>
      <c r="D14721" s="33" t="s">
        <v>5771</v>
      </c>
      <c r="E14721" t="str">
        <f t="shared" si="233"/>
        <v>$75K-$100K</v>
      </c>
    </row>
    <row r="14722" spans="1:5" x14ac:dyDescent="0.3">
      <c r="A14722" s="33" t="s">
        <v>4</v>
      </c>
      <c r="B14722" s="33" t="s">
        <v>54</v>
      </c>
      <c r="C14722" s="33">
        <v>115000</v>
      </c>
      <c r="D14722" s="33" t="s">
        <v>333</v>
      </c>
      <c r="E14722" t="str">
        <f t="shared" si="233"/>
        <v>$100K-$125K</v>
      </c>
    </row>
    <row r="14723" spans="1:5" x14ac:dyDescent="0.3">
      <c r="A14723" s="33" t="s">
        <v>128</v>
      </c>
      <c r="B14723" s="33" t="s">
        <v>53</v>
      </c>
      <c r="C14723" s="33"/>
      <c r="D14723" s="33" t="s">
        <v>441</v>
      </c>
      <c r="E14723" t="str">
        <f t="shared" ref="E14723:E14786" si="234">_xlfn.XLOOKUP(C14723,$H$16:$H$21,$G$16:$G$21,,1)</f>
        <v>No Data</v>
      </c>
    </row>
    <row r="14724" spans="1:5" x14ac:dyDescent="0.3">
      <c r="A14724" s="33" t="s">
        <v>2</v>
      </c>
      <c r="B14724" s="33" t="s">
        <v>53</v>
      </c>
      <c r="C14724" s="33"/>
      <c r="D14724" s="33" t="s">
        <v>5772</v>
      </c>
      <c r="E14724" t="str">
        <f t="shared" si="234"/>
        <v>No Data</v>
      </c>
    </row>
    <row r="14725" spans="1:5" x14ac:dyDescent="0.3">
      <c r="A14725" s="33" t="s">
        <v>4</v>
      </c>
      <c r="B14725" s="33" t="s">
        <v>53</v>
      </c>
      <c r="C14725" s="33">
        <v>105800</v>
      </c>
      <c r="D14725" s="33" t="s">
        <v>5773</v>
      </c>
      <c r="E14725" t="str">
        <f t="shared" si="234"/>
        <v>$100K-$125K</v>
      </c>
    </row>
    <row r="14726" spans="1:5" x14ac:dyDescent="0.3">
      <c r="A14726" s="33" t="s">
        <v>128</v>
      </c>
      <c r="B14726" s="33" t="s">
        <v>88</v>
      </c>
      <c r="C14726" s="33">
        <v>157500</v>
      </c>
      <c r="D14726" s="33" t="s">
        <v>294</v>
      </c>
      <c r="E14726" t="str">
        <f t="shared" si="234"/>
        <v>$125K-$200K</v>
      </c>
    </row>
    <row r="14727" spans="1:5" x14ac:dyDescent="0.3">
      <c r="A14727" s="33" t="s">
        <v>2</v>
      </c>
      <c r="B14727" s="33" t="s">
        <v>53</v>
      </c>
      <c r="C14727" s="33"/>
      <c r="D14727" s="33" t="s">
        <v>357</v>
      </c>
      <c r="E14727" t="str">
        <f t="shared" si="234"/>
        <v>No Data</v>
      </c>
    </row>
    <row r="14728" spans="1:5" x14ac:dyDescent="0.3">
      <c r="A14728" s="33" t="s">
        <v>125</v>
      </c>
      <c r="B14728" s="33" t="s">
        <v>53</v>
      </c>
      <c r="C14728" s="33">
        <v>115000</v>
      </c>
      <c r="D14728" s="33" t="s">
        <v>230</v>
      </c>
      <c r="E14728" t="str">
        <f t="shared" si="234"/>
        <v>$100K-$125K</v>
      </c>
    </row>
    <row r="14729" spans="1:5" x14ac:dyDescent="0.3">
      <c r="A14729" s="33" t="s">
        <v>4</v>
      </c>
      <c r="B14729" s="33" t="s">
        <v>95</v>
      </c>
      <c r="C14729" s="33">
        <v>147500</v>
      </c>
      <c r="D14729" s="33" t="s">
        <v>747</v>
      </c>
      <c r="E14729" t="str">
        <f t="shared" si="234"/>
        <v>$125K-$200K</v>
      </c>
    </row>
    <row r="14730" spans="1:5" x14ac:dyDescent="0.3">
      <c r="A14730" s="33" t="s">
        <v>0</v>
      </c>
      <c r="B14730" s="33" t="s">
        <v>65</v>
      </c>
      <c r="C14730" s="33">
        <v>157500</v>
      </c>
      <c r="D14730" s="33" t="s">
        <v>2052</v>
      </c>
      <c r="E14730" t="str">
        <f t="shared" si="234"/>
        <v>$125K-$200K</v>
      </c>
    </row>
    <row r="14731" spans="1:5" x14ac:dyDescent="0.3">
      <c r="A14731" s="33" t="s">
        <v>4</v>
      </c>
      <c r="B14731" s="33" t="s">
        <v>53</v>
      </c>
      <c r="C14731" s="33">
        <v>100000</v>
      </c>
      <c r="D14731" s="33" t="s">
        <v>268</v>
      </c>
      <c r="E14731" t="str">
        <f t="shared" si="234"/>
        <v>$75K-$100K</v>
      </c>
    </row>
    <row r="14732" spans="1:5" x14ac:dyDescent="0.3">
      <c r="A14732" s="33" t="s">
        <v>2</v>
      </c>
      <c r="B14732" s="33" t="s">
        <v>53</v>
      </c>
      <c r="C14732" s="33"/>
      <c r="D14732" s="33" t="s">
        <v>268</v>
      </c>
      <c r="E14732" t="str">
        <f t="shared" si="234"/>
        <v>No Data</v>
      </c>
    </row>
    <row r="14733" spans="1:5" x14ac:dyDescent="0.3">
      <c r="A14733" s="33" t="s">
        <v>2</v>
      </c>
      <c r="B14733" s="33" t="s">
        <v>73</v>
      </c>
      <c r="C14733" s="33">
        <v>147500</v>
      </c>
      <c r="D14733" s="33" t="s">
        <v>4554</v>
      </c>
      <c r="E14733" t="str">
        <f t="shared" si="234"/>
        <v>$125K-$200K</v>
      </c>
    </row>
    <row r="14734" spans="1:5" x14ac:dyDescent="0.3">
      <c r="A14734" s="33" t="s">
        <v>4</v>
      </c>
      <c r="B14734" s="33" t="s">
        <v>53</v>
      </c>
      <c r="C14734" s="33"/>
      <c r="D14734" s="33" t="s">
        <v>300</v>
      </c>
      <c r="E14734" t="str">
        <f t="shared" si="234"/>
        <v>No Data</v>
      </c>
    </row>
    <row r="14735" spans="1:5" x14ac:dyDescent="0.3">
      <c r="A14735" s="33" t="s">
        <v>1</v>
      </c>
      <c r="B14735" s="33" t="s">
        <v>67</v>
      </c>
      <c r="C14735" s="33">
        <v>194500</v>
      </c>
      <c r="D14735" s="33" t="s">
        <v>5774</v>
      </c>
      <c r="E14735" t="str">
        <f t="shared" si="234"/>
        <v>$125K-$200K</v>
      </c>
    </row>
    <row r="14736" spans="1:5" x14ac:dyDescent="0.3">
      <c r="A14736" s="33" t="s">
        <v>0</v>
      </c>
      <c r="B14736" s="33" t="s">
        <v>53</v>
      </c>
      <c r="C14736" s="33">
        <v>268500</v>
      </c>
      <c r="D14736" s="33" t="s">
        <v>1799</v>
      </c>
      <c r="E14736" t="str">
        <f t="shared" si="234"/>
        <v>&gt;$200K</v>
      </c>
    </row>
    <row r="14737" spans="1:5" x14ac:dyDescent="0.3">
      <c r="A14737" s="33" t="s">
        <v>2</v>
      </c>
      <c r="B14737" s="33" t="s">
        <v>53</v>
      </c>
      <c r="C14737" s="33">
        <v>72208.5</v>
      </c>
      <c r="D14737" s="33" t="s">
        <v>5775</v>
      </c>
      <c r="E14737" t="str">
        <f t="shared" si="234"/>
        <v>&lt;$75K</v>
      </c>
    </row>
    <row r="14738" spans="1:5" x14ac:dyDescent="0.3">
      <c r="A14738" s="33" t="s">
        <v>4</v>
      </c>
      <c r="B14738" s="33" t="s">
        <v>53</v>
      </c>
      <c r="C14738" s="33"/>
      <c r="D14738" s="33" t="s">
        <v>5776</v>
      </c>
      <c r="E14738" t="str">
        <f t="shared" si="234"/>
        <v>No Data</v>
      </c>
    </row>
    <row r="14739" spans="1:5" x14ac:dyDescent="0.3">
      <c r="A14739" s="33" t="s">
        <v>2</v>
      </c>
      <c r="B14739" s="33" t="s">
        <v>53</v>
      </c>
      <c r="C14739" s="33">
        <v>115000</v>
      </c>
      <c r="D14739" s="33" t="s">
        <v>5777</v>
      </c>
      <c r="E14739" t="str">
        <f t="shared" si="234"/>
        <v>$100K-$125K</v>
      </c>
    </row>
    <row r="14740" spans="1:5" x14ac:dyDescent="0.3">
      <c r="A14740" s="33" t="s">
        <v>2</v>
      </c>
      <c r="B14740" s="33" t="s">
        <v>53</v>
      </c>
      <c r="C14740" s="33"/>
      <c r="D14740" s="33" t="s">
        <v>5778</v>
      </c>
      <c r="E14740" t="str">
        <f t="shared" si="234"/>
        <v>No Data</v>
      </c>
    </row>
    <row r="14741" spans="1:5" x14ac:dyDescent="0.3">
      <c r="A14741" s="33" t="s">
        <v>52</v>
      </c>
      <c r="B14741" s="33" t="s">
        <v>53</v>
      </c>
      <c r="C14741" s="33">
        <v>81000</v>
      </c>
      <c r="D14741" s="33" t="s">
        <v>232</v>
      </c>
      <c r="E14741" t="str">
        <f t="shared" si="234"/>
        <v>$75K-$100K</v>
      </c>
    </row>
    <row r="14742" spans="1:5" x14ac:dyDescent="0.3">
      <c r="A14742" s="33" t="s">
        <v>0</v>
      </c>
      <c r="B14742" s="33" t="s">
        <v>53</v>
      </c>
      <c r="C14742" s="33">
        <v>88128</v>
      </c>
      <c r="D14742" s="33" t="s">
        <v>981</v>
      </c>
      <c r="E14742" t="str">
        <f t="shared" si="234"/>
        <v>$75K-$100K</v>
      </c>
    </row>
    <row r="14743" spans="1:5" x14ac:dyDescent="0.3">
      <c r="A14743" s="33" t="s">
        <v>0</v>
      </c>
      <c r="B14743" s="33" t="s">
        <v>53</v>
      </c>
      <c r="C14743" s="33"/>
      <c r="D14743" s="33" t="s">
        <v>479</v>
      </c>
      <c r="E14743" t="str">
        <f t="shared" si="234"/>
        <v>No Data</v>
      </c>
    </row>
    <row r="14744" spans="1:5" x14ac:dyDescent="0.3">
      <c r="A14744" s="33" t="s">
        <v>4</v>
      </c>
      <c r="B14744" s="33" t="s">
        <v>53</v>
      </c>
      <c r="C14744" s="33"/>
      <c r="D14744" s="33" t="s">
        <v>5779</v>
      </c>
      <c r="E14744" t="str">
        <f t="shared" si="234"/>
        <v>No Data</v>
      </c>
    </row>
    <row r="14745" spans="1:5" x14ac:dyDescent="0.3">
      <c r="A14745" s="33" t="s">
        <v>128</v>
      </c>
      <c r="B14745" s="33" t="s">
        <v>53</v>
      </c>
      <c r="C14745" s="33">
        <v>173000</v>
      </c>
      <c r="D14745" s="33" t="s">
        <v>479</v>
      </c>
      <c r="E14745" t="str">
        <f t="shared" si="234"/>
        <v>$125K-$200K</v>
      </c>
    </row>
    <row r="14746" spans="1:5" x14ac:dyDescent="0.3">
      <c r="A14746" s="33" t="s">
        <v>126</v>
      </c>
      <c r="B14746" s="33" t="s">
        <v>54</v>
      </c>
      <c r="C14746" s="33">
        <v>113500</v>
      </c>
      <c r="D14746" s="33" t="s">
        <v>5780</v>
      </c>
      <c r="E14746" t="str">
        <f t="shared" si="234"/>
        <v>$100K-$125K</v>
      </c>
    </row>
    <row r="14747" spans="1:5" x14ac:dyDescent="0.3">
      <c r="A14747" s="33" t="s">
        <v>0</v>
      </c>
      <c r="B14747" s="33" t="s">
        <v>53</v>
      </c>
      <c r="C14747" s="33">
        <v>97314.5</v>
      </c>
      <c r="D14747" s="33" t="s">
        <v>5781</v>
      </c>
      <c r="E14747" t="str">
        <f t="shared" si="234"/>
        <v>$75K-$100K</v>
      </c>
    </row>
    <row r="14748" spans="1:5" x14ac:dyDescent="0.3">
      <c r="A14748" s="33" t="s">
        <v>128</v>
      </c>
      <c r="B14748" s="33" t="s">
        <v>53</v>
      </c>
      <c r="C14748" s="33">
        <v>160000</v>
      </c>
      <c r="D14748" s="33" t="s">
        <v>2135</v>
      </c>
      <c r="E14748" t="str">
        <f t="shared" si="234"/>
        <v>$125K-$200K</v>
      </c>
    </row>
    <row r="14749" spans="1:5" x14ac:dyDescent="0.3">
      <c r="A14749" s="33" t="s">
        <v>2</v>
      </c>
      <c r="B14749" s="33" t="s">
        <v>53</v>
      </c>
      <c r="C14749" s="33">
        <v>52500</v>
      </c>
      <c r="D14749" s="33" t="s">
        <v>5782</v>
      </c>
      <c r="E14749" t="str">
        <f t="shared" si="234"/>
        <v>&lt;$75K</v>
      </c>
    </row>
    <row r="14750" spans="1:5" x14ac:dyDescent="0.3">
      <c r="A14750" s="33" t="s">
        <v>0</v>
      </c>
      <c r="B14750" s="33" t="s">
        <v>53</v>
      </c>
      <c r="C14750" s="33">
        <v>140000</v>
      </c>
      <c r="D14750" s="33" t="s">
        <v>256</v>
      </c>
      <c r="E14750" t="str">
        <f t="shared" si="234"/>
        <v>$125K-$200K</v>
      </c>
    </row>
    <row r="14751" spans="1:5" x14ac:dyDescent="0.3">
      <c r="A14751" s="33" t="s">
        <v>2</v>
      </c>
      <c r="B14751" s="33" t="s">
        <v>53</v>
      </c>
      <c r="C14751" s="33">
        <v>100000</v>
      </c>
      <c r="D14751" s="33" t="s">
        <v>3066</v>
      </c>
      <c r="E14751" t="str">
        <f t="shared" si="234"/>
        <v>$75K-$100K</v>
      </c>
    </row>
    <row r="14752" spans="1:5" x14ac:dyDescent="0.3">
      <c r="A14752" s="33" t="s">
        <v>4</v>
      </c>
      <c r="B14752" s="33" t="s">
        <v>115</v>
      </c>
      <c r="C14752" s="33">
        <v>96773</v>
      </c>
      <c r="D14752" s="33" t="s">
        <v>5471</v>
      </c>
      <c r="E14752" t="str">
        <f t="shared" si="234"/>
        <v>$75K-$100K</v>
      </c>
    </row>
    <row r="14753" spans="1:5" x14ac:dyDescent="0.3">
      <c r="A14753" s="33" t="s">
        <v>2</v>
      </c>
      <c r="B14753" s="33" t="s">
        <v>53</v>
      </c>
      <c r="C14753" s="33"/>
      <c r="D14753" s="33" t="s">
        <v>471</v>
      </c>
      <c r="E14753" t="str">
        <f t="shared" si="234"/>
        <v>No Data</v>
      </c>
    </row>
    <row r="14754" spans="1:5" x14ac:dyDescent="0.3">
      <c r="A14754" s="33" t="s">
        <v>4</v>
      </c>
      <c r="B14754" s="33" t="s">
        <v>85</v>
      </c>
      <c r="C14754" s="33">
        <v>147500</v>
      </c>
      <c r="D14754" s="33" t="s">
        <v>924</v>
      </c>
      <c r="E14754" t="str">
        <f t="shared" si="234"/>
        <v>$125K-$200K</v>
      </c>
    </row>
    <row r="14755" spans="1:5" x14ac:dyDescent="0.3">
      <c r="A14755" s="33" t="s">
        <v>126</v>
      </c>
      <c r="B14755" s="33" t="s">
        <v>53</v>
      </c>
      <c r="C14755" s="33">
        <v>150000</v>
      </c>
      <c r="D14755" s="33" t="s">
        <v>265</v>
      </c>
      <c r="E14755" t="str">
        <f t="shared" si="234"/>
        <v>$125K-$200K</v>
      </c>
    </row>
    <row r="14756" spans="1:5" x14ac:dyDescent="0.3">
      <c r="A14756" s="33" t="s">
        <v>0</v>
      </c>
      <c r="B14756" s="33" t="s">
        <v>53</v>
      </c>
      <c r="C14756" s="33">
        <v>105000</v>
      </c>
      <c r="D14756" s="33" t="s">
        <v>1771</v>
      </c>
      <c r="E14756" t="str">
        <f t="shared" si="234"/>
        <v>$100K-$125K</v>
      </c>
    </row>
    <row r="14757" spans="1:5" x14ac:dyDescent="0.3">
      <c r="A14757" s="33" t="s">
        <v>0</v>
      </c>
      <c r="B14757" s="33" t="s">
        <v>53</v>
      </c>
      <c r="C14757" s="33">
        <v>119550</v>
      </c>
      <c r="D14757" s="33" t="s">
        <v>299</v>
      </c>
      <c r="E14757" t="str">
        <f t="shared" si="234"/>
        <v>$100K-$125K</v>
      </c>
    </row>
    <row r="14758" spans="1:5" x14ac:dyDescent="0.3">
      <c r="A14758" s="33" t="s">
        <v>2</v>
      </c>
      <c r="B14758" s="33" t="s">
        <v>53</v>
      </c>
      <c r="C14758" s="33"/>
      <c r="D14758" s="33" t="s">
        <v>5783</v>
      </c>
      <c r="E14758" t="str">
        <f t="shared" si="234"/>
        <v>No Data</v>
      </c>
    </row>
    <row r="14759" spans="1:5" x14ac:dyDescent="0.3">
      <c r="A14759" s="33" t="s">
        <v>0</v>
      </c>
      <c r="B14759" s="33" t="s">
        <v>54</v>
      </c>
      <c r="C14759" s="33">
        <v>180000</v>
      </c>
      <c r="D14759" s="33" t="s">
        <v>5784</v>
      </c>
      <c r="E14759" t="str">
        <f t="shared" si="234"/>
        <v>$125K-$200K</v>
      </c>
    </row>
    <row r="14760" spans="1:5" x14ac:dyDescent="0.3">
      <c r="A14760" s="33" t="s">
        <v>4</v>
      </c>
      <c r="B14760" s="33" t="s">
        <v>64</v>
      </c>
      <c r="C14760" s="33">
        <v>96773</v>
      </c>
      <c r="D14760" s="33" t="s">
        <v>5785</v>
      </c>
      <c r="E14760" t="str">
        <f t="shared" si="234"/>
        <v>$75K-$100K</v>
      </c>
    </row>
    <row r="14761" spans="1:5" x14ac:dyDescent="0.3">
      <c r="A14761" s="33" t="s">
        <v>126</v>
      </c>
      <c r="B14761" s="33" t="s">
        <v>53</v>
      </c>
      <c r="C14761" s="33">
        <v>99150</v>
      </c>
      <c r="D14761" s="33" t="s">
        <v>297</v>
      </c>
      <c r="E14761" t="str">
        <f t="shared" si="234"/>
        <v>$75K-$100K</v>
      </c>
    </row>
    <row r="14762" spans="1:5" x14ac:dyDescent="0.3">
      <c r="A14762" s="33" t="s">
        <v>128</v>
      </c>
      <c r="B14762" s="33" t="s">
        <v>166</v>
      </c>
      <c r="C14762" s="33">
        <v>80850</v>
      </c>
      <c r="D14762" s="33" t="s">
        <v>2701</v>
      </c>
      <c r="E14762" t="str">
        <f t="shared" si="234"/>
        <v>$75K-$100K</v>
      </c>
    </row>
    <row r="14763" spans="1:5" x14ac:dyDescent="0.3">
      <c r="A14763" s="33" t="s">
        <v>2</v>
      </c>
      <c r="B14763" s="33" t="s">
        <v>53</v>
      </c>
      <c r="C14763" s="33"/>
      <c r="D14763" s="33" t="s">
        <v>1460</v>
      </c>
      <c r="E14763" t="str">
        <f t="shared" si="234"/>
        <v>No Data</v>
      </c>
    </row>
    <row r="14764" spans="1:5" x14ac:dyDescent="0.3">
      <c r="A14764" s="33" t="s">
        <v>0</v>
      </c>
      <c r="B14764" s="33" t="s">
        <v>53</v>
      </c>
      <c r="C14764" s="33"/>
      <c r="D14764" s="33" t="s">
        <v>268</v>
      </c>
      <c r="E14764" t="str">
        <f t="shared" si="234"/>
        <v>No Data</v>
      </c>
    </row>
    <row r="14765" spans="1:5" x14ac:dyDescent="0.3">
      <c r="A14765" s="33" t="s">
        <v>2</v>
      </c>
      <c r="B14765" s="33" t="s">
        <v>53</v>
      </c>
      <c r="C14765" s="33"/>
      <c r="D14765" s="33" t="s">
        <v>5599</v>
      </c>
      <c r="E14765" t="str">
        <f t="shared" si="234"/>
        <v>No Data</v>
      </c>
    </row>
    <row r="14766" spans="1:5" x14ac:dyDescent="0.3">
      <c r="A14766" s="33" t="s">
        <v>4</v>
      </c>
      <c r="B14766" s="33" t="s">
        <v>53</v>
      </c>
      <c r="C14766" s="33"/>
      <c r="D14766" s="33" t="s">
        <v>1373</v>
      </c>
      <c r="E14766" t="str">
        <f t="shared" si="234"/>
        <v>No Data</v>
      </c>
    </row>
    <row r="14767" spans="1:5" x14ac:dyDescent="0.3">
      <c r="A14767" s="33" t="s">
        <v>126</v>
      </c>
      <c r="B14767" s="33" t="s">
        <v>54</v>
      </c>
      <c r="C14767" s="33">
        <v>250000</v>
      </c>
      <c r="D14767" s="33" t="s">
        <v>583</v>
      </c>
      <c r="E14767" t="str">
        <f t="shared" si="234"/>
        <v>&gt;$200K</v>
      </c>
    </row>
    <row r="14768" spans="1:5" x14ac:dyDescent="0.3">
      <c r="A14768" s="33" t="s">
        <v>4</v>
      </c>
      <c r="B14768" s="33" t="s">
        <v>53</v>
      </c>
      <c r="C14768" s="33">
        <v>120000</v>
      </c>
      <c r="D14768" s="33" t="s">
        <v>3575</v>
      </c>
      <c r="E14768" t="str">
        <f t="shared" si="234"/>
        <v>$100K-$125K</v>
      </c>
    </row>
    <row r="14769" spans="1:5" x14ac:dyDescent="0.3">
      <c r="A14769" s="33" t="s">
        <v>2</v>
      </c>
      <c r="B14769" s="33" t="s">
        <v>53</v>
      </c>
      <c r="C14769" s="33"/>
      <c r="D14769" s="33" t="s">
        <v>2438</v>
      </c>
      <c r="E14769" t="str">
        <f t="shared" si="234"/>
        <v>No Data</v>
      </c>
    </row>
    <row r="14770" spans="1:5" x14ac:dyDescent="0.3">
      <c r="A14770" s="33" t="s">
        <v>2</v>
      </c>
      <c r="B14770" s="33" t="s">
        <v>53</v>
      </c>
      <c r="C14770" s="33">
        <v>110000</v>
      </c>
      <c r="D14770" s="33" t="s">
        <v>5656</v>
      </c>
      <c r="E14770" t="str">
        <f t="shared" si="234"/>
        <v>$100K-$125K</v>
      </c>
    </row>
    <row r="14771" spans="1:5" x14ac:dyDescent="0.3">
      <c r="A14771" s="33" t="s">
        <v>2</v>
      </c>
      <c r="B14771" s="33" t="s">
        <v>53</v>
      </c>
      <c r="C14771" s="33"/>
      <c r="D14771" s="33" t="s">
        <v>3818</v>
      </c>
      <c r="E14771" t="str">
        <f t="shared" si="234"/>
        <v>No Data</v>
      </c>
    </row>
    <row r="14772" spans="1:5" x14ac:dyDescent="0.3">
      <c r="A14772" s="33" t="s">
        <v>0</v>
      </c>
      <c r="B14772" s="33" t="s">
        <v>54</v>
      </c>
      <c r="C14772" s="33">
        <v>92500</v>
      </c>
      <c r="D14772" s="33" t="s">
        <v>5786</v>
      </c>
      <c r="E14772" t="str">
        <f t="shared" si="234"/>
        <v>$75K-$100K</v>
      </c>
    </row>
    <row r="14773" spans="1:5" x14ac:dyDescent="0.3">
      <c r="A14773" s="33" t="s">
        <v>0</v>
      </c>
      <c r="B14773" s="33" t="s">
        <v>53</v>
      </c>
      <c r="C14773" s="33">
        <v>125000</v>
      </c>
      <c r="D14773" s="33" t="s">
        <v>385</v>
      </c>
      <c r="E14773" t="str">
        <f t="shared" si="234"/>
        <v>$100K-$125K</v>
      </c>
    </row>
    <row r="14774" spans="1:5" x14ac:dyDescent="0.3">
      <c r="A14774" s="33" t="s">
        <v>125</v>
      </c>
      <c r="B14774" s="33" t="s">
        <v>53</v>
      </c>
      <c r="C14774" s="33"/>
      <c r="D14774" s="33" t="s">
        <v>2808</v>
      </c>
      <c r="E14774" t="str">
        <f t="shared" si="234"/>
        <v>No Data</v>
      </c>
    </row>
    <row r="14775" spans="1:5" x14ac:dyDescent="0.3">
      <c r="A14775" s="33" t="s">
        <v>129</v>
      </c>
      <c r="B14775" s="33" t="s">
        <v>53</v>
      </c>
      <c r="C14775" s="33">
        <v>145000</v>
      </c>
      <c r="D14775" s="33" t="s">
        <v>774</v>
      </c>
      <c r="E14775" t="str">
        <f t="shared" si="234"/>
        <v>$125K-$200K</v>
      </c>
    </row>
    <row r="14776" spans="1:5" x14ac:dyDescent="0.3">
      <c r="A14776" s="33" t="s">
        <v>128</v>
      </c>
      <c r="B14776" s="33" t="s">
        <v>53</v>
      </c>
      <c r="C14776" s="33"/>
      <c r="D14776" s="33" t="s">
        <v>5787</v>
      </c>
      <c r="E14776" t="str">
        <f t="shared" si="234"/>
        <v>No Data</v>
      </c>
    </row>
    <row r="14777" spans="1:5" x14ac:dyDescent="0.3">
      <c r="A14777" s="33" t="s">
        <v>0</v>
      </c>
      <c r="B14777" s="33" t="s">
        <v>53</v>
      </c>
      <c r="C14777" s="33"/>
      <c r="D14777" s="33" t="s">
        <v>4951</v>
      </c>
      <c r="E14777" t="str">
        <f t="shared" si="234"/>
        <v>No Data</v>
      </c>
    </row>
    <row r="14778" spans="1:5" x14ac:dyDescent="0.3">
      <c r="A14778" s="33" t="s">
        <v>0</v>
      </c>
      <c r="B14778" s="33" t="s">
        <v>54</v>
      </c>
      <c r="C14778" s="33">
        <v>150000</v>
      </c>
      <c r="D14778" s="33" t="s">
        <v>783</v>
      </c>
      <c r="E14778" t="str">
        <f t="shared" si="234"/>
        <v>$125K-$200K</v>
      </c>
    </row>
    <row r="14779" spans="1:5" x14ac:dyDescent="0.3">
      <c r="A14779" s="33" t="s">
        <v>0</v>
      </c>
      <c r="B14779" s="33" t="s">
        <v>53</v>
      </c>
      <c r="C14779" s="33">
        <v>125000</v>
      </c>
      <c r="D14779" s="33" t="s">
        <v>5788</v>
      </c>
      <c r="E14779" t="str">
        <f t="shared" si="234"/>
        <v>$100K-$125K</v>
      </c>
    </row>
    <row r="14780" spans="1:5" x14ac:dyDescent="0.3">
      <c r="A14780" s="33" t="s">
        <v>0</v>
      </c>
      <c r="B14780" s="33" t="s">
        <v>54</v>
      </c>
      <c r="C14780" s="33">
        <v>85450</v>
      </c>
      <c r="D14780" s="33" t="s">
        <v>5789</v>
      </c>
      <c r="E14780" t="str">
        <f t="shared" si="234"/>
        <v>$75K-$100K</v>
      </c>
    </row>
    <row r="14781" spans="1:5" x14ac:dyDescent="0.3">
      <c r="A14781" s="33" t="s">
        <v>129</v>
      </c>
      <c r="B14781" s="33" t="s">
        <v>53</v>
      </c>
      <c r="C14781" s="33">
        <v>50000</v>
      </c>
      <c r="D14781" s="33" t="s">
        <v>476</v>
      </c>
      <c r="E14781" t="str">
        <f t="shared" si="234"/>
        <v>&lt;$75K</v>
      </c>
    </row>
    <row r="14782" spans="1:5" x14ac:dyDescent="0.3">
      <c r="A14782" s="33" t="s">
        <v>126</v>
      </c>
      <c r="B14782" s="33" t="s">
        <v>53</v>
      </c>
      <c r="C14782" s="33">
        <v>122500</v>
      </c>
      <c r="D14782" s="33" t="s">
        <v>268</v>
      </c>
      <c r="E14782" t="str">
        <f t="shared" si="234"/>
        <v>$100K-$125K</v>
      </c>
    </row>
    <row r="14783" spans="1:5" x14ac:dyDescent="0.3">
      <c r="A14783" s="33" t="s">
        <v>4</v>
      </c>
      <c r="B14783" s="33" t="s">
        <v>53</v>
      </c>
      <c r="C14783" s="33"/>
      <c r="D14783" s="33" t="s">
        <v>232</v>
      </c>
      <c r="E14783" t="str">
        <f t="shared" si="234"/>
        <v>No Data</v>
      </c>
    </row>
    <row r="14784" spans="1:5" x14ac:dyDescent="0.3">
      <c r="A14784" s="33" t="s">
        <v>129</v>
      </c>
      <c r="B14784" s="33" t="s">
        <v>53</v>
      </c>
      <c r="C14784" s="33">
        <v>115000</v>
      </c>
      <c r="D14784" s="33" t="s">
        <v>5790</v>
      </c>
      <c r="E14784" t="str">
        <f t="shared" si="234"/>
        <v>$100K-$125K</v>
      </c>
    </row>
    <row r="14785" spans="1:5" x14ac:dyDescent="0.3">
      <c r="A14785" s="33" t="s">
        <v>2</v>
      </c>
      <c r="B14785" s="33" t="s">
        <v>53</v>
      </c>
      <c r="C14785" s="33"/>
      <c r="D14785" s="33" t="s">
        <v>1708</v>
      </c>
      <c r="E14785" t="str">
        <f t="shared" si="234"/>
        <v>No Data</v>
      </c>
    </row>
    <row r="14786" spans="1:5" x14ac:dyDescent="0.3">
      <c r="A14786" s="33" t="s">
        <v>0</v>
      </c>
      <c r="B14786" s="33" t="s">
        <v>53</v>
      </c>
      <c r="C14786" s="33">
        <v>125000</v>
      </c>
      <c r="D14786" s="33" t="s">
        <v>3835</v>
      </c>
      <c r="E14786" t="str">
        <f t="shared" si="234"/>
        <v>$100K-$125K</v>
      </c>
    </row>
    <row r="14787" spans="1:5" x14ac:dyDescent="0.3">
      <c r="A14787" s="33" t="s">
        <v>125</v>
      </c>
      <c r="B14787" s="33" t="s">
        <v>53</v>
      </c>
      <c r="C14787" s="33">
        <v>126000</v>
      </c>
      <c r="D14787" s="33" t="s">
        <v>234</v>
      </c>
      <c r="E14787" t="str">
        <f t="shared" ref="E14787:E14850" si="235">_xlfn.XLOOKUP(C14787,$H$16:$H$21,$G$16:$G$21,,1)</f>
        <v>$125K-$200K</v>
      </c>
    </row>
    <row r="14788" spans="1:5" x14ac:dyDescent="0.3">
      <c r="A14788" s="33" t="s">
        <v>126</v>
      </c>
      <c r="B14788" s="33" t="s">
        <v>53</v>
      </c>
      <c r="C14788" s="33">
        <v>150000</v>
      </c>
      <c r="D14788" s="33" t="s">
        <v>235</v>
      </c>
      <c r="E14788" t="str">
        <f t="shared" si="235"/>
        <v>$125K-$200K</v>
      </c>
    </row>
    <row r="14789" spans="1:5" x14ac:dyDescent="0.3">
      <c r="A14789" s="33" t="s">
        <v>0</v>
      </c>
      <c r="B14789" s="33" t="s">
        <v>53</v>
      </c>
      <c r="C14789" s="33">
        <v>140000</v>
      </c>
      <c r="D14789" s="33" t="s">
        <v>1817</v>
      </c>
      <c r="E14789" t="str">
        <f t="shared" si="235"/>
        <v>$125K-$200K</v>
      </c>
    </row>
    <row r="14790" spans="1:5" x14ac:dyDescent="0.3">
      <c r="A14790" s="33" t="s">
        <v>2</v>
      </c>
      <c r="B14790" s="33" t="s">
        <v>53</v>
      </c>
      <c r="C14790" s="33">
        <v>115000</v>
      </c>
      <c r="D14790" s="33" t="s">
        <v>5791</v>
      </c>
      <c r="E14790" t="str">
        <f t="shared" si="235"/>
        <v>$100K-$125K</v>
      </c>
    </row>
    <row r="14791" spans="1:5" x14ac:dyDescent="0.3">
      <c r="A14791" s="33" t="s">
        <v>125</v>
      </c>
      <c r="B14791" s="33" t="s">
        <v>53</v>
      </c>
      <c r="C14791" s="33"/>
      <c r="D14791" s="33" t="s">
        <v>803</v>
      </c>
      <c r="E14791" t="str">
        <f t="shared" si="235"/>
        <v>No Data</v>
      </c>
    </row>
    <row r="14792" spans="1:5" x14ac:dyDescent="0.3">
      <c r="A14792" s="33" t="s">
        <v>4</v>
      </c>
      <c r="B14792" s="33" t="s">
        <v>54</v>
      </c>
      <c r="C14792" s="33">
        <v>90000</v>
      </c>
      <c r="D14792" s="33" t="s">
        <v>5792</v>
      </c>
      <c r="E14792" t="str">
        <f t="shared" si="235"/>
        <v>$75K-$100K</v>
      </c>
    </row>
    <row r="14793" spans="1:5" x14ac:dyDescent="0.3">
      <c r="A14793" s="33" t="s">
        <v>1</v>
      </c>
      <c r="B14793" s="33" t="s">
        <v>88</v>
      </c>
      <c r="C14793" s="33">
        <v>69000</v>
      </c>
      <c r="D14793" s="33" t="s">
        <v>4615</v>
      </c>
      <c r="E14793" t="str">
        <f t="shared" si="235"/>
        <v>&lt;$75K</v>
      </c>
    </row>
    <row r="14794" spans="1:5" x14ac:dyDescent="0.3">
      <c r="A14794" s="33" t="s">
        <v>0</v>
      </c>
      <c r="B14794" s="33" t="s">
        <v>54</v>
      </c>
      <c r="C14794" s="33">
        <v>146500</v>
      </c>
      <c r="D14794" s="33" t="s">
        <v>476</v>
      </c>
      <c r="E14794" t="str">
        <f t="shared" si="235"/>
        <v>$125K-$200K</v>
      </c>
    </row>
    <row r="14795" spans="1:5" x14ac:dyDescent="0.3">
      <c r="A14795" s="33" t="s">
        <v>4</v>
      </c>
      <c r="B14795" s="33" t="s">
        <v>53</v>
      </c>
      <c r="C14795" s="33">
        <v>124875</v>
      </c>
      <c r="D14795" s="33" t="s">
        <v>4047</v>
      </c>
      <c r="E14795" t="str">
        <f t="shared" si="235"/>
        <v>$100K-$125K</v>
      </c>
    </row>
    <row r="14796" spans="1:5" x14ac:dyDescent="0.3">
      <c r="A14796" s="33" t="s">
        <v>4</v>
      </c>
      <c r="B14796" s="33" t="s">
        <v>81</v>
      </c>
      <c r="C14796" s="33">
        <v>90000</v>
      </c>
      <c r="D14796" s="33" t="s">
        <v>5793</v>
      </c>
      <c r="E14796" t="str">
        <f t="shared" si="235"/>
        <v>$75K-$100K</v>
      </c>
    </row>
    <row r="14797" spans="1:5" x14ac:dyDescent="0.3">
      <c r="A14797" s="33" t="s">
        <v>4</v>
      </c>
      <c r="B14797" s="33" t="s">
        <v>88</v>
      </c>
      <c r="C14797" s="33">
        <v>147500</v>
      </c>
      <c r="D14797" s="33" t="s">
        <v>353</v>
      </c>
      <c r="E14797" t="str">
        <f t="shared" si="235"/>
        <v>$125K-$200K</v>
      </c>
    </row>
    <row r="14798" spans="1:5" x14ac:dyDescent="0.3">
      <c r="A14798" s="33" t="s">
        <v>0</v>
      </c>
      <c r="B14798" s="33" t="s">
        <v>53</v>
      </c>
      <c r="C14798" s="33">
        <v>90000</v>
      </c>
      <c r="D14798" s="33" t="s">
        <v>2348</v>
      </c>
      <c r="E14798" t="str">
        <f t="shared" si="235"/>
        <v>$75K-$100K</v>
      </c>
    </row>
    <row r="14799" spans="1:5" x14ac:dyDescent="0.3">
      <c r="A14799" s="33" t="s">
        <v>125</v>
      </c>
      <c r="B14799" s="33" t="s">
        <v>53</v>
      </c>
      <c r="C14799" s="33">
        <v>115000</v>
      </c>
      <c r="D14799" s="33" t="s">
        <v>729</v>
      </c>
      <c r="E14799" t="str">
        <f t="shared" si="235"/>
        <v>$100K-$125K</v>
      </c>
    </row>
    <row r="14800" spans="1:5" x14ac:dyDescent="0.3">
      <c r="A14800" s="33" t="s">
        <v>2</v>
      </c>
      <c r="B14800" s="33" t="s">
        <v>53</v>
      </c>
      <c r="C14800" s="33">
        <v>76832.5</v>
      </c>
      <c r="D14800" s="33" t="s">
        <v>5794</v>
      </c>
      <c r="E14800" t="str">
        <f t="shared" si="235"/>
        <v>$75K-$100K</v>
      </c>
    </row>
    <row r="14801" spans="1:5" x14ac:dyDescent="0.3">
      <c r="A14801" s="33" t="s">
        <v>0</v>
      </c>
      <c r="B14801" s="33" t="s">
        <v>53</v>
      </c>
      <c r="C14801" s="33">
        <v>111030</v>
      </c>
      <c r="D14801" s="33" t="s">
        <v>5795</v>
      </c>
      <c r="E14801" t="str">
        <f t="shared" si="235"/>
        <v>$100K-$125K</v>
      </c>
    </row>
    <row r="14802" spans="1:5" x14ac:dyDescent="0.3">
      <c r="A14802" s="33" t="s">
        <v>2</v>
      </c>
      <c r="B14802" s="33" t="s">
        <v>53</v>
      </c>
      <c r="C14802" s="33"/>
      <c r="D14802" s="33" t="s">
        <v>279</v>
      </c>
      <c r="E14802" t="str">
        <f t="shared" si="235"/>
        <v>No Data</v>
      </c>
    </row>
    <row r="14803" spans="1:5" x14ac:dyDescent="0.3">
      <c r="A14803" s="33" t="s">
        <v>1</v>
      </c>
      <c r="B14803" s="33" t="s">
        <v>75</v>
      </c>
      <c r="C14803" s="33">
        <v>72900</v>
      </c>
      <c r="D14803" s="33" t="s">
        <v>2146</v>
      </c>
      <c r="E14803" t="str">
        <f t="shared" si="235"/>
        <v>&lt;$75K</v>
      </c>
    </row>
    <row r="14804" spans="1:5" x14ac:dyDescent="0.3">
      <c r="A14804" s="33" t="s">
        <v>4</v>
      </c>
      <c r="B14804" s="33" t="s">
        <v>71</v>
      </c>
      <c r="C14804" s="33">
        <v>147500</v>
      </c>
      <c r="D14804" s="33" t="s">
        <v>2321</v>
      </c>
      <c r="E14804" t="str">
        <f t="shared" si="235"/>
        <v>$125K-$200K</v>
      </c>
    </row>
    <row r="14805" spans="1:5" x14ac:dyDescent="0.3">
      <c r="A14805" s="33" t="s">
        <v>0</v>
      </c>
      <c r="B14805" s="33" t="s">
        <v>53</v>
      </c>
      <c r="C14805" s="33"/>
      <c r="D14805" s="33" t="s">
        <v>299</v>
      </c>
      <c r="E14805" t="str">
        <f t="shared" si="235"/>
        <v>No Data</v>
      </c>
    </row>
    <row r="14806" spans="1:5" x14ac:dyDescent="0.3">
      <c r="A14806" s="33" t="s">
        <v>2</v>
      </c>
      <c r="B14806" s="33" t="s">
        <v>53</v>
      </c>
      <c r="C14806" s="33">
        <v>55000</v>
      </c>
      <c r="D14806" s="33" t="s">
        <v>5796</v>
      </c>
      <c r="E14806" t="str">
        <f t="shared" si="235"/>
        <v>&lt;$75K</v>
      </c>
    </row>
    <row r="14807" spans="1:5" x14ac:dyDescent="0.3">
      <c r="A14807" s="33" t="s">
        <v>2</v>
      </c>
      <c r="B14807" s="33" t="s">
        <v>53</v>
      </c>
      <c r="C14807" s="33"/>
      <c r="D14807" s="33" t="s">
        <v>1177</v>
      </c>
      <c r="E14807" t="str">
        <f t="shared" si="235"/>
        <v>No Data</v>
      </c>
    </row>
    <row r="14808" spans="1:5" x14ac:dyDescent="0.3">
      <c r="A14808" s="33" t="s">
        <v>52</v>
      </c>
      <c r="B14808" s="33" t="s">
        <v>57</v>
      </c>
      <c r="C14808" s="33"/>
      <c r="D14808" s="33" t="s">
        <v>5797</v>
      </c>
      <c r="E14808" t="str">
        <f t="shared" si="235"/>
        <v>No Data</v>
      </c>
    </row>
    <row r="14809" spans="1:5" x14ac:dyDescent="0.3">
      <c r="A14809" s="33" t="s">
        <v>0</v>
      </c>
      <c r="B14809" s="33" t="s">
        <v>53</v>
      </c>
      <c r="C14809" s="33">
        <v>100000</v>
      </c>
      <c r="D14809" s="33" t="s">
        <v>614</v>
      </c>
      <c r="E14809" t="str">
        <f t="shared" si="235"/>
        <v>$75K-$100K</v>
      </c>
    </row>
    <row r="14810" spans="1:5" x14ac:dyDescent="0.3">
      <c r="A14810" s="33" t="s">
        <v>2</v>
      </c>
      <c r="B14810" s="33" t="s">
        <v>53</v>
      </c>
      <c r="C14810" s="33"/>
      <c r="D14810" s="33" t="s">
        <v>5798</v>
      </c>
      <c r="E14810" t="str">
        <f t="shared" si="235"/>
        <v>No Data</v>
      </c>
    </row>
    <row r="14811" spans="1:5" x14ac:dyDescent="0.3">
      <c r="A14811" s="33" t="s">
        <v>1</v>
      </c>
      <c r="B14811" s="33" t="s">
        <v>53</v>
      </c>
      <c r="C14811" s="33">
        <v>150000</v>
      </c>
      <c r="D14811" s="33" t="s">
        <v>5799</v>
      </c>
      <c r="E14811" t="str">
        <f t="shared" si="235"/>
        <v>$125K-$200K</v>
      </c>
    </row>
    <row r="14812" spans="1:5" x14ac:dyDescent="0.3">
      <c r="A14812" s="33" t="s">
        <v>2</v>
      </c>
      <c r="B14812" s="33" t="s">
        <v>53</v>
      </c>
      <c r="C14812" s="33">
        <v>82830</v>
      </c>
      <c r="D14812" s="33" t="s">
        <v>5800</v>
      </c>
      <c r="E14812" t="str">
        <f t="shared" si="235"/>
        <v>$75K-$100K</v>
      </c>
    </row>
    <row r="14813" spans="1:5" x14ac:dyDescent="0.3">
      <c r="A14813" s="33" t="s">
        <v>0</v>
      </c>
      <c r="B14813" s="33" t="s">
        <v>53</v>
      </c>
      <c r="C14813" s="33"/>
      <c r="D14813" s="33" t="s">
        <v>2896</v>
      </c>
      <c r="E14813" t="str">
        <f t="shared" si="235"/>
        <v>No Data</v>
      </c>
    </row>
    <row r="14814" spans="1:5" x14ac:dyDescent="0.3">
      <c r="A14814" s="33" t="s">
        <v>4</v>
      </c>
      <c r="B14814" s="33" t="s">
        <v>58</v>
      </c>
      <c r="C14814" s="33">
        <v>36000</v>
      </c>
      <c r="D14814" s="33" t="s">
        <v>5801</v>
      </c>
      <c r="E14814" t="str">
        <f t="shared" si="235"/>
        <v>&lt;$75K</v>
      </c>
    </row>
    <row r="14815" spans="1:5" x14ac:dyDescent="0.3">
      <c r="A14815" s="33" t="s">
        <v>0</v>
      </c>
      <c r="B14815" s="33" t="s">
        <v>53</v>
      </c>
      <c r="C14815" s="33">
        <v>72500</v>
      </c>
      <c r="D14815" s="33" t="s">
        <v>2055</v>
      </c>
      <c r="E14815" t="str">
        <f t="shared" si="235"/>
        <v>&lt;$75K</v>
      </c>
    </row>
    <row r="14816" spans="1:5" x14ac:dyDescent="0.3">
      <c r="A14816" s="33" t="s">
        <v>2</v>
      </c>
      <c r="B14816" s="33" t="s">
        <v>53</v>
      </c>
      <c r="C14816" s="33">
        <v>70000</v>
      </c>
      <c r="D14816" s="33" t="s">
        <v>248</v>
      </c>
      <c r="E14816" t="str">
        <f t="shared" si="235"/>
        <v>&lt;$75K</v>
      </c>
    </row>
    <row r="14817" spans="1:5" x14ac:dyDescent="0.3">
      <c r="A14817" s="33" t="s">
        <v>129</v>
      </c>
      <c r="B14817" s="33" t="s">
        <v>70</v>
      </c>
      <c r="C14817" s="33">
        <v>80850</v>
      </c>
      <c r="D14817" s="33" t="s">
        <v>924</v>
      </c>
      <c r="E14817" t="str">
        <f t="shared" si="235"/>
        <v>$75K-$100K</v>
      </c>
    </row>
    <row r="14818" spans="1:5" x14ac:dyDescent="0.3">
      <c r="A14818" s="33" t="s">
        <v>0</v>
      </c>
      <c r="B14818" s="33" t="s">
        <v>53</v>
      </c>
      <c r="C14818" s="33">
        <v>110000</v>
      </c>
      <c r="D14818" s="33" t="s">
        <v>230</v>
      </c>
      <c r="E14818" t="str">
        <f t="shared" si="235"/>
        <v>$100K-$125K</v>
      </c>
    </row>
    <row r="14819" spans="1:5" x14ac:dyDescent="0.3">
      <c r="A14819" s="33" t="s">
        <v>128</v>
      </c>
      <c r="B14819" s="33" t="s">
        <v>54</v>
      </c>
      <c r="C14819" s="33">
        <v>197500</v>
      </c>
      <c r="D14819" s="33" t="s">
        <v>611</v>
      </c>
      <c r="E14819" t="str">
        <f t="shared" si="235"/>
        <v>$125K-$200K</v>
      </c>
    </row>
    <row r="14820" spans="1:5" x14ac:dyDescent="0.3">
      <c r="A14820" s="33" t="s">
        <v>0</v>
      </c>
      <c r="B14820" s="33" t="s">
        <v>53</v>
      </c>
      <c r="C14820" s="33">
        <v>125000</v>
      </c>
      <c r="D14820" s="33" t="s">
        <v>2348</v>
      </c>
      <c r="E14820" t="str">
        <f t="shared" si="235"/>
        <v>$100K-$125K</v>
      </c>
    </row>
    <row r="14821" spans="1:5" x14ac:dyDescent="0.3">
      <c r="A14821" s="33" t="s">
        <v>128</v>
      </c>
      <c r="B14821" s="33" t="s">
        <v>53</v>
      </c>
      <c r="C14821" s="33">
        <v>180000</v>
      </c>
      <c r="D14821" s="33" t="s">
        <v>230</v>
      </c>
      <c r="E14821" t="str">
        <f t="shared" si="235"/>
        <v>$125K-$200K</v>
      </c>
    </row>
    <row r="14822" spans="1:5" x14ac:dyDescent="0.3">
      <c r="A14822" s="33" t="s">
        <v>1</v>
      </c>
      <c r="B14822" s="33" t="s">
        <v>88</v>
      </c>
      <c r="C14822" s="33">
        <v>50400</v>
      </c>
      <c r="D14822" s="33" t="s">
        <v>5802</v>
      </c>
      <c r="E14822" t="str">
        <f t="shared" si="235"/>
        <v>&lt;$75K</v>
      </c>
    </row>
    <row r="14823" spans="1:5" x14ac:dyDescent="0.3">
      <c r="A14823" s="33" t="s">
        <v>2</v>
      </c>
      <c r="B14823" s="33" t="s">
        <v>53</v>
      </c>
      <c r="C14823" s="33"/>
      <c r="D14823" s="33" t="s">
        <v>2151</v>
      </c>
      <c r="E14823" t="str">
        <f t="shared" si="235"/>
        <v>No Data</v>
      </c>
    </row>
    <row r="14824" spans="1:5" x14ac:dyDescent="0.3">
      <c r="A14824" s="33" t="s">
        <v>52</v>
      </c>
      <c r="B14824" s="33" t="s">
        <v>53</v>
      </c>
      <c r="C14824" s="33"/>
      <c r="D14824" s="33" t="s">
        <v>5803</v>
      </c>
      <c r="E14824" t="str">
        <f t="shared" si="235"/>
        <v>No Data</v>
      </c>
    </row>
    <row r="14825" spans="1:5" x14ac:dyDescent="0.3">
      <c r="A14825" s="33" t="s">
        <v>2</v>
      </c>
      <c r="B14825" s="33" t="s">
        <v>53</v>
      </c>
      <c r="C14825" s="33"/>
      <c r="D14825" s="33" t="s">
        <v>268</v>
      </c>
      <c r="E14825" t="str">
        <f t="shared" si="235"/>
        <v>No Data</v>
      </c>
    </row>
    <row r="14826" spans="1:5" x14ac:dyDescent="0.3">
      <c r="A14826" s="33" t="s">
        <v>0</v>
      </c>
      <c r="B14826" s="33" t="s">
        <v>53</v>
      </c>
      <c r="C14826" s="33"/>
      <c r="D14826" s="33" t="s">
        <v>5804</v>
      </c>
      <c r="E14826" t="str">
        <f t="shared" si="235"/>
        <v>No Data</v>
      </c>
    </row>
    <row r="14827" spans="1:5" x14ac:dyDescent="0.3">
      <c r="A14827" s="33" t="s">
        <v>2</v>
      </c>
      <c r="B14827" s="33" t="s">
        <v>53</v>
      </c>
      <c r="C14827" s="33">
        <v>85000</v>
      </c>
      <c r="D14827" s="33" t="s">
        <v>5805</v>
      </c>
      <c r="E14827" t="str">
        <f t="shared" si="235"/>
        <v>$75K-$100K</v>
      </c>
    </row>
    <row r="14828" spans="1:5" x14ac:dyDescent="0.3">
      <c r="A14828" s="33" t="s">
        <v>0</v>
      </c>
      <c r="B14828" s="33" t="s">
        <v>53</v>
      </c>
      <c r="C14828" s="33">
        <v>107500</v>
      </c>
      <c r="D14828" s="33" t="s">
        <v>386</v>
      </c>
      <c r="E14828" t="str">
        <f t="shared" si="235"/>
        <v>$100K-$125K</v>
      </c>
    </row>
    <row r="14829" spans="1:5" x14ac:dyDescent="0.3">
      <c r="A14829" s="33" t="s">
        <v>0</v>
      </c>
      <c r="B14829" s="33" t="s">
        <v>53</v>
      </c>
      <c r="C14829" s="33"/>
      <c r="D14829" s="33" t="s">
        <v>258</v>
      </c>
      <c r="E14829" t="str">
        <f t="shared" si="235"/>
        <v>No Data</v>
      </c>
    </row>
    <row r="14830" spans="1:5" x14ac:dyDescent="0.3">
      <c r="A14830" s="33" t="s">
        <v>2</v>
      </c>
      <c r="B14830" s="33" t="s">
        <v>53</v>
      </c>
      <c r="C14830" s="33"/>
      <c r="D14830" s="33" t="s">
        <v>2484</v>
      </c>
      <c r="E14830" t="str">
        <f t="shared" si="235"/>
        <v>No Data</v>
      </c>
    </row>
    <row r="14831" spans="1:5" x14ac:dyDescent="0.3">
      <c r="A14831" s="33" t="s">
        <v>128</v>
      </c>
      <c r="B14831" s="33" t="s">
        <v>88</v>
      </c>
      <c r="C14831" s="33">
        <v>157500</v>
      </c>
      <c r="D14831" s="33" t="s">
        <v>915</v>
      </c>
      <c r="E14831" t="str">
        <f t="shared" si="235"/>
        <v>$125K-$200K</v>
      </c>
    </row>
    <row r="14832" spans="1:5" x14ac:dyDescent="0.3">
      <c r="A14832" s="33" t="s">
        <v>126</v>
      </c>
      <c r="B14832" s="33" t="s">
        <v>53</v>
      </c>
      <c r="C14832" s="33">
        <v>125000</v>
      </c>
      <c r="D14832" s="33" t="s">
        <v>4140</v>
      </c>
      <c r="E14832" t="str">
        <f t="shared" si="235"/>
        <v>$100K-$125K</v>
      </c>
    </row>
    <row r="14833" spans="1:5" x14ac:dyDescent="0.3">
      <c r="A14833" s="33" t="s">
        <v>2</v>
      </c>
      <c r="B14833" s="33" t="s">
        <v>53</v>
      </c>
      <c r="C14833" s="33">
        <v>65000</v>
      </c>
      <c r="D14833" s="33" t="s">
        <v>5806</v>
      </c>
      <c r="E14833" t="str">
        <f t="shared" si="235"/>
        <v>&lt;$75K</v>
      </c>
    </row>
    <row r="14834" spans="1:5" x14ac:dyDescent="0.3">
      <c r="A14834" s="33" t="s">
        <v>4</v>
      </c>
      <c r="B14834" s="33" t="s">
        <v>53</v>
      </c>
      <c r="C14834" s="33">
        <v>100000</v>
      </c>
      <c r="D14834" s="33" t="s">
        <v>5807</v>
      </c>
      <c r="E14834" t="str">
        <f t="shared" si="235"/>
        <v>$75K-$100K</v>
      </c>
    </row>
    <row r="14835" spans="1:5" x14ac:dyDescent="0.3">
      <c r="A14835" s="33" t="s">
        <v>128</v>
      </c>
      <c r="B14835" s="33" t="s">
        <v>53</v>
      </c>
      <c r="C14835" s="33">
        <v>196000</v>
      </c>
      <c r="D14835" s="33" t="s">
        <v>4230</v>
      </c>
      <c r="E14835" t="str">
        <f t="shared" si="235"/>
        <v>$125K-$200K</v>
      </c>
    </row>
    <row r="14836" spans="1:5" x14ac:dyDescent="0.3">
      <c r="A14836" s="33" t="s">
        <v>126</v>
      </c>
      <c r="B14836" s="33" t="s">
        <v>53</v>
      </c>
      <c r="C14836" s="33">
        <v>165000</v>
      </c>
      <c r="D14836" s="33" t="s">
        <v>1228</v>
      </c>
      <c r="E14836" t="str">
        <f t="shared" si="235"/>
        <v>$125K-$200K</v>
      </c>
    </row>
    <row r="14837" spans="1:5" x14ac:dyDescent="0.3">
      <c r="A14837" s="33" t="s">
        <v>2</v>
      </c>
      <c r="B14837" s="33" t="s">
        <v>100</v>
      </c>
      <c r="C14837" s="33">
        <v>79200</v>
      </c>
      <c r="D14837" s="33" t="s">
        <v>5808</v>
      </c>
      <c r="E14837" t="str">
        <f t="shared" si="235"/>
        <v>$75K-$100K</v>
      </c>
    </row>
    <row r="14838" spans="1:5" x14ac:dyDescent="0.3">
      <c r="A14838" s="33" t="s">
        <v>4</v>
      </c>
      <c r="B14838" s="33" t="s">
        <v>53</v>
      </c>
      <c r="C14838" s="33">
        <v>100400</v>
      </c>
      <c r="D14838" s="33" t="s">
        <v>234</v>
      </c>
      <c r="E14838" t="str">
        <f t="shared" si="235"/>
        <v>$100K-$125K</v>
      </c>
    </row>
    <row r="14839" spans="1:5" x14ac:dyDescent="0.3">
      <c r="A14839" s="33" t="s">
        <v>128</v>
      </c>
      <c r="B14839" s="33" t="s">
        <v>53</v>
      </c>
      <c r="C14839" s="33">
        <v>135144.5</v>
      </c>
      <c r="D14839" s="33" t="s">
        <v>929</v>
      </c>
      <c r="E14839" t="str">
        <f t="shared" si="235"/>
        <v>$125K-$200K</v>
      </c>
    </row>
    <row r="14840" spans="1:5" x14ac:dyDescent="0.3">
      <c r="A14840" s="33" t="s">
        <v>2</v>
      </c>
      <c r="B14840" s="33" t="s">
        <v>54</v>
      </c>
      <c r="C14840" s="33">
        <v>48790</v>
      </c>
      <c r="D14840" s="33" t="s">
        <v>5809</v>
      </c>
      <c r="E14840" t="str">
        <f t="shared" si="235"/>
        <v>&lt;$75K</v>
      </c>
    </row>
    <row r="14841" spans="1:5" x14ac:dyDescent="0.3">
      <c r="A14841" s="33" t="s">
        <v>0</v>
      </c>
      <c r="B14841" s="33" t="s">
        <v>53</v>
      </c>
      <c r="C14841" s="33">
        <v>149275</v>
      </c>
      <c r="D14841" s="33" t="s">
        <v>792</v>
      </c>
      <c r="E14841" t="str">
        <f t="shared" si="235"/>
        <v>$125K-$200K</v>
      </c>
    </row>
    <row r="14842" spans="1:5" x14ac:dyDescent="0.3">
      <c r="A14842" s="33" t="s">
        <v>4</v>
      </c>
      <c r="B14842" s="33" t="s">
        <v>54</v>
      </c>
      <c r="C14842" s="33">
        <v>165000</v>
      </c>
      <c r="D14842" s="33" t="s">
        <v>4375</v>
      </c>
      <c r="E14842" t="str">
        <f t="shared" si="235"/>
        <v>$125K-$200K</v>
      </c>
    </row>
    <row r="14843" spans="1:5" x14ac:dyDescent="0.3">
      <c r="A14843" s="33" t="s">
        <v>0</v>
      </c>
      <c r="B14843" s="33" t="s">
        <v>53</v>
      </c>
      <c r="C14843" s="33">
        <v>152500</v>
      </c>
      <c r="D14843" s="33" t="s">
        <v>872</v>
      </c>
      <c r="E14843" t="str">
        <f t="shared" si="235"/>
        <v>$125K-$200K</v>
      </c>
    </row>
    <row r="14844" spans="1:5" x14ac:dyDescent="0.3">
      <c r="A14844" s="33" t="s">
        <v>2</v>
      </c>
      <c r="B14844" s="33" t="s">
        <v>53</v>
      </c>
      <c r="C14844" s="33">
        <v>88000</v>
      </c>
      <c r="D14844" s="33" t="s">
        <v>520</v>
      </c>
      <c r="E14844" t="str">
        <f t="shared" si="235"/>
        <v>$75K-$100K</v>
      </c>
    </row>
    <row r="14845" spans="1:5" x14ac:dyDescent="0.3">
      <c r="A14845" s="33" t="s">
        <v>128</v>
      </c>
      <c r="B14845" s="33" t="s">
        <v>68</v>
      </c>
      <c r="C14845" s="33"/>
      <c r="D14845" s="33" t="s">
        <v>5810</v>
      </c>
      <c r="E14845" t="str">
        <f t="shared" si="235"/>
        <v>No Data</v>
      </c>
    </row>
    <row r="14846" spans="1:5" x14ac:dyDescent="0.3">
      <c r="A14846" s="33" t="s">
        <v>129</v>
      </c>
      <c r="B14846" s="33" t="s">
        <v>53</v>
      </c>
      <c r="C14846" s="33">
        <v>112000</v>
      </c>
      <c r="D14846" s="33" t="s">
        <v>326</v>
      </c>
      <c r="E14846" t="str">
        <f t="shared" si="235"/>
        <v>$100K-$125K</v>
      </c>
    </row>
    <row r="14847" spans="1:5" x14ac:dyDescent="0.3">
      <c r="A14847" s="33" t="s">
        <v>126</v>
      </c>
      <c r="B14847" s="33" t="s">
        <v>53</v>
      </c>
      <c r="C14847" s="33">
        <v>180000</v>
      </c>
      <c r="D14847" s="33" t="s">
        <v>5811</v>
      </c>
      <c r="E14847" t="str">
        <f t="shared" si="235"/>
        <v>$125K-$200K</v>
      </c>
    </row>
    <row r="14848" spans="1:5" x14ac:dyDescent="0.3">
      <c r="A14848" s="33" t="s">
        <v>125</v>
      </c>
      <c r="B14848" s="33" t="s">
        <v>53</v>
      </c>
      <c r="C14848" s="33">
        <v>128625</v>
      </c>
      <c r="D14848" s="33" t="s">
        <v>5812</v>
      </c>
      <c r="E14848" t="str">
        <f t="shared" si="235"/>
        <v>$125K-$200K</v>
      </c>
    </row>
    <row r="14849" spans="1:5" x14ac:dyDescent="0.3">
      <c r="A14849" s="33" t="s">
        <v>4</v>
      </c>
      <c r="B14849" s="33" t="s">
        <v>53</v>
      </c>
      <c r="C14849" s="33"/>
      <c r="D14849" s="33" t="s">
        <v>4589</v>
      </c>
      <c r="E14849" t="str">
        <f t="shared" si="235"/>
        <v>No Data</v>
      </c>
    </row>
    <row r="14850" spans="1:5" x14ac:dyDescent="0.3">
      <c r="A14850" s="33" t="s">
        <v>0</v>
      </c>
      <c r="B14850" s="33" t="s">
        <v>53</v>
      </c>
      <c r="C14850" s="33"/>
      <c r="D14850" s="33" t="s">
        <v>3169</v>
      </c>
      <c r="E14850" t="str">
        <f t="shared" si="235"/>
        <v>No Data</v>
      </c>
    </row>
    <row r="14851" spans="1:5" x14ac:dyDescent="0.3">
      <c r="A14851" s="33" t="s">
        <v>0</v>
      </c>
      <c r="B14851" s="33" t="s">
        <v>54</v>
      </c>
      <c r="C14851" s="33">
        <v>93500</v>
      </c>
      <c r="D14851" s="33" t="s">
        <v>5813</v>
      </c>
      <c r="E14851" t="str">
        <f t="shared" ref="E14851:E14914" si="236">_xlfn.XLOOKUP(C14851,$H$16:$H$21,$G$16:$G$21,,1)</f>
        <v>$75K-$100K</v>
      </c>
    </row>
    <row r="14852" spans="1:5" x14ac:dyDescent="0.3">
      <c r="A14852" s="33" t="s">
        <v>126</v>
      </c>
      <c r="B14852" s="33" t="s">
        <v>53</v>
      </c>
      <c r="C14852" s="33">
        <v>135000</v>
      </c>
      <c r="D14852" s="33" t="s">
        <v>5314</v>
      </c>
      <c r="E14852" t="str">
        <f t="shared" si="236"/>
        <v>$125K-$200K</v>
      </c>
    </row>
    <row r="14853" spans="1:5" x14ac:dyDescent="0.3">
      <c r="A14853" s="33" t="s">
        <v>2</v>
      </c>
      <c r="B14853" s="33" t="s">
        <v>53</v>
      </c>
      <c r="C14853" s="33">
        <v>90000</v>
      </c>
      <c r="D14853" s="33" t="s">
        <v>5814</v>
      </c>
      <c r="E14853" t="str">
        <f t="shared" si="236"/>
        <v>$75K-$100K</v>
      </c>
    </row>
    <row r="14854" spans="1:5" x14ac:dyDescent="0.3">
      <c r="A14854" s="33" t="s">
        <v>0</v>
      </c>
      <c r="B14854" s="33" t="s">
        <v>53</v>
      </c>
      <c r="C14854" s="33"/>
      <c r="D14854" s="33" t="s">
        <v>1799</v>
      </c>
      <c r="E14854" t="str">
        <f t="shared" si="236"/>
        <v>No Data</v>
      </c>
    </row>
    <row r="14855" spans="1:5" x14ac:dyDescent="0.3">
      <c r="A14855" s="33" t="s">
        <v>0</v>
      </c>
      <c r="B14855" s="33" t="s">
        <v>54</v>
      </c>
      <c r="C14855" s="33">
        <v>115621.6953125</v>
      </c>
      <c r="D14855" s="33" t="s">
        <v>5815</v>
      </c>
      <c r="E14855" t="str">
        <f t="shared" si="236"/>
        <v>$100K-$125K</v>
      </c>
    </row>
    <row r="14856" spans="1:5" x14ac:dyDescent="0.3">
      <c r="A14856" s="33" t="s">
        <v>4</v>
      </c>
      <c r="B14856" s="33" t="s">
        <v>53</v>
      </c>
      <c r="C14856" s="33">
        <v>300000</v>
      </c>
      <c r="D14856" s="33" t="s">
        <v>462</v>
      </c>
      <c r="E14856" t="str">
        <f t="shared" si="236"/>
        <v>&gt;$200K</v>
      </c>
    </row>
    <row r="14857" spans="1:5" x14ac:dyDescent="0.3">
      <c r="A14857" s="33" t="s">
        <v>0</v>
      </c>
      <c r="B14857" s="33" t="s">
        <v>53</v>
      </c>
      <c r="C14857" s="33">
        <v>161955.5</v>
      </c>
      <c r="D14857" s="33" t="s">
        <v>217</v>
      </c>
      <c r="E14857" t="str">
        <f t="shared" si="236"/>
        <v>$125K-$200K</v>
      </c>
    </row>
    <row r="14858" spans="1:5" x14ac:dyDescent="0.3">
      <c r="A14858" s="33" t="s">
        <v>1</v>
      </c>
      <c r="B14858" s="33" t="s">
        <v>53</v>
      </c>
      <c r="C14858" s="33">
        <v>166000</v>
      </c>
      <c r="D14858" s="33" t="s">
        <v>297</v>
      </c>
      <c r="E14858" t="str">
        <f t="shared" si="236"/>
        <v>$125K-$200K</v>
      </c>
    </row>
    <row r="14859" spans="1:5" x14ac:dyDescent="0.3">
      <c r="A14859" s="33" t="s">
        <v>4</v>
      </c>
      <c r="B14859" s="33" t="s">
        <v>80</v>
      </c>
      <c r="C14859" s="33">
        <v>79200</v>
      </c>
      <c r="D14859" s="33" t="s">
        <v>3405</v>
      </c>
      <c r="E14859" t="str">
        <f t="shared" si="236"/>
        <v>$75K-$100K</v>
      </c>
    </row>
    <row r="14860" spans="1:5" x14ac:dyDescent="0.3">
      <c r="A14860" s="33" t="s">
        <v>4</v>
      </c>
      <c r="B14860" s="33" t="s">
        <v>53</v>
      </c>
      <c r="C14860" s="33">
        <v>120000</v>
      </c>
      <c r="D14860" s="33" t="s">
        <v>315</v>
      </c>
      <c r="E14860" t="str">
        <f t="shared" si="236"/>
        <v>$100K-$125K</v>
      </c>
    </row>
    <row r="14861" spans="1:5" x14ac:dyDescent="0.3">
      <c r="A14861" s="33" t="s">
        <v>2</v>
      </c>
      <c r="B14861" s="33" t="s">
        <v>53</v>
      </c>
      <c r="C14861" s="33"/>
      <c r="D14861" s="33" t="s">
        <v>213</v>
      </c>
      <c r="E14861" t="str">
        <f t="shared" si="236"/>
        <v>No Data</v>
      </c>
    </row>
    <row r="14862" spans="1:5" x14ac:dyDescent="0.3">
      <c r="A14862" s="33" t="s">
        <v>2</v>
      </c>
      <c r="B14862" s="33" t="s">
        <v>53</v>
      </c>
      <c r="C14862" s="33">
        <v>72549.6171875</v>
      </c>
      <c r="D14862" s="33" t="s">
        <v>5816</v>
      </c>
      <c r="E14862" t="str">
        <f t="shared" si="236"/>
        <v>&lt;$75K</v>
      </c>
    </row>
    <row r="14863" spans="1:5" x14ac:dyDescent="0.3">
      <c r="A14863" s="33" t="s">
        <v>4</v>
      </c>
      <c r="B14863" s="33" t="s">
        <v>53</v>
      </c>
      <c r="C14863" s="33">
        <v>172500</v>
      </c>
      <c r="D14863" s="33" t="s">
        <v>364</v>
      </c>
      <c r="E14863" t="str">
        <f t="shared" si="236"/>
        <v>$125K-$200K</v>
      </c>
    </row>
    <row r="14864" spans="1:5" x14ac:dyDescent="0.3">
      <c r="A14864" s="33" t="s">
        <v>0</v>
      </c>
      <c r="B14864" s="33" t="s">
        <v>97</v>
      </c>
      <c r="C14864" s="33">
        <v>80850</v>
      </c>
      <c r="D14864" s="33" t="s">
        <v>494</v>
      </c>
      <c r="E14864" t="str">
        <f t="shared" si="236"/>
        <v>$75K-$100K</v>
      </c>
    </row>
    <row r="14865" spans="1:5" x14ac:dyDescent="0.3">
      <c r="A14865" s="33" t="s">
        <v>52</v>
      </c>
      <c r="B14865" s="33" t="s">
        <v>53</v>
      </c>
      <c r="C14865" s="33">
        <v>84500</v>
      </c>
      <c r="D14865" s="33" t="s">
        <v>5817</v>
      </c>
      <c r="E14865" t="str">
        <f t="shared" si="236"/>
        <v>$75K-$100K</v>
      </c>
    </row>
    <row r="14866" spans="1:5" x14ac:dyDescent="0.3">
      <c r="A14866" s="33" t="s">
        <v>128</v>
      </c>
      <c r="B14866" s="33" t="s">
        <v>53</v>
      </c>
      <c r="C14866" s="33">
        <v>156000</v>
      </c>
      <c r="D14866" s="33" t="s">
        <v>5818</v>
      </c>
      <c r="E14866" t="str">
        <f t="shared" si="236"/>
        <v>$125K-$200K</v>
      </c>
    </row>
    <row r="14867" spans="1:5" x14ac:dyDescent="0.3">
      <c r="A14867" s="33" t="s">
        <v>4</v>
      </c>
      <c r="B14867" s="33" t="s">
        <v>53</v>
      </c>
      <c r="C14867" s="33"/>
      <c r="D14867" s="33" t="s">
        <v>1339</v>
      </c>
      <c r="E14867" t="str">
        <f t="shared" si="236"/>
        <v>No Data</v>
      </c>
    </row>
    <row r="14868" spans="1:5" x14ac:dyDescent="0.3">
      <c r="A14868" s="33" t="s">
        <v>0</v>
      </c>
      <c r="B14868" s="33" t="s">
        <v>53</v>
      </c>
      <c r="C14868" s="33"/>
      <c r="D14868" s="33" t="s">
        <v>4878</v>
      </c>
      <c r="E14868" t="str">
        <f t="shared" si="236"/>
        <v>No Data</v>
      </c>
    </row>
    <row r="14869" spans="1:5" x14ac:dyDescent="0.3">
      <c r="A14869" s="33" t="s">
        <v>2</v>
      </c>
      <c r="B14869" s="33" t="s">
        <v>53</v>
      </c>
      <c r="C14869" s="33"/>
      <c r="D14869" s="33" t="s">
        <v>279</v>
      </c>
      <c r="E14869" t="str">
        <f t="shared" si="236"/>
        <v>No Data</v>
      </c>
    </row>
    <row r="14870" spans="1:5" x14ac:dyDescent="0.3">
      <c r="A14870" s="33" t="s">
        <v>1</v>
      </c>
      <c r="B14870" s="33" t="s">
        <v>104</v>
      </c>
      <c r="C14870" s="33">
        <v>166000</v>
      </c>
      <c r="D14870" s="33" t="s">
        <v>1532</v>
      </c>
      <c r="E14870" t="str">
        <f t="shared" si="236"/>
        <v>$125K-$200K</v>
      </c>
    </row>
    <row r="14871" spans="1:5" x14ac:dyDescent="0.3">
      <c r="A14871" s="33" t="s">
        <v>126</v>
      </c>
      <c r="B14871" s="33" t="s">
        <v>72</v>
      </c>
      <c r="C14871" s="33">
        <v>171620</v>
      </c>
      <c r="D14871" s="33" t="s">
        <v>3925</v>
      </c>
      <c r="E14871" t="str">
        <f t="shared" si="236"/>
        <v>$125K-$200K</v>
      </c>
    </row>
    <row r="14872" spans="1:5" x14ac:dyDescent="0.3">
      <c r="A14872" s="33" t="s">
        <v>126</v>
      </c>
      <c r="B14872" s="33" t="s">
        <v>54</v>
      </c>
      <c r="C14872" s="33">
        <v>126268</v>
      </c>
      <c r="D14872" s="33" t="s">
        <v>2938</v>
      </c>
      <c r="E14872" t="str">
        <f t="shared" si="236"/>
        <v>$125K-$200K</v>
      </c>
    </row>
    <row r="14873" spans="1:5" x14ac:dyDescent="0.3">
      <c r="A14873" s="33" t="s">
        <v>128</v>
      </c>
      <c r="B14873" s="33" t="s">
        <v>54</v>
      </c>
      <c r="C14873" s="33">
        <v>80000</v>
      </c>
      <c r="D14873" s="33" t="s">
        <v>5819</v>
      </c>
      <c r="E14873" t="str">
        <f t="shared" si="236"/>
        <v>$75K-$100K</v>
      </c>
    </row>
    <row r="14874" spans="1:5" x14ac:dyDescent="0.3">
      <c r="A14874" s="33" t="s">
        <v>2</v>
      </c>
      <c r="B14874" s="33" t="s">
        <v>53</v>
      </c>
      <c r="C14874" s="33"/>
      <c r="D14874" s="33" t="s">
        <v>1948</v>
      </c>
      <c r="E14874" t="str">
        <f t="shared" si="236"/>
        <v>No Data</v>
      </c>
    </row>
    <row r="14875" spans="1:5" x14ac:dyDescent="0.3">
      <c r="A14875" s="33" t="s">
        <v>4</v>
      </c>
      <c r="B14875" s="33" t="s">
        <v>53</v>
      </c>
      <c r="C14875" s="33">
        <v>130000</v>
      </c>
      <c r="D14875" s="33" t="s">
        <v>5820</v>
      </c>
      <c r="E14875" t="str">
        <f t="shared" si="236"/>
        <v>$125K-$200K</v>
      </c>
    </row>
    <row r="14876" spans="1:5" x14ac:dyDescent="0.3">
      <c r="A14876" s="33" t="s">
        <v>128</v>
      </c>
      <c r="B14876" s="33" t="s">
        <v>54</v>
      </c>
      <c r="C14876" s="33">
        <v>120000</v>
      </c>
      <c r="D14876" s="33" t="s">
        <v>3852</v>
      </c>
      <c r="E14876" t="str">
        <f t="shared" si="236"/>
        <v>$100K-$125K</v>
      </c>
    </row>
    <row r="14877" spans="1:5" x14ac:dyDescent="0.3">
      <c r="A14877" s="33" t="s">
        <v>4</v>
      </c>
      <c r="B14877" s="33" t="s">
        <v>54</v>
      </c>
      <c r="C14877" s="33"/>
      <c r="D14877" s="33" t="s">
        <v>658</v>
      </c>
      <c r="E14877" t="str">
        <f t="shared" si="236"/>
        <v>No Data</v>
      </c>
    </row>
    <row r="14878" spans="1:5" x14ac:dyDescent="0.3">
      <c r="A14878" s="33" t="s">
        <v>2</v>
      </c>
      <c r="B14878" s="33" t="s">
        <v>53</v>
      </c>
      <c r="C14878" s="33">
        <v>62000</v>
      </c>
      <c r="D14878" s="33" t="s">
        <v>5821</v>
      </c>
      <c r="E14878" t="str">
        <f t="shared" si="236"/>
        <v>&lt;$75K</v>
      </c>
    </row>
    <row r="14879" spans="1:5" x14ac:dyDescent="0.3">
      <c r="A14879" s="33" t="s">
        <v>2</v>
      </c>
      <c r="B14879" s="33" t="s">
        <v>53</v>
      </c>
      <c r="C14879" s="33"/>
      <c r="D14879" s="33" t="s">
        <v>4421</v>
      </c>
      <c r="E14879" t="str">
        <f t="shared" si="236"/>
        <v>No Data</v>
      </c>
    </row>
    <row r="14880" spans="1:5" x14ac:dyDescent="0.3">
      <c r="A14880" s="33" t="s">
        <v>128</v>
      </c>
      <c r="B14880" s="33" t="s">
        <v>53</v>
      </c>
      <c r="C14880" s="33">
        <v>153000</v>
      </c>
      <c r="D14880" s="33" t="s">
        <v>5822</v>
      </c>
      <c r="E14880" t="str">
        <f t="shared" si="236"/>
        <v>$125K-$200K</v>
      </c>
    </row>
    <row r="14881" spans="1:5" x14ac:dyDescent="0.3">
      <c r="A14881" s="33" t="s">
        <v>4</v>
      </c>
      <c r="B14881" s="33" t="s">
        <v>53</v>
      </c>
      <c r="C14881" s="33">
        <v>125000</v>
      </c>
      <c r="D14881" s="33" t="s">
        <v>5823</v>
      </c>
      <c r="E14881" t="str">
        <f t="shared" si="236"/>
        <v>$100K-$125K</v>
      </c>
    </row>
    <row r="14882" spans="1:5" x14ac:dyDescent="0.3">
      <c r="A14882" s="33" t="s">
        <v>0</v>
      </c>
      <c r="B14882" s="33" t="s">
        <v>54</v>
      </c>
      <c r="C14882" s="33">
        <v>90000</v>
      </c>
      <c r="D14882" s="33" t="s">
        <v>299</v>
      </c>
      <c r="E14882" t="str">
        <f t="shared" si="236"/>
        <v>$75K-$100K</v>
      </c>
    </row>
    <row r="14883" spans="1:5" x14ac:dyDescent="0.3">
      <c r="A14883" s="33" t="s">
        <v>0</v>
      </c>
      <c r="B14883" s="33" t="s">
        <v>53</v>
      </c>
      <c r="C14883" s="33">
        <v>125000</v>
      </c>
      <c r="D14883" s="33" t="s">
        <v>2024</v>
      </c>
      <c r="E14883" t="str">
        <f t="shared" si="236"/>
        <v>$100K-$125K</v>
      </c>
    </row>
    <row r="14884" spans="1:5" x14ac:dyDescent="0.3">
      <c r="A14884" s="33" t="s">
        <v>0</v>
      </c>
      <c r="B14884" s="33" t="s">
        <v>54</v>
      </c>
      <c r="C14884" s="33">
        <v>127500</v>
      </c>
      <c r="D14884" s="33" t="s">
        <v>3763</v>
      </c>
      <c r="E14884" t="str">
        <f t="shared" si="236"/>
        <v>$125K-$200K</v>
      </c>
    </row>
    <row r="14885" spans="1:5" x14ac:dyDescent="0.3">
      <c r="A14885" s="33" t="s">
        <v>2</v>
      </c>
      <c r="B14885" s="33" t="s">
        <v>53</v>
      </c>
      <c r="C14885" s="33">
        <v>109164</v>
      </c>
      <c r="D14885" s="33" t="s">
        <v>5824</v>
      </c>
      <c r="E14885" t="str">
        <f t="shared" si="236"/>
        <v>$100K-$125K</v>
      </c>
    </row>
    <row r="14886" spans="1:5" x14ac:dyDescent="0.3">
      <c r="A14886" s="33" t="s">
        <v>2</v>
      </c>
      <c r="B14886" s="33" t="s">
        <v>53</v>
      </c>
      <c r="C14886" s="33">
        <v>142045</v>
      </c>
      <c r="D14886" s="33" t="s">
        <v>728</v>
      </c>
      <c r="E14886" t="str">
        <f t="shared" si="236"/>
        <v>$125K-$200K</v>
      </c>
    </row>
    <row r="14887" spans="1:5" x14ac:dyDescent="0.3">
      <c r="A14887" s="33" t="s">
        <v>2</v>
      </c>
      <c r="B14887" s="33" t="s">
        <v>53</v>
      </c>
      <c r="C14887" s="33">
        <v>52500</v>
      </c>
      <c r="D14887" s="33" t="s">
        <v>5195</v>
      </c>
      <c r="E14887" t="str">
        <f t="shared" si="236"/>
        <v>&lt;$75K</v>
      </c>
    </row>
    <row r="14888" spans="1:5" x14ac:dyDescent="0.3">
      <c r="A14888" s="33" t="s">
        <v>2</v>
      </c>
      <c r="B14888" s="33" t="s">
        <v>53</v>
      </c>
      <c r="C14888" s="33"/>
      <c r="D14888" s="33" t="s">
        <v>1028</v>
      </c>
      <c r="E14888" t="str">
        <f t="shared" si="236"/>
        <v>No Data</v>
      </c>
    </row>
    <row r="14889" spans="1:5" x14ac:dyDescent="0.3">
      <c r="A14889" s="33" t="s">
        <v>4</v>
      </c>
      <c r="B14889" s="33" t="s">
        <v>54</v>
      </c>
      <c r="C14889" s="33">
        <v>90000</v>
      </c>
      <c r="D14889" s="33" t="s">
        <v>5825</v>
      </c>
      <c r="E14889" t="str">
        <f t="shared" si="236"/>
        <v>$75K-$100K</v>
      </c>
    </row>
    <row r="14890" spans="1:5" x14ac:dyDescent="0.3">
      <c r="A14890" s="33" t="s">
        <v>4</v>
      </c>
      <c r="B14890" s="33" t="s">
        <v>54</v>
      </c>
      <c r="C14890" s="33"/>
      <c r="D14890" s="33" t="s">
        <v>258</v>
      </c>
      <c r="E14890" t="str">
        <f t="shared" si="236"/>
        <v>No Data</v>
      </c>
    </row>
    <row r="14891" spans="1:5" x14ac:dyDescent="0.3">
      <c r="A14891" s="33" t="s">
        <v>2</v>
      </c>
      <c r="B14891" s="33" t="s">
        <v>65</v>
      </c>
      <c r="C14891" s="33">
        <v>111175</v>
      </c>
      <c r="D14891" s="33" t="s">
        <v>211</v>
      </c>
      <c r="E14891" t="str">
        <f t="shared" si="236"/>
        <v>$100K-$125K</v>
      </c>
    </row>
    <row r="14892" spans="1:5" x14ac:dyDescent="0.3">
      <c r="A14892" s="33" t="s">
        <v>0</v>
      </c>
      <c r="B14892" s="33" t="s">
        <v>79</v>
      </c>
      <c r="C14892" s="33">
        <v>50400</v>
      </c>
      <c r="D14892" s="33" t="s">
        <v>1302</v>
      </c>
      <c r="E14892" t="str">
        <f t="shared" si="236"/>
        <v>&lt;$75K</v>
      </c>
    </row>
    <row r="14893" spans="1:5" x14ac:dyDescent="0.3">
      <c r="A14893" s="33" t="s">
        <v>52</v>
      </c>
      <c r="B14893" s="33" t="s">
        <v>55</v>
      </c>
      <c r="C14893" s="33">
        <v>100000</v>
      </c>
      <c r="D14893" s="33" t="s">
        <v>5826</v>
      </c>
      <c r="E14893" t="str">
        <f t="shared" si="236"/>
        <v>$75K-$100K</v>
      </c>
    </row>
    <row r="14894" spans="1:5" x14ac:dyDescent="0.3">
      <c r="A14894" s="33" t="s">
        <v>0</v>
      </c>
      <c r="B14894" s="33" t="s">
        <v>53</v>
      </c>
      <c r="C14894" s="33"/>
      <c r="D14894" s="33" t="s">
        <v>5827</v>
      </c>
      <c r="E14894" t="str">
        <f t="shared" si="236"/>
        <v>No Data</v>
      </c>
    </row>
    <row r="14895" spans="1:5" x14ac:dyDescent="0.3">
      <c r="A14895" s="33" t="s">
        <v>2</v>
      </c>
      <c r="B14895" s="33" t="s">
        <v>53</v>
      </c>
      <c r="C14895" s="33">
        <v>130000</v>
      </c>
      <c r="D14895" s="33" t="s">
        <v>5439</v>
      </c>
      <c r="E14895" t="str">
        <f t="shared" si="236"/>
        <v>$125K-$200K</v>
      </c>
    </row>
    <row r="14896" spans="1:5" x14ac:dyDescent="0.3">
      <c r="A14896" s="33" t="s">
        <v>4</v>
      </c>
      <c r="B14896" s="33" t="s">
        <v>53</v>
      </c>
      <c r="C14896" s="33">
        <v>100000</v>
      </c>
      <c r="D14896" s="33" t="s">
        <v>919</v>
      </c>
      <c r="E14896" t="str">
        <f t="shared" si="236"/>
        <v>$75K-$100K</v>
      </c>
    </row>
    <row r="14897" spans="1:5" x14ac:dyDescent="0.3">
      <c r="A14897" s="33" t="s">
        <v>0</v>
      </c>
      <c r="B14897" s="33" t="s">
        <v>53</v>
      </c>
      <c r="C14897" s="33">
        <v>225000</v>
      </c>
      <c r="D14897" s="33" t="s">
        <v>5828</v>
      </c>
      <c r="E14897" t="str">
        <f t="shared" si="236"/>
        <v>&gt;$200K</v>
      </c>
    </row>
    <row r="14898" spans="1:5" x14ac:dyDescent="0.3">
      <c r="A14898" s="33" t="s">
        <v>0</v>
      </c>
      <c r="B14898" s="33" t="s">
        <v>53</v>
      </c>
      <c r="C14898" s="33"/>
      <c r="D14898" s="33" t="s">
        <v>3343</v>
      </c>
      <c r="E14898" t="str">
        <f t="shared" si="236"/>
        <v>No Data</v>
      </c>
    </row>
    <row r="14899" spans="1:5" x14ac:dyDescent="0.3">
      <c r="A14899" s="33" t="s">
        <v>0</v>
      </c>
      <c r="B14899" s="33" t="s">
        <v>54</v>
      </c>
      <c r="C14899" s="33"/>
      <c r="D14899" s="33" t="s">
        <v>258</v>
      </c>
      <c r="E14899" t="str">
        <f t="shared" si="236"/>
        <v>No Data</v>
      </c>
    </row>
    <row r="14900" spans="1:5" x14ac:dyDescent="0.3">
      <c r="A14900" s="33" t="s">
        <v>0</v>
      </c>
      <c r="B14900" s="33" t="s">
        <v>53</v>
      </c>
      <c r="C14900" s="33">
        <v>87500</v>
      </c>
      <c r="D14900" s="33" t="s">
        <v>5829</v>
      </c>
      <c r="E14900" t="str">
        <f t="shared" si="236"/>
        <v>$75K-$100K</v>
      </c>
    </row>
    <row r="14901" spans="1:5" x14ac:dyDescent="0.3">
      <c r="A14901" s="33" t="s">
        <v>2</v>
      </c>
      <c r="B14901" s="33" t="s">
        <v>53</v>
      </c>
      <c r="C14901" s="33">
        <v>57000</v>
      </c>
      <c r="D14901" s="33" t="s">
        <v>5830</v>
      </c>
      <c r="E14901" t="str">
        <f t="shared" si="236"/>
        <v>&lt;$75K</v>
      </c>
    </row>
    <row r="14902" spans="1:5" x14ac:dyDescent="0.3">
      <c r="A14902" s="33" t="s">
        <v>2</v>
      </c>
      <c r="B14902" s="33" t="s">
        <v>53</v>
      </c>
      <c r="C14902" s="33"/>
      <c r="D14902" s="33" t="s">
        <v>4742</v>
      </c>
      <c r="E14902" t="str">
        <f t="shared" si="236"/>
        <v>No Data</v>
      </c>
    </row>
    <row r="14903" spans="1:5" x14ac:dyDescent="0.3">
      <c r="A14903" s="33" t="s">
        <v>4</v>
      </c>
      <c r="B14903" s="33" t="s">
        <v>54</v>
      </c>
      <c r="C14903" s="33"/>
      <c r="D14903" s="33" t="s">
        <v>5831</v>
      </c>
      <c r="E14903" t="str">
        <f t="shared" si="236"/>
        <v>No Data</v>
      </c>
    </row>
    <row r="14904" spans="1:5" x14ac:dyDescent="0.3">
      <c r="A14904" s="33" t="s">
        <v>126</v>
      </c>
      <c r="B14904" s="33" t="s">
        <v>53</v>
      </c>
      <c r="C14904" s="33">
        <v>117500</v>
      </c>
      <c r="D14904" s="33" t="s">
        <v>417</v>
      </c>
      <c r="E14904" t="str">
        <f t="shared" si="236"/>
        <v>$100K-$125K</v>
      </c>
    </row>
    <row r="14905" spans="1:5" x14ac:dyDescent="0.3">
      <c r="A14905" s="33" t="s">
        <v>0</v>
      </c>
      <c r="B14905" s="33" t="s">
        <v>53</v>
      </c>
      <c r="C14905" s="33"/>
      <c r="D14905" s="33" t="s">
        <v>714</v>
      </c>
      <c r="E14905" t="str">
        <f t="shared" si="236"/>
        <v>No Data</v>
      </c>
    </row>
    <row r="14906" spans="1:5" x14ac:dyDescent="0.3">
      <c r="A14906" s="33" t="s">
        <v>0</v>
      </c>
      <c r="B14906" s="33" t="s">
        <v>53</v>
      </c>
      <c r="C14906" s="33">
        <v>160000</v>
      </c>
      <c r="D14906" s="33" t="s">
        <v>265</v>
      </c>
      <c r="E14906" t="str">
        <f t="shared" si="236"/>
        <v>$125K-$200K</v>
      </c>
    </row>
    <row r="14907" spans="1:5" x14ac:dyDescent="0.3">
      <c r="A14907" s="33" t="s">
        <v>126</v>
      </c>
      <c r="B14907" s="33" t="s">
        <v>53</v>
      </c>
      <c r="C14907" s="33">
        <v>155000</v>
      </c>
      <c r="D14907" s="33" t="s">
        <v>967</v>
      </c>
      <c r="E14907" t="str">
        <f t="shared" si="236"/>
        <v>$125K-$200K</v>
      </c>
    </row>
    <row r="14908" spans="1:5" x14ac:dyDescent="0.3">
      <c r="A14908" s="33" t="s">
        <v>0</v>
      </c>
      <c r="B14908" s="33" t="s">
        <v>53</v>
      </c>
      <c r="C14908" s="33">
        <v>219500</v>
      </c>
      <c r="D14908" s="33" t="s">
        <v>680</v>
      </c>
      <c r="E14908" t="str">
        <f t="shared" si="236"/>
        <v>&gt;$200K</v>
      </c>
    </row>
    <row r="14909" spans="1:5" x14ac:dyDescent="0.3">
      <c r="A14909" s="33" t="s">
        <v>52</v>
      </c>
      <c r="B14909" s="33" t="s">
        <v>69</v>
      </c>
      <c r="C14909" s="33"/>
      <c r="D14909" s="33" t="s">
        <v>541</v>
      </c>
      <c r="E14909" t="str">
        <f t="shared" si="236"/>
        <v>No Data</v>
      </c>
    </row>
    <row r="14910" spans="1:5" x14ac:dyDescent="0.3">
      <c r="A14910" s="33" t="s">
        <v>2</v>
      </c>
      <c r="B14910" s="33" t="s">
        <v>67</v>
      </c>
      <c r="C14910" s="33">
        <v>111175</v>
      </c>
      <c r="D14910" s="33" t="s">
        <v>913</v>
      </c>
      <c r="E14910" t="str">
        <f t="shared" si="236"/>
        <v>$100K-$125K</v>
      </c>
    </row>
    <row r="14911" spans="1:5" x14ac:dyDescent="0.3">
      <c r="A14911" s="33" t="s">
        <v>0</v>
      </c>
      <c r="B14911" s="33" t="s">
        <v>53</v>
      </c>
      <c r="C14911" s="33">
        <v>210000</v>
      </c>
      <c r="D14911" s="33" t="s">
        <v>364</v>
      </c>
      <c r="E14911" t="str">
        <f t="shared" si="236"/>
        <v>&gt;$200K</v>
      </c>
    </row>
    <row r="14912" spans="1:5" x14ac:dyDescent="0.3">
      <c r="A14912" s="33" t="s">
        <v>0</v>
      </c>
      <c r="B14912" s="33" t="s">
        <v>53</v>
      </c>
      <c r="C14912" s="33">
        <v>132500</v>
      </c>
      <c r="D14912" s="33" t="s">
        <v>406</v>
      </c>
      <c r="E14912" t="str">
        <f t="shared" si="236"/>
        <v>$125K-$200K</v>
      </c>
    </row>
    <row r="14913" spans="1:5" x14ac:dyDescent="0.3">
      <c r="A14913" s="33" t="s">
        <v>0</v>
      </c>
      <c r="B14913" s="33" t="s">
        <v>63</v>
      </c>
      <c r="C14913" s="33">
        <v>64821.5</v>
      </c>
      <c r="D14913" s="33" t="s">
        <v>3509</v>
      </c>
      <c r="E14913" t="str">
        <f t="shared" si="236"/>
        <v>&lt;$75K</v>
      </c>
    </row>
    <row r="14914" spans="1:5" x14ac:dyDescent="0.3">
      <c r="A14914" s="33" t="s">
        <v>52</v>
      </c>
      <c r="B14914" s="33" t="s">
        <v>53</v>
      </c>
      <c r="C14914" s="33"/>
      <c r="D14914" s="33" t="s">
        <v>4782</v>
      </c>
      <c r="E14914" t="str">
        <f t="shared" si="236"/>
        <v>No Data</v>
      </c>
    </row>
    <row r="14915" spans="1:5" x14ac:dyDescent="0.3">
      <c r="A14915" s="33" t="s">
        <v>2</v>
      </c>
      <c r="B14915" s="33" t="s">
        <v>53</v>
      </c>
      <c r="C14915" s="33">
        <v>85000</v>
      </c>
      <c r="D14915" s="33" t="s">
        <v>5832</v>
      </c>
      <c r="E14915" t="str">
        <f t="shared" ref="E14915:E14978" si="237">_xlfn.XLOOKUP(C14915,$H$16:$H$21,$G$16:$G$21,,1)</f>
        <v>$75K-$100K</v>
      </c>
    </row>
    <row r="14916" spans="1:5" x14ac:dyDescent="0.3">
      <c r="A14916" s="33" t="s">
        <v>1</v>
      </c>
      <c r="B14916" s="33" t="s">
        <v>53</v>
      </c>
      <c r="C14916" s="33">
        <v>128682</v>
      </c>
      <c r="D14916" s="33" t="s">
        <v>5833</v>
      </c>
      <c r="E14916" t="str">
        <f t="shared" si="237"/>
        <v>$125K-$200K</v>
      </c>
    </row>
    <row r="14917" spans="1:5" x14ac:dyDescent="0.3">
      <c r="A14917" s="33" t="s">
        <v>126</v>
      </c>
      <c r="B14917" s="33" t="s">
        <v>81</v>
      </c>
      <c r="C14917" s="33">
        <v>147500</v>
      </c>
      <c r="D14917" s="33" t="s">
        <v>845</v>
      </c>
      <c r="E14917" t="str">
        <f t="shared" si="237"/>
        <v>$125K-$200K</v>
      </c>
    </row>
    <row r="14918" spans="1:5" x14ac:dyDescent="0.3">
      <c r="A14918" s="33" t="s">
        <v>4</v>
      </c>
      <c r="B14918" s="33" t="s">
        <v>53</v>
      </c>
      <c r="C14918" s="33"/>
      <c r="D14918" s="33" t="s">
        <v>238</v>
      </c>
      <c r="E14918" t="str">
        <f t="shared" si="237"/>
        <v>No Data</v>
      </c>
    </row>
    <row r="14919" spans="1:5" x14ac:dyDescent="0.3">
      <c r="A14919" s="33" t="s">
        <v>2</v>
      </c>
      <c r="B14919" s="33" t="s">
        <v>97</v>
      </c>
      <c r="C14919" s="33">
        <v>56700</v>
      </c>
      <c r="D14919" s="33" t="s">
        <v>5834</v>
      </c>
      <c r="E14919" t="str">
        <f t="shared" si="237"/>
        <v>&lt;$75K</v>
      </c>
    </row>
    <row r="14920" spans="1:5" x14ac:dyDescent="0.3">
      <c r="A14920" s="33" t="s">
        <v>2</v>
      </c>
      <c r="B14920" s="33" t="s">
        <v>53</v>
      </c>
      <c r="C14920" s="33"/>
      <c r="D14920" s="33" t="s">
        <v>455</v>
      </c>
      <c r="E14920" t="str">
        <f t="shared" si="237"/>
        <v>No Data</v>
      </c>
    </row>
    <row r="14921" spans="1:5" x14ac:dyDescent="0.3">
      <c r="A14921" s="33" t="s">
        <v>2</v>
      </c>
      <c r="B14921" s="33" t="s">
        <v>53</v>
      </c>
      <c r="C14921" s="33">
        <v>73631</v>
      </c>
      <c r="D14921" s="33" t="s">
        <v>1092</v>
      </c>
      <c r="E14921" t="str">
        <f t="shared" si="237"/>
        <v>&lt;$75K</v>
      </c>
    </row>
    <row r="14922" spans="1:5" x14ac:dyDescent="0.3">
      <c r="A14922" s="33" t="s">
        <v>4</v>
      </c>
      <c r="B14922" s="33" t="s">
        <v>53</v>
      </c>
      <c r="C14922" s="33"/>
      <c r="D14922" s="33" t="s">
        <v>5835</v>
      </c>
      <c r="E14922" t="str">
        <f t="shared" si="237"/>
        <v>No Data</v>
      </c>
    </row>
    <row r="14923" spans="1:5" x14ac:dyDescent="0.3">
      <c r="A14923" s="33" t="s">
        <v>2</v>
      </c>
      <c r="B14923" s="33" t="s">
        <v>53</v>
      </c>
      <c r="C14923" s="33"/>
      <c r="D14923" s="33" t="s">
        <v>268</v>
      </c>
      <c r="E14923" t="str">
        <f t="shared" si="237"/>
        <v>No Data</v>
      </c>
    </row>
    <row r="14924" spans="1:5" x14ac:dyDescent="0.3">
      <c r="A14924" s="33" t="s">
        <v>0</v>
      </c>
      <c r="B14924" s="33" t="s">
        <v>53</v>
      </c>
      <c r="C14924" s="33">
        <v>155000</v>
      </c>
      <c r="D14924" s="33" t="s">
        <v>5836</v>
      </c>
      <c r="E14924" t="str">
        <f t="shared" si="237"/>
        <v>$125K-$200K</v>
      </c>
    </row>
    <row r="14925" spans="1:5" x14ac:dyDescent="0.3">
      <c r="A14925" s="33" t="s">
        <v>1</v>
      </c>
      <c r="B14925" s="33" t="s">
        <v>98</v>
      </c>
      <c r="C14925" s="33">
        <v>89100</v>
      </c>
      <c r="D14925" s="33" t="s">
        <v>5837</v>
      </c>
      <c r="E14925" t="str">
        <f t="shared" si="237"/>
        <v>$75K-$100K</v>
      </c>
    </row>
    <row r="14926" spans="1:5" x14ac:dyDescent="0.3">
      <c r="A14926" s="33" t="s">
        <v>0</v>
      </c>
      <c r="B14926" s="33" t="s">
        <v>64</v>
      </c>
      <c r="C14926" s="33">
        <v>157500</v>
      </c>
      <c r="D14926" s="33" t="s">
        <v>921</v>
      </c>
      <c r="E14926" t="str">
        <f t="shared" si="237"/>
        <v>$125K-$200K</v>
      </c>
    </row>
    <row r="14927" spans="1:5" x14ac:dyDescent="0.3">
      <c r="A14927" s="33" t="s">
        <v>1</v>
      </c>
      <c r="B14927" s="33" t="s">
        <v>179</v>
      </c>
      <c r="C14927" s="33">
        <v>164500</v>
      </c>
      <c r="D14927" s="33" t="s">
        <v>2406</v>
      </c>
      <c r="E14927" t="str">
        <f t="shared" si="237"/>
        <v>$125K-$200K</v>
      </c>
    </row>
    <row r="14928" spans="1:5" x14ac:dyDescent="0.3">
      <c r="A14928" s="33" t="s">
        <v>0</v>
      </c>
      <c r="B14928" s="33" t="s">
        <v>53</v>
      </c>
      <c r="C14928" s="33">
        <v>236666.5</v>
      </c>
      <c r="D14928" s="33" t="s">
        <v>217</v>
      </c>
      <c r="E14928" t="str">
        <f t="shared" si="237"/>
        <v>&gt;$200K</v>
      </c>
    </row>
    <row r="14929" spans="1:5" x14ac:dyDescent="0.3">
      <c r="A14929" s="33" t="s">
        <v>0</v>
      </c>
      <c r="B14929" s="33" t="s">
        <v>103</v>
      </c>
      <c r="C14929" s="33">
        <v>105650</v>
      </c>
      <c r="D14929" s="33" t="s">
        <v>267</v>
      </c>
      <c r="E14929" t="str">
        <f t="shared" si="237"/>
        <v>$100K-$125K</v>
      </c>
    </row>
    <row r="14930" spans="1:5" x14ac:dyDescent="0.3">
      <c r="A14930" s="33" t="s">
        <v>128</v>
      </c>
      <c r="B14930" s="33" t="s">
        <v>53</v>
      </c>
      <c r="C14930" s="33">
        <v>115000</v>
      </c>
      <c r="D14930" s="33" t="s">
        <v>5838</v>
      </c>
      <c r="E14930" t="str">
        <f t="shared" si="237"/>
        <v>$100K-$125K</v>
      </c>
    </row>
    <row r="14931" spans="1:5" x14ac:dyDescent="0.3">
      <c r="A14931" s="33" t="s">
        <v>2</v>
      </c>
      <c r="B14931" s="33" t="s">
        <v>53</v>
      </c>
      <c r="C14931" s="33"/>
      <c r="D14931" s="33" t="s">
        <v>650</v>
      </c>
      <c r="E14931" t="str">
        <f t="shared" si="237"/>
        <v>No Data</v>
      </c>
    </row>
    <row r="14932" spans="1:5" x14ac:dyDescent="0.3">
      <c r="A14932" s="33" t="s">
        <v>2</v>
      </c>
      <c r="B14932" s="33" t="s">
        <v>53</v>
      </c>
      <c r="C14932" s="33"/>
      <c r="D14932" s="33" t="s">
        <v>5839</v>
      </c>
      <c r="E14932" t="str">
        <f t="shared" si="237"/>
        <v>No Data</v>
      </c>
    </row>
    <row r="14933" spans="1:5" x14ac:dyDescent="0.3">
      <c r="A14933" s="33" t="s">
        <v>0</v>
      </c>
      <c r="B14933" s="33" t="s">
        <v>53</v>
      </c>
      <c r="C14933" s="33">
        <v>300000</v>
      </c>
      <c r="D14933" s="33" t="s">
        <v>1770</v>
      </c>
      <c r="E14933" t="str">
        <f t="shared" si="237"/>
        <v>&gt;$200K</v>
      </c>
    </row>
    <row r="14934" spans="1:5" x14ac:dyDescent="0.3">
      <c r="A14934" s="33" t="s">
        <v>52</v>
      </c>
      <c r="B14934" s="33" t="s">
        <v>53</v>
      </c>
      <c r="C14934" s="33"/>
      <c r="D14934" s="33" t="s">
        <v>1671</v>
      </c>
      <c r="E14934" t="str">
        <f t="shared" si="237"/>
        <v>No Data</v>
      </c>
    </row>
    <row r="14935" spans="1:5" x14ac:dyDescent="0.3">
      <c r="A14935" s="33" t="s">
        <v>128</v>
      </c>
      <c r="B14935" s="33" t="s">
        <v>54</v>
      </c>
      <c r="C14935" s="33">
        <v>157500</v>
      </c>
      <c r="D14935" s="33" t="s">
        <v>5840</v>
      </c>
      <c r="E14935" t="str">
        <f t="shared" si="237"/>
        <v>$125K-$200K</v>
      </c>
    </row>
    <row r="14936" spans="1:5" x14ac:dyDescent="0.3">
      <c r="A14936" s="33" t="s">
        <v>4</v>
      </c>
      <c r="B14936" s="33" t="s">
        <v>53</v>
      </c>
      <c r="C14936" s="33">
        <v>125000</v>
      </c>
      <c r="D14936" s="33" t="s">
        <v>5841</v>
      </c>
      <c r="E14936" t="str">
        <f t="shared" si="237"/>
        <v>$100K-$125K</v>
      </c>
    </row>
    <row r="14937" spans="1:5" x14ac:dyDescent="0.3">
      <c r="A14937" s="33" t="s">
        <v>4</v>
      </c>
      <c r="B14937" s="33" t="s">
        <v>53</v>
      </c>
      <c r="C14937" s="33">
        <v>102905.5</v>
      </c>
      <c r="D14937" s="33" t="s">
        <v>3991</v>
      </c>
      <c r="E14937" t="str">
        <f t="shared" si="237"/>
        <v>$100K-$125K</v>
      </c>
    </row>
    <row r="14938" spans="1:5" x14ac:dyDescent="0.3">
      <c r="A14938" s="33" t="s">
        <v>2</v>
      </c>
      <c r="B14938" s="33" t="s">
        <v>53</v>
      </c>
      <c r="C14938" s="33"/>
      <c r="D14938" s="33" t="s">
        <v>1753</v>
      </c>
      <c r="E14938" t="str">
        <f t="shared" si="237"/>
        <v>No Data</v>
      </c>
    </row>
    <row r="14939" spans="1:5" x14ac:dyDescent="0.3">
      <c r="A14939" s="33" t="s">
        <v>126</v>
      </c>
      <c r="B14939" s="33" t="s">
        <v>53</v>
      </c>
      <c r="C14939" s="33">
        <v>202500</v>
      </c>
      <c r="D14939" s="33" t="s">
        <v>1020</v>
      </c>
      <c r="E14939" t="str">
        <f t="shared" si="237"/>
        <v>&gt;$200K</v>
      </c>
    </row>
    <row r="14940" spans="1:5" x14ac:dyDescent="0.3">
      <c r="A14940" s="33" t="s">
        <v>0</v>
      </c>
      <c r="B14940" s="33" t="s">
        <v>53</v>
      </c>
      <c r="C14940" s="33">
        <v>224500</v>
      </c>
      <c r="D14940" s="33" t="s">
        <v>217</v>
      </c>
      <c r="E14940" t="str">
        <f t="shared" si="237"/>
        <v>&gt;$200K</v>
      </c>
    </row>
    <row r="14941" spans="1:5" x14ac:dyDescent="0.3">
      <c r="A14941" s="33" t="s">
        <v>4</v>
      </c>
      <c r="B14941" s="33" t="s">
        <v>53</v>
      </c>
      <c r="C14941" s="33"/>
      <c r="D14941" s="33" t="s">
        <v>268</v>
      </c>
      <c r="E14941" t="str">
        <f t="shared" si="237"/>
        <v>No Data</v>
      </c>
    </row>
    <row r="14942" spans="1:5" x14ac:dyDescent="0.3">
      <c r="A14942" s="33" t="s">
        <v>126</v>
      </c>
      <c r="B14942" s="33" t="s">
        <v>54</v>
      </c>
      <c r="C14942" s="33">
        <v>135000</v>
      </c>
      <c r="D14942" s="33" t="s">
        <v>711</v>
      </c>
      <c r="E14942" t="str">
        <f t="shared" si="237"/>
        <v>$125K-$200K</v>
      </c>
    </row>
    <row r="14943" spans="1:5" x14ac:dyDescent="0.3">
      <c r="A14943" s="33" t="s">
        <v>0</v>
      </c>
      <c r="B14943" s="33" t="s">
        <v>53</v>
      </c>
      <c r="C14943" s="33"/>
      <c r="D14943" s="33" t="s">
        <v>1543</v>
      </c>
      <c r="E14943" t="str">
        <f t="shared" si="237"/>
        <v>No Data</v>
      </c>
    </row>
    <row r="14944" spans="1:5" x14ac:dyDescent="0.3">
      <c r="A14944" s="33" t="s">
        <v>4</v>
      </c>
      <c r="B14944" s="33" t="s">
        <v>81</v>
      </c>
      <c r="C14944" s="33">
        <v>99150</v>
      </c>
      <c r="D14944" s="33" t="s">
        <v>1975</v>
      </c>
      <c r="E14944" t="str">
        <f t="shared" si="237"/>
        <v>$75K-$100K</v>
      </c>
    </row>
    <row r="14945" spans="1:5" x14ac:dyDescent="0.3">
      <c r="A14945" s="33" t="s">
        <v>128</v>
      </c>
      <c r="B14945" s="33" t="s">
        <v>53</v>
      </c>
      <c r="C14945" s="33">
        <v>125000</v>
      </c>
      <c r="D14945" s="33" t="s">
        <v>679</v>
      </c>
      <c r="E14945" t="str">
        <f t="shared" si="237"/>
        <v>$100K-$125K</v>
      </c>
    </row>
    <row r="14946" spans="1:5" x14ac:dyDescent="0.3">
      <c r="A14946" s="33" t="s">
        <v>0</v>
      </c>
      <c r="B14946" s="33" t="s">
        <v>123</v>
      </c>
      <c r="C14946" s="33">
        <v>56700</v>
      </c>
      <c r="D14946" s="33" t="s">
        <v>335</v>
      </c>
      <c r="E14946" t="str">
        <f t="shared" si="237"/>
        <v>&lt;$75K</v>
      </c>
    </row>
    <row r="14947" spans="1:5" x14ac:dyDescent="0.3">
      <c r="A14947" s="33" t="s">
        <v>52</v>
      </c>
      <c r="B14947" s="33" t="s">
        <v>53</v>
      </c>
      <c r="C14947" s="33">
        <v>80000</v>
      </c>
      <c r="D14947" s="33" t="s">
        <v>5842</v>
      </c>
      <c r="E14947" t="str">
        <f t="shared" si="237"/>
        <v>$75K-$100K</v>
      </c>
    </row>
    <row r="14948" spans="1:5" x14ac:dyDescent="0.3">
      <c r="A14948" s="33" t="s">
        <v>128</v>
      </c>
      <c r="B14948" s="33" t="s">
        <v>53</v>
      </c>
      <c r="C14948" s="33">
        <v>137500</v>
      </c>
      <c r="D14948" s="33" t="s">
        <v>5843</v>
      </c>
      <c r="E14948" t="str">
        <f t="shared" si="237"/>
        <v>$125K-$200K</v>
      </c>
    </row>
    <row r="14949" spans="1:5" x14ac:dyDescent="0.3">
      <c r="A14949" s="33" t="s">
        <v>128</v>
      </c>
      <c r="B14949" s="33" t="s">
        <v>72</v>
      </c>
      <c r="C14949" s="33">
        <v>157500</v>
      </c>
      <c r="D14949" s="33" t="s">
        <v>4390</v>
      </c>
      <c r="E14949" t="str">
        <f t="shared" si="237"/>
        <v>$125K-$200K</v>
      </c>
    </row>
    <row r="14950" spans="1:5" x14ac:dyDescent="0.3">
      <c r="A14950" s="33" t="s">
        <v>126</v>
      </c>
      <c r="B14950" s="33" t="s">
        <v>53</v>
      </c>
      <c r="C14950" s="33">
        <v>173500</v>
      </c>
      <c r="D14950" s="33" t="s">
        <v>225</v>
      </c>
      <c r="E14950" t="str">
        <f t="shared" si="237"/>
        <v>$125K-$200K</v>
      </c>
    </row>
    <row r="14951" spans="1:5" x14ac:dyDescent="0.3">
      <c r="A14951" s="33" t="s">
        <v>2</v>
      </c>
      <c r="B14951" s="33" t="s">
        <v>53</v>
      </c>
      <c r="C14951" s="33">
        <v>45000</v>
      </c>
      <c r="D14951" s="33" t="s">
        <v>5844</v>
      </c>
      <c r="E14951" t="str">
        <f t="shared" si="237"/>
        <v>&lt;$75K</v>
      </c>
    </row>
    <row r="14952" spans="1:5" x14ac:dyDescent="0.3">
      <c r="A14952" s="33" t="s">
        <v>0</v>
      </c>
      <c r="B14952" s="33" t="s">
        <v>53</v>
      </c>
      <c r="C14952" s="33">
        <v>154842</v>
      </c>
      <c r="D14952" s="33" t="s">
        <v>5845</v>
      </c>
      <c r="E14952" t="str">
        <f t="shared" si="237"/>
        <v>$125K-$200K</v>
      </c>
    </row>
    <row r="14953" spans="1:5" x14ac:dyDescent="0.3">
      <c r="A14953" s="33" t="s">
        <v>0</v>
      </c>
      <c r="B14953" s="33" t="s">
        <v>63</v>
      </c>
      <c r="C14953" s="33">
        <v>132500</v>
      </c>
      <c r="D14953" s="33" t="s">
        <v>353</v>
      </c>
      <c r="E14953" t="str">
        <f t="shared" si="237"/>
        <v>$125K-$200K</v>
      </c>
    </row>
    <row r="14954" spans="1:5" x14ac:dyDescent="0.3">
      <c r="A14954" s="33" t="s">
        <v>52</v>
      </c>
      <c r="B14954" s="33" t="s">
        <v>57</v>
      </c>
      <c r="C14954" s="33">
        <v>82500</v>
      </c>
      <c r="D14954" s="33" t="s">
        <v>2766</v>
      </c>
      <c r="E14954" t="str">
        <f t="shared" si="237"/>
        <v>$75K-$100K</v>
      </c>
    </row>
    <row r="14955" spans="1:5" x14ac:dyDescent="0.3">
      <c r="A14955" s="33" t="s">
        <v>0</v>
      </c>
      <c r="B14955" s="33" t="s">
        <v>53</v>
      </c>
      <c r="C14955" s="33"/>
      <c r="D14955" s="33" t="s">
        <v>5846</v>
      </c>
      <c r="E14955" t="str">
        <f t="shared" si="237"/>
        <v>No Data</v>
      </c>
    </row>
    <row r="14956" spans="1:5" x14ac:dyDescent="0.3">
      <c r="A14956" s="33" t="s">
        <v>126</v>
      </c>
      <c r="B14956" s="33" t="s">
        <v>53</v>
      </c>
      <c r="C14956" s="33"/>
      <c r="D14956" s="33" t="s">
        <v>230</v>
      </c>
      <c r="E14956" t="str">
        <f t="shared" si="237"/>
        <v>No Data</v>
      </c>
    </row>
    <row r="14957" spans="1:5" x14ac:dyDescent="0.3">
      <c r="A14957" s="33" t="s">
        <v>128</v>
      </c>
      <c r="B14957" s="33" t="s">
        <v>53</v>
      </c>
      <c r="C14957" s="33">
        <v>115000</v>
      </c>
      <c r="D14957" s="33" t="s">
        <v>1173</v>
      </c>
      <c r="E14957" t="str">
        <f t="shared" si="237"/>
        <v>$100K-$125K</v>
      </c>
    </row>
    <row r="14958" spans="1:5" x14ac:dyDescent="0.3">
      <c r="A14958" s="33" t="s">
        <v>4</v>
      </c>
      <c r="B14958" s="33" t="s">
        <v>53</v>
      </c>
      <c r="C14958" s="33"/>
      <c r="D14958" s="33" t="s">
        <v>252</v>
      </c>
      <c r="E14958" t="str">
        <f t="shared" si="237"/>
        <v>No Data</v>
      </c>
    </row>
    <row r="14959" spans="1:5" x14ac:dyDescent="0.3">
      <c r="A14959" s="33" t="s">
        <v>2</v>
      </c>
      <c r="B14959" s="33" t="s">
        <v>53</v>
      </c>
      <c r="C14959" s="33"/>
      <c r="D14959" s="33" t="s">
        <v>5847</v>
      </c>
      <c r="E14959" t="str">
        <f t="shared" si="237"/>
        <v>No Data</v>
      </c>
    </row>
    <row r="14960" spans="1:5" x14ac:dyDescent="0.3">
      <c r="A14960" s="33" t="s">
        <v>0</v>
      </c>
      <c r="B14960" s="33" t="s">
        <v>53</v>
      </c>
      <c r="C14960" s="33">
        <v>90000</v>
      </c>
      <c r="D14960" s="33" t="s">
        <v>5848</v>
      </c>
      <c r="E14960" t="str">
        <f t="shared" si="237"/>
        <v>$75K-$100K</v>
      </c>
    </row>
    <row r="14961" spans="1:5" x14ac:dyDescent="0.3">
      <c r="A14961" s="33" t="s">
        <v>4</v>
      </c>
      <c r="B14961" s="33" t="s">
        <v>53</v>
      </c>
      <c r="C14961" s="33">
        <v>150000</v>
      </c>
      <c r="D14961" s="33" t="s">
        <v>385</v>
      </c>
      <c r="E14961" t="str">
        <f t="shared" si="237"/>
        <v>$125K-$200K</v>
      </c>
    </row>
    <row r="14962" spans="1:5" x14ac:dyDescent="0.3">
      <c r="A14962" s="33" t="s">
        <v>0</v>
      </c>
      <c r="B14962" s="33" t="s">
        <v>53</v>
      </c>
      <c r="C14962" s="33">
        <v>99150</v>
      </c>
      <c r="D14962" s="33" t="s">
        <v>225</v>
      </c>
      <c r="E14962" t="str">
        <f t="shared" si="237"/>
        <v>$75K-$100K</v>
      </c>
    </row>
    <row r="14963" spans="1:5" x14ac:dyDescent="0.3">
      <c r="A14963" s="33" t="s">
        <v>4</v>
      </c>
      <c r="B14963" s="33" t="s">
        <v>54</v>
      </c>
      <c r="C14963" s="33"/>
      <c r="D14963" s="33" t="s">
        <v>258</v>
      </c>
      <c r="E14963" t="str">
        <f t="shared" si="237"/>
        <v>No Data</v>
      </c>
    </row>
    <row r="14964" spans="1:5" x14ac:dyDescent="0.3">
      <c r="A14964" s="33" t="s">
        <v>2</v>
      </c>
      <c r="B14964" s="33" t="s">
        <v>53</v>
      </c>
      <c r="C14964" s="33"/>
      <c r="D14964" s="33" t="s">
        <v>268</v>
      </c>
      <c r="E14964" t="str">
        <f t="shared" si="237"/>
        <v>No Data</v>
      </c>
    </row>
    <row r="14965" spans="1:5" x14ac:dyDescent="0.3">
      <c r="A14965" s="33" t="s">
        <v>4</v>
      </c>
      <c r="B14965" s="33" t="s">
        <v>106</v>
      </c>
      <c r="C14965" s="33">
        <v>98283</v>
      </c>
      <c r="D14965" s="33" t="s">
        <v>1211</v>
      </c>
      <c r="E14965" t="str">
        <f t="shared" si="237"/>
        <v>$75K-$100K</v>
      </c>
    </row>
    <row r="14966" spans="1:5" x14ac:dyDescent="0.3">
      <c r="A14966" s="33" t="s">
        <v>2</v>
      </c>
      <c r="B14966" s="33" t="s">
        <v>53</v>
      </c>
      <c r="C14966" s="33">
        <v>100000</v>
      </c>
      <c r="D14966" s="33" t="s">
        <v>265</v>
      </c>
      <c r="E14966" t="str">
        <f t="shared" si="237"/>
        <v>$75K-$100K</v>
      </c>
    </row>
    <row r="14967" spans="1:5" x14ac:dyDescent="0.3">
      <c r="A14967" s="33" t="s">
        <v>4</v>
      </c>
      <c r="B14967" s="33" t="s">
        <v>53</v>
      </c>
      <c r="C14967" s="33">
        <v>155000</v>
      </c>
      <c r="D14967" s="33" t="s">
        <v>1911</v>
      </c>
      <c r="E14967" t="str">
        <f t="shared" si="237"/>
        <v>$125K-$200K</v>
      </c>
    </row>
    <row r="14968" spans="1:5" x14ac:dyDescent="0.3">
      <c r="A14968" s="33" t="s">
        <v>4</v>
      </c>
      <c r="B14968" s="33" t="s">
        <v>65</v>
      </c>
      <c r="C14968" s="33">
        <v>97444</v>
      </c>
      <c r="D14968" s="33" t="s">
        <v>2705</v>
      </c>
      <c r="E14968" t="str">
        <f t="shared" si="237"/>
        <v>$75K-$100K</v>
      </c>
    </row>
    <row r="14969" spans="1:5" x14ac:dyDescent="0.3">
      <c r="A14969" s="33" t="s">
        <v>0</v>
      </c>
      <c r="B14969" s="33" t="s">
        <v>53</v>
      </c>
      <c r="C14969" s="33"/>
      <c r="D14969" s="33" t="s">
        <v>299</v>
      </c>
      <c r="E14969" t="str">
        <f t="shared" si="237"/>
        <v>No Data</v>
      </c>
    </row>
    <row r="14970" spans="1:5" x14ac:dyDescent="0.3">
      <c r="A14970" s="33" t="s">
        <v>2</v>
      </c>
      <c r="B14970" s="33" t="s">
        <v>88</v>
      </c>
      <c r="C14970" s="33">
        <v>650000</v>
      </c>
      <c r="D14970" s="33" t="s">
        <v>5849</v>
      </c>
      <c r="E14970" t="str">
        <f t="shared" si="237"/>
        <v>&gt;$200K</v>
      </c>
    </row>
    <row r="14971" spans="1:5" x14ac:dyDescent="0.3">
      <c r="A14971" s="33" t="s">
        <v>2</v>
      </c>
      <c r="B14971" s="33" t="s">
        <v>53</v>
      </c>
      <c r="C14971" s="33">
        <v>85000</v>
      </c>
      <c r="D14971" s="33" t="s">
        <v>1064</v>
      </c>
      <c r="E14971" t="str">
        <f t="shared" si="237"/>
        <v>$75K-$100K</v>
      </c>
    </row>
    <row r="14972" spans="1:5" x14ac:dyDescent="0.3">
      <c r="A14972" s="33" t="s">
        <v>2</v>
      </c>
      <c r="B14972" s="33" t="s">
        <v>104</v>
      </c>
      <c r="C14972" s="33">
        <v>105650</v>
      </c>
      <c r="D14972" s="33" t="s">
        <v>2146</v>
      </c>
      <c r="E14972" t="str">
        <f t="shared" si="237"/>
        <v>$100K-$125K</v>
      </c>
    </row>
    <row r="14973" spans="1:5" x14ac:dyDescent="0.3">
      <c r="A14973" s="33" t="s">
        <v>2</v>
      </c>
      <c r="B14973" s="33" t="s">
        <v>53</v>
      </c>
      <c r="C14973" s="33"/>
      <c r="D14973" s="33" t="s">
        <v>253</v>
      </c>
      <c r="E14973" t="str">
        <f t="shared" si="237"/>
        <v>No Data</v>
      </c>
    </row>
    <row r="14974" spans="1:5" x14ac:dyDescent="0.3">
      <c r="A14974" s="33" t="s">
        <v>126</v>
      </c>
      <c r="B14974" s="33" t="s">
        <v>53</v>
      </c>
      <c r="C14974" s="33">
        <v>140000</v>
      </c>
      <c r="D14974" s="33" t="s">
        <v>5850</v>
      </c>
      <c r="E14974" t="str">
        <f t="shared" si="237"/>
        <v>$125K-$200K</v>
      </c>
    </row>
    <row r="14975" spans="1:5" x14ac:dyDescent="0.3">
      <c r="A14975" s="33" t="s">
        <v>2</v>
      </c>
      <c r="B14975" s="33" t="s">
        <v>53</v>
      </c>
      <c r="C14975" s="33"/>
      <c r="D14975" s="33" t="s">
        <v>2617</v>
      </c>
      <c r="E14975" t="str">
        <f t="shared" si="237"/>
        <v>No Data</v>
      </c>
    </row>
    <row r="14976" spans="1:5" x14ac:dyDescent="0.3">
      <c r="A14976" s="33" t="s">
        <v>0</v>
      </c>
      <c r="B14976" s="33" t="s">
        <v>54</v>
      </c>
      <c r="C14976" s="33">
        <v>200000</v>
      </c>
      <c r="D14976" s="33" t="s">
        <v>431</v>
      </c>
      <c r="E14976" t="str">
        <f t="shared" si="237"/>
        <v>$125K-$200K</v>
      </c>
    </row>
    <row r="14977" spans="1:5" x14ac:dyDescent="0.3">
      <c r="A14977" s="33" t="s">
        <v>2</v>
      </c>
      <c r="B14977" s="33" t="s">
        <v>53</v>
      </c>
      <c r="C14977" s="33"/>
      <c r="D14977" s="33" t="s">
        <v>516</v>
      </c>
      <c r="E14977" t="str">
        <f t="shared" si="237"/>
        <v>No Data</v>
      </c>
    </row>
    <row r="14978" spans="1:5" x14ac:dyDescent="0.3">
      <c r="A14978" s="33" t="s">
        <v>4</v>
      </c>
      <c r="B14978" s="33" t="s">
        <v>53</v>
      </c>
      <c r="C14978" s="33"/>
      <c r="D14978" s="33" t="s">
        <v>229</v>
      </c>
      <c r="E14978" t="str">
        <f t="shared" si="237"/>
        <v>No Data</v>
      </c>
    </row>
    <row r="14979" spans="1:5" x14ac:dyDescent="0.3">
      <c r="A14979" s="33" t="s">
        <v>4</v>
      </c>
      <c r="B14979" s="33" t="s">
        <v>75</v>
      </c>
      <c r="C14979" s="33">
        <v>147500</v>
      </c>
      <c r="D14979" s="33" t="s">
        <v>3411</v>
      </c>
      <c r="E14979" t="str">
        <f t="shared" ref="E14979:E15042" si="238">_xlfn.XLOOKUP(C14979,$H$16:$H$21,$G$16:$G$21,,1)</f>
        <v>$125K-$200K</v>
      </c>
    </row>
    <row r="14980" spans="1:5" x14ac:dyDescent="0.3">
      <c r="A14980" s="33" t="s">
        <v>0</v>
      </c>
      <c r="B14980" s="33" t="s">
        <v>53</v>
      </c>
      <c r="C14980" s="33"/>
      <c r="D14980" s="33" t="s">
        <v>2354</v>
      </c>
      <c r="E14980" t="str">
        <f t="shared" si="238"/>
        <v>No Data</v>
      </c>
    </row>
    <row r="14981" spans="1:5" x14ac:dyDescent="0.3">
      <c r="A14981" s="33" t="s">
        <v>0</v>
      </c>
      <c r="B14981" s="33" t="s">
        <v>105</v>
      </c>
      <c r="C14981" s="33">
        <v>70000</v>
      </c>
      <c r="D14981" s="33" t="s">
        <v>1302</v>
      </c>
      <c r="E14981" t="str">
        <f t="shared" si="238"/>
        <v>&lt;$75K</v>
      </c>
    </row>
    <row r="14982" spans="1:5" x14ac:dyDescent="0.3">
      <c r="A14982" s="33" t="s">
        <v>0</v>
      </c>
      <c r="B14982" s="33" t="s">
        <v>53</v>
      </c>
      <c r="C14982" s="33"/>
      <c r="D14982" s="33" t="s">
        <v>598</v>
      </c>
      <c r="E14982" t="str">
        <f t="shared" si="238"/>
        <v>No Data</v>
      </c>
    </row>
    <row r="14983" spans="1:5" x14ac:dyDescent="0.3">
      <c r="A14983" s="33" t="s">
        <v>4</v>
      </c>
      <c r="B14983" s="33" t="s">
        <v>53</v>
      </c>
      <c r="C14983" s="33">
        <v>110000</v>
      </c>
      <c r="D14983" s="33" t="s">
        <v>5851</v>
      </c>
      <c r="E14983" t="str">
        <f t="shared" si="238"/>
        <v>$100K-$125K</v>
      </c>
    </row>
    <row r="14984" spans="1:5" x14ac:dyDescent="0.3">
      <c r="A14984" s="33" t="s">
        <v>2</v>
      </c>
      <c r="B14984" s="33" t="s">
        <v>53</v>
      </c>
      <c r="C14984" s="33"/>
      <c r="D14984" s="33" t="s">
        <v>5852</v>
      </c>
      <c r="E14984" t="str">
        <f t="shared" si="238"/>
        <v>No Data</v>
      </c>
    </row>
    <row r="14985" spans="1:5" x14ac:dyDescent="0.3">
      <c r="A14985" s="33" t="s">
        <v>128</v>
      </c>
      <c r="B14985" s="33" t="s">
        <v>54</v>
      </c>
      <c r="C14985" s="33">
        <v>114000</v>
      </c>
      <c r="D14985" s="33" t="s">
        <v>2771</v>
      </c>
      <c r="E14985" t="str">
        <f t="shared" si="238"/>
        <v>$100K-$125K</v>
      </c>
    </row>
    <row r="14986" spans="1:5" x14ac:dyDescent="0.3">
      <c r="A14986" s="33" t="s">
        <v>126</v>
      </c>
      <c r="B14986" s="33" t="s">
        <v>53</v>
      </c>
      <c r="C14986" s="33">
        <v>140000</v>
      </c>
      <c r="D14986" s="33" t="s">
        <v>1946</v>
      </c>
      <c r="E14986" t="str">
        <f t="shared" si="238"/>
        <v>$125K-$200K</v>
      </c>
    </row>
    <row r="14987" spans="1:5" x14ac:dyDescent="0.3">
      <c r="A14987" s="33" t="s">
        <v>126</v>
      </c>
      <c r="B14987" s="33" t="s">
        <v>53</v>
      </c>
      <c r="C14987" s="33"/>
      <c r="D14987" s="33" t="s">
        <v>5853</v>
      </c>
      <c r="E14987" t="str">
        <f t="shared" si="238"/>
        <v>No Data</v>
      </c>
    </row>
    <row r="14988" spans="1:5" x14ac:dyDescent="0.3">
      <c r="A14988" s="33" t="s">
        <v>0</v>
      </c>
      <c r="B14988" s="33" t="s">
        <v>53</v>
      </c>
      <c r="C14988" s="33">
        <v>119600</v>
      </c>
      <c r="D14988" s="33" t="s">
        <v>228</v>
      </c>
      <c r="E14988" t="str">
        <f t="shared" si="238"/>
        <v>$100K-$125K</v>
      </c>
    </row>
    <row r="14989" spans="1:5" x14ac:dyDescent="0.3">
      <c r="A14989" s="33" t="s">
        <v>2</v>
      </c>
      <c r="B14989" s="33" t="s">
        <v>53</v>
      </c>
      <c r="C14989" s="33">
        <v>80000</v>
      </c>
      <c r="D14989" s="33" t="s">
        <v>248</v>
      </c>
      <c r="E14989" t="str">
        <f t="shared" si="238"/>
        <v>$75K-$100K</v>
      </c>
    </row>
    <row r="14990" spans="1:5" x14ac:dyDescent="0.3">
      <c r="A14990" s="33" t="s">
        <v>0</v>
      </c>
      <c r="B14990" s="33" t="s">
        <v>53</v>
      </c>
      <c r="C14990" s="33"/>
      <c r="D14990" s="33" t="s">
        <v>1398</v>
      </c>
      <c r="E14990" t="str">
        <f t="shared" si="238"/>
        <v>No Data</v>
      </c>
    </row>
    <row r="14991" spans="1:5" x14ac:dyDescent="0.3">
      <c r="A14991" s="33" t="s">
        <v>2</v>
      </c>
      <c r="B14991" s="33" t="s">
        <v>53</v>
      </c>
      <c r="C14991" s="33">
        <v>94871.5</v>
      </c>
      <c r="D14991" s="33" t="s">
        <v>5854</v>
      </c>
      <c r="E14991" t="str">
        <f t="shared" si="238"/>
        <v>$75K-$100K</v>
      </c>
    </row>
    <row r="14992" spans="1:5" x14ac:dyDescent="0.3">
      <c r="A14992" s="33" t="s">
        <v>126</v>
      </c>
      <c r="B14992" s="33" t="s">
        <v>69</v>
      </c>
      <c r="C14992" s="33">
        <v>147500</v>
      </c>
      <c r="D14992" s="33" t="s">
        <v>294</v>
      </c>
      <c r="E14992" t="str">
        <f t="shared" si="238"/>
        <v>$125K-$200K</v>
      </c>
    </row>
    <row r="14993" spans="1:5" x14ac:dyDescent="0.3">
      <c r="A14993" s="33" t="s">
        <v>2</v>
      </c>
      <c r="B14993" s="33" t="s">
        <v>53</v>
      </c>
      <c r="C14993" s="33"/>
      <c r="D14993" s="33" t="s">
        <v>268</v>
      </c>
      <c r="E14993" t="str">
        <f t="shared" si="238"/>
        <v>No Data</v>
      </c>
    </row>
    <row r="14994" spans="1:5" x14ac:dyDescent="0.3">
      <c r="A14994" s="33" t="s">
        <v>125</v>
      </c>
      <c r="B14994" s="33" t="s">
        <v>53</v>
      </c>
      <c r="C14994" s="33">
        <v>96000</v>
      </c>
      <c r="D14994" s="33" t="s">
        <v>5855</v>
      </c>
      <c r="E14994" t="str">
        <f t="shared" si="238"/>
        <v>$75K-$100K</v>
      </c>
    </row>
    <row r="14995" spans="1:5" x14ac:dyDescent="0.3">
      <c r="A14995" s="33" t="s">
        <v>1</v>
      </c>
      <c r="B14995" s="33" t="s">
        <v>58</v>
      </c>
      <c r="C14995" s="33">
        <v>64800</v>
      </c>
      <c r="D14995" s="33" t="s">
        <v>5856</v>
      </c>
      <c r="E14995" t="str">
        <f t="shared" si="238"/>
        <v>&lt;$75K</v>
      </c>
    </row>
    <row r="14996" spans="1:5" x14ac:dyDescent="0.3">
      <c r="A14996" s="33" t="s">
        <v>129</v>
      </c>
      <c r="B14996" s="33" t="s">
        <v>53</v>
      </c>
      <c r="C14996" s="33">
        <v>152500</v>
      </c>
      <c r="D14996" s="33" t="s">
        <v>4750</v>
      </c>
      <c r="E14996" t="str">
        <f t="shared" si="238"/>
        <v>$125K-$200K</v>
      </c>
    </row>
    <row r="14997" spans="1:5" x14ac:dyDescent="0.3">
      <c r="A14997" s="33" t="s">
        <v>1</v>
      </c>
      <c r="B14997" s="33" t="s">
        <v>88</v>
      </c>
      <c r="C14997" s="33">
        <v>79200</v>
      </c>
      <c r="D14997" s="33" t="s">
        <v>211</v>
      </c>
      <c r="E14997" t="str">
        <f t="shared" si="238"/>
        <v>$75K-$100K</v>
      </c>
    </row>
    <row r="14998" spans="1:5" x14ac:dyDescent="0.3">
      <c r="A14998" s="33" t="s">
        <v>0</v>
      </c>
      <c r="B14998" s="33" t="s">
        <v>54</v>
      </c>
      <c r="C14998" s="33"/>
      <c r="D14998" s="33" t="s">
        <v>457</v>
      </c>
      <c r="E14998" t="str">
        <f t="shared" si="238"/>
        <v>No Data</v>
      </c>
    </row>
    <row r="14999" spans="1:5" x14ac:dyDescent="0.3">
      <c r="A14999" s="33" t="s">
        <v>126</v>
      </c>
      <c r="B14999" s="33" t="s">
        <v>53</v>
      </c>
      <c r="C14999" s="33">
        <v>157500</v>
      </c>
      <c r="D14999" s="33" t="s">
        <v>845</v>
      </c>
      <c r="E14999" t="str">
        <f t="shared" si="238"/>
        <v>$125K-$200K</v>
      </c>
    </row>
    <row r="15000" spans="1:5" x14ac:dyDescent="0.3">
      <c r="A15000" s="33" t="s">
        <v>2</v>
      </c>
      <c r="B15000" s="33" t="s">
        <v>53</v>
      </c>
      <c r="C15000" s="33">
        <v>97500</v>
      </c>
      <c r="D15000" s="33" t="s">
        <v>268</v>
      </c>
      <c r="E15000" t="str">
        <f t="shared" si="238"/>
        <v>$75K-$100K</v>
      </c>
    </row>
    <row r="15001" spans="1:5" x14ac:dyDescent="0.3">
      <c r="A15001" s="33" t="s">
        <v>0</v>
      </c>
      <c r="B15001" s="33" t="s">
        <v>53</v>
      </c>
      <c r="C15001" s="33">
        <v>75000</v>
      </c>
      <c r="D15001" s="33" t="s">
        <v>326</v>
      </c>
      <c r="E15001" t="str">
        <f t="shared" si="238"/>
        <v>&lt;$75K</v>
      </c>
    </row>
    <row r="15002" spans="1:5" x14ac:dyDescent="0.3">
      <c r="A15002" s="33" t="s">
        <v>0</v>
      </c>
      <c r="B15002" s="33" t="s">
        <v>53</v>
      </c>
      <c r="C15002" s="33">
        <v>105000</v>
      </c>
      <c r="D15002" s="33" t="s">
        <v>457</v>
      </c>
      <c r="E15002" t="str">
        <f t="shared" si="238"/>
        <v>$100K-$125K</v>
      </c>
    </row>
    <row r="15003" spans="1:5" x14ac:dyDescent="0.3">
      <c r="A15003" s="33" t="s">
        <v>4</v>
      </c>
      <c r="B15003" s="33" t="s">
        <v>53</v>
      </c>
      <c r="C15003" s="33">
        <v>129478.5</v>
      </c>
      <c r="D15003" s="33" t="s">
        <v>2410</v>
      </c>
      <c r="E15003" t="str">
        <f t="shared" si="238"/>
        <v>$125K-$200K</v>
      </c>
    </row>
    <row r="15004" spans="1:5" x14ac:dyDescent="0.3">
      <c r="A15004" s="33" t="s">
        <v>2</v>
      </c>
      <c r="B15004" s="33" t="s">
        <v>83</v>
      </c>
      <c r="C15004" s="33">
        <v>44100</v>
      </c>
      <c r="D15004" s="33" t="s">
        <v>3486</v>
      </c>
      <c r="E15004" t="str">
        <f t="shared" si="238"/>
        <v>&lt;$75K</v>
      </c>
    </row>
    <row r="15005" spans="1:5" x14ac:dyDescent="0.3">
      <c r="A15005" s="33" t="s">
        <v>0</v>
      </c>
      <c r="B15005" s="33" t="s">
        <v>53</v>
      </c>
      <c r="C15005" s="33">
        <v>281070</v>
      </c>
      <c r="D15005" s="33" t="s">
        <v>810</v>
      </c>
      <c r="E15005" t="str">
        <f t="shared" si="238"/>
        <v>&gt;$200K</v>
      </c>
    </row>
    <row r="15006" spans="1:5" x14ac:dyDescent="0.3">
      <c r="A15006" s="33" t="s">
        <v>0</v>
      </c>
      <c r="B15006" s="33" t="s">
        <v>53</v>
      </c>
      <c r="C15006" s="33">
        <v>65000</v>
      </c>
      <c r="D15006" s="33" t="s">
        <v>5857</v>
      </c>
      <c r="E15006" t="str">
        <f t="shared" si="238"/>
        <v>&lt;$75K</v>
      </c>
    </row>
    <row r="15007" spans="1:5" x14ac:dyDescent="0.3">
      <c r="A15007" s="33" t="s">
        <v>2</v>
      </c>
      <c r="B15007" s="33" t="s">
        <v>104</v>
      </c>
      <c r="C15007" s="33">
        <v>111175</v>
      </c>
      <c r="D15007" s="33" t="s">
        <v>5858</v>
      </c>
      <c r="E15007" t="str">
        <f t="shared" si="238"/>
        <v>$100K-$125K</v>
      </c>
    </row>
    <row r="15008" spans="1:5" x14ac:dyDescent="0.3">
      <c r="A15008" s="33" t="s">
        <v>2</v>
      </c>
      <c r="B15008" s="33" t="s">
        <v>53</v>
      </c>
      <c r="C15008" s="33">
        <v>57000</v>
      </c>
      <c r="D15008" s="33" t="s">
        <v>294</v>
      </c>
      <c r="E15008" t="str">
        <f t="shared" si="238"/>
        <v>&lt;$75K</v>
      </c>
    </row>
    <row r="15009" spans="1:5" x14ac:dyDescent="0.3">
      <c r="A15009" s="33" t="s">
        <v>0</v>
      </c>
      <c r="B15009" s="33" t="s">
        <v>54</v>
      </c>
      <c r="C15009" s="33">
        <v>145000</v>
      </c>
      <c r="D15009" s="33" t="s">
        <v>3086</v>
      </c>
      <c r="E15009" t="str">
        <f t="shared" si="238"/>
        <v>$125K-$200K</v>
      </c>
    </row>
    <row r="15010" spans="1:5" x14ac:dyDescent="0.3">
      <c r="A15010" s="33" t="s">
        <v>125</v>
      </c>
      <c r="B15010" s="33" t="s">
        <v>53</v>
      </c>
      <c r="C15010" s="33">
        <v>90000</v>
      </c>
      <c r="D15010" s="33" t="s">
        <v>5859</v>
      </c>
      <c r="E15010" t="str">
        <f t="shared" si="238"/>
        <v>$75K-$100K</v>
      </c>
    </row>
    <row r="15011" spans="1:5" x14ac:dyDescent="0.3">
      <c r="A15011" s="33" t="s">
        <v>126</v>
      </c>
      <c r="B15011" s="33" t="s">
        <v>53</v>
      </c>
      <c r="C15011" s="33">
        <v>182000</v>
      </c>
      <c r="D15011" s="33" t="s">
        <v>1172</v>
      </c>
      <c r="E15011" t="str">
        <f t="shared" si="238"/>
        <v>$125K-$200K</v>
      </c>
    </row>
    <row r="15012" spans="1:5" x14ac:dyDescent="0.3">
      <c r="A15012" s="33" t="s">
        <v>0</v>
      </c>
      <c r="B15012" s="33" t="s">
        <v>53</v>
      </c>
      <c r="C15012" s="33">
        <v>132612</v>
      </c>
      <c r="D15012" s="33" t="s">
        <v>574</v>
      </c>
      <c r="E15012" t="str">
        <f t="shared" si="238"/>
        <v>$125K-$200K</v>
      </c>
    </row>
    <row r="15013" spans="1:5" x14ac:dyDescent="0.3">
      <c r="A15013" s="33" t="s">
        <v>4</v>
      </c>
      <c r="B15013" s="33" t="s">
        <v>53</v>
      </c>
      <c r="C15013" s="33">
        <v>195000</v>
      </c>
      <c r="D15013" s="33" t="s">
        <v>238</v>
      </c>
      <c r="E15013" t="str">
        <f t="shared" si="238"/>
        <v>$125K-$200K</v>
      </c>
    </row>
    <row r="15014" spans="1:5" x14ac:dyDescent="0.3">
      <c r="A15014" s="33" t="s">
        <v>2</v>
      </c>
      <c r="B15014" s="33" t="s">
        <v>53</v>
      </c>
      <c r="C15014" s="33"/>
      <c r="D15014" s="33" t="s">
        <v>957</v>
      </c>
      <c r="E15014" t="str">
        <f t="shared" si="238"/>
        <v>No Data</v>
      </c>
    </row>
    <row r="15015" spans="1:5" x14ac:dyDescent="0.3">
      <c r="A15015" s="33" t="s">
        <v>4</v>
      </c>
      <c r="B15015" s="33" t="s">
        <v>53</v>
      </c>
      <c r="C15015" s="33"/>
      <c r="D15015" s="33" t="s">
        <v>4656</v>
      </c>
      <c r="E15015" t="str">
        <f t="shared" si="238"/>
        <v>No Data</v>
      </c>
    </row>
    <row r="15016" spans="1:5" x14ac:dyDescent="0.3">
      <c r="A15016" s="33" t="s">
        <v>2</v>
      </c>
      <c r="B15016" s="33" t="s">
        <v>53</v>
      </c>
      <c r="C15016" s="33">
        <v>115000</v>
      </c>
      <c r="D15016" s="33" t="s">
        <v>766</v>
      </c>
      <c r="E15016" t="str">
        <f t="shared" si="238"/>
        <v>$100K-$125K</v>
      </c>
    </row>
    <row r="15017" spans="1:5" x14ac:dyDescent="0.3">
      <c r="A15017" s="33" t="s">
        <v>52</v>
      </c>
      <c r="B15017" s="33" t="s">
        <v>53</v>
      </c>
      <c r="C15017" s="33">
        <v>87500</v>
      </c>
      <c r="D15017" s="33" t="s">
        <v>268</v>
      </c>
      <c r="E15017" t="str">
        <f t="shared" si="238"/>
        <v>$75K-$100K</v>
      </c>
    </row>
    <row r="15018" spans="1:5" x14ac:dyDescent="0.3">
      <c r="A15018" s="33" t="s">
        <v>0</v>
      </c>
      <c r="B15018" s="33" t="s">
        <v>53</v>
      </c>
      <c r="C15018" s="33">
        <v>105000</v>
      </c>
      <c r="D15018" s="33" t="s">
        <v>232</v>
      </c>
      <c r="E15018" t="str">
        <f t="shared" si="238"/>
        <v>$100K-$125K</v>
      </c>
    </row>
    <row r="15019" spans="1:5" x14ac:dyDescent="0.3">
      <c r="A15019" s="33" t="s">
        <v>4</v>
      </c>
      <c r="B15019" s="33" t="s">
        <v>53</v>
      </c>
      <c r="C15019" s="33"/>
      <c r="D15019" s="33" t="s">
        <v>2003</v>
      </c>
      <c r="E15019" t="str">
        <f t="shared" si="238"/>
        <v>No Data</v>
      </c>
    </row>
    <row r="15020" spans="1:5" x14ac:dyDescent="0.3">
      <c r="A15020" s="33" t="s">
        <v>4</v>
      </c>
      <c r="B15020" s="33" t="s">
        <v>65</v>
      </c>
      <c r="C15020" s="33">
        <v>134241</v>
      </c>
      <c r="D15020" s="33" t="s">
        <v>2052</v>
      </c>
      <c r="E15020" t="str">
        <f t="shared" si="238"/>
        <v>$125K-$200K</v>
      </c>
    </row>
    <row r="15021" spans="1:5" x14ac:dyDescent="0.3">
      <c r="A15021" s="33" t="s">
        <v>0</v>
      </c>
      <c r="B15021" s="33" t="s">
        <v>53</v>
      </c>
      <c r="C15021" s="33">
        <v>224500</v>
      </c>
      <c r="D15021" s="33" t="s">
        <v>1341</v>
      </c>
      <c r="E15021" t="str">
        <f t="shared" si="238"/>
        <v>&gt;$200K</v>
      </c>
    </row>
    <row r="15022" spans="1:5" x14ac:dyDescent="0.3">
      <c r="A15022" s="33" t="s">
        <v>4</v>
      </c>
      <c r="B15022" s="33" t="s">
        <v>53</v>
      </c>
      <c r="C15022" s="33">
        <v>124900</v>
      </c>
      <c r="D15022" s="33" t="s">
        <v>242</v>
      </c>
      <c r="E15022" t="str">
        <f t="shared" si="238"/>
        <v>$100K-$125K</v>
      </c>
    </row>
    <row r="15023" spans="1:5" x14ac:dyDescent="0.3">
      <c r="A15023" s="33" t="s">
        <v>0</v>
      </c>
      <c r="B15023" s="33" t="s">
        <v>53</v>
      </c>
      <c r="C15023" s="33">
        <v>112015</v>
      </c>
      <c r="D15023" s="33" t="s">
        <v>1808</v>
      </c>
      <c r="E15023" t="str">
        <f t="shared" si="238"/>
        <v>$100K-$125K</v>
      </c>
    </row>
    <row r="15024" spans="1:5" x14ac:dyDescent="0.3">
      <c r="A15024" s="33" t="s">
        <v>4</v>
      </c>
      <c r="B15024" s="33" t="s">
        <v>53</v>
      </c>
      <c r="C15024" s="33">
        <v>115000</v>
      </c>
      <c r="D15024" s="33" t="s">
        <v>299</v>
      </c>
      <c r="E15024" t="str">
        <f t="shared" si="238"/>
        <v>$100K-$125K</v>
      </c>
    </row>
    <row r="15025" spans="1:5" x14ac:dyDescent="0.3">
      <c r="A15025" s="33" t="s">
        <v>4</v>
      </c>
      <c r="B15025" s="33" t="s">
        <v>53</v>
      </c>
      <c r="C15025" s="33"/>
      <c r="D15025" s="33" t="s">
        <v>1476</v>
      </c>
      <c r="E15025" t="str">
        <f t="shared" si="238"/>
        <v>No Data</v>
      </c>
    </row>
    <row r="15026" spans="1:5" x14ac:dyDescent="0.3">
      <c r="A15026" s="33" t="s">
        <v>4</v>
      </c>
      <c r="B15026" s="33" t="s">
        <v>53</v>
      </c>
      <c r="C15026" s="33">
        <v>132900</v>
      </c>
      <c r="D15026" s="33" t="s">
        <v>5860</v>
      </c>
      <c r="E15026" t="str">
        <f t="shared" si="238"/>
        <v>$125K-$200K</v>
      </c>
    </row>
    <row r="15027" spans="1:5" x14ac:dyDescent="0.3">
      <c r="A15027" s="33" t="s">
        <v>4</v>
      </c>
      <c r="B15027" s="33" t="s">
        <v>53</v>
      </c>
      <c r="C15027" s="33">
        <v>140000</v>
      </c>
      <c r="D15027" s="33" t="s">
        <v>209</v>
      </c>
      <c r="E15027" t="str">
        <f t="shared" si="238"/>
        <v>$125K-$200K</v>
      </c>
    </row>
    <row r="15028" spans="1:5" x14ac:dyDescent="0.3">
      <c r="A15028" s="33" t="s">
        <v>0</v>
      </c>
      <c r="B15028" s="33" t="s">
        <v>54</v>
      </c>
      <c r="C15028" s="33">
        <v>125000</v>
      </c>
      <c r="D15028" s="33" t="s">
        <v>4865</v>
      </c>
      <c r="E15028" t="str">
        <f t="shared" si="238"/>
        <v>$100K-$125K</v>
      </c>
    </row>
    <row r="15029" spans="1:5" x14ac:dyDescent="0.3">
      <c r="A15029" s="33" t="s">
        <v>126</v>
      </c>
      <c r="B15029" s="33" t="s">
        <v>53</v>
      </c>
      <c r="C15029" s="33">
        <v>185000</v>
      </c>
      <c r="D15029" s="33" t="s">
        <v>5861</v>
      </c>
      <c r="E15029" t="str">
        <f t="shared" si="238"/>
        <v>$125K-$200K</v>
      </c>
    </row>
    <row r="15030" spans="1:5" x14ac:dyDescent="0.3">
      <c r="A15030" s="33" t="s">
        <v>128</v>
      </c>
      <c r="B15030" s="33" t="s">
        <v>105</v>
      </c>
      <c r="C15030" s="33">
        <v>172500</v>
      </c>
      <c r="D15030" s="33" t="s">
        <v>5862</v>
      </c>
      <c r="E15030" t="str">
        <f t="shared" si="238"/>
        <v>$125K-$200K</v>
      </c>
    </row>
    <row r="15031" spans="1:5" x14ac:dyDescent="0.3">
      <c r="A15031" s="33" t="s">
        <v>125</v>
      </c>
      <c r="B15031" s="33" t="s">
        <v>53</v>
      </c>
      <c r="C15031" s="33">
        <v>90000</v>
      </c>
      <c r="D15031" s="33" t="s">
        <v>5863</v>
      </c>
      <c r="E15031" t="str">
        <f t="shared" si="238"/>
        <v>$75K-$100K</v>
      </c>
    </row>
    <row r="15032" spans="1:5" x14ac:dyDescent="0.3">
      <c r="A15032" s="33" t="s">
        <v>4</v>
      </c>
      <c r="B15032" s="33" t="s">
        <v>53</v>
      </c>
      <c r="C15032" s="33">
        <v>97925</v>
      </c>
      <c r="D15032" s="33" t="s">
        <v>476</v>
      </c>
      <c r="E15032" t="str">
        <f t="shared" si="238"/>
        <v>$75K-$100K</v>
      </c>
    </row>
    <row r="15033" spans="1:5" x14ac:dyDescent="0.3">
      <c r="A15033" s="33" t="s">
        <v>4</v>
      </c>
      <c r="B15033" s="33" t="s">
        <v>53</v>
      </c>
      <c r="C15033" s="33">
        <v>125000</v>
      </c>
      <c r="D15033" s="33" t="s">
        <v>483</v>
      </c>
      <c r="E15033" t="str">
        <f t="shared" si="238"/>
        <v>$100K-$125K</v>
      </c>
    </row>
    <row r="15034" spans="1:5" x14ac:dyDescent="0.3">
      <c r="A15034" s="33" t="s">
        <v>2</v>
      </c>
      <c r="B15034" s="33" t="s">
        <v>53</v>
      </c>
      <c r="C15034" s="33">
        <v>57500</v>
      </c>
      <c r="D15034" s="33" t="s">
        <v>5864</v>
      </c>
      <c r="E15034" t="str">
        <f t="shared" si="238"/>
        <v>&lt;$75K</v>
      </c>
    </row>
    <row r="15035" spans="1:5" x14ac:dyDescent="0.3">
      <c r="A15035" s="33" t="s">
        <v>0</v>
      </c>
      <c r="B15035" s="33" t="s">
        <v>54</v>
      </c>
      <c r="C15035" s="33">
        <v>175000</v>
      </c>
      <c r="D15035" s="33" t="s">
        <v>4593</v>
      </c>
      <c r="E15035" t="str">
        <f t="shared" si="238"/>
        <v>$125K-$200K</v>
      </c>
    </row>
    <row r="15036" spans="1:5" x14ac:dyDescent="0.3">
      <c r="A15036" s="33" t="s">
        <v>4</v>
      </c>
      <c r="B15036" s="33" t="s">
        <v>53</v>
      </c>
      <c r="C15036" s="33">
        <v>170000</v>
      </c>
      <c r="D15036" s="33" t="s">
        <v>5865</v>
      </c>
      <c r="E15036" t="str">
        <f t="shared" si="238"/>
        <v>$125K-$200K</v>
      </c>
    </row>
    <row r="15037" spans="1:5" x14ac:dyDescent="0.3">
      <c r="A15037" s="33" t="s">
        <v>0</v>
      </c>
      <c r="B15037" s="33" t="s">
        <v>53</v>
      </c>
      <c r="C15037" s="33"/>
      <c r="D15037" s="33" t="s">
        <v>5866</v>
      </c>
      <c r="E15037" t="str">
        <f t="shared" si="238"/>
        <v>No Data</v>
      </c>
    </row>
    <row r="15038" spans="1:5" x14ac:dyDescent="0.3">
      <c r="A15038" s="33" t="s">
        <v>0</v>
      </c>
      <c r="B15038" s="33" t="s">
        <v>53</v>
      </c>
      <c r="C15038" s="33">
        <v>90000</v>
      </c>
      <c r="D15038" s="33" t="s">
        <v>328</v>
      </c>
      <c r="E15038" t="str">
        <f t="shared" si="238"/>
        <v>$75K-$100K</v>
      </c>
    </row>
    <row r="15039" spans="1:5" x14ac:dyDescent="0.3">
      <c r="A15039" s="33" t="s">
        <v>4</v>
      </c>
      <c r="B15039" s="33" t="s">
        <v>110</v>
      </c>
      <c r="C15039" s="33">
        <v>147500</v>
      </c>
      <c r="D15039" s="33" t="s">
        <v>494</v>
      </c>
      <c r="E15039" t="str">
        <f t="shared" si="238"/>
        <v>$125K-$200K</v>
      </c>
    </row>
    <row r="15040" spans="1:5" x14ac:dyDescent="0.3">
      <c r="A15040" s="33" t="s">
        <v>0</v>
      </c>
      <c r="B15040" s="33" t="s">
        <v>70</v>
      </c>
      <c r="C15040" s="33">
        <v>121000</v>
      </c>
      <c r="D15040" s="33" t="s">
        <v>1314</v>
      </c>
      <c r="E15040" t="str">
        <f t="shared" si="238"/>
        <v>$100K-$125K</v>
      </c>
    </row>
    <row r="15041" spans="1:5" x14ac:dyDescent="0.3">
      <c r="A15041" s="33" t="s">
        <v>4</v>
      </c>
      <c r="B15041" s="33" t="s">
        <v>53</v>
      </c>
      <c r="C15041" s="33">
        <v>155000</v>
      </c>
      <c r="D15041" s="33" t="s">
        <v>301</v>
      </c>
      <c r="E15041" t="str">
        <f t="shared" si="238"/>
        <v>$125K-$200K</v>
      </c>
    </row>
    <row r="15042" spans="1:5" x14ac:dyDescent="0.3">
      <c r="A15042" s="33" t="s">
        <v>2</v>
      </c>
      <c r="B15042" s="33" t="s">
        <v>53</v>
      </c>
      <c r="C15042" s="33">
        <v>67500</v>
      </c>
      <c r="D15042" s="33" t="s">
        <v>3187</v>
      </c>
      <c r="E15042" t="str">
        <f t="shared" si="238"/>
        <v>&lt;$75K</v>
      </c>
    </row>
    <row r="15043" spans="1:5" x14ac:dyDescent="0.3">
      <c r="A15043" s="33" t="s">
        <v>0</v>
      </c>
      <c r="B15043" s="33" t="s">
        <v>53</v>
      </c>
      <c r="C15043" s="33">
        <v>174720</v>
      </c>
      <c r="D15043" s="33" t="s">
        <v>470</v>
      </c>
      <c r="E15043" t="str">
        <f t="shared" ref="E15043:E15106" si="239">_xlfn.XLOOKUP(C15043,$H$16:$H$21,$G$16:$G$21,,1)</f>
        <v>$125K-$200K</v>
      </c>
    </row>
    <row r="15044" spans="1:5" x14ac:dyDescent="0.3">
      <c r="A15044" s="33" t="s">
        <v>129</v>
      </c>
      <c r="B15044" s="33" t="s">
        <v>110</v>
      </c>
      <c r="C15044" s="33">
        <v>56700</v>
      </c>
      <c r="D15044" s="33" t="s">
        <v>1018</v>
      </c>
      <c r="E15044" t="str">
        <f t="shared" si="239"/>
        <v>&lt;$75K</v>
      </c>
    </row>
    <row r="15045" spans="1:5" x14ac:dyDescent="0.3">
      <c r="A15045" s="33" t="s">
        <v>52</v>
      </c>
      <c r="B15045" s="33" t="s">
        <v>69</v>
      </c>
      <c r="C15045" s="33"/>
      <c r="D15045" s="33" t="s">
        <v>541</v>
      </c>
      <c r="E15045" t="str">
        <f t="shared" si="239"/>
        <v>No Data</v>
      </c>
    </row>
    <row r="15046" spans="1:5" x14ac:dyDescent="0.3">
      <c r="A15046" s="33" t="s">
        <v>2</v>
      </c>
      <c r="B15046" s="33" t="s">
        <v>53</v>
      </c>
      <c r="C15046" s="33"/>
      <c r="D15046" s="33" t="s">
        <v>5867</v>
      </c>
      <c r="E15046" t="str">
        <f t="shared" si="239"/>
        <v>No Data</v>
      </c>
    </row>
    <row r="15047" spans="1:5" x14ac:dyDescent="0.3">
      <c r="A15047" s="33" t="s">
        <v>0</v>
      </c>
      <c r="B15047" s="33" t="s">
        <v>53</v>
      </c>
      <c r="C15047" s="33"/>
      <c r="D15047" s="33" t="s">
        <v>729</v>
      </c>
      <c r="E15047" t="str">
        <f t="shared" si="239"/>
        <v>No Data</v>
      </c>
    </row>
    <row r="15048" spans="1:5" x14ac:dyDescent="0.3">
      <c r="A15048" s="33" t="s">
        <v>0</v>
      </c>
      <c r="B15048" s="33" t="s">
        <v>110</v>
      </c>
      <c r="C15048" s="33">
        <v>57600</v>
      </c>
      <c r="D15048" s="33" t="s">
        <v>2808</v>
      </c>
      <c r="E15048" t="str">
        <f t="shared" si="239"/>
        <v>&lt;$75K</v>
      </c>
    </row>
    <row r="15049" spans="1:5" x14ac:dyDescent="0.3">
      <c r="A15049" s="33" t="s">
        <v>2</v>
      </c>
      <c r="B15049" s="33" t="s">
        <v>53</v>
      </c>
      <c r="C15049" s="33">
        <v>77500</v>
      </c>
      <c r="D15049" s="33" t="s">
        <v>2080</v>
      </c>
      <c r="E15049" t="str">
        <f t="shared" si="239"/>
        <v>$75K-$100K</v>
      </c>
    </row>
    <row r="15050" spans="1:5" x14ac:dyDescent="0.3">
      <c r="A15050" s="33" t="s">
        <v>2</v>
      </c>
      <c r="B15050" s="33" t="s">
        <v>53</v>
      </c>
      <c r="C15050" s="33">
        <v>55000</v>
      </c>
      <c r="D15050" s="33" t="s">
        <v>5569</v>
      </c>
      <c r="E15050" t="str">
        <f t="shared" si="239"/>
        <v>&lt;$75K</v>
      </c>
    </row>
    <row r="15051" spans="1:5" x14ac:dyDescent="0.3">
      <c r="A15051" s="33" t="s">
        <v>0</v>
      </c>
      <c r="B15051" s="33" t="s">
        <v>53</v>
      </c>
      <c r="C15051" s="33"/>
      <c r="D15051" s="33" t="s">
        <v>1398</v>
      </c>
      <c r="E15051" t="str">
        <f t="shared" si="239"/>
        <v>No Data</v>
      </c>
    </row>
    <row r="15052" spans="1:5" x14ac:dyDescent="0.3">
      <c r="A15052" s="33" t="s">
        <v>0</v>
      </c>
      <c r="B15052" s="33" t="s">
        <v>53</v>
      </c>
      <c r="C15052" s="33">
        <v>133340</v>
      </c>
      <c r="D15052" s="33" t="s">
        <v>849</v>
      </c>
      <c r="E15052" t="str">
        <f t="shared" si="239"/>
        <v>$125K-$200K</v>
      </c>
    </row>
    <row r="15053" spans="1:5" x14ac:dyDescent="0.3">
      <c r="A15053" s="33" t="s">
        <v>2</v>
      </c>
      <c r="B15053" s="33" t="s">
        <v>53</v>
      </c>
      <c r="C15053" s="33"/>
      <c r="D15053" s="33" t="s">
        <v>3543</v>
      </c>
      <c r="E15053" t="str">
        <f t="shared" si="239"/>
        <v>No Data</v>
      </c>
    </row>
    <row r="15054" spans="1:5" x14ac:dyDescent="0.3">
      <c r="A15054" s="33" t="s">
        <v>2</v>
      </c>
      <c r="B15054" s="33" t="s">
        <v>53</v>
      </c>
      <c r="C15054" s="33">
        <v>121065</v>
      </c>
      <c r="D15054" s="33" t="s">
        <v>280</v>
      </c>
      <c r="E15054" t="str">
        <f t="shared" si="239"/>
        <v>$100K-$125K</v>
      </c>
    </row>
    <row r="15055" spans="1:5" x14ac:dyDescent="0.3">
      <c r="A15055" s="33" t="s">
        <v>2</v>
      </c>
      <c r="B15055" s="33" t="s">
        <v>53</v>
      </c>
      <c r="C15055" s="33">
        <v>218500</v>
      </c>
      <c r="D15055" s="33" t="s">
        <v>5868</v>
      </c>
      <c r="E15055" t="str">
        <f t="shared" si="239"/>
        <v>&gt;$200K</v>
      </c>
    </row>
    <row r="15056" spans="1:5" x14ac:dyDescent="0.3">
      <c r="A15056" s="33" t="s">
        <v>0</v>
      </c>
      <c r="B15056" s="33" t="s">
        <v>87</v>
      </c>
      <c r="C15056" s="33">
        <v>131867</v>
      </c>
      <c r="D15056" s="33" t="s">
        <v>2094</v>
      </c>
      <c r="E15056" t="str">
        <f t="shared" si="239"/>
        <v>$125K-$200K</v>
      </c>
    </row>
    <row r="15057" spans="1:5" x14ac:dyDescent="0.3">
      <c r="A15057" s="33" t="s">
        <v>0</v>
      </c>
      <c r="B15057" s="33" t="s">
        <v>53</v>
      </c>
      <c r="C15057" s="33">
        <v>125000</v>
      </c>
      <c r="D15057" s="33" t="s">
        <v>4839</v>
      </c>
      <c r="E15057" t="str">
        <f t="shared" si="239"/>
        <v>$100K-$125K</v>
      </c>
    </row>
    <row r="15058" spans="1:5" x14ac:dyDescent="0.3">
      <c r="A15058" s="33" t="s">
        <v>4</v>
      </c>
      <c r="B15058" s="33" t="s">
        <v>53</v>
      </c>
      <c r="C15058" s="33">
        <v>85000</v>
      </c>
      <c r="D15058" s="33" t="s">
        <v>5869</v>
      </c>
      <c r="E15058" t="str">
        <f t="shared" si="239"/>
        <v>$75K-$100K</v>
      </c>
    </row>
    <row r="15059" spans="1:5" x14ac:dyDescent="0.3">
      <c r="A15059" s="33" t="s">
        <v>2</v>
      </c>
      <c r="B15059" s="33" t="s">
        <v>53</v>
      </c>
      <c r="C15059" s="33">
        <v>75000</v>
      </c>
      <c r="D15059" s="33" t="s">
        <v>5870</v>
      </c>
      <c r="E15059" t="str">
        <f t="shared" si="239"/>
        <v>&lt;$75K</v>
      </c>
    </row>
    <row r="15060" spans="1:5" x14ac:dyDescent="0.3">
      <c r="A15060" s="33" t="s">
        <v>128</v>
      </c>
      <c r="B15060" s="33" t="s">
        <v>53</v>
      </c>
      <c r="C15060" s="33">
        <v>200000</v>
      </c>
      <c r="D15060" s="33" t="s">
        <v>5871</v>
      </c>
      <c r="E15060" t="str">
        <f t="shared" si="239"/>
        <v>$125K-$200K</v>
      </c>
    </row>
    <row r="15061" spans="1:5" x14ac:dyDescent="0.3">
      <c r="A15061" s="33" t="s">
        <v>0</v>
      </c>
      <c r="B15061" s="33" t="s">
        <v>53</v>
      </c>
      <c r="C15061" s="33">
        <v>186500</v>
      </c>
      <c r="D15061" s="33" t="s">
        <v>1883</v>
      </c>
      <c r="E15061" t="str">
        <f t="shared" si="239"/>
        <v>$125K-$200K</v>
      </c>
    </row>
    <row r="15062" spans="1:5" x14ac:dyDescent="0.3">
      <c r="A15062" s="33" t="s">
        <v>0</v>
      </c>
      <c r="B15062" s="33" t="s">
        <v>53</v>
      </c>
      <c r="C15062" s="33">
        <v>160000</v>
      </c>
      <c r="D15062" s="33" t="s">
        <v>1538</v>
      </c>
      <c r="E15062" t="str">
        <f t="shared" si="239"/>
        <v>$125K-$200K</v>
      </c>
    </row>
    <row r="15063" spans="1:5" x14ac:dyDescent="0.3">
      <c r="A15063" s="33" t="s">
        <v>2</v>
      </c>
      <c r="B15063" s="33" t="s">
        <v>56</v>
      </c>
      <c r="C15063" s="33">
        <v>98500</v>
      </c>
      <c r="D15063" s="33" t="s">
        <v>673</v>
      </c>
      <c r="E15063" t="str">
        <f t="shared" si="239"/>
        <v>$75K-$100K</v>
      </c>
    </row>
    <row r="15064" spans="1:5" x14ac:dyDescent="0.3">
      <c r="A15064" s="33" t="s">
        <v>0</v>
      </c>
      <c r="B15064" s="33" t="s">
        <v>54</v>
      </c>
      <c r="C15064" s="33"/>
      <c r="D15064" s="33" t="s">
        <v>5872</v>
      </c>
      <c r="E15064" t="str">
        <f t="shared" si="239"/>
        <v>No Data</v>
      </c>
    </row>
    <row r="15065" spans="1:5" x14ac:dyDescent="0.3">
      <c r="A15065" s="33" t="s">
        <v>0</v>
      </c>
      <c r="B15065" s="33" t="s">
        <v>53</v>
      </c>
      <c r="C15065" s="33">
        <v>211000</v>
      </c>
      <c r="D15065" s="33" t="s">
        <v>225</v>
      </c>
      <c r="E15065" t="str">
        <f t="shared" si="239"/>
        <v>&gt;$200K</v>
      </c>
    </row>
    <row r="15066" spans="1:5" x14ac:dyDescent="0.3">
      <c r="A15066" s="33" t="s">
        <v>0</v>
      </c>
      <c r="B15066" s="33" t="s">
        <v>53</v>
      </c>
      <c r="C15066" s="33">
        <v>115000</v>
      </c>
      <c r="D15066" s="33" t="s">
        <v>299</v>
      </c>
      <c r="E15066" t="str">
        <f t="shared" si="239"/>
        <v>$100K-$125K</v>
      </c>
    </row>
    <row r="15067" spans="1:5" x14ac:dyDescent="0.3">
      <c r="A15067" s="33" t="s">
        <v>0</v>
      </c>
      <c r="B15067" s="33" t="s">
        <v>53</v>
      </c>
      <c r="C15067" s="33"/>
      <c r="D15067" s="33" t="s">
        <v>457</v>
      </c>
      <c r="E15067" t="str">
        <f t="shared" si="239"/>
        <v>No Data</v>
      </c>
    </row>
    <row r="15068" spans="1:5" x14ac:dyDescent="0.3">
      <c r="A15068" s="33" t="s">
        <v>4</v>
      </c>
      <c r="B15068" s="33" t="s">
        <v>53</v>
      </c>
      <c r="C15068" s="33">
        <v>135000</v>
      </c>
      <c r="D15068" s="33" t="s">
        <v>1846</v>
      </c>
      <c r="E15068" t="str">
        <f t="shared" si="239"/>
        <v>$125K-$200K</v>
      </c>
    </row>
    <row r="15069" spans="1:5" x14ac:dyDescent="0.3">
      <c r="A15069" s="33" t="s">
        <v>2</v>
      </c>
      <c r="B15069" s="33" t="s">
        <v>53</v>
      </c>
      <c r="C15069" s="33"/>
      <c r="D15069" s="33" t="s">
        <v>485</v>
      </c>
      <c r="E15069" t="str">
        <f t="shared" si="239"/>
        <v>No Data</v>
      </c>
    </row>
    <row r="15070" spans="1:5" x14ac:dyDescent="0.3">
      <c r="A15070" s="33" t="s">
        <v>0</v>
      </c>
      <c r="B15070" s="33" t="s">
        <v>53</v>
      </c>
      <c r="C15070" s="33">
        <v>220000</v>
      </c>
      <c r="D15070" s="33" t="s">
        <v>394</v>
      </c>
      <c r="E15070" t="str">
        <f t="shared" si="239"/>
        <v>&gt;$200K</v>
      </c>
    </row>
    <row r="15071" spans="1:5" x14ac:dyDescent="0.3">
      <c r="A15071" s="33" t="s">
        <v>126</v>
      </c>
      <c r="B15071" s="33" t="s">
        <v>69</v>
      </c>
      <c r="C15071" s="33">
        <v>89100</v>
      </c>
      <c r="D15071" s="33" t="s">
        <v>5873</v>
      </c>
      <c r="E15071" t="str">
        <f t="shared" si="239"/>
        <v>$75K-$100K</v>
      </c>
    </row>
    <row r="15072" spans="1:5" x14ac:dyDescent="0.3">
      <c r="A15072" s="33" t="s">
        <v>52</v>
      </c>
      <c r="B15072" s="33" t="s">
        <v>88</v>
      </c>
      <c r="C15072" s="33">
        <v>64800</v>
      </c>
      <c r="D15072" s="33" t="s">
        <v>5304</v>
      </c>
      <c r="E15072" t="str">
        <f t="shared" si="239"/>
        <v>&lt;$75K</v>
      </c>
    </row>
    <row r="15073" spans="1:5" x14ac:dyDescent="0.3">
      <c r="A15073" s="33" t="s">
        <v>2</v>
      </c>
      <c r="B15073" s="33" t="s">
        <v>53</v>
      </c>
      <c r="C15073" s="33"/>
      <c r="D15073" s="33" t="s">
        <v>2343</v>
      </c>
      <c r="E15073" t="str">
        <f t="shared" si="239"/>
        <v>No Data</v>
      </c>
    </row>
    <row r="15074" spans="1:5" x14ac:dyDescent="0.3">
      <c r="A15074" s="33" t="s">
        <v>4</v>
      </c>
      <c r="B15074" s="33" t="s">
        <v>53</v>
      </c>
      <c r="C15074" s="33">
        <v>165000</v>
      </c>
      <c r="D15074" s="33" t="s">
        <v>708</v>
      </c>
      <c r="E15074" t="str">
        <f t="shared" si="239"/>
        <v>$125K-$200K</v>
      </c>
    </row>
    <row r="15075" spans="1:5" x14ac:dyDescent="0.3">
      <c r="A15075" s="33" t="s">
        <v>0</v>
      </c>
      <c r="B15075" s="33" t="s">
        <v>53</v>
      </c>
      <c r="C15075" s="33"/>
      <c r="D15075" s="33" t="s">
        <v>1883</v>
      </c>
      <c r="E15075" t="str">
        <f t="shared" si="239"/>
        <v>No Data</v>
      </c>
    </row>
    <row r="15076" spans="1:5" x14ac:dyDescent="0.3">
      <c r="A15076" s="33" t="s">
        <v>4</v>
      </c>
      <c r="B15076" s="33" t="s">
        <v>53</v>
      </c>
      <c r="C15076" s="33"/>
      <c r="D15076" s="33" t="s">
        <v>2080</v>
      </c>
      <c r="E15076" t="str">
        <f t="shared" si="239"/>
        <v>No Data</v>
      </c>
    </row>
    <row r="15077" spans="1:5" x14ac:dyDescent="0.3">
      <c r="A15077" s="33" t="s">
        <v>52</v>
      </c>
      <c r="B15077" s="33" t="s">
        <v>53</v>
      </c>
      <c r="C15077" s="33"/>
      <c r="D15077" s="33" t="s">
        <v>3539</v>
      </c>
      <c r="E15077" t="str">
        <f t="shared" si="239"/>
        <v>No Data</v>
      </c>
    </row>
    <row r="15078" spans="1:5" x14ac:dyDescent="0.3">
      <c r="A15078" s="33" t="s">
        <v>4</v>
      </c>
      <c r="B15078" s="33" t="s">
        <v>183</v>
      </c>
      <c r="C15078" s="33">
        <v>284016</v>
      </c>
      <c r="D15078" s="33" t="s">
        <v>225</v>
      </c>
      <c r="E15078" t="str">
        <f t="shared" si="239"/>
        <v>&gt;$200K</v>
      </c>
    </row>
    <row r="15079" spans="1:5" x14ac:dyDescent="0.3">
      <c r="A15079" s="33" t="s">
        <v>2</v>
      </c>
      <c r="B15079" s="33" t="s">
        <v>53</v>
      </c>
      <c r="C15079" s="33">
        <v>85000</v>
      </c>
      <c r="D15079" s="33" t="s">
        <v>5874</v>
      </c>
      <c r="E15079" t="str">
        <f t="shared" si="239"/>
        <v>$75K-$100K</v>
      </c>
    </row>
    <row r="15080" spans="1:5" x14ac:dyDescent="0.3">
      <c r="A15080" s="33" t="s">
        <v>2</v>
      </c>
      <c r="B15080" s="33" t="s">
        <v>53</v>
      </c>
      <c r="C15080" s="33">
        <v>68900</v>
      </c>
      <c r="D15080" s="33" t="s">
        <v>254</v>
      </c>
      <c r="E15080" t="str">
        <f t="shared" si="239"/>
        <v>&lt;$75K</v>
      </c>
    </row>
    <row r="15081" spans="1:5" x14ac:dyDescent="0.3">
      <c r="A15081" s="33" t="s">
        <v>126</v>
      </c>
      <c r="B15081" s="33" t="s">
        <v>53</v>
      </c>
      <c r="C15081" s="33">
        <v>160000</v>
      </c>
      <c r="D15081" s="33" t="s">
        <v>5875</v>
      </c>
      <c r="E15081" t="str">
        <f t="shared" si="239"/>
        <v>$125K-$200K</v>
      </c>
    </row>
    <row r="15082" spans="1:5" x14ac:dyDescent="0.3">
      <c r="A15082" s="33" t="s">
        <v>2</v>
      </c>
      <c r="B15082" s="33" t="s">
        <v>67</v>
      </c>
      <c r="C15082" s="33">
        <v>111175</v>
      </c>
      <c r="D15082" s="33" t="s">
        <v>913</v>
      </c>
      <c r="E15082" t="str">
        <f t="shared" si="239"/>
        <v>$100K-$125K</v>
      </c>
    </row>
    <row r="15083" spans="1:5" x14ac:dyDescent="0.3">
      <c r="A15083" s="33" t="s">
        <v>0</v>
      </c>
      <c r="B15083" s="33" t="s">
        <v>54</v>
      </c>
      <c r="C15083" s="33"/>
      <c r="D15083" s="33" t="s">
        <v>258</v>
      </c>
      <c r="E15083" t="str">
        <f t="shared" si="239"/>
        <v>No Data</v>
      </c>
    </row>
    <row r="15084" spans="1:5" x14ac:dyDescent="0.3">
      <c r="A15084" s="33" t="s">
        <v>2</v>
      </c>
      <c r="B15084" s="33" t="s">
        <v>54</v>
      </c>
      <c r="C15084" s="33">
        <v>112500</v>
      </c>
      <c r="D15084" s="33" t="s">
        <v>3066</v>
      </c>
      <c r="E15084" t="str">
        <f t="shared" si="239"/>
        <v>$100K-$125K</v>
      </c>
    </row>
    <row r="15085" spans="1:5" x14ac:dyDescent="0.3">
      <c r="A15085" s="33" t="s">
        <v>4</v>
      </c>
      <c r="B15085" s="33" t="s">
        <v>53</v>
      </c>
      <c r="C15085" s="33"/>
      <c r="D15085" s="33" t="s">
        <v>4325</v>
      </c>
      <c r="E15085" t="str">
        <f t="shared" si="239"/>
        <v>No Data</v>
      </c>
    </row>
    <row r="15086" spans="1:5" x14ac:dyDescent="0.3">
      <c r="A15086" s="33" t="s">
        <v>0</v>
      </c>
      <c r="B15086" s="33" t="s">
        <v>53</v>
      </c>
      <c r="C15086" s="33">
        <v>119500</v>
      </c>
      <c r="D15086" s="33" t="s">
        <v>299</v>
      </c>
      <c r="E15086" t="str">
        <f t="shared" si="239"/>
        <v>$100K-$125K</v>
      </c>
    </row>
    <row r="15087" spans="1:5" x14ac:dyDescent="0.3">
      <c r="A15087" s="33" t="s">
        <v>125</v>
      </c>
      <c r="B15087" s="33" t="s">
        <v>53</v>
      </c>
      <c r="C15087" s="33">
        <v>92500</v>
      </c>
      <c r="D15087" s="33" t="s">
        <v>5730</v>
      </c>
      <c r="E15087" t="str">
        <f t="shared" si="239"/>
        <v>$75K-$100K</v>
      </c>
    </row>
    <row r="15088" spans="1:5" x14ac:dyDescent="0.3">
      <c r="A15088" s="33" t="s">
        <v>4</v>
      </c>
      <c r="B15088" s="33" t="s">
        <v>53</v>
      </c>
      <c r="C15088" s="33"/>
      <c r="D15088" s="33" t="s">
        <v>2915</v>
      </c>
      <c r="E15088" t="str">
        <f t="shared" si="239"/>
        <v>No Data</v>
      </c>
    </row>
    <row r="15089" spans="1:5" x14ac:dyDescent="0.3">
      <c r="A15089" s="33" t="s">
        <v>125</v>
      </c>
      <c r="B15089" s="33" t="s">
        <v>53</v>
      </c>
      <c r="C15089" s="33"/>
      <c r="D15089" s="33" t="s">
        <v>5876</v>
      </c>
      <c r="E15089" t="str">
        <f t="shared" si="239"/>
        <v>No Data</v>
      </c>
    </row>
    <row r="15090" spans="1:5" x14ac:dyDescent="0.3">
      <c r="A15090" s="33" t="s">
        <v>128</v>
      </c>
      <c r="B15090" s="33" t="s">
        <v>53</v>
      </c>
      <c r="C15090" s="33">
        <v>145000</v>
      </c>
      <c r="D15090" s="33" t="s">
        <v>265</v>
      </c>
      <c r="E15090" t="str">
        <f t="shared" si="239"/>
        <v>$125K-$200K</v>
      </c>
    </row>
    <row r="15091" spans="1:5" x14ac:dyDescent="0.3">
      <c r="A15091" s="33" t="s">
        <v>52</v>
      </c>
      <c r="B15091" s="33" t="s">
        <v>53</v>
      </c>
      <c r="C15091" s="33">
        <v>157000</v>
      </c>
      <c r="D15091" s="33" t="s">
        <v>5877</v>
      </c>
      <c r="E15091" t="str">
        <f t="shared" si="239"/>
        <v>$125K-$200K</v>
      </c>
    </row>
    <row r="15092" spans="1:5" x14ac:dyDescent="0.3">
      <c r="A15092" s="33" t="s">
        <v>0</v>
      </c>
      <c r="B15092" s="33" t="s">
        <v>53</v>
      </c>
      <c r="C15092" s="33">
        <v>155000</v>
      </c>
      <c r="D15092" s="33" t="s">
        <v>5878</v>
      </c>
      <c r="E15092" t="str">
        <f t="shared" si="239"/>
        <v>$125K-$200K</v>
      </c>
    </row>
    <row r="15093" spans="1:5" x14ac:dyDescent="0.3">
      <c r="A15093" s="33" t="s">
        <v>4</v>
      </c>
      <c r="B15093" s="33" t="s">
        <v>53</v>
      </c>
      <c r="C15093" s="33"/>
      <c r="D15093" s="33" t="s">
        <v>3078</v>
      </c>
      <c r="E15093" t="str">
        <f t="shared" si="239"/>
        <v>No Data</v>
      </c>
    </row>
    <row r="15094" spans="1:5" x14ac:dyDescent="0.3">
      <c r="A15094" s="33" t="s">
        <v>2</v>
      </c>
      <c r="B15094" s="33" t="s">
        <v>53</v>
      </c>
      <c r="C15094" s="33">
        <v>50000</v>
      </c>
      <c r="D15094" s="33" t="s">
        <v>5879</v>
      </c>
      <c r="E15094" t="str">
        <f t="shared" si="239"/>
        <v>&lt;$75K</v>
      </c>
    </row>
    <row r="15095" spans="1:5" x14ac:dyDescent="0.3">
      <c r="A15095" s="33" t="s">
        <v>4</v>
      </c>
      <c r="B15095" s="33" t="s">
        <v>89</v>
      </c>
      <c r="C15095" s="33">
        <v>96773</v>
      </c>
      <c r="D15095" s="33" t="s">
        <v>5880</v>
      </c>
      <c r="E15095" t="str">
        <f t="shared" si="239"/>
        <v>$75K-$100K</v>
      </c>
    </row>
    <row r="15096" spans="1:5" x14ac:dyDescent="0.3">
      <c r="A15096" s="33" t="s">
        <v>126</v>
      </c>
      <c r="B15096" s="33" t="s">
        <v>88</v>
      </c>
      <c r="C15096" s="33">
        <v>147500</v>
      </c>
      <c r="D15096" s="33" t="s">
        <v>721</v>
      </c>
      <c r="E15096" t="str">
        <f t="shared" si="239"/>
        <v>$125K-$200K</v>
      </c>
    </row>
    <row r="15097" spans="1:5" x14ac:dyDescent="0.3">
      <c r="A15097" s="33" t="s">
        <v>2</v>
      </c>
      <c r="B15097" s="33" t="s">
        <v>53</v>
      </c>
      <c r="C15097" s="33">
        <v>172015</v>
      </c>
      <c r="D15097" s="33" t="s">
        <v>476</v>
      </c>
      <c r="E15097" t="str">
        <f t="shared" si="239"/>
        <v>$125K-$200K</v>
      </c>
    </row>
    <row r="15098" spans="1:5" x14ac:dyDescent="0.3">
      <c r="A15098" s="33" t="s">
        <v>52</v>
      </c>
      <c r="B15098" s="33" t="s">
        <v>54</v>
      </c>
      <c r="C15098" s="33">
        <v>99000</v>
      </c>
      <c r="D15098" s="33" t="s">
        <v>609</v>
      </c>
      <c r="E15098" t="str">
        <f t="shared" si="239"/>
        <v>$75K-$100K</v>
      </c>
    </row>
    <row r="15099" spans="1:5" x14ac:dyDescent="0.3">
      <c r="A15099" s="33" t="s">
        <v>2</v>
      </c>
      <c r="B15099" s="33" t="s">
        <v>53</v>
      </c>
      <c r="C15099" s="33"/>
      <c r="D15099" s="33" t="s">
        <v>5881</v>
      </c>
      <c r="E15099" t="str">
        <f t="shared" si="239"/>
        <v>No Data</v>
      </c>
    </row>
    <row r="15100" spans="1:5" x14ac:dyDescent="0.3">
      <c r="A15100" s="33" t="s">
        <v>126</v>
      </c>
      <c r="B15100" s="33" t="s">
        <v>88</v>
      </c>
      <c r="C15100" s="33">
        <v>79200</v>
      </c>
      <c r="D15100" s="33" t="s">
        <v>297</v>
      </c>
      <c r="E15100" t="str">
        <f t="shared" si="239"/>
        <v>$75K-$100K</v>
      </c>
    </row>
    <row r="15101" spans="1:5" x14ac:dyDescent="0.3">
      <c r="A15101" s="33" t="s">
        <v>2</v>
      </c>
      <c r="B15101" s="33" t="s">
        <v>53</v>
      </c>
      <c r="C15101" s="33">
        <v>65000</v>
      </c>
      <c r="D15101" s="33" t="s">
        <v>5882</v>
      </c>
      <c r="E15101" t="str">
        <f t="shared" si="239"/>
        <v>&lt;$75K</v>
      </c>
    </row>
    <row r="15102" spans="1:5" x14ac:dyDescent="0.3">
      <c r="A15102" s="33" t="s">
        <v>0</v>
      </c>
      <c r="B15102" s="33" t="s">
        <v>53</v>
      </c>
      <c r="C15102" s="33"/>
      <c r="D15102" s="33" t="s">
        <v>5500</v>
      </c>
      <c r="E15102" t="str">
        <f t="shared" si="239"/>
        <v>No Data</v>
      </c>
    </row>
    <row r="15103" spans="1:5" x14ac:dyDescent="0.3">
      <c r="A15103" s="33" t="s">
        <v>2</v>
      </c>
      <c r="B15103" s="33" t="s">
        <v>53</v>
      </c>
      <c r="C15103" s="33">
        <v>95000</v>
      </c>
      <c r="D15103" s="33" t="s">
        <v>5883</v>
      </c>
      <c r="E15103" t="str">
        <f t="shared" si="239"/>
        <v>$75K-$100K</v>
      </c>
    </row>
    <row r="15104" spans="1:5" x14ac:dyDescent="0.3">
      <c r="A15104" s="33" t="s">
        <v>126</v>
      </c>
      <c r="B15104" s="33" t="s">
        <v>53</v>
      </c>
      <c r="C15104" s="33">
        <v>170000</v>
      </c>
      <c r="D15104" s="33" t="s">
        <v>852</v>
      </c>
      <c r="E15104" t="str">
        <f t="shared" si="239"/>
        <v>$125K-$200K</v>
      </c>
    </row>
    <row r="15105" spans="1:5" x14ac:dyDescent="0.3">
      <c r="A15105" s="33" t="s">
        <v>2</v>
      </c>
      <c r="B15105" s="33" t="s">
        <v>53</v>
      </c>
      <c r="C15105" s="33">
        <v>107500</v>
      </c>
      <c r="D15105" s="33" t="s">
        <v>5884</v>
      </c>
      <c r="E15105" t="str">
        <f t="shared" si="239"/>
        <v>$100K-$125K</v>
      </c>
    </row>
    <row r="15106" spans="1:5" x14ac:dyDescent="0.3">
      <c r="A15106" s="33" t="s">
        <v>0</v>
      </c>
      <c r="B15106" s="33" t="s">
        <v>53</v>
      </c>
      <c r="C15106" s="33">
        <v>125000</v>
      </c>
      <c r="D15106" s="33" t="s">
        <v>333</v>
      </c>
      <c r="E15106" t="str">
        <f t="shared" si="239"/>
        <v>$100K-$125K</v>
      </c>
    </row>
    <row r="15107" spans="1:5" x14ac:dyDescent="0.3">
      <c r="A15107" s="33" t="s">
        <v>4</v>
      </c>
      <c r="B15107" s="33" t="s">
        <v>53</v>
      </c>
      <c r="C15107" s="33">
        <v>122500</v>
      </c>
      <c r="D15107" s="33" t="s">
        <v>232</v>
      </c>
      <c r="E15107" t="str">
        <f t="shared" ref="E15107:E15170" si="240">_xlfn.XLOOKUP(C15107,$H$16:$H$21,$G$16:$G$21,,1)</f>
        <v>$100K-$125K</v>
      </c>
    </row>
    <row r="15108" spans="1:5" x14ac:dyDescent="0.3">
      <c r="A15108" s="33" t="s">
        <v>0</v>
      </c>
      <c r="B15108" s="33" t="s">
        <v>54</v>
      </c>
      <c r="C15108" s="33">
        <v>200000</v>
      </c>
      <c r="D15108" s="33" t="s">
        <v>3431</v>
      </c>
      <c r="E15108" t="str">
        <f t="shared" si="240"/>
        <v>$125K-$200K</v>
      </c>
    </row>
    <row r="15109" spans="1:5" x14ac:dyDescent="0.3">
      <c r="A15109" s="33" t="s">
        <v>0</v>
      </c>
      <c r="B15109" s="33" t="s">
        <v>53</v>
      </c>
      <c r="C15109" s="33">
        <v>90000</v>
      </c>
      <c r="D15109" s="33" t="s">
        <v>641</v>
      </c>
      <c r="E15109" t="str">
        <f t="shared" si="240"/>
        <v>$75K-$100K</v>
      </c>
    </row>
    <row r="15110" spans="1:5" x14ac:dyDescent="0.3">
      <c r="A15110" s="33" t="s">
        <v>2</v>
      </c>
      <c r="B15110" s="33" t="s">
        <v>53</v>
      </c>
      <c r="C15110" s="33"/>
      <c r="D15110" s="33" t="s">
        <v>3593</v>
      </c>
      <c r="E15110" t="str">
        <f t="shared" si="240"/>
        <v>No Data</v>
      </c>
    </row>
    <row r="15111" spans="1:5" x14ac:dyDescent="0.3">
      <c r="A15111" s="33" t="s">
        <v>4</v>
      </c>
      <c r="B15111" s="33" t="s">
        <v>53</v>
      </c>
      <c r="C15111" s="33">
        <v>115000</v>
      </c>
      <c r="D15111" s="33" t="s">
        <v>299</v>
      </c>
      <c r="E15111" t="str">
        <f t="shared" si="240"/>
        <v>$100K-$125K</v>
      </c>
    </row>
    <row r="15112" spans="1:5" x14ac:dyDescent="0.3">
      <c r="A15112" s="33" t="s">
        <v>0</v>
      </c>
      <c r="B15112" s="33" t="s">
        <v>54</v>
      </c>
      <c r="C15112" s="33"/>
      <c r="D15112" s="33" t="s">
        <v>258</v>
      </c>
      <c r="E15112" t="str">
        <f t="shared" si="240"/>
        <v>No Data</v>
      </c>
    </row>
    <row r="15113" spans="1:5" x14ac:dyDescent="0.3">
      <c r="A15113" s="33" t="s">
        <v>2</v>
      </c>
      <c r="B15113" s="33" t="s">
        <v>53</v>
      </c>
      <c r="C15113" s="33">
        <v>100000</v>
      </c>
      <c r="D15113" s="33" t="s">
        <v>1587</v>
      </c>
      <c r="E15113" t="str">
        <f t="shared" si="240"/>
        <v>$75K-$100K</v>
      </c>
    </row>
    <row r="15114" spans="1:5" x14ac:dyDescent="0.3">
      <c r="A15114" s="33" t="s">
        <v>4</v>
      </c>
      <c r="B15114" s="33" t="s">
        <v>53</v>
      </c>
      <c r="C15114" s="33"/>
      <c r="D15114" s="33" t="s">
        <v>268</v>
      </c>
      <c r="E15114" t="str">
        <f t="shared" si="240"/>
        <v>No Data</v>
      </c>
    </row>
    <row r="15115" spans="1:5" x14ac:dyDescent="0.3">
      <c r="A15115" s="33" t="s">
        <v>0</v>
      </c>
      <c r="B15115" s="33" t="s">
        <v>53</v>
      </c>
      <c r="C15115" s="33">
        <v>110000</v>
      </c>
      <c r="D15115" s="33" t="s">
        <v>328</v>
      </c>
      <c r="E15115" t="str">
        <f t="shared" si="240"/>
        <v>$100K-$125K</v>
      </c>
    </row>
    <row r="15116" spans="1:5" x14ac:dyDescent="0.3">
      <c r="A15116" s="33" t="s">
        <v>126</v>
      </c>
      <c r="B15116" s="33" t="s">
        <v>53</v>
      </c>
      <c r="C15116" s="33">
        <v>115000</v>
      </c>
      <c r="D15116" s="33" t="s">
        <v>364</v>
      </c>
      <c r="E15116" t="str">
        <f t="shared" si="240"/>
        <v>$100K-$125K</v>
      </c>
    </row>
    <row r="15117" spans="1:5" x14ac:dyDescent="0.3">
      <c r="A15117" s="33" t="s">
        <v>2</v>
      </c>
      <c r="B15117" s="33" t="s">
        <v>53</v>
      </c>
      <c r="C15117" s="33">
        <v>77500</v>
      </c>
      <c r="D15117" s="33" t="s">
        <v>5885</v>
      </c>
      <c r="E15117" t="str">
        <f t="shared" si="240"/>
        <v>$75K-$100K</v>
      </c>
    </row>
    <row r="15118" spans="1:5" x14ac:dyDescent="0.3">
      <c r="A15118" s="33" t="s">
        <v>2</v>
      </c>
      <c r="B15118" s="33" t="s">
        <v>53</v>
      </c>
      <c r="C15118" s="33"/>
      <c r="D15118" s="33" t="s">
        <v>833</v>
      </c>
      <c r="E15118" t="str">
        <f t="shared" si="240"/>
        <v>No Data</v>
      </c>
    </row>
    <row r="15119" spans="1:5" x14ac:dyDescent="0.3">
      <c r="A15119" s="33" t="s">
        <v>2</v>
      </c>
      <c r="B15119" s="33" t="s">
        <v>53</v>
      </c>
      <c r="C15119" s="33">
        <v>93854</v>
      </c>
      <c r="D15119" s="33" t="s">
        <v>5886</v>
      </c>
      <c r="E15119" t="str">
        <f t="shared" si="240"/>
        <v>$75K-$100K</v>
      </c>
    </row>
    <row r="15120" spans="1:5" x14ac:dyDescent="0.3">
      <c r="A15120" s="33" t="s">
        <v>0</v>
      </c>
      <c r="B15120" s="33" t="s">
        <v>54</v>
      </c>
      <c r="C15120" s="33">
        <v>200000</v>
      </c>
      <c r="D15120" s="33" t="s">
        <v>3872</v>
      </c>
      <c r="E15120" t="str">
        <f t="shared" si="240"/>
        <v>$125K-$200K</v>
      </c>
    </row>
    <row r="15121" spans="1:5" x14ac:dyDescent="0.3">
      <c r="A15121" s="33" t="s">
        <v>0</v>
      </c>
      <c r="B15121" s="33" t="s">
        <v>53</v>
      </c>
      <c r="C15121" s="33">
        <v>136400</v>
      </c>
      <c r="D15121" s="33" t="s">
        <v>516</v>
      </c>
      <c r="E15121" t="str">
        <f t="shared" si="240"/>
        <v>$125K-$200K</v>
      </c>
    </row>
    <row r="15122" spans="1:5" x14ac:dyDescent="0.3">
      <c r="A15122" s="33" t="s">
        <v>4</v>
      </c>
      <c r="B15122" s="33" t="s">
        <v>68</v>
      </c>
      <c r="C15122" s="33">
        <v>96773</v>
      </c>
      <c r="D15122" s="33" t="s">
        <v>2671</v>
      </c>
      <c r="E15122" t="str">
        <f t="shared" si="240"/>
        <v>$75K-$100K</v>
      </c>
    </row>
    <row r="15123" spans="1:5" x14ac:dyDescent="0.3">
      <c r="A15123" s="33" t="s">
        <v>4</v>
      </c>
      <c r="B15123" s="33" t="s">
        <v>53</v>
      </c>
      <c r="C15123" s="33">
        <v>100696.8125</v>
      </c>
      <c r="D15123" s="33" t="s">
        <v>5887</v>
      </c>
      <c r="E15123" t="str">
        <f t="shared" si="240"/>
        <v>$100K-$125K</v>
      </c>
    </row>
    <row r="15124" spans="1:5" x14ac:dyDescent="0.3">
      <c r="A15124" s="33" t="s">
        <v>125</v>
      </c>
      <c r="B15124" s="33" t="s">
        <v>53</v>
      </c>
      <c r="C15124" s="33"/>
      <c r="D15124" s="33" t="s">
        <v>5888</v>
      </c>
      <c r="E15124" t="str">
        <f t="shared" si="240"/>
        <v>No Data</v>
      </c>
    </row>
    <row r="15125" spans="1:5" x14ac:dyDescent="0.3">
      <c r="A15125" s="33" t="s">
        <v>126</v>
      </c>
      <c r="B15125" s="33" t="s">
        <v>54</v>
      </c>
      <c r="C15125" s="33">
        <v>151500</v>
      </c>
      <c r="D15125" s="33" t="s">
        <v>5889</v>
      </c>
      <c r="E15125" t="str">
        <f t="shared" si="240"/>
        <v>$125K-$200K</v>
      </c>
    </row>
    <row r="15126" spans="1:5" x14ac:dyDescent="0.3">
      <c r="A15126" s="33" t="s">
        <v>126</v>
      </c>
      <c r="B15126" s="33" t="s">
        <v>54</v>
      </c>
      <c r="C15126" s="33">
        <v>140000</v>
      </c>
      <c r="D15126" s="33" t="s">
        <v>265</v>
      </c>
      <c r="E15126" t="str">
        <f t="shared" si="240"/>
        <v>$125K-$200K</v>
      </c>
    </row>
    <row r="15127" spans="1:5" x14ac:dyDescent="0.3">
      <c r="A15127" s="33" t="s">
        <v>0</v>
      </c>
      <c r="B15127" s="33" t="s">
        <v>53</v>
      </c>
      <c r="C15127" s="33">
        <v>131475.5</v>
      </c>
      <c r="D15127" s="33" t="s">
        <v>5890</v>
      </c>
      <c r="E15127" t="str">
        <f t="shared" si="240"/>
        <v>$125K-$200K</v>
      </c>
    </row>
    <row r="15128" spans="1:5" x14ac:dyDescent="0.3">
      <c r="A15128" s="33" t="s">
        <v>125</v>
      </c>
      <c r="B15128" s="33" t="s">
        <v>83</v>
      </c>
      <c r="C15128" s="33">
        <v>69300</v>
      </c>
      <c r="D15128" s="33" t="s">
        <v>932</v>
      </c>
      <c r="E15128" t="str">
        <f t="shared" si="240"/>
        <v>&lt;$75K</v>
      </c>
    </row>
    <row r="15129" spans="1:5" x14ac:dyDescent="0.3">
      <c r="A15129" s="33" t="s">
        <v>4</v>
      </c>
      <c r="B15129" s="33" t="s">
        <v>96</v>
      </c>
      <c r="C15129" s="33">
        <v>80000</v>
      </c>
      <c r="D15129" s="33" t="s">
        <v>3075</v>
      </c>
      <c r="E15129" t="str">
        <f t="shared" si="240"/>
        <v>$75K-$100K</v>
      </c>
    </row>
    <row r="15130" spans="1:5" x14ac:dyDescent="0.3">
      <c r="A15130" s="33" t="s">
        <v>0</v>
      </c>
      <c r="B15130" s="33" t="s">
        <v>53</v>
      </c>
      <c r="C15130" s="33">
        <v>165000</v>
      </c>
      <c r="D15130" s="33" t="s">
        <v>2598</v>
      </c>
      <c r="E15130" t="str">
        <f t="shared" si="240"/>
        <v>$125K-$200K</v>
      </c>
    </row>
    <row r="15131" spans="1:5" x14ac:dyDescent="0.3">
      <c r="A15131" s="33" t="s">
        <v>4</v>
      </c>
      <c r="B15131" s="33" t="s">
        <v>65</v>
      </c>
      <c r="C15131" s="33">
        <v>97444</v>
      </c>
      <c r="D15131" s="33" t="s">
        <v>2705</v>
      </c>
      <c r="E15131" t="str">
        <f t="shared" si="240"/>
        <v>$75K-$100K</v>
      </c>
    </row>
    <row r="15132" spans="1:5" x14ac:dyDescent="0.3">
      <c r="A15132" s="33" t="s">
        <v>128</v>
      </c>
      <c r="B15132" s="33" t="s">
        <v>69</v>
      </c>
      <c r="C15132" s="33">
        <v>157500</v>
      </c>
      <c r="D15132" s="33" t="s">
        <v>5891</v>
      </c>
      <c r="E15132" t="str">
        <f t="shared" si="240"/>
        <v>$125K-$200K</v>
      </c>
    </row>
    <row r="15133" spans="1:5" x14ac:dyDescent="0.3">
      <c r="A15133" s="33" t="s">
        <v>0</v>
      </c>
      <c r="B15133" s="33" t="s">
        <v>54</v>
      </c>
      <c r="C15133" s="33">
        <v>191900</v>
      </c>
      <c r="D15133" s="33" t="s">
        <v>586</v>
      </c>
      <c r="E15133" t="str">
        <f t="shared" si="240"/>
        <v>$125K-$200K</v>
      </c>
    </row>
    <row r="15134" spans="1:5" x14ac:dyDescent="0.3">
      <c r="A15134" s="33" t="s">
        <v>0</v>
      </c>
      <c r="B15134" s="33" t="s">
        <v>53</v>
      </c>
      <c r="C15134" s="33">
        <v>90000</v>
      </c>
      <c r="D15134" s="33" t="s">
        <v>5892</v>
      </c>
      <c r="E15134" t="str">
        <f t="shared" si="240"/>
        <v>$75K-$100K</v>
      </c>
    </row>
    <row r="15135" spans="1:5" x14ac:dyDescent="0.3">
      <c r="A15135" s="33" t="s">
        <v>66</v>
      </c>
      <c r="B15135" s="33" t="s">
        <v>63</v>
      </c>
      <c r="C15135" s="33">
        <v>197500</v>
      </c>
      <c r="D15135" s="33" t="s">
        <v>1974</v>
      </c>
      <c r="E15135" t="str">
        <f t="shared" si="240"/>
        <v>$125K-$200K</v>
      </c>
    </row>
    <row r="15136" spans="1:5" x14ac:dyDescent="0.3">
      <c r="A15136" s="33" t="s">
        <v>0</v>
      </c>
      <c r="B15136" s="33" t="s">
        <v>53</v>
      </c>
      <c r="C15136" s="33">
        <v>197000</v>
      </c>
      <c r="D15136" s="33" t="s">
        <v>5893</v>
      </c>
      <c r="E15136" t="str">
        <f t="shared" si="240"/>
        <v>$125K-$200K</v>
      </c>
    </row>
    <row r="15137" spans="1:5" x14ac:dyDescent="0.3">
      <c r="A15137" s="33" t="s">
        <v>4</v>
      </c>
      <c r="B15137" s="33" t="s">
        <v>53</v>
      </c>
      <c r="C15137" s="33">
        <v>140000</v>
      </c>
      <c r="D15137" s="33" t="s">
        <v>214</v>
      </c>
      <c r="E15137" t="str">
        <f t="shared" si="240"/>
        <v>$125K-$200K</v>
      </c>
    </row>
    <row r="15138" spans="1:5" x14ac:dyDescent="0.3">
      <c r="A15138" s="33" t="s">
        <v>4</v>
      </c>
      <c r="B15138" s="33" t="s">
        <v>57</v>
      </c>
      <c r="C15138" s="33">
        <v>62859</v>
      </c>
      <c r="D15138" s="33" t="s">
        <v>792</v>
      </c>
      <c r="E15138" t="str">
        <f t="shared" si="240"/>
        <v>&lt;$75K</v>
      </c>
    </row>
    <row r="15139" spans="1:5" x14ac:dyDescent="0.3">
      <c r="A15139" s="33" t="s">
        <v>52</v>
      </c>
      <c r="B15139" s="33" t="s">
        <v>53</v>
      </c>
      <c r="C15139" s="33">
        <v>80000</v>
      </c>
      <c r="D15139" s="33" t="s">
        <v>3988</v>
      </c>
      <c r="E15139" t="str">
        <f t="shared" si="240"/>
        <v>$75K-$100K</v>
      </c>
    </row>
    <row r="15140" spans="1:5" x14ac:dyDescent="0.3">
      <c r="A15140" s="33" t="s">
        <v>0</v>
      </c>
      <c r="B15140" s="33" t="s">
        <v>53</v>
      </c>
      <c r="C15140" s="33">
        <v>99714</v>
      </c>
      <c r="D15140" s="33" t="s">
        <v>2585</v>
      </c>
      <c r="E15140" t="str">
        <f t="shared" si="240"/>
        <v>$75K-$100K</v>
      </c>
    </row>
    <row r="15141" spans="1:5" x14ac:dyDescent="0.3">
      <c r="A15141" s="33" t="s">
        <v>0</v>
      </c>
      <c r="B15141" s="33" t="s">
        <v>53</v>
      </c>
      <c r="C15141" s="33">
        <v>205000</v>
      </c>
      <c r="D15141" s="33" t="s">
        <v>3431</v>
      </c>
      <c r="E15141" t="str">
        <f t="shared" si="240"/>
        <v>&gt;$200K</v>
      </c>
    </row>
    <row r="15142" spans="1:5" x14ac:dyDescent="0.3">
      <c r="A15142" s="33" t="s">
        <v>128</v>
      </c>
      <c r="B15142" s="33" t="s">
        <v>54</v>
      </c>
      <c r="C15142" s="33">
        <v>162500</v>
      </c>
      <c r="D15142" s="33" t="s">
        <v>232</v>
      </c>
      <c r="E15142" t="str">
        <f t="shared" si="240"/>
        <v>$125K-$200K</v>
      </c>
    </row>
    <row r="15143" spans="1:5" x14ac:dyDescent="0.3">
      <c r="A15143" s="33" t="s">
        <v>0</v>
      </c>
      <c r="B15143" s="33" t="s">
        <v>53</v>
      </c>
      <c r="C15143" s="33"/>
      <c r="D15143" s="33" t="s">
        <v>5721</v>
      </c>
      <c r="E15143" t="str">
        <f t="shared" si="240"/>
        <v>No Data</v>
      </c>
    </row>
    <row r="15144" spans="1:5" x14ac:dyDescent="0.3">
      <c r="A15144" s="33" t="s">
        <v>2</v>
      </c>
      <c r="B15144" s="33" t="s">
        <v>54</v>
      </c>
      <c r="C15144" s="33"/>
      <c r="D15144" s="33" t="s">
        <v>1412</v>
      </c>
      <c r="E15144" t="str">
        <f t="shared" si="240"/>
        <v>No Data</v>
      </c>
    </row>
    <row r="15145" spans="1:5" x14ac:dyDescent="0.3">
      <c r="A15145" s="33" t="s">
        <v>0</v>
      </c>
      <c r="B15145" s="33" t="s">
        <v>53</v>
      </c>
      <c r="C15145" s="33"/>
      <c r="D15145" s="33" t="s">
        <v>218</v>
      </c>
      <c r="E15145" t="str">
        <f t="shared" si="240"/>
        <v>No Data</v>
      </c>
    </row>
    <row r="15146" spans="1:5" x14ac:dyDescent="0.3">
      <c r="A15146" s="33" t="s">
        <v>0</v>
      </c>
      <c r="B15146" s="33" t="s">
        <v>53</v>
      </c>
      <c r="C15146" s="33">
        <v>162500</v>
      </c>
      <c r="D15146" s="33" t="s">
        <v>614</v>
      </c>
      <c r="E15146" t="str">
        <f t="shared" si="240"/>
        <v>$125K-$200K</v>
      </c>
    </row>
    <row r="15147" spans="1:5" x14ac:dyDescent="0.3">
      <c r="A15147" s="33" t="s">
        <v>4</v>
      </c>
      <c r="B15147" s="33" t="s">
        <v>54</v>
      </c>
      <c r="C15147" s="33">
        <v>120000</v>
      </c>
      <c r="D15147" s="33" t="s">
        <v>4000</v>
      </c>
      <c r="E15147" t="str">
        <f t="shared" si="240"/>
        <v>$100K-$125K</v>
      </c>
    </row>
    <row r="15148" spans="1:5" x14ac:dyDescent="0.3">
      <c r="A15148" s="33" t="s">
        <v>52</v>
      </c>
      <c r="B15148" s="33" t="s">
        <v>56</v>
      </c>
      <c r="C15148" s="33">
        <v>63000</v>
      </c>
      <c r="D15148" s="33" t="s">
        <v>5894</v>
      </c>
      <c r="E15148" t="str">
        <f t="shared" si="240"/>
        <v>&lt;$75K</v>
      </c>
    </row>
    <row r="15149" spans="1:5" x14ac:dyDescent="0.3">
      <c r="A15149" s="33" t="s">
        <v>129</v>
      </c>
      <c r="B15149" s="33" t="s">
        <v>53</v>
      </c>
      <c r="C15149" s="33"/>
      <c r="D15149" s="33" t="s">
        <v>3243</v>
      </c>
      <c r="E15149" t="str">
        <f t="shared" si="240"/>
        <v>No Data</v>
      </c>
    </row>
    <row r="15150" spans="1:5" x14ac:dyDescent="0.3">
      <c r="A15150" s="33" t="s">
        <v>1</v>
      </c>
      <c r="B15150" s="33" t="s">
        <v>67</v>
      </c>
      <c r="C15150" s="33">
        <v>79200</v>
      </c>
      <c r="D15150" s="33" t="s">
        <v>2357</v>
      </c>
      <c r="E15150" t="str">
        <f t="shared" si="240"/>
        <v>$75K-$100K</v>
      </c>
    </row>
    <row r="15151" spans="1:5" x14ac:dyDescent="0.3">
      <c r="A15151" s="33" t="s">
        <v>129</v>
      </c>
      <c r="B15151" s="33" t="s">
        <v>84</v>
      </c>
      <c r="C15151" s="33">
        <v>194500</v>
      </c>
      <c r="D15151" s="33" t="s">
        <v>1172</v>
      </c>
      <c r="E15151" t="str">
        <f t="shared" si="240"/>
        <v>$125K-$200K</v>
      </c>
    </row>
    <row r="15152" spans="1:5" x14ac:dyDescent="0.3">
      <c r="A15152" s="33" t="s">
        <v>4</v>
      </c>
      <c r="B15152" s="33" t="s">
        <v>53</v>
      </c>
      <c r="C15152" s="33">
        <v>75000</v>
      </c>
      <c r="D15152" s="33" t="s">
        <v>292</v>
      </c>
      <c r="E15152" t="str">
        <f t="shared" si="240"/>
        <v>&lt;$75K</v>
      </c>
    </row>
    <row r="15153" spans="1:5" x14ac:dyDescent="0.3">
      <c r="A15153" s="33" t="s">
        <v>128</v>
      </c>
      <c r="B15153" s="33" t="s">
        <v>53</v>
      </c>
      <c r="C15153" s="33">
        <v>375000</v>
      </c>
      <c r="D15153" s="33" t="s">
        <v>692</v>
      </c>
      <c r="E15153" t="str">
        <f t="shared" si="240"/>
        <v>&gt;$200K</v>
      </c>
    </row>
    <row r="15154" spans="1:5" x14ac:dyDescent="0.3">
      <c r="A15154" s="33" t="s">
        <v>126</v>
      </c>
      <c r="B15154" s="33" t="s">
        <v>166</v>
      </c>
      <c r="C15154" s="33">
        <v>89100</v>
      </c>
      <c r="D15154" s="33" t="s">
        <v>3651</v>
      </c>
      <c r="E15154" t="str">
        <f t="shared" si="240"/>
        <v>$75K-$100K</v>
      </c>
    </row>
    <row r="15155" spans="1:5" x14ac:dyDescent="0.3">
      <c r="A15155" s="33" t="s">
        <v>0</v>
      </c>
      <c r="B15155" s="33" t="s">
        <v>53</v>
      </c>
      <c r="C15155" s="33">
        <v>174000</v>
      </c>
      <c r="D15155" s="33" t="s">
        <v>520</v>
      </c>
      <c r="E15155" t="str">
        <f t="shared" si="240"/>
        <v>$125K-$200K</v>
      </c>
    </row>
    <row r="15156" spans="1:5" x14ac:dyDescent="0.3">
      <c r="A15156" s="33" t="s">
        <v>2</v>
      </c>
      <c r="B15156" s="33" t="s">
        <v>53</v>
      </c>
      <c r="C15156" s="33"/>
      <c r="D15156" s="33" t="s">
        <v>2290</v>
      </c>
      <c r="E15156" t="str">
        <f t="shared" si="240"/>
        <v>No Data</v>
      </c>
    </row>
    <row r="15157" spans="1:5" x14ac:dyDescent="0.3">
      <c r="A15157" s="33" t="s">
        <v>2</v>
      </c>
      <c r="B15157" s="33" t="s">
        <v>53</v>
      </c>
      <c r="C15157" s="33">
        <v>125000</v>
      </c>
      <c r="D15157" s="33" t="s">
        <v>431</v>
      </c>
      <c r="E15157" t="str">
        <f t="shared" si="240"/>
        <v>$100K-$125K</v>
      </c>
    </row>
    <row r="15158" spans="1:5" x14ac:dyDescent="0.3">
      <c r="A15158" s="33" t="s">
        <v>0</v>
      </c>
      <c r="B15158" s="33" t="s">
        <v>54</v>
      </c>
      <c r="C15158" s="33"/>
      <c r="D15158" s="33" t="s">
        <v>258</v>
      </c>
      <c r="E15158" t="str">
        <f t="shared" si="240"/>
        <v>No Data</v>
      </c>
    </row>
    <row r="15159" spans="1:5" x14ac:dyDescent="0.3">
      <c r="A15159" s="33" t="s">
        <v>0</v>
      </c>
      <c r="B15159" s="33" t="s">
        <v>53</v>
      </c>
      <c r="C15159" s="33"/>
      <c r="D15159" s="33" t="s">
        <v>299</v>
      </c>
      <c r="E15159" t="str">
        <f t="shared" si="240"/>
        <v>No Data</v>
      </c>
    </row>
    <row r="15160" spans="1:5" x14ac:dyDescent="0.3">
      <c r="A15160" s="33" t="s">
        <v>0</v>
      </c>
      <c r="B15160" s="33" t="s">
        <v>54</v>
      </c>
      <c r="C15160" s="33">
        <v>92500</v>
      </c>
      <c r="D15160" s="33" t="s">
        <v>596</v>
      </c>
      <c r="E15160" t="str">
        <f t="shared" si="240"/>
        <v>$75K-$100K</v>
      </c>
    </row>
    <row r="15161" spans="1:5" x14ac:dyDescent="0.3">
      <c r="A15161" s="33" t="s">
        <v>0</v>
      </c>
      <c r="B15161" s="33" t="s">
        <v>54</v>
      </c>
      <c r="C15161" s="33"/>
      <c r="D15161" s="33" t="s">
        <v>258</v>
      </c>
      <c r="E15161" t="str">
        <f t="shared" si="240"/>
        <v>No Data</v>
      </c>
    </row>
    <row r="15162" spans="1:5" x14ac:dyDescent="0.3">
      <c r="A15162" s="33" t="s">
        <v>4</v>
      </c>
      <c r="B15162" s="33" t="s">
        <v>53</v>
      </c>
      <c r="C15162" s="33"/>
      <c r="D15162" s="33" t="s">
        <v>305</v>
      </c>
      <c r="E15162" t="str">
        <f t="shared" si="240"/>
        <v>No Data</v>
      </c>
    </row>
    <row r="15163" spans="1:5" x14ac:dyDescent="0.3">
      <c r="A15163" s="33" t="s">
        <v>4</v>
      </c>
      <c r="B15163" s="33" t="s">
        <v>53</v>
      </c>
      <c r="C15163" s="33"/>
      <c r="D15163" s="33" t="s">
        <v>3263</v>
      </c>
      <c r="E15163" t="str">
        <f t="shared" si="240"/>
        <v>No Data</v>
      </c>
    </row>
    <row r="15164" spans="1:5" x14ac:dyDescent="0.3">
      <c r="A15164" s="33" t="s">
        <v>2</v>
      </c>
      <c r="B15164" s="33" t="s">
        <v>53</v>
      </c>
      <c r="C15164" s="33">
        <v>104750</v>
      </c>
      <c r="D15164" s="33" t="s">
        <v>5895</v>
      </c>
      <c r="E15164" t="str">
        <f t="shared" si="240"/>
        <v>$100K-$125K</v>
      </c>
    </row>
    <row r="15165" spans="1:5" x14ac:dyDescent="0.3">
      <c r="A15165" s="33" t="s">
        <v>2</v>
      </c>
      <c r="B15165" s="33" t="s">
        <v>53</v>
      </c>
      <c r="C15165" s="33">
        <v>69900</v>
      </c>
      <c r="D15165" s="33" t="s">
        <v>1076</v>
      </c>
      <c r="E15165" t="str">
        <f t="shared" si="240"/>
        <v>&lt;$75K</v>
      </c>
    </row>
    <row r="15166" spans="1:5" x14ac:dyDescent="0.3">
      <c r="A15166" s="33" t="s">
        <v>126</v>
      </c>
      <c r="B15166" s="33" t="s">
        <v>68</v>
      </c>
      <c r="C15166" s="33"/>
      <c r="D15166" s="33" t="s">
        <v>5896</v>
      </c>
      <c r="E15166" t="str">
        <f t="shared" si="240"/>
        <v>No Data</v>
      </c>
    </row>
    <row r="15167" spans="1:5" x14ac:dyDescent="0.3">
      <c r="A15167" s="33" t="s">
        <v>126</v>
      </c>
      <c r="B15167" s="33" t="s">
        <v>53</v>
      </c>
      <c r="C15167" s="33">
        <v>142500</v>
      </c>
      <c r="D15167" s="33" t="s">
        <v>1657</v>
      </c>
      <c r="E15167" t="str">
        <f t="shared" si="240"/>
        <v>$125K-$200K</v>
      </c>
    </row>
    <row r="15168" spans="1:5" x14ac:dyDescent="0.3">
      <c r="A15168" s="33" t="s">
        <v>125</v>
      </c>
      <c r="B15168" s="33" t="s">
        <v>53</v>
      </c>
      <c r="C15168" s="33"/>
      <c r="D15168" s="33" t="s">
        <v>559</v>
      </c>
      <c r="E15168" t="str">
        <f t="shared" si="240"/>
        <v>No Data</v>
      </c>
    </row>
    <row r="15169" spans="1:5" x14ac:dyDescent="0.3">
      <c r="A15169" s="33" t="s">
        <v>2</v>
      </c>
      <c r="B15169" s="33" t="s">
        <v>53</v>
      </c>
      <c r="C15169" s="33">
        <v>90000</v>
      </c>
      <c r="D15169" s="33" t="s">
        <v>2473</v>
      </c>
      <c r="E15169" t="str">
        <f t="shared" si="240"/>
        <v>$75K-$100K</v>
      </c>
    </row>
    <row r="15170" spans="1:5" x14ac:dyDescent="0.3">
      <c r="A15170" s="33" t="s">
        <v>2</v>
      </c>
      <c r="B15170" s="33" t="s">
        <v>53</v>
      </c>
      <c r="C15170" s="33"/>
      <c r="D15170" s="33" t="s">
        <v>1393</v>
      </c>
      <c r="E15170" t="str">
        <f t="shared" si="240"/>
        <v>No Data</v>
      </c>
    </row>
    <row r="15171" spans="1:5" x14ac:dyDescent="0.3">
      <c r="A15171" s="33" t="s">
        <v>0</v>
      </c>
      <c r="B15171" s="33" t="s">
        <v>53</v>
      </c>
      <c r="C15171" s="33"/>
      <c r="D15171" s="33" t="s">
        <v>457</v>
      </c>
      <c r="E15171" t="str">
        <f t="shared" ref="E15171:E15234" si="241">_xlfn.XLOOKUP(C15171,$H$16:$H$21,$G$16:$G$21,,1)</f>
        <v>No Data</v>
      </c>
    </row>
    <row r="15172" spans="1:5" x14ac:dyDescent="0.3">
      <c r="A15172" s="33" t="s">
        <v>2</v>
      </c>
      <c r="B15172" s="33" t="s">
        <v>53</v>
      </c>
      <c r="C15172" s="33"/>
      <c r="D15172" s="33" t="s">
        <v>512</v>
      </c>
      <c r="E15172" t="str">
        <f t="shared" si="241"/>
        <v>No Data</v>
      </c>
    </row>
    <row r="15173" spans="1:5" x14ac:dyDescent="0.3">
      <c r="A15173" s="33" t="s">
        <v>126</v>
      </c>
      <c r="B15173" s="33" t="s">
        <v>53</v>
      </c>
      <c r="C15173" s="33"/>
      <c r="D15173" s="33" t="s">
        <v>5897</v>
      </c>
      <c r="E15173" t="str">
        <f t="shared" si="241"/>
        <v>No Data</v>
      </c>
    </row>
    <row r="15174" spans="1:5" x14ac:dyDescent="0.3">
      <c r="A15174" s="33" t="s">
        <v>0</v>
      </c>
      <c r="B15174" s="33" t="s">
        <v>53</v>
      </c>
      <c r="C15174" s="33">
        <v>115000</v>
      </c>
      <c r="D15174" s="33" t="s">
        <v>5898</v>
      </c>
      <c r="E15174" t="str">
        <f t="shared" si="241"/>
        <v>$100K-$125K</v>
      </c>
    </row>
    <row r="15175" spans="1:5" x14ac:dyDescent="0.3">
      <c r="A15175" s="33" t="s">
        <v>4</v>
      </c>
      <c r="B15175" s="33" t="s">
        <v>53</v>
      </c>
      <c r="C15175" s="33">
        <v>130700</v>
      </c>
      <c r="D15175" s="33" t="s">
        <v>293</v>
      </c>
      <c r="E15175" t="str">
        <f t="shared" si="241"/>
        <v>$125K-$200K</v>
      </c>
    </row>
    <row r="15176" spans="1:5" x14ac:dyDescent="0.3">
      <c r="A15176" s="33" t="s">
        <v>125</v>
      </c>
      <c r="B15176" s="33" t="s">
        <v>53</v>
      </c>
      <c r="C15176" s="33">
        <v>167000</v>
      </c>
      <c r="D15176" s="33" t="s">
        <v>294</v>
      </c>
      <c r="E15176" t="str">
        <f t="shared" si="241"/>
        <v>$125K-$200K</v>
      </c>
    </row>
    <row r="15177" spans="1:5" x14ac:dyDescent="0.3">
      <c r="A15177" s="33" t="s">
        <v>0</v>
      </c>
      <c r="B15177" s="33" t="s">
        <v>113</v>
      </c>
      <c r="C15177" s="33">
        <v>157500</v>
      </c>
      <c r="D15177" s="33" t="s">
        <v>5899</v>
      </c>
      <c r="E15177" t="str">
        <f t="shared" si="241"/>
        <v>$125K-$200K</v>
      </c>
    </row>
    <row r="15178" spans="1:5" x14ac:dyDescent="0.3">
      <c r="A15178" s="33" t="s">
        <v>4</v>
      </c>
      <c r="B15178" s="33" t="s">
        <v>70</v>
      </c>
      <c r="C15178" s="33">
        <v>89100</v>
      </c>
      <c r="D15178" s="33" t="s">
        <v>898</v>
      </c>
      <c r="E15178" t="str">
        <f t="shared" si="241"/>
        <v>$75K-$100K</v>
      </c>
    </row>
    <row r="15179" spans="1:5" x14ac:dyDescent="0.3">
      <c r="A15179" s="33" t="s">
        <v>52</v>
      </c>
      <c r="B15179" s="33" t="s">
        <v>53</v>
      </c>
      <c r="C15179" s="33"/>
      <c r="D15179" s="33" t="s">
        <v>3535</v>
      </c>
      <c r="E15179" t="str">
        <f t="shared" si="241"/>
        <v>No Data</v>
      </c>
    </row>
    <row r="15180" spans="1:5" x14ac:dyDescent="0.3">
      <c r="A15180" s="33" t="s">
        <v>128</v>
      </c>
      <c r="B15180" s="33" t="s">
        <v>53</v>
      </c>
      <c r="C15180" s="33">
        <v>112450</v>
      </c>
      <c r="D15180" s="33" t="s">
        <v>1142</v>
      </c>
      <c r="E15180" t="str">
        <f t="shared" si="241"/>
        <v>$100K-$125K</v>
      </c>
    </row>
    <row r="15181" spans="1:5" x14ac:dyDescent="0.3">
      <c r="A15181" s="33" t="s">
        <v>0</v>
      </c>
      <c r="B15181" s="33" t="s">
        <v>53</v>
      </c>
      <c r="C15181" s="33">
        <v>112500</v>
      </c>
      <c r="D15181" s="33" t="s">
        <v>3763</v>
      </c>
      <c r="E15181" t="str">
        <f t="shared" si="241"/>
        <v>$100K-$125K</v>
      </c>
    </row>
    <row r="15182" spans="1:5" x14ac:dyDescent="0.3">
      <c r="A15182" s="33" t="s">
        <v>0</v>
      </c>
      <c r="B15182" s="33" t="s">
        <v>53</v>
      </c>
      <c r="C15182" s="33">
        <v>130316</v>
      </c>
      <c r="D15182" s="33" t="s">
        <v>5900</v>
      </c>
      <c r="E15182" t="str">
        <f t="shared" si="241"/>
        <v>$125K-$200K</v>
      </c>
    </row>
    <row r="15183" spans="1:5" x14ac:dyDescent="0.3">
      <c r="A15183" s="33" t="s">
        <v>125</v>
      </c>
      <c r="B15183" s="33" t="s">
        <v>53</v>
      </c>
      <c r="C15183" s="33">
        <v>150000</v>
      </c>
      <c r="D15183" s="33" t="s">
        <v>3267</v>
      </c>
      <c r="E15183" t="str">
        <f t="shared" si="241"/>
        <v>$125K-$200K</v>
      </c>
    </row>
    <row r="15184" spans="1:5" x14ac:dyDescent="0.3">
      <c r="A15184" s="33" t="s">
        <v>2</v>
      </c>
      <c r="B15184" s="33" t="s">
        <v>88</v>
      </c>
      <c r="C15184" s="33">
        <v>105000</v>
      </c>
      <c r="D15184" s="33" t="s">
        <v>2461</v>
      </c>
      <c r="E15184" t="str">
        <f t="shared" si="241"/>
        <v>$100K-$125K</v>
      </c>
    </row>
    <row r="15185" spans="1:5" x14ac:dyDescent="0.3">
      <c r="A15185" s="33" t="s">
        <v>2</v>
      </c>
      <c r="B15185" s="33" t="s">
        <v>53</v>
      </c>
      <c r="C15185" s="33">
        <v>79500</v>
      </c>
      <c r="D15185" s="33" t="s">
        <v>208</v>
      </c>
      <c r="E15185" t="str">
        <f t="shared" si="241"/>
        <v>$75K-$100K</v>
      </c>
    </row>
    <row r="15186" spans="1:5" x14ac:dyDescent="0.3">
      <c r="A15186" s="33" t="s">
        <v>129</v>
      </c>
      <c r="B15186" s="33" t="s">
        <v>68</v>
      </c>
      <c r="C15186" s="33"/>
      <c r="D15186" s="33" t="s">
        <v>5901</v>
      </c>
      <c r="E15186" t="str">
        <f t="shared" si="241"/>
        <v>No Data</v>
      </c>
    </row>
    <row r="15187" spans="1:5" x14ac:dyDescent="0.3">
      <c r="A15187" s="33" t="s">
        <v>2</v>
      </c>
      <c r="B15187" s="33" t="s">
        <v>57</v>
      </c>
      <c r="C15187" s="33">
        <v>57500</v>
      </c>
      <c r="D15187" s="33" t="s">
        <v>2434</v>
      </c>
      <c r="E15187" t="str">
        <f t="shared" si="241"/>
        <v>&lt;$75K</v>
      </c>
    </row>
    <row r="15188" spans="1:5" x14ac:dyDescent="0.3">
      <c r="A15188" s="33" t="s">
        <v>4</v>
      </c>
      <c r="B15188" s="33" t="s">
        <v>97</v>
      </c>
      <c r="C15188" s="33">
        <v>98301.5</v>
      </c>
      <c r="D15188" s="33" t="s">
        <v>5902</v>
      </c>
      <c r="E15188" t="str">
        <f t="shared" si="241"/>
        <v>$75K-$100K</v>
      </c>
    </row>
    <row r="15189" spans="1:5" x14ac:dyDescent="0.3">
      <c r="A15189" s="33" t="s">
        <v>4</v>
      </c>
      <c r="B15189" s="33" t="s">
        <v>81</v>
      </c>
      <c r="C15189" s="33">
        <v>155000</v>
      </c>
      <c r="D15189" s="33" t="s">
        <v>5903</v>
      </c>
      <c r="E15189" t="str">
        <f t="shared" si="241"/>
        <v>$125K-$200K</v>
      </c>
    </row>
    <row r="15190" spans="1:5" x14ac:dyDescent="0.3">
      <c r="A15190" s="33" t="s">
        <v>126</v>
      </c>
      <c r="B15190" s="33" t="s">
        <v>53</v>
      </c>
      <c r="C15190" s="33">
        <v>140000</v>
      </c>
      <c r="D15190" s="33" t="s">
        <v>5904</v>
      </c>
      <c r="E15190" t="str">
        <f t="shared" si="241"/>
        <v>$125K-$200K</v>
      </c>
    </row>
    <row r="15191" spans="1:5" x14ac:dyDescent="0.3">
      <c r="A15191" s="33" t="s">
        <v>52</v>
      </c>
      <c r="B15191" s="33" t="s">
        <v>53</v>
      </c>
      <c r="C15191" s="33"/>
      <c r="D15191" s="33" t="s">
        <v>5905</v>
      </c>
      <c r="E15191" t="str">
        <f t="shared" si="241"/>
        <v>No Data</v>
      </c>
    </row>
    <row r="15192" spans="1:5" x14ac:dyDescent="0.3">
      <c r="A15192" s="33" t="s">
        <v>52</v>
      </c>
      <c r="B15192" s="33" t="s">
        <v>53</v>
      </c>
      <c r="C15192" s="33">
        <v>96500</v>
      </c>
      <c r="D15192" s="33" t="s">
        <v>208</v>
      </c>
      <c r="E15192" t="str">
        <f t="shared" si="241"/>
        <v>$75K-$100K</v>
      </c>
    </row>
    <row r="15193" spans="1:5" x14ac:dyDescent="0.3">
      <c r="A15193" s="33" t="s">
        <v>128</v>
      </c>
      <c r="B15193" s="33" t="s">
        <v>81</v>
      </c>
      <c r="C15193" s="33">
        <v>157500</v>
      </c>
      <c r="D15193" s="33" t="s">
        <v>834</v>
      </c>
      <c r="E15193" t="str">
        <f t="shared" si="241"/>
        <v>$125K-$200K</v>
      </c>
    </row>
    <row r="15194" spans="1:5" x14ac:dyDescent="0.3">
      <c r="A15194" s="33" t="s">
        <v>128</v>
      </c>
      <c r="B15194" s="33" t="s">
        <v>53</v>
      </c>
      <c r="C15194" s="33">
        <v>145000</v>
      </c>
      <c r="D15194" s="33" t="s">
        <v>265</v>
      </c>
      <c r="E15194" t="str">
        <f t="shared" si="241"/>
        <v>$125K-$200K</v>
      </c>
    </row>
    <row r="15195" spans="1:5" x14ac:dyDescent="0.3">
      <c r="A15195" s="33" t="s">
        <v>2</v>
      </c>
      <c r="B15195" s="33" t="s">
        <v>53</v>
      </c>
      <c r="C15195" s="33">
        <v>150000</v>
      </c>
      <c r="D15195" s="33" t="s">
        <v>2448</v>
      </c>
      <c r="E15195" t="str">
        <f t="shared" si="241"/>
        <v>$125K-$200K</v>
      </c>
    </row>
    <row r="15196" spans="1:5" x14ac:dyDescent="0.3">
      <c r="A15196" s="33" t="s">
        <v>2</v>
      </c>
      <c r="B15196" s="33" t="s">
        <v>53</v>
      </c>
      <c r="C15196" s="33"/>
      <c r="D15196" s="33" t="s">
        <v>5906</v>
      </c>
      <c r="E15196" t="str">
        <f t="shared" si="241"/>
        <v>No Data</v>
      </c>
    </row>
    <row r="15197" spans="1:5" x14ac:dyDescent="0.3">
      <c r="A15197" s="33" t="s">
        <v>0</v>
      </c>
      <c r="B15197" s="33" t="s">
        <v>53</v>
      </c>
      <c r="C15197" s="33">
        <v>172500</v>
      </c>
      <c r="D15197" s="33" t="s">
        <v>364</v>
      </c>
      <c r="E15197" t="str">
        <f t="shared" si="241"/>
        <v>$125K-$200K</v>
      </c>
    </row>
    <row r="15198" spans="1:5" x14ac:dyDescent="0.3">
      <c r="A15198" s="33" t="s">
        <v>52</v>
      </c>
      <c r="B15198" s="33" t="s">
        <v>104</v>
      </c>
      <c r="C15198" s="33">
        <v>123500</v>
      </c>
      <c r="D15198" s="33" t="s">
        <v>5907</v>
      </c>
      <c r="E15198" t="str">
        <f t="shared" si="241"/>
        <v>$100K-$125K</v>
      </c>
    </row>
    <row r="15199" spans="1:5" x14ac:dyDescent="0.3">
      <c r="A15199" s="33" t="s">
        <v>126</v>
      </c>
      <c r="B15199" s="33" t="s">
        <v>80</v>
      </c>
      <c r="C15199" s="33">
        <v>147500</v>
      </c>
      <c r="D15199" s="33" t="s">
        <v>546</v>
      </c>
      <c r="E15199" t="str">
        <f t="shared" si="241"/>
        <v>$125K-$200K</v>
      </c>
    </row>
    <row r="15200" spans="1:5" x14ac:dyDescent="0.3">
      <c r="A15200" s="33" t="s">
        <v>2</v>
      </c>
      <c r="B15200" s="33" t="s">
        <v>53</v>
      </c>
      <c r="C15200" s="33"/>
      <c r="D15200" s="33" t="s">
        <v>480</v>
      </c>
      <c r="E15200" t="str">
        <f t="shared" si="241"/>
        <v>No Data</v>
      </c>
    </row>
    <row r="15201" spans="1:5" x14ac:dyDescent="0.3">
      <c r="A15201" s="33" t="s">
        <v>4</v>
      </c>
      <c r="B15201" s="33" t="s">
        <v>83</v>
      </c>
      <c r="C15201" s="33">
        <v>147500</v>
      </c>
      <c r="D15201" s="33" t="s">
        <v>5908</v>
      </c>
      <c r="E15201" t="str">
        <f t="shared" si="241"/>
        <v>$125K-$200K</v>
      </c>
    </row>
    <row r="15202" spans="1:5" x14ac:dyDescent="0.3">
      <c r="A15202" s="33" t="s">
        <v>0</v>
      </c>
      <c r="B15202" s="33" t="s">
        <v>53</v>
      </c>
      <c r="C15202" s="33"/>
      <c r="D15202" s="33" t="s">
        <v>5909</v>
      </c>
      <c r="E15202" t="str">
        <f t="shared" si="241"/>
        <v>No Data</v>
      </c>
    </row>
    <row r="15203" spans="1:5" x14ac:dyDescent="0.3">
      <c r="A15203" s="33" t="s">
        <v>2</v>
      </c>
      <c r="B15203" s="33" t="s">
        <v>53</v>
      </c>
      <c r="C15203" s="33">
        <v>136500</v>
      </c>
      <c r="D15203" s="33" t="s">
        <v>5910</v>
      </c>
      <c r="E15203" t="str">
        <f t="shared" si="241"/>
        <v>$125K-$200K</v>
      </c>
    </row>
    <row r="15204" spans="1:5" x14ac:dyDescent="0.3">
      <c r="A15204" s="33" t="s">
        <v>2</v>
      </c>
      <c r="B15204" s="33" t="s">
        <v>53</v>
      </c>
      <c r="C15204" s="33"/>
      <c r="D15204" s="33" t="s">
        <v>5911</v>
      </c>
      <c r="E15204" t="str">
        <f t="shared" si="241"/>
        <v>No Data</v>
      </c>
    </row>
    <row r="15205" spans="1:5" x14ac:dyDescent="0.3">
      <c r="A15205" s="33" t="s">
        <v>0</v>
      </c>
      <c r="B15205" s="33" t="s">
        <v>53</v>
      </c>
      <c r="C15205" s="33"/>
      <c r="D15205" s="33" t="s">
        <v>252</v>
      </c>
      <c r="E15205" t="str">
        <f t="shared" si="241"/>
        <v>No Data</v>
      </c>
    </row>
    <row r="15206" spans="1:5" x14ac:dyDescent="0.3">
      <c r="A15206" s="33" t="s">
        <v>2</v>
      </c>
      <c r="B15206" s="33" t="s">
        <v>53</v>
      </c>
      <c r="C15206" s="33"/>
      <c r="D15206" s="33" t="s">
        <v>3975</v>
      </c>
      <c r="E15206" t="str">
        <f t="shared" si="241"/>
        <v>No Data</v>
      </c>
    </row>
    <row r="15207" spans="1:5" x14ac:dyDescent="0.3">
      <c r="A15207" s="33" t="s">
        <v>0</v>
      </c>
      <c r="B15207" s="33" t="s">
        <v>53</v>
      </c>
      <c r="C15207" s="33">
        <v>90000</v>
      </c>
      <c r="D15207" s="33" t="s">
        <v>5912</v>
      </c>
      <c r="E15207" t="str">
        <f t="shared" si="241"/>
        <v>$75K-$100K</v>
      </c>
    </row>
    <row r="15208" spans="1:5" x14ac:dyDescent="0.3">
      <c r="A15208" s="33" t="s">
        <v>2</v>
      </c>
      <c r="B15208" s="33" t="s">
        <v>53</v>
      </c>
      <c r="C15208" s="33">
        <v>42500</v>
      </c>
      <c r="D15208" s="33" t="s">
        <v>5913</v>
      </c>
      <c r="E15208" t="str">
        <f t="shared" si="241"/>
        <v>&lt;$75K</v>
      </c>
    </row>
    <row r="15209" spans="1:5" x14ac:dyDescent="0.3">
      <c r="A15209" s="33" t="s">
        <v>2</v>
      </c>
      <c r="B15209" s="33" t="s">
        <v>53</v>
      </c>
      <c r="C15209" s="33"/>
      <c r="D15209" s="33" t="s">
        <v>5914</v>
      </c>
      <c r="E15209" t="str">
        <f t="shared" si="241"/>
        <v>No Data</v>
      </c>
    </row>
    <row r="15210" spans="1:5" x14ac:dyDescent="0.3">
      <c r="A15210" s="33" t="s">
        <v>2</v>
      </c>
      <c r="B15210" s="33" t="s">
        <v>53</v>
      </c>
      <c r="C15210" s="33"/>
      <c r="D15210" s="33" t="s">
        <v>237</v>
      </c>
      <c r="E15210" t="str">
        <f t="shared" si="241"/>
        <v>No Data</v>
      </c>
    </row>
    <row r="15211" spans="1:5" x14ac:dyDescent="0.3">
      <c r="A15211" s="33" t="s">
        <v>128</v>
      </c>
      <c r="B15211" s="33" t="s">
        <v>53</v>
      </c>
      <c r="C15211" s="33">
        <v>219500</v>
      </c>
      <c r="D15211" s="33" t="s">
        <v>1543</v>
      </c>
      <c r="E15211" t="str">
        <f t="shared" si="241"/>
        <v>&gt;$200K</v>
      </c>
    </row>
    <row r="15212" spans="1:5" x14ac:dyDescent="0.3">
      <c r="A15212" s="33" t="s">
        <v>128</v>
      </c>
      <c r="B15212" s="33" t="s">
        <v>53</v>
      </c>
      <c r="C15212" s="33">
        <v>143500</v>
      </c>
      <c r="D15212" s="33" t="s">
        <v>5915</v>
      </c>
      <c r="E15212" t="str">
        <f t="shared" si="241"/>
        <v>$125K-$200K</v>
      </c>
    </row>
    <row r="15213" spans="1:5" x14ac:dyDescent="0.3">
      <c r="A15213" s="33" t="s">
        <v>126</v>
      </c>
      <c r="B15213" s="33" t="s">
        <v>54</v>
      </c>
      <c r="C15213" s="33">
        <v>173500</v>
      </c>
      <c r="D15213" s="33" t="s">
        <v>225</v>
      </c>
      <c r="E15213" t="str">
        <f t="shared" si="241"/>
        <v>$125K-$200K</v>
      </c>
    </row>
    <row r="15214" spans="1:5" x14ac:dyDescent="0.3">
      <c r="A15214" s="33" t="s">
        <v>0</v>
      </c>
      <c r="B15214" s="33" t="s">
        <v>53</v>
      </c>
      <c r="C15214" s="33"/>
      <c r="D15214" s="33" t="s">
        <v>1527</v>
      </c>
      <c r="E15214" t="str">
        <f t="shared" si="241"/>
        <v>No Data</v>
      </c>
    </row>
    <row r="15215" spans="1:5" x14ac:dyDescent="0.3">
      <c r="A15215" s="33" t="s">
        <v>4</v>
      </c>
      <c r="B15215" s="33" t="s">
        <v>53</v>
      </c>
      <c r="C15215" s="33">
        <v>147500</v>
      </c>
      <c r="D15215" s="33" t="s">
        <v>1331</v>
      </c>
      <c r="E15215" t="str">
        <f t="shared" si="241"/>
        <v>$125K-$200K</v>
      </c>
    </row>
    <row r="15216" spans="1:5" x14ac:dyDescent="0.3">
      <c r="A15216" s="33" t="s">
        <v>0</v>
      </c>
      <c r="B15216" s="33" t="s">
        <v>53</v>
      </c>
      <c r="C15216" s="33"/>
      <c r="D15216" s="33" t="s">
        <v>2354</v>
      </c>
      <c r="E15216" t="str">
        <f t="shared" si="241"/>
        <v>No Data</v>
      </c>
    </row>
    <row r="15217" spans="1:5" x14ac:dyDescent="0.3">
      <c r="A15217" s="33" t="s">
        <v>2</v>
      </c>
      <c r="B15217" s="33" t="s">
        <v>53</v>
      </c>
      <c r="C15217" s="33"/>
      <c r="D15217" s="33" t="s">
        <v>1710</v>
      </c>
      <c r="E15217" t="str">
        <f t="shared" si="241"/>
        <v>No Data</v>
      </c>
    </row>
    <row r="15218" spans="1:5" x14ac:dyDescent="0.3">
      <c r="A15218" s="33" t="s">
        <v>52</v>
      </c>
      <c r="B15218" s="33" t="s">
        <v>53</v>
      </c>
      <c r="C15218" s="33">
        <v>62500</v>
      </c>
      <c r="D15218" s="33" t="s">
        <v>760</v>
      </c>
      <c r="E15218" t="str">
        <f t="shared" si="241"/>
        <v>&lt;$75K</v>
      </c>
    </row>
    <row r="15219" spans="1:5" x14ac:dyDescent="0.3">
      <c r="A15219" s="33" t="s">
        <v>4</v>
      </c>
      <c r="B15219" s="33" t="s">
        <v>54</v>
      </c>
      <c r="C15219" s="33">
        <v>100000</v>
      </c>
      <c r="D15219" s="33" t="s">
        <v>5916</v>
      </c>
      <c r="E15219" t="str">
        <f t="shared" si="241"/>
        <v>$75K-$100K</v>
      </c>
    </row>
    <row r="15220" spans="1:5" x14ac:dyDescent="0.3">
      <c r="A15220" s="33" t="s">
        <v>2</v>
      </c>
      <c r="B15220" s="33" t="s">
        <v>53</v>
      </c>
      <c r="C15220" s="33"/>
      <c r="D15220" s="33" t="s">
        <v>5917</v>
      </c>
      <c r="E15220" t="str">
        <f t="shared" si="241"/>
        <v>No Data</v>
      </c>
    </row>
    <row r="15221" spans="1:5" x14ac:dyDescent="0.3">
      <c r="A15221" s="33" t="s">
        <v>52</v>
      </c>
      <c r="B15221" s="33" t="s">
        <v>54</v>
      </c>
      <c r="C15221" s="33">
        <v>99764</v>
      </c>
      <c r="D15221" s="33" t="s">
        <v>1802</v>
      </c>
      <c r="E15221" t="str">
        <f t="shared" si="241"/>
        <v>$75K-$100K</v>
      </c>
    </row>
    <row r="15222" spans="1:5" x14ac:dyDescent="0.3">
      <c r="A15222" s="33" t="s">
        <v>4</v>
      </c>
      <c r="B15222" s="33" t="s">
        <v>187</v>
      </c>
      <c r="C15222" s="33">
        <v>89100</v>
      </c>
      <c r="D15222" s="33" t="s">
        <v>1285</v>
      </c>
      <c r="E15222" t="str">
        <f t="shared" si="241"/>
        <v>$75K-$100K</v>
      </c>
    </row>
    <row r="15223" spans="1:5" x14ac:dyDescent="0.3">
      <c r="A15223" s="33" t="s">
        <v>2</v>
      </c>
      <c r="B15223" s="33" t="s">
        <v>53</v>
      </c>
      <c r="C15223" s="33"/>
      <c r="D15223" s="33" t="s">
        <v>5918</v>
      </c>
      <c r="E15223" t="str">
        <f t="shared" si="241"/>
        <v>No Data</v>
      </c>
    </row>
    <row r="15224" spans="1:5" x14ac:dyDescent="0.3">
      <c r="A15224" s="33" t="s">
        <v>0</v>
      </c>
      <c r="B15224" s="33" t="s">
        <v>53</v>
      </c>
      <c r="C15224" s="33">
        <v>130000</v>
      </c>
      <c r="D15224" s="33" t="s">
        <v>667</v>
      </c>
      <c r="E15224" t="str">
        <f t="shared" si="241"/>
        <v>$125K-$200K</v>
      </c>
    </row>
    <row r="15225" spans="1:5" x14ac:dyDescent="0.3">
      <c r="A15225" s="33" t="s">
        <v>4</v>
      </c>
      <c r="B15225" s="33" t="s">
        <v>53</v>
      </c>
      <c r="C15225" s="33">
        <v>112500</v>
      </c>
      <c r="D15225" s="33" t="s">
        <v>265</v>
      </c>
      <c r="E15225" t="str">
        <f t="shared" si="241"/>
        <v>$100K-$125K</v>
      </c>
    </row>
    <row r="15226" spans="1:5" x14ac:dyDescent="0.3">
      <c r="A15226" s="33" t="s">
        <v>0</v>
      </c>
      <c r="B15226" s="33" t="s">
        <v>54</v>
      </c>
      <c r="C15226" s="33"/>
      <c r="D15226" s="33" t="s">
        <v>609</v>
      </c>
      <c r="E15226" t="str">
        <f t="shared" si="241"/>
        <v>No Data</v>
      </c>
    </row>
    <row r="15227" spans="1:5" x14ac:dyDescent="0.3">
      <c r="A15227" s="33" t="s">
        <v>4</v>
      </c>
      <c r="B15227" s="33" t="s">
        <v>127</v>
      </c>
      <c r="C15227" s="33">
        <v>97444</v>
      </c>
      <c r="D15227" s="33" t="s">
        <v>3083</v>
      </c>
      <c r="E15227" t="str">
        <f t="shared" si="241"/>
        <v>$75K-$100K</v>
      </c>
    </row>
    <row r="15228" spans="1:5" x14ac:dyDescent="0.3">
      <c r="A15228" s="33" t="s">
        <v>2</v>
      </c>
      <c r="B15228" s="33" t="s">
        <v>53</v>
      </c>
      <c r="C15228" s="33">
        <v>125000</v>
      </c>
      <c r="D15228" s="33" t="s">
        <v>2065</v>
      </c>
      <c r="E15228" t="str">
        <f t="shared" si="241"/>
        <v>$100K-$125K</v>
      </c>
    </row>
    <row r="15229" spans="1:5" x14ac:dyDescent="0.3">
      <c r="A15229" s="33" t="s">
        <v>129</v>
      </c>
      <c r="B15229" s="33" t="s">
        <v>81</v>
      </c>
      <c r="C15229" s="33">
        <v>99150</v>
      </c>
      <c r="D15229" s="33" t="s">
        <v>482</v>
      </c>
      <c r="E15229" t="str">
        <f t="shared" si="241"/>
        <v>$75K-$100K</v>
      </c>
    </row>
    <row r="15230" spans="1:5" x14ac:dyDescent="0.3">
      <c r="A15230" s="33" t="s">
        <v>2</v>
      </c>
      <c r="B15230" s="33" t="s">
        <v>53</v>
      </c>
      <c r="C15230" s="33">
        <v>115000</v>
      </c>
      <c r="D15230" s="33" t="s">
        <v>1776</v>
      </c>
      <c r="E15230" t="str">
        <f t="shared" si="241"/>
        <v>$100K-$125K</v>
      </c>
    </row>
    <row r="15231" spans="1:5" x14ac:dyDescent="0.3">
      <c r="A15231" s="33" t="s">
        <v>2</v>
      </c>
      <c r="B15231" s="33" t="s">
        <v>53</v>
      </c>
      <c r="C15231" s="33"/>
      <c r="D15231" s="33" t="s">
        <v>403</v>
      </c>
      <c r="E15231" t="str">
        <f t="shared" si="241"/>
        <v>No Data</v>
      </c>
    </row>
    <row r="15232" spans="1:5" x14ac:dyDescent="0.3">
      <c r="A15232" s="33" t="s">
        <v>128</v>
      </c>
      <c r="B15232" s="33" t="s">
        <v>53</v>
      </c>
      <c r="C15232" s="33">
        <v>186500</v>
      </c>
      <c r="D15232" s="33" t="s">
        <v>889</v>
      </c>
      <c r="E15232" t="str">
        <f t="shared" si="241"/>
        <v>$125K-$200K</v>
      </c>
    </row>
    <row r="15233" spans="1:5" x14ac:dyDescent="0.3">
      <c r="A15233" s="33" t="s">
        <v>125</v>
      </c>
      <c r="B15233" s="33" t="s">
        <v>53</v>
      </c>
      <c r="C15233" s="33">
        <v>120000</v>
      </c>
      <c r="D15233" s="33" t="s">
        <v>1427</v>
      </c>
      <c r="E15233" t="str">
        <f t="shared" si="241"/>
        <v>$100K-$125K</v>
      </c>
    </row>
    <row r="15234" spans="1:5" x14ac:dyDescent="0.3">
      <c r="A15234" s="33" t="s">
        <v>2</v>
      </c>
      <c r="B15234" s="33" t="s">
        <v>53</v>
      </c>
      <c r="C15234" s="33">
        <v>115000</v>
      </c>
      <c r="D15234" s="33" t="s">
        <v>5919</v>
      </c>
      <c r="E15234" t="str">
        <f t="shared" si="241"/>
        <v>$100K-$125K</v>
      </c>
    </row>
    <row r="15235" spans="1:5" x14ac:dyDescent="0.3">
      <c r="A15235" s="33" t="s">
        <v>0</v>
      </c>
      <c r="B15235" s="33" t="s">
        <v>54</v>
      </c>
      <c r="C15235" s="33"/>
      <c r="D15235" s="33" t="s">
        <v>258</v>
      </c>
      <c r="E15235" t="str">
        <f t="shared" ref="E15235:E15298" si="242">_xlfn.XLOOKUP(C15235,$H$16:$H$21,$G$16:$G$21,,1)</f>
        <v>No Data</v>
      </c>
    </row>
    <row r="15236" spans="1:5" x14ac:dyDescent="0.3">
      <c r="A15236" s="33" t="s">
        <v>0</v>
      </c>
      <c r="B15236" s="33" t="s">
        <v>54</v>
      </c>
      <c r="C15236" s="33"/>
      <c r="D15236" s="33" t="s">
        <v>5920</v>
      </c>
      <c r="E15236" t="str">
        <f t="shared" si="242"/>
        <v>No Data</v>
      </c>
    </row>
    <row r="15237" spans="1:5" x14ac:dyDescent="0.3">
      <c r="A15237" s="33" t="s">
        <v>128</v>
      </c>
      <c r="B15237" s="33" t="s">
        <v>53</v>
      </c>
      <c r="C15237" s="33"/>
      <c r="D15237" s="33" t="s">
        <v>5921</v>
      </c>
      <c r="E15237" t="str">
        <f t="shared" si="242"/>
        <v>No Data</v>
      </c>
    </row>
    <row r="15238" spans="1:5" x14ac:dyDescent="0.3">
      <c r="A15238" s="33" t="s">
        <v>4</v>
      </c>
      <c r="B15238" s="33" t="s">
        <v>53</v>
      </c>
      <c r="C15238" s="33">
        <v>140000</v>
      </c>
      <c r="D15238" s="33" t="s">
        <v>840</v>
      </c>
      <c r="E15238" t="str">
        <f t="shared" si="242"/>
        <v>$125K-$200K</v>
      </c>
    </row>
    <row r="15239" spans="1:5" x14ac:dyDescent="0.3">
      <c r="A15239" s="33" t="s">
        <v>0</v>
      </c>
      <c r="B15239" s="33" t="s">
        <v>53</v>
      </c>
      <c r="C15239" s="33">
        <v>120000</v>
      </c>
      <c r="D15239" s="33" t="s">
        <v>609</v>
      </c>
      <c r="E15239" t="str">
        <f t="shared" si="242"/>
        <v>$100K-$125K</v>
      </c>
    </row>
    <row r="15240" spans="1:5" x14ac:dyDescent="0.3">
      <c r="A15240" s="33" t="s">
        <v>0</v>
      </c>
      <c r="B15240" s="33" t="s">
        <v>53</v>
      </c>
      <c r="C15240" s="33">
        <v>150000</v>
      </c>
      <c r="D15240" s="33" t="s">
        <v>5151</v>
      </c>
      <c r="E15240" t="str">
        <f t="shared" si="242"/>
        <v>$125K-$200K</v>
      </c>
    </row>
    <row r="15241" spans="1:5" x14ac:dyDescent="0.3">
      <c r="A15241" s="33" t="s">
        <v>2</v>
      </c>
      <c r="B15241" s="33" t="s">
        <v>53</v>
      </c>
      <c r="C15241" s="33">
        <v>87500</v>
      </c>
      <c r="D15241" s="33" t="s">
        <v>449</v>
      </c>
      <c r="E15241" t="str">
        <f t="shared" si="242"/>
        <v>$75K-$100K</v>
      </c>
    </row>
    <row r="15242" spans="1:5" x14ac:dyDescent="0.3">
      <c r="A15242" s="33" t="s">
        <v>128</v>
      </c>
      <c r="B15242" s="33" t="s">
        <v>53</v>
      </c>
      <c r="C15242" s="33">
        <v>173000</v>
      </c>
      <c r="D15242" s="33" t="s">
        <v>845</v>
      </c>
      <c r="E15242" t="str">
        <f t="shared" si="242"/>
        <v>$125K-$200K</v>
      </c>
    </row>
    <row r="15243" spans="1:5" x14ac:dyDescent="0.3">
      <c r="A15243" s="33" t="s">
        <v>128</v>
      </c>
      <c r="B15243" s="33" t="s">
        <v>69</v>
      </c>
      <c r="C15243" s="33">
        <v>157500</v>
      </c>
      <c r="D15243" s="33" t="s">
        <v>5191</v>
      </c>
      <c r="E15243" t="str">
        <f t="shared" si="242"/>
        <v>$125K-$200K</v>
      </c>
    </row>
    <row r="15244" spans="1:5" x14ac:dyDescent="0.3">
      <c r="A15244" s="33" t="s">
        <v>4</v>
      </c>
      <c r="B15244" s="33" t="s">
        <v>53</v>
      </c>
      <c r="C15244" s="33">
        <v>140000</v>
      </c>
      <c r="D15244" s="33" t="s">
        <v>209</v>
      </c>
      <c r="E15244" t="str">
        <f t="shared" si="242"/>
        <v>$125K-$200K</v>
      </c>
    </row>
    <row r="15245" spans="1:5" x14ac:dyDescent="0.3">
      <c r="A15245" s="33" t="s">
        <v>125</v>
      </c>
      <c r="B15245" s="33" t="s">
        <v>53</v>
      </c>
      <c r="C15245" s="33">
        <v>150000</v>
      </c>
      <c r="D15245" s="33" t="s">
        <v>326</v>
      </c>
      <c r="E15245" t="str">
        <f t="shared" si="242"/>
        <v>$125K-$200K</v>
      </c>
    </row>
    <row r="15246" spans="1:5" x14ac:dyDescent="0.3">
      <c r="A15246" s="33" t="s">
        <v>2</v>
      </c>
      <c r="B15246" s="33" t="s">
        <v>53</v>
      </c>
      <c r="C15246" s="33"/>
      <c r="D15246" s="33" t="s">
        <v>5922</v>
      </c>
      <c r="E15246" t="str">
        <f t="shared" si="242"/>
        <v>No Data</v>
      </c>
    </row>
    <row r="15247" spans="1:5" x14ac:dyDescent="0.3">
      <c r="A15247" s="33" t="s">
        <v>4</v>
      </c>
      <c r="B15247" s="33" t="s">
        <v>53</v>
      </c>
      <c r="C15247" s="33"/>
      <c r="D15247" s="33" t="s">
        <v>1476</v>
      </c>
      <c r="E15247" t="str">
        <f t="shared" si="242"/>
        <v>No Data</v>
      </c>
    </row>
    <row r="15248" spans="1:5" x14ac:dyDescent="0.3">
      <c r="A15248" s="33" t="s">
        <v>0</v>
      </c>
      <c r="B15248" s="33" t="s">
        <v>53</v>
      </c>
      <c r="C15248" s="33">
        <v>89150</v>
      </c>
      <c r="D15248" s="33" t="s">
        <v>5923</v>
      </c>
      <c r="E15248" t="str">
        <f t="shared" si="242"/>
        <v>$75K-$100K</v>
      </c>
    </row>
    <row r="15249" spans="1:5" x14ac:dyDescent="0.3">
      <c r="A15249" s="33" t="s">
        <v>2</v>
      </c>
      <c r="B15249" s="33" t="s">
        <v>53</v>
      </c>
      <c r="C15249" s="33"/>
      <c r="D15249" s="33" t="s">
        <v>5924</v>
      </c>
      <c r="E15249" t="str">
        <f t="shared" si="242"/>
        <v>No Data</v>
      </c>
    </row>
    <row r="15250" spans="1:5" x14ac:dyDescent="0.3">
      <c r="A15250" s="33" t="s">
        <v>0</v>
      </c>
      <c r="B15250" s="33" t="s">
        <v>53</v>
      </c>
      <c r="C15250" s="33">
        <v>91250</v>
      </c>
      <c r="D15250" s="33" t="s">
        <v>1411</v>
      </c>
      <c r="E15250" t="str">
        <f t="shared" si="242"/>
        <v>$75K-$100K</v>
      </c>
    </row>
    <row r="15251" spans="1:5" x14ac:dyDescent="0.3">
      <c r="A15251" s="33" t="s">
        <v>126</v>
      </c>
      <c r="B15251" s="33" t="s">
        <v>53</v>
      </c>
      <c r="C15251" s="33">
        <v>173500</v>
      </c>
      <c r="D15251" s="33" t="s">
        <v>225</v>
      </c>
      <c r="E15251" t="str">
        <f t="shared" si="242"/>
        <v>$125K-$200K</v>
      </c>
    </row>
    <row r="15252" spans="1:5" x14ac:dyDescent="0.3">
      <c r="A15252" s="33" t="s">
        <v>52</v>
      </c>
      <c r="B15252" s="33" t="s">
        <v>53</v>
      </c>
      <c r="C15252" s="33"/>
      <c r="D15252" s="33" t="s">
        <v>5925</v>
      </c>
      <c r="E15252" t="str">
        <f t="shared" si="242"/>
        <v>No Data</v>
      </c>
    </row>
    <row r="15253" spans="1:5" x14ac:dyDescent="0.3">
      <c r="A15253" s="33" t="s">
        <v>0</v>
      </c>
      <c r="B15253" s="33" t="s">
        <v>54</v>
      </c>
      <c r="C15253" s="33">
        <v>125000</v>
      </c>
      <c r="D15253" s="33" t="s">
        <v>1929</v>
      </c>
      <c r="E15253" t="str">
        <f t="shared" si="242"/>
        <v>$100K-$125K</v>
      </c>
    </row>
    <row r="15254" spans="1:5" x14ac:dyDescent="0.3">
      <c r="A15254" s="33" t="s">
        <v>0</v>
      </c>
      <c r="B15254" s="33" t="s">
        <v>53</v>
      </c>
      <c r="C15254" s="33">
        <v>148500</v>
      </c>
      <c r="D15254" s="33" t="s">
        <v>5926</v>
      </c>
      <c r="E15254" t="str">
        <f t="shared" si="242"/>
        <v>$125K-$200K</v>
      </c>
    </row>
    <row r="15255" spans="1:5" x14ac:dyDescent="0.3">
      <c r="A15255" s="33" t="s">
        <v>126</v>
      </c>
      <c r="B15255" s="33" t="s">
        <v>53</v>
      </c>
      <c r="C15255" s="33">
        <v>175000</v>
      </c>
      <c r="D15255" s="33" t="s">
        <v>5927</v>
      </c>
      <c r="E15255" t="str">
        <f t="shared" si="242"/>
        <v>$125K-$200K</v>
      </c>
    </row>
    <row r="15256" spans="1:5" x14ac:dyDescent="0.3">
      <c r="A15256" s="33" t="s">
        <v>0</v>
      </c>
      <c r="B15256" s="33" t="s">
        <v>53</v>
      </c>
      <c r="C15256" s="33">
        <v>105300</v>
      </c>
      <c r="D15256" s="33" t="s">
        <v>1543</v>
      </c>
      <c r="E15256" t="str">
        <f t="shared" si="242"/>
        <v>$100K-$125K</v>
      </c>
    </row>
    <row r="15257" spans="1:5" x14ac:dyDescent="0.3">
      <c r="A15257" s="33" t="s">
        <v>128</v>
      </c>
      <c r="B15257" s="33" t="s">
        <v>53</v>
      </c>
      <c r="C15257" s="33">
        <v>150000</v>
      </c>
      <c r="D15257" s="33" t="s">
        <v>1455</v>
      </c>
      <c r="E15257" t="str">
        <f t="shared" si="242"/>
        <v>$125K-$200K</v>
      </c>
    </row>
    <row r="15258" spans="1:5" x14ac:dyDescent="0.3">
      <c r="A15258" s="33" t="s">
        <v>128</v>
      </c>
      <c r="B15258" s="33" t="s">
        <v>53</v>
      </c>
      <c r="C15258" s="33">
        <v>115150</v>
      </c>
      <c r="D15258" s="33" t="s">
        <v>729</v>
      </c>
      <c r="E15258" t="str">
        <f t="shared" si="242"/>
        <v>$100K-$125K</v>
      </c>
    </row>
    <row r="15259" spans="1:5" x14ac:dyDescent="0.3">
      <c r="A15259" s="33" t="s">
        <v>4</v>
      </c>
      <c r="B15259" s="33" t="s">
        <v>120</v>
      </c>
      <c r="C15259" s="33">
        <v>89100</v>
      </c>
      <c r="D15259" s="33" t="s">
        <v>494</v>
      </c>
      <c r="E15259" t="str">
        <f t="shared" si="242"/>
        <v>$75K-$100K</v>
      </c>
    </row>
    <row r="15260" spans="1:5" x14ac:dyDescent="0.3">
      <c r="A15260" s="33" t="s">
        <v>2</v>
      </c>
      <c r="B15260" s="33" t="s">
        <v>73</v>
      </c>
      <c r="C15260" s="33">
        <v>63000</v>
      </c>
      <c r="D15260" s="33" t="s">
        <v>5928</v>
      </c>
      <c r="E15260" t="str">
        <f t="shared" si="242"/>
        <v>&lt;$75K</v>
      </c>
    </row>
    <row r="15261" spans="1:5" x14ac:dyDescent="0.3">
      <c r="A15261" s="33" t="s">
        <v>0</v>
      </c>
      <c r="B15261" s="33" t="s">
        <v>53</v>
      </c>
      <c r="C15261" s="33">
        <v>190500</v>
      </c>
      <c r="D15261" s="33" t="s">
        <v>845</v>
      </c>
      <c r="E15261" t="str">
        <f t="shared" si="242"/>
        <v>$125K-$200K</v>
      </c>
    </row>
    <row r="15262" spans="1:5" x14ac:dyDescent="0.3">
      <c r="A15262" s="33" t="s">
        <v>126</v>
      </c>
      <c r="B15262" s="33" t="s">
        <v>53</v>
      </c>
      <c r="C15262" s="33">
        <v>133000</v>
      </c>
      <c r="D15262" s="33" t="s">
        <v>5038</v>
      </c>
      <c r="E15262" t="str">
        <f t="shared" si="242"/>
        <v>$125K-$200K</v>
      </c>
    </row>
    <row r="15263" spans="1:5" x14ac:dyDescent="0.3">
      <c r="A15263" s="33" t="s">
        <v>128</v>
      </c>
      <c r="B15263" s="33" t="s">
        <v>53</v>
      </c>
      <c r="C15263" s="33">
        <v>157500</v>
      </c>
      <c r="D15263" s="33" t="s">
        <v>899</v>
      </c>
      <c r="E15263" t="str">
        <f t="shared" si="242"/>
        <v>$125K-$200K</v>
      </c>
    </row>
    <row r="15264" spans="1:5" x14ac:dyDescent="0.3">
      <c r="A15264" s="33" t="s">
        <v>4</v>
      </c>
      <c r="B15264" s="33" t="s">
        <v>53</v>
      </c>
      <c r="C15264" s="33">
        <v>140000</v>
      </c>
      <c r="D15264" s="33" t="s">
        <v>209</v>
      </c>
      <c r="E15264" t="str">
        <f t="shared" si="242"/>
        <v>$125K-$200K</v>
      </c>
    </row>
    <row r="15265" spans="1:5" x14ac:dyDescent="0.3">
      <c r="A15265" s="33" t="s">
        <v>126</v>
      </c>
      <c r="B15265" s="33" t="s">
        <v>53</v>
      </c>
      <c r="C15265" s="33">
        <v>111608.5</v>
      </c>
      <c r="D15265" s="33" t="s">
        <v>792</v>
      </c>
      <c r="E15265" t="str">
        <f t="shared" si="242"/>
        <v>$100K-$125K</v>
      </c>
    </row>
    <row r="15266" spans="1:5" x14ac:dyDescent="0.3">
      <c r="A15266" s="33" t="s">
        <v>2</v>
      </c>
      <c r="B15266" s="33" t="s">
        <v>53</v>
      </c>
      <c r="C15266" s="33">
        <v>67500</v>
      </c>
      <c r="D15266" s="33" t="s">
        <v>5929</v>
      </c>
      <c r="E15266" t="str">
        <f t="shared" si="242"/>
        <v>&lt;$75K</v>
      </c>
    </row>
    <row r="15267" spans="1:5" x14ac:dyDescent="0.3">
      <c r="A15267" s="33" t="s">
        <v>125</v>
      </c>
      <c r="B15267" s="33" t="s">
        <v>53</v>
      </c>
      <c r="C15267" s="33">
        <v>82500</v>
      </c>
      <c r="D15267" s="33" t="s">
        <v>2766</v>
      </c>
      <c r="E15267" t="str">
        <f t="shared" si="242"/>
        <v>$75K-$100K</v>
      </c>
    </row>
    <row r="15268" spans="1:5" x14ac:dyDescent="0.3">
      <c r="A15268" s="33" t="s">
        <v>4</v>
      </c>
      <c r="B15268" s="33" t="s">
        <v>53</v>
      </c>
      <c r="C15268" s="33"/>
      <c r="D15268" s="33" t="s">
        <v>238</v>
      </c>
      <c r="E15268" t="str">
        <f t="shared" si="242"/>
        <v>No Data</v>
      </c>
    </row>
    <row r="15269" spans="1:5" x14ac:dyDescent="0.3">
      <c r="A15269" s="33" t="s">
        <v>128</v>
      </c>
      <c r="B15269" s="33" t="s">
        <v>53</v>
      </c>
      <c r="C15269" s="33">
        <v>115000</v>
      </c>
      <c r="D15269" s="33" t="s">
        <v>299</v>
      </c>
      <c r="E15269" t="str">
        <f t="shared" si="242"/>
        <v>$100K-$125K</v>
      </c>
    </row>
    <row r="15270" spans="1:5" x14ac:dyDescent="0.3">
      <c r="A15270" s="33" t="s">
        <v>0</v>
      </c>
      <c r="B15270" s="33" t="s">
        <v>53</v>
      </c>
      <c r="C15270" s="33">
        <v>150000</v>
      </c>
      <c r="D15270" s="33" t="s">
        <v>3166</v>
      </c>
      <c r="E15270" t="str">
        <f t="shared" si="242"/>
        <v>$125K-$200K</v>
      </c>
    </row>
    <row r="15271" spans="1:5" x14ac:dyDescent="0.3">
      <c r="A15271" s="33" t="s">
        <v>2</v>
      </c>
      <c r="B15271" s="33" t="s">
        <v>65</v>
      </c>
      <c r="C15271" s="33">
        <v>111175</v>
      </c>
      <c r="D15271" s="33" t="s">
        <v>2838</v>
      </c>
      <c r="E15271" t="str">
        <f t="shared" si="242"/>
        <v>$100K-$125K</v>
      </c>
    </row>
    <row r="15272" spans="1:5" x14ac:dyDescent="0.3">
      <c r="A15272" s="33" t="s">
        <v>2</v>
      </c>
      <c r="B15272" s="33" t="s">
        <v>53</v>
      </c>
      <c r="C15272" s="33">
        <v>112500</v>
      </c>
      <c r="D15272" s="33" t="s">
        <v>5930</v>
      </c>
      <c r="E15272" t="str">
        <f t="shared" si="242"/>
        <v>$100K-$125K</v>
      </c>
    </row>
    <row r="15273" spans="1:5" x14ac:dyDescent="0.3">
      <c r="A15273" s="33" t="s">
        <v>4</v>
      </c>
      <c r="B15273" s="33" t="s">
        <v>53</v>
      </c>
      <c r="C15273" s="33"/>
      <c r="D15273" s="33" t="s">
        <v>5931</v>
      </c>
      <c r="E15273" t="str">
        <f t="shared" si="242"/>
        <v>No Data</v>
      </c>
    </row>
    <row r="15274" spans="1:5" x14ac:dyDescent="0.3">
      <c r="A15274" s="33" t="s">
        <v>4</v>
      </c>
      <c r="B15274" s="33" t="s">
        <v>53</v>
      </c>
      <c r="C15274" s="33">
        <v>149354</v>
      </c>
      <c r="D15274" s="33" t="s">
        <v>5932</v>
      </c>
      <c r="E15274" t="str">
        <f t="shared" si="242"/>
        <v>$125K-$200K</v>
      </c>
    </row>
    <row r="15275" spans="1:5" x14ac:dyDescent="0.3">
      <c r="A15275" s="33" t="s">
        <v>2</v>
      </c>
      <c r="B15275" s="33" t="s">
        <v>53</v>
      </c>
      <c r="C15275" s="33">
        <v>76710.5</v>
      </c>
      <c r="D15275" s="33" t="s">
        <v>5933</v>
      </c>
      <c r="E15275" t="str">
        <f t="shared" si="242"/>
        <v>$75K-$100K</v>
      </c>
    </row>
    <row r="15276" spans="1:5" x14ac:dyDescent="0.3">
      <c r="A15276" s="33" t="s">
        <v>4</v>
      </c>
      <c r="B15276" s="33" t="s">
        <v>54</v>
      </c>
      <c r="C15276" s="33"/>
      <c r="D15276" s="33" t="s">
        <v>225</v>
      </c>
      <c r="E15276" t="str">
        <f t="shared" si="242"/>
        <v>No Data</v>
      </c>
    </row>
    <row r="15277" spans="1:5" x14ac:dyDescent="0.3">
      <c r="A15277" s="33" t="s">
        <v>0</v>
      </c>
      <c r="B15277" s="33" t="s">
        <v>54</v>
      </c>
      <c r="C15277" s="33">
        <v>130000</v>
      </c>
      <c r="D15277" s="33" t="s">
        <v>3602</v>
      </c>
      <c r="E15277" t="str">
        <f t="shared" si="242"/>
        <v>$125K-$200K</v>
      </c>
    </row>
    <row r="15278" spans="1:5" x14ac:dyDescent="0.3">
      <c r="A15278" s="33" t="s">
        <v>4</v>
      </c>
      <c r="B15278" s="33" t="s">
        <v>53</v>
      </c>
      <c r="C15278" s="33">
        <v>120000</v>
      </c>
      <c r="D15278" s="33" t="s">
        <v>3237</v>
      </c>
      <c r="E15278" t="str">
        <f t="shared" si="242"/>
        <v>$100K-$125K</v>
      </c>
    </row>
    <row r="15279" spans="1:5" x14ac:dyDescent="0.3">
      <c r="A15279" s="33" t="s">
        <v>0</v>
      </c>
      <c r="B15279" s="33" t="s">
        <v>53</v>
      </c>
      <c r="C15279" s="33"/>
      <c r="D15279" s="33" t="s">
        <v>5934</v>
      </c>
      <c r="E15279" t="str">
        <f t="shared" si="242"/>
        <v>No Data</v>
      </c>
    </row>
    <row r="15280" spans="1:5" x14ac:dyDescent="0.3">
      <c r="A15280" s="33" t="s">
        <v>2</v>
      </c>
      <c r="B15280" s="33" t="s">
        <v>53</v>
      </c>
      <c r="C15280" s="33"/>
      <c r="D15280" s="33" t="s">
        <v>520</v>
      </c>
      <c r="E15280" t="str">
        <f t="shared" si="242"/>
        <v>No Data</v>
      </c>
    </row>
    <row r="15281" spans="1:5" x14ac:dyDescent="0.3">
      <c r="A15281" s="33" t="s">
        <v>2</v>
      </c>
      <c r="B15281" s="33" t="s">
        <v>53</v>
      </c>
      <c r="C15281" s="33"/>
      <c r="D15281" s="33" t="s">
        <v>5935</v>
      </c>
      <c r="E15281" t="str">
        <f t="shared" si="242"/>
        <v>No Data</v>
      </c>
    </row>
    <row r="15282" spans="1:5" x14ac:dyDescent="0.3">
      <c r="A15282" s="33" t="s">
        <v>0</v>
      </c>
      <c r="B15282" s="33" t="s">
        <v>53</v>
      </c>
      <c r="C15282" s="33">
        <v>150000</v>
      </c>
      <c r="D15282" s="33" t="s">
        <v>5936</v>
      </c>
      <c r="E15282" t="str">
        <f t="shared" si="242"/>
        <v>$125K-$200K</v>
      </c>
    </row>
    <row r="15283" spans="1:5" x14ac:dyDescent="0.3">
      <c r="A15283" s="33" t="s">
        <v>2</v>
      </c>
      <c r="B15283" s="33" t="s">
        <v>103</v>
      </c>
      <c r="C15283" s="33">
        <v>89100</v>
      </c>
      <c r="D15283" s="33" t="s">
        <v>5040</v>
      </c>
      <c r="E15283" t="str">
        <f t="shared" si="242"/>
        <v>$75K-$100K</v>
      </c>
    </row>
    <row r="15284" spans="1:5" x14ac:dyDescent="0.3">
      <c r="A15284" s="33" t="s">
        <v>0</v>
      </c>
      <c r="B15284" s="33" t="s">
        <v>53</v>
      </c>
      <c r="C15284" s="33">
        <v>112250</v>
      </c>
      <c r="D15284" s="33" t="s">
        <v>5937</v>
      </c>
      <c r="E15284" t="str">
        <f t="shared" si="242"/>
        <v>$100K-$125K</v>
      </c>
    </row>
    <row r="15285" spans="1:5" x14ac:dyDescent="0.3">
      <c r="A15285" s="33" t="s">
        <v>2</v>
      </c>
      <c r="B15285" s="33" t="s">
        <v>53</v>
      </c>
      <c r="C15285" s="33">
        <v>90000</v>
      </c>
      <c r="D15285" s="33" t="s">
        <v>232</v>
      </c>
      <c r="E15285" t="str">
        <f t="shared" si="242"/>
        <v>$75K-$100K</v>
      </c>
    </row>
    <row r="15286" spans="1:5" x14ac:dyDescent="0.3">
      <c r="A15286" s="33" t="s">
        <v>4</v>
      </c>
      <c r="B15286" s="33" t="s">
        <v>53</v>
      </c>
      <c r="C15286" s="33">
        <v>119000</v>
      </c>
      <c r="D15286" s="33" t="s">
        <v>520</v>
      </c>
      <c r="E15286" t="str">
        <f t="shared" si="242"/>
        <v>$100K-$125K</v>
      </c>
    </row>
    <row r="15287" spans="1:5" x14ac:dyDescent="0.3">
      <c r="A15287" s="33" t="s">
        <v>128</v>
      </c>
      <c r="B15287" s="33" t="s">
        <v>53</v>
      </c>
      <c r="C15287" s="33">
        <v>137610</v>
      </c>
      <c r="D15287" s="33" t="s">
        <v>476</v>
      </c>
      <c r="E15287" t="str">
        <f t="shared" si="242"/>
        <v>$125K-$200K</v>
      </c>
    </row>
    <row r="15288" spans="1:5" x14ac:dyDescent="0.3">
      <c r="A15288" s="33" t="s">
        <v>126</v>
      </c>
      <c r="B15288" s="33" t="s">
        <v>53</v>
      </c>
      <c r="C15288" s="33">
        <v>147500</v>
      </c>
      <c r="D15288" s="33" t="s">
        <v>353</v>
      </c>
      <c r="E15288" t="str">
        <f t="shared" si="242"/>
        <v>$125K-$200K</v>
      </c>
    </row>
    <row r="15289" spans="1:5" x14ac:dyDescent="0.3">
      <c r="A15289" s="33" t="s">
        <v>128</v>
      </c>
      <c r="B15289" s="33" t="s">
        <v>53</v>
      </c>
      <c r="C15289" s="33">
        <v>187500</v>
      </c>
      <c r="D15289" s="33" t="s">
        <v>1926</v>
      </c>
      <c r="E15289" t="str">
        <f t="shared" si="242"/>
        <v>$125K-$200K</v>
      </c>
    </row>
    <row r="15290" spans="1:5" x14ac:dyDescent="0.3">
      <c r="A15290" s="33" t="s">
        <v>4</v>
      </c>
      <c r="B15290" s="33" t="s">
        <v>53</v>
      </c>
      <c r="C15290" s="33"/>
      <c r="D15290" s="33" t="s">
        <v>4656</v>
      </c>
      <c r="E15290" t="str">
        <f t="shared" si="242"/>
        <v>No Data</v>
      </c>
    </row>
    <row r="15291" spans="1:5" x14ac:dyDescent="0.3">
      <c r="A15291" s="33" t="s">
        <v>0</v>
      </c>
      <c r="B15291" s="33" t="s">
        <v>54</v>
      </c>
      <c r="C15291" s="33">
        <v>132500</v>
      </c>
      <c r="D15291" s="33" t="s">
        <v>230</v>
      </c>
      <c r="E15291" t="str">
        <f t="shared" si="242"/>
        <v>$125K-$200K</v>
      </c>
    </row>
    <row r="15292" spans="1:5" x14ac:dyDescent="0.3">
      <c r="A15292" s="33" t="s">
        <v>128</v>
      </c>
      <c r="B15292" s="33" t="s">
        <v>53</v>
      </c>
      <c r="C15292" s="33">
        <v>176625</v>
      </c>
      <c r="D15292" s="33" t="s">
        <v>2199</v>
      </c>
      <c r="E15292" t="str">
        <f t="shared" si="242"/>
        <v>$125K-$200K</v>
      </c>
    </row>
    <row r="15293" spans="1:5" x14ac:dyDescent="0.3">
      <c r="A15293" s="33" t="s">
        <v>128</v>
      </c>
      <c r="B15293" s="33" t="s">
        <v>53</v>
      </c>
      <c r="C15293" s="33">
        <v>115000</v>
      </c>
      <c r="D15293" s="33" t="s">
        <v>5938</v>
      </c>
      <c r="E15293" t="str">
        <f t="shared" si="242"/>
        <v>$100K-$125K</v>
      </c>
    </row>
    <row r="15294" spans="1:5" x14ac:dyDescent="0.3">
      <c r="A15294" s="33" t="s">
        <v>0</v>
      </c>
      <c r="B15294" s="33" t="s">
        <v>53</v>
      </c>
      <c r="C15294" s="33"/>
      <c r="D15294" s="33" t="s">
        <v>258</v>
      </c>
      <c r="E15294" t="str">
        <f t="shared" si="242"/>
        <v>No Data</v>
      </c>
    </row>
    <row r="15295" spans="1:5" x14ac:dyDescent="0.3">
      <c r="A15295" s="33" t="s">
        <v>4</v>
      </c>
      <c r="B15295" s="33" t="s">
        <v>53</v>
      </c>
      <c r="C15295" s="33">
        <v>152000</v>
      </c>
      <c r="D15295" s="33" t="s">
        <v>245</v>
      </c>
      <c r="E15295" t="str">
        <f t="shared" si="242"/>
        <v>$125K-$200K</v>
      </c>
    </row>
    <row r="15296" spans="1:5" x14ac:dyDescent="0.3">
      <c r="A15296" s="33" t="s">
        <v>4</v>
      </c>
      <c r="B15296" s="33" t="s">
        <v>53</v>
      </c>
      <c r="C15296" s="33"/>
      <c r="D15296" s="33" t="s">
        <v>5939</v>
      </c>
      <c r="E15296" t="str">
        <f t="shared" si="242"/>
        <v>No Data</v>
      </c>
    </row>
    <row r="15297" spans="1:5" x14ac:dyDescent="0.3">
      <c r="A15297" s="33" t="s">
        <v>125</v>
      </c>
      <c r="B15297" s="33" t="s">
        <v>88</v>
      </c>
      <c r="C15297" s="33">
        <v>149637.5</v>
      </c>
      <c r="D15297" s="33" t="s">
        <v>651</v>
      </c>
      <c r="E15297" t="str">
        <f t="shared" si="242"/>
        <v>$125K-$200K</v>
      </c>
    </row>
    <row r="15298" spans="1:5" x14ac:dyDescent="0.3">
      <c r="A15298" s="33" t="s">
        <v>0</v>
      </c>
      <c r="B15298" s="33" t="s">
        <v>53</v>
      </c>
      <c r="C15298" s="33">
        <v>108329</v>
      </c>
      <c r="D15298" s="33" t="s">
        <v>837</v>
      </c>
      <c r="E15298" t="str">
        <f t="shared" si="242"/>
        <v>$100K-$125K</v>
      </c>
    </row>
    <row r="15299" spans="1:5" x14ac:dyDescent="0.3">
      <c r="A15299" s="33" t="s">
        <v>128</v>
      </c>
      <c r="B15299" s="33" t="s">
        <v>53</v>
      </c>
      <c r="C15299" s="33">
        <v>174120</v>
      </c>
      <c r="D15299" s="33" t="s">
        <v>4535</v>
      </c>
      <c r="E15299" t="str">
        <f t="shared" ref="E15299:E15362" si="243">_xlfn.XLOOKUP(C15299,$H$16:$H$21,$G$16:$G$21,,1)</f>
        <v>$125K-$200K</v>
      </c>
    </row>
    <row r="15300" spans="1:5" x14ac:dyDescent="0.3">
      <c r="A15300" s="33" t="s">
        <v>0</v>
      </c>
      <c r="B15300" s="33" t="s">
        <v>53</v>
      </c>
      <c r="C15300" s="33"/>
      <c r="D15300" s="33" t="s">
        <v>258</v>
      </c>
      <c r="E15300" t="str">
        <f t="shared" si="243"/>
        <v>No Data</v>
      </c>
    </row>
    <row r="15301" spans="1:5" x14ac:dyDescent="0.3">
      <c r="A15301" s="33" t="s">
        <v>4</v>
      </c>
      <c r="B15301" s="33" t="s">
        <v>53</v>
      </c>
      <c r="C15301" s="33">
        <v>105000</v>
      </c>
      <c r="D15301" s="33" t="s">
        <v>364</v>
      </c>
      <c r="E15301" t="str">
        <f t="shared" si="243"/>
        <v>$100K-$125K</v>
      </c>
    </row>
    <row r="15302" spans="1:5" x14ac:dyDescent="0.3">
      <c r="A15302" s="33" t="s">
        <v>128</v>
      </c>
      <c r="B15302" s="33" t="s">
        <v>53</v>
      </c>
      <c r="C15302" s="33">
        <v>187500</v>
      </c>
      <c r="D15302" s="33" t="s">
        <v>1084</v>
      </c>
      <c r="E15302" t="str">
        <f t="shared" si="243"/>
        <v>$125K-$200K</v>
      </c>
    </row>
    <row r="15303" spans="1:5" x14ac:dyDescent="0.3">
      <c r="A15303" s="33" t="s">
        <v>0</v>
      </c>
      <c r="B15303" s="33" t="s">
        <v>53</v>
      </c>
      <c r="C15303" s="33">
        <v>200000</v>
      </c>
      <c r="D15303" s="33" t="s">
        <v>783</v>
      </c>
      <c r="E15303" t="str">
        <f t="shared" si="243"/>
        <v>$125K-$200K</v>
      </c>
    </row>
    <row r="15304" spans="1:5" x14ac:dyDescent="0.3">
      <c r="A15304" s="33" t="s">
        <v>125</v>
      </c>
      <c r="B15304" s="33" t="s">
        <v>53</v>
      </c>
      <c r="C15304" s="33"/>
      <c r="D15304" s="33" t="s">
        <v>5473</v>
      </c>
      <c r="E15304" t="str">
        <f t="shared" si="243"/>
        <v>No Data</v>
      </c>
    </row>
    <row r="15305" spans="1:5" x14ac:dyDescent="0.3">
      <c r="A15305" s="33" t="s">
        <v>4</v>
      </c>
      <c r="B15305" s="33" t="s">
        <v>53</v>
      </c>
      <c r="C15305" s="33">
        <v>135000</v>
      </c>
      <c r="D15305" s="33" t="s">
        <v>5940</v>
      </c>
      <c r="E15305" t="str">
        <f t="shared" si="243"/>
        <v>$125K-$200K</v>
      </c>
    </row>
    <row r="15306" spans="1:5" x14ac:dyDescent="0.3">
      <c r="A15306" s="33" t="s">
        <v>4</v>
      </c>
      <c r="B15306" s="33" t="s">
        <v>53</v>
      </c>
      <c r="C15306" s="33">
        <v>90000</v>
      </c>
      <c r="D15306" s="33" t="s">
        <v>294</v>
      </c>
      <c r="E15306" t="str">
        <f t="shared" si="243"/>
        <v>$75K-$100K</v>
      </c>
    </row>
    <row r="15307" spans="1:5" x14ac:dyDescent="0.3">
      <c r="A15307" s="33" t="s">
        <v>128</v>
      </c>
      <c r="B15307" s="33" t="s">
        <v>53</v>
      </c>
      <c r="C15307" s="33">
        <v>212500</v>
      </c>
      <c r="D15307" s="33" t="s">
        <v>230</v>
      </c>
      <c r="E15307" t="str">
        <f t="shared" si="243"/>
        <v>&gt;$200K</v>
      </c>
    </row>
    <row r="15308" spans="1:5" x14ac:dyDescent="0.3">
      <c r="A15308" s="33" t="s">
        <v>0</v>
      </c>
      <c r="B15308" s="33" t="s">
        <v>124</v>
      </c>
      <c r="C15308" s="33">
        <v>50400</v>
      </c>
      <c r="D15308" s="33" t="s">
        <v>211</v>
      </c>
      <c r="E15308" t="str">
        <f t="shared" si="243"/>
        <v>&lt;$75K</v>
      </c>
    </row>
    <row r="15309" spans="1:5" x14ac:dyDescent="0.3">
      <c r="A15309" s="33" t="s">
        <v>2</v>
      </c>
      <c r="B15309" s="33" t="s">
        <v>53</v>
      </c>
      <c r="C15309" s="33"/>
      <c r="D15309" s="33" t="s">
        <v>3131</v>
      </c>
      <c r="E15309" t="str">
        <f t="shared" si="243"/>
        <v>No Data</v>
      </c>
    </row>
    <row r="15310" spans="1:5" x14ac:dyDescent="0.3">
      <c r="A15310" s="33" t="s">
        <v>4</v>
      </c>
      <c r="B15310" s="33" t="s">
        <v>53</v>
      </c>
      <c r="C15310" s="33"/>
      <c r="D15310" s="33" t="s">
        <v>5941</v>
      </c>
      <c r="E15310" t="str">
        <f t="shared" si="243"/>
        <v>No Data</v>
      </c>
    </row>
    <row r="15311" spans="1:5" x14ac:dyDescent="0.3">
      <c r="A15311" s="33" t="s">
        <v>0</v>
      </c>
      <c r="B15311" s="33" t="s">
        <v>53</v>
      </c>
      <c r="C15311" s="33">
        <v>150000</v>
      </c>
      <c r="D15311" s="33" t="s">
        <v>577</v>
      </c>
      <c r="E15311" t="str">
        <f t="shared" si="243"/>
        <v>$125K-$200K</v>
      </c>
    </row>
    <row r="15312" spans="1:5" x14ac:dyDescent="0.3">
      <c r="A15312" s="33" t="s">
        <v>0</v>
      </c>
      <c r="B15312" s="33" t="s">
        <v>54</v>
      </c>
      <c r="C15312" s="33">
        <v>144880.5</v>
      </c>
      <c r="D15312" s="33" t="s">
        <v>5942</v>
      </c>
      <c r="E15312" t="str">
        <f t="shared" si="243"/>
        <v>$125K-$200K</v>
      </c>
    </row>
    <row r="15313" spans="1:5" x14ac:dyDescent="0.3">
      <c r="A15313" s="33" t="s">
        <v>52</v>
      </c>
      <c r="B15313" s="33" t="s">
        <v>53</v>
      </c>
      <c r="C15313" s="33">
        <v>87500</v>
      </c>
      <c r="D15313" s="33" t="s">
        <v>5943</v>
      </c>
      <c r="E15313" t="str">
        <f t="shared" si="243"/>
        <v>$75K-$100K</v>
      </c>
    </row>
    <row r="15314" spans="1:5" x14ac:dyDescent="0.3">
      <c r="A15314" s="33" t="s">
        <v>2</v>
      </c>
      <c r="B15314" s="33" t="s">
        <v>72</v>
      </c>
      <c r="C15314" s="33">
        <v>56700</v>
      </c>
      <c r="D15314" s="33" t="s">
        <v>267</v>
      </c>
      <c r="E15314" t="str">
        <f t="shared" si="243"/>
        <v>&lt;$75K</v>
      </c>
    </row>
    <row r="15315" spans="1:5" x14ac:dyDescent="0.3">
      <c r="A15315" s="33" t="s">
        <v>128</v>
      </c>
      <c r="B15315" s="33" t="s">
        <v>53</v>
      </c>
      <c r="C15315" s="33">
        <v>189000</v>
      </c>
      <c r="D15315" s="33" t="s">
        <v>611</v>
      </c>
      <c r="E15315" t="str">
        <f t="shared" si="243"/>
        <v>$125K-$200K</v>
      </c>
    </row>
    <row r="15316" spans="1:5" x14ac:dyDescent="0.3">
      <c r="A15316" s="33" t="s">
        <v>2</v>
      </c>
      <c r="B15316" s="33" t="s">
        <v>53</v>
      </c>
      <c r="C15316" s="33">
        <v>90000</v>
      </c>
      <c r="D15316" s="33" t="s">
        <v>4814</v>
      </c>
      <c r="E15316" t="str">
        <f t="shared" si="243"/>
        <v>$75K-$100K</v>
      </c>
    </row>
    <row r="15317" spans="1:5" x14ac:dyDescent="0.3">
      <c r="A15317" s="33" t="s">
        <v>0</v>
      </c>
      <c r="B15317" s="33" t="s">
        <v>72</v>
      </c>
      <c r="C15317" s="33">
        <v>88128</v>
      </c>
      <c r="D15317" s="33" t="s">
        <v>5944</v>
      </c>
      <c r="E15317" t="str">
        <f t="shared" si="243"/>
        <v>$75K-$100K</v>
      </c>
    </row>
    <row r="15318" spans="1:5" x14ac:dyDescent="0.3">
      <c r="A15318" s="33" t="s">
        <v>4</v>
      </c>
      <c r="B15318" s="33" t="s">
        <v>53</v>
      </c>
      <c r="C15318" s="33">
        <v>146126</v>
      </c>
      <c r="D15318" s="33" t="s">
        <v>5945</v>
      </c>
      <c r="E15318" t="str">
        <f t="shared" si="243"/>
        <v>$125K-$200K</v>
      </c>
    </row>
    <row r="15319" spans="1:5" x14ac:dyDescent="0.3">
      <c r="A15319" s="33" t="s">
        <v>0</v>
      </c>
      <c r="B15319" s="33" t="s">
        <v>53</v>
      </c>
      <c r="C15319" s="33">
        <v>80873</v>
      </c>
      <c r="D15319" s="33" t="s">
        <v>2396</v>
      </c>
      <c r="E15319" t="str">
        <f t="shared" si="243"/>
        <v>$75K-$100K</v>
      </c>
    </row>
    <row r="15320" spans="1:5" x14ac:dyDescent="0.3">
      <c r="A15320" s="33" t="s">
        <v>2</v>
      </c>
      <c r="B15320" s="33" t="s">
        <v>53</v>
      </c>
      <c r="C15320" s="33">
        <v>106830</v>
      </c>
      <c r="D15320" s="33" t="s">
        <v>571</v>
      </c>
      <c r="E15320" t="str">
        <f t="shared" si="243"/>
        <v>$100K-$125K</v>
      </c>
    </row>
    <row r="15321" spans="1:5" x14ac:dyDescent="0.3">
      <c r="A15321" s="33" t="s">
        <v>0</v>
      </c>
      <c r="B15321" s="33" t="s">
        <v>73</v>
      </c>
      <c r="C15321" s="33">
        <v>157500</v>
      </c>
      <c r="D15321" s="33" t="s">
        <v>834</v>
      </c>
      <c r="E15321" t="str">
        <f t="shared" si="243"/>
        <v>$125K-$200K</v>
      </c>
    </row>
    <row r="15322" spans="1:5" x14ac:dyDescent="0.3">
      <c r="A15322" s="33" t="s">
        <v>0</v>
      </c>
      <c r="B15322" s="33" t="s">
        <v>53</v>
      </c>
      <c r="C15322" s="33">
        <v>150000</v>
      </c>
      <c r="D15322" s="33" t="s">
        <v>1273</v>
      </c>
      <c r="E15322" t="str">
        <f t="shared" si="243"/>
        <v>$125K-$200K</v>
      </c>
    </row>
    <row r="15323" spans="1:5" x14ac:dyDescent="0.3">
      <c r="A15323" s="33" t="s">
        <v>0</v>
      </c>
      <c r="B15323" s="33" t="s">
        <v>53</v>
      </c>
      <c r="C15323" s="33"/>
      <c r="D15323" s="33" t="s">
        <v>4048</v>
      </c>
      <c r="E15323" t="str">
        <f t="shared" si="243"/>
        <v>No Data</v>
      </c>
    </row>
    <row r="15324" spans="1:5" x14ac:dyDescent="0.3">
      <c r="A15324" s="33" t="s">
        <v>0</v>
      </c>
      <c r="B15324" s="33" t="s">
        <v>53</v>
      </c>
      <c r="C15324" s="33">
        <v>179000</v>
      </c>
      <c r="D15324" s="33" t="s">
        <v>225</v>
      </c>
      <c r="E15324" t="str">
        <f t="shared" si="243"/>
        <v>$125K-$200K</v>
      </c>
    </row>
    <row r="15325" spans="1:5" x14ac:dyDescent="0.3">
      <c r="A15325" s="33" t="s">
        <v>2</v>
      </c>
      <c r="B15325" s="33" t="s">
        <v>53</v>
      </c>
      <c r="C15325" s="33">
        <v>76842</v>
      </c>
      <c r="D15325" s="33" t="s">
        <v>1092</v>
      </c>
      <c r="E15325" t="str">
        <f t="shared" si="243"/>
        <v>$75K-$100K</v>
      </c>
    </row>
    <row r="15326" spans="1:5" x14ac:dyDescent="0.3">
      <c r="A15326" s="33" t="s">
        <v>0</v>
      </c>
      <c r="B15326" s="33" t="s">
        <v>53</v>
      </c>
      <c r="C15326" s="33">
        <v>224500</v>
      </c>
      <c r="D15326" s="33" t="s">
        <v>217</v>
      </c>
      <c r="E15326" t="str">
        <f t="shared" si="243"/>
        <v>&gt;$200K</v>
      </c>
    </row>
    <row r="15327" spans="1:5" x14ac:dyDescent="0.3">
      <c r="A15327" s="33" t="s">
        <v>125</v>
      </c>
      <c r="B15327" s="33" t="s">
        <v>53</v>
      </c>
      <c r="C15327" s="33"/>
      <c r="D15327" s="33" t="s">
        <v>1032</v>
      </c>
      <c r="E15327" t="str">
        <f t="shared" si="243"/>
        <v>No Data</v>
      </c>
    </row>
    <row r="15328" spans="1:5" x14ac:dyDescent="0.3">
      <c r="A15328" s="33" t="s">
        <v>126</v>
      </c>
      <c r="B15328" s="33" t="s">
        <v>53</v>
      </c>
      <c r="C15328" s="33">
        <v>168500</v>
      </c>
      <c r="D15328" s="33" t="s">
        <v>417</v>
      </c>
      <c r="E15328" t="str">
        <f t="shared" si="243"/>
        <v>$125K-$200K</v>
      </c>
    </row>
    <row r="15329" spans="1:5" x14ac:dyDescent="0.3">
      <c r="A15329" s="33" t="s">
        <v>0</v>
      </c>
      <c r="B15329" s="33" t="s">
        <v>53</v>
      </c>
      <c r="C15329" s="33">
        <v>114070</v>
      </c>
      <c r="D15329" s="33" t="s">
        <v>5946</v>
      </c>
      <c r="E15329" t="str">
        <f t="shared" si="243"/>
        <v>$100K-$125K</v>
      </c>
    </row>
    <row r="15330" spans="1:5" x14ac:dyDescent="0.3">
      <c r="A15330" s="33" t="s">
        <v>125</v>
      </c>
      <c r="B15330" s="33" t="s">
        <v>101</v>
      </c>
      <c r="C15330" s="33">
        <v>160000</v>
      </c>
      <c r="D15330" s="33" t="s">
        <v>5947</v>
      </c>
      <c r="E15330" t="str">
        <f t="shared" si="243"/>
        <v>$125K-$200K</v>
      </c>
    </row>
    <row r="15331" spans="1:5" x14ac:dyDescent="0.3">
      <c r="A15331" s="33" t="s">
        <v>126</v>
      </c>
      <c r="B15331" s="33" t="s">
        <v>53</v>
      </c>
      <c r="C15331" s="33"/>
      <c r="D15331" s="33" t="s">
        <v>1140</v>
      </c>
      <c r="E15331" t="str">
        <f t="shared" si="243"/>
        <v>No Data</v>
      </c>
    </row>
    <row r="15332" spans="1:5" x14ac:dyDescent="0.3">
      <c r="A15332" s="33" t="s">
        <v>4</v>
      </c>
      <c r="B15332" s="33" t="s">
        <v>53</v>
      </c>
      <c r="C15332" s="33">
        <v>115000</v>
      </c>
      <c r="D15332" s="33" t="s">
        <v>232</v>
      </c>
      <c r="E15332" t="str">
        <f t="shared" si="243"/>
        <v>$100K-$125K</v>
      </c>
    </row>
    <row r="15333" spans="1:5" x14ac:dyDescent="0.3">
      <c r="A15333" s="33" t="s">
        <v>0</v>
      </c>
      <c r="B15333" s="33" t="s">
        <v>53</v>
      </c>
      <c r="C15333" s="33">
        <v>172500</v>
      </c>
      <c r="D15333" s="33" t="s">
        <v>364</v>
      </c>
      <c r="E15333" t="str">
        <f t="shared" si="243"/>
        <v>$125K-$200K</v>
      </c>
    </row>
    <row r="15334" spans="1:5" x14ac:dyDescent="0.3">
      <c r="A15334" s="33" t="s">
        <v>2</v>
      </c>
      <c r="B15334" s="33" t="s">
        <v>53</v>
      </c>
      <c r="C15334" s="33"/>
      <c r="D15334" s="33" t="s">
        <v>3270</v>
      </c>
      <c r="E15334" t="str">
        <f t="shared" si="243"/>
        <v>No Data</v>
      </c>
    </row>
    <row r="15335" spans="1:5" x14ac:dyDescent="0.3">
      <c r="A15335" s="33" t="s">
        <v>125</v>
      </c>
      <c r="B15335" s="33" t="s">
        <v>90</v>
      </c>
      <c r="C15335" s="33">
        <v>111175</v>
      </c>
      <c r="D15335" s="33" t="s">
        <v>294</v>
      </c>
      <c r="E15335" t="str">
        <f t="shared" si="243"/>
        <v>$100K-$125K</v>
      </c>
    </row>
    <row r="15336" spans="1:5" x14ac:dyDescent="0.3">
      <c r="A15336" s="33" t="s">
        <v>0</v>
      </c>
      <c r="B15336" s="33" t="s">
        <v>53</v>
      </c>
      <c r="C15336" s="33">
        <v>90000</v>
      </c>
      <c r="D15336" s="33" t="s">
        <v>299</v>
      </c>
      <c r="E15336" t="str">
        <f t="shared" si="243"/>
        <v>$75K-$100K</v>
      </c>
    </row>
    <row r="15337" spans="1:5" x14ac:dyDescent="0.3">
      <c r="A15337" s="33" t="s">
        <v>128</v>
      </c>
      <c r="B15337" s="33" t="s">
        <v>53</v>
      </c>
      <c r="C15337" s="33">
        <v>157500</v>
      </c>
      <c r="D15337" s="33" t="s">
        <v>5948</v>
      </c>
      <c r="E15337" t="str">
        <f t="shared" si="243"/>
        <v>$125K-$200K</v>
      </c>
    </row>
    <row r="15338" spans="1:5" x14ac:dyDescent="0.3">
      <c r="A15338" s="33" t="s">
        <v>4</v>
      </c>
      <c r="B15338" s="33" t="s">
        <v>179</v>
      </c>
      <c r="C15338" s="33">
        <v>96773</v>
      </c>
      <c r="D15338" s="33" t="s">
        <v>5949</v>
      </c>
      <c r="E15338" t="str">
        <f t="shared" si="243"/>
        <v>$75K-$100K</v>
      </c>
    </row>
    <row r="15339" spans="1:5" x14ac:dyDescent="0.3">
      <c r="A15339" s="33" t="s">
        <v>1</v>
      </c>
      <c r="B15339" s="33" t="s">
        <v>58</v>
      </c>
      <c r="C15339" s="33">
        <v>166000</v>
      </c>
      <c r="D15339" s="33" t="s">
        <v>4038</v>
      </c>
      <c r="E15339" t="str">
        <f t="shared" si="243"/>
        <v>$125K-$200K</v>
      </c>
    </row>
    <row r="15340" spans="1:5" x14ac:dyDescent="0.3">
      <c r="A15340" s="33" t="s">
        <v>4</v>
      </c>
      <c r="B15340" s="33" t="s">
        <v>53</v>
      </c>
      <c r="C15340" s="33">
        <v>89000</v>
      </c>
      <c r="D15340" s="33" t="s">
        <v>5950</v>
      </c>
      <c r="E15340" t="str">
        <f t="shared" si="243"/>
        <v>$75K-$100K</v>
      </c>
    </row>
    <row r="15341" spans="1:5" x14ac:dyDescent="0.3">
      <c r="A15341" s="33" t="s">
        <v>0</v>
      </c>
      <c r="B15341" s="33" t="s">
        <v>53</v>
      </c>
      <c r="C15341" s="33"/>
      <c r="D15341" s="33" t="s">
        <v>258</v>
      </c>
      <c r="E15341" t="str">
        <f t="shared" si="243"/>
        <v>No Data</v>
      </c>
    </row>
    <row r="15342" spans="1:5" x14ac:dyDescent="0.3">
      <c r="A15342" s="33" t="s">
        <v>125</v>
      </c>
      <c r="B15342" s="33" t="s">
        <v>53</v>
      </c>
      <c r="C15342" s="33">
        <v>127000</v>
      </c>
      <c r="D15342" s="33" t="s">
        <v>256</v>
      </c>
      <c r="E15342" t="str">
        <f t="shared" si="243"/>
        <v>$125K-$200K</v>
      </c>
    </row>
    <row r="15343" spans="1:5" x14ac:dyDescent="0.3">
      <c r="A15343" s="33" t="s">
        <v>126</v>
      </c>
      <c r="B15343" s="33" t="s">
        <v>64</v>
      </c>
      <c r="C15343" s="33">
        <v>96773</v>
      </c>
      <c r="D15343" s="33" t="s">
        <v>5951</v>
      </c>
      <c r="E15343" t="str">
        <f t="shared" si="243"/>
        <v>$75K-$100K</v>
      </c>
    </row>
    <row r="15344" spans="1:5" x14ac:dyDescent="0.3">
      <c r="A15344" s="33" t="s">
        <v>4</v>
      </c>
      <c r="B15344" s="33" t="s">
        <v>53</v>
      </c>
      <c r="C15344" s="33">
        <v>175000</v>
      </c>
      <c r="D15344" s="33" t="s">
        <v>2809</v>
      </c>
      <c r="E15344" t="str">
        <f t="shared" si="243"/>
        <v>$125K-$200K</v>
      </c>
    </row>
    <row r="15345" spans="1:5" x14ac:dyDescent="0.3">
      <c r="A15345" s="33" t="s">
        <v>2</v>
      </c>
      <c r="B15345" s="33" t="s">
        <v>53</v>
      </c>
      <c r="C15345" s="33"/>
      <c r="D15345" s="33" t="s">
        <v>268</v>
      </c>
      <c r="E15345" t="str">
        <f t="shared" si="243"/>
        <v>No Data</v>
      </c>
    </row>
    <row r="15346" spans="1:5" x14ac:dyDescent="0.3">
      <c r="A15346" s="33" t="s">
        <v>4</v>
      </c>
      <c r="B15346" s="33" t="s">
        <v>53</v>
      </c>
      <c r="C15346" s="33">
        <v>125000</v>
      </c>
      <c r="D15346" s="33" t="s">
        <v>1401</v>
      </c>
      <c r="E15346" t="str">
        <f t="shared" si="243"/>
        <v>$100K-$125K</v>
      </c>
    </row>
    <row r="15347" spans="1:5" x14ac:dyDescent="0.3">
      <c r="A15347" s="33" t="s">
        <v>2</v>
      </c>
      <c r="B15347" s="33" t="s">
        <v>53</v>
      </c>
      <c r="C15347" s="33">
        <v>110000</v>
      </c>
      <c r="D15347" s="33" t="s">
        <v>209</v>
      </c>
      <c r="E15347" t="str">
        <f t="shared" si="243"/>
        <v>$100K-$125K</v>
      </c>
    </row>
    <row r="15348" spans="1:5" x14ac:dyDescent="0.3">
      <c r="A15348" s="33" t="s">
        <v>2</v>
      </c>
      <c r="B15348" s="33" t="s">
        <v>53</v>
      </c>
      <c r="C15348" s="33"/>
      <c r="D15348" s="33" t="s">
        <v>268</v>
      </c>
      <c r="E15348" t="str">
        <f t="shared" si="243"/>
        <v>No Data</v>
      </c>
    </row>
    <row r="15349" spans="1:5" x14ac:dyDescent="0.3">
      <c r="A15349" s="33" t="s">
        <v>2</v>
      </c>
      <c r="B15349" s="33" t="s">
        <v>56</v>
      </c>
      <c r="C15349" s="33">
        <v>89100</v>
      </c>
      <c r="D15349" s="33" t="s">
        <v>1610</v>
      </c>
      <c r="E15349" t="str">
        <f t="shared" si="243"/>
        <v>$75K-$100K</v>
      </c>
    </row>
    <row r="15350" spans="1:5" x14ac:dyDescent="0.3">
      <c r="A15350" s="33" t="s">
        <v>0</v>
      </c>
      <c r="B15350" s="33" t="s">
        <v>53</v>
      </c>
      <c r="C15350" s="33">
        <v>115000</v>
      </c>
      <c r="D15350" s="33" t="s">
        <v>299</v>
      </c>
      <c r="E15350" t="str">
        <f t="shared" si="243"/>
        <v>$100K-$125K</v>
      </c>
    </row>
    <row r="15351" spans="1:5" x14ac:dyDescent="0.3">
      <c r="A15351" s="33" t="s">
        <v>128</v>
      </c>
      <c r="B15351" s="33" t="s">
        <v>53</v>
      </c>
      <c r="C15351" s="33"/>
      <c r="D15351" s="33" t="s">
        <v>951</v>
      </c>
      <c r="E15351" t="str">
        <f t="shared" si="243"/>
        <v>No Data</v>
      </c>
    </row>
    <row r="15352" spans="1:5" x14ac:dyDescent="0.3">
      <c r="A15352" s="33" t="s">
        <v>128</v>
      </c>
      <c r="B15352" s="33" t="s">
        <v>53</v>
      </c>
      <c r="C15352" s="33">
        <v>375000</v>
      </c>
      <c r="D15352" s="33" t="s">
        <v>1144</v>
      </c>
      <c r="E15352" t="str">
        <f t="shared" si="243"/>
        <v>&gt;$200K</v>
      </c>
    </row>
    <row r="15353" spans="1:5" x14ac:dyDescent="0.3">
      <c r="A15353" s="33" t="s">
        <v>125</v>
      </c>
      <c r="B15353" s="33" t="s">
        <v>53</v>
      </c>
      <c r="C15353" s="33">
        <v>90000</v>
      </c>
      <c r="D15353" s="33" t="s">
        <v>5952</v>
      </c>
      <c r="E15353" t="str">
        <f t="shared" si="243"/>
        <v>$75K-$100K</v>
      </c>
    </row>
    <row r="15354" spans="1:5" x14ac:dyDescent="0.3">
      <c r="A15354" s="33" t="s">
        <v>2</v>
      </c>
      <c r="B15354" s="33" t="s">
        <v>53</v>
      </c>
      <c r="C15354" s="33">
        <v>82500</v>
      </c>
      <c r="D15354" s="33" t="s">
        <v>255</v>
      </c>
      <c r="E15354" t="str">
        <f t="shared" si="243"/>
        <v>$75K-$100K</v>
      </c>
    </row>
    <row r="15355" spans="1:5" x14ac:dyDescent="0.3">
      <c r="A15355" s="33" t="s">
        <v>128</v>
      </c>
      <c r="B15355" s="33" t="s">
        <v>53</v>
      </c>
      <c r="C15355" s="33">
        <v>203625</v>
      </c>
      <c r="D15355" s="33" t="s">
        <v>5004</v>
      </c>
      <c r="E15355" t="str">
        <f t="shared" si="243"/>
        <v>&gt;$200K</v>
      </c>
    </row>
    <row r="15356" spans="1:5" x14ac:dyDescent="0.3">
      <c r="A15356" s="33" t="s">
        <v>52</v>
      </c>
      <c r="B15356" s="33" t="s">
        <v>53</v>
      </c>
      <c r="C15356" s="33">
        <v>95000</v>
      </c>
      <c r="D15356" s="33" t="s">
        <v>5321</v>
      </c>
      <c r="E15356" t="str">
        <f t="shared" si="243"/>
        <v>$75K-$100K</v>
      </c>
    </row>
    <row r="15357" spans="1:5" x14ac:dyDescent="0.3">
      <c r="A15357" s="33" t="s">
        <v>2</v>
      </c>
      <c r="B15357" s="33" t="s">
        <v>84</v>
      </c>
      <c r="C15357" s="33">
        <v>105000</v>
      </c>
      <c r="D15357" s="33" t="s">
        <v>211</v>
      </c>
      <c r="E15357" t="str">
        <f t="shared" si="243"/>
        <v>$100K-$125K</v>
      </c>
    </row>
    <row r="15358" spans="1:5" x14ac:dyDescent="0.3">
      <c r="A15358" s="33" t="s">
        <v>0</v>
      </c>
      <c r="B15358" s="33" t="s">
        <v>53</v>
      </c>
      <c r="C15358" s="33">
        <v>275000</v>
      </c>
      <c r="D15358" s="33" t="s">
        <v>692</v>
      </c>
      <c r="E15358" t="str">
        <f t="shared" si="243"/>
        <v>&gt;$200K</v>
      </c>
    </row>
    <row r="15359" spans="1:5" x14ac:dyDescent="0.3">
      <c r="A15359" s="33" t="s">
        <v>0</v>
      </c>
      <c r="B15359" s="33" t="s">
        <v>53</v>
      </c>
      <c r="C15359" s="33"/>
      <c r="D15359" s="33" t="s">
        <v>1296</v>
      </c>
      <c r="E15359" t="str">
        <f t="shared" si="243"/>
        <v>No Data</v>
      </c>
    </row>
    <row r="15360" spans="1:5" x14ac:dyDescent="0.3">
      <c r="A15360" s="33" t="s">
        <v>0</v>
      </c>
      <c r="B15360" s="33" t="s">
        <v>53</v>
      </c>
      <c r="C15360" s="33">
        <v>125000</v>
      </c>
      <c r="D15360" s="33" t="s">
        <v>499</v>
      </c>
      <c r="E15360" t="str">
        <f t="shared" si="243"/>
        <v>$100K-$125K</v>
      </c>
    </row>
    <row r="15361" spans="1:5" x14ac:dyDescent="0.3">
      <c r="A15361" s="33" t="s">
        <v>128</v>
      </c>
      <c r="B15361" s="33" t="s">
        <v>53</v>
      </c>
      <c r="C15361" s="33">
        <v>90000</v>
      </c>
      <c r="D15361" s="33" t="s">
        <v>3925</v>
      </c>
      <c r="E15361" t="str">
        <f t="shared" si="243"/>
        <v>$75K-$100K</v>
      </c>
    </row>
    <row r="15362" spans="1:5" x14ac:dyDescent="0.3">
      <c r="A15362" s="33" t="s">
        <v>0</v>
      </c>
      <c r="B15362" s="33" t="s">
        <v>53</v>
      </c>
      <c r="C15362" s="33"/>
      <c r="D15362" s="33" t="s">
        <v>5953</v>
      </c>
      <c r="E15362" t="str">
        <f t="shared" si="243"/>
        <v>No Data</v>
      </c>
    </row>
    <row r="15363" spans="1:5" x14ac:dyDescent="0.3">
      <c r="A15363" s="33" t="s">
        <v>4</v>
      </c>
      <c r="B15363" s="33" t="s">
        <v>53</v>
      </c>
      <c r="C15363" s="33"/>
      <c r="D15363" s="33" t="s">
        <v>3705</v>
      </c>
      <c r="E15363" t="str">
        <f t="shared" ref="E15363:E15426" si="244">_xlfn.XLOOKUP(C15363,$H$16:$H$21,$G$16:$G$21,,1)</f>
        <v>No Data</v>
      </c>
    </row>
    <row r="15364" spans="1:5" x14ac:dyDescent="0.3">
      <c r="A15364" s="33" t="s">
        <v>2</v>
      </c>
      <c r="B15364" s="33" t="s">
        <v>53</v>
      </c>
      <c r="C15364" s="33">
        <v>150000</v>
      </c>
      <c r="D15364" s="33" t="s">
        <v>5954</v>
      </c>
      <c r="E15364" t="str">
        <f t="shared" si="244"/>
        <v>$125K-$200K</v>
      </c>
    </row>
    <row r="15365" spans="1:5" x14ac:dyDescent="0.3">
      <c r="A15365" s="33" t="s">
        <v>128</v>
      </c>
      <c r="B15365" s="33" t="s">
        <v>53</v>
      </c>
      <c r="C15365" s="33">
        <v>163000</v>
      </c>
      <c r="D15365" s="33" t="s">
        <v>4850</v>
      </c>
      <c r="E15365" t="str">
        <f t="shared" si="244"/>
        <v>$125K-$200K</v>
      </c>
    </row>
    <row r="15366" spans="1:5" x14ac:dyDescent="0.3">
      <c r="A15366" s="33" t="s">
        <v>0</v>
      </c>
      <c r="B15366" s="33" t="s">
        <v>53</v>
      </c>
      <c r="C15366" s="33">
        <v>100000</v>
      </c>
      <c r="D15366" s="33" t="s">
        <v>5955</v>
      </c>
      <c r="E15366" t="str">
        <f t="shared" si="244"/>
        <v>$75K-$100K</v>
      </c>
    </row>
    <row r="15367" spans="1:5" x14ac:dyDescent="0.3">
      <c r="A15367" s="33" t="s">
        <v>0</v>
      </c>
      <c r="B15367" s="33" t="s">
        <v>53</v>
      </c>
      <c r="C15367" s="33">
        <v>165000</v>
      </c>
      <c r="D15367" s="33" t="s">
        <v>5956</v>
      </c>
      <c r="E15367" t="str">
        <f t="shared" si="244"/>
        <v>$125K-$200K</v>
      </c>
    </row>
    <row r="15368" spans="1:5" x14ac:dyDescent="0.3">
      <c r="A15368" s="33" t="s">
        <v>0</v>
      </c>
      <c r="B15368" s="33" t="s">
        <v>53</v>
      </c>
      <c r="C15368" s="33">
        <v>175547</v>
      </c>
      <c r="D15368" s="33" t="s">
        <v>744</v>
      </c>
      <c r="E15368" t="str">
        <f t="shared" si="244"/>
        <v>$125K-$200K</v>
      </c>
    </row>
    <row r="15369" spans="1:5" x14ac:dyDescent="0.3">
      <c r="A15369" s="33" t="s">
        <v>126</v>
      </c>
      <c r="B15369" s="33" t="s">
        <v>72</v>
      </c>
      <c r="C15369" s="33">
        <v>147500</v>
      </c>
      <c r="D15369" s="33" t="s">
        <v>5957</v>
      </c>
      <c r="E15369" t="str">
        <f t="shared" si="244"/>
        <v>$125K-$200K</v>
      </c>
    </row>
    <row r="15370" spans="1:5" x14ac:dyDescent="0.3">
      <c r="A15370" s="33" t="s">
        <v>2</v>
      </c>
      <c r="B15370" s="33" t="s">
        <v>53</v>
      </c>
      <c r="C15370" s="33"/>
      <c r="D15370" s="33" t="s">
        <v>5958</v>
      </c>
      <c r="E15370" t="str">
        <f t="shared" si="244"/>
        <v>No Data</v>
      </c>
    </row>
    <row r="15371" spans="1:5" x14ac:dyDescent="0.3">
      <c r="A15371" s="33" t="s">
        <v>125</v>
      </c>
      <c r="B15371" s="33" t="s">
        <v>53</v>
      </c>
      <c r="C15371" s="33">
        <v>110000</v>
      </c>
      <c r="D15371" s="33" t="s">
        <v>5959</v>
      </c>
      <c r="E15371" t="str">
        <f t="shared" si="244"/>
        <v>$100K-$125K</v>
      </c>
    </row>
    <row r="15372" spans="1:5" x14ac:dyDescent="0.3">
      <c r="A15372" s="33" t="s">
        <v>0</v>
      </c>
      <c r="B15372" s="33" t="s">
        <v>53</v>
      </c>
      <c r="C15372" s="33">
        <v>92433</v>
      </c>
      <c r="D15372" s="33" t="s">
        <v>4452</v>
      </c>
      <c r="E15372" t="str">
        <f t="shared" si="244"/>
        <v>$75K-$100K</v>
      </c>
    </row>
    <row r="15373" spans="1:5" x14ac:dyDescent="0.3">
      <c r="A15373" s="33" t="s">
        <v>2</v>
      </c>
      <c r="B15373" s="33" t="s">
        <v>53</v>
      </c>
      <c r="C15373" s="33"/>
      <c r="D15373" s="33" t="s">
        <v>5960</v>
      </c>
      <c r="E15373" t="str">
        <f t="shared" si="244"/>
        <v>No Data</v>
      </c>
    </row>
    <row r="15374" spans="1:5" x14ac:dyDescent="0.3">
      <c r="A15374" s="33" t="s">
        <v>4</v>
      </c>
      <c r="B15374" s="33" t="s">
        <v>68</v>
      </c>
      <c r="C15374" s="33">
        <v>147500</v>
      </c>
      <c r="D15374" s="33" t="s">
        <v>5961</v>
      </c>
      <c r="E15374" t="str">
        <f t="shared" si="244"/>
        <v>$125K-$200K</v>
      </c>
    </row>
    <row r="15375" spans="1:5" x14ac:dyDescent="0.3">
      <c r="A15375" s="33" t="s">
        <v>2</v>
      </c>
      <c r="B15375" s="33" t="s">
        <v>53</v>
      </c>
      <c r="C15375" s="33">
        <v>90000</v>
      </c>
      <c r="D15375" s="33" t="s">
        <v>3435</v>
      </c>
      <c r="E15375" t="str">
        <f t="shared" si="244"/>
        <v>$75K-$100K</v>
      </c>
    </row>
    <row r="15376" spans="1:5" x14ac:dyDescent="0.3">
      <c r="A15376" s="33" t="s">
        <v>0</v>
      </c>
      <c r="B15376" s="33" t="s">
        <v>53</v>
      </c>
      <c r="C15376" s="33">
        <v>132500</v>
      </c>
      <c r="D15376" s="33" t="s">
        <v>265</v>
      </c>
      <c r="E15376" t="str">
        <f t="shared" si="244"/>
        <v>$125K-$200K</v>
      </c>
    </row>
    <row r="15377" spans="1:5" x14ac:dyDescent="0.3">
      <c r="A15377" s="33" t="s">
        <v>2</v>
      </c>
      <c r="B15377" s="33" t="s">
        <v>53</v>
      </c>
      <c r="C15377" s="33">
        <v>151000</v>
      </c>
      <c r="D15377" s="33" t="s">
        <v>2801</v>
      </c>
      <c r="E15377" t="str">
        <f t="shared" si="244"/>
        <v>$125K-$200K</v>
      </c>
    </row>
    <row r="15378" spans="1:5" x14ac:dyDescent="0.3">
      <c r="A15378" s="33" t="s">
        <v>2</v>
      </c>
      <c r="B15378" s="33" t="s">
        <v>53</v>
      </c>
      <c r="C15378" s="33">
        <v>90000</v>
      </c>
      <c r="D15378" s="33" t="s">
        <v>391</v>
      </c>
      <c r="E15378" t="str">
        <f t="shared" si="244"/>
        <v>$75K-$100K</v>
      </c>
    </row>
    <row r="15379" spans="1:5" x14ac:dyDescent="0.3">
      <c r="A15379" s="33" t="s">
        <v>0</v>
      </c>
      <c r="B15379" s="33" t="s">
        <v>53</v>
      </c>
      <c r="C15379" s="33">
        <v>135000</v>
      </c>
      <c r="D15379" s="33" t="s">
        <v>5962</v>
      </c>
      <c r="E15379" t="str">
        <f t="shared" si="244"/>
        <v>$125K-$200K</v>
      </c>
    </row>
    <row r="15380" spans="1:5" x14ac:dyDescent="0.3">
      <c r="A15380" s="33" t="s">
        <v>0</v>
      </c>
      <c r="B15380" s="33" t="s">
        <v>54</v>
      </c>
      <c r="C15380" s="33">
        <v>95005</v>
      </c>
      <c r="D15380" s="33" t="s">
        <v>792</v>
      </c>
      <c r="E15380" t="str">
        <f t="shared" si="244"/>
        <v>$75K-$100K</v>
      </c>
    </row>
    <row r="15381" spans="1:5" x14ac:dyDescent="0.3">
      <c r="A15381" s="33" t="s">
        <v>128</v>
      </c>
      <c r="B15381" s="33" t="s">
        <v>53</v>
      </c>
      <c r="C15381" s="33">
        <v>125000</v>
      </c>
      <c r="D15381" s="33" t="s">
        <v>928</v>
      </c>
      <c r="E15381" t="str">
        <f t="shared" si="244"/>
        <v>$100K-$125K</v>
      </c>
    </row>
    <row r="15382" spans="1:5" x14ac:dyDescent="0.3">
      <c r="A15382" s="33" t="s">
        <v>4</v>
      </c>
      <c r="B15382" s="33" t="s">
        <v>53</v>
      </c>
      <c r="C15382" s="33">
        <v>95650</v>
      </c>
      <c r="D15382" s="33" t="s">
        <v>299</v>
      </c>
      <c r="E15382" t="str">
        <f t="shared" si="244"/>
        <v>$75K-$100K</v>
      </c>
    </row>
    <row r="15383" spans="1:5" x14ac:dyDescent="0.3">
      <c r="A15383" s="33" t="s">
        <v>0</v>
      </c>
      <c r="B15383" s="33" t="s">
        <v>54</v>
      </c>
      <c r="C15383" s="33">
        <v>125000</v>
      </c>
      <c r="D15383" s="33" t="s">
        <v>4231</v>
      </c>
      <c r="E15383" t="str">
        <f t="shared" si="244"/>
        <v>$100K-$125K</v>
      </c>
    </row>
    <row r="15384" spans="1:5" x14ac:dyDescent="0.3">
      <c r="A15384" s="33" t="s">
        <v>0</v>
      </c>
      <c r="B15384" s="33" t="s">
        <v>53</v>
      </c>
      <c r="C15384" s="33"/>
      <c r="D15384" s="33" t="s">
        <v>5963</v>
      </c>
      <c r="E15384" t="str">
        <f t="shared" si="244"/>
        <v>No Data</v>
      </c>
    </row>
    <row r="15385" spans="1:5" x14ac:dyDescent="0.3">
      <c r="A15385" s="33" t="s">
        <v>2</v>
      </c>
      <c r="B15385" s="33" t="s">
        <v>53</v>
      </c>
      <c r="C15385" s="33">
        <v>100000</v>
      </c>
      <c r="D15385" s="33" t="s">
        <v>299</v>
      </c>
      <c r="E15385" t="str">
        <f t="shared" si="244"/>
        <v>$75K-$100K</v>
      </c>
    </row>
    <row r="15386" spans="1:5" x14ac:dyDescent="0.3">
      <c r="A15386" s="33" t="s">
        <v>0</v>
      </c>
      <c r="B15386" s="33" t="s">
        <v>53</v>
      </c>
      <c r="C15386" s="33">
        <v>115000</v>
      </c>
      <c r="D15386" s="33" t="s">
        <v>1570</v>
      </c>
      <c r="E15386" t="str">
        <f t="shared" si="244"/>
        <v>$100K-$125K</v>
      </c>
    </row>
    <row r="15387" spans="1:5" x14ac:dyDescent="0.3">
      <c r="A15387" s="33" t="s">
        <v>4</v>
      </c>
      <c r="B15387" s="33" t="s">
        <v>88</v>
      </c>
      <c r="C15387" s="33">
        <v>147500</v>
      </c>
      <c r="D15387" s="33" t="s">
        <v>5964</v>
      </c>
      <c r="E15387" t="str">
        <f t="shared" si="244"/>
        <v>$125K-$200K</v>
      </c>
    </row>
    <row r="15388" spans="1:5" x14ac:dyDescent="0.3">
      <c r="A15388" s="33" t="s">
        <v>2</v>
      </c>
      <c r="B15388" s="33" t="s">
        <v>54</v>
      </c>
      <c r="C15388" s="33">
        <v>72500</v>
      </c>
      <c r="D15388" s="33" t="s">
        <v>5965</v>
      </c>
      <c r="E15388" t="str">
        <f t="shared" si="244"/>
        <v>&lt;$75K</v>
      </c>
    </row>
    <row r="15389" spans="1:5" x14ac:dyDescent="0.3">
      <c r="A15389" s="33" t="s">
        <v>4</v>
      </c>
      <c r="B15389" s="33" t="s">
        <v>53</v>
      </c>
      <c r="C15389" s="33"/>
      <c r="D15389" s="33" t="s">
        <v>232</v>
      </c>
      <c r="E15389" t="str">
        <f t="shared" si="244"/>
        <v>No Data</v>
      </c>
    </row>
    <row r="15390" spans="1:5" x14ac:dyDescent="0.3">
      <c r="A15390" s="33" t="s">
        <v>2</v>
      </c>
      <c r="B15390" s="33" t="s">
        <v>53</v>
      </c>
      <c r="C15390" s="33">
        <v>115000</v>
      </c>
      <c r="D15390" s="33" t="s">
        <v>5966</v>
      </c>
      <c r="E15390" t="str">
        <f t="shared" si="244"/>
        <v>$100K-$125K</v>
      </c>
    </row>
    <row r="15391" spans="1:5" x14ac:dyDescent="0.3">
      <c r="A15391" s="33" t="s">
        <v>2</v>
      </c>
      <c r="B15391" s="33" t="s">
        <v>53</v>
      </c>
      <c r="C15391" s="33"/>
      <c r="D15391" s="33" t="s">
        <v>5967</v>
      </c>
      <c r="E15391" t="str">
        <f t="shared" si="244"/>
        <v>No Data</v>
      </c>
    </row>
    <row r="15392" spans="1:5" x14ac:dyDescent="0.3">
      <c r="A15392" s="33" t="s">
        <v>0</v>
      </c>
      <c r="B15392" s="33" t="s">
        <v>53</v>
      </c>
      <c r="C15392" s="33">
        <v>150000</v>
      </c>
      <c r="D15392" s="33" t="s">
        <v>5968</v>
      </c>
      <c r="E15392" t="str">
        <f t="shared" si="244"/>
        <v>$125K-$200K</v>
      </c>
    </row>
    <row r="15393" spans="1:5" x14ac:dyDescent="0.3">
      <c r="A15393" s="33" t="s">
        <v>0</v>
      </c>
      <c r="B15393" s="33" t="s">
        <v>53</v>
      </c>
      <c r="C15393" s="33">
        <v>150000</v>
      </c>
      <c r="D15393" s="33" t="s">
        <v>883</v>
      </c>
      <c r="E15393" t="str">
        <f t="shared" si="244"/>
        <v>$125K-$200K</v>
      </c>
    </row>
    <row r="15394" spans="1:5" x14ac:dyDescent="0.3">
      <c r="A15394" s="33" t="s">
        <v>0</v>
      </c>
      <c r="B15394" s="33" t="s">
        <v>53</v>
      </c>
      <c r="C15394" s="33">
        <v>115750</v>
      </c>
      <c r="D15394" s="33" t="s">
        <v>516</v>
      </c>
      <c r="E15394" t="str">
        <f t="shared" si="244"/>
        <v>$100K-$125K</v>
      </c>
    </row>
    <row r="15395" spans="1:5" x14ac:dyDescent="0.3">
      <c r="A15395" s="33" t="s">
        <v>128</v>
      </c>
      <c r="B15395" s="33" t="s">
        <v>75</v>
      </c>
      <c r="C15395" s="33">
        <v>89100</v>
      </c>
      <c r="D15395" s="33" t="s">
        <v>1811</v>
      </c>
      <c r="E15395" t="str">
        <f t="shared" si="244"/>
        <v>$75K-$100K</v>
      </c>
    </row>
    <row r="15396" spans="1:5" x14ac:dyDescent="0.3">
      <c r="A15396" s="33" t="s">
        <v>126</v>
      </c>
      <c r="B15396" s="33" t="s">
        <v>53</v>
      </c>
      <c r="C15396" s="33">
        <v>138200</v>
      </c>
      <c r="D15396" s="33" t="s">
        <v>646</v>
      </c>
      <c r="E15396" t="str">
        <f t="shared" si="244"/>
        <v>$125K-$200K</v>
      </c>
    </row>
    <row r="15397" spans="1:5" x14ac:dyDescent="0.3">
      <c r="A15397" s="33" t="s">
        <v>4</v>
      </c>
      <c r="B15397" s="33" t="s">
        <v>70</v>
      </c>
      <c r="C15397" s="33">
        <v>133000</v>
      </c>
      <c r="D15397" s="33" t="s">
        <v>1706</v>
      </c>
      <c r="E15397" t="str">
        <f t="shared" si="244"/>
        <v>$125K-$200K</v>
      </c>
    </row>
    <row r="15398" spans="1:5" x14ac:dyDescent="0.3">
      <c r="A15398" s="33" t="s">
        <v>2</v>
      </c>
      <c r="B15398" s="33" t="s">
        <v>53</v>
      </c>
      <c r="C15398" s="33"/>
      <c r="D15398" s="33" t="s">
        <v>1797</v>
      </c>
      <c r="E15398" t="str">
        <f t="shared" si="244"/>
        <v>No Data</v>
      </c>
    </row>
    <row r="15399" spans="1:5" x14ac:dyDescent="0.3">
      <c r="A15399" s="33" t="s">
        <v>2</v>
      </c>
      <c r="B15399" s="33" t="s">
        <v>53</v>
      </c>
      <c r="C15399" s="33">
        <v>92500</v>
      </c>
      <c r="D15399" s="33" t="s">
        <v>5969</v>
      </c>
      <c r="E15399" t="str">
        <f t="shared" si="244"/>
        <v>$75K-$100K</v>
      </c>
    </row>
    <row r="15400" spans="1:5" x14ac:dyDescent="0.3">
      <c r="A15400" s="33" t="s">
        <v>0</v>
      </c>
      <c r="B15400" s="33" t="s">
        <v>53</v>
      </c>
      <c r="C15400" s="33">
        <v>128000</v>
      </c>
      <c r="D15400" s="33" t="s">
        <v>5970</v>
      </c>
      <c r="E15400" t="str">
        <f t="shared" si="244"/>
        <v>$125K-$200K</v>
      </c>
    </row>
    <row r="15401" spans="1:5" x14ac:dyDescent="0.3">
      <c r="A15401" s="33" t="s">
        <v>4</v>
      </c>
      <c r="B15401" s="33" t="s">
        <v>54</v>
      </c>
      <c r="C15401" s="33">
        <v>105000</v>
      </c>
      <c r="D15401" s="33" t="s">
        <v>364</v>
      </c>
      <c r="E15401" t="str">
        <f t="shared" si="244"/>
        <v>$100K-$125K</v>
      </c>
    </row>
    <row r="15402" spans="1:5" x14ac:dyDescent="0.3">
      <c r="A15402" s="33" t="s">
        <v>128</v>
      </c>
      <c r="B15402" s="33" t="s">
        <v>53</v>
      </c>
      <c r="C15402" s="33">
        <v>200000</v>
      </c>
      <c r="D15402" s="33" t="s">
        <v>1543</v>
      </c>
      <c r="E15402" t="str">
        <f t="shared" si="244"/>
        <v>$125K-$200K</v>
      </c>
    </row>
    <row r="15403" spans="1:5" x14ac:dyDescent="0.3">
      <c r="A15403" s="33" t="s">
        <v>2</v>
      </c>
      <c r="B15403" s="33" t="s">
        <v>90</v>
      </c>
      <c r="C15403" s="33">
        <v>51014</v>
      </c>
      <c r="D15403" s="33" t="s">
        <v>294</v>
      </c>
      <c r="E15403" t="str">
        <f t="shared" si="244"/>
        <v>&lt;$75K</v>
      </c>
    </row>
    <row r="15404" spans="1:5" x14ac:dyDescent="0.3">
      <c r="A15404" s="33" t="s">
        <v>126</v>
      </c>
      <c r="B15404" s="33" t="s">
        <v>53</v>
      </c>
      <c r="C15404" s="33"/>
      <c r="D15404" s="33" t="s">
        <v>1253</v>
      </c>
      <c r="E15404" t="str">
        <f t="shared" si="244"/>
        <v>No Data</v>
      </c>
    </row>
    <row r="15405" spans="1:5" x14ac:dyDescent="0.3">
      <c r="A15405" s="33" t="s">
        <v>0</v>
      </c>
      <c r="B15405" s="33" t="s">
        <v>54</v>
      </c>
      <c r="C15405" s="33"/>
      <c r="D15405" s="33" t="s">
        <v>5971</v>
      </c>
      <c r="E15405" t="str">
        <f t="shared" si="244"/>
        <v>No Data</v>
      </c>
    </row>
    <row r="15406" spans="1:5" x14ac:dyDescent="0.3">
      <c r="A15406" s="33" t="s">
        <v>4</v>
      </c>
      <c r="B15406" s="33" t="s">
        <v>166</v>
      </c>
      <c r="C15406" s="33">
        <v>147500</v>
      </c>
      <c r="D15406" s="33" t="s">
        <v>211</v>
      </c>
      <c r="E15406" t="str">
        <f t="shared" si="244"/>
        <v>$125K-$200K</v>
      </c>
    </row>
    <row r="15407" spans="1:5" x14ac:dyDescent="0.3">
      <c r="A15407" s="33" t="s">
        <v>4</v>
      </c>
      <c r="B15407" s="33" t="s">
        <v>53</v>
      </c>
      <c r="C15407" s="33">
        <v>156000</v>
      </c>
      <c r="D15407" s="33" t="s">
        <v>1426</v>
      </c>
      <c r="E15407" t="str">
        <f t="shared" si="244"/>
        <v>$125K-$200K</v>
      </c>
    </row>
    <row r="15408" spans="1:5" x14ac:dyDescent="0.3">
      <c r="A15408" s="33" t="s">
        <v>0</v>
      </c>
      <c r="B15408" s="33" t="s">
        <v>53</v>
      </c>
      <c r="C15408" s="33">
        <v>165000</v>
      </c>
      <c r="D15408" s="33" t="s">
        <v>1020</v>
      </c>
      <c r="E15408" t="str">
        <f t="shared" si="244"/>
        <v>$125K-$200K</v>
      </c>
    </row>
    <row r="15409" spans="1:5" x14ac:dyDescent="0.3">
      <c r="A15409" s="33" t="s">
        <v>2</v>
      </c>
      <c r="B15409" s="33" t="s">
        <v>53</v>
      </c>
      <c r="C15409" s="33"/>
      <c r="D15409" s="33" t="s">
        <v>926</v>
      </c>
      <c r="E15409" t="str">
        <f t="shared" si="244"/>
        <v>No Data</v>
      </c>
    </row>
    <row r="15410" spans="1:5" x14ac:dyDescent="0.3">
      <c r="A15410" s="33" t="s">
        <v>0</v>
      </c>
      <c r="B15410" s="33" t="s">
        <v>53</v>
      </c>
      <c r="C15410" s="33"/>
      <c r="D15410" s="33" t="s">
        <v>455</v>
      </c>
      <c r="E15410" t="str">
        <f t="shared" si="244"/>
        <v>No Data</v>
      </c>
    </row>
    <row r="15411" spans="1:5" x14ac:dyDescent="0.3">
      <c r="A15411" s="33" t="s">
        <v>126</v>
      </c>
      <c r="B15411" s="33" t="s">
        <v>53</v>
      </c>
      <c r="C15411" s="33"/>
      <c r="D15411" s="33" t="s">
        <v>4164</v>
      </c>
      <c r="E15411" t="str">
        <f t="shared" si="244"/>
        <v>No Data</v>
      </c>
    </row>
    <row r="15412" spans="1:5" x14ac:dyDescent="0.3">
      <c r="A15412" s="33" t="s">
        <v>4</v>
      </c>
      <c r="B15412" s="33" t="s">
        <v>65</v>
      </c>
      <c r="C15412" s="33">
        <v>147500</v>
      </c>
      <c r="D15412" s="33" t="s">
        <v>1629</v>
      </c>
      <c r="E15412" t="str">
        <f t="shared" si="244"/>
        <v>$125K-$200K</v>
      </c>
    </row>
    <row r="15413" spans="1:5" x14ac:dyDescent="0.3">
      <c r="A15413" s="33" t="s">
        <v>125</v>
      </c>
      <c r="B15413" s="33" t="s">
        <v>53</v>
      </c>
      <c r="C15413" s="33">
        <v>90000</v>
      </c>
      <c r="D15413" s="33" t="s">
        <v>5972</v>
      </c>
      <c r="E15413" t="str">
        <f t="shared" si="244"/>
        <v>$75K-$100K</v>
      </c>
    </row>
    <row r="15414" spans="1:5" x14ac:dyDescent="0.3">
      <c r="A15414" s="33" t="s">
        <v>4</v>
      </c>
      <c r="B15414" s="33" t="s">
        <v>104</v>
      </c>
      <c r="C15414" s="33">
        <v>60000</v>
      </c>
      <c r="D15414" s="33" t="s">
        <v>5973</v>
      </c>
      <c r="E15414" t="str">
        <f t="shared" si="244"/>
        <v>&lt;$75K</v>
      </c>
    </row>
    <row r="15415" spans="1:5" x14ac:dyDescent="0.3">
      <c r="A15415" s="33" t="s">
        <v>126</v>
      </c>
      <c r="B15415" s="33" t="s">
        <v>53</v>
      </c>
      <c r="C15415" s="33">
        <v>135000</v>
      </c>
      <c r="D15415" s="33" t="s">
        <v>5974</v>
      </c>
      <c r="E15415" t="str">
        <f t="shared" si="244"/>
        <v>$125K-$200K</v>
      </c>
    </row>
    <row r="15416" spans="1:5" x14ac:dyDescent="0.3">
      <c r="A15416" s="33" t="s">
        <v>2</v>
      </c>
      <c r="B15416" s="33" t="s">
        <v>74</v>
      </c>
      <c r="C15416" s="33">
        <v>53014</v>
      </c>
      <c r="D15416" s="33" t="s">
        <v>1018</v>
      </c>
      <c r="E15416" t="str">
        <f t="shared" si="244"/>
        <v>&lt;$75K</v>
      </c>
    </row>
    <row r="15417" spans="1:5" x14ac:dyDescent="0.3">
      <c r="A15417" s="33" t="s">
        <v>0</v>
      </c>
      <c r="B15417" s="33" t="s">
        <v>53</v>
      </c>
      <c r="C15417" s="33">
        <v>70000</v>
      </c>
      <c r="D15417" s="33" t="s">
        <v>5975</v>
      </c>
      <c r="E15417" t="str">
        <f t="shared" si="244"/>
        <v>&lt;$75K</v>
      </c>
    </row>
    <row r="15418" spans="1:5" x14ac:dyDescent="0.3">
      <c r="A15418" s="33" t="s">
        <v>1</v>
      </c>
      <c r="B15418" s="33" t="s">
        <v>67</v>
      </c>
      <c r="C15418" s="33">
        <v>185500</v>
      </c>
      <c r="D15418" s="33" t="s">
        <v>5976</v>
      </c>
      <c r="E15418" t="str">
        <f t="shared" si="244"/>
        <v>$125K-$200K</v>
      </c>
    </row>
    <row r="15419" spans="1:5" x14ac:dyDescent="0.3">
      <c r="A15419" s="33" t="s">
        <v>1</v>
      </c>
      <c r="B15419" s="33" t="s">
        <v>123</v>
      </c>
      <c r="C15419" s="33">
        <v>166000</v>
      </c>
      <c r="D15419" s="33" t="s">
        <v>5977</v>
      </c>
      <c r="E15419" t="str">
        <f t="shared" si="244"/>
        <v>$125K-$200K</v>
      </c>
    </row>
    <row r="15420" spans="1:5" x14ac:dyDescent="0.3">
      <c r="A15420" s="33" t="s">
        <v>126</v>
      </c>
      <c r="B15420" s="33" t="s">
        <v>71</v>
      </c>
      <c r="C15420" s="33">
        <v>96773</v>
      </c>
      <c r="D15420" s="33" t="s">
        <v>2796</v>
      </c>
      <c r="E15420" t="str">
        <f t="shared" si="244"/>
        <v>$75K-$100K</v>
      </c>
    </row>
    <row r="15421" spans="1:5" x14ac:dyDescent="0.3">
      <c r="A15421" s="33" t="s">
        <v>4</v>
      </c>
      <c r="B15421" s="33" t="s">
        <v>73</v>
      </c>
      <c r="C15421" s="33">
        <v>147500</v>
      </c>
      <c r="D15421" s="33" t="s">
        <v>953</v>
      </c>
      <c r="E15421" t="str">
        <f t="shared" si="244"/>
        <v>$125K-$200K</v>
      </c>
    </row>
    <row r="15422" spans="1:5" x14ac:dyDescent="0.3">
      <c r="A15422" s="33" t="s">
        <v>4</v>
      </c>
      <c r="B15422" s="33" t="s">
        <v>97</v>
      </c>
      <c r="C15422" s="33">
        <v>97444</v>
      </c>
      <c r="D15422" s="33" t="s">
        <v>494</v>
      </c>
      <c r="E15422" t="str">
        <f t="shared" si="244"/>
        <v>$75K-$100K</v>
      </c>
    </row>
    <row r="15423" spans="1:5" x14ac:dyDescent="0.3">
      <c r="A15423" s="33" t="s">
        <v>4</v>
      </c>
      <c r="B15423" s="33" t="s">
        <v>73</v>
      </c>
      <c r="C15423" s="33">
        <v>133000</v>
      </c>
      <c r="D15423" s="33" t="s">
        <v>953</v>
      </c>
      <c r="E15423" t="str">
        <f t="shared" si="244"/>
        <v>$125K-$200K</v>
      </c>
    </row>
    <row r="15424" spans="1:5" x14ac:dyDescent="0.3">
      <c r="A15424" s="33" t="s">
        <v>4</v>
      </c>
      <c r="B15424" s="33" t="s">
        <v>53</v>
      </c>
      <c r="C15424" s="33">
        <v>110635</v>
      </c>
      <c r="D15424" s="33" t="s">
        <v>5978</v>
      </c>
      <c r="E15424" t="str">
        <f t="shared" si="244"/>
        <v>$100K-$125K</v>
      </c>
    </row>
    <row r="15425" spans="1:5" x14ac:dyDescent="0.3">
      <c r="A15425" s="33" t="s">
        <v>0</v>
      </c>
      <c r="B15425" s="33" t="s">
        <v>54</v>
      </c>
      <c r="C15425" s="33">
        <v>166003.5</v>
      </c>
      <c r="D15425" s="33" t="s">
        <v>5979</v>
      </c>
      <c r="E15425" t="str">
        <f t="shared" si="244"/>
        <v>$125K-$200K</v>
      </c>
    </row>
    <row r="15426" spans="1:5" x14ac:dyDescent="0.3">
      <c r="A15426" s="33" t="s">
        <v>2</v>
      </c>
      <c r="B15426" s="33" t="s">
        <v>73</v>
      </c>
      <c r="C15426" s="33">
        <v>51014</v>
      </c>
      <c r="D15426" s="33" t="s">
        <v>2714</v>
      </c>
      <c r="E15426" t="str">
        <f t="shared" si="244"/>
        <v>&lt;$75K</v>
      </c>
    </row>
    <row r="15427" spans="1:5" x14ac:dyDescent="0.3">
      <c r="A15427" s="33" t="s">
        <v>2</v>
      </c>
      <c r="B15427" s="33" t="s">
        <v>53</v>
      </c>
      <c r="C15427" s="33"/>
      <c r="D15427" s="33" t="s">
        <v>471</v>
      </c>
      <c r="E15427" t="str">
        <f t="shared" ref="E15427:E15490" si="245">_xlfn.XLOOKUP(C15427,$H$16:$H$21,$G$16:$G$21,,1)</f>
        <v>No Data</v>
      </c>
    </row>
    <row r="15428" spans="1:5" x14ac:dyDescent="0.3">
      <c r="A15428" s="33" t="s">
        <v>126</v>
      </c>
      <c r="B15428" s="33" t="s">
        <v>53</v>
      </c>
      <c r="C15428" s="33">
        <v>140010</v>
      </c>
      <c r="D15428" s="33" t="s">
        <v>1874</v>
      </c>
      <c r="E15428" t="str">
        <f t="shared" si="245"/>
        <v>$125K-$200K</v>
      </c>
    </row>
    <row r="15429" spans="1:5" x14ac:dyDescent="0.3">
      <c r="A15429" s="33" t="s">
        <v>4</v>
      </c>
      <c r="B15429" s="33" t="s">
        <v>53</v>
      </c>
      <c r="C15429" s="33"/>
      <c r="D15429" s="33" t="s">
        <v>238</v>
      </c>
      <c r="E15429" t="str">
        <f t="shared" si="245"/>
        <v>No Data</v>
      </c>
    </row>
    <row r="15430" spans="1:5" x14ac:dyDescent="0.3">
      <c r="A15430" s="33" t="s">
        <v>129</v>
      </c>
      <c r="B15430" s="33" t="s">
        <v>53</v>
      </c>
      <c r="C15430" s="33">
        <v>110000</v>
      </c>
      <c r="D15430" s="33" t="s">
        <v>5980</v>
      </c>
      <c r="E15430" t="str">
        <f t="shared" si="245"/>
        <v>$100K-$125K</v>
      </c>
    </row>
    <row r="15431" spans="1:5" x14ac:dyDescent="0.3">
      <c r="A15431" s="33" t="s">
        <v>2</v>
      </c>
      <c r="B15431" s="33" t="s">
        <v>53</v>
      </c>
      <c r="C15431" s="33"/>
      <c r="D15431" s="33" t="s">
        <v>5981</v>
      </c>
      <c r="E15431" t="str">
        <f t="shared" si="245"/>
        <v>No Data</v>
      </c>
    </row>
    <row r="15432" spans="1:5" x14ac:dyDescent="0.3">
      <c r="A15432" s="33" t="s">
        <v>0</v>
      </c>
      <c r="B15432" s="33" t="s">
        <v>53</v>
      </c>
      <c r="C15432" s="33">
        <v>90670</v>
      </c>
      <c r="D15432" s="33" t="s">
        <v>3667</v>
      </c>
      <c r="E15432" t="str">
        <f t="shared" si="245"/>
        <v>$75K-$100K</v>
      </c>
    </row>
    <row r="15433" spans="1:5" x14ac:dyDescent="0.3">
      <c r="A15433" s="33" t="s">
        <v>4</v>
      </c>
      <c r="B15433" s="33" t="s">
        <v>53</v>
      </c>
      <c r="C15433" s="33"/>
      <c r="D15433" s="33" t="s">
        <v>238</v>
      </c>
      <c r="E15433" t="str">
        <f t="shared" si="245"/>
        <v>No Data</v>
      </c>
    </row>
    <row r="15434" spans="1:5" x14ac:dyDescent="0.3">
      <c r="A15434" s="33" t="s">
        <v>125</v>
      </c>
      <c r="B15434" s="33" t="s">
        <v>53</v>
      </c>
      <c r="C15434" s="33"/>
      <c r="D15434" s="33" t="s">
        <v>5982</v>
      </c>
      <c r="E15434" t="str">
        <f t="shared" si="245"/>
        <v>No Data</v>
      </c>
    </row>
    <row r="15435" spans="1:5" x14ac:dyDescent="0.3">
      <c r="A15435" s="33" t="s">
        <v>128</v>
      </c>
      <c r="B15435" s="33" t="s">
        <v>53</v>
      </c>
      <c r="C15435" s="33">
        <v>135144.5</v>
      </c>
      <c r="D15435" s="33" t="s">
        <v>929</v>
      </c>
      <c r="E15435" t="str">
        <f t="shared" si="245"/>
        <v>$125K-$200K</v>
      </c>
    </row>
    <row r="15436" spans="1:5" x14ac:dyDescent="0.3">
      <c r="A15436" s="33" t="s">
        <v>125</v>
      </c>
      <c r="B15436" s="33" t="s">
        <v>69</v>
      </c>
      <c r="C15436" s="33">
        <v>111175</v>
      </c>
      <c r="D15436" s="33" t="s">
        <v>532</v>
      </c>
      <c r="E15436" t="str">
        <f t="shared" si="245"/>
        <v>$100K-$125K</v>
      </c>
    </row>
    <row r="15437" spans="1:5" x14ac:dyDescent="0.3">
      <c r="A15437" s="33" t="s">
        <v>2</v>
      </c>
      <c r="B15437" s="33" t="s">
        <v>53</v>
      </c>
      <c r="C15437" s="33">
        <v>134000</v>
      </c>
      <c r="D15437" s="33" t="s">
        <v>1142</v>
      </c>
      <c r="E15437" t="str">
        <f t="shared" si="245"/>
        <v>$125K-$200K</v>
      </c>
    </row>
    <row r="15438" spans="1:5" x14ac:dyDescent="0.3">
      <c r="A15438" s="33" t="s">
        <v>4</v>
      </c>
      <c r="B15438" s="33" t="s">
        <v>53</v>
      </c>
      <c r="C15438" s="33"/>
      <c r="D15438" s="33" t="s">
        <v>5983</v>
      </c>
      <c r="E15438" t="str">
        <f t="shared" si="245"/>
        <v>No Data</v>
      </c>
    </row>
    <row r="15439" spans="1:5" x14ac:dyDescent="0.3">
      <c r="A15439" s="33" t="s">
        <v>4</v>
      </c>
      <c r="B15439" s="33" t="s">
        <v>54</v>
      </c>
      <c r="C15439" s="33"/>
      <c r="D15439" s="33" t="s">
        <v>471</v>
      </c>
      <c r="E15439" t="str">
        <f t="shared" si="245"/>
        <v>No Data</v>
      </c>
    </row>
    <row r="15440" spans="1:5" x14ac:dyDescent="0.3">
      <c r="A15440" s="33" t="s">
        <v>0</v>
      </c>
      <c r="B15440" s="33" t="s">
        <v>53</v>
      </c>
      <c r="C15440" s="33">
        <v>65000</v>
      </c>
      <c r="D15440" s="33" t="s">
        <v>905</v>
      </c>
      <c r="E15440" t="str">
        <f t="shared" si="245"/>
        <v>&lt;$75K</v>
      </c>
    </row>
    <row r="15441" spans="1:5" x14ac:dyDescent="0.3">
      <c r="A15441" s="33" t="s">
        <v>2</v>
      </c>
      <c r="B15441" s="33" t="s">
        <v>93</v>
      </c>
      <c r="C15441" s="33">
        <v>111175</v>
      </c>
      <c r="D15441" s="33" t="s">
        <v>5984</v>
      </c>
      <c r="E15441" t="str">
        <f t="shared" si="245"/>
        <v>$100K-$125K</v>
      </c>
    </row>
    <row r="15442" spans="1:5" x14ac:dyDescent="0.3">
      <c r="A15442" s="33" t="s">
        <v>52</v>
      </c>
      <c r="B15442" s="33" t="s">
        <v>54</v>
      </c>
      <c r="C15442" s="33">
        <v>83897</v>
      </c>
      <c r="D15442" s="33" t="s">
        <v>5985</v>
      </c>
      <c r="E15442" t="str">
        <f t="shared" si="245"/>
        <v>$75K-$100K</v>
      </c>
    </row>
    <row r="15443" spans="1:5" x14ac:dyDescent="0.3">
      <c r="A15443" s="33" t="s">
        <v>2</v>
      </c>
      <c r="B15443" s="33" t="s">
        <v>53</v>
      </c>
      <c r="C15443" s="33"/>
      <c r="D15443" s="33" t="s">
        <v>5986</v>
      </c>
      <c r="E15443" t="str">
        <f t="shared" si="245"/>
        <v>No Data</v>
      </c>
    </row>
    <row r="15444" spans="1:5" x14ac:dyDescent="0.3">
      <c r="A15444" s="33" t="s">
        <v>0</v>
      </c>
      <c r="B15444" s="33" t="s">
        <v>53</v>
      </c>
      <c r="C15444" s="33"/>
      <c r="D15444" s="33" t="s">
        <v>471</v>
      </c>
      <c r="E15444" t="str">
        <f t="shared" si="245"/>
        <v>No Data</v>
      </c>
    </row>
    <row r="15445" spans="1:5" x14ac:dyDescent="0.3">
      <c r="A15445" s="33" t="s">
        <v>4</v>
      </c>
      <c r="B15445" s="33" t="s">
        <v>111</v>
      </c>
      <c r="C15445" s="33">
        <v>96773</v>
      </c>
      <c r="D15445" s="33" t="s">
        <v>5987</v>
      </c>
      <c r="E15445" t="str">
        <f t="shared" si="245"/>
        <v>$75K-$100K</v>
      </c>
    </row>
    <row r="15446" spans="1:5" x14ac:dyDescent="0.3">
      <c r="A15446" s="33" t="s">
        <v>125</v>
      </c>
      <c r="B15446" s="33" t="s">
        <v>80</v>
      </c>
      <c r="C15446" s="33">
        <v>111175</v>
      </c>
      <c r="D15446" s="33" t="s">
        <v>5988</v>
      </c>
      <c r="E15446" t="str">
        <f t="shared" si="245"/>
        <v>$100K-$125K</v>
      </c>
    </row>
    <row r="15447" spans="1:5" x14ac:dyDescent="0.3">
      <c r="A15447" s="33" t="s">
        <v>0</v>
      </c>
      <c r="B15447" s="33" t="s">
        <v>88</v>
      </c>
      <c r="C15447" s="33">
        <v>88128</v>
      </c>
      <c r="D15447" s="33" t="s">
        <v>5989</v>
      </c>
      <c r="E15447" t="str">
        <f t="shared" si="245"/>
        <v>$75K-$100K</v>
      </c>
    </row>
    <row r="15448" spans="1:5" x14ac:dyDescent="0.3">
      <c r="A15448" s="33" t="s">
        <v>2</v>
      </c>
      <c r="B15448" s="33" t="s">
        <v>53</v>
      </c>
      <c r="C15448" s="33">
        <v>52366.3984375</v>
      </c>
      <c r="D15448" s="33" t="s">
        <v>5990</v>
      </c>
      <c r="E15448" t="str">
        <f t="shared" si="245"/>
        <v>&lt;$75K</v>
      </c>
    </row>
    <row r="15449" spans="1:5" x14ac:dyDescent="0.3">
      <c r="A15449" s="33" t="s">
        <v>4</v>
      </c>
      <c r="B15449" s="33" t="s">
        <v>53</v>
      </c>
      <c r="C15449" s="33"/>
      <c r="D15449" s="33" t="s">
        <v>879</v>
      </c>
      <c r="E15449" t="str">
        <f t="shared" si="245"/>
        <v>No Data</v>
      </c>
    </row>
    <row r="15450" spans="1:5" x14ac:dyDescent="0.3">
      <c r="A15450" s="33" t="s">
        <v>0</v>
      </c>
      <c r="B15450" s="33" t="s">
        <v>97</v>
      </c>
      <c r="C15450" s="33">
        <v>70000</v>
      </c>
      <c r="D15450" s="33" t="s">
        <v>1664</v>
      </c>
      <c r="E15450" t="str">
        <f t="shared" si="245"/>
        <v>&lt;$75K</v>
      </c>
    </row>
    <row r="15451" spans="1:5" x14ac:dyDescent="0.3">
      <c r="A15451" s="33" t="s">
        <v>4</v>
      </c>
      <c r="B15451" s="33" t="s">
        <v>53</v>
      </c>
      <c r="C15451" s="33">
        <v>162355</v>
      </c>
      <c r="D15451" s="33" t="s">
        <v>217</v>
      </c>
      <c r="E15451" t="str">
        <f t="shared" si="245"/>
        <v>$125K-$200K</v>
      </c>
    </row>
    <row r="15452" spans="1:5" x14ac:dyDescent="0.3">
      <c r="A15452" s="33" t="s">
        <v>2</v>
      </c>
      <c r="B15452" s="33" t="s">
        <v>53</v>
      </c>
      <c r="C15452" s="33"/>
      <c r="D15452" s="33" t="s">
        <v>471</v>
      </c>
      <c r="E15452" t="str">
        <f t="shared" si="245"/>
        <v>No Data</v>
      </c>
    </row>
    <row r="15453" spans="1:5" x14ac:dyDescent="0.3">
      <c r="A15453" s="33" t="s">
        <v>0</v>
      </c>
      <c r="B15453" s="33" t="s">
        <v>53</v>
      </c>
      <c r="C15453" s="33"/>
      <c r="D15453" s="33" t="s">
        <v>603</v>
      </c>
      <c r="E15453" t="str">
        <f t="shared" si="245"/>
        <v>No Data</v>
      </c>
    </row>
    <row r="15454" spans="1:5" x14ac:dyDescent="0.3">
      <c r="A15454" s="33" t="s">
        <v>0</v>
      </c>
      <c r="B15454" s="33" t="s">
        <v>53</v>
      </c>
      <c r="C15454" s="33">
        <v>137500</v>
      </c>
      <c r="D15454" s="33" t="s">
        <v>431</v>
      </c>
      <c r="E15454" t="str">
        <f t="shared" si="245"/>
        <v>$125K-$200K</v>
      </c>
    </row>
    <row r="15455" spans="1:5" x14ac:dyDescent="0.3">
      <c r="A15455" s="33" t="s">
        <v>0</v>
      </c>
      <c r="B15455" s="33" t="s">
        <v>53</v>
      </c>
      <c r="C15455" s="33">
        <v>167755</v>
      </c>
      <c r="D15455" s="33" t="s">
        <v>849</v>
      </c>
      <c r="E15455" t="str">
        <f t="shared" si="245"/>
        <v>$125K-$200K</v>
      </c>
    </row>
    <row r="15456" spans="1:5" x14ac:dyDescent="0.3">
      <c r="A15456" s="33" t="s">
        <v>0</v>
      </c>
      <c r="B15456" s="33" t="s">
        <v>53</v>
      </c>
      <c r="C15456" s="33">
        <v>160000</v>
      </c>
      <c r="D15456" s="33" t="s">
        <v>5991</v>
      </c>
      <c r="E15456" t="str">
        <f t="shared" si="245"/>
        <v>$125K-$200K</v>
      </c>
    </row>
    <row r="15457" spans="1:5" x14ac:dyDescent="0.3">
      <c r="A15457" s="33" t="s">
        <v>125</v>
      </c>
      <c r="B15457" s="33" t="s">
        <v>53</v>
      </c>
      <c r="C15457" s="33">
        <v>111175</v>
      </c>
      <c r="D15457" s="33" t="s">
        <v>3281</v>
      </c>
      <c r="E15457" t="str">
        <f t="shared" si="245"/>
        <v>$100K-$125K</v>
      </c>
    </row>
    <row r="15458" spans="1:5" x14ac:dyDescent="0.3">
      <c r="A15458" s="33" t="s">
        <v>0</v>
      </c>
      <c r="B15458" s="33" t="s">
        <v>53</v>
      </c>
      <c r="C15458" s="33">
        <v>117500</v>
      </c>
      <c r="D15458" s="33" t="s">
        <v>1122</v>
      </c>
      <c r="E15458" t="str">
        <f t="shared" si="245"/>
        <v>$100K-$125K</v>
      </c>
    </row>
    <row r="15459" spans="1:5" x14ac:dyDescent="0.3">
      <c r="A15459" s="33" t="s">
        <v>128</v>
      </c>
      <c r="B15459" s="33" t="s">
        <v>72</v>
      </c>
      <c r="C15459" s="33">
        <v>72500</v>
      </c>
      <c r="D15459" s="33" t="s">
        <v>230</v>
      </c>
      <c r="E15459" t="str">
        <f t="shared" si="245"/>
        <v>&lt;$75K</v>
      </c>
    </row>
    <row r="15460" spans="1:5" x14ac:dyDescent="0.3">
      <c r="A15460" s="33" t="s">
        <v>1</v>
      </c>
      <c r="B15460" s="33" t="s">
        <v>88</v>
      </c>
      <c r="C15460" s="33">
        <v>166000</v>
      </c>
      <c r="D15460" s="33" t="s">
        <v>651</v>
      </c>
      <c r="E15460" t="str">
        <f t="shared" si="245"/>
        <v>$125K-$200K</v>
      </c>
    </row>
    <row r="15461" spans="1:5" x14ac:dyDescent="0.3">
      <c r="A15461" s="33" t="s">
        <v>4</v>
      </c>
      <c r="B15461" s="33" t="s">
        <v>54</v>
      </c>
      <c r="C15461" s="33"/>
      <c r="D15461" s="33" t="s">
        <v>5368</v>
      </c>
      <c r="E15461" t="str">
        <f t="shared" si="245"/>
        <v>No Data</v>
      </c>
    </row>
    <row r="15462" spans="1:5" x14ac:dyDescent="0.3">
      <c r="A15462" s="33" t="s">
        <v>0</v>
      </c>
      <c r="B15462" s="33" t="s">
        <v>53</v>
      </c>
      <c r="C15462" s="33"/>
      <c r="D15462" s="33" t="s">
        <v>1642</v>
      </c>
      <c r="E15462" t="str">
        <f t="shared" si="245"/>
        <v>No Data</v>
      </c>
    </row>
    <row r="15463" spans="1:5" x14ac:dyDescent="0.3">
      <c r="A15463" s="33" t="s">
        <v>125</v>
      </c>
      <c r="B15463" s="33" t="s">
        <v>53</v>
      </c>
      <c r="C15463" s="33">
        <v>90000</v>
      </c>
      <c r="D15463" s="33" t="s">
        <v>5992</v>
      </c>
      <c r="E15463" t="str">
        <f t="shared" si="245"/>
        <v>$75K-$100K</v>
      </c>
    </row>
    <row r="15464" spans="1:5" x14ac:dyDescent="0.3">
      <c r="A15464" s="33" t="s">
        <v>2</v>
      </c>
      <c r="B15464" s="33" t="s">
        <v>53</v>
      </c>
      <c r="C15464" s="33">
        <v>90000</v>
      </c>
      <c r="D15464" s="33" t="s">
        <v>5993</v>
      </c>
      <c r="E15464" t="str">
        <f t="shared" si="245"/>
        <v>$75K-$100K</v>
      </c>
    </row>
    <row r="15465" spans="1:5" x14ac:dyDescent="0.3">
      <c r="A15465" s="33" t="s">
        <v>2</v>
      </c>
      <c r="B15465" s="33" t="s">
        <v>53</v>
      </c>
      <c r="C15465" s="33"/>
      <c r="D15465" s="33" t="s">
        <v>447</v>
      </c>
      <c r="E15465" t="str">
        <f t="shared" si="245"/>
        <v>No Data</v>
      </c>
    </row>
    <row r="15466" spans="1:5" x14ac:dyDescent="0.3">
      <c r="A15466" s="33" t="s">
        <v>126</v>
      </c>
      <c r="B15466" s="33" t="s">
        <v>166</v>
      </c>
      <c r="C15466" s="33">
        <v>147500</v>
      </c>
      <c r="D15466" s="33" t="s">
        <v>1285</v>
      </c>
      <c r="E15466" t="str">
        <f t="shared" si="245"/>
        <v>$125K-$200K</v>
      </c>
    </row>
    <row r="15467" spans="1:5" x14ac:dyDescent="0.3">
      <c r="A15467" s="33" t="s">
        <v>0</v>
      </c>
      <c r="B15467" s="33" t="s">
        <v>53</v>
      </c>
      <c r="C15467" s="33">
        <v>123750</v>
      </c>
      <c r="D15467" s="33" t="s">
        <v>609</v>
      </c>
      <c r="E15467" t="str">
        <f t="shared" si="245"/>
        <v>$100K-$125K</v>
      </c>
    </row>
    <row r="15468" spans="1:5" x14ac:dyDescent="0.3">
      <c r="A15468" s="33" t="s">
        <v>2</v>
      </c>
      <c r="B15468" s="33" t="s">
        <v>53</v>
      </c>
      <c r="C15468" s="33">
        <v>80000</v>
      </c>
      <c r="D15468" s="33" t="s">
        <v>5813</v>
      </c>
      <c r="E15468" t="str">
        <f t="shared" si="245"/>
        <v>$75K-$100K</v>
      </c>
    </row>
    <row r="15469" spans="1:5" x14ac:dyDescent="0.3">
      <c r="A15469" s="33" t="s">
        <v>2</v>
      </c>
      <c r="B15469" s="33" t="s">
        <v>56</v>
      </c>
      <c r="C15469" s="33">
        <v>57500</v>
      </c>
      <c r="D15469" s="33" t="s">
        <v>4115</v>
      </c>
      <c r="E15469" t="str">
        <f t="shared" si="245"/>
        <v>&lt;$75K</v>
      </c>
    </row>
    <row r="15470" spans="1:5" x14ac:dyDescent="0.3">
      <c r="A15470" s="33" t="s">
        <v>4</v>
      </c>
      <c r="B15470" s="33" t="s">
        <v>53</v>
      </c>
      <c r="C15470" s="33">
        <v>106500</v>
      </c>
      <c r="D15470" s="33" t="s">
        <v>1460</v>
      </c>
      <c r="E15470" t="str">
        <f t="shared" si="245"/>
        <v>$100K-$125K</v>
      </c>
    </row>
    <row r="15471" spans="1:5" x14ac:dyDescent="0.3">
      <c r="A15471" s="33" t="s">
        <v>129</v>
      </c>
      <c r="B15471" s="33" t="s">
        <v>53</v>
      </c>
      <c r="C15471" s="33">
        <v>138000</v>
      </c>
      <c r="D15471" s="33" t="s">
        <v>5994</v>
      </c>
      <c r="E15471" t="str">
        <f t="shared" si="245"/>
        <v>$125K-$200K</v>
      </c>
    </row>
    <row r="15472" spans="1:5" x14ac:dyDescent="0.3">
      <c r="A15472" s="33" t="s">
        <v>2</v>
      </c>
      <c r="B15472" s="33" t="s">
        <v>53</v>
      </c>
      <c r="C15472" s="33">
        <v>79930</v>
      </c>
      <c r="D15472" s="33" t="s">
        <v>476</v>
      </c>
      <c r="E15472" t="str">
        <f t="shared" si="245"/>
        <v>$75K-$100K</v>
      </c>
    </row>
    <row r="15473" spans="1:5" x14ac:dyDescent="0.3">
      <c r="A15473" s="33" t="s">
        <v>2</v>
      </c>
      <c r="B15473" s="33" t="s">
        <v>53</v>
      </c>
      <c r="C15473" s="33">
        <v>62500</v>
      </c>
      <c r="D15473" s="33" t="s">
        <v>2536</v>
      </c>
      <c r="E15473" t="str">
        <f t="shared" si="245"/>
        <v>&lt;$75K</v>
      </c>
    </row>
    <row r="15474" spans="1:5" x14ac:dyDescent="0.3">
      <c r="A15474" s="33" t="s">
        <v>0</v>
      </c>
      <c r="B15474" s="33" t="s">
        <v>53</v>
      </c>
      <c r="C15474" s="33">
        <v>175000</v>
      </c>
      <c r="D15474" s="33" t="s">
        <v>852</v>
      </c>
      <c r="E15474" t="str">
        <f t="shared" si="245"/>
        <v>$125K-$200K</v>
      </c>
    </row>
    <row r="15475" spans="1:5" x14ac:dyDescent="0.3">
      <c r="A15475" s="33" t="s">
        <v>52</v>
      </c>
      <c r="B15475" s="33" t="s">
        <v>53</v>
      </c>
      <c r="C15475" s="33"/>
      <c r="D15475" s="33" t="s">
        <v>3109</v>
      </c>
      <c r="E15475" t="str">
        <f t="shared" si="245"/>
        <v>No Data</v>
      </c>
    </row>
    <row r="15476" spans="1:5" x14ac:dyDescent="0.3">
      <c r="A15476" s="33" t="s">
        <v>0</v>
      </c>
      <c r="B15476" s="33" t="s">
        <v>53</v>
      </c>
      <c r="C15476" s="33">
        <v>150500</v>
      </c>
      <c r="D15476" s="33" t="s">
        <v>5995</v>
      </c>
      <c r="E15476" t="str">
        <f t="shared" si="245"/>
        <v>$125K-$200K</v>
      </c>
    </row>
    <row r="15477" spans="1:5" x14ac:dyDescent="0.3">
      <c r="A15477" s="33" t="s">
        <v>4</v>
      </c>
      <c r="B15477" s="33" t="s">
        <v>53</v>
      </c>
      <c r="C15477" s="33">
        <v>125000</v>
      </c>
      <c r="D15477" s="33" t="s">
        <v>4787</v>
      </c>
      <c r="E15477" t="str">
        <f t="shared" si="245"/>
        <v>$100K-$125K</v>
      </c>
    </row>
    <row r="15478" spans="1:5" x14ac:dyDescent="0.3">
      <c r="A15478" s="33" t="s">
        <v>126</v>
      </c>
      <c r="B15478" s="33" t="s">
        <v>53</v>
      </c>
      <c r="C15478" s="33">
        <v>122470.5</v>
      </c>
      <c r="D15478" s="33" t="s">
        <v>279</v>
      </c>
      <c r="E15478" t="str">
        <f t="shared" si="245"/>
        <v>$100K-$125K</v>
      </c>
    </row>
    <row r="15479" spans="1:5" x14ac:dyDescent="0.3">
      <c r="A15479" s="33" t="s">
        <v>125</v>
      </c>
      <c r="B15479" s="33" t="s">
        <v>53</v>
      </c>
      <c r="C15479" s="33">
        <v>87500</v>
      </c>
      <c r="D15479" s="33" t="s">
        <v>520</v>
      </c>
      <c r="E15479" t="str">
        <f t="shared" si="245"/>
        <v>$75K-$100K</v>
      </c>
    </row>
    <row r="15480" spans="1:5" x14ac:dyDescent="0.3">
      <c r="A15480" s="33" t="s">
        <v>128</v>
      </c>
      <c r="B15480" s="33" t="s">
        <v>54</v>
      </c>
      <c r="C15480" s="33">
        <v>475000</v>
      </c>
      <c r="D15480" s="33" t="s">
        <v>583</v>
      </c>
      <c r="E15480" t="str">
        <f t="shared" si="245"/>
        <v>&gt;$200K</v>
      </c>
    </row>
    <row r="15481" spans="1:5" x14ac:dyDescent="0.3">
      <c r="A15481" s="33" t="s">
        <v>4</v>
      </c>
      <c r="B15481" s="33" t="s">
        <v>54</v>
      </c>
      <c r="C15481" s="33"/>
      <c r="D15481" s="33" t="s">
        <v>281</v>
      </c>
      <c r="E15481" t="str">
        <f t="shared" si="245"/>
        <v>No Data</v>
      </c>
    </row>
    <row r="15482" spans="1:5" x14ac:dyDescent="0.3">
      <c r="A15482" s="33" t="s">
        <v>0</v>
      </c>
      <c r="B15482" s="33" t="s">
        <v>54</v>
      </c>
      <c r="C15482" s="33">
        <v>90000</v>
      </c>
      <c r="D15482" s="33" t="s">
        <v>1908</v>
      </c>
      <c r="E15482" t="str">
        <f t="shared" si="245"/>
        <v>$75K-$100K</v>
      </c>
    </row>
    <row r="15483" spans="1:5" x14ac:dyDescent="0.3">
      <c r="A15483" s="33" t="s">
        <v>2</v>
      </c>
      <c r="B15483" s="33" t="s">
        <v>53</v>
      </c>
      <c r="C15483" s="33"/>
      <c r="D15483" s="33" t="s">
        <v>5996</v>
      </c>
      <c r="E15483" t="str">
        <f t="shared" si="245"/>
        <v>No Data</v>
      </c>
    </row>
    <row r="15484" spans="1:5" x14ac:dyDescent="0.3">
      <c r="A15484" s="33" t="s">
        <v>4</v>
      </c>
      <c r="B15484" s="33" t="s">
        <v>54</v>
      </c>
      <c r="C15484" s="33">
        <v>125000</v>
      </c>
      <c r="D15484" s="33" t="s">
        <v>315</v>
      </c>
      <c r="E15484" t="str">
        <f t="shared" si="245"/>
        <v>$100K-$125K</v>
      </c>
    </row>
    <row r="15485" spans="1:5" x14ac:dyDescent="0.3">
      <c r="A15485" s="33" t="s">
        <v>4</v>
      </c>
      <c r="B15485" s="33" t="s">
        <v>53</v>
      </c>
      <c r="C15485" s="33"/>
      <c r="D15485" s="33" t="s">
        <v>5505</v>
      </c>
      <c r="E15485" t="str">
        <f t="shared" si="245"/>
        <v>No Data</v>
      </c>
    </row>
    <row r="15486" spans="1:5" x14ac:dyDescent="0.3">
      <c r="A15486" s="33" t="s">
        <v>0</v>
      </c>
      <c r="B15486" s="33" t="s">
        <v>54</v>
      </c>
      <c r="C15486" s="33">
        <v>165000</v>
      </c>
      <c r="D15486" s="33" t="s">
        <v>1721</v>
      </c>
      <c r="E15486" t="str">
        <f t="shared" si="245"/>
        <v>$125K-$200K</v>
      </c>
    </row>
    <row r="15487" spans="1:5" x14ac:dyDescent="0.3">
      <c r="A15487" s="33" t="s">
        <v>0</v>
      </c>
      <c r="B15487" s="33" t="s">
        <v>72</v>
      </c>
      <c r="C15487" s="33">
        <v>166419.5</v>
      </c>
      <c r="D15487" s="33" t="s">
        <v>5997</v>
      </c>
      <c r="E15487" t="str">
        <f t="shared" si="245"/>
        <v>$125K-$200K</v>
      </c>
    </row>
    <row r="15488" spans="1:5" x14ac:dyDescent="0.3">
      <c r="A15488" s="33" t="s">
        <v>0</v>
      </c>
      <c r="B15488" s="33" t="s">
        <v>53</v>
      </c>
      <c r="C15488" s="33">
        <v>117500</v>
      </c>
      <c r="D15488" s="33" t="s">
        <v>417</v>
      </c>
      <c r="E15488" t="str">
        <f t="shared" si="245"/>
        <v>$100K-$125K</v>
      </c>
    </row>
    <row r="15489" spans="1:5" x14ac:dyDescent="0.3">
      <c r="A15489" s="33" t="s">
        <v>2</v>
      </c>
      <c r="B15489" s="33" t="s">
        <v>53</v>
      </c>
      <c r="C15489" s="33">
        <v>82500</v>
      </c>
      <c r="D15489" s="33" t="s">
        <v>520</v>
      </c>
      <c r="E15489" t="str">
        <f t="shared" si="245"/>
        <v>$75K-$100K</v>
      </c>
    </row>
    <row r="15490" spans="1:5" x14ac:dyDescent="0.3">
      <c r="A15490" s="33" t="s">
        <v>0</v>
      </c>
      <c r="B15490" s="33" t="s">
        <v>53</v>
      </c>
      <c r="C15490" s="33">
        <v>106759</v>
      </c>
      <c r="D15490" s="33" t="s">
        <v>564</v>
      </c>
      <c r="E15490" t="str">
        <f t="shared" si="245"/>
        <v>$100K-$125K</v>
      </c>
    </row>
    <row r="15491" spans="1:5" x14ac:dyDescent="0.3">
      <c r="A15491" s="33" t="s">
        <v>129</v>
      </c>
      <c r="B15491" s="33" t="s">
        <v>97</v>
      </c>
      <c r="C15491" s="33">
        <v>166000</v>
      </c>
      <c r="D15491" s="33" t="s">
        <v>1005</v>
      </c>
      <c r="E15491" t="str">
        <f t="shared" ref="E15491:E15554" si="246">_xlfn.XLOOKUP(C15491,$H$16:$H$21,$G$16:$G$21,,1)</f>
        <v>$125K-$200K</v>
      </c>
    </row>
    <row r="15492" spans="1:5" x14ac:dyDescent="0.3">
      <c r="A15492" s="33" t="s">
        <v>0</v>
      </c>
      <c r="B15492" s="33" t="s">
        <v>53</v>
      </c>
      <c r="C15492" s="33">
        <v>99150</v>
      </c>
      <c r="D15492" s="33" t="s">
        <v>2623</v>
      </c>
      <c r="E15492" t="str">
        <f t="shared" si="246"/>
        <v>$75K-$100K</v>
      </c>
    </row>
    <row r="15493" spans="1:5" x14ac:dyDescent="0.3">
      <c r="A15493" s="33" t="s">
        <v>2</v>
      </c>
      <c r="B15493" s="33" t="s">
        <v>53</v>
      </c>
      <c r="C15493" s="33">
        <v>52500</v>
      </c>
      <c r="D15493" s="33" t="s">
        <v>5998</v>
      </c>
      <c r="E15493" t="str">
        <f t="shared" si="246"/>
        <v>&lt;$75K</v>
      </c>
    </row>
    <row r="15494" spans="1:5" x14ac:dyDescent="0.3">
      <c r="A15494" s="33" t="s">
        <v>0</v>
      </c>
      <c r="B15494" s="33" t="s">
        <v>53</v>
      </c>
      <c r="C15494" s="33">
        <v>136369.5</v>
      </c>
      <c r="D15494" s="33" t="s">
        <v>232</v>
      </c>
      <c r="E15494" t="str">
        <f t="shared" si="246"/>
        <v>$125K-$200K</v>
      </c>
    </row>
    <row r="15495" spans="1:5" x14ac:dyDescent="0.3">
      <c r="A15495" s="33" t="s">
        <v>0</v>
      </c>
      <c r="B15495" s="33" t="s">
        <v>53</v>
      </c>
      <c r="C15495" s="33"/>
      <c r="D15495" s="33" t="s">
        <v>5999</v>
      </c>
      <c r="E15495" t="str">
        <f t="shared" si="246"/>
        <v>No Data</v>
      </c>
    </row>
    <row r="15496" spans="1:5" x14ac:dyDescent="0.3">
      <c r="A15496" s="33" t="s">
        <v>4</v>
      </c>
      <c r="B15496" s="33" t="s">
        <v>53</v>
      </c>
      <c r="C15496" s="33"/>
      <c r="D15496" s="33" t="s">
        <v>258</v>
      </c>
      <c r="E15496" t="str">
        <f t="shared" si="246"/>
        <v>No Data</v>
      </c>
    </row>
    <row r="15497" spans="1:5" x14ac:dyDescent="0.3">
      <c r="A15497" s="33" t="s">
        <v>2</v>
      </c>
      <c r="B15497" s="33" t="s">
        <v>53</v>
      </c>
      <c r="C15497" s="33">
        <v>70000</v>
      </c>
      <c r="D15497" s="33" t="s">
        <v>520</v>
      </c>
      <c r="E15497" t="str">
        <f t="shared" si="246"/>
        <v>&lt;$75K</v>
      </c>
    </row>
    <row r="15498" spans="1:5" x14ac:dyDescent="0.3">
      <c r="A15498" s="33" t="s">
        <v>4</v>
      </c>
      <c r="B15498" s="33" t="s">
        <v>54</v>
      </c>
      <c r="C15498" s="33"/>
      <c r="D15498" s="33" t="s">
        <v>3730</v>
      </c>
      <c r="E15498" t="str">
        <f t="shared" si="246"/>
        <v>No Data</v>
      </c>
    </row>
    <row r="15499" spans="1:5" x14ac:dyDescent="0.3">
      <c r="A15499" s="33" t="s">
        <v>4</v>
      </c>
      <c r="B15499" s="33" t="s">
        <v>81</v>
      </c>
      <c r="C15499" s="33">
        <v>99150</v>
      </c>
      <c r="D15499" s="33" t="s">
        <v>6000</v>
      </c>
      <c r="E15499" t="str">
        <f t="shared" si="246"/>
        <v>$75K-$100K</v>
      </c>
    </row>
    <row r="15500" spans="1:5" x14ac:dyDescent="0.3">
      <c r="A15500" s="33" t="s">
        <v>0</v>
      </c>
      <c r="B15500" s="33" t="s">
        <v>53</v>
      </c>
      <c r="C15500" s="33">
        <v>200000</v>
      </c>
      <c r="D15500" s="33" t="s">
        <v>1799</v>
      </c>
      <c r="E15500" t="str">
        <f t="shared" si="246"/>
        <v>$125K-$200K</v>
      </c>
    </row>
    <row r="15501" spans="1:5" x14ac:dyDescent="0.3">
      <c r="A15501" s="33" t="s">
        <v>1</v>
      </c>
      <c r="B15501" s="33" t="s">
        <v>115</v>
      </c>
      <c r="C15501" s="33">
        <v>141000</v>
      </c>
      <c r="D15501" s="33" t="s">
        <v>6001</v>
      </c>
      <c r="E15501" t="str">
        <f t="shared" si="246"/>
        <v>$125K-$200K</v>
      </c>
    </row>
    <row r="15502" spans="1:5" x14ac:dyDescent="0.3">
      <c r="A15502" s="33" t="s">
        <v>4</v>
      </c>
      <c r="B15502" s="33" t="s">
        <v>53</v>
      </c>
      <c r="C15502" s="33">
        <v>136000</v>
      </c>
      <c r="D15502" s="33" t="s">
        <v>520</v>
      </c>
      <c r="E15502" t="str">
        <f t="shared" si="246"/>
        <v>$125K-$200K</v>
      </c>
    </row>
    <row r="15503" spans="1:5" x14ac:dyDescent="0.3">
      <c r="A15503" s="33" t="s">
        <v>2</v>
      </c>
      <c r="B15503" s="33" t="s">
        <v>53</v>
      </c>
      <c r="C15503" s="33">
        <v>75000</v>
      </c>
      <c r="D15503" s="33" t="s">
        <v>985</v>
      </c>
      <c r="E15503" t="str">
        <f t="shared" si="246"/>
        <v>&lt;$75K</v>
      </c>
    </row>
    <row r="15504" spans="1:5" x14ac:dyDescent="0.3">
      <c r="A15504" s="33" t="s">
        <v>0</v>
      </c>
      <c r="B15504" s="33" t="s">
        <v>53</v>
      </c>
      <c r="C15504" s="33">
        <v>105000</v>
      </c>
      <c r="D15504" s="33" t="s">
        <v>364</v>
      </c>
      <c r="E15504" t="str">
        <f t="shared" si="246"/>
        <v>$100K-$125K</v>
      </c>
    </row>
    <row r="15505" spans="1:5" x14ac:dyDescent="0.3">
      <c r="A15505" s="33" t="s">
        <v>2</v>
      </c>
      <c r="B15505" s="33" t="s">
        <v>53</v>
      </c>
      <c r="C15505" s="33">
        <v>103200</v>
      </c>
      <c r="D15505" s="33" t="s">
        <v>6002</v>
      </c>
      <c r="E15505" t="str">
        <f t="shared" si="246"/>
        <v>$100K-$125K</v>
      </c>
    </row>
    <row r="15506" spans="1:5" x14ac:dyDescent="0.3">
      <c r="A15506" s="33" t="s">
        <v>0</v>
      </c>
      <c r="B15506" s="33" t="s">
        <v>53</v>
      </c>
      <c r="C15506" s="33"/>
      <c r="D15506" s="33" t="s">
        <v>2527</v>
      </c>
      <c r="E15506" t="str">
        <f t="shared" si="246"/>
        <v>No Data</v>
      </c>
    </row>
    <row r="15507" spans="1:5" x14ac:dyDescent="0.3">
      <c r="A15507" s="33" t="s">
        <v>0</v>
      </c>
      <c r="B15507" s="33" t="s">
        <v>53</v>
      </c>
      <c r="C15507" s="33">
        <v>150000</v>
      </c>
      <c r="D15507" s="33" t="s">
        <v>3092</v>
      </c>
      <c r="E15507" t="str">
        <f t="shared" si="246"/>
        <v>$125K-$200K</v>
      </c>
    </row>
    <row r="15508" spans="1:5" x14ac:dyDescent="0.3">
      <c r="A15508" s="33" t="s">
        <v>0</v>
      </c>
      <c r="B15508" s="33" t="s">
        <v>53</v>
      </c>
      <c r="C15508" s="33"/>
      <c r="D15508" s="33" t="s">
        <v>6003</v>
      </c>
      <c r="E15508" t="str">
        <f t="shared" si="246"/>
        <v>No Data</v>
      </c>
    </row>
    <row r="15509" spans="1:5" x14ac:dyDescent="0.3">
      <c r="A15509" s="33" t="s">
        <v>0</v>
      </c>
      <c r="B15509" s="33" t="s">
        <v>53</v>
      </c>
      <c r="C15509" s="33">
        <v>157500</v>
      </c>
      <c r="D15509" s="33" t="s">
        <v>852</v>
      </c>
      <c r="E15509" t="str">
        <f t="shared" si="246"/>
        <v>$125K-$200K</v>
      </c>
    </row>
    <row r="15510" spans="1:5" x14ac:dyDescent="0.3">
      <c r="A15510" s="33" t="s">
        <v>4</v>
      </c>
      <c r="B15510" s="33" t="s">
        <v>53</v>
      </c>
      <c r="C15510" s="33"/>
      <c r="D15510" s="33" t="s">
        <v>6004</v>
      </c>
      <c r="E15510" t="str">
        <f t="shared" si="246"/>
        <v>No Data</v>
      </c>
    </row>
    <row r="15511" spans="1:5" x14ac:dyDescent="0.3">
      <c r="A15511" s="33" t="s">
        <v>4</v>
      </c>
      <c r="B15511" s="33" t="s">
        <v>53</v>
      </c>
      <c r="C15511" s="33">
        <v>115000</v>
      </c>
      <c r="D15511" s="33" t="s">
        <v>6005</v>
      </c>
      <c r="E15511" t="str">
        <f t="shared" si="246"/>
        <v>$100K-$125K</v>
      </c>
    </row>
    <row r="15512" spans="1:5" x14ac:dyDescent="0.3">
      <c r="A15512" s="33" t="s">
        <v>126</v>
      </c>
      <c r="B15512" s="33" t="s">
        <v>54</v>
      </c>
      <c r="C15512" s="33">
        <v>173500</v>
      </c>
      <c r="D15512" s="33" t="s">
        <v>225</v>
      </c>
      <c r="E15512" t="str">
        <f t="shared" si="246"/>
        <v>$125K-$200K</v>
      </c>
    </row>
    <row r="15513" spans="1:5" x14ac:dyDescent="0.3">
      <c r="A15513" s="33" t="s">
        <v>0</v>
      </c>
      <c r="B15513" s="33" t="s">
        <v>53</v>
      </c>
      <c r="C15513" s="33"/>
      <c r="D15513" s="33" t="s">
        <v>258</v>
      </c>
      <c r="E15513" t="str">
        <f t="shared" si="246"/>
        <v>No Data</v>
      </c>
    </row>
    <row r="15514" spans="1:5" x14ac:dyDescent="0.3">
      <c r="A15514" s="33" t="s">
        <v>4</v>
      </c>
      <c r="B15514" s="33" t="s">
        <v>53</v>
      </c>
      <c r="C15514" s="33"/>
      <c r="D15514" s="33" t="s">
        <v>6006</v>
      </c>
      <c r="E15514" t="str">
        <f t="shared" si="246"/>
        <v>No Data</v>
      </c>
    </row>
    <row r="15515" spans="1:5" x14ac:dyDescent="0.3">
      <c r="A15515" s="33" t="s">
        <v>4</v>
      </c>
      <c r="B15515" s="33" t="s">
        <v>53</v>
      </c>
      <c r="C15515" s="33"/>
      <c r="D15515" s="33" t="s">
        <v>3131</v>
      </c>
      <c r="E15515" t="str">
        <f t="shared" si="246"/>
        <v>No Data</v>
      </c>
    </row>
    <row r="15516" spans="1:5" x14ac:dyDescent="0.3">
      <c r="A15516" s="33" t="s">
        <v>1</v>
      </c>
      <c r="B15516" s="33" t="s">
        <v>88</v>
      </c>
      <c r="C15516" s="33">
        <v>79200</v>
      </c>
      <c r="D15516" s="33" t="s">
        <v>4778</v>
      </c>
      <c r="E15516" t="str">
        <f t="shared" si="246"/>
        <v>$75K-$100K</v>
      </c>
    </row>
    <row r="15517" spans="1:5" x14ac:dyDescent="0.3">
      <c r="A15517" s="33" t="s">
        <v>0</v>
      </c>
      <c r="B15517" s="33" t="s">
        <v>53</v>
      </c>
      <c r="C15517" s="33">
        <v>99150</v>
      </c>
      <c r="D15517" s="33" t="s">
        <v>3307</v>
      </c>
      <c r="E15517" t="str">
        <f t="shared" si="246"/>
        <v>$75K-$100K</v>
      </c>
    </row>
    <row r="15518" spans="1:5" x14ac:dyDescent="0.3">
      <c r="A15518" s="33" t="s">
        <v>4</v>
      </c>
      <c r="B15518" s="33" t="s">
        <v>53</v>
      </c>
      <c r="C15518" s="33"/>
      <c r="D15518" s="33" t="s">
        <v>1899</v>
      </c>
      <c r="E15518" t="str">
        <f t="shared" si="246"/>
        <v>No Data</v>
      </c>
    </row>
    <row r="15519" spans="1:5" x14ac:dyDescent="0.3">
      <c r="A15519" s="33" t="s">
        <v>0</v>
      </c>
      <c r="B15519" s="33" t="s">
        <v>54</v>
      </c>
      <c r="C15519" s="33"/>
      <c r="D15519" s="33" t="s">
        <v>476</v>
      </c>
      <c r="E15519" t="str">
        <f t="shared" si="246"/>
        <v>No Data</v>
      </c>
    </row>
    <row r="15520" spans="1:5" x14ac:dyDescent="0.3">
      <c r="A15520" s="33" t="s">
        <v>52</v>
      </c>
      <c r="B15520" s="33" t="s">
        <v>53</v>
      </c>
      <c r="C15520" s="33">
        <v>60000</v>
      </c>
      <c r="D15520" s="33" t="s">
        <v>1120</v>
      </c>
      <c r="E15520" t="str">
        <f t="shared" si="246"/>
        <v>&lt;$75K</v>
      </c>
    </row>
    <row r="15521" spans="1:5" x14ac:dyDescent="0.3">
      <c r="A15521" s="33" t="s">
        <v>2</v>
      </c>
      <c r="B15521" s="33" t="s">
        <v>53</v>
      </c>
      <c r="C15521" s="33"/>
      <c r="D15521" s="33" t="s">
        <v>6007</v>
      </c>
      <c r="E15521" t="str">
        <f t="shared" si="246"/>
        <v>No Data</v>
      </c>
    </row>
    <row r="15522" spans="1:5" x14ac:dyDescent="0.3">
      <c r="A15522" s="33" t="s">
        <v>128</v>
      </c>
      <c r="B15522" s="33" t="s">
        <v>53</v>
      </c>
      <c r="C15522" s="33">
        <v>175000</v>
      </c>
      <c r="D15522" s="33" t="s">
        <v>230</v>
      </c>
      <c r="E15522" t="str">
        <f t="shared" si="246"/>
        <v>$125K-$200K</v>
      </c>
    </row>
    <row r="15523" spans="1:5" x14ac:dyDescent="0.3">
      <c r="A15523" s="33" t="s">
        <v>2</v>
      </c>
      <c r="B15523" s="33" t="s">
        <v>53</v>
      </c>
      <c r="C15523" s="33">
        <v>67500</v>
      </c>
      <c r="D15523" s="33" t="s">
        <v>6008</v>
      </c>
      <c r="E15523" t="str">
        <f t="shared" si="246"/>
        <v>&lt;$75K</v>
      </c>
    </row>
    <row r="15524" spans="1:5" x14ac:dyDescent="0.3">
      <c r="A15524" s="33" t="s">
        <v>2</v>
      </c>
      <c r="B15524" s="33" t="s">
        <v>53</v>
      </c>
      <c r="C15524" s="33">
        <v>75000</v>
      </c>
      <c r="D15524" s="33" t="s">
        <v>1099</v>
      </c>
      <c r="E15524" t="str">
        <f t="shared" si="246"/>
        <v>&lt;$75K</v>
      </c>
    </row>
    <row r="15525" spans="1:5" x14ac:dyDescent="0.3">
      <c r="A15525" s="33" t="s">
        <v>2</v>
      </c>
      <c r="B15525" s="33" t="s">
        <v>53</v>
      </c>
      <c r="C15525" s="33">
        <v>150000</v>
      </c>
      <c r="D15525" s="33" t="s">
        <v>1341</v>
      </c>
      <c r="E15525" t="str">
        <f t="shared" si="246"/>
        <v>$125K-$200K</v>
      </c>
    </row>
    <row r="15526" spans="1:5" x14ac:dyDescent="0.3">
      <c r="A15526" s="33" t="s">
        <v>2</v>
      </c>
      <c r="B15526" s="33" t="s">
        <v>53</v>
      </c>
      <c r="C15526" s="33">
        <v>79930</v>
      </c>
      <c r="D15526" s="33" t="s">
        <v>476</v>
      </c>
      <c r="E15526" t="str">
        <f t="shared" si="246"/>
        <v>$75K-$100K</v>
      </c>
    </row>
    <row r="15527" spans="1:5" x14ac:dyDescent="0.3">
      <c r="A15527" s="33" t="s">
        <v>2</v>
      </c>
      <c r="B15527" s="33" t="s">
        <v>53</v>
      </c>
      <c r="C15527" s="33"/>
      <c r="D15527" s="33" t="s">
        <v>1032</v>
      </c>
      <c r="E15527" t="str">
        <f t="shared" si="246"/>
        <v>No Data</v>
      </c>
    </row>
    <row r="15528" spans="1:5" x14ac:dyDescent="0.3">
      <c r="A15528" s="33" t="s">
        <v>0</v>
      </c>
      <c r="B15528" s="33" t="s">
        <v>53</v>
      </c>
      <c r="C15528" s="33">
        <v>93712.5</v>
      </c>
      <c r="D15528" s="33" t="s">
        <v>6009</v>
      </c>
      <c r="E15528" t="str">
        <f t="shared" si="246"/>
        <v>$75K-$100K</v>
      </c>
    </row>
    <row r="15529" spans="1:5" x14ac:dyDescent="0.3">
      <c r="A15529" s="33" t="s">
        <v>0</v>
      </c>
      <c r="B15529" s="33" t="s">
        <v>54</v>
      </c>
      <c r="C15529" s="33"/>
      <c r="D15529" s="33" t="s">
        <v>2794</v>
      </c>
      <c r="E15529" t="str">
        <f t="shared" si="246"/>
        <v>No Data</v>
      </c>
    </row>
    <row r="15530" spans="1:5" x14ac:dyDescent="0.3">
      <c r="A15530" s="33" t="s">
        <v>0</v>
      </c>
      <c r="B15530" s="33" t="s">
        <v>72</v>
      </c>
      <c r="C15530" s="33">
        <v>87705</v>
      </c>
      <c r="D15530" s="33" t="s">
        <v>6010</v>
      </c>
      <c r="E15530" t="str">
        <f t="shared" si="246"/>
        <v>$75K-$100K</v>
      </c>
    </row>
    <row r="15531" spans="1:5" x14ac:dyDescent="0.3">
      <c r="A15531" s="33" t="s">
        <v>4</v>
      </c>
      <c r="B15531" s="33" t="s">
        <v>53</v>
      </c>
      <c r="C15531" s="33"/>
      <c r="D15531" s="33" t="s">
        <v>1476</v>
      </c>
      <c r="E15531" t="str">
        <f t="shared" si="246"/>
        <v>No Data</v>
      </c>
    </row>
    <row r="15532" spans="1:5" x14ac:dyDescent="0.3">
      <c r="A15532" s="33" t="s">
        <v>128</v>
      </c>
      <c r="B15532" s="33" t="s">
        <v>53</v>
      </c>
      <c r="C15532" s="33">
        <v>138750</v>
      </c>
      <c r="D15532" s="33" t="s">
        <v>2678</v>
      </c>
      <c r="E15532" t="str">
        <f t="shared" si="246"/>
        <v>$125K-$200K</v>
      </c>
    </row>
    <row r="15533" spans="1:5" x14ac:dyDescent="0.3">
      <c r="A15533" s="33" t="s">
        <v>0</v>
      </c>
      <c r="B15533" s="33" t="s">
        <v>53</v>
      </c>
      <c r="C15533" s="33"/>
      <c r="D15533" s="33" t="s">
        <v>6011</v>
      </c>
      <c r="E15533" t="str">
        <f t="shared" si="246"/>
        <v>No Data</v>
      </c>
    </row>
    <row r="15534" spans="1:5" x14ac:dyDescent="0.3">
      <c r="A15534" s="33" t="s">
        <v>0</v>
      </c>
      <c r="B15534" s="33" t="s">
        <v>53</v>
      </c>
      <c r="C15534" s="33"/>
      <c r="D15534" s="33" t="s">
        <v>2032</v>
      </c>
      <c r="E15534" t="str">
        <f t="shared" si="246"/>
        <v>No Data</v>
      </c>
    </row>
    <row r="15535" spans="1:5" x14ac:dyDescent="0.3">
      <c r="A15535" s="33" t="s">
        <v>2</v>
      </c>
      <c r="B15535" s="33" t="s">
        <v>53</v>
      </c>
      <c r="C15535" s="33"/>
      <c r="D15535" s="33" t="s">
        <v>6012</v>
      </c>
      <c r="E15535" t="str">
        <f t="shared" si="246"/>
        <v>No Data</v>
      </c>
    </row>
    <row r="15536" spans="1:5" x14ac:dyDescent="0.3">
      <c r="A15536" s="33" t="s">
        <v>0</v>
      </c>
      <c r="B15536" s="33" t="s">
        <v>54</v>
      </c>
      <c r="C15536" s="33"/>
      <c r="D15536" s="33" t="s">
        <v>258</v>
      </c>
      <c r="E15536" t="str">
        <f t="shared" si="246"/>
        <v>No Data</v>
      </c>
    </row>
    <row r="15537" spans="1:5" x14ac:dyDescent="0.3">
      <c r="A15537" s="33" t="s">
        <v>0</v>
      </c>
      <c r="B15537" s="33" t="s">
        <v>53</v>
      </c>
      <c r="C15537" s="33"/>
      <c r="D15537" s="33" t="s">
        <v>6013</v>
      </c>
      <c r="E15537" t="str">
        <f t="shared" si="246"/>
        <v>No Data</v>
      </c>
    </row>
    <row r="15538" spans="1:5" x14ac:dyDescent="0.3">
      <c r="A15538" s="33" t="s">
        <v>0</v>
      </c>
      <c r="B15538" s="33" t="s">
        <v>53</v>
      </c>
      <c r="C15538" s="33">
        <v>279000</v>
      </c>
      <c r="D15538" s="33" t="s">
        <v>361</v>
      </c>
      <c r="E15538" t="str">
        <f t="shared" si="246"/>
        <v>&gt;$200K</v>
      </c>
    </row>
    <row r="15539" spans="1:5" x14ac:dyDescent="0.3">
      <c r="A15539" s="33" t="s">
        <v>0</v>
      </c>
      <c r="B15539" s="33" t="s">
        <v>53</v>
      </c>
      <c r="C15539" s="33">
        <v>65000</v>
      </c>
      <c r="D15539" s="33" t="s">
        <v>905</v>
      </c>
      <c r="E15539" t="str">
        <f t="shared" si="246"/>
        <v>&lt;$75K</v>
      </c>
    </row>
    <row r="15540" spans="1:5" x14ac:dyDescent="0.3">
      <c r="A15540" s="33" t="s">
        <v>2</v>
      </c>
      <c r="B15540" s="33" t="s">
        <v>87</v>
      </c>
      <c r="C15540" s="33">
        <v>51014</v>
      </c>
      <c r="D15540" s="33" t="s">
        <v>211</v>
      </c>
      <c r="E15540" t="str">
        <f t="shared" si="246"/>
        <v>&lt;$75K</v>
      </c>
    </row>
    <row r="15541" spans="1:5" x14ac:dyDescent="0.3">
      <c r="A15541" s="33" t="s">
        <v>0</v>
      </c>
      <c r="B15541" s="33" t="s">
        <v>53</v>
      </c>
      <c r="C15541" s="33">
        <v>95000</v>
      </c>
      <c r="D15541" s="33" t="s">
        <v>6014</v>
      </c>
      <c r="E15541" t="str">
        <f t="shared" si="246"/>
        <v>$75K-$100K</v>
      </c>
    </row>
    <row r="15542" spans="1:5" x14ac:dyDescent="0.3">
      <c r="A15542" s="33" t="s">
        <v>4</v>
      </c>
      <c r="B15542" s="33" t="s">
        <v>80</v>
      </c>
      <c r="C15542" s="33">
        <v>30000</v>
      </c>
      <c r="D15542" s="33" t="s">
        <v>1529</v>
      </c>
      <c r="E15542" t="str">
        <f t="shared" si="246"/>
        <v>&lt;$75K</v>
      </c>
    </row>
    <row r="15543" spans="1:5" x14ac:dyDescent="0.3">
      <c r="A15543" s="33" t="s">
        <v>126</v>
      </c>
      <c r="B15543" s="33" t="s">
        <v>105</v>
      </c>
      <c r="C15543" s="33">
        <v>147500</v>
      </c>
      <c r="D15543" s="33" t="s">
        <v>1091</v>
      </c>
      <c r="E15543" t="str">
        <f t="shared" si="246"/>
        <v>$125K-$200K</v>
      </c>
    </row>
    <row r="15544" spans="1:5" x14ac:dyDescent="0.3">
      <c r="A15544" s="33" t="s">
        <v>128</v>
      </c>
      <c r="B15544" s="33" t="s">
        <v>53</v>
      </c>
      <c r="C15544" s="33">
        <v>200000</v>
      </c>
      <c r="D15544" s="33" t="s">
        <v>6015</v>
      </c>
      <c r="E15544" t="str">
        <f t="shared" si="246"/>
        <v>$125K-$200K</v>
      </c>
    </row>
    <row r="15545" spans="1:5" x14ac:dyDescent="0.3">
      <c r="A15545" s="33" t="s">
        <v>0</v>
      </c>
      <c r="B15545" s="33" t="s">
        <v>53</v>
      </c>
      <c r="C15545" s="33">
        <v>167500</v>
      </c>
      <c r="D15545" s="33" t="s">
        <v>1622</v>
      </c>
      <c r="E15545" t="str">
        <f t="shared" si="246"/>
        <v>$125K-$200K</v>
      </c>
    </row>
    <row r="15546" spans="1:5" x14ac:dyDescent="0.3">
      <c r="A15546" s="33" t="s">
        <v>128</v>
      </c>
      <c r="B15546" s="33" t="s">
        <v>53</v>
      </c>
      <c r="C15546" s="33"/>
      <c r="D15546" s="33" t="s">
        <v>3204</v>
      </c>
      <c r="E15546" t="str">
        <f t="shared" si="246"/>
        <v>No Data</v>
      </c>
    </row>
    <row r="15547" spans="1:5" x14ac:dyDescent="0.3">
      <c r="A15547" s="33" t="s">
        <v>128</v>
      </c>
      <c r="B15547" s="33" t="s">
        <v>53</v>
      </c>
      <c r="C15547" s="33">
        <v>154000</v>
      </c>
      <c r="D15547" s="33" t="s">
        <v>242</v>
      </c>
      <c r="E15547" t="str">
        <f t="shared" si="246"/>
        <v>$125K-$200K</v>
      </c>
    </row>
    <row r="15548" spans="1:5" x14ac:dyDescent="0.3">
      <c r="A15548" s="33" t="s">
        <v>2</v>
      </c>
      <c r="B15548" s="33" t="s">
        <v>53</v>
      </c>
      <c r="C15548" s="33">
        <v>122000</v>
      </c>
      <c r="D15548" s="33" t="s">
        <v>431</v>
      </c>
      <c r="E15548" t="str">
        <f t="shared" si="246"/>
        <v>$100K-$125K</v>
      </c>
    </row>
    <row r="15549" spans="1:5" x14ac:dyDescent="0.3">
      <c r="A15549" s="33" t="s">
        <v>2</v>
      </c>
      <c r="B15549" s="33" t="s">
        <v>53</v>
      </c>
      <c r="C15549" s="33">
        <v>137500</v>
      </c>
      <c r="D15549" s="33" t="s">
        <v>6016</v>
      </c>
      <c r="E15549" t="str">
        <f t="shared" si="246"/>
        <v>$125K-$200K</v>
      </c>
    </row>
    <row r="15550" spans="1:5" x14ac:dyDescent="0.3">
      <c r="A15550" s="33" t="s">
        <v>0</v>
      </c>
      <c r="B15550" s="33" t="s">
        <v>53</v>
      </c>
      <c r="C15550" s="33"/>
      <c r="D15550" s="33" t="s">
        <v>5749</v>
      </c>
      <c r="E15550" t="str">
        <f t="shared" si="246"/>
        <v>No Data</v>
      </c>
    </row>
    <row r="15551" spans="1:5" x14ac:dyDescent="0.3">
      <c r="A15551" s="33" t="s">
        <v>0</v>
      </c>
      <c r="B15551" s="33" t="s">
        <v>54</v>
      </c>
      <c r="C15551" s="33">
        <v>110000</v>
      </c>
      <c r="D15551" s="33" t="s">
        <v>4698</v>
      </c>
      <c r="E15551" t="str">
        <f t="shared" si="246"/>
        <v>$100K-$125K</v>
      </c>
    </row>
    <row r="15552" spans="1:5" x14ac:dyDescent="0.3">
      <c r="A15552" s="33" t="s">
        <v>2</v>
      </c>
      <c r="B15552" s="33" t="s">
        <v>53</v>
      </c>
      <c r="C15552" s="33">
        <v>111175</v>
      </c>
      <c r="D15552" s="33" t="s">
        <v>4524</v>
      </c>
      <c r="E15552" t="str">
        <f t="shared" si="246"/>
        <v>$100K-$125K</v>
      </c>
    </row>
    <row r="15553" spans="1:5" x14ac:dyDescent="0.3">
      <c r="A15553" s="33" t="s">
        <v>0</v>
      </c>
      <c r="B15553" s="33" t="s">
        <v>53</v>
      </c>
      <c r="C15553" s="33"/>
      <c r="D15553" s="33" t="s">
        <v>476</v>
      </c>
      <c r="E15553" t="str">
        <f t="shared" si="246"/>
        <v>No Data</v>
      </c>
    </row>
    <row r="15554" spans="1:5" x14ac:dyDescent="0.3">
      <c r="A15554" s="33" t="s">
        <v>1</v>
      </c>
      <c r="B15554" s="33" t="s">
        <v>92</v>
      </c>
      <c r="C15554" s="33">
        <v>89100</v>
      </c>
      <c r="D15554" s="33" t="s">
        <v>6017</v>
      </c>
      <c r="E15554" t="str">
        <f t="shared" si="246"/>
        <v>$75K-$100K</v>
      </c>
    </row>
    <row r="15555" spans="1:5" x14ac:dyDescent="0.3">
      <c r="A15555" s="33" t="s">
        <v>52</v>
      </c>
      <c r="B15555" s="33" t="s">
        <v>57</v>
      </c>
      <c r="C15555" s="33"/>
      <c r="D15555" s="33" t="s">
        <v>6018</v>
      </c>
      <c r="E15555" t="str">
        <f t="shared" ref="E15555:E15618" si="247">_xlfn.XLOOKUP(C15555,$H$16:$H$21,$G$16:$G$21,,1)</f>
        <v>No Data</v>
      </c>
    </row>
    <row r="15556" spans="1:5" x14ac:dyDescent="0.3">
      <c r="A15556" s="33" t="s">
        <v>2</v>
      </c>
      <c r="B15556" s="33" t="s">
        <v>53</v>
      </c>
      <c r="C15556" s="33">
        <v>92500</v>
      </c>
      <c r="D15556" s="33" t="s">
        <v>1149</v>
      </c>
      <c r="E15556" t="str">
        <f t="shared" si="247"/>
        <v>$75K-$100K</v>
      </c>
    </row>
    <row r="15557" spans="1:5" x14ac:dyDescent="0.3">
      <c r="A15557" s="33" t="s">
        <v>126</v>
      </c>
      <c r="B15557" s="33" t="s">
        <v>73</v>
      </c>
      <c r="C15557" s="33">
        <v>72000</v>
      </c>
      <c r="D15557" s="33" t="s">
        <v>907</v>
      </c>
      <c r="E15557" t="str">
        <f t="shared" si="247"/>
        <v>&lt;$75K</v>
      </c>
    </row>
    <row r="15558" spans="1:5" x14ac:dyDescent="0.3">
      <c r="A15558" s="33" t="s">
        <v>128</v>
      </c>
      <c r="B15558" s="33" t="s">
        <v>53</v>
      </c>
      <c r="C15558" s="33">
        <v>165000</v>
      </c>
      <c r="D15558" s="33" t="s">
        <v>230</v>
      </c>
      <c r="E15558" t="str">
        <f t="shared" si="247"/>
        <v>$125K-$200K</v>
      </c>
    </row>
    <row r="15559" spans="1:5" x14ac:dyDescent="0.3">
      <c r="A15559" s="33" t="s">
        <v>2</v>
      </c>
      <c r="B15559" s="33" t="s">
        <v>53</v>
      </c>
      <c r="C15559" s="33">
        <v>113775</v>
      </c>
      <c r="D15559" s="33" t="s">
        <v>2009</v>
      </c>
      <c r="E15559" t="str">
        <f t="shared" si="247"/>
        <v>$100K-$125K</v>
      </c>
    </row>
    <row r="15560" spans="1:5" x14ac:dyDescent="0.3">
      <c r="A15560" s="33" t="s">
        <v>52</v>
      </c>
      <c r="B15560" s="33" t="s">
        <v>53</v>
      </c>
      <c r="C15560" s="33"/>
      <c r="D15560" s="33" t="s">
        <v>5373</v>
      </c>
      <c r="E15560" t="str">
        <f t="shared" si="247"/>
        <v>No Data</v>
      </c>
    </row>
    <row r="15561" spans="1:5" x14ac:dyDescent="0.3">
      <c r="A15561" s="33" t="s">
        <v>0</v>
      </c>
      <c r="B15561" s="33" t="s">
        <v>53</v>
      </c>
      <c r="C15561" s="33">
        <v>100000</v>
      </c>
      <c r="D15561" s="33" t="s">
        <v>6019</v>
      </c>
      <c r="E15561" t="str">
        <f t="shared" si="247"/>
        <v>$75K-$100K</v>
      </c>
    </row>
    <row r="15562" spans="1:5" x14ac:dyDescent="0.3">
      <c r="A15562" s="33" t="s">
        <v>2</v>
      </c>
      <c r="B15562" s="33" t="s">
        <v>53</v>
      </c>
      <c r="C15562" s="33">
        <v>60000</v>
      </c>
      <c r="D15562" s="33" t="s">
        <v>3972</v>
      </c>
      <c r="E15562" t="str">
        <f t="shared" si="247"/>
        <v>&lt;$75K</v>
      </c>
    </row>
    <row r="15563" spans="1:5" x14ac:dyDescent="0.3">
      <c r="A15563" s="33" t="s">
        <v>0</v>
      </c>
      <c r="B15563" s="33" t="s">
        <v>53</v>
      </c>
      <c r="C15563" s="33"/>
      <c r="D15563" s="33" t="s">
        <v>609</v>
      </c>
      <c r="E15563" t="str">
        <f t="shared" si="247"/>
        <v>No Data</v>
      </c>
    </row>
    <row r="15564" spans="1:5" x14ac:dyDescent="0.3">
      <c r="A15564" s="33" t="s">
        <v>0</v>
      </c>
      <c r="B15564" s="33" t="s">
        <v>53</v>
      </c>
      <c r="C15564" s="33">
        <v>189500</v>
      </c>
      <c r="D15564" s="33" t="s">
        <v>4268</v>
      </c>
      <c r="E15564" t="str">
        <f t="shared" si="247"/>
        <v>$125K-$200K</v>
      </c>
    </row>
    <row r="15565" spans="1:5" x14ac:dyDescent="0.3">
      <c r="A15565" s="33" t="s">
        <v>125</v>
      </c>
      <c r="B15565" s="33" t="s">
        <v>53</v>
      </c>
      <c r="C15565" s="33"/>
      <c r="D15565" s="33" t="s">
        <v>5265</v>
      </c>
      <c r="E15565" t="str">
        <f t="shared" si="247"/>
        <v>No Data</v>
      </c>
    </row>
    <row r="15566" spans="1:5" x14ac:dyDescent="0.3">
      <c r="A15566" s="33" t="s">
        <v>128</v>
      </c>
      <c r="B15566" s="33" t="s">
        <v>53</v>
      </c>
      <c r="C15566" s="33">
        <v>163000</v>
      </c>
      <c r="D15566" s="33" t="s">
        <v>2495</v>
      </c>
      <c r="E15566" t="str">
        <f t="shared" si="247"/>
        <v>$125K-$200K</v>
      </c>
    </row>
    <row r="15567" spans="1:5" x14ac:dyDescent="0.3">
      <c r="A15567" s="33" t="s">
        <v>2</v>
      </c>
      <c r="B15567" s="33" t="s">
        <v>53</v>
      </c>
      <c r="C15567" s="33">
        <v>115000</v>
      </c>
      <c r="D15567" s="33" t="s">
        <v>520</v>
      </c>
      <c r="E15567" t="str">
        <f t="shared" si="247"/>
        <v>$100K-$125K</v>
      </c>
    </row>
    <row r="15568" spans="1:5" x14ac:dyDescent="0.3">
      <c r="A15568" s="33" t="s">
        <v>128</v>
      </c>
      <c r="B15568" s="33" t="s">
        <v>72</v>
      </c>
      <c r="C15568" s="33">
        <v>81000</v>
      </c>
      <c r="D15568" s="33" t="s">
        <v>6020</v>
      </c>
      <c r="E15568" t="str">
        <f t="shared" si="247"/>
        <v>$75K-$100K</v>
      </c>
    </row>
    <row r="15569" spans="1:5" x14ac:dyDescent="0.3">
      <c r="A15569" s="33" t="s">
        <v>126</v>
      </c>
      <c r="B15569" s="33" t="s">
        <v>53</v>
      </c>
      <c r="C15569" s="33"/>
      <c r="D15569" s="33" t="s">
        <v>6021</v>
      </c>
      <c r="E15569" t="str">
        <f t="shared" si="247"/>
        <v>No Data</v>
      </c>
    </row>
    <row r="15570" spans="1:5" x14ac:dyDescent="0.3">
      <c r="A15570" s="33" t="s">
        <v>2</v>
      </c>
      <c r="B15570" s="33" t="s">
        <v>65</v>
      </c>
      <c r="C15570" s="33">
        <v>94034.5</v>
      </c>
      <c r="D15570" s="33" t="s">
        <v>1042</v>
      </c>
      <c r="E15570" t="str">
        <f t="shared" si="247"/>
        <v>$75K-$100K</v>
      </c>
    </row>
    <row r="15571" spans="1:5" x14ac:dyDescent="0.3">
      <c r="A15571" s="33" t="s">
        <v>4</v>
      </c>
      <c r="B15571" s="33" t="s">
        <v>81</v>
      </c>
      <c r="C15571" s="33">
        <v>125000</v>
      </c>
      <c r="D15571" s="33" t="s">
        <v>6022</v>
      </c>
      <c r="E15571" t="str">
        <f t="shared" si="247"/>
        <v>$100K-$125K</v>
      </c>
    </row>
    <row r="15572" spans="1:5" x14ac:dyDescent="0.3">
      <c r="A15572" s="33" t="s">
        <v>128</v>
      </c>
      <c r="B15572" s="33" t="s">
        <v>54</v>
      </c>
      <c r="C15572" s="33">
        <v>166500</v>
      </c>
      <c r="D15572" s="33" t="s">
        <v>1236</v>
      </c>
      <c r="E15572" t="str">
        <f t="shared" si="247"/>
        <v>$125K-$200K</v>
      </c>
    </row>
    <row r="15573" spans="1:5" x14ac:dyDescent="0.3">
      <c r="A15573" s="33" t="s">
        <v>126</v>
      </c>
      <c r="B15573" s="33" t="s">
        <v>53</v>
      </c>
      <c r="C15573" s="33">
        <v>150000</v>
      </c>
      <c r="D15573" s="33" t="s">
        <v>229</v>
      </c>
      <c r="E15573" t="str">
        <f t="shared" si="247"/>
        <v>$125K-$200K</v>
      </c>
    </row>
    <row r="15574" spans="1:5" x14ac:dyDescent="0.3">
      <c r="A15574" s="33" t="s">
        <v>2</v>
      </c>
      <c r="B15574" s="33" t="s">
        <v>54</v>
      </c>
      <c r="C15574" s="33"/>
      <c r="D15574" s="33" t="s">
        <v>3742</v>
      </c>
      <c r="E15574" t="str">
        <f t="shared" si="247"/>
        <v>No Data</v>
      </c>
    </row>
    <row r="15575" spans="1:5" x14ac:dyDescent="0.3">
      <c r="A15575" s="33" t="s">
        <v>1</v>
      </c>
      <c r="B15575" s="33" t="s">
        <v>105</v>
      </c>
      <c r="C15575" s="33">
        <v>166000</v>
      </c>
      <c r="D15575" s="33" t="s">
        <v>1091</v>
      </c>
      <c r="E15575" t="str">
        <f t="shared" si="247"/>
        <v>$125K-$200K</v>
      </c>
    </row>
    <row r="15576" spans="1:5" x14ac:dyDescent="0.3">
      <c r="A15576" s="33" t="s">
        <v>128</v>
      </c>
      <c r="B15576" s="33" t="s">
        <v>53</v>
      </c>
      <c r="C15576" s="33">
        <v>150000</v>
      </c>
      <c r="D15576" s="33" t="s">
        <v>2410</v>
      </c>
      <c r="E15576" t="str">
        <f t="shared" si="247"/>
        <v>$125K-$200K</v>
      </c>
    </row>
    <row r="15577" spans="1:5" x14ac:dyDescent="0.3">
      <c r="A15577" s="33" t="s">
        <v>129</v>
      </c>
      <c r="B15577" s="33" t="s">
        <v>88</v>
      </c>
      <c r="C15577" s="33">
        <v>79200</v>
      </c>
      <c r="D15577" s="33" t="s">
        <v>6023</v>
      </c>
      <c r="E15577" t="str">
        <f t="shared" si="247"/>
        <v>$75K-$100K</v>
      </c>
    </row>
    <row r="15578" spans="1:5" x14ac:dyDescent="0.3">
      <c r="A15578" s="33" t="s">
        <v>126</v>
      </c>
      <c r="B15578" s="33" t="s">
        <v>53</v>
      </c>
      <c r="C15578" s="33">
        <v>140000</v>
      </c>
      <c r="D15578" s="33" t="s">
        <v>6024</v>
      </c>
      <c r="E15578" t="str">
        <f t="shared" si="247"/>
        <v>$125K-$200K</v>
      </c>
    </row>
    <row r="15579" spans="1:5" x14ac:dyDescent="0.3">
      <c r="A15579" s="33" t="s">
        <v>0</v>
      </c>
      <c r="B15579" s="33" t="s">
        <v>53</v>
      </c>
      <c r="C15579" s="33"/>
      <c r="D15579" s="33" t="s">
        <v>803</v>
      </c>
      <c r="E15579" t="str">
        <f t="shared" si="247"/>
        <v>No Data</v>
      </c>
    </row>
    <row r="15580" spans="1:5" x14ac:dyDescent="0.3">
      <c r="A15580" s="33" t="s">
        <v>125</v>
      </c>
      <c r="B15580" s="33" t="s">
        <v>53</v>
      </c>
      <c r="C15580" s="33"/>
      <c r="D15580" s="33" t="s">
        <v>3310</v>
      </c>
      <c r="E15580" t="str">
        <f t="shared" si="247"/>
        <v>No Data</v>
      </c>
    </row>
    <row r="15581" spans="1:5" x14ac:dyDescent="0.3">
      <c r="A15581" s="33" t="s">
        <v>2</v>
      </c>
      <c r="B15581" s="33" t="s">
        <v>53</v>
      </c>
      <c r="C15581" s="33"/>
      <c r="D15581" s="33" t="s">
        <v>1279</v>
      </c>
      <c r="E15581" t="str">
        <f t="shared" si="247"/>
        <v>No Data</v>
      </c>
    </row>
    <row r="15582" spans="1:5" x14ac:dyDescent="0.3">
      <c r="A15582" s="33" t="s">
        <v>128</v>
      </c>
      <c r="B15582" s="33" t="s">
        <v>110</v>
      </c>
      <c r="C15582" s="33">
        <v>211475</v>
      </c>
      <c r="D15582" s="33" t="s">
        <v>4535</v>
      </c>
      <c r="E15582" t="str">
        <f t="shared" si="247"/>
        <v>&gt;$200K</v>
      </c>
    </row>
    <row r="15583" spans="1:5" x14ac:dyDescent="0.3">
      <c r="A15583" s="33" t="s">
        <v>0</v>
      </c>
      <c r="B15583" s="33" t="s">
        <v>53</v>
      </c>
      <c r="C15583" s="33"/>
      <c r="D15583" s="33" t="s">
        <v>6025</v>
      </c>
      <c r="E15583" t="str">
        <f t="shared" si="247"/>
        <v>No Data</v>
      </c>
    </row>
    <row r="15584" spans="1:5" x14ac:dyDescent="0.3">
      <c r="A15584" s="33" t="s">
        <v>2</v>
      </c>
      <c r="B15584" s="33" t="s">
        <v>53</v>
      </c>
      <c r="C15584" s="33"/>
      <c r="D15584" s="33" t="s">
        <v>6026</v>
      </c>
      <c r="E15584" t="str">
        <f t="shared" si="247"/>
        <v>No Data</v>
      </c>
    </row>
    <row r="15585" spans="1:5" x14ac:dyDescent="0.3">
      <c r="A15585" s="33" t="s">
        <v>2</v>
      </c>
      <c r="B15585" s="33" t="s">
        <v>53</v>
      </c>
      <c r="C15585" s="33">
        <v>80000</v>
      </c>
      <c r="D15585" s="33" t="s">
        <v>2317</v>
      </c>
      <c r="E15585" t="str">
        <f t="shared" si="247"/>
        <v>$75K-$100K</v>
      </c>
    </row>
    <row r="15586" spans="1:5" x14ac:dyDescent="0.3">
      <c r="A15586" s="33" t="s">
        <v>0</v>
      </c>
      <c r="B15586" s="33" t="s">
        <v>54</v>
      </c>
      <c r="C15586" s="33">
        <v>100000</v>
      </c>
      <c r="D15586" s="33" t="s">
        <v>2117</v>
      </c>
      <c r="E15586" t="str">
        <f t="shared" si="247"/>
        <v>$75K-$100K</v>
      </c>
    </row>
    <row r="15587" spans="1:5" x14ac:dyDescent="0.3">
      <c r="A15587" s="33" t="s">
        <v>4</v>
      </c>
      <c r="B15587" s="33" t="s">
        <v>54</v>
      </c>
      <c r="C15587" s="33">
        <v>119550</v>
      </c>
      <c r="D15587" s="33" t="s">
        <v>299</v>
      </c>
      <c r="E15587" t="str">
        <f t="shared" si="247"/>
        <v>$100K-$125K</v>
      </c>
    </row>
    <row r="15588" spans="1:5" x14ac:dyDescent="0.3">
      <c r="A15588" s="33" t="s">
        <v>125</v>
      </c>
      <c r="B15588" s="33" t="s">
        <v>110</v>
      </c>
      <c r="C15588" s="33">
        <v>89100</v>
      </c>
      <c r="D15588" s="33" t="s">
        <v>3729</v>
      </c>
      <c r="E15588" t="str">
        <f t="shared" si="247"/>
        <v>$75K-$100K</v>
      </c>
    </row>
    <row r="15589" spans="1:5" x14ac:dyDescent="0.3">
      <c r="A15589" s="33" t="s">
        <v>129</v>
      </c>
      <c r="B15589" s="33" t="s">
        <v>90</v>
      </c>
      <c r="C15589" s="33">
        <v>133000</v>
      </c>
      <c r="D15589" s="33" t="s">
        <v>1974</v>
      </c>
      <c r="E15589" t="str">
        <f t="shared" si="247"/>
        <v>$125K-$200K</v>
      </c>
    </row>
    <row r="15590" spans="1:5" x14ac:dyDescent="0.3">
      <c r="A15590" s="33" t="s">
        <v>126</v>
      </c>
      <c r="B15590" s="33" t="s">
        <v>53</v>
      </c>
      <c r="C15590" s="33">
        <v>147500</v>
      </c>
      <c r="D15590" s="33" t="s">
        <v>6027</v>
      </c>
      <c r="E15590" t="str">
        <f t="shared" si="247"/>
        <v>$125K-$200K</v>
      </c>
    </row>
    <row r="15591" spans="1:5" x14ac:dyDescent="0.3">
      <c r="A15591" s="33" t="s">
        <v>0</v>
      </c>
      <c r="B15591" s="33" t="s">
        <v>166</v>
      </c>
      <c r="C15591" s="33">
        <v>55000</v>
      </c>
      <c r="D15591" s="33" t="s">
        <v>6028</v>
      </c>
      <c r="E15591" t="str">
        <f t="shared" si="247"/>
        <v>&lt;$75K</v>
      </c>
    </row>
    <row r="15592" spans="1:5" x14ac:dyDescent="0.3">
      <c r="A15592" s="33" t="s">
        <v>126</v>
      </c>
      <c r="B15592" s="33" t="s">
        <v>53</v>
      </c>
      <c r="C15592" s="33">
        <v>104903</v>
      </c>
      <c r="D15592" s="33" t="s">
        <v>1106</v>
      </c>
      <c r="E15592" t="str">
        <f t="shared" si="247"/>
        <v>$100K-$125K</v>
      </c>
    </row>
    <row r="15593" spans="1:5" x14ac:dyDescent="0.3">
      <c r="A15593" s="33" t="s">
        <v>0</v>
      </c>
      <c r="B15593" s="33" t="s">
        <v>53</v>
      </c>
      <c r="C15593" s="33"/>
      <c r="D15593" s="33" t="s">
        <v>879</v>
      </c>
      <c r="E15593" t="str">
        <f t="shared" si="247"/>
        <v>No Data</v>
      </c>
    </row>
    <row r="15594" spans="1:5" x14ac:dyDescent="0.3">
      <c r="A15594" s="33" t="s">
        <v>4</v>
      </c>
      <c r="B15594" s="33" t="s">
        <v>53</v>
      </c>
      <c r="C15594" s="33"/>
      <c r="D15594" s="33" t="s">
        <v>2690</v>
      </c>
      <c r="E15594" t="str">
        <f t="shared" si="247"/>
        <v>No Data</v>
      </c>
    </row>
    <row r="15595" spans="1:5" x14ac:dyDescent="0.3">
      <c r="A15595" s="33" t="s">
        <v>4</v>
      </c>
      <c r="B15595" s="33" t="s">
        <v>53</v>
      </c>
      <c r="C15595" s="33">
        <v>132000</v>
      </c>
      <c r="D15595" s="33" t="s">
        <v>6029</v>
      </c>
      <c r="E15595" t="str">
        <f t="shared" si="247"/>
        <v>$125K-$200K</v>
      </c>
    </row>
    <row r="15596" spans="1:5" x14ac:dyDescent="0.3">
      <c r="A15596" s="33" t="s">
        <v>4</v>
      </c>
      <c r="B15596" s="33" t="s">
        <v>53</v>
      </c>
      <c r="C15596" s="33">
        <v>130000</v>
      </c>
      <c r="D15596" s="33" t="s">
        <v>3222</v>
      </c>
      <c r="E15596" t="str">
        <f t="shared" si="247"/>
        <v>$125K-$200K</v>
      </c>
    </row>
    <row r="15597" spans="1:5" x14ac:dyDescent="0.3">
      <c r="A15597" s="33" t="s">
        <v>2</v>
      </c>
      <c r="B15597" s="33" t="s">
        <v>83</v>
      </c>
      <c r="C15597" s="33">
        <v>111175</v>
      </c>
      <c r="D15597" s="33" t="s">
        <v>2586</v>
      </c>
      <c r="E15597" t="str">
        <f t="shared" si="247"/>
        <v>$100K-$125K</v>
      </c>
    </row>
    <row r="15598" spans="1:5" x14ac:dyDescent="0.3">
      <c r="A15598" s="33" t="s">
        <v>126</v>
      </c>
      <c r="B15598" s="33" t="s">
        <v>53</v>
      </c>
      <c r="C15598" s="33"/>
      <c r="D15598" s="33" t="s">
        <v>928</v>
      </c>
      <c r="E15598" t="str">
        <f t="shared" si="247"/>
        <v>No Data</v>
      </c>
    </row>
    <row r="15599" spans="1:5" x14ac:dyDescent="0.3">
      <c r="A15599" s="33" t="s">
        <v>0</v>
      </c>
      <c r="B15599" s="33" t="s">
        <v>67</v>
      </c>
      <c r="C15599" s="33">
        <v>170500</v>
      </c>
      <c r="D15599" s="33" t="s">
        <v>913</v>
      </c>
      <c r="E15599" t="str">
        <f t="shared" si="247"/>
        <v>$125K-$200K</v>
      </c>
    </row>
    <row r="15600" spans="1:5" x14ac:dyDescent="0.3">
      <c r="A15600" s="33" t="s">
        <v>0</v>
      </c>
      <c r="B15600" s="33" t="s">
        <v>114</v>
      </c>
      <c r="C15600" s="33">
        <v>31274</v>
      </c>
      <c r="D15600" s="33" t="s">
        <v>1013</v>
      </c>
      <c r="E15600" t="str">
        <f t="shared" si="247"/>
        <v>&lt;$75K</v>
      </c>
    </row>
    <row r="15601" spans="1:5" x14ac:dyDescent="0.3">
      <c r="A15601" s="33" t="s">
        <v>2</v>
      </c>
      <c r="B15601" s="33" t="s">
        <v>53</v>
      </c>
      <c r="C15601" s="33"/>
      <c r="D15601" s="33" t="s">
        <v>6030</v>
      </c>
      <c r="E15601" t="str">
        <f t="shared" si="247"/>
        <v>No Data</v>
      </c>
    </row>
    <row r="15602" spans="1:5" x14ac:dyDescent="0.3">
      <c r="A15602" s="33" t="s">
        <v>2</v>
      </c>
      <c r="B15602" s="33" t="s">
        <v>53</v>
      </c>
      <c r="C15602" s="33">
        <v>57500</v>
      </c>
      <c r="D15602" s="33" t="s">
        <v>6031</v>
      </c>
      <c r="E15602" t="str">
        <f t="shared" si="247"/>
        <v>&lt;$75K</v>
      </c>
    </row>
    <row r="15603" spans="1:5" x14ac:dyDescent="0.3">
      <c r="A15603" s="33" t="s">
        <v>4</v>
      </c>
      <c r="B15603" s="33" t="s">
        <v>53</v>
      </c>
      <c r="C15603" s="33">
        <v>80000</v>
      </c>
      <c r="D15603" s="33" t="s">
        <v>248</v>
      </c>
      <c r="E15603" t="str">
        <f t="shared" si="247"/>
        <v>$75K-$100K</v>
      </c>
    </row>
    <row r="15604" spans="1:5" x14ac:dyDescent="0.3">
      <c r="A15604" s="33" t="s">
        <v>4</v>
      </c>
      <c r="B15604" s="33" t="s">
        <v>53</v>
      </c>
      <c r="C15604" s="33">
        <v>63000</v>
      </c>
      <c r="D15604" s="33" t="s">
        <v>1817</v>
      </c>
      <c r="E15604" t="str">
        <f t="shared" si="247"/>
        <v>&lt;$75K</v>
      </c>
    </row>
    <row r="15605" spans="1:5" x14ac:dyDescent="0.3">
      <c r="A15605" s="33" t="s">
        <v>0</v>
      </c>
      <c r="B15605" s="33" t="s">
        <v>54</v>
      </c>
      <c r="C15605" s="33">
        <v>79900</v>
      </c>
      <c r="D15605" s="33" t="s">
        <v>259</v>
      </c>
      <c r="E15605" t="str">
        <f t="shared" si="247"/>
        <v>$75K-$100K</v>
      </c>
    </row>
    <row r="15606" spans="1:5" x14ac:dyDescent="0.3">
      <c r="A15606" s="33" t="s">
        <v>128</v>
      </c>
      <c r="B15606" s="33" t="s">
        <v>53</v>
      </c>
      <c r="C15606" s="33">
        <v>172000</v>
      </c>
      <c r="D15606" s="33" t="s">
        <v>499</v>
      </c>
      <c r="E15606" t="str">
        <f t="shared" si="247"/>
        <v>$125K-$200K</v>
      </c>
    </row>
    <row r="15607" spans="1:5" x14ac:dyDescent="0.3">
      <c r="A15607" s="33" t="s">
        <v>0</v>
      </c>
      <c r="B15607" s="33" t="s">
        <v>53</v>
      </c>
      <c r="C15607" s="33">
        <v>115000</v>
      </c>
      <c r="D15607" s="33" t="s">
        <v>6032</v>
      </c>
      <c r="E15607" t="str">
        <f t="shared" si="247"/>
        <v>$100K-$125K</v>
      </c>
    </row>
    <row r="15608" spans="1:5" x14ac:dyDescent="0.3">
      <c r="A15608" s="33" t="s">
        <v>4</v>
      </c>
      <c r="B15608" s="33" t="s">
        <v>53</v>
      </c>
      <c r="C15608" s="33">
        <v>132500</v>
      </c>
      <c r="D15608" s="33" t="s">
        <v>232</v>
      </c>
      <c r="E15608" t="str">
        <f t="shared" si="247"/>
        <v>$125K-$200K</v>
      </c>
    </row>
    <row r="15609" spans="1:5" x14ac:dyDescent="0.3">
      <c r="A15609" s="33" t="s">
        <v>4</v>
      </c>
      <c r="B15609" s="33" t="s">
        <v>54</v>
      </c>
      <c r="C15609" s="33">
        <v>175000</v>
      </c>
      <c r="D15609" s="33" t="s">
        <v>315</v>
      </c>
      <c r="E15609" t="str">
        <f t="shared" si="247"/>
        <v>$125K-$200K</v>
      </c>
    </row>
    <row r="15610" spans="1:5" x14ac:dyDescent="0.3">
      <c r="A15610" s="33" t="s">
        <v>126</v>
      </c>
      <c r="B15610" s="33" t="s">
        <v>75</v>
      </c>
      <c r="C15610" s="33">
        <v>89100</v>
      </c>
      <c r="D15610" s="33" t="s">
        <v>629</v>
      </c>
      <c r="E15610" t="str">
        <f t="shared" si="247"/>
        <v>$75K-$100K</v>
      </c>
    </row>
    <row r="15611" spans="1:5" x14ac:dyDescent="0.3">
      <c r="A15611" s="33" t="s">
        <v>4</v>
      </c>
      <c r="B15611" s="33" t="s">
        <v>53</v>
      </c>
      <c r="C15611" s="33"/>
      <c r="D15611" s="33" t="s">
        <v>268</v>
      </c>
      <c r="E15611" t="str">
        <f t="shared" si="247"/>
        <v>No Data</v>
      </c>
    </row>
    <row r="15612" spans="1:5" x14ac:dyDescent="0.3">
      <c r="A15612" s="33" t="s">
        <v>4</v>
      </c>
      <c r="B15612" s="33" t="s">
        <v>53</v>
      </c>
      <c r="C15612" s="33">
        <v>140000</v>
      </c>
      <c r="D15612" s="33" t="s">
        <v>1320</v>
      </c>
      <c r="E15612" t="str">
        <f t="shared" si="247"/>
        <v>$125K-$200K</v>
      </c>
    </row>
    <row r="15613" spans="1:5" x14ac:dyDescent="0.3">
      <c r="A15613" s="33" t="s">
        <v>52</v>
      </c>
      <c r="B15613" s="33" t="s">
        <v>53</v>
      </c>
      <c r="C15613" s="33">
        <v>136100</v>
      </c>
      <c r="D15613" s="33" t="s">
        <v>849</v>
      </c>
      <c r="E15613" t="str">
        <f t="shared" si="247"/>
        <v>$125K-$200K</v>
      </c>
    </row>
    <row r="15614" spans="1:5" x14ac:dyDescent="0.3">
      <c r="A15614" s="33" t="s">
        <v>0</v>
      </c>
      <c r="B15614" s="33" t="s">
        <v>53</v>
      </c>
      <c r="C15614" s="33"/>
      <c r="D15614" s="33" t="s">
        <v>3647</v>
      </c>
      <c r="E15614" t="str">
        <f t="shared" si="247"/>
        <v>No Data</v>
      </c>
    </row>
    <row r="15615" spans="1:5" x14ac:dyDescent="0.3">
      <c r="A15615" s="33" t="s">
        <v>129</v>
      </c>
      <c r="B15615" s="33" t="s">
        <v>53</v>
      </c>
      <c r="C15615" s="33">
        <v>245500</v>
      </c>
      <c r="D15615" s="33" t="s">
        <v>978</v>
      </c>
      <c r="E15615" t="str">
        <f t="shared" si="247"/>
        <v>&gt;$200K</v>
      </c>
    </row>
    <row r="15616" spans="1:5" x14ac:dyDescent="0.3">
      <c r="A15616" s="33" t="s">
        <v>4</v>
      </c>
      <c r="B15616" s="33" t="s">
        <v>53</v>
      </c>
      <c r="C15616" s="33"/>
      <c r="D15616" s="33" t="s">
        <v>6033</v>
      </c>
      <c r="E15616" t="str">
        <f t="shared" si="247"/>
        <v>No Data</v>
      </c>
    </row>
    <row r="15617" spans="1:5" x14ac:dyDescent="0.3">
      <c r="A15617" s="33" t="s">
        <v>0</v>
      </c>
      <c r="B15617" s="33" t="s">
        <v>53</v>
      </c>
      <c r="C15617" s="33">
        <v>125000</v>
      </c>
      <c r="D15617" s="33" t="s">
        <v>391</v>
      </c>
      <c r="E15617" t="str">
        <f t="shared" si="247"/>
        <v>$100K-$125K</v>
      </c>
    </row>
    <row r="15618" spans="1:5" x14ac:dyDescent="0.3">
      <c r="A15618" s="33" t="s">
        <v>4</v>
      </c>
      <c r="B15618" s="33" t="s">
        <v>53</v>
      </c>
      <c r="C15618" s="33"/>
      <c r="D15618" s="33" t="s">
        <v>6034</v>
      </c>
      <c r="E15618" t="str">
        <f t="shared" si="247"/>
        <v>No Data</v>
      </c>
    </row>
    <row r="15619" spans="1:5" x14ac:dyDescent="0.3">
      <c r="A15619" s="33" t="s">
        <v>4</v>
      </c>
      <c r="B15619" s="33" t="s">
        <v>53</v>
      </c>
      <c r="C15619" s="33">
        <v>105000</v>
      </c>
      <c r="D15619" s="33" t="s">
        <v>232</v>
      </c>
      <c r="E15619" t="str">
        <f t="shared" ref="E15619:E15682" si="248">_xlfn.XLOOKUP(C15619,$H$16:$H$21,$G$16:$G$21,,1)</f>
        <v>$100K-$125K</v>
      </c>
    </row>
    <row r="15620" spans="1:5" x14ac:dyDescent="0.3">
      <c r="A15620" s="33" t="s">
        <v>0</v>
      </c>
      <c r="B15620" s="33" t="s">
        <v>53</v>
      </c>
      <c r="C15620" s="33"/>
      <c r="D15620" s="33" t="s">
        <v>464</v>
      </c>
      <c r="E15620" t="str">
        <f t="shared" si="248"/>
        <v>No Data</v>
      </c>
    </row>
    <row r="15621" spans="1:5" x14ac:dyDescent="0.3">
      <c r="A15621" s="33" t="s">
        <v>0</v>
      </c>
      <c r="B15621" s="33" t="s">
        <v>53</v>
      </c>
      <c r="C15621" s="33"/>
      <c r="D15621" s="33" t="s">
        <v>1290</v>
      </c>
      <c r="E15621" t="str">
        <f t="shared" si="248"/>
        <v>No Data</v>
      </c>
    </row>
    <row r="15622" spans="1:5" x14ac:dyDescent="0.3">
      <c r="A15622" s="33" t="s">
        <v>2</v>
      </c>
      <c r="B15622" s="33" t="s">
        <v>53</v>
      </c>
      <c r="C15622" s="33"/>
      <c r="D15622" s="33" t="s">
        <v>6035</v>
      </c>
      <c r="E15622" t="str">
        <f t="shared" si="248"/>
        <v>No Data</v>
      </c>
    </row>
    <row r="15623" spans="1:5" x14ac:dyDescent="0.3">
      <c r="A15623" s="33" t="s">
        <v>128</v>
      </c>
      <c r="B15623" s="33" t="s">
        <v>54</v>
      </c>
      <c r="C15623" s="33">
        <v>135000</v>
      </c>
      <c r="D15623" s="33" t="s">
        <v>6036</v>
      </c>
      <c r="E15623" t="str">
        <f t="shared" si="248"/>
        <v>$125K-$200K</v>
      </c>
    </row>
    <row r="15624" spans="1:5" x14ac:dyDescent="0.3">
      <c r="A15624" s="33" t="s">
        <v>2</v>
      </c>
      <c r="B15624" s="33" t="s">
        <v>53</v>
      </c>
      <c r="C15624" s="33">
        <v>125000</v>
      </c>
      <c r="D15624" s="33" t="s">
        <v>6037</v>
      </c>
      <c r="E15624" t="str">
        <f t="shared" si="248"/>
        <v>$100K-$125K</v>
      </c>
    </row>
    <row r="15625" spans="1:5" x14ac:dyDescent="0.3">
      <c r="A15625" s="33" t="s">
        <v>128</v>
      </c>
      <c r="B15625" s="33" t="s">
        <v>53</v>
      </c>
      <c r="C15625" s="33">
        <v>189000</v>
      </c>
      <c r="D15625" s="33" t="s">
        <v>849</v>
      </c>
      <c r="E15625" t="str">
        <f t="shared" si="248"/>
        <v>$125K-$200K</v>
      </c>
    </row>
    <row r="15626" spans="1:5" x14ac:dyDescent="0.3">
      <c r="A15626" s="33" t="s">
        <v>0</v>
      </c>
      <c r="B15626" s="33" t="s">
        <v>73</v>
      </c>
      <c r="C15626" s="33">
        <v>157500</v>
      </c>
      <c r="D15626" s="33" t="s">
        <v>6038</v>
      </c>
      <c r="E15626" t="str">
        <f t="shared" si="248"/>
        <v>$125K-$200K</v>
      </c>
    </row>
    <row r="15627" spans="1:5" x14ac:dyDescent="0.3">
      <c r="A15627" s="33" t="s">
        <v>2</v>
      </c>
      <c r="B15627" s="33" t="s">
        <v>54</v>
      </c>
      <c r="C15627" s="33"/>
      <c r="D15627" s="33" t="s">
        <v>6039</v>
      </c>
      <c r="E15627" t="str">
        <f t="shared" si="248"/>
        <v>No Data</v>
      </c>
    </row>
    <row r="15628" spans="1:5" x14ac:dyDescent="0.3">
      <c r="A15628" s="33" t="s">
        <v>2</v>
      </c>
      <c r="B15628" s="33" t="s">
        <v>53</v>
      </c>
      <c r="C15628" s="33">
        <v>150000</v>
      </c>
      <c r="D15628" s="33" t="s">
        <v>1181</v>
      </c>
      <c r="E15628" t="str">
        <f t="shared" si="248"/>
        <v>$125K-$200K</v>
      </c>
    </row>
    <row r="15629" spans="1:5" x14ac:dyDescent="0.3">
      <c r="A15629" s="33" t="s">
        <v>0</v>
      </c>
      <c r="B15629" s="33" t="s">
        <v>53</v>
      </c>
      <c r="C15629" s="33">
        <v>146897</v>
      </c>
      <c r="D15629" s="33" t="s">
        <v>3644</v>
      </c>
      <c r="E15629" t="str">
        <f t="shared" si="248"/>
        <v>$125K-$200K</v>
      </c>
    </row>
    <row r="15630" spans="1:5" x14ac:dyDescent="0.3">
      <c r="A15630" s="33" t="s">
        <v>2</v>
      </c>
      <c r="B15630" s="33" t="s">
        <v>53</v>
      </c>
      <c r="C15630" s="33"/>
      <c r="D15630" s="33" t="s">
        <v>3566</v>
      </c>
      <c r="E15630" t="str">
        <f t="shared" si="248"/>
        <v>No Data</v>
      </c>
    </row>
    <row r="15631" spans="1:5" x14ac:dyDescent="0.3">
      <c r="A15631" s="33" t="s">
        <v>4</v>
      </c>
      <c r="B15631" s="33" t="s">
        <v>56</v>
      </c>
      <c r="C15631" s="33">
        <v>97444</v>
      </c>
      <c r="D15631" s="33" t="s">
        <v>3018</v>
      </c>
      <c r="E15631" t="str">
        <f t="shared" si="248"/>
        <v>$75K-$100K</v>
      </c>
    </row>
    <row r="15632" spans="1:5" x14ac:dyDescent="0.3">
      <c r="A15632" s="33" t="s">
        <v>2</v>
      </c>
      <c r="B15632" s="33" t="s">
        <v>53</v>
      </c>
      <c r="C15632" s="33">
        <v>69500</v>
      </c>
      <c r="D15632" s="33" t="s">
        <v>1052</v>
      </c>
      <c r="E15632" t="str">
        <f t="shared" si="248"/>
        <v>&lt;$75K</v>
      </c>
    </row>
    <row r="15633" spans="1:5" x14ac:dyDescent="0.3">
      <c r="A15633" s="33" t="s">
        <v>2</v>
      </c>
      <c r="B15633" s="33" t="s">
        <v>53</v>
      </c>
      <c r="C15633" s="33">
        <v>75000</v>
      </c>
      <c r="D15633" s="33" t="s">
        <v>2747</v>
      </c>
      <c r="E15633" t="str">
        <f t="shared" si="248"/>
        <v>&lt;$75K</v>
      </c>
    </row>
    <row r="15634" spans="1:5" x14ac:dyDescent="0.3">
      <c r="A15634" s="33" t="s">
        <v>128</v>
      </c>
      <c r="B15634" s="33" t="s">
        <v>99</v>
      </c>
      <c r="C15634" s="33">
        <v>171121</v>
      </c>
      <c r="D15634" s="33" t="s">
        <v>329</v>
      </c>
      <c r="E15634" t="str">
        <f t="shared" si="248"/>
        <v>$125K-$200K</v>
      </c>
    </row>
    <row r="15635" spans="1:5" x14ac:dyDescent="0.3">
      <c r="A15635" s="33" t="s">
        <v>4</v>
      </c>
      <c r="B15635" s="33" t="s">
        <v>53</v>
      </c>
      <c r="C15635" s="33">
        <v>165000</v>
      </c>
      <c r="D15635" s="33" t="s">
        <v>583</v>
      </c>
      <c r="E15635" t="str">
        <f t="shared" si="248"/>
        <v>$125K-$200K</v>
      </c>
    </row>
    <row r="15636" spans="1:5" x14ac:dyDescent="0.3">
      <c r="A15636" s="33" t="s">
        <v>2</v>
      </c>
      <c r="B15636" s="33" t="s">
        <v>56</v>
      </c>
      <c r="C15636" s="33">
        <v>53014</v>
      </c>
      <c r="D15636" s="33" t="s">
        <v>1610</v>
      </c>
      <c r="E15636" t="str">
        <f t="shared" si="248"/>
        <v>&lt;$75K</v>
      </c>
    </row>
    <row r="15637" spans="1:5" x14ac:dyDescent="0.3">
      <c r="A15637" s="33" t="s">
        <v>128</v>
      </c>
      <c r="B15637" s="33" t="s">
        <v>53</v>
      </c>
      <c r="C15637" s="33"/>
      <c r="D15637" s="33" t="s">
        <v>6040</v>
      </c>
      <c r="E15637" t="str">
        <f t="shared" si="248"/>
        <v>No Data</v>
      </c>
    </row>
    <row r="15638" spans="1:5" x14ac:dyDescent="0.3">
      <c r="A15638" s="33" t="s">
        <v>4</v>
      </c>
      <c r="B15638" s="33" t="s">
        <v>53</v>
      </c>
      <c r="C15638" s="33">
        <v>90000</v>
      </c>
      <c r="D15638" s="33" t="s">
        <v>1913</v>
      </c>
      <c r="E15638" t="str">
        <f t="shared" si="248"/>
        <v>$75K-$100K</v>
      </c>
    </row>
    <row r="15639" spans="1:5" x14ac:dyDescent="0.3">
      <c r="A15639" s="33" t="s">
        <v>4</v>
      </c>
      <c r="B15639" s="33" t="s">
        <v>53</v>
      </c>
      <c r="C15639" s="33"/>
      <c r="D15639" s="33" t="s">
        <v>232</v>
      </c>
      <c r="E15639" t="str">
        <f t="shared" si="248"/>
        <v>No Data</v>
      </c>
    </row>
    <row r="15640" spans="1:5" x14ac:dyDescent="0.3">
      <c r="A15640" s="33" t="s">
        <v>125</v>
      </c>
      <c r="B15640" s="33" t="s">
        <v>53</v>
      </c>
      <c r="C15640" s="33"/>
      <c r="D15640" s="33" t="s">
        <v>1279</v>
      </c>
      <c r="E15640" t="str">
        <f t="shared" si="248"/>
        <v>No Data</v>
      </c>
    </row>
    <row r="15641" spans="1:5" x14ac:dyDescent="0.3">
      <c r="A15641" s="33" t="s">
        <v>128</v>
      </c>
      <c r="B15641" s="33" t="s">
        <v>53</v>
      </c>
      <c r="C15641" s="33">
        <v>159770</v>
      </c>
      <c r="D15641" s="33" t="s">
        <v>3313</v>
      </c>
      <c r="E15641" t="str">
        <f t="shared" si="248"/>
        <v>$125K-$200K</v>
      </c>
    </row>
    <row r="15642" spans="1:5" x14ac:dyDescent="0.3">
      <c r="A15642" s="33" t="s">
        <v>4</v>
      </c>
      <c r="B15642" s="33" t="s">
        <v>53</v>
      </c>
      <c r="C15642" s="33"/>
      <c r="D15642" s="33" t="s">
        <v>557</v>
      </c>
      <c r="E15642" t="str">
        <f t="shared" si="248"/>
        <v>No Data</v>
      </c>
    </row>
    <row r="15643" spans="1:5" x14ac:dyDescent="0.3">
      <c r="A15643" s="33" t="s">
        <v>0</v>
      </c>
      <c r="B15643" s="33" t="s">
        <v>53</v>
      </c>
      <c r="C15643" s="33"/>
      <c r="D15643" s="33" t="s">
        <v>3710</v>
      </c>
      <c r="E15643" t="str">
        <f t="shared" si="248"/>
        <v>No Data</v>
      </c>
    </row>
    <row r="15644" spans="1:5" x14ac:dyDescent="0.3">
      <c r="A15644" s="33" t="s">
        <v>4</v>
      </c>
      <c r="B15644" s="33" t="s">
        <v>53</v>
      </c>
      <c r="C15644" s="33">
        <v>112500</v>
      </c>
      <c r="D15644" s="33" t="s">
        <v>6041</v>
      </c>
      <c r="E15644" t="str">
        <f t="shared" si="248"/>
        <v>$100K-$125K</v>
      </c>
    </row>
    <row r="15645" spans="1:5" x14ac:dyDescent="0.3">
      <c r="A15645" s="33" t="s">
        <v>0</v>
      </c>
      <c r="B15645" s="33" t="s">
        <v>54</v>
      </c>
      <c r="C15645" s="33">
        <v>171000</v>
      </c>
      <c r="D15645" s="33" t="s">
        <v>1495</v>
      </c>
      <c r="E15645" t="str">
        <f t="shared" si="248"/>
        <v>$125K-$200K</v>
      </c>
    </row>
    <row r="15646" spans="1:5" x14ac:dyDescent="0.3">
      <c r="A15646" s="33" t="s">
        <v>4</v>
      </c>
      <c r="B15646" s="33" t="s">
        <v>53</v>
      </c>
      <c r="C15646" s="33">
        <v>115000</v>
      </c>
      <c r="D15646" s="33" t="s">
        <v>6042</v>
      </c>
      <c r="E15646" t="str">
        <f t="shared" si="248"/>
        <v>$100K-$125K</v>
      </c>
    </row>
    <row r="15647" spans="1:5" x14ac:dyDescent="0.3">
      <c r="A15647" s="33" t="s">
        <v>2</v>
      </c>
      <c r="B15647" s="33" t="s">
        <v>53</v>
      </c>
      <c r="C15647" s="33">
        <v>87500</v>
      </c>
      <c r="D15647" s="33" t="s">
        <v>6043</v>
      </c>
      <c r="E15647" t="str">
        <f t="shared" si="248"/>
        <v>$75K-$100K</v>
      </c>
    </row>
    <row r="15648" spans="1:5" x14ac:dyDescent="0.3">
      <c r="A15648" s="33" t="s">
        <v>125</v>
      </c>
      <c r="B15648" s="33" t="s">
        <v>53</v>
      </c>
      <c r="C15648" s="33">
        <v>125000</v>
      </c>
      <c r="D15648" s="33" t="s">
        <v>6044</v>
      </c>
      <c r="E15648" t="str">
        <f t="shared" si="248"/>
        <v>$100K-$125K</v>
      </c>
    </row>
    <row r="15649" spans="1:5" x14ac:dyDescent="0.3">
      <c r="A15649" s="33" t="s">
        <v>2</v>
      </c>
      <c r="B15649" s="33" t="s">
        <v>53</v>
      </c>
      <c r="C15649" s="33">
        <v>80000</v>
      </c>
      <c r="D15649" s="33" t="s">
        <v>6045</v>
      </c>
      <c r="E15649" t="str">
        <f t="shared" si="248"/>
        <v>$75K-$100K</v>
      </c>
    </row>
    <row r="15650" spans="1:5" x14ac:dyDescent="0.3">
      <c r="A15650" s="33" t="s">
        <v>0</v>
      </c>
      <c r="B15650" s="33" t="s">
        <v>54</v>
      </c>
      <c r="C15650" s="33">
        <v>112250</v>
      </c>
      <c r="D15650" s="33" t="s">
        <v>6046</v>
      </c>
      <c r="E15650" t="str">
        <f t="shared" si="248"/>
        <v>$100K-$125K</v>
      </c>
    </row>
    <row r="15651" spans="1:5" x14ac:dyDescent="0.3">
      <c r="A15651" s="33" t="s">
        <v>2</v>
      </c>
      <c r="B15651" s="33" t="s">
        <v>110</v>
      </c>
      <c r="C15651" s="33">
        <v>118640</v>
      </c>
      <c r="D15651" s="33" t="s">
        <v>2198</v>
      </c>
      <c r="E15651" t="str">
        <f t="shared" si="248"/>
        <v>$100K-$125K</v>
      </c>
    </row>
    <row r="15652" spans="1:5" x14ac:dyDescent="0.3">
      <c r="A15652" s="33" t="s">
        <v>0</v>
      </c>
      <c r="B15652" s="33" t="s">
        <v>106</v>
      </c>
      <c r="C15652" s="33">
        <v>131560</v>
      </c>
      <c r="D15652" s="33" t="s">
        <v>3018</v>
      </c>
      <c r="E15652" t="str">
        <f t="shared" si="248"/>
        <v>$125K-$200K</v>
      </c>
    </row>
    <row r="15653" spans="1:5" x14ac:dyDescent="0.3">
      <c r="A15653" s="33" t="s">
        <v>0</v>
      </c>
      <c r="B15653" s="33" t="s">
        <v>53</v>
      </c>
      <c r="C15653" s="33"/>
      <c r="D15653" s="33" t="s">
        <v>832</v>
      </c>
      <c r="E15653" t="str">
        <f t="shared" si="248"/>
        <v>No Data</v>
      </c>
    </row>
    <row r="15654" spans="1:5" x14ac:dyDescent="0.3">
      <c r="A15654" s="33" t="s">
        <v>4</v>
      </c>
      <c r="B15654" s="33" t="s">
        <v>53</v>
      </c>
      <c r="C15654" s="33">
        <v>139000</v>
      </c>
      <c r="D15654" s="33" t="s">
        <v>2245</v>
      </c>
      <c r="E15654" t="str">
        <f t="shared" si="248"/>
        <v>$125K-$200K</v>
      </c>
    </row>
    <row r="15655" spans="1:5" x14ac:dyDescent="0.3">
      <c r="A15655" s="33" t="s">
        <v>0</v>
      </c>
      <c r="B15655" s="33" t="s">
        <v>53</v>
      </c>
      <c r="C15655" s="33">
        <v>95000</v>
      </c>
      <c r="D15655" s="33" t="s">
        <v>6047</v>
      </c>
      <c r="E15655" t="str">
        <f t="shared" si="248"/>
        <v>$75K-$100K</v>
      </c>
    </row>
    <row r="15656" spans="1:5" x14ac:dyDescent="0.3">
      <c r="A15656" s="33" t="s">
        <v>2</v>
      </c>
      <c r="B15656" s="33" t="s">
        <v>53</v>
      </c>
      <c r="C15656" s="33"/>
      <c r="D15656" s="33" t="s">
        <v>1210</v>
      </c>
      <c r="E15656" t="str">
        <f t="shared" si="248"/>
        <v>No Data</v>
      </c>
    </row>
    <row r="15657" spans="1:5" x14ac:dyDescent="0.3">
      <c r="A15657" s="33" t="s">
        <v>4</v>
      </c>
      <c r="B15657" s="33" t="s">
        <v>53</v>
      </c>
      <c r="C15657" s="33"/>
      <c r="D15657" s="33" t="s">
        <v>6048</v>
      </c>
      <c r="E15657" t="str">
        <f t="shared" si="248"/>
        <v>No Data</v>
      </c>
    </row>
    <row r="15658" spans="1:5" x14ac:dyDescent="0.3">
      <c r="A15658" s="33" t="s">
        <v>0</v>
      </c>
      <c r="B15658" s="33" t="s">
        <v>53</v>
      </c>
      <c r="C15658" s="33">
        <v>125000</v>
      </c>
      <c r="D15658" s="33" t="s">
        <v>5100</v>
      </c>
      <c r="E15658" t="str">
        <f t="shared" si="248"/>
        <v>$100K-$125K</v>
      </c>
    </row>
    <row r="15659" spans="1:5" x14ac:dyDescent="0.3">
      <c r="A15659" s="33" t="s">
        <v>4</v>
      </c>
      <c r="B15659" s="33" t="s">
        <v>90</v>
      </c>
      <c r="C15659" s="33">
        <v>96773</v>
      </c>
      <c r="D15659" s="33" t="s">
        <v>294</v>
      </c>
      <c r="E15659" t="str">
        <f t="shared" si="248"/>
        <v>$75K-$100K</v>
      </c>
    </row>
    <row r="15660" spans="1:5" x14ac:dyDescent="0.3">
      <c r="A15660" s="33" t="s">
        <v>4</v>
      </c>
      <c r="B15660" s="33" t="s">
        <v>54</v>
      </c>
      <c r="C15660" s="33">
        <v>110000</v>
      </c>
      <c r="D15660" s="33" t="s">
        <v>292</v>
      </c>
      <c r="E15660" t="str">
        <f t="shared" si="248"/>
        <v>$100K-$125K</v>
      </c>
    </row>
    <row r="15661" spans="1:5" x14ac:dyDescent="0.3">
      <c r="A15661" s="33" t="s">
        <v>128</v>
      </c>
      <c r="B15661" s="33" t="s">
        <v>53</v>
      </c>
      <c r="C15661" s="33">
        <v>158000</v>
      </c>
      <c r="D15661" s="33" t="s">
        <v>3342</v>
      </c>
      <c r="E15661" t="str">
        <f t="shared" si="248"/>
        <v>$125K-$200K</v>
      </c>
    </row>
    <row r="15662" spans="1:5" x14ac:dyDescent="0.3">
      <c r="A15662" s="33" t="s">
        <v>0</v>
      </c>
      <c r="B15662" s="33" t="s">
        <v>74</v>
      </c>
      <c r="C15662" s="33">
        <v>50400</v>
      </c>
      <c r="D15662" s="33" t="s">
        <v>834</v>
      </c>
      <c r="E15662" t="str">
        <f t="shared" si="248"/>
        <v>&lt;$75K</v>
      </c>
    </row>
    <row r="15663" spans="1:5" x14ac:dyDescent="0.3">
      <c r="A15663" s="33" t="s">
        <v>4</v>
      </c>
      <c r="B15663" s="33" t="s">
        <v>53</v>
      </c>
      <c r="C15663" s="33"/>
      <c r="D15663" s="33" t="s">
        <v>5918</v>
      </c>
      <c r="E15663" t="str">
        <f t="shared" si="248"/>
        <v>No Data</v>
      </c>
    </row>
    <row r="15664" spans="1:5" x14ac:dyDescent="0.3">
      <c r="A15664" s="33" t="s">
        <v>2</v>
      </c>
      <c r="B15664" s="33" t="s">
        <v>54</v>
      </c>
      <c r="C15664" s="33">
        <v>65000</v>
      </c>
      <c r="D15664" s="33" t="s">
        <v>6049</v>
      </c>
      <c r="E15664" t="str">
        <f t="shared" si="248"/>
        <v>&lt;$75K</v>
      </c>
    </row>
    <row r="15665" spans="1:5" x14ac:dyDescent="0.3">
      <c r="A15665" s="33" t="s">
        <v>0</v>
      </c>
      <c r="B15665" s="33" t="s">
        <v>54</v>
      </c>
      <c r="C15665" s="33">
        <v>128464</v>
      </c>
      <c r="D15665" s="33" t="s">
        <v>6050</v>
      </c>
      <c r="E15665" t="str">
        <f t="shared" si="248"/>
        <v>$125K-$200K</v>
      </c>
    </row>
    <row r="15666" spans="1:5" x14ac:dyDescent="0.3">
      <c r="A15666" s="33" t="s">
        <v>4</v>
      </c>
      <c r="B15666" s="33" t="s">
        <v>53</v>
      </c>
      <c r="C15666" s="33">
        <v>115000</v>
      </c>
      <c r="D15666" s="33" t="s">
        <v>265</v>
      </c>
      <c r="E15666" t="str">
        <f t="shared" si="248"/>
        <v>$100K-$125K</v>
      </c>
    </row>
    <row r="15667" spans="1:5" x14ac:dyDescent="0.3">
      <c r="A15667" s="33" t="s">
        <v>125</v>
      </c>
      <c r="B15667" s="33" t="s">
        <v>53</v>
      </c>
      <c r="C15667" s="33">
        <v>130000</v>
      </c>
      <c r="D15667" s="33" t="s">
        <v>6051</v>
      </c>
      <c r="E15667" t="str">
        <f t="shared" si="248"/>
        <v>$125K-$200K</v>
      </c>
    </row>
    <row r="15668" spans="1:5" x14ac:dyDescent="0.3">
      <c r="A15668" s="33" t="s">
        <v>0</v>
      </c>
      <c r="B15668" s="33" t="s">
        <v>54</v>
      </c>
      <c r="C15668" s="33">
        <v>200000</v>
      </c>
      <c r="D15668" s="33" t="s">
        <v>877</v>
      </c>
      <c r="E15668" t="str">
        <f t="shared" si="248"/>
        <v>$125K-$200K</v>
      </c>
    </row>
    <row r="15669" spans="1:5" x14ac:dyDescent="0.3">
      <c r="A15669" s="33" t="s">
        <v>125</v>
      </c>
      <c r="B15669" s="33" t="s">
        <v>89</v>
      </c>
      <c r="C15669" s="33">
        <v>111175</v>
      </c>
      <c r="D15669" s="33" t="s">
        <v>1208</v>
      </c>
      <c r="E15669" t="str">
        <f t="shared" si="248"/>
        <v>$100K-$125K</v>
      </c>
    </row>
    <row r="15670" spans="1:5" x14ac:dyDescent="0.3">
      <c r="A15670" s="33" t="s">
        <v>2</v>
      </c>
      <c r="B15670" s="33" t="s">
        <v>53</v>
      </c>
      <c r="C15670" s="33"/>
      <c r="D15670" s="33" t="s">
        <v>6052</v>
      </c>
      <c r="E15670" t="str">
        <f t="shared" si="248"/>
        <v>No Data</v>
      </c>
    </row>
    <row r="15671" spans="1:5" x14ac:dyDescent="0.3">
      <c r="A15671" s="33" t="s">
        <v>128</v>
      </c>
      <c r="B15671" s="33" t="s">
        <v>53</v>
      </c>
      <c r="C15671" s="33"/>
      <c r="D15671" s="33" t="s">
        <v>1864</v>
      </c>
      <c r="E15671" t="str">
        <f t="shared" si="248"/>
        <v>No Data</v>
      </c>
    </row>
    <row r="15672" spans="1:5" x14ac:dyDescent="0.3">
      <c r="A15672" s="33" t="s">
        <v>0</v>
      </c>
      <c r="B15672" s="33" t="s">
        <v>53</v>
      </c>
      <c r="C15672" s="33">
        <v>90000</v>
      </c>
      <c r="D15672" s="33" t="s">
        <v>299</v>
      </c>
      <c r="E15672" t="str">
        <f t="shared" si="248"/>
        <v>$75K-$100K</v>
      </c>
    </row>
    <row r="15673" spans="1:5" x14ac:dyDescent="0.3">
      <c r="A15673" s="33" t="s">
        <v>2</v>
      </c>
      <c r="B15673" s="33" t="s">
        <v>53</v>
      </c>
      <c r="C15673" s="33">
        <v>98800</v>
      </c>
      <c r="D15673" s="33" t="s">
        <v>6053</v>
      </c>
      <c r="E15673" t="str">
        <f t="shared" si="248"/>
        <v>$75K-$100K</v>
      </c>
    </row>
    <row r="15674" spans="1:5" x14ac:dyDescent="0.3">
      <c r="A15674" s="33" t="s">
        <v>126</v>
      </c>
      <c r="B15674" s="33" t="s">
        <v>53</v>
      </c>
      <c r="C15674" s="33">
        <v>135000</v>
      </c>
      <c r="D15674" s="33" t="s">
        <v>2684</v>
      </c>
      <c r="E15674" t="str">
        <f t="shared" si="248"/>
        <v>$125K-$200K</v>
      </c>
    </row>
    <row r="15675" spans="1:5" x14ac:dyDescent="0.3">
      <c r="A15675" s="33" t="s">
        <v>2</v>
      </c>
      <c r="B15675" s="33" t="s">
        <v>53</v>
      </c>
      <c r="C15675" s="33"/>
      <c r="D15675" s="33" t="s">
        <v>238</v>
      </c>
      <c r="E15675" t="str">
        <f t="shared" si="248"/>
        <v>No Data</v>
      </c>
    </row>
    <row r="15676" spans="1:5" x14ac:dyDescent="0.3">
      <c r="A15676" s="33" t="s">
        <v>126</v>
      </c>
      <c r="B15676" s="33" t="s">
        <v>53</v>
      </c>
      <c r="C15676" s="33">
        <v>117500</v>
      </c>
      <c r="D15676" s="33" t="s">
        <v>6054</v>
      </c>
      <c r="E15676" t="str">
        <f t="shared" si="248"/>
        <v>$100K-$125K</v>
      </c>
    </row>
    <row r="15677" spans="1:5" x14ac:dyDescent="0.3">
      <c r="A15677" s="33" t="s">
        <v>2</v>
      </c>
      <c r="B15677" s="33" t="s">
        <v>53</v>
      </c>
      <c r="C15677" s="33">
        <v>94710</v>
      </c>
      <c r="D15677" s="33" t="s">
        <v>4723</v>
      </c>
      <c r="E15677" t="str">
        <f t="shared" si="248"/>
        <v>$75K-$100K</v>
      </c>
    </row>
    <row r="15678" spans="1:5" x14ac:dyDescent="0.3">
      <c r="A15678" s="33" t="s">
        <v>128</v>
      </c>
      <c r="B15678" s="33" t="s">
        <v>53</v>
      </c>
      <c r="C15678" s="33">
        <v>198000</v>
      </c>
      <c r="D15678" s="33" t="s">
        <v>6055</v>
      </c>
      <c r="E15678" t="str">
        <f t="shared" si="248"/>
        <v>$125K-$200K</v>
      </c>
    </row>
    <row r="15679" spans="1:5" x14ac:dyDescent="0.3">
      <c r="A15679" s="33" t="s">
        <v>4</v>
      </c>
      <c r="B15679" s="33" t="s">
        <v>198</v>
      </c>
      <c r="C15679" s="33"/>
      <c r="D15679" s="33" t="s">
        <v>366</v>
      </c>
      <c r="E15679" t="str">
        <f t="shared" si="248"/>
        <v>No Data</v>
      </c>
    </row>
    <row r="15680" spans="1:5" x14ac:dyDescent="0.3">
      <c r="A15680" s="33" t="s">
        <v>4</v>
      </c>
      <c r="B15680" s="33" t="s">
        <v>53</v>
      </c>
      <c r="C15680" s="33">
        <v>240000</v>
      </c>
      <c r="D15680" s="33" t="s">
        <v>230</v>
      </c>
      <c r="E15680" t="str">
        <f t="shared" si="248"/>
        <v>&gt;$200K</v>
      </c>
    </row>
    <row r="15681" spans="1:5" x14ac:dyDescent="0.3">
      <c r="A15681" s="33" t="s">
        <v>4</v>
      </c>
      <c r="B15681" s="33" t="s">
        <v>54</v>
      </c>
      <c r="C15681" s="33"/>
      <c r="D15681" s="33" t="s">
        <v>268</v>
      </c>
      <c r="E15681" t="str">
        <f t="shared" si="248"/>
        <v>No Data</v>
      </c>
    </row>
    <row r="15682" spans="1:5" x14ac:dyDescent="0.3">
      <c r="A15682" s="33" t="s">
        <v>52</v>
      </c>
      <c r="B15682" s="33" t="s">
        <v>58</v>
      </c>
      <c r="C15682" s="33">
        <v>50400</v>
      </c>
      <c r="D15682" s="33" t="s">
        <v>3739</v>
      </c>
      <c r="E15682" t="str">
        <f t="shared" si="248"/>
        <v>&lt;$75K</v>
      </c>
    </row>
    <row r="15683" spans="1:5" x14ac:dyDescent="0.3">
      <c r="A15683" s="33" t="s">
        <v>0</v>
      </c>
      <c r="B15683" s="33" t="s">
        <v>53</v>
      </c>
      <c r="C15683" s="33"/>
      <c r="D15683" s="33" t="s">
        <v>6056</v>
      </c>
      <c r="E15683" t="str">
        <f t="shared" ref="E15683:E15746" si="249">_xlfn.XLOOKUP(C15683,$H$16:$H$21,$G$16:$G$21,,1)</f>
        <v>No Data</v>
      </c>
    </row>
    <row r="15684" spans="1:5" x14ac:dyDescent="0.3">
      <c r="A15684" s="33" t="s">
        <v>0</v>
      </c>
      <c r="B15684" s="33" t="s">
        <v>53</v>
      </c>
      <c r="C15684" s="33">
        <v>155000</v>
      </c>
      <c r="D15684" s="33" t="s">
        <v>6057</v>
      </c>
      <c r="E15684" t="str">
        <f t="shared" si="249"/>
        <v>$125K-$200K</v>
      </c>
    </row>
    <row r="15685" spans="1:5" x14ac:dyDescent="0.3">
      <c r="A15685" s="33" t="s">
        <v>0</v>
      </c>
      <c r="B15685" s="33" t="s">
        <v>53</v>
      </c>
      <c r="C15685" s="33">
        <v>125000</v>
      </c>
      <c r="D15685" s="33" t="s">
        <v>2194</v>
      </c>
      <c r="E15685" t="str">
        <f t="shared" si="249"/>
        <v>$100K-$125K</v>
      </c>
    </row>
    <row r="15686" spans="1:5" x14ac:dyDescent="0.3">
      <c r="A15686" s="33" t="s">
        <v>125</v>
      </c>
      <c r="B15686" s="33" t="s">
        <v>90</v>
      </c>
      <c r="C15686" s="33">
        <v>111175</v>
      </c>
      <c r="D15686" s="33" t="s">
        <v>294</v>
      </c>
      <c r="E15686" t="str">
        <f t="shared" si="249"/>
        <v>$100K-$125K</v>
      </c>
    </row>
    <row r="15687" spans="1:5" x14ac:dyDescent="0.3">
      <c r="A15687" s="33" t="s">
        <v>4</v>
      </c>
      <c r="B15687" s="33" t="s">
        <v>53</v>
      </c>
      <c r="C15687" s="33">
        <v>125000</v>
      </c>
      <c r="D15687" s="33" t="s">
        <v>5792</v>
      </c>
      <c r="E15687" t="str">
        <f t="shared" si="249"/>
        <v>$100K-$125K</v>
      </c>
    </row>
    <row r="15688" spans="1:5" x14ac:dyDescent="0.3">
      <c r="A15688" s="33" t="s">
        <v>2</v>
      </c>
      <c r="B15688" s="33" t="s">
        <v>53</v>
      </c>
      <c r="C15688" s="33">
        <v>111202</v>
      </c>
      <c r="D15688" s="33" t="s">
        <v>645</v>
      </c>
      <c r="E15688" t="str">
        <f t="shared" si="249"/>
        <v>$100K-$125K</v>
      </c>
    </row>
    <row r="15689" spans="1:5" x14ac:dyDescent="0.3">
      <c r="A15689" s="33" t="s">
        <v>4</v>
      </c>
      <c r="B15689" s="33" t="s">
        <v>53</v>
      </c>
      <c r="C15689" s="33">
        <v>65752.5</v>
      </c>
      <c r="D15689" s="33" t="s">
        <v>3843</v>
      </c>
      <c r="E15689" t="str">
        <f t="shared" si="249"/>
        <v>&lt;$75K</v>
      </c>
    </row>
    <row r="15690" spans="1:5" x14ac:dyDescent="0.3">
      <c r="A15690" s="33" t="s">
        <v>0</v>
      </c>
      <c r="B15690" s="33" t="s">
        <v>53</v>
      </c>
      <c r="C15690" s="33">
        <v>125000</v>
      </c>
      <c r="D15690" s="33" t="s">
        <v>328</v>
      </c>
      <c r="E15690" t="str">
        <f t="shared" si="249"/>
        <v>$100K-$125K</v>
      </c>
    </row>
    <row r="15691" spans="1:5" x14ac:dyDescent="0.3">
      <c r="A15691" s="33" t="s">
        <v>0</v>
      </c>
      <c r="B15691" s="33" t="s">
        <v>53</v>
      </c>
      <c r="C15691" s="33">
        <v>179500</v>
      </c>
      <c r="D15691" s="33" t="s">
        <v>1380</v>
      </c>
      <c r="E15691" t="str">
        <f t="shared" si="249"/>
        <v>$125K-$200K</v>
      </c>
    </row>
    <row r="15692" spans="1:5" x14ac:dyDescent="0.3">
      <c r="A15692" s="33" t="s">
        <v>128</v>
      </c>
      <c r="B15692" s="33" t="s">
        <v>97</v>
      </c>
      <c r="C15692" s="33">
        <v>157500</v>
      </c>
      <c r="D15692" s="33" t="s">
        <v>6058</v>
      </c>
      <c r="E15692" t="str">
        <f t="shared" si="249"/>
        <v>$125K-$200K</v>
      </c>
    </row>
    <row r="15693" spans="1:5" x14ac:dyDescent="0.3">
      <c r="A15693" s="33" t="s">
        <v>125</v>
      </c>
      <c r="B15693" s="33" t="s">
        <v>93</v>
      </c>
      <c r="C15693" s="33">
        <v>111175</v>
      </c>
      <c r="D15693" s="33" t="s">
        <v>910</v>
      </c>
      <c r="E15693" t="str">
        <f t="shared" si="249"/>
        <v>$100K-$125K</v>
      </c>
    </row>
    <row r="15694" spans="1:5" x14ac:dyDescent="0.3">
      <c r="A15694" s="33" t="s">
        <v>128</v>
      </c>
      <c r="B15694" s="33" t="s">
        <v>53</v>
      </c>
      <c r="C15694" s="33">
        <v>167500</v>
      </c>
      <c r="D15694" s="33" t="s">
        <v>505</v>
      </c>
      <c r="E15694" t="str">
        <f t="shared" si="249"/>
        <v>$125K-$200K</v>
      </c>
    </row>
    <row r="15695" spans="1:5" x14ac:dyDescent="0.3">
      <c r="A15695" s="33" t="s">
        <v>4</v>
      </c>
      <c r="B15695" s="33" t="s">
        <v>88</v>
      </c>
      <c r="C15695" s="33">
        <v>147500</v>
      </c>
      <c r="D15695" s="33" t="s">
        <v>353</v>
      </c>
      <c r="E15695" t="str">
        <f t="shared" si="249"/>
        <v>$125K-$200K</v>
      </c>
    </row>
    <row r="15696" spans="1:5" x14ac:dyDescent="0.3">
      <c r="A15696" s="33" t="s">
        <v>128</v>
      </c>
      <c r="B15696" s="33" t="s">
        <v>53</v>
      </c>
      <c r="C15696" s="33"/>
      <c r="D15696" s="33" t="s">
        <v>336</v>
      </c>
      <c r="E15696" t="str">
        <f t="shared" si="249"/>
        <v>No Data</v>
      </c>
    </row>
    <row r="15697" spans="1:5" x14ac:dyDescent="0.3">
      <c r="A15697" s="33" t="s">
        <v>0</v>
      </c>
      <c r="B15697" s="33" t="s">
        <v>107</v>
      </c>
      <c r="C15697" s="33">
        <v>89100</v>
      </c>
      <c r="D15697" s="33" t="s">
        <v>6059</v>
      </c>
      <c r="E15697" t="str">
        <f t="shared" si="249"/>
        <v>$75K-$100K</v>
      </c>
    </row>
    <row r="15698" spans="1:5" x14ac:dyDescent="0.3">
      <c r="A15698" s="33" t="s">
        <v>0</v>
      </c>
      <c r="B15698" s="33" t="s">
        <v>53</v>
      </c>
      <c r="C15698" s="33">
        <v>145000</v>
      </c>
      <c r="D15698" s="33" t="s">
        <v>1092</v>
      </c>
      <c r="E15698" t="str">
        <f t="shared" si="249"/>
        <v>$125K-$200K</v>
      </c>
    </row>
    <row r="15699" spans="1:5" x14ac:dyDescent="0.3">
      <c r="A15699" s="33" t="s">
        <v>2</v>
      </c>
      <c r="B15699" s="33" t="s">
        <v>53</v>
      </c>
      <c r="C15699" s="33"/>
      <c r="D15699" s="33" t="s">
        <v>527</v>
      </c>
      <c r="E15699" t="str">
        <f t="shared" si="249"/>
        <v>No Data</v>
      </c>
    </row>
    <row r="15700" spans="1:5" x14ac:dyDescent="0.3">
      <c r="A15700" s="33" t="s">
        <v>128</v>
      </c>
      <c r="B15700" s="33" t="s">
        <v>53</v>
      </c>
      <c r="C15700" s="33">
        <v>150000</v>
      </c>
      <c r="D15700" s="33" t="s">
        <v>912</v>
      </c>
      <c r="E15700" t="str">
        <f t="shared" si="249"/>
        <v>$125K-$200K</v>
      </c>
    </row>
    <row r="15701" spans="1:5" x14ac:dyDescent="0.3">
      <c r="A15701" s="33" t="s">
        <v>4</v>
      </c>
      <c r="B15701" s="33" t="s">
        <v>53</v>
      </c>
      <c r="C15701" s="33">
        <v>140000</v>
      </c>
      <c r="D15701" s="33" t="s">
        <v>4079</v>
      </c>
      <c r="E15701" t="str">
        <f t="shared" si="249"/>
        <v>$125K-$200K</v>
      </c>
    </row>
    <row r="15702" spans="1:5" x14ac:dyDescent="0.3">
      <c r="A15702" s="33" t="s">
        <v>2</v>
      </c>
      <c r="B15702" s="33" t="s">
        <v>53</v>
      </c>
      <c r="C15702" s="33"/>
      <c r="D15702" s="33" t="s">
        <v>236</v>
      </c>
      <c r="E15702" t="str">
        <f t="shared" si="249"/>
        <v>No Data</v>
      </c>
    </row>
    <row r="15703" spans="1:5" x14ac:dyDescent="0.3">
      <c r="A15703" s="33" t="s">
        <v>128</v>
      </c>
      <c r="B15703" s="33" t="s">
        <v>53</v>
      </c>
      <c r="C15703" s="33">
        <v>105000</v>
      </c>
      <c r="D15703" s="33" t="s">
        <v>333</v>
      </c>
      <c r="E15703" t="str">
        <f t="shared" si="249"/>
        <v>$100K-$125K</v>
      </c>
    </row>
    <row r="15704" spans="1:5" x14ac:dyDescent="0.3">
      <c r="A15704" s="33" t="s">
        <v>0</v>
      </c>
      <c r="B15704" s="33" t="s">
        <v>53</v>
      </c>
      <c r="C15704" s="33"/>
      <c r="D15704" s="33" t="s">
        <v>779</v>
      </c>
      <c r="E15704" t="str">
        <f t="shared" si="249"/>
        <v>No Data</v>
      </c>
    </row>
    <row r="15705" spans="1:5" x14ac:dyDescent="0.3">
      <c r="A15705" s="33" t="s">
        <v>2</v>
      </c>
      <c r="B15705" s="33" t="s">
        <v>74</v>
      </c>
      <c r="C15705" s="33">
        <v>64800</v>
      </c>
      <c r="D15705" s="33" t="s">
        <v>6060</v>
      </c>
      <c r="E15705" t="str">
        <f t="shared" si="249"/>
        <v>&lt;$75K</v>
      </c>
    </row>
    <row r="15706" spans="1:5" x14ac:dyDescent="0.3">
      <c r="A15706" s="33" t="s">
        <v>0</v>
      </c>
      <c r="B15706" s="33" t="s">
        <v>54</v>
      </c>
      <c r="C15706" s="33"/>
      <c r="D15706" s="33" t="s">
        <v>258</v>
      </c>
      <c r="E15706" t="str">
        <f t="shared" si="249"/>
        <v>No Data</v>
      </c>
    </row>
    <row r="15707" spans="1:5" x14ac:dyDescent="0.3">
      <c r="A15707" s="33" t="s">
        <v>125</v>
      </c>
      <c r="B15707" s="33" t="s">
        <v>53</v>
      </c>
      <c r="C15707" s="33">
        <v>92500</v>
      </c>
      <c r="D15707" s="33" t="s">
        <v>265</v>
      </c>
      <c r="E15707" t="str">
        <f t="shared" si="249"/>
        <v>$75K-$100K</v>
      </c>
    </row>
    <row r="15708" spans="1:5" x14ac:dyDescent="0.3">
      <c r="A15708" s="33" t="s">
        <v>0</v>
      </c>
      <c r="B15708" s="33" t="s">
        <v>53</v>
      </c>
      <c r="C15708" s="33">
        <v>146000</v>
      </c>
      <c r="D15708" s="33" t="s">
        <v>516</v>
      </c>
      <c r="E15708" t="str">
        <f t="shared" si="249"/>
        <v>$125K-$200K</v>
      </c>
    </row>
    <row r="15709" spans="1:5" x14ac:dyDescent="0.3">
      <c r="A15709" s="33" t="s">
        <v>0</v>
      </c>
      <c r="B15709" s="33" t="s">
        <v>53</v>
      </c>
      <c r="C15709" s="33"/>
      <c r="D15709" s="33" t="s">
        <v>313</v>
      </c>
      <c r="E15709" t="str">
        <f t="shared" si="249"/>
        <v>No Data</v>
      </c>
    </row>
    <row r="15710" spans="1:5" x14ac:dyDescent="0.3">
      <c r="A15710" s="33" t="s">
        <v>1</v>
      </c>
      <c r="B15710" s="33" t="s">
        <v>81</v>
      </c>
      <c r="C15710" s="33">
        <v>63000</v>
      </c>
      <c r="D15710" s="33" t="s">
        <v>2040</v>
      </c>
      <c r="E15710" t="str">
        <f t="shared" si="249"/>
        <v>&lt;$75K</v>
      </c>
    </row>
    <row r="15711" spans="1:5" x14ac:dyDescent="0.3">
      <c r="A15711" s="33" t="s">
        <v>1</v>
      </c>
      <c r="B15711" s="33" t="s">
        <v>65</v>
      </c>
      <c r="C15711" s="33">
        <v>166000</v>
      </c>
      <c r="D15711" s="33" t="s">
        <v>405</v>
      </c>
      <c r="E15711" t="str">
        <f t="shared" si="249"/>
        <v>$125K-$200K</v>
      </c>
    </row>
    <row r="15712" spans="1:5" x14ac:dyDescent="0.3">
      <c r="A15712" s="33" t="s">
        <v>2</v>
      </c>
      <c r="B15712" s="33" t="s">
        <v>53</v>
      </c>
      <c r="C15712" s="33">
        <v>75595</v>
      </c>
      <c r="D15712" s="33" t="s">
        <v>254</v>
      </c>
      <c r="E15712" t="str">
        <f t="shared" si="249"/>
        <v>$75K-$100K</v>
      </c>
    </row>
    <row r="15713" spans="1:5" x14ac:dyDescent="0.3">
      <c r="A15713" s="33" t="s">
        <v>1</v>
      </c>
      <c r="B15713" s="33" t="s">
        <v>53</v>
      </c>
      <c r="C15713" s="33">
        <v>195000</v>
      </c>
      <c r="D15713" s="33" t="s">
        <v>265</v>
      </c>
      <c r="E15713" t="str">
        <f t="shared" si="249"/>
        <v>$125K-$200K</v>
      </c>
    </row>
    <row r="15714" spans="1:5" x14ac:dyDescent="0.3">
      <c r="A15714" s="33" t="s">
        <v>0</v>
      </c>
      <c r="B15714" s="33" t="s">
        <v>53</v>
      </c>
      <c r="C15714" s="33">
        <v>180000</v>
      </c>
      <c r="D15714" s="33" t="s">
        <v>1001</v>
      </c>
      <c r="E15714" t="str">
        <f t="shared" si="249"/>
        <v>$125K-$200K</v>
      </c>
    </row>
    <row r="15715" spans="1:5" x14ac:dyDescent="0.3">
      <c r="A15715" s="33" t="s">
        <v>1</v>
      </c>
      <c r="B15715" s="33" t="s">
        <v>53</v>
      </c>
      <c r="C15715" s="33">
        <v>99150</v>
      </c>
      <c r="D15715" s="33" t="s">
        <v>6061</v>
      </c>
      <c r="E15715" t="str">
        <f t="shared" si="249"/>
        <v>$75K-$100K</v>
      </c>
    </row>
    <row r="15716" spans="1:5" x14ac:dyDescent="0.3">
      <c r="A15716" s="33" t="s">
        <v>128</v>
      </c>
      <c r="B15716" s="33" t="s">
        <v>54</v>
      </c>
      <c r="C15716" s="33">
        <v>230400.5</v>
      </c>
      <c r="D15716" s="33" t="s">
        <v>1380</v>
      </c>
      <c r="E15716" t="str">
        <f t="shared" si="249"/>
        <v>&gt;$200K</v>
      </c>
    </row>
    <row r="15717" spans="1:5" x14ac:dyDescent="0.3">
      <c r="A15717" s="33" t="s">
        <v>0</v>
      </c>
      <c r="B15717" s="33" t="s">
        <v>108</v>
      </c>
      <c r="C15717" s="33">
        <v>109500</v>
      </c>
      <c r="D15717" s="33" t="s">
        <v>725</v>
      </c>
      <c r="E15717" t="str">
        <f t="shared" si="249"/>
        <v>$100K-$125K</v>
      </c>
    </row>
    <row r="15718" spans="1:5" x14ac:dyDescent="0.3">
      <c r="A15718" s="33" t="s">
        <v>125</v>
      </c>
      <c r="B15718" s="33" t="s">
        <v>53</v>
      </c>
      <c r="C15718" s="33">
        <v>110000</v>
      </c>
      <c r="D15718" s="33" t="s">
        <v>6062</v>
      </c>
      <c r="E15718" t="str">
        <f t="shared" si="249"/>
        <v>$100K-$125K</v>
      </c>
    </row>
    <row r="15719" spans="1:5" x14ac:dyDescent="0.3">
      <c r="A15719" s="33" t="s">
        <v>0</v>
      </c>
      <c r="B15719" s="33" t="s">
        <v>53</v>
      </c>
      <c r="C15719" s="33"/>
      <c r="D15719" s="33" t="s">
        <v>799</v>
      </c>
      <c r="E15719" t="str">
        <f t="shared" si="249"/>
        <v>No Data</v>
      </c>
    </row>
    <row r="15720" spans="1:5" x14ac:dyDescent="0.3">
      <c r="A15720" s="33" t="s">
        <v>4</v>
      </c>
      <c r="B15720" s="33" t="s">
        <v>56</v>
      </c>
      <c r="C15720" s="33">
        <v>147500</v>
      </c>
      <c r="D15720" s="33" t="s">
        <v>545</v>
      </c>
      <c r="E15720" t="str">
        <f t="shared" si="249"/>
        <v>$125K-$200K</v>
      </c>
    </row>
    <row r="15721" spans="1:5" x14ac:dyDescent="0.3">
      <c r="A15721" s="33" t="s">
        <v>2</v>
      </c>
      <c r="B15721" s="33" t="s">
        <v>53</v>
      </c>
      <c r="C15721" s="33">
        <v>107250</v>
      </c>
      <c r="D15721" s="33" t="s">
        <v>6063</v>
      </c>
      <c r="E15721" t="str">
        <f t="shared" si="249"/>
        <v>$100K-$125K</v>
      </c>
    </row>
    <row r="15722" spans="1:5" x14ac:dyDescent="0.3">
      <c r="A15722" s="33" t="s">
        <v>2</v>
      </c>
      <c r="B15722" s="33" t="s">
        <v>93</v>
      </c>
      <c r="C15722" s="33"/>
      <c r="D15722" s="33" t="s">
        <v>850</v>
      </c>
      <c r="E15722" t="str">
        <f t="shared" si="249"/>
        <v>No Data</v>
      </c>
    </row>
    <row r="15723" spans="1:5" x14ac:dyDescent="0.3">
      <c r="A15723" s="33" t="s">
        <v>0</v>
      </c>
      <c r="B15723" s="33" t="s">
        <v>53</v>
      </c>
      <c r="C15723" s="33">
        <v>157000</v>
      </c>
      <c r="D15723" s="33" t="s">
        <v>1874</v>
      </c>
      <c r="E15723" t="str">
        <f t="shared" si="249"/>
        <v>$125K-$200K</v>
      </c>
    </row>
    <row r="15724" spans="1:5" x14ac:dyDescent="0.3">
      <c r="A15724" s="33" t="s">
        <v>2</v>
      </c>
      <c r="B15724" s="33" t="s">
        <v>65</v>
      </c>
      <c r="C15724" s="33">
        <v>75067.5</v>
      </c>
      <c r="D15724" s="33" t="s">
        <v>1303</v>
      </c>
      <c r="E15724" t="str">
        <f t="shared" si="249"/>
        <v>$75K-$100K</v>
      </c>
    </row>
    <row r="15725" spans="1:5" x14ac:dyDescent="0.3">
      <c r="A15725" s="33" t="s">
        <v>128</v>
      </c>
      <c r="B15725" s="33" t="s">
        <v>53</v>
      </c>
      <c r="C15725" s="33">
        <v>141500</v>
      </c>
      <c r="D15725" s="33" t="s">
        <v>1733</v>
      </c>
      <c r="E15725" t="str">
        <f t="shared" si="249"/>
        <v>$125K-$200K</v>
      </c>
    </row>
    <row r="15726" spans="1:5" x14ac:dyDescent="0.3">
      <c r="A15726" s="33" t="s">
        <v>4</v>
      </c>
      <c r="B15726" s="33" t="s">
        <v>53</v>
      </c>
      <c r="C15726" s="33">
        <v>90000</v>
      </c>
      <c r="D15726" s="33" t="s">
        <v>364</v>
      </c>
      <c r="E15726" t="str">
        <f t="shared" si="249"/>
        <v>$75K-$100K</v>
      </c>
    </row>
    <row r="15727" spans="1:5" x14ac:dyDescent="0.3">
      <c r="A15727" s="33" t="s">
        <v>0</v>
      </c>
      <c r="B15727" s="33" t="s">
        <v>53</v>
      </c>
      <c r="C15727" s="33"/>
      <c r="D15727" s="33" t="s">
        <v>258</v>
      </c>
      <c r="E15727" t="str">
        <f t="shared" si="249"/>
        <v>No Data</v>
      </c>
    </row>
    <row r="15728" spans="1:5" x14ac:dyDescent="0.3">
      <c r="A15728" s="33" t="s">
        <v>0</v>
      </c>
      <c r="B15728" s="33" t="s">
        <v>53</v>
      </c>
      <c r="C15728" s="33">
        <v>164500</v>
      </c>
      <c r="D15728" s="33" t="s">
        <v>901</v>
      </c>
      <c r="E15728" t="str">
        <f t="shared" si="249"/>
        <v>$125K-$200K</v>
      </c>
    </row>
    <row r="15729" spans="1:5" x14ac:dyDescent="0.3">
      <c r="A15729" s="33" t="s">
        <v>0</v>
      </c>
      <c r="B15729" s="33" t="s">
        <v>53</v>
      </c>
      <c r="C15729" s="33">
        <v>109500</v>
      </c>
      <c r="D15729" s="33" t="s">
        <v>609</v>
      </c>
      <c r="E15729" t="str">
        <f t="shared" si="249"/>
        <v>$100K-$125K</v>
      </c>
    </row>
    <row r="15730" spans="1:5" x14ac:dyDescent="0.3">
      <c r="A15730" s="33" t="s">
        <v>128</v>
      </c>
      <c r="B15730" s="33" t="s">
        <v>53</v>
      </c>
      <c r="C15730" s="33"/>
      <c r="D15730" s="33" t="s">
        <v>230</v>
      </c>
      <c r="E15730" t="str">
        <f t="shared" si="249"/>
        <v>No Data</v>
      </c>
    </row>
    <row r="15731" spans="1:5" x14ac:dyDescent="0.3">
      <c r="A15731" s="33" t="s">
        <v>0</v>
      </c>
      <c r="B15731" s="33" t="s">
        <v>53</v>
      </c>
      <c r="C15731" s="33">
        <v>74235</v>
      </c>
      <c r="D15731" s="33" t="s">
        <v>3578</v>
      </c>
      <c r="E15731" t="str">
        <f t="shared" si="249"/>
        <v>&lt;$75K</v>
      </c>
    </row>
    <row r="15732" spans="1:5" x14ac:dyDescent="0.3">
      <c r="A15732" s="33" t="s">
        <v>128</v>
      </c>
      <c r="B15732" s="33" t="s">
        <v>53</v>
      </c>
      <c r="C15732" s="33">
        <v>204000</v>
      </c>
      <c r="D15732" s="33" t="s">
        <v>524</v>
      </c>
      <c r="E15732" t="str">
        <f t="shared" si="249"/>
        <v>&gt;$200K</v>
      </c>
    </row>
    <row r="15733" spans="1:5" x14ac:dyDescent="0.3">
      <c r="A15733" s="33" t="s">
        <v>0</v>
      </c>
      <c r="B15733" s="33" t="s">
        <v>53</v>
      </c>
      <c r="C15733" s="33"/>
      <c r="D15733" s="33" t="s">
        <v>516</v>
      </c>
      <c r="E15733" t="str">
        <f t="shared" si="249"/>
        <v>No Data</v>
      </c>
    </row>
    <row r="15734" spans="1:5" x14ac:dyDescent="0.3">
      <c r="A15734" s="33" t="s">
        <v>2</v>
      </c>
      <c r="B15734" s="33" t="s">
        <v>53</v>
      </c>
      <c r="C15734" s="33">
        <v>118222</v>
      </c>
      <c r="D15734" s="33" t="s">
        <v>217</v>
      </c>
      <c r="E15734" t="str">
        <f t="shared" si="249"/>
        <v>$100K-$125K</v>
      </c>
    </row>
    <row r="15735" spans="1:5" x14ac:dyDescent="0.3">
      <c r="A15735" s="33" t="s">
        <v>0</v>
      </c>
      <c r="B15735" s="33" t="s">
        <v>53</v>
      </c>
      <c r="C15735" s="33">
        <v>175000</v>
      </c>
      <c r="D15735" s="33" t="s">
        <v>1121</v>
      </c>
      <c r="E15735" t="str">
        <f t="shared" si="249"/>
        <v>$125K-$200K</v>
      </c>
    </row>
    <row r="15736" spans="1:5" x14ac:dyDescent="0.3">
      <c r="A15736" s="33" t="s">
        <v>2</v>
      </c>
      <c r="B15736" s="33" t="s">
        <v>53</v>
      </c>
      <c r="C15736" s="33"/>
      <c r="D15736" s="33" t="s">
        <v>457</v>
      </c>
      <c r="E15736" t="str">
        <f t="shared" si="249"/>
        <v>No Data</v>
      </c>
    </row>
    <row r="15737" spans="1:5" x14ac:dyDescent="0.3">
      <c r="A15737" s="33" t="s">
        <v>4</v>
      </c>
      <c r="B15737" s="33" t="s">
        <v>54</v>
      </c>
      <c r="C15737" s="33">
        <v>173500</v>
      </c>
      <c r="D15737" s="33" t="s">
        <v>225</v>
      </c>
      <c r="E15737" t="str">
        <f t="shared" si="249"/>
        <v>$125K-$200K</v>
      </c>
    </row>
    <row r="15738" spans="1:5" x14ac:dyDescent="0.3">
      <c r="A15738" s="33" t="s">
        <v>4</v>
      </c>
      <c r="B15738" s="33" t="s">
        <v>54</v>
      </c>
      <c r="C15738" s="33">
        <v>115000</v>
      </c>
      <c r="D15738" s="33" t="s">
        <v>1097</v>
      </c>
      <c r="E15738" t="str">
        <f t="shared" si="249"/>
        <v>$100K-$125K</v>
      </c>
    </row>
    <row r="15739" spans="1:5" x14ac:dyDescent="0.3">
      <c r="A15739" s="33" t="s">
        <v>128</v>
      </c>
      <c r="B15739" s="33" t="s">
        <v>53</v>
      </c>
      <c r="C15739" s="33"/>
      <c r="D15739" s="33" t="s">
        <v>6064</v>
      </c>
      <c r="E15739" t="str">
        <f t="shared" si="249"/>
        <v>No Data</v>
      </c>
    </row>
    <row r="15740" spans="1:5" x14ac:dyDescent="0.3">
      <c r="A15740" s="33" t="s">
        <v>2</v>
      </c>
      <c r="B15740" s="33" t="s">
        <v>53</v>
      </c>
      <c r="C15740" s="33"/>
      <c r="D15740" s="33" t="s">
        <v>281</v>
      </c>
      <c r="E15740" t="str">
        <f t="shared" si="249"/>
        <v>No Data</v>
      </c>
    </row>
    <row r="15741" spans="1:5" x14ac:dyDescent="0.3">
      <c r="A15741" s="33" t="s">
        <v>0</v>
      </c>
      <c r="B15741" s="33" t="s">
        <v>53</v>
      </c>
      <c r="C15741" s="33">
        <v>134000</v>
      </c>
      <c r="D15741" s="33" t="s">
        <v>6065</v>
      </c>
      <c r="E15741" t="str">
        <f t="shared" si="249"/>
        <v>$125K-$200K</v>
      </c>
    </row>
    <row r="15742" spans="1:5" x14ac:dyDescent="0.3">
      <c r="A15742" s="33" t="s">
        <v>2</v>
      </c>
      <c r="B15742" s="33" t="s">
        <v>53</v>
      </c>
      <c r="C15742" s="33">
        <v>70000</v>
      </c>
      <c r="D15742" s="33" t="s">
        <v>6066</v>
      </c>
      <c r="E15742" t="str">
        <f t="shared" si="249"/>
        <v>&lt;$75K</v>
      </c>
    </row>
    <row r="15743" spans="1:5" x14ac:dyDescent="0.3">
      <c r="A15743" s="33" t="s">
        <v>126</v>
      </c>
      <c r="B15743" s="33" t="s">
        <v>192</v>
      </c>
      <c r="C15743" s="33">
        <v>147500</v>
      </c>
      <c r="D15743" s="33" t="s">
        <v>1790</v>
      </c>
      <c r="E15743" t="str">
        <f t="shared" si="249"/>
        <v>$125K-$200K</v>
      </c>
    </row>
    <row r="15744" spans="1:5" x14ac:dyDescent="0.3">
      <c r="A15744" s="33" t="s">
        <v>52</v>
      </c>
      <c r="B15744" s="33" t="s">
        <v>53</v>
      </c>
      <c r="C15744" s="33"/>
      <c r="D15744" s="33" t="s">
        <v>372</v>
      </c>
      <c r="E15744" t="str">
        <f t="shared" si="249"/>
        <v>No Data</v>
      </c>
    </row>
    <row r="15745" spans="1:5" x14ac:dyDescent="0.3">
      <c r="A15745" s="33" t="s">
        <v>2</v>
      </c>
      <c r="B15745" s="33" t="s">
        <v>53</v>
      </c>
      <c r="C15745" s="33"/>
      <c r="D15745" s="33" t="s">
        <v>1178</v>
      </c>
      <c r="E15745" t="str">
        <f t="shared" si="249"/>
        <v>No Data</v>
      </c>
    </row>
    <row r="15746" spans="1:5" x14ac:dyDescent="0.3">
      <c r="A15746" s="33" t="s">
        <v>0</v>
      </c>
      <c r="B15746" s="33" t="s">
        <v>53</v>
      </c>
      <c r="C15746" s="33"/>
      <c r="D15746" s="33" t="s">
        <v>5381</v>
      </c>
      <c r="E15746" t="str">
        <f t="shared" si="249"/>
        <v>No Data</v>
      </c>
    </row>
    <row r="15747" spans="1:5" x14ac:dyDescent="0.3">
      <c r="A15747" s="33" t="s">
        <v>4</v>
      </c>
      <c r="B15747" s="33" t="s">
        <v>54</v>
      </c>
      <c r="C15747" s="33">
        <v>125000</v>
      </c>
      <c r="D15747" s="33" t="s">
        <v>6067</v>
      </c>
      <c r="E15747" t="str">
        <f t="shared" ref="E15747:E15810" si="250">_xlfn.XLOOKUP(C15747,$H$16:$H$21,$G$16:$G$21,,1)</f>
        <v>$100K-$125K</v>
      </c>
    </row>
    <row r="15748" spans="1:5" x14ac:dyDescent="0.3">
      <c r="A15748" s="33" t="s">
        <v>2</v>
      </c>
      <c r="B15748" s="33" t="s">
        <v>53</v>
      </c>
      <c r="C15748" s="33">
        <v>115000</v>
      </c>
      <c r="D15748" s="33" t="s">
        <v>1675</v>
      </c>
      <c r="E15748" t="str">
        <f t="shared" si="250"/>
        <v>$100K-$125K</v>
      </c>
    </row>
    <row r="15749" spans="1:5" x14ac:dyDescent="0.3">
      <c r="A15749" s="33" t="s">
        <v>4</v>
      </c>
      <c r="B15749" s="33" t="s">
        <v>53</v>
      </c>
      <c r="C15749" s="33">
        <v>105000</v>
      </c>
      <c r="D15749" s="33" t="s">
        <v>364</v>
      </c>
      <c r="E15749" t="str">
        <f t="shared" si="250"/>
        <v>$100K-$125K</v>
      </c>
    </row>
    <row r="15750" spans="1:5" x14ac:dyDescent="0.3">
      <c r="A15750" s="33" t="s">
        <v>4</v>
      </c>
      <c r="B15750" s="33" t="s">
        <v>53</v>
      </c>
      <c r="C15750" s="33"/>
      <c r="D15750" s="33" t="s">
        <v>1545</v>
      </c>
      <c r="E15750" t="str">
        <f t="shared" si="250"/>
        <v>No Data</v>
      </c>
    </row>
    <row r="15751" spans="1:5" x14ac:dyDescent="0.3">
      <c r="A15751" s="33" t="s">
        <v>0</v>
      </c>
      <c r="B15751" s="33" t="s">
        <v>53</v>
      </c>
      <c r="C15751" s="33">
        <v>115000</v>
      </c>
      <c r="D15751" s="33" t="s">
        <v>299</v>
      </c>
      <c r="E15751" t="str">
        <f t="shared" si="250"/>
        <v>$100K-$125K</v>
      </c>
    </row>
    <row r="15752" spans="1:5" x14ac:dyDescent="0.3">
      <c r="A15752" s="33" t="s">
        <v>2</v>
      </c>
      <c r="B15752" s="33" t="s">
        <v>53</v>
      </c>
      <c r="C15752" s="33">
        <v>111175</v>
      </c>
      <c r="D15752" s="33" t="s">
        <v>6068</v>
      </c>
      <c r="E15752" t="str">
        <f t="shared" si="250"/>
        <v>$100K-$125K</v>
      </c>
    </row>
    <row r="15753" spans="1:5" x14ac:dyDescent="0.3">
      <c r="A15753" s="33" t="s">
        <v>2</v>
      </c>
      <c r="B15753" s="33" t="s">
        <v>53</v>
      </c>
      <c r="C15753" s="33">
        <v>92550</v>
      </c>
      <c r="D15753" s="33" t="s">
        <v>334</v>
      </c>
      <c r="E15753" t="str">
        <f t="shared" si="250"/>
        <v>$75K-$100K</v>
      </c>
    </row>
    <row r="15754" spans="1:5" x14ac:dyDescent="0.3">
      <c r="A15754" s="33" t="s">
        <v>126</v>
      </c>
      <c r="B15754" s="33" t="s">
        <v>53</v>
      </c>
      <c r="C15754" s="33">
        <v>131100</v>
      </c>
      <c r="D15754" s="33" t="s">
        <v>1554</v>
      </c>
      <c r="E15754" t="str">
        <f t="shared" si="250"/>
        <v>$125K-$200K</v>
      </c>
    </row>
    <row r="15755" spans="1:5" x14ac:dyDescent="0.3">
      <c r="A15755" s="33" t="s">
        <v>0</v>
      </c>
      <c r="B15755" s="33" t="s">
        <v>53</v>
      </c>
      <c r="C15755" s="33"/>
      <c r="D15755" s="33" t="s">
        <v>299</v>
      </c>
      <c r="E15755" t="str">
        <f t="shared" si="250"/>
        <v>No Data</v>
      </c>
    </row>
    <row r="15756" spans="1:5" x14ac:dyDescent="0.3">
      <c r="A15756" s="33" t="s">
        <v>128</v>
      </c>
      <c r="B15756" s="33" t="s">
        <v>54</v>
      </c>
      <c r="C15756" s="33">
        <v>170575</v>
      </c>
      <c r="D15756" s="33" t="s">
        <v>228</v>
      </c>
      <c r="E15756" t="str">
        <f t="shared" si="250"/>
        <v>$125K-$200K</v>
      </c>
    </row>
    <row r="15757" spans="1:5" x14ac:dyDescent="0.3">
      <c r="A15757" s="33" t="s">
        <v>0</v>
      </c>
      <c r="B15757" s="33" t="s">
        <v>53</v>
      </c>
      <c r="C15757" s="33">
        <v>100000</v>
      </c>
      <c r="D15757" s="33" t="s">
        <v>6069</v>
      </c>
      <c r="E15757" t="str">
        <f t="shared" si="250"/>
        <v>$75K-$100K</v>
      </c>
    </row>
    <row r="15758" spans="1:5" x14ac:dyDescent="0.3">
      <c r="A15758" s="33" t="s">
        <v>2</v>
      </c>
      <c r="B15758" s="33" t="s">
        <v>53</v>
      </c>
      <c r="C15758" s="33">
        <v>80000</v>
      </c>
      <c r="D15758" s="33" t="s">
        <v>248</v>
      </c>
      <c r="E15758" t="str">
        <f t="shared" si="250"/>
        <v>$75K-$100K</v>
      </c>
    </row>
    <row r="15759" spans="1:5" x14ac:dyDescent="0.3">
      <c r="A15759" s="33" t="s">
        <v>4</v>
      </c>
      <c r="B15759" s="33" t="s">
        <v>79</v>
      </c>
      <c r="C15759" s="33">
        <v>79200</v>
      </c>
      <c r="D15759" s="33" t="s">
        <v>1302</v>
      </c>
      <c r="E15759" t="str">
        <f t="shared" si="250"/>
        <v>$75K-$100K</v>
      </c>
    </row>
    <row r="15760" spans="1:5" x14ac:dyDescent="0.3">
      <c r="A15760" s="33" t="s">
        <v>0</v>
      </c>
      <c r="B15760" s="33" t="s">
        <v>54</v>
      </c>
      <c r="C15760" s="33"/>
      <c r="D15760" s="33" t="s">
        <v>258</v>
      </c>
      <c r="E15760" t="str">
        <f t="shared" si="250"/>
        <v>No Data</v>
      </c>
    </row>
    <row r="15761" spans="1:5" x14ac:dyDescent="0.3">
      <c r="A15761" s="33" t="s">
        <v>4</v>
      </c>
      <c r="B15761" s="33" t="s">
        <v>53</v>
      </c>
      <c r="C15761" s="33">
        <v>158000</v>
      </c>
      <c r="D15761" s="33" t="s">
        <v>6070</v>
      </c>
      <c r="E15761" t="str">
        <f t="shared" si="250"/>
        <v>$125K-$200K</v>
      </c>
    </row>
    <row r="15762" spans="1:5" x14ac:dyDescent="0.3">
      <c r="A15762" s="33" t="s">
        <v>2</v>
      </c>
      <c r="B15762" s="33" t="s">
        <v>53</v>
      </c>
      <c r="C15762" s="33"/>
      <c r="D15762" s="33" t="s">
        <v>3282</v>
      </c>
      <c r="E15762" t="str">
        <f t="shared" si="250"/>
        <v>No Data</v>
      </c>
    </row>
    <row r="15763" spans="1:5" x14ac:dyDescent="0.3">
      <c r="A15763" s="33" t="s">
        <v>2</v>
      </c>
      <c r="B15763" s="33" t="s">
        <v>53</v>
      </c>
      <c r="C15763" s="33"/>
      <c r="D15763" s="33" t="s">
        <v>2958</v>
      </c>
      <c r="E15763" t="str">
        <f t="shared" si="250"/>
        <v>No Data</v>
      </c>
    </row>
    <row r="15764" spans="1:5" x14ac:dyDescent="0.3">
      <c r="A15764" s="33" t="s">
        <v>4</v>
      </c>
      <c r="B15764" s="33" t="s">
        <v>53</v>
      </c>
      <c r="C15764" s="33"/>
      <c r="D15764" s="33" t="s">
        <v>4131</v>
      </c>
      <c r="E15764" t="str">
        <f t="shared" si="250"/>
        <v>No Data</v>
      </c>
    </row>
    <row r="15765" spans="1:5" x14ac:dyDescent="0.3">
      <c r="A15765" s="33" t="s">
        <v>126</v>
      </c>
      <c r="B15765" s="33" t="s">
        <v>53</v>
      </c>
      <c r="C15765" s="33"/>
      <c r="D15765" s="33" t="s">
        <v>258</v>
      </c>
      <c r="E15765" t="str">
        <f t="shared" si="250"/>
        <v>No Data</v>
      </c>
    </row>
    <row r="15766" spans="1:5" x14ac:dyDescent="0.3">
      <c r="A15766" s="33" t="s">
        <v>2</v>
      </c>
      <c r="B15766" s="33" t="s">
        <v>53</v>
      </c>
      <c r="C15766" s="33"/>
      <c r="D15766" s="33" t="s">
        <v>6071</v>
      </c>
      <c r="E15766" t="str">
        <f t="shared" si="250"/>
        <v>No Data</v>
      </c>
    </row>
    <row r="15767" spans="1:5" x14ac:dyDescent="0.3">
      <c r="A15767" s="33" t="s">
        <v>2</v>
      </c>
      <c r="B15767" s="33" t="s">
        <v>53</v>
      </c>
      <c r="C15767" s="33">
        <v>81000</v>
      </c>
      <c r="D15767" s="33" t="s">
        <v>520</v>
      </c>
      <c r="E15767" t="str">
        <f t="shared" si="250"/>
        <v>$75K-$100K</v>
      </c>
    </row>
    <row r="15768" spans="1:5" x14ac:dyDescent="0.3">
      <c r="A15768" s="33" t="s">
        <v>2</v>
      </c>
      <c r="B15768" s="33" t="s">
        <v>53</v>
      </c>
      <c r="C15768" s="33"/>
      <c r="D15768" s="33" t="s">
        <v>6072</v>
      </c>
      <c r="E15768" t="str">
        <f t="shared" si="250"/>
        <v>No Data</v>
      </c>
    </row>
    <row r="15769" spans="1:5" x14ac:dyDescent="0.3">
      <c r="A15769" s="33" t="s">
        <v>2</v>
      </c>
      <c r="B15769" s="33" t="s">
        <v>53</v>
      </c>
      <c r="C15769" s="33"/>
      <c r="D15769" s="33" t="s">
        <v>6073</v>
      </c>
      <c r="E15769" t="str">
        <f t="shared" si="250"/>
        <v>No Data</v>
      </c>
    </row>
    <row r="15770" spans="1:5" x14ac:dyDescent="0.3">
      <c r="A15770" s="33" t="s">
        <v>0</v>
      </c>
      <c r="B15770" s="33" t="s">
        <v>53</v>
      </c>
      <c r="C15770" s="33">
        <v>233000</v>
      </c>
      <c r="D15770" s="33" t="s">
        <v>431</v>
      </c>
      <c r="E15770" t="str">
        <f t="shared" si="250"/>
        <v>&gt;$200K</v>
      </c>
    </row>
    <row r="15771" spans="1:5" x14ac:dyDescent="0.3">
      <c r="A15771" s="33" t="s">
        <v>52</v>
      </c>
      <c r="B15771" s="33" t="s">
        <v>53</v>
      </c>
      <c r="C15771" s="33">
        <v>105650</v>
      </c>
      <c r="D15771" s="33" t="s">
        <v>6074</v>
      </c>
      <c r="E15771" t="str">
        <f t="shared" si="250"/>
        <v>$100K-$125K</v>
      </c>
    </row>
    <row r="15772" spans="1:5" x14ac:dyDescent="0.3">
      <c r="A15772" s="33" t="s">
        <v>2</v>
      </c>
      <c r="B15772" s="33" t="s">
        <v>53</v>
      </c>
      <c r="C15772" s="33"/>
      <c r="D15772" s="33" t="s">
        <v>1392</v>
      </c>
      <c r="E15772" t="str">
        <f t="shared" si="250"/>
        <v>No Data</v>
      </c>
    </row>
    <row r="15773" spans="1:5" x14ac:dyDescent="0.3">
      <c r="A15773" s="33" t="s">
        <v>125</v>
      </c>
      <c r="B15773" s="33" t="s">
        <v>53</v>
      </c>
      <c r="C15773" s="33"/>
      <c r="D15773" s="33" t="s">
        <v>476</v>
      </c>
      <c r="E15773" t="str">
        <f t="shared" si="250"/>
        <v>No Data</v>
      </c>
    </row>
    <row r="15774" spans="1:5" x14ac:dyDescent="0.3">
      <c r="A15774" s="33" t="s">
        <v>2</v>
      </c>
      <c r="B15774" s="33" t="s">
        <v>110</v>
      </c>
      <c r="C15774" s="33">
        <v>89100</v>
      </c>
      <c r="D15774" s="33" t="s">
        <v>935</v>
      </c>
      <c r="E15774" t="str">
        <f t="shared" si="250"/>
        <v>$75K-$100K</v>
      </c>
    </row>
    <row r="15775" spans="1:5" x14ac:dyDescent="0.3">
      <c r="A15775" s="33" t="s">
        <v>126</v>
      </c>
      <c r="B15775" s="33" t="s">
        <v>72</v>
      </c>
      <c r="C15775" s="33">
        <v>147500</v>
      </c>
      <c r="D15775" s="33" t="s">
        <v>6075</v>
      </c>
      <c r="E15775" t="str">
        <f t="shared" si="250"/>
        <v>$125K-$200K</v>
      </c>
    </row>
    <row r="15776" spans="1:5" x14ac:dyDescent="0.3">
      <c r="A15776" s="33" t="s">
        <v>126</v>
      </c>
      <c r="B15776" s="33" t="s">
        <v>53</v>
      </c>
      <c r="C15776" s="33">
        <v>151000</v>
      </c>
      <c r="D15776" s="33" t="s">
        <v>6076</v>
      </c>
      <c r="E15776" t="str">
        <f t="shared" si="250"/>
        <v>$125K-$200K</v>
      </c>
    </row>
    <row r="15777" spans="1:5" x14ac:dyDescent="0.3">
      <c r="A15777" s="33" t="s">
        <v>125</v>
      </c>
      <c r="B15777" s="33" t="s">
        <v>53</v>
      </c>
      <c r="C15777" s="33">
        <v>120000</v>
      </c>
      <c r="D15777" s="33" t="s">
        <v>6077</v>
      </c>
      <c r="E15777" t="str">
        <f t="shared" si="250"/>
        <v>$100K-$125K</v>
      </c>
    </row>
    <row r="15778" spans="1:5" x14ac:dyDescent="0.3">
      <c r="A15778" s="33" t="s">
        <v>128</v>
      </c>
      <c r="B15778" s="33" t="s">
        <v>53</v>
      </c>
      <c r="C15778" s="33">
        <v>150000</v>
      </c>
      <c r="D15778" s="33" t="s">
        <v>2817</v>
      </c>
      <c r="E15778" t="str">
        <f t="shared" si="250"/>
        <v>$125K-$200K</v>
      </c>
    </row>
    <row r="15779" spans="1:5" x14ac:dyDescent="0.3">
      <c r="A15779" s="33" t="s">
        <v>0</v>
      </c>
      <c r="B15779" s="33" t="s">
        <v>53</v>
      </c>
      <c r="C15779" s="33">
        <v>74235</v>
      </c>
      <c r="D15779" s="33" t="s">
        <v>3578</v>
      </c>
      <c r="E15779" t="str">
        <f t="shared" si="250"/>
        <v>&lt;$75K</v>
      </c>
    </row>
    <row r="15780" spans="1:5" x14ac:dyDescent="0.3">
      <c r="A15780" s="33" t="s">
        <v>0</v>
      </c>
      <c r="B15780" s="33" t="s">
        <v>53</v>
      </c>
      <c r="C15780" s="33">
        <v>125000</v>
      </c>
      <c r="D15780" s="33" t="s">
        <v>4041</v>
      </c>
      <c r="E15780" t="str">
        <f t="shared" si="250"/>
        <v>$100K-$125K</v>
      </c>
    </row>
    <row r="15781" spans="1:5" x14ac:dyDescent="0.3">
      <c r="A15781" s="33" t="s">
        <v>4</v>
      </c>
      <c r="B15781" s="33" t="s">
        <v>53</v>
      </c>
      <c r="C15781" s="33"/>
      <c r="D15781" s="33" t="s">
        <v>1383</v>
      </c>
      <c r="E15781" t="str">
        <f t="shared" si="250"/>
        <v>No Data</v>
      </c>
    </row>
    <row r="15782" spans="1:5" x14ac:dyDescent="0.3">
      <c r="A15782" s="33" t="s">
        <v>0</v>
      </c>
      <c r="B15782" s="33" t="s">
        <v>115</v>
      </c>
      <c r="C15782" s="33">
        <v>43200</v>
      </c>
      <c r="D15782" s="33" t="s">
        <v>767</v>
      </c>
      <c r="E15782" t="str">
        <f t="shared" si="250"/>
        <v>&lt;$75K</v>
      </c>
    </row>
    <row r="15783" spans="1:5" x14ac:dyDescent="0.3">
      <c r="A15783" s="33" t="s">
        <v>0</v>
      </c>
      <c r="B15783" s="33" t="s">
        <v>53</v>
      </c>
      <c r="C15783" s="33">
        <v>200000</v>
      </c>
      <c r="D15783" s="33" t="s">
        <v>2054</v>
      </c>
      <c r="E15783" t="str">
        <f t="shared" si="250"/>
        <v>$125K-$200K</v>
      </c>
    </row>
    <row r="15784" spans="1:5" x14ac:dyDescent="0.3">
      <c r="A15784" s="33" t="s">
        <v>2</v>
      </c>
      <c r="B15784" s="33" t="s">
        <v>53</v>
      </c>
      <c r="C15784" s="33"/>
      <c r="D15784" s="33" t="s">
        <v>5158</v>
      </c>
      <c r="E15784" t="str">
        <f t="shared" si="250"/>
        <v>No Data</v>
      </c>
    </row>
    <row r="15785" spans="1:5" x14ac:dyDescent="0.3">
      <c r="A15785" s="33" t="s">
        <v>0</v>
      </c>
      <c r="B15785" s="33" t="s">
        <v>53</v>
      </c>
      <c r="C15785" s="33"/>
      <c r="D15785" s="33" t="s">
        <v>249</v>
      </c>
      <c r="E15785" t="str">
        <f t="shared" si="250"/>
        <v>No Data</v>
      </c>
    </row>
    <row r="15786" spans="1:5" x14ac:dyDescent="0.3">
      <c r="A15786" s="33" t="s">
        <v>126</v>
      </c>
      <c r="B15786" s="33" t="s">
        <v>53</v>
      </c>
      <c r="C15786" s="33">
        <v>110000</v>
      </c>
      <c r="D15786" s="33" t="s">
        <v>2097</v>
      </c>
      <c r="E15786" t="str">
        <f t="shared" si="250"/>
        <v>$100K-$125K</v>
      </c>
    </row>
    <row r="15787" spans="1:5" x14ac:dyDescent="0.3">
      <c r="A15787" s="33" t="s">
        <v>1</v>
      </c>
      <c r="B15787" s="33" t="s">
        <v>53</v>
      </c>
      <c r="C15787" s="33">
        <v>179000</v>
      </c>
      <c r="D15787" s="33" t="s">
        <v>1172</v>
      </c>
      <c r="E15787" t="str">
        <f t="shared" si="250"/>
        <v>$125K-$200K</v>
      </c>
    </row>
    <row r="15788" spans="1:5" x14ac:dyDescent="0.3">
      <c r="A15788" s="33" t="s">
        <v>0</v>
      </c>
      <c r="B15788" s="33" t="s">
        <v>53</v>
      </c>
      <c r="C15788" s="33"/>
      <c r="D15788" s="33" t="s">
        <v>258</v>
      </c>
      <c r="E15788" t="str">
        <f t="shared" si="250"/>
        <v>No Data</v>
      </c>
    </row>
    <row r="15789" spans="1:5" x14ac:dyDescent="0.3">
      <c r="A15789" s="33" t="s">
        <v>2</v>
      </c>
      <c r="B15789" s="33" t="s">
        <v>53</v>
      </c>
      <c r="C15789" s="33"/>
      <c r="D15789" s="33" t="s">
        <v>6078</v>
      </c>
      <c r="E15789" t="str">
        <f t="shared" si="250"/>
        <v>No Data</v>
      </c>
    </row>
    <row r="15790" spans="1:5" x14ac:dyDescent="0.3">
      <c r="A15790" s="33" t="s">
        <v>52</v>
      </c>
      <c r="B15790" s="33" t="s">
        <v>102</v>
      </c>
      <c r="C15790" s="33">
        <v>90000</v>
      </c>
      <c r="D15790" s="33" t="s">
        <v>1128</v>
      </c>
      <c r="E15790" t="str">
        <f t="shared" si="250"/>
        <v>$75K-$100K</v>
      </c>
    </row>
    <row r="15791" spans="1:5" x14ac:dyDescent="0.3">
      <c r="A15791" s="33" t="s">
        <v>0</v>
      </c>
      <c r="B15791" s="33" t="s">
        <v>53</v>
      </c>
      <c r="C15791" s="33"/>
      <c r="D15791" s="33" t="s">
        <v>6079</v>
      </c>
      <c r="E15791" t="str">
        <f t="shared" si="250"/>
        <v>No Data</v>
      </c>
    </row>
    <row r="15792" spans="1:5" x14ac:dyDescent="0.3">
      <c r="A15792" s="33" t="s">
        <v>0</v>
      </c>
      <c r="B15792" s="33" t="s">
        <v>53</v>
      </c>
      <c r="C15792" s="33">
        <v>93928.5</v>
      </c>
      <c r="D15792" s="33" t="s">
        <v>3131</v>
      </c>
      <c r="E15792" t="str">
        <f t="shared" si="250"/>
        <v>$75K-$100K</v>
      </c>
    </row>
    <row r="15793" spans="1:5" x14ac:dyDescent="0.3">
      <c r="A15793" s="33" t="s">
        <v>2</v>
      </c>
      <c r="B15793" s="33" t="s">
        <v>53</v>
      </c>
      <c r="C15793" s="33"/>
      <c r="D15793" s="33" t="s">
        <v>6080</v>
      </c>
      <c r="E15793" t="str">
        <f t="shared" si="250"/>
        <v>No Data</v>
      </c>
    </row>
    <row r="15794" spans="1:5" x14ac:dyDescent="0.3">
      <c r="A15794" s="33" t="s">
        <v>0</v>
      </c>
      <c r="B15794" s="33" t="s">
        <v>53</v>
      </c>
      <c r="C15794" s="33">
        <v>100750</v>
      </c>
      <c r="D15794" s="33" t="s">
        <v>6081</v>
      </c>
      <c r="E15794" t="str">
        <f t="shared" si="250"/>
        <v>$100K-$125K</v>
      </c>
    </row>
    <row r="15795" spans="1:5" x14ac:dyDescent="0.3">
      <c r="A15795" s="33" t="s">
        <v>52</v>
      </c>
      <c r="B15795" s="33" t="s">
        <v>53</v>
      </c>
      <c r="C15795" s="33">
        <v>134040</v>
      </c>
      <c r="D15795" s="33" t="s">
        <v>217</v>
      </c>
      <c r="E15795" t="str">
        <f t="shared" si="250"/>
        <v>$125K-$200K</v>
      </c>
    </row>
    <row r="15796" spans="1:5" x14ac:dyDescent="0.3">
      <c r="A15796" s="33" t="s">
        <v>2</v>
      </c>
      <c r="B15796" s="33" t="s">
        <v>53</v>
      </c>
      <c r="C15796" s="33"/>
      <c r="D15796" s="33" t="s">
        <v>624</v>
      </c>
      <c r="E15796" t="str">
        <f t="shared" si="250"/>
        <v>No Data</v>
      </c>
    </row>
    <row r="15797" spans="1:5" x14ac:dyDescent="0.3">
      <c r="A15797" s="33" t="s">
        <v>2</v>
      </c>
      <c r="B15797" s="33" t="s">
        <v>53</v>
      </c>
      <c r="C15797" s="33">
        <v>88480</v>
      </c>
      <c r="D15797" s="33" t="s">
        <v>6082</v>
      </c>
      <c r="E15797" t="str">
        <f t="shared" si="250"/>
        <v>$75K-$100K</v>
      </c>
    </row>
    <row r="15798" spans="1:5" x14ac:dyDescent="0.3">
      <c r="A15798" s="33" t="s">
        <v>2</v>
      </c>
      <c r="B15798" s="33" t="s">
        <v>83</v>
      </c>
      <c r="C15798" s="33">
        <v>44100</v>
      </c>
      <c r="D15798" s="33" t="s">
        <v>932</v>
      </c>
      <c r="E15798" t="str">
        <f t="shared" si="250"/>
        <v>&lt;$75K</v>
      </c>
    </row>
    <row r="15799" spans="1:5" x14ac:dyDescent="0.3">
      <c r="A15799" s="33" t="s">
        <v>4</v>
      </c>
      <c r="B15799" s="33" t="s">
        <v>53</v>
      </c>
      <c r="C15799" s="33"/>
      <c r="D15799" s="33" t="s">
        <v>1554</v>
      </c>
      <c r="E15799" t="str">
        <f t="shared" si="250"/>
        <v>No Data</v>
      </c>
    </row>
    <row r="15800" spans="1:5" x14ac:dyDescent="0.3">
      <c r="A15800" s="33" t="s">
        <v>2</v>
      </c>
      <c r="B15800" s="33" t="s">
        <v>79</v>
      </c>
      <c r="C15800" s="33">
        <v>111175</v>
      </c>
      <c r="D15800" s="33" t="s">
        <v>1084</v>
      </c>
      <c r="E15800" t="str">
        <f t="shared" si="250"/>
        <v>$100K-$125K</v>
      </c>
    </row>
    <row r="15801" spans="1:5" x14ac:dyDescent="0.3">
      <c r="A15801" s="33" t="s">
        <v>0</v>
      </c>
      <c r="B15801" s="33" t="s">
        <v>53</v>
      </c>
      <c r="C15801" s="33">
        <v>166500</v>
      </c>
      <c r="D15801" s="33" t="s">
        <v>2467</v>
      </c>
      <c r="E15801" t="str">
        <f t="shared" si="250"/>
        <v>$125K-$200K</v>
      </c>
    </row>
    <row r="15802" spans="1:5" x14ac:dyDescent="0.3">
      <c r="A15802" s="33" t="s">
        <v>125</v>
      </c>
      <c r="B15802" s="33" t="s">
        <v>54</v>
      </c>
      <c r="C15802" s="33">
        <v>99150</v>
      </c>
      <c r="D15802" s="33" t="s">
        <v>2904</v>
      </c>
      <c r="E15802" t="str">
        <f t="shared" si="250"/>
        <v>$75K-$100K</v>
      </c>
    </row>
    <row r="15803" spans="1:5" x14ac:dyDescent="0.3">
      <c r="A15803" s="33" t="s">
        <v>0</v>
      </c>
      <c r="B15803" s="33" t="s">
        <v>81</v>
      </c>
      <c r="C15803" s="33">
        <v>161250</v>
      </c>
      <c r="D15803" s="33" t="s">
        <v>6083</v>
      </c>
      <c r="E15803" t="str">
        <f t="shared" si="250"/>
        <v>$125K-$200K</v>
      </c>
    </row>
    <row r="15804" spans="1:5" x14ac:dyDescent="0.3">
      <c r="A15804" s="33" t="s">
        <v>0</v>
      </c>
      <c r="B15804" s="33" t="s">
        <v>53</v>
      </c>
      <c r="C15804" s="33">
        <v>150000</v>
      </c>
      <c r="D15804" s="33" t="s">
        <v>1401</v>
      </c>
      <c r="E15804" t="str">
        <f t="shared" si="250"/>
        <v>$125K-$200K</v>
      </c>
    </row>
    <row r="15805" spans="1:5" x14ac:dyDescent="0.3">
      <c r="A15805" s="33" t="s">
        <v>2</v>
      </c>
      <c r="B15805" s="33" t="s">
        <v>87</v>
      </c>
      <c r="C15805" s="33">
        <v>51014</v>
      </c>
      <c r="D15805" s="33" t="s">
        <v>3761</v>
      </c>
      <c r="E15805" t="str">
        <f t="shared" si="250"/>
        <v>&lt;$75K</v>
      </c>
    </row>
    <row r="15806" spans="1:5" x14ac:dyDescent="0.3">
      <c r="A15806" s="33" t="s">
        <v>4</v>
      </c>
      <c r="B15806" s="33" t="s">
        <v>89</v>
      </c>
      <c r="C15806" s="33">
        <v>249000</v>
      </c>
      <c r="D15806" s="33" t="s">
        <v>5329</v>
      </c>
      <c r="E15806" t="str">
        <f t="shared" si="250"/>
        <v>&gt;$200K</v>
      </c>
    </row>
    <row r="15807" spans="1:5" x14ac:dyDescent="0.3">
      <c r="A15807" s="33" t="s">
        <v>129</v>
      </c>
      <c r="B15807" s="33" t="s">
        <v>53</v>
      </c>
      <c r="C15807" s="33">
        <v>100000</v>
      </c>
      <c r="D15807" s="33" t="s">
        <v>6084</v>
      </c>
      <c r="E15807" t="str">
        <f t="shared" si="250"/>
        <v>$75K-$100K</v>
      </c>
    </row>
    <row r="15808" spans="1:5" x14ac:dyDescent="0.3">
      <c r="A15808" s="33" t="s">
        <v>0</v>
      </c>
      <c r="B15808" s="33" t="s">
        <v>53</v>
      </c>
      <c r="C15808" s="33"/>
      <c r="D15808" s="33" t="s">
        <v>258</v>
      </c>
      <c r="E15808" t="str">
        <f t="shared" si="250"/>
        <v>No Data</v>
      </c>
    </row>
    <row r="15809" spans="1:5" x14ac:dyDescent="0.3">
      <c r="A15809" s="33" t="s">
        <v>52</v>
      </c>
      <c r="B15809" s="33" t="s">
        <v>53</v>
      </c>
      <c r="C15809" s="33"/>
      <c r="D15809" s="33" t="s">
        <v>6085</v>
      </c>
      <c r="E15809" t="str">
        <f t="shared" si="250"/>
        <v>No Data</v>
      </c>
    </row>
    <row r="15810" spans="1:5" x14ac:dyDescent="0.3">
      <c r="A15810" s="33" t="s">
        <v>128</v>
      </c>
      <c r="B15810" s="33" t="s">
        <v>88</v>
      </c>
      <c r="C15810" s="33">
        <v>147500</v>
      </c>
      <c r="D15810" s="33" t="s">
        <v>688</v>
      </c>
      <c r="E15810" t="str">
        <f t="shared" si="250"/>
        <v>$125K-$200K</v>
      </c>
    </row>
    <row r="15811" spans="1:5" x14ac:dyDescent="0.3">
      <c r="A15811" s="33" t="s">
        <v>2</v>
      </c>
      <c r="B15811" s="33" t="s">
        <v>90</v>
      </c>
      <c r="C15811" s="33">
        <v>57500</v>
      </c>
      <c r="D15811" s="33" t="s">
        <v>3396</v>
      </c>
      <c r="E15811" t="str">
        <f t="shared" ref="E15811:E15874" si="251">_xlfn.XLOOKUP(C15811,$H$16:$H$21,$G$16:$G$21,,1)</f>
        <v>&lt;$75K</v>
      </c>
    </row>
    <row r="15812" spans="1:5" x14ac:dyDescent="0.3">
      <c r="A15812" s="33" t="s">
        <v>2</v>
      </c>
      <c r="B15812" s="33" t="s">
        <v>88</v>
      </c>
      <c r="C15812" s="33">
        <v>100500</v>
      </c>
      <c r="D15812" s="33" t="s">
        <v>6086</v>
      </c>
      <c r="E15812" t="str">
        <f t="shared" si="251"/>
        <v>$100K-$125K</v>
      </c>
    </row>
    <row r="15813" spans="1:5" x14ac:dyDescent="0.3">
      <c r="A15813" s="33" t="s">
        <v>126</v>
      </c>
      <c r="B15813" s="33" t="s">
        <v>81</v>
      </c>
      <c r="C15813" s="33">
        <v>64800</v>
      </c>
      <c r="D15813" s="33" t="s">
        <v>2228</v>
      </c>
      <c r="E15813" t="str">
        <f t="shared" si="251"/>
        <v>&lt;$75K</v>
      </c>
    </row>
    <row r="15814" spans="1:5" x14ac:dyDescent="0.3">
      <c r="A15814" s="33" t="s">
        <v>4</v>
      </c>
      <c r="B15814" s="33" t="s">
        <v>54</v>
      </c>
      <c r="C15814" s="33"/>
      <c r="D15814" s="33" t="s">
        <v>1231</v>
      </c>
      <c r="E15814" t="str">
        <f t="shared" si="251"/>
        <v>No Data</v>
      </c>
    </row>
    <row r="15815" spans="1:5" x14ac:dyDescent="0.3">
      <c r="A15815" s="33" t="s">
        <v>125</v>
      </c>
      <c r="B15815" s="33" t="s">
        <v>53</v>
      </c>
      <c r="C15815" s="33"/>
      <c r="D15815" s="33" t="s">
        <v>6087</v>
      </c>
      <c r="E15815" t="str">
        <f t="shared" si="251"/>
        <v>No Data</v>
      </c>
    </row>
    <row r="15816" spans="1:5" x14ac:dyDescent="0.3">
      <c r="A15816" s="33" t="s">
        <v>125</v>
      </c>
      <c r="B15816" s="33" t="s">
        <v>53</v>
      </c>
      <c r="C15816" s="33">
        <v>130000</v>
      </c>
      <c r="D15816" s="33" t="s">
        <v>6088</v>
      </c>
      <c r="E15816" t="str">
        <f t="shared" si="251"/>
        <v>$125K-$200K</v>
      </c>
    </row>
    <row r="15817" spans="1:5" x14ac:dyDescent="0.3">
      <c r="A15817" s="33" t="s">
        <v>126</v>
      </c>
      <c r="B15817" s="33" t="s">
        <v>81</v>
      </c>
      <c r="C15817" s="33">
        <v>150000</v>
      </c>
      <c r="D15817" s="33" t="s">
        <v>6089</v>
      </c>
      <c r="E15817" t="str">
        <f t="shared" si="251"/>
        <v>$125K-$200K</v>
      </c>
    </row>
    <row r="15818" spans="1:5" x14ac:dyDescent="0.3">
      <c r="A15818" s="33" t="s">
        <v>128</v>
      </c>
      <c r="B15818" s="33" t="s">
        <v>54</v>
      </c>
      <c r="C15818" s="33">
        <v>175000</v>
      </c>
      <c r="D15818" s="33" t="s">
        <v>6090</v>
      </c>
      <c r="E15818" t="str">
        <f t="shared" si="251"/>
        <v>$125K-$200K</v>
      </c>
    </row>
    <row r="15819" spans="1:5" x14ac:dyDescent="0.3">
      <c r="A15819" s="33" t="s">
        <v>4</v>
      </c>
      <c r="B15819" s="33" t="s">
        <v>53</v>
      </c>
      <c r="C15819" s="33">
        <v>110000</v>
      </c>
      <c r="D15819" s="33" t="s">
        <v>6091</v>
      </c>
      <c r="E15819" t="str">
        <f t="shared" si="251"/>
        <v>$100K-$125K</v>
      </c>
    </row>
    <row r="15820" spans="1:5" x14ac:dyDescent="0.3">
      <c r="A15820" s="33" t="s">
        <v>52</v>
      </c>
      <c r="B15820" s="33" t="s">
        <v>53</v>
      </c>
      <c r="C15820" s="33">
        <v>115000</v>
      </c>
      <c r="D15820" s="33" t="s">
        <v>6092</v>
      </c>
      <c r="E15820" t="str">
        <f t="shared" si="251"/>
        <v>$100K-$125K</v>
      </c>
    </row>
    <row r="15821" spans="1:5" x14ac:dyDescent="0.3">
      <c r="A15821" s="33" t="s">
        <v>125</v>
      </c>
      <c r="B15821" s="33" t="s">
        <v>53</v>
      </c>
      <c r="C15821" s="33">
        <v>115000</v>
      </c>
      <c r="D15821" s="33" t="s">
        <v>729</v>
      </c>
      <c r="E15821" t="str">
        <f t="shared" si="251"/>
        <v>$100K-$125K</v>
      </c>
    </row>
    <row r="15822" spans="1:5" x14ac:dyDescent="0.3">
      <c r="A15822" s="33" t="s">
        <v>128</v>
      </c>
      <c r="B15822" s="33" t="s">
        <v>100</v>
      </c>
      <c r="C15822" s="33">
        <v>64800</v>
      </c>
      <c r="D15822" s="33" t="s">
        <v>1644</v>
      </c>
      <c r="E15822" t="str">
        <f t="shared" si="251"/>
        <v>&lt;$75K</v>
      </c>
    </row>
    <row r="15823" spans="1:5" x14ac:dyDescent="0.3">
      <c r="A15823" s="33" t="s">
        <v>2</v>
      </c>
      <c r="B15823" s="33" t="s">
        <v>53</v>
      </c>
      <c r="C15823" s="33">
        <v>81900</v>
      </c>
      <c r="D15823" s="33" t="s">
        <v>1150</v>
      </c>
      <c r="E15823" t="str">
        <f t="shared" si="251"/>
        <v>$75K-$100K</v>
      </c>
    </row>
    <row r="15824" spans="1:5" x14ac:dyDescent="0.3">
      <c r="A15824" s="33" t="s">
        <v>2</v>
      </c>
      <c r="B15824" s="33" t="s">
        <v>53</v>
      </c>
      <c r="C15824" s="33">
        <v>90000</v>
      </c>
      <c r="D15824" s="33" t="s">
        <v>265</v>
      </c>
      <c r="E15824" t="str">
        <f t="shared" si="251"/>
        <v>$75K-$100K</v>
      </c>
    </row>
    <row r="15825" spans="1:5" x14ac:dyDescent="0.3">
      <c r="A15825" s="33" t="s">
        <v>4</v>
      </c>
      <c r="B15825" s="33" t="s">
        <v>54</v>
      </c>
      <c r="C15825" s="33"/>
      <c r="D15825" s="33" t="s">
        <v>649</v>
      </c>
      <c r="E15825" t="str">
        <f t="shared" si="251"/>
        <v>No Data</v>
      </c>
    </row>
    <row r="15826" spans="1:5" x14ac:dyDescent="0.3">
      <c r="A15826" s="33" t="s">
        <v>0</v>
      </c>
      <c r="B15826" s="33" t="s">
        <v>53</v>
      </c>
      <c r="C15826" s="33">
        <v>84000</v>
      </c>
      <c r="D15826" s="33" t="s">
        <v>2916</v>
      </c>
      <c r="E15826" t="str">
        <f t="shared" si="251"/>
        <v>$75K-$100K</v>
      </c>
    </row>
    <row r="15827" spans="1:5" x14ac:dyDescent="0.3">
      <c r="A15827" s="33" t="s">
        <v>2</v>
      </c>
      <c r="B15827" s="33" t="s">
        <v>53</v>
      </c>
      <c r="C15827" s="33">
        <v>115000</v>
      </c>
      <c r="D15827" s="33" t="s">
        <v>2192</v>
      </c>
      <c r="E15827" t="str">
        <f t="shared" si="251"/>
        <v>$100K-$125K</v>
      </c>
    </row>
    <row r="15828" spans="1:5" x14ac:dyDescent="0.3">
      <c r="A15828" s="33" t="s">
        <v>52</v>
      </c>
      <c r="B15828" s="33" t="s">
        <v>85</v>
      </c>
      <c r="C15828" s="33">
        <v>43200</v>
      </c>
      <c r="D15828" s="33" t="s">
        <v>6093</v>
      </c>
      <c r="E15828" t="str">
        <f t="shared" si="251"/>
        <v>&lt;$75K</v>
      </c>
    </row>
    <row r="15829" spans="1:5" x14ac:dyDescent="0.3">
      <c r="A15829" s="33" t="s">
        <v>0</v>
      </c>
      <c r="B15829" s="33" t="s">
        <v>53</v>
      </c>
      <c r="C15829" s="33">
        <v>120000</v>
      </c>
      <c r="D15829" s="33" t="s">
        <v>675</v>
      </c>
      <c r="E15829" t="str">
        <f t="shared" si="251"/>
        <v>$100K-$125K</v>
      </c>
    </row>
    <row r="15830" spans="1:5" x14ac:dyDescent="0.3">
      <c r="A15830" s="33" t="s">
        <v>128</v>
      </c>
      <c r="B15830" s="33" t="s">
        <v>53</v>
      </c>
      <c r="C15830" s="33"/>
      <c r="D15830" s="33" t="s">
        <v>3343</v>
      </c>
      <c r="E15830" t="str">
        <f t="shared" si="251"/>
        <v>No Data</v>
      </c>
    </row>
    <row r="15831" spans="1:5" x14ac:dyDescent="0.3">
      <c r="A15831" s="33" t="s">
        <v>0</v>
      </c>
      <c r="B15831" s="33" t="s">
        <v>53</v>
      </c>
      <c r="C15831" s="33"/>
      <c r="D15831" s="33" t="s">
        <v>5478</v>
      </c>
      <c r="E15831" t="str">
        <f t="shared" si="251"/>
        <v>No Data</v>
      </c>
    </row>
    <row r="15832" spans="1:5" x14ac:dyDescent="0.3">
      <c r="A15832" s="33" t="s">
        <v>0</v>
      </c>
      <c r="B15832" s="33" t="s">
        <v>53</v>
      </c>
      <c r="C15832" s="33">
        <v>67500</v>
      </c>
      <c r="D15832" s="33" t="s">
        <v>6094</v>
      </c>
      <c r="E15832" t="str">
        <f t="shared" si="251"/>
        <v>&lt;$75K</v>
      </c>
    </row>
    <row r="15833" spans="1:5" x14ac:dyDescent="0.3">
      <c r="A15833" s="33" t="s">
        <v>2</v>
      </c>
      <c r="B15833" s="33" t="s">
        <v>53</v>
      </c>
      <c r="C15833" s="33"/>
      <c r="D15833" s="33" t="s">
        <v>4444</v>
      </c>
      <c r="E15833" t="str">
        <f t="shared" si="251"/>
        <v>No Data</v>
      </c>
    </row>
    <row r="15834" spans="1:5" x14ac:dyDescent="0.3">
      <c r="A15834" s="33" t="s">
        <v>4</v>
      </c>
      <c r="B15834" s="33" t="s">
        <v>127</v>
      </c>
      <c r="C15834" s="33">
        <v>147500</v>
      </c>
      <c r="D15834" s="33" t="s">
        <v>629</v>
      </c>
      <c r="E15834" t="str">
        <f t="shared" si="251"/>
        <v>$125K-$200K</v>
      </c>
    </row>
    <row r="15835" spans="1:5" x14ac:dyDescent="0.3">
      <c r="A15835" s="33" t="s">
        <v>0</v>
      </c>
      <c r="B15835" s="33" t="s">
        <v>53</v>
      </c>
      <c r="C15835" s="33"/>
      <c r="D15835" s="33" t="s">
        <v>258</v>
      </c>
      <c r="E15835" t="str">
        <f t="shared" si="251"/>
        <v>No Data</v>
      </c>
    </row>
    <row r="15836" spans="1:5" x14ac:dyDescent="0.3">
      <c r="A15836" s="33" t="s">
        <v>128</v>
      </c>
      <c r="B15836" s="33" t="s">
        <v>53</v>
      </c>
      <c r="C15836" s="33"/>
      <c r="D15836" s="33" t="s">
        <v>440</v>
      </c>
      <c r="E15836" t="str">
        <f t="shared" si="251"/>
        <v>No Data</v>
      </c>
    </row>
    <row r="15837" spans="1:5" x14ac:dyDescent="0.3">
      <c r="A15837" s="33" t="s">
        <v>2</v>
      </c>
      <c r="B15837" s="33" t="s">
        <v>53</v>
      </c>
      <c r="C15837" s="33">
        <v>38750</v>
      </c>
      <c r="D15837" s="33" t="s">
        <v>6095</v>
      </c>
      <c r="E15837" t="str">
        <f t="shared" si="251"/>
        <v>&lt;$75K</v>
      </c>
    </row>
    <row r="15838" spans="1:5" x14ac:dyDescent="0.3">
      <c r="A15838" s="33" t="s">
        <v>0</v>
      </c>
      <c r="B15838" s="33" t="s">
        <v>53</v>
      </c>
      <c r="C15838" s="33">
        <v>199000</v>
      </c>
      <c r="D15838" s="33" t="s">
        <v>1876</v>
      </c>
      <c r="E15838" t="str">
        <f t="shared" si="251"/>
        <v>$125K-$200K</v>
      </c>
    </row>
    <row r="15839" spans="1:5" x14ac:dyDescent="0.3">
      <c r="A15839" s="33" t="s">
        <v>126</v>
      </c>
      <c r="B15839" s="33" t="s">
        <v>53</v>
      </c>
      <c r="C15839" s="33">
        <v>113977.5</v>
      </c>
      <c r="D15839" s="33" t="s">
        <v>6096</v>
      </c>
      <c r="E15839" t="str">
        <f t="shared" si="251"/>
        <v>$100K-$125K</v>
      </c>
    </row>
    <row r="15840" spans="1:5" x14ac:dyDescent="0.3">
      <c r="A15840" s="33" t="s">
        <v>0</v>
      </c>
      <c r="B15840" s="33" t="s">
        <v>53</v>
      </c>
      <c r="C15840" s="33">
        <v>90000</v>
      </c>
      <c r="D15840" s="33" t="s">
        <v>6097</v>
      </c>
      <c r="E15840" t="str">
        <f t="shared" si="251"/>
        <v>$75K-$100K</v>
      </c>
    </row>
    <row r="15841" spans="1:5" x14ac:dyDescent="0.3">
      <c r="A15841" s="33" t="s">
        <v>1</v>
      </c>
      <c r="B15841" s="33" t="s">
        <v>110</v>
      </c>
      <c r="C15841" s="33">
        <v>101029</v>
      </c>
      <c r="D15841" s="33" t="s">
        <v>4793</v>
      </c>
      <c r="E15841" t="str">
        <f t="shared" si="251"/>
        <v>$100K-$125K</v>
      </c>
    </row>
    <row r="15842" spans="1:5" x14ac:dyDescent="0.3">
      <c r="A15842" s="33" t="s">
        <v>1</v>
      </c>
      <c r="B15842" s="33" t="s">
        <v>53</v>
      </c>
      <c r="C15842" s="33">
        <v>99150</v>
      </c>
      <c r="D15842" s="33" t="s">
        <v>4535</v>
      </c>
      <c r="E15842" t="str">
        <f t="shared" si="251"/>
        <v>$75K-$100K</v>
      </c>
    </row>
    <row r="15843" spans="1:5" x14ac:dyDescent="0.3">
      <c r="A15843" s="33" t="s">
        <v>125</v>
      </c>
      <c r="B15843" s="33" t="s">
        <v>53</v>
      </c>
      <c r="C15843" s="33">
        <v>90000</v>
      </c>
      <c r="D15843" s="33" t="s">
        <v>3141</v>
      </c>
      <c r="E15843" t="str">
        <f t="shared" si="251"/>
        <v>$75K-$100K</v>
      </c>
    </row>
    <row r="15844" spans="1:5" x14ac:dyDescent="0.3">
      <c r="A15844" s="33" t="s">
        <v>4</v>
      </c>
      <c r="B15844" s="33" t="s">
        <v>53</v>
      </c>
      <c r="C15844" s="33">
        <v>90000</v>
      </c>
      <c r="D15844" s="33" t="s">
        <v>6098</v>
      </c>
      <c r="E15844" t="str">
        <f t="shared" si="251"/>
        <v>$75K-$100K</v>
      </c>
    </row>
    <row r="15845" spans="1:5" x14ac:dyDescent="0.3">
      <c r="A15845" s="33" t="s">
        <v>125</v>
      </c>
      <c r="B15845" s="33" t="s">
        <v>53</v>
      </c>
      <c r="C15845" s="33">
        <v>86732.5</v>
      </c>
      <c r="D15845" s="33" t="s">
        <v>1129</v>
      </c>
      <c r="E15845" t="str">
        <f t="shared" si="251"/>
        <v>$75K-$100K</v>
      </c>
    </row>
    <row r="15846" spans="1:5" x14ac:dyDescent="0.3">
      <c r="A15846" s="33" t="s">
        <v>0</v>
      </c>
      <c r="B15846" s="33" t="s">
        <v>53</v>
      </c>
      <c r="C15846" s="33"/>
      <c r="D15846" s="33" t="s">
        <v>258</v>
      </c>
      <c r="E15846" t="str">
        <f t="shared" si="251"/>
        <v>No Data</v>
      </c>
    </row>
    <row r="15847" spans="1:5" x14ac:dyDescent="0.3">
      <c r="A15847" s="33" t="s">
        <v>0</v>
      </c>
      <c r="B15847" s="33" t="s">
        <v>53</v>
      </c>
      <c r="C15847" s="33"/>
      <c r="D15847" s="33" t="s">
        <v>1296</v>
      </c>
      <c r="E15847" t="str">
        <f t="shared" si="251"/>
        <v>No Data</v>
      </c>
    </row>
    <row r="15848" spans="1:5" x14ac:dyDescent="0.3">
      <c r="A15848" s="33" t="s">
        <v>125</v>
      </c>
      <c r="B15848" s="33" t="s">
        <v>53</v>
      </c>
      <c r="C15848" s="33"/>
      <c r="D15848" s="33" t="s">
        <v>1815</v>
      </c>
      <c r="E15848" t="str">
        <f t="shared" si="251"/>
        <v>No Data</v>
      </c>
    </row>
    <row r="15849" spans="1:5" x14ac:dyDescent="0.3">
      <c r="A15849" s="33" t="s">
        <v>125</v>
      </c>
      <c r="B15849" s="33" t="s">
        <v>53</v>
      </c>
      <c r="C15849" s="33"/>
      <c r="D15849" s="33" t="s">
        <v>411</v>
      </c>
      <c r="E15849" t="str">
        <f t="shared" si="251"/>
        <v>No Data</v>
      </c>
    </row>
    <row r="15850" spans="1:5" x14ac:dyDescent="0.3">
      <c r="A15850" s="33" t="s">
        <v>0</v>
      </c>
      <c r="B15850" s="33" t="s">
        <v>54</v>
      </c>
      <c r="C15850" s="33"/>
      <c r="D15850" s="33" t="s">
        <v>476</v>
      </c>
      <c r="E15850" t="str">
        <f t="shared" si="251"/>
        <v>No Data</v>
      </c>
    </row>
    <row r="15851" spans="1:5" x14ac:dyDescent="0.3">
      <c r="A15851" s="33" t="s">
        <v>0</v>
      </c>
      <c r="B15851" s="33" t="s">
        <v>53</v>
      </c>
      <c r="C15851" s="33">
        <v>98850</v>
      </c>
      <c r="D15851" s="33" t="s">
        <v>6088</v>
      </c>
      <c r="E15851" t="str">
        <f t="shared" si="251"/>
        <v>$75K-$100K</v>
      </c>
    </row>
    <row r="15852" spans="1:5" x14ac:dyDescent="0.3">
      <c r="A15852" s="33" t="s">
        <v>128</v>
      </c>
      <c r="B15852" s="33" t="s">
        <v>53</v>
      </c>
      <c r="C15852" s="33">
        <v>155000</v>
      </c>
      <c r="D15852" s="33" t="s">
        <v>238</v>
      </c>
      <c r="E15852" t="str">
        <f t="shared" si="251"/>
        <v>$125K-$200K</v>
      </c>
    </row>
    <row r="15853" spans="1:5" x14ac:dyDescent="0.3">
      <c r="A15853" s="33" t="s">
        <v>2</v>
      </c>
      <c r="B15853" s="33" t="s">
        <v>53</v>
      </c>
      <c r="C15853" s="33"/>
      <c r="D15853" s="33" t="s">
        <v>3831</v>
      </c>
      <c r="E15853" t="str">
        <f t="shared" si="251"/>
        <v>No Data</v>
      </c>
    </row>
    <row r="15854" spans="1:5" x14ac:dyDescent="0.3">
      <c r="A15854" s="33" t="s">
        <v>0</v>
      </c>
      <c r="B15854" s="33" t="s">
        <v>53</v>
      </c>
      <c r="C15854" s="33">
        <v>115000</v>
      </c>
      <c r="D15854" s="33" t="s">
        <v>764</v>
      </c>
      <c r="E15854" t="str">
        <f t="shared" si="251"/>
        <v>$100K-$125K</v>
      </c>
    </row>
    <row r="15855" spans="1:5" x14ac:dyDescent="0.3">
      <c r="A15855" s="33" t="s">
        <v>4</v>
      </c>
      <c r="B15855" s="33" t="s">
        <v>81</v>
      </c>
      <c r="C15855" s="33">
        <v>90000</v>
      </c>
      <c r="D15855" s="33" t="s">
        <v>6099</v>
      </c>
      <c r="E15855" t="str">
        <f t="shared" si="251"/>
        <v>$75K-$100K</v>
      </c>
    </row>
    <row r="15856" spans="1:5" x14ac:dyDescent="0.3">
      <c r="A15856" s="33" t="s">
        <v>0</v>
      </c>
      <c r="B15856" s="33" t="s">
        <v>121</v>
      </c>
      <c r="C15856" s="33">
        <v>70000</v>
      </c>
      <c r="D15856" s="33" t="s">
        <v>6100</v>
      </c>
      <c r="E15856" t="str">
        <f t="shared" si="251"/>
        <v>&lt;$75K</v>
      </c>
    </row>
    <row r="15857" spans="1:5" x14ac:dyDescent="0.3">
      <c r="A15857" s="33" t="s">
        <v>126</v>
      </c>
      <c r="B15857" s="33" t="s">
        <v>53</v>
      </c>
      <c r="C15857" s="33">
        <v>125000</v>
      </c>
      <c r="D15857" s="33" t="s">
        <v>6101</v>
      </c>
      <c r="E15857" t="str">
        <f t="shared" si="251"/>
        <v>$100K-$125K</v>
      </c>
    </row>
    <row r="15858" spans="1:5" x14ac:dyDescent="0.3">
      <c r="A15858" s="33" t="s">
        <v>2</v>
      </c>
      <c r="B15858" s="33" t="s">
        <v>97</v>
      </c>
      <c r="C15858" s="33">
        <v>111175</v>
      </c>
      <c r="D15858" s="33" t="s">
        <v>6102</v>
      </c>
      <c r="E15858" t="str">
        <f t="shared" si="251"/>
        <v>$100K-$125K</v>
      </c>
    </row>
    <row r="15859" spans="1:5" x14ac:dyDescent="0.3">
      <c r="A15859" s="33" t="s">
        <v>0</v>
      </c>
      <c r="B15859" s="33" t="s">
        <v>53</v>
      </c>
      <c r="C15859" s="33">
        <v>136400</v>
      </c>
      <c r="D15859" s="33" t="s">
        <v>516</v>
      </c>
      <c r="E15859" t="str">
        <f t="shared" si="251"/>
        <v>$125K-$200K</v>
      </c>
    </row>
    <row r="15860" spans="1:5" x14ac:dyDescent="0.3">
      <c r="A15860" s="33" t="s">
        <v>2</v>
      </c>
      <c r="B15860" s="33" t="s">
        <v>106</v>
      </c>
      <c r="C15860" s="33">
        <v>99150</v>
      </c>
      <c r="D15860" s="33" t="s">
        <v>335</v>
      </c>
      <c r="E15860" t="str">
        <f t="shared" si="251"/>
        <v>$75K-$100K</v>
      </c>
    </row>
    <row r="15861" spans="1:5" x14ac:dyDescent="0.3">
      <c r="A15861" s="33" t="s">
        <v>1</v>
      </c>
      <c r="B15861" s="33" t="s">
        <v>54</v>
      </c>
      <c r="C15861" s="33">
        <v>189500</v>
      </c>
      <c r="D15861" s="33" t="s">
        <v>6103</v>
      </c>
      <c r="E15861" t="str">
        <f t="shared" si="251"/>
        <v>$125K-$200K</v>
      </c>
    </row>
    <row r="15862" spans="1:5" x14ac:dyDescent="0.3">
      <c r="A15862" s="33" t="s">
        <v>4</v>
      </c>
      <c r="B15862" s="33" t="s">
        <v>53</v>
      </c>
      <c r="C15862" s="33">
        <v>100000</v>
      </c>
      <c r="D15862" s="33" t="s">
        <v>6104</v>
      </c>
      <c r="E15862" t="str">
        <f t="shared" si="251"/>
        <v>$75K-$100K</v>
      </c>
    </row>
    <row r="15863" spans="1:5" x14ac:dyDescent="0.3">
      <c r="A15863" s="33" t="s">
        <v>0</v>
      </c>
      <c r="B15863" s="33" t="s">
        <v>53</v>
      </c>
      <c r="C15863" s="33">
        <v>145500</v>
      </c>
      <c r="D15863" s="33" t="s">
        <v>326</v>
      </c>
      <c r="E15863" t="str">
        <f t="shared" si="251"/>
        <v>$125K-$200K</v>
      </c>
    </row>
    <row r="15864" spans="1:5" x14ac:dyDescent="0.3">
      <c r="A15864" s="33" t="s">
        <v>4</v>
      </c>
      <c r="B15864" s="33" t="s">
        <v>53</v>
      </c>
      <c r="C15864" s="33">
        <v>120000</v>
      </c>
      <c r="D15864" s="33" t="s">
        <v>2400</v>
      </c>
      <c r="E15864" t="str">
        <f t="shared" si="251"/>
        <v>$100K-$125K</v>
      </c>
    </row>
    <row r="15865" spans="1:5" x14ac:dyDescent="0.3">
      <c r="A15865" s="33" t="s">
        <v>2</v>
      </c>
      <c r="B15865" s="33" t="s">
        <v>97</v>
      </c>
      <c r="C15865" s="33">
        <v>111202</v>
      </c>
      <c r="D15865" s="33" t="s">
        <v>2248</v>
      </c>
      <c r="E15865" t="str">
        <f t="shared" si="251"/>
        <v>$100K-$125K</v>
      </c>
    </row>
    <row r="15866" spans="1:5" x14ac:dyDescent="0.3">
      <c r="A15866" s="33" t="s">
        <v>125</v>
      </c>
      <c r="B15866" s="33" t="s">
        <v>53</v>
      </c>
      <c r="C15866" s="33">
        <v>82000</v>
      </c>
      <c r="D15866" s="33" t="s">
        <v>6105</v>
      </c>
      <c r="E15866" t="str">
        <f t="shared" si="251"/>
        <v>$75K-$100K</v>
      </c>
    </row>
    <row r="15867" spans="1:5" x14ac:dyDescent="0.3">
      <c r="A15867" s="33" t="s">
        <v>52</v>
      </c>
      <c r="B15867" s="33" t="s">
        <v>53</v>
      </c>
      <c r="C15867" s="33"/>
      <c r="D15867" s="33" t="s">
        <v>6106</v>
      </c>
      <c r="E15867" t="str">
        <f t="shared" si="251"/>
        <v>No Data</v>
      </c>
    </row>
    <row r="15868" spans="1:5" x14ac:dyDescent="0.3">
      <c r="A15868" s="33" t="s">
        <v>0</v>
      </c>
      <c r="B15868" s="33" t="s">
        <v>53</v>
      </c>
      <c r="C15868" s="33">
        <v>375000</v>
      </c>
      <c r="D15868" s="33" t="s">
        <v>431</v>
      </c>
      <c r="E15868" t="str">
        <f t="shared" si="251"/>
        <v>&gt;$200K</v>
      </c>
    </row>
    <row r="15869" spans="1:5" x14ac:dyDescent="0.3">
      <c r="A15869" s="33" t="s">
        <v>0</v>
      </c>
      <c r="B15869" s="33" t="s">
        <v>54</v>
      </c>
      <c r="C15869" s="33"/>
      <c r="D15869" s="33" t="s">
        <v>2911</v>
      </c>
      <c r="E15869" t="str">
        <f t="shared" si="251"/>
        <v>No Data</v>
      </c>
    </row>
    <row r="15870" spans="1:5" x14ac:dyDescent="0.3">
      <c r="A15870" s="33" t="s">
        <v>0</v>
      </c>
      <c r="B15870" s="33" t="s">
        <v>53</v>
      </c>
      <c r="C15870" s="33">
        <v>234000</v>
      </c>
      <c r="D15870" s="33" t="s">
        <v>219</v>
      </c>
      <c r="E15870" t="str">
        <f t="shared" si="251"/>
        <v>&gt;$200K</v>
      </c>
    </row>
    <row r="15871" spans="1:5" x14ac:dyDescent="0.3">
      <c r="A15871" s="33" t="s">
        <v>52</v>
      </c>
      <c r="B15871" s="33" t="s">
        <v>53</v>
      </c>
      <c r="C15871" s="33"/>
      <c r="D15871" s="33" t="s">
        <v>6107</v>
      </c>
      <c r="E15871" t="str">
        <f t="shared" si="251"/>
        <v>No Data</v>
      </c>
    </row>
    <row r="15872" spans="1:5" x14ac:dyDescent="0.3">
      <c r="A15872" s="33" t="s">
        <v>4</v>
      </c>
      <c r="B15872" s="33" t="s">
        <v>110</v>
      </c>
      <c r="C15872" s="33">
        <v>147500</v>
      </c>
      <c r="D15872" s="33" t="s">
        <v>629</v>
      </c>
      <c r="E15872" t="str">
        <f t="shared" si="251"/>
        <v>$125K-$200K</v>
      </c>
    </row>
    <row r="15873" spans="1:5" x14ac:dyDescent="0.3">
      <c r="A15873" s="33" t="s">
        <v>0</v>
      </c>
      <c r="B15873" s="33" t="s">
        <v>99</v>
      </c>
      <c r="C15873" s="33">
        <v>63000</v>
      </c>
      <c r="D15873" s="33" t="s">
        <v>3338</v>
      </c>
      <c r="E15873" t="str">
        <f t="shared" si="251"/>
        <v>&lt;$75K</v>
      </c>
    </row>
    <row r="15874" spans="1:5" x14ac:dyDescent="0.3">
      <c r="A15874" s="33" t="s">
        <v>0</v>
      </c>
      <c r="B15874" s="33" t="s">
        <v>54</v>
      </c>
      <c r="C15874" s="33"/>
      <c r="D15874" s="33" t="s">
        <v>258</v>
      </c>
      <c r="E15874" t="str">
        <f t="shared" si="251"/>
        <v>No Data</v>
      </c>
    </row>
    <row r="15875" spans="1:5" x14ac:dyDescent="0.3">
      <c r="A15875" s="33" t="s">
        <v>1</v>
      </c>
      <c r="B15875" s="33" t="s">
        <v>72</v>
      </c>
      <c r="C15875" s="33">
        <v>85205</v>
      </c>
      <c r="D15875" s="33" t="s">
        <v>6108</v>
      </c>
      <c r="E15875" t="str">
        <f t="shared" ref="E15875:E15938" si="252">_xlfn.XLOOKUP(C15875,$H$16:$H$21,$G$16:$G$21,,1)</f>
        <v>$75K-$100K</v>
      </c>
    </row>
    <row r="15876" spans="1:5" x14ac:dyDescent="0.3">
      <c r="A15876" s="33" t="s">
        <v>4</v>
      </c>
      <c r="B15876" s="33" t="s">
        <v>63</v>
      </c>
      <c r="C15876" s="33">
        <v>60000</v>
      </c>
      <c r="D15876" s="33" t="s">
        <v>2822</v>
      </c>
      <c r="E15876" t="str">
        <f t="shared" si="252"/>
        <v>&lt;$75K</v>
      </c>
    </row>
    <row r="15877" spans="1:5" x14ac:dyDescent="0.3">
      <c r="A15877" s="33" t="s">
        <v>0</v>
      </c>
      <c r="B15877" s="33" t="s">
        <v>53</v>
      </c>
      <c r="C15877" s="33">
        <v>180000</v>
      </c>
      <c r="D15877" s="33" t="s">
        <v>1883</v>
      </c>
      <c r="E15877" t="str">
        <f t="shared" si="252"/>
        <v>$125K-$200K</v>
      </c>
    </row>
    <row r="15878" spans="1:5" x14ac:dyDescent="0.3">
      <c r="A15878" s="33" t="s">
        <v>2</v>
      </c>
      <c r="B15878" s="33" t="s">
        <v>53</v>
      </c>
      <c r="C15878" s="33">
        <v>133000</v>
      </c>
      <c r="D15878" s="33" t="s">
        <v>217</v>
      </c>
      <c r="E15878" t="str">
        <f t="shared" si="252"/>
        <v>$125K-$200K</v>
      </c>
    </row>
    <row r="15879" spans="1:5" x14ac:dyDescent="0.3">
      <c r="A15879" s="33" t="s">
        <v>129</v>
      </c>
      <c r="B15879" s="33" t="s">
        <v>53</v>
      </c>
      <c r="C15879" s="33">
        <v>156000</v>
      </c>
      <c r="D15879" s="33" t="s">
        <v>6109</v>
      </c>
      <c r="E15879" t="str">
        <f t="shared" si="252"/>
        <v>$125K-$200K</v>
      </c>
    </row>
    <row r="15880" spans="1:5" x14ac:dyDescent="0.3">
      <c r="A15880" s="33" t="s">
        <v>2</v>
      </c>
      <c r="B15880" s="33" t="s">
        <v>53</v>
      </c>
      <c r="C15880" s="33"/>
      <c r="D15880" s="33" t="s">
        <v>6110</v>
      </c>
      <c r="E15880" t="str">
        <f t="shared" si="252"/>
        <v>No Data</v>
      </c>
    </row>
    <row r="15881" spans="1:5" x14ac:dyDescent="0.3">
      <c r="A15881" s="33" t="s">
        <v>4</v>
      </c>
      <c r="B15881" s="33" t="s">
        <v>53</v>
      </c>
      <c r="C15881" s="33">
        <v>100740</v>
      </c>
      <c r="D15881" s="33" t="s">
        <v>2794</v>
      </c>
      <c r="E15881" t="str">
        <f t="shared" si="252"/>
        <v>$100K-$125K</v>
      </c>
    </row>
    <row r="15882" spans="1:5" x14ac:dyDescent="0.3">
      <c r="A15882" s="33" t="s">
        <v>4</v>
      </c>
      <c r="B15882" s="33" t="s">
        <v>53</v>
      </c>
      <c r="C15882" s="33">
        <v>125000</v>
      </c>
      <c r="D15882" s="33" t="s">
        <v>1220</v>
      </c>
      <c r="E15882" t="str">
        <f t="shared" si="252"/>
        <v>$100K-$125K</v>
      </c>
    </row>
    <row r="15883" spans="1:5" x14ac:dyDescent="0.3">
      <c r="A15883" s="33" t="s">
        <v>0</v>
      </c>
      <c r="B15883" s="33" t="s">
        <v>69</v>
      </c>
      <c r="C15883" s="33">
        <v>192000</v>
      </c>
      <c r="D15883" s="33" t="s">
        <v>3046</v>
      </c>
      <c r="E15883" t="str">
        <f t="shared" si="252"/>
        <v>$125K-$200K</v>
      </c>
    </row>
    <row r="15884" spans="1:5" x14ac:dyDescent="0.3">
      <c r="A15884" s="33" t="s">
        <v>0</v>
      </c>
      <c r="B15884" s="33" t="s">
        <v>53</v>
      </c>
      <c r="C15884" s="33">
        <v>150000</v>
      </c>
      <c r="D15884" s="33" t="s">
        <v>717</v>
      </c>
      <c r="E15884" t="str">
        <f t="shared" si="252"/>
        <v>$125K-$200K</v>
      </c>
    </row>
    <row r="15885" spans="1:5" x14ac:dyDescent="0.3">
      <c r="A15885" s="33" t="s">
        <v>4</v>
      </c>
      <c r="B15885" s="33" t="s">
        <v>53</v>
      </c>
      <c r="C15885" s="33">
        <v>115000</v>
      </c>
      <c r="D15885" s="33" t="s">
        <v>1057</v>
      </c>
      <c r="E15885" t="str">
        <f t="shared" si="252"/>
        <v>$100K-$125K</v>
      </c>
    </row>
    <row r="15886" spans="1:5" x14ac:dyDescent="0.3">
      <c r="A15886" s="33" t="s">
        <v>4</v>
      </c>
      <c r="B15886" s="33" t="s">
        <v>87</v>
      </c>
      <c r="C15886" s="33">
        <v>96773</v>
      </c>
      <c r="D15886" s="33" t="s">
        <v>6111</v>
      </c>
      <c r="E15886" t="str">
        <f t="shared" si="252"/>
        <v>$75K-$100K</v>
      </c>
    </row>
    <row r="15887" spans="1:5" x14ac:dyDescent="0.3">
      <c r="A15887" s="33" t="s">
        <v>2</v>
      </c>
      <c r="B15887" s="33" t="s">
        <v>53</v>
      </c>
      <c r="C15887" s="33">
        <v>70000</v>
      </c>
      <c r="D15887" s="33" t="s">
        <v>248</v>
      </c>
      <c r="E15887" t="str">
        <f t="shared" si="252"/>
        <v>&lt;$75K</v>
      </c>
    </row>
    <row r="15888" spans="1:5" x14ac:dyDescent="0.3">
      <c r="A15888" s="33" t="s">
        <v>0</v>
      </c>
      <c r="B15888" s="33" t="s">
        <v>53</v>
      </c>
      <c r="C15888" s="33"/>
      <c r="D15888" s="33" t="s">
        <v>2911</v>
      </c>
      <c r="E15888" t="str">
        <f t="shared" si="252"/>
        <v>No Data</v>
      </c>
    </row>
    <row r="15889" spans="1:5" x14ac:dyDescent="0.3">
      <c r="A15889" s="33" t="s">
        <v>128</v>
      </c>
      <c r="B15889" s="33" t="s">
        <v>54</v>
      </c>
      <c r="C15889" s="33">
        <v>150000</v>
      </c>
      <c r="D15889" s="33" t="s">
        <v>499</v>
      </c>
      <c r="E15889" t="str">
        <f t="shared" si="252"/>
        <v>$125K-$200K</v>
      </c>
    </row>
    <row r="15890" spans="1:5" x14ac:dyDescent="0.3">
      <c r="A15890" s="33" t="s">
        <v>0</v>
      </c>
      <c r="B15890" s="33" t="s">
        <v>53</v>
      </c>
      <c r="C15890" s="33">
        <v>171500</v>
      </c>
      <c r="D15890" s="33" t="s">
        <v>845</v>
      </c>
      <c r="E15890" t="str">
        <f t="shared" si="252"/>
        <v>$125K-$200K</v>
      </c>
    </row>
    <row r="15891" spans="1:5" x14ac:dyDescent="0.3">
      <c r="A15891" s="33" t="s">
        <v>128</v>
      </c>
      <c r="B15891" s="33" t="s">
        <v>72</v>
      </c>
      <c r="C15891" s="33">
        <v>157500</v>
      </c>
      <c r="D15891" s="33" t="s">
        <v>4084</v>
      </c>
      <c r="E15891" t="str">
        <f t="shared" si="252"/>
        <v>$125K-$200K</v>
      </c>
    </row>
    <row r="15892" spans="1:5" x14ac:dyDescent="0.3">
      <c r="A15892" s="33" t="s">
        <v>2</v>
      </c>
      <c r="B15892" s="33" t="s">
        <v>72</v>
      </c>
      <c r="C15892" s="33">
        <v>77017.5</v>
      </c>
      <c r="D15892" s="33" t="s">
        <v>6112</v>
      </c>
      <c r="E15892" t="str">
        <f t="shared" si="252"/>
        <v>$75K-$100K</v>
      </c>
    </row>
    <row r="15893" spans="1:5" x14ac:dyDescent="0.3">
      <c r="A15893" s="33" t="s">
        <v>4</v>
      </c>
      <c r="B15893" s="33" t="s">
        <v>53</v>
      </c>
      <c r="C15893" s="33">
        <v>139539.5</v>
      </c>
      <c r="D15893" s="33" t="s">
        <v>6113</v>
      </c>
      <c r="E15893" t="str">
        <f t="shared" si="252"/>
        <v>$125K-$200K</v>
      </c>
    </row>
    <row r="15894" spans="1:5" x14ac:dyDescent="0.3">
      <c r="A15894" s="33" t="s">
        <v>4</v>
      </c>
      <c r="B15894" s="33" t="s">
        <v>53</v>
      </c>
      <c r="C15894" s="33">
        <v>170000</v>
      </c>
      <c r="D15894" s="33" t="s">
        <v>6114</v>
      </c>
      <c r="E15894" t="str">
        <f t="shared" si="252"/>
        <v>$125K-$200K</v>
      </c>
    </row>
    <row r="15895" spans="1:5" x14ac:dyDescent="0.3">
      <c r="A15895" s="33" t="s">
        <v>2</v>
      </c>
      <c r="B15895" s="33" t="s">
        <v>53</v>
      </c>
      <c r="C15895" s="33">
        <v>90000</v>
      </c>
      <c r="D15895" s="33" t="s">
        <v>6115</v>
      </c>
      <c r="E15895" t="str">
        <f t="shared" si="252"/>
        <v>$75K-$100K</v>
      </c>
    </row>
    <row r="15896" spans="1:5" x14ac:dyDescent="0.3">
      <c r="A15896" s="33" t="s">
        <v>0</v>
      </c>
      <c r="B15896" s="33" t="s">
        <v>53</v>
      </c>
      <c r="C15896" s="33">
        <v>157500</v>
      </c>
      <c r="D15896" s="33" t="s">
        <v>935</v>
      </c>
      <c r="E15896" t="str">
        <f t="shared" si="252"/>
        <v>$125K-$200K</v>
      </c>
    </row>
    <row r="15897" spans="1:5" x14ac:dyDescent="0.3">
      <c r="A15897" s="33" t="s">
        <v>2</v>
      </c>
      <c r="B15897" s="33" t="s">
        <v>53</v>
      </c>
      <c r="C15897" s="33"/>
      <c r="D15897" s="33" t="s">
        <v>5351</v>
      </c>
      <c r="E15897" t="str">
        <f t="shared" si="252"/>
        <v>No Data</v>
      </c>
    </row>
    <row r="15898" spans="1:5" x14ac:dyDescent="0.3">
      <c r="A15898" s="33" t="s">
        <v>2</v>
      </c>
      <c r="B15898" s="33" t="s">
        <v>53</v>
      </c>
      <c r="C15898" s="33"/>
      <c r="D15898" s="33" t="s">
        <v>904</v>
      </c>
      <c r="E15898" t="str">
        <f t="shared" si="252"/>
        <v>No Data</v>
      </c>
    </row>
    <row r="15899" spans="1:5" x14ac:dyDescent="0.3">
      <c r="A15899" s="33" t="s">
        <v>0</v>
      </c>
      <c r="B15899" s="33" t="s">
        <v>53</v>
      </c>
      <c r="C15899" s="33"/>
      <c r="D15899" s="33" t="s">
        <v>6116</v>
      </c>
      <c r="E15899" t="str">
        <f t="shared" si="252"/>
        <v>No Data</v>
      </c>
    </row>
    <row r="15900" spans="1:5" x14ac:dyDescent="0.3">
      <c r="A15900" s="33" t="s">
        <v>2</v>
      </c>
      <c r="B15900" s="33" t="s">
        <v>53</v>
      </c>
      <c r="C15900" s="33">
        <v>60500</v>
      </c>
      <c r="D15900" s="33" t="s">
        <v>6117</v>
      </c>
      <c r="E15900" t="str">
        <f t="shared" si="252"/>
        <v>&lt;$75K</v>
      </c>
    </row>
    <row r="15901" spans="1:5" x14ac:dyDescent="0.3">
      <c r="A15901" s="33" t="s">
        <v>4</v>
      </c>
      <c r="B15901" s="33" t="s">
        <v>53</v>
      </c>
      <c r="C15901" s="33">
        <v>100000</v>
      </c>
      <c r="D15901" s="33" t="s">
        <v>693</v>
      </c>
      <c r="E15901" t="str">
        <f t="shared" si="252"/>
        <v>$75K-$100K</v>
      </c>
    </row>
    <row r="15902" spans="1:5" x14ac:dyDescent="0.3">
      <c r="A15902" s="33" t="s">
        <v>128</v>
      </c>
      <c r="B15902" s="33" t="s">
        <v>53</v>
      </c>
      <c r="C15902" s="33">
        <v>135000</v>
      </c>
      <c r="D15902" s="33" t="s">
        <v>3711</v>
      </c>
      <c r="E15902" t="str">
        <f t="shared" si="252"/>
        <v>$125K-$200K</v>
      </c>
    </row>
    <row r="15903" spans="1:5" x14ac:dyDescent="0.3">
      <c r="A15903" s="33" t="s">
        <v>2</v>
      </c>
      <c r="B15903" s="33" t="s">
        <v>53</v>
      </c>
      <c r="C15903" s="33">
        <v>90000</v>
      </c>
      <c r="D15903" s="33" t="s">
        <v>946</v>
      </c>
      <c r="E15903" t="str">
        <f t="shared" si="252"/>
        <v>$75K-$100K</v>
      </c>
    </row>
    <row r="15904" spans="1:5" x14ac:dyDescent="0.3">
      <c r="A15904" s="33" t="s">
        <v>2</v>
      </c>
      <c r="B15904" s="33" t="s">
        <v>53</v>
      </c>
      <c r="C15904" s="33">
        <v>55080</v>
      </c>
      <c r="D15904" s="33" t="s">
        <v>6118</v>
      </c>
      <c r="E15904" t="str">
        <f t="shared" si="252"/>
        <v>&lt;$75K</v>
      </c>
    </row>
    <row r="15905" spans="1:5" x14ac:dyDescent="0.3">
      <c r="A15905" s="33" t="s">
        <v>2</v>
      </c>
      <c r="B15905" s="33" t="s">
        <v>53</v>
      </c>
      <c r="C15905" s="33">
        <v>124640</v>
      </c>
      <c r="D15905" s="33" t="s">
        <v>405</v>
      </c>
      <c r="E15905" t="str">
        <f t="shared" si="252"/>
        <v>$100K-$125K</v>
      </c>
    </row>
    <row r="15906" spans="1:5" x14ac:dyDescent="0.3">
      <c r="A15906" s="33" t="s">
        <v>0</v>
      </c>
      <c r="B15906" s="33" t="s">
        <v>53</v>
      </c>
      <c r="C15906" s="33">
        <v>122500</v>
      </c>
      <c r="D15906" s="33" t="s">
        <v>488</v>
      </c>
      <c r="E15906" t="str">
        <f t="shared" si="252"/>
        <v>$100K-$125K</v>
      </c>
    </row>
    <row r="15907" spans="1:5" x14ac:dyDescent="0.3">
      <c r="A15907" s="33" t="s">
        <v>0</v>
      </c>
      <c r="B15907" s="33" t="s">
        <v>54</v>
      </c>
      <c r="C15907" s="33">
        <v>46696</v>
      </c>
      <c r="D15907" s="33" t="s">
        <v>4442</v>
      </c>
      <c r="E15907" t="str">
        <f t="shared" si="252"/>
        <v>&lt;$75K</v>
      </c>
    </row>
    <row r="15908" spans="1:5" x14ac:dyDescent="0.3">
      <c r="A15908" s="33" t="s">
        <v>0</v>
      </c>
      <c r="B15908" s="33" t="s">
        <v>54</v>
      </c>
      <c r="C15908" s="33">
        <v>150630</v>
      </c>
      <c r="D15908" s="33" t="s">
        <v>391</v>
      </c>
      <c r="E15908" t="str">
        <f t="shared" si="252"/>
        <v>$125K-$200K</v>
      </c>
    </row>
    <row r="15909" spans="1:5" x14ac:dyDescent="0.3">
      <c r="A15909" s="33" t="s">
        <v>4</v>
      </c>
      <c r="B15909" s="33" t="s">
        <v>98</v>
      </c>
      <c r="C15909" s="33">
        <v>89100</v>
      </c>
      <c r="D15909" s="33" t="s">
        <v>445</v>
      </c>
      <c r="E15909" t="str">
        <f t="shared" si="252"/>
        <v>$75K-$100K</v>
      </c>
    </row>
    <row r="15910" spans="1:5" x14ac:dyDescent="0.3">
      <c r="A15910" s="33" t="s">
        <v>4</v>
      </c>
      <c r="B15910" s="33" t="s">
        <v>53</v>
      </c>
      <c r="C15910" s="33">
        <v>122500</v>
      </c>
      <c r="D15910" s="33" t="s">
        <v>301</v>
      </c>
      <c r="E15910" t="str">
        <f t="shared" si="252"/>
        <v>$100K-$125K</v>
      </c>
    </row>
    <row r="15911" spans="1:5" x14ac:dyDescent="0.3">
      <c r="A15911" s="33" t="s">
        <v>2</v>
      </c>
      <c r="B15911" s="33" t="s">
        <v>53</v>
      </c>
      <c r="C15911" s="33">
        <v>78000</v>
      </c>
      <c r="D15911" s="33" t="s">
        <v>6119</v>
      </c>
      <c r="E15911" t="str">
        <f t="shared" si="252"/>
        <v>$75K-$100K</v>
      </c>
    </row>
    <row r="15912" spans="1:5" x14ac:dyDescent="0.3">
      <c r="A15912" s="33" t="s">
        <v>125</v>
      </c>
      <c r="B15912" s="33" t="s">
        <v>53</v>
      </c>
      <c r="C15912" s="33">
        <v>184000</v>
      </c>
      <c r="D15912" s="33" t="s">
        <v>256</v>
      </c>
      <c r="E15912" t="str">
        <f t="shared" si="252"/>
        <v>$125K-$200K</v>
      </c>
    </row>
    <row r="15913" spans="1:5" x14ac:dyDescent="0.3">
      <c r="A15913" s="33" t="s">
        <v>2</v>
      </c>
      <c r="B15913" s="33" t="s">
        <v>53</v>
      </c>
      <c r="C15913" s="33">
        <v>200000</v>
      </c>
      <c r="D15913" s="33" t="s">
        <v>3095</v>
      </c>
      <c r="E15913" t="str">
        <f t="shared" si="252"/>
        <v>$125K-$200K</v>
      </c>
    </row>
    <row r="15914" spans="1:5" x14ac:dyDescent="0.3">
      <c r="A15914" s="33" t="s">
        <v>2</v>
      </c>
      <c r="B15914" s="33" t="s">
        <v>53</v>
      </c>
      <c r="C15914" s="33"/>
      <c r="D15914" s="33" t="s">
        <v>480</v>
      </c>
      <c r="E15914" t="str">
        <f t="shared" si="252"/>
        <v>No Data</v>
      </c>
    </row>
    <row r="15915" spans="1:5" x14ac:dyDescent="0.3">
      <c r="A15915" s="33" t="s">
        <v>2</v>
      </c>
      <c r="B15915" s="33" t="s">
        <v>53</v>
      </c>
      <c r="C15915" s="33">
        <v>99500</v>
      </c>
      <c r="D15915" s="33" t="s">
        <v>5542</v>
      </c>
      <c r="E15915" t="str">
        <f t="shared" si="252"/>
        <v>$75K-$100K</v>
      </c>
    </row>
    <row r="15916" spans="1:5" x14ac:dyDescent="0.3">
      <c r="A15916" s="33" t="s">
        <v>2</v>
      </c>
      <c r="B15916" s="33" t="s">
        <v>53</v>
      </c>
      <c r="C15916" s="33"/>
      <c r="D15916" s="33" t="s">
        <v>2003</v>
      </c>
      <c r="E15916" t="str">
        <f t="shared" si="252"/>
        <v>No Data</v>
      </c>
    </row>
    <row r="15917" spans="1:5" x14ac:dyDescent="0.3">
      <c r="A15917" s="33" t="s">
        <v>52</v>
      </c>
      <c r="B15917" s="33" t="s">
        <v>53</v>
      </c>
      <c r="C15917" s="33"/>
      <c r="D15917" s="33" t="s">
        <v>6120</v>
      </c>
      <c r="E15917" t="str">
        <f t="shared" si="252"/>
        <v>No Data</v>
      </c>
    </row>
    <row r="15918" spans="1:5" x14ac:dyDescent="0.3">
      <c r="A15918" s="33" t="s">
        <v>0</v>
      </c>
      <c r="B15918" s="33" t="s">
        <v>53</v>
      </c>
      <c r="C15918" s="33"/>
      <c r="D15918" s="33" t="s">
        <v>1398</v>
      </c>
      <c r="E15918" t="str">
        <f t="shared" si="252"/>
        <v>No Data</v>
      </c>
    </row>
    <row r="15919" spans="1:5" x14ac:dyDescent="0.3">
      <c r="A15919" s="33" t="s">
        <v>2</v>
      </c>
      <c r="B15919" s="33" t="s">
        <v>53</v>
      </c>
      <c r="C15919" s="33"/>
      <c r="D15919" s="33" t="s">
        <v>6121</v>
      </c>
      <c r="E15919" t="str">
        <f t="shared" si="252"/>
        <v>No Data</v>
      </c>
    </row>
    <row r="15920" spans="1:5" x14ac:dyDescent="0.3">
      <c r="A15920" s="33" t="s">
        <v>0</v>
      </c>
      <c r="B15920" s="33" t="s">
        <v>56</v>
      </c>
      <c r="C15920" s="33">
        <v>157500</v>
      </c>
      <c r="D15920" s="33" t="s">
        <v>933</v>
      </c>
      <c r="E15920" t="str">
        <f t="shared" si="252"/>
        <v>$125K-$200K</v>
      </c>
    </row>
    <row r="15921" spans="1:5" x14ac:dyDescent="0.3">
      <c r="A15921" s="33" t="s">
        <v>0</v>
      </c>
      <c r="B15921" s="33" t="s">
        <v>53</v>
      </c>
      <c r="C15921" s="33">
        <v>102500</v>
      </c>
      <c r="D15921" s="33" t="s">
        <v>232</v>
      </c>
      <c r="E15921" t="str">
        <f t="shared" si="252"/>
        <v>$100K-$125K</v>
      </c>
    </row>
    <row r="15922" spans="1:5" x14ac:dyDescent="0.3">
      <c r="A15922" s="33" t="s">
        <v>2</v>
      </c>
      <c r="B15922" s="33" t="s">
        <v>53</v>
      </c>
      <c r="C15922" s="33"/>
      <c r="D15922" s="33" t="s">
        <v>1501</v>
      </c>
      <c r="E15922" t="str">
        <f t="shared" si="252"/>
        <v>No Data</v>
      </c>
    </row>
    <row r="15923" spans="1:5" x14ac:dyDescent="0.3">
      <c r="A15923" s="33" t="s">
        <v>4</v>
      </c>
      <c r="B15923" s="33" t="s">
        <v>53</v>
      </c>
      <c r="C15923" s="33"/>
      <c r="D15923" s="33" t="s">
        <v>3076</v>
      </c>
      <c r="E15923" t="str">
        <f t="shared" si="252"/>
        <v>No Data</v>
      </c>
    </row>
    <row r="15924" spans="1:5" x14ac:dyDescent="0.3">
      <c r="A15924" s="33" t="s">
        <v>0</v>
      </c>
      <c r="B15924" s="33" t="s">
        <v>53</v>
      </c>
      <c r="C15924" s="33">
        <v>118080</v>
      </c>
      <c r="D15924" s="33" t="s">
        <v>1105</v>
      </c>
      <c r="E15924" t="str">
        <f t="shared" si="252"/>
        <v>$100K-$125K</v>
      </c>
    </row>
    <row r="15925" spans="1:5" x14ac:dyDescent="0.3">
      <c r="A15925" s="33" t="s">
        <v>128</v>
      </c>
      <c r="B15925" s="33" t="s">
        <v>53</v>
      </c>
      <c r="C15925" s="33">
        <v>125000</v>
      </c>
      <c r="D15925" s="33" t="s">
        <v>1099</v>
      </c>
      <c r="E15925" t="str">
        <f t="shared" si="252"/>
        <v>$100K-$125K</v>
      </c>
    </row>
    <row r="15926" spans="1:5" x14ac:dyDescent="0.3">
      <c r="A15926" s="33" t="s">
        <v>0</v>
      </c>
      <c r="B15926" s="33" t="s">
        <v>53</v>
      </c>
      <c r="C15926" s="33">
        <v>70000</v>
      </c>
      <c r="D15926" s="33" t="s">
        <v>248</v>
      </c>
      <c r="E15926" t="str">
        <f t="shared" si="252"/>
        <v>&lt;$75K</v>
      </c>
    </row>
    <row r="15927" spans="1:5" x14ac:dyDescent="0.3">
      <c r="A15927" s="33" t="s">
        <v>4</v>
      </c>
      <c r="B15927" s="33" t="s">
        <v>53</v>
      </c>
      <c r="C15927" s="33"/>
      <c r="D15927" s="33" t="s">
        <v>833</v>
      </c>
      <c r="E15927" t="str">
        <f t="shared" si="252"/>
        <v>No Data</v>
      </c>
    </row>
    <row r="15928" spans="1:5" x14ac:dyDescent="0.3">
      <c r="A15928" s="33" t="s">
        <v>4</v>
      </c>
      <c r="B15928" s="33" t="s">
        <v>53</v>
      </c>
      <c r="C15928" s="33"/>
      <c r="D15928" s="33" t="s">
        <v>4698</v>
      </c>
      <c r="E15928" t="str">
        <f t="shared" si="252"/>
        <v>No Data</v>
      </c>
    </row>
    <row r="15929" spans="1:5" x14ac:dyDescent="0.3">
      <c r="A15929" s="33" t="s">
        <v>0</v>
      </c>
      <c r="B15929" s="33" t="s">
        <v>53</v>
      </c>
      <c r="C15929" s="33">
        <v>285500</v>
      </c>
      <c r="D15929" s="33" t="s">
        <v>217</v>
      </c>
      <c r="E15929" t="str">
        <f t="shared" si="252"/>
        <v>&gt;$200K</v>
      </c>
    </row>
    <row r="15930" spans="1:5" x14ac:dyDescent="0.3">
      <c r="A15930" s="33" t="s">
        <v>4</v>
      </c>
      <c r="B15930" s="33" t="s">
        <v>53</v>
      </c>
      <c r="C15930" s="33">
        <v>90000</v>
      </c>
      <c r="D15930" s="33" t="s">
        <v>294</v>
      </c>
      <c r="E15930" t="str">
        <f t="shared" si="252"/>
        <v>$75K-$100K</v>
      </c>
    </row>
    <row r="15931" spans="1:5" x14ac:dyDescent="0.3">
      <c r="A15931" s="33" t="s">
        <v>4</v>
      </c>
      <c r="B15931" s="33" t="s">
        <v>53</v>
      </c>
      <c r="C15931" s="33"/>
      <c r="D15931" s="33" t="s">
        <v>258</v>
      </c>
      <c r="E15931" t="str">
        <f t="shared" si="252"/>
        <v>No Data</v>
      </c>
    </row>
    <row r="15932" spans="1:5" x14ac:dyDescent="0.3">
      <c r="A15932" s="33" t="s">
        <v>0</v>
      </c>
      <c r="B15932" s="33" t="s">
        <v>53</v>
      </c>
      <c r="C15932" s="33"/>
      <c r="D15932" s="33" t="s">
        <v>258</v>
      </c>
      <c r="E15932" t="str">
        <f t="shared" si="252"/>
        <v>No Data</v>
      </c>
    </row>
    <row r="15933" spans="1:5" x14ac:dyDescent="0.3">
      <c r="A15933" s="33" t="s">
        <v>0</v>
      </c>
      <c r="B15933" s="33" t="s">
        <v>54</v>
      </c>
      <c r="C15933" s="33">
        <v>88708</v>
      </c>
      <c r="D15933" s="33" t="s">
        <v>6122</v>
      </c>
      <c r="E15933" t="str">
        <f t="shared" si="252"/>
        <v>$75K-$100K</v>
      </c>
    </row>
    <row r="15934" spans="1:5" x14ac:dyDescent="0.3">
      <c r="A15934" s="33" t="s">
        <v>4</v>
      </c>
      <c r="B15934" s="33" t="s">
        <v>53</v>
      </c>
      <c r="C15934" s="33">
        <v>87499.5</v>
      </c>
      <c r="D15934" s="33" t="s">
        <v>6123</v>
      </c>
      <c r="E15934" t="str">
        <f t="shared" si="252"/>
        <v>$75K-$100K</v>
      </c>
    </row>
    <row r="15935" spans="1:5" x14ac:dyDescent="0.3">
      <c r="A15935" s="33" t="s">
        <v>4</v>
      </c>
      <c r="B15935" s="33" t="s">
        <v>65</v>
      </c>
      <c r="C15935" s="33">
        <v>147500</v>
      </c>
      <c r="D15935" s="33" t="s">
        <v>405</v>
      </c>
      <c r="E15935" t="str">
        <f t="shared" si="252"/>
        <v>$125K-$200K</v>
      </c>
    </row>
    <row r="15936" spans="1:5" x14ac:dyDescent="0.3">
      <c r="A15936" s="33" t="s">
        <v>129</v>
      </c>
      <c r="B15936" s="33" t="s">
        <v>53</v>
      </c>
      <c r="C15936" s="33">
        <v>156500</v>
      </c>
      <c r="D15936" s="33" t="s">
        <v>431</v>
      </c>
      <c r="E15936" t="str">
        <f t="shared" si="252"/>
        <v>$125K-$200K</v>
      </c>
    </row>
    <row r="15937" spans="1:5" x14ac:dyDescent="0.3">
      <c r="A15937" s="33" t="s">
        <v>129</v>
      </c>
      <c r="B15937" s="33" t="s">
        <v>54</v>
      </c>
      <c r="C15937" s="33">
        <v>100000</v>
      </c>
      <c r="D15937" s="33" t="s">
        <v>232</v>
      </c>
      <c r="E15937" t="str">
        <f t="shared" si="252"/>
        <v>$75K-$100K</v>
      </c>
    </row>
    <row r="15938" spans="1:5" x14ac:dyDescent="0.3">
      <c r="A15938" s="33" t="s">
        <v>2</v>
      </c>
      <c r="B15938" s="33" t="s">
        <v>53</v>
      </c>
      <c r="C15938" s="33"/>
      <c r="D15938" s="33" t="s">
        <v>268</v>
      </c>
      <c r="E15938" t="str">
        <f t="shared" si="252"/>
        <v>No Data</v>
      </c>
    </row>
    <row r="15939" spans="1:5" x14ac:dyDescent="0.3">
      <c r="A15939" s="33" t="s">
        <v>128</v>
      </c>
      <c r="B15939" s="33" t="s">
        <v>53</v>
      </c>
      <c r="C15939" s="33"/>
      <c r="D15939" s="33" t="s">
        <v>1428</v>
      </c>
      <c r="E15939" t="str">
        <f t="shared" ref="E15939:E16002" si="253">_xlfn.XLOOKUP(C15939,$H$16:$H$21,$G$16:$G$21,,1)</f>
        <v>No Data</v>
      </c>
    </row>
    <row r="15940" spans="1:5" x14ac:dyDescent="0.3">
      <c r="A15940" s="33" t="s">
        <v>0</v>
      </c>
      <c r="B15940" s="33" t="s">
        <v>53</v>
      </c>
      <c r="C15940" s="33">
        <v>152650</v>
      </c>
      <c r="D15940" s="33" t="s">
        <v>299</v>
      </c>
      <c r="E15940" t="str">
        <f t="shared" si="253"/>
        <v>$125K-$200K</v>
      </c>
    </row>
    <row r="15941" spans="1:5" x14ac:dyDescent="0.3">
      <c r="A15941" s="33" t="s">
        <v>0</v>
      </c>
      <c r="B15941" s="33" t="s">
        <v>53</v>
      </c>
      <c r="C15941" s="33">
        <v>199000</v>
      </c>
      <c r="D15941" s="33" t="s">
        <v>217</v>
      </c>
      <c r="E15941" t="str">
        <f t="shared" si="253"/>
        <v>$125K-$200K</v>
      </c>
    </row>
    <row r="15942" spans="1:5" x14ac:dyDescent="0.3">
      <c r="A15942" s="33" t="s">
        <v>2</v>
      </c>
      <c r="B15942" s="33" t="s">
        <v>53</v>
      </c>
      <c r="C15942" s="33">
        <v>51000</v>
      </c>
      <c r="D15942" s="33" t="s">
        <v>268</v>
      </c>
      <c r="E15942" t="str">
        <f t="shared" si="253"/>
        <v>&lt;$75K</v>
      </c>
    </row>
    <row r="15943" spans="1:5" x14ac:dyDescent="0.3">
      <c r="A15943" s="33" t="s">
        <v>0</v>
      </c>
      <c r="B15943" s="33" t="s">
        <v>53</v>
      </c>
      <c r="C15943" s="33">
        <v>234000</v>
      </c>
      <c r="D15943" s="33" t="s">
        <v>217</v>
      </c>
      <c r="E15943" t="str">
        <f t="shared" si="253"/>
        <v>&gt;$200K</v>
      </c>
    </row>
    <row r="15944" spans="1:5" x14ac:dyDescent="0.3">
      <c r="A15944" s="33" t="s">
        <v>126</v>
      </c>
      <c r="B15944" s="33" t="s">
        <v>53</v>
      </c>
      <c r="C15944" s="33">
        <v>90000</v>
      </c>
      <c r="D15944" s="33" t="s">
        <v>1401</v>
      </c>
      <c r="E15944" t="str">
        <f t="shared" si="253"/>
        <v>$75K-$100K</v>
      </c>
    </row>
    <row r="15945" spans="1:5" x14ac:dyDescent="0.3">
      <c r="A15945" s="33" t="s">
        <v>0</v>
      </c>
      <c r="B15945" s="33" t="s">
        <v>53</v>
      </c>
      <c r="C15945" s="33">
        <v>107000</v>
      </c>
      <c r="D15945" s="33" t="s">
        <v>596</v>
      </c>
      <c r="E15945" t="str">
        <f t="shared" si="253"/>
        <v>$100K-$125K</v>
      </c>
    </row>
    <row r="15946" spans="1:5" x14ac:dyDescent="0.3">
      <c r="A15946" s="33" t="s">
        <v>0</v>
      </c>
      <c r="B15946" s="33" t="s">
        <v>53</v>
      </c>
      <c r="C15946" s="33">
        <v>116950</v>
      </c>
      <c r="D15946" s="33" t="s">
        <v>1302</v>
      </c>
      <c r="E15946" t="str">
        <f t="shared" si="253"/>
        <v>$100K-$125K</v>
      </c>
    </row>
    <row r="15947" spans="1:5" x14ac:dyDescent="0.3">
      <c r="A15947" s="33" t="s">
        <v>125</v>
      </c>
      <c r="B15947" s="33" t="s">
        <v>53</v>
      </c>
      <c r="C15947" s="33"/>
      <c r="D15947" s="33" t="s">
        <v>2696</v>
      </c>
      <c r="E15947" t="str">
        <f t="shared" si="253"/>
        <v>No Data</v>
      </c>
    </row>
    <row r="15948" spans="1:5" x14ac:dyDescent="0.3">
      <c r="A15948" s="33" t="s">
        <v>2</v>
      </c>
      <c r="B15948" s="33" t="s">
        <v>53</v>
      </c>
      <c r="C15948" s="33"/>
      <c r="D15948" s="33" t="s">
        <v>1126</v>
      </c>
      <c r="E15948" t="str">
        <f t="shared" si="253"/>
        <v>No Data</v>
      </c>
    </row>
    <row r="15949" spans="1:5" x14ac:dyDescent="0.3">
      <c r="A15949" s="33" t="s">
        <v>4</v>
      </c>
      <c r="B15949" s="33" t="s">
        <v>54</v>
      </c>
      <c r="C15949" s="33">
        <v>180500</v>
      </c>
      <c r="D15949" s="33" t="s">
        <v>596</v>
      </c>
      <c r="E15949" t="str">
        <f t="shared" si="253"/>
        <v>$125K-$200K</v>
      </c>
    </row>
    <row r="15950" spans="1:5" x14ac:dyDescent="0.3">
      <c r="A15950" s="33" t="s">
        <v>128</v>
      </c>
      <c r="B15950" s="33" t="s">
        <v>53</v>
      </c>
      <c r="C15950" s="33">
        <v>130000</v>
      </c>
      <c r="D15950" s="33" t="s">
        <v>6124</v>
      </c>
      <c r="E15950" t="str">
        <f t="shared" si="253"/>
        <v>$125K-$200K</v>
      </c>
    </row>
    <row r="15951" spans="1:5" x14ac:dyDescent="0.3">
      <c r="A15951" s="33" t="s">
        <v>0</v>
      </c>
      <c r="B15951" s="33" t="s">
        <v>53</v>
      </c>
      <c r="C15951" s="33">
        <v>155000</v>
      </c>
      <c r="D15951" s="33" t="s">
        <v>238</v>
      </c>
      <c r="E15951" t="str">
        <f t="shared" si="253"/>
        <v>$125K-$200K</v>
      </c>
    </row>
    <row r="15952" spans="1:5" x14ac:dyDescent="0.3">
      <c r="A15952" s="33" t="s">
        <v>52</v>
      </c>
      <c r="B15952" s="33" t="s">
        <v>53</v>
      </c>
      <c r="C15952" s="33">
        <v>47608.96875</v>
      </c>
      <c r="D15952" s="33" t="s">
        <v>6125</v>
      </c>
      <c r="E15952" t="str">
        <f t="shared" si="253"/>
        <v>&lt;$75K</v>
      </c>
    </row>
    <row r="15953" spans="1:5" x14ac:dyDescent="0.3">
      <c r="A15953" s="33" t="s">
        <v>126</v>
      </c>
      <c r="B15953" s="33" t="s">
        <v>81</v>
      </c>
      <c r="C15953" s="33">
        <v>125000</v>
      </c>
      <c r="D15953" s="33" t="s">
        <v>919</v>
      </c>
      <c r="E15953" t="str">
        <f t="shared" si="253"/>
        <v>$100K-$125K</v>
      </c>
    </row>
    <row r="15954" spans="1:5" x14ac:dyDescent="0.3">
      <c r="A15954" s="33" t="s">
        <v>126</v>
      </c>
      <c r="B15954" s="33" t="s">
        <v>69</v>
      </c>
      <c r="C15954" s="33">
        <v>147500</v>
      </c>
      <c r="D15954" s="33" t="s">
        <v>405</v>
      </c>
      <c r="E15954" t="str">
        <f t="shared" si="253"/>
        <v>$125K-$200K</v>
      </c>
    </row>
    <row r="15955" spans="1:5" x14ac:dyDescent="0.3">
      <c r="A15955" s="33" t="s">
        <v>0</v>
      </c>
      <c r="B15955" s="33" t="s">
        <v>54</v>
      </c>
      <c r="C15955" s="33">
        <v>94157</v>
      </c>
      <c r="D15955" s="33" t="s">
        <v>6126</v>
      </c>
      <c r="E15955" t="str">
        <f t="shared" si="253"/>
        <v>$75K-$100K</v>
      </c>
    </row>
    <row r="15956" spans="1:5" x14ac:dyDescent="0.3">
      <c r="A15956" s="33" t="s">
        <v>126</v>
      </c>
      <c r="B15956" s="33" t="s">
        <v>53</v>
      </c>
      <c r="C15956" s="33">
        <v>147500</v>
      </c>
      <c r="D15956" s="33" t="s">
        <v>4668</v>
      </c>
      <c r="E15956" t="str">
        <f t="shared" si="253"/>
        <v>$125K-$200K</v>
      </c>
    </row>
    <row r="15957" spans="1:5" x14ac:dyDescent="0.3">
      <c r="A15957" s="33" t="s">
        <v>129</v>
      </c>
      <c r="B15957" s="33" t="s">
        <v>110</v>
      </c>
      <c r="C15957" s="33">
        <v>141000</v>
      </c>
      <c r="D15957" s="33" t="s">
        <v>4654</v>
      </c>
      <c r="E15957" t="str">
        <f t="shared" si="253"/>
        <v>$125K-$200K</v>
      </c>
    </row>
    <row r="15958" spans="1:5" x14ac:dyDescent="0.3">
      <c r="A15958" s="33" t="s">
        <v>2</v>
      </c>
      <c r="B15958" s="33" t="s">
        <v>53</v>
      </c>
      <c r="C15958" s="33"/>
      <c r="D15958" s="33" t="s">
        <v>265</v>
      </c>
      <c r="E15958" t="str">
        <f t="shared" si="253"/>
        <v>No Data</v>
      </c>
    </row>
    <row r="15959" spans="1:5" x14ac:dyDescent="0.3">
      <c r="A15959" s="33" t="s">
        <v>52</v>
      </c>
      <c r="B15959" s="33" t="s">
        <v>53</v>
      </c>
      <c r="C15959" s="33">
        <v>57500</v>
      </c>
      <c r="D15959" s="33" t="s">
        <v>268</v>
      </c>
      <c r="E15959" t="str">
        <f t="shared" si="253"/>
        <v>&lt;$75K</v>
      </c>
    </row>
    <row r="15960" spans="1:5" x14ac:dyDescent="0.3">
      <c r="A15960" s="33" t="s">
        <v>4</v>
      </c>
      <c r="B15960" s="33" t="s">
        <v>53</v>
      </c>
      <c r="C15960" s="33">
        <v>200000</v>
      </c>
      <c r="D15960" s="33" t="s">
        <v>496</v>
      </c>
      <c r="E15960" t="str">
        <f t="shared" si="253"/>
        <v>$125K-$200K</v>
      </c>
    </row>
    <row r="15961" spans="1:5" x14ac:dyDescent="0.3">
      <c r="A15961" s="33" t="s">
        <v>0</v>
      </c>
      <c r="B15961" s="33" t="s">
        <v>53</v>
      </c>
      <c r="C15961" s="33">
        <v>140000</v>
      </c>
      <c r="D15961" s="33" t="s">
        <v>2815</v>
      </c>
      <c r="E15961" t="str">
        <f t="shared" si="253"/>
        <v>$125K-$200K</v>
      </c>
    </row>
    <row r="15962" spans="1:5" x14ac:dyDescent="0.3">
      <c r="A15962" s="33" t="s">
        <v>2</v>
      </c>
      <c r="B15962" s="33" t="s">
        <v>53</v>
      </c>
      <c r="C15962" s="33"/>
      <c r="D15962" s="33" t="s">
        <v>4354</v>
      </c>
      <c r="E15962" t="str">
        <f t="shared" si="253"/>
        <v>No Data</v>
      </c>
    </row>
    <row r="15963" spans="1:5" x14ac:dyDescent="0.3">
      <c r="A15963" s="33" t="s">
        <v>0</v>
      </c>
      <c r="B15963" s="33" t="s">
        <v>53</v>
      </c>
      <c r="C15963" s="33">
        <v>94199</v>
      </c>
      <c r="D15963" s="33" t="s">
        <v>974</v>
      </c>
      <c r="E15963" t="str">
        <f t="shared" si="253"/>
        <v>$75K-$100K</v>
      </c>
    </row>
    <row r="15964" spans="1:5" x14ac:dyDescent="0.3">
      <c r="A15964" s="33" t="s">
        <v>0</v>
      </c>
      <c r="B15964" s="33" t="s">
        <v>53</v>
      </c>
      <c r="C15964" s="33">
        <v>86293</v>
      </c>
      <c r="D15964" s="33" t="s">
        <v>6127</v>
      </c>
      <c r="E15964" t="str">
        <f t="shared" si="253"/>
        <v>$75K-$100K</v>
      </c>
    </row>
    <row r="15965" spans="1:5" x14ac:dyDescent="0.3">
      <c r="A15965" s="33" t="s">
        <v>0</v>
      </c>
      <c r="B15965" s="33" t="s">
        <v>53</v>
      </c>
      <c r="C15965" s="33"/>
      <c r="D15965" s="33" t="s">
        <v>4347</v>
      </c>
      <c r="E15965" t="str">
        <f t="shared" si="253"/>
        <v>No Data</v>
      </c>
    </row>
    <row r="15966" spans="1:5" x14ac:dyDescent="0.3">
      <c r="A15966" s="33" t="s">
        <v>0</v>
      </c>
      <c r="B15966" s="33" t="s">
        <v>53</v>
      </c>
      <c r="C15966" s="33">
        <v>160000</v>
      </c>
      <c r="D15966" s="33" t="s">
        <v>230</v>
      </c>
      <c r="E15966" t="str">
        <f t="shared" si="253"/>
        <v>$125K-$200K</v>
      </c>
    </row>
    <row r="15967" spans="1:5" x14ac:dyDescent="0.3">
      <c r="A15967" s="33" t="s">
        <v>2</v>
      </c>
      <c r="B15967" s="33" t="s">
        <v>53</v>
      </c>
      <c r="C15967" s="33">
        <v>125000</v>
      </c>
      <c r="D15967" s="33" t="s">
        <v>6128</v>
      </c>
      <c r="E15967" t="str">
        <f t="shared" si="253"/>
        <v>$100K-$125K</v>
      </c>
    </row>
    <row r="15968" spans="1:5" x14ac:dyDescent="0.3">
      <c r="A15968" s="33" t="s">
        <v>125</v>
      </c>
      <c r="B15968" s="33" t="s">
        <v>53</v>
      </c>
      <c r="C15968" s="33">
        <v>130000</v>
      </c>
      <c r="D15968" s="33" t="s">
        <v>3286</v>
      </c>
      <c r="E15968" t="str">
        <f t="shared" si="253"/>
        <v>$125K-$200K</v>
      </c>
    </row>
    <row r="15969" spans="1:5" x14ac:dyDescent="0.3">
      <c r="A15969" s="33" t="s">
        <v>4</v>
      </c>
      <c r="B15969" s="33" t="s">
        <v>53</v>
      </c>
      <c r="C15969" s="33">
        <v>107500</v>
      </c>
      <c r="D15969" s="33" t="s">
        <v>463</v>
      </c>
      <c r="E15969" t="str">
        <f t="shared" si="253"/>
        <v>$100K-$125K</v>
      </c>
    </row>
    <row r="15970" spans="1:5" x14ac:dyDescent="0.3">
      <c r="A15970" s="33" t="s">
        <v>0</v>
      </c>
      <c r="B15970" s="33" t="s">
        <v>54</v>
      </c>
      <c r="C15970" s="33"/>
      <c r="D15970" s="33" t="s">
        <v>258</v>
      </c>
      <c r="E15970" t="str">
        <f t="shared" si="253"/>
        <v>No Data</v>
      </c>
    </row>
    <row r="15971" spans="1:5" x14ac:dyDescent="0.3">
      <c r="A15971" s="33" t="s">
        <v>0</v>
      </c>
      <c r="B15971" s="33" t="s">
        <v>53</v>
      </c>
      <c r="C15971" s="33"/>
      <c r="D15971" s="33" t="s">
        <v>6129</v>
      </c>
      <c r="E15971" t="str">
        <f t="shared" si="253"/>
        <v>No Data</v>
      </c>
    </row>
    <row r="15972" spans="1:5" x14ac:dyDescent="0.3">
      <c r="A15972" s="33" t="s">
        <v>129</v>
      </c>
      <c r="B15972" s="33" t="s">
        <v>53</v>
      </c>
      <c r="C15972" s="33">
        <v>80850</v>
      </c>
      <c r="D15972" s="33" t="s">
        <v>6130</v>
      </c>
      <c r="E15972" t="str">
        <f t="shared" si="253"/>
        <v>$75K-$100K</v>
      </c>
    </row>
    <row r="15973" spans="1:5" x14ac:dyDescent="0.3">
      <c r="A15973" s="33" t="s">
        <v>4</v>
      </c>
      <c r="B15973" s="33" t="s">
        <v>127</v>
      </c>
      <c r="C15973" s="33">
        <v>147500</v>
      </c>
      <c r="D15973" s="33" t="s">
        <v>494</v>
      </c>
      <c r="E15973" t="str">
        <f t="shared" si="253"/>
        <v>$125K-$200K</v>
      </c>
    </row>
    <row r="15974" spans="1:5" x14ac:dyDescent="0.3">
      <c r="A15974" s="33" t="s">
        <v>126</v>
      </c>
      <c r="B15974" s="33" t="s">
        <v>53</v>
      </c>
      <c r="C15974" s="33"/>
      <c r="D15974" s="33" t="s">
        <v>212</v>
      </c>
      <c r="E15974" t="str">
        <f t="shared" si="253"/>
        <v>No Data</v>
      </c>
    </row>
    <row r="15975" spans="1:5" x14ac:dyDescent="0.3">
      <c r="A15975" s="33" t="s">
        <v>4</v>
      </c>
      <c r="B15975" s="33" t="s">
        <v>53</v>
      </c>
      <c r="C15975" s="33"/>
      <c r="D15975" s="33" t="s">
        <v>230</v>
      </c>
      <c r="E15975" t="str">
        <f t="shared" si="253"/>
        <v>No Data</v>
      </c>
    </row>
    <row r="15976" spans="1:5" x14ac:dyDescent="0.3">
      <c r="A15976" s="33" t="s">
        <v>2</v>
      </c>
      <c r="B15976" s="33" t="s">
        <v>53</v>
      </c>
      <c r="C15976" s="33"/>
      <c r="D15976" s="33" t="s">
        <v>452</v>
      </c>
      <c r="E15976" t="str">
        <f t="shared" si="253"/>
        <v>No Data</v>
      </c>
    </row>
    <row r="15977" spans="1:5" x14ac:dyDescent="0.3">
      <c r="A15977" s="33" t="s">
        <v>0</v>
      </c>
      <c r="B15977" s="33" t="s">
        <v>53</v>
      </c>
      <c r="C15977" s="33">
        <v>70000</v>
      </c>
      <c r="D15977" s="33" t="s">
        <v>252</v>
      </c>
      <c r="E15977" t="str">
        <f t="shared" si="253"/>
        <v>&lt;$75K</v>
      </c>
    </row>
    <row r="15978" spans="1:5" x14ac:dyDescent="0.3">
      <c r="A15978" s="33" t="s">
        <v>126</v>
      </c>
      <c r="B15978" s="33" t="s">
        <v>53</v>
      </c>
      <c r="C15978" s="33"/>
      <c r="D15978" s="33" t="s">
        <v>313</v>
      </c>
      <c r="E15978" t="str">
        <f t="shared" si="253"/>
        <v>No Data</v>
      </c>
    </row>
    <row r="15979" spans="1:5" x14ac:dyDescent="0.3">
      <c r="A15979" s="33" t="s">
        <v>129</v>
      </c>
      <c r="B15979" s="33" t="s">
        <v>53</v>
      </c>
      <c r="C15979" s="33"/>
      <c r="D15979" s="33" t="s">
        <v>2194</v>
      </c>
      <c r="E15979" t="str">
        <f t="shared" si="253"/>
        <v>No Data</v>
      </c>
    </row>
    <row r="15980" spans="1:5" x14ac:dyDescent="0.3">
      <c r="A15980" s="33" t="s">
        <v>0</v>
      </c>
      <c r="B15980" s="33" t="s">
        <v>54</v>
      </c>
      <c r="C15980" s="33">
        <v>33488.5</v>
      </c>
      <c r="D15980" s="33" t="s">
        <v>2108</v>
      </c>
      <c r="E15980" t="str">
        <f t="shared" si="253"/>
        <v>&lt;$75K</v>
      </c>
    </row>
    <row r="15981" spans="1:5" x14ac:dyDescent="0.3">
      <c r="A15981" s="33" t="s">
        <v>0</v>
      </c>
      <c r="B15981" s="33" t="s">
        <v>54</v>
      </c>
      <c r="C15981" s="33">
        <v>120000</v>
      </c>
      <c r="D15981" s="33" t="s">
        <v>1570</v>
      </c>
      <c r="E15981" t="str">
        <f t="shared" si="253"/>
        <v>$100K-$125K</v>
      </c>
    </row>
    <row r="15982" spans="1:5" x14ac:dyDescent="0.3">
      <c r="A15982" s="33" t="s">
        <v>0</v>
      </c>
      <c r="B15982" s="33" t="s">
        <v>53</v>
      </c>
      <c r="C15982" s="33"/>
      <c r="D15982" s="33" t="s">
        <v>6131</v>
      </c>
      <c r="E15982" t="str">
        <f t="shared" si="253"/>
        <v>No Data</v>
      </c>
    </row>
    <row r="15983" spans="1:5" x14ac:dyDescent="0.3">
      <c r="A15983" s="33" t="s">
        <v>4</v>
      </c>
      <c r="B15983" s="33" t="s">
        <v>88</v>
      </c>
      <c r="C15983" s="33">
        <v>79200</v>
      </c>
      <c r="D15983" s="33" t="s">
        <v>353</v>
      </c>
      <c r="E15983" t="str">
        <f t="shared" si="253"/>
        <v>$75K-$100K</v>
      </c>
    </row>
    <row r="15984" spans="1:5" x14ac:dyDescent="0.3">
      <c r="A15984" s="33" t="s">
        <v>128</v>
      </c>
      <c r="B15984" s="33" t="s">
        <v>53</v>
      </c>
      <c r="C15984" s="33">
        <v>203000</v>
      </c>
      <c r="D15984" s="33" t="s">
        <v>1132</v>
      </c>
      <c r="E15984" t="str">
        <f t="shared" si="253"/>
        <v>&gt;$200K</v>
      </c>
    </row>
    <row r="15985" spans="1:5" x14ac:dyDescent="0.3">
      <c r="A15985" s="33" t="s">
        <v>4</v>
      </c>
      <c r="B15985" s="33" t="s">
        <v>54</v>
      </c>
      <c r="C15985" s="33"/>
      <c r="D15985" s="33" t="s">
        <v>268</v>
      </c>
      <c r="E15985" t="str">
        <f t="shared" si="253"/>
        <v>No Data</v>
      </c>
    </row>
    <row r="15986" spans="1:5" x14ac:dyDescent="0.3">
      <c r="A15986" s="33" t="s">
        <v>52</v>
      </c>
      <c r="B15986" s="33" t="s">
        <v>53</v>
      </c>
      <c r="C15986" s="33">
        <v>68000</v>
      </c>
      <c r="D15986" s="33" t="s">
        <v>1120</v>
      </c>
      <c r="E15986" t="str">
        <f t="shared" si="253"/>
        <v>&lt;$75K</v>
      </c>
    </row>
    <row r="15987" spans="1:5" x14ac:dyDescent="0.3">
      <c r="A15987" s="33" t="s">
        <v>4</v>
      </c>
      <c r="B15987" s="33" t="s">
        <v>53</v>
      </c>
      <c r="C15987" s="33"/>
      <c r="D15987" s="33" t="s">
        <v>287</v>
      </c>
      <c r="E15987" t="str">
        <f t="shared" si="253"/>
        <v>No Data</v>
      </c>
    </row>
    <row r="15988" spans="1:5" x14ac:dyDescent="0.3">
      <c r="A15988" s="33" t="s">
        <v>4</v>
      </c>
      <c r="B15988" s="33" t="s">
        <v>54</v>
      </c>
      <c r="C15988" s="33">
        <v>45000</v>
      </c>
      <c r="D15988" s="33" t="s">
        <v>2798</v>
      </c>
      <c r="E15988" t="str">
        <f t="shared" si="253"/>
        <v>&lt;$75K</v>
      </c>
    </row>
    <row r="15989" spans="1:5" x14ac:dyDescent="0.3">
      <c r="A15989" s="33" t="s">
        <v>4</v>
      </c>
      <c r="B15989" s="33" t="s">
        <v>53</v>
      </c>
      <c r="C15989" s="33"/>
      <c r="D15989" s="33" t="s">
        <v>300</v>
      </c>
      <c r="E15989" t="str">
        <f t="shared" si="253"/>
        <v>No Data</v>
      </c>
    </row>
    <row r="15990" spans="1:5" x14ac:dyDescent="0.3">
      <c r="A15990" s="33" t="s">
        <v>1</v>
      </c>
      <c r="B15990" s="33" t="s">
        <v>63</v>
      </c>
      <c r="C15990" s="33">
        <v>101029</v>
      </c>
      <c r="D15990" s="33" t="s">
        <v>1530</v>
      </c>
      <c r="E15990" t="str">
        <f t="shared" si="253"/>
        <v>$100K-$125K</v>
      </c>
    </row>
    <row r="15991" spans="1:5" x14ac:dyDescent="0.3">
      <c r="A15991" s="33" t="s">
        <v>2</v>
      </c>
      <c r="B15991" s="33" t="s">
        <v>53</v>
      </c>
      <c r="C15991" s="33">
        <v>85000</v>
      </c>
      <c r="D15991" s="33" t="s">
        <v>6132</v>
      </c>
      <c r="E15991" t="str">
        <f t="shared" si="253"/>
        <v>$75K-$100K</v>
      </c>
    </row>
    <row r="15992" spans="1:5" x14ac:dyDescent="0.3">
      <c r="A15992" s="33" t="s">
        <v>128</v>
      </c>
      <c r="B15992" s="33" t="s">
        <v>53</v>
      </c>
      <c r="C15992" s="33">
        <v>125000</v>
      </c>
      <c r="D15992" s="33" t="s">
        <v>328</v>
      </c>
      <c r="E15992" t="str">
        <f t="shared" si="253"/>
        <v>$100K-$125K</v>
      </c>
    </row>
    <row r="15993" spans="1:5" x14ac:dyDescent="0.3">
      <c r="A15993" s="33" t="s">
        <v>2</v>
      </c>
      <c r="B15993" s="33" t="s">
        <v>53</v>
      </c>
      <c r="C15993" s="33">
        <v>87500</v>
      </c>
      <c r="D15993" s="33" t="s">
        <v>268</v>
      </c>
      <c r="E15993" t="str">
        <f t="shared" si="253"/>
        <v>$75K-$100K</v>
      </c>
    </row>
    <row r="15994" spans="1:5" x14ac:dyDescent="0.3">
      <c r="A15994" s="33" t="s">
        <v>0</v>
      </c>
      <c r="B15994" s="33" t="s">
        <v>53</v>
      </c>
      <c r="C15994" s="33">
        <v>275000</v>
      </c>
      <c r="D15994" s="33" t="s">
        <v>6133</v>
      </c>
      <c r="E15994" t="str">
        <f t="shared" si="253"/>
        <v>&gt;$200K</v>
      </c>
    </row>
    <row r="15995" spans="1:5" x14ac:dyDescent="0.3">
      <c r="A15995" s="33" t="s">
        <v>2</v>
      </c>
      <c r="B15995" s="33" t="s">
        <v>53</v>
      </c>
      <c r="C15995" s="33">
        <v>245000</v>
      </c>
      <c r="D15995" s="33" t="s">
        <v>6134</v>
      </c>
      <c r="E15995" t="str">
        <f t="shared" si="253"/>
        <v>&gt;$200K</v>
      </c>
    </row>
    <row r="15996" spans="1:5" x14ac:dyDescent="0.3">
      <c r="A15996" s="33" t="s">
        <v>0</v>
      </c>
      <c r="B15996" s="33" t="s">
        <v>53</v>
      </c>
      <c r="C15996" s="33"/>
      <c r="D15996" s="33" t="s">
        <v>258</v>
      </c>
      <c r="E15996" t="str">
        <f t="shared" si="253"/>
        <v>No Data</v>
      </c>
    </row>
    <row r="15997" spans="1:5" x14ac:dyDescent="0.3">
      <c r="A15997" s="33" t="s">
        <v>0</v>
      </c>
      <c r="B15997" s="33" t="s">
        <v>53</v>
      </c>
      <c r="C15997" s="33"/>
      <c r="D15997" s="33" t="s">
        <v>230</v>
      </c>
      <c r="E15997" t="str">
        <f t="shared" si="253"/>
        <v>No Data</v>
      </c>
    </row>
    <row r="15998" spans="1:5" x14ac:dyDescent="0.3">
      <c r="A15998" s="33" t="s">
        <v>129</v>
      </c>
      <c r="B15998" s="33" t="s">
        <v>81</v>
      </c>
      <c r="C15998" s="33">
        <v>90000</v>
      </c>
      <c r="D15998" s="33" t="s">
        <v>6135</v>
      </c>
      <c r="E15998" t="str">
        <f t="shared" si="253"/>
        <v>$75K-$100K</v>
      </c>
    </row>
    <row r="15999" spans="1:5" x14ac:dyDescent="0.3">
      <c r="A15999" s="33" t="s">
        <v>4</v>
      </c>
      <c r="B15999" s="33" t="s">
        <v>53</v>
      </c>
      <c r="C15999" s="33">
        <v>105250</v>
      </c>
      <c r="D15999" s="33" t="s">
        <v>467</v>
      </c>
      <c r="E15999" t="str">
        <f t="shared" si="253"/>
        <v>$100K-$125K</v>
      </c>
    </row>
    <row r="16000" spans="1:5" x14ac:dyDescent="0.3">
      <c r="A16000" s="33" t="s">
        <v>128</v>
      </c>
      <c r="B16000" s="33" t="s">
        <v>53</v>
      </c>
      <c r="C16000" s="33"/>
      <c r="D16000" s="33" t="s">
        <v>339</v>
      </c>
      <c r="E16000" t="str">
        <f t="shared" si="253"/>
        <v>No Data</v>
      </c>
    </row>
    <row r="16001" spans="1:5" x14ac:dyDescent="0.3">
      <c r="A16001" s="33" t="s">
        <v>4</v>
      </c>
      <c r="B16001" s="33" t="s">
        <v>53</v>
      </c>
      <c r="C16001" s="33">
        <v>112000</v>
      </c>
      <c r="D16001" s="33" t="s">
        <v>520</v>
      </c>
      <c r="E16001" t="str">
        <f t="shared" si="253"/>
        <v>$100K-$125K</v>
      </c>
    </row>
    <row r="16002" spans="1:5" x14ac:dyDescent="0.3">
      <c r="A16002" s="33" t="s">
        <v>52</v>
      </c>
      <c r="B16002" s="33" t="s">
        <v>53</v>
      </c>
      <c r="C16002" s="33">
        <v>95000</v>
      </c>
      <c r="D16002" s="33" t="s">
        <v>6136</v>
      </c>
      <c r="E16002" t="str">
        <f t="shared" si="253"/>
        <v>$75K-$100K</v>
      </c>
    </row>
    <row r="16003" spans="1:5" x14ac:dyDescent="0.3">
      <c r="A16003" s="33" t="s">
        <v>0</v>
      </c>
      <c r="B16003" s="33" t="s">
        <v>53</v>
      </c>
      <c r="C16003" s="33"/>
      <c r="D16003" s="33" t="s">
        <v>2380</v>
      </c>
      <c r="E16003" t="str">
        <f t="shared" ref="E16003:E16066" si="254">_xlfn.XLOOKUP(C16003,$H$16:$H$21,$G$16:$G$21,,1)</f>
        <v>No Data</v>
      </c>
    </row>
    <row r="16004" spans="1:5" x14ac:dyDescent="0.3">
      <c r="A16004" s="33" t="s">
        <v>2</v>
      </c>
      <c r="B16004" s="33" t="s">
        <v>53</v>
      </c>
      <c r="C16004" s="33"/>
      <c r="D16004" s="33" t="s">
        <v>4294</v>
      </c>
      <c r="E16004" t="str">
        <f t="shared" si="254"/>
        <v>No Data</v>
      </c>
    </row>
    <row r="16005" spans="1:5" x14ac:dyDescent="0.3">
      <c r="A16005" s="33" t="s">
        <v>2</v>
      </c>
      <c r="B16005" s="33" t="s">
        <v>53</v>
      </c>
      <c r="C16005" s="33">
        <v>84000</v>
      </c>
      <c r="D16005" s="33" t="s">
        <v>520</v>
      </c>
      <c r="E16005" t="str">
        <f t="shared" si="254"/>
        <v>$75K-$100K</v>
      </c>
    </row>
    <row r="16006" spans="1:5" x14ac:dyDescent="0.3">
      <c r="A16006" s="33" t="s">
        <v>0</v>
      </c>
      <c r="B16006" s="33" t="s">
        <v>53</v>
      </c>
      <c r="C16006" s="33">
        <v>175000</v>
      </c>
      <c r="D16006" s="33" t="s">
        <v>6137</v>
      </c>
      <c r="E16006" t="str">
        <f t="shared" si="254"/>
        <v>$125K-$200K</v>
      </c>
    </row>
    <row r="16007" spans="1:5" x14ac:dyDescent="0.3">
      <c r="A16007" s="33" t="s">
        <v>0</v>
      </c>
      <c r="B16007" s="33" t="s">
        <v>53</v>
      </c>
      <c r="C16007" s="33"/>
      <c r="D16007" s="33" t="s">
        <v>3939</v>
      </c>
      <c r="E16007" t="str">
        <f t="shared" si="254"/>
        <v>No Data</v>
      </c>
    </row>
    <row r="16008" spans="1:5" x14ac:dyDescent="0.3">
      <c r="A16008" s="33" t="s">
        <v>0</v>
      </c>
      <c r="B16008" s="33" t="s">
        <v>53</v>
      </c>
      <c r="C16008" s="33">
        <v>206000</v>
      </c>
      <c r="D16008" s="33" t="s">
        <v>1035</v>
      </c>
      <c r="E16008" t="str">
        <f t="shared" si="254"/>
        <v>&gt;$200K</v>
      </c>
    </row>
    <row r="16009" spans="1:5" x14ac:dyDescent="0.3">
      <c r="A16009" s="33" t="s">
        <v>52</v>
      </c>
      <c r="B16009" s="33" t="s">
        <v>93</v>
      </c>
      <c r="C16009" s="33">
        <v>79200</v>
      </c>
      <c r="D16009" s="33" t="s">
        <v>1172</v>
      </c>
      <c r="E16009" t="str">
        <f t="shared" si="254"/>
        <v>$75K-$100K</v>
      </c>
    </row>
    <row r="16010" spans="1:5" x14ac:dyDescent="0.3">
      <c r="A16010" s="33" t="s">
        <v>125</v>
      </c>
      <c r="B16010" s="33" t="s">
        <v>53</v>
      </c>
      <c r="C16010" s="33">
        <v>142500</v>
      </c>
      <c r="D16010" s="33" t="s">
        <v>6138</v>
      </c>
      <c r="E16010" t="str">
        <f t="shared" si="254"/>
        <v>$125K-$200K</v>
      </c>
    </row>
    <row r="16011" spans="1:5" x14ac:dyDescent="0.3">
      <c r="A16011" s="33" t="s">
        <v>128</v>
      </c>
      <c r="B16011" s="33" t="s">
        <v>53</v>
      </c>
      <c r="C16011" s="33">
        <v>147090.5</v>
      </c>
      <c r="D16011" s="33" t="s">
        <v>6139</v>
      </c>
      <c r="E16011" t="str">
        <f t="shared" si="254"/>
        <v>$125K-$200K</v>
      </c>
    </row>
    <row r="16012" spans="1:5" x14ac:dyDescent="0.3">
      <c r="A16012" s="33" t="s">
        <v>0</v>
      </c>
      <c r="B16012" s="33" t="s">
        <v>53</v>
      </c>
      <c r="C16012" s="33">
        <v>130000</v>
      </c>
      <c r="D16012" s="33" t="s">
        <v>6140</v>
      </c>
      <c r="E16012" t="str">
        <f t="shared" si="254"/>
        <v>$125K-$200K</v>
      </c>
    </row>
    <row r="16013" spans="1:5" x14ac:dyDescent="0.3">
      <c r="A16013" s="33" t="s">
        <v>2</v>
      </c>
      <c r="B16013" s="33" t="s">
        <v>53</v>
      </c>
      <c r="C16013" s="33">
        <v>125540</v>
      </c>
      <c r="D16013" s="33" t="s">
        <v>476</v>
      </c>
      <c r="E16013" t="str">
        <f t="shared" si="254"/>
        <v>$125K-$200K</v>
      </c>
    </row>
    <row r="16014" spans="1:5" x14ac:dyDescent="0.3">
      <c r="A16014" s="33" t="s">
        <v>129</v>
      </c>
      <c r="B16014" s="33" t="s">
        <v>53</v>
      </c>
      <c r="C16014" s="33">
        <v>130000</v>
      </c>
      <c r="D16014" s="33" t="s">
        <v>232</v>
      </c>
      <c r="E16014" t="str">
        <f t="shared" si="254"/>
        <v>$125K-$200K</v>
      </c>
    </row>
    <row r="16015" spans="1:5" x14ac:dyDescent="0.3">
      <c r="A16015" s="33" t="s">
        <v>2</v>
      </c>
      <c r="B16015" s="33" t="s">
        <v>53</v>
      </c>
      <c r="C16015" s="33">
        <v>140000</v>
      </c>
      <c r="D16015" s="33" t="s">
        <v>5635</v>
      </c>
      <c r="E16015" t="str">
        <f t="shared" si="254"/>
        <v>$125K-$200K</v>
      </c>
    </row>
    <row r="16016" spans="1:5" x14ac:dyDescent="0.3">
      <c r="A16016" s="33" t="s">
        <v>2</v>
      </c>
      <c r="B16016" s="33" t="s">
        <v>53</v>
      </c>
      <c r="C16016" s="33"/>
      <c r="D16016" s="33" t="s">
        <v>485</v>
      </c>
      <c r="E16016" t="str">
        <f t="shared" si="254"/>
        <v>No Data</v>
      </c>
    </row>
    <row r="16017" spans="1:5" x14ac:dyDescent="0.3">
      <c r="A16017" s="33" t="s">
        <v>128</v>
      </c>
      <c r="B16017" s="33" t="s">
        <v>53</v>
      </c>
      <c r="C16017" s="33">
        <v>157500</v>
      </c>
      <c r="D16017" s="33" t="s">
        <v>1316</v>
      </c>
      <c r="E16017" t="str">
        <f t="shared" si="254"/>
        <v>$125K-$200K</v>
      </c>
    </row>
    <row r="16018" spans="1:5" x14ac:dyDescent="0.3">
      <c r="A16018" s="33" t="s">
        <v>0</v>
      </c>
      <c r="B16018" s="33" t="s">
        <v>53</v>
      </c>
      <c r="C16018" s="33">
        <v>117891</v>
      </c>
      <c r="D16018" s="33" t="s">
        <v>979</v>
      </c>
      <c r="E16018" t="str">
        <f t="shared" si="254"/>
        <v>$100K-$125K</v>
      </c>
    </row>
    <row r="16019" spans="1:5" x14ac:dyDescent="0.3">
      <c r="A16019" s="33" t="s">
        <v>128</v>
      </c>
      <c r="B16019" s="33" t="s">
        <v>73</v>
      </c>
      <c r="C16019" s="33">
        <v>157500</v>
      </c>
      <c r="D16019" s="33" t="s">
        <v>845</v>
      </c>
      <c r="E16019" t="str">
        <f t="shared" si="254"/>
        <v>$125K-$200K</v>
      </c>
    </row>
    <row r="16020" spans="1:5" x14ac:dyDescent="0.3">
      <c r="A16020" s="33" t="s">
        <v>0</v>
      </c>
      <c r="B16020" s="33" t="s">
        <v>88</v>
      </c>
      <c r="C16020" s="33">
        <v>132500</v>
      </c>
      <c r="D16020" s="33" t="s">
        <v>2769</v>
      </c>
      <c r="E16020" t="str">
        <f t="shared" si="254"/>
        <v>$125K-$200K</v>
      </c>
    </row>
    <row r="16021" spans="1:5" x14ac:dyDescent="0.3">
      <c r="A16021" s="33" t="s">
        <v>0</v>
      </c>
      <c r="B16021" s="33" t="s">
        <v>53</v>
      </c>
      <c r="C16021" s="33">
        <v>50273.5</v>
      </c>
      <c r="D16021" s="33" t="s">
        <v>5048</v>
      </c>
      <c r="E16021" t="str">
        <f t="shared" si="254"/>
        <v>&lt;$75K</v>
      </c>
    </row>
    <row r="16022" spans="1:5" x14ac:dyDescent="0.3">
      <c r="A16022" s="33" t="s">
        <v>52</v>
      </c>
      <c r="B16022" s="33" t="s">
        <v>53</v>
      </c>
      <c r="C16022" s="33">
        <v>70000</v>
      </c>
      <c r="D16022" s="33" t="s">
        <v>248</v>
      </c>
      <c r="E16022" t="str">
        <f t="shared" si="254"/>
        <v>&lt;$75K</v>
      </c>
    </row>
    <row r="16023" spans="1:5" x14ac:dyDescent="0.3">
      <c r="A16023" s="33" t="s">
        <v>4</v>
      </c>
      <c r="B16023" s="33" t="s">
        <v>113</v>
      </c>
      <c r="C16023" s="33">
        <v>131580</v>
      </c>
      <c r="D16023" s="33" t="s">
        <v>816</v>
      </c>
      <c r="E16023" t="str">
        <f t="shared" si="254"/>
        <v>$125K-$200K</v>
      </c>
    </row>
    <row r="16024" spans="1:5" x14ac:dyDescent="0.3">
      <c r="A16024" s="33" t="s">
        <v>126</v>
      </c>
      <c r="B16024" s="33" t="s">
        <v>72</v>
      </c>
      <c r="C16024" s="33">
        <v>147500</v>
      </c>
      <c r="D16024" s="33" t="s">
        <v>6141</v>
      </c>
      <c r="E16024" t="str">
        <f t="shared" si="254"/>
        <v>$125K-$200K</v>
      </c>
    </row>
    <row r="16025" spans="1:5" x14ac:dyDescent="0.3">
      <c r="A16025" s="33" t="s">
        <v>52</v>
      </c>
      <c r="B16025" s="33" t="s">
        <v>64</v>
      </c>
      <c r="C16025" s="33">
        <v>79200</v>
      </c>
      <c r="D16025" s="33" t="s">
        <v>2739</v>
      </c>
      <c r="E16025" t="str">
        <f t="shared" si="254"/>
        <v>$75K-$100K</v>
      </c>
    </row>
    <row r="16026" spans="1:5" x14ac:dyDescent="0.3">
      <c r="A16026" s="33" t="s">
        <v>4</v>
      </c>
      <c r="B16026" s="33" t="s">
        <v>53</v>
      </c>
      <c r="C16026" s="33">
        <v>82500</v>
      </c>
      <c r="D16026" s="33" t="s">
        <v>6142</v>
      </c>
      <c r="E16026" t="str">
        <f t="shared" si="254"/>
        <v>$75K-$100K</v>
      </c>
    </row>
    <row r="16027" spans="1:5" x14ac:dyDescent="0.3">
      <c r="A16027" s="33" t="s">
        <v>4</v>
      </c>
      <c r="B16027" s="33" t="s">
        <v>64</v>
      </c>
      <c r="C16027" s="33">
        <v>96773</v>
      </c>
      <c r="D16027" s="33" t="s">
        <v>5951</v>
      </c>
      <c r="E16027" t="str">
        <f t="shared" si="254"/>
        <v>$75K-$100K</v>
      </c>
    </row>
    <row r="16028" spans="1:5" x14ac:dyDescent="0.3">
      <c r="A16028" s="33" t="s">
        <v>128</v>
      </c>
      <c r="B16028" s="33" t="s">
        <v>53</v>
      </c>
      <c r="C16028" s="33">
        <v>105000</v>
      </c>
      <c r="D16028" s="33" t="s">
        <v>2279</v>
      </c>
      <c r="E16028" t="str">
        <f t="shared" si="254"/>
        <v>$100K-$125K</v>
      </c>
    </row>
    <row r="16029" spans="1:5" x14ac:dyDescent="0.3">
      <c r="A16029" s="33" t="s">
        <v>52</v>
      </c>
      <c r="B16029" s="33" t="s">
        <v>53</v>
      </c>
      <c r="C16029" s="33">
        <v>95000</v>
      </c>
      <c r="D16029" s="33" t="s">
        <v>4587</v>
      </c>
      <c r="E16029" t="str">
        <f t="shared" si="254"/>
        <v>$75K-$100K</v>
      </c>
    </row>
    <row r="16030" spans="1:5" x14ac:dyDescent="0.3">
      <c r="A16030" s="33" t="s">
        <v>126</v>
      </c>
      <c r="B16030" s="33" t="s">
        <v>53</v>
      </c>
      <c r="C16030" s="33">
        <v>170000</v>
      </c>
      <c r="D16030" s="33" t="s">
        <v>838</v>
      </c>
      <c r="E16030" t="str">
        <f t="shared" si="254"/>
        <v>$125K-$200K</v>
      </c>
    </row>
    <row r="16031" spans="1:5" x14ac:dyDescent="0.3">
      <c r="A16031" s="33" t="s">
        <v>52</v>
      </c>
      <c r="B16031" s="33" t="s">
        <v>81</v>
      </c>
      <c r="C16031" s="33"/>
      <c r="D16031" s="33" t="s">
        <v>6143</v>
      </c>
      <c r="E16031" t="str">
        <f t="shared" si="254"/>
        <v>No Data</v>
      </c>
    </row>
    <row r="16032" spans="1:5" x14ac:dyDescent="0.3">
      <c r="A16032" s="33" t="s">
        <v>126</v>
      </c>
      <c r="B16032" s="33" t="s">
        <v>53</v>
      </c>
      <c r="C16032" s="33">
        <v>170672</v>
      </c>
      <c r="D16032" s="33" t="s">
        <v>225</v>
      </c>
      <c r="E16032" t="str">
        <f t="shared" si="254"/>
        <v>$125K-$200K</v>
      </c>
    </row>
    <row r="16033" spans="1:5" x14ac:dyDescent="0.3">
      <c r="A16033" s="33" t="s">
        <v>0</v>
      </c>
      <c r="B16033" s="33" t="s">
        <v>53</v>
      </c>
      <c r="C16033" s="33">
        <v>198500</v>
      </c>
      <c r="D16033" s="33" t="s">
        <v>431</v>
      </c>
      <c r="E16033" t="str">
        <f t="shared" si="254"/>
        <v>$125K-$200K</v>
      </c>
    </row>
    <row r="16034" spans="1:5" x14ac:dyDescent="0.3">
      <c r="A16034" s="33" t="s">
        <v>4</v>
      </c>
      <c r="B16034" s="33" t="s">
        <v>53</v>
      </c>
      <c r="C16034" s="33">
        <v>150000</v>
      </c>
      <c r="D16034" s="33" t="s">
        <v>232</v>
      </c>
      <c r="E16034" t="str">
        <f t="shared" si="254"/>
        <v>$125K-$200K</v>
      </c>
    </row>
    <row r="16035" spans="1:5" x14ac:dyDescent="0.3">
      <c r="A16035" s="33" t="s">
        <v>4</v>
      </c>
      <c r="B16035" s="33" t="s">
        <v>95</v>
      </c>
      <c r="C16035" s="33">
        <v>147500</v>
      </c>
      <c r="D16035" s="33" t="s">
        <v>6144</v>
      </c>
      <c r="E16035" t="str">
        <f t="shared" si="254"/>
        <v>$125K-$200K</v>
      </c>
    </row>
    <row r="16036" spans="1:5" x14ac:dyDescent="0.3">
      <c r="A16036" s="33" t="s">
        <v>4</v>
      </c>
      <c r="B16036" s="33" t="s">
        <v>53</v>
      </c>
      <c r="C16036" s="33"/>
      <c r="D16036" s="33" t="s">
        <v>6145</v>
      </c>
      <c r="E16036" t="str">
        <f t="shared" si="254"/>
        <v>No Data</v>
      </c>
    </row>
    <row r="16037" spans="1:5" x14ac:dyDescent="0.3">
      <c r="A16037" s="33" t="s">
        <v>0</v>
      </c>
      <c r="B16037" s="33" t="s">
        <v>53</v>
      </c>
      <c r="C16037" s="33">
        <v>75000</v>
      </c>
      <c r="D16037" s="33" t="s">
        <v>905</v>
      </c>
      <c r="E16037" t="str">
        <f t="shared" si="254"/>
        <v>&lt;$75K</v>
      </c>
    </row>
    <row r="16038" spans="1:5" x14ac:dyDescent="0.3">
      <c r="A16038" s="33" t="s">
        <v>0</v>
      </c>
      <c r="B16038" s="33" t="s">
        <v>53</v>
      </c>
      <c r="C16038" s="33">
        <v>94000</v>
      </c>
      <c r="D16038" s="33" t="s">
        <v>457</v>
      </c>
      <c r="E16038" t="str">
        <f t="shared" si="254"/>
        <v>$75K-$100K</v>
      </c>
    </row>
    <row r="16039" spans="1:5" x14ac:dyDescent="0.3">
      <c r="A16039" s="33" t="s">
        <v>1</v>
      </c>
      <c r="B16039" s="33" t="s">
        <v>81</v>
      </c>
      <c r="C16039" s="33">
        <v>90000</v>
      </c>
      <c r="D16039" s="33" t="s">
        <v>4315</v>
      </c>
      <c r="E16039" t="str">
        <f t="shared" si="254"/>
        <v>$75K-$100K</v>
      </c>
    </row>
    <row r="16040" spans="1:5" x14ac:dyDescent="0.3">
      <c r="A16040" s="33" t="s">
        <v>0</v>
      </c>
      <c r="B16040" s="33" t="s">
        <v>54</v>
      </c>
      <c r="C16040" s="33">
        <v>115000</v>
      </c>
      <c r="D16040" s="33" t="s">
        <v>232</v>
      </c>
      <c r="E16040" t="str">
        <f t="shared" si="254"/>
        <v>$100K-$125K</v>
      </c>
    </row>
    <row r="16041" spans="1:5" x14ac:dyDescent="0.3">
      <c r="A16041" s="33" t="s">
        <v>0</v>
      </c>
      <c r="B16041" s="33" t="s">
        <v>95</v>
      </c>
      <c r="C16041" s="33">
        <v>157500</v>
      </c>
      <c r="D16041" s="33" t="s">
        <v>1679</v>
      </c>
      <c r="E16041" t="str">
        <f t="shared" si="254"/>
        <v>$125K-$200K</v>
      </c>
    </row>
    <row r="16042" spans="1:5" x14ac:dyDescent="0.3">
      <c r="A16042" s="33" t="s">
        <v>128</v>
      </c>
      <c r="B16042" s="33" t="s">
        <v>53</v>
      </c>
      <c r="C16042" s="33"/>
      <c r="D16042" s="33" t="s">
        <v>258</v>
      </c>
      <c r="E16042" t="str">
        <f t="shared" si="254"/>
        <v>No Data</v>
      </c>
    </row>
    <row r="16043" spans="1:5" x14ac:dyDescent="0.3">
      <c r="A16043" s="33" t="s">
        <v>4</v>
      </c>
      <c r="B16043" s="33" t="s">
        <v>53</v>
      </c>
      <c r="C16043" s="33">
        <v>131000</v>
      </c>
      <c r="D16043" s="33" t="s">
        <v>242</v>
      </c>
      <c r="E16043" t="str">
        <f t="shared" si="254"/>
        <v>$125K-$200K</v>
      </c>
    </row>
    <row r="16044" spans="1:5" x14ac:dyDescent="0.3">
      <c r="A16044" s="33" t="s">
        <v>125</v>
      </c>
      <c r="B16044" s="33" t="s">
        <v>53</v>
      </c>
      <c r="C16044" s="33"/>
      <c r="D16044" s="33" t="s">
        <v>6146</v>
      </c>
      <c r="E16044" t="str">
        <f t="shared" si="254"/>
        <v>No Data</v>
      </c>
    </row>
    <row r="16045" spans="1:5" x14ac:dyDescent="0.3">
      <c r="A16045" s="33" t="s">
        <v>2</v>
      </c>
      <c r="B16045" s="33" t="s">
        <v>53</v>
      </c>
      <c r="C16045" s="33"/>
      <c r="D16045" s="33" t="s">
        <v>530</v>
      </c>
      <c r="E16045" t="str">
        <f t="shared" si="254"/>
        <v>No Data</v>
      </c>
    </row>
    <row r="16046" spans="1:5" x14ac:dyDescent="0.3">
      <c r="A16046" s="33" t="s">
        <v>1</v>
      </c>
      <c r="B16046" s="33" t="s">
        <v>96</v>
      </c>
      <c r="C16046" s="33">
        <v>137500</v>
      </c>
      <c r="D16046" s="33" t="s">
        <v>262</v>
      </c>
      <c r="E16046" t="str">
        <f t="shared" si="254"/>
        <v>$125K-$200K</v>
      </c>
    </row>
    <row r="16047" spans="1:5" x14ac:dyDescent="0.3">
      <c r="A16047" s="33" t="s">
        <v>0</v>
      </c>
      <c r="B16047" s="33" t="s">
        <v>53</v>
      </c>
      <c r="C16047" s="33">
        <v>136400</v>
      </c>
      <c r="D16047" s="33" t="s">
        <v>516</v>
      </c>
      <c r="E16047" t="str">
        <f t="shared" si="254"/>
        <v>$125K-$200K</v>
      </c>
    </row>
    <row r="16048" spans="1:5" x14ac:dyDescent="0.3">
      <c r="A16048" s="33" t="s">
        <v>0</v>
      </c>
      <c r="B16048" s="33" t="s">
        <v>80</v>
      </c>
      <c r="C16048" s="33">
        <v>50400</v>
      </c>
      <c r="D16048" s="33" t="s">
        <v>1302</v>
      </c>
      <c r="E16048" t="str">
        <f t="shared" si="254"/>
        <v>&lt;$75K</v>
      </c>
    </row>
    <row r="16049" spans="1:5" x14ac:dyDescent="0.3">
      <c r="A16049" s="33" t="s">
        <v>4</v>
      </c>
      <c r="B16049" s="33" t="s">
        <v>53</v>
      </c>
      <c r="C16049" s="33">
        <v>58400</v>
      </c>
      <c r="D16049" s="33" t="s">
        <v>299</v>
      </c>
      <c r="E16049" t="str">
        <f t="shared" si="254"/>
        <v>&lt;$75K</v>
      </c>
    </row>
    <row r="16050" spans="1:5" x14ac:dyDescent="0.3">
      <c r="A16050" s="33" t="s">
        <v>4</v>
      </c>
      <c r="B16050" s="33" t="s">
        <v>69</v>
      </c>
      <c r="C16050" s="33">
        <v>146000</v>
      </c>
      <c r="D16050" s="33" t="s">
        <v>6147</v>
      </c>
      <c r="E16050" t="str">
        <f t="shared" si="254"/>
        <v>$125K-$200K</v>
      </c>
    </row>
    <row r="16051" spans="1:5" x14ac:dyDescent="0.3">
      <c r="A16051" s="33" t="s">
        <v>125</v>
      </c>
      <c r="B16051" s="33" t="s">
        <v>53</v>
      </c>
      <c r="C16051" s="33">
        <v>149000</v>
      </c>
      <c r="D16051" s="33" t="s">
        <v>2497</v>
      </c>
      <c r="E16051" t="str">
        <f t="shared" si="254"/>
        <v>$125K-$200K</v>
      </c>
    </row>
    <row r="16052" spans="1:5" x14ac:dyDescent="0.3">
      <c r="A16052" s="33" t="s">
        <v>0</v>
      </c>
      <c r="B16052" s="33" t="s">
        <v>53</v>
      </c>
      <c r="C16052" s="33">
        <v>110000</v>
      </c>
      <c r="D16052" s="33" t="s">
        <v>6148</v>
      </c>
      <c r="E16052" t="str">
        <f t="shared" si="254"/>
        <v>$100K-$125K</v>
      </c>
    </row>
    <row r="16053" spans="1:5" x14ac:dyDescent="0.3">
      <c r="A16053" s="33" t="s">
        <v>126</v>
      </c>
      <c r="B16053" s="33" t="s">
        <v>53</v>
      </c>
      <c r="C16053" s="33">
        <v>165000</v>
      </c>
      <c r="D16053" s="33" t="s">
        <v>1065</v>
      </c>
      <c r="E16053" t="str">
        <f t="shared" si="254"/>
        <v>$125K-$200K</v>
      </c>
    </row>
    <row r="16054" spans="1:5" x14ac:dyDescent="0.3">
      <c r="A16054" s="33" t="s">
        <v>0</v>
      </c>
      <c r="B16054" s="33" t="s">
        <v>53</v>
      </c>
      <c r="C16054" s="33"/>
      <c r="D16054" s="33" t="s">
        <v>6149</v>
      </c>
      <c r="E16054" t="str">
        <f t="shared" si="254"/>
        <v>No Data</v>
      </c>
    </row>
    <row r="16055" spans="1:5" x14ac:dyDescent="0.3">
      <c r="A16055" s="33" t="s">
        <v>2</v>
      </c>
      <c r="B16055" s="33" t="s">
        <v>53</v>
      </c>
      <c r="C16055" s="33">
        <v>111175</v>
      </c>
      <c r="D16055" s="33" t="s">
        <v>6150</v>
      </c>
      <c r="E16055" t="str">
        <f t="shared" si="254"/>
        <v>$100K-$125K</v>
      </c>
    </row>
    <row r="16056" spans="1:5" x14ac:dyDescent="0.3">
      <c r="A16056" s="33" t="s">
        <v>2</v>
      </c>
      <c r="B16056" s="33" t="s">
        <v>73</v>
      </c>
      <c r="C16056" s="33">
        <v>80850</v>
      </c>
      <c r="D16056" s="33" t="s">
        <v>1732</v>
      </c>
      <c r="E16056" t="str">
        <f t="shared" si="254"/>
        <v>$75K-$100K</v>
      </c>
    </row>
    <row r="16057" spans="1:5" x14ac:dyDescent="0.3">
      <c r="A16057" s="33" t="s">
        <v>126</v>
      </c>
      <c r="B16057" s="33" t="s">
        <v>53</v>
      </c>
      <c r="C16057" s="33">
        <v>135000</v>
      </c>
      <c r="D16057" s="33" t="s">
        <v>303</v>
      </c>
      <c r="E16057" t="str">
        <f t="shared" si="254"/>
        <v>$125K-$200K</v>
      </c>
    </row>
    <row r="16058" spans="1:5" x14ac:dyDescent="0.3">
      <c r="A16058" s="33" t="s">
        <v>0</v>
      </c>
      <c r="B16058" s="33" t="s">
        <v>53</v>
      </c>
      <c r="C16058" s="33">
        <v>97500</v>
      </c>
      <c r="D16058" s="33" t="s">
        <v>457</v>
      </c>
      <c r="E16058" t="str">
        <f t="shared" si="254"/>
        <v>$75K-$100K</v>
      </c>
    </row>
    <row r="16059" spans="1:5" x14ac:dyDescent="0.3">
      <c r="A16059" s="33" t="s">
        <v>125</v>
      </c>
      <c r="B16059" s="33" t="s">
        <v>53</v>
      </c>
      <c r="C16059" s="33">
        <v>110000</v>
      </c>
      <c r="D16059" s="33" t="s">
        <v>1120</v>
      </c>
      <c r="E16059" t="str">
        <f t="shared" si="254"/>
        <v>$100K-$125K</v>
      </c>
    </row>
    <row r="16060" spans="1:5" x14ac:dyDescent="0.3">
      <c r="A16060" s="33" t="s">
        <v>126</v>
      </c>
      <c r="B16060" s="33" t="s">
        <v>53</v>
      </c>
      <c r="C16060" s="33">
        <v>200000</v>
      </c>
      <c r="D16060" s="33" t="s">
        <v>614</v>
      </c>
      <c r="E16060" t="str">
        <f t="shared" si="254"/>
        <v>$125K-$200K</v>
      </c>
    </row>
    <row r="16061" spans="1:5" x14ac:dyDescent="0.3">
      <c r="A16061" s="33" t="s">
        <v>2</v>
      </c>
      <c r="B16061" s="33" t="s">
        <v>53</v>
      </c>
      <c r="C16061" s="33"/>
      <c r="D16061" s="33" t="s">
        <v>4483</v>
      </c>
      <c r="E16061" t="str">
        <f t="shared" si="254"/>
        <v>No Data</v>
      </c>
    </row>
    <row r="16062" spans="1:5" x14ac:dyDescent="0.3">
      <c r="A16062" s="33" t="s">
        <v>0</v>
      </c>
      <c r="B16062" s="33" t="s">
        <v>53</v>
      </c>
      <c r="C16062" s="33"/>
      <c r="D16062" s="33" t="s">
        <v>258</v>
      </c>
      <c r="E16062" t="str">
        <f t="shared" si="254"/>
        <v>No Data</v>
      </c>
    </row>
    <row r="16063" spans="1:5" x14ac:dyDescent="0.3">
      <c r="A16063" s="33" t="s">
        <v>0</v>
      </c>
      <c r="B16063" s="33" t="s">
        <v>53</v>
      </c>
      <c r="C16063" s="33">
        <v>118300</v>
      </c>
      <c r="D16063" s="33" t="s">
        <v>6151</v>
      </c>
      <c r="E16063" t="str">
        <f t="shared" si="254"/>
        <v>$100K-$125K</v>
      </c>
    </row>
    <row r="16064" spans="1:5" x14ac:dyDescent="0.3">
      <c r="A16064" s="33" t="s">
        <v>0</v>
      </c>
      <c r="B16064" s="33" t="s">
        <v>54</v>
      </c>
      <c r="C16064" s="33"/>
      <c r="D16064" s="33" t="s">
        <v>986</v>
      </c>
      <c r="E16064" t="str">
        <f t="shared" si="254"/>
        <v>No Data</v>
      </c>
    </row>
    <row r="16065" spans="1:5" x14ac:dyDescent="0.3">
      <c r="A16065" s="33" t="s">
        <v>128</v>
      </c>
      <c r="B16065" s="33" t="s">
        <v>53</v>
      </c>
      <c r="C16065" s="33"/>
      <c r="D16065" s="33" t="s">
        <v>4758</v>
      </c>
      <c r="E16065" t="str">
        <f t="shared" si="254"/>
        <v>No Data</v>
      </c>
    </row>
    <row r="16066" spans="1:5" x14ac:dyDescent="0.3">
      <c r="A16066" s="33" t="s">
        <v>126</v>
      </c>
      <c r="B16066" s="33" t="s">
        <v>53</v>
      </c>
      <c r="C16066" s="33">
        <v>145000</v>
      </c>
      <c r="D16066" s="33" t="s">
        <v>6152</v>
      </c>
      <c r="E16066" t="str">
        <f t="shared" si="254"/>
        <v>$125K-$200K</v>
      </c>
    </row>
    <row r="16067" spans="1:5" x14ac:dyDescent="0.3">
      <c r="A16067" s="33" t="s">
        <v>128</v>
      </c>
      <c r="B16067" s="33" t="s">
        <v>53</v>
      </c>
      <c r="C16067" s="33">
        <v>162500</v>
      </c>
      <c r="D16067" s="33" t="s">
        <v>3349</v>
      </c>
      <c r="E16067" t="str">
        <f t="shared" ref="E16067:E16130" si="255">_xlfn.XLOOKUP(C16067,$H$16:$H$21,$G$16:$G$21,,1)</f>
        <v>$125K-$200K</v>
      </c>
    </row>
    <row r="16068" spans="1:5" x14ac:dyDescent="0.3">
      <c r="A16068" s="33" t="s">
        <v>125</v>
      </c>
      <c r="B16068" s="33" t="s">
        <v>53</v>
      </c>
      <c r="C16068" s="33"/>
      <c r="D16068" s="33" t="s">
        <v>6153</v>
      </c>
      <c r="E16068" t="str">
        <f t="shared" si="255"/>
        <v>No Data</v>
      </c>
    </row>
    <row r="16069" spans="1:5" x14ac:dyDescent="0.3">
      <c r="A16069" s="33" t="s">
        <v>2</v>
      </c>
      <c r="B16069" s="33" t="s">
        <v>53</v>
      </c>
      <c r="C16069" s="33"/>
      <c r="D16069" s="33" t="s">
        <v>6154</v>
      </c>
      <c r="E16069" t="str">
        <f t="shared" si="255"/>
        <v>No Data</v>
      </c>
    </row>
    <row r="16070" spans="1:5" x14ac:dyDescent="0.3">
      <c r="A16070" s="33" t="s">
        <v>0</v>
      </c>
      <c r="B16070" s="33" t="s">
        <v>53</v>
      </c>
      <c r="C16070" s="33">
        <v>217500</v>
      </c>
      <c r="D16070" s="33" t="s">
        <v>1721</v>
      </c>
      <c r="E16070" t="str">
        <f t="shared" si="255"/>
        <v>&gt;$200K</v>
      </c>
    </row>
    <row r="16071" spans="1:5" x14ac:dyDescent="0.3">
      <c r="A16071" s="33" t="s">
        <v>2</v>
      </c>
      <c r="B16071" s="33" t="s">
        <v>53</v>
      </c>
      <c r="C16071" s="33">
        <v>105000</v>
      </c>
      <c r="D16071" s="33" t="s">
        <v>6155</v>
      </c>
      <c r="E16071" t="str">
        <f t="shared" si="255"/>
        <v>$100K-$125K</v>
      </c>
    </row>
    <row r="16072" spans="1:5" x14ac:dyDescent="0.3">
      <c r="A16072" s="33" t="s">
        <v>128</v>
      </c>
      <c r="B16072" s="33" t="s">
        <v>53</v>
      </c>
      <c r="C16072" s="33">
        <v>91509.6015625</v>
      </c>
      <c r="D16072" s="33" t="s">
        <v>6156</v>
      </c>
      <c r="E16072" t="str">
        <f t="shared" si="255"/>
        <v>$75K-$100K</v>
      </c>
    </row>
    <row r="16073" spans="1:5" x14ac:dyDescent="0.3">
      <c r="A16073" s="33" t="s">
        <v>126</v>
      </c>
      <c r="B16073" s="33" t="s">
        <v>53</v>
      </c>
      <c r="C16073" s="33">
        <v>103000</v>
      </c>
      <c r="D16073" s="33" t="s">
        <v>2892</v>
      </c>
      <c r="E16073" t="str">
        <f t="shared" si="255"/>
        <v>$100K-$125K</v>
      </c>
    </row>
    <row r="16074" spans="1:5" x14ac:dyDescent="0.3">
      <c r="A16074" s="33" t="s">
        <v>128</v>
      </c>
      <c r="B16074" s="33" t="s">
        <v>53</v>
      </c>
      <c r="C16074" s="33">
        <v>135000</v>
      </c>
      <c r="D16074" s="33" t="s">
        <v>364</v>
      </c>
      <c r="E16074" t="str">
        <f t="shared" si="255"/>
        <v>$125K-$200K</v>
      </c>
    </row>
    <row r="16075" spans="1:5" x14ac:dyDescent="0.3">
      <c r="A16075" s="33" t="s">
        <v>0</v>
      </c>
      <c r="B16075" s="33" t="s">
        <v>53</v>
      </c>
      <c r="C16075" s="33">
        <v>160000</v>
      </c>
      <c r="D16075" s="33" t="s">
        <v>4079</v>
      </c>
      <c r="E16075" t="str">
        <f t="shared" si="255"/>
        <v>$125K-$200K</v>
      </c>
    </row>
    <row r="16076" spans="1:5" x14ac:dyDescent="0.3">
      <c r="A16076" s="33" t="s">
        <v>2</v>
      </c>
      <c r="B16076" s="33" t="s">
        <v>53</v>
      </c>
      <c r="C16076" s="33"/>
      <c r="D16076" s="33" t="s">
        <v>249</v>
      </c>
      <c r="E16076" t="str">
        <f t="shared" si="255"/>
        <v>No Data</v>
      </c>
    </row>
    <row r="16077" spans="1:5" x14ac:dyDescent="0.3">
      <c r="A16077" s="33" t="s">
        <v>0</v>
      </c>
      <c r="B16077" s="33" t="s">
        <v>53</v>
      </c>
      <c r="C16077" s="33"/>
      <c r="D16077" s="33" t="s">
        <v>258</v>
      </c>
      <c r="E16077" t="str">
        <f t="shared" si="255"/>
        <v>No Data</v>
      </c>
    </row>
    <row r="16078" spans="1:5" x14ac:dyDescent="0.3">
      <c r="A16078" s="33" t="s">
        <v>0</v>
      </c>
      <c r="B16078" s="33" t="s">
        <v>53</v>
      </c>
      <c r="C16078" s="33">
        <v>200000</v>
      </c>
      <c r="D16078" s="33" t="s">
        <v>889</v>
      </c>
      <c r="E16078" t="str">
        <f t="shared" si="255"/>
        <v>$125K-$200K</v>
      </c>
    </row>
    <row r="16079" spans="1:5" x14ac:dyDescent="0.3">
      <c r="A16079" s="33" t="s">
        <v>0</v>
      </c>
      <c r="B16079" s="33" t="s">
        <v>53</v>
      </c>
      <c r="C16079" s="33"/>
      <c r="D16079" s="33" t="s">
        <v>299</v>
      </c>
      <c r="E16079" t="str">
        <f t="shared" si="255"/>
        <v>No Data</v>
      </c>
    </row>
    <row r="16080" spans="1:5" x14ac:dyDescent="0.3">
      <c r="A16080" s="33" t="s">
        <v>0</v>
      </c>
      <c r="B16080" s="33" t="s">
        <v>122</v>
      </c>
      <c r="C16080" s="33">
        <v>157500</v>
      </c>
      <c r="D16080" s="33" t="s">
        <v>1123</v>
      </c>
      <c r="E16080" t="str">
        <f t="shared" si="255"/>
        <v>$125K-$200K</v>
      </c>
    </row>
    <row r="16081" spans="1:5" x14ac:dyDescent="0.3">
      <c r="A16081" s="33" t="s">
        <v>128</v>
      </c>
      <c r="B16081" s="33" t="s">
        <v>54</v>
      </c>
      <c r="C16081" s="33"/>
      <c r="D16081" s="33" t="s">
        <v>6157</v>
      </c>
      <c r="E16081" t="str">
        <f t="shared" si="255"/>
        <v>No Data</v>
      </c>
    </row>
    <row r="16082" spans="1:5" x14ac:dyDescent="0.3">
      <c r="A16082" s="33" t="s">
        <v>0</v>
      </c>
      <c r="B16082" s="33" t="s">
        <v>53</v>
      </c>
      <c r="C16082" s="33">
        <v>127500</v>
      </c>
      <c r="D16082" s="33" t="s">
        <v>3664</v>
      </c>
      <c r="E16082" t="str">
        <f t="shared" si="255"/>
        <v>$125K-$200K</v>
      </c>
    </row>
    <row r="16083" spans="1:5" x14ac:dyDescent="0.3">
      <c r="A16083" s="33" t="s">
        <v>0</v>
      </c>
      <c r="B16083" s="33" t="s">
        <v>53</v>
      </c>
      <c r="C16083" s="33">
        <v>120000</v>
      </c>
      <c r="D16083" s="33" t="s">
        <v>6158</v>
      </c>
      <c r="E16083" t="str">
        <f t="shared" si="255"/>
        <v>$100K-$125K</v>
      </c>
    </row>
    <row r="16084" spans="1:5" x14ac:dyDescent="0.3">
      <c r="A16084" s="33" t="s">
        <v>128</v>
      </c>
      <c r="B16084" s="33" t="s">
        <v>81</v>
      </c>
      <c r="C16084" s="33">
        <v>157500</v>
      </c>
      <c r="D16084" s="33" t="s">
        <v>845</v>
      </c>
      <c r="E16084" t="str">
        <f t="shared" si="255"/>
        <v>$125K-$200K</v>
      </c>
    </row>
    <row r="16085" spans="1:5" x14ac:dyDescent="0.3">
      <c r="A16085" s="33" t="s">
        <v>0</v>
      </c>
      <c r="B16085" s="33" t="s">
        <v>53</v>
      </c>
      <c r="C16085" s="33"/>
      <c r="D16085" s="33" t="s">
        <v>299</v>
      </c>
      <c r="E16085" t="str">
        <f t="shared" si="255"/>
        <v>No Data</v>
      </c>
    </row>
    <row r="16086" spans="1:5" x14ac:dyDescent="0.3">
      <c r="A16086" s="33" t="s">
        <v>125</v>
      </c>
      <c r="B16086" s="33" t="s">
        <v>53</v>
      </c>
      <c r="C16086" s="33">
        <v>110000</v>
      </c>
      <c r="D16086" s="33" t="s">
        <v>265</v>
      </c>
      <c r="E16086" t="str">
        <f t="shared" si="255"/>
        <v>$100K-$125K</v>
      </c>
    </row>
    <row r="16087" spans="1:5" x14ac:dyDescent="0.3">
      <c r="A16087" s="33" t="s">
        <v>126</v>
      </c>
      <c r="B16087" s="33" t="s">
        <v>53</v>
      </c>
      <c r="C16087" s="33">
        <v>166000</v>
      </c>
      <c r="D16087" s="33" t="s">
        <v>402</v>
      </c>
      <c r="E16087" t="str">
        <f t="shared" si="255"/>
        <v>$125K-$200K</v>
      </c>
    </row>
    <row r="16088" spans="1:5" x14ac:dyDescent="0.3">
      <c r="A16088" s="33" t="s">
        <v>2</v>
      </c>
      <c r="B16088" s="33" t="s">
        <v>53</v>
      </c>
      <c r="C16088" s="33"/>
      <c r="D16088" s="33" t="s">
        <v>506</v>
      </c>
      <c r="E16088" t="str">
        <f t="shared" si="255"/>
        <v>No Data</v>
      </c>
    </row>
    <row r="16089" spans="1:5" x14ac:dyDescent="0.3">
      <c r="A16089" s="33" t="s">
        <v>2</v>
      </c>
      <c r="B16089" s="33" t="s">
        <v>53</v>
      </c>
      <c r="C16089" s="33">
        <v>80000</v>
      </c>
      <c r="D16089" s="33" t="s">
        <v>6159</v>
      </c>
      <c r="E16089" t="str">
        <f t="shared" si="255"/>
        <v>$75K-$100K</v>
      </c>
    </row>
    <row r="16090" spans="1:5" x14ac:dyDescent="0.3">
      <c r="A16090" s="33" t="s">
        <v>2</v>
      </c>
      <c r="B16090" s="33" t="s">
        <v>53</v>
      </c>
      <c r="C16090" s="33"/>
      <c r="D16090" s="33" t="s">
        <v>3136</v>
      </c>
      <c r="E16090" t="str">
        <f t="shared" si="255"/>
        <v>No Data</v>
      </c>
    </row>
    <row r="16091" spans="1:5" x14ac:dyDescent="0.3">
      <c r="A16091" s="33" t="s">
        <v>1</v>
      </c>
      <c r="B16091" s="33" t="s">
        <v>70</v>
      </c>
      <c r="C16091" s="33">
        <v>56700</v>
      </c>
      <c r="D16091" s="33" t="s">
        <v>1076</v>
      </c>
      <c r="E16091" t="str">
        <f t="shared" si="255"/>
        <v>&lt;$75K</v>
      </c>
    </row>
    <row r="16092" spans="1:5" x14ac:dyDescent="0.3">
      <c r="A16092" s="33" t="s">
        <v>128</v>
      </c>
      <c r="B16092" s="33" t="s">
        <v>53</v>
      </c>
      <c r="C16092" s="33">
        <v>125000</v>
      </c>
      <c r="D16092" s="33" t="s">
        <v>6160</v>
      </c>
      <c r="E16092" t="str">
        <f t="shared" si="255"/>
        <v>$100K-$125K</v>
      </c>
    </row>
    <row r="16093" spans="1:5" x14ac:dyDescent="0.3">
      <c r="A16093" s="33" t="s">
        <v>0</v>
      </c>
      <c r="B16093" s="33" t="s">
        <v>53</v>
      </c>
      <c r="C16093" s="33">
        <v>151500</v>
      </c>
      <c r="D16093" s="33" t="s">
        <v>6161</v>
      </c>
      <c r="E16093" t="str">
        <f t="shared" si="255"/>
        <v>$125K-$200K</v>
      </c>
    </row>
    <row r="16094" spans="1:5" x14ac:dyDescent="0.3">
      <c r="A16094" s="33" t="s">
        <v>52</v>
      </c>
      <c r="B16094" s="33" t="s">
        <v>53</v>
      </c>
      <c r="C16094" s="33"/>
      <c r="D16094" s="33" t="s">
        <v>6162</v>
      </c>
      <c r="E16094" t="str">
        <f t="shared" si="255"/>
        <v>No Data</v>
      </c>
    </row>
    <row r="16095" spans="1:5" x14ac:dyDescent="0.3">
      <c r="A16095" s="33" t="s">
        <v>1</v>
      </c>
      <c r="B16095" s="33" t="s">
        <v>80</v>
      </c>
      <c r="C16095" s="33">
        <v>72000</v>
      </c>
      <c r="D16095" s="33" t="s">
        <v>6163</v>
      </c>
      <c r="E16095" t="str">
        <f t="shared" si="255"/>
        <v>&lt;$75K</v>
      </c>
    </row>
    <row r="16096" spans="1:5" x14ac:dyDescent="0.3">
      <c r="A16096" s="33" t="s">
        <v>4</v>
      </c>
      <c r="B16096" s="33" t="s">
        <v>53</v>
      </c>
      <c r="C16096" s="33"/>
      <c r="D16096" s="33" t="s">
        <v>833</v>
      </c>
      <c r="E16096" t="str">
        <f t="shared" si="255"/>
        <v>No Data</v>
      </c>
    </row>
    <row r="16097" spans="1:5" x14ac:dyDescent="0.3">
      <c r="A16097" s="33" t="s">
        <v>52</v>
      </c>
      <c r="B16097" s="33" t="s">
        <v>53</v>
      </c>
      <c r="C16097" s="33"/>
      <c r="D16097" s="33" t="s">
        <v>3593</v>
      </c>
      <c r="E16097" t="str">
        <f t="shared" si="255"/>
        <v>No Data</v>
      </c>
    </row>
    <row r="16098" spans="1:5" x14ac:dyDescent="0.3">
      <c r="A16098" s="33" t="s">
        <v>0</v>
      </c>
      <c r="B16098" s="33" t="s">
        <v>53</v>
      </c>
      <c r="C16098" s="33"/>
      <c r="D16098" s="33" t="s">
        <v>2325</v>
      </c>
      <c r="E16098" t="str">
        <f t="shared" si="255"/>
        <v>No Data</v>
      </c>
    </row>
    <row r="16099" spans="1:5" x14ac:dyDescent="0.3">
      <c r="A16099" s="33" t="s">
        <v>129</v>
      </c>
      <c r="B16099" s="33" t="s">
        <v>53</v>
      </c>
      <c r="C16099" s="33">
        <v>97500</v>
      </c>
      <c r="D16099" s="33" t="s">
        <v>6164</v>
      </c>
      <c r="E16099" t="str">
        <f t="shared" si="255"/>
        <v>$75K-$100K</v>
      </c>
    </row>
    <row r="16100" spans="1:5" x14ac:dyDescent="0.3">
      <c r="A16100" s="33" t="s">
        <v>129</v>
      </c>
      <c r="B16100" s="33" t="s">
        <v>106</v>
      </c>
      <c r="C16100" s="33">
        <v>99150</v>
      </c>
      <c r="D16100" s="33" t="s">
        <v>1211</v>
      </c>
      <c r="E16100" t="str">
        <f t="shared" si="255"/>
        <v>$75K-$100K</v>
      </c>
    </row>
    <row r="16101" spans="1:5" x14ac:dyDescent="0.3">
      <c r="A16101" s="33" t="s">
        <v>4</v>
      </c>
      <c r="B16101" s="33" t="s">
        <v>53</v>
      </c>
      <c r="C16101" s="33"/>
      <c r="D16101" s="33" t="s">
        <v>6165</v>
      </c>
      <c r="E16101" t="str">
        <f t="shared" si="255"/>
        <v>No Data</v>
      </c>
    </row>
    <row r="16102" spans="1:5" x14ac:dyDescent="0.3">
      <c r="A16102" s="33" t="s">
        <v>0</v>
      </c>
      <c r="B16102" s="33" t="s">
        <v>53</v>
      </c>
      <c r="C16102" s="33"/>
      <c r="D16102" s="33" t="s">
        <v>4452</v>
      </c>
      <c r="E16102" t="str">
        <f t="shared" si="255"/>
        <v>No Data</v>
      </c>
    </row>
    <row r="16103" spans="1:5" x14ac:dyDescent="0.3">
      <c r="A16103" s="33" t="s">
        <v>2</v>
      </c>
      <c r="B16103" s="33" t="s">
        <v>53</v>
      </c>
      <c r="C16103" s="33">
        <v>100000</v>
      </c>
      <c r="D16103" s="33" t="s">
        <v>221</v>
      </c>
      <c r="E16103" t="str">
        <f t="shared" si="255"/>
        <v>$75K-$100K</v>
      </c>
    </row>
    <row r="16104" spans="1:5" x14ac:dyDescent="0.3">
      <c r="A16104" s="33" t="s">
        <v>2</v>
      </c>
      <c r="B16104" s="33" t="s">
        <v>53</v>
      </c>
      <c r="C16104" s="33">
        <v>81047</v>
      </c>
      <c r="D16104" s="33" t="s">
        <v>6166</v>
      </c>
      <c r="E16104" t="str">
        <f t="shared" si="255"/>
        <v>$75K-$100K</v>
      </c>
    </row>
    <row r="16105" spans="1:5" x14ac:dyDescent="0.3">
      <c r="A16105" s="33" t="s">
        <v>2</v>
      </c>
      <c r="B16105" s="33" t="s">
        <v>53</v>
      </c>
      <c r="C16105" s="33"/>
      <c r="D16105" s="33" t="s">
        <v>4354</v>
      </c>
      <c r="E16105" t="str">
        <f t="shared" si="255"/>
        <v>No Data</v>
      </c>
    </row>
    <row r="16106" spans="1:5" x14ac:dyDescent="0.3">
      <c r="A16106" s="33" t="s">
        <v>128</v>
      </c>
      <c r="B16106" s="33" t="s">
        <v>53</v>
      </c>
      <c r="C16106" s="33">
        <v>155000</v>
      </c>
      <c r="D16106" s="33" t="s">
        <v>6167</v>
      </c>
      <c r="E16106" t="str">
        <f t="shared" si="255"/>
        <v>$125K-$200K</v>
      </c>
    </row>
    <row r="16107" spans="1:5" x14ac:dyDescent="0.3">
      <c r="A16107" s="33" t="s">
        <v>2</v>
      </c>
      <c r="B16107" s="33" t="s">
        <v>53</v>
      </c>
      <c r="C16107" s="33"/>
      <c r="D16107" s="33" t="s">
        <v>6168</v>
      </c>
      <c r="E16107" t="str">
        <f t="shared" si="255"/>
        <v>No Data</v>
      </c>
    </row>
    <row r="16108" spans="1:5" x14ac:dyDescent="0.3">
      <c r="A16108" s="33" t="s">
        <v>4</v>
      </c>
      <c r="B16108" s="33" t="s">
        <v>81</v>
      </c>
      <c r="C16108" s="33">
        <v>90000</v>
      </c>
      <c r="D16108" s="33" t="s">
        <v>6169</v>
      </c>
      <c r="E16108" t="str">
        <f t="shared" si="255"/>
        <v>$75K-$100K</v>
      </c>
    </row>
    <row r="16109" spans="1:5" x14ac:dyDescent="0.3">
      <c r="A16109" s="33" t="s">
        <v>4</v>
      </c>
      <c r="B16109" s="33" t="s">
        <v>74</v>
      </c>
      <c r="C16109" s="33">
        <v>96773</v>
      </c>
      <c r="D16109" s="33" t="s">
        <v>1925</v>
      </c>
      <c r="E16109" t="str">
        <f t="shared" si="255"/>
        <v>$75K-$100K</v>
      </c>
    </row>
    <row r="16110" spans="1:5" x14ac:dyDescent="0.3">
      <c r="A16110" s="33" t="s">
        <v>0</v>
      </c>
      <c r="B16110" s="33" t="s">
        <v>53</v>
      </c>
      <c r="C16110" s="33">
        <v>175500</v>
      </c>
      <c r="D16110" s="33" t="s">
        <v>217</v>
      </c>
      <c r="E16110" t="str">
        <f t="shared" si="255"/>
        <v>$125K-$200K</v>
      </c>
    </row>
    <row r="16111" spans="1:5" x14ac:dyDescent="0.3">
      <c r="A16111" s="33" t="s">
        <v>0</v>
      </c>
      <c r="B16111" s="33" t="s">
        <v>54</v>
      </c>
      <c r="C16111" s="33"/>
      <c r="D16111" s="33" t="s">
        <v>461</v>
      </c>
      <c r="E16111" t="str">
        <f t="shared" si="255"/>
        <v>No Data</v>
      </c>
    </row>
    <row r="16112" spans="1:5" x14ac:dyDescent="0.3">
      <c r="A16112" s="33" t="s">
        <v>4</v>
      </c>
      <c r="B16112" s="33" t="s">
        <v>53</v>
      </c>
      <c r="C16112" s="33">
        <v>90000</v>
      </c>
      <c r="D16112" s="33" t="s">
        <v>6170</v>
      </c>
      <c r="E16112" t="str">
        <f t="shared" si="255"/>
        <v>$75K-$100K</v>
      </c>
    </row>
    <row r="16113" spans="1:5" x14ac:dyDescent="0.3">
      <c r="A16113" s="33" t="s">
        <v>52</v>
      </c>
      <c r="B16113" s="33" t="s">
        <v>81</v>
      </c>
      <c r="C16113" s="33">
        <v>95000</v>
      </c>
      <c r="D16113" s="33" t="s">
        <v>6171</v>
      </c>
      <c r="E16113" t="str">
        <f t="shared" si="255"/>
        <v>$75K-$100K</v>
      </c>
    </row>
    <row r="16114" spans="1:5" x14ac:dyDescent="0.3">
      <c r="A16114" s="33" t="s">
        <v>4</v>
      </c>
      <c r="B16114" s="33" t="s">
        <v>182</v>
      </c>
      <c r="C16114" s="33">
        <v>45000</v>
      </c>
      <c r="D16114" s="33" t="s">
        <v>3157</v>
      </c>
      <c r="E16114" t="str">
        <f t="shared" si="255"/>
        <v>&lt;$75K</v>
      </c>
    </row>
    <row r="16115" spans="1:5" x14ac:dyDescent="0.3">
      <c r="A16115" s="33" t="s">
        <v>52</v>
      </c>
      <c r="B16115" s="33" t="s">
        <v>53</v>
      </c>
      <c r="C16115" s="33"/>
      <c r="D16115" s="33" t="s">
        <v>2065</v>
      </c>
      <c r="E16115" t="str">
        <f t="shared" si="255"/>
        <v>No Data</v>
      </c>
    </row>
    <row r="16116" spans="1:5" x14ac:dyDescent="0.3">
      <c r="A16116" s="33" t="s">
        <v>126</v>
      </c>
      <c r="B16116" s="33" t="s">
        <v>53</v>
      </c>
      <c r="C16116" s="33"/>
      <c r="D16116" s="33" t="s">
        <v>3593</v>
      </c>
      <c r="E16116" t="str">
        <f t="shared" si="255"/>
        <v>No Data</v>
      </c>
    </row>
    <row r="16117" spans="1:5" x14ac:dyDescent="0.3">
      <c r="A16117" s="33" t="s">
        <v>4</v>
      </c>
      <c r="B16117" s="33" t="s">
        <v>68</v>
      </c>
      <c r="C16117" s="33"/>
      <c r="D16117" s="33" t="s">
        <v>4513</v>
      </c>
      <c r="E16117" t="str">
        <f t="shared" si="255"/>
        <v>No Data</v>
      </c>
    </row>
    <row r="16118" spans="1:5" x14ac:dyDescent="0.3">
      <c r="A16118" s="33" t="s">
        <v>0</v>
      </c>
      <c r="B16118" s="33" t="s">
        <v>53</v>
      </c>
      <c r="C16118" s="33">
        <v>351500</v>
      </c>
      <c r="D16118" s="33" t="s">
        <v>312</v>
      </c>
      <c r="E16118" t="str">
        <f t="shared" si="255"/>
        <v>&gt;$200K</v>
      </c>
    </row>
    <row r="16119" spans="1:5" x14ac:dyDescent="0.3">
      <c r="A16119" s="33" t="s">
        <v>2</v>
      </c>
      <c r="B16119" s="33" t="s">
        <v>53</v>
      </c>
      <c r="C16119" s="33">
        <v>100000</v>
      </c>
      <c r="D16119" s="33" t="s">
        <v>1020</v>
      </c>
      <c r="E16119" t="str">
        <f t="shared" si="255"/>
        <v>$75K-$100K</v>
      </c>
    </row>
    <row r="16120" spans="1:5" x14ac:dyDescent="0.3">
      <c r="A16120" s="33" t="s">
        <v>0</v>
      </c>
      <c r="B16120" s="33" t="s">
        <v>54</v>
      </c>
      <c r="C16120" s="33"/>
      <c r="D16120" s="33" t="s">
        <v>6172</v>
      </c>
      <c r="E16120" t="str">
        <f t="shared" si="255"/>
        <v>No Data</v>
      </c>
    </row>
    <row r="16121" spans="1:5" x14ac:dyDescent="0.3">
      <c r="A16121" s="33" t="s">
        <v>4</v>
      </c>
      <c r="B16121" s="33" t="s">
        <v>54</v>
      </c>
      <c r="C16121" s="33">
        <v>58300</v>
      </c>
      <c r="D16121" s="33" t="s">
        <v>299</v>
      </c>
      <c r="E16121" t="str">
        <f t="shared" si="255"/>
        <v>&lt;$75K</v>
      </c>
    </row>
    <row r="16122" spans="1:5" x14ac:dyDescent="0.3">
      <c r="A16122" s="33" t="s">
        <v>125</v>
      </c>
      <c r="B16122" s="33" t="s">
        <v>84</v>
      </c>
      <c r="C16122" s="33">
        <v>86400</v>
      </c>
      <c r="D16122" s="33" t="s">
        <v>4074</v>
      </c>
      <c r="E16122" t="str">
        <f t="shared" si="255"/>
        <v>$75K-$100K</v>
      </c>
    </row>
    <row r="16123" spans="1:5" x14ac:dyDescent="0.3">
      <c r="A16123" s="33" t="s">
        <v>4</v>
      </c>
      <c r="B16123" s="33" t="s">
        <v>81</v>
      </c>
      <c r="C16123" s="33">
        <v>125000</v>
      </c>
      <c r="D16123" s="33" t="s">
        <v>235</v>
      </c>
      <c r="E16123" t="str">
        <f t="shared" si="255"/>
        <v>$100K-$125K</v>
      </c>
    </row>
    <row r="16124" spans="1:5" x14ac:dyDescent="0.3">
      <c r="A16124" s="33" t="s">
        <v>0</v>
      </c>
      <c r="B16124" s="33" t="s">
        <v>53</v>
      </c>
      <c r="C16124" s="33"/>
      <c r="D16124" s="33" t="s">
        <v>1126</v>
      </c>
      <c r="E16124" t="str">
        <f t="shared" si="255"/>
        <v>No Data</v>
      </c>
    </row>
    <row r="16125" spans="1:5" x14ac:dyDescent="0.3">
      <c r="A16125" s="33" t="s">
        <v>128</v>
      </c>
      <c r="B16125" s="33" t="s">
        <v>68</v>
      </c>
      <c r="C16125" s="33">
        <v>157500</v>
      </c>
      <c r="D16125" s="33" t="s">
        <v>845</v>
      </c>
      <c r="E16125" t="str">
        <f t="shared" si="255"/>
        <v>$125K-$200K</v>
      </c>
    </row>
    <row r="16126" spans="1:5" x14ac:dyDescent="0.3">
      <c r="A16126" s="33" t="s">
        <v>52</v>
      </c>
      <c r="B16126" s="33" t="s">
        <v>53</v>
      </c>
      <c r="C16126" s="33">
        <v>84000</v>
      </c>
      <c r="D16126" s="33" t="s">
        <v>268</v>
      </c>
      <c r="E16126" t="str">
        <f t="shared" si="255"/>
        <v>$75K-$100K</v>
      </c>
    </row>
    <row r="16127" spans="1:5" x14ac:dyDescent="0.3">
      <c r="A16127" s="33" t="s">
        <v>52</v>
      </c>
      <c r="B16127" s="33" t="s">
        <v>53</v>
      </c>
      <c r="C16127" s="33">
        <v>97500</v>
      </c>
      <c r="D16127" s="33" t="s">
        <v>265</v>
      </c>
      <c r="E16127" t="str">
        <f t="shared" si="255"/>
        <v>$75K-$100K</v>
      </c>
    </row>
    <row r="16128" spans="1:5" x14ac:dyDescent="0.3">
      <c r="A16128" s="33" t="s">
        <v>4</v>
      </c>
      <c r="B16128" s="33" t="s">
        <v>83</v>
      </c>
      <c r="C16128" s="33">
        <v>147500</v>
      </c>
      <c r="D16128" s="33" t="s">
        <v>932</v>
      </c>
      <c r="E16128" t="str">
        <f t="shared" si="255"/>
        <v>$125K-$200K</v>
      </c>
    </row>
    <row r="16129" spans="1:5" x14ac:dyDescent="0.3">
      <c r="A16129" s="33" t="s">
        <v>2</v>
      </c>
      <c r="B16129" s="33" t="s">
        <v>53</v>
      </c>
      <c r="C16129" s="33"/>
      <c r="D16129" s="33" t="s">
        <v>6173</v>
      </c>
      <c r="E16129" t="str">
        <f t="shared" si="255"/>
        <v>No Data</v>
      </c>
    </row>
    <row r="16130" spans="1:5" x14ac:dyDescent="0.3">
      <c r="A16130" s="33" t="s">
        <v>0</v>
      </c>
      <c r="B16130" s="33" t="s">
        <v>53</v>
      </c>
      <c r="C16130" s="33"/>
      <c r="D16130" s="33" t="s">
        <v>690</v>
      </c>
      <c r="E16130" t="str">
        <f t="shared" si="255"/>
        <v>No Data</v>
      </c>
    </row>
    <row r="16131" spans="1:5" x14ac:dyDescent="0.3">
      <c r="A16131" s="33" t="s">
        <v>2</v>
      </c>
      <c r="B16131" s="33" t="s">
        <v>53</v>
      </c>
      <c r="C16131" s="33"/>
      <c r="D16131" s="33" t="s">
        <v>6174</v>
      </c>
      <c r="E16131" t="str">
        <f t="shared" ref="E16131:E16194" si="256">_xlfn.XLOOKUP(C16131,$H$16:$H$21,$G$16:$G$21,,1)</f>
        <v>No Data</v>
      </c>
    </row>
    <row r="16132" spans="1:5" x14ac:dyDescent="0.3">
      <c r="A16132" s="33" t="s">
        <v>0</v>
      </c>
      <c r="B16132" s="33" t="s">
        <v>53</v>
      </c>
      <c r="C16132" s="33">
        <v>200000</v>
      </c>
      <c r="D16132" s="33" t="s">
        <v>364</v>
      </c>
      <c r="E16132" t="str">
        <f t="shared" si="256"/>
        <v>$125K-$200K</v>
      </c>
    </row>
    <row r="16133" spans="1:5" x14ac:dyDescent="0.3">
      <c r="A16133" s="33" t="s">
        <v>128</v>
      </c>
      <c r="B16133" s="33" t="s">
        <v>53</v>
      </c>
      <c r="C16133" s="33">
        <v>121400</v>
      </c>
      <c r="D16133" s="33" t="s">
        <v>2738</v>
      </c>
      <c r="E16133" t="str">
        <f t="shared" si="256"/>
        <v>$100K-$125K</v>
      </c>
    </row>
    <row r="16134" spans="1:5" x14ac:dyDescent="0.3">
      <c r="A16134" s="33" t="s">
        <v>0</v>
      </c>
      <c r="B16134" s="33" t="s">
        <v>90</v>
      </c>
      <c r="C16134" s="33">
        <v>157500</v>
      </c>
      <c r="D16134" s="33" t="s">
        <v>4554</v>
      </c>
      <c r="E16134" t="str">
        <f t="shared" si="256"/>
        <v>$125K-$200K</v>
      </c>
    </row>
    <row r="16135" spans="1:5" x14ac:dyDescent="0.3">
      <c r="A16135" s="33" t="s">
        <v>2</v>
      </c>
      <c r="B16135" s="33" t="s">
        <v>53</v>
      </c>
      <c r="C16135" s="33">
        <v>105375</v>
      </c>
      <c r="D16135" s="33" t="s">
        <v>6175</v>
      </c>
      <c r="E16135" t="str">
        <f t="shared" si="256"/>
        <v>$100K-$125K</v>
      </c>
    </row>
    <row r="16136" spans="1:5" x14ac:dyDescent="0.3">
      <c r="A16136" s="33" t="s">
        <v>129</v>
      </c>
      <c r="B16136" s="33" t="s">
        <v>81</v>
      </c>
      <c r="C16136" s="33">
        <v>150000</v>
      </c>
      <c r="D16136" s="33" t="s">
        <v>6176</v>
      </c>
      <c r="E16136" t="str">
        <f t="shared" si="256"/>
        <v>$125K-$200K</v>
      </c>
    </row>
    <row r="16137" spans="1:5" x14ac:dyDescent="0.3">
      <c r="A16137" s="33" t="s">
        <v>4</v>
      </c>
      <c r="B16137" s="33" t="s">
        <v>54</v>
      </c>
      <c r="C16137" s="33"/>
      <c r="D16137" s="33" t="s">
        <v>6177</v>
      </c>
      <c r="E16137" t="str">
        <f t="shared" si="256"/>
        <v>No Data</v>
      </c>
    </row>
    <row r="16138" spans="1:5" x14ac:dyDescent="0.3">
      <c r="A16138" s="33" t="s">
        <v>4</v>
      </c>
      <c r="B16138" s="33" t="s">
        <v>53</v>
      </c>
      <c r="C16138" s="33">
        <v>234500</v>
      </c>
      <c r="D16138" s="33" t="s">
        <v>1327</v>
      </c>
      <c r="E16138" t="str">
        <f t="shared" si="256"/>
        <v>&gt;$200K</v>
      </c>
    </row>
    <row r="16139" spans="1:5" x14ac:dyDescent="0.3">
      <c r="A16139" s="33" t="s">
        <v>2</v>
      </c>
      <c r="B16139" s="33" t="s">
        <v>53</v>
      </c>
      <c r="C16139" s="33"/>
      <c r="D16139" s="33" t="s">
        <v>6178</v>
      </c>
      <c r="E16139" t="str">
        <f t="shared" si="256"/>
        <v>No Data</v>
      </c>
    </row>
    <row r="16140" spans="1:5" x14ac:dyDescent="0.3">
      <c r="A16140" s="33" t="s">
        <v>2</v>
      </c>
      <c r="B16140" s="33" t="s">
        <v>53</v>
      </c>
      <c r="C16140" s="33">
        <v>103600</v>
      </c>
      <c r="D16140" s="33" t="s">
        <v>3851</v>
      </c>
      <c r="E16140" t="str">
        <f t="shared" si="256"/>
        <v>$100K-$125K</v>
      </c>
    </row>
    <row r="16141" spans="1:5" x14ac:dyDescent="0.3">
      <c r="A16141" s="33" t="s">
        <v>128</v>
      </c>
      <c r="B16141" s="33" t="s">
        <v>53</v>
      </c>
      <c r="C16141" s="33"/>
      <c r="D16141" s="33" t="s">
        <v>6179</v>
      </c>
      <c r="E16141" t="str">
        <f t="shared" si="256"/>
        <v>No Data</v>
      </c>
    </row>
    <row r="16142" spans="1:5" x14ac:dyDescent="0.3">
      <c r="A16142" s="33" t="s">
        <v>1</v>
      </c>
      <c r="B16142" s="33" t="s">
        <v>70</v>
      </c>
      <c r="C16142" s="33">
        <v>126550</v>
      </c>
      <c r="D16142" s="33" t="s">
        <v>2808</v>
      </c>
      <c r="E16142" t="str">
        <f t="shared" si="256"/>
        <v>$125K-$200K</v>
      </c>
    </row>
    <row r="16143" spans="1:5" x14ac:dyDescent="0.3">
      <c r="A16143" s="33" t="s">
        <v>2</v>
      </c>
      <c r="B16143" s="33" t="s">
        <v>53</v>
      </c>
      <c r="C16143" s="33"/>
      <c r="D16143" s="33" t="s">
        <v>1435</v>
      </c>
      <c r="E16143" t="str">
        <f t="shared" si="256"/>
        <v>No Data</v>
      </c>
    </row>
    <row r="16144" spans="1:5" x14ac:dyDescent="0.3">
      <c r="A16144" s="33" t="s">
        <v>2</v>
      </c>
      <c r="B16144" s="33" t="s">
        <v>53</v>
      </c>
      <c r="C16144" s="33">
        <v>124000</v>
      </c>
      <c r="D16144" s="33" t="s">
        <v>2260</v>
      </c>
      <c r="E16144" t="str">
        <f t="shared" si="256"/>
        <v>$100K-$125K</v>
      </c>
    </row>
    <row r="16145" spans="1:5" x14ac:dyDescent="0.3">
      <c r="A16145" s="33" t="s">
        <v>1</v>
      </c>
      <c r="B16145" s="33" t="s">
        <v>97</v>
      </c>
      <c r="C16145" s="33">
        <v>101029</v>
      </c>
      <c r="D16145" s="33" t="s">
        <v>6180</v>
      </c>
      <c r="E16145" t="str">
        <f t="shared" si="256"/>
        <v>$100K-$125K</v>
      </c>
    </row>
    <row r="16146" spans="1:5" x14ac:dyDescent="0.3">
      <c r="A16146" s="33" t="s">
        <v>2</v>
      </c>
      <c r="B16146" s="33" t="s">
        <v>53</v>
      </c>
      <c r="C16146" s="33"/>
      <c r="D16146" s="33" t="s">
        <v>6181</v>
      </c>
      <c r="E16146" t="str">
        <f t="shared" si="256"/>
        <v>No Data</v>
      </c>
    </row>
    <row r="16147" spans="1:5" x14ac:dyDescent="0.3">
      <c r="A16147" s="33" t="s">
        <v>128</v>
      </c>
      <c r="B16147" s="33" t="s">
        <v>53</v>
      </c>
      <c r="C16147" s="33">
        <v>185000</v>
      </c>
      <c r="D16147" s="33" t="s">
        <v>905</v>
      </c>
      <c r="E16147" t="str">
        <f t="shared" si="256"/>
        <v>$125K-$200K</v>
      </c>
    </row>
    <row r="16148" spans="1:5" x14ac:dyDescent="0.3">
      <c r="A16148" s="33" t="s">
        <v>0</v>
      </c>
      <c r="B16148" s="33" t="s">
        <v>53</v>
      </c>
      <c r="C16148" s="33">
        <v>110000</v>
      </c>
      <c r="D16148" s="33" t="s">
        <v>6182</v>
      </c>
      <c r="E16148" t="str">
        <f t="shared" si="256"/>
        <v>$100K-$125K</v>
      </c>
    </row>
    <row r="16149" spans="1:5" x14ac:dyDescent="0.3">
      <c r="A16149" s="33" t="s">
        <v>4</v>
      </c>
      <c r="B16149" s="33" t="s">
        <v>53</v>
      </c>
      <c r="C16149" s="33">
        <v>210000</v>
      </c>
      <c r="D16149" s="33" t="s">
        <v>6183</v>
      </c>
      <c r="E16149" t="str">
        <f t="shared" si="256"/>
        <v>&gt;$200K</v>
      </c>
    </row>
    <row r="16150" spans="1:5" x14ac:dyDescent="0.3">
      <c r="A16150" s="33" t="s">
        <v>4</v>
      </c>
      <c r="B16150" s="33" t="s">
        <v>53</v>
      </c>
      <c r="C16150" s="33">
        <v>115000</v>
      </c>
      <c r="D16150" s="33" t="s">
        <v>299</v>
      </c>
      <c r="E16150" t="str">
        <f t="shared" si="256"/>
        <v>$100K-$125K</v>
      </c>
    </row>
    <row r="16151" spans="1:5" x14ac:dyDescent="0.3">
      <c r="A16151" s="33" t="s">
        <v>129</v>
      </c>
      <c r="B16151" s="33" t="s">
        <v>68</v>
      </c>
      <c r="C16151" s="33"/>
      <c r="D16151" s="33" t="s">
        <v>1754</v>
      </c>
      <c r="E16151" t="str">
        <f t="shared" si="256"/>
        <v>No Data</v>
      </c>
    </row>
    <row r="16152" spans="1:5" x14ac:dyDescent="0.3">
      <c r="A16152" s="33" t="s">
        <v>2</v>
      </c>
      <c r="B16152" s="33" t="s">
        <v>53</v>
      </c>
      <c r="C16152" s="33"/>
      <c r="D16152" s="33" t="s">
        <v>232</v>
      </c>
      <c r="E16152" t="str">
        <f t="shared" si="256"/>
        <v>No Data</v>
      </c>
    </row>
    <row r="16153" spans="1:5" x14ac:dyDescent="0.3">
      <c r="A16153" s="33" t="s">
        <v>126</v>
      </c>
      <c r="B16153" s="33" t="s">
        <v>53</v>
      </c>
      <c r="C16153" s="33">
        <v>157500</v>
      </c>
      <c r="D16153" s="33" t="s">
        <v>6184</v>
      </c>
      <c r="E16153" t="str">
        <f t="shared" si="256"/>
        <v>$125K-$200K</v>
      </c>
    </row>
    <row r="16154" spans="1:5" x14ac:dyDescent="0.3">
      <c r="A16154" s="33" t="s">
        <v>2</v>
      </c>
      <c r="B16154" s="33" t="s">
        <v>101</v>
      </c>
      <c r="C16154" s="33">
        <v>45000</v>
      </c>
      <c r="D16154" s="33" t="s">
        <v>294</v>
      </c>
      <c r="E16154" t="str">
        <f t="shared" si="256"/>
        <v>&lt;$75K</v>
      </c>
    </row>
    <row r="16155" spans="1:5" x14ac:dyDescent="0.3">
      <c r="A16155" s="33" t="s">
        <v>4</v>
      </c>
      <c r="B16155" s="33" t="s">
        <v>70</v>
      </c>
      <c r="C16155" s="33">
        <v>147500</v>
      </c>
      <c r="D16155" s="33" t="s">
        <v>1706</v>
      </c>
      <c r="E16155" t="str">
        <f t="shared" si="256"/>
        <v>$125K-$200K</v>
      </c>
    </row>
    <row r="16156" spans="1:5" x14ac:dyDescent="0.3">
      <c r="A16156" s="33" t="s">
        <v>2</v>
      </c>
      <c r="B16156" s="33" t="s">
        <v>53</v>
      </c>
      <c r="C16156" s="33">
        <v>81000</v>
      </c>
      <c r="D16156" s="33" t="s">
        <v>520</v>
      </c>
      <c r="E16156" t="str">
        <f t="shared" si="256"/>
        <v>$75K-$100K</v>
      </c>
    </row>
    <row r="16157" spans="1:5" x14ac:dyDescent="0.3">
      <c r="A16157" s="33" t="s">
        <v>126</v>
      </c>
      <c r="B16157" s="33" t="s">
        <v>88</v>
      </c>
      <c r="C16157" s="33">
        <v>147500</v>
      </c>
      <c r="D16157" s="33" t="s">
        <v>353</v>
      </c>
      <c r="E16157" t="str">
        <f t="shared" si="256"/>
        <v>$125K-$200K</v>
      </c>
    </row>
    <row r="16158" spans="1:5" x14ac:dyDescent="0.3">
      <c r="A16158" s="33" t="s">
        <v>125</v>
      </c>
      <c r="B16158" s="33" t="s">
        <v>53</v>
      </c>
      <c r="C16158" s="33">
        <v>167500</v>
      </c>
      <c r="D16158" s="33" t="s">
        <v>4268</v>
      </c>
      <c r="E16158" t="str">
        <f t="shared" si="256"/>
        <v>$125K-$200K</v>
      </c>
    </row>
    <row r="16159" spans="1:5" x14ac:dyDescent="0.3">
      <c r="A16159" s="33" t="s">
        <v>4</v>
      </c>
      <c r="B16159" s="33" t="s">
        <v>83</v>
      </c>
      <c r="C16159" s="33">
        <v>69300</v>
      </c>
      <c r="D16159" s="33" t="s">
        <v>932</v>
      </c>
      <c r="E16159" t="str">
        <f t="shared" si="256"/>
        <v>&lt;$75K</v>
      </c>
    </row>
    <row r="16160" spans="1:5" x14ac:dyDescent="0.3">
      <c r="A16160" s="33" t="s">
        <v>1</v>
      </c>
      <c r="B16160" s="33" t="s">
        <v>65</v>
      </c>
      <c r="C16160" s="33">
        <v>185500</v>
      </c>
      <c r="D16160" s="33" t="s">
        <v>2838</v>
      </c>
      <c r="E16160" t="str">
        <f t="shared" si="256"/>
        <v>$125K-$200K</v>
      </c>
    </row>
    <row r="16161" spans="1:5" x14ac:dyDescent="0.3">
      <c r="A16161" s="33" t="s">
        <v>2</v>
      </c>
      <c r="B16161" s="33" t="s">
        <v>53</v>
      </c>
      <c r="C16161" s="33">
        <v>83679</v>
      </c>
      <c r="D16161" s="33" t="s">
        <v>6185</v>
      </c>
      <c r="E16161" t="str">
        <f t="shared" si="256"/>
        <v>$75K-$100K</v>
      </c>
    </row>
    <row r="16162" spans="1:5" x14ac:dyDescent="0.3">
      <c r="A16162" s="33" t="s">
        <v>0</v>
      </c>
      <c r="B16162" s="33" t="s">
        <v>53</v>
      </c>
      <c r="C16162" s="33">
        <v>189970.6875</v>
      </c>
      <c r="D16162" s="33" t="s">
        <v>1129</v>
      </c>
      <c r="E16162" t="str">
        <f t="shared" si="256"/>
        <v>$125K-$200K</v>
      </c>
    </row>
    <row r="16163" spans="1:5" x14ac:dyDescent="0.3">
      <c r="A16163" s="33" t="s">
        <v>126</v>
      </c>
      <c r="B16163" s="33" t="s">
        <v>110</v>
      </c>
      <c r="C16163" s="33">
        <v>147500</v>
      </c>
      <c r="D16163" s="33" t="s">
        <v>1338</v>
      </c>
      <c r="E16163" t="str">
        <f t="shared" si="256"/>
        <v>$125K-$200K</v>
      </c>
    </row>
    <row r="16164" spans="1:5" x14ac:dyDescent="0.3">
      <c r="A16164" s="33" t="s">
        <v>2</v>
      </c>
      <c r="B16164" s="33" t="s">
        <v>53</v>
      </c>
      <c r="C16164" s="33"/>
      <c r="D16164" s="33" t="s">
        <v>279</v>
      </c>
      <c r="E16164" t="str">
        <f t="shared" si="256"/>
        <v>No Data</v>
      </c>
    </row>
    <row r="16165" spans="1:5" x14ac:dyDescent="0.3">
      <c r="A16165" s="33" t="s">
        <v>2</v>
      </c>
      <c r="B16165" s="33" t="s">
        <v>53</v>
      </c>
      <c r="C16165" s="33"/>
      <c r="D16165" s="33" t="s">
        <v>909</v>
      </c>
      <c r="E16165" t="str">
        <f t="shared" si="256"/>
        <v>No Data</v>
      </c>
    </row>
    <row r="16166" spans="1:5" x14ac:dyDescent="0.3">
      <c r="A16166" s="33" t="s">
        <v>125</v>
      </c>
      <c r="B16166" s="33" t="s">
        <v>54</v>
      </c>
      <c r="C16166" s="33">
        <v>111175</v>
      </c>
      <c r="D16166" s="33" t="s">
        <v>5808</v>
      </c>
      <c r="E16166" t="str">
        <f t="shared" si="256"/>
        <v>$100K-$125K</v>
      </c>
    </row>
    <row r="16167" spans="1:5" x14ac:dyDescent="0.3">
      <c r="A16167" s="33" t="s">
        <v>2</v>
      </c>
      <c r="B16167" s="33" t="s">
        <v>53</v>
      </c>
      <c r="C16167" s="33"/>
      <c r="D16167" s="33" t="s">
        <v>4652</v>
      </c>
      <c r="E16167" t="str">
        <f t="shared" si="256"/>
        <v>No Data</v>
      </c>
    </row>
    <row r="16168" spans="1:5" x14ac:dyDescent="0.3">
      <c r="A16168" s="33" t="s">
        <v>4</v>
      </c>
      <c r="B16168" s="33" t="s">
        <v>111</v>
      </c>
      <c r="C16168" s="33">
        <v>147500</v>
      </c>
      <c r="D16168" s="33" t="s">
        <v>5363</v>
      </c>
      <c r="E16168" t="str">
        <f t="shared" si="256"/>
        <v>$125K-$200K</v>
      </c>
    </row>
    <row r="16169" spans="1:5" x14ac:dyDescent="0.3">
      <c r="A16169" s="33" t="s">
        <v>2</v>
      </c>
      <c r="B16169" s="33" t="s">
        <v>88</v>
      </c>
      <c r="C16169" s="33">
        <v>98500</v>
      </c>
      <c r="D16169" s="33" t="s">
        <v>6086</v>
      </c>
      <c r="E16169" t="str">
        <f t="shared" si="256"/>
        <v>$75K-$100K</v>
      </c>
    </row>
    <row r="16170" spans="1:5" x14ac:dyDescent="0.3">
      <c r="A16170" s="33" t="s">
        <v>4</v>
      </c>
      <c r="B16170" s="33" t="s">
        <v>53</v>
      </c>
      <c r="C16170" s="33"/>
      <c r="D16170" s="33" t="s">
        <v>3524</v>
      </c>
      <c r="E16170" t="str">
        <f t="shared" si="256"/>
        <v>No Data</v>
      </c>
    </row>
    <row r="16171" spans="1:5" x14ac:dyDescent="0.3">
      <c r="A16171" s="33" t="s">
        <v>2</v>
      </c>
      <c r="B16171" s="33" t="s">
        <v>54</v>
      </c>
      <c r="C16171" s="33">
        <v>127500</v>
      </c>
      <c r="D16171" s="33" t="s">
        <v>299</v>
      </c>
      <c r="E16171" t="str">
        <f t="shared" si="256"/>
        <v>$125K-$200K</v>
      </c>
    </row>
    <row r="16172" spans="1:5" x14ac:dyDescent="0.3">
      <c r="A16172" s="33" t="s">
        <v>2</v>
      </c>
      <c r="B16172" s="33" t="s">
        <v>53</v>
      </c>
      <c r="C16172" s="33">
        <v>55000</v>
      </c>
      <c r="D16172" s="33" t="s">
        <v>6186</v>
      </c>
      <c r="E16172" t="str">
        <f t="shared" si="256"/>
        <v>&lt;$75K</v>
      </c>
    </row>
    <row r="16173" spans="1:5" x14ac:dyDescent="0.3">
      <c r="A16173" s="33" t="s">
        <v>4</v>
      </c>
      <c r="B16173" s="33" t="s">
        <v>54</v>
      </c>
      <c r="C16173" s="33"/>
      <c r="D16173" s="33" t="s">
        <v>833</v>
      </c>
      <c r="E16173" t="str">
        <f t="shared" si="256"/>
        <v>No Data</v>
      </c>
    </row>
    <row r="16174" spans="1:5" x14ac:dyDescent="0.3">
      <c r="A16174" s="33" t="s">
        <v>0</v>
      </c>
      <c r="B16174" s="33" t="s">
        <v>53</v>
      </c>
      <c r="C16174" s="33">
        <v>99237</v>
      </c>
      <c r="D16174" s="33" t="s">
        <v>6127</v>
      </c>
      <c r="E16174" t="str">
        <f t="shared" si="256"/>
        <v>$75K-$100K</v>
      </c>
    </row>
    <row r="16175" spans="1:5" x14ac:dyDescent="0.3">
      <c r="A16175" s="33" t="s">
        <v>2</v>
      </c>
      <c r="B16175" s="33" t="s">
        <v>53</v>
      </c>
      <c r="C16175" s="33"/>
      <c r="D16175" s="33" t="s">
        <v>6187</v>
      </c>
      <c r="E16175" t="str">
        <f t="shared" si="256"/>
        <v>No Data</v>
      </c>
    </row>
    <row r="16176" spans="1:5" x14ac:dyDescent="0.3">
      <c r="A16176" s="33" t="s">
        <v>0</v>
      </c>
      <c r="B16176" s="33" t="s">
        <v>53</v>
      </c>
      <c r="C16176" s="33">
        <v>130000</v>
      </c>
      <c r="D16176" s="33" t="s">
        <v>230</v>
      </c>
      <c r="E16176" t="str">
        <f t="shared" si="256"/>
        <v>$125K-$200K</v>
      </c>
    </row>
    <row r="16177" spans="1:5" x14ac:dyDescent="0.3">
      <c r="A16177" s="33" t="s">
        <v>2</v>
      </c>
      <c r="B16177" s="33" t="s">
        <v>53</v>
      </c>
      <c r="C16177" s="33">
        <v>80000</v>
      </c>
      <c r="D16177" s="33" t="s">
        <v>6188</v>
      </c>
      <c r="E16177" t="str">
        <f t="shared" si="256"/>
        <v>$75K-$100K</v>
      </c>
    </row>
    <row r="16178" spans="1:5" x14ac:dyDescent="0.3">
      <c r="A16178" s="33" t="s">
        <v>128</v>
      </c>
      <c r="B16178" s="33" t="s">
        <v>53</v>
      </c>
      <c r="C16178" s="33">
        <v>86150</v>
      </c>
      <c r="D16178" s="33" t="s">
        <v>4045</v>
      </c>
      <c r="E16178" t="str">
        <f t="shared" si="256"/>
        <v>$75K-$100K</v>
      </c>
    </row>
    <row r="16179" spans="1:5" x14ac:dyDescent="0.3">
      <c r="A16179" s="33" t="s">
        <v>0</v>
      </c>
      <c r="B16179" s="33" t="s">
        <v>53</v>
      </c>
      <c r="C16179" s="33">
        <v>85310</v>
      </c>
      <c r="D16179" s="33" t="s">
        <v>6189</v>
      </c>
      <c r="E16179" t="str">
        <f t="shared" si="256"/>
        <v>$75K-$100K</v>
      </c>
    </row>
    <row r="16180" spans="1:5" x14ac:dyDescent="0.3">
      <c r="A16180" s="33" t="s">
        <v>2</v>
      </c>
      <c r="B16180" s="33" t="s">
        <v>53</v>
      </c>
      <c r="C16180" s="33">
        <v>72500</v>
      </c>
      <c r="D16180" s="33" t="s">
        <v>6190</v>
      </c>
      <c r="E16180" t="str">
        <f t="shared" si="256"/>
        <v>&lt;$75K</v>
      </c>
    </row>
    <row r="16181" spans="1:5" x14ac:dyDescent="0.3">
      <c r="A16181" s="33" t="s">
        <v>126</v>
      </c>
      <c r="B16181" s="33" t="s">
        <v>53</v>
      </c>
      <c r="C16181" s="33"/>
      <c r="D16181" s="33" t="s">
        <v>238</v>
      </c>
      <c r="E16181" t="str">
        <f t="shared" si="256"/>
        <v>No Data</v>
      </c>
    </row>
    <row r="16182" spans="1:5" x14ac:dyDescent="0.3">
      <c r="A16182" s="33" t="s">
        <v>4</v>
      </c>
      <c r="B16182" s="33" t="s">
        <v>121</v>
      </c>
      <c r="C16182" s="33">
        <v>147500</v>
      </c>
      <c r="D16182" s="33" t="s">
        <v>6191</v>
      </c>
      <c r="E16182" t="str">
        <f t="shared" si="256"/>
        <v>$125K-$200K</v>
      </c>
    </row>
    <row r="16183" spans="1:5" x14ac:dyDescent="0.3">
      <c r="A16183" s="33" t="s">
        <v>0</v>
      </c>
      <c r="B16183" s="33" t="s">
        <v>53</v>
      </c>
      <c r="C16183" s="33">
        <v>82500</v>
      </c>
      <c r="D16183" s="33" t="s">
        <v>3638</v>
      </c>
      <c r="E16183" t="str">
        <f t="shared" si="256"/>
        <v>$75K-$100K</v>
      </c>
    </row>
    <row r="16184" spans="1:5" x14ac:dyDescent="0.3">
      <c r="A16184" s="33" t="s">
        <v>0</v>
      </c>
      <c r="B16184" s="33" t="s">
        <v>53</v>
      </c>
      <c r="C16184" s="33">
        <v>122500</v>
      </c>
      <c r="D16184" s="33" t="s">
        <v>1994</v>
      </c>
      <c r="E16184" t="str">
        <f t="shared" si="256"/>
        <v>$100K-$125K</v>
      </c>
    </row>
    <row r="16185" spans="1:5" x14ac:dyDescent="0.3">
      <c r="A16185" s="33" t="s">
        <v>125</v>
      </c>
      <c r="B16185" s="33" t="s">
        <v>53</v>
      </c>
      <c r="C16185" s="33">
        <v>90000</v>
      </c>
      <c r="D16185" s="33" t="s">
        <v>463</v>
      </c>
      <c r="E16185" t="str">
        <f t="shared" si="256"/>
        <v>$75K-$100K</v>
      </c>
    </row>
    <row r="16186" spans="1:5" x14ac:dyDescent="0.3">
      <c r="A16186" s="33" t="s">
        <v>1</v>
      </c>
      <c r="B16186" s="33" t="s">
        <v>115</v>
      </c>
      <c r="C16186" s="33">
        <v>89100</v>
      </c>
      <c r="D16186" s="33" t="s">
        <v>6001</v>
      </c>
      <c r="E16186" t="str">
        <f t="shared" si="256"/>
        <v>$75K-$100K</v>
      </c>
    </row>
    <row r="16187" spans="1:5" x14ac:dyDescent="0.3">
      <c r="A16187" s="33" t="s">
        <v>2</v>
      </c>
      <c r="B16187" s="33" t="s">
        <v>53</v>
      </c>
      <c r="C16187" s="33"/>
      <c r="D16187" s="33" t="s">
        <v>6192</v>
      </c>
      <c r="E16187" t="str">
        <f t="shared" si="256"/>
        <v>No Data</v>
      </c>
    </row>
    <row r="16188" spans="1:5" x14ac:dyDescent="0.3">
      <c r="A16188" s="33" t="s">
        <v>2</v>
      </c>
      <c r="B16188" s="33" t="s">
        <v>53</v>
      </c>
      <c r="C16188" s="33"/>
      <c r="D16188" s="33" t="s">
        <v>1279</v>
      </c>
      <c r="E16188" t="str">
        <f t="shared" si="256"/>
        <v>No Data</v>
      </c>
    </row>
    <row r="16189" spans="1:5" x14ac:dyDescent="0.3">
      <c r="A16189" s="33" t="s">
        <v>125</v>
      </c>
      <c r="B16189" s="33" t="s">
        <v>53</v>
      </c>
      <c r="C16189" s="33">
        <v>90000</v>
      </c>
      <c r="D16189" s="33" t="s">
        <v>6193</v>
      </c>
      <c r="E16189" t="str">
        <f t="shared" si="256"/>
        <v>$75K-$100K</v>
      </c>
    </row>
    <row r="16190" spans="1:5" x14ac:dyDescent="0.3">
      <c r="A16190" s="33" t="s">
        <v>4</v>
      </c>
      <c r="B16190" s="33" t="s">
        <v>53</v>
      </c>
      <c r="C16190" s="33">
        <v>110000</v>
      </c>
      <c r="D16190" s="33" t="s">
        <v>268</v>
      </c>
      <c r="E16190" t="str">
        <f t="shared" si="256"/>
        <v>$100K-$125K</v>
      </c>
    </row>
    <row r="16191" spans="1:5" x14ac:dyDescent="0.3">
      <c r="A16191" s="33" t="s">
        <v>0</v>
      </c>
      <c r="B16191" s="33" t="s">
        <v>53</v>
      </c>
      <c r="C16191" s="33"/>
      <c r="D16191" s="33" t="s">
        <v>249</v>
      </c>
      <c r="E16191" t="str">
        <f t="shared" si="256"/>
        <v>No Data</v>
      </c>
    </row>
    <row r="16192" spans="1:5" x14ac:dyDescent="0.3">
      <c r="A16192" s="33" t="s">
        <v>4</v>
      </c>
      <c r="B16192" s="33" t="s">
        <v>53</v>
      </c>
      <c r="C16192" s="33">
        <v>147500</v>
      </c>
      <c r="D16192" s="33" t="s">
        <v>3679</v>
      </c>
      <c r="E16192" t="str">
        <f t="shared" si="256"/>
        <v>$125K-$200K</v>
      </c>
    </row>
    <row r="16193" spans="1:5" x14ac:dyDescent="0.3">
      <c r="A16193" s="33" t="s">
        <v>0</v>
      </c>
      <c r="B16193" s="33" t="s">
        <v>53</v>
      </c>
      <c r="C16193" s="33">
        <v>135000</v>
      </c>
      <c r="D16193" s="33" t="s">
        <v>6194</v>
      </c>
      <c r="E16193" t="str">
        <f t="shared" si="256"/>
        <v>$125K-$200K</v>
      </c>
    </row>
    <row r="16194" spans="1:5" x14ac:dyDescent="0.3">
      <c r="A16194" s="33" t="s">
        <v>52</v>
      </c>
      <c r="B16194" s="33" t="s">
        <v>53</v>
      </c>
      <c r="C16194" s="33">
        <v>112500</v>
      </c>
      <c r="D16194" s="33" t="s">
        <v>6195</v>
      </c>
      <c r="E16194" t="str">
        <f t="shared" si="256"/>
        <v>$100K-$125K</v>
      </c>
    </row>
    <row r="16195" spans="1:5" x14ac:dyDescent="0.3">
      <c r="A16195" s="33" t="s">
        <v>126</v>
      </c>
      <c r="B16195" s="33" t="s">
        <v>81</v>
      </c>
      <c r="C16195" s="33">
        <v>165000</v>
      </c>
      <c r="D16195" s="33" t="s">
        <v>230</v>
      </c>
      <c r="E16195" t="str">
        <f t="shared" ref="E16195:E16258" si="257">_xlfn.XLOOKUP(C16195,$H$16:$H$21,$G$16:$G$21,,1)</f>
        <v>$125K-$200K</v>
      </c>
    </row>
    <row r="16196" spans="1:5" x14ac:dyDescent="0.3">
      <c r="A16196" s="33" t="s">
        <v>2</v>
      </c>
      <c r="B16196" s="33" t="s">
        <v>53</v>
      </c>
      <c r="C16196" s="33">
        <v>70000</v>
      </c>
      <c r="D16196" s="33" t="s">
        <v>248</v>
      </c>
      <c r="E16196" t="str">
        <f t="shared" si="257"/>
        <v>&lt;$75K</v>
      </c>
    </row>
    <row r="16197" spans="1:5" x14ac:dyDescent="0.3">
      <c r="A16197" s="33" t="s">
        <v>0</v>
      </c>
      <c r="B16197" s="33" t="s">
        <v>53</v>
      </c>
      <c r="C16197" s="33">
        <v>150000</v>
      </c>
      <c r="D16197" s="33" t="s">
        <v>2260</v>
      </c>
      <c r="E16197" t="str">
        <f t="shared" si="257"/>
        <v>$125K-$200K</v>
      </c>
    </row>
    <row r="16198" spans="1:5" x14ac:dyDescent="0.3">
      <c r="A16198" s="33" t="s">
        <v>0</v>
      </c>
      <c r="B16198" s="33" t="s">
        <v>53</v>
      </c>
      <c r="C16198" s="33">
        <v>92671.25</v>
      </c>
      <c r="D16198" s="33" t="s">
        <v>4240</v>
      </c>
      <c r="E16198" t="str">
        <f t="shared" si="257"/>
        <v>$75K-$100K</v>
      </c>
    </row>
    <row r="16199" spans="1:5" x14ac:dyDescent="0.3">
      <c r="A16199" s="33" t="s">
        <v>0</v>
      </c>
      <c r="B16199" s="33" t="s">
        <v>53</v>
      </c>
      <c r="C16199" s="33">
        <v>185000</v>
      </c>
      <c r="D16199" s="33" t="s">
        <v>3585</v>
      </c>
      <c r="E16199" t="str">
        <f t="shared" si="257"/>
        <v>$125K-$200K</v>
      </c>
    </row>
    <row r="16200" spans="1:5" x14ac:dyDescent="0.3">
      <c r="A16200" s="33" t="s">
        <v>2</v>
      </c>
      <c r="B16200" s="33" t="s">
        <v>54</v>
      </c>
      <c r="C16200" s="33"/>
      <c r="D16200" s="33" t="s">
        <v>6196</v>
      </c>
      <c r="E16200" t="str">
        <f t="shared" si="257"/>
        <v>No Data</v>
      </c>
    </row>
    <row r="16201" spans="1:5" x14ac:dyDescent="0.3">
      <c r="A16201" s="33" t="s">
        <v>126</v>
      </c>
      <c r="B16201" s="33" t="s">
        <v>53</v>
      </c>
      <c r="C16201" s="33">
        <v>124638.40625</v>
      </c>
      <c r="D16201" s="33" t="s">
        <v>6197</v>
      </c>
      <c r="E16201" t="str">
        <f t="shared" si="257"/>
        <v>$100K-$125K</v>
      </c>
    </row>
    <row r="16202" spans="1:5" x14ac:dyDescent="0.3">
      <c r="A16202" s="33" t="s">
        <v>0</v>
      </c>
      <c r="B16202" s="33" t="s">
        <v>53</v>
      </c>
      <c r="C16202" s="33"/>
      <c r="D16202" s="33" t="s">
        <v>1306</v>
      </c>
      <c r="E16202" t="str">
        <f t="shared" si="257"/>
        <v>No Data</v>
      </c>
    </row>
    <row r="16203" spans="1:5" x14ac:dyDescent="0.3">
      <c r="A16203" s="33" t="s">
        <v>2</v>
      </c>
      <c r="B16203" s="33" t="s">
        <v>53</v>
      </c>
      <c r="C16203" s="33"/>
      <c r="D16203" s="33" t="s">
        <v>6192</v>
      </c>
      <c r="E16203" t="str">
        <f t="shared" si="257"/>
        <v>No Data</v>
      </c>
    </row>
    <row r="16204" spans="1:5" x14ac:dyDescent="0.3">
      <c r="A16204" s="33" t="s">
        <v>4</v>
      </c>
      <c r="B16204" s="33" t="s">
        <v>54</v>
      </c>
      <c r="C16204" s="33"/>
      <c r="D16204" s="33" t="s">
        <v>6198</v>
      </c>
      <c r="E16204" t="str">
        <f t="shared" si="257"/>
        <v>No Data</v>
      </c>
    </row>
    <row r="16205" spans="1:5" x14ac:dyDescent="0.3">
      <c r="A16205" s="33" t="s">
        <v>2</v>
      </c>
      <c r="B16205" s="33" t="s">
        <v>84</v>
      </c>
      <c r="C16205" s="33">
        <v>89100</v>
      </c>
      <c r="D16205" s="33" t="s">
        <v>211</v>
      </c>
      <c r="E16205" t="str">
        <f t="shared" si="257"/>
        <v>$75K-$100K</v>
      </c>
    </row>
    <row r="16206" spans="1:5" x14ac:dyDescent="0.3">
      <c r="A16206" s="33" t="s">
        <v>126</v>
      </c>
      <c r="B16206" s="33" t="s">
        <v>53</v>
      </c>
      <c r="C16206" s="33">
        <v>90000</v>
      </c>
      <c r="D16206" s="33" t="s">
        <v>6199</v>
      </c>
      <c r="E16206" t="str">
        <f t="shared" si="257"/>
        <v>$75K-$100K</v>
      </c>
    </row>
    <row r="16207" spans="1:5" x14ac:dyDescent="0.3">
      <c r="A16207" s="33" t="s">
        <v>52</v>
      </c>
      <c r="B16207" s="33" t="s">
        <v>70</v>
      </c>
      <c r="C16207" s="33">
        <v>89100</v>
      </c>
      <c r="D16207" s="33" t="s">
        <v>1706</v>
      </c>
      <c r="E16207" t="str">
        <f t="shared" si="257"/>
        <v>$75K-$100K</v>
      </c>
    </row>
    <row r="16208" spans="1:5" x14ac:dyDescent="0.3">
      <c r="A16208" s="33" t="s">
        <v>125</v>
      </c>
      <c r="B16208" s="33" t="s">
        <v>53</v>
      </c>
      <c r="C16208" s="33"/>
      <c r="D16208" s="33" t="s">
        <v>598</v>
      </c>
      <c r="E16208" t="str">
        <f t="shared" si="257"/>
        <v>No Data</v>
      </c>
    </row>
    <row r="16209" spans="1:5" x14ac:dyDescent="0.3">
      <c r="A16209" s="33" t="s">
        <v>4</v>
      </c>
      <c r="B16209" s="33" t="s">
        <v>110</v>
      </c>
      <c r="C16209" s="33">
        <v>97444</v>
      </c>
      <c r="D16209" s="33" t="s">
        <v>629</v>
      </c>
      <c r="E16209" t="str">
        <f t="shared" si="257"/>
        <v>$75K-$100K</v>
      </c>
    </row>
    <row r="16210" spans="1:5" x14ac:dyDescent="0.3">
      <c r="A16210" s="33" t="s">
        <v>0</v>
      </c>
      <c r="B16210" s="33" t="s">
        <v>54</v>
      </c>
      <c r="C16210" s="33"/>
      <c r="D16210" s="33" t="s">
        <v>440</v>
      </c>
      <c r="E16210" t="str">
        <f t="shared" si="257"/>
        <v>No Data</v>
      </c>
    </row>
    <row r="16211" spans="1:5" x14ac:dyDescent="0.3">
      <c r="A16211" s="33" t="s">
        <v>0</v>
      </c>
      <c r="B16211" s="33" t="s">
        <v>53</v>
      </c>
      <c r="C16211" s="33"/>
      <c r="D16211" s="33" t="s">
        <v>258</v>
      </c>
      <c r="E16211" t="str">
        <f t="shared" si="257"/>
        <v>No Data</v>
      </c>
    </row>
    <row r="16212" spans="1:5" x14ac:dyDescent="0.3">
      <c r="A16212" s="33" t="s">
        <v>2</v>
      </c>
      <c r="B16212" s="33" t="s">
        <v>53</v>
      </c>
      <c r="C16212" s="33"/>
      <c r="D16212" s="33" t="s">
        <v>1162</v>
      </c>
      <c r="E16212" t="str">
        <f t="shared" si="257"/>
        <v>No Data</v>
      </c>
    </row>
    <row r="16213" spans="1:5" x14ac:dyDescent="0.3">
      <c r="A16213" s="33" t="s">
        <v>128</v>
      </c>
      <c r="B16213" s="33" t="s">
        <v>53</v>
      </c>
      <c r="C16213" s="33">
        <v>157500</v>
      </c>
      <c r="D16213" s="33" t="s">
        <v>294</v>
      </c>
      <c r="E16213" t="str">
        <f t="shared" si="257"/>
        <v>$125K-$200K</v>
      </c>
    </row>
    <row r="16214" spans="1:5" x14ac:dyDescent="0.3">
      <c r="A16214" s="33" t="s">
        <v>4</v>
      </c>
      <c r="B16214" s="33" t="s">
        <v>53</v>
      </c>
      <c r="C16214" s="33">
        <v>175000</v>
      </c>
      <c r="D16214" s="33" t="s">
        <v>6200</v>
      </c>
      <c r="E16214" t="str">
        <f t="shared" si="257"/>
        <v>$125K-$200K</v>
      </c>
    </row>
    <row r="16215" spans="1:5" x14ac:dyDescent="0.3">
      <c r="A16215" s="33" t="s">
        <v>0</v>
      </c>
      <c r="B16215" s="33" t="s">
        <v>53</v>
      </c>
      <c r="C16215" s="33">
        <v>375000</v>
      </c>
      <c r="D16215" s="33" t="s">
        <v>6201</v>
      </c>
      <c r="E16215" t="str">
        <f t="shared" si="257"/>
        <v>&gt;$200K</v>
      </c>
    </row>
    <row r="16216" spans="1:5" x14ac:dyDescent="0.3">
      <c r="A16216" s="33" t="s">
        <v>4</v>
      </c>
      <c r="B16216" s="33" t="s">
        <v>53</v>
      </c>
      <c r="C16216" s="33">
        <v>269500</v>
      </c>
      <c r="D16216" s="33" t="s">
        <v>2025</v>
      </c>
      <c r="E16216" t="str">
        <f t="shared" si="257"/>
        <v>&gt;$200K</v>
      </c>
    </row>
    <row r="16217" spans="1:5" x14ac:dyDescent="0.3">
      <c r="A16217" s="33" t="s">
        <v>125</v>
      </c>
      <c r="B16217" s="33" t="s">
        <v>53</v>
      </c>
      <c r="C16217" s="33">
        <v>101000</v>
      </c>
      <c r="D16217" s="33" t="s">
        <v>520</v>
      </c>
      <c r="E16217" t="str">
        <f t="shared" si="257"/>
        <v>$100K-$125K</v>
      </c>
    </row>
    <row r="16218" spans="1:5" x14ac:dyDescent="0.3">
      <c r="A16218" s="33" t="s">
        <v>125</v>
      </c>
      <c r="B16218" s="33" t="s">
        <v>53</v>
      </c>
      <c r="C16218" s="33">
        <v>90000</v>
      </c>
      <c r="D16218" s="33" t="s">
        <v>2166</v>
      </c>
      <c r="E16218" t="str">
        <f t="shared" si="257"/>
        <v>$75K-$100K</v>
      </c>
    </row>
    <row r="16219" spans="1:5" x14ac:dyDescent="0.3">
      <c r="A16219" s="33" t="s">
        <v>4</v>
      </c>
      <c r="B16219" s="33" t="s">
        <v>88</v>
      </c>
      <c r="C16219" s="33">
        <v>79200</v>
      </c>
      <c r="D16219" s="33" t="s">
        <v>1211</v>
      </c>
      <c r="E16219" t="str">
        <f t="shared" si="257"/>
        <v>$75K-$100K</v>
      </c>
    </row>
    <row r="16220" spans="1:5" x14ac:dyDescent="0.3">
      <c r="A16220" s="33" t="s">
        <v>2</v>
      </c>
      <c r="B16220" s="33" t="s">
        <v>53</v>
      </c>
      <c r="C16220" s="33">
        <v>77500</v>
      </c>
      <c r="D16220" s="33" t="s">
        <v>265</v>
      </c>
      <c r="E16220" t="str">
        <f t="shared" si="257"/>
        <v>$75K-$100K</v>
      </c>
    </row>
    <row r="16221" spans="1:5" x14ac:dyDescent="0.3">
      <c r="A16221" s="33" t="s">
        <v>4</v>
      </c>
      <c r="B16221" s="33" t="s">
        <v>53</v>
      </c>
      <c r="C16221" s="33">
        <v>150000</v>
      </c>
      <c r="D16221" s="33" t="s">
        <v>480</v>
      </c>
      <c r="E16221" t="str">
        <f t="shared" si="257"/>
        <v>$125K-$200K</v>
      </c>
    </row>
    <row r="16222" spans="1:5" x14ac:dyDescent="0.3">
      <c r="A16222" s="33" t="s">
        <v>2</v>
      </c>
      <c r="B16222" s="33" t="s">
        <v>53</v>
      </c>
      <c r="C16222" s="33"/>
      <c r="D16222" s="33" t="s">
        <v>879</v>
      </c>
      <c r="E16222" t="str">
        <f t="shared" si="257"/>
        <v>No Data</v>
      </c>
    </row>
    <row r="16223" spans="1:5" x14ac:dyDescent="0.3">
      <c r="A16223" s="33" t="s">
        <v>2</v>
      </c>
      <c r="B16223" s="33" t="s">
        <v>53</v>
      </c>
      <c r="C16223" s="33"/>
      <c r="D16223" s="33" t="s">
        <v>232</v>
      </c>
      <c r="E16223" t="str">
        <f t="shared" si="257"/>
        <v>No Data</v>
      </c>
    </row>
    <row r="16224" spans="1:5" x14ac:dyDescent="0.3">
      <c r="A16224" s="33" t="s">
        <v>125</v>
      </c>
      <c r="B16224" s="33" t="s">
        <v>53</v>
      </c>
      <c r="C16224" s="33">
        <v>115000</v>
      </c>
      <c r="D16224" s="33" t="s">
        <v>675</v>
      </c>
      <c r="E16224" t="str">
        <f t="shared" si="257"/>
        <v>$100K-$125K</v>
      </c>
    </row>
    <row r="16225" spans="1:5" x14ac:dyDescent="0.3">
      <c r="A16225" s="33" t="s">
        <v>128</v>
      </c>
      <c r="B16225" s="33" t="s">
        <v>53</v>
      </c>
      <c r="C16225" s="33">
        <v>90670</v>
      </c>
      <c r="D16225" s="33" t="s">
        <v>6202</v>
      </c>
      <c r="E16225" t="str">
        <f t="shared" si="257"/>
        <v>$75K-$100K</v>
      </c>
    </row>
    <row r="16226" spans="1:5" x14ac:dyDescent="0.3">
      <c r="A16226" s="33" t="s">
        <v>128</v>
      </c>
      <c r="B16226" s="33" t="s">
        <v>54</v>
      </c>
      <c r="C16226" s="33">
        <v>170000</v>
      </c>
      <c r="D16226" s="33" t="s">
        <v>1587</v>
      </c>
      <c r="E16226" t="str">
        <f t="shared" si="257"/>
        <v>$125K-$200K</v>
      </c>
    </row>
    <row r="16227" spans="1:5" x14ac:dyDescent="0.3">
      <c r="A16227" s="33" t="s">
        <v>4</v>
      </c>
      <c r="B16227" s="33" t="s">
        <v>53</v>
      </c>
      <c r="C16227" s="33">
        <v>93500</v>
      </c>
      <c r="D16227" s="33" t="s">
        <v>6203</v>
      </c>
      <c r="E16227" t="str">
        <f t="shared" si="257"/>
        <v>$75K-$100K</v>
      </c>
    </row>
    <row r="16228" spans="1:5" x14ac:dyDescent="0.3">
      <c r="A16228" s="33" t="s">
        <v>0</v>
      </c>
      <c r="B16228" s="33" t="s">
        <v>53</v>
      </c>
      <c r="C16228" s="33"/>
      <c r="D16228" s="33" t="s">
        <v>238</v>
      </c>
      <c r="E16228" t="str">
        <f t="shared" si="257"/>
        <v>No Data</v>
      </c>
    </row>
    <row r="16229" spans="1:5" x14ac:dyDescent="0.3">
      <c r="A16229" s="33" t="s">
        <v>126</v>
      </c>
      <c r="B16229" s="33" t="s">
        <v>53</v>
      </c>
      <c r="C16229" s="33">
        <v>130000</v>
      </c>
      <c r="D16229" s="33" t="s">
        <v>792</v>
      </c>
      <c r="E16229" t="str">
        <f t="shared" si="257"/>
        <v>$125K-$200K</v>
      </c>
    </row>
    <row r="16230" spans="1:5" x14ac:dyDescent="0.3">
      <c r="A16230" s="33" t="s">
        <v>2</v>
      </c>
      <c r="B16230" s="33" t="s">
        <v>53</v>
      </c>
      <c r="C16230" s="33">
        <v>115000</v>
      </c>
      <c r="D16230" s="33" t="s">
        <v>6204</v>
      </c>
      <c r="E16230" t="str">
        <f t="shared" si="257"/>
        <v>$100K-$125K</v>
      </c>
    </row>
    <row r="16231" spans="1:5" x14ac:dyDescent="0.3">
      <c r="A16231" s="33" t="s">
        <v>128</v>
      </c>
      <c r="B16231" s="33" t="s">
        <v>53</v>
      </c>
      <c r="C16231" s="33">
        <v>165500</v>
      </c>
      <c r="D16231" s="33" t="s">
        <v>4485</v>
      </c>
      <c r="E16231" t="str">
        <f t="shared" si="257"/>
        <v>$125K-$200K</v>
      </c>
    </row>
    <row r="16232" spans="1:5" x14ac:dyDescent="0.3">
      <c r="A16232" s="33" t="s">
        <v>0</v>
      </c>
      <c r="B16232" s="33" t="s">
        <v>53</v>
      </c>
      <c r="C16232" s="33"/>
      <c r="D16232" s="33" t="s">
        <v>6205</v>
      </c>
      <c r="E16232" t="str">
        <f t="shared" si="257"/>
        <v>No Data</v>
      </c>
    </row>
    <row r="16233" spans="1:5" x14ac:dyDescent="0.3">
      <c r="A16233" s="33" t="s">
        <v>128</v>
      </c>
      <c r="B16233" s="33" t="s">
        <v>53</v>
      </c>
      <c r="C16233" s="33">
        <v>201669</v>
      </c>
      <c r="D16233" s="33" t="s">
        <v>1137</v>
      </c>
      <c r="E16233" t="str">
        <f t="shared" si="257"/>
        <v>&gt;$200K</v>
      </c>
    </row>
    <row r="16234" spans="1:5" x14ac:dyDescent="0.3">
      <c r="A16234" s="33" t="s">
        <v>0</v>
      </c>
      <c r="B16234" s="33" t="s">
        <v>53</v>
      </c>
      <c r="C16234" s="33">
        <v>125000</v>
      </c>
      <c r="D16234" s="33" t="s">
        <v>1295</v>
      </c>
      <c r="E16234" t="str">
        <f t="shared" si="257"/>
        <v>$100K-$125K</v>
      </c>
    </row>
    <row r="16235" spans="1:5" x14ac:dyDescent="0.3">
      <c r="A16235" s="33" t="s">
        <v>0</v>
      </c>
      <c r="B16235" s="33" t="s">
        <v>53</v>
      </c>
      <c r="C16235" s="33"/>
      <c r="D16235" s="33" t="s">
        <v>258</v>
      </c>
      <c r="E16235" t="str">
        <f t="shared" si="257"/>
        <v>No Data</v>
      </c>
    </row>
    <row r="16236" spans="1:5" x14ac:dyDescent="0.3">
      <c r="A16236" s="33" t="s">
        <v>2</v>
      </c>
      <c r="B16236" s="33" t="s">
        <v>53</v>
      </c>
      <c r="C16236" s="33">
        <v>60000</v>
      </c>
      <c r="D16236" s="33" t="s">
        <v>6206</v>
      </c>
      <c r="E16236" t="str">
        <f t="shared" si="257"/>
        <v>&lt;$75K</v>
      </c>
    </row>
    <row r="16237" spans="1:5" x14ac:dyDescent="0.3">
      <c r="A16237" s="33" t="s">
        <v>2</v>
      </c>
      <c r="B16237" s="33" t="s">
        <v>53</v>
      </c>
      <c r="C16237" s="33">
        <v>110025</v>
      </c>
      <c r="D16237" s="33" t="s">
        <v>6207</v>
      </c>
      <c r="E16237" t="str">
        <f t="shared" si="257"/>
        <v>$100K-$125K</v>
      </c>
    </row>
    <row r="16238" spans="1:5" x14ac:dyDescent="0.3">
      <c r="A16238" s="33" t="s">
        <v>126</v>
      </c>
      <c r="B16238" s="33" t="s">
        <v>69</v>
      </c>
      <c r="C16238" s="33">
        <v>89100</v>
      </c>
      <c r="D16238" s="33" t="s">
        <v>5873</v>
      </c>
      <c r="E16238" t="str">
        <f t="shared" si="257"/>
        <v>$75K-$100K</v>
      </c>
    </row>
    <row r="16239" spans="1:5" x14ac:dyDescent="0.3">
      <c r="A16239" s="33" t="s">
        <v>2</v>
      </c>
      <c r="B16239" s="33" t="s">
        <v>53</v>
      </c>
      <c r="C16239" s="33">
        <v>70000</v>
      </c>
      <c r="D16239" s="33" t="s">
        <v>248</v>
      </c>
      <c r="E16239" t="str">
        <f t="shared" si="257"/>
        <v>&lt;$75K</v>
      </c>
    </row>
    <row r="16240" spans="1:5" x14ac:dyDescent="0.3">
      <c r="A16240" s="33" t="s">
        <v>52</v>
      </c>
      <c r="B16240" s="33" t="s">
        <v>72</v>
      </c>
      <c r="C16240" s="33">
        <v>73500</v>
      </c>
      <c r="D16240" s="33" t="s">
        <v>3693</v>
      </c>
      <c r="E16240" t="str">
        <f t="shared" si="257"/>
        <v>&lt;$75K</v>
      </c>
    </row>
    <row r="16241" spans="1:5" x14ac:dyDescent="0.3">
      <c r="A16241" s="33" t="s">
        <v>129</v>
      </c>
      <c r="B16241" s="33" t="s">
        <v>97</v>
      </c>
      <c r="C16241" s="33">
        <v>196500</v>
      </c>
      <c r="D16241" s="33" t="s">
        <v>3773</v>
      </c>
      <c r="E16241" t="str">
        <f t="shared" si="257"/>
        <v>$125K-$200K</v>
      </c>
    </row>
    <row r="16242" spans="1:5" x14ac:dyDescent="0.3">
      <c r="A16242" s="33" t="s">
        <v>128</v>
      </c>
      <c r="B16242" s="33" t="s">
        <v>53</v>
      </c>
      <c r="C16242" s="33">
        <v>126268</v>
      </c>
      <c r="D16242" s="33" t="s">
        <v>6208</v>
      </c>
      <c r="E16242" t="str">
        <f t="shared" si="257"/>
        <v>$125K-$200K</v>
      </c>
    </row>
    <row r="16243" spans="1:5" x14ac:dyDescent="0.3">
      <c r="A16243" s="33" t="s">
        <v>2</v>
      </c>
      <c r="B16243" s="33" t="s">
        <v>53</v>
      </c>
      <c r="C16243" s="33"/>
      <c r="D16243" s="33" t="s">
        <v>6209</v>
      </c>
      <c r="E16243" t="str">
        <f t="shared" si="257"/>
        <v>No Data</v>
      </c>
    </row>
    <row r="16244" spans="1:5" x14ac:dyDescent="0.3">
      <c r="A16244" s="33" t="s">
        <v>2</v>
      </c>
      <c r="B16244" s="33" t="s">
        <v>53</v>
      </c>
      <c r="C16244" s="33">
        <v>85000</v>
      </c>
      <c r="D16244" s="33" t="s">
        <v>6210</v>
      </c>
      <c r="E16244" t="str">
        <f t="shared" si="257"/>
        <v>$75K-$100K</v>
      </c>
    </row>
    <row r="16245" spans="1:5" x14ac:dyDescent="0.3">
      <c r="A16245" s="33" t="s">
        <v>2</v>
      </c>
      <c r="B16245" s="33" t="s">
        <v>53</v>
      </c>
      <c r="C16245" s="33">
        <v>140875</v>
      </c>
      <c r="D16245" s="33" t="s">
        <v>3452</v>
      </c>
      <c r="E16245" t="str">
        <f t="shared" si="257"/>
        <v>$125K-$200K</v>
      </c>
    </row>
    <row r="16246" spans="1:5" x14ac:dyDescent="0.3">
      <c r="A16246" s="33" t="s">
        <v>0</v>
      </c>
      <c r="B16246" s="33" t="s">
        <v>53</v>
      </c>
      <c r="C16246" s="33"/>
      <c r="D16246" s="33" t="s">
        <v>6211</v>
      </c>
      <c r="E16246" t="str">
        <f t="shared" si="257"/>
        <v>No Data</v>
      </c>
    </row>
    <row r="16247" spans="1:5" x14ac:dyDescent="0.3">
      <c r="A16247" s="33" t="s">
        <v>0</v>
      </c>
      <c r="B16247" s="33" t="s">
        <v>53</v>
      </c>
      <c r="C16247" s="33">
        <v>115000</v>
      </c>
      <c r="D16247" s="33" t="s">
        <v>299</v>
      </c>
      <c r="E16247" t="str">
        <f t="shared" si="257"/>
        <v>$100K-$125K</v>
      </c>
    </row>
    <row r="16248" spans="1:5" x14ac:dyDescent="0.3">
      <c r="A16248" s="33" t="s">
        <v>0</v>
      </c>
      <c r="B16248" s="33" t="s">
        <v>53</v>
      </c>
      <c r="C16248" s="33">
        <v>90000</v>
      </c>
      <c r="D16248" s="33" t="s">
        <v>4795</v>
      </c>
      <c r="E16248" t="str">
        <f t="shared" si="257"/>
        <v>$75K-$100K</v>
      </c>
    </row>
    <row r="16249" spans="1:5" x14ac:dyDescent="0.3">
      <c r="A16249" s="33" t="s">
        <v>4</v>
      </c>
      <c r="B16249" s="33" t="s">
        <v>88</v>
      </c>
      <c r="C16249" s="33">
        <v>147500</v>
      </c>
      <c r="D16249" s="33" t="s">
        <v>1278</v>
      </c>
      <c r="E16249" t="str">
        <f t="shared" si="257"/>
        <v>$125K-$200K</v>
      </c>
    </row>
    <row r="16250" spans="1:5" x14ac:dyDescent="0.3">
      <c r="A16250" s="33" t="s">
        <v>4</v>
      </c>
      <c r="B16250" s="33" t="s">
        <v>53</v>
      </c>
      <c r="C16250" s="33"/>
      <c r="D16250" s="33" t="s">
        <v>879</v>
      </c>
      <c r="E16250" t="str">
        <f t="shared" si="257"/>
        <v>No Data</v>
      </c>
    </row>
    <row r="16251" spans="1:5" x14ac:dyDescent="0.3">
      <c r="A16251" s="33" t="s">
        <v>2</v>
      </c>
      <c r="B16251" s="33" t="s">
        <v>72</v>
      </c>
      <c r="C16251" s="33">
        <v>111175</v>
      </c>
      <c r="D16251" s="33" t="s">
        <v>747</v>
      </c>
      <c r="E16251" t="str">
        <f t="shared" si="257"/>
        <v>$100K-$125K</v>
      </c>
    </row>
    <row r="16252" spans="1:5" x14ac:dyDescent="0.3">
      <c r="A16252" s="33" t="s">
        <v>4</v>
      </c>
      <c r="B16252" s="33" t="s">
        <v>53</v>
      </c>
      <c r="C16252" s="33"/>
      <c r="D16252" s="33" t="s">
        <v>225</v>
      </c>
      <c r="E16252" t="str">
        <f t="shared" si="257"/>
        <v>No Data</v>
      </c>
    </row>
    <row r="16253" spans="1:5" x14ac:dyDescent="0.3">
      <c r="A16253" s="33" t="s">
        <v>126</v>
      </c>
      <c r="B16253" s="33" t="s">
        <v>81</v>
      </c>
      <c r="C16253" s="33">
        <v>90000</v>
      </c>
      <c r="D16253" s="33" t="s">
        <v>6212</v>
      </c>
      <c r="E16253" t="str">
        <f t="shared" si="257"/>
        <v>$75K-$100K</v>
      </c>
    </row>
    <row r="16254" spans="1:5" x14ac:dyDescent="0.3">
      <c r="A16254" s="33" t="s">
        <v>4</v>
      </c>
      <c r="B16254" s="33" t="s">
        <v>53</v>
      </c>
      <c r="C16254" s="33"/>
      <c r="D16254" s="33" t="s">
        <v>6213</v>
      </c>
      <c r="E16254" t="str">
        <f t="shared" si="257"/>
        <v>No Data</v>
      </c>
    </row>
    <row r="16255" spans="1:5" x14ac:dyDescent="0.3">
      <c r="A16255" s="33" t="s">
        <v>0</v>
      </c>
      <c r="B16255" s="33" t="s">
        <v>53</v>
      </c>
      <c r="C16255" s="33">
        <v>90000</v>
      </c>
      <c r="D16255" s="33" t="s">
        <v>4383</v>
      </c>
      <c r="E16255" t="str">
        <f t="shared" si="257"/>
        <v>$75K-$100K</v>
      </c>
    </row>
    <row r="16256" spans="1:5" x14ac:dyDescent="0.3">
      <c r="A16256" s="33" t="s">
        <v>1</v>
      </c>
      <c r="B16256" s="33" t="s">
        <v>97</v>
      </c>
      <c r="C16256" s="33">
        <v>166000</v>
      </c>
      <c r="D16256" s="33" t="s">
        <v>2189</v>
      </c>
      <c r="E16256" t="str">
        <f t="shared" si="257"/>
        <v>$125K-$200K</v>
      </c>
    </row>
    <row r="16257" spans="1:5" x14ac:dyDescent="0.3">
      <c r="A16257" s="33" t="s">
        <v>2</v>
      </c>
      <c r="B16257" s="33" t="s">
        <v>53</v>
      </c>
      <c r="C16257" s="33">
        <v>198875</v>
      </c>
      <c r="D16257" s="33" t="s">
        <v>5988</v>
      </c>
      <c r="E16257" t="str">
        <f t="shared" si="257"/>
        <v>$125K-$200K</v>
      </c>
    </row>
    <row r="16258" spans="1:5" x14ac:dyDescent="0.3">
      <c r="A16258" s="33" t="s">
        <v>2</v>
      </c>
      <c r="B16258" s="33" t="s">
        <v>53</v>
      </c>
      <c r="C16258" s="33"/>
      <c r="D16258" s="33" t="s">
        <v>4759</v>
      </c>
      <c r="E16258" t="str">
        <f t="shared" si="257"/>
        <v>No Data</v>
      </c>
    </row>
    <row r="16259" spans="1:5" x14ac:dyDescent="0.3">
      <c r="A16259" s="33" t="s">
        <v>0</v>
      </c>
      <c r="B16259" s="33" t="s">
        <v>53</v>
      </c>
      <c r="C16259" s="33">
        <v>115000</v>
      </c>
      <c r="D16259" s="33" t="s">
        <v>4192</v>
      </c>
      <c r="E16259" t="str">
        <f t="shared" ref="E16259:E16322" si="258">_xlfn.XLOOKUP(C16259,$H$16:$H$21,$G$16:$G$21,,1)</f>
        <v>$100K-$125K</v>
      </c>
    </row>
    <row r="16260" spans="1:5" x14ac:dyDescent="0.3">
      <c r="A16260" s="33" t="s">
        <v>0</v>
      </c>
      <c r="B16260" s="33" t="s">
        <v>53</v>
      </c>
      <c r="C16260" s="33">
        <v>173754.5</v>
      </c>
      <c r="D16260" s="33" t="s">
        <v>6214</v>
      </c>
      <c r="E16260" t="str">
        <f t="shared" si="258"/>
        <v>$125K-$200K</v>
      </c>
    </row>
    <row r="16261" spans="1:5" x14ac:dyDescent="0.3">
      <c r="A16261" s="33" t="s">
        <v>0</v>
      </c>
      <c r="B16261" s="33" t="s">
        <v>53</v>
      </c>
      <c r="C16261" s="33"/>
      <c r="D16261" s="33" t="s">
        <v>258</v>
      </c>
      <c r="E16261" t="str">
        <f t="shared" si="258"/>
        <v>No Data</v>
      </c>
    </row>
    <row r="16262" spans="1:5" x14ac:dyDescent="0.3">
      <c r="A16262" s="33" t="s">
        <v>0</v>
      </c>
      <c r="B16262" s="33" t="s">
        <v>53</v>
      </c>
      <c r="C16262" s="33"/>
      <c r="D16262" s="33" t="s">
        <v>2202</v>
      </c>
      <c r="E16262" t="str">
        <f t="shared" si="258"/>
        <v>No Data</v>
      </c>
    </row>
    <row r="16263" spans="1:5" x14ac:dyDescent="0.3">
      <c r="A16263" s="33" t="s">
        <v>0</v>
      </c>
      <c r="B16263" s="33" t="s">
        <v>53</v>
      </c>
      <c r="C16263" s="33">
        <v>149946.5</v>
      </c>
      <c r="D16263" s="33" t="s">
        <v>6215</v>
      </c>
      <c r="E16263" t="str">
        <f t="shared" si="258"/>
        <v>$125K-$200K</v>
      </c>
    </row>
    <row r="16264" spans="1:5" x14ac:dyDescent="0.3">
      <c r="A16264" s="33" t="s">
        <v>2</v>
      </c>
      <c r="B16264" s="33" t="s">
        <v>53</v>
      </c>
      <c r="C16264" s="33">
        <v>92550</v>
      </c>
      <c r="D16264" s="33" t="s">
        <v>4810</v>
      </c>
      <c r="E16264" t="str">
        <f t="shared" si="258"/>
        <v>$75K-$100K</v>
      </c>
    </row>
    <row r="16265" spans="1:5" x14ac:dyDescent="0.3">
      <c r="A16265" s="33" t="s">
        <v>2</v>
      </c>
      <c r="B16265" s="33" t="s">
        <v>53</v>
      </c>
      <c r="C16265" s="33">
        <v>60000</v>
      </c>
      <c r="D16265" s="33" t="s">
        <v>1546</v>
      </c>
      <c r="E16265" t="str">
        <f t="shared" si="258"/>
        <v>&lt;$75K</v>
      </c>
    </row>
    <row r="16266" spans="1:5" x14ac:dyDescent="0.3">
      <c r="A16266" s="33" t="s">
        <v>126</v>
      </c>
      <c r="B16266" s="33" t="s">
        <v>81</v>
      </c>
      <c r="C16266" s="33">
        <v>147500</v>
      </c>
      <c r="D16266" s="33" t="s">
        <v>2157</v>
      </c>
      <c r="E16266" t="str">
        <f t="shared" si="258"/>
        <v>$125K-$200K</v>
      </c>
    </row>
    <row r="16267" spans="1:5" x14ac:dyDescent="0.3">
      <c r="A16267" s="33" t="s">
        <v>0</v>
      </c>
      <c r="B16267" s="33" t="s">
        <v>75</v>
      </c>
      <c r="C16267" s="33">
        <v>157500</v>
      </c>
      <c r="D16267" s="33" t="s">
        <v>5322</v>
      </c>
      <c r="E16267" t="str">
        <f t="shared" si="258"/>
        <v>$125K-$200K</v>
      </c>
    </row>
    <row r="16268" spans="1:5" x14ac:dyDescent="0.3">
      <c r="A16268" s="33" t="s">
        <v>0</v>
      </c>
      <c r="B16268" s="33" t="s">
        <v>53</v>
      </c>
      <c r="C16268" s="33"/>
      <c r="D16268" s="33" t="s">
        <v>258</v>
      </c>
      <c r="E16268" t="str">
        <f t="shared" si="258"/>
        <v>No Data</v>
      </c>
    </row>
    <row r="16269" spans="1:5" x14ac:dyDescent="0.3">
      <c r="A16269" s="33" t="s">
        <v>0</v>
      </c>
      <c r="B16269" s="33" t="s">
        <v>53</v>
      </c>
      <c r="C16269" s="33"/>
      <c r="D16269" s="33" t="s">
        <v>268</v>
      </c>
      <c r="E16269" t="str">
        <f t="shared" si="258"/>
        <v>No Data</v>
      </c>
    </row>
    <row r="16270" spans="1:5" x14ac:dyDescent="0.3">
      <c r="A16270" s="33" t="s">
        <v>2</v>
      </c>
      <c r="B16270" s="33" t="s">
        <v>53</v>
      </c>
      <c r="C16270" s="33">
        <v>47500</v>
      </c>
      <c r="D16270" s="33" t="s">
        <v>6216</v>
      </c>
      <c r="E16270" t="str">
        <f t="shared" si="258"/>
        <v>&lt;$75K</v>
      </c>
    </row>
    <row r="16271" spans="1:5" x14ac:dyDescent="0.3">
      <c r="A16271" s="33" t="s">
        <v>0</v>
      </c>
      <c r="B16271" s="33" t="s">
        <v>53</v>
      </c>
      <c r="C16271" s="33">
        <v>157500</v>
      </c>
      <c r="D16271" s="33" t="s">
        <v>2265</v>
      </c>
      <c r="E16271" t="str">
        <f t="shared" si="258"/>
        <v>$125K-$200K</v>
      </c>
    </row>
    <row r="16272" spans="1:5" x14ac:dyDescent="0.3">
      <c r="A16272" s="33" t="s">
        <v>0</v>
      </c>
      <c r="B16272" s="33" t="s">
        <v>53</v>
      </c>
      <c r="C16272" s="33">
        <v>132662</v>
      </c>
      <c r="D16272" s="33" t="s">
        <v>6217</v>
      </c>
      <c r="E16272" t="str">
        <f t="shared" si="258"/>
        <v>$125K-$200K</v>
      </c>
    </row>
    <row r="16273" spans="1:5" x14ac:dyDescent="0.3">
      <c r="A16273" s="33" t="s">
        <v>52</v>
      </c>
      <c r="B16273" s="33" t="s">
        <v>105</v>
      </c>
      <c r="C16273" s="33">
        <v>79200</v>
      </c>
      <c r="D16273" s="33" t="s">
        <v>2430</v>
      </c>
      <c r="E16273" t="str">
        <f t="shared" si="258"/>
        <v>$75K-$100K</v>
      </c>
    </row>
    <row r="16274" spans="1:5" x14ac:dyDescent="0.3">
      <c r="A16274" s="33" t="s">
        <v>2</v>
      </c>
      <c r="B16274" s="33" t="s">
        <v>53</v>
      </c>
      <c r="C16274" s="33"/>
      <c r="D16274" s="33" t="s">
        <v>879</v>
      </c>
      <c r="E16274" t="str">
        <f t="shared" si="258"/>
        <v>No Data</v>
      </c>
    </row>
    <row r="16275" spans="1:5" x14ac:dyDescent="0.3">
      <c r="A16275" s="33" t="s">
        <v>0</v>
      </c>
      <c r="B16275" s="33" t="s">
        <v>53</v>
      </c>
      <c r="C16275" s="33">
        <v>135000</v>
      </c>
      <c r="D16275" s="33" t="s">
        <v>6218</v>
      </c>
      <c r="E16275" t="str">
        <f t="shared" si="258"/>
        <v>$125K-$200K</v>
      </c>
    </row>
    <row r="16276" spans="1:5" x14ac:dyDescent="0.3">
      <c r="A16276" s="33" t="s">
        <v>4</v>
      </c>
      <c r="B16276" s="33" t="s">
        <v>53</v>
      </c>
      <c r="C16276" s="33"/>
      <c r="D16276" s="33" t="s">
        <v>6219</v>
      </c>
      <c r="E16276" t="str">
        <f t="shared" si="258"/>
        <v>No Data</v>
      </c>
    </row>
    <row r="16277" spans="1:5" x14ac:dyDescent="0.3">
      <c r="A16277" s="33" t="s">
        <v>2</v>
      </c>
      <c r="B16277" s="33" t="s">
        <v>53</v>
      </c>
      <c r="C16277" s="33"/>
      <c r="D16277" s="33" t="s">
        <v>1708</v>
      </c>
      <c r="E16277" t="str">
        <f t="shared" si="258"/>
        <v>No Data</v>
      </c>
    </row>
    <row r="16278" spans="1:5" x14ac:dyDescent="0.3">
      <c r="A16278" s="33" t="s">
        <v>2</v>
      </c>
      <c r="B16278" s="33" t="s">
        <v>54</v>
      </c>
      <c r="C16278" s="33">
        <v>125000</v>
      </c>
      <c r="D16278" s="33" t="s">
        <v>2260</v>
      </c>
      <c r="E16278" t="str">
        <f t="shared" si="258"/>
        <v>$100K-$125K</v>
      </c>
    </row>
    <row r="16279" spans="1:5" x14ac:dyDescent="0.3">
      <c r="A16279" s="33" t="s">
        <v>2</v>
      </c>
      <c r="B16279" s="33" t="s">
        <v>65</v>
      </c>
      <c r="C16279" s="33">
        <v>111175</v>
      </c>
      <c r="D16279" s="33" t="s">
        <v>294</v>
      </c>
      <c r="E16279" t="str">
        <f t="shared" si="258"/>
        <v>$100K-$125K</v>
      </c>
    </row>
    <row r="16280" spans="1:5" x14ac:dyDescent="0.3">
      <c r="A16280" s="33" t="s">
        <v>126</v>
      </c>
      <c r="B16280" s="33" t="s">
        <v>53</v>
      </c>
      <c r="C16280" s="33">
        <v>150000</v>
      </c>
      <c r="D16280" s="33" t="s">
        <v>2676</v>
      </c>
      <c r="E16280" t="str">
        <f t="shared" si="258"/>
        <v>$125K-$200K</v>
      </c>
    </row>
    <row r="16281" spans="1:5" x14ac:dyDescent="0.3">
      <c r="A16281" s="33" t="s">
        <v>52</v>
      </c>
      <c r="B16281" s="33" t="s">
        <v>54</v>
      </c>
      <c r="C16281" s="33"/>
      <c r="D16281" s="33" t="s">
        <v>1190</v>
      </c>
      <c r="E16281" t="str">
        <f t="shared" si="258"/>
        <v>No Data</v>
      </c>
    </row>
    <row r="16282" spans="1:5" x14ac:dyDescent="0.3">
      <c r="A16282" s="33" t="s">
        <v>2</v>
      </c>
      <c r="B16282" s="33" t="s">
        <v>53</v>
      </c>
      <c r="C16282" s="33"/>
      <c r="D16282" s="33" t="s">
        <v>226</v>
      </c>
      <c r="E16282" t="str">
        <f t="shared" si="258"/>
        <v>No Data</v>
      </c>
    </row>
    <row r="16283" spans="1:5" x14ac:dyDescent="0.3">
      <c r="A16283" s="33" t="s">
        <v>52</v>
      </c>
      <c r="B16283" s="33" t="s">
        <v>53</v>
      </c>
      <c r="C16283" s="33">
        <v>80000</v>
      </c>
      <c r="D16283" s="33" t="s">
        <v>449</v>
      </c>
      <c r="E16283" t="str">
        <f t="shared" si="258"/>
        <v>$75K-$100K</v>
      </c>
    </row>
    <row r="16284" spans="1:5" x14ac:dyDescent="0.3">
      <c r="A16284" s="33" t="s">
        <v>2</v>
      </c>
      <c r="B16284" s="33" t="s">
        <v>53</v>
      </c>
      <c r="C16284" s="33">
        <v>54165</v>
      </c>
      <c r="D16284" s="33" t="s">
        <v>4878</v>
      </c>
      <c r="E16284" t="str">
        <f t="shared" si="258"/>
        <v>&lt;$75K</v>
      </c>
    </row>
    <row r="16285" spans="1:5" x14ac:dyDescent="0.3">
      <c r="A16285" s="33" t="s">
        <v>129</v>
      </c>
      <c r="B16285" s="33" t="s">
        <v>53</v>
      </c>
      <c r="C16285" s="33"/>
      <c r="D16285" s="33" t="s">
        <v>1766</v>
      </c>
      <c r="E16285" t="str">
        <f t="shared" si="258"/>
        <v>No Data</v>
      </c>
    </row>
    <row r="16286" spans="1:5" x14ac:dyDescent="0.3">
      <c r="A16286" s="33" t="s">
        <v>2</v>
      </c>
      <c r="B16286" s="33" t="s">
        <v>123</v>
      </c>
      <c r="C16286" s="33">
        <v>102500</v>
      </c>
      <c r="D16286" s="33" t="s">
        <v>1076</v>
      </c>
      <c r="E16286" t="str">
        <f t="shared" si="258"/>
        <v>$100K-$125K</v>
      </c>
    </row>
    <row r="16287" spans="1:5" x14ac:dyDescent="0.3">
      <c r="A16287" s="33" t="s">
        <v>4</v>
      </c>
      <c r="B16287" s="33" t="s">
        <v>192</v>
      </c>
      <c r="C16287" s="33">
        <v>90000</v>
      </c>
      <c r="D16287" s="33" t="s">
        <v>6220</v>
      </c>
      <c r="E16287" t="str">
        <f t="shared" si="258"/>
        <v>$75K-$100K</v>
      </c>
    </row>
    <row r="16288" spans="1:5" x14ac:dyDescent="0.3">
      <c r="A16288" s="33" t="s">
        <v>4</v>
      </c>
      <c r="B16288" s="33" t="s">
        <v>53</v>
      </c>
      <c r="C16288" s="33"/>
      <c r="D16288" s="33" t="s">
        <v>258</v>
      </c>
      <c r="E16288" t="str">
        <f t="shared" si="258"/>
        <v>No Data</v>
      </c>
    </row>
    <row r="16289" spans="1:5" x14ac:dyDescent="0.3">
      <c r="A16289" s="33" t="s">
        <v>128</v>
      </c>
      <c r="B16289" s="33" t="s">
        <v>53</v>
      </c>
      <c r="C16289" s="33">
        <v>99300</v>
      </c>
      <c r="D16289" s="33" t="s">
        <v>6221</v>
      </c>
      <c r="E16289" t="str">
        <f t="shared" si="258"/>
        <v>$75K-$100K</v>
      </c>
    </row>
    <row r="16290" spans="1:5" x14ac:dyDescent="0.3">
      <c r="A16290" s="33" t="s">
        <v>0</v>
      </c>
      <c r="B16290" s="33" t="s">
        <v>53</v>
      </c>
      <c r="C16290" s="33">
        <v>125000</v>
      </c>
      <c r="D16290" s="33" t="s">
        <v>1099</v>
      </c>
      <c r="E16290" t="str">
        <f t="shared" si="258"/>
        <v>$100K-$125K</v>
      </c>
    </row>
    <row r="16291" spans="1:5" x14ac:dyDescent="0.3">
      <c r="A16291" s="33" t="s">
        <v>2</v>
      </c>
      <c r="B16291" s="33" t="s">
        <v>54</v>
      </c>
      <c r="C16291" s="33"/>
      <c r="D16291" s="33" t="s">
        <v>278</v>
      </c>
      <c r="E16291" t="str">
        <f t="shared" si="258"/>
        <v>No Data</v>
      </c>
    </row>
    <row r="16292" spans="1:5" x14ac:dyDescent="0.3">
      <c r="A16292" s="33" t="s">
        <v>4</v>
      </c>
      <c r="B16292" s="33" t="s">
        <v>53</v>
      </c>
      <c r="C16292" s="33">
        <v>140000</v>
      </c>
      <c r="D16292" s="33" t="s">
        <v>1320</v>
      </c>
      <c r="E16292" t="str">
        <f t="shared" si="258"/>
        <v>$125K-$200K</v>
      </c>
    </row>
    <row r="16293" spans="1:5" x14ac:dyDescent="0.3">
      <c r="A16293" s="33" t="s">
        <v>2</v>
      </c>
      <c r="B16293" s="33" t="s">
        <v>53</v>
      </c>
      <c r="C16293" s="33">
        <v>115000</v>
      </c>
      <c r="D16293" s="33" t="s">
        <v>6222</v>
      </c>
      <c r="E16293" t="str">
        <f t="shared" si="258"/>
        <v>$100K-$125K</v>
      </c>
    </row>
    <row r="16294" spans="1:5" x14ac:dyDescent="0.3">
      <c r="A16294" s="33" t="s">
        <v>2</v>
      </c>
      <c r="B16294" s="33" t="s">
        <v>54</v>
      </c>
      <c r="C16294" s="33">
        <v>80000</v>
      </c>
      <c r="D16294" s="33" t="s">
        <v>449</v>
      </c>
      <c r="E16294" t="str">
        <f t="shared" si="258"/>
        <v>$75K-$100K</v>
      </c>
    </row>
    <row r="16295" spans="1:5" x14ac:dyDescent="0.3">
      <c r="A16295" s="33" t="s">
        <v>2</v>
      </c>
      <c r="B16295" s="33" t="s">
        <v>53</v>
      </c>
      <c r="C16295" s="33">
        <v>65000</v>
      </c>
      <c r="D16295" s="33" t="s">
        <v>3152</v>
      </c>
      <c r="E16295" t="str">
        <f t="shared" si="258"/>
        <v>&lt;$75K</v>
      </c>
    </row>
    <row r="16296" spans="1:5" x14ac:dyDescent="0.3">
      <c r="A16296" s="33" t="s">
        <v>128</v>
      </c>
      <c r="B16296" s="33" t="s">
        <v>53</v>
      </c>
      <c r="C16296" s="33">
        <v>200000</v>
      </c>
      <c r="D16296" s="33" t="s">
        <v>228</v>
      </c>
      <c r="E16296" t="str">
        <f t="shared" si="258"/>
        <v>$125K-$200K</v>
      </c>
    </row>
    <row r="16297" spans="1:5" x14ac:dyDescent="0.3">
      <c r="A16297" s="33" t="s">
        <v>129</v>
      </c>
      <c r="B16297" s="33" t="s">
        <v>57</v>
      </c>
      <c r="C16297" s="33">
        <v>82830</v>
      </c>
      <c r="D16297" s="33" t="s">
        <v>6223</v>
      </c>
      <c r="E16297" t="str">
        <f t="shared" si="258"/>
        <v>$75K-$100K</v>
      </c>
    </row>
    <row r="16298" spans="1:5" x14ac:dyDescent="0.3">
      <c r="A16298" s="33" t="s">
        <v>0</v>
      </c>
      <c r="B16298" s="33" t="s">
        <v>53</v>
      </c>
      <c r="C16298" s="33">
        <v>130247.375</v>
      </c>
      <c r="D16298" s="33" t="s">
        <v>6224</v>
      </c>
      <c r="E16298" t="str">
        <f t="shared" si="258"/>
        <v>$125K-$200K</v>
      </c>
    </row>
    <row r="16299" spans="1:5" x14ac:dyDescent="0.3">
      <c r="A16299" s="33" t="s">
        <v>4</v>
      </c>
      <c r="B16299" s="33" t="s">
        <v>54</v>
      </c>
      <c r="C16299" s="33">
        <v>117500</v>
      </c>
      <c r="D16299" s="33" t="s">
        <v>268</v>
      </c>
      <c r="E16299" t="str">
        <f t="shared" si="258"/>
        <v>$100K-$125K</v>
      </c>
    </row>
    <row r="16300" spans="1:5" x14ac:dyDescent="0.3">
      <c r="A16300" s="33" t="s">
        <v>0</v>
      </c>
      <c r="B16300" s="33" t="s">
        <v>53</v>
      </c>
      <c r="C16300" s="33"/>
      <c r="D16300" s="33" t="s">
        <v>6225</v>
      </c>
      <c r="E16300" t="str">
        <f t="shared" si="258"/>
        <v>No Data</v>
      </c>
    </row>
    <row r="16301" spans="1:5" x14ac:dyDescent="0.3">
      <c r="A16301" s="33" t="s">
        <v>2</v>
      </c>
      <c r="B16301" s="33" t="s">
        <v>64</v>
      </c>
      <c r="C16301" s="33">
        <v>79200</v>
      </c>
      <c r="D16301" s="33" t="s">
        <v>1084</v>
      </c>
      <c r="E16301" t="str">
        <f t="shared" si="258"/>
        <v>$75K-$100K</v>
      </c>
    </row>
    <row r="16302" spans="1:5" x14ac:dyDescent="0.3">
      <c r="A16302" s="33" t="s">
        <v>2</v>
      </c>
      <c r="B16302" s="33" t="s">
        <v>53</v>
      </c>
      <c r="C16302" s="33"/>
      <c r="D16302" s="33" t="s">
        <v>238</v>
      </c>
      <c r="E16302" t="str">
        <f t="shared" si="258"/>
        <v>No Data</v>
      </c>
    </row>
    <row r="16303" spans="1:5" x14ac:dyDescent="0.3">
      <c r="A16303" s="33" t="s">
        <v>2</v>
      </c>
      <c r="B16303" s="33" t="s">
        <v>53</v>
      </c>
      <c r="C16303" s="33">
        <v>100500</v>
      </c>
      <c r="D16303" s="33" t="s">
        <v>6226</v>
      </c>
      <c r="E16303" t="str">
        <f t="shared" si="258"/>
        <v>$100K-$125K</v>
      </c>
    </row>
    <row r="16304" spans="1:5" x14ac:dyDescent="0.3">
      <c r="A16304" s="33" t="s">
        <v>4</v>
      </c>
      <c r="B16304" s="33" t="s">
        <v>65</v>
      </c>
      <c r="C16304" s="33">
        <v>120000</v>
      </c>
      <c r="D16304" s="33" t="s">
        <v>6227</v>
      </c>
      <c r="E16304" t="str">
        <f t="shared" si="258"/>
        <v>$100K-$125K</v>
      </c>
    </row>
    <row r="16305" spans="1:5" x14ac:dyDescent="0.3">
      <c r="A16305" s="33" t="s">
        <v>4</v>
      </c>
      <c r="B16305" s="33" t="s">
        <v>53</v>
      </c>
      <c r="C16305" s="33">
        <v>145000</v>
      </c>
      <c r="D16305" s="33" t="s">
        <v>5497</v>
      </c>
      <c r="E16305" t="str">
        <f t="shared" si="258"/>
        <v>$125K-$200K</v>
      </c>
    </row>
    <row r="16306" spans="1:5" x14ac:dyDescent="0.3">
      <c r="A16306" s="33" t="s">
        <v>2</v>
      </c>
      <c r="B16306" s="33" t="s">
        <v>53</v>
      </c>
      <c r="C16306" s="33"/>
      <c r="D16306" s="33" t="s">
        <v>268</v>
      </c>
      <c r="E16306" t="str">
        <f t="shared" si="258"/>
        <v>No Data</v>
      </c>
    </row>
    <row r="16307" spans="1:5" x14ac:dyDescent="0.3">
      <c r="A16307" s="33" t="s">
        <v>4</v>
      </c>
      <c r="B16307" s="33" t="s">
        <v>53</v>
      </c>
      <c r="C16307" s="33"/>
      <c r="D16307" s="33" t="s">
        <v>366</v>
      </c>
      <c r="E16307" t="str">
        <f t="shared" si="258"/>
        <v>No Data</v>
      </c>
    </row>
    <row r="16308" spans="1:5" x14ac:dyDescent="0.3">
      <c r="A16308" s="33" t="s">
        <v>2</v>
      </c>
      <c r="B16308" s="33" t="s">
        <v>72</v>
      </c>
      <c r="C16308" s="33">
        <v>111175</v>
      </c>
      <c r="D16308" s="33" t="s">
        <v>6228</v>
      </c>
      <c r="E16308" t="str">
        <f t="shared" si="258"/>
        <v>$100K-$125K</v>
      </c>
    </row>
    <row r="16309" spans="1:5" x14ac:dyDescent="0.3">
      <c r="A16309" s="33" t="s">
        <v>2</v>
      </c>
      <c r="B16309" s="33" t="s">
        <v>53</v>
      </c>
      <c r="C16309" s="33">
        <v>75000</v>
      </c>
      <c r="D16309" s="33" t="s">
        <v>268</v>
      </c>
      <c r="E16309" t="str">
        <f t="shared" si="258"/>
        <v>&lt;$75K</v>
      </c>
    </row>
    <row r="16310" spans="1:5" x14ac:dyDescent="0.3">
      <c r="A16310" s="33" t="s">
        <v>0</v>
      </c>
      <c r="B16310" s="33" t="s">
        <v>64</v>
      </c>
      <c r="C16310" s="33">
        <v>157500</v>
      </c>
      <c r="D16310" s="33" t="s">
        <v>353</v>
      </c>
      <c r="E16310" t="str">
        <f t="shared" si="258"/>
        <v>$125K-$200K</v>
      </c>
    </row>
    <row r="16311" spans="1:5" x14ac:dyDescent="0.3">
      <c r="A16311" s="33" t="s">
        <v>2</v>
      </c>
      <c r="B16311" s="33" t="s">
        <v>53</v>
      </c>
      <c r="C16311" s="33"/>
      <c r="D16311" s="33" t="s">
        <v>3961</v>
      </c>
      <c r="E16311" t="str">
        <f t="shared" si="258"/>
        <v>No Data</v>
      </c>
    </row>
    <row r="16312" spans="1:5" x14ac:dyDescent="0.3">
      <c r="A16312" s="33" t="s">
        <v>0</v>
      </c>
      <c r="B16312" s="33" t="s">
        <v>53</v>
      </c>
      <c r="C16312" s="33">
        <v>64800</v>
      </c>
      <c r="D16312" s="33" t="s">
        <v>6229</v>
      </c>
      <c r="E16312" t="str">
        <f t="shared" si="258"/>
        <v>&lt;$75K</v>
      </c>
    </row>
    <row r="16313" spans="1:5" x14ac:dyDescent="0.3">
      <c r="A16313" s="33" t="s">
        <v>126</v>
      </c>
      <c r="B16313" s="33" t="s">
        <v>53</v>
      </c>
      <c r="C16313" s="33">
        <v>150000</v>
      </c>
      <c r="D16313" s="33" t="s">
        <v>729</v>
      </c>
      <c r="E16313" t="str">
        <f t="shared" si="258"/>
        <v>$125K-$200K</v>
      </c>
    </row>
    <row r="16314" spans="1:5" x14ac:dyDescent="0.3">
      <c r="A16314" s="33" t="s">
        <v>0</v>
      </c>
      <c r="B16314" s="33" t="s">
        <v>53</v>
      </c>
      <c r="C16314" s="33">
        <v>186000</v>
      </c>
      <c r="D16314" s="33" t="s">
        <v>3809</v>
      </c>
      <c r="E16314" t="str">
        <f t="shared" si="258"/>
        <v>$125K-$200K</v>
      </c>
    </row>
    <row r="16315" spans="1:5" x14ac:dyDescent="0.3">
      <c r="A16315" s="33" t="s">
        <v>4</v>
      </c>
      <c r="B16315" s="33" t="s">
        <v>53</v>
      </c>
      <c r="C16315" s="33"/>
      <c r="D16315" s="33" t="s">
        <v>258</v>
      </c>
      <c r="E16315" t="str">
        <f t="shared" si="258"/>
        <v>No Data</v>
      </c>
    </row>
    <row r="16316" spans="1:5" x14ac:dyDescent="0.3">
      <c r="A16316" s="33" t="s">
        <v>2</v>
      </c>
      <c r="B16316" s="33" t="s">
        <v>72</v>
      </c>
      <c r="C16316" s="33">
        <v>30000</v>
      </c>
      <c r="D16316" s="33" t="s">
        <v>1529</v>
      </c>
      <c r="E16316" t="str">
        <f t="shared" si="258"/>
        <v>&lt;$75K</v>
      </c>
    </row>
    <row r="16317" spans="1:5" x14ac:dyDescent="0.3">
      <c r="A16317" s="33" t="s">
        <v>52</v>
      </c>
      <c r="B16317" s="33" t="s">
        <v>53</v>
      </c>
      <c r="C16317" s="33"/>
      <c r="D16317" s="33" t="s">
        <v>2670</v>
      </c>
      <c r="E16317" t="str">
        <f t="shared" si="258"/>
        <v>No Data</v>
      </c>
    </row>
    <row r="16318" spans="1:5" x14ac:dyDescent="0.3">
      <c r="A16318" s="33" t="s">
        <v>129</v>
      </c>
      <c r="B16318" s="33" t="s">
        <v>53</v>
      </c>
      <c r="C16318" s="33"/>
      <c r="D16318" s="33" t="s">
        <v>268</v>
      </c>
      <c r="E16318" t="str">
        <f t="shared" si="258"/>
        <v>No Data</v>
      </c>
    </row>
    <row r="16319" spans="1:5" x14ac:dyDescent="0.3">
      <c r="A16319" s="33" t="s">
        <v>2</v>
      </c>
      <c r="B16319" s="33" t="s">
        <v>53</v>
      </c>
      <c r="C16319" s="33"/>
      <c r="D16319" s="33" t="s">
        <v>1413</v>
      </c>
      <c r="E16319" t="str">
        <f t="shared" si="258"/>
        <v>No Data</v>
      </c>
    </row>
    <row r="16320" spans="1:5" x14ac:dyDescent="0.3">
      <c r="A16320" s="33" t="s">
        <v>2</v>
      </c>
      <c r="B16320" s="33" t="s">
        <v>53</v>
      </c>
      <c r="C16320" s="33"/>
      <c r="D16320" s="33" t="s">
        <v>2911</v>
      </c>
      <c r="E16320" t="str">
        <f t="shared" si="258"/>
        <v>No Data</v>
      </c>
    </row>
    <row r="16321" spans="1:5" x14ac:dyDescent="0.3">
      <c r="A16321" s="33" t="s">
        <v>4</v>
      </c>
      <c r="B16321" s="33" t="s">
        <v>85</v>
      </c>
      <c r="C16321" s="33">
        <v>154000</v>
      </c>
      <c r="D16321" s="33" t="s">
        <v>2198</v>
      </c>
      <c r="E16321" t="str">
        <f t="shared" si="258"/>
        <v>$125K-$200K</v>
      </c>
    </row>
    <row r="16322" spans="1:5" x14ac:dyDescent="0.3">
      <c r="A16322" s="33" t="s">
        <v>4</v>
      </c>
      <c r="B16322" s="33" t="s">
        <v>83</v>
      </c>
      <c r="C16322" s="33">
        <v>147500</v>
      </c>
      <c r="D16322" s="33" t="s">
        <v>6230</v>
      </c>
      <c r="E16322" t="str">
        <f t="shared" si="258"/>
        <v>$125K-$200K</v>
      </c>
    </row>
    <row r="16323" spans="1:5" x14ac:dyDescent="0.3">
      <c r="A16323" s="33" t="s">
        <v>4</v>
      </c>
      <c r="B16323" s="33" t="s">
        <v>70</v>
      </c>
      <c r="C16323" s="33">
        <v>120000</v>
      </c>
      <c r="D16323" s="33" t="s">
        <v>6231</v>
      </c>
      <c r="E16323" t="str">
        <f t="shared" ref="E16323:E16386" si="259">_xlfn.XLOOKUP(C16323,$H$16:$H$21,$G$16:$G$21,,1)</f>
        <v>$100K-$125K</v>
      </c>
    </row>
    <row r="16324" spans="1:5" x14ac:dyDescent="0.3">
      <c r="A16324" s="33" t="s">
        <v>52</v>
      </c>
      <c r="B16324" s="33" t="s">
        <v>124</v>
      </c>
      <c r="C16324" s="33">
        <v>79200</v>
      </c>
      <c r="D16324" s="33" t="s">
        <v>211</v>
      </c>
      <c r="E16324" t="str">
        <f t="shared" si="259"/>
        <v>$75K-$100K</v>
      </c>
    </row>
    <row r="16325" spans="1:5" x14ac:dyDescent="0.3">
      <c r="A16325" s="33" t="s">
        <v>0</v>
      </c>
      <c r="B16325" s="33" t="s">
        <v>53</v>
      </c>
      <c r="C16325" s="33">
        <v>180000</v>
      </c>
      <c r="D16325" s="33" t="s">
        <v>2624</v>
      </c>
      <c r="E16325" t="str">
        <f t="shared" si="259"/>
        <v>$125K-$200K</v>
      </c>
    </row>
    <row r="16326" spans="1:5" x14ac:dyDescent="0.3">
      <c r="A16326" s="33" t="s">
        <v>4</v>
      </c>
      <c r="B16326" s="33" t="s">
        <v>53</v>
      </c>
      <c r="C16326" s="33">
        <v>150000</v>
      </c>
      <c r="D16326" s="33" t="s">
        <v>235</v>
      </c>
      <c r="E16326" t="str">
        <f t="shared" si="259"/>
        <v>$125K-$200K</v>
      </c>
    </row>
    <row r="16327" spans="1:5" x14ac:dyDescent="0.3">
      <c r="A16327" s="33" t="s">
        <v>0</v>
      </c>
      <c r="B16327" s="33" t="s">
        <v>53</v>
      </c>
      <c r="C16327" s="33"/>
      <c r="D16327" s="33" t="s">
        <v>6232</v>
      </c>
      <c r="E16327" t="str">
        <f t="shared" si="259"/>
        <v>No Data</v>
      </c>
    </row>
    <row r="16328" spans="1:5" x14ac:dyDescent="0.3">
      <c r="A16328" s="33" t="s">
        <v>0</v>
      </c>
      <c r="B16328" s="33" t="s">
        <v>53</v>
      </c>
      <c r="C16328" s="33">
        <v>104550</v>
      </c>
      <c r="D16328" s="33" t="s">
        <v>6233</v>
      </c>
      <c r="E16328" t="str">
        <f t="shared" si="259"/>
        <v>$100K-$125K</v>
      </c>
    </row>
    <row r="16329" spans="1:5" x14ac:dyDescent="0.3">
      <c r="A16329" s="33" t="s">
        <v>4</v>
      </c>
      <c r="B16329" s="33" t="s">
        <v>54</v>
      </c>
      <c r="C16329" s="33">
        <v>107407.953125</v>
      </c>
      <c r="D16329" s="33" t="s">
        <v>5470</v>
      </c>
      <c r="E16329" t="str">
        <f t="shared" si="259"/>
        <v>$100K-$125K</v>
      </c>
    </row>
    <row r="16330" spans="1:5" x14ac:dyDescent="0.3">
      <c r="A16330" s="33" t="s">
        <v>129</v>
      </c>
      <c r="B16330" s="33" t="s">
        <v>53</v>
      </c>
      <c r="C16330" s="33"/>
      <c r="D16330" s="33" t="s">
        <v>3376</v>
      </c>
      <c r="E16330" t="str">
        <f t="shared" si="259"/>
        <v>No Data</v>
      </c>
    </row>
    <row r="16331" spans="1:5" x14ac:dyDescent="0.3">
      <c r="A16331" s="33" t="s">
        <v>2</v>
      </c>
      <c r="B16331" s="33" t="s">
        <v>53</v>
      </c>
      <c r="C16331" s="33">
        <v>175000</v>
      </c>
      <c r="D16331" s="33" t="s">
        <v>6134</v>
      </c>
      <c r="E16331" t="str">
        <f t="shared" si="259"/>
        <v>$125K-$200K</v>
      </c>
    </row>
    <row r="16332" spans="1:5" x14ac:dyDescent="0.3">
      <c r="A16332" s="33" t="s">
        <v>1</v>
      </c>
      <c r="B16332" s="33" t="s">
        <v>53</v>
      </c>
      <c r="C16332" s="33">
        <v>107800</v>
      </c>
      <c r="D16332" s="33" t="s">
        <v>767</v>
      </c>
      <c r="E16332" t="str">
        <f t="shared" si="259"/>
        <v>$100K-$125K</v>
      </c>
    </row>
    <row r="16333" spans="1:5" x14ac:dyDescent="0.3">
      <c r="A16333" s="33" t="s">
        <v>4</v>
      </c>
      <c r="B16333" s="33" t="s">
        <v>124</v>
      </c>
      <c r="C16333" s="33">
        <v>165000</v>
      </c>
      <c r="D16333" s="33" t="s">
        <v>2120</v>
      </c>
      <c r="E16333" t="str">
        <f t="shared" si="259"/>
        <v>$125K-$200K</v>
      </c>
    </row>
    <row r="16334" spans="1:5" x14ac:dyDescent="0.3">
      <c r="A16334" s="33" t="s">
        <v>2</v>
      </c>
      <c r="B16334" s="33" t="s">
        <v>53</v>
      </c>
      <c r="C16334" s="33">
        <v>64000</v>
      </c>
      <c r="D16334" s="33" t="s">
        <v>6234</v>
      </c>
      <c r="E16334" t="str">
        <f t="shared" si="259"/>
        <v>&lt;$75K</v>
      </c>
    </row>
    <row r="16335" spans="1:5" x14ac:dyDescent="0.3">
      <c r="A16335" s="33" t="s">
        <v>4</v>
      </c>
      <c r="B16335" s="33" t="s">
        <v>53</v>
      </c>
      <c r="C16335" s="33"/>
      <c r="D16335" s="33" t="s">
        <v>6235</v>
      </c>
      <c r="E16335" t="str">
        <f t="shared" si="259"/>
        <v>No Data</v>
      </c>
    </row>
    <row r="16336" spans="1:5" x14ac:dyDescent="0.3">
      <c r="A16336" s="33" t="s">
        <v>0</v>
      </c>
      <c r="B16336" s="33" t="s">
        <v>53</v>
      </c>
      <c r="C16336" s="33"/>
      <c r="D16336" s="33" t="s">
        <v>258</v>
      </c>
      <c r="E16336" t="str">
        <f t="shared" si="259"/>
        <v>No Data</v>
      </c>
    </row>
    <row r="16337" spans="1:5" x14ac:dyDescent="0.3">
      <c r="A16337" s="33" t="s">
        <v>2</v>
      </c>
      <c r="B16337" s="33" t="s">
        <v>53</v>
      </c>
      <c r="C16337" s="33">
        <v>100000</v>
      </c>
      <c r="D16337" s="33" t="s">
        <v>6236</v>
      </c>
      <c r="E16337" t="str">
        <f t="shared" si="259"/>
        <v>$75K-$100K</v>
      </c>
    </row>
    <row r="16338" spans="1:5" x14ac:dyDescent="0.3">
      <c r="A16338" s="33" t="s">
        <v>128</v>
      </c>
      <c r="B16338" s="33" t="s">
        <v>53</v>
      </c>
      <c r="C16338" s="33">
        <v>116600</v>
      </c>
      <c r="D16338" s="33" t="s">
        <v>476</v>
      </c>
      <c r="E16338" t="str">
        <f t="shared" si="259"/>
        <v>$100K-$125K</v>
      </c>
    </row>
    <row r="16339" spans="1:5" x14ac:dyDescent="0.3">
      <c r="A16339" s="33" t="s">
        <v>125</v>
      </c>
      <c r="B16339" s="33" t="s">
        <v>53</v>
      </c>
      <c r="C16339" s="33"/>
      <c r="D16339" s="33" t="s">
        <v>2911</v>
      </c>
      <c r="E16339" t="str">
        <f t="shared" si="259"/>
        <v>No Data</v>
      </c>
    </row>
    <row r="16340" spans="1:5" x14ac:dyDescent="0.3">
      <c r="A16340" s="33" t="s">
        <v>0</v>
      </c>
      <c r="B16340" s="33" t="s">
        <v>53</v>
      </c>
      <c r="C16340" s="33"/>
      <c r="D16340" s="33" t="s">
        <v>236</v>
      </c>
      <c r="E16340" t="str">
        <f t="shared" si="259"/>
        <v>No Data</v>
      </c>
    </row>
    <row r="16341" spans="1:5" x14ac:dyDescent="0.3">
      <c r="A16341" s="33" t="s">
        <v>126</v>
      </c>
      <c r="B16341" s="33" t="s">
        <v>54</v>
      </c>
      <c r="C16341" s="33">
        <v>144500</v>
      </c>
      <c r="D16341" s="33" t="s">
        <v>1450</v>
      </c>
      <c r="E16341" t="str">
        <f t="shared" si="259"/>
        <v>$125K-$200K</v>
      </c>
    </row>
    <row r="16342" spans="1:5" x14ac:dyDescent="0.3">
      <c r="A16342" s="33" t="s">
        <v>0</v>
      </c>
      <c r="B16342" s="33" t="s">
        <v>53</v>
      </c>
      <c r="C16342" s="33"/>
      <c r="D16342" s="33" t="s">
        <v>1290</v>
      </c>
      <c r="E16342" t="str">
        <f t="shared" si="259"/>
        <v>No Data</v>
      </c>
    </row>
    <row r="16343" spans="1:5" x14ac:dyDescent="0.3">
      <c r="A16343" s="33" t="s">
        <v>0</v>
      </c>
      <c r="B16343" s="33" t="s">
        <v>53</v>
      </c>
      <c r="C16343" s="33">
        <v>116250</v>
      </c>
      <c r="D16343" s="33" t="s">
        <v>1142</v>
      </c>
      <c r="E16343" t="str">
        <f t="shared" si="259"/>
        <v>$100K-$125K</v>
      </c>
    </row>
    <row r="16344" spans="1:5" x14ac:dyDescent="0.3">
      <c r="A16344" s="33" t="s">
        <v>0</v>
      </c>
      <c r="B16344" s="33" t="s">
        <v>54</v>
      </c>
      <c r="C16344" s="33"/>
      <c r="D16344" s="33" t="s">
        <v>1545</v>
      </c>
      <c r="E16344" t="str">
        <f t="shared" si="259"/>
        <v>No Data</v>
      </c>
    </row>
    <row r="16345" spans="1:5" x14ac:dyDescent="0.3">
      <c r="A16345" s="33" t="s">
        <v>128</v>
      </c>
      <c r="B16345" s="33" t="s">
        <v>53</v>
      </c>
      <c r="C16345" s="33">
        <v>105000</v>
      </c>
      <c r="D16345" s="33" t="s">
        <v>1099</v>
      </c>
      <c r="E16345" t="str">
        <f t="shared" si="259"/>
        <v>$100K-$125K</v>
      </c>
    </row>
    <row r="16346" spans="1:5" x14ac:dyDescent="0.3">
      <c r="A16346" s="33" t="s">
        <v>4</v>
      </c>
      <c r="B16346" s="33" t="s">
        <v>54</v>
      </c>
      <c r="C16346" s="33">
        <v>115000</v>
      </c>
      <c r="D16346" s="33" t="s">
        <v>1319</v>
      </c>
      <c r="E16346" t="str">
        <f t="shared" si="259"/>
        <v>$100K-$125K</v>
      </c>
    </row>
    <row r="16347" spans="1:5" x14ac:dyDescent="0.3">
      <c r="A16347" s="33" t="s">
        <v>4</v>
      </c>
      <c r="B16347" s="33" t="s">
        <v>53</v>
      </c>
      <c r="C16347" s="33"/>
      <c r="D16347" s="33" t="s">
        <v>3730</v>
      </c>
      <c r="E16347" t="str">
        <f t="shared" si="259"/>
        <v>No Data</v>
      </c>
    </row>
    <row r="16348" spans="1:5" x14ac:dyDescent="0.3">
      <c r="A16348" s="33" t="s">
        <v>52</v>
      </c>
      <c r="B16348" s="33" t="s">
        <v>79</v>
      </c>
      <c r="C16348" s="33">
        <v>79200</v>
      </c>
      <c r="D16348" s="33" t="s">
        <v>3173</v>
      </c>
      <c r="E16348" t="str">
        <f t="shared" si="259"/>
        <v>$75K-$100K</v>
      </c>
    </row>
    <row r="16349" spans="1:5" x14ac:dyDescent="0.3">
      <c r="A16349" s="33" t="s">
        <v>4</v>
      </c>
      <c r="B16349" s="33" t="s">
        <v>177</v>
      </c>
      <c r="C16349" s="33">
        <v>147500</v>
      </c>
      <c r="D16349" s="33" t="s">
        <v>294</v>
      </c>
      <c r="E16349" t="str">
        <f t="shared" si="259"/>
        <v>$125K-$200K</v>
      </c>
    </row>
    <row r="16350" spans="1:5" x14ac:dyDescent="0.3">
      <c r="A16350" s="33" t="s">
        <v>2</v>
      </c>
      <c r="B16350" s="33" t="s">
        <v>75</v>
      </c>
      <c r="C16350" s="33">
        <v>56700</v>
      </c>
      <c r="D16350" s="33" t="s">
        <v>1018</v>
      </c>
      <c r="E16350" t="str">
        <f t="shared" si="259"/>
        <v>&lt;$75K</v>
      </c>
    </row>
    <row r="16351" spans="1:5" x14ac:dyDescent="0.3">
      <c r="A16351" s="33" t="s">
        <v>2</v>
      </c>
      <c r="B16351" s="33" t="s">
        <v>53</v>
      </c>
      <c r="C16351" s="33">
        <v>145000</v>
      </c>
      <c r="D16351" s="33" t="s">
        <v>522</v>
      </c>
      <c r="E16351" t="str">
        <f t="shared" si="259"/>
        <v>$125K-$200K</v>
      </c>
    </row>
    <row r="16352" spans="1:5" x14ac:dyDescent="0.3">
      <c r="A16352" s="33" t="s">
        <v>4</v>
      </c>
      <c r="B16352" s="33" t="s">
        <v>105</v>
      </c>
      <c r="C16352" s="33">
        <v>147500</v>
      </c>
      <c r="D16352" s="33" t="s">
        <v>2430</v>
      </c>
      <c r="E16352" t="str">
        <f t="shared" si="259"/>
        <v>$125K-$200K</v>
      </c>
    </row>
    <row r="16353" spans="1:5" x14ac:dyDescent="0.3">
      <c r="A16353" s="33" t="s">
        <v>2</v>
      </c>
      <c r="B16353" s="33" t="s">
        <v>53</v>
      </c>
      <c r="C16353" s="33">
        <v>90000</v>
      </c>
      <c r="D16353" s="33" t="s">
        <v>5405</v>
      </c>
      <c r="E16353" t="str">
        <f t="shared" si="259"/>
        <v>$75K-$100K</v>
      </c>
    </row>
    <row r="16354" spans="1:5" x14ac:dyDescent="0.3">
      <c r="A16354" s="33" t="s">
        <v>0</v>
      </c>
      <c r="B16354" s="33" t="s">
        <v>53</v>
      </c>
      <c r="C16354" s="33">
        <v>97500</v>
      </c>
      <c r="D16354" s="33" t="s">
        <v>2909</v>
      </c>
      <c r="E16354" t="str">
        <f t="shared" si="259"/>
        <v>$75K-$100K</v>
      </c>
    </row>
    <row r="16355" spans="1:5" x14ac:dyDescent="0.3">
      <c r="A16355" s="33" t="s">
        <v>0</v>
      </c>
      <c r="B16355" s="33" t="s">
        <v>54</v>
      </c>
      <c r="C16355" s="33">
        <v>77500</v>
      </c>
      <c r="D16355" s="33" t="s">
        <v>315</v>
      </c>
      <c r="E16355" t="str">
        <f t="shared" si="259"/>
        <v>$75K-$100K</v>
      </c>
    </row>
    <row r="16356" spans="1:5" x14ac:dyDescent="0.3">
      <c r="A16356" s="33" t="s">
        <v>0</v>
      </c>
      <c r="B16356" s="33" t="s">
        <v>53</v>
      </c>
      <c r="C16356" s="33">
        <v>90000</v>
      </c>
      <c r="D16356" s="33" t="s">
        <v>3256</v>
      </c>
      <c r="E16356" t="str">
        <f t="shared" si="259"/>
        <v>$75K-$100K</v>
      </c>
    </row>
    <row r="16357" spans="1:5" x14ac:dyDescent="0.3">
      <c r="A16357" s="33" t="s">
        <v>0</v>
      </c>
      <c r="B16357" s="33" t="s">
        <v>53</v>
      </c>
      <c r="C16357" s="33">
        <v>53105</v>
      </c>
      <c r="D16357" s="33" t="s">
        <v>6237</v>
      </c>
      <c r="E16357" t="str">
        <f t="shared" si="259"/>
        <v>&lt;$75K</v>
      </c>
    </row>
    <row r="16358" spans="1:5" x14ac:dyDescent="0.3">
      <c r="A16358" s="33" t="s">
        <v>4</v>
      </c>
      <c r="B16358" s="33" t="s">
        <v>57</v>
      </c>
      <c r="C16358" s="33"/>
      <c r="D16358" s="33" t="s">
        <v>6238</v>
      </c>
      <c r="E16358" t="str">
        <f t="shared" si="259"/>
        <v>No Data</v>
      </c>
    </row>
    <row r="16359" spans="1:5" x14ac:dyDescent="0.3">
      <c r="A16359" s="33" t="s">
        <v>0</v>
      </c>
      <c r="B16359" s="33" t="s">
        <v>53</v>
      </c>
      <c r="C16359" s="33"/>
      <c r="D16359" s="33" t="s">
        <v>1545</v>
      </c>
      <c r="E16359" t="str">
        <f t="shared" si="259"/>
        <v>No Data</v>
      </c>
    </row>
    <row r="16360" spans="1:5" x14ac:dyDescent="0.3">
      <c r="A16360" s="33" t="s">
        <v>2</v>
      </c>
      <c r="B16360" s="33" t="s">
        <v>53</v>
      </c>
      <c r="C16360" s="33"/>
      <c r="D16360" s="33" t="s">
        <v>2274</v>
      </c>
      <c r="E16360" t="str">
        <f t="shared" si="259"/>
        <v>No Data</v>
      </c>
    </row>
    <row r="16361" spans="1:5" x14ac:dyDescent="0.3">
      <c r="A16361" s="33" t="s">
        <v>0</v>
      </c>
      <c r="B16361" s="33" t="s">
        <v>53</v>
      </c>
      <c r="C16361" s="33"/>
      <c r="D16361" s="33" t="s">
        <v>1862</v>
      </c>
      <c r="E16361" t="str">
        <f t="shared" si="259"/>
        <v>No Data</v>
      </c>
    </row>
    <row r="16362" spans="1:5" x14ac:dyDescent="0.3">
      <c r="A16362" s="33" t="s">
        <v>128</v>
      </c>
      <c r="B16362" s="33" t="s">
        <v>53</v>
      </c>
      <c r="C16362" s="33">
        <v>177495</v>
      </c>
      <c r="D16362" s="33" t="s">
        <v>280</v>
      </c>
      <c r="E16362" t="str">
        <f t="shared" si="259"/>
        <v>$125K-$200K</v>
      </c>
    </row>
    <row r="16363" spans="1:5" x14ac:dyDescent="0.3">
      <c r="A16363" s="33" t="s">
        <v>0</v>
      </c>
      <c r="B16363" s="33" t="s">
        <v>53</v>
      </c>
      <c r="C16363" s="33"/>
      <c r="D16363" s="33" t="s">
        <v>6239</v>
      </c>
      <c r="E16363" t="str">
        <f t="shared" si="259"/>
        <v>No Data</v>
      </c>
    </row>
    <row r="16364" spans="1:5" x14ac:dyDescent="0.3">
      <c r="A16364" s="33" t="s">
        <v>0</v>
      </c>
      <c r="B16364" s="33" t="s">
        <v>53</v>
      </c>
      <c r="C16364" s="33">
        <v>150000</v>
      </c>
      <c r="D16364" s="33" t="s">
        <v>339</v>
      </c>
      <c r="E16364" t="str">
        <f t="shared" si="259"/>
        <v>$125K-$200K</v>
      </c>
    </row>
    <row r="16365" spans="1:5" x14ac:dyDescent="0.3">
      <c r="A16365" s="33" t="s">
        <v>4</v>
      </c>
      <c r="B16365" s="33" t="s">
        <v>53</v>
      </c>
      <c r="C16365" s="33">
        <v>135000</v>
      </c>
      <c r="D16365" s="33" t="s">
        <v>315</v>
      </c>
      <c r="E16365" t="str">
        <f t="shared" si="259"/>
        <v>$125K-$200K</v>
      </c>
    </row>
    <row r="16366" spans="1:5" x14ac:dyDescent="0.3">
      <c r="A16366" s="33" t="s">
        <v>2</v>
      </c>
      <c r="B16366" s="33" t="s">
        <v>53</v>
      </c>
      <c r="C16366" s="33">
        <v>112500</v>
      </c>
      <c r="D16366" s="33" t="s">
        <v>6240</v>
      </c>
      <c r="E16366" t="str">
        <f t="shared" si="259"/>
        <v>$100K-$125K</v>
      </c>
    </row>
    <row r="16367" spans="1:5" x14ac:dyDescent="0.3">
      <c r="A16367" s="33" t="s">
        <v>0</v>
      </c>
      <c r="B16367" s="33" t="s">
        <v>53</v>
      </c>
      <c r="C16367" s="33"/>
      <c r="D16367" s="33" t="s">
        <v>258</v>
      </c>
      <c r="E16367" t="str">
        <f t="shared" si="259"/>
        <v>No Data</v>
      </c>
    </row>
    <row r="16368" spans="1:5" x14ac:dyDescent="0.3">
      <c r="A16368" s="33" t="s">
        <v>4</v>
      </c>
      <c r="B16368" s="33" t="s">
        <v>53</v>
      </c>
      <c r="C16368" s="33"/>
      <c r="D16368" s="33" t="s">
        <v>6241</v>
      </c>
      <c r="E16368" t="str">
        <f t="shared" si="259"/>
        <v>No Data</v>
      </c>
    </row>
    <row r="16369" spans="1:5" x14ac:dyDescent="0.3">
      <c r="A16369" s="33" t="s">
        <v>0</v>
      </c>
      <c r="B16369" s="33" t="s">
        <v>53</v>
      </c>
      <c r="C16369" s="33">
        <v>125000</v>
      </c>
      <c r="D16369" s="33" t="s">
        <v>238</v>
      </c>
      <c r="E16369" t="str">
        <f t="shared" si="259"/>
        <v>$100K-$125K</v>
      </c>
    </row>
    <row r="16370" spans="1:5" x14ac:dyDescent="0.3">
      <c r="A16370" s="33" t="s">
        <v>4</v>
      </c>
      <c r="B16370" s="33" t="s">
        <v>53</v>
      </c>
      <c r="C16370" s="33"/>
      <c r="D16370" s="33" t="s">
        <v>373</v>
      </c>
      <c r="E16370" t="str">
        <f t="shared" si="259"/>
        <v>No Data</v>
      </c>
    </row>
    <row r="16371" spans="1:5" x14ac:dyDescent="0.3">
      <c r="A16371" s="33" t="s">
        <v>0</v>
      </c>
      <c r="B16371" s="33" t="s">
        <v>53</v>
      </c>
      <c r="C16371" s="33">
        <v>115000</v>
      </c>
      <c r="D16371" s="33" t="s">
        <v>6242</v>
      </c>
      <c r="E16371" t="str">
        <f t="shared" si="259"/>
        <v>$100K-$125K</v>
      </c>
    </row>
    <row r="16372" spans="1:5" x14ac:dyDescent="0.3">
      <c r="A16372" s="33" t="s">
        <v>2</v>
      </c>
      <c r="B16372" s="33" t="s">
        <v>53</v>
      </c>
      <c r="C16372" s="33">
        <v>115000</v>
      </c>
      <c r="D16372" s="33" t="s">
        <v>466</v>
      </c>
      <c r="E16372" t="str">
        <f t="shared" si="259"/>
        <v>$100K-$125K</v>
      </c>
    </row>
    <row r="16373" spans="1:5" x14ac:dyDescent="0.3">
      <c r="A16373" s="33" t="s">
        <v>128</v>
      </c>
      <c r="B16373" s="33" t="s">
        <v>53</v>
      </c>
      <c r="C16373" s="33">
        <v>110000</v>
      </c>
      <c r="D16373" s="33" t="s">
        <v>230</v>
      </c>
      <c r="E16373" t="str">
        <f t="shared" si="259"/>
        <v>$100K-$125K</v>
      </c>
    </row>
    <row r="16374" spans="1:5" x14ac:dyDescent="0.3">
      <c r="A16374" s="33" t="s">
        <v>4</v>
      </c>
      <c r="B16374" s="33" t="s">
        <v>53</v>
      </c>
      <c r="C16374" s="33">
        <v>132500</v>
      </c>
      <c r="D16374" s="33" t="s">
        <v>6243</v>
      </c>
      <c r="E16374" t="str">
        <f t="shared" si="259"/>
        <v>$125K-$200K</v>
      </c>
    </row>
    <row r="16375" spans="1:5" x14ac:dyDescent="0.3">
      <c r="A16375" s="33" t="s">
        <v>126</v>
      </c>
      <c r="B16375" s="33" t="s">
        <v>53</v>
      </c>
      <c r="C16375" s="33">
        <v>115000</v>
      </c>
      <c r="D16375" s="33" t="s">
        <v>364</v>
      </c>
      <c r="E16375" t="str">
        <f t="shared" si="259"/>
        <v>$100K-$125K</v>
      </c>
    </row>
    <row r="16376" spans="1:5" x14ac:dyDescent="0.3">
      <c r="A16376" s="33" t="s">
        <v>2</v>
      </c>
      <c r="B16376" s="33" t="s">
        <v>53</v>
      </c>
      <c r="C16376" s="33"/>
      <c r="D16376" s="33" t="s">
        <v>6244</v>
      </c>
      <c r="E16376" t="str">
        <f t="shared" si="259"/>
        <v>No Data</v>
      </c>
    </row>
    <row r="16377" spans="1:5" x14ac:dyDescent="0.3">
      <c r="A16377" s="33" t="s">
        <v>0</v>
      </c>
      <c r="B16377" s="33" t="s">
        <v>53</v>
      </c>
      <c r="C16377" s="33">
        <v>90000</v>
      </c>
      <c r="D16377" s="33" t="s">
        <v>1142</v>
      </c>
      <c r="E16377" t="str">
        <f t="shared" si="259"/>
        <v>$75K-$100K</v>
      </c>
    </row>
    <row r="16378" spans="1:5" x14ac:dyDescent="0.3">
      <c r="A16378" s="33" t="s">
        <v>125</v>
      </c>
      <c r="B16378" s="33" t="s">
        <v>53</v>
      </c>
      <c r="C16378" s="33">
        <v>75907</v>
      </c>
      <c r="D16378" s="33" t="s">
        <v>6245</v>
      </c>
      <c r="E16378" t="str">
        <f t="shared" si="259"/>
        <v>$75K-$100K</v>
      </c>
    </row>
    <row r="16379" spans="1:5" x14ac:dyDescent="0.3">
      <c r="A16379" s="33" t="s">
        <v>1</v>
      </c>
      <c r="B16379" s="33" t="s">
        <v>69</v>
      </c>
      <c r="C16379" s="33">
        <v>89100</v>
      </c>
      <c r="D16379" s="33" t="s">
        <v>340</v>
      </c>
      <c r="E16379" t="str">
        <f t="shared" si="259"/>
        <v>$75K-$100K</v>
      </c>
    </row>
    <row r="16380" spans="1:5" x14ac:dyDescent="0.3">
      <c r="A16380" s="33" t="s">
        <v>2</v>
      </c>
      <c r="B16380" s="33" t="s">
        <v>53</v>
      </c>
      <c r="C16380" s="33"/>
      <c r="D16380" s="33" t="s">
        <v>3814</v>
      </c>
      <c r="E16380" t="str">
        <f t="shared" si="259"/>
        <v>No Data</v>
      </c>
    </row>
    <row r="16381" spans="1:5" x14ac:dyDescent="0.3">
      <c r="A16381" s="33" t="s">
        <v>4</v>
      </c>
      <c r="B16381" s="33" t="s">
        <v>53</v>
      </c>
      <c r="C16381" s="33"/>
      <c r="D16381" s="33" t="s">
        <v>1094</v>
      </c>
      <c r="E16381" t="str">
        <f t="shared" si="259"/>
        <v>No Data</v>
      </c>
    </row>
    <row r="16382" spans="1:5" x14ac:dyDescent="0.3">
      <c r="A16382" s="33" t="s">
        <v>4</v>
      </c>
      <c r="B16382" s="33" t="s">
        <v>53</v>
      </c>
      <c r="C16382" s="33">
        <v>108415.5</v>
      </c>
      <c r="D16382" s="33" t="s">
        <v>693</v>
      </c>
      <c r="E16382" t="str">
        <f t="shared" si="259"/>
        <v>$100K-$125K</v>
      </c>
    </row>
    <row r="16383" spans="1:5" x14ac:dyDescent="0.3">
      <c r="A16383" s="33" t="s">
        <v>52</v>
      </c>
      <c r="B16383" s="33" t="s">
        <v>53</v>
      </c>
      <c r="C16383" s="33">
        <v>110000</v>
      </c>
      <c r="D16383" s="33" t="s">
        <v>6246</v>
      </c>
      <c r="E16383" t="str">
        <f t="shared" si="259"/>
        <v>$100K-$125K</v>
      </c>
    </row>
    <row r="16384" spans="1:5" x14ac:dyDescent="0.3">
      <c r="A16384" s="33" t="s">
        <v>4</v>
      </c>
      <c r="B16384" s="33" t="s">
        <v>53</v>
      </c>
      <c r="C16384" s="33">
        <v>94549.5</v>
      </c>
      <c r="D16384" s="33" t="s">
        <v>232</v>
      </c>
      <c r="E16384" t="str">
        <f t="shared" si="259"/>
        <v>$75K-$100K</v>
      </c>
    </row>
    <row r="16385" spans="1:5" x14ac:dyDescent="0.3">
      <c r="A16385" s="33" t="s">
        <v>0</v>
      </c>
      <c r="B16385" s="33" t="s">
        <v>54</v>
      </c>
      <c r="C16385" s="33">
        <v>80000</v>
      </c>
      <c r="D16385" s="33" t="s">
        <v>6247</v>
      </c>
      <c r="E16385" t="str">
        <f t="shared" si="259"/>
        <v>$75K-$100K</v>
      </c>
    </row>
    <row r="16386" spans="1:5" x14ac:dyDescent="0.3">
      <c r="A16386" s="33" t="s">
        <v>0</v>
      </c>
      <c r="B16386" s="33" t="s">
        <v>53</v>
      </c>
      <c r="C16386" s="33">
        <v>117500</v>
      </c>
      <c r="D16386" s="33" t="s">
        <v>6248</v>
      </c>
      <c r="E16386" t="str">
        <f t="shared" si="259"/>
        <v>$100K-$125K</v>
      </c>
    </row>
    <row r="16387" spans="1:5" x14ac:dyDescent="0.3">
      <c r="A16387" s="33" t="s">
        <v>129</v>
      </c>
      <c r="B16387" s="33" t="s">
        <v>74</v>
      </c>
      <c r="C16387" s="33">
        <v>79200</v>
      </c>
      <c r="D16387" s="33" t="s">
        <v>3107</v>
      </c>
      <c r="E16387" t="str">
        <f t="shared" ref="E16387:E16450" si="260">_xlfn.XLOOKUP(C16387,$H$16:$H$21,$G$16:$G$21,,1)</f>
        <v>$75K-$100K</v>
      </c>
    </row>
    <row r="16388" spans="1:5" x14ac:dyDescent="0.3">
      <c r="A16388" s="33" t="s">
        <v>0</v>
      </c>
      <c r="B16388" s="33" t="s">
        <v>53</v>
      </c>
      <c r="C16388" s="33">
        <v>102000</v>
      </c>
      <c r="D16388" s="33" t="s">
        <v>596</v>
      </c>
      <c r="E16388" t="str">
        <f t="shared" si="260"/>
        <v>$100K-$125K</v>
      </c>
    </row>
    <row r="16389" spans="1:5" x14ac:dyDescent="0.3">
      <c r="A16389" s="33" t="s">
        <v>0</v>
      </c>
      <c r="B16389" s="33" t="s">
        <v>53</v>
      </c>
      <c r="C16389" s="33"/>
      <c r="D16389" s="33" t="s">
        <v>849</v>
      </c>
      <c r="E16389" t="str">
        <f t="shared" si="260"/>
        <v>No Data</v>
      </c>
    </row>
    <row r="16390" spans="1:5" x14ac:dyDescent="0.3">
      <c r="A16390" s="33" t="s">
        <v>4</v>
      </c>
      <c r="B16390" s="33" t="s">
        <v>79</v>
      </c>
      <c r="C16390" s="33">
        <v>50400</v>
      </c>
      <c r="D16390" s="33" t="s">
        <v>1302</v>
      </c>
      <c r="E16390" t="str">
        <f t="shared" si="260"/>
        <v>&lt;$75K</v>
      </c>
    </row>
    <row r="16391" spans="1:5" x14ac:dyDescent="0.3">
      <c r="A16391" s="33" t="s">
        <v>0</v>
      </c>
      <c r="B16391" s="33" t="s">
        <v>53</v>
      </c>
      <c r="C16391" s="33"/>
      <c r="D16391" s="33" t="s">
        <v>2753</v>
      </c>
      <c r="E16391" t="str">
        <f t="shared" si="260"/>
        <v>No Data</v>
      </c>
    </row>
    <row r="16392" spans="1:5" x14ac:dyDescent="0.3">
      <c r="A16392" s="33" t="s">
        <v>2</v>
      </c>
      <c r="B16392" s="33" t="s">
        <v>53</v>
      </c>
      <c r="C16392" s="33">
        <v>76716</v>
      </c>
      <c r="D16392" s="33" t="s">
        <v>6216</v>
      </c>
      <c r="E16392" t="str">
        <f t="shared" si="260"/>
        <v>$75K-$100K</v>
      </c>
    </row>
    <row r="16393" spans="1:5" x14ac:dyDescent="0.3">
      <c r="A16393" s="33" t="s">
        <v>128</v>
      </c>
      <c r="B16393" s="33" t="s">
        <v>53</v>
      </c>
      <c r="C16393" s="33">
        <v>90000</v>
      </c>
      <c r="D16393" s="33" t="s">
        <v>6249</v>
      </c>
      <c r="E16393" t="str">
        <f t="shared" si="260"/>
        <v>$75K-$100K</v>
      </c>
    </row>
    <row r="16394" spans="1:5" x14ac:dyDescent="0.3">
      <c r="A16394" s="33" t="s">
        <v>0</v>
      </c>
      <c r="B16394" s="33" t="s">
        <v>53</v>
      </c>
      <c r="C16394" s="33">
        <v>154000</v>
      </c>
      <c r="D16394" s="33" t="s">
        <v>5456</v>
      </c>
      <c r="E16394" t="str">
        <f t="shared" si="260"/>
        <v>$125K-$200K</v>
      </c>
    </row>
    <row r="16395" spans="1:5" x14ac:dyDescent="0.3">
      <c r="A16395" s="33" t="s">
        <v>0</v>
      </c>
      <c r="B16395" s="33" t="s">
        <v>53</v>
      </c>
      <c r="C16395" s="33">
        <v>106500</v>
      </c>
      <c r="D16395" s="33" t="s">
        <v>6250</v>
      </c>
      <c r="E16395" t="str">
        <f t="shared" si="260"/>
        <v>$100K-$125K</v>
      </c>
    </row>
    <row r="16396" spans="1:5" x14ac:dyDescent="0.3">
      <c r="A16396" s="33" t="s">
        <v>2</v>
      </c>
      <c r="B16396" s="33" t="s">
        <v>53</v>
      </c>
      <c r="C16396" s="33"/>
      <c r="D16396" s="33" t="s">
        <v>480</v>
      </c>
      <c r="E16396" t="str">
        <f t="shared" si="260"/>
        <v>No Data</v>
      </c>
    </row>
    <row r="16397" spans="1:5" x14ac:dyDescent="0.3">
      <c r="A16397" s="33" t="s">
        <v>126</v>
      </c>
      <c r="B16397" s="33" t="s">
        <v>53</v>
      </c>
      <c r="C16397" s="33">
        <v>145900.59375</v>
      </c>
      <c r="D16397" s="33" t="s">
        <v>6251</v>
      </c>
      <c r="E16397" t="str">
        <f t="shared" si="260"/>
        <v>$125K-$200K</v>
      </c>
    </row>
    <row r="16398" spans="1:5" x14ac:dyDescent="0.3">
      <c r="A16398" s="33" t="s">
        <v>2</v>
      </c>
      <c r="B16398" s="33" t="s">
        <v>53</v>
      </c>
      <c r="C16398" s="33">
        <v>90000</v>
      </c>
      <c r="D16398" s="33" t="s">
        <v>6252</v>
      </c>
      <c r="E16398" t="str">
        <f t="shared" si="260"/>
        <v>$75K-$100K</v>
      </c>
    </row>
    <row r="16399" spans="1:5" x14ac:dyDescent="0.3">
      <c r="A16399" s="33" t="s">
        <v>2</v>
      </c>
      <c r="B16399" s="33" t="s">
        <v>53</v>
      </c>
      <c r="C16399" s="33">
        <v>99746.90625</v>
      </c>
      <c r="D16399" s="33" t="s">
        <v>4380</v>
      </c>
      <c r="E16399" t="str">
        <f t="shared" si="260"/>
        <v>$75K-$100K</v>
      </c>
    </row>
    <row r="16400" spans="1:5" x14ac:dyDescent="0.3">
      <c r="A16400" s="33" t="s">
        <v>2</v>
      </c>
      <c r="B16400" s="33" t="s">
        <v>53</v>
      </c>
      <c r="C16400" s="33"/>
      <c r="D16400" s="33" t="s">
        <v>3456</v>
      </c>
      <c r="E16400" t="str">
        <f t="shared" si="260"/>
        <v>No Data</v>
      </c>
    </row>
    <row r="16401" spans="1:5" x14ac:dyDescent="0.3">
      <c r="A16401" s="33" t="s">
        <v>2</v>
      </c>
      <c r="B16401" s="33" t="s">
        <v>53</v>
      </c>
      <c r="C16401" s="33"/>
      <c r="D16401" s="33" t="s">
        <v>4799</v>
      </c>
      <c r="E16401" t="str">
        <f t="shared" si="260"/>
        <v>No Data</v>
      </c>
    </row>
    <row r="16402" spans="1:5" x14ac:dyDescent="0.3">
      <c r="A16402" s="33" t="s">
        <v>0</v>
      </c>
      <c r="B16402" s="33" t="s">
        <v>54</v>
      </c>
      <c r="C16402" s="33">
        <v>200000</v>
      </c>
      <c r="D16402" s="33" t="s">
        <v>6253</v>
      </c>
      <c r="E16402" t="str">
        <f t="shared" si="260"/>
        <v>$125K-$200K</v>
      </c>
    </row>
    <row r="16403" spans="1:5" x14ac:dyDescent="0.3">
      <c r="A16403" s="33" t="s">
        <v>0</v>
      </c>
      <c r="B16403" s="33" t="s">
        <v>53</v>
      </c>
      <c r="C16403" s="33"/>
      <c r="D16403" s="33" t="s">
        <v>6254</v>
      </c>
      <c r="E16403" t="str">
        <f t="shared" si="260"/>
        <v>No Data</v>
      </c>
    </row>
    <row r="16404" spans="1:5" x14ac:dyDescent="0.3">
      <c r="A16404" s="33" t="s">
        <v>128</v>
      </c>
      <c r="B16404" s="33" t="s">
        <v>54</v>
      </c>
      <c r="C16404" s="33">
        <v>96500</v>
      </c>
      <c r="D16404" s="33" t="s">
        <v>208</v>
      </c>
      <c r="E16404" t="str">
        <f t="shared" si="260"/>
        <v>$75K-$100K</v>
      </c>
    </row>
    <row r="16405" spans="1:5" x14ac:dyDescent="0.3">
      <c r="A16405" s="33" t="s">
        <v>4</v>
      </c>
      <c r="B16405" s="33" t="s">
        <v>53</v>
      </c>
      <c r="C16405" s="33">
        <v>175000</v>
      </c>
      <c r="D16405" s="33" t="s">
        <v>1090</v>
      </c>
      <c r="E16405" t="str">
        <f t="shared" si="260"/>
        <v>$125K-$200K</v>
      </c>
    </row>
    <row r="16406" spans="1:5" x14ac:dyDescent="0.3">
      <c r="A16406" s="33" t="s">
        <v>0</v>
      </c>
      <c r="B16406" s="33" t="s">
        <v>53</v>
      </c>
      <c r="C16406" s="33">
        <v>143500</v>
      </c>
      <c r="D16406" s="33" t="s">
        <v>958</v>
      </c>
      <c r="E16406" t="str">
        <f t="shared" si="260"/>
        <v>$125K-$200K</v>
      </c>
    </row>
    <row r="16407" spans="1:5" x14ac:dyDescent="0.3">
      <c r="A16407" s="33" t="s">
        <v>4</v>
      </c>
      <c r="B16407" s="33" t="s">
        <v>54</v>
      </c>
      <c r="C16407" s="33">
        <v>96550</v>
      </c>
      <c r="D16407" s="33" t="s">
        <v>6255</v>
      </c>
      <c r="E16407" t="str">
        <f t="shared" si="260"/>
        <v>$75K-$100K</v>
      </c>
    </row>
    <row r="16408" spans="1:5" x14ac:dyDescent="0.3">
      <c r="A16408" s="33" t="s">
        <v>4</v>
      </c>
      <c r="B16408" s="33" t="s">
        <v>53</v>
      </c>
      <c r="C16408" s="33">
        <v>116000</v>
      </c>
      <c r="D16408" s="33" t="s">
        <v>520</v>
      </c>
      <c r="E16408" t="str">
        <f t="shared" si="260"/>
        <v>$100K-$125K</v>
      </c>
    </row>
    <row r="16409" spans="1:5" x14ac:dyDescent="0.3">
      <c r="A16409" s="33" t="s">
        <v>2</v>
      </c>
      <c r="B16409" s="33" t="s">
        <v>53</v>
      </c>
      <c r="C16409" s="33"/>
      <c r="D16409" s="33" t="s">
        <v>6256</v>
      </c>
      <c r="E16409" t="str">
        <f t="shared" si="260"/>
        <v>No Data</v>
      </c>
    </row>
    <row r="16410" spans="1:5" x14ac:dyDescent="0.3">
      <c r="A16410" s="33" t="s">
        <v>0</v>
      </c>
      <c r="B16410" s="33" t="s">
        <v>73</v>
      </c>
      <c r="C16410" s="33">
        <v>69962.5</v>
      </c>
      <c r="D16410" s="33" t="s">
        <v>834</v>
      </c>
      <c r="E16410" t="str">
        <f t="shared" si="260"/>
        <v>&lt;$75K</v>
      </c>
    </row>
    <row r="16411" spans="1:5" x14ac:dyDescent="0.3">
      <c r="A16411" s="33" t="s">
        <v>2</v>
      </c>
      <c r="B16411" s="33" t="s">
        <v>53</v>
      </c>
      <c r="C16411" s="33">
        <v>120000</v>
      </c>
      <c r="D16411" s="33" t="s">
        <v>6257</v>
      </c>
      <c r="E16411" t="str">
        <f t="shared" si="260"/>
        <v>$100K-$125K</v>
      </c>
    </row>
    <row r="16412" spans="1:5" x14ac:dyDescent="0.3">
      <c r="A16412" s="33" t="s">
        <v>52</v>
      </c>
      <c r="B16412" s="33" t="s">
        <v>54</v>
      </c>
      <c r="C16412" s="33">
        <v>70000</v>
      </c>
      <c r="D16412" s="33" t="s">
        <v>4058</v>
      </c>
      <c r="E16412" t="str">
        <f t="shared" si="260"/>
        <v>&lt;$75K</v>
      </c>
    </row>
    <row r="16413" spans="1:5" x14ac:dyDescent="0.3">
      <c r="A16413" s="33" t="s">
        <v>2</v>
      </c>
      <c r="B16413" s="33" t="s">
        <v>65</v>
      </c>
      <c r="C16413" s="33">
        <v>165000</v>
      </c>
      <c r="D16413" s="33" t="s">
        <v>211</v>
      </c>
      <c r="E16413" t="str">
        <f t="shared" si="260"/>
        <v>$125K-$200K</v>
      </c>
    </row>
    <row r="16414" spans="1:5" x14ac:dyDescent="0.3">
      <c r="A16414" s="33" t="s">
        <v>125</v>
      </c>
      <c r="B16414" s="33" t="s">
        <v>53</v>
      </c>
      <c r="C16414" s="33">
        <v>150500</v>
      </c>
      <c r="D16414" s="33" t="s">
        <v>353</v>
      </c>
      <c r="E16414" t="str">
        <f t="shared" si="260"/>
        <v>$125K-$200K</v>
      </c>
    </row>
    <row r="16415" spans="1:5" x14ac:dyDescent="0.3">
      <c r="A16415" s="33" t="s">
        <v>2</v>
      </c>
      <c r="B16415" s="33" t="s">
        <v>53</v>
      </c>
      <c r="C16415" s="33">
        <v>115000</v>
      </c>
      <c r="D16415" s="33" t="s">
        <v>2817</v>
      </c>
      <c r="E16415" t="str">
        <f t="shared" si="260"/>
        <v>$100K-$125K</v>
      </c>
    </row>
    <row r="16416" spans="1:5" x14ac:dyDescent="0.3">
      <c r="A16416" s="33" t="s">
        <v>4</v>
      </c>
      <c r="B16416" s="33" t="s">
        <v>104</v>
      </c>
      <c r="C16416" s="33">
        <v>89100</v>
      </c>
      <c r="D16416" s="33" t="s">
        <v>297</v>
      </c>
      <c r="E16416" t="str">
        <f t="shared" si="260"/>
        <v>$75K-$100K</v>
      </c>
    </row>
    <row r="16417" spans="1:5" x14ac:dyDescent="0.3">
      <c r="A16417" s="33" t="s">
        <v>4</v>
      </c>
      <c r="B16417" s="33" t="s">
        <v>53</v>
      </c>
      <c r="C16417" s="33">
        <v>102500</v>
      </c>
      <c r="D16417" s="33" t="s">
        <v>4741</v>
      </c>
      <c r="E16417" t="str">
        <f t="shared" si="260"/>
        <v>$100K-$125K</v>
      </c>
    </row>
    <row r="16418" spans="1:5" x14ac:dyDescent="0.3">
      <c r="A16418" s="33" t="s">
        <v>0</v>
      </c>
      <c r="B16418" s="33" t="s">
        <v>53</v>
      </c>
      <c r="C16418" s="33">
        <v>137000</v>
      </c>
      <c r="D16418" s="33" t="s">
        <v>6258</v>
      </c>
      <c r="E16418" t="str">
        <f t="shared" si="260"/>
        <v>$125K-$200K</v>
      </c>
    </row>
    <row r="16419" spans="1:5" x14ac:dyDescent="0.3">
      <c r="A16419" s="33" t="s">
        <v>0</v>
      </c>
      <c r="B16419" s="33" t="s">
        <v>53</v>
      </c>
      <c r="C16419" s="33">
        <v>190500</v>
      </c>
      <c r="D16419" s="33" t="s">
        <v>611</v>
      </c>
      <c r="E16419" t="str">
        <f t="shared" si="260"/>
        <v>$125K-$200K</v>
      </c>
    </row>
    <row r="16420" spans="1:5" x14ac:dyDescent="0.3">
      <c r="A16420" s="33" t="s">
        <v>0</v>
      </c>
      <c r="B16420" s="33" t="s">
        <v>53</v>
      </c>
      <c r="C16420" s="33">
        <v>80025</v>
      </c>
      <c r="D16420" s="33" t="s">
        <v>609</v>
      </c>
      <c r="E16420" t="str">
        <f t="shared" si="260"/>
        <v>$75K-$100K</v>
      </c>
    </row>
    <row r="16421" spans="1:5" x14ac:dyDescent="0.3">
      <c r="A16421" s="33" t="s">
        <v>4</v>
      </c>
      <c r="B16421" s="33" t="s">
        <v>88</v>
      </c>
      <c r="C16421" s="33">
        <v>64800</v>
      </c>
      <c r="D16421" s="33" t="s">
        <v>6259</v>
      </c>
      <c r="E16421" t="str">
        <f t="shared" si="260"/>
        <v>&lt;$75K</v>
      </c>
    </row>
    <row r="16422" spans="1:5" x14ac:dyDescent="0.3">
      <c r="A16422" s="33" t="s">
        <v>4</v>
      </c>
      <c r="B16422" s="33" t="s">
        <v>69</v>
      </c>
      <c r="C16422" s="33">
        <v>98283</v>
      </c>
      <c r="D16422" s="33" t="s">
        <v>273</v>
      </c>
      <c r="E16422" t="str">
        <f t="shared" si="260"/>
        <v>$75K-$100K</v>
      </c>
    </row>
    <row r="16423" spans="1:5" x14ac:dyDescent="0.3">
      <c r="A16423" s="33" t="s">
        <v>126</v>
      </c>
      <c r="B16423" s="33" t="s">
        <v>54</v>
      </c>
      <c r="C16423" s="33">
        <v>140000</v>
      </c>
      <c r="D16423" s="33" t="s">
        <v>648</v>
      </c>
      <c r="E16423" t="str">
        <f t="shared" si="260"/>
        <v>$125K-$200K</v>
      </c>
    </row>
    <row r="16424" spans="1:5" x14ac:dyDescent="0.3">
      <c r="A16424" s="33" t="s">
        <v>4</v>
      </c>
      <c r="B16424" s="33" t="s">
        <v>53</v>
      </c>
      <c r="C16424" s="33"/>
      <c r="D16424" s="33" t="s">
        <v>249</v>
      </c>
      <c r="E16424" t="str">
        <f t="shared" si="260"/>
        <v>No Data</v>
      </c>
    </row>
    <row r="16425" spans="1:5" x14ac:dyDescent="0.3">
      <c r="A16425" s="33" t="s">
        <v>0</v>
      </c>
      <c r="B16425" s="33" t="s">
        <v>53</v>
      </c>
      <c r="C16425" s="33">
        <v>107500</v>
      </c>
      <c r="D16425" s="33" t="s">
        <v>6260</v>
      </c>
      <c r="E16425" t="str">
        <f t="shared" si="260"/>
        <v>$100K-$125K</v>
      </c>
    </row>
    <row r="16426" spans="1:5" x14ac:dyDescent="0.3">
      <c r="A16426" s="33" t="s">
        <v>0</v>
      </c>
      <c r="B16426" s="33" t="s">
        <v>53</v>
      </c>
      <c r="C16426" s="33">
        <v>157500</v>
      </c>
      <c r="D16426" s="33" t="s">
        <v>1316</v>
      </c>
      <c r="E16426" t="str">
        <f t="shared" si="260"/>
        <v>$125K-$200K</v>
      </c>
    </row>
    <row r="16427" spans="1:5" x14ac:dyDescent="0.3">
      <c r="A16427" s="33" t="s">
        <v>0</v>
      </c>
      <c r="B16427" s="33" t="s">
        <v>89</v>
      </c>
      <c r="C16427" s="33">
        <v>166419.5</v>
      </c>
      <c r="D16427" s="33" t="s">
        <v>6261</v>
      </c>
      <c r="E16427" t="str">
        <f t="shared" si="260"/>
        <v>$125K-$200K</v>
      </c>
    </row>
    <row r="16428" spans="1:5" x14ac:dyDescent="0.3">
      <c r="A16428" s="33" t="s">
        <v>4</v>
      </c>
      <c r="B16428" s="33" t="s">
        <v>53</v>
      </c>
      <c r="C16428" s="33">
        <v>288500</v>
      </c>
      <c r="D16428" s="33" t="s">
        <v>225</v>
      </c>
      <c r="E16428" t="str">
        <f t="shared" si="260"/>
        <v>&gt;$200K</v>
      </c>
    </row>
    <row r="16429" spans="1:5" x14ac:dyDescent="0.3">
      <c r="A16429" s="33" t="s">
        <v>0</v>
      </c>
      <c r="B16429" s="33" t="s">
        <v>53</v>
      </c>
      <c r="C16429" s="33">
        <v>152500</v>
      </c>
      <c r="D16429" s="33" t="s">
        <v>6262</v>
      </c>
      <c r="E16429" t="str">
        <f t="shared" si="260"/>
        <v>$125K-$200K</v>
      </c>
    </row>
    <row r="16430" spans="1:5" x14ac:dyDescent="0.3">
      <c r="A16430" s="33" t="s">
        <v>2</v>
      </c>
      <c r="B16430" s="33" t="s">
        <v>95</v>
      </c>
      <c r="C16430" s="33">
        <v>80850</v>
      </c>
      <c r="D16430" s="33" t="s">
        <v>3495</v>
      </c>
      <c r="E16430" t="str">
        <f t="shared" si="260"/>
        <v>$75K-$100K</v>
      </c>
    </row>
    <row r="16431" spans="1:5" x14ac:dyDescent="0.3">
      <c r="A16431" s="33" t="s">
        <v>2</v>
      </c>
      <c r="B16431" s="33" t="s">
        <v>53</v>
      </c>
      <c r="C16431" s="33">
        <v>90000</v>
      </c>
      <c r="D16431" s="33" t="s">
        <v>6263</v>
      </c>
      <c r="E16431" t="str">
        <f t="shared" si="260"/>
        <v>$75K-$100K</v>
      </c>
    </row>
    <row r="16432" spans="1:5" x14ac:dyDescent="0.3">
      <c r="A16432" s="33" t="s">
        <v>126</v>
      </c>
      <c r="B16432" s="33" t="s">
        <v>53</v>
      </c>
      <c r="C16432" s="33">
        <v>125000</v>
      </c>
      <c r="D16432" s="33" t="s">
        <v>6264</v>
      </c>
      <c r="E16432" t="str">
        <f t="shared" si="260"/>
        <v>$100K-$125K</v>
      </c>
    </row>
    <row r="16433" spans="1:5" x14ac:dyDescent="0.3">
      <c r="A16433" s="33" t="s">
        <v>128</v>
      </c>
      <c r="B16433" s="33" t="s">
        <v>53</v>
      </c>
      <c r="C16433" s="33"/>
      <c r="D16433" s="33" t="s">
        <v>6265</v>
      </c>
      <c r="E16433" t="str">
        <f t="shared" si="260"/>
        <v>No Data</v>
      </c>
    </row>
    <row r="16434" spans="1:5" x14ac:dyDescent="0.3">
      <c r="A16434" s="33" t="s">
        <v>4</v>
      </c>
      <c r="B16434" s="33" t="s">
        <v>53</v>
      </c>
      <c r="C16434" s="33">
        <v>50000</v>
      </c>
      <c r="D16434" s="33" t="s">
        <v>1294</v>
      </c>
      <c r="E16434" t="str">
        <f t="shared" si="260"/>
        <v>&lt;$75K</v>
      </c>
    </row>
    <row r="16435" spans="1:5" x14ac:dyDescent="0.3">
      <c r="A16435" s="33" t="s">
        <v>0</v>
      </c>
      <c r="B16435" s="33" t="s">
        <v>53</v>
      </c>
      <c r="C16435" s="33">
        <v>205000</v>
      </c>
      <c r="D16435" s="33" t="s">
        <v>230</v>
      </c>
      <c r="E16435" t="str">
        <f t="shared" si="260"/>
        <v>&gt;$200K</v>
      </c>
    </row>
    <row r="16436" spans="1:5" x14ac:dyDescent="0.3">
      <c r="A16436" s="33" t="s">
        <v>4</v>
      </c>
      <c r="B16436" s="33" t="s">
        <v>54</v>
      </c>
      <c r="C16436" s="33">
        <v>125000</v>
      </c>
      <c r="D16436" s="33" t="s">
        <v>6266</v>
      </c>
      <c r="E16436" t="str">
        <f t="shared" si="260"/>
        <v>$100K-$125K</v>
      </c>
    </row>
    <row r="16437" spans="1:5" x14ac:dyDescent="0.3">
      <c r="A16437" s="33" t="s">
        <v>2</v>
      </c>
      <c r="B16437" s="33" t="s">
        <v>53</v>
      </c>
      <c r="C16437" s="33"/>
      <c r="D16437" s="33" t="s">
        <v>4229</v>
      </c>
      <c r="E16437" t="str">
        <f t="shared" si="260"/>
        <v>No Data</v>
      </c>
    </row>
    <row r="16438" spans="1:5" x14ac:dyDescent="0.3">
      <c r="A16438" s="33" t="s">
        <v>4</v>
      </c>
      <c r="B16438" s="33" t="s">
        <v>70</v>
      </c>
      <c r="C16438" s="33">
        <v>56700</v>
      </c>
      <c r="D16438" s="33" t="s">
        <v>494</v>
      </c>
      <c r="E16438" t="str">
        <f t="shared" si="260"/>
        <v>&lt;$75K</v>
      </c>
    </row>
    <row r="16439" spans="1:5" x14ac:dyDescent="0.3">
      <c r="A16439" s="33" t="s">
        <v>4</v>
      </c>
      <c r="B16439" s="33" t="s">
        <v>53</v>
      </c>
      <c r="C16439" s="33">
        <v>120000</v>
      </c>
      <c r="D16439" s="33" t="s">
        <v>6267</v>
      </c>
      <c r="E16439" t="str">
        <f t="shared" si="260"/>
        <v>$100K-$125K</v>
      </c>
    </row>
    <row r="16440" spans="1:5" x14ac:dyDescent="0.3">
      <c r="A16440" s="33" t="s">
        <v>0</v>
      </c>
      <c r="B16440" s="33" t="s">
        <v>53</v>
      </c>
      <c r="C16440" s="33">
        <v>190500</v>
      </c>
      <c r="D16440" s="33" t="s">
        <v>845</v>
      </c>
      <c r="E16440" t="str">
        <f t="shared" si="260"/>
        <v>$125K-$200K</v>
      </c>
    </row>
    <row r="16441" spans="1:5" x14ac:dyDescent="0.3">
      <c r="A16441" s="33" t="s">
        <v>52</v>
      </c>
      <c r="B16441" s="33" t="s">
        <v>53</v>
      </c>
      <c r="C16441" s="33">
        <v>75000</v>
      </c>
      <c r="D16441" s="33" t="s">
        <v>252</v>
      </c>
      <c r="E16441" t="str">
        <f t="shared" si="260"/>
        <v>&lt;$75K</v>
      </c>
    </row>
    <row r="16442" spans="1:5" x14ac:dyDescent="0.3">
      <c r="A16442" s="33" t="s">
        <v>4</v>
      </c>
      <c r="B16442" s="33" t="s">
        <v>54</v>
      </c>
      <c r="C16442" s="33">
        <v>175000</v>
      </c>
      <c r="D16442" s="33" t="s">
        <v>6268</v>
      </c>
      <c r="E16442" t="str">
        <f t="shared" si="260"/>
        <v>$125K-$200K</v>
      </c>
    </row>
    <row r="16443" spans="1:5" x14ac:dyDescent="0.3">
      <c r="A16443" s="33" t="s">
        <v>66</v>
      </c>
      <c r="B16443" s="33" t="s">
        <v>53</v>
      </c>
      <c r="C16443" s="33">
        <v>115000</v>
      </c>
      <c r="D16443" s="33" t="s">
        <v>1460</v>
      </c>
      <c r="E16443" t="str">
        <f t="shared" si="260"/>
        <v>$100K-$125K</v>
      </c>
    </row>
    <row r="16444" spans="1:5" x14ac:dyDescent="0.3">
      <c r="A16444" s="33" t="s">
        <v>4</v>
      </c>
      <c r="B16444" s="33" t="s">
        <v>53</v>
      </c>
      <c r="C16444" s="33"/>
      <c r="D16444" s="33" t="s">
        <v>2202</v>
      </c>
      <c r="E16444" t="str">
        <f t="shared" si="260"/>
        <v>No Data</v>
      </c>
    </row>
    <row r="16445" spans="1:5" x14ac:dyDescent="0.3">
      <c r="A16445" s="33" t="s">
        <v>0</v>
      </c>
      <c r="B16445" s="33" t="s">
        <v>80</v>
      </c>
      <c r="C16445" s="33">
        <v>157500</v>
      </c>
      <c r="D16445" s="33" t="s">
        <v>1362</v>
      </c>
      <c r="E16445" t="str">
        <f t="shared" si="260"/>
        <v>$125K-$200K</v>
      </c>
    </row>
    <row r="16446" spans="1:5" x14ac:dyDescent="0.3">
      <c r="A16446" s="33" t="s">
        <v>1</v>
      </c>
      <c r="B16446" s="33" t="s">
        <v>115</v>
      </c>
      <c r="C16446" s="33">
        <v>84000</v>
      </c>
      <c r="D16446" s="33" t="s">
        <v>6123</v>
      </c>
      <c r="E16446" t="str">
        <f t="shared" si="260"/>
        <v>$75K-$100K</v>
      </c>
    </row>
    <row r="16447" spans="1:5" x14ac:dyDescent="0.3">
      <c r="A16447" s="33" t="s">
        <v>2</v>
      </c>
      <c r="B16447" s="33" t="s">
        <v>69</v>
      </c>
      <c r="C16447" s="33">
        <v>166419.5</v>
      </c>
      <c r="D16447" s="33" t="s">
        <v>6269</v>
      </c>
      <c r="E16447" t="str">
        <f t="shared" si="260"/>
        <v>$125K-$200K</v>
      </c>
    </row>
    <row r="16448" spans="1:5" x14ac:dyDescent="0.3">
      <c r="A16448" s="33" t="s">
        <v>0</v>
      </c>
      <c r="B16448" s="33" t="s">
        <v>53</v>
      </c>
      <c r="C16448" s="33"/>
      <c r="D16448" s="33" t="s">
        <v>6270</v>
      </c>
      <c r="E16448" t="str">
        <f t="shared" si="260"/>
        <v>No Data</v>
      </c>
    </row>
    <row r="16449" spans="1:5" x14ac:dyDescent="0.3">
      <c r="A16449" s="33" t="s">
        <v>126</v>
      </c>
      <c r="B16449" s="33" t="s">
        <v>54</v>
      </c>
      <c r="C16449" s="33"/>
      <c r="D16449" s="33" t="s">
        <v>5897</v>
      </c>
      <c r="E16449" t="str">
        <f t="shared" si="260"/>
        <v>No Data</v>
      </c>
    </row>
    <row r="16450" spans="1:5" x14ac:dyDescent="0.3">
      <c r="A16450" s="33" t="s">
        <v>126</v>
      </c>
      <c r="B16450" s="33" t="s">
        <v>53</v>
      </c>
      <c r="C16450" s="33"/>
      <c r="D16450" s="33" t="s">
        <v>258</v>
      </c>
      <c r="E16450" t="str">
        <f t="shared" si="260"/>
        <v>No Data</v>
      </c>
    </row>
    <row r="16451" spans="1:5" x14ac:dyDescent="0.3">
      <c r="A16451" s="33" t="s">
        <v>66</v>
      </c>
      <c r="B16451" s="33" t="s">
        <v>81</v>
      </c>
      <c r="C16451" s="33"/>
      <c r="D16451" s="33" t="s">
        <v>4298</v>
      </c>
      <c r="E16451" t="str">
        <f t="shared" ref="E16451:E16514" si="261">_xlfn.XLOOKUP(C16451,$H$16:$H$21,$G$16:$G$21,,1)</f>
        <v>No Data</v>
      </c>
    </row>
    <row r="16452" spans="1:5" x14ac:dyDescent="0.3">
      <c r="A16452" s="33" t="s">
        <v>126</v>
      </c>
      <c r="B16452" s="33" t="s">
        <v>73</v>
      </c>
      <c r="C16452" s="33">
        <v>147500</v>
      </c>
      <c r="D16452" s="33" t="s">
        <v>953</v>
      </c>
      <c r="E16452" t="str">
        <f t="shared" si="261"/>
        <v>$125K-$200K</v>
      </c>
    </row>
    <row r="16453" spans="1:5" x14ac:dyDescent="0.3">
      <c r="A16453" s="33" t="s">
        <v>125</v>
      </c>
      <c r="B16453" s="33" t="s">
        <v>53</v>
      </c>
      <c r="C16453" s="33">
        <v>128000</v>
      </c>
      <c r="D16453" s="33" t="s">
        <v>6271</v>
      </c>
      <c r="E16453" t="str">
        <f t="shared" si="261"/>
        <v>$125K-$200K</v>
      </c>
    </row>
    <row r="16454" spans="1:5" x14ac:dyDescent="0.3">
      <c r="A16454" s="33" t="s">
        <v>4</v>
      </c>
      <c r="B16454" s="33" t="s">
        <v>53</v>
      </c>
      <c r="C16454" s="33">
        <v>130000</v>
      </c>
      <c r="D16454" s="33" t="s">
        <v>1361</v>
      </c>
      <c r="E16454" t="str">
        <f t="shared" si="261"/>
        <v>$125K-$200K</v>
      </c>
    </row>
    <row r="16455" spans="1:5" x14ac:dyDescent="0.3">
      <c r="A16455" s="33" t="s">
        <v>128</v>
      </c>
      <c r="B16455" s="33" t="s">
        <v>53</v>
      </c>
      <c r="C16455" s="33"/>
      <c r="D16455" s="33" t="s">
        <v>1543</v>
      </c>
      <c r="E16455" t="str">
        <f t="shared" si="261"/>
        <v>No Data</v>
      </c>
    </row>
    <row r="16456" spans="1:5" x14ac:dyDescent="0.3">
      <c r="A16456" s="33" t="s">
        <v>126</v>
      </c>
      <c r="B16456" s="33" t="s">
        <v>53</v>
      </c>
      <c r="C16456" s="33">
        <v>167500</v>
      </c>
      <c r="D16456" s="33" t="s">
        <v>6272</v>
      </c>
      <c r="E16456" t="str">
        <f t="shared" si="261"/>
        <v>$125K-$200K</v>
      </c>
    </row>
    <row r="16457" spans="1:5" x14ac:dyDescent="0.3">
      <c r="A16457" s="33" t="s">
        <v>2</v>
      </c>
      <c r="B16457" s="33" t="s">
        <v>53</v>
      </c>
      <c r="C16457" s="33">
        <v>70000</v>
      </c>
      <c r="D16457" s="33" t="s">
        <v>248</v>
      </c>
      <c r="E16457" t="str">
        <f t="shared" si="261"/>
        <v>&lt;$75K</v>
      </c>
    </row>
    <row r="16458" spans="1:5" x14ac:dyDescent="0.3">
      <c r="A16458" s="33" t="s">
        <v>4</v>
      </c>
      <c r="B16458" s="33" t="s">
        <v>69</v>
      </c>
      <c r="C16458" s="33">
        <v>199675</v>
      </c>
      <c r="D16458" s="33" t="s">
        <v>211</v>
      </c>
      <c r="E16458" t="str">
        <f t="shared" si="261"/>
        <v>$125K-$200K</v>
      </c>
    </row>
    <row r="16459" spans="1:5" x14ac:dyDescent="0.3">
      <c r="A16459" s="33" t="s">
        <v>2</v>
      </c>
      <c r="B16459" s="33" t="s">
        <v>53</v>
      </c>
      <c r="C16459" s="33">
        <v>50000</v>
      </c>
      <c r="D16459" s="33" t="s">
        <v>6273</v>
      </c>
      <c r="E16459" t="str">
        <f t="shared" si="261"/>
        <v>&lt;$75K</v>
      </c>
    </row>
    <row r="16460" spans="1:5" x14ac:dyDescent="0.3">
      <c r="A16460" s="33" t="s">
        <v>0</v>
      </c>
      <c r="B16460" s="33" t="s">
        <v>53</v>
      </c>
      <c r="C16460" s="33">
        <v>132150</v>
      </c>
      <c r="D16460" s="33" t="s">
        <v>280</v>
      </c>
      <c r="E16460" t="str">
        <f t="shared" si="261"/>
        <v>$125K-$200K</v>
      </c>
    </row>
    <row r="16461" spans="1:5" x14ac:dyDescent="0.3">
      <c r="A16461" s="33" t="s">
        <v>0</v>
      </c>
      <c r="B16461" s="33" t="s">
        <v>53</v>
      </c>
      <c r="C16461" s="33"/>
      <c r="D16461" s="33" t="s">
        <v>6274</v>
      </c>
      <c r="E16461" t="str">
        <f t="shared" si="261"/>
        <v>No Data</v>
      </c>
    </row>
    <row r="16462" spans="1:5" x14ac:dyDescent="0.3">
      <c r="A16462" s="33" t="s">
        <v>2</v>
      </c>
      <c r="B16462" s="33" t="s">
        <v>53</v>
      </c>
      <c r="C16462" s="33">
        <v>111175</v>
      </c>
      <c r="D16462" s="33" t="s">
        <v>6275</v>
      </c>
      <c r="E16462" t="str">
        <f t="shared" si="261"/>
        <v>$100K-$125K</v>
      </c>
    </row>
    <row r="16463" spans="1:5" x14ac:dyDescent="0.3">
      <c r="A16463" s="33" t="s">
        <v>0</v>
      </c>
      <c r="B16463" s="33" t="s">
        <v>53</v>
      </c>
      <c r="C16463" s="33">
        <v>189162.5</v>
      </c>
      <c r="D16463" s="33" t="s">
        <v>2417</v>
      </c>
      <c r="E16463" t="str">
        <f t="shared" si="261"/>
        <v>$125K-$200K</v>
      </c>
    </row>
    <row r="16464" spans="1:5" x14ac:dyDescent="0.3">
      <c r="A16464" s="33" t="s">
        <v>125</v>
      </c>
      <c r="B16464" s="33" t="s">
        <v>53</v>
      </c>
      <c r="C16464" s="33">
        <v>100000</v>
      </c>
      <c r="D16464" s="33" t="s">
        <v>6117</v>
      </c>
      <c r="E16464" t="str">
        <f t="shared" si="261"/>
        <v>$75K-$100K</v>
      </c>
    </row>
    <row r="16465" spans="1:5" x14ac:dyDescent="0.3">
      <c r="A16465" s="33" t="s">
        <v>0</v>
      </c>
      <c r="B16465" s="33" t="s">
        <v>53</v>
      </c>
      <c r="C16465" s="33">
        <v>132368</v>
      </c>
      <c r="D16465" s="33" t="s">
        <v>4480</v>
      </c>
      <c r="E16465" t="str">
        <f t="shared" si="261"/>
        <v>$125K-$200K</v>
      </c>
    </row>
    <row r="16466" spans="1:5" x14ac:dyDescent="0.3">
      <c r="A16466" s="33" t="s">
        <v>2</v>
      </c>
      <c r="B16466" s="33" t="s">
        <v>53</v>
      </c>
      <c r="C16466" s="33"/>
      <c r="D16466" s="33" t="s">
        <v>4131</v>
      </c>
      <c r="E16466" t="str">
        <f t="shared" si="261"/>
        <v>No Data</v>
      </c>
    </row>
    <row r="16467" spans="1:5" x14ac:dyDescent="0.3">
      <c r="A16467" s="33" t="s">
        <v>4</v>
      </c>
      <c r="B16467" s="33" t="s">
        <v>53</v>
      </c>
      <c r="C16467" s="33">
        <v>211000</v>
      </c>
      <c r="D16467" s="33" t="s">
        <v>225</v>
      </c>
      <c r="E16467" t="str">
        <f t="shared" si="261"/>
        <v>&gt;$200K</v>
      </c>
    </row>
    <row r="16468" spans="1:5" x14ac:dyDescent="0.3">
      <c r="A16468" s="33" t="s">
        <v>0</v>
      </c>
      <c r="B16468" s="33" t="s">
        <v>110</v>
      </c>
      <c r="C16468" s="33">
        <v>89100</v>
      </c>
      <c r="D16468" s="33" t="s">
        <v>629</v>
      </c>
      <c r="E16468" t="str">
        <f t="shared" si="261"/>
        <v>$75K-$100K</v>
      </c>
    </row>
    <row r="16469" spans="1:5" x14ac:dyDescent="0.3">
      <c r="A16469" s="33" t="s">
        <v>126</v>
      </c>
      <c r="B16469" s="33" t="s">
        <v>53</v>
      </c>
      <c r="C16469" s="33"/>
      <c r="D16469" s="33" t="s">
        <v>6276</v>
      </c>
      <c r="E16469" t="str">
        <f t="shared" si="261"/>
        <v>No Data</v>
      </c>
    </row>
    <row r="16470" spans="1:5" x14ac:dyDescent="0.3">
      <c r="A16470" s="33" t="s">
        <v>0</v>
      </c>
      <c r="B16470" s="33" t="s">
        <v>53</v>
      </c>
      <c r="C16470" s="33">
        <v>125000</v>
      </c>
      <c r="D16470" s="33" t="s">
        <v>328</v>
      </c>
      <c r="E16470" t="str">
        <f t="shared" si="261"/>
        <v>$100K-$125K</v>
      </c>
    </row>
    <row r="16471" spans="1:5" x14ac:dyDescent="0.3">
      <c r="A16471" s="33" t="s">
        <v>2</v>
      </c>
      <c r="B16471" s="33" t="s">
        <v>53</v>
      </c>
      <c r="C16471" s="33"/>
      <c r="D16471" s="33" t="s">
        <v>6277</v>
      </c>
      <c r="E16471" t="str">
        <f t="shared" si="261"/>
        <v>No Data</v>
      </c>
    </row>
    <row r="16472" spans="1:5" x14ac:dyDescent="0.3">
      <c r="A16472" s="33" t="s">
        <v>2</v>
      </c>
      <c r="B16472" s="33" t="s">
        <v>53</v>
      </c>
      <c r="C16472" s="33">
        <v>97500</v>
      </c>
      <c r="D16472" s="33" t="s">
        <v>449</v>
      </c>
      <c r="E16472" t="str">
        <f t="shared" si="261"/>
        <v>$75K-$100K</v>
      </c>
    </row>
    <row r="16473" spans="1:5" x14ac:dyDescent="0.3">
      <c r="A16473" s="33" t="s">
        <v>126</v>
      </c>
      <c r="B16473" s="33" t="s">
        <v>68</v>
      </c>
      <c r="C16473" s="33">
        <v>96773</v>
      </c>
      <c r="D16473" s="33" t="s">
        <v>1955</v>
      </c>
      <c r="E16473" t="str">
        <f t="shared" si="261"/>
        <v>$75K-$100K</v>
      </c>
    </row>
    <row r="16474" spans="1:5" x14ac:dyDescent="0.3">
      <c r="A16474" s="33" t="s">
        <v>4</v>
      </c>
      <c r="B16474" s="33" t="s">
        <v>54</v>
      </c>
      <c r="C16474" s="33"/>
      <c r="D16474" s="33" t="s">
        <v>258</v>
      </c>
      <c r="E16474" t="str">
        <f t="shared" si="261"/>
        <v>No Data</v>
      </c>
    </row>
    <row r="16475" spans="1:5" x14ac:dyDescent="0.3">
      <c r="A16475" s="33" t="s">
        <v>0</v>
      </c>
      <c r="B16475" s="33" t="s">
        <v>53</v>
      </c>
      <c r="C16475" s="33">
        <v>101014</v>
      </c>
      <c r="D16475" s="33" t="s">
        <v>919</v>
      </c>
      <c r="E16475" t="str">
        <f t="shared" si="261"/>
        <v>$100K-$125K</v>
      </c>
    </row>
    <row r="16476" spans="1:5" x14ac:dyDescent="0.3">
      <c r="A16476" s="33" t="s">
        <v>0</v>
      </c>
      <c r="B16476" s="33" t="s">
        <v>54</v>
      </c>
      <c r="C16476" s="33">
        <v>125000</v>
      </c>
      <c r="D16476" s="33" t="s">
        <v>230</v>
      </c>
      <c r="E16476" t="str">
        <f t="shared" si="261"/>
        <v>$100K-$125K</v>
      </c>
    </row>
    <row r="16477" spans="1:5" x14ac:dyDescent="0.3">
      <c r="A16477" s="33" t="s">
        <v>4</v>
      </c>
      <c r="B16477" s="33" t="s">
        <v>53</v>
      </c>
      <c r="C16477" s="33">
        <v>124500</v>
      </c>
      <c r="D16477" s="33" t="s">
        <v>520</v>
      </c>
      <c r="E16477" t="str">
        <f t="shared" si="261"/>
        <v>$100K-$125K</v>
      </c>
    </row>
    <row r="16478" spans="1:5" x14ac:dyDescent="0.3">
      <c r="A16478" s="33" t="s">
        <v>2</v>
      </c>
      <c r="B16478" s="33" t="s">
        <v>53</v>
      </c>
      <c r="C16478" s="33"/>
      <c r="D16478" s="33" t="s">
        <v>6278</v>
      </c>
      <c r="E16478" t="str">
        <f t="shared" si="261"/>
        <v>No Data</v>
      </c>
    </row>
    <row r="16479" spans="1:5" x14ac:dyDescent="0.3">
      <c r="A16479" s="33" t="s">
        <v>2</v>
      </c>
      <c r="B16479" s="33" t="s">
        <v>53</v>
      </c>
      <c r="C16479" s="33"/>
      <c r="D16479" s="33" t="s">
        <v>1871</v>
      </c>
      <c r="E16479" t="str">
        <f t="shared" si="261"/>
        <v>No Data</v>
      </c>
    </row>
    <row r="16480" spans="1:5" x14ac:dyDescent="0.3">
      <c r="A16480" s="33" t="s">
        <v>2</v>
      </c>
      <c r="B16480" s="33" t="s">
        <v>53</v>
      </c>
      <c r="C16480" s="33">
        <v>63000</v>
      </c>
      <c r="D16480" s="33" t="s">
        <v>3869</v>
      </c>
      <c r="E16480" t="str">
        <f t="shared" si="261"/>
        <v>&lt;$75K</v>
      </c>
    </row>
    <row r="16481" spans="1:5" x14ac:dyDescent="0.3">
      <c r="A16481" s="33" t="s">
        <v>0</v>
      </c>
      <c r="B16481" s="33" t="s">
        <v>53</v>
      </c>
      <c r="C16481" s="33">
        <v>90000</v>
      </c>
      <c r="D16481" s="33" t="s">
        <v>1142</v>
      </c>
      <c r="E16481" t="str">
        <f t="shared" si="261"/>
        <v>$75K-$100K</v>
      </c>
    </row>
    <row r="16482" spans="1:5" x14ac:dyDescent="0.3">
      <c r="A16482" s="33" t="s">
        <v>2</v>
      </c>
      <c r="B16482" s="33" t="s">
        <v>53</v>
      </c>
      <c r="C16482" s="33">
        <v>75000</v>
      </c>
      <c r="D16482" s="33" t="s">
        <v>268</v>
      </c>
      <c r="E16482" t="str">
        <f t="shared" si="261"/>
        <v>&lt;$75K</v>
      </c>
    </row>
    <row r="16483" spans="1:5" x14ac:dyDescent="0.3">
      <c r="A16483" s="33" t="s">
        <v>128</v>
      </c>
      <c r="B16483" s="33" t="s">
        <v>53</v>
      </c>
      <c r="C16483" s="33">
        <v>157500</v>
      </c>
      <c r="D16483" s="33" t="s">
        <v>845</v>
      </c>
      <c r="E16483" t="str">
        <f t="shared" si="261"/>
        <v>$125K-$200K</v>
      </c>
    </row>
    <row r="16484" spans="1:5" x14ac:dyDescent="0.3">
      <c r="A16484" s="33" t="s">
        <v>2</v>
      </c>
      <c r="B16484" s="33" t="s">
        <v>53</v>
      </c>
      <c r="C16484" s="33"/>
      <c r="D16484" s="33" t="s">
        <v>3861</v>
      </c>
      <c r="E16484" t="str">
        <f t="shared" si="261"/>
        <v>No Data</v>
      </c>
    </row>
    <row r="16485" spans="1:5" x14ac:dyDescent="0.3">
      <c r="A16485" s="33" t="s">
        <v>2</v>
      </c>
      <c r="B16485" s="33" t="s">
        <v>53</v>
      </c>
      <c r="C16485" s="33"/>
      <c r="D16485" s="33" t="s">
        <v>6279</v>
      </c>
      <c r="E16485" t="str">
        <f t="shared" si="261"/>
        <v>No Data</v>
      </c>
    </row>
    <row r="16486" spans="1:5" x14ac:dyDescent="0.3">
      <c r="A16486" s="33" t="s">
        <v>0</v>
      </c>
      <c r="B16486" s="33" t="s">
        <v>53</v>
      </c>
      <c r="C16486" s="33"/>
      <c r="D16486" s="33" t="s">
        <v>411</v>
      </c>
      <c r="E16486" t="str">
        <f t="shared" si="261"/>
        <v>No Data</v>
      </c>
    </row>
    <row r="16487" spans="1:5" x14ac:dyDescent="0.3">
      <c r="A16487" s="33" t="s">
        <v>2</v>
      </c>
      <c r="B16487" s="33" t="s">
        <v>53</v>
      </c>
      <c r="C16487" s="33"/>
      <c r="D16487" s="33" t="s">
        <v>1490</v>
      </c>
      <c r="E16487" t="str">
        <f t="shared" si="261"/>
        <v>No Data</v>
      </c>
    </row>
    <row r="16488" spans="1:5" x14ac:dyDescent="0.3">
      <c r="A16488" s="33" t="s">
        <v>128</v>
      </c>
      <c r="B16488" s="33" t="s">
        <v>53</v>
      </c>
      <c r="C16488" s="33">
        <v>175000</v>
      </c>
      <c r="D16488" s="33" t="s">
        <v>622</v>
      </c>
      <c r="E16488" t="str">
        <f t="shared" si="261"/>
        <v>$125K-$200K</v>
      </c>
    </row>
    <row r="16489" spans="1:5" x14ac:dyDescent="0.3">
      <c r="A16489" s="33" t="s">
        <v>2</v>
      </c>
      <c r="B16489" s="33" t="s">
        <v>53</v>
      </c>
      <c r="C16489" s="33">
        <v>100000</v>
      </c>
      <c r="D16489" s="33" t="s">
        <v>6069</v>
      </c>
      <c r="E16489" t="str">
        <f t="shared" si="261"/>
        <v>$75K-$100K</v>
      </c>
    </row>
    <row r="16490" spans="1:5" x14ac:dyDescent="0.3">
      <c r="A16490" s="33" t="s">
        <v>4</v>
      </c>
      <c r="B16490" s="33" t="s">
        <v>53</v>
      </c>
      <c r="C16490" s="33"/>
      <c r="D16490" s="33" t="s">
        <v>326</v>
      </c>
      <c r="E16490" t="str">
        <f t="shared" si="261"/>
        <v>No Data</v>
      </c>
    </row>
    <row r="16491" spans="1:5" x14ac:dyDescent="0.3">
      <c r="A16491" s="33" t="s">
        <v>126</v>
      </c>
      <c r="B16491" s="33" t="s">
        <v>53</v>
      </c>
      <c r="C16491" s="33"/>
      <c r="D16491" s="33" t="s">
        <v>6280</v>
      </c>
      <c r="E16491" t="str">
        <f t="shared" si="261"/>
        <v>No Data</v>
      </c>
    </row>
    <row r="16492" spans="1:5" x14ac:dyDescent="0.3">
      <c r="A16492" s="33" t="s">
        <v>125</v>
      </c>
      <c r="B16492" s="33" t="s">
        <v>53</v>
      </c>
      <c r="C16492" s="33"/>
      <c r="D16492" s="33" t="s">
        <v>572</v>
      </c>
      <c r="E16492" t="str">
        <f t="shared" si="261"/>
        <v>No Data</v>
      </c>
    </row>
    <row r="16493" spans="1:5" x14ac:dyDescent="0.3">
      <c r="A16493" s="33" t="s">
        <v>0</v>
      </c>
      <c r="B16493" s="33" t="s">
        <v>53</v>
      </c>
      <c r="C16493" s="33">
        <v>70000</v>
      </c>
      <c r="D16493" s="33" t="s">
        <v>248</v>
      </c>
      <c r="E16493" t="str">
        <f t="shared" si="261"/>
        <v>&lt;$75K</v>
      </c>
    </row>
    <row r="16494" spans="1:5" x14ac:dyDescent="0.3">
      <c r="A16494" s="33" t="s">
        <v>4</v>
      </c>
      <c r="B16494" s="33" t="s">
        <v>88</v>
      </c>
      <c r="C16494" s="33">
        <v>131580</v>
      </c>
      <c r="D16494" s="33" t="s">
        <v>2039</v>
      </c>
      <c r="E16494" t="str">
        <f t="shared" si="261"/>
        <v>$125K-$200K</v>
      </c>
    </row>
    <row r="16495" spans="1:5" x14ac:dyDescent="0.3">
      <c r="A16495" s="33" t="s">
        <v>129</v>
      </c>
      <c r="B16495" s="33" t="s">
        <v>88</v>
      </c>
      <c r="C16495" s="33">
        <v>79200</v>
      </c>
      <c r="D16495" s="33" t="s">
        <v>6281</v>
      </c>
      <c r="E16495" t="str">
        <f t="shared" si="261"/>
        <v>$75K-$100K</v>
      </c>
    </row>
    <row r="16496" spans="1:5" x14ac:dyDescent="0.3">
      <c r="A16496" s="33" t="s">
        <v>4</v>
      </c>
      <c r="B16496" s="33" t="s">
        <v>86</v>
      </c>
      <c r="C16496" s="33">
        <v>147500</v>
      </c>
      <c r="D16496" s="33" t="s">
        <v>2968</v>
      </c>
      <c r="E16496" t="str">
        <f t="shared" si="261"/>
        <v>$125K-$200K</v>
      </c>
    </row>
    <row r="16497" spans="1:5" x14ac:dyDescent="0.3">
      <c r="A16497" s="33" t="s">
        <v>126</v>
      </c>
      <c r="B16497" s="33" t="s">
        <v>53</v>
      </c>
      <c r="C16497" s="33">
        <v>212339</v>
      </c>
      <c r="D16497" s="33" t="s">
        <v>6282</v>
      </c>
      <c r="E16497" t="str">
        <f t="shared" si="261"/>
        <v>&gt;$200K</v>
      </c>
    </row>
    <row r="16498" spans="1:5" x14ac:dyDescent="0.3">
      <c r="A16498" s="33" t="s">
        <v>2</v>
      </c>
      <c r="B16498" s="33" t="s">
        <v>71</v>
      </c>
      <c r="C16498" s="33">
        <v>75550</v>
      </c>
      <c r="D16498" s="33" t="s">
        <v>1314</v>
      </c>
      <c r="E16498" t="str">
        <f t="shared" si="261"/>
        <v>$75K-$100K</v>
      </c>
    </row>
    <row r="16499" spans="1:5" x14ac:dyDescent="0.3">
      <c r="A16499" s="33" t="s">
        <v>2</v>
      </c>
      <c r="B16499" s="33" t="s">
        <v>53</v>
      </c>
      <c r="C16499" s="33"/>
      <c r="D16499" s="33" t="s">
        <v>6283</v>
      </c>
      <c r="E16499" t="str">
        <f t="shared" si="261"/>
        <v>No Data</v>
      </c>
    </row>
    <row r="16500" spans="1:5" x14ac:dyDescent="0.3">
      <c r="A16500" s="33" t="s">
        <v>4</v>
      </c>
      <c r="B16500" s="33" t="s">
        <v>53</v>
      </c>
      <c r="C16500" s="33">
        <v>146000</v>
      </c>
      <c r="D16500" s="33" t="s">
        <v>6284</v>
      </c>
      <c r="E16500" t="str">
        <f t="shared" si="261"/>
        <v>$125K-$200K</v>
      </c>
    </row>
    <row r="16501" spans="1:5" x14ac:dyDescent="0.3">
      <c r="A16501" s="33" t="s">
        <v>0</v>
      </c>
      <c r="B16501" s="33" t="s">
        <v>72</v>
      </c>
      <c r="C16501" s="33">
        <v>52500</v>
      </c>
      <c r="D16501" s="33" t="s">
        <v>6285</v>
      </c>
      <c r="E16501" t="str">
        <f t="shared" si="261"/>
        <v>&lt;$75K</v>
      </c>
    </row>
    <row r="16502" spans="1:5" x14ac:dyDescent="0.3">
      <c r="A16502" s="33" t="s">
        <v>2</v>
      </c>
      <c r="B16502" s="33" t="s">
        <v>53</v>
      </c>
      <c r="C16502" s="33"/>
      <c r="D16502" s="33" t="s">
        <v>879</v>
      </c>
      <c r="E16502" t="str">
        <f t="shared" si="261"/>
        <v>No Data</v>
      </c>
    </row>
    <row r="16503" spans="1:5" x14ac:dyDescent="0.3">
      <c r="A16503" s="33" t="s">
        <v>0</v>
      </c>
      <c r="B16503" s="33" t="s">
        <v>53</v>
      </c>
      <c r="C16503" s="33">
        <v>135500</v>
      </c>
      <c r="D16503" s="33" t="s">
        <v>520</v>
      </c>
      <c r="E16503" t="str">
        <f t="shared" si="261"/>
        <v>$125K-$200K</v>
      </c>
    </row>
    <row r="16504" spans="1:5" x14ac:dyDescent="0.3">
      <c r="A16504" s="33" t="s">
        <v>128</v>
      </c>
      <c r="B16504" s="33" t="s">
        <v>53</v>
      </c>
      <c r="C16504" s="33">
        <v>300000</v>
      </c>
      <c r="D16504" s="33" t="s">
        <v>6286</v>
      </c>
      <c r="E16504" t="str">
        <f t="shared" si="261"/>
        <v>&gt;$200K</v>
      </c>
    </row>
    <row r="16505" spans="1:5" x14ac:dyDescent="0.3">
      <c r="A16505" s="33" t="s">
        <v>2</v>
      </c>
      <c r="B16505" s="33" t="s">
        <v>53</v>
      </c>
      <c r="C16505" s="33">
        <v>87500</v>
      </c>
      <c r="D16505" s="33" t="s">
        <v>6287</v>
      </c>
      <c r="E16505" t="str">
        <f t="shared" si="261"/>
        <v>$75K-$100K</v>
      </c>
    </row>
    <row r="16506" spans="1:5" x14ac:dyDescent="0.3">
      <c r="A16506" s="33" t="s">
        <v>1</v>
      </c>
      <c r="B16506" s="33" t="s">
        <v>75</v>
      </c>
      <c r="C16506" s="33">
        <v>72900</v>
      </c>
      <c r="D16506" s="33" t="s">
        <v>4006</v>
      </c>
      <c r="E16506" t="str">
        <f t="shared" si="261"/>
        <v>&lt;$75K</v>
      </c>
    </row>
    <row r="16507" spans="1:5" x14ac:dyDescent="0.3">
      <c r="A16507" s="33" t="s">
        <v>125</v>
      </c>
      <c r="B16507" s="33" t="s">
        <v>53</v>
      </c>
      <c r="C16507" s="33">
        <v>140000</v>
      </c>
      <c r="D16507" s="33" t="s">
        <v>845</v>
      </c>
      <c r="E16507" t="str">
        <f t="shared" si="261"/>
        <v>$125K-$200K</v>
      </c>
    </row>
    <row r="16508" spans="1:5" x14ac:dyDescent="0.3">
      <c r="A16508" s="33" t="s">
        <v>0</v>
      </c>
      <c r="B16508" s="33" t="s">
        <v>53</v>
      </c>
      <c r="C16508" s="33">
        <v>155000</v>
      </c>
      <c r="D16508" s="33" t="s">
        <v>1126</v>
      </c>
      <c r="E16508" t="str">
        <f t="shared" si="261"/>
        <v>$125K-$200K</v>
      </c>
    </row>
    <row r="16509" spans="1:5" x14ac:dyDescent="0.3">
      <c r="A16509" s="33" t="s">
        <v>52</v>
      </c>
      <c r="B16509" s="33" t="s">
        <v>53</v>
      </c>
      <c r="C16509" s="33"/>
      <c r="D16509" s="33" t="s">
        <v>4679</v>
      </c>
      <c r="E16509" t="str">
        <f t="shared" si="261"/>
        <v>No Data</v>
      </c>
    </row>
    <row r="16510" spans="1:5" x14ac:dyDescent="0.3">
      <c r="A16510" s="33" t="s">
        <v>2</v>
      </c>
      <c r="B16510" s="33" t="s">
        <v>53</v>
      </c>
      <c r="C16510" s="33">
        <v>95000</v>
      </c>
      <c r="D16510" s="33" t="s">
        <v>232</v>
      </c>
      <c r="E16510" t="str">
        <f t="shared" si="261"/>
        <v>$75K-$100K</v>
      </c>
    </row>
    <row r="16511" spans="1:5" x14ac:dyDescent="0.3">
      <c r="A16511" s="33" t="s">
        <v>2</v>
      </c>
      <c r="B16511" s="33" t="s">
        <v>53</v>
      </c>
      <c r="C16511" s="33"/>
      <c r="D16511" s="33" t="s">
        <v>226</v>
      </c>
      <c r="E16511" t="str">
        <f t="shared" si="261"/>
        <v>No Data</v>
      </c>
    </row>
    <row r="16512" spans="1:5" x14ac:dyDescent="0.3">
      <c r="A16512" s="33" t="s">
        <v>2</v>
      </c>
      <c r="B16512" s="33" t="s">
        <v>53</v>
      </c>
      <c r="C16512" s="33"/>
      <c r="D16512" s="33" t="s">
        <v>279</v>
      </c>
      <c r="E16512" t="str">
        <f t="shared" si="261"/>
        <v>No Data</v>
      </c>
    </row>
    <row r="16513" spans="1:5" x14ac:dyDescent="0.3">
      <c r="A16513" s="33" t="s">
        <v>4</v>
      </c>
      <c r="B16513" s="33" t="s">
        <v>53</v>
      </c>
      <c r="C16513" s="33"/>
      <c r="D16513" s="33" t="s">
        <v>553</v>
      </c>
      <c r="E16513" t="str">
        <f t="shared" si="261"/>
        <v>No Data</v>
      </c>
    </row>
    <row r="16514" spans="1:5" x14ac:dyDescent="0.3">
      <c r="A16514" s="33" t="s">
        <v>0</v>
      </c>
      <c r="B16514" s="33" t="s">
        <v>53</v>
      </c>
      <c r="C16514" s="33">
        <v>175000</v>
      </c>
      <c r="D16514" s="33" t="s">
        <v>1121</v>
      </c>
      <c r="E16514" t="str">
        <f t="shared" si="261"/>
        <v>$125K-$200K</v>
      </c>
    </row>
    <row r="16515" spans="1:5" x14ac:dyDescent="0.3">
      <c r="A16515" s="33" t="s">
        <v>125</v>
      </c>
      <c r="B16515" s="33" t="s">
        <v>53</v>
      </c>
      <c r="C16515" s="33"/>
      <c r="D16515" s="33" t="s">
        <v>252</v>
      </c>
      <c r="E16515" t="str">
        <f t="shared" ref="E16515:E16578" si="262">_xlfn.XLOOKUP(C16515,$H$16:$H$21,$G$16:$G$21,,1)</f>
        <v>No Data</v>
      </c>
    </row>
    <row r="16516" spans="1:5" x14ac:dyDescent="0.3">
      <c r="A16516" s="33" t="s">
        <v>0</v>
      </c>
      <c r="B16516" s="33" t="s">
        <v>53</v>
      </c>
      <c r="C16516" s="33">
        <v>92187</v>
      </c>
      <c r="D16516" s="33" t="s">
        <v>6166</v>
      </c>
      <c r="E16516" t="str">
        <f t="shared" si="262"/>
        <v>$75K-$100K</v>
      </c>
    </row>
    <row r="16517" spans="1:5" x14ac:dyDescent="0.3">
      <c r="A16517" s="33" t="s">
        <v>1</v>
      </c>
      <c r="B16517" s="33" t="s">
        <v>97</v>
      </c>
      <c r="C16517" s="33">
        <v>56700</v>
      </c>
      <c r="D16517" s="33" t="s">
        <v>6288</v>
      </c>
      <c r="E16517" t="str">
        <f t="shared" si="262"/>
        <v>&lt;$75K</v>
      </c>
    </row>
    <row r="16518" spans="1:5" x14ac:dyDescent="0.3">
      <c r="A16518" s="33" t="s">
        <v>2</v>
      </c>
      <c r="B16518" s="33" t="s">
        <v>53</v>
      </c>
      <c r="C16518" s="33">
        <v>70000</v>
      </c>
      <c r="D16518" s="33" t="s">
        <v>248</v>
      </c>
      <c r="E16518" t="str">
        <f t="shared" si="262"/>
        <v>&lt;$75K</v>
      </c>
    </row>
    <row r="16519" spans="1:5" x14ac:dyDescent="0.3">
      <c r="A16519" s="33" t="s">
        <v>0</v>
      </c>
      <c r="B16519" s="33" t="s">
        <v>53</v>
      </c>
      <c r="C16519" s="33">
        <v>123340</v>
      </c>
      <c r="D16519" s="33" t="s">
        <v>6289</v>
      </c>
      <c r="E16519" t="str">
        <f t="shared" si="262"/>
        <v>$100K-$125K</v>
      </c>
    </row>
    <row r="16520" spans="1:5" x14ac:dyDescent="0.3">
      <c r="A16520" s="33" t="s">
        <v>2</v>
      </c>
      <c r="B16520" s="33" t="s">
        <v>81</v>
      </c>
      <c r="C16520" s="33">
        <v>98500</v>
      </c>
      <c r="D16520" s="33" t="s">
        <v>3607</v>
      </c>
      <c r="E16520" t="str">
        <f t="shared" si="262"/>
        <v>$75K-$100K</v>
      </c>
    </row>
    <row r="16521" spans="1:5" x14ac:dyDescent="0.3">
      <c r="A16521" s="33" t="s">
        <v>4</v>
      </c>
      <c r="B16521" s="33" t="s">
        <v>53</v>
      </c>
      <c r="C16521" s="33">
        <v>119257</v>
      </c>
      <c r="D16521" s="33" t="s">
        <v>635</v>
      </c>
      <c r="E16521" t="str">
        <f t="shared" si="262"/>
        <v>$100K-$125K</v>
      </c>
    </row>
    <row r="16522" spans="1:5" x14ac:dyDescent="0.3">
      <c r="A16522" s="33" t="s">
        <v>0</v>
      </c>
      <c r="B16522" s="33" t="s">
        <v>53</v>
      </c>
      <c r="C16522" s="33"/>
      <c r="D16522" s="33" t="s">
        <v>258</v>
      </c>
      <c r="E16522" t="str">
        <f t="shared" si="262"/>
        <v>No Data</v>
      </c>
    </row>
    <row r="16523" spans="1:5" x14ac:dyDescent="0.3">
      <c r="A16523" s="33" t="s">
        <v>0</v>
      </c>
      <c r="B16523" s="33" t="s">
        <v>53</v>
      </c>
      <c r="C16523" s="33">
        <v>77700</v>
      </c>
      <c r="D16523" s="33" t="s">
        <v>1846</v>
      </c>
      <c r="E16523" t="str">
        <f t="shared" si="262"/>
        <v>$75K-$100K</v>
      </c>
    </row>
    <row r="16524" spans="1:5" x14ac:dyDescent="0.3">
      <c r="A16524" s="33" t="s">
        <v>2</v>
      </c>
      <c r="B16524" s="33" t="s">
        <v>110</v>
      </c>
      <c r="C16524" s="33">
        <v>98500</v>
      </c>
      <c r="D16524" s="33" t="s">
        <v>2843</v>
      </c>
      <c r="E16524" t="str">
        <f t="shared" si="262"/>
        <v>$75K-$100K</v>
      </c>
    </row>
    <row r="16525" spans="1:5" x14ac:dyDescent="0.3">
      <c r="A16525" s="33" t="s">
        <v>125</v>
      </c>
      <c r="B16525" s="33" t="s">
        <v>53</v>
      </c>
      <c r="C16525" s="33">
        <v>80000</v>
      </c>
      <c r="D16525" s="33" t="s">
        <v>1520</v>
      </c>
      <c r="E16525" t="str">
        <f t="shared" si="262"/>
        <v>$75K-$100K</v>
      </c>
    </row>
    <row r="16526" spans="1:5" x14ac:dyDescent="0.3">
      <c r="A16526" s="33" t="s">
        <v>0</v>
      </c>
      <c r="B16526" s="33" t="s">
        <v>54</v>
      </c>
      <c r="C16526" s="33"/>
      <c r="D16526" s="33" t="s">
        <v>6290</v>
      </c>
      <c r="E16526" t="str">
        <f t="shared" si="262"/>
        <v>No Data</v>
      </c>
    </row>
    <row r="16527" spans="1:5" x14ac:dyDescent="0.3">
      <c r="A16527" s="33" t="s">
        <v>125</v>
      </c>
      <c r="B16527" s="33" t="s">
        <v>64</v>
      </c>
      <c r="C16527" s="33">
        <v>111175</v>
      </c>
      <c r="D16527" s="33" t="s">
        <v>1084</v>
      </c>
      <c r="E16527" t="str">
        <f t="shared" si="262"/>
        <v>$100K-$125K</v>
      </c>
    </row>
    <row r="16528" spans="1:5" x14ac:dyDescent="0.3">
      <c r="A16528" s="33" t="s">
        <v>2</v>
      </c>
      <c r="B16528" s="33" t="s">
        <v>53</v>
      </c>
      <c r="C16528" s="33">
        <v>75000</v>
      </c>
      <c r="D16528" s="33" t="s">
        <v>6291</v>
      </c>
      <c r="E16528" t="str">
        <f t="shared" si="262"/>
        <v>&lt;$75K</v>
      </c>
    </row>
    <row r="16529" spans="1:5" x14ac:dyDescent="0.3">
      <c r="A16529" s="33" t="s">
        <v>0</v>
      </c>
      <c r="B16529" s="33" t="s">
        <v>53</v>
      </c>
      <c r="C16529" s="33">
        <v>150000</v>
      </c>
      <c r="D16529" s="33" t="s">
        <v>6292</v>
      </c>
      <c r="E16529" t="str">
        <f t="shared" si="262"/>
        <v>$125K-$200K</v>
      </c>
    </row>
    <row r="16530" spans="1:5" x14ac:dyDescent="0.3">
      <c r="A16530" s="33" t="s">
        <v>125</v>
      </c>
      <c r="B16530" s="33" t="s">
        <v>53</v>
      </c>
      <c r="C16530" s="33">
        <v>100000</v>
      </c>
      <c r="D16530" s="33" t="s">
        <v>534</v>
      </c>
      <c r="E16530" t="str">
        <f t="shared" si="262"/>
        <v>$75K-$100K</v>
      </c>
    </row>
    <row r="16531" spans="1:5" x14ac:dyDescent="0.3">
      <c r="A16531" s="33" t="s">
        <v>4</v>
      </c>
      <c r="B16531" s="33" t="s">
        <v>76</v>
      </c>
      <c r="C16531" s="33">
        <v>163782</v>
      </c>
      <c r="D16531" s="33" t="s">
        <v>77</v>
      </c>
      <c r="E16531" t="str">
        <f t="shared" si="262"/>
        <v>$125K-$200K</v>
      </c>
    </row>
    <row r="16532" spans="1:5" x14ac:dyDescent="0.3">
      <c r="A16532" s="33" t="s">
        <v>1</v>
      </c>
      <c r="B16532" s="33" t="s">
        <v>54</v>
      </c>
      <c r="C16532" s="33"/>
      <c r="D16532" s="33" t="s">
        <v>6293</v>
      </c>
      <c r="E16532" t="str">
        <f t="shared" si="262"/>
        <v>No Data</v>
      </c>
    </row>
    <row r="16533" spans="1:5" x14ac:dyDescent="0.3">
      <c r="A16533" s="33" t="s">
        <v>125</v>
      </c>
      <c r="B16533" s="33" t="s">
        <v>53</v>
      </c>
      <c r="C16533" s="33">
        <v>115000</v>
      </c>
      <c r="D16533" s="33" t="s">
        <v>208</v>
      </c>
      <c r="E16533" t="str">
        <f t="shared" si="262"/>
        <v>$100K-$125K</v>
      </c>
    </row>
    <row r="16534" spans="1:5" x14ac:dyDescent="0.3">
      <c r="A16534" s="33" t="s">
        <v>125</v>
      </c>
      <c r="B16534" s="33" t="s">
        <v>53</v>
      </c>
      <c r="C16534" s="33"/>
      <c r="D16534" s="33" t="s">
        <v>6294</v>
      </c>
      <c r="E16534" t="str">
        <f t="shared" si="262"/>
        <v>No Data</v>
      </c>
    </row>
    <row r="16535" spans="1:5" x14ac:dyDescent="0.3">
      <c r="A16535" s="33" t="s">
        <v>2</v>
      </c>
      <c r="B16535" s="33" t="s">
        <v>53</v>
      </c>
      <c r="C16535" s="33">
        <v>85000</v>
      </c>
      <c r="D16535" s="33" t="s">
        <v>3768</v>
      </c>
      <c r="E16535" t="str">
        <f t="shared" si="262"/>
        <v>$75K-$100K</v>
      </c>
    </row>
    <row r="16536" spans="1:5" x14ac:dyDescent="0.3">
      <c r="A16536" s="33" t="s">
        <v>1</v>
      </c>
      <c r="B16536" s="33" t="s">
        <v>124</v>
      </c>
      <c r="C16536" s="33">
        <v>40000</v>
      </c>
      <c r="D16536" s="33" t="s">
        <v>211</v>
      </c>
      <c r="E16536" t="str">
        <f t="shared" si="262"/>
        <v>&lt;$75K</v>
      </c>
    </row>
    <row r="16537" spans="1:5" x14ac:dyDescent="0.3">
      <c r="A16537" s="33" t="s">
        <v>0</v>
      </c>
      <c r="B16537" s="33" t="s">
        <v>53</v>
      </c>
      <c r="C16537" s="33">
        <v>175000</v>
      </c>
      <c r="D16537" s="33" t="s">
        <v>3716</v>
      </c>
      <c r="E16537" t="str">
        <f t="shared" si="262"/>
        <v>$125K-$200K</v>
      </c>
    </row>
    <row r="16538" spans="1:5" x14ac:dyDescent="0.3">
      <c r="A16538" s="33" t="s">
        <v>2</v>
      </c>
      <c r="B16538" s="33" t="s">
        <v>53</v>
      </c>
      <c r="C16538" s="33"/>
      <c r="D16538" s="33" t="s">
        <v>646</v>
      </c>
      <c r="E16538" t="str">
        <f t="shared" si="262"/>
        <v>No Data</v>
      </c>
    </row>
    <row r="16539" spans="1:5" x14ac:dyDescent="0.3">
      <c r="A16539" s="33" t="s">
        <v>0</v>
      </c>
      <c r="B16539" s="33" t="s">
        <v>53</v>
      </c>
      <c r="C16539" s="33"/>
      <c r="D16539" s="33" t="s">
        <v>258</v>
      </c>
      <c r="E16539" t="str">
        <f t="shared" si="262"/>
        <v>No Data</v>
      </c>
    </row>
    <row r="16540" spans="1:5" x14ac:dyDescent="0.3">
      <c r="A16540" s="33" t="s">
        <v>2</v>
      </c>
      <c r="B16540" s="33" t="s">
        <v>53</v>
      </c>
      <c r="C16540" s="33"/>
      <c r="D16540" s="33" t="s">
        <v>6295</v>
      </c>
      <c r="E16540" t="str">
        <f t="shared" si="262"/>
        <v>No Data</v>
      </c>
    </row>
    <row r="16541" spans="1:5" x14ac:dyDescent="0.3">
      <c r="A16541" s="33" t="s">
        <v>2</v>
      </c>
      <c r="B16541" s="33" t="s">
        <v>53</v>
      </c>
      <c r="C16541" s="33">
        <v>86500</v>
      </c>
      <c r="D16541" s="33" t="s">
        <v>520</v>
      </c>
      <c r="E16541" t="str">
        <f t="shared" si="262"/>
        <v>$75K-$100K</v>
      </c>
    </row>
    <row r="16542" spans="1:5" x14ac:dyDescent="0.3">
      <c r="A16542" s="33" t="s">
        <v>4</v>
      </c>
      <c r="B16542" s="33" t="s">
        <v>54</v>
      </c>
      <c r="C16542" s="33"/>
      <c r="D16542" s="33" t="s">
        <v>6296</v>
      </c>
      <c r="E16542" t="str">
        <f t="shared" si="262"/>
        <v>No Data</v>
      </c>
    </row>
    <row r="16543" spans="1:5" x14ac:dyDescent="0.3">
      <c r="A16543" s="33" t="s">
        <v>2</v>
      </c>
      <c r="B16543" s="33" t="s">
        <v>53</v>
      </c>
      <c r="C16543" s="33"/>
      <c r="D16543" s="33" t="s">
        <v>1228</v>
      </c>
      <c r="E16543" t="str">
        <f t="shared" si="262"/>
        <v>No Data</v>
      </c>
    </row>
    <row r="16544" spans="1:5" x14ac:dyDescent="0.3">
      <c r="A16544" s="33" t="s">
        <v>2</v>
      </c>
      <c r="B16544" s="33" t="s">
        <v>53</v>
      </c>
      <c r="C16544" s="33">
        <v>90000</v>
      </c>
      <c r="D16544" s="33" t="s">
        <v>6297</v>
      </c>
      <c r="E16544" t="str">
        <f t="shared" si="262"/>
        <v>$75K-$100K</v>
      </c>
    </row>
    <row r="16545" spans="1:5" x14ac:dyDescent="0.3">
      <c r="A16545" s="33" t="s">
        <v>4</v>
      </c>
      <c r="B16545" s="33" t="s">
        <v>53</v>
      </c>
      <c r="C16545" s="33">
        <v>172000</v>
      </c>
      <c r="D16545" s="33" t="s">
        <v>590</v>
      </c>
      <c r="E16545" t="str">
        <f t="shared" si="262"/>
        <v>$125K-$200K</v>
      </c>
    </row>
    <row r="16546" spans="1:5" x14ac:dyDescent="0.3">
      <c r="A16546" s="33" t="s">
        <v>128</v>
      </c>
      <c r="B16546" s="33" t="s">
        <v>53</v>
      </c>
      <c r="C16546" s="33">
        <v>175000</v>
      </c>
      <c r="D16546" s="33" t="s">
        <v>479</v>
      </c>
      <c r="E16546" t="str">
        <f t="shared" si="262"/>
        <v>$125K-$200K</v>
      </c>
    </row>
    <row r="16547" spans="1:5" x14ac:dyDescent="0.3">
      <c r="A16547" s="33" t="s">
        <v>4</v>
      </c>
      <c r="B16547" s="33" t="s">
        <v>53</v>
      </c>
      <c r="C16547" s="33"/>
      <c r="D16547" s="33" t="s">
        <v>6298</v>
      </c>
      <c r="E16547" t="str">
        <f t="shared" si="262"/>
        <v>No Data</v>
      </c>
    </row>
    <row r="16548" spans="1:5" x14ac:dyDescent="0.3">
      <c r="A16548" s="33" t="s">
        <v>0</v>
      </c>
      <c r="B16548" s="33" t="s">
        <v>54</v>
      </c>
      <c r="C16548" s="33">
        <v>151950</v>
      </c>
      <c r="D16548" s="33" t="s">
        <v>476</v>
      </c>
      <c r="E16548" t="str">
        <f t="shared" si="262"/>
        <v>$125K-$200K</v>
      </c>
    </row>
    <row r="16549" spans="1:5" x14ac:dyDescent="0.3">
      <c r="A16549" s="33" t="s">
        <v>4</v>
      </c>
      <c r="B16549" s="33" t="s">
        <v>97</v>
      </c>
      <c r="C16549" s="33">
        <v>89100</v>
      </c>
      <c r="D16549" s="33" t="s">
        <v>6299</v>
      </c>
      <c r="E16549" t="str">
        <f t="shared" si="262"/>
        <v>$75K-$100K</v>
      </c>
    </row>
    <row r="16550" spans="1:5" x14ac:dyDescent="0.3">
      <c r="A16550" s="33" t="s">
        <v>52</v>
      </c>
      <c r="B16550" s="33" t="s">
        <v>53</v>
      </c>
      <c r="C16550" s="33">
        <v>150000</v>
      </c>
      <c r="D16550" s="33" t="s">
        <v>235</v>
      </c>
      <c r="E16550" t="str">
        <f t="shared" si="262"/>
        <v>$125K-$200K</v>
      </c>
    </row>
    <row r="16551" spans="1:5" x14ac:dyDescent="0.3">
      <c r="A16551" s="33" t="s">
        <v>0</v>
      </c>
      <c r="B16551" s="33" t="s">
        <v>53</v>
      </c>
      <c r="C16551" s="33"/>
      <c r="D16551" s="33" t="s">
        <v>1162</v>
      </c>
      <c r="E16551" t="str">
        <f t="shared" si="262"/>
        <v>No Data</v>
      </c>
    </row>
    <row r="16552" spans="1:5" x14ac:dyDescent="0.3">
      <c r="A16552" s="33" t="s">
        <v>4</v>
      </c>
      <c r="B16552" s="33" t="s">
        <v>53</v>
      </c>
      <c r="C16552" s="33">
        <v>81807.5</v>
      </c>
      <c r="D16552" s="33" t="s">
        <v>792</v>
      </c>
      <c r="E16552" t="str">
        <f t="shared" si="262"/>
        <v>$75K-$100K</v>
      </c>
    </row>
    <row r="16553" spans="1:5" x14ac:dyDescent="0.3">
      <c r="A16553" s="33" t="s">
        <v>4</v>
      </c>
      <c r="B16553" s="33" t="s">
        <v>53</v>
      </c>
      <c r="C16553" s="33">
        <v>140000</v>
      </c>
      <c r="D16553" s="33" t="s">
        <v>1320</v>
      </c>
      <c r="E16553" t="str">
        <f t="shared" si="262"/>
        <v>$125K-$200K</v>
      </c>
    </row>
    <row r="16554" spans="1:5" x14ac:dyDescent="0.3">
      <c r="A16554" s="33" t="s">
        <v>125</v>
      </c>
      <c r="B16554" s="33" t="s">
        <v>53</v>
      </c>
      <c r="C16554" s="33">
        <v>102000</v>
      </c>
      <c r="D16554" s="33" t="s">
        <v>520</v>
      </c>
      <c r="E16554" t="str">
        <f t="shared" si="262"/>
        <v>$100K-$125K</v>
      </c>
    </row>
    <row r="16555" spans="1:5" x14ac:dyDescent="0.3">
      <c r="A16555" s="33" t="s">
        <v>1</v>
      </c>
      <c r="B16555" s="33" t="s">
        <v>53</v>
      </c>
      <c r="C16555" s="33">
        <v>171000</v>
      </c>
      <c r="D16555" s="33" t="s">
        <v>4032</v>
      </c>
      <c r="E16555" t="str">
        <f t="shared" si="262"/>
        <v>$125K-$200K</v>
      </c>
    </row>
    <row r="16556" spans="1:5" x14ac:dyDescent="0.3">
      <c r="A16556" s="33" t="s">
        <v>1</v>
      </c>
      <c r="B16556" s="33" t="s">
        <v>53</v>
      </c>
      <c r="C16556" s="33"/>
      <c r="D16556" s="33" t="s">
        <v>258</v>
      </c>
      <c r="E16556" t="str">
        <f t="shared" si="262"/>
        <v>No Data</v>
      </c>
    </row>
    <row r="16557" spans="1:5" x14ac:dyDescent="0.3">
      <c r="A16557" s="33" t="s">
        <v>2</v>
      </c>
      <c r="B16557" s="33" t="s">
        <v>53</v>
      </c>
      <c r="C16557" s="33">
        <v>87500</v>
      </c>
      <c r="D16557" s="33" t="s">
        <v>232</v>
      </c>
      <c r="E16557" t="str">
        <f t="shared" si="262"/>
        <v>$75K-$100K</v>
      </c>
    </row>
    <row r="16558" spans="1:5" x14ac:dyDescent="0.3">
      <c r="A16558" s="33" t="s">
        <v>4</v>
      </c>
      <c r="B16558" s="33" t="s">
        <v>53</v>
      </c>
      <c r="C16558" s="33">
        <v>125000</v>
      </c>
      <c r="D16558" s="33" t="s">
        <v>2677</v>
      </c>
      <c r="E16558" t="str">
        <f t="shared" si="262"/>
        <v>$100K-$125K</v>
      </c>
    </row>
    <row r="16559" spans="1:5" x14ac:dyDescent="0.3">
      <c r="A16559" s="33" t="s">
        <v>2</v>
      </c>
      <c r="B16559" s="33" t="s">
        <v>53</v>
      </c>
      <c r="C16559" s="33"/>
      <c r="D16559" s="33" t="s">
        <v>3249</v>
      </c>
      <c r="E16559" t="str">
        <f t="shared" si="262"/>
        <v>No Data</v>
      </c>
    </row>
    <row r="16560" spans="1:5" x14ac:dyDescent="0.3">
      <c r="A16560" s="33" t="s">
        <v>125</v>
      </c>
      <c r="B16560" s="33" t="s">
        <v>53</v>
      </c>
      <c r="C16560" s="33">
        <v>95000</v>
      </c>
      <c r="D16560" s="33" t="s">
        <v>958</v>
      </c>
      <c r="E16560" t="str">
        <f t="shared" si="262"/>
        <v>$75K-$100K</v>
      </c>
    </row>
    <row r="16561" spans="1:5" x14ac:dyDescent="0.3">
      <c r="A16561" s="33" t="s">
        <v>2</v>
      </c>
      <c r="B16561" s="33" t="s">
        <v>53</v>
      </c>
      <c r="C16561" s="33"/>
      <c r="D16561" s="33" t="s">
        <v>4023</v>
      </c>
      <c r="E16561" t="str">
        <f t="shared" si="262"/>
        <v>No Data</v>
      </c>
    </row>
    <row r="16562" spans="1:5" x14ac:dyDescent="0.3">
      <c r="A16562" s="33" t="s">
        <v>2</v>
      </c>
      <c r="B16562" s="33" t="s">
        <v>56</v>
      </c>
      <c r="C16562" s="33">
        <v>111175</v>
      </c>
      <c r="D16562" s="33" t="s">
        <v>1610</v>
      </c>
      <c r="E16562" t="str">
        <f t="shared" si="262"/>
        <v>$100K-$125K</v>
      </c>
    </row>
    <row r="16563" spans="1:5" x14ac:dyDescent="0.3">
      <c r="A16563" s="33" t="s">
        <v>0</v>
      </c>
      <c r="B16563" s="33" t="s">
        <v>53</v>
      </c>
      <c r="C16563" s="33"/>
      <c r="D16563" s="33" t="s">
        <v>389</v>
      </c>
      <c r="E16563" t="str">
        <f t="shared" si="262"/>
        <v>No Data</v>
      </c>
    </row>
    <row r="16564" spans="1:5" x14ac:dyDescent="0.3">
      <c r="A16564" s="33" t="s">
        <v>125</v>
      </c>
      <c r="B16564" s="33" t="s">
        <v>53</v>
      </c>
      <c r="C16564" s="33">
        <v>104238</v>
      </c>
      <c r="D16564" s="33" t="s">
        <v>6300</v>
      </c>
      <c r="E16564" t="str">
        <f t="shared" si="262"/>
        <v>$100K-$125K</v>
      </c>
    </row>
    <row r="16565" spans="1:5" x14ac:dyDescent="0.3">
      <c r="A16565" s="33" t="s">
        <v>2</v>
      </c>
      <c r="B16565" s="33" t="s">
        <v>53</v>
      </c>
      <c r="C16565" s="33"/>
      <c r="D16565" s="33" t="s">
        <v>2640</v>
      </c>
      <c r="E16565" t="str">
        <f t="shared" si="262"/>
        <v>No Data</v>
      </c>
    </row>
    <row r="16566" spans="1:5" x14ac:dyDescent="0.3">
      <c r="A16566" s="33" t="s">
        <v>2</v>
      </c>
      <c r="B16566" s="33" t="s">
        <v>53</v>
      </c>
      <c r="C16566" s="33"/>
      <c r="D16566" s="33" t="s">
        <v>6301</v>
      </c>
      <c r="E16566" t="str">
        <f t="shared" si="262"/>
        <v>No Data</v>
      </c>
    </row>
    <row r="16567" spans="1:5" x14ac:dyDescent="0.3">
      <c r="A16567" s="33" t="s">
        <v>4</v>
      </c>
      <c r="B16567" s="33" t="s">
        <v>53</v>
      </c>
      <c r="C16567" s="33">
        <v>90000</v>
      </c>
      <c r="D16567" s="33" t="s">
        <v>499</v>
      </c>
      <c r="E16567" t="str">
        <f t="shared" si="262"/>
        <v>$75K-$100K</v>
      </c>
    </row>
    <row r="16568" spans="1:5" x14ac:dyDescent="0.3">
      <c r="A16568" s="33" t="s">
        <v>0</v>
      </c>
      <c r="B16568" s="33" t="s">
        <v>54</v>
      </c>
      <c r="C16568" s="33">
        <v>90379</v>
      </c>
      <c r="D16568" s="33" t="s">
        <v>4137</v>
      </c>
      <c r="E16568" t="str">
        <f t="shared" si="262"/>
        <v>$75K-$100K</v>
      </c>
    </row>
    <row r="16569" spans="1:5" x14ac:dyDescent="0.3">
      <c r="A16569" s="33" t="s">
        <v>129</v>
      </c>
      <c r="B16569" s="33" t="s">
        <v>68</v>
      </c>
      <c r="C16569" s="33">
        <v>157500</v>
      </c>
      <c r="D16569" s="33" t="s">
        <v>6302</v>
      </c>
      <c r="E16569" t="str">
        <f t="shared" si="262"/>
        <v>$125K-$200K</v>
      </c>
    </row>
    <row r="16570" spans="1:5" x14ac:dyDescent="0.3">
      <c r="A16570" s="33" t="s">
        <v>0</v>
      </c>
      <c r="B16570" s="33" t="s">
        <v>53</v>
      </c>
      <c r="C16570" s="33">
        <v>97500</v>
      </c>
      <c r="D16570" s="33" t="s">
        <v>457</v>
      </c>
      <c r="E16570" t="str">
        <f t="shared" si="262"/>
        <v>$75K-$100K</v>
      </c>
    </row>
    <row r="16571" spans="1:5" x14ac:dyDescent="0.3">
      <c r="A16571" s="33" t="s">
        <v>4</v>
      </c>
      <c r="B16571" s="33" t="s">
        <v>53</v>
      </c>
      <c r="C16571" s="33"/>
      <c r="D16571" s="33" t="s">
        <v>1604</v>
      </c>
      <c r="E16571" t="str">
        <f t="shared" si="262"/>
        <v>No Data</v>
      </c>
    </row>
    <row r="16572" spans="1:5" x14ac:dyDescent="0.3">
      <c r="A16572" s="33" t="s">
        <v>0</v>
      </c>
      <c r="B16572" s="33" t="s">
        <v>53</v>
      </c>
      <c r="C16572" s="33">
        <v>90000</v>
      </c>
      <c r="D16572" s="33" t="s">
        <v>6303</v>
      </c>
      <c r="E16572" t="str">
        <f t="shared" si="262"/>
        <v>$75K-$100K</v>
      </c>
    </row>
    <row r="16573" spans="1:5" x14ac:dyDescent="0.3">
      <c r="A16573" s="33" t="s">
        <v>4</v>
      </c>
      <c r="B16573" s="33" t="s">
        <v>53</v>
      </c>
      <c r="C16573" s="33">
        <v>150000</v>
      </c>
      <c r="D16573" s="33" t="s">
        <v>318</v>
      </c>
      <c r="E16573" t="str">
        <f t="shared" si="262"/>
        <v>$125K-$200K</v>
      </c>
    </row>
    <row r="16574" spans="1:5" x14ac:dyDescent="0.3">
      <c r="A16574" s="33" t="s">
        <v>126</v>
      </c>
      <c r="B16574" s="33" t="s">
        <v>53</v>
      </c>
      <c r="C16574" s="33">
        <v>80000</v>
      </c>
      <c r="D16574" s="33" t="s">
        <v>2252</v>
      </c>
      <c r="E16574" t="str">
        <f t="shared" si="262"/>
        <v>$75K-$100K</v>
      </c>
    </row>
    <row r="16575" spans="1:5" x14ac:dyDescent="0.3">
      <c r="A16575" s="33" t="s">
        <v>4</v>
      </c>
      <c r="B16575" s="33" t="s">
        <v>53</v>
      </c>
      <c r="C16575" s="33"/>
      <c r="D16575" s="33" t="s">
        <v>232</v>
      </c>
      <c r="E16575" t="str">
        <f t="shared" si="262"/>
        <v>No Data</v>
      </c>
    </row>
    <row r="16576" spans="1:5" x14ac:dyDescent="0.3">
      <c r="A16576" s="33" t="s">
        <v>129</v>
      </c>
      <c r="B16576" s="33" t="s">
        <v>53</v>
      </c>
      <c r="C16576" s="33"/>
      <c r="D16576" s="33" t="s">
        <v>3936</v>
      </c>
      <c r="E16576" t="str">
        <f t="shared" si="262"/>
        <v>No Data</v>
      </c>
    </row>
    <row r="16577" spans="1:5" x14ac:dyDescent="0.3">
      <c r="A16577" s="33" t="s">
        <v>128</v>
      </c>
      <c r="B16577" s="33" t="s">
        <v>53</v>
      </c>
      <c r="C16577" s="33">
        <v>125000</v>
      </c>
      <c r="D16577" s="33" t="s">
        <v>908</v>
      </c>
      <c r="E16577" t="str">
        <f t="shared" si="262"/>
        <v>$100K-$125K</v>
      </c>
    </row>
    <row r="16578" spans="1:5" x14ac:dyDescent="0.3">
      <c r="A16578" s="33" t="s">
        <v>52</v>
      </c>
      <c r="B16578" s="33" t="s">
        <v>53</v>
      </c>
      <c r="C16578" s="33"/>
      <c r="D16578" s="33" t="s">
        <v>6304</v>
      </c>
      <c r="E16578" t="str">
        <f t="shared" si="262"/>
        <v>No Data</v>
      </c>
    </row>
    <row r="16579" spans="1:5" x14ac:dyDescent="0.3">
      <c r="A16579" s="33" t="s">
        <v>125</v>
      </c>
      <c r="B16579" s="33" t="s">
        <v>53</v>
      </c>
      <c r="C16579" s="33"/>
      <c r="D16579" s="33" t="s">
        <v>6305</v>
      </c>
      <c r="E16579" t="str">
        <f t="shared" ref="E16579:E16642" si="263">_xlfn.XLOOKUP(C16579,$H$16:$H$21,$G$16:$G$21,,1)</f>
        <v>No Data</v>
      </c>
    </row>
    <row r="16580" spans="1:5" x14ac:dyDescent="0.3">
      <c r="A16580" s="33" t="s">
        <v>4</v>
      </c>
      <c r="B16580" s="33" t="s">
        <v>54</v>
      </c>
      <c r="C16580" s="33">
        <v>125000</v>
      </c>
      <c r="D16580" s="33" t="s">
        <v>6306</v>
      </c>
      <c r="E16580" t="str">
        <f t="shared" si="263"/>
        <v>$100K-$125K</v>
      </c>
    </row>
    <row r="16581" spans="1:5" x14ac:dyDescent="0.3">
      <c r="A16581" s="33" t="s">
        <v>128</v>
      </c>
      <c r="B16581" s="33" t="s">
        <v>89</v>
      </c>
      <c r="C16581" s="33">
        <v>157500</v>
      </c>
      <c r="D16581" s="33" t="s">
        <v>353</v>
      </c>
      <c r="E16581" t="str">
        <f t="shared" si="263"/>
        <v>$125K-$200K</v>
      </c>
    </row>
    <row r="16582" spans="1:5" x14ac:dyDescent="0.3">
      <c r="A16582" s="33" t="s">
        <v>2</v>
      </c>
      <c r="B16582" s="33" t="s">
        <v>72</v>
      </c>
      <c r="C16582" s="33">
        <v>57500</v>
      </c>
      <c r="D16582" s="33" t="s">
        <v>6307</v>
      </c>
      <c r="E16582" t="str">
        <f t="shared" si="263"/>
        <v>&lt;$75K</v>
      </c>
    </row>
    <row r="16583" spans="1:5" x14ac:dyDescent="0.3">
      <c r="A16583" s="33" t="s">
        <v>2</v>
      </c>
      <c r="B16583" s="33" t="s">
        <v>54</v>
      </c>
      <c r="C16583" s="33">
        <v>65000</v>
      </c>
      <c r="D16583" s="33" t="s">
        <v>4595</v>
      </c>
      <c r="E16583" t="str">
        <f t="shared" si="263"/>
        <v>&lt;$75K</v>
      </c>
    </row>
    <row r="16584" spans="1:5" x14ac:dyDescent="0.3">
      <c r="A16584" s="33" t="s">
        <v>2</v>
      </c>
      <c r="B16584" s="33" t="s">
        <v>53</v>
      </c>
      <c r="C16584" s="33">
        <v>74050</v>
      </c>
      <c r="D16584" s="33" t="s">
        <v>3851</v>
      </c>
      <c r="E16584" t="str">
        <f t="shared" si="263"/>
        <v>&lt;$75K</v>
      </c>
    </row>
    <row r="16585" spans="1:5" x14ac:dyDescent="0.3">
      <c r="A16585" s="33" t="s">
        <v>0</v>
      </c>
      <c r="B16585" s="33" t="s">
        <v>53</v>
      </c>
      <c r="C16585" s="33"/>
      <c r="D16585" s="33" t="s">
        <v>258</v>
      </c>
      <c r="E16585" t="str">
        <f t="shared" si="263"/>
        <v>No Data</v>
      </c>
    </row>
    <row r="16586" spans="1:5" x14ac:dyDescent="0.3">
      <c r="A16586" s="33" t="s">
        <v>2</v>
      </c>
      <c r="B16586" s="33" t="s">
        <v>53</v>
      </c>
      <c r="C16586" s="33"/>
      <c r="D16586" s="33" t="s">
        <v>6308</v>
      </c>
      <c r="E16586" t="str">
        <f t="shared" si="263"/>
        <v>No Data</v>
      </c>
    </row>
    <row r="16587" spans="1:5" x14ac:dyDescent="0.3">
      <c r="A16587" s="33" t="s">
        <v>4</v>
      </c>
      <c r="B16587" s="33" t="s">
        <v>53</v>
      </c>
      <c r="C16587" s="33"/>
      <c r="D16587" s="33" t="s">
        <v>592</v>
      </c>
      <c r="E16587" t="str">
        <f t="shared" si="263"/>
        <v>No Data</v>
      </c>
    </row>
    <row r="16588" spans="1:5" x14ac:dyDescent="0.3">
      <c r="A16588" s="33" t="s">
        <v>2</v>
      </c>
      <c r="B16588" s="33" t="s">
        <v>53</v>
      </c>
      <c r="C16588" s="33">
        <v>90000</v>
      </c>
      <c r="D16588" s="33" t="s">
        <v>590</v>
      </c>
      <c r="E16588" t="str">
        <f t="shared" si="263"/>
        <v>$75K-$100K</v>
      </c>
    </row>
    <row r="16589" spans="1:5" x14ac:dyDescent="0.3">
      <c r="A16589" s="33" t="s">
        <v>0</v>
      </c>
      <c r="B16589" s="33" t="s">
        <v>53</v>
      </c>
      <c r="C16589" s="33">
        <v>120000</v>
      </c>
      <c r="D16589" s="33" t="s">
        <v>252</v>
      </c>
      <c r="E16589" t="str">
        <f t="shared" si="263"/>
        <v>$100K-$125K</v>
      </c>
    </row>
    <row r="16590" spans="1:5" x14ac:dyDescent="0.3">
      <c r="A16590" s="33" t="s">
        <v>0</v>
      </c>
      <c r="B16590" s="33" t="s">
        <v>53</v>
      </c>
      <c r="C16590" s="33">
        <v>131867</v>
      </c>
      <c r="D16590" s="33" t="s">
        <v>329</v>
      </c>
      <c r="E16590" t="str">
        <f t="shared" si="263"/>
        <v>$125K-$200K</v>
      </c>
    </row>
    <row r="16591" spans="1:5" x14ac:dyDescent="0.3">
      <c r="A16591" s="33" t="s">
        <v>126</v>
      </c>
      <c r="B16591" s="33" t="s">
        <v>53</v>
      </c>
      <c r="C16591" s="33">
        <v>132500</v>
      </c>
      <c r="D16591" s="33" t="s">
        <v>648</v>
      </c>
      <c r="E16591" t="str">
        <f t="shared" si="263"/>
        <v>$125K-$200K</v>
      </c>
    </row>
    <row r="16592" spans="1:5" x14ac:dyDescent="0.3">
      <c r="A16592" s="33" t="s">
        <v>128</v>
      </c>
      <c r="B16592" s="33" t="s">
        <v>53</v>
      </c>
      <c r="C16592" s="33">
        <v>125000</v>
      </c>
      <c r="D16592" s="33" t="s">
        <v>584</v>
      </c>
      <c r="E16592" t="str">
        <f t="shared" si="263"/>
        <v>$100K-$125K</v>
      </c>
    </row>
    <row r="16593" spans="1:5" x14ac:dyDescent="0.3">
      <c r="A16593" s="33" t="s">
        <v>0</v>
      </c>
      <c r="B16593" s="33" t="s">
        <v>53</v>
      </c>
      <c r="C16593" s="33">
        <v>127500</v>
      </c>
      <c r="D16593" s="33" t="s">
        <v>3399</v>
      </c>
      <c r="E16593" t="str">
        <f t="shared" si="263"/>
        <v>$125K-$200K</v>
      </c>
    </row>
    <row r="16594" spans="1:5" x14ac:dyDescent="0.3">
      <c r="A16594" s="33" t="s">
        <v>0</v>
      </c>
      <c r="B16594" s="33" t="s">
        <v>53</v>
      </c>
      <c r="C16594" s="33"/>
      <c r="D16594" s="33" t="s">
        <v>6309</v>
      </c>
      <c r="E16594" t="str">
        <f t="shared" si="263"/>
        <v>No Data</v>
      </c>
    </row>
    <row r="16595" spans="1:5" x14ac:dyDescent="0.3">
      <c r="A16595" s="33" t="s">
        <v>126</v>
      </c>
      <c r="B16595" s="33" t="s">
        <v>54</v>
      </c>
      <c r="C16595" s="33">
        <v>135519</v>
      </c>
      <c r="D16595" s="33" t="s">
        <v>6310</v>
      </c>
      <c r="E16595" t="str">
        <f t="shared" si="263"/>
        <v>$125K-$200K</v>
      </c>
    </row>
    <row r="16596" spans="1:5" x14ac:dyDescent="0.3">
      <c r="A16596" s="33" t="s">
        <v>2</v>
      </c>
      <c r="B16596" s="33" t="s">
        <v>53</v>
      </c>
      <c r="C16596" s="33"/>
      <c r="D16596" s="33" t="s">
        <v>6311</v>
      </c>
      <c r="E16596" t="str">
        <f t="shared" si="263"/>
        <v>No Data</v>
      </c>
    </row>
    <row r="16597" spans="1:5" x14ac:dyDescent="0.3">
      <c r="A16597" s="33" t="s">
        <v>126</v>
      </c>
      <c r="B16597" s="33" t="s">
        <v>53</v>
      </c>
      <c r="C16597" s="33"/>
      <c r="D16597" s="33" t="s">
        <v>228</v>
      </c>
      <c r="E16597" t="str">
        <f t="shared" si="263"/>
        <v>No Data</v>
      </c>
    </row>
    <row r="16598" spans="1:5" x14ac:dyDescent="0.3">
      <c r="A16598" s="33" t="s">
        <v>0</v>
      </c>
      <c r="B16598" s="33" t="s">
        <v>53</v>
      </c>
      <c r="C16598" s="33">
        <v>115000</v>
      </c>
      <c r="D16598" s="33" t="s">
        <v>1843</v>
      </c>
      <c r="E16598" t="str">
        <f t="shared" si="263"/>
        <v>$100K-$125K</v>
      </c>
    </row>
    <row r="16599" spans="1:5" x14ac:dyDescent="0.3">
      <c r="A16599" s="33" t="s">
        <v>4</v>
      </c>
      <c r="B16599" s="33" t="s">
        <v>54</v>
      </c>
      <c r="C16599" s="33">
        <v>137533.703125</v>
      </c>
      <c r="D16599" s="33" t="s">
        <v>6312</v>
      </c>
      <c r="E16599" t="str">
        <f t="shared" si="263"/>
        <v>$125K-$200K</v>
      </c>
    </row>
    <row r="16600" spans="1:5" x14ac:dyDescent="0.3">
      <c r="A16600" s="33" t="s">
        <v>125</v>
      </c>
      <c r="B16600" s="33" t="s">
        <v>53</v>
      </c>
      <c r="C16600" s="33">
        <v>105000</v>
      </c>
      <c r="D16600" s="33" t="s">
        <v>520</v>
      </c>
      <c r="E16600" t="str">
        <f t="shared" si="263"/>
        <v>$100K-$125K</v>
      </c>
    </row>
    <row r="16601" spans="1:5" x14ac:dyDescent="0.3">
      <c r="A16601" s="33" t="s">
        <v>52</v>
      </c>
      <c r="B16601" s="33" t="s">
        <v>53</v>
      </c>
      <c r="C16601" s="33"/>
      <c r="D16601" s="33" t="s">
        <v>5753</v>
      </c>
      <c r="E16601" t="str">
        <f t="shared" si="263"/>
        <v>No Data</v>
      </c>
    </row>
    <row r="16602" spans="1:5" x14ac:dyDescent="0.3">
      <c r="A16602" s="33" t="s">
        <v>2</v>
      </c>
      <c r="B16602" s="33" t="s">
        <v>53</v>
      </c>
      <c r="C16602" s="33">
        <v>72500</v>
      </c>
      <c r="D16602" s="33" t="s">
        <v>326</v>
      </c>
      <c r="E16602" t="str">
        <f t="shared" si="263"/>
        <v>&lt;$75K</v>
      </c>
    </row>
    <row r="16603" spans="1:5" x14ac:dyDescent="0.3">
      <c r="A16603" s="33" t="s">
        <v>0</v>
      </c>
      <c r="B16603" s="33" t="s">
        <v>53</v>
      </c>
      <c r="C16603" s="33">
        <v>101840</v>
      </c>
      <c r="D16603" s="33" t="s">
        <v>596</v>
      </c>
      <c r="E16603" t="str">
        <f t="shared" si="263"/>
        <v>$100K-$125K</v>
      </c>
    </row>
    <row r="16604" spans="1:5" x14ac:dyDescent="0.3">
      <c r="A16604" s="33" t="s">
        <v>128</v>
      </c>
      <c r="B16604" s="33" t="s">
        <v>53</v>
      </c>
      <c r="C16604" s="33">
        <v>90000</v>
      </c>
      <c r="D16604" s="33" t="s">
        <v>6313</v>
      </c>
      <c r="E16604" t="str">
        <f t="shared" si="263"/>
        <v>$75K-$100K</v>
      </c>
    </row>
    <row r="16605" spans="1:5" x14ac:dyDescent="0.3">
      <c r="A16605" s="33" t="s">
        <v>128</v>
      </c>
      <c r="B16605" s="33" t="s">
        <v>54</v>
      </c>
      <c r="C16605" s="33">
        <v>110000</v>
      </c>
      <c r="D16605" s="33" t="s">
        <v>238</v>
      </c>
      <c r="E16605" t="str">
        <f t="shared" si="263"/>
        <v>$100K-$125K</v>
      </c>
    </row>
    <row r="16606" spans="1:5" x14ac:dyDescent="0.3">
      <c r="A16606" s="33" t="s">
        <v>2</v>
      </c>
      <c r="B16606" s="33" t="s">
        <v>53</v>
      </c>
      <c r="C16606" s="33"/>
      <c r="D16606" s="33" t="s">
        <v>2124</v>
      </c>
      <c r="E16606" t="str">
        <f t="shared" si="263"/>
        <v>No Data</v>
      </c>
    </row>
    <row r="16607" spans="1:5" x14ac:dyDescent="0.3">
      <c r="A16607" s="33" t="s">
        <v>125</v>
      </c>
      <c r="B16607" s="33" t="s">
        <v>53</v>
      </c>
      <c r="C16607" s="33"/>
      <c r="D16607" s="33" t="s">
        <v>6314</v>
      </c>
      <c r="E16607" t="str">
        <f t="shared" si="263"/>
        <v>No Data</v>
      </c>
    </row>
    <row r="16608" spans="1:5" x14ac:dyDescent="0.3">
      <c r="A16608" s="33" t="s">
        <v>2</v>
      </c>
      <c r="B16608" s="33" t="s">
        <v>53</v>
      </c>
      <c r="C16608" s="33">
        <v>100000</v>
      </c>
      <c r="D16608" s="33" t="s">
        <v>908</v>
      </c>
      <c r="E16608" t="str">
        <f t="shared" si="263"/>
        <v>$75K-$100K</v>
      </c>
    </row>
    <row r="16609" spans="1:5" x14ac:dyDescent="0.3">
      <c r="A16609" s="33" t="s">
        <v>0</v>
      </c>
      <c r="B16609" s="33" t="s">
        <v>53</v>
      </c>
      <c r="C16609" s="33">
        <v>98496</v>
      </c>
      <c r="D16609" s="33" t="s">
        <v>5055</v>
      </c>
      <c r="E16609" t="str">
        <f t="shared" si="263"/>
        <v>$75K-$100K</v>
      </c>
    </row>
    <row r="16610" spans="1:5" x14ac:dyDescent="0.3">
      <c r="A16610" s="33" t="s">
        <v>125</v>
      </c>
      <c r="B16610" s="33" t="s">
        <v>53</v>
      </c>
      <c r="C16610" s="33">
        <v>132367</v>
      </c>
      <c r="D16610" s="33" t="s">
        <v>422</v>
      </c>
      <c r="E16610" t="str">
        <f t="shared" si="263"/>
        <v>$125K-$200K</v>
      </c>
    </row>
    <row r="16611" spans="1:5" x14ac:dyDescent="0.3">
      <c r="A16611" s="33" t="s">
        <v>0</v>
      </c>
      <c r="B16611" s="33" t="s">
        <v>54</v>
      </c>
      <c r="C16611" s="33"/>
      <c r="D16611" s="33" t="s">
        <v>258</v>
      </c>
      <c r="E16611" t="str">
        <f t="shared" si="263"/>
        <v>No Data</v>
      </c>
    </row>
    <row r="16612" spans="1:5" x14ac:dyDescent="0.3">
      <c r="A16612" s="33" t="s">
        <v>126</v>
      </c>
      <c r="B16612" s="33" t="s">
        <v>53</v>
      </c>
      <c r="C16612" s="33">
        <v>194000</v>
      </c>
      <c r="D16612" s="33" t="s">
        <v>1366</v>
      </c>
      <c r="E16612" t="str">
        <f t="shared" si="263"/>
        <v>$125K-$200K</v>
      </c>
    </row>
    <row r="16613" spans="1:5" x14ac:dyDescent="0.3">
      <c r="A16613" s="33" t="s">
        <v>2</v>
      </c>
      <c r="B16613" s="33" t="s">
        <v>53</v>
      </c>
      <c r="C16613" s="33">
        <v>77500</v>
      </c>
      <c r="D16613" s="33" t="s">
        <v>1486</v>
      </c>
      <c r="E16613" t="str">
        <f t="shared" si="263"/>
        <v>$75K-$100K</v>
      </c>
    </row>
    <row r="16614" spans="1:5" x14ac:dyDescent="0.3">
      <c r="A16614" s="33" t="s">
        <v>2</v>
      </c>
      <c r="B16614" s="33" t="s">
        <v>53</v>
      </c>
      <c r="C16614" s="33">
        <v>100000</v>
      </c>
      <c r="D16614" s="33" t="s">
        <v>6315</v>
      </c>
      <c r="E16614" t="str">
        <f t="shared" si="263"/>
        <v>$75K-$100K</v>
      </c>
    </row>
    <row r="16615" spans="1:5" x14ac:dyDescent="0.3">
      <c r="A16615" s="33" t="s">
        <v>2</v>
      </c>
      <c r="B16615" s="33" t="s">
        <v>90</v>
      </c>
      <c r="C16615" s="33">
        <v>111175</v>
      </c>
      <c r="D16615" s="33" t="s">
        <v>294</v>
      </c>
      <c r="E16615" t="str">
        <f t="shared" si="263"/>
        <v>$100K-$125K</v>
      </c>
    </row>
    <row r="16616" spans="1:5" x14ac:dyDescent="0.3">
      <c r="A16616" s="33" t="s">
        <v>2</v>
      </c>
      <c r="B16616" s="33" t="s">
        <v>53</v>
      </c>
      <c r="C16616" s="33">
        <v>100000</v>
      </c>
      <c r="D16616" s="33" t="s">
        <v>6316</v>
      </c>
      <c r="E16616" t="str">
        <f t="shared" si="263"/>
        <v>$75K-$100K</v>
      </c>
    </row>
    <row r="16617" spans="1:5" x14ac:dyDescent="0.3">
      <c r="A16617" s="33" t="s">
        <v>125</v>
      </c>
      <c r="B16617" s="33" t="s">
        <v>53</v>
      </c>
      <c r="C16617" s="33">
        <v>145000</v>
      </c>
      <c r="D16617" s="33" t="s">
        <v>1538</v>
      </c>
      <c r="E16617" t="str">
        <f t="shared" si="263"/>
        <v>$125K-$200K</v>
      </c>
    </row>
    <row r="16618" spans="1:5" x14ac:dyDescent="0.3">
      <c r="A16618" s="33" t="s">
        <v>2</v>
      </c>
      <c r="B16618" s="33" t="s">
        <v>64</v>
      </c>
      <c r="C16618" s="33">
        <v>72525</v>
      </c>
      <c r="D16618" s="33" t="s">
        <v>1084</v>
      </c>
      <c r="E16618" t="str">
        <f t="shared" si="263"/>
        <v>&lt;$75K</v>
      </c>
    </row>
    <row r="16619" spans="1:5" x14ac:dyDescent="0.3">
      <c r="A16619" s="33" t="s">
        <v>129</v>
      </c>
      <c r="B16619" s="33" t="s">
        <v>193</v>
      </c>
      <c r="C16619" s="33">
        <v>79200</v>
      </c>
      <c r="D16619" s="33" t="s">
        <v>6317</v>
      </c>
      <c r="E16619" t="str">
        <f t="shared" si="263"/>
        <v>$75K-$100K</v>
      </c>
    </row>
    <row r="16620" spans="1:5" x14ac:dyDescent="0.3">
      <c r="A16620" s="33" t="s">
        <v>2</v>
      </c>
      <c r="B16620" s="33" t="s">
        <v>53</v>
      </c>
      <c r="C16620" s="33"/>
      <c r="D16620" s="33" t="s">
        <v>808</v>
      </c>
      <c r="E16620" t="str">
        <f t="shared" si="263"/>
        <v>No Data</v>
      </c>
    </row>
    <row r="16621" spans="1:5" x14ac:dyDescent="0.3">
      <c r="A16621" s="33" t="s">
        <v>4</v>
      </c>
      <c r="B16621" s="33" t="s">
        <v>97</v>
      </c>
      <c r="C16621" s="33">
        <v>133000</v>
      </c>
      <c r="D16621" s="33" t="s">
        <v>629</v>
      </c>
      <c r="E16621" t="str">
        <f t="shared" si="263"/>
        <v>$125K-$200K</v>
      </c>
    </row>
    <row r="16622" spans="1:5" x14ac:dyDescent="0.3">
      <c r="A16622" s="33" t="s">
        <v>129</v>
      </c>
      <c r="B16622" s="33" t="s">
        <v>70</v>
      </c>
      <c r="C16622" s="33">
        <v>156500</v>
      </c>
      <c r="D16622" s="33" t="s">
        <v>864</v>
      </c>
      <c r="E16622" t="str">
        <f t="shared" si="263"/>
        <v>$125K-$200K</v>
      </c>
    </row>
    <row r="16623" spans="1:5" x14ac:dyDescent="0.3">
      <c r="A16623" s="33" t="s">
        <v>0</v>
      </c>
      <c r="B16623" s="33" t="s">
        <v>53</v>
      </c>
      <c r="C16623" s="33"/>
      <c r="D16623" s="33" t="s">
        <v>455</v>
      </c>
      <c r="E16623" t="str">
        <f t="shared" si="263"/>
        <v>No Data</v>
      </c>
    </row>
    <row r="16624" spans="1:5" x14ac:dyDescent="0.3">
      <c r="A16624" s="33" t="s">
        <v>125</v>
      </c>
      <c r="B16624" s="33" t="s">
        <v>53</v>
      </c>
      <c r="C16624" s="33">
        <v>91000</v>
      </c>
      <c r="D16624" s="33" t="s">
        <v>3719</v>
      </c>
      <c r="E16624" t="str">
        <f t="shared" si="263"/>
        <v>$75K-$100K</v>
      </c>
    </row>
    <row r="16625" spans="1:5" x14ac:dyDescent="0.3">
      <c r="A16625" s="33" t="s">
        <v>2</v>
      </c>
      <c r="B16625" s="33" t="s">
        <v>53</v>
      </c>
      <c r="C16625" s="33"/>
      <c r="D16625" s="33" t="s">
        <v>6318</v>
      </c>
      <c r="E16625" t="str">
        <f t="shared" si="263"/>
        <v>No Data</v>
      </c>
    </row>
    <row r="16626" spans="1:5" x14ac:dyDescent="0.3">
      <c r="A16626" s="33" t="s">
        <v>126</v>
      </c>
      <c r="B16626" s="33" t="s">
        <v>53</v>
      </c>
      <c r="C16626" s="33">
        <v>90000</v>
      </c>
      <c r="D16626" s="33" t="s">
        <v>1836</v>
      </c>
      <c r="E16626" t="str">
        <f t="shared" si="263"/>
        <v>$75K-$100K</v>
      </c>
    </row>
    <row r="16627" spans="1:5" x14ac:dyDescent="0.3">
      <c r="A16627" s="33" t="s">
        <v>4</v>
      </c>
      <c r="B16627" s="33" t="s">
        <v>124</v>
      </c>
      <c r="C16627" s="33">
        <v>147500</v>
      </c>
      <c r="D16627" s="33" t="s">
        <v>2120</v>
      </c>
      <c r="E16627" t="str">
        <f t="shared" si="263"/>
        <v>$125K-$200K</v>
      </c>
    </row>
    <row r="16628" spans="1:5" x14ac:dyDescent="0.3">
      <c r="A16628" s="33" t="s">
        <v>2</v>
      </c>
      <c r="B16628" s="33" t="s">
        <v>53</v>
      </c>
      <c r="C16628" s="33"/>
      <c r="D16628" s="33" t="s">
        <v>299</v>
      </c>
      <c r="E16628" t="str">
        <f t="shared" si="263"/>
        <v>No Data</v>
      </c>
    </row>
    <row r="16629" spans="1:5" x14ac:dyDescent="0.3">
      <c r="A16629" s="33" t="s">
        <v>0</v>
      </c>
      <c r="B16629" s="33" t="s">
        <v>54</v>
      </c>
      <c r="C16629" s="33"/>
      <c r="D16629" s="33" t="s">
        <v>258</v>
      </c>
      <c r="E16629" t="str">
        <f t="shared" si="263"/>
        <v>No Data</v>
      </c>
    </row>
    <row r="16630" spans="1:5" x14ac:dyDescent="0.3">
      <c r="A16630" s="33" t="s">
        <v>4</v>
      </c>
      <c r="B16630" s="33" t="s">
        <v>53</v>
      </c>
      <c r="C16630" s="33">
        <v>204000</v>
      </c>
      <c r="D16630" s="33" t="s">
        <v>219</v>
      </c>
      <c r="E16630" t="str">
        <f t="shared" si="263"/>
        <v>&gt;$200K</v>
      </c>
    </row>
    <row r="16631" spans="1:5" x14ac:dyDescent="0.3">
      <c r="A16631" s="33" t="s">
        <v>125</v>
      </c>
      <c r="B16631" s="33" t="s">
        <v>53</v>
      </c>
      <c r="C16631" s="33">
        <v>167500</v>
      </c>
      <c r="D16631" s="33" t="s">
        <v>4268</v>
      </c>
      <c r="E16631" t="str">
        <f t="shared" si="263"/>
        <v>$125K-$200K</v>
      </c>
    </row>
    <row r="16632" spans="1:5" x14ac:dyDescent="0.3">
      <c r="A16632" s="33" t="s">
        <v>2</v>
      </c>
      <c r="B16632" s="33" t="s">
        <v>53</v>
      </c>
      <c r="C16632" s="33"/>
      <c r="D16632" s="33" t="s">
        <v>213</v>
      </c>
      <c r="E16632" t="str">
        <f t="shared" si="263"/>
        <v>No Data</v>
      </c>
    </row>
    <row r="16633" spans="1:5" x14ac:dyDescent="0.3">
      <c r="A16633" s="33" t="s">
        <v>2</v>
      </c>
      <c r="B16633" s="33" t="s">
        <v>53</v>
      </c>
      <c r="C16633" s="33"/>
      <c r="D16633" s="33" t="s">
        <v>268</v>
      </c>
      <c r="E16633" t="str">
        <f t="shared" si="263"/>
        <v>No Data</v>
      </c>
    </row>
    <row r="16634" spans="1:5" x14ac:dyDescent="0.3">
      <c r="A16634" s="33" t="s">
        <v>2</v>
      </c>
      <c r="B16634" s="33" t="s">
        <v>53</v>
      </c>
      <c r="C16634" s="33">
        <v>92500</v>
      </c>
      <c r="D16634" s="33" t="s">
        <v>5935</v>
      </c>
      <c r="E16634" t="str">
        <f t="shared" si="263"/>
        <v>$75K-$100K</v>
      </c>
    </row>
    <row r="16635" spans="1:5" x14ac:dyDescent="0.3">
      <c r="A16635" s="33" t="s">
        <v>2</v>
      </c>
      <c r="B16635" s="33" t="s">
        <v>106</v>
      </c>
      <c r="C16635" s="33">
        <v>63000</v>
      </c>
      <c r="D16635" s="33" t="s">
        <v>335</v>
      </c>
      <c r="E16635" t="str">
        <f t="shared" si="263"/>
        <v>&lt;$75K</v>
      </c>
    </row>
    <row r="16636" spans="1:5" x14ac:dyDescent="0.3">
      <c r="A16636" s="33" t="s">
        <v>2</v>
      </c>
      <c r="B16636" s="33" t="s">
        <v>57</v>
      </c>
      <c r="C16636" s="33"/>
      <c r="D16636" s="33" t="s">
        <v>6319</v>
      </c>
      <c r="E16636" t="str">
        <f t="shared" si="263"/>
        <v>No Data</v>
      </c>
    </row>
    <row r="16637" spans="1:5" x14ac:dyDescent="0.3">
      <c r="A16637" s="33" t="s">
        <v>2</v>
      </c>
      <c r="B16637" s="33" t="s">
        <v>53</v>
      </c>
      <c r="C16637" s="33"/>
      <c r="D16637" s="33" t="s">
        <v>6320</v>
      </c>
      <c r="E16637" t="str">
        <f t="shared" si="263"/>
        <v>No Data</v>
      </c>
    </row>
    <row r="16638" spans="1:5" x14ac:dyDescent="0.3">
      <c r="A16638" s="33" t="s">
        <v>0</v>
      </c>
      <c r="B16638" s="33" t="s">
        <v>53</v>
      </c>
      <c r="C16638" s="33"/>
      <c r="D16638" s="33" t="s">
        <v>258</v>
      </c>
      <c r="E16638" t="str">
        <f t="shared" si="263"/>
        <v>No Data</v>
      </c>
    </row>
    <row r="16639" spans="1:5" x14ac:dyDescent="0.3">
      <c r="A16639" s="33" t="s">
        <v>0</v>
      </c>
      <c r="B16639" s="33" t="s">
        <v>53</v>
      </c>
      <c r="C16639" s="33">
        <v>100000</v>
      </c>
      <c r="D16639" s="33" t="s">
        <v>3547</v>
      </c>
      <c r="E16639" t="str">
        <f t="shared" si="263"/>
        <v>$75K-$100K</v>
      </c>
    </row>
    <row r="16640" spans="1:5" x14ac:dyDescent="0.3">
      <c r="A16640" s="33" t="s">
        <v>4</v>
      </c>
      <c r="B16640" s="33" t="s">
        <v>54</v>
      </c>
      <c r="C16640" s="33">
        <v>90000</v>
      </c>
      <c r="D16640" s="33" t="s">
        <v>6321</v>
      </c>
      <c r="E16640" t="str">
        <f t="shared" si="263"/>
        <v>$75K-$100K</v>
      </c>
    </row>
    <row r="16641" spans="1:5" x14ac:dyDescent="0.3">
      <c r="A16641" s="33" t="s">
        <v>4</v>
      </c>
      <c r="B16641" s="33" t="s">
        <v>53</v>
      </c>
      <c r="C16641" s="33">
        <v>90000</v>
      </c>
      <c r="D16641" s="33" t="s">
        <v>2260</v>
      </c>
      <c r="E16641" t="str">
        <f t="shared" si="263"/>
        <v>$75K-$100K</v>
      </c>
    </row>
    <row r="16642" spans="1:5" x14ac:dyDescent="0.3">
      <c r="A16642" s="33" t="s">
        <v>2</v>
      </c>
      <c r="B16642" s="33" t="s">
        <v>53</v>
      </c>
      <c r="C16642" s="33"/>
      <c r="D16642" s="33" t="s">
        <v>1089</v>
      </c>
      <c r="E16642" t="str">
        <f t="shared" si="263"/>
        <v>No Data</v>
      </c>
    </row>
    <row r="16643" spans="1:5" x14ac:dyDescent="0.3">
      <c r="A16643" s="33" t="s">
        <v>128</v>
      </c>
      <c r="B16643" s="33" t="s">
        <v>53</v>
      </c>
      <c r="C16643" s="33">
        <v>169347.5</v>
      </c>
      <c r="D16643" s="33" t="s">
        <v>792</v>
      </c>
      <c r="E16643" t="str">
        <f t="shared" ref="E16643:E16706" si="264">_xlfn.XLOOKUP(C16643,$H$16:$H$21,$G$16:$G$21,,1)</f>
        <v>$125K-$200K</v>
      </c>
    </row>
    <row r="16644" spans="1:5" x14ac:dyDescent="0.3">
      <c r="A16644" s="33" t="s">
        <v>4</v>
      </c>
      <c r="B16644" s="33" t="s">
        <v>53</v>
      </c>
      <c r="C16644" s="33"/>
      <c r="D16644" s="33" t="s">
        <v>793</v>
      </c>
      <c r="E16644" t="str">
        <f t="shared" si="264"/>
        <v>No Data</v>
      </c>
    </row>
    <row r="16645" spans="1:5" x14ac:dyDescent="0.3">
      <c r="A16645" s="33" t="s">
        <v>2</v>
      </c>
      <c r="B16645" s="33" t="s">
        <v>54</v>
      </c>
      <c r="C16645" s="33"/>
      <c r="D16645" s="33" t="s">
        <v>238</v>
      </c>
      <c r="E16645" t="str">
        <f t="shared" si="264"/>
        <v>No Data</v>
      </c>
    </row>
    <row r="16646" spans="1:5" x14ac:dyDescent="0.3">
      <c r="A16646" s="33" t="s">
        <v>126</v>
      </c>
      <c r="B16646" s="33" t="s">
        <v>53</v>
      </c>
      <c r="C16646" s="33"/>
      <c r="D16646" s="33" t="s">
        <v>6322</v>
      </c>
      <c r="E16646" t="str">
        <f t="shared" si="264"/>
        <v>No Data</v>
      </c>
    </row>
    <row r="16647" spans="1:5" x14ac:dyDescent="0.3">
      <c r="A16647" s="33" t="s">
        <v>2</v>
      </c>
      <c r="B16647" s="33" t="s">
        <v>53</v>
      </c>
      <c r="C16647" s="33">
        <v>62500</v>
      </c>
      <c r="D16647" s="33" t="s">
        <v>252</v>
      </c>
      <c r="E16647" t="str">
        <f t="shared" si="264"/>
        <v>&lt;$75K</v>
      </c>
    </row>
    <row r="16648" spans="1:5" x14ac:dyDescent="0.3">
      <c r="A16648" s="33" t="s">
        <v>0</v>
      </c>
      <c r="B16648" s="33" t="s">
        <v>53</v>
      </c>
      <c r="C16648" s="33">
        <v>116393</v>
      </c>
      <c r="D16648" s="33" t="s">
        <v>4893</v>
      </c>
      <c r="E16648" t="str">
        <f t="shared" si="264"/>
        <v>$100K-$125K</v>
      </c>
    </row>
    <row r="16649" spans="1:5" x14ac:dyDescent="0.3">
      <c r="A16649" s="33" t="s">
        <v>2</v>
      </c>
      <c r="B16649" s="33" t="s">
        <v>53</v>
      </c>
      <c r="C16649" s="33">
        <v>65350</v>
      </c>
      <c r="D16649" s="33" t="s">
        <v>4972</v>
      </c>
      <c r="E16649" t="str">
        <f t="shared" si="264"/>
        <v>&lt;$75K</v>
      </c>
    </row>
    <row r="16650" spans="1:5" x14ac:dyDescent="0.3">
      <c r="A16650" s="33" t="s">
        <v>4</v>
      </c>
      <c r="B16650" s="33" t="s">
        <v>53</v>
      </c>
      <c r="C16650" s="33"/>
      <c r="D16650" s="33" t="s">
        <v>373</v>
      </c>
      <c r="E16650" t="str">
        <f t="shared" si="264"/>
        <v>No Data</v>
      </c>
    </row>
    <row r="16651" spans="1:5" x14ac:dyDescent="0.3">
      <c r="A16651" s="33" t="s">
        <v>0</v>
      </c>
      <c r="B16651" s="33" t="s">
        <v>97</v>
      </c>
      <c r="C16651" s="33">
        <v>163525</v>
      </c>
      <c r="D16651" s="33" t="s">
        <v>6323</v>
      </c>
      <c r="E16651" t="str">
        <f t="shared" si="264"/>
        <v>$125K-$200K</v>
      </c>
    </row>
    <row r="16652" spans="1:5" x14ac:dyDescent="0.3">
      <c r="A16652" s="33" t="s">
        <v>4</v>
      </c>
      <c r="B16652" s="33" t="s">
        <v>53</v>
      </c>
      <c r="C16652" s="33">
        <v>52100</v>
      </c>
      <c r="D16652" s="33" t="s">
        <v>299</v>
      </c>
      <c r="E16652" t="str">
        <f t="shared" si="264"/>
        <v>&lt;$75K</v>
      </c>
    </row>
    <row r="16653" spans="1:5" x14ac:dyDescent="0.3">
      <c r="A16653" s="33" t="s">
        <v>0</v>
      </c>
      <c r="B16653" s="33" t="s">
        <v>53</v>
      </c>
      <c r="C16653" s="33"/>
      <c r="D16653" s="33" t="s">
        <v>609</v>
      </c>
      <c r="E16653" t="str">
        <f t="shared" si="264"/>
        <v>No Data</v>
      </c>
    </row>
    <row r="16654" spans="1:5" x14ac:dyDescent="0.3">
      <c r="A16654" s="33" t="s">
        <v>0</v>
      </c>
      <c r="B16654" s="33" t="s">
        <v>54</v>
      </c>
      <c r="C16654" s="33"/>
      <c r="D16654" s="33" t="s">
        <v>6324</v>
      </c>
      <c r="E16654" t="str">
        <f t="shared" si="264"/>
        <v>No Data</v>
      </c>
    </row>
    <row r="16655" spans="1:5" x14ac:dyDescent="0.3">
      <c r="A16655" s="33" t="s">
        <v>4</v>
      </c>
      <c r="B16655" s="33" t="s">
        <v>53</v>
      </c>
      <c r="C16655" s="33">
        <v>73000</v>
      </c>
      <c r="D16655" s="33" t="s">
        <v>6325</v>
      </c>
      <c r="E16655" t="str">
        <f t="shared" si="264"/>
        <v>&lt;$75K</v>
      </c>
    </row>
    <row r="16656" spans="1:5" x14ac:dyDescent="0.3">
      <c r="A16656" s="33" t="s">
        <v>2</v>
      </c>
      <c r="B16656" s="33" t="s">
        <v>53</v>
      </c>
      <c r="C16656" s="33"/>
      <c r="D16656" s="33" t="s">
        <v>252</v>
      </c>
      <c r="E16656" t="str">
        <f t="shared" si="264"/>
        <v>No Data</v>
      </c>
    </row>
    <row r="16657" spans="1:5" x14ac:dyDescent="0.3">
      <c r="A16657" s="33" t="s">
        <v>4</v>
      </c>
      <c r="B16657" s="33" t="s">
        <v>53</v>
      </c>
      <c r="C16657" s="33">
        <v>147500</v>
      </c>
      <c r="D16657" s="33" t="s">
        <v>463</v>
      </c>
      <c r="E16657" t="str">
        <f t="shared" si="264"/>
        <v>$125K-$200K</v>
      </c>
    </row>
    <row r="16658" spans="1:5" x14ac:dyDescent="0.3">
      <c r="A16658" s="33" t="s">
        <v>2</v>
      </c>
      <c r="B16658" s="33" t="s">
        <v>53</v>
      </c>
      <c r="C16658" s="33">
        <v>120000</v>
      </c>
      <c r="D16658" s="33" t="s">
        <v>6257</v>
      </c>
      <c r="E16658" t="str">
        <f t="shared" si="264"/>
        <v>$100K-$125K</v>
      </c>
    </row>
    <row r="16659" spans="1:5" x14ac:dyDescent="0.3">
      <c r="A16659" s="33" t="s">
        <v>52</v>
      </c>
      <c r="B16659" s="33" t="s">
        <v>75</v>
      </c>
      <c r="C16659" s="33">
        <v>89100</v>
      </c>
      <c r="D16659" s="33" t="s">
        <v>5322</v>
      </c>
      <c r="E16659" t="str">
        <f t="shared" si="264"/>
        <v>$75K-$100K</v>
      </c>
    </row>
    <row r="16660" spans="1:5" x14ac:dyDescent="0.3">
      <c r="A16660" s="33" t="s">
        <v>0</v>
      </c>
      <c r="B16660" s="33" t="s">
        <v>54</v>
      </c>
      <c r="C16660" s="33">
        <v>146500</v>
      </c>
      <c r="D16660" s="33" t="s">
        <v>476</v>
      </c>
      <c r="E16660" t="str">
        <f t="shared" si="264"/>
        <v>$125K-$200K</v>
      </c>
    </row>
    <row r="16661" spans="1:5" x14ac:dyDescent="0.3">
      <c r="A16661" s="33" t="s">
        <v>125</v>
      </c>
      <c r="B16661" s="33" t="s">
        <v>53</v>
      </c>
      <c r="C16661" s="33">
        <v>90000</v>
      </c>
      <c r="D16661" s="33" t="s">
        <v>1173</v>
      </c>
      <c r="E16661" t="str">
        <f t="shared" si="264"/>
        <v>$75K-$100K</v>
      </c>
    </row>
    <row r="16662" spans="1:5" x14ac:dyDescent="0.3">
      <c r="A16662" s="33" t="s">
        <v>0</v>
      </c>
      <c r="B16662" s="33" t="s">
        <v>53</v>
      </c>
      <c r="C16662" s="33">
        <v>64500</v>
      </c>
      <c r="D16662" s="33" t="s">
        <v>6326</v>
      </c>
      <c r="E16662" t="str">
        <f t="shared" si="264"/>
        <v>&lt;$75K</v>
      </c>
    </row>
    <row r="16663" spans="1:5" x14ac:dyDescent="0.3">
      <c r="A16663" s="33" t="s">
        <v>4</v>
      </c>
      <c r="B16663" s="33" t="s">
        <v>53</v>
      </c>
      <c r="C16663" s="33">
        <v>115000</v>
      </c>
      <c r="D16663" s="33" t="s">
        <v>6327</v>
      </c>
      <c r="E16663" t="str">
        <f t="shared" si="264"/>
        <v>$100K-$125K</v>
      </c>
    </row>
    <row r="16664" spans="1:5" x14ac:dyDescent="0.3">
      <c r="A16664" s="33" t="s">
        <v>4</v>
      </c>
      <c r="B16664" s="33" t="s">
        <v>53</v>
      </c>
      <c r="C16664" s="33">
        <v>111608.5</v>
      </c>
      <c r="D16664" s="33" t="s">
        <v>792</v>
      </c>
      <c r="E16664" t="str">
        <f t="shared" si="264"/>
        <v>$100K-$125K</v>
      </c>
    </row>
    <row r="16665" spans="1:5" x14ac:dyDescent="0.3">
      <c r="A16665" s="33" t="s">
        <v>0</v>
      </c>
      <c r="B16665" s="33" t="s">
        <v>69</v>
      </c>
      <c r="C16665" s="33">
        <v>157500</v>
      </c>
      <c r="D16665" s="33" t="s">
        <v>211</v>
      </c>
      <c r="E16665" t="str">
        <f t="shared" si="264"/>
        <v>$125K-$200K</v>
      </c>
    </row>
    <row r="16666" spans="1:5" x14ac:dyDescent="0.3">
      <c r="A16666" s="33" t="s">
        <v>0</v>
      </c>
      <c r="B16666" s="33" t="s">
        <v>54</v>
      </c>
      <c r="C16666" s="33">
        <v>215000</v>
      </c>
      <c r="D16666" s="33" t="s">
        <v>2330</v>
      </c>
      <c r="E16666" t="str">
        <f t="shared" si="264"/>
        <v>&gt;$200K</v>
      </c>
    </row>
    <row r="16667" spans="1:5" x14ac:dyDescent="0.3">
      <c r="A16667" s="33" t="s">
        <v>4</v>
      </c>
      <c r="B16667" s="33" t="s">
        <v>53</v>
      </c>
      <c r="C16667" s="33"/>
      <c r="D16667" s="33" t="s">
        <v>300</v>
      </c>
      <c r="E16667" t="str">
        <f t="shared" si="264"/>
        <v>No Data</v>
      </c>
    </row>
    <row r="16668" spans="1:5" x14ac:dyDescent="0.3">
      <c r="A16668" s="33" t="s">
        <v>0</v>
      </c>
      <c r="B16668" s="33" t="s">
        <v>53</v>
      </c>
      <c r="C16668" s="33">
        <v>252000</v>
      </c>
      <c r="D16668" s="33" t="s">
        <v>6144</v>
      </c>
      <c r="E16668" t="str">
        <f t="shared" si="264"/>
        <v>&gt;$200K</v>
      </c>
    </row>
    <row r="16669" spans="1:5" x14ac:dyDescent="0.3">
      <c r="A16669" s="33" t="s">
        <v>2</v>
      </c>
      <c r="B16669" s="33" t="s">
        <v>53</v>
      </c>
      <c r="C16669" s="33">
        <v>90000</v>
      </c>
      <c r="D16669" s="33" t="s">
        <v>2082</v>
      </c>
      <c r="E16669" t="str">
        <f t="shared" si="264"/>
        <v>$75K-$100K</v>
      </c>
    </row>
    <row r="16670" spans="1:5" x14ac:dyDescent="0.3">
      <c r="A16670" s="33" t="s">
        <v>2</v>
      </c>
      <c r="B16670" s="33" t="s">
        <v>53</v>
      </c>
      <c r="C16670" s="33"/>
      <c r="D16670" s="33" t="s">
        <v>729</v>
      </c>
      <c r="E16670" t="str">
        <f t="shared" si="264"/>
        <v>No Data</v>
      </c>
    </row>
    <row r="16671" spans="1:5" x14ac:dyDescent="0.3">
      <c r="A16671" s="33" t="s">
        <v>4</v>
      </c>
      <c r="B16671" s="33" t="s">
        <v>54</v>
      </c>
      <c r="C16671" s="33">
        <v>136735</v>
      </c>
      <c r="D16671" s="33" t="s">
        <v>5398</v>
      </c>
      <c r="E16671" t="str">
        <f t="shared" si="264"/>
        <v>$125K-$200K</v>
      </c>
    </row>
    <row r="16672" spans="1:5" x14ac:dyDescent="0.3">
      <c r="A16672" s="33" t="s">
        <v>1</v>
      </c>
      <c r="B16672" s="33" t="s">
        <v>53</v>
      </c>
      <c r="C16672" s="33">
        <v>225000</v>
      </c>
      <c r="D16672" s="33" t="s">
        <v>6328</v>
      </c>
      <c r="E16672" t="str">
        <f t="shared" si="264"/>
        <v>&gt;$200K</v>
      </c>
    </row>
    <row r="16673" spans="1:5" x14ac:dyDescent="0.3">
      <c r="A16673" s="33" t="s">
        <v>2</v>
      </c>
      <c r="B16673" s="33" t="s">
        <v>53</v>
      </c>
      <c r="C16673" s="33">
        <v>82830</v>
      </c>
      <c r="D16673" s="33" t="s">
        <v>6329</v>
      </c>
      <c r="E16673" t="str">
        <f t="shared" si="264"/>
        <v>$75K-$100K</v>
      </c>
    </row>
    <row r="16674" spans="1:5" x14ac:dyDescent="0.3">
      <c r="A16674" s="33" t="s">
        <v>125</v>
      </c>
      <c r="B16674" s="33" t="s">
        <v>53</v>
      </c>
      <c r="C16674" s="33">
        <v>110000</v>
      </c>
      <c r="D16674" s="33" t="s">
        <v>1445</v>
      </c>
      <c r="E16674" t="str">
        <f t="shared" si="264"/>
        <v>$100K-$125K</v>
      </c>
    </row>
    <row r="16675" spans="1:5" x14ac:dyDescent="0.3">
      <c r="A16675" s="33" t="s">
        <v>2</v>
      </c>
      <c r="B16675" s="33" t="s">
        <v>53</v>
      </c>
      <c r="C16675" s="33">
        <v>72500</v>
      </c>
      <c r="D16675" s="33" t="s">
        <v>449</v>
      </c>
      <c r="E16675" t="str">
        <f t="shared" si="264"/>
        <v>&lt;$75K</v>
      </c>
    </row>
    <row r="16676" spans="1:5" x14ac:dyDescent="0.3">
      <c r="A16676" s="33" t="s">
        <v>0</v>
      </c>
      <c r="B16676" s="33" t="s">
        <v>53</v>
      </c>
      <c r="C16676" s="33">
        <v>101116</v>
      </c>
      <c r="D16676" s="33" t="s">
        <v>6330</v>
      </c>
      <c r="E16676" t="str">
        <f t="shared" si="264"/>
        <v>$100K-$125K</v>
      </c>
    </row>
    <row r="16677" spans="1:5" x14ac:dyDescent="0.3">
      <c r="A16677" s="33" t="s">
        <v>0</v>
      </c>
      <c r="B16677" s="33" t="s">
        <v>53</v>
      </c>
      <c r="C16677" s="33">
        <v>175000</v>
      </c>
      <c r="D16677" s="33" t="s">
        <v>6331</v>
      </c>
      <c r="E16677" t="str">
        <f t="shared" si="264"/>
        <v>$125K-$200K</v>
      </c>
    </row>
    <row r="16678" spans="1:5" x14ac:dyDescent="0.3">
      <c r="A16678" s="33" t="s">
        <v>128</v>
      </c>
      <c r="B16678" s="33" t="s">
        <v>53</v>
      </c>
      <c r="C16678" s="33">
        <v>157500</v>
      </c>
      <c r="D16678" s="33" t="s">
        <v>1417</v>
      </c>
      <c r="E16678" t="str">
        <f t="shared" si="264"/>
        <v>$125K-$200K</v>
      </c>
    </row>
    <row r="16679" spans="1:5" x14ac:dyDescent="0.3">
      <c r="A16679" s="33" t="s">
        <v>2</v>
      </c>
      <c r="B16679" s="33" t="s">
        <v>53</v>
      </c>
      <c r="C16679" s="33">
        <v>133141.5</v>
      </c>
      <c r="D16679" s="33" t="s">
        <v>579</v>
      </c>
      <c r="E16679" t="str">
        <f t="shared" si="264"/>
        <v>$125K-$200K</v>
      </c>
    </row>
    <row r="16680" spans="1:5" x14ac:dyDescent="0.3">
      <c r="A16680" s="33" t="s">
        <v>126</v>
      </c>
      <c r="B16680" s="33" t="s">
        <v>53</v>
      </c>
      <c r="C16680" s="33">
        <v>135000</v>
      </c>
      <c r="D16680" s="33" t="s">
        <v>237</v>
      </c>
      <c r="E16680" t="str">
        <f t="shared" si="264"/>
        <v>$125K-$200K</v>
      </c>
    </row>
    <row r="16681" spans="1:5" x14ac:dyDescent="0.3">
      <c r="A16681" s="33" t="s">
        <v>2</v>
      </c>
      <c r="B16681" s="33" t="s">
        <v>81</v>
      </c>
      <c r="C16681" s="33">
        <v>160000</v>
      </c>
      <c r="D16681" s="33" t="s">
        <v>1112</v>
      </c>
      <c r="E16681" t="str">
        <f t="shared" si="264"/>
        <v>$125K-$200K</v>
      </c>
    </row>
    <row r="16682" spans="1:5" x14ac:dyDescent="0.3">
      <c r="A16682" s="33" t="s">
        <v>2</v>
      </c>
      <c r="B16682" s="33" t="s">
        <v>53</v>
      </c>
      <c r="C16682" s="33"/>
      <c r="D16682" s="33" t="s">
        <v>299</v>
      </c>
      <c r="E16682" t="str">
        <f t="shared" si="264"/>
        <v>No Data</v>
      </c>
    </row>
    <row r="16683" spans="1:5" x14ac:dyDescent="0.3">
      <c r="A16683" s="33" t="s">
        <v>4</v>
      </c>
      <c r="B16683" s="33" t="s">
        <v>54</v>
      </c>
      <c r="C16683" s="33">
        <v>175000</v>
      </c>
      <c r="D16683" s="33" t="s">
        <v>6332</v>
      </c>
      <c r="E16683" t="str">
        <f t="shared" si="264"/>
        <v>$125K-$200K</v>
      </c>
    </row>
    <row r="16684" spans="1:5" x14ac:dyDescent="0.3">
      <c r="A16684" s="33" t="s">
        <v>0</v>
      </c>
      <c r="B16684" s="33" t="s">
        <v>54</v>
      </c>
      <c r="C16684" s="33"/>
      <c r="D16684" s="33" t="s">
        <v>6333</v>
      </c>
      <c r="E16684" t="str">
        <f t="shared" si="264"/>
        <v>No Data</v>
      </c>
    </row>
    <row r="16685" spans="1:5" x14ac:dyDescent="0.3">
      <c r="A16685" s="33" t="s">
        <v>0</v>
      </c>
      <c r="B16685" s="33" t="s">
        <v>53</v>
      </c>
      <c r="C16685" s="33">
        <v>125000</v>
      </c>
      <c r="D16685" s="33" t="s">
        <v>385</v>
      </c>
      <c r="E16685" t="str">
        <f t="shared" si="264"/>
        <v>$100K-$125K</v>
      </c>
    </row>
    <row r="16686" spans="1:5" x14ac:dyDescent="0.3">
      <c r="A16686" s="33" t="s">
        <v>128</v>
      </c>
      <c r="B16686" s="33" t="s">
        <v>83</v>
      </c>
      <c r="C16686" s="33">
        <v>171121</v>
      </c>
      <c r="D16686" s="33" t="s">
        <v>2600</v>
      </c>
      <c r="E16686" t="str">
        <f t="shared" si="264"/>
        <v>$125K-$200K</v>
      </c>
    </row>
    <row r="16687" spans="1:5" x14ac:dyDescent="0.3">
      <c r="A16687" s="33" t="s">
        <v>2</v>
      </c>
      <c r="B16687" s="33" t="s">
        <v>53</v>
      </c>
      <c r="C16687" s="33"/>
      <c r="D16687" s="33" t="s">
        <v>2617</v>
      </c>
      <c r="E16687" t="str">
        <f t="shared" si="264"/>
        <v>No Data</v>
      </c>
    </row>
    <row r="16688" spans="1:5" x14ac:dyDescent="0.3">
      <c r="A16688" s="33" t="s">
        <v>1</v>
      </c>
      <c r="B16688" s="33" t="s">
        <v>88</v>
      </c>
      <c r="C16688" s="33">
        <v>79200</v>
      </c>
      <c r="D16688" s="33" t="s">
        <v>6334</v>
      </c>
      <c r="E16688" t="str">
        <f t="shared" si="264"/>
        <v>$75K-$100K</v>
      </c>
    </row>
    <row r="16689" spans="1:5" x14ac:dyDescent="0.3">
      <c r="A16689" s="33" t="s">
        <v>0</v>
      </c>
      <c r="B16689" s="33" t="s">
        <v>53</v>
      </c>
      <c r="C16689" s="33">
        <v>107330</v>
      </c>
      <c r="D16689" s="33" t="s">
        <v>6335</v>
      </c>
      <c r="E16689" t="str">
        <f t="shared" si="264"/>
        <v>$100K-$125K</v>
      </c>
    </row>
    <row r="16690" spans="1:5" x14ac:dyDescent="0.3">
      <c r="A16690" s="33" t="s">
        <v>4</v>
      </c>
      <c r="B16690" s="33" t="s">
        <v>53</v>
      </c>
      <c r="C16690" s="33">
        <v>135500</v>
      </c>
      <c r="D16690" s="33" t="s">
        <v>519</v>
      </c>
      <c r="E16690" t="str">
        <f t="shared" si="264"/>
        <v>$125K-$200K</v>
      </c>
    </row>
    <row r="16691" spans="1:5" x14ac:dyDescent="0.3">
      <c r="A16691" s="33" t="s">
        <v>2</v>
      </c>
      <c r="B16691" s="33" t="s">
        <v>53</v>
      </c>
      <c r="C16691" s="33">
        <v>92459.8984375</v>
      </c>
      <c r="D16691" s="33" t="s">
        <v>6336</v>
      </c>
      <c r="E16691" t="str">
        <f t="shared" si="264"/>
        <v>$75K-$100K</v>
      </c>
    </row>
    <row r="16692" spans="1:5" x14ac:dyDescent="0.3">
      <c r="A16692" s="33" t="s">
        <v>4</v>
      </c>
      <c r="B16692" s="33" t="s">
        <v>53</v>
      </c>
      <c r="C16692" s="33">
        <v>90000</v>
      </c>
      <c r="D16692" s="33" t="s">
        <v>1303</v>
      </c>
      <c r="E16692" t="str">
        <f t="shared" si="264"/>
        <v>$75K-$100K</v>
      </c>
    </row>
    <row r="16693" spans="1:5" x14ac:dyDescent="0.3">
      <c r="A16693" s="33" t="s">
        <v>126</v>
      </c>
      <c r="B16693" s="33" t="s">
        <v>53</v>
      </c>
      <c r="C16693" s="33">
        <v>151950</v>
      </c>
      <c r="D16693" s="33" t="s">
        <v>476</v>
      </c>
      <c r="E16693" t="str">
        <f t="shared" si="264"/>
        <v>$125K-$200K</v>
      </c>
    </row>
    <row r="16694" spans="1:5" x14ac:dyDescent="0.3">
      <c r="A16694" s="33" t="s">
        <v>2</v>
      </c>
      <c r="B16694" s="33" t="s">
        <v>53</v>
      </c>
      <c r="C16694" s="33">
        <v>80500</v>
      </c>
      <c r="D16694" s="33" t="s">
        <v>6337</v>
      </c>
      <c r="E16694" t="str">
        <f t="shared" si="264"/>
        <v>$75K-$100K</v>
      </c>
    </row>
    <row r="16695" spans="1:5" x14ac:dyDescent="0.3">
      <c r="A16695" s="33" t="s">
        <v>0</v>
      </c>
      <c r="B16695" s="33" t="s">
        <v>53</v>
      </c>
      <c r="C16695" s="33">
        <v>110000</v>
      </c>
      <c r="D16695" s="33" t="s">
        <v>6338</v>
      </c>
      <c r="E16695" t="str">
        <f t="shared" si="264"/>
        <v>$100K-$125K</v>
      </c>
    </row>
    <row r="16696" spans="1:5" x14ac:dyDescent="0.3">
      <c r="A16696" s="33" t="s">
        <v>4</v>
      </c>
      <c r="B16696" s="33" t="s">
        <v>53</v>
      </c>
      <c r="C16696" s="33">
        <v>107000</v>
      </c>
      <c r="D16696" s="33" t="s">
        <v>238</v>
      </c>
      <c r="E16696" t="str">
        <f t="shared" si="264"/>
        <v>$100K-$125K</v>
      </c>
    </row>
    <row r="16697" spans="1:5" x14ac:dyDescent="0.3">
      <c r="A16697" s="33" t="s">
        <v>2</v>
      </c>
      <c r="B16697" s="33" t="s">
        <v>127</v>
      </c>
      <c r="C16697" s="33">
        <v>57500</v>
      </c>
      <c r="D16697" s="33" t="s">
        <v>3083</v>
      </c>
      <c r="E16697" t="str">
        <f t="shared" si="264"/>
        <v>&lt;$75K</v>
      </c>
    </row>
    <row r="16698" spans="1:5" x14ac:dyDescent="0.3">
      <c r="A16698" s="33" t="s">
        <v>0</v>
      </c>
      <c r="B16698" s="33" t="s">
        <v>58</v>
      </c>
      <c r="C16698" s="33"/>
      <c r="D16698" s="33" t="s">
        <v>6339</v>
      </c>
      <c r="E16698" t="str">
        <f t="shared" si="264"/>
        <v>No Data</v>
      </c>
    </row>
    <row r="16699" spans="1:5" x14ac:dyDescent="0.3">
      <c r="A16699" s="33" t="s">
        <v>0</v>
      </c>
      <c r="B16699" s="33" t="s">
        <v>53</v>
      </c>
      <c r="C16699" s="33">
        <v>159331</v>
      </c>
      <c r="D16699" s="33" t="s">
        <v>422</v>
      </c>
      <c r="E16699" t="str">
        <f t="shared" si="264"/>
        <v>$125K-$200K</v>
      </c>
    </row>
    <row r="16700" spans="1:5" x14ac:dyDescent="0.3">
      <c r="A16700" s="33" t="s">
        <v>2</v>
      </c>
      <c r="B16700" s="33" t="s">
        <v>53</v>
      </c>
      <c r="C16700" s="33"/>
      <c r="D16700" s="33" t="s">
        <v>6340</v>
      </c>
      <c r="E16700" t="str">
        <f t="shared" si="264"/>
        <v>No Data</v>
      </c>
    </row>
    <row r="16701" spans="1:5" x14ac:dyDescent="0.3">
      <c r="A16701" s="33" t="s">
        <v>0</v>
      </c>
      <c r="B16701" s="33" t="s">
        <v>53</v>
      </c>
      <c r="C16701" s="33"/>
      <c r="D16701" s="33" t="s">
        <v>213</v>
      </c>
      <c r="E16701" t="str">
        <f t="shared" si="264"/>
        <v>No Data</v>
      </c>
    </row>
    <row r="16702" spans="1:5" x14ac:dyDescent="0.3">
      <c r="A16702" s="33" t="s">
        <v>0</v>
      </c>
      <c r="B16702" s="33" t="s">
        <v>99</v>
      </c>
      <c r="C16702" s="33">
        <v>79200</v>
      </c>
      <c r="D16702" s="33" t="s">
        <v>329</v>
      </c>
      <c r="E16702" t="str">
        <f t="shared" si="264"/>
        <v>$75K-$100K</v>
      </c>
    </row>
    <row r="16703" spans="1:5" x14ac:dyDescent="0.3">
      <c r="A16703" s="33" t="s">
        <v>126</v>
      </c>
      <c r="B16703" s="33" t="s">
        <v>54</v>
      </c>
      <c r="C16703" s="33">
        <v>157500</v>
      </c>
      <c r="D16703" s="33" t="s">
        <v>3132</v>
      </c>
      <c r="E16703" t="str">
        <f t="shared" si="264"/>
        <v>$125K-$200K</v>
      </c>
    </row>
    <row r="16704" spans="1:5" x14ac:dyDescent="0.3">
      <c r="A16704" s="33" t="s">
        <v>2</v>
      </c>
      <c r="B16704" s="33" t="s">
        <v>53</v>
      </c>
      <c r="C16704" s="33"/>
      <c r="D16704" s="33" t="s">
        <v>3311</v>
      </c>
      <c r="E16704" t="str">
        <f t="shared" si="264"/>
        <v>No Data</v>
      </c>
    </row>
    <row r="16705" spans="1:5" x14ac:dyDescent="0.3">
      <c r="A16705" s="33" t="s">
        <v>128</v>
      </c>
      <c r="B16705" s="33" t="s">
        <v>53</v>
      </c>
      <c r="C16705" s="33"/>
      <c r="D16705" s="33" t="s">
        <v>2202</v>
      </c>
      <c r="E16705" t="str">
        <f t="shared" si="264"/>
        <v>No Data</v>
      </c>
    </row>
    <row r="16706" spans="1:5" x14ac:dyDescent="0.3">
      <c r="A16706" s="33" t="s">
        <v>4</v>
      </c>
      <c r="B16706" s="33" t="s">
        <v>53</v>
      </c>
      <c r="C16706" s="33"/>
      <c r="D16706" s="33" t="s">
        <v>232</v>
      </c>
      <c r="E16706" t="str">
        <f t="shared" si="264"/>
        <v>No Data</v>
      </c>
    </row>
    <row r="16707" spans="1:5" x14ac:dyDescent="0.3">
      <c r="A16707" s="33" t="s">
        <v>0</v>
      </c>
      <c r="B16707" s="33" t="s">
        <v>53</v>
      </c>
      <c r="C16707" s="33">
        <v>200000</v>
      </c>
      <c r="D16707" s="33" t="s">
        <v>6341</v>
      </c>
      <c r="E16707" t="str">
        <f t="shared" ref="E16707:E16770" si="265">_xlfn.XLOOKUP(C16707,$H$16:$H$21,$G$16:$G$21,,1)</f>
        <v>$125K-$200K</v>
      </c>
    </row>
    <row r="16708" spans="1:5" x14ac:dyDescent="0.3">
      <c r="A16708" s="33" t="s">
        <v>2</v>
      </c>
      <c r="B16708" s="33" t="s">
        <v>53</v>
      </c>
      <c r="C16708" s="33"/>
      <c r="D16708" s="33" t="s">
        <v>268</v>
      </c>
      <c r="E16708" t="str">
        <f t="shared" si="265"/>
        <v>No Data</v>
      </c>
    </row>
    <row r="16709" spans="1:5" x14ac:dyDescent="0.3">
      <c r="A16709" s="33" t="s">
        <v>0</v>
      </c>
      <c r="B16709" s="33" t="s">
        <v>53</v>
      </c>
      <c r="C16709" s="33">
        <v>100000</v>
      </c>
      <c r="D16709" s="33" t="s">
        <v>6342</v>
      </c>
      <c r="E16709" t="str">
        <f t="shared" si="265"/>
        <v>$75K-$100K</v>
      </c>
    </row>
    <row r="16710" spans="1:5" x14ac:dyDescent="0.3">
      <c r="A16710" s="33" t="s">
        <v>4</v>
      </c>
      <c r="B16710" s="33" t="s">
        <v>53</v>
      </c>
      <c r="C16710" s="33"/>
      <c r="D16710" s="33" t="s">
        <v>2722</v>
      </c>
      <c r="E16710" t="str">
        <f t="shared" si="265"/>
        <v>No Data</v>
      </c>
    </row>
    <row r="16711" spans="1:5" x14ac:dyDescent="0.3">
      <c r="A16711" s="33" t="s">
        <v>4</v>
      </c>
      <c r="B16711" s="33" t="s">
        <v>54</v>
      </c>
      <c r="C16711" s="33">
        <v>116100</v>
      </c>
      <c r="D16711" s="33" t="s">
        <v>1380</v>
      </c>
      <c r="E16711" t="str">
        <f t="shared" si="265"/>
        <v>$100K-$125K</v>
      </c>
    </row>
    <row r="16712" spans="1:5" x14ac:dyDescent="0.3">
      <c r="A16712" s="33" t="s">
        <v>4</v>
      </c>
      <c r="B16712" s="33" t="s">
        <v>53</v>
      </c>
      <c r="C16712" s="33">
        <v>100000</v>
      </c>
      <c r="D16712" s="33" t="s">
        <v>268</v>
      </c>
      <c r="E16712" t="str">
        <f t="shared" si="265"/>
        <v>$75K-$100K</v>
      </c>
    </row>
    <row r="16713" spans="1:5" x14ac:dyDescent="0.3">
      <c r="A16713" s="33" t="s">
        <v>4</v>
      </c>
      <c r="B16713" s="33" t="s">
        <v>53</v>
      </c>
      <c r="C16713" s="33">
        <v>140000</v>
      </c>
      <c r="D16713" s="33" t="s">
        <v>230</v>
      </c>
      <c r="E16713" t="str">
        <f t="shared" si="265"/>
        <v>$125K-$200K</v>
      </c>
    </row>
    <row r="16714" spans="1:5" x14ac:dyDescent="0.3">
      <c r="A16714" s="33" t="s">
        <v>4</v>
      </c>
      <c r="B16714" s="33" t="s">
        <v>54</v>
      </c>
      <c r="C16714" s="33"/>
      <c r="D16714" s="33" t="s">
        <v>1126</v>
      </c>
      <c r="E16714" t="str">
        <f t="shared" si="265"/>
        <v>No Data</v>
      </c>
    </row>
    <row r="16715" spans="1:5" x14ac:dyDescent="0.3">
      <c r="A16715" s="33" t="s">
        <v>4</v>
      </c>
      <c r="B16715" s="33" t="s">
        <v>53</v>
      </c>
      <c r="C16715" s="33"/>
      <c r="D16715" s="33" t="s">
        <v>6343</v>
      </c>
      <c r="E16715" t="str">
        <f t="shared" si="265"/>
        <v>No Data</v>
      </c>
    </row>
    <row r="16716" spans="1:5" x14ac:dyDescent="0.3">
      <c r="A16716" s="33" t="s">
        <v>2</v>
      </c>
      <c r="B16716" s="33" t="s">
        <v>53</v>
      </c>
      <c r="C16716" s="33"/>
      <c r="D16716" s="33" t="s">
        <v>6344</v>
      </c>
      <c r="E16716" t="str">
        <f t="shared" si="265"/>
        <v>No Data</v>
      </c>
    </row>
    <row r="16717" spans="1:5" x14ac:dyDescent="0.3">
      <c r="A16717" s="33" t="s">
        <v>2</v>
      </c>
      <c r="B16717" s="33" t="s">
        <v>53</v>
      </c>
      <c r="C16717" s="33">
        <v>55000</v>
      </c>
      <c r="D16717" s="33" t="s">
        <v>6345</v>
      </c>
      <c r="E16717" t="str">
        <f t="shared" si="265"/>
        <v>&lt;$75K</v>
      </c>
    </row>
    <row r="16718" spans="1:5" x14ac:dyDescent="0.3">
      <c r="A16718" s="33" t="s">
        <v>2</v>
      </c>
      <c r="B16718" s="33" t="s">
        <v>53</v>
      </c>
      <c r="C16718" s="33"/>
      <c r="D16718" s="33" t="s">
        <v>572</v>
      </c>
      <c r="E16718" t="str">
        <f t="shared" si="265"/>
        <v>No Data</v>
      </c>
    </row>
    <row r="16719" spans="1:5" x14ac:dyDescent="0.3">
      <c r="A16719" s="33" t="s">
        <v>4</v>
      </c>
      <c r="B16719" s="33" t="s">
        <v>81</v>
      </c>
      <c r="C16719" s="33">
        <v>175000</v>
      </c>
      <c r="D16719" s="33" t="s">
        <v>369</v>
      </c>
      <c r="E16719" t="str">
        <f t="shared" si="265"/>
        <v>$125K-$200K</v>
      </c>
    </row>
    <row r="16720" spans="1:5" x14ac:dyDescent="0.3">
      <c r="A16720" s="33" t="s">
        <v>126</v>
      </c>
      <c r="B16720" s="33" t="s">
        <v>53</v>
      </c>
      <c r="C16720" s="33">
        <v>137500</v>
      </c>
      <c r="D16720" s="33" t="s">
        <v>6346</v>
      </c>
      <c r="E16720" t="str">
        <f t="shared" si="265"/>
        <v>$125K-$200K</v>
      </c>
    </row>
    <row r="16721" spans="1:5" x14ac:dyDescent="0.3">
      <c r="A16721" s="33" t="s">
        <v>0</v>
      </c>
      <c r="B16721" s="33" t="s">
        <v>53</v>
      </c>
      <c r="C16721" s="33">
        <v>160000</v>
      </c>
      <c r="D16721" s="33" t="s">
        <v>160</v>
      </c>
      <c r="E16721" t="str">
        <f t="shared" si="265"/>
        <v>$125K-$200K</v>
      </c>
    </row>
    <row r="16722" spans="1:5" x14ac:dyDescent="0.3">
      <c r="A16722" s="33" t="s">
        <v>52</v>
      </c>
      <c r="B16722" s="33" t="s">
        <v>53</v>
      </c>
      <c r="C16722" s="33">
        <v>51862.75</v>
      </c>
      <c r="D16722" s="33" t="s">
        <v>1238</v>
      </c>
      <c r="E16722" t="str">
        <f t="shared" si="265"/>
        <v>&lt;$75K</v>
      </c>
    </row>
    <row r="16723" spans="1:5" x14ac:dyDescent="0.3">
      <c r="A16723" s="33" t="s">
        <v>2</v>
      </c>
      <c r="B16723" s="33" t="s">
        <v>53</v>
      </c>
      <c r="C16723" s="33"/>
      <c r="D16723" s="33" t="s">
        <v>6347</v>
      </c>
      <c r="E16723" t="str">
        <f t="shared" si="265"/>
        <v>No Data</v>
      </c>
    </row>
    <row r="16724" spans="1:5" x14ac:dyDescent="0.3">
      <c r="A16724" s="33" t="s">
        <v>4</v>
      </c>
      <c r="B16724" s="33" t="s">
        <v>54</v>
      </c>
      <c r="C16724" s="33">
        <v>115000</v>
      </c>
      <c r="D16724" s="33" t="s">
        <v>993</v>
      </c>
      <c r="E16724" t="str">
        <f t="shared" si="265"/>
        <v>$100K-$125K</v>
      </c>
    </row>
    <row r="16725" spans="1:5" x14ac:dyDescent="0.3">
      <c r="A16725" s="33" t="s">
        <v>2</v>
      </c>
      <c r="B16725" s="33" t="s">
        <v>53</v>
      </c>
      <c r="C16725" s="33"/>
      <c r="D16725" s="33" t="s">
        <v>232</v>
      </c>
      <c r="E16725" t="str">
        <f t="shared" si="265"/>
        <v>No Data</v>
      </c>
    </row>
    <row r="16726" spans="1:5" x14ac:dyDescent="0.3">
      <c r="A16726" s="33" t="s">
        <v>0</v>
      </c>
      <c r="B16726" s="33" t="s">
        <v>53</v>
      </c>
      <c r="C16726" s="33">
        <v>144500</v>
      </c>
      <c r="D16726" s="33" t="s">
        <v>6348</v>
      </c>
      <c r="E16726" t="str">
        <f t="shared" si="265"/>
        <v>$125K-$200K</v>
      </c>
    </row>
    <row r="16727" spans="1:5" x14ac:dyDescent="0.3">
      <c r="A16727" s="33" t="s">
        <v>125</v>
      </c>
      <c r="B16727" s="33" t="s">
        <v>53</v>
      </c>
      <c r="C16727" s="33">
        <v>132367</v>
      </c>
      <c r="D16727" s="33" t="s">
        <v>6349</v>
      </c>
      <c r="E16727" t="str">
        <f t="shared" si="265"/>
        <v>$125K-$200K</v>
      </c>
    </row>
    <row r="16728" spans="1:5" x14ac:dyDescent="0.3">
      <c r="A16728" s="33" t="s">
        <v>4</v>
      </c>
      <c r="B16728" s="33" t="s">
        <v>54</v>
      </c>
      <c r="C16728" s="33">
        <v>125000</v>
      </c>
      <c r="D16728" s="33" t="s">
        <v>1057</v>
      </c>
      <c r="E16728" t="str">
        <f t="shared" si="265"/>
        <v>$100K-$125K</v>
      </c>
    </row>
    <row r="16729" spans="1:5" x14ac:dyDescent="0.3">
      <c r="A16729" s="33" t="s">
        <v>0</v>
      </c>
      <c r="B16729" s="33" t="s">
        <v>53</v>
      </c>
      <c r="C16729" s="33">
        <v>198500</v>
      </c>
      <c r="D16729" s="33" t="s">
        <v>431</v>
      </c>
      <c r="E16729" t="str">
        <f t="shared" si="265"/>
        <v>$125K-$200K</v>
      </c>
    </row>
    <row r="16730" spans="1:5" x14ac:dyDescent="0.3">
      <c r="A16730" s="33" t="s">
        <v>126</v>
      </c>
      <c r="B16730" s="33" t="s">
        <v>53</v>
      </c>
      <c r="C16730" s="33">
        <v>166500</v>
      </c>
      <c r="D16730" s="33" t="s">
        <v>225</v>
      </c>
      <c r="E16730" t="str">
        <f t="shared" si="265"/>
        <v>$125K-$200K</v>
      </c>
    </row>
    <row r="16731" spans="1:5" x14ac:dyDescent="0.3">
      <c r="A16731" s="33" t="s">
        <v>2</v>
      </c>
      <c r="B16731" s="33" t="s">
        <v>53</v>
      </c>
      <c r="C16731" s="33">
        <v>65000</v>
      </c>
      <c r="D16731" s="33" t="s">
        <v>6049</v>
      </c>
      <c r="E16731" t="str">
        <f t="shared" si="265"/>
        <v>&lt;$75K</v>
      </c>
    </row>
    <row r="16732" spans="1:5" x14ac:dyDescent="0.3">
      <c r="A16732" s="33" t="s">
        <v>4</v>
      </c>
      <c r="B16732" s="33" t="s">
        <v>112</v>
      </c>
      <c r="C16732" s="33">
        <v>45000</v>
      </c>
      <c r="D16732" s="33" t="s">
        <v>1790</v>
      </c>
      <c r="E16732" t="str">
        <f t="shared" si="265"/>
        <v>&lt;$75K</v>
      </c>
    </row>
    <row r="16733" spans="1:5" x14ac:dyDescent="0.3">
      <c r="A16733" s="33" t="s">
        <v>2</v>
      </c>
      <c r="B16733" s="33" t="s">
        <v>53</v>
      </c>
      <c r="C16733" s="33"/>
      <c r="D16733" s="33" t="s">
        <v>6350</v>
      </c>
      <c r="E16733" t="str">
        <f t="shared" si="265"/>
        <v>No Data</v>
      </c>
    </row>
    <row r="16734" spans="1:5" x14ac:dyDescent="0.3">
      <c r="A16734" s="33" t="s">
        <v>0</v>
      </c>
      <c r="B16734" s="33" t="s">
        <v>53</v>
      </c>
      <c r="C16734" s="33">
        <v>150000</v>
      </c>
      <c r="D16734" s="33" t="s">
        <v>5757</v>
      </c>
      <c r="E16734" t="str">
        <f t="shared" si="265"/>
        <v>$125K-$200K</v>
      </c>
    </row>
    <row r="16735" spans="1:5" x14ac:dyDescent="0.3">
      <c r="A16735" s="33" t="s">
        <v>4</v>
      </c>
      <c r="B16735" s="33" t="s">
        <v>53</v>
      </c>
      <c r="C16735" s="33">
        <v>125000</v>
      </c>
      <c r="D16735" s="33" t="s">
        <v>466</v>
      </c>
      <c r="E16735" t="str">
        <f t="shared" si="265"/>
        <v>$100K-$125K</v>
      </c>
    </row>
    <row r="16736" spans="1:5" x14ac:dyDescent="0.3">
      <c r="A16736" s="33" t="s">
        <v>0</v>
      </c>
      <c r="B16736" s="33" t="s">
        <v>53</v>
      </c>
      <c r="C16736" s="33"/>
      <c r="D16736" s="33" t="s">
        <v>218</v>
      </c>
      <c r="E16736" t="str">
        <f t="shared" si="265"/>
        <v>No Data</v>
      </c>
    </row>
    <row r="16737" spans="1:5" x14ac:dyDescent="0.3">
      <c r="A16737" s="33" t="s">
        <v>0</v>
      </c>
      <c r="B16737" s="33" t="s">
        <v>53</v>
      </c>
      <c r="C16737" s="33">
        <v>132121.6875</v>
      </c>
      <c r="D16737" s="33" t="s">
        <v>5815</v>
      </c>
      <c r="E16737" t="str">
        <f t="shared" si="265"/>
        <v>$125K-$200K</v>
      </c>
    </row>
    <row r="16738" spans="1:5" x14ac:dyDescent="0.3">
      <c r="A16738" s="33" t="s">
        <v>2</v>
      </c>
      <c r="B16738" s="33" t="s">
        <v>53</v>
      </c>
      <c r="C16738" s="33">
        <v>65000</v>
      </c>
      <c r="D16738" s="33" t="s">
        <v>2098</v>
      </c>
      <c r="E16738" t="str">
        <f t="shared" si="265"/>
        <v>&lt;$75K</v>
      </c>
    </row>
    <row r="16739" spans="1:5" x14ac:dyDescent="0.3">
      <c r="A16739" s="33" t="s">
        <v>4</v>
      </c>
      <c r="B16739" s="33" t="s">
        <v>53</v>
      </c>
      <c r="C16739" s="33">
        <v>135000</v>
      </c>
      <c r="D16739" s="33" t="s">
        <v>449</v>
      </c>
      <c r="E16739" t="str">
        <f t="shared" si="265"/>
        <v>$125K-$200K</v>
      </c>
    </row>
    <row r="16740" spans="1:5" x14ac:dyDescent="0.3">
      <c r="A16740" s="33" t="s">
        <v>126</v>
      </c>
      <c r="B16740" s="33" t="s">
        <v>81</v>
      </c>
      <c r="C16740" s="33">
        <v>150000</v>
      </c>
      <c r="D16740" s="33" t="s">
        <v>235</v>
      </c>
      <c r="E16740" t="str">
        <f t="shared" si="265"/>
        <v>$125K-$200K</v>
      </c>
    </row>
    <row r="16741" spans="1:5" x14ac:dyDescent="0.3">
      <c r="A16741" s="33" t="s">
        <v>126</v>
      </c>
      <c r="B16741" s="33" t="s">
        <v>88</v>
      </c>
      <c r="C16741" s="33">
        <v>147500</v>
      </c>
      <c r="D16741" s="33" t="s">
        <v>353</v>
      </c>
      <c r="E16741" t="str">
        <f t="shared" si="265"/>
        <v>$125K-$200K</v>
      </c>
    </row>
    <row r="16742" spans="1:5" x14ac:dyDescent="0.3">
      <c r="A16742" s="33" t="s">
        <v>0</v>
      </c>
      <c r="B16742" s="33" t="s">
        <v>54</v>
      </c>
      <c r="C16742" s="33"/>
      <c r="D16742" s="33" t="s">
        <v>457</v>
      </c>
      <c r="E16742" t="str">
        <f t="shared" si="265"/>
        <v>No Data</v>
      </c>
    </row>
    <row r="16743" spans="1:5" x14ac:dyDescent="0.3">
      <c r="A16743" s="33" t="s">
        <v>128</v>
      </c>
      <c r="B16743" s="33" t="s">
        <v>54</v>
      </c>
      <c r="C16743" s="33"/>
      <c r="D16743" s="33" t="s">
        <v>499</v>
      </c>
      <c r="E16743" t="str">
        <f t="shared" si="265"/>
        <v>No Data</v>
      </c>
    </row>
    <row r="16744" spans="1:5" x14ac:dyDescent="0.3">
      <c r="A16744" s="33" t="s">
        <v>0</v>
      </c>
      <c r="B16744" s="33" t="s">
        <v>53</v>
      </c>
      <c r="C16744" s="33">
        <v>119500</v>
      </c>
      <c r="D16744" s="33" t="s">
        <v>299</v>
      </c>
      <c r="E16744" t="str">
        <f t="shared" si="265"/>
        <v>$100K-$125K</v>
      </c>
    </row>
    <row r="16745" spans="1:5" x14ac:dyDescent="0.3">
      <c r="A16745" s="33" t="s">
        <v>0</v>
      </c>
      <c r="B16745" s="33" t="s">
        <v>113</v>
      </c>
      <c r="C16745" s="33">
        <v>109500</v>
      </c>
      <c r="D16745" s="33" t="s">
        <v>532</v>
      </c>
      <c r="E16745" t="str">
        <f t="shared" si="265"/>
        <v>$100K-$125K</v>
      </c>
    </row>
    <row r="16746" spans="1:5" x14ac:dyDescent="0.3">
      <c r="A16746" s="33" t="s">
        <v>2</v>
      </c>
      <c r="B16746" s="33" t="s">
        <v>53</v>
      </c>
      <c r="C16746" s="33">
        <v>80500</v>
      </c>
      <c r="D16746" s="33" t="s">
        <v>520</v>
      </c>
      <c r="E16746" t="str">
        <f t="shared" si="265"/>
        <v>$75K-$100K</v>
      </c>
    </row>
    <row r="16747" spans="1:5" x14ac:dyDescent="0.3">
      <c r="A16747" s="33" t="s">
        <v>4</v>
      </c>
      <c r="B16747" s="33" t="s">
        <v>53</v>
      </c>
      <c r="C16747" s="33">
        <v>96773</v>
      </c>
      <c r="D16747" s="33" t="s">
        <v>1098</v>
      </c>
      <c r="E16747" t="str">
        <f t="shared" si="265"/>
        <v>$75K-$100K</v>
      </c>
    </row>
    <row r="16748" spans="1:5" x14ac:dyDescent="0.3">
      <c r="A16748" s="33" t="s">
        <v>2</v>
      </c>
      <c r="B16748" s="33" t="s">
        <v>53</v>
      </c>
      <c r="C16748" s="33"/>
      <c r="D16748" s="33" t="s">
        <v>268</v>
      </c>
      <c r="E16748" t="str">
        <f t="shared" si="265"/>
        <v>No Data</v>
      </c>
    </row>
    <row r="16749" spans="1:5" x14ac:dyDescent="0.3">
      <c r="A16749" s="33" t="s">
        <v>0</v>
      </c>
      <c r="B16749" s="33" t="s">
        <v>53</v>
      </c>
      <c r="C16749" s="33"/>
      <c r="D16749" s="33" t="s">
        <v>5500</v>
      </c>
      <c r="E16749" t="str">
        <f t="shared" si="265"/>
        <v>No Data</v>
      </c>
    </row>
    <row r="16750" spans="1:5" x14ac:dyDescent="0.3">
      <c r="A16750" s="33" t="s">
        <v>126</v>
      </c>
      <c r="B16750" s="33" t="s">
        <v>53</v>
      </c>
      <c r="C16750" s="33">
        <v>170000</v>
      </c>
      <c r="D16750" s="33" t="s">
        <v>377</v>
      </c>
      <c r="E16750" t="str">
        <f t="shared" si="265"/>
        <v>$125K-$200K</v>
      </c>
    </row>
    <row r="16751" spans="1:5" x14ac:dyDescent="0.3">
      <c r="A16751" s="33" t="s">
        <v>0</v>
      </c>
      <c r="B16751" s="33" t="s">
        <v>53</v>
      </c>
      <c r="C16751" s="33">
        <v>200000</v>
      </c>
      <c r="D16751" s="33" t="s">
        <v>3835</v>
      </c>
      <c r="E16751" t="str">
        <f t="shared" si="265"/>
        <v>$125K-$200K</v>
      </c>
    </row>
    <row r="16752" spans="1:5" x14ac:dyDescent="0.3">
      <c r="A16752" s="33" t="s">
        <v>2</v>
      </c>
      <c r="B16752" s="33" t="s">
        <v>123</v>
      </c>
      <c r="C16752" s="33">
        <v>105000</v>
      </c>
      <c r="D16752" s="33" t="s">
        <v>335</v>
      </c>
      <c r="E16752" t="str">
        <f t="shared" si="265"/>
        <v>$100K-$125K</v>
      </c>
    </row>
    <row r="16753" spans="1:5" x14ac:dyDescent="0.3">
      <c r="A16753" s="33" t="s">
        <v>0</v>
      </c>
      <c r="B16753" s="33" t="s">
        <v>67</v>
      </c>
      <c r="C16753" s="33">
        <v>69962.5</v>
      </c>
      <c r="D16753" s="33" t="s">
        <v>2434</v>
      </c>
      <c r="E16753" t="str">
        <f t="shared" si="265"/>
        <v>&lt;$75K</v>
      </c>
    </row>
    <row r="16754" spans="1:5" x14ac:dyDescent="0.3">
      <c r="A16754" s="33" t="s">
        <v>128</v>
      </c>
      <c r="B16754" s="33" t="s">
        <v>53</v>
      </c>
      <c r="C16754" s="33"/>
      <c r="D16754" s="33" t="s">
        <v>6351</v>
      </c>
      <c r="E16754" t="str">
        <f t="shared" si="265"/>
        <v>No Data</v>
      </c>
    </row>
    <row r="16755" spans="1:5" x14ac:dyDescent="0.3">
      <c r="A16755" s="33" t="s">
        <v>52</v>
      </c>
      <c r="B16755" s="33" t="s">
        <v>53</v>
      </c>
      <c r="C16755" s="33">
        <v>69781.53125</v>
      </c>
      <c r="D16755" s="33" t="s">
        <v>424</v>
      </c>
      <c r="E16755" t="str">
        <f t="shared" si="265"/>
        <v>&lt;$75K</v>
      </c>
    </row>
    <row r="16756" spans="1:5" x14ac:dyDescent="0.3">
      <c r="A16756" s="33" t="s">
        <v>125</v>
      </c>
      <c r="B16756" s="33" t="s">
        <v>53</v>
      </c>
      <c r="C16756" s="33"/>
      <c r="D16756" s="33" t="s">
        <v>234</v>
      </c>
      <c r="E16756" t="str">
        <f t="shared" si="265"/>
        <v>No Data</v>
      </c>
    </row>
    <row r="16757" spans="1:5" x14ac:dyDescent="0.3">
      <c r="A16757" s="33" t="s">
        <v>2</v>
      </c>
      <c r="B16757" s="33" t="s">
        <v>88</v>
      </c>
      <c r="C16757" s="33">
        <v>165000</v>
      </c>
      <c r="D16757" s="33" t="s">
        <v>2152</v>
      </c>
      <c r="E16757" t="str">
        <f t="shared" si="265"/>
        <v>$125K-$200K</v>
      </c>
    </row>
    <row r="16758" spans="1:5" x14ac:dyDescent="0.3">
      <c r="A16758" s="33" t="s">
        <v>2</v>
      </c>
      <c r="B16758" s="33" t="s">
        <v>53</v>
      </c>
      <c r="C16758" s="33">
        <v>151950</v>
      </c>
      <c r="D16758" s="33" t="s">
        <v>476</v>
      </c>
      <c r="E16758" t="str">
        <f t="shared" si="265"/>
        <v>$125K-$200K</v>
      </c>
    </row>
    <row r="16759" spans="1:5" x14ac:dyDescent="0.3">
      <c r="A16759" s="33" t="s">
        <v>2</v>
      </c>
      <c r="B16759" s="33" t="s">
        <v>53</v>
      </c>
      <c r="C16759" s="33">
        <v>65000</v>
      </c>
      <c r="D16759" s="33" t="s">
        <v>6352</v>
      </c>
      <c r="E16759" t="str">
        <f t="shared" si="265"/>
        <v>&lt;$75K</v>
      </c>
    </row>
    <row r="16760" spans="1:5" x14ac:dyDescent="0.3">
      <c r="A16760" s="33" t="s">
        <v>4</v>
      </c>
      <c r="B16760" s="33" t="s">
        <v>53</v>
      </c>
      <c r="C16760" s="33">
        <v>165000</v>
      </c>
      <c r="D16760" s="33" t="s">
        <v>6353</v>
      </c>
      <c r="E16760" t="str">
        <f t="shared" si="265"/>
        <v>$125K-$200K</v>
      </c>
    </row>
    <row r="16761" spans="1:5" x14ac:dyDescent="0.3">
      <c r="A16761" s="33" t="s">
        <v>4</v>
      </c>
      <c r="B16761" s="33" t="s">
        <v>53</v>
      </c>
      <c r="C16761" s="33"/>
      <c r="D16761" s="33" t="s">
        <v>6354</v>
      </c>
      <c r="E16761" t="str">
        <f t="shared" si="265"/>
        <v>No Data</v>
      </c>
    </row>
    <row r="16762" spans="1:5" x14ac:dyDescent="0.3">
      <c r="A16762" s="33" t="s">
        <v>126</v>
      </c>
      <c r="B16762" s="33" t="s">
        <v>110</v>
      </c>
      <c r="C16762" s="33">
        <v>176500</v>
      </c>
      <c r="D16762" s="33" t="s">
        <v>1303</v>
      </c>
      <c r="E16762" t="str">
        <f t="shared" si="265"/>
        <v>$125K-$200K</v>
      </c>
    </row>
    <row r="16763" spans="1:5" x14ac:dyDescent="0.3">
      <c r="A16763" s="33" t="s">
        <v>126</v>
      </c>
      <c r="B16763" s="33" t="s">
        <v>54</v>
      </c>
      <c r="C16763" s="33">
        <v>170000</v>
      </c>
      <c r="D16763" s="33" t="s">
        <v>913</v>
      </c>
      <c r="E16763" t="str">
        <f t="shared" si="265"/>
        <v>$125K-$200K</v>
      </c>
    </row>
    <row r="16764" spans="1:5" x14ac:dyDescent="0.3">
      <c r="A16764" s="33" t="s">
        <v>2</v>
      </c>
      <c r="B16764" s="33" t="s">
        <v>53</v>
      </c>
      <c r="C16764" s="33"/>
      <c r="D16764" s="33" t="s">
        <v>5493</v>
      </c>
      <c r="E16764" t="str">
        <f t="shared" si="265"/>
        <v>No Data</v>
      </c>
    </row>
    <row r="16765" spans="1:5" x14ac:dyDescent="0.3">
      <c r="A16765" s="33" t="s">
        <v>126</v>
      </c>
      <c r="B16765" s="33" t="s">
        <v>54</v>
      </c>
      <c r="C16765" s="33"/>
      <c r="D16765" s="33" t="s">
        <v>2274</v>
      </c>
      <c r="E16765" t="str">
        <f t="shared" si="265"/>
        <v>No Data</v>
      </c>
    </row>
    <row r="16766" spans="1:5" x14ac:dyDescent="0.3">
      <c r="A16766" s="33" t="s">
        <v>2</v>
      </c>
      <c r="B16766" s="33" t="s">
        <v>53</v>
      </c>
      <c r="C16766" s="33">
        <v>89315.203125</v>
      </c>
      <c r="D16766" s="33" t="s">
        <v>6355</v>
      </c>
      <c r="E16766" t="str">
        <f t="shared" si="265"/>
        <v>$75K-$100K</v>
      </c>
    </row>
    <row r="16767" spans="1:5" x14ac:dyDescent="0.3">
      <c r="A16767" s="33" t="s">
        <v>126</v>
      </c>
      <c r="B16767" s="33" t="s">
        <v>53</v>
      </c>
      <c r="C16767" s="33">
        <v>135000</v>
      </c>
      <c r="D16767" s="33" t="s">
        <v>238</v>
      </c>
      <c r="E16767" t="str">
        <f t="shared" si="265"/>
        <v>$125K-$200K</v>
      </c>
    </row>
    <row r="16768" spans="1:5" x14ac:dyDescent="0.3">
      <c r="A16768" s="33" t="s">
        <v>4</v>
      </c>
      <c r="B16768" s="33" t="s">
        <v>53</v>
      </c>
      <c r="C16768" s="33">
        <v>98650</v>
      </c>
      <c r="D16768" s="33" t="s">
        <v>5569</v>
      </c>
      <c r="E16768" t="str">
        <f t="shared" si="265"/>
        <v>$75K-$100K</v>
      </c>
    </row>
    <row r="16769" spans="1:5" x14ac:dyDescent="0.3">
      <c r="A16769" s="33" t="s">
        <v>4</v>
      </c>
      <c r="B16769" s="33" t="s">
        <v>53</v>
      </c>
      <c r="C16769" s="33"/>
      <c r="D16769" s="33" t="s">
        <v>230</v>
      </c>
      <c r="E16769" t="str">
        <f t="shared" si="265"/>
        <v>No Data</v>
      </c>
    </row>
    <row r="16770" spans="1:5" x14ac:dyDescent="0.3">
      <c r="A16770" s="33" t="s">
        <v>2</v>
      </c>
      <c r="B16770" s="33" t="s">
        <v>53</v>
      </c>
      <c r="C16770" s="33"/>
      <c r="D16770" s="33" t="s">
        <v>268</v>
      </c>
      <c r="E16770" t="str">
        <f t="shared" si="265"/>
        <v>No Data</v>
      </c>
    </row>
    <row r="16771" spans="1:5" x14ac:dyDescent="0.3">
      <c r="A16771" s="33" t="s">
        <v>0</v>
      </c>
      <c r="B16771" s="33" t="s">
        <v>53</v>
      </c>
      <c r="C16771" s="33"/>
      <c r="D16771" s="33" t="s">
        <v>258</v>
      </c>
      <c r="E16771" t="str">
        <f t="shared" ref="E16771:E16834" si="266">_xlfn.XLOOKUP(C16771,$H$16:$H$21,$G$16:$G$21,,1)</f>
        <v>No Data</v>
      </c>
    </row>
    <row r="16772" spans="1:5" x14ac:dyDescent="0.3">
      <c r="A16772" s="33" t="s">
        <v>4</v>
      </c>
      <c r="B16772" s="33" t="s">
        <v>81</v>
      </c>
      <c r="C16772" s="33">
        <v>90000</v>
      </c>
      <c r="D16772" s="33" t="s">
        <v>6356</v>
      </c>
      <c r="E16772" t="str">
        <f t="shared" si="266"/>
        <v>$75K-$100K</v>
      </c>
    </row>
    <row r="16773" spans="1:5" x14ac:dyDescent="0.3">
      <c r="A16773" s="33" t="s">
        <v>128</v>
      </c>
      <c r="B16773" s="33" t="s">
        <v>53</v>
      </c>
      <c r="C16773" s="33"/>
      <c r="D16773" s="33" t="s">
        <v>6357</v>
      </c>
      <c r="E16773" t="str">
        <f t="shared" si="266"/>
        <v>No Data</v>
      </c>
    </row>
    <row r="16774" spans="1:5" x14ac:dyDescent="0.3">
      <c r="A16774" s="33" t="s">
        <v>2</v>
      </c>
      <c r="B16774" s="33" t="s">
        <v>53</v>
      </c>
      <c r="C16774" s="33"/>
      <c r="D16774" s="33" t="s">
        <v>965</v>
      </c>
      <c r="E16774" t="str">
        <f t="shared" si="266"/>
        <v>No Data</v>
      </c>
    </row>
    <row r="16775" spans="1:5" x14ac:dyDescent="0.3">
      <c r="A16775" s="33" t="s">
        <v>2</v>
      </c>
      <c r="B16775" s="33" t="s">
        <v>53</v>
      </c>
      <c r="C16775" s="33"/>
      <c r="D16775" s="33" t="s">
        <v>258</v>
      </c>
      <c r="E16775" t="str">
        <f t="shared" si="266"/>
        <v>No Data</v>
      </c>
    </row>
    <row r="16776" spans="1:5" x14ac:dyDescent="0.3">
      <c r="A16776" s="33" t="s">
        <v>0</v>
      </c>
      <c r="B16776" s="33" t="s">
        <v>53</v>
      </c>
      <c r="C16776" s="33"/>
      <c r="D16776" s="33" t="s">
        <v>1224</v>
      </c>
      <c r="E16776" t="str">
        <f t="shared" si="266"/>
        <v>No Data</v>
      </c>
    </row>
    <row r="16777" spans="1:5" x14ac:dyDescent="0.3">
      <c r="A16777" s="33" t="s">
        <v>4</v>
      </c>
      <c r="B16777" s="33" t="s">
        <v>53</v>
      </c>
      <c r="C16777" s="33"/>
      <c r="D16777" s="33" t="s">
        <v>6358</v>
      </c>
      <c r="E16777" t="str">
        <f t="shared" si="266"/>
        <v>No Data</v>
      </c>
    </row>
    <row r="16778" spans="1:5" x14ac:dyDescent="0.3">
      <c r="A16778" s="33" t="s">
        <v>4</v>
      </c>
      <c r="B16778" s="33" t="s">
        <v>53</v>
      </c>
      <c r="C16778" s="33"/>
      <c r="D16778" s="33" t="s">
        <v>6359</v>
      </c>
      <c r="E16778" t="str">
        <f t="shared" si="266"/>
        <v>No Data</v>
      </c>
    </row>
    <row r="16779" spans="1:5" x14ac:dyDescent="0.3">
      <c r="A16779" s="33" t="s">
        <v>126</v>
      </c>
      <c r="B16779" s="33" t="s">
        <v>88</v>
      </c>
      <c r="C16779" s="33">
        <v>147500</v>
      </c>
      <c r="D16779" s="33" t="s">
        <v>2495</v>
      </c>
      <c r="E16779" t="str">
        <f t="shared" si="266"/>
        <v>$125K-$200K</v>
      </c>
    </row>
    <row r="16780" spans="1:5" x14ac:dyDescent="0.3">
      <c r="A16780" s="33" t="s">
        <v>0</v>
      </c>
      <c r="B16780" s="33" t="s">
        <v>53</v>
      </c>
      <c r="C16780" s="33">
        <v>265000</v>
      </c>
      <c r="D16780" s="33" t="s">
        <v>3235</v>
      </c>
      <c r="E16780" t="str">
        <f t="shared" si="266"/>
        <v>&gt;$200K</v>
      </c>
    </row>
    <row r="16781" spans="1:5" x14ac:dyDescent="0.3">
      <c r="A16781" s="33" t="s">
        <v>2</v>
      </c>
      <c r="B16781" s="33" t="s">
        <v>53</v>
      </c>
      <c r="C16781" s="33"/>
      <c r="D16781" s="33" t="s">
        <v>5911</v>
      </c>
      <c r="E16781" t="str">
        <f t="shared" si="266"/>
        <v>No Data</v>
      </c>
    </row>
    <row r="16782" spans="1:5" x14ac:dyDescent="0.3">
      <c r="A16782" s="33" t="s">
        <v>4</v>
      </c>
      <c r="B16782" s="33" t="s">
        <v>53</v>
      </c>
      <c r="C16782" s="33">
        <v>140000</v>
      </c>
      <c r="D16782" s="33" t="s">
        <v>1320</v>
      </c>
      <c r="E16782" t="str">
        <f t="shared" si="266"/>
        <v>$125K-$200K</v>
      </c>
    </row>
    <row r="16783" spans="1:5" x14ac:dyDescent="0.3">
      <c r="A16783" s="33" t="s">
        <v>0</v>
      </c>
      <c r="B16783" s="33" t="s">
        <v>81</v>
      </c>
      <c r="C16783" s="33">
        <v>90000</v>
      </c>
      <c r="D16783" s="33" t="s">
        <v>6360</v>
      </c>
      <c r="E16783" t="str">
        <f t="shared" si="266"/>
        <v>$75K-$100K</v>
      </c>
    </row>
    <row r="16784" spans="1:5" x14ac:dyDescent="0.3">
      <c r="A16784" s="33" t="s">
        <v>52</v>
      </c>
      <c r="B16784" s="33" t="s">
        <v>123</v>
      </c>
      <c r="C16784" s="33">
        <v>80850</v>
      </c>
      <c r="D16784" s="33" t="s">
        <v>6361</v>
      </c>
      <c r="E16784" t="str">
        <f t="shared" si="266"/>
        <v>$75K-$100K</v>
      </c>
    </row>
    <row r="16785" spans="1:5" x14ac:dyDescent="0.3">
      <c r="A16785" s="33" t="s">
        <v>2</v>
      </c>
      <c r="B16785" s="33" t="s">
        <v>53</v>
      </c>
      <c r="C16785" s="33">
        <v>125557.5</v>
      </c>
      <c r="D16785" s="33" t="s">
        <v>217</v>
      </c>
      <c r="E16785" t="str">
        <f t="shared" si="266"/>
        <v>$125K-$200K</v>
      </c>
    </row>
    <row r="16786" spans="1:5" x14ac:dyDescent="0.3">
      <c r="A16786" s="33" t="s">
        <v>4</v>
      </c>
      <c r="B16786" s="33" t="s">
        <v>71</v>
      </c>
      <c r="C16786" s="33">
        <v>79200</v>
      </c>
      <c r="D16786" s="33" t="s">
        <v>2321</v>
      </c>
      <c r="E16786" t="str">
        <f t="shared" si="266"/>
        <v>$75K-$100K</v>
      </c>
    </row>
    <row r="16787" spans="1:5" x14ac:dyDescent="0.3">
      <c r="A16787" s="33" t="s">
        <v>126</v>
      </c>
      <c r="B16787" s="33" t="s">
        <v>53</v>
      </c>
      <c r="C16787" s="33">
        <v>200000</v>
      </c>
      <c r="D16787" s="33" t="s">
        <v>962</v>
      </c>
      <c r="E16787" t="str">
        <f t="shared" si="266"/>
        <v>$125K-$200K</v>
      </c>
    </row>
    <row r="16788" spans="1:5" x14ac:dyDescent="0.3">
      <c r="A16788" s="33" t="s">
        <v>52</v>
      </c>
      <c r="B16788" s="33" t="s">
        <v>81</v>
      </c>
      <c r="C16788" s="33">
        <v>85000</v>
      </c>
      <c r="D16788" s="33" t="s">
        <v>6362</v>
      </c>
      <c r="E16788" t="str">
        <f t="shared" si="266"/>
        <v>$75K-$100K</v>
      </c>
    </row>
    <row r="16789" spans="1:5" x14ac:dyDescent="0.3">
      <c r="A16789" s="33" t="s">
        <v>2</v>
      </c>
      <c r="B16789" s="33" t="s">
        <v>53</v>
      </c>
      <c r="C16789" s="33">
        <v>150000</v>
      </c>
      <c r="D16789" s="33" t="s">
        <v>577</v>
      </c>
      <c r="E16789" t="str">
        <f t="shared" si="266"/>
        <v>$125K-$200K</v>
      </c>
    </row>
    <row r="16790" spans="1:5" x14ac:dyDescent="0.3">
      <c r="A16790" s="33" t="s">
        <v>0</v>
      </c>
      <c r="B16790" s="33" t="s">
        <v>53</v>
      </c>
      <c r="C16790" s="33">
        <v>70800</v>
      </c>
      <c r="D16790" s="33" t="s">
        <v>280</v>
      </c>
      <c r="E16790" t="str">
        <f t="shared" si="266"/>
        <v>&lt;$75K</v>
      </c>
    </row>
    <row r="16791" spans="1:5" x14ac:dyDescent="0.3">
      <c r="A16791" s="33" t="s">
        <v>129</v>
      </c>
      <c r="B16791" s="33" t="s">
        <v>64</v>
      </c>
      <c r="C16791" s="33">
        <v>79200</v>
      </c>
      <c r="D16791" s="33" t="s">
        <v>3773</v>
      </c>
      <c r="E16791" t="str">
        <f t="shared" si="266"/>
        <v>$75K-$100K</v>
      </c>
    </row>
    <row r="16792" spans="1:5" x14ac:dyDescent="0.3">
      <c r="A16792" s="33" t="s">
        <v>0</v>
      </c>
      <c r="B16792" s="33" t="s">
        <v>53</v>
      </c>
      <c r="C16792" s="33"/>
      <c r="D16792" s="33" t="s">
        <v>6363</v>
      </c>
      <c r="E16792" t="str">
        <f t="shared" si="266"/>
        <v>No Data</v>
      </c>
    </row>
    <row r="16793" spans="1:5" x14ac:dyDescent="0.3">
      <c r="A16793" s="33" t="s">
        <v>2</v>
      </c>
      <c r="B16793" s="33" t="s">
        <v>84</v>
      </c>
      <c r="C16793" s="33">
        <v>89100</v>
      </c>
      <c r="D16793" s="33" t="s">
        <v>5636</v>
      </c>
      <c r="E16793" t="str">
        <f t="shared" si="266"/>
        <v>$75K-$100K</v>
      </c>
    </row>
    <row r="16794" spans="1:5" x14ac:dyDescent="0.3">
      <c r="A16794" s="33" t="s">
        <v>128</v>
      </c>
      <c r="B16794" s="33" t="s">
        <v>53</v>
      </c>
      <c r="C16794" s="33">
        <v>145000</v>
      </c>
      <c r="D16794" s="33" t="s">
        <v>252</v>
      </c>
      <c r="E16794" t="str">
        <f t="shared" si="266"/>
        <v>$125K-$200K</v>
      </c>
    </row>
    <row r="16795" spans="1:5" x14ac:dyDescent="0.3">
      <c r="A16795" s="33" t="s">
        <v>2</v>
      </c>
      <c r="B16795" s="33" t="s">
        <v>53</v>
      </c>
      <c r="C16795" s="33">
        <v>130000</v>
      </c>
      <c r="D16795" s="33" t="s">
        <v>638</v>
      </c>
      <c r="E16795" t="str">
        <f t="shared" si="266"/>
        <v>$125K-$200K</v>
      </c>
    </row>
    <row r="16796" spans="1:5" x14ac:dyDescent="0.3">
      <c r="A16796" s="33" t="s">
        <v>125</v>
      </c>
      <c r="B16796" s="33" t="s">
        <v>69</v>
      </c>
      <c r="C16796" s="33">
        <v>72900</v>
      </c>
      <c r="D16796" s="33" t="s">
        <v>294</v>
      </c>
      <c r="E16796" t="str">
        <f t="shared" si="266"/>
        <v>&lt;$75K</v>
      </c>
    </row>
    <row r="16797" spans="1:5" x14ac:dyDescent="0.3">
      <c r="A16797" s="33" t="s">
        <v>4</v>
      </c>
      <c r="B16797" s="33" t="s">
        <v>110</v>
      </c>
      <c r="C16797" s="33">
        <v>89100</v>
      </c>
      <c r="D16797" s="33" t="s">
        <v>6364</v>
      </c>
      <c r="E16797" t="str">
        <f t="shared" si="266"/>
        <v>$75K-$100K</v>
      </c>
    </row>
    <row r="16798" spans="1:5" x14ac:dyDescent="0.3">
      <c r="A16798" s="33" t="s">
        <v>0</v>
      </c>
      <c r="B16798" s="33" t="s">
        <v>53</v>
      </c>
      <c r="C16798" s="33">
        <v>138500</v>
      </c>
      <c r="D16798" s="33" t="s">
        <v>1327</v>
      </c>
      <c r="E16798" t="str">
        <f t="shared" si="266"/>
        <v>$125K-$200K</v>
      </c>
    </row>
    <row r="16799" spans="1:5" x14ac:dyDescent="0.3">
      <c r="A16799" s="33" t="s">
        <v>2</v>
      </c>
      <c r="B16799" s="33" t="s">
        <v>53</v>
      </c>
      <c r="C16799" s="33"/>
      <c r="D16799" s="33" t="s">
        <v>6365</v>
      </c>
      <c r="E16799" t="str">
        <f t="shared" si="266"/>
        <v>No Data</v>
      </c>
    </row>
    <row r="16800" spans="1:5" x14ac:dyDescent="0.3">
      <c r="A16800" s="33" t="s">
        <v>0</v>
      </c>
      <c r="B16800" s="33" t="s">
        <v>53</v>
      </c>
      <c r="C16800" s="33"/>
      <c r="D16800" s="33" t="s">
        <v>5505</v>
      </c>
      <c r="E16800" t="str">
        <f t="shared" si="266"/>
        <v>No Data</v>
      </c>
    </row>
    <row r="16801" spans="1:5" x14ac:dyDescent="0.3">
      <c r="A16801" s="33" t="s">
        <v>0</v>
      </c>
      <c r="B16801" s="33" t="s">
        <v>54</v>
      </c>
      <c r="C16801" s="33">
        <v>125000</v>
      </c>
      <c r="D16801" s="33" t="s">
        <v>499</v>
      </c>
      <c r="E16801" t="str">
        <f t="shared" si="266"/>
        <v>$100K-$125K</v>
      </c>
    </row>
    <row r="16802" spans="1:5" x14ac:dyDescent="0.3">
      <c r="A16802" s="33" t="s">
        <v>1</v>
      </c>
      <c r="B16802" s="33" t="s">
        <v>54</v>
      </c>
      <c r="C16802" s="33"/>
      <c r="D16802" s="33" t="s">
        <v>258</v>
      </c>
      <c r="E16802" t="str">
        <f t="shared" si="266"/>
        <v>No Data</v>
      </c>
    </row>
    <row r="16803" spans="1:5" x14ac:dyDescent="0.3">
      <c r="A16803" s="33" t="s">
        <v>0</v>
      </c>
      <c r="B16803" s="33" t="s">
        <v>53</v>
      </c>
      <c r="C16803" s="33"/>
      <c r="D16803" s="33" t="s">
        <v>1002</v>
      </c>
      <c r="E16803" t="str">
        <f t="shared" si="266"/>
        <v>No Data</v>
      </c>
    </row>
    <row r="16804" spans="1:5" x14ac:dyDescent="0.3">
      <c r="A16804" s="33" t="s">
        <v>126</v>
      </c>
      <c r="B16804" s="33" t="s">
        <v>53</v>
      </c>
      <c r="C16804" s="33"/>
      <c r="D16804" s="33" t="s">
        <v>6366</v>
      </c>
      <c r="E16804" t="str">
        <f t="shared" si="266"/>
        <v>No Data</v>
      </c>
    </row>
    <row r="16805" spans="1:5" x14ac:dyDescent="0.3">
      <c r="A16805" s="33" t="s">
        <v>2</v>
      </c>
      <c r="B16805" s="33" t="s">
        <v>54</v>
      </c>
      <c r="C16805" s="33">
        <v>57272.5</v>
      </c>
      <c r="D16805" s="33" t="s">
        <v>792</v>
      </c>
      <c r="E16805" t="str">
        <f t="shared" si="266"/>
        <v>&lt;$75K</v>
      </c>
    </row>
    <row r="16806" spans="1:5" x14ac:dyDescent="0.3">
      <c r="A16806" s="33" t="s">
        <v>128</v>
      </c>
      <c r="B16806" s="33" t="s">
        <v>54</v>
      </c>
      <c r="C16806" s="33">
        <v>200000</v>
      </c>
      <c r="D16806" s="33" t="s">
        <v>6367</v>
      </c>
      <c r="E16806" t="str">
        <f t="shared" si="266"/>
        <v>$125K-$200K</v>
      </c>
    </row>
    <row r="16807" spans="1:5" x14ac:dyDescent="0.3">
      <c r="A16807" s="33" t="s">
        <v>2</v>
      </c>
      <c r="B16807" s="33" t="s">
        <v>53</v>
      </c>
      <c r="C16807" s="33"/>
      <c r="D16807" s="33" t="s">
        <v>6368</v>
      </c>
      <c r="E16807" t="str">
        <f t="shared" si="266"/>
        <v>No Data</v>
      </c>
    </row>
    <row r="16808" spans="1:5" x14ac:dyDescent="0.3">
      <c r="A16808" s="33" t="s">
        <v>2</v>
      </c>
      <c r="B16808" s="33" t="s">
        <v>53</v>
      </c>
      <c r="C16808" s="33"/>
      <c r="D16808" s="33" t="s">
        <v>2207</v>
      </c>
      <c r="E16808" t="str">
        <f t="shared" si="266"/>
        <v>No Data</v>
      </c>
    </row>
    <row r="16809" spans="1:5" x14ac:dyDescent="0.3">
      <c r="A16809" s="33" t="s">
        <v>4</v>
      </c>
      <c r="B16809" s="33" t="s">
        <v>53</v>
      </c>
      <c r="C16809" s="33"/>
      <c r="D16809" s="33" t="s">
        <v>6369</v>
      </c>
      <c r="E16809" t="str">
        <f t="shared" si="266"/>
        <v>No Data</v>
      </c>
    </row>
    <row r="16810" spans="1:5" x14ac:dyDescent="0.3">
      <c r="A16810" s="33" t="s">
        <v>4</v>
      </c>
      <c r="B16810" s="33" t="s">
        <v>53</v>
      </c>
      <c r="C16810" s="33">
        <v>130800</v>
      </c>
      <c r="D16810" s="33" t="s">
        <v>6370</v>
      </c>
      <c r="E16810" t="str">
        <f t="shared" si="266"/>
        <v>$125K-$200K</v>
      </c>
    </row>
    <row r="16811" spans="1:5" x14ac:dyDescent="0.3">
      <c r="A16811" s="33" t="s">
        <v>128</v>
      </c>
      <c r="B16811" s="33" t="s">
        <v>53</v>
      </c>
      <c r="C16811" s="33">
        <v>175000</v>
      </c>
      <c r="D16811" s="33" t="s">
        <v>6371</v>
      </c>
      <c r="E16811" t="str">
        <f t="shared" si="266"/>
        <v>$125K-$200K</v>
      </c>
    </row>
    <row r="16812" spans="1:5" x14ac:dyDescent="0.3">
      <c r="A16812" s="33" t="s">
        <v>4</v>
      </c>
      <c r="B16812" s="33" t="s">
        <v>53</v>
      </c>
      <c r="C16812" s="33">
        <v>135000</v>
      </c>
      <c r="D16812" s="33" t="s">
        <v>6372</v>
      </c>
      <c r="E16812" t="str">
        <f t="shared" si="266"/>
        <v>$125K-$200K</v>
      </c>
    </row>
    <row r="16813" spans="1:5" x14ac:dyDescent="0.3">
      <c r="A16813" s="33" t="s">
        <v>0</v>
      </c>
      <c r="B16813" s="33" t="s">
        <v>53</v>
      </c>
      <c r="C16813" s="33">
        <v>177500</v>
      </c>
      <c r="D16813" s="33" t="s">
        <v>6373</v>
      </c>
      <c r="E16813" t="str">
        <f t="shared" si="266"/>
        <v>$125K-$200K</v>
      </c>
    </row>
    <row r="16814" spans="1:5" x14ac:dyDescent="0.3">
      <c r="A16814" s="33" t="s">
        <v>0</v>
      </c>
      <c r="B16814" s="33" t="s">
        <v>53</v>
      </c>
      <c r="C16814" s="33"/>
      <c r="D16814" s="33" t="s">
        <v>6374</v>
      </c>
      <c r="E16814" t="str">
        <f t="shared" si="266"/>
        <v>No Data</v>
      </c>
    </row>
    <row r="16815" spans="1:5" x14ac:dyDescent="0.3">
      <c r="A16815" s="33" t="s">
        <v>52</v>
      </c>
      <c r="B16815" s="33" t="s">
        <v>53</v>
      </c>
      <c r="C16815" s="33">
        <v>114500</v>
      </c>
      <c r="D16815" s="33" t="s">
        <v>1226</v>
      </c>
      <c r="E16815" t="str">
        <f t="shared" si="266"/>
        <v>$100K-$125K</v>
      </c>
    </row>
    <row r="16816" spans="1:5" x14ac:dyDescent="0.3">
      <c r="A16816" s="33" t="s">
        <v>2</v>
      </c>
      <c r="B16816" s="33" t="s">
        <v>53</v>
      </c>
      <c r="C16816" s="33"/>
      <c r="D16816" s="33" t="s">
        <v>572</v>
      </c>
      <c r="E16816" t="str">
        <f t="shared" si="266"/>
        <v>No Data</v>
      </c>
    </row>
    <row r="16817" spans="1:5" x14ac:dyDescent="0.3">
      <c r="A16817" s="33" t="s">
        <v>125</v>
      </c>
      <c r="B16817" s="33" t="s">
        <v>53</v>
      </c>
      <c r="C16817" s="33">
        <v>75000</v>
      </c>
      <c r="D16817" s="33" t="s">
        <v>5597</v>
      </c>
      <c r="E16817" t="str">
        <f t="shared" si="266"/>
        <v>&lt;$75K</v>
      </c>
    </row>
    <row r="16818" spans="1:5" x14ac:dyDescent="0.3">
      <c r="A16818" s="33" t="s">
        <v>0</v>
      </c>
      <c r="B16818" s="33" t="s">
        <v>53</v>
      </c>
      <c r="C16818" s="33">
        <v>210000</v>
      </c>
      <c r="D16818" s="33" t="s">
        <v>230</v>
      </c>
      <c r="E16818" t="str">
        <f t="shared" si="266"/>
        <v>&gt;$200K</v>
      </c>
    </row>
    <row r="16819" spans="1:5" x14ac:dyDescent="0.3">
      <c r="A16819" s="33" t="s">
        <v>126</v>
      </c>
      <c r="B16819" s="33" t="s">
        <v>53</v>
      </c>
      <c r="C16819" s="33">
        <v>120000</v>
      </c>
      <c r="D16819" s="33" t="s">
        <v>880</v>
      </c>
      <c r="E16819" t="str">
        <f t="shared" si="266"/>
        <v>$100K-$125K</v>
      </c>
    </row>
    <row r="16820" spans="1:5" x14ac:dyDescent="0.3">
      <c r="A16820" s="33" t="s">
        <v>128</v>
      </c>
      <c r="B16820" s="33" t="s">
        <v>72</v>
      </c>
      <c r="C16820" s="33">
        <v>86400</v>
      </c>
      <c r="D16820" s="33" t="s">
        <v>5304</v>
      </c>
      <c r="E16820" t="str">
        <f t="shared" si="266"/>
        <v>$75K-$100K</v>
      </c>
    </row>
    <row r="16821" spans="1:5" x14ac:dyDescent="0.3">
      <c r="A16821" s="33" t="s">
        <v>4</v>
      </c>
      <c r="B16821" s="33" t="s">
        <v>53</v>
      </c>
      <c r="C16821" s="33">
        <v>122500</v>
      </c>
      <c r="D16821" s="33" t="s">
        <v>301</v>
      </c>
      <c r="E16821" t="str">
        <f t="shared" si="266"/>
        <v>$100K-$125K</v>
      </c>
    </row>
    <row r="16822" spans="1:5" x14ac:dyDescent="0.3">
      <c r="A16822" s="33" t="s">
        <v>0</v>
      </c>
      <c r="B16822" s="33" t="s">
        <v>54</v>
      </c>
      <c r="C16822" s="33">
        <v>115598</v>
      </c>
      <c r="D16822" s="33" t="s">
        <v>6375</v>
      </c>
      <c r="E16822" t="str">
        <f t="shared" si="266"/>
        <v>$100K-$125K</v>
      </c>
    </row>
    <row r="16823" spans="1:5" x14ac:dyDescent="0.3">
      <c r="A16823" s="33" t="s">
        <v>2</v>
      </c>
      <c r="B16823" s="33" t="s">
        <v>53</v>
      </c>
      <c r="C16823" s="33"/>
      <c r="D16823" s="33" t="s">
        <v>268</v>
      </c>
      <c r="E16823" t="str">
        <f t="shared" si="266"/>
        <v>No Data</v>
      </c>
    </row>
    <row r="16824" spans="1:5" x14ac:dyDescent="0.3">
      <c r="A16824" s="33" t="s">
        <v>0</v>
      </c>
      <c r="B16824" s="33" t="s">
        <v>53</v>
      </c>
      <c r="C16824" s="33"/>
      <c r="D16824" s="33" t="s">
        <v>258</v>
      </c>
      <c r="E16824" t="str">
        <f t="shared" si="266"/>
        <v>No Data</v>
      </c>
    </row>
    <row r="16825" spans="1:5" x14ac:dyDescent="0.3">
      <c r="A16825" s="33" t="s">
        <v>2</v>
      </c>
      <c r="B16825" s="33" t="s">
        <v>53</v>
      </c>
      <c r="C16825" s="33">
        <v>95000</v>
      </c>
      <c r="D16825" s="33" t="s">
        <v>6376</v>
      </c>
      <c r="E16825" t="str">
        <f t="shared" si="266"/>
        <v>$75K-$100K</v>
      </c>
    </row>
    <row r="16826" spans="1:5" x14ac:dyDescent="0.3">
      <c r="A16826" s="33" t="s">
        <v>4</v>
      </c>
      <c r="B16826" s="33" t="s">
        <v>53</v>
      </c>
      <c r="C16826" s="33">
        <v>207500</v>
      </c>
      <c r="D16826" s="33" t="s">
        <v>402</v>
      </c>
      <c r="E16826" t="str">
        <f t="shared" si="266"/>
        <v>&gt;$200K</v>
      </c>
    </row>
    <row r="16827" spans="1:5" x14ac:dyDescent="0.3">
      <c r="A16827" s="33" t="s">
        <v>4</v>
      </c>
      <c r="B16827" s="33" t="s">
        <v>53</v>
      </c>
      <c r="C16827" s="33">
        <v>105900</v>
      </c>
      <c r="D16827" s="33" t="s">
        <v>6377</v>
      </c>
      <c r="E16827" t="str">
        <f t="shared" si="266"/>
        <v>$100K-$125K</v>
      </c>
    </row>
    <row r="16828" spans="1:5" x14ac:dyDescent="0.3">
      <c r="A16828" s="33" t="s">
        <v>0</v>
      </c>
      <c r="B16828" s="33" t="s">
        <v>53</v>
      </c>
      <c r="C16828" s="33">
        <v>105000</v>
      </c>
      <c r="D16828" s="33" t="s">
        <v>667</v>
      </c>
      <c r="E16828" t="str">
        <f t="shared" si="266"/>
        <v>$100K-$125K</v>
      </c>
    </row>
    <row r="16829" spans="1:5" x14ac:dyDescent="0.3">
      <c r="A16829" s="33" t="s">
        <v>4</v>
      </c>
      <c r="B16829" s="33" t="s">
        <v>53</v>
      </c>
      <c r="C16829" s="33"/>
      <c r="D16829" s="33" t="s">
        <v>480</v>
      </c>
      <c r="E16829" t="str">
        <f t="shared" si="266"/>
        <v>No Data</v>
      </c>
    </row>
    <row r="16830" spans="1:5" x14ac:dyDescent="0.3">
      <c r="A16830" s="33" t="s">
        <v>2</v>
      </c>
      <c r="B16830" s="33" t="s">
        <v>53</v>
      </c>
      <c r="C16830" s="33">
        <v>125000</v>
      </c>
      <c r="D16830" s="33" t="s">
        <v>6378</v>
      </c>
      <c r="E16830" t="str">
        <f t="shared" si="266"/>
        <v>$100K-$125K</v>
      </c>
    </row>
    <row r="16831" spans="1:5" x14ac:dyDescent="0.3">
      <c r="A16831" s="33" t="s">
        <v>2</v>
      </c>
      <c r="B16831" s="33" t="s">
        <v>53</v>
      </c>
      <c r="C16831" s="33">
        <v>110150</v>
      </c>
      <c r="D16831" s="33" t="s">
        <v>4884</v>
      </c>
      <c r="E16831" t="str">
        <f t="shared" si="266"/>
        <v>$100K-$125K</v>
      </c>
    </row>
    <row r="16832" spans="1:5" x14ac:dyDescent="0.3">
      <c r="A16832" s="33" t="s">
        <v>0</v>
      </c>
      <c r="B16832" s="33" t="s">
        <v>53</v>
      </c>
      <c r="C16832" s="33">
        <v>147500</v>
      </c>
      <c r="D16832" s="33" t="s">
        <v>2604</v>
      </c>
      <c r="E16832" t="str">
        <f t="shared" si="266"/>
        <v>$125K-$200K</v>
      </c>
    </row>
    <row r="16833" spans="1:5" x14ac:dyDescent="0.3">
      <c r="A16833" s="33" t="s">
        <v>2</v>
      </c>
      <c r="B16833" s="33" t="s">
        <v>53</v>
      </c>
      <c r="C16833" s="33"/>
      <c r="D16833" s="33" t="s">
        <v>6379</v>
      </c>
      <c r="E16833" t="str">
        <f t="shared" si="266"/>
        <v>No Data</v>
      </c>
    </row>
    <row r="16834" spans="1:5" x14ac:dyDescent="0.3">
      <c r="A16834" s="33" t="s">
        <v>4</v>
      </c>
      <c r="B16834" s="33" t="s">
        <v>53</v>
      </c>
      <c r="C16834" s="33">
        <v>225000</v>
      </c>
      <c r="D16834" s="33" t="s">
        <v>6380</v>
      </c>
      <c r="E16834" t="str">
        <f t="shared" si="266"/>
        <v>&gt;$200K</v>
      </c>
    </row>
    <row r="16835" spans="1:5" x14ac:dyDescent="0.3">
      <c r="A16835" s="33" t="s">
        <v>2</v>
      </c>
      <c r="B16835" s="33" t="s">
        <v>110</v>
      </c>
      <c r="C16835" s="33">
        <v>94750</v>
      </c>
      <c r="D16835" s="33" t="s">
        <v>4654</v>
      </c>
      <c r="E16835" t="str">
        <f t="shared" ref="E16835:E16898" si="267">_xlfn.XLOOKUP(C16835,$H$16:$H$21,$G$16:$G$21,,1)</f>
        <v>$75K-$100K</v>
      </c>
    </row>
    <row r="16836" spans="1:5" x14ac:dyDescent="0.3">
      <c r="A16836" s="33" t="s">
        <v>0</v>
      </c>
      <c r="B16836" s="33" t="s">
        <v>53</v>
      </c>
      <c r="C16836" s="33">
        <v>92500</v>
      </c>
      <c r="D16836" s="33" t="s">
        <v>457</v>
      </c>
      <c r="E16836" t="str">
        <f t="shared" si="267"/>
        <v>$75K-$100K</v>
      </c>
    </row>
    <row r="16837" spans="1:5" x14ac:dyDescent="0.3">
      <c r="A16837" s="33" t="s">
        <v>125</v>
      </c>
      <c r="B16837" s="33" t="s">
        <v>53</v>
      </c>
      <c r="C16837" s="33">
        <v>90000</v>
      </c>
      <c r="D16837" s="33" t="s">
        <v>265</v>
      </c>
      <c r="E16837" t="str">
        <f t="shared" si="267"/>
        <v>$75K-$100K</v>
      </c>
    </row>
    <row r="16838" spans="1:5" x14ac:dyDescent="0.3">
      <c r="A16838" s="33" t="s">
        <v>128</v>
      </c>
      <c r="B16838" s="33" t="s">
        <v>53</v>
      </c>
      <c r="C16838" s="33">
        <v>132500</v>
      </c>
      <c r="D16838" s="33" t="s">
        <v>879</v>
      </c>
      <c r="E16838" t="str">
        <f t="shared" si="267"/>
        <v>$125K-$200K</v>
      </c>
    </row>
    <row r="16839" spans="1:5" x14ac:dyDescent="0.3">
      <c r="A16839" s="33" t="s">
        <v>0</v>
      </c>
      <c r="B16839" s="33" t="s">
        <v>53</v>
      </c>
      <c r="C16839" s="33">
        <v>101014</v>
      </c>
      <c r="D16839" s="33" t="s">
        <v>2712</v>
      </c>
      <c r="E16839" t="str">
        <f t="shared" si="267"/>
        <v>$100K-$125K</v>
      </c>
    </row>
    <row r="16840" spans="1:5" x14ac:dyDescent="0.3">
      <c r="A16840" s="33" t="s">
        <v>2</v>
      </c>
      <c r="B16840" s="33" t="s">
        <v>53</v>
      </c>
      <c r="C16840" s="33">
        <v>122500</v>
      </c>
      <c r="D16840" s="33" t="s">
        <v>6381</v>
      </c>
      <c r="E16840" t="str">
        <f t="shared" si="267"/>
        <v>$100K-$125K</v>
      </c>
    </row>
    <row r="16841" spans="1:5" x14ac:dyDescent="0.3">
      <c r="A16841" s="33" t="s">
        <v>2</v>
      </c>
      <c r="B16841" s="33" t="s">
        <v>53</v>
      </c>
      <c r="C16841" s="33"/>
      <c r="D16841" s="33" t="s">
        <v>459</v>
      </c>
      <c r="E16841" t="str">
        <f t="shared" si="267"/>
        <v>No Data</v>
      </c>
    </row>
    <row r="16842" spans="1:5" x14ac:dyDescent="0.3">
      <c r="A16842" s="33" t="s">
        <v>4</v>
      </c>
      <c r="B16842" s="33" t="s">
        <v>53</v>
      </c>
      <c r="C16842" s="33">
        <v>175000</v>
      </c>
      <c r="D16842" s="33" t="s">
        <v>400</v>
      </c>
      <c r="E16842" t="str">
        <f t="shared" si="267"/>
        <v>$125K-$200K</v>
      </c>
    </row>
    <row r="16843" spans="1:5" x14ac:dyDescent="0.3">
      <c r="A16843" s="33" t="s">
        <v>1</v>
      </c>
      <c r="B16843" s="33" t="s">
        <v>53</v>
      </c>
      <c r="C16843" s="33">
        <v>235000</v>
      </c>
      <c r="D16843" s="33" t="s">
        <v>265</v>
      </c>
      <c r="E16843" t="str">
        <f t="shared" si="267"/>
        <v>&gt;$200K</v>
      </c>
    </row>
    <row r="16844" spans="1:5" x14ac:dyDescent="0.3">
      <c r="A16844" s="33" t="s">
        <v>0</v>
      </c>
      <c r="B16844" s="33" t="s">
        <v>54</v>
      </c>
      <c r="C16844" s="33">
        <v>125000</v>
      </c>
      <c r="D16844" s="33" t="s">
        <v>378</v>
      </c>
      <c r="E16844" t="str">
        <f t="shared" si="267"/>
        <v>$100K-$125K</v>
      </c>
    </row>
    <row r="16845" spans="1:5" x14ac:dyDescent="0.3">
      <c r="A16845" s="33" t="s">
        <v>4</v>
      </c>
      <c r="B16845" s="33" t="s">
        <v>53</v>
      </c>
      <c r="C16845" s="33">
        <v>211000</v>
      </c>
      <c r="D16845" s="33" t="s">
        <v>225</v>
      </c>
      <c r="E16845" t="str">
        <f t="shared" si="267"/>
        <v>&gt;$200K</v>
      </c>
    </row>
    <row r="16846" spans="1:5" x14ac:dyDescent="0.3">
      <c r="A16846" s="33" t="s">
        <v>0</v>
      </c>
      <c r="B16846" s="33" t="s">
        <v>53</v>
      </c>
      <c r="C16846" s="33">
        <v>90000</v>
      </c>
      <c r="D16846" s="33" t="s">
        <v>391</v>
      </c>
      <c r="E16846" t="str">
        <f t="shared" si="267"/>
        <v>$75K-$100K</v>
      </c>
    </row>
    <row r="16847" spans="1:5" x14ac:dyDescent="0.3">
      <c r="A16847" s="33" t="s">
        <v>128</v>
      </c>
      <c r="B16847" s="33" t="s">
        <v>54</v>
      </c>
      <c r="C16847" s="33">
        <v>134000</v>
      </c>
      <c r="D16847" s="33" t="s">
        <v>3515</v>
      </c>
      <c r="E16847" t="str">
        <f t="shared" si="267"/>
        <v>$125K-$200K</v>
      </c>
    </row>
    <row r="16848" spans="1:5" x14ac:dyDescent="0.3">
      <c r="A16848" s="33" t="s">
        <v>1</v>
      </c>
      <c r="B16848" s="33" t="s">
        <v>53</v>
      </c>
      <c r="C16848" s="33"/>
      <c r="D16848" s="33" t="s">
        <v>258</v>
      </c>
      <c r="E16848" t="str">
        <f t="shared" si="267"/>
        <v>No Data</v>
      </c>
    </row>
    <row r="16849" spans="1:5" x14ac:dyDescent="0.3">
      <c r="A16849" s="33" t="s">
        <v>4</v>
      </c>
      <c r="B16849" s="33" t="s">
        <v>53</v>
      </c>
      <c r="C16849" s="33">
        <v>150000</v>
      </c>
      <c r="D16849" s="33" t="s">
        <v>431</v>
      </c>
      <c r="E16849" t="str">
        <f t="shared" si="267"/>
        <v>$125K-$200K</v>
      </c>
    </row>
    <row r="16850" spans="1:5" x14ac:dyDescent="0.3">
      <c r="A16850" s="33" t="s">
        <v>0</v>
      </c>
      <c r="B16850" s="33" t="s">
        <v>53</v>
      </c>
      <c r="C16850" s="33">
        <v>130000</v>
      </c>
      <c r="D16850" s="33" t="s">
        <v>6382</v>
      </c>
      <c r="E16850" t="str">
        <f t="shared" si="267"/>
        <v>$125K-$200K</v>
      </c>
    </row>
    <row r="16851" spans="1:5" x14ac:dyDescent="0.3">
      <c r="A16851" s="33" t="s">
        <v>2</v>
      </c>
      <c r="B16851" s="33" t="s">
        <v>53</v>
      </c>
      <c r="C16851" s="33">
        <v>106000</v>
      </c>
      <c r="D16851" s="33" t="s">
        <v>6383</v>
      </c>
      <c r="E16851" t="str">
        <f t="shared" si="267"/>
        <v>$100K-$125K</v>
      </c>
    </row>
    <row r="16852" spans="1:5" x14ac:dyDescent="0.3">
      <c r="A16852" s="33" t="s">
        <v>4</v>
      </c>
      <c r="B16852" s="33" t="s">
        <v>53</v>
      </c>
      <c r="C16852" s="33">
        <v>115000</v>
      </c>
      <c r="D16852" s="33" t="s">
        <v>364</v>
      </c>
      <c r="E16852" t="str">
        <f t="shared" si="267"/>
        <v>$100K-$125K</v>
      </c>
    </row>
    <row r="16853" spans="1:5" x14ac:dyDescent="0.3">
      <c r="A16853" s="33" t="s">
        <v>2</v>
      </c>
      <c r="B16853" s="33" t="s">
        <v>115</v>
      </c>
      <c r="C16853" s="33">
        <v>75067.5</v>
      </c>
      <c r="D16853" s="33" t="s">
        <v>4654</v>
      </c>
      <c r="E16853" t="str">
        <f t="shared" si="267"/>
        <v>$75K-$100K</v>
      </c>
    </row>
    <row r="16854" spans="1:5" x14ac:dyDescent="0.3">
      <c r="A16854" s="33" t="s">
        <v>4</v>
      </c>
      <c r="B16854" s="33" t="s">
        <v>53</v>
      </c>
      <c r="C16854" s="33">
        <v>150000</v>
      </c>
      <c r="D16854" s="33" t="s">
        <v>268</v>
      </c>
      <c r="E16854" t="str">
        <f t="shared" si="267"/>
        <v>$125K-$200K</v>
      </c>
    </row>
    <row r="16855" spans="1:5" x14ac:dyDescent="0.3">
      <c r="A16855" s="33" t="s">
        <v>2</v>
      </c>
      <c r="B16855" s="33" t="s">
        <v>53</v>
      </c>
      <c r="C16855" s="33"/>
      <c r="D16855" s="33" t="s">
        <v>457</v>
      </c>
      <c r="E16855" t="str">
        <f t="shared" si="267"/>
        <v>No Data</v>
      </c>
    </row>
    <row r="16856" spans="1:5" x14ac:dyDescent="0.3">
      <c r="A16856" s="33" t="s">
        <v>2</v>
      </c>
      <c r="B16856" s="33" t="s">
        <v>53</v>
      </c>
      <c r="C16856" s="33"/>
      <c r="D16856" s="33" t="s">
        <v>4947</v>
      </c>
      <c r="E16856" t="str">
        <f t="shared" si="267"/>
        <v>No Data</v>
      </c>
    </row>
    <row r="16857" spans="1:5" x14ac:dyDescent="0.3">
      <c r="A16857" s="33" t="s">
        <v>0</v>
      </c>
      <c r="B16857" s="33" t="s">
        <v>54</v>
      </c>
      <c r="C16857" s="33">
        <v>240000</v>
      </c>
      <c r="D16857" s="33" t="s">
        <v>377</v>
      </c>
      <c r="E16857" t="str">
        <f t="shared" si="267"/>
        <v>&gt;$200K</v>
      </c>
    </row>
    <row r="16858" spans="1:5" x14ac:dyDescent="0.3">
      <c r="A16858" s="33" t="s">
        <v>0</v>
      </c>
      <c r="B16858" s="33" t="s">
        <v>53</v>
      </c>
      <c r="C16858" s="33">
        <v>180000</v>
      </c>
      <c r="D16858" s="33" t="s">
        <v>415</v>
      </c>
      <c r="E16858" t="str">
        <f t="shared" si="267"/>
        <v>$125K-$200K</v>
      </c>
    </row>
    <row r="16859" spans="1:5" x14ac:dyDescent="0.3">
      <c r="A16859" s="33" t="s">
        <v>2</v>
      </c>
      <c r="B16859" s="33" t="s">
        <v>53</v>
      </c>
      <c r="C16859" s="33"/>
      <c r="D16859" s="33" t="s">
        <v>218</v>
      </c>
      <c r="E16859" t="str">
        <f t="shared" si="267"/>
        <v>No Data</v>
      </c>
    </row>
    <row r="16860" spans="1:5" x14ac:dyDescent="0.3">
      <c r="A16860" s="33" t="s">
        <v>0</v>
      </c>
      <c r="B16860" s="33" t="s">
        <v>53</v>
      </c>
      <c r="C16860" s="33"/>
      <c r="D16860" s="33" t="s">
        <v>279</v>
      </c>
      <c r="E16860" t="str">
        <f t="shared" si="267"/>
        <v>No Data</v>
      </c>
    </row>
    <row r="16861" spans="1:5" x14ac:dyDescent="0.3">
      <c r="A16861" s="33" t="s">
        <v>2</v>
      </c>
      <c r="B16861" s="33" t="s">
        <v>53</v>
      </c>
      <c r="C16861" s="33">
        <v>65000</v>
      </c>
      <c r="D16861" s="33" t="s">
        <v>2098</v>
      </c>
      <c r="E16861" t="str">
        <f t="shared" si="267"/>
        <v>&lt;$75K</v>
      </c>
    </row>
    <row r="16862" spans="1:5" x14ac:dyDescent="0.3">
      <c r="A16862" s="33" t="s">
        <v>128</v>
      </c>
      <c r="B16862" s="33" t="s">
        <v>53</v>
      </c>
      <c r="C16862" s="33">
        <v>153286</v>
      </c>
      <c r="D16862" s="33" t="s">
        <v>1092</v>
      </c>
      <c r="E16862" t="str">
        <f t="shared" si="267"/>
        <v>$125K-$200K</v>
      </c>
    </row>
    <row r="16863" spans="1:5" x14ac:dyDescent="0.3">
      <c r="A16863" s="33" t="s">
        <v>4</v>
      </c>
      <c r="B16863" s="33" t="s">
        <v>53</v>
      </c>
      <c r="C16863" s="33">
        <v>390000</v>
      </c>
      <c r="D16863" s="33" t="s">
        <v>6384</v>
      </c>
      <c r="E16863" t="str">
        <f t="shared" si="267"/>
        <v>&gt;$200K</v>
      </c>
    </row>
    <row r="16864" spans="1:5" x14ac:dyDescent="0.3">
      <c r="A16864" s="33" t="s">
        <v>4</v>
      </c>
      <c r="B16864" s="33" t="s">
        <v>53</v>
      </c>
      <c r="C16864" s="33">
        <v>100000</v>
      </c>
      <c r="D16864" s="33" t="s">
        <v>268</v>
      </c>
      <c r="E16864" t="str">
        <f t="shared" si="267"/>
        <v>$75K-$100K</v>
      </c>
    </row>
    <row r="16865" spans="1:5" x14ac:dyDescent="0.3">
      <c r="A16865" s="33" t="s">
        <v>2</v>
      </c>
      <c r="B16865" s="33" t="s">
        <v>53</v>
      </c>
      <c r="C16865" s="33"/>
      <c r="D16865" s="33" t="s">
        <v>6385</v>
      </c>
      <c r="E16865" t="str">
        <f t="shared" si="267"/>
        <v>No Data</v>
      </c>
    </row>
    <row r="16866" spans="1:5" x14ac:dyDescent="0.3">
      <c r="A16866" s="33" t="s">
        <v>0</v>
      </c>
      <c r="B16866" s="33" t="s">
        <v>53</v>
      </c>
      <c r="C16866" s="33">
        <v>112015</v>
      </c>
      <c r="D16866" s="33" t="s">
        <v>974</v>
      </c>
      <c r="E16866" t="str">
        <f t="shared" si="267"/>
        <v>$100K-$125K</v>
      </c>
    </row>
    <row r="16867" spans="1:5" x14ac:dyDescent="0.3">
      <c r="A16867" s="33" t="s">
        <v>2</v>
      </c>
      <c r="B16867" s="33" t="s">
        <v>53</v>
      </c>
      <c r="C16867" s="33"/>
      <c r="D16867" s="33" t="s">
        <v>6386</v>
      </c>
      <c r="E16867" t="str">
        <f t="shared" si="267"/>
        <v>No Data</v>
      </c>
    </row>
    <row r="16868" spans="1:5" x14ac:dyDescent="0.3">
      <c r="A16868" s="33" t="s">
        <v>126</v>
      </c>
      <c r="B16868" s="33" t="s">
        <v>57</v>
      </c>
      <c r="C16868" s="33">
        <v>90000</v>
      </c>
      <c r="D16868" s="33" t="s">
        <v>371</v>
      </c>
      <c r="E16868" t="str">
        <f t="shared" si="267"/>
        <v>$75K-$100K</v>
      </c>
    </row>
    <row r="16869" spans="1:5" x14ac:dyDescent="0.3">
      <c r="A16869" s="33" t="s">
        <v>0</v>
      </c>
      <c r="B16869" s="33" t="s">
        <v>53</v>
      </c>
      <c r="C16869" s="33"/>
      <c r="D16869" s="33" t="s">
        <v>258</v>
      </c>
      <c r="E16869" t="str">
        <f t="shared" si="267"/>
        <v>No Data</v>
      </c>
    </row>
    <row r="16870" spans="1:5" x14ac:dyDescent="0.3">
      <c r="A16870" s="33" t="s">
        <v>52</v>
      </c>
      <c r="B16870" s="33" t="s">
        <v>53</v>
      </c>
      <c r="C16870" s="33">
        <v>95000</v>
      </c>
      <c r="D16870" s="33" t="s">
        <v>265</v>
      </c>
      <c r="E16870" t="str">
        <f t="shared" si="267"/>
        <v>$75K-$100K</v>
      </c>
    </row>
    <row r="16871" spans="1:5" x14ac:dyDescent="0.3">
      <c r="A16871" s="33" t="s">
        <v>2</v>
      </c>
      <c r="B16871" s="33" t="s">
        <v>53</v>
      </c>
      <c r="C16871" s="33"/>
      <c r="D16871" s="33" t="s">
        <v>6387</v>
      </c>
      <c r="E16871" t="str">
        <f t="shared" si="267"/>
        <v>No Data</v>
      </c>
    </row>
    <row r="16872" spans="1:5" x14ac:dyDescent="0.3">
      <c r="A16872" s="33" t="s">
        <v>0</v>
      </c>
      <c r="B16872" s="33" t="s">
        <v>53</v>
      </c>
      <c r="C16872" s="33">
        <v>240000</v>
      </c>
      <c r="D16872" s="33" t="s">
        <v>1173</v>
      </c>
      <c r="E16872" t="str">
        <f t="shared" si="267"/>
        <v>&gt;$200K</v>
      </c>
    </row>
    <row r="16873" spans="1:5" x14ac:dyDescent="0.3">
      <c r="A16873" s="33" t="s">
        <v>52</v>
      </c>
      <c r="B16873" s="33" t="s">
        <v>53</v>
      </c>
      <c r="C16873" s="33"/>
      <c r="D16873" s="33" t="s">
        <v>6388</v>
      </c>
      <c r="E16873" t="str">
        <f t="shared" si="267"/>
        <v>No Data</v>
      </c>
    </row>
    <row r="16874" spans="1:5" x14ac:dyDescent="0.3">
      <c r="A16874" s="33" t="s">
        <v>0</v>
      </c>
      <c r="B16874" s="33" t="s">
        <v>53</v>
      </c>
      <c r="C16874" s="33">
        <v>130000</v>
      </c>
      <c r="D16874" s="33" t="s">
        <v>4459</v>
      </c>
      <c r="E16874" t="str">
        <f t="shared" si="267"/>
        <v>$125K-$200K</v>
      </c>
    </row>
    <row r="16875" spans="1:5" x14ac:dyDescent="0.3">
      <c r="A16875" s="33" t="s">
        <v>2</v>
      </c>
      <c r="B16875" s="33" t="s">
        <v>53</v>
      </c>
      <c r="C16875" s="33"/>
      <c r="D16875" s="33" t="s">
        <v>232</v>
      </c>
      <c r="E16875" t="str">
        <f t="shared" si="267"/>
        <v>No Data</v>
      </c>
    </row>
    <row r="16876" spans="1:5" x14ac:dyDescent="0.3">
      <c r="A16876" s="33" t="s">
        <v>126</v>
      </c>
      <c r="B16876" s="33" t="s">
        <v>53</v>
      </c>
      <c r="C16876" s="33">
        <v>147500</v>
      </c>
      <c r="D16876" s="33" t="s">
        <v>6389</v>
      </c>
      <c r="E16876" t="str">
        <f t="shared" si="267"/>
        <v>$125K-$200K</v>
      </c>
    </row>
    <row r="16877" spans="1:5" x14ac:dyDescent="0.3">
      <c r="A16877" s="33" t="s">
        <v>4</v>
      </c>
      <c r="B16877" s="33" t="s">
        <v>53</v>
      </c>
      <c r="C16877" s="33">
        <v>140000</v>
      </c>
      <c r="D16877" s="33" t="s">
        <v>1956</v>
      </c>
      <c r="E16877" t="str">
        <f t="shared" si="267"/>
        <v>$125K-$200K</v>
      </c>
    </row>
    <row r="16878" spans="1:5" x14ac:dyDescent="0.3">
      <c r="A16878" s="33" t="s">
        <v>2</v>
      </c>
      <c r="B16878" s="33" t="s">
        <v>53</v>
      </c>
      <c r="C16878" s="33">
        <v>186500</v>
      </c>
      <c r="D16878" s="33" t="s">
        <v>217</v>
      </c>
      <c r="E16878" t="str">
        <f t="shared" si="267"/>
        <v>$125K-$200K</v>
      </c>
    </row>
    <row r="16879" spans="1:5" x14ac:dyDescent="0.3">
      <c r="A16879" s="33" t="s">
        <v>2</v>
      </c>
      <c r="B16879" s="33" t="s">
        <v>53</v>
      </c>
      <c r="C16879" s="33"/>
      <c r="D16879" s="33" t="s">
        <v>6390</v>
      </c>
      <c r="E16879" t="str">
        <f t="shared" si="267"/>
        <v>No Data</v>
      </c>
    </row>
    <row r="16880" spans="1:5" x14ac:dyDescent="0.3">
      <c r="A16880" s="33" t="s">
        <v>0</v>
      </c>
      <c r="B16880" s="33" t="s">
        <v>53</v>
      </c>
      <c r="C16880" s="33">
        <v>145000</v>
      </c>
      <c r="D16880" s="33" t="s">
        <v>315</v>
      </c>
      <c r="E16880" t="str">
        <f t="shared" si="267"/>
        <v>$125K-$200K</v>
      </c>
    </row>
    <row r="16881" spans="1:5" x14ac:dyDescent="0.3">
      <c r="A16881" s="33" t="s">
        <v>2</v>
      </c>
      <c r="B16881" s="33" t="s">
        <v>53</v>
      </c>
      <c r="C16881" s="33">
        <v>90000</v>
      </c>
      <c r="D16881" s="33" t="s">
        <v>6391</v>
      </c>
      <c r="E16881" t="str">
        <f t="shared" si="267"/>
        <v>$75K-$100K</v>
      </c>
    </row>
    <row r="16882" spans="1:5" x14ac:dyDescent="0.3">
      <c r="A16882" s="33" t="s">
        <v>0</v>
      </c>
      <c r="B16882" s="33" t="s">
        <v>81</v>
      </c>
      <c r="C16882" s="33">
        <v>90000</v>
      </c>
      <c r="D16882" s="33" t="s">
        <v>4954</v>
      </c>
      <c r="E16882" t="str">
        <f t="shared" si="267"/>
        <v>$75K-$100K</v>
      </c>
    </row>
    <row r="16883" spans="1:5" x14ac:dyDescent="0.3">
      <c r="A16883" s="33" t="s">
        <v>128</v>
      </c>
      <c r="B16883" s="33" t="s">
        <v>53</v>
      </c>
      <c r="C16883" s="33">
        <v>165000</v>
      </c>
      <c r="D16883" s="33" t="s">
        <v>1538</v>
      </c>
      <c r="E16883" t="str">
        <f t="shared" si="267"/>
        <v>$125K-$200K</v>
      </c>
    </row>
    <row r="16884" spans="1:5" x14ac:dyDescent="0.3">
      <c r="A16884" s="33" t="s">
        <v>2</v>
      </c>
      <c r="B16884" s="33" t="s">
        <v>53</v>
      </c>
      <c r="C16884" s="33"/>
      <c r="D16884" s="33" t="s">
        <v>2207</v>
      </c>
      <c r="E16884" t="str">
        <f t="shared" si="267"/>
        <v>No Data</v>
      </c>
    </row>
    <row r="16885" spans="1:5" x14ac:dyDescent="0.3">
      <c r="A16885" s="33" t="s">
        <v>4</v>
      </c>
      <c r="B16885" s="33" t="s">
        <v>53</v>
      </c>
      <c r="C16885" s="33">
        <v>95376.671875</v>
      </c>
      <c r="D16885" s="33" t="s">
        <v>3695</v>
      </c>
      <c r="E16885" t="str">
        <f t="shared" si="267"/>
        <v>$75K-$100K</v>
      </c>
    </row>
    <row r="16886" spans="1:5" x14ac:dyDescent="0.3">
      <c r="A16886" s="33" t="s">
        <v>125</v>
      </c>
      <c r="B16886" s="33" t="s">
        <v>110</v>
      </c>
      <c r="C16886" s="33">
        <v>111175</v>
      </c>
      <c r="D16886" s="33" t="s">
        <v>896</v>
      </c>
      <c r="E16886" t="str">
        <f t="shared" si="267"/>
        <v>$100K-$125K</v>
      </c>
    </row>
    <row r="16887" spans="1:5" x14ac:dyDescent="0.3">
      <c r="A16887" s="33" t="s">
        <v>2</v>
      </c>
      <c r="B16887" s="33" t="s">
        <v>53</v>
      </c>
      <c r="C16887" s="33">
        <v>70000</v>
      </c>
      <c r="D16887" s="33" t="s">
        <v>6392</v>
      </c>
      <c r="E16887" t="str">
        <f t="shared" si="267"/>
        <v>&lt;$75K</v>
      </c>
    </row>
    <row r="16888" spans="1:5" x14ac:dyDescent="0.3">
      <c r="A16888" s="33" t="s">
        <v>4</v>
      </c>
      <c r="B16888" s="33" t="s">
        <v>53</v>
      </c>
      <c r="C16888" s="33">
        <v>146000</v>
      </c>
      <c r="D16888" s="33" t="s">
        <v>937</v>
      </c>
      <c r="E16888" t="str">
        <f t="shared" si="267"/>
        <v>$125K-$200K</v>
      </c>
    </row>
    <row r="16889" spans="1:5" x14ac:dyDescent="0.3">
      <c r="A16889" s="33" t="s">
        <v>125</v>
      </c>
      <c r="B16889" s="33" t="s">
        <v>53</v>
      </c>
      <c r="C16889" s="33">
        <v>69750</v>
      </c>
      <c r="D16889" s="33" t="s">
        <v>6393</v>
      </c>
      <c r="E16889" t="str">
        <f t="shared" si="267"/>
        <v>&lt;$75K</v>
      </c>
    </row>
    <row r="16890" spans="1:5" x14ac:dyDescent="0.3">
      <c r="A16890" s="33" t="s">
        <v>0</v>
      </c>
      <c r="B16890" s="33" t="s">
        <v>53</v>
      </c>
      <c r="C16890" s="33">
        <v>182500</v>
      </c>
      <c r="D16890" s="33" t="s">
        <v>2119</v>
      </c>
      <c r="E16890" t="str">
        <f t="shared" si="267"/>
        <v>$125K-$200K</v>
      </c>
    </row>
    <row r="16891" spans="1:5" x14ac:dyDescent="0.3">
      <c r="A16891" s="33" t="s">
        <v>0</v>
      </c>
      <c r="B16891" s="33" t="s">
        <v>54</v>
      </c>
      <c r="C16891" s="33"/>
      <c r="D16891" s="33" t="s">
        <v>1834</v>
      </c>
      <c r="E16891" t="str">
        <f t="shared" si="267"/>
        <v>No Data</v>
      </c>
    </row>
    <row r="16892" spans="1:5" x14ac:dyDescent="0.3">
      <c r="A16892" s="33" t="s">
        <v>2</v>
      </c>
      <c r="B16892" s="33" t="s">
        <v>53</v>
      </c>
      <c r="C16892" s="33">
        <v>75000</v>
      </c>
      <c r="D16892" s="33" t="s">
        <v>6394</v>
      </c>
      <c r="E16892" t="str">
        <f t="shared" si="267"/>
        <v>&lt;$75K</v>
      </c>
    </row>
    <row r="16893" spans="1:5" x14ac:dyDescent="0.3">
      <c r="A16893" s="33" t="s">
        <v>128</v>
      </c>
      <c r="B16893" s="33" t="s">
        <v>53</v>
      </c>
      <c r="C16893" s="33">
        <v>120000</v>
      </c>
      <c r="D16893" s="33" t="s">
        <v>6395</v>
      </c>
      <c r="E16893" t="str">
        <f t="shared" si="267"/>
        <v>$100K-$125K</v>
      </c>
    </row>
    <row r="16894" spans="1:5" x14ac:dyDescent="0.3">
      <c r="A16894" s="33" t="s">
        <v>2</v>
      </c>
      <c r="B16894" s="33" t="s">
        <v>53</v>
      </c>
      <c r="C16894" s="33">
        <v>117500</v>
      </c>
      <c r="D16894" s="33" t="s">
        <v>1078</v>
      </c>
      <c r="E16894" t="str">
        <f t="shared" si="267"/>
        <v>$100K-$125K</v>
      </c>
    </row>
    <row r="16895" spans="1:5" x14ac:dyDescent="0.3">
      <c r="A16895" s="33" t="s">
        <v>0</v>
      </c>
      <c r="B16895" s="33" t="s">
        <v>54</v>
      </c>
      <c r="C16895" s="33"/>
      <c r="D16895" s="33" t="s">
        <v>6396</v>
      </c>
      <c r="E16895" t="str">
        <f t="shared" si="267"/>
        <v>No Data</v>
      </c>
    </row>
    <row r="16896" spans="1:5" x14ac:dyDescent="0.3">
      <c r="A16896" s="33" t="s">
        <v>4</v>
      </c>
      <c r="B16896" s="33" t="s">
        <v>97</v>
      </c>
      <c r="C16896" s="33">
        <v>249000</v>
      </c>
      <c r="D16896" s="33" t="s">
        <v>1629</v>
      </c>
      <c r="E16896" t="str">
        <f t="shared" si="267"/>
        <v>&gt;$200K</v>
      </c>
    </row>
    <row r="16897" spans="1:5" x14ac:dyDescent="0.3">
      <c r="A16897" s="33" t="s">
        <v>2</v>
      </c>
      <c r="B16897" s="33" t="s">
        <v>53</v>
      </c>
      <c r="C16897" s="33">
        <v>90000</v>
      </c>
      <c r="D16897" s="33" t="s">
        <v>1419</v>
      </c>
      <c r="E16897" t="str">
        <f t="shared" si="267"/>
        <v>$75K-$100K</v>
      </c>
    </row>
    <row r="16898" spans="1:5" x14ac:dyDescent="0.3">
      <c r="A16898" s="33" t="s">
        <v>0</v>
      </c>
      <c r="B16898" s="33" t="s">
        <v>53</v>
      </c>
      <c r="C16898" s="33">
        <v>135356</v>
      </c>
      <c r="D16898" s="33" t="s">
        <v>6397</v>
      </c>
      <c r="E16898" t="str">
        <f t="shared" si="267"/>
        <v>$125K-$200K</v>
      </c>
    </row>
    <row r="16899" spans="1:5" x14ac:dyDescent="0.3">
      <c r="A16899" s="33" t="s">
        <v>2</v>
      </c>
      <c r="B16899" s="33" t="s">
        <v>53</v>
      </c>
      <c r="C16899" s="33">
        <v>45000</v>
      </c>
      <c r="D16899" s="33" t="s">
        <v>4705</v>
      </c>
      <c r="E16899" t="str">
        <f t="shared" ref="E16899:E16962" si="268">_xlfn.XLOOKUP(C16899,$H$16:$H$21,$G$16:$G$21,,1)</f>
        <v>&lt;$75K</v>
      </c>
    </row>
    <row r="16900" spans="1:5" x14ac:dyDescent="0.3">
      <c r="A16900" s="33" t="s">
        <v>0</v>
      </c>
      <c r="B16900" s="33" t="s">
        <v>53</v>
      </c>
      <c r="C16900" s="33">
        <v>125000</v>
      </c>
      <c r="D16900" s="33" t="s">
        <v>4598</v>
      </c>
      <c r="E16900" t="str">
        <f t="shared" si="268"/>
        <v>$100K-$125K</v>
      </c>
    </row>
    <row r="16901" spans="1:5" x14ac:dyDescent="0.3">
      <c r="A16901" s="33" t="s">
        <v>2</v>
      </c>
      <c r="B16901" s="33" t="s">
        <v>102</v>
      </c>
      <c r="C16901" s="33">
        <v>59000</v>
      </c>
      <c r="D16901" s="33" t="s">
        <v>2766</v>
      </c>
      <c r="E16901" t="str">
        <f t="shared" si="268"/>
        <v>&lt;$75K</v>
      </c>
    </row>
    <row r="16902" spans="1:5" x14ac:dyDescent="0.3">
      <c r="A16902" s="33" t="s">
        <v>4</v>
      </c>
      <c r="B16902" s="33" t="s">
        <v>53</v>
      </c>
      <c r="C16902" s="33">
        <v>181986</v>
      </c>
      <c r="D16902" s="33" t="s">
        <v>611</v>
      </c>
      <c r="E16902" t="str">
        <f t="shared" si="268"/>
        <v>$125K-$200K</v>
      </c>
    </row>
    <row r="16903" spans="1:5" x14ac:dyDescent="0.3">
      <c r="A16903" s="33" t="s">
        <v>4</v>
      </c>
      <c r="B16903" s="33" t="s">
        <v>53</v>
      </c>
      <c r="C16903" s="33"/>
      <c r="D16903" s="33" t="s">
        <v>4744</v>
      </c>
      <c r="E16903" t="str">
        <f t="shared" si="268"/>
        <v>No Data</v>
      </c>
    </row>
    <row r="16904" spans="1:5" x14ac:dyDescent="0.3">
      <c r="A16904" s="33" t="s">
        <v>126</v>
      </c>
      <c r="B16904" s="33" t="s">
        <v>54</v>
      </c>
      <c r="C16904" s="33">
        <v>99150</v>
      </c>
      <c r="D16904" s="33" t="s">
        <v>329</v>
      </c>
      <c r="E16904" t="str">
        <f t="shared" si="268"/>
        <v>$75K-$100K</v>
      </c>
    </row>
    <row r="16905" spans="1:5" x14ac:dyDescent="0.3">
      <c r="A16905" s="33" t="s">
        <v>126</v>
      </c>
      <c r="B16905" s="33" t="s">
        <v>53</v>
      </c>
      <c r="C16905" s="33">
        <v>130000</v>
      </c>
      <c r="D16905" s="33" t="s">
        <v>6398</v>
      </c>
      <c r="E16905" t="str">
        <f t="shared" si="268"/>
        <v>$125K-$200K</v>
      </c>
    </row>
    <row r="16906" spans="1:5" x14ac:dyDescent="0.3">
      <c r="A16906" s="33" t="s">
        <v>2</v>
      </c>
      <c r="B16906" s="33" t="s">
        <v>53</v>
      </c>
      <c r="C16906" s="33"/>
      <c r="D16906" s="33" t="s">
        <v>232</v>
      </c>
      <c r="E16906" t="str">
        <f t="shared" si="268"/>
        <v>No Data</v>
      </c>
    </row>
    <row r="16907" spans="1:5" x14ac:dyDescent="0.3">
      <c r="A16907" s="33" t="s">
        <v>126</v>
      </c>
      <c r="B16907" s="33" t="s">
        <v>53</v>
      </c>
      <c r="C16907" s="33"/>
      <c r="D16907" s="33" t="s">
        <v>5118</v>
      </c>
      <c r="E16907" t="str">
        <f t="shared" si="268"/>
        <v>No Data</v>
      </c>
    </row>
    <row r="16908" spans="1:5" x14ac:dyDescent="0.3">
      <c r="A16908" s="33" t="s">
        <v>2</v>
      </c>
      <c r="B16908" s="33" t="s">
        <v>53</v>
      </c>
      <c r="C16908" s="33">
        <v>148000</v>
      </c>
      <c r="D16908" s="33" t="s">
        <v>6399</v>
      </c>
      <c r="E16908" t="str">
        <f t="shared" si="268"/>
        <v>$125K-$200K</v>
      </c>
    </row>
    <row r="16909" spans="1:5" x14ac:dyDescent="0.3">
      <c r="A16909" s="33" t="s">
        <v>4</v>
      </c>
      <c r="B16909" s="33" t="s">
        <v>53</v>
      </c>
      <c r="C16909" s="33"/>
      <c r="D16909" s="33" t="s">
        <v>300</v>
      </c>
      <c r="E16909" t="str">
        <f t="shared" si="268"/>
        <v>No Data</v>
      </c>
    </row>
    <row r="16910" spans="1:5" x14ac:dyDescent="0.3">
      <c r="A16910" s="33" t="s">
        <v>4</v>
      </c>
      <c r="B16910" s="33" t="s">
        <v>54</v>
      </c>
      <c r="C16910" s="33">
        <v>130000</v>
      </c>
      <c r="D16910" s="33" t="s">
        <v>2400</v>
      </c>
      <c r="E16910" t="str">
        <f t="shared" si="268"/>
        <v>$125K-$200K</v>
      </c>
    </row>
    <row r="16911" spans="1:5" x14ac:dyDescent="0.3">
      <c r="A16911" s="33" t="s">
        <v>4</v>
      </c>
      <c r="B16911" s="33" t="s">
        <v>53</v>
      </c>
      <c r="C16911" s="33">
        <v>162500</v>
      </c>
      <c r="D16911" s="33" t="s">
        <v>6400</v>
      </c>
      <c r="E16911" t="str">
        <f t="shared" si="268"/>
        <v>$125K-$200K</v>
      </c>
    </row>
    <row r="16912" spans="1:5" x14ac:dyDescent="0.3">
      <c r="A16912" s="33" t="s">
        <v>0</v>
      </c>
      <c r="B16912" s="33" t="s">
        <v>54</v>
      </c>
      <c r="C16912" s="33"/>
      <c r="D16912" s="33" t="s">
        <v>1743</v>
      </c>
      <c r="E16912" t="str">
        <f t="shared" si="268"/>
        <v>No Data</v>
      </c>
    </row>
    <row r="16913" spans="1:5" x14ac:dyDescent="0.3">
      <c r="A16913" s="33" t="s">
        <v>4</v>
      </c>
      <c r="B16913" s="33" t="s">
        <v>73</v>
      </c>
      <c r="C16913" s="33">
        <v>147500</v>
      </c>
      <c r="D16913" s="33" t="s">
        <v>2625</v>
      </c>
      <c r="E16913" t="str">
        <f t="shared" si="268"/>
        <v>$125K-$200K</v>
      </c>
    </row>
    <row r="16914" spans="1:5" x14ac:dyDescent="0.3">
      <c r="A16914" s="33" t="s">
        <v>129</v>
      </c>
      <c r="B16914" s="33" t="s">
        <v>54</v>
      </c>
      <c r="C16914" s="33">
        <v>90000</v>
      </c>
      <c r="D16914" s="33" t="s">
        <v>2082</v>
      </c>
      <c r="E16914" t="str">
        <f t="shared" si="268"/>
        <v>$75K-$100K</v>
      </c>
    </row>
    <row r="16915" spans="1:5" x14ac:dyDescent="0.3">
      <c r="A16915" s="33" t="s">
        <v>4</v>
      </c>
      <c r="B16915" s="33" t="s">
        <v>53</v>
      </c>
      <c r="C16915" s="33">
        <v>171000</v>
      </c>
      <c r="D16915" s="33" t="s">
        <v>217</v>
      </c>
      <c r="E16915" t="str">
        <f t="shared" si="268"/>
        <v>$125K-$200K</v>
      </c>
    </row>
    <row r="16916" spans="1:5" x14ac:dyDescent="0.3">
      <c r="A16916" s="33" t="s">
        <v>0</v>
      </c>
      <c r="B16916" s="33" t="s">
        <v>53</v>
      </c>
      <c r="C16916" s="33">
        <v>176273.5</v>
      </c>
      <c r="D16916" s="33" t="s">
        <v>1730</v>
      </c>
      <c r="E16916" t="str">
        <f t="shared" si="268"/>
        <v>$125K-$200K</v>
      </c>
    </row>
    <row r="16917" spans="1:5" x14ac:dyDescent="0.3">
      <c r="A16917" s="33" t="s">
        <v>128</v>
      </c>
      <c r="B16917" s="33" t="s">
        <v>69</v>
      </c>
      <c r="C16917" s="33">
        <v>157500</v>
      </c>
      <c r="D16917" s="33" t="s">
        <v>841</v>
      </c>
      <c r="E16917" t="str">
        <f t="shared" si="268"/>
        <v>$125K-$200K</v>
      </c>
    </row>
    <row r="16918" spans="1:5" x14ac:dyDescent="0.3">
      <c r="A16918" s="33" t="s">
        <v>2</v>
      </c>
      <c r="B16918" s="33" t="s">
        <v>88</v>
      </c>
      <c r="C16918" s="33">
        <v>111175</v>
      </c>
      <c r="D16918" s="33" t="s">
        <v>4416</v>
      </c>
      <c r="E16918" t="str">
        <f t="shared" si="268"/>
        <v>$100K-$125K</v>
      </c>
    </row>
    <row r="16919" spans="1:5" x14ac:dyDescent="0.3">
      <c r="A16919" s="33" t="s">
        <v>128</v>
      </c>
      <c r="B16919" s="33" t="s">
        <v>53</v>
      </c>
      <c r="C16919" s="33">
        <v>177885.5</v>
      </c>
      <c r="D16919" s="33" t="s">
        <v>279</v>
      </c>
      <c r="E16919" t="str">
        <f t="shared" si="268"/>
        <v>$125K-$200K</v>
      </c>
    </row>
    <row r="16920" spans="1:5" x14ac:dyDescent="0.3">
      <c r="A16920" s="33" t="s">
        <v>2</v>
      </c>
      <c r="B16920" s="33" t="s">
        <v>53</v>
      </c>
      <c r="C16920" s="33"/>
      <c r="D16920" s="33" t="s">
        <v>3456</v>
      </c>
      <c r="E16920" t="str">
        <f t="shared" si="268"/>
        <v>No Data</v>
      </c>
    </row>
    <row r="16921" spans="1:5" x14ac:dyDescent="0.3">
      <c r="A16921" s="33" t="s">
        <v>128</v>
      </c>
      <c r="B16921" s="33" t="s">
        <v>53</v>
      </c>
      <c r="C16921" s="33"/>
      <c r="D16921" s="33" t="s">
        <v>6401</v>
      </c>
      <c r="E16921" t="str">
        <f t="shared" si="268"/>
        <v>No Data</v>
      </c>
    </row>
    <row r="16922" spans="1:5" x14ac:dyDescent="0.3">
      <c r="A16922" s="33" t="s">
        <v>2</v>
      </c>
      <c r="B16922" s="33" t="s">
        <v>53</v>
      </c>
      <c r="C16922" s="33">
        <v>90000</v>
      </c>
      <c r="D16922" s="33" t="s">
        <v>1484</v>
      </c>
      <c r="E16922" t="str">
        <f t="shared" si="268"/>
        <v>$75K-$100K</v>
      </c>
    </row>
    <row r="16923" spans="1:5" x14ac:dyDescent="0.3">
      <c r="A16923" s="33" t="s">
        <v>2</v>
      </c>
      <c r="B16923" s="33" t="s">
        <v>53</v>
      </c>
      <c r="C16923" s="33"/>
      <c r="D16923" s="33" t="s">
        <v>4470</v>
      </c>
      <c r="E16923" t="str">
        <f t="shared" si="268"/>
        <v>No Data</v>
      </c>
    </row>
    <row r="16924" spans="1:5" x14ac:dyDescent="0.3">
      <c r="A16924" s="33" t="s">
        <v>2</v>
      </c>
      <c r="B16924" s="33" t="s">
        <v>89</v>
      </c>
      <c r="C16924" s="33">
        <v>102500</v>
      </c>
      <c r="D16924" s="33" t="s">
        <v>6402</v>
      </c>
      <c r="E16924" t="str">
        <f t="shared" si="268"/>
        <v>$100K-$125K</v>
      </c>
    </row>
    <row r="16925" spans="1:5" x14ac:dyDescent="0.3">
      <c r="A16925" s="33" t="s">
        <v>126</v>
      </c>
      <c r="B16925" s="33" t="s">
        <v>80</v>
      </c>
      <c r="C16925" s="33">
        <v>79200</v>
      </c>
      <c r="D16925" s="33" t="s">
        <v>834</v>
      </c>
      <c r="E16925" t="str">
        <f t="shared" si="268"/>
        <v>$75K-$100K</v>
      </c>
    </row>
    <row r="16926" spans="1:5" x14ac:dyDescent="0.3">
      <c r="A16926" s="33" t="s">
        <v>2</v>
      </c>
      <c r="B16926" s="33" t="s">
        <v>54</v>
      </c>
      <c r="C16926" s="33"/>
      <c r="D16926" s="33" t="s">
        <v>457</v>
      </c>
      <c r="E16926" t="str">
        <f t="shared" si="268"/>
        <v>No Data</v>
      </c>
    </row>
    <row r="16927" spans="1:5" x14ac:dyDescent="0.3">
      <c r="A16927" s="33" t="s">
        <v>0</v>
      </c>
      <c r="B16927" s="33" t="s">
        <v>53</v>
      </c>
      <c r="C16927" s="33">
        <v>230000</v>
      </c>
      <c r="D16927" s="33" t="s">
        <v>230</v>
      </c>
      <c r="E16927" t="str">
        <f t="shared" si="268"/>
        <v>&gt;$200K</v>
      </c>
    </row>
    <row r="16928" spans="1:5" x14ac:dyDescent="0.3">
      <c r="A16928" s="33" t="s">
        <v>126</v>
      </c>
      <c r="B16928" s="33" t="s">
        <v>105</v>
      </c>
      <c r="C16928" s="33">
        <v>53380</v>
      </c>
      <c r="D16928" s="33" t="s">
        <v>2430</v>
      </c>
      <c r="E16928" t="str">
        <f t="shared" si="268"/>
        <v>&lt;$75K</v>
      </c>
    </row>
    <row r="16929" spans="1:5" x14ac:dyDescent="0.3">
      <c r="A16929" s="33" t="s">
        <v>0</v>
      </c>
      <c r="B16929" s="33" t="s">
        <v>53</v>
      </c>
      <c r="C16929" s="33">
        <v>155500</v>
      </c>
      <c r="D16929" s="33" t="s">
        <v>1784</v>
      </c>
      <c r="E16929" t="str">
        <f t="shared" si="268"/>
        <v>$125K-$200K</v>
      </c>
    </row>
    <row r="16930" spans="1:5" x14ac:dyDescent="0.3">
      <c r="A16930" s="33" t="s">
        <v>66</v>
      </c>
      <c r="B16930" s="33" t="s">
        <v>69</v>
      </c>
      <c r="C16930" s="33">
        <v>89100</v>
      </c>
      <c r="D16930" s="33" t="s">
        <v>211</v>
      </c>
      <c r="E16930" t="str">
        <f t="shared" si="268"/>
        <v>$75K-$100K</v>
      </c>
    </row>
    <row r="16931" spans="1:5" x14ac:dyDescent="0.3">
      <c r="A16931" s="33" t="s">
        <v>4</v>
      </c>
      <c r="B16931" s="33" t="s">
        <v>53</v>
      </c>
      <c r="C16931" s="33">
        <v>110000</v>
      </c>
      <c r="D16931" s="33" t="s">
        <v>3965</v>
      </c>
      <c r="E16931" t="str">
        <f t="shared" si="268"/>
        <v>$100K-$125K</v>
      </c>
    </row>
    <row r="16932" spans="1:5" x14ac:dyDescent="0.3">
      <c r="A16932" s="33" t="s">
        <v>0</v>
      </c>
      <c r="B16932" s="33" t="s">
        <v>53</v>
      </c>
      <c r="C16932" s="33">
        <v>112500</v>
      </c>
      <c r="D16932" s="33" t="s">
        <v>1402</v>
      </c>
      <c r="E16932" t="str">
        <f t="shared" si="268"/>
        <v>$100K-$125K</v>
      </c>
    </row>
    <row r="16933" spans="1:5" x14ac:dyDescent="0.3">
      <c r="A16933" s="33" t="s">
        <v>52</v>
      </c>
      <c r="B16933" s="33" t="s">
        <v>53</v>
      </c>
      <c r="C16933" s="33"/>
      <c r="D16933" s="33" t="s">
        <v>232</v>
      </c>
      <c r="E16933" t="str">
        <f t="shared" si="268"/>
        <v>No Data</v>
      </c>
    </row>
    <row r="16934" spans="1:5" x14ac:dyDescent="0.3">
      <c r="A16934" s="33" t="s">
        <v>0</v>
      </c>
      <c r="B16934" s="33" t="s">
        <v>53</v>
      </c>
      <c r="C16934" s="33"/>
      <c r="D16934" s="33" t="s">
        <v>4367</v>
      </c>
      <c r="E16934" t="str">
        <f t="shared" si="268"/>
        <v>No Data</v>
      </c>
    </row>
    <row r="16935" spans="1:5" x14ac:dyDescent="0.3">
      <c r="A16935" s="33" t="s">
        <v>126</v>
      </c>
      <c r="B16935" s="33" t="s">
        <v>53</v>
      </c>
      <c r="C16935" s="33">
        <v>102500</v>
      </c>
      <c r="D16935" s="33" t="s">
        <v>265</v>
      </c>
      <c r="E16935" t="str">
        <f t="shared" si="268"/>
        <v>$100K-$125K</v>
      </c>
    </row>
    <row r="16936" spans="1:5" x14ac:dyDescent="0.3">
      <c r="A16936" s="33" t="s">
        <v>126</v>
      </c>
      <c r="B16936" s="33" t="s">
        <v>53</v>
      </c>
      <c r="C16936" s="33"/>
      <c r="D16936" s="33" t="s">
        <v>225</v>
      </c>
      <c r="E16936" t="str">
        <f t="shared" si="268"/>
        <v>No Data</v>
      </c>
    </row>
    <row r="16937" spans="1:5" x14ac:dyDescent="0.3">
      <c r="A16937" s="33" t="s">
        <v>0</v>
      </c>
      <c r="B16937" s="33" t="s">
        <v>53</v>
      </c>
      <c r="C16937" s="33">
        <v>150000</v>
      </c>
      <c r="D16937" s="33" t="s">
        <v>1316</v>
      </c>
      <c r="E16937" t="str">
        <f t="shared" si="268"/>
        <v>$125K-$200K</v>
      </c>
    </row>
    <row r="16938" spans="1:5" x14ac:dyDescent="0.3">
      <c r="A16938" s="33" t="s">
        <v>2</v>
      </c>
      <c r="B16938" s="33" t="s">
        <v>53</v>
      </c>
      <c r="C16938" s="33">
        <v>115000</v>
      </c>
      <c r="D16938" s="33" t="s">
        <v>6403</v>
      </c>
      <c r="E16938" t="str">
        <f t="shared" si="268"/>
        <v>$100K-$125K</v>
      </c>
    </row>
    <row r="16939" spans="1:5" x14ac:dyDescent="0.3">
      <c r="A16939" s="33" t="s">
        <v>2</v>
      </c>
      <c r="B16939" s="33" t="s">
        <v>53</v>
      </c>
      <c r="C16939" s="33"/>
      <c r="D16939" s="33" t="s">
        <v>6283</v>
      </c>
      <c r="E16939" t="str">
        <f t="shared" si="268"/>
        <v>No Data</v>
      </c>
    </row>
    <row r="16940" spans="1:5" x14ac:dyDescent="0.3">
      <c r="A16940" s="33" t="s">
        <v>4</v>
      </c>
      <c r="B16940" s="33" t="s">
        <v>53</v>
      </c>
      <c r="C16940" s="33">
        <v>124497</v>
      </c>
      <c r="D16940" s="33" t="s">
        <v>3397</v>
      </c>
      <c r="E16940" t="str">
        <f t="shared" si="268"/>
        <v>$100K-$125K</v>
      </c>
    </row>
    <row r="16941" spans="1:5" x14ac:dyDescent="0.3">
      <c r="A16941" s="33" t="s">
        <v>4</v>
      </c>
      <c r="B16941" s="33" t="s">
        <v>53</v>
      </c>
      <c r="C16941" s="33"/>
      <c r="D16941" s="33" t="s">
        <v>649</v>
      </c>
      <c r="E16941" t="str">
        <f t="shared" si="268"/>
        <v>No Data</v>
      </c>
    </row>
    <row r="16942" spans="1:5" x14ac:dyDescent="0.3">
      <c r="A16942" s="33" t="s">
        <v>0</v>
      </c>
      <c r="B16942" s="33" t="s">
        <v>53</v>
      </c>
      <c r="C16942" s="33">
        <v>175000</v>
      </c>
      <c r="D16942" s="33" t="s">
        <v>265</v>
      </c>
      <c r="E16942" t="str">
        <f t="shared" si="268"/>
        <v>$125K-$200K</v>
      </c>
    </row>
    <row r="16943" spans="1:5" x14ac:dyDescent="0.3">
      <c r="A16943" s="33" t="s">
        <v>2</v>
      </c>
      <c r="B16943" s="33" t="s">
        <v>53</v>
      </c>
      <c r="C16943" s="33"/>
      <c r="D16943" s="33" t="s">
        <v>268</v>
      </c>
      <c r="E16943" t="str">
        <f t="shared" si="268"/>
        <v>No Data</v>
      </c>
    </row>
    <row r="16944" spans="1:5" x14ac:dyDescent="0.3">
      <c r="A16944" s="33" t="s">
        <v>2</v>
      </c>
      <c r="B16944" s="33" t="s">
        <v>53</v>
      </c>
      <c r="C16944" s="33">
        <v>85600</v>
      </c>
      <c r="D16944" s="33" t="s">
        <v>299</v>
      </c>
      <c r="E16944" t="str">
        <f t="shared" si="268"/>
        <v>$75K-$100K</v>
      </c>
    </row>
    <row r="16945" spans="1:5" x14ac:dyDescent="0.3">
      <c r="A16945" s="33" t="s">
        <v>2</v>
      </c>
      <c r="B16945" s="33" t="s">
        <v>53</v>
      </c>
      <c r="C16945" s="33">
        <v>90000</v>
      </c>
      <c r="D16945" s="33" t="s">
        <v>769</v>
      </c>
      <c r="E16945" t="str">
        <f t="shared" si="268"/>
        <v>$75K-$100K</v>
      </c>
    </row>
    <row r="16946" spans="1:5" x14ac:dyDescent="0.3">
      <c r="A16946" s="33" t="s">
        <v>2</v>
      </c>
      <c r="B16946" s="33" t="s">
        <v>53</v>
      </c>
      <c r="C16946" s="33"/>
      <c r="D16946" s="33" t="s">
        <v>5160</v>
      </c>
      <c r="E16946" t="str">
        <f t="shared" si="268"/>
        <v>No Data</v>
      </c>
    </row>
    <row r="16947" spans="1:5" x14ac:dyDescent="0.3">
      <c r="A16947" s="33" t="s">
        <v>2</v>
      </c>
      <c r="B16947" s="33" t="s">
        <v>53</v>
      </c>
      <c r="C16947" s="33">
        <v>89833.5</v>
      </c>
      <c r="D16947" s="33" t="s">
        <v>5824</v>
      </c>
      <c r="E16947" t="str">
        <f t="shared" si="268"/>
        <v>$75K-$100K</v>
      </c>
    </row>
    <row r="16948" spans="1:5" x14ac:dyDescent="0.3">
      <c r="A16948" s="33" t="s">
        <v>0</v>
      </c>
      <c r="B16948" s="33" t="s">
        <v>53</v>
      </c>
      <c r="C16948" s="33">
        <v>190960</v>
      </c>
      <c r="D16948" s="33" t="s">
        <v>217</v>
      </c>
      <c r="E16948" t="str">
        <f t="shared" si="268"/>
        <v>$125K-$200K</v>
      </c>
    </row>
    <row r="16949" spans="1:5" x14ac:dyDescent="0.3">
      <c r="A16949" s="33" t="s">
        <v>2</v>
      </c>
      <c r="B16949" s="33" t="s">
        <v>53</v>
      </c>
      <c r="C16949" s="33">
        <v>111500</v>
      </c>
      <c r="D16949" s="33" t="s">
        <v>879</v>
      </c>
      <c r="E16949" t="str">
        <f t="shared" si="268"/>
        <v>$100K-$125K</v>
      </c>
    </row>
    <row r="16950" spans="1:5" x14ac:dyDescent="0.3">
      <c r="A16950" s="33" t="s">
        <v>125</v>
      </c>
      <c r="B16950" s="33" t="s">
        <v>53</v>
      </c>
      <c r="C16950" s="33">
        <v>102500</v>
      </c>
      <c r="D16950" s="33" t="s">
        <v>4593</v>
      </c>
      <c r="E16950" t="str">
        <f t="shared" si="268"/>
        <v>$100K-$125K</v>
      </c>
    </row>
    <row r="16951" spans="1:5" x14ac:dyDescent="0.3">
      <c r="A16951" s="33" t="s">
        <v>128</v>
      </c>
      <c r="B16951" s="33" t="s">
        <v>53</v>
      </c>
      <c r="C16951" s="33">
        <v>165000</v>
      </c>
      <c r="D16951" s="33" t="s">
        <v>6404</v>
      </c>
      <c r="E16951" t="str">
        <f t="shared" si="268"/>
        <v>$125K-$200K</v>
      </c>
    </row>
    <row r="16952" spans="1:5" x14ac:dyDescent="0.3">
      <c r="A16952" s="33" t="s">
        <v>2</v>
      </c>
      <c r="B16952" s="33" t="s">
        <v>65</v>
      </c>
      <c r="C16952" s="33">
        <v>111175</v>
      </c>
      <c r="D16952" s="33" t="s">
        <v>6405</v>
      </c>
      <c r="E16952" t="str">
        <f t="shared" si="268"/>
        <v>$100K-$125K</v>
      </c>
    </row>
    <row r="16953" spans="1:5" x14ac:dyDescent="0.3">
      <c r="A16953" s="33" t="s">
        <v>0</v>
      </c>
      <c r="B16953" s="33" t="s">
        <v>53</v>
      </c>
      <c r="C16953" s="33">
        <v>100000</v>
      </c>
      <c r="D16953" s="33" t="s">
        <v>6406</v>
      </c>
      <c r="E16953" t="str">
        <f t="shared" si="268"/>
        <v>$75K-$100K</v>
      </c>
    </row>
    <row r="16954" spans="1:5" x14ac:dyDescent="0.3">
      <c r="A16954" s="33" t="s">
        <v>2</v>
      </c>
      <c r="B16954" s="33" t="s">
        <v>53</v>
      </c>
      <c r="C16954" s="33"/>
      <c r="D16954" s="33" t="s">
        <v>258</v>
      </c>
      <c r="E16954" t="str">
        <f t="shared" si="268"/>
        <v>No Data</v>
      </c>
    </row>
    <row r="16955" spans="1:5" x14ac:dyDescent="0.3">
      <c r="A16955" s="33" t="s">
        <v>2</v>
      </c>
      <c r="B16955" s="33" t="s">
        <v>53</v>
      </c>
      <c r="C16955" s="33">
        <v>113500</v>
      </c>
      <c r="D16955" s="33" t="s">
        <v>6407</v>
      </c>
      <c r="E16955" t="str">
        <f t="shared" si="268"/>
        <v>$100K-$125K</v>
      </c>
    </row>
    <row r="16956" spans="1:5" x14ac:dyDescent="0.3">
      <c r="A16956" s="33" t="s">
        <v>4</v>
      </c>
      <c r="B16956" s="33" t="s">
        <v>53</v>
      </c>
      <c r="C16956" s="33">
        <v>147500</v>
      </c>
      <c r="D16956" s="33" t="s">
        <v>2904</v>
      </c>
      <c r="E16956" t="str">
        <f t="shared" si="268"/>
        <v>$125K-$200K</v>
      </c>
    </row>
    <row r="16957" spans="1:5" x14ac:dyDescent="0.3">
      <c r="A16957" s="33" t="s">
        <v>2</v>
      </c>
      <c r="B16957" s="33" t="s">
        <v>53</v>
      </c>
      <c r="C16957" s="33"/>
      <c r="D16957" s="33" t="s">
        <v>2028</v>
      </c>
      <c r="E16957" t="str">
        <f t="shared" si="268"/>
        <v>No Data</v>
      </c>
    </row>
    <row r="16958" spans="1:5" x14ac:dyDescent="0.3">
      <c r="A16958" s="33" t="s">
        <v>2</v>
      </c>
      <c r="B16958" s="33" t="s">
        <v>53</v>
      </c>
      <c r="C16958" s="33">
        <v>55000</v>
      </c>
      <c r="D16958" s="33" t="s">
        <v>4886</v>
      </c>
      <c r="E16958" t="str">
        <f t="shared" si="268"/>
        <v>&lt;$75K</v>
      </c>
    </row>
    <row r="16959" spans="1:5" x14ac:dyDescent="0.3">
      <c r="A16959" s="33" t="s">
        <v>0</v>
      </c>
      <c r="B16959" s="33" t="s">
        <v>53</v>
      </c>
      <c r="C16959" s="33">
        <v>172500</v>
      </c>
      <c r="D16959" s="33" t="s">
        <v>6408</v>
      </c>
      <c r="E16959" t="str">
        <f t="shared" si="268"/>
        <v>$125K-$200K</v>
      </c>
    </row>
    <row r="16960" spans="1:5" x14ac:dyDescent="0.3">
      <c r="A16960" s="33" t="s">
        <v>2</v>
      </c>
      <c r="B16960" s="33" t="s">
        <v>54</v>
      </c>
      <c r="C16960" s="33">
        <v>77660.5</v>
      </c>
      <c r="D16960" s="33" t="s">
        <v>3991</v>
      </c>
      <c r="E16960" t="str">
        <f t="shared" si="268"/>
        <v>$75K-$100K</v>
      </c>
    </row>
    <row r="16961" spans="1:5" x14ac:dyDescent="0.3">
      <c r="A16961" s="33" t="s">
        <v>128</v>
      </c>
      <c r="B16961" s="33" t="s">
        <v>53</v>
      </c>
      <c r="C16961" s="33">
        <v>87500</v>
      </c>
      <c r="D16961" s="33" t="s">
        <v>602</v>
      </c>
      <c r="E16961" t="str">
        <f t="shared" si="268"/>
        <v>$75K-$100K</v>
      </c>
    </row>
    <row r="16962" spans="1:5" x14ac:dyDescent="0.3">
      <c r="A16962" s="33" t="s">
        <v>0</v>
      </c>
      <c r="B16962" s="33" t="s">
        <v>88</v>
      </c>
      <c r="C16962" s="33">
        <v>113500</v>
      </c>
      <c r="D16962" s="33" t="s">
        <v>2625</v>
      </c>
      <c r="E16962" t="str">
        <f t="shared" si="268"/>
        <v>$100K-$125K</v>
      </c>
    </row>
    <row r="16963" spans="1:5" x14ac:dyDescent="0.3">
      <c r="A16963" s="33" t="s">
        <v>2</v>
      </c>
      <c r="B16963" s="33" t="s">
        <v>53</v>
      </c>
      <c r="C16963" s="33"/>
      <c r="D16963" s="33" t="s">
        <v>480</v>
      </c>
      <c r="E16963" t="str">
        <f t="shared" ref="E16963:E17026" si="269">_xlfn.XLOOKUP(C16963,$H$16:$H$21,$G$16:$G$21,,1)</f>
        <v>No Data</v>
      </c>
    </row>
    <row r="16964" spans="1:5" x14ac:dyDescent="0.3">
      <c r="A16964" s="33" t="s">
        <v>2</v>
      </c>
      <c r="B16964" s="33" t="s">
        <v>53</v>
      </c>
      <c r="C16964" s="33"/>
      <c r="D16964" s="33" t="s">
        <v>6409</v>
      </c>
      <c r="E16964" t="str">
        <f t="shared" si="269"/>
        <v>No Data</v>
      </c>
    </row>
    <row r="16965" spans="1:5" x14ac:dyDescent="0.3">
      <c r="A16965" s="33" t="s">
        <v>128</v>
      </c>
      <c r="B16965" s="33" t="s">
        <v>68</v>
      </c>
      <c r="C16965" s="33"/>
      <c r="D16965" s="33" t="s">
        <v>6410</v>
      </c>
      <c r="E16965" t="str">
        <f t="shared" si="269"/>
        <v>No Data</v>
      </c>
    </row>
    <row r="16966" spans="1:5" x14ac:dyDescent="0.3">
      <c r="A16966" s="33" t="s">
        <v>0</v>
      </c>
      <c r="B16966" s="33" t="s">
        <v>88</v>
      </c>
      <c r="C16966" s="33">
        <v>50400</v>
      </c>
      <c r="D16966" s="33" t="s">
        <v>1302</v>
      </c>
      <c r="E16966" t="str">
        <f t="shared" si="269"/>
        <v>&lt;$75K</v>
      </c>
    </row>
    <row r="16967" spans="1:5" x14ac:dyDescent="0.3">
      <c r="A16967" s="33" t="s">
        <v>125</v>
      </c>
      <c r="B16967" s="33" t="s">
        <v>53</v>
      </c>
      <c r="C16967" s="33"/>
      <c r="D16967" s="33" t="s">
        <v>232</v>
      </c>
      <c r="E16967" t="str">
        <f t="shared" si="269"/>
        <v>No Data</v>
      </c>
    </row>
    <row r="16968" spans="1:5" x14ac:dyDescent="0.3">
      <c r="A16968" s="33" t="s">
        <v>4</v>
      </c>
      <c r="B16968" s="33" t="s">
        <v>53</v>
      </c>
      <c r="C16968" s="33"/>
      <c r="D16968" s="33" t="s">
        <v>249</v>
      </c>
      <c r="E16968" t="str">
        <f t="shared" si="269"/>
        <v>No Data</v>
      </c>
    </row>
    <row r="16969" spans="1:5" x14ac:dyDescent="0.3">
      <c r="A16969" s="33" t="s">
        <v>0</v>
      </c>
      <c r="B16969" s="33" t="s">
        <v>53</v>
      </c>
      <c r="C16969" s="33"/>
      <c r="D16969" s="33" t="s">
        <v>2574</v>
      </c>
      <c r="E16969" t="str">
        <f t="shared" si="269"/>
        <v>No Data</v>
      </c>
    </row>
    <row r="16970" spans="1:5" x14ac:dyDescent="0.3">
      <c r="A16970" s="33" t="s">
        <v>126</v>
      </c>
      <c r="B16970" s="33" t="s">
        <v>53</v>
      </c>
      <c r="C16970" s="33">
        <v>185000</v>
      </c>
      <c r="D16970" s="33" t="s">
        <v>230</v>
      </c>
      <c r="E16970" t="str">
        <f t="shared" si="269"/>
        <v>$125K-$200K</v>
      </c>
    </row>
    <row r="16971" spans="1:5" x14ac:dyDescent="0.3">
      <c r="A16971" s="33" t="s">
        <v>2</v>
      </c>
      <c r="B16971" s="33" t="s">
        <v>53</v>
      </c>
      <c r="C16971" s="33"/>
      <c r="D16971" s="33" t="s">
        <v>3412</v>
      </c>
      <c r="E16971" t="str">
        <f t="shared" si="269"/>
        <v>No Data</v>
      </c>
    </row>
    <row r="16972" spans="1:5" x14ac:dyDescent="0.3">
      <c r="A16972" s="33" t="s">
        <v>2</v>
      </c>
      <c r="B16972" s="33" t="s">
        <v>73</v>
      </c>
      <c r="C16972" s="33">
        <v>111175</v>
      </c>
      <c r="D16972" s="33" t="s">
        <v>1561</v>
      </c>
      <c r="E16972" t="str">
        <f t="shared" si="269"/>
        <v>$100K-$125K</v>
      </c>
    </row>
    <row r="16973" spans="1:5" x14ac:dyDescent="0.3">
      <c r="A16973" s="33" t="s">
        <v>125</v>
      </c>
      <c r="B16973" s="33" t="s">
        <v>54</v>
      </c>
      <c r="C16973" s="33">
        <v>78582.9921875</v>
      </c>
      <c r="D16973" s="33" t="s">
        <v>6411</v>
      </c>
      <c r="E16973" t="str">
        <f t="shared" si="269"/>
        <v>$75K-$100K</v>
      </c>
    </row>
    <row r="16974" spans="1:5" x14ac:dyDescent="0.3">
      <c r="A16974" s="33" t="s">
        <v>2</v>
      </c>
      <c r="B16974" s="33" t="s">
        <v>53</v>
      </c>
      <c r="C16974" s="33"/>
      <c r="D16974" s="33" t="s">
        <v>5149</v>
      </c>
      <c r="E16974" t="str">
        <f t="shared" si="269"/>
        <v>No Data</v>
      </c>
    </row>
    <row r="16975" spans="1:5" x14ac:dyDescent="0.3">
      <c r="A16975" s="33" t="s">
        <v>2</v>
      </c>
      <c r="B16975" s="33" t="s">
        <v>53</v>
      </c>
      <c r="C16975" s="33">
        <v>110150</v>
      </c>
      <c r="D16975" s="33" t="s">
        <v>4884</v>
      </c>
      <c r="E16975" t="str">
        <f t="shared" si="269"/>
        <v>$100K-$125K</v>
      </c>
    </row>
    <row r="16976" spans="1:5" x14ac:dyDescent="0.3">
      <c r="A16976" s="33" t="s">
        <v>0</v>
      </c>
      <c r="B16976" s="33" t="s">
        <v>53</v>
      </c>
      <c r="C16976" s="33">
        <v>173280</v>
      </c>
      <c r="D16976" s="33" t="s">
        <v>596</v>
      </c>
      <c r="E16976" t="str">
        <f t="shared" si="269"/>
        <v>$125K-$200K</v>
      </c>
    </row>
    <row r="16977" spans="1:5" x14ac:dyDescent="0.3">
      <c r="A16977" s="33" t="s">
        <v>2</v>
      </c>
      <c r="B16977" s="33" t="s">
        <v>98</v>
      </c>
      <c r="C16977" s="33">
        <v>163782</v>
      </c>
      <c r="D16977" s="33" t="s">
        <v>4006</v>
      </c>
      <c r="E16977" t="str">
        <f t="shared" si="269"/>
        <v>$125K-$200K</v>
      </c>
    </row>
    <row r="16978" spans="1:5" x14ac:dyDescent="0.3">
      <c r="A16978" s="33" t="s">
        <v>2</v>
      </c>
      <c r="B16978" s="33" t="s">
        <v>53</v>
      </c>
      <c r="C16978" s="33">
        <v>111175</v>
      </c>
      <c r="D16978" s="33" t="s">
        <v>1260</v>
      </c>
      <c r="E16978" t="str">
        <f t="shared" si="269"/>
        <v>$100K-$125K</v>
      </c>
    </row>
    <row r="16979" spans="1:5" x14ac:dyDescent="0.3">
      <c r="A16979" s="33" t="s">
        <v>4</v>
      </c>
      <c r="B16979" s="33" t="s">
        <v>53</v>
      </c>
      <c r="C16979" s="33"/>
      <c r="D16979" s="33" t="s">
        <v>249</v>
      </c>
      <c r="E16979" t="str">
        <f t="shared" si="269"/>
        <v>No Data</v>
      </c>
    </row>
    <row r="16980" spans="1:5" x14ac:dyDescent="0.3">
      <c r="A16980" s="33" t="s">
        <v>0</v>
      </c>
      <c r="B16980" s="33" t="s">
        <v>81</v>
      </c>
      <c r="C16980" s="33">
        <v>224000</v>
      </c>
      <c r="D16980" s="33" t="s">
        <v>3845</v>
      </c>
      <c r="E16980" t="str">
        <f t="shared" si="269"/>
        <v>&gt;$200K</v>
      </c>
    </row>
    <row r="16981" spans="1:5" x14ac:dyDescent="0.3">
      <c r="A16981" s="33" t="s">
        <v>0</v>
      </c>
      <c r="B16981" s="33" t="s">
        <v>53</v>
      </c>
      <c r="C16981" s="33">
        <v>80230</v>
      </c>
      <c r="D16981" s="33" t="s">
        <v>3854</v>
      </c>
      <c r="E16981" t="str">
        <f t="shared" si="269"/>
        <v>$75K-$100K</v>
      </c>
    </row>
    <row r="16982" spans="1:5" x14ac:dyDescent="0.3">
      <c r="A16982" s="33" t="s">
        <v>0</v>
      </c>
      <c r="B16982" s="33" t="s">
        <v>53</v>
      </c>
      <c r="C16982" s="33">
        <v>150000</v>
      </c>
      <c r="D16982" s="33" t="s">
        <v>2114</v>
      </c>
      <c r="E16982" t="str">
        <f t="shared" si="269"/>
        <v>$125K-$200K</v>
      </c>
    </row>
    <row r="16983" spans="1:5" x14ac:dyDescent="0.3">
      <c r="A16983" s="33" t="s">
        <v>125</v>
      </c>
      <c r="B16983" s="33" t="s">
        <v>81</v>
      </c>
      <c r="C16983" s="33">
        <v>111175</v>
      </c>
      <c r="D16983" s="33" t="s">
        <v>2228</v>
      </c>
      <c r="E16983" t="str">
        <f t="shared" si="269"/>
        <v>$100K-$125K</v>
      </c>
    </row>
    <row r="16984" spans="1:5" x14ac:dyDescent="0.3">
      <c r="A16984" s="33" t="s">
        <v>0</v>
      </c>
      <c r="B16984" s="33" t="s">
        <v>54</v>
      </c>
      <c r="C16984" s="33"/>
      <c r="D16984" s="33" t="s">
        <v>6412</v>
      </c>
      <c r="E16984" t="str">
        <f t="shared" si="269"/>
        <v>No Data</v>
      </c>
    </row>
    <row r="16985" spans="1:5" x14ac:dyDescent="0.3">
      <c r="A16985" s="33" t="s">
        <v>0</v>
      </c>
      <c r="B16985" s="33" t="s">
        <v>53</v>
      </c>
      <c r="C16985" s="33">
        <v>80000</v>
      </c>
      <c r="D16985" s="33" t="s">
        <v>268</v>
      </c>
      <c r="E16985" t="str">
        <f t="shared" si="269"/>
        <v>$75K-$100K</v>
      </c>
    </row>
    <row r="16986" spans="1:5" x14ac:dyDescent="0.3">
      <c r="A16986" s="33" t="s">
        <v>2</v>
      </c>
      <c r="B16986" s="33" t="s">
        <v>53</v>
      </c>
      <c r="C16986" s="33"/>
      <c r="D16986" s="33" t="s">
        <v>457</v>
      </c>
      <c r="E16986" t="str">
        <f t="shared" si="269"/>
        <v>No Data</v>
      </c>
    </row>
    <row r="16987" spans="1:5" x14ac:dyDescent="0.3">
      <c r="A16987" s="33" t="s">
        <v>126</v>
      </c>
      <c r="B16987" s="33" t="s">
        <v>53</v>
      </c>
      <c r="C16987" s="33"/>
      <c r="D16987" s="33" t="s">
        <v>225</v>
      </c>
      <c r="E16987" t="str">
        <f t="shared" si="269"/>
        <v>No Data</v>
      </c>
    </row>
    <row r="16988" spans="1:5" x14ac:dyDescent="0.3">
      <c r="A16988" s="33" t="s">
        <v>2</v>
      </c>
      <c r="B16988" s="33" t="s">
        <v>53</v>
      </c>
      <c r="C16988" s="33">
        <v>77446</v>
      </c>
      <c r="D16988" s="33" t="s">
        <v>1071</v>
      </c>
      <c r="E16988" t="str">
        <f t="shared" si="269"/>
        <v>$75K-$100K</v>
      </c>
    </row>
    <row r="16989" spans="1:5" x14ac:dyDescent="0.3">
      <c r="A16989" s="33" t="s">
        <v>2</v>
      </c>
      <c r="B16989" s="33" t="s">
        <v>121</v>
      </c>
      <c r="C16989" s="33">
        <v>50400</v>
      </c>
      <c r="D16989" s="33" t="s">
        <v>6413</v>
      </c>
      <c r="E16989" t="str">
        <f t="shared" si="269"/>
        <v>&lt;$75K</v>
      </c>
    </row>
    <row r="16990" spans="1:5" x14ac:dyDescent="0.3">
      <c r="A16990" s="33" t="s">
        <v>0</v>
      </c>
      <c r="B16990" s="33" t="s">
        <v>53</v>
      </c>
      <c r="C16990" s="33">
        <v>160000</v>
      </c>
      <c r="D16990" s="33" t="s">
        <v>1020</v>
      </c>
      <c r="E16990" t="str">
        <f t="shared" si="269"/>
        <v>$125K-$200K</v>
      </c>
    </row>
    <row r="16991" spans="1:5" x14ac:dyDescent="0.3">
      <c r="A16991" s="33" t="s">
        <v>129</v>
      </c>
      <c r="B16991" s="33" t="s">
        <v>53</v>
      </c>
      <c r="C16991" s="33">
        <v>87500</v>
      </c>
      <c r="D16991" s="33" t="s">
        <v>6414</v>
      </c>
      <c r="E16991" t="str">
        <f t="shared" si="269"/>
        <v>$75K-$100K</v>
      </c>
    </row>
    <row r="16992" spans="1:5" x14ac:dyDescent="0.3">
      <c r="A16992" s="33" t="s">
        <v>2</v>
      </c>
      <c r="B16992" s="33" t="s">
        <v>53</v>
      </c>
      <c r="C16992" s="33"/>
      <c r="D16992" s="33" t="s">
        <v>5468</v>
      </c>
      <c r="E16992" t="str">
        <f t="shared" si="269"/>
        <v>No Data</v>
      </c>
    </row>
    <row r="16993" spans="1:5" x14ac:dyDescent="0.3">
      <c r="A16993" s="33" t="s">
        <v>2</v>
      </c>
      <c r="B16993" s="33" t="s">
        <v>53</v>
      </c>
      <c r="C16993" s="33">
        <v>85000</v>
      </c>
      <c r="D16993" s="33" t="s">
        <v>6415</v>
      </c>
      <c r="E16993" t="str">
        <f t="shared" si="269"/>
        <v>$75K-$100K</v>
      </c>
    </row>
    <row r="16994" spans="1:5" x14ac:dyDescent="0.3">
      <c r="A16994" s="33" t="s">
        <v>0</v>
      </c>
      <c r="B16994" s="33" t="s">
        <v>53</v>
      </c>
      <c r="C16994" s="33">
        <v>111355.921875</v>
      </c>
      <c r="D16994" s="33" t="s">
        <v>6416</v>
      </c>
      <c r="E16994" t="str">
        <f t="shared" si="269"/>
        <v>$100K-$125K</v>
      </c>
    </row>
    <row r="16995" spans="1:5" x14ac:dyDescent="0.3">
      <c r="A16995" s="33" t="s">
        <v>2</v>
      </c>
      <c r="B16995" s="33" t="s">
        <v>53</v>
      </c>
      <c r="C16995" s="33"/>
      <c r="D16995" s="33" t="s">
        <v>2028</v>
      </c>
      <c r="E16995" t="str">
        <f t="shared" si="269"/>
        <v>No Data</v>
      </c>
    </row>
    <row r="16996" spans="1:5" x14ac:dyDescent="0.3">
      <c r="A16996" s="33" t="s">
        <v>2</v>
      </c>
      <c r="B16996" s="33" t="s">
        <v>53</v>
      </c>
      <c r="C16996" s="33">
        <v>82500</v>
      </c>
      <c r="D16996" s="33" t="s">
        <v>4741</v>
      </c>
      <c r="E16996" t="str">
        <f t="shared" si="269"/>
        <v>$75K-$100K</v>
      </c>
    </row>
    <row r="16997" spans="1:5" x14ac:dyDescent="0.3">
      <c r="A16997" s="33" t="s">
        <v>0</v>
      </c>
      <c r="B16997" s="33" t="s">
        <v>53</v>
      </c>
      <c r="C16997" s="33">
        <v>170000</v>
      </c>
      <c r="D16997" s="33" t="s">
        <v>230</v>
      </c>
      <c r="E16997" t="str">
        <f t="shared" si="269"/>
        <v>$125K-$200K</v>
      </c>
    </row>
    <row r="16998" spans="1:5" x14ac:dyDescent="0.3">
      <c r="A16998" s="33" t="s">
        <v>4</v>
      </c>
      <c r="B16998" s="33" t="s">
        <v>97</v>
      </c>
      <c r="C16998" s="33">
        <v>97444</v>
      </c>
      <c r="D16998" s="33" t="s">
        <v>1811</v>
      </c>
      <c r="E16998" t="str">
        <f t="shared" si="269"/>
        <v>$75K-$100K</v>
      </c>
    </row>
    <row r="16999" spans="1:5" x14ac:dyDescent="0.3">
      <c r="A16999" s="33" t="s">
        <v>2</v>
      </c>
      <c r="B16999" s="33" t="s">
        <v>115</v>
      </c>
      <c r="C16999" s="33">
        <v>62000</v>
      </c>
      <c r="D16999" s="33" t="s">
        <v>6417</v>
      </c>
      <c r="E16999" t="str">
        <f t="shared" si="269"/>
        <v>&lt;$75K</v>
      </c>
    </row>
    <row r="17000" spans="1:5" x14ac:dyDescent="0.3">
      <c r="A17000" s="33" t="s">
        <v>125</v>
      </c>
      <c r="B17000" s="33" t="s">
        <v>53</v>
      </c>
      <c r="C17000" s="33">
        <v>95000</v>
      </c>
      <c r="D17000" s="33" t="s">
        <v>6418</v>
      </c>
      <c r="E17000" t="str">
        <f t="shared" si="269"/>
        <v>$75K-$100K</v>
      </c>
    </row>
    <row r="17001" spans="1:5" x14ac:dyDescent="0.3">
      <c r="A17001" s="33" t="s">
        <v>4</v>
      </c>
      <c r="B17001" s="33" t="s">
        <v>53</v>
      </c>
      <c r="C17001" s="33"/>
      <c r="D17001" s="33" t="s">
        <v>232</v>
      </c>
      <c r="E17001" t="str">
        <f t="shared" si="269"/>
        <v>No Data</v>
      </c>
    </row>
    <row r="17002" spans="1:5" x14ac:dyDescent="0.3">
      <c r="A17002" s="33" t="s">
        <v>0</v>
      </c>
      <c r="B17002" s="33" t="s">
        <v>53</v>
      </c>
      <c r="C17002" s="33">
        <v>110000</v>
      </c>
      <c r="D17002" s="33" t="s">
        <v>5893</v>
      </c>
      <c r="E17002" t="str">
        <f t="shared" si="269"/>
        <v>$100K-$125K</v>
      </c>
    </row>
    <row r="17003" spans="1:5" x14ac:dyDescent="0.3">
      <c r="A17003" s="33" t="s">
        <v>2</v>
      </c>
      <c r="B17003" s="33" t="s">
        <v>53</v>
      </c>
      <c r="C17003" s="33">
        <v>62500</v>
      </c>
      <c r="D17003" s="33" t="s">
        <v>252</v>
      </c>
      <c r="E17003" t="str">
        <f t="shared" si="269"/>
        <v>&lt;$75K</v>
      </c>
    </row>
    <row r="17004" spans="1:5" x14ac:dyDescent="0.3">
      <c r="A17004" s="33" t="s">
        <v>2</v>
      </c>
      <c r="B17004" s="33" t="s">
        <v>53</v>
      </c>
      <c r="C17004" s="33"/>
      <c r="D17004" s="33" t="s">
        <v>3131</v>
      </c>
      <c r="E17004" t="str">
        <f t="shared" si="269"/>
        <v>No Data</v>
      </c>
    </row>
    <row r="17005" spans="1:5" x14ac:dyDescent="0.3">
      <c r="A17005" s="33" t="s">
        <v>125</v>
      </c>
      <c r="B17005" s="33" t="s">
        <v>53</v>
      </c>
      <c r="C17005" s="33">
        <v>83500</v>
      </c>
      <c r="D17005" s="33" t="s">
        <v>4187</v>
      </c>
      <c r="E17005" t="str">
        <f t="shared" si="269"/>
        <v>$75K-$100K</v>
      </c>
    </row>
    <row r="17006" spans="1:5" x14ac:dyDescent="0.3">
      <c r="A17006" s="33" t="s">
        <v>2</v>
      </c>
      <c r="B17006" s="33" t="s">
        <v>53</v>
      </c>
      <c r="C17006" s="33">
        <v>84000</v>
      </c>
      <c r="D17006" s="33" t="s">
        <v>520</v>
      </c>
      <c r="E17006" t="str">
        <f t="shared" si="269"/>
        <v>$75K-$100K</v>
      </c>
    </row>
    <row r="17007" spans="1:5" x14ac:dyDescent="0.3">
      <c r="A17007" s="33" t="s">
        <v>0</v>
      </c>
      <c r="B17007" s="33" t="s">
        <v>53</v>
      </c>
      <c r="C17007" s="33">
        <v>157500</v>
      </c>
      <c r="D17007" s="33" t="s">
        <v>680</v>
      </c>
      <c r="E17007" t="str">
        <f t="shared" si="269"/>
        <v>$125K-$200K</v>
      </c>
    </row>
    <row r="17008" spans="1:5" x14ac:dyDescent="0.3">
      <c r="A17008" s="33" t="s">
        <v>2</v>
      </c>
      <c r="B17008" s="33" t="s">
        <v>53</v>
      </c>
      <c r="C17008" s="33"/>
      <c r="D17008" s="33" t="s">
        <v>6419</v>
      </c>
      <c r="E17008" t="str">
        <f t="shared" si="269"/>
        <v>No Data</v>
      </c>
    </row>
    <row r="17009" spans="1:5" x14ac:dyDescent="0.3">
      <c r="A17009" s="33" t="s">
        <v>2</v>
      </c>
      <c r="B17009" s="33" t="s">
        <v>53</v>
      </c>
      <c r="C17009" s="33">
        <v>132500</v>
      </c>
      <c r="D17009" s="33" t="s">
        <v>6420</v>
      </c>
      <c r="E17009" t="str">
        <f t="shared" si="269"/>
        <v>$125K-$200K</v>
      </c>
    </row>
    <row r="17010" spans="1:5" x14ac:dyDescent="0.3">
      <c r="A17010" s="33" t="s">
        <v>2</v>
      </c>
      <c r="B17010" s="33" t="s">
        <v>53</v>
      </c>
      <c r="C17010" s="33">
        <v>90465</v>
      </c>
      <c r="D17010" s="33" t="s">
        <v>2192</v>
      </c>
      <c r="E17010" t="str">
        <f t="shared" si="269"/>
        <v>$75K-$100K</v>
      </c>
    </row>
    <row r="17011" spans="1:5" x14ac:dyDescent="0.3">
      <c r="A17011" s="33" t="s">
        <v>0</v>
      </c>
      <c r="B17011" s="33" t="s">
        <v>53</v>
      </c>
      <c r="C17011" s="33"/>
      <c r="D17011" s="33" t="s">
        <v>2345</v>
      </c>
      <c r="E17011" t="str">
        <f t="shared" si="269"/>
        <v>No Data</v>
      </c>
    </row>
    <row r="17012" spans="1:5" x14ac:dyDescent="0.3">
      <c r="A17012" s="33" t="s">
        <v>4</v>
      </c>
      <c r="B17012" s="33" t="s">
        <v>54</v>
      </c>
      <c r="C17012" s="33">
        <v>197000</v>
      </c>
      <c r="D17012" s="33" t="s">
        <v>830</v>
      </c>
      <c r="E17012" t="str">
        <f t="shared" si="269"/>
        <v>$125K-$200K</v>
      </c>
    </row>
    <row r="17013" spans="1:5" x14ac:dyDescent="0.3">
      <c r="A17013" s="33" t="s">
        <v>4</v>
      </c>
      <c r="B17013" s="33" t="s">
        <v>53</v>
      </c>
      <c r="C17013" s="33"/>
      <c r="D17013" s="33" t="s">
        <v>1412</v>
      </c>
      <c r="E17013" t="str">
        <f t="shared" si="269"/>
        <v>No Data</v>
      </c>
    </row>
    <row r="17014" spans="1:5" x14ac:dyDescent="0.3">
      <c r="A17014" s="33" t="s">
        <v>4</v>
      </c>
      <c r="B17014" s="33" t="s">
        <v>53</v>
      </c>
      <c r="C17014" s="33"/>
      <c r="D17014" s="33" t="s">
        <v>300</v>
      </c>
      <c r="E17014" t="str">
        <f t="shared" si="269"/>
        <v>No Data</v>
      </c>
    </row>
    <row r="17015" spans="1:5" x14ac:dyDescent="0.3">
      <c r="A17015" s="33" t="s">
        <v>126</v>
      </c>
      <c r="B17015" s="33" t="s">
        <v>54</v>
      </c>
      <c r="C17015" s="33">
        <v>162500</v>
      </c>
      <c r="D17015" s="33" t="s">
        <v>6421</v>
      </c>
      <c r="E17015" t="str">
        <f t="shared" si="269"/>
        <v>$125K-$200K</v>
      </c>
    </row>
    <row r="17016" spans="1:5" x14ac:dyDescent="0.3">
      <c r="A17016" s="33" t="s">
        <v>126</v>
      </c>
      <c r="B17016" s="33" t="s">
        <v>53</v>
      </c>
      <c r="C17016" s="33">
        <v>145000</v>
      </c>
      <c r="D17016" s="33" t="s">
        <v>6422</v>
      </c>
      <c r="E17016" t="str">
        <f t="shared" si="269"/>
        <v>$125K-$200K</v>
      </c>
    </row>
    <row r="17017" spans="1:5" x14ac:dyDescent="0.3">
      <c r="A17017" s="33" t="s">
        <v>0</v>
      </c>
      <c r="B17017" s="33" t="s">
        <v>53</v>
      </c>
      <c r="C17017" s="33"/>
      <c r="D17017" s="33" t="s">
        <v>1089</v>
      </c>
      <c r="E17017" t="str">
        <f t="shared" si="269"/>
        <v>No Data</v>
      </c>
    </row>
    <row r="17018" spans="1:5" x14ac:dyDescent="0.3">
      <c r="A17018" s="33" t="s">
        <v>4</v>
      </c>
      <c r="B17018" s="33" t="s">
        <v>54</v>
      </c>
      <c r="C17018" s="33">
        <v>200000</v>
      </c>
      <c r="D17018" s="33" t="s">
        <v>1027</v>
      </c>
      <c r="E17018" t="str">
        <f t="shared" si="269"/>
        <v>$125K-$200K</v>
      </c>
    </row>
    <row r="17019" spans="1:5" x14ac:dyDescent="0.3">
      <c r="A17019" s="33" t="s">
        <v>0</v>
      </c>
      <c r="B17019" s="33" t="s">
        <v>53</v>
      </c>
      <c r="C17019" s="33">
        <v>96545</v>
      </c>
      <c r="D17019" s="33" t="s">
        <v>5495</v>
      </c>
      <c r="E17019" t="str">
        <f t="shared" si="269"/>
        <v>$75K-$100K</v>
      </c>
    </row>
    <row r="17020" spans="1:5" x14ac:dyDescent="0.3">
      <c r="A17020" s="33" t="s">
        <v>0</v>
      </c>
      <c r="B17020" s="33" t="s">
        <v>53</v>
      </c>
      <c r="C17020" s="33">
        <v>165000</v>
      </c>
      <c r="D17020" s="33" t="s">
        <v>6423</v>
      </c>
      <c r="E17020" t="str">
        <f t="shared" si="269"/>
        <v>$125K-$200K</v>
      </c>
    </row>
    <row r="17021" spans="1:5" x14ac:dyDescent="0.3">
      <c r="A17021" s="33" t="s">
        <v>2</v>
      </c>
      <c r="B17021" s="33" t="s">
        <v>97</v>
      </c>
      <c r="C17021" s="33">
        <v>111175</v>
      </c>
      <c r="D17021" s="33" t="s">
        <v>2189</v>
      </c>
      <c r="E17021" t="str">
        <f t="shared" si="269"/>
        <v>$100K-$125K</v>
      </c>
    </row>
    <row r="17022" spans="1:5" x14ac:dyDescent="0.3">
      <c r="A17022" s="33" t="s">
        <v>4</v>
      </c>
      <c r="B17022" s="33" t="s">
        <v>119</v>
      </c>
      <c r="C17022" s="33">
        <v>147500</v>
      </c>
      <c r="D17022" s="33" t="s">
        <v>494</v>
      </c>
      <c r="E17022" t="str">
        <f t="shared" si="269"/>
        <v>$125K-$200K</v>
      </c>
    </row>
    <row r="17023" spans="1:5" x14ac:dyDescent="0.3">
      <c r="A17023" s="33" t="s">
        <v>0</v>
      </c>
      <c r="B17023" s="33" t="s">
        <v>53</v>
      </c>
      <c r="C17023" s="33">
        <v>145000</v>
      </c>
      <c r="D17023" s="33" t="s">
        <v>3774</v>
      </c>
      <c r="E17023" t="str">
        <f t="shared" si="269"/>
        <v>$125K-$200K</v>
      </c>
    </row>
    <row r="17024" spans="1:5" x14ac:dyDescent="0.3">
      <c r="A17024" s="33" t="s">
        <v>0</v>
      </c>
      <c r="B17024" s="33" t="s">
        <v>53</v>
      </c>
      <c r="C17024" s="33">
        <v>105306</v>
      </c>
      <c r="D17024" s="33" t="s">
        <v>6424</v>
      </c>
      <c r="E17024" t="str">
        <f t="shared" si="269"/>
        <v>$100K-$125K</v>
      </c>
    </row>
    <row r="17025" spans="1:5" x14ac:dyDescent="0.3">
      <c r="A17025" s="33" t="s">
        <v>126</v>
      </c>
      <c r="B17025" s="33" t="s">
        <v>54</v>
      </c>
      <c r="C17025" s="33">
        <v>155000</v>
      </c>
      <c r="D17025" s="33" t="s">
        <v>265</v>
      </c>
      <c r="E17025" t="str">
        <f t="shared" si="269"/>
        <v>$125K-$200K</v>
      </c>
    </row>
    <row r="17026" spans="1:5" x14ac:dyDescent="0.3">
      <c r="A17026" s="33" t="s">
        <v>4</v>
      </c>
      <c r="B17026" s="33" t="s">
        <v>53</v>
      </c>
      <c r="C17026" s="33">
        <v>78295.5</v>
      </c>
      <c r="D17026" s="33" t="s">
        <v>5455</v>
      </c>
      <c r="E17026" t="str">
        <f t="shared" si="269"/>
        <v>$75K-$100K</v>
      </c>
    </row>
    <row r="17027" spans="1:5" x14ac:dyDescent="0.3">
      <c r="A17027" s="33" t="s">
        <v>4</v>
      </c>
      <c r="B17027" s="33" t="s">
        <v>70</v>
      </c>
      <c r="C17027" s="33">
        <v>45000</v>
      </c>
      <c r="D17027" s="33" t="s">
        <v>2333</v>
      </c>
      <c r="E17027" t="str">
        <f t="shared" ref="E17027:E17090" si="270">_xlfn.XLOOKUP(C17027,$H$16:$H$21,$G$16:$G$21,,1)</f>
        <v>&lt;$75K</v>
      </c>
    </row>
    <row r="17028" spans="1:5" x14ac:dyDescent="0.3">
      <c r="A17028" s="33" t="s">
        <v>4</v>
      </c>
      <c r="B17028" s="33" t="s">
        <v>70</v>
      </c>
      <c r="C17028" s="33">
        <v>133500</v>
      </c>
      <c r="D17028" s="33" t="s">
        <v>6425</v>
      </c>
      <c r="E17028" t="str">
        <f t="shared" si="270"/>
        <v>$125K-$200K</v>
      </c>
    </row>
    <row r="17029" spans="1:5" x14ac:dyDescent="0.3">
      <c r="A17029" s="33" t="s">
        <v>52</v>
      </c>
      <c r="B17029" s="33" t="s">
        <v>53</v>
      </c>
      <c r="C17029" s="33"/>
      <c r="D17029" s="33" t="s">
        <v>1397</v>
      </c>
      <c r="E17029" t="str">
        <f t="shared" si="270"/>
        <v>No Data</v>
      </c>
    </row>
    <row r="17030" spans="1:5" x14ac:dyDescent="0.3">
      <c r="A17030" s="33" t="s">
        <v>2</v>
      </c>
      <c r="B17030" s="33" t="s">
        <v>53</v>
      </c>
      <c r="C17030" s="33">
        <v>71999.9765625</v>
      </c>
      <c r="D17030" s="33" t="s">
        <v>6426</v>
      </c>
      <c r="E17030" t="str">
        <f t="shared" si="270"/>
        <v>&lt;$75K</v>
      </c>
    </row>
    <row r="17031" spans="1:5" x14ac:dyDescent="0.3">
      <c r="A17031" s="33" t="s">
        <v>0</v>
      </c>
      <c r="B17031" s="33" t="s">
        <v>99</v>
      </c>
      <c r="C17031" s="33">
        <v>79200</v>
      </c>
      <c r="D17031" s="33" t="s">
        <v>329</v>
      </c>
      <c r="E17031" t="str">
        <f t="shared" si="270"/>
        <v>$75K-$100K</v>
      </c>
    </row>
    <row r="17032" spans="1:5" x14ac:dyDescent="0.3">
      <c r="A17032" s="33" t="s">
        <v>2</v>
      </c>
      <c r="B17032" s="33" t="s">
        <v>53</v>
      </c>
      <c r="C17032" s="33"/>
      <c r="D17032" s="33" t="s">
        <v>559</v>
      </c>
      <c r="E17032" t="str">
        <f t="shared" si="270"/>
        <v>No Data</v>
      </c>
    </row>
    <row r="17033" spans="1:5" x14ac:dyDescent="0.3">
      <c r="A17033" s="33" t="s">
        <v>2</v>
      </c>
      <c r="B17033" s="33" t="s">
        <v>53</v>
      </c>
      <c r="C17033" s="33">
        <v>70000</v>
      </c>
      <c r="D17033" s="33" t="s">
        <v>6427</v>
      </c>
      <c r="E17033" t="str">
        <f t="shared" si="270"/>
        <v>&lt;$75K</v>
      </c>
    </row>
    <row r="17034" spans="1:5" x14ac:dyDescent="0.3">
      <c r="A17034" s="33" t="s">
        <v>2</v>
      </c>
      <c r="B17034" s="33" t="s">
        <v>53</v>
      </c>
      <c r="C17034" s="33"/>
      <c r="D17034" s="33" t="s">
        <v>4294</v>
      </c>
      <c r="E17034" t="str">
        <f t="shared" si="270"/>
        <v>No Data</v>
      </c>
    </row>
    <row r="17035" spans="1:5" x14ac:dyDescent="0.3">
      <c r="A17035" s="33" t="s">
        <v>126</v>
      </c>
      <c r="B17035" s="33" t="s">
        <v>67</v>
      </c>
      <c r="C17035" s="33">
        <v>147500</v>
      </c>
      <c r="D17035" s="33" t="s">
        <v>913</v>
      </c>
      <c r="E17035" t="str">
        <f t="shared" si="270"/>
        <v>$125K-$200K</v>
      </c>
    </row>
    <row r="17036" spans="1:5" x14ac:dyDescent="0.3">
      <c r="A17036" s="33" t="s">
        <v>4</v>
      </c>
      <c r="B17036" s="33" t="s">
        <v>53</v>
      </c>
      <c r="C17036" s="33"/>
      <c r="D17036" s="33" t="s">
        <v>6428</v>
      </c>
      <c r="E17036" t="str">
        <f t="shared" si="270"/>
        <v>No Data</v>
      </c>
    </row>
    <row r="17037" spans="1:5" x14ac:dyDescent="0.3">
      <c r="A17037" s="33" t="s">
        <v>0</v>
      </c>
      <c r="B17037" s="33" t="s">
        <v>53</v>
      </c>
      <c r="C17037" s="33">
        <v>95000</v>
      </c>
      <c r="D17037" s="33" t="s">
        <v>3479</v>
      </c>
      <c r="E17037" t="str">
        <f t="shared" si="270"/>
        <v>$75K-$100K</v>
      </c>
    </row>
    <row r="17038" spans="1:5" x14ac:dyDescent="0.3">
      <c r="A17038" s="33" t="s">
        <v>125</v>
      </c>
      <c r="B17038" s="33" t="s">
        <v>53</v>
      </c>
      <c r="C17038" s="33"/>
      <c r="D17038" s="33" t="s">
        <v>1967</v>
      </c>
      <c r="E17038" t="str">
        <f t="shared" si="270"/>
        <v>No Data</v>
      </c>
    </row>
    <row r="17039" spans="1:5" x14ac:dyDescent="0.3">
      <c r="A17039" s="33" t="s">
        <v>4</v>
      </c>
      <c r="B17039" s="33" t="s">
        <v>53</v>
      </c>
      <c r="C17039" s="33">
        <v>87500</v>
      </c>
      <c r="D17039" s="33" t="s">
        <v>1087</v>
      </c>
      <c r="E17039" t="str">
        <f t="shared" si="270"/>
        <v>$75K-$100K</v>
      </c>
    </row>
    <row r="17040" spans="1:5" x14ac:dyDescent="0.3">
      <c r="A17040" s="33" t="s">
        <v>126</v>
      </c>
      <c r="B17040" s="33" t="s">
        <v>53</v>
      </c>
      <c r="C17040" s="33">
        <v>150000</v>
      </c>
      <c r="D17040" s="33" t="s">
        <v>3848</v>
      </c>
      <c r="E17040" t="str">
        <f t="shared" si="270"/>
        <v>$125K-$200K</v>
      </c>
    </row>
    <row r="17041" spans="1:5" x14ac:dyDescent="0.3">
      <c r="A17041" s="33" t="s">
        <v>2</v>
      </c>
      <c r="B17041" s="33" t="s">
        <v>53</v>
      </c>
      <c r="C17041" s="33">
        <v>85000</v>
      </c>
      <c r="D17041" s="33" t="s">
        <v>519</v>
      </c>
      <c r="E17041" t="str">
        <f t="shared" si="270"/>
        <v>$75K-$100K</v>
      </c>
    </row>
    <row r="17042" spans="1:5" x14ac:dyDescent="0.3">
      <c r="A17042" s="33" t="s">
        <v>4</v>
      </c>
      <c r="B17042" s="33" t="s">
        <v>53</v>
      </c>
      <c r="C17042" s="33">
        <v>140000</v>
      </c>
      <c r="D17042" s="33" t="s">
        <v>614</v>
      </c>
      <c r="E17042" t="str">
        <f t="shared" si="270"/>
        <v>$125K-$200K</v>
      </c>
    </row>
    <row r="17043" spans="1:5" x14ac:dyDescent="0.3">
      <c r="A17043" s="33" t="s">
        <v>2</v>
      </c>
      <c r="B17043" s="33" t="s">
        <v>53</v>
      </c>
      <c r="C17043" s="33"/>
      <c r="D17043" s="33" t="s">
        <v>4086</v>
      </c>
      <c r="E17043" t="str">
        <f t="shared" si="270"/>
        <v>No Data</v>
      </c>
    </row>
    <row r="17044" spans="1:5" x14ac:dyDescent="0.3">
      <c r="A17044" s="33" t="s">
        <v>0</v>
      </c>
      <c r="B17044" s="33" t="s">
        <v>53</v>
      </c>
      <c r="C17044" s="33">
        <v>107500</v>
      </c>
      <c r="D17044" s="33" t="s">
        <v>6429</v>
      </c>
      <c r="E17044" t="str">
        <f t="shared" si="270"/>
        <v>$100K-$125K</v>
      </c>
    </row>
    <row r="17045" spans="1:5" x14ac:dyDescent="0.3">
      <c r="A17045" s="33" t="s">
        <v>52</v>
      </c>
      <c r="B17045" s="33" t="s">
        <v>53</v>
      </c>
      <c r="C17045" s="33">
        <v>55000</v>
      </c>
      <c r="D17045" s="33" t="s">
        <v>6430</v>
      </c>
      <c r="E17045" t="str">
        <f t="shared" si="270"/>
        <v>&lt;$75K</v>
      </c>
    </row>
    <row r="17046" spans="1:5" x14ac:dyDescent="0.3">
      <c r="A17046" s="33" t="s">
        <v>128</v>
      </c>
      <c r="B17046" s="33" t="s">
        <v>53</v>
      </c>
      <c r="C17046" s="33">
        <v>157500</v>
      </c>
      <c r="D17046" s="33" t="s">
        <v>6431</v>
      </c>
      <c r="E17046" t="str">
        <f t="shared" si="270"/>
        <v>$125K-$200K</v>
      </c>
    </row>
    <row r="17047" spans="1:5" x14ac:dyDescent="0.3">
      <c r="A17047" s="33" t="s">
        <v>4</v>
      </c>
      <c r="B17047" s="33" t="s">
        <v>53</v>
      </c>
      <c r="C17047" s="33"/>
      <c r="D17047" s="33" t="s">
        <v>258</v>
      </c>
      <c r="E17047" t="str">
        <f t="shared" si="270"/>
        <v>No Data</v>
      </c>
    </row>
    <row r="17048" spans="1:5" x14ac:dyDescent="0.3">
      <c r="A17048" s="33" t="s">
        <v>128</v>
      </c>
      <c r="B17048" s="33" t="s">
        <v>53</v>
      </c>
      <c r="C17048" s="33">
        <v>168000</v>
      </c>
      <c r="D17048" s="33" t="s">
        <v>6432</v>
      </c>
      <c r="E17048" t="str">
        <f t="shared" si="270"/>
        <v>$125K-$200K</v>
      </c>
    </row>
    <row r="17049" spans="1:5" x14ac:dyDescent="0.3">
      <c r="A17049" s="33" t="s">
        <v>128</v>
      </c>
      <c r="B17049" s="33" t="s">
        <v>53</v>
      </c>
      <c r="C17049" s="33">
        <v>125000</v>
      </c>
      <c r="D17049" s="33" t="s">
        <v>6433</v>
      </c>
      <c r="E17049" t="str">
        <f t="shared" si="270"/>
        <v>$100K-$125K</v>
      </c>
    </row>
    <row r="17050" spans="1:5" x14ac:dyDescent="0.3">
      <c r="A17050" s="33" t="s">
        <v>0</v>
      </c>
      <c r="B17050" s="33" t="s">
        <v>54</v>
      </c>
      <c r="C17050" s="33"/>
      <c r="D17050" s="33" t="s">
        <v>3527</v>
      </c>
      <c r="E17050" t="str">
        <f t="shared" si="270"/>
        <v>No Data</v>
      </c>
    </row>
    <row r="17051" spans="1:5" x14ac:dyDescent="0.3">
      <c r="A17051" s="33" t="s">
        <v>2</v>
      </c>
      <c r="B17051" s="33" t="s">
        <v>53</v>
      </c>
      <c r="C17051" s="33">
        <v>83500</v>
      </c>
      <c r="D17051" s="33" t="s">
        <v>520</v>
      </c>
      <c r="E17051" t="str">
        <f t="shared" si="270"/>
        <v>$75K-$100K</v>
      </c>
    </row>
    <row r="17052" spans="1:5" x14ac:dyDescent="0.3">
      <c r="A17052" s="33" t="s">
        <v>2</v>
      </c>
      <c r="B17052" s="33" t="s">
        <v>53</v>
      </c>
      <c r="C17052" s="33">
        <v>160000</v>
      </c>
      <c r="D17052" s="33" t="s">
        <v>938</v>
      </c>
      <c r="E17052" t="str">
        <f t="shared" si="270"/>
        <v>$125K-$200K</v>
      </c>
    </row>
    <row r="17053" spans="1:5" x14ac:dyDescent="0.3">
      <c r="A17053" s="33" t="s">
        <v>128</v>
      </c>
      <c r="B17053" s="33" t="s">
        <v>53</v>
      </c>
      <c r="C17053" s="33">
        <v>157500</v>
      </c>
      <c r="D17053" s="33" t="s">
        <v>845</v>
      </c>
      <c r="E17053" t="str">
        <f t="shared" si="270"/>
        <v>$125K-$200K</v>
      </c>
    </row>
    <row r="17054" spans="1:5" x14ac:dyDescent="0.3">
      <c r="A17054" s="33" t="s">
        <v>0</v>
      </c>
      <c r="B17054" s="33" t="s">
        <v>53</v>
      </c>
      <c r="C17054" s="33">
        <v>100000</v>
      </c>
      <c r="D17054" s="33" t="s">
        <v>632</v>
      </c>
      <c r="E17054" t="str">
        <f t="shared" si="270"/>
        <v>$75K-$100K</v>
      </c>
    </row>
    <row r="17055" spans="1:5" x14ac:dyDescent="0.3">
      <c r="A17055" s="33" t="s">
        <v>125</v>
      </c>
      <c r="B17055" s="33" t="s">
        <v>53</v>
      </c>
      <c r="C17055" s="33"/>
      <c r="D17055" s="33" t="s">
        <v>6434</v>
      </c>
      <c r="E17055" t="str">
        <f t="shared" si="270"/>
        <v>No Data</v>
      </c>
    </row>
    <row r="17056" spans="1:5" x14ac:dyDescent="0.3">
      <c r="A17056" s="33" t="s">
        <v>0</v>
      </c>
      <c r="B17056" s="33" t="s">
        <v>54</v>
      </c>
      <c r="C17056" s="33">
        <v>143000</v>
      </c>
      <c r="D17056" s="33" t="s">
        <v>2737</v>
      </c>
      <c r="E17056" t="str">
        <f t="shared" si="270"/>
        <v>$125K-$200K</v>
      </c>
    </row>
    <row r="17057" spans="1:5" x14ac:dyDescent="0.3">
      <c r="A17057" s="33" t="s">
        <v>128</v>
      </c>
      <c r="B17057" s="33" t="s">
        <v>53</v>
      </c>
      <c r="C17057" s="33"/>
      <c r="D17057" s="33" t="s">
        <v>299</v>
      </c>
      <c r="E17057" t="str">
        <f t="shared" si="270"/>
        <v>No Data</v>
      </c>
    </row>
    <row r="17058" spans="1:5" x14ac:dyDescent="0.3">
      <c r="A17058" s="33" t="s">
        <v>128</v>
      </c>
      <c r="B17058" s="33" t="s">
        <v>53</v>
      </c>
      <c r="C17058" s="33">
        <v>189000</v>
      </c>
      <c r="D17058" s="33" t="s">
        <v>3729</v>
      </c>
      <c r="E17058" t="str">
        <f t="shared" si="270"/>
        <v>$125K-$200K</v>
      </c>
    </row>
    <row r="17059" spans="1:5" x14ac:dyDescent="0.3">
      <c r="A17059" s="33" t="s">
        <v>2</v>
      </c>
      <c r="B17059" s="33" t="s">
        <v>64</v>
      </c>
      <c r="C17059" s="33">
        <v>109500</v>
      </c>
      <c r="D17059" s="33" t="s">
        <v>6435</v>
      </c>
      <c r="E17059" t="str">
        <f t="shared" si="270"/>
        <v>$100K-$125K</v>
      </c>
    </row>
    <row r="17060" spans="1:5" x14ac:dyDescent="0.3">
      <c r="A17060" s="33" t="s">
        <v>129</v>
      </c>
      <c r="B17060" s="33" t="s">
        <v>72</v>
      </c>
      <c r="C17060" s="33">
        <v>89100</v>
      </c>
      <c r="D17060" s="33" t="s">
        <v>6436</v>
      </c>
      <c r="E17060" t="str">
        <f t="shared" si="270"/>
        <v>$75K-$100K</v>
      </c>
    </row>
    <row r="17061" spans="1:5" x14ac:dyDescent="0.3">
      <c r="A17061" s="33" t="s">
        <v>0</v>
      </c>
      <c r="B17061" s="33" t="s">
        <v>53</v>
      </c>
      <c r="C17061" s="33"/>
      <c r="D17061" s="33" t="s">
        <v>2151</v>
      </c>
      <c r="E17061" t="str">
        <f t="shared" si="270"/>
        <v>No Data</v>
      </c>
    </row>
    <row r="17062" spans="1:5" x14ac:dyDescent="0.3">
      <c r="A17062" s="33" t="s">
        <v>125</v>
      </c>
      <c r="B17062" s="33" t="s">
        <v>53</v>
      </c>
      <c r="C17062" s="33">
        <v>92500</v>
      </c>
      <c r="D17062" s="33" t="s">
        <v>6437</v>
      </c>
      <c r="E17062" t="str">
        <f t="shared" si="270"/>
        <v>$75K-$100K</v>
      </c>
    </row>
    <row r="17063" spans="1:5" x14ac:dyDescent="0.3">
      <c r="A17063" s="33" t="s">
        <v>0</v>
      </c>
      <c r="B17063" s="33" t="s">
        <v>76</v>
      </c>
      <c r="C17063" s="33">
        <v>157500</v>
      </c>
      <c r="D17063" s="33" t="s">
        <v>77</v>
      </c>
      <c r="E17063" t="str">
        <f t="shared" si="270"/>
        <v>$125K-$200K</v>
      </c>
    </row>
    <row r="17064" spans="1:5" x14ac:dyDescent="0.3">
      <c r="A17064" s="33" t="s">
        <v>2</v>
      </c>
      <c r="B17064" s="33" t="s">
        <v>53</v>
      </c>
      <c r="C17064" s="33"/>
      <c r="D17064" s="33" t="s">
        <v>6438</v>
      </c>
      <c r="E17064" t="str">
        <f t="shared" si="270"/>
        <v>No Data</v>
      </c>
    </row>
    <row r="17065" spans="1:5" x14ac:dyDescent="0.3">
      <c r="A17065" s="33" t="s">
        <v>4</v>
      </c>
      <c r="B17065" s="33" t="s">
        <v>53</v>
      </c>
      <c r="C17065" s="33">
        <v>140000</v>
      </c>
      <c r="D17065" s="33" t="s">
        <v>6439</v>
      </c>
      <c r="E17065" t="str">
        <f t="shared" si="270"/>
        <v>$125K-$200K</v>
      </c>
    </row>
    <row r="17066" spans="1:5" x14ac:dyDescent="0.3">
      <c r="A17066" s="33" t="s">
        <v>2</v>
      </c>
      <c r="B17066" s="33" t="s">
        <v>53</v>
      </c>
      <c r="C17066" s="33">
        <v>150000</v>
      </c>
      <c r="D17066" s="33" t="s">
        <v>4033</v>
      </c>
      <c r="E17066" t="str">
        <f t="shared" si="270"/>
        <v>$125K-$200K</v>
      </c>
    </row>
    <row r="17067" spans="1:5" x14ac:dyDescent="0.3">
      <c r="A17067" s="33" t="s">
        <v>0</v>
      </c>
      <c r="B17067" s="33" t="s">
        <v>54</v>
      </c>
      <c r="C17067" s="33">
        <v>185000</v>
      </c>
      <c r="D17067" s="33" t="s">
        <v>6440</v>
      </c>
      <c r="E17067" t="str">
        <f t="shared" si="270"/>
        <v>$125K-$200K</v>
      </c>
    </row>
    <row r="17068" spans="1:5" x14ac:dyDescent="0.3">
      <c r="A17068" s="33" t="s">
        <v>4</v>
      </c>
      <c r="B17068" s="33" t="s">
        <v>53</v>
      </c>
      <c r="C17068" s="33">
        <v>140000</v>
      </c>
      <c r="D17068" s="33" t="s">
        <v>1320</v>
      </c>
      <c r="E17068" t="str">
        <f t="shared" si="270"/>
        <v>$125K-$200K</v>
      </c>
    </row>
    <row r="17069" spans="1:5" x14ac:dyDescent="0.3">
      <c r="A17069" s="33" t="s">
        <v>128</v>
      </c>
      <c r="B17069" s="33" t="s">
        <v>53</v>
      </c>
      <c r="C17069" s="33"/>
      <c r="D17069" s="33" t="s">
        <v>6441</v>
      </c>
      <c r="E17069" t="str">
        <f t="shared" si="270"/>
        <v>No Data</v>
      </c>
    </row>
    <row r="17070" spans="1:5" x14ac:dyDescent="0.3">
      <c r="A17070" s="33" t="s">
        <v>2</v>
      </c>
      <c r="B17070" s="33" t="s">
        <v>53</v>
      </c>
      <c r="C17070" s="33">
        <v>90000</v>
      </c>
      <c r="D17070" s="33" t="s">
        <v>6069</v>
      </c>
      <c r="E17070" t="str">
        <f t="shared" si="270"/>
        <v>$75K-$100K</v>
      </c>
    </row>
    <row r="17071" spans="1:5" x14ac:dyDescent="0.3">
      <c r="A17071" s="33" t="s">
        <v>2</v>
      </c>
      <c r="B17071" s="33" t="s">
        <v>53</v>
      </c>
      <c r="C17071" s="33">
        <v>90000</v>
      </c>
      <c r="D17071" s="33" t="s">
        <v>1218</v>
      </c>
      <c r="E17071" t="str">
        <f t="shared" si="270"/>
        <v>$75K-$100K</v>
      </c>
    </row>
    <row r="17072" spans="1:5" x14ac:dyDescent="0.3">
      <c r="A17072" s="33" t="s">
        <v>2</v>
      </c>
      <c r="B17072" s="33" t="s">
        <v>53</v>
      </c>
      <c r="C17072" s="33"/>
      <c r="D17072" s="33" t="s">
        <v>6442</v>
      </c>
      <c r="E17072" t="str">
        <f t="shared" si="270"/>
        <v>No Data</v>
      </c>
    </row>
    <row r="17073" spans="1:5" x14ac:dyDescent="0.3">
      <c r="A17073" s="33" t="s">
        <v>2</v>
      </c>
      <c r="B17073" s="33" t="s">
        <v>53</v>
      </c>
      <c r="C17073" s="33"/>
      <c r="D17073" s="33" t="s">
        <v>3946</v>
      </c>
      <c r="E17073" t="str">
        <f t="shared" si="270"/>
        <v>No Data</v>
      </c>
    </row>
    <row r="17074" spans="1:5" x14ac:dyDescent="0.3">
      <c r="A17074" s="33" t="s">
        <v>52</v>
      </c>
      <c r="B17074" s="33" t="s">
        <v>81</v>
      </c>
      <c r="C17074" s="33">
        <v>90000</v>
      </c>
      <c r="D17074" s="33" t="s">
        <v>6443</v>
      </c>
      <c r="E17074" t="str">
        <f t="shared" si="270"/>
        <v>$75K-$100K</v>
      </c>
    </row>
    <row r="17075" spans="1:5" x14ac:dyDescent="0.3">
      <c r="A17075" s="33" t="s">
        <v>0</v>
      </c>
      <c r="B17075" s="33" t="s">
        <v>53</v>
      </c>
      <c r="C17075" s="33">
        <v>107937</v>
      </c>
      <c r="D17075" s="33" t="s">
        <v>6444</v>
      </c>
      <c r="E17075" t="str">
        <f t="shared" si="270"/>
        <v>$100K-$125K</v>
      </c>
    </row>
    <row r="17076" spans="1:5" x14ac:dyDescent="0.3">
      <c r="A17076" s="33" t="s">
        <v>2</v>
      </c>
      <c r="B17076" s="33" t="s">
        <v>53</v>
      </c>
      <c r="C17076" s="33"/>
      <c r="D17076" s="33" t="s">
        <v>237</v>
      </c>
      <c r="E17076" t="str">
        <f t="shared" si="270"/>
        <v>No Data</v>
      </c>
    </row>
    <row r="17077" spans="1:5" x14ac:dyDescent="0.3">
      <c r="A17077" s="33" t="s">
        <v>2</v>
      </c>
      <c r="B17077" s="33" t="s">
        <v>53</v>
      </c>
      <c r="C17077" s="33">
        <v>101500</v>
      </c>
      <c r="D17077" s="33" t="s">
        <v>6445</v>
      </c>
      <c r="E17077" t="str">
        <f t="shared" si="270"/>
        <v>$100K-$125K</v>
      </c>
    </row>
    <row r="17078" spans="1:5" x14ac:dyDescent="0.3">
      <c r="A17078" s="33" t="s">
        <v>126</v>
      </c>
      <c r="B17078" s="33" t="s">
        <v>53</v>
      </c>
      <c r="C17078" s="33">
        <v>175000</v>
      </c>
      <c r="D17078" s="33" t="s">
        <v>238</v>
      </c>
      <c r="E17078" t="str">
        <f t="shared" si="270"/>
        <v>$125K-$200K</v>
      </c>
    </row>
    <row r="17079" spans="1:5" x14ac:dyDescent="0.3">
      <c r="A17079" s="33" t="s">
        <v>2</v>
      </c>
      <c r="B17079" s="33" t="s">
        <v>54</v>
      </c>
      <c r="C17079" s="33"/>
      <c r="D17079" s="33" t="s">
        <v>6446</v>
      </c>
      <c r="E17079" t="str">
        <f t="shared" si="270"/>
        <v>No Data</v>
      </c>
    </row>
    <row r="17080" spans="1:5" x14ac:dyDescent="0.3">
      <c r="A17080" s="33" t="s">
        <v>126</v>
      </c>
      <c r="B17080" s="33" t="s">
        <v>53</v>
      </c>
      <c r="C17080" s="33">
        <v>115000</v>
      </c>
      <c r="D17080" s="33" t="s">
        <v>4681</v>
      </c>
      <c r="E17080" t="str">
        <f t="shared" si="270"/>
        <v>$100K-$125K</v>
      </c>
    </row>
    <row r="17081" spans="1:5" x14ac:dyDescent="0.3">
      <c r="A17081" s="33" t="s">
        <v>4</v>
      </c>
      <c r="B17081" s="33" t="s">
        <v>54</v>
      </c>
      <c r="C17081" s="33">
        <v>135000</v>
      </c>
      <c r="D17081" s="33" t="s">
        <v>826</v>
      </c>
      <c r="E17081" t="str">
        <f t="shared" si="270"/>
        <v>$125K-$200K</v>
      </c>
    </row>
    <row r="17082" spans="1:5" x14ac:dyDescent="0.3">
      <c r="A17082" s="33" t="s">
        <v>0</v>
      </c>
      <c r="B17082" s="33" t="s">
        <v>53</v>
      </c>
      <c r="C17082" s="33"/>
      <c r="D17082" s="33" t="s">
        <v>5313</v>
      </c>
      <c r="E17082" t="str">
        <f t="shared" si="270"/>
        <v>No Data</v>
      </c>
    </row>
    <row r="17083" spans="1:5" x14ac:dyDescent="0.3">
      <c r="A17083" s="33" t="s">
        <v>4</v>
      </c>
      <c r="B17083" s="33" t="s">
        <v>53</v>
      </c>
      <c r="C17083" s="33"/>
      <c r="D17083" s="33" t="s">
        <v>258</v>
      </c>
      <c r="E17083" t="str">
        <f t="shared" si="270"/>
        <v>No Data</v>
      </c>
    </row>
    <row r="17084" spans="1:5" x14ac:dyDescent="0.3">
      <c r="A17084" s="33" t="s">
        <v>125</v>
      </c>
      <c r="B17084" s="33" t="s">
        <v>53</v>
      </c>
      <c r="C17084" s="33">
        <v>87500</v>
      </c>
      <c r="D17084" s="33" t="s">
        <v>265</v>
      </c>
      <c r="E17084" t="str">
        <f t="shared" si="270"/>
        <v>$75K-$100K</v>
      </c>
    </row>
    <row r="17085" spans="1:5" x14ac:dyDescent="0.3">
      <c r="A17085" s="33" t="s">
        <v>0</v>
      </c>
      <c r="B17085" s="33" t="s">
        <v>53</v>
      </c>
      <c r="C17085" s="33"/>
      <c r="D17085" s="33" t="s">
        <v>6447</v>
      </c>
      <c r="E17085" t="str">
        <f t="shared" si="270"/>
        <v>No Data</v>
      </c>
    </row>
    <row r="17086" spans="1:5" x14ac:dyDescent="0.3">
      <c r="A17086" s="33" t="s">
        <v>128</v>
      </c>
      <c r="B17086" s="33" t="s">
        <v>53</v>
      </c>
      <c r="C17086" s="33"/>
      <c r="D17086" s="33" t="s">
        <v>533</v>
      </c>
      <c r="E17086" t="str">
        <f t="shared" si="270"/>
        <v>No Data</v>
      </c>
    </row>
    <row r="17087" spans="1:5" x14ac:dyDescent="0.3">
      <c r="A17087" s="33" t="s">
        <v>4</v>
      </c>
      <c r="B17087" s="33" t="s">
        <v>53</v>
      </c>
      <c r="C17087" s="33">
        <v>104750</v>
      </c>
      <c r="D17087" s="33" t="s">
        <v>294</v>
      </c>
      <c r="E17087" t="str">
        <f t="shared" si="270"/>
        <v>$100K-$125K</v>
      </c>
    </row>
    <row r="17088" spans="1:5" x14ac:dyDescent="0.3">
      <c r="A17088" s="33" t="s">
        <v>4</v>
      </c>
      <c r="B17088" s="33" t="s">
        <v>97</v>
      </c>
      <c r="C17088" s="33">
        <v>147500</v>
      </c>
      <c r="D17088" s="33" t="s">
        <v>6299</v>
      </c>
      <c r="E17088" t="str">
        <f t="shared" si="270"/>
        <v>$125K-$200K</v>
      </c>
    </row>
    <row r="17089" spans="1:5" x14ac:dyDescent="0.3">
      <c r="A17089" s="33" t="s">
        <v>2</v>
      </c>
      <c r="B17089" s="33" t="s">
        <v>54</v>
      </c>
      <c r="C17089" s="33"/>
      <c r="D17089" s="33" t="s">
        <v>4511</v>
      </c>
      <c r="E17089" t="str">
        <f t="shared" si="270"/>
        <v>No Data</v>
      </c>
    </row>
    <row r="17090" spans="1:5" x14ac:dyDescent="0.3">
      <c r="A17090" s="33" t="s">
        <v>52</v>
      </c>
      <c r="B17090" s="33" t="s">
        <v>73</v>
      </c>
      <c r="C17090" s="33">
        <v>80850</v>
      </c>
      <c r="D17090" s="33" t="s">
        <v>6448</v>
      </c>
      <c r="E17090" t="str">
        <f t="shared" si="270"/>
        <v>$75K-$100K</v>
      </c>
    </row>
    <row r="17091" spans="1:5" x14ac:dyDescent="0.3">
      <c r="A17091" s="33" t="s">
        <v>126</v>
      </c>
      <c r="B17091" s="33" t="s">
        <v>53</v>
      </c>
      <c r="C17091" s="33">
        <v>121550</v>
      </c>
      <c r="D17091" s="33" t="s">
        <v>259</v>
      </c>
      <c r="E17091" t="str">
        <f t="shared" ref="E17091:E17154" si="271">_xlfn.XLOOKUP(C17091,$H$16:$H$21,$G$16:$G$21,,1)</f>
        <v>$100K-$125K</v>
      </c>
    </row>
    <row r="17092" spans="1:5" x14ac:dyDescent="0.3">
      <c r="A17092" s="33" t="s">
        <v>0</v>
      </c>
      <c r="B17092" s="33" t="s">
        <v>53</v>
      </c>
      <c r="C17092" s="33">
        <v>151782</v>
      </c>
      <c r="D17092" s="33" t="s">
        <v>6449</v>
      </c>
      <c r="E17092" t="str">
        <f t="shared" si="271"/>
        <v>$125K-$200K</v>
      </c>
    </row>
    <row r="17093" spans="1:5" x14ac:dyDescent="0.3">
      <c r="A17093" s="33" t="s">
        <v>2</v>
      </c>
      <c r="B17093" s="33" t="s">
        <v>53</v>
      </c>
      <c r="C17093" s="33">
        <v>60000</v>
      </c>
      <c r="D17093" s="33" t="s">
        <v>3416</v>
      </c>
      <c r="E17093" t="str">
        <f t="shared" si="271"/>
        <v>&lt;$75K</v>
      </c>
    </row>
    <row r="17094" spans="1:5" x14ac:dyDescent="0.3">
      <c r="A17094" s="33" t="s">
        <v>128</v>
      </c>
      <c r="B17094" s="33" t="s">
        <v>53</v>
      </c>
      <c r="C17094" s="33">
        <v>176625</v>
      </c>
      <c r="D17094" s="33" t="s">
        <v>2199</v>
      </c>
      <c r="E17094" t="str">
        <f t="shared" si="271"/>
        <v>$125K-$200K</v>
      </c>
    </row>
    <row r="17095" spans="1:5" x14ac:dyDescent="0.3">
      <c r="A17095" s="33" t="s">
        <v>4</v>
      </c>
      <c r="B17095" s="33" t="s">
        <v>87</v>
      </c>
      <c r="C17095" s="33">
        <v>147500</v>
      </c>
      <c r="D17095" s="33" t="s">
        <v>673</v>
      </c>
      <c r="E17095" t="str">
        <f t="shared" si="271"/>
        <v>$125K-$200K</v>
      </c>
    </row>
    <row r="17096" spans="1:5" x14ac:dyDescent="0.3">
      <c r="A17096" s="33" t="s">
        <v>2</v>
      </c>
      <c r="B17096" s="33" t="s">
        <v>53</v>
      </c>
      <c r="C17096" s="33"/>
      <c r="D17096" s="33" t="s">
        <v>2943</v>
      </c>
      <c r="E17096" t="str">
        <f t="shared" si="271"/>
        <v>No Data</v>
      </c>
    </row>
    <row r="17097" spans="1:5" x14ac:dyDescent="0.3">
      <c r="A17097" s="33" t="s">
        <v>0</v>
      </c>
      <c r="B17097" s="33" t="s">
        <v>53</v>
      </c>
      <c r="C17097" s="33">
        <v>90000</v>
      </c>
      <c r="D17097" s="33" t="s">
        <v>6450</v>
      </c>
      <c r="E17097" t="str">
        <f t="shared" si="271"/>
        <v>$75K-$100K</v>
      </c>
    </row>
    <row r="17098" spans="1:5" x14ac:dyDescent="0.3">
      <c r="A17098" s="33" t="s">
        <v>2</v>
      </c>
      <c r="B17098" s="33" t="s">
        <v>53</v>
      </c>
      <c r="C17098" s="33">
        <v>80850</v>
      </c>
      <c r="D17098" s="33" t="s">
        <v>6451</v>
      </c>
      <c r="E17098" t="str">
        <f t="shared" si="271"/>
        <v>$75K-$100K</v>
      </c>
    </row>
    <row r="17099" spans="1:5" x14ac:dyDescent="0.3">
      <c r="A17099" s="33" t="s">
        <v>2</v>
      </c>
      <c r="B17099" s="33" t="s">
        <v>53</v>
      </c>
      <c r="C17099" s="33"/>
      <c r="D17099" s="33" t="s">
        <v>4759</v>
      </c>
      <c r="E17099" t="str">
        <f t="shared" si="271"/>
        <v>No Data</v>
      </c>
    </row>
    <row r="17100" spans="1:5" x14ac:dyDescent="0.3">
      <c r="A17100" s="33" t="s">
        <v>4</v>
      </c>
      <c r="B17100" s="33" t="s">
        <v>53</v>
      </c>
      <c r="C17100" s="33">
        <v>375000</v>
      </c>
      <c r="D17100" s="33" t="s">
        <v>336</v>
      </c>
      <c r="E17100" t="str">
        <f t="shared" si="271"/>
        <v>&gt;$200K</v>
      </c>
    </row>
    <row r="17101" spans="1:5" x14ac:dyDescent="0.3">
      <c r="A17101" s="33" t="s">
        <v>4</v>
      </c>
      <c r="B17101" s="33" t="s">
        <v>53</v>
      </c>
      <c r="C17101" s="33">
        <v>130000</v>
      </c>
      <c r="D17101" s="33" t="s">
        <v>5497</v>
      </c>
      <c r="E17101" t="str">
        <f t="shared" si="271"/>
        <v>$125K-$200K</v>
      </c>
    </row>
    <row r="17102" spans="1:5" x14ac:dyDescent="0.3">
      <c r="A17102" s="33" t="s">
        <v>0</v>
      </c>
      <c r="B17102" s="33" t="s">
        <v>53</v>
      </c>
      <c r="C17102" s="33">
        <v>100000</v>
      </c>
      <c r="D17102" s="33" t="s">
        <v>519</v>
      </c>
      <c r="E17102" t="str">
        <f t="shared" si="271"/>
        <v>$75K-$100K</v>
      </c>
    </row>
    <row r="17103" spans="1:5" x14ac:dyDescent="0.3">
      <c r="A17103" s="33" t="s">
        <v>128</v>
      </c>
      <c r="B17103" s="33" t="s">
        <v>53</v>
      </c>
      <c r="C17103" s="33">
        <v>123000</v>
      </c>
      <c r="D17103" s="33" t="s">
        <v>242</v>
      </c>
      <c r="E17103" t="str">
        <f t="shared" si="271"/>
        <v>$100K-$125K</v>
      </c>
    </row>
    <row r="17104" spans="1:5" x14ac:dyDescent="0.3">
      <c r="A17104" s="33" t="s">
        <v>4</v>
      </c>
      <c r="B17104" s="33" t="s">
        <v>53</v>
      </c>
      <c r="C17104" s="33">
        <v>170000</v>
      </c>
      <c r="D17104" s="33" t="s">
        <v>232</v>
      </c>
      <c r="E17104" t="str">
        <f t="shared" si="271"/>
        <v>$125K-$200K</v>
      </c>
    </row>
    <row r="17105" spans="1:5" x14ac:dyDescent="0.3">
      <c r="A17105" s="33" t="s">
        <v>2</v>
      </c>
      <c r="B17105" s="33" t="s">
        <v>64</v>
      </c>
      <c r="C17105" s="33">
        <v>75000</v>
      </c>
      <c r="D17105" s="33" t="s">
        <v>6452</v>
      </c>
      <c r="E17105" t="str">
        <f t="shared" si="271"/>
        <v>&lt;$75K</v>
      </c>
    </row>
    <row r="17106" spans="1:5" x14ac:dyDescent="0.3">
      <c r="A17106" s="33" t="s">
        <v>2</v>
      </c>
      <c r="B17106" s="33" t="s">
        <v>53</v>
      </c>
      <c r="C17106" s="33">
        <v>74995</v>
      </c>
      <c r="D17106" s="33" t="s">
        <v>6453</v>
      </c>
      <c r="E17106" t="str">
        <f t="shared" si="271"/>
        <v>&lt;$75K</v>
      </c>
    </row>
    <row r="17107" spans="1:5" x14ac:dyDescent="0.3">
      <c r="A17107" s="33" t="s">
        <v>2</v>
      </c>
      <c r="B17107" s="33" t="s">
        <v>53</v>
      </c>
      <c r="C17107" s="33">
        <v>90000</v>
      </c>
      <c r="D17107" s="33" t="s">
        <v>232</v>
      </c>
      <c r="E17107" t="str">
        <f t="shared" si="271"/>
        <v>$75K-$100K</v>
      </c>
    </row>
    <row r="17108" spans="1:5" x14ac:dyDescent="0.3">
      <c r="A17108" s="33" t="s">
        <v>128</v>
      </c>
      <c r="B17108" s="33" t="s">
        <v>65</v>
      </c>
      <c r="C17108" s="33">
        <v>88128</v>
      </c>
      <c r="D17108" s="33" t="s">
        <v>1040</v>
      </c>
      <c r="E17108" t="str">
        <f t="shared" si="271"/>
        <v>$75K-$100K</v>
      </c>
    </row>
    <row r="17109" spans="1:5" x14ac:dyDescent="0.3">
      <c r="A17109" s="33" t="s">
        <v>128</v>
      </c>
      <c r="B17109" s="33" t="s">
        <v>53</v>
      </c>
      <c r="C17109" s="33">
        <v>192500</v>
      </c>
      <c r="D17109" s="33" t="s">
        <v>230</v>
      </c>
      <c r="E17109" t="str">
        <f t="shared" si="271"/>
        <v>$125K-$200K</v>
      </c>
    </row>
    <row r="17110" spans="1:5" x14ac:dyDescent="0.3">
      <c r="A17110" s="33" t="s">
        <v>2</v>
      </c>
      <c r="B17110" s="33" t="s">
        <v>53</v>
      </c>
      <c r="C17110" s="33">
        <v>130000</v>
      </c>
      <c r="D17110" s="33" t="s">
        <v>2102</v>
      </c>
      <c r="E17110" t="str">
        <f t="shared" si="271"/>
        <v>$125K-$200K</v>
      </c>
    </row>
    <row r="17111" spans="1:5" x14ac:dyDescent="0.3">
      <c r="A17111" s="33" t="s">
        <v>2</v>
      </c>
      <c r="B17111" s="33" t="s">
        <v>53</v>
      </c>
      <c r="C17111" s="33">
        <v>78740</v>
      </c>
      <c r="D17111" s="33" t="s">
        <v>715</v>
      </c>
      <c r="E17111" t="str">
        <f t="shared" si="271"/>
        <v>$75K-$100K</v>
      </c>
    </row>
    <row r="17112" spans="1:5" x14ac:dyDescent="0.3">
      <c r="A17112" s="33" t="s">
        <v>4</v>
      </c>
      <c r="B17112" s="33" t="s">
        <v>53</v>
      </c>
      <c r="C17112" s="33">
        <v>150000</v>
      </c>
      <c r="D17112" s="33" t="s">
        <v>232</v>
      </c>
      <c r="E17112" t="str">
        <f t="shared" si="271"/>
        <v>$125K-$200K</v>
      </c>
    </row>
    <row r="17113" spans="1:5" x14ac:dyDescent="0.3">
      <c r="A17113" s="33" t="s">
        <v>4</v>
      </c>
      <c r="B17113" s="33" t="s">
        <v>53</v>
      </c>
      <c r="C17113" s="33">
        <v>137500</v>
      </c>
      <c r="D17113" s="33" t="s">
        <v>4343</v>
      </c>
      <c r="E17113" t="str">
        <f t="shared" si="271"/>
        <v>$125K-$200K</v>
      </c>
    </row>
    <row r="17114" spans="1:5" x14ac:dyDescent="0.3">
      <c r="A17114" s="33" t="s">
        <v>128</v>
      </c>
      <c r="B17114" s="33" t="s">
        <v>53</v>
      </c>
      <c r="C17114" s="33">
        <v>107800</v>
      </c>
      <c r="D17114" s="33" t="s">
        <v>4889</v>
      </c>
      <c r="E17114" t="str">
        <f t="shared" si="271"/>
        <v>$100K-$125K</v>
      </c>
    </row>
    <row r="17115" spans="1:5" x14ac:dyDescent="0.3">
      <c r="A17115" s="33" t="s">
        <v>0</v>
      </c>
      <c r="B17115" s="33" t="s">
        <v>53</v>
      </c>
      <c r="C17115" s="33">
        <v>138000</v>
      </c>
      <c r="D17115" s="33" t="s">
        <v>6454</v>
      </c>
      <c r="E17115" t="str">
        <f t="shared" si="271"/>
        <v>$125K-$200K</v>
      </c>
    </row>
    <row r="17116" spans="1:5" x14ac:dyDescent="0.3">
      <c r="A17116" s="33" t="s">
        <v>125</v>
      </c>
      <c r="B17116" s="33" t="s">
        <v>67</v>
      </c>
      <c r="C17116" s="33">
        <v>111175</v>
      </c>
      <c r="D17116" s="33" t="s">
        <v>913</v>
      </c>
      <c r="E17116" t="str">
        <f t="shared" si="271"/>
        <v>$100K-$125K</v>
      </c>
    </row>
    <row r="17117" spans="1:5" x14ac:dyDescent="0.3">
      <c r="A17117" s="33" t="s">
        <v>4</v>
      </c>
      <c r="B17117" s="33" t="s">
        <v>53</v>
      </c>
      <c r="C17117" s="33">
        <v>136500</v>
      </c>
      <c r="D17117" s="33" t="s">
        <v>2846</v>
      </c>
      <c r="E17117" t="str">
        <f t="shared" si="271"/>
        <v>$125K-$200K</v>
      </c>
    </row>
    <row r="17118" spans="1:5" x14ac:dyDescent="0.3">
      <c r="A17118" s="33" t="s">
        <v>1</v>
      </c>
      <c r="B17118" s="33" t="s">
        <v>96</v>
      </c>
      <c r="C17118" s="33">
        <v>128682</v>
      </c>
      <c r="D17118" s="33" t="s">
        <v>3075</v>
      </c>
      <c r="E17118" t="str">
        <f t="shared" si="271"/>
        <v>$125K-$200K</v>
      </c>
    </row>
    <row r="17119" spans="1:5" x14ac:dyDescent="0.3">
      <c r="A17119" s="33" t="s">
        <v>2</v>
      </c>
      <c r="B17119" s="33" t="s">
        <v>53</v>
      </c>
      <c r="C17119" s="33"/>
      <c r="D17119" s="33" t="s">
        <v>1427</v>
      </c>
      <c r="E17119" t="str">
        <f t="shared" si="271"/>
        <v>No Data</v>
      </c>
    </row>
    <row r="17120" spans="1:5" x14ac:dyDescent="0.3">
      <c r="A17120" s="33" t="s">
        <v>2</v>
      </c>
      <c r="B17120" s="33" t="s">
        <v>53</v>
      </c>
      <c r="C17120" s="33"/>
      <c r="D17120" s="33" t="s">
        <v>6455</v>
      </c>
      <c r="E17120" t="str">
        <f t="shared" si="271"/>
        <v>No Data</v>
      </c>
    </row>
    <row r="17121" spans="1:5" x14ac:dyDescent="0.3">
      <c r="A17121" s="33" t="s">
        <v>0</v>
      </c>
      <c r="B17121" s="33" t="s">
        <v>53</v>
      </c>
      <c r="C17121" s="33">
        <v>90000</v>
      </c>
      <c r="D17121" s="33" t="s">
        <v>6456</v>
      </c>
      <c r="E17121" t="str">
        <f t="shared" si="271"/>
        <v>$75K-$100K</v>
      </c>
    </row>
    <row r="17122" spans="1:5" x14ac:dyDescent="0.3">
      <c r="A17122" s="33" t="s">
        <v>0</v>
      </c>
      <c r="B17122" s="33" t="s">
        <v>53</v>
      </c>
      <c r="C17122" s="33">
        <v>119500</v>
      </c>
      <c r="D17122" s="33" t="s">
        <v>299</v>
      </c>
      <c r="E17122" t="str">
        <f t="shared" si="271"/>
        <v>$100K-$125K</v>
      </c>
    </row>
    <row r="17123" spans="1:5" x14ac:dyDescent="0.3">
      <c r="A17123" s="33" t="s">
        <v>4</v>
      </c>
      <c r="B17123" s="33" t="s">
        <v>54</v>
      </c>
      <c r="C17123" s="33">
        <v>101000</v>
      </c>
      <c r="D17123" s="33" t="s">
        <v>268</v>
      </c>
      <c r="E17123" t="str">
        <f t="shared" si="271"/>
        <v>$100K-$125K</v>
      </c>
    </row>
    <row r="17124" spans="1:5" x14ac:dyDescent="0.3">
      <c r="A17124" s="33" t="s">
        <v>4</v>
      </c>
      <c r="B17124" s="33" t="s">
        <v>53</v>
      </c>
      <c r="C17124" s="33"/>
      <c r="D17124" s="33" t="s">
        <v>6457</v>
      </c>
      <c r="E17124" t="str">
        <f t="shared" si="271"/>
        <v>No Data</v>
      </c>
    </row>
    <row r="17125" spans="1:5" x14ac:dyDescent="0.3">
      <c r="A17125" s="33" t="s">
        <v>125</v>
      </c>
      <c r="B17125" s="33" t="s">
        <v>53</v>
      </c>
      <c r="C17125" s="33">
        <v>125000</v>
      </c>
      <c r="D17125" s="33" t="s">
        <v>2673</v>
      </c>
      <c r="E17125" t="str">
        <f t="shared" si="271"/>
        <v>$100K-$125K</v>
      </c>
    </row>
    <row r="17126" spans="1:5" x14ac:dyDescent="0.3">
      <c r="A17126" s="33" t="s">
        <v>0</v>
      </c>
      <c r="B17126" s="33" t="s">
        <v>53</v>
      </c>
      <c r="C17126" s="33">
        <v>164500</v>
      </c>
      <c r="D17126" s="33" t="s">
        <v>6458</v>
      </c>
      <c r="E17126" t="str">
        <f t="shared" si="271"/>
        <v>$125K-$200K</v>
      </c>
    </row>
    <row r="17127" spans="1:5" x14ac:dyDescent="0.3">
      <c r="A17127" s="33" t="s">
        <v>0</v>
      </c>
      <c r="B17127" s="33" t="s">
        <v>53</v>
      </c>
      <c r="C17127" s="33">
        <v>125000</v>
      </c>
      <c r="D17127" s="33" t="s">
        <v>431</v>
      </c>
      <c r="E17127" t="str">
        <f t="shared" si="271"/>
        <v>$100K-$125K</v>
      </c>
    </row>
    <row r="17128" spans="1:5" x14ac:dyDescent="0.3">
      <c r="A17128" s="33" t="s">
        <v>2</v>
      </c>
      <c r="B17128" s="33" t="s">
        <v>86</v>
      </c>
      <c r="C17128" s="33">
        <v>80850</v>
      </c>
      <c r="D17128" s="33" t="s">
        <v>211</v>
      </c>
      <c r="E17128" t="str">
        <f t="shared" si="271"/>
        <v>$75K-$100K</v>
      </c>
    </row>
    <row r="17129" spans="1:5" x14ac:dyDescent="0.3">
      <c r="A17129" s="33" t="s">
        <v>129</v>
      </c>
      <c r="B17129" s="33" t="s">
        <v>53</v>
      </c>
      <c r="C17129" s="33">
        <v>99150</v>
      </c>
      <c r="D17129" s="33" t="s">
        <v>6459</v>
      </c>
      <c r="E17129" t="str">
        <f t="shared" si="271"/>
        <v>$75K-$100K</v>
      </c>
    </row>
    <row r="17130" spans="1:5" x14ac:dyDescent="0.3">
      <c r="A17130" s="33" t="s">
        <v>0</v>
      </c>
      <c r="B17130" s="33" t="s">
        <v>53</v>
      </c>
      <c r="C17130" s="33"/>
      <c r="D17130" s="33" t="s">
        <v>455</v>
      </c>
      <c r="E17130" t="str">
        <f t="shared" si="271"/>
        <v>No Data</v>
      </c>
    </row>
    <row r="17131" spans="1:5" x14ac:dyDescent="0.3">
      <c r="A17131" s="33" t="s">
        <v>1</v>
      </c>
      <c r="B17131" s="33" t="s">
        <v>81</v>
      </c>
      <c r="C17131" s="33">
        <v>166600</v>
      </c>
      <c r="D17131" s="33" t="s">
        <v>1664</v>
      </c>
      <c r="E17131" t="str">
        <f t="shared" si="271"/>
        <v>$125K-$200K</v>
      </c>
    </row>
    <row r="17132" spans="1:5" x14ac:dyDescent="0.3">
      <c r="A17132" s="33" t="s">
        <v>0</v>
      </c>
      <c r="B17132" s="33" t="s">
        <v>53</v>
      </c>
      <c r="C17132" s="33">
        <v>125000</v>
      </c>
      <c r="D17132" s="33" t="s">
        <v>466</v>
      </c>
      <c r="E17132" t="str">
        <f t="shared" si="271"/>
        <v>$100K-$125K</v>
      </c>
    </row>
    <row r="17133" spans="1:5" x14ac:dyDescent="0.3">
      <c r="A17133" s="33" t="s">
        <v>0</v>
      </c>
      <c r="B17133" s="33" t="s">
        <v>53</v>
      </c>
      <c r="C17133" s="33"/>
      <c r="D17133" s="33" t="s">
        <v>457</v>
      </c>
      <c r="E17133" t="str">
        <f t="shared" si="271"/>
        <v>No Data</v>
      </c>
    </row>
    <row r="17134" spans="1:5" x14ac:dyDescent="0.3">
      <c r="A17134" s="33" t="s">
        <v>4</v>
      </c>
      <c r="B17134" s="33" t="s">
        <v>72</v>
      </c>
      <c r="C17134" s="33">
        <v>165000</v>
      </c>
      <c r="D17134" s="33" t="s">
        <v>924</v>
      </c>
      <c r="E17134" t="str">
        <f t="shared" si="271"/>
        <v>$125K-$200K</v>
      </c>
    </row>
    <row r="17135" spans="1:5" x14ac:dyDescent="0.3">
      <c r="A17135" s="33" t="s">
        <v>2</v>
      </c>
      <c r="B17135" s="33" t="s">
        <v>53</v>
      </c>
      <c r="C17135" s="33"/>
      <c r="D17135" s="33" t="s">
        <v>926</v>
      </c>
      <c r="E17135" t="str">
        <f t="shared" si="271"/>
        <v>No Data</v>
      </c>
    </row>
    <row r="17136" spans="1:5" x14ac:dyDescent="0.3">
      <c r="A17136" s="33" t="s">
        <v>2</v>
      </c>
      <c r="B17136" s="33" t="s">
        <v>53</v>
      </c>
      <c r="C17136" s="33">
        <v>75000</v>
      </c>
      <c r="D17136" s="33" t="s">
        <v>6460</v>
      </c>
      <c r="E17136" t="str">
        <f t="shared" si="271"/>
        <v>&lt;$75K</v>
      </c>
    </row>
    <row r="17137" spans="1:5" x14ac:dyDescent="0.3">
      <c r="A17137" s="33" t="s">
        <v>0</v>
      </c>
      <c r="B17137" s="33" t="s">
        <v>53</v>
      </c>
      <c r="C17137" s="33"/>
      <c r="D17137" s="33" t="s">
        <v>236</v>
      </c>
      <c r="E17137" t="str">
        <f t="shared" si="271"/>
        <v>No Data</v>
      </c>
    </row>
    <row r="17138" spans="1:5" x14ac:dyDescent="0.3">
      <c r="A17138" s="33" t="s">
        <v>0</v>
      </c>
      <c r="B17138" s="33" t="s">
        <v>53</v>
      </c>
      <c r="C17138" s="33">
        <v>82500</v>
      </c>
      <c r="D17138" s="33" t="s">
        <v>2055</v>
      </c>
      <c r="E17138" t="str">
        <f t="shared" si="271"/>
        <v>$75K-$100K</v>
      </c>
    </row>
    <row r="17139" spans="1:5" x14ac:dyDescent="0.3">
      <c r="A17139" s="33" t="s">
        <v>0</v>
      </c>
      <c r="B17139" s="33" t="s">
        <v>53</v>
      </c>
      <c r="C17139" s="33">
        <v>125000</v>
      </c>
      <c r="D17139" s="33" t="s">
        <v>1027</v>
      </c>
      <c r="E17139" t="str">
        <f t="shared" si="271"/>
        <v>$100K-$125K</v>
      </c>
    </row>
    <row r="17140" spans="1:5" x14ac:dyDescent="0.3">
      <c r="A17140" s="33" t="s">
        <v>0</v>
      </c>
      <c r="B17140" s="33" t="s">
        <v>53</v>
      </c>
      <c r="C17140" s="33">
        <v>277500</v>
      </c>
      <c r="D17140" s="33" t="s">
        <v>1590</v>
      </c>
      <c r="E17140" t="str">
        <f t="shared" si="271"/>
        <v>&gt;$200K</v>
      </c>
    </row>
    <row r="17141" spans="1:5" x14ac:dyDescent="0.3">
      <c r="A17141" s="33" t="s">
        <v>2</v>
      </c>
      <c r="B17141" s="33" t="s">
        <v>53</v>
      </c>
      <c r="C17141" s="33"/>
      <c r="D17141" s="33" t="s">
        <v>991</v>
      </c>
      <c r="E17141" t="str">
        <f t="shared" si="271"/>
        <v>No Data</v>
      </c>
    </row>
    <row r="17142" spans="1:5" x14ac:dyDescent="0.3">
      <c r="A17142" s="33" t="s">
        <v>0</v>
      </c>
      <c r="B17142" s="33" t="s">
        <v>53</v>
      </c>
      <c r="C17142" s="33">
        <v>150000</v>
      </c>
      <c r="D17142" s="33" t="s">
        <v>609</v>
      </c>
      <c r="E17142" t="str">
        <f t="shared" si="271"/>
        <v>$125K-$200K</v>
      </c>
    </row>
    <row r="17143" spans="1:5" x14ac:dyDescent="0.3">
      <c r="A17143" s="33" t="s">
        <v>2</v>
      </c>
      <c r="B17143" s="33" t="s">
        <v>81</v>
      </c>
      <c r="C17143" s="33">
        <v>98500</v>
      </c>
      <c r="D17143" s="33" t="s">
        <v>3607</v>
      </c>
      <c r="E17143" t="str">
        <f t="shared" si="271"/>
        <v>$75K-$100K</v>
      </c>
    </row>
    <row r="17144" spans="1:5" x14ac:dyDescent="0.3">
      <c r="A17144" s="33" t="s">
        <v>2</v>
      </c>
      <c r="B17144" s="33" t="s">
        <v>53</v>
      </c>
      <c r="C17144" s="33">
        <v>65000</v>
      </c>
      <c r="D17144" s="33" t="s">
        <v>6461</v>
      </c>
      <c r="E17144" t="str">
        <f t="shared" si="271"/>
        <v>&lt;$75K</v>
      </c>
    </row>
    <row r="17145" spans="1:5" x14ac:dyDescent="0.3">
      <c r="A17145" s="33" t="s">
        <v>0</v>
      </c>
      <c r="B17145" s="33" t="s">
        <v>53</v>
      </c>
      <c r="C17145" s="33">
        <v>136500</v>
      </c>
      <c r="D17145" s="33" t="s">
        <v>2007</v>
      </c>
      <c r="E17145" t="str">
        <f t="shared" si="271"/>
        <v>$125K-$200K</v>
      </c>
    </row>
    <row r="17146" spans="1:5" x14ac:dyDescent="0.3">
      <c r="A17146" s="33" t="s">
        <v>2</v>
      </c>
      <c r="B17146" s="33" t="s">
        <v>53</v>
      </c>
      <c r="C17146" s="33">
        <v>147500</v>
      </c>
      <c r="D17146" s="33" t="s">
        <v>496</v>
      </c>
      <c r="E17146" t="str">
        <f t="shared" si="271"/>
        <v>$125K-$200K</v>
      </c>
    </row>
    <row r="17147" spans="1:5" x14ac:dyDescent="0.3">
      <c r="A17147" s="33" t="s">
        <v>0</v>
      </c>
      <c r="B17147" s="33" t="s">
        <v>53</v>
      </c>
      <c r="C17147" s="33"/>
      <c r="D17147" s="33" t="s">
        <v>232</v>
      </c>
      <c r="E17147" t="str">
        <f t="shared" si="271"/>
        <v>No Data</v>
      </c>
    </row>
    <row r="17148" spans="1:5" x14ac:dyDescent="0.3">
      <c r="A17148" s="33" t="s">
        <v>0</v>
      </c>
      <c r="B17148" s="33" t="s">
        <v>72</v>
      </c>
      <c r="C17148" s="33">
        <v>89100</v>
      </c>
      <c r="D17148" s="33" t="s">
        <v>3281</v>
      </c>
      <c r="E17148" t="str">
        <f t="shared" si="271"/>
        <v>$75K-$100K</v>
      </c>
    </row>
    <row r="17149" spans="1:5" x14ac:dyDescent="0.3">
      <c r="A17149" s="33" t="s">
        <v>0</v>
      </c>
      <c r="B17149" s="33" t="s">
        <v>53</v>
      </c>
      <c r="C17149" s="33">
        <v>115000</v>
      </c>
      <c r="D17149" s="33" t="s">
        <v>299</v>
      </c>
      <c r="E17149" t="str">
        <f t="shared" si="271"/>
        <v>$100K-$125K</v>
      </c>
    </row>
    <row r="17150" spans="1:5" x14ac:dyDescent="0.3">
      <c r="A17150" s="33" t="s">
        <v>2</v>
      </c>
      <c r="B17150" s="33" t="s">
        <v>53</v>
      </c>
      <c r="C17150" s="33"/>
      <c r="D17150" s="33" t="s">
        <v>1460</v>
      </c>
      <c r="E17150" t="str">
        <f t="shared" si="271"/>
        <v>No Data</v>
      </c>
    </row>
    <row r="17151" spans="1:5" x14ac:dyDescent="0.3">
      <c r="A17151" s="33" t="s">
        <v>2</v>
      </c>
      <c r="B17151" s="33" t="s">
        <v>53</v>
      </c>
      <c r="C17151" s="33"/>
      <c r="D17151" s="33" t="s">
        <v>2753</v>
      </c>
      <c r="E17151" t="str">
        <f t="shared" si="271"/>
        <v>No Data</v>
      </c>
    </row>
    <row r="17152" spans="1:5" x14ac:dyDescent="0.3">
      <c r="A17152" s="33" t="s">
        <v>4</v>
      </c>
      <c r="B17152" s="33" t="s">
        <v>81</v>
      </c>
      <c r="C17152" s="33">
        <v>200000</v>
      </c>
      <c r="D17152" s="33" t="s">
        <v>2306</v>
      </c>
      <c r="E17152" t="str">
        <f t="shared" si="271"/>
        <v>$125K-$200K</v>
      </c>
    </row>
    <row r="17153" spans="1:5" x14ac:dyDescent="0.3">
      <c r="A17153" s="33" t="s">
        <v>2</v>
      </c>
      <c r="B17153" s="33" t="s">
        <v>53</v>
      </c>
      <c r="C17153" s="33">
        <v>100500</v>
      </c>
      <c r="D17153" s="33" t="s">
        <v>491</v>
      </c>
      <c r="E17153" t="str">
        <f t="shared" si="271"/>
        <v>$100K-$125K</v>
      </c>
    </row>
    <row r="17154" spans="1:5" x14ac:dyDescent="0.3">
      <c r="A17154" s="33" t="s">
        <v>0</v>
      </c>
      <c r="B17154" s="33" t="s">
        <v>53</v>
      </c>
      <c r="C17154" s="33"/>
      <c r="D17154" s="33" t="s">
        <v>258</v>
      </c>
      <c r="E17154" t="str">
        <f t="shared" si="271"/>
        <v>No Data</v>
      </c>
    </row>
    <row r="17155" spans="1:5" x14ac:dyDescent="0.3">
      <c r="A17155" s="33" t="s">
        <v>4</v>
      </c>
      <c r="B17155" s="33" t="s">
        <v>53</v>
      </c>
      <c r="C17155" s="33"/>
      <c r="D17155" s="33" t="s">
        <v>268</v>
      </c>
      <c r="E17155" t="str">
        <f t="shared" ref="E17155:E17218" si="272">_xlfn.XLOOKUP(C17155,$H$16:$H$21,$G$16:$G$21,,1)</f>
        <v>No Data</v>
      </c>
    </row>
    <row r="17156" spans="1:5" x14ac:dyDescent="0.3">
      <c r="A17156" s="33" t="s">
        <v>4</v>
      </c>
      <c r="B17156" s="33" t="s">
        <v>70</v>
      </c>
      <c r="C17156" s="33">
        <v>133500</v>
      </c>
      <c r="D17156" s="33" t="s">
        <v>6425</v>
      </c>
      <c r="E17156" t="str">
        <f t="shared" si="272"/>
        <v>$125K-$200K</v>
      </c>
    </row>
    <row r="17157" spans="1:5" x14ac:dyDescent="0.3">
      <c r="A17157" s="33" t="s">
        <v>2</v>
      </c>
      <c r="B17157" s="33" t="s">
        <v>63</v>
      </c>
      <c r="C17157" s="33">
        <v>45000</v>
      </c>
      <c r="D17157" s="33" t="s">
        <v>294</v>
      </c>
      <c r="E17157" t="str">
        <f t="shared" si="272"/>
        <v>&lt;$75K</v>
      </c>
    </row>
    <row r="17158" spans="1:5" x14ac:dyDescent="0.3">
      <c r="A17158" s="33" t="s">
        <v>128</v>
      </c>
      <c r="B17158" s="33" t="s">
        <v>53</v>
      </c>
      <c r="C17158" s="33"/>
      <c r="D17158" s="33" t="s">
        <v>6462</v>
      </c>
      <c r="E17158" t="str">
        <f t="shared" si="272"/>
        <v>No Data</v>
      </c>
    </row>
    <row r="17159" spans="1:5" x14ac:dyDescent="0.3">
      <c r="A17159" s="33" t="s">
        <v>2</v>
      </c>
      <c r="B17159" s="33" t="s">
        <v>53</v>
      </c>
      <c r="C17159" s="33"/>
      <c r="D17159" s="33" t="s">
        <v>1044</v>
      </c>
      <c r="E17159" t="str">
        <f t="shared" si="272"/>
        <v>No Data</v>
      </c>
    </row>
    <row r="17160" spans="1:5" x14ac:dyDescent="0.3">
      <c r="A17160" s="33" t="s">
        <v>126</v>
      </c>
      <c r="B17160" s="33" t="s">
        <v>53</v>
      </c>
      <c r="C17160" s="33">
        <v>125000</v>
      </c>
      <c r="D17160" s="33" t="s">
        <v>6463</v>
      </c>
      <c r="E17160" t="str">
        <f t="shared" si="272"/>
        <v>$100K-$125K</v>
      </c>
    </row>
    <row r="17161" spans="1:5" x14ac:dyDescent="0.3">
      <c r="A17161" s="33" t="s">
        <v>0</v>
      </c>
      <c r="B17161" s="33" t="s">
        <v>81</v>
      </c>
      <c r="C17161" s="33">
        <v>157500</v>
      </c>
      <c r="D17161" s="33" t="s">
        <v>482</v>
      </c>
      <c r="E17161" t="str">
        <f t="shared" si="272"/>
        <v>$125K-$200K</v>
      </c>
    </row>
    <row r="17162" spans="1:5" x14ac:dyDescent="0.3">
      <c r="A17162" s="33" t="s">
        <v>128</v>
      </c>
      <c r="B17162" s="33" t="s">
        <v>53</v>
      </c>
      <c r="C17162" s="33">
        <v>90000</v>
      </c>
      <c r="D17162" s="33" t="s">
        <v>3097</v>
      </c>
      <c r="E17162" t="str">
        <f t="shared" si="272"/>
        <v>$75K-$100K</v>
      </c>
    </row>
    <row r="17163" spans="1:5" x14ac:dyDescent="0.3">
      <c r="A17163" s="33" t="s">
        <v>2</v>
      </c>
      <c r="B17163" s="33" t="s">
        <v>90</v>
      </c>
      <c r="C17163" s="33">
        <v>118640</v>
      </c>
      <c r="D17163" s="33" t="s">
        <v>2339</v>
      </c>
      <c r="E17163" t="str">
        <f t="shared" si="272"/>
        <v>$100K-$125K</v>
      </c>
    </row>
    <row r="17164" spans="1:5" x14ac:dyDescent="0.3">
      <c r="A17164" s="33" t="s">
        <v>2</v>
      </c>
      <c r="B17164" s="33" t="s">
        <v>53</v>
      </c>
      <c r="C17164" s="33"/>
      <c r="D17164" s="33" t="s">
        <v>232</v>
      </c>
      <c r="E17164" t="str">
        <f t="shared" si="272"/>
        <v>No Data</v>
      </c>
    </row>
    <row r="17165" spans="1:5" x14ac:dyDescent="0.3">
      <c r="A17165" s="33" t="s">
        <v>0</v>
      </c>
      <c r="B17165" s="33" t="s">
        <v>53</v>
      </c>
      <c r="C17165" s="33"/>
      <c r="D17165" s="33" t="s">
        <v>213</v>
      </c>
      <c r="E17165" t="str">
        <f t="shared" si="272"/>
        <v>No Data</v>
      </c>
    </row>
    <row r="17166" spans="1:5" x14ac:dyDescent="0.3">
      <c r="A17166" s="33" t="s">
        <v>4</v>
      </c>
      <c r="B17166" s="33" t="s">
        <v>53</v>
      </c>
      <c r="C17166" s="33"/>
      <c r="D17166" s="33" t="s">
        <v>268</v>
      </c>
      <c r="E17166" t="str">
        <f t="shared" si="272"/>
        <v>No Data</v>
      </c>
    </row>
    <row r="17167" spans="1:5" x14ac:dyDescent="0.3">
      <c r="A17167" s="33" t="s">
        <v>2</v>
      </c>
      <c r="B17167" s="33" t="s">
        <v>81</v>
      </c>
      <c r="C17167" s="33">
        <v>111175</v>
      </c>
      <c r="D17167" s="33" t="s">
        <v>482</v>
      </c>
      <c r="E17167" t="str">
        <f t="shared" si="272"/>
        <v>$100K-$125K</v>
      </c>
    </row>
    <row r="17168" spans="1:5" x14ac:dyDescent="0.3">
      <c r="A17168" s="33" t="s">
        <v>2</v>
      </c>
      <c r="B17168" s="33" t="s">
        <v>53</v>
      </c>
      <c r="C17168" s="33"/>
      <c r="D17168" s="33" t="s">
        <v>1413</v>
      </c>
      <c r="E17168" t="str">
        <f t="shared" si="272"/>
        <v>No Data</v>
      </c>
    </row>
    <row r="17169" spans="1:5" x14ac:dyDescent="0.3">
      <c r="A17169" s="33" t="s">
        <v>1</v>
      </c>
      <c r="B17169" s="33" t="s">
        <v>110</v>
      </c>
      <c r="C17169" s="33">
        <v>89100</v>
      </c>
      <c r="D17169" s="33" t="s">
        <v>629</v>
      </c>
      <c r="E17169" t="str">
        <f t="shared" si="272"/>
        <v>$75K-$100K</v>
      </c>
    </row>
    <row r="17170" spans="1:5" x14ac:dyDescent="0.3">
      <c r="A17170" s="33" t="s">
        <v>2</v>
      </c>
      <c r="B17170" s="33" t="s">
        <v>53</v>
      </c>
      <c r="C17170" s="33">
        <v>82500</v>
      </c>
      <c r="D17170" s="33" t="s">
        <v>6464</v>
      </c>
      <c r="E17170" t="str">
        <f t="shared" si="272"/>
        <v>$75K-$100K</v>
      </c>
    </row>
    <row r="17171" spans="1:5" x14ac:dyDescent="0.3">
      <c r="A17171" s="33" t="s">
        <v>2</v>
      </c>
      <c r="B17171" s="33" t="s">
        <v>53</v>
      </c>
      <c r="C17171" s="33"/>
      <c r="D17171" s="33" t="s">
        <v>1850</v>
      </c>
      <c r="E17171" t="str">
        <f t="shared" si="272"/>
        <v>No Data</v>
      </c>
    </row>
    <row r="17172" spans="1:5" x14ac:dyDescent="0.3">
      <c r="A17172" s="33" t="s">
        <v>0</v>
      </c>
      <c r="B17172" s="33" t="s">
        <v>53</v>
      </c>
      <c r="C17172" s="33">
        <v>121500</v>
      </c>
      <c r="D17172" s="33" t="s">
        <v>6465</v>
      </c>
      <c r="E17172" t="str">
        <f t="shared" si="272"/>
        <v>$100K-$125K</v>
      </c>
    </row>
    <row r="17173" spans="1:5" x14ac:dyDescent="0.3">
      <c r="A17173" s="33" t="s">
        <v>0</v>
      </c>
      <c r="B17173" s="33" t="s">
        <v>53</v>
      </c>
      <c r="C17173" s="33">
        <v>65000</v>
      </c>
      <c r="D17173" s="33" t="s">
        <v>6466</v>
      </c>
      <c r="E17173" t="str">
        <f t="shared" si="272"/>
        <v>&lt;$75K</v>
      </c>
    </row>
    <row r="17174" spans="1:5" x14ac:dyDescent="0.3">
      <c r="A17174" s="33" t="s">
        <v>4</v>
      </c>
      <c r="B17174" s="33" t="s">
        <v>53</v>
      </c>
      <c r="C17174" s="33">
        <v>112500</v>
      </c>
      <c r="D17174" s="33" t="s">
        <v>1619</v>
      </c>
      <c r="E17174" t="str">
        <f t="shared" si="272"/>
        <v>$100K-$125K</v>
      </c>
    </row>
    <row r="17175" spans="1:5" x14ac:dyDescent="0.3">
      <c r="A17175" s="33" t="s">
        <v>128</v>
      </c>
      <c r="B17175" s="33" t="s">
        <v>53</v>
      </c>
      <c r="C17175" s="33"/>
      <c r="D17175" s="33" t="s">
        <v>6467</v>
      </c>
      <c r="E17175" t="str">
        <f t="shared" si="272"/>
        <v>No Data</v>
      </c>
    </row>
    <row r="17176" spans="1:5" x14ac:dyDescent="0.3">
      <c r="A17176" s="33" t="s">
        <v>2</v>
      </c>
      <c r="B17176" s="33" t="s">
        <v>53</v>
      </c>
      <c r="C17176" s="33"/>
      <c r="D17176" s="33" t="s">
        <v>940</v>
      </c>
      <c r="E17176" t="str">
        <f t="shared" si="272"/>
        <v>No Data</v>
      </c>
    </row>
    <row r="17177" spans="1:5" x14ac:dyDescent="0.3">
      <c r="A17177" s="33" t="s">
        <v>2</v>
      </c>
      <c r="B17177" s="33" t="s">
        <v>53</v>
      </c>
      <c r="C17177" s="33"/>
      <c r="D17177" s="33" t="s">
        <v>268</v>
      </c>
      <c r="E17177" t="str">
        <f t="shared" si="272"/>
        <v>No Data</v>
      </c>
    </row>
    <row r="17178" spans="1:5" x14ac:dyDescent="0.3">
      <c r="A17178" s="33" t="s">
        <v>4</v>
      </c>
      <c r="B17178" s="33" t="s">
        <v>53</v>
      </c>
      <c r="C17178" s="33"/>
      <c r="D17178" s="33" t="s">
        <v>6468</v>
      </c>
      <c r="E17178" t="str">
        <f t="shared" si="272"/>
        <v>No Data</v>
      </c>
    </row>
    <row r="17179" spans="1:5" x14ac:dyDescent="0.3">
      <c r="A17179" s="33" t="s">
        <v>52</v>
      </c>
      <c r="B17179" s="33" t="s">
        <v>53</v>
      </c>
      <c r="C17179" s="33"/>
      <c r="D17179" s="33" t="s">
        <v>249</v>
      </c>
      <c r="E17179" t="str">
        <f t="shared" si="272"/>
        <v>No Data</v>
      </c>
    </row>
    <row r="17180" spans="1:5" x14ac:dyDescent="0.3">
      <c r="A17180" s="33" t="s">
        <v>125</v>
      </c>
      <c r="B17180" s="33" t="s">
        <v>79</v>
      </c>
      <c r="C17180" s="33">
        <v>111175</v>
      </c>
      <c r="D17180" s="33" t="s">
        <v>1084</v>
      </c>
      <c r="E17180" t="str">
        <f t="shared" si="272"/>
        <v>$100K-$125K</v>
      </c>
    </row>
    <row r="17181" spans="1:5" x14ac:dyDescent="0.3">
      <c r="A17181" s="33" t="s">
        <v>2</v>
      </c>
      <c r="B17181" s="33" t="s">
        <v>53</v>
      </c>
      <c r="C17181" s="33">
        <v>62500.1953125</v>
      </c>
      <c r="D17181" s="33" t="s">
        <v>6469</v>
      </c>
      <c r="E17181" t="str">
        <f t="shared" si="272"/>
        <v>&lt;$75K</v>
      </c>
    </row>
    <row r="17182" spans="1:5" x14ac:dyDescent="0.3">
      <c r="A17182" s="33" t="s">
        <v>52</v>
      </c>
      <c r="B17182" s="33" t="s">
        <v>53</v>
      </c>
      <c r="C17182" s="33"/>
      <c r="D17182" s="33" t="s">
        <v>455</v>
      </c>
      <c r="E17182" t="str">
        <f t="shared" si="272"/>
        <v>No Data</v>
      </c>
    </row>
    <row r="17183" spans="1:5" x14ac:dyDescent="0.3">
      <c r="A17183" s="33" t="s">
        <v>2</v>
      </c>
      <c r="B17183" s="33" t="s">
        <v>53</v>
      </c>
      <c r="C17183" s="33">
        <v>117500</v>
      </c>
      <c r="D17183" s="33" t="s">
        <v>6470</v>
      </c>
      <c r="E17183" t="str">
        <f t="shared" si="272"/>
        <v>$100K-$125K</v>
      </c>
    </row>
    <row r="17184" spans="1:5" x14ac:dyDescent="0.3">
      <c r="A17184" s="33" t="s">
        <v>0</v>
      </c>
      <c r="B17184" s="33" t="s">
        <v>53</v>
      </c>
      <c r="C17184" s="33">
        <v>177000</v>
      </c>
      <c r="D17184" s="33" t="s">
        <v>2306</v>
      </c>
      <c r="E17184" t="str">
        <f t="shared" si="272"/>
        <v>$125K-$200K</v>
      </c>
    </row>
    <row r="17185" spans="1:5" x14ac:dyDescent="0.3">
      <c r="A17185" s="33" t="s">
        <v>4</v>
      </c>
      <c r="B17185" s="33" t="s">
        <v>53</v>
      </c>
      <c r="C17185" s="33"/>
      <c r="D17185" s="33" t="s">
        <v>258</v>
      </c>
      <c r="E17185" t="str">
        <f t="shared" si="272"/>
        <v>No Data</v>
      </c>
    </row>
    <row r="17186" spans="1:5" x14ac:dyDescent="0.3">
      <c r="A17186" s="33" t="s">
        <v>4</v>
      </c>
      <c r="B17186" s="33" t="s">
        <v>53</v>
      </c>
      <c r="C17186" s="33">
        <v>137500</v>
      </c>
      <c r="D17186" s="33" t="s">
        <v>2454</v>
      </c>
      <c r="E17186" t="str">
        <f t="shared" si="272"/>
        <v>$125K-$200K</v>
      </c>
    </row>
    <row r="17187" spans="1:5" x14ac:dyDescent="0.3">
      <c r="A17187" s="33" t="s">
        <v>2</v>
      </c>
      <c r="B17187" s="33" t="s">
        <v>53</v>
      </c>
      <c r="C17187" s="33"/>
      <c r="D17187" s="33" t="s">
        <v>1194</v>
      </c>
      <c r="E17187" t="str">
        <f t="shared" si="272"/>
        <v>No Data</v>
      </c>
    </row>
    <row r="17188" spans="1:5" x14ac:dyDescent="0.3">
      <c r="A17188" s="33" t="s">
        <v>52</v>
      </c>
      <c r="B17188" s="33" t="s">
        <v>53</v>
      </c>
      <c r="C17188" s="33">
        <v>62500</v>
      </c>
      <c r="D17188" s="33" t="s">
        <v>6471</v>
      </c>
      <c r="E17188" t="str">
        <f t="shared" si="272"/>
        <v>&lt;$75K</v>
      </c>
    </row>
    <row r="17189" spans="1:5" x14ac:dyDescent="0.3">
      <c r="A17189" s="33" t="s">
        <v>4</v>
      </c>
      <c r="B17189" s="33" t="s">
        <v>53</v>
      </c>
      <c r="C17189" s="33">
        <v>122500</v>
      </c>
      <c r="D17189" s="33" t="s">
        <v>6309</v>
      </c>
      <c r="E17189" t="str">
        <f t="shared" si="272"/>
        <v>$100K-$125K</v>
      </c>
    </row>
    <row r="17190" spans="1:5" x14ac:dyDescent="0.3">
      <c r="A17190" s="33" t="s">
        <v>126</v>
      </c>
      <c r="B17190" s="33" t="s">
        <v>53</v>
      </c>
      <c r="C17190" s="33">
        <v>125000</v>
      </c>
      <c r="D17190" s="33" t="s">
        <v>4681</v>
      </c>
      <c r="E17190" t="str">
        <f t="shared" si="272"/>
        <v>$100K-$125K</v>
      </c>
    </row>
    <row r="17191" spans="1:5" x14ac:dyDescent="0.3">
      <c r="A17191" s="33" t="s">
        <v>0</v>
      </c>
      <c r="B17191" s="33" t="s">
        <v>53</v>
      </c>
      <c r="C17191" s="33"/>
      <c r="D17191" s="33" t="s">
        <v>457</v>
      </c>
      <c r="E17191" t="str">
        <f t="shared" si="272"/>
        <v>No Data</v>
      </c>
    </row>
    <row r="17192" spans="1:5" x14ac:dyDescent="0.3">
      <c r="A17192" s="33" t="s">
        <v>128</v>
      </c>
      <c r="B17192" s="33" t="s">
        <v>53</v>
      </c>
      <c r="C17192" s="33">
        <v>91800</v>
      </c>
      <c r="D17192" s="33" t="s">
        <v>1721</v>
      </c>
      <c r="E17192" t="str">
        <f t="shared" si="272"/>
        <v>$75K-$100K</v>
      </c>
    </row>
    <row r="17193" spans="1:5" x14ac:dyDescent="0.3">
      <c r="A17193" s="33" t="s">
        <v>0</v>
      </c>
      <c r="B17193" s="33" t="s">
        <v>100</v>
      </c>
      <c r="C17193" s="33">
        <v>166419.5</v>
      </c>
      <c r="D17193" s="33" t="s">
        <v>1278</v>
      </c>
      <c r="E17193" t="str">
        <f t="shared" si="272"/>
        <v>$125K-$200K</v>
      </c>
    </row>
    <row r="17194" spans="1:5" x14ac:dyDescent="0.3">
      <c r="A17194" s="33" t="s">
        <v>2</v>
      </c>
      <c r="B17194" s="33" t="s">
        <v>53</v>
      </c>
      <c r="C17194" s="33">
        <v>43656</v>
      </c>
      <c r="D17194" s="33" t="s">
        <v>6472</v>
      </c>
      <c r="E17194" t="str">
        <f t="shared" si="272"/>
        <v>&lt;$75K</v>
      </c>
    </row>
    <row r="17195" spans="1:5" x14ac:dyDescent="0.3">
      <c r="A17195" s="33" t="s">
        <v>0</v>
      </c>
      <c r="B17195" s="33" t="s">
        <v>53</v>
      </c>
      <c r="C17195" s="33">
        <v>375000</v>
      </c>
      <c r="D17195" s="33" t="s">
        <v>641</v>
      </c>
      <c r="E17195" t="str">
        <f t="shared" si="272"/>
        <v>&gt;$200K</v>
      </c>
    </row>
    <row r="17196" spans="1:5" x14ac:dyDescent="0.3">
      <c r="A17196" s="33" t="s">
        <v>2</v>
      </c>
      <c r="B17196" s="33" t="s">
        <v>54</v>
      </c>
      <c r="C17196" s="33">
        <v>80000</v>
      </c>
      <c r="D17196" s="33" t="s">
        <v>248</v>
      </c>
      <c r="E17196" t="str">
        <f t="shared" si="272"/>
        <v>$75K-$100K</v>
      </c>
    </row>
    <row r="17197" spans="1:5" x14ac:dyDescent="0.3">
      <c r="A17197" s="33" t="s">
        <v>0</v>
      </c>
      <c r="B17197" s="33" t="s">
        <v>53</v>
      </c>
      <c r="C17197" s="33">
        <v>209000</v>
      </c>
      <c r="D17197" s="33" t="s">
        <v>1366</v>
      </c>
      <c r="E17197" t="str">
        <f t="shared" si="272"/>
        <v>&gt;$200K</v>
      </c>
    </row>
    <row r="17198" spans="1:5" x14ac:dyDescent="0.3">
      <c r="A17198" s="33" t="s">
        <v>4</v>
      </c>
      <c r="B17198" s="33" t="s">
        <v>53</v>
      </c>
      <c r="C17198" s="33"/>
      <c r="D17198" s="33" t="s">
        <v>6473</v>
      </c>
      <c r="E17198" t="str">
        <f t="shared" si="272"/>
        <v>No Data</v>
      </c>
    </row>
    <row r="17199" spans="1:5" x14ac:dyDescent="0.3">
      <c r="A17199" s="33" t="s">
        <v>4</v>
      </c>
      <c r="B17199" s="33" t="s">
        <v>53</v>
      </c>
      <c r="C17199" s="33"/>
      <c r="D17199" s="33" t="s">
        <v>1504</v>
      </c>
      <c r="E17199" t="str">
        <f t="shared" si="272"/>
        <v>No Data</v>
      </c>
    </row>
    <row r="17200" spans="1:5" x14ac:dyDescent="0.3">
      <c r="A17200" s="33" t="s">
        <v>128</v>
      </c>
      <c r="B17200" s="33" t="s">
        <v>53</v>
      </c>
      <c r="C17200" s="33">
        <v>200000</v>
      </c>
      <c r="D17200" s="33" t="s">
        <v>1370</v>
      </c>
      <c r="E17200" t="str">
        <f t="shared" si="272"/>
        <v>$125K-$200K</v>
      </c>
    </row>
    <row r="17201" spans="1:5" x14ac:dyDescent="0.3">
      <c r="A17201" s="33" t="s">
        <v>0</v>
      </c>
      <c r="B17201" s="33" t="s">
        <v>53</v>
      </c>
      <c r="C17201" s="33"/>
      <c r="D17201" s="33" t="s">
        <v>6474</v>
      </c>
      <c r="E17201" t="str">
        <f t="shared" si="272"/>
        <v>No Data</v>
      </c>
    </row>
    <row r="17202" spans="1:5" x14ac:dyDescent="0.3">
      <c r="A17202" s="33" t="s">
        <v>4</v>
      </c>
      <c r="B17202" s="33" t="s">
        <v>53</v>
      </c>
      <c r="C17202" s="33">
        <v>140000</v>
      </c>
      <c r="D17202" s="33" t="s">
        <v>1320</v>
      </c>
      <c r="E17202" t="str">
        <f t="shared" si="272"/>
        <v>$125K-$200K</v>
      </c>
    </row>
    <row r="17203" spans="1:5" x14ac:dyDescent="0.3">
      <c r="A17203" s="33" t="s">
        <v>0</v>
      </c>
      <c r="B17203" s="33" t="s">
        <v>53</v>
      </c>
      <c r="C17203" s="33">
        <v>133137</v>
      </c>
      <c r="D17203" s="33" t="s">
        <v>4499</v>
      </c>
      <c r="E17203" t="str">
        <f t="shared" si="272"/>
        <v>$125K-$200K</v>
      </c>
    </row>
    <row r="17204" spans="1:5" x14ac:dyDescent="0.3">
      <c r="A17204" s="33" t="s">
        <v>0</v>
      </c>
      <c r="B17204" s="33" t="s">
        <v>53</v>
      </c>
      <c r="C17204" s="33"/>
      <c r="D17204" s="33" t="s">
        <v>252</v>
      </c>
      <c r="E17204" t="str">
        <f t="shared" si="272"/>
        <v>No Data</v>
      </c>
    </row>
    <row r="17205" spans="1:5" x14ac:dyDescent="0.3">
      <c r="A17205" s="33" t="s">
        <v>0</v>
      </c>
      <c r="B17205" s="33" t="s">
        <v>54</v>
      </c>
      <c r="C17205" s="33"/>
      <c r="D17205" s="33" t="s">
        <v>2326</v>
      </c>
      <c r="E17205" t="str">
        <f t="shared" si="272"/>
        <v>No Data</v>
      </c>
    </row>
    <row r="17206" spans="1:5" x14ac:dyDescent="0.3">
      <c r="A17206" s="33" t="s">
        <v>4</v>
      </c>
      <c r="B17206" s="33" t="s">
        <v>53</v>
      </c>
      <c r="C17206" s="33">
        <v>150000</v>
      </c>
      <c r="D17206" s="33" t="s">
        <v>315</v>
      </c>
      <c r="E17206" t="str">
        <f t="shared" si="272"/>
        <v>$125K-$200K</v>
      </c>
    </row>
    <row r="17207" spans="1:5" x14ac:dyDescent="0.3">
      <c r="A17207" s="33" t="s">
        <v>0</v>
      </c>
      <c r="B17207" s="33" t="s">
        <v>53</v>
      </c>
      <c r="C17207" s="33">
        <v>157934</v>
      </c>
      <c r="D17207" s="33" t="s">
        <v>859</v>
      </c>
      <c r="E17207" t="str">
        <f t="shared" si="272"/>
        <v>$125K-$200K</v>
      </c>
    </row>
    <row r="17208" spans="1:5" x14ac:dyDescent="0.3">
      <c r="A17208" s="33" t="s">
        <v>2</v>
      </c>
      <c r="B17208" s="33" t="s">
        <v>53</v>
      </c>
      <c r="C17208" s="33"/>
      <c r="D17208" s="33" t="s">
        <v>6475</v>
      </c>
      <c r="E17208" t="str">
        <f t="shared" si="272"/>
        <v>No Data</v>
      </c>
    </row>
    <row r="17209" spans="1:5" x14ac:dyDescent="0.3">
      <c r="A17209" s="33" t="s">
        <v>4</v>
      </c>
      <c r="B17209" s="33" t="s">
        <v>53</v>
      </c>
      <c r="C17209" s="33">
        <v>140000</v>
      </c>
      <c r="D17209" s="33" t="s">
        <v>209</v>
      </c>
      <c r="E17209" t="str">
        <f t="shared" si="272"/>
        <v>$125K-$200K</v>
      </c>
    </row>
    <row r="17210" spans="1:5" x14ac:dyDescent="0.3">
      <c r="A17210" s="33" t="s">
        <v>0</v>
      </c>
      <c r="B17210" s="33" t="s">
        <v>53</v>
      </c>
      <c r="C17210" s="33"/>
      <c r="D17210" s="33" t="s">
        <v>258</v>
      </c>
      <c r="E17210" t="str">
        <f t="shared" si="272"/>
        <v>No Data</v>
      </c>
    </row>
    <row r="17211" spans="1:5" x14ac:dyDescent="0.3">
      <c r="A17211" s="33" t="s">
        <v>0</v>
      </c>
      <c r="B17211" s="33" t="s">
        <v>184</v>
      </c>
      <c r="C17211" s="33">
        <v>320000</v>
      </c>
      <c r="D17211" s="33" t="s">
        <v>6476</v>
      </c>
      <c r="E17211" t="str">
        <f t="shared" si="272"/>
        <v>&gt;$200K</v>
      </c>
    </row>
    <row r="17212" spans="1:5" x14ac:dyDescent="0.3">
      <c r="A17212" s="33" t="s">
        <v>2</v>
      </c>
      <c r="B17212" s="33" t="s">
        <v>53</v>
      </c>
      <c r="C17212" s="33"/>
      <c r="D17212" s="33" t="s">
        <v>1427</v>
      </c>
      <c r="E17212" t="str">
        <f t="shared" si="272"/>
        <v>No Data</v>
      </c>
    </row>
    <row r="17213" spans="1:5" x14ac:dyDescent="0.3">
      <c r="A17213" s="33" t="s">
        <v>4</v>
      </c>
      <c r="B17213" s="33" t="s">
        <v>53</v>
      </c>
      <c r="C17213" s="33">
        <v>162500</v>
      </c>
      <c r="D17213" s="33" t="s">
        <v>3108</v>
      </c>
      <c r="E17213" t="str">
        <f t="shared" si="272"/>
        <v>$125K-$200K</v>
      </c>
    </row>
    <row r="17214" spans="1:5" x14ac:dyDescent="0.3">
      <c r="A17214" s="33" t="s">
        <v>0</v>
      </c>
      <c r="B17214" s="33" t="s">
        <v>53</v>
      </c>
      <c r="C17214" s="33">
        <v>129671</v>
      </c>
      <c r="D17214" s="33" t="s">
        <v>6477</v>
      </c>
      <c r="E17214" t="str">
        <f t="shared" si="272"/>
        <v>$125K-$200K</v>
      </c>
    </row>
    <row r="17215" spans="1:5" x14ac:dyDescent="0.3">
      <c r="A17215" s="33" t="s">
        <v>0</v>
      </c>
      <c r="B17215" s="33" t="s">
        <v>53</v>
      </c>
      <c r="C17215" s="33">
        <v>150000</v>
      </c>
      <c r="D17215" s="33" t="s">
        <v>1236</v>
      </c>
      <c r="E17215" t="str">
        <f t="shared" si="272"/>
        <v>$125K-$200K</v>
      </c>
    </row>
    <row r="17216" spans="1:5" x14ac:dyDescent="0.3">
      <c r="A17216" s="33" t="s">
        <v>125</v>
      </c>
      <c r="B17216" s="33" t="s">
        <v>53</v>
      </c>
      <c r="C17216" s="33"/>
      <c r="D17216" s="33" t="s">
        <v>988</v>
      </c>
      <c r="E17216" t="str">
        <f t="shared" si="272"/>
        <v>No Data</v>
      </c>
    </row>
    <row r="17217" spans="1:5" x14ac:dyDescent="0.3">
      <c r="A17217" s="33" t="s">
        <v>125</v>
      </c>
      <c r="B17217" s="33" t="s">
        <v>53</v>
      </c>
      <c r="C17217" s="33">
        <v>120000</v>
      </c>
      <c r="D17217" s="33" t="s">
        <v>879</v>
      </c>
      <c r="E17217" t="str">
        <f t="shared" si="272"/>
        <v>$100K-$125K</v>
      </c>
    </row>
    <row r="17218" spans="1:5" x14ac:dyDescent="0.3">
      <c r="A17218" s="33" t="s">
        <v>4</v>
      </c>
      <c r="B17218" s="33" t="s">
        <v>53</v>
      </c>
      <c r="C17218" s="33">
        <v>155000</v>
      </c>
      <c r="D17218" s="33" t="s">
        <v>6478</v>
      </c>
      <c r="E17218" t="str">
        <f t="shared" si="272"/>
        <v>$125K-$200K</v>
      </c>
    </row>
    <row r="17219" spans="1:5" x14ac:dyDescent="0.3">
      <c r="A17219" s="33" t="s">
        <v>2</v>
      </c>
      <c r="B17219" s="33" t="s">
        <v>53</v>
      </c>
      <c r="C17219" s="33">
        <v>47750</v>
      </c>
      <c r="D17219" s="33" t="s">
        <v>6479</v>
      </c>
      <c r="E17219" t="str">
        <f t="shared" ref="E17219:E17282" si="273">_xlfn.XLOOKUP(C17219,$H$16:$H$21,$G$16:$G$21,,1)</f>
        <v>&lt;$75K</v>
      </c>
    </row>
    <row r="17220" spans="1:5" x14ac:dyDescent="0.3">
      <c r="A17220" s="33" t="s">
        <v>129</v>
      </c>
      <c r="B17220" s="33" t="s">
        <v>88</v>
      </c>
      <c r="C17220" s="33">
        <v>45000</v>
      </c>
      <c r="D17220" s="33" t="s">
        <v>426</v>
      </c>
      <c r="E17220" t="str">
        <f t="shared" si="273"/>
        <v>&lt;$75K</v>
      </c>
    </row>
    <row r="17221" spans="1:5" x14ac:dyDescent="0.3">
      <c r="A17221" s="33" t="s">
        <v>0</v>
      </c>
      <c r="B17221" s="33" t="s">
        <v>53</v>
      </c>
      <c r="C17221" s="33"/>
      <c r="D17221" s="33" t="s">
        <v>646</v>
      </c>
      <c r="E17221" t="str">
        <f t="shared" si="273"/>
        <v>No Data</v>
      </c>
    </row>
    <row r="17222" spans="1:5" x14ac:dyDescent="0.3">
      <c r="A17222" s="33" t="s">
        <v>2</v>
      </c>
      <c r="B17222" s="33" t="s">
        <v>53</v>
      </c>
      <c r="C17222" s="33"/>
      <c r="D17222" s="33" t="s">
        <v>2263</v>
      </c>
      <c r="E17222" t="str">
        <f t="shared" si="273"/>
        <v>No Data</v>
      </c>
    </row>
    <row r="17223" spans="1:5" x14ac:dyDescent="0.3">
      <c r="A17223" s="33" t="s">
        <v>128</v>
      </c>
      <c r="B17223" s="33" t="s">
        <v>53</v>
      </c>
      <c r="C17223" s="33">
        <v>173000</v>
      </c>
      <c r="D17223" s="33" t="s">
        <v>6480</v>
      </c>
      <c r="E17223" t="str">
        <f t="shared" si="273"/>
        <v>$125K-$200K</v>
      </c>
    </row>
    <row r="17224" spans="1:5" x14ac:dyDescent="0.3">
      <c r="A17224" s="33" t="s">
        <v>2</v>
      </c>
      <c r="B17224" s="33" t="s">
        <v>53</v>
      </c>
      <c r="C17224" s="33">
        <v>107000</v>
      </c>
      <c r="D17224" s="33" t="s">
        <v>715</v>
      </c>
      <c r="E17224" t="str">
        <f t="shared" si="273"/>
        <v>$100K-$125K</v>
      </c>
    </row>
    <row r="17225" spans="1:5" x14ac:dyDescent="0.3">
      <c r="A17225" s="33" t="s">
        <v>0</v>
      </c>
      <c r="B17225" s="33" t="s">
        <v>53</v>
      </c>
      <c r="C17225" s="33">
        <v>337500</v>
      </c>
      <c r="D17225" s="33" t="s">
        <v>583</v>
      </c>
      <c r="E17225" t="str">
        <f t="shared" si="273"/>
        <v>&gt;$200K</v>
      </c>
    </row>
    <row r="17226" spans="1:5" x14ac:dyDescent="0.3">
      <c r="A17226" s="33" t="s">
        <v>125</v>
      </c>
      <c r="B17226" s="33" t="s">
        <v>53</v>
      </c>
      <c r="C17226" s="33">
        <v>140000</v>
      </c>
      <c r="D17226" s="33" t="s">
        <v>5004</v>
      </c>
      <c r="E17226" t="str">
        <f t="shared" si="273"/>
        <v>$125K-$200K</v>
      </c>
    </row>
    <row r="17227" spans="1:5" x14ac:dyDescent="0.3">
      <c r="A17227" s="33" t="s">
        <v>125</v>
      </c>
      <c r="B17227" s="33" t="s">
        <v>53</v>
      </c>
      <c r="C17227" s="33">
        <v>225000</v>
      </c>
      <c r="D17227" s="33" t="s">
        <v>235</v>
      </c>
      <c r="E17227" t="str">
        <f t="shared" si="273"/>
        <v>&gt;$200K</v>
      </c>
    </row>
    <row r="17228" spans="1:5" x14ac:dyDescent="0.3">
      <c r="A17228" s="33" t="s">
        <v>126</v>
      </c>
      <c r="B17228" s="33" t="s">
        <v>110</v>
      </c>
      <c r="C17228" s="33">
        <v>89100</v>
      </c>
      <c r="D17228" s="33" t="s">
        <v>6481</v>
      </c>
      <c r="E17228" t="str">
        <f t="shared" si="273"/>
        <v>$75K-$100K</v>
      </c>
    </row>
    <row r="17229" spans="1:5" x14ac:dyDescent="0.3">
      <c r="A17229" s="33" t="s">
        <v>0</v>
      </c>
      <c r="B17229" s="33" t="s">
        <v>53</v>
      </c>
      <c r="C17229" s="33">
        <v>77500</v>
      </c>
      <c r="D17229" s="33" t="s">
        <v>3557</v>
      </c>
      <c r="E17229" t="str">
        <f t="shared" si="273"/>
        <v>$75K-$100K</v>
      </c>
    </row>
    <row r="17230" spans="1:5" x14ac:dyDescent="0.3">
      <c r="A17230" s="33" t="s">
        <v>2</v>
      </c>
      <c r="B17230" s="33" t="s">
        <v>53</v>
      </c>
      <c r="C17230" s="33">
        <v>90000</v>
      </c>
      <c r="D17230" s="33" t="s">
        <v>217</v>
      </c>
      <c r="E17230" t="str">
        <f t="shared" si="273"/>
        <v>$75K-$100K</v>
      </c>
    </row>
    <row r="17231" spans="1:5" x14ac:dyDescent="0.3">
      <c r="A17231" s="33" t="s">
        <v>4</v>
      </c>
      <c r="B17231" s="33" t="s">
        <v>53</v>
      </c>
      <c r="C17231" s="33">
        <v>325000</v>
      </c>
      <c r="D17231" s="33" t="s">
        <v>505</v>
      </c>
      <c r="E17231" t="str">
        <f t="shared" si="273"/>
        <v>&gt;$200K</v>
      </c>
    </row>
    <row r="17232" spans="1:5" x14ac:dyDescent="0.3">
      <c r="A17232" s="33" t="s">
        <v>2</v>
      </c>
      <c r="B17232" s="33" t="s">
        <v>53</v>
      </c>
      <c r="C17232" s="33">
        <v>77017.5</v>
      </c>
      <c r="D17232" s="33" t="s">
        <v>1669</v>
      </c>
      <c r="E17232" t="str">
        <f t="shared" si="273"/>
        <v>$75K-$100K</v>
      </c>
    </row>
    <row r="17233" spans="1:5" x14ac:dyDescent="0.3">
      <c r="A17233" s="33" t="s">
        <v>2</v>
      </c>
      <c r="B17233" s="33" t="s">
        <v>53</v>
      </c>
      <c r="C17233" s="33"/>
      <c r="D17233" s="33" t="s">
        <v>6482</v>
      </c>
      <c r="E17233" t="str">
        <f t="shared" si="273"/>
        <v>No Data</v>
      </c>
    </row>
    <row r="17234" spans="1:5" x14ac:dyDescent="0.3">
      <c r="A17234" s="33" t="s">
        <v>4</v>
      </c>
      <c r="B17234" s="33" t="s">
        <v>53</v>
      </c>
      <c r="C17234" s="33"/>
      <c r="D17234" s="33" t="s">
        <v>499</v>
      </c>
      <c r="E17234" t="str">
        <f t="shared" si="273"/>
        <v>No Data</v>
      </c>
    </row>
    <row r="17235" spans="1:5" x14ac:dyDescent="0.3">
      <c r="A17235" s="33" t="s">
        <v>2</v>
      </c>
      <c r="B17235" s="33" t="s">
        <v>53</v>
      </c>
      <c r="C17235" s="33"/>
      <c r="D17235" s="33" t="s">
        <v>268</v>
      </c>
      <c r="E17235" t="str">
        <f t="shared" si="273"/>
        <v>No Data</v>
      </c>
    </row>
    <row r="17236" spans="1:5" x14ac:dyDescent="0.3">
      <c r="A17236" s="33" t="s">
        <v>2</v>
      </c>
      <c r="B17236" s="33" t="s">
        <v>88</v>
      </c>
      <c r="C17236" s="33">
        <v>79200</v>
      </c>
      <c r="D17236" s="33" t="s">
        <v>6483</v>
      </c>
      <c r="E17236" t="str">
        <f t="shared" si="273"/>
        <v>$75K-$100K</v>
      </c>
    </row>
    <row r="17237" spans="1:5" x14ac:dyDescent="0.3">
      <c r="A17237" s="33" t="s">
        <v>2</v>
      </c>
      <c r="B17237" s="33" t="s">
        <v>97</v>
      </c>
      <c r="C17237" s="33">
        <v>111175</v>
      </c>
      <c r="D17237" s="33" t="s">
        <v>756</v>
      </c>
      <c r="E17237" t="str">
        <f t="shared" si="273"/>
        <v>$100K-$125K</v>
      </c>
    </row>
    <row r="17238" spans="1:5" x14ac:dyDescent="0.3">
      <c r="A17238" s="33" t="s">
        <v>2</v>
      </c>
      <c r="B17238" s="33" t="s">
        <v>53</v>
      </c>
      <c r="C17238" s="33">
        <v>113800</v>
      </c>
      <c r="D17238" s="33" t="s">
        <v>6377</v>
      </c>
      <c r="E17238" t="str">
        <f t="shared" si="273"/>
        <v>$100K-$125K</v>
      </c>
    </row>
    <row r="17239" spans="1:5" x14ac:dyDescent="0.3">
      <c r="A17239" s="33" t="s">
        <v>2</v>
      </c>
      <c r="B17239" s="33" t="s">
        <v>53</v>
      </c>
      <c r="C17239" s="33">
        <v>110000</v>
      </c>
      <c r="D17239" s="33" t="s">
        <v>387</v>
      </c>
      <c r="E17239" t="str">
        <f t="shared" si="273"/>
        <v>$100K-$125K</v>
      </c>
    </row>
    <row r="17240" spans="1:5" x14ac:dyDescent="0.3">
      <c r="A17240" s="33" t="s">
        <v>4</v>
      </c>
      <c r="B17240" s="33" t="s">
        <v>53</v>
      </c>
      <c r="C17240" s="33">
        <v>176775.5</v>
      </c>
      <c r="D17240" s="33" t="s">
        <v>6484</v>
      </c>
      <c r="E17240" t="str">
        <f t="shared" si="273"/>
        <v>$125K-$200K</v>
      </c>
    </row>
    <row r="17241" spans="1:5" x14ac:dyDescent="0.3">
      <c r="A17241" s="33" t="s">
        <v>0</v>
      </c>
      <c r="B17241" s="33" t="s">
        <v>53</v>
      </c>
      <c r="C17241" s="33">
        <v>145000</v>
      </c>
      <c r="D17241" s="33" t="s">
        <v>1357</v>
      </c>
      <c r="E17241" t="str">
        <f t="shared" si="273"/>
        <v>$125K-$200K</v>
      </c>
    </row>
    <row r="17242" spans="1:5" x14ac:dyDescent="0.3">
      <c r="A17242" s="33" t="s">
        <v>2</v>
      </c>
      <c r="B17242" s="33" t="s">
        <v>53</v>
      </c>
      <c r="C17242" s="33"/>
      <c r="D17242" s="33" t="s">
        <v>6485</v>
      </c>
      <c r="E17242" t="str">
        <f t="shared" si="273"/>
        <v>No Data</v>
      </c>
    </row>
    <row r="17243" spans="1:5" x14ac:dyDescent="0.3">
      <c r="A17243" s="33" t="s">
        <v>0</v>
      </c>
      <c r="B17243" s="33" t="s">
        <v>53</v>
      </c>
      <c r="C17243" s="33">
        <v>170575</v>
      </c>
      <c r="D17243" s="33" t="s">
        <v>228</v>
      </c>
      <c r="E17243" t="str">
        <f t="shared" si="273"/>
        <v>$125K-$200K</v>
      </c>
    </row>
    <row r="17244" spans="1:5" x14ac:dyDescent="0.3">
      <c r="A17244" s="33" t="s">
        <v>52</v>
      </c>
      <c r="B17244" s="33" t="s">
        <v>53</v>
      </c>
      <c r="C17244" s="33">
        <v>82500</v>
      </c>
      <c r="D17244" s="33" t="s">
        <v>3303</v>
      </c>
      <c r="E17244" t="str">
        <f t="shared" si="273"/>
        <v>$75K-$100K</v>
      </c>
    </row>
    <row r="17245" spans="1:5" x14ac:dyDescent="0.3">
      <c r="A17245" s="33" t="s">
        <v>2</v>
      </c>
      <c r="B17245" s="33" t="s">
        <v>53</v>
      </c>
      <c r="C17245" s="33">
        <v>134984</v>
      </c>
      <c r="D17245" s="33" t="s">
        <v>217</v>
      </c>
      <c r="E17245" t="str">
        <f t="shared" si="273"/>
        <v>$125K-$200K</v>
      </c>
    </row>
    <row r="17246" spans="1:5" x14ac:dyDescent="0.3">
      <c r="A17246" s="33" t="s">
        <v>2</v>
      </c>
      <c r="B17246" s="33" t="s">
        <v>53</v>
      </c>
      <c r="C17246" s="33">
        <v>72500</v>
      </c>
      <c r="D17246" s="33" t="s">
        <v>2907</v>
      </c>
      <c r="E17246" t="str">
        <f t="shared" si="273"/>
        <v>&lt;$75K</v>
      </c>
    </row>
    <row r="17247" spans="1:5" x14ac:dyDescent="0.3">
      <c r="A17247" s="33" t="s">
        <v>2</v>
      </c>
      <c r="B17247" s="33" t="s">
        <v>53</v>
      </c>
      <c r="C17247" s="33">
        <v>104000</v>
      </c>
      <c r="D17247" s="33" t="s">
        <v>520</v>
      </c>
      <c r="E17247" t="str">
        <f t="shared" si="273"/>
        <v>$100K-$125K</v>
      </c>
    </row>
    <row r="17248" spans="1:5" x14ac:dyDescent="0.3">
      <c r="A17248" s="33" t="s">
        <v>0</v>
      </c>
      <c r="B17248" s="33" t="s">
        <v>53</v>
      </c>
      <c r="C17248" s="33">
        <v>123378</v>
      </c>
      <c r="D17248" s="33" t="s">
        <v>6486</v>
      </c>
      <c r="E17248" t="str">
        <f t="shared" si="273"/>
        <v>$100K-$125K</v>
      </c>
    </row>
    <row r="17249" spans="1:5" x14ac:dyDescent="0.3">
      <c r="A17249" s="33" t="s">
        <v>2</v>
      </c>
      <c r="B17249" s="33" t="s">
        <v>53</v>
      </c>
      <c r="C17249" s="33">
        <v>75000</v>
      </c>
      <c r="D17249" s="33" t="s">
        <v>6184</v>
      </c>
      <c r="E17249" t="str">
        <f t="shared" si="273"/>
        <v>&lt;$75K</v>
      </c>
    </row>
    <row r="17250" spans="1:5" x14ac:dyDescent="0.3">
      <c r="A17250" s="33" t="s">
        <v>2</v>
      </c>
      <c r="B17250" s="33" t="s">
        <v>53</v>
      </c>
      <c r="C17250" s="33">
        <v>90000</v>
      </c>
      <c r="D17250" s="33" t="s">
        <v>6487</v>
      </c>
      <c r="E17250" t="str">
        <f t="shared" si="273"/>
        <v>$75K-$100K</v>
      </c>
    </row>
    <row r="17251" spans="1:5" x14ac:dyDescent="0.3">
      <c r="A17251" s="33" t="s">
        <v>0</v>
      </c>
      <c r="B17251" s="33" t="s">
        <v>53</v>
      </c>
      <c r="C17251" s="33">
        <v>100000</v>
      </c>
      <c r="D17251" s="33" t="s">
        <v>242</v>
      </c>
      <c r="E17251" t="str">
        <f t="shared" si="273"/>
        <v>$75K-$100K</v>
      </c>
    </row>
    <row r="17252" spans="1:5" x14ac:dyDescent="0.3">
      <c r="A17252" s="33" t="s">
        <v>0</v>
      </c>
      <c r="B17252" s="33" t="s">
        <v>53</v>
      </c>
      <c r="C17252" s="33">
        <v>105000</v>
      </c>
      <c r="D17252" s="33" t="s">
        <v>6488</v>
      </c>
      <c r="E17252" t="str">
        <f t="shared" si="273"/>
        <v>$100K-$125K</v>
      </c>
    </row>
    <row r="17253" spans="1:5" x14ac:dyDescent="0.3">
      <c r="A17253" s="33" t="s">
        <v>4</v>
      </c>
      <c r="B17253" s="33" t="s">
        <v>53</v>
      </c>
      <c r="C17253" s="33"/>
      <c r="D17253" s="33" t="s">
        <v>5251</v>
      </c>
      <c r="E17253" t="str">
        <f t="shared" si="273"/>
        <v>No Data</v>
      </c>
    </row>
    <row r="17254" spans="1:5" x14ac:dyDescent="0.3">
      <c r="A17254" s="33" t="s">
        <v>2</v>
      </c>
      <c r="B17254" s="33" t="s">
        <v>53</v>
      </c>
      <c r="C17254" s="33"/>
      <c r="D17254" s="33" t="s">
        <v>6489</v>
      </c>
      <c r="E17254" t="str">
        <f t="shared" si="273"/>
        <v>No Data</v>
      </c>
    </row>
    <row r="17255" spans="1:5" x14ac:dyDescent="0.3">
      <c r="A17255" s="33" t="s">
        <v>125</v>
      </c>
      <c r="B17255" s="33" t="s">
        <v>81</v>
      </c>
      <c r="C17255" s="33">
        <v>111175</v>
      </c>
      <c r="D17255" s="33" t="s">
        <v>1599</v>
      </c>
      <c r="E17255" t="str">
        <f t="shared" si="273"/>
        <v>$100K-$125K</v>
      </c>
    </row>
    <row r="17256" spans="1:5" x14ac:dyDescent="0.3">
      <c r="A17256" s="33" t="s">
        <v>2</v>
      </c>
      <c r="B17256" s="33" t="s">
        <v>53</v>
      </c>
      <c r="C17256" s="33"/>
      <c r="D17256" s="33" t="s">
        <v>389</v>
      </c>
      <c r="E17256" t="str">
        <f t="shared" si="273"/>
        <v>No Data</v>
      </c>
    </row>
    <row r="17257" spans="1:5" x14ac:dyDescent="0.3">
      <c r="A17257" s="33" t="s">
        <v>52</v>
      </c>
      <c r="B17257" s="33" t="s">
        <v>53</v>
      </c>
      <c r="C17257" s="33">
        <v>100000</v>
      </c>
      <c r="D17257" s="33" t="s">
        <v>232</v>
      </c>
      <c r="E17257" t="str">
        <f t="shared" si="273"/>
        <v>$75K-$100K</v>
      </c>
    </row>
    <row r="17258" spans="1:5" x14ac:dyDescent="0.3">
      <c r="A17258" s="33" t="s">
        <v>125</v>
      </c>
      <c r="B17258" s="33" t="s">
        <v>53</v>
      </c>
      <c r="C17258" s="33"/>
      <c r="D17258" s="33" t="s">
        <v>1372</v>
      </c>
      <c r="E17258" t="str">
        <f t="shared" si="273"/>
        <v>No Data</v>
      </c>
    </row>
    <row r="17259" spans="1:5" x14ac:dyDescent="0.3">
      <c r="A17259" s="33" t="s">
        <v>128</v>
      </c>
      <c r="B17259" s="33" t="s">
        <v>53</v>
      </c>
      <c r="C17259" s="33">
        <v>245000</v>
      </c>
      <c r="D17259" s="33" t="s">
        <v>1327</v>
      </c>
      <c r="E17259" t="str">
        <f t="shared" si="273"/>
        <v>&gt;$200K</v>
      </c>
    </row>
    <row r="17260" spans="1:5" x14ac:dyDescent="0.3">
      <c r="A17260" s="33" t="s">
        <v>2</v>
      </c>
      <c r="B17260" s="33" t="s">
        <v>53</v>
      </c>
      <c r="C17260" s="33">
        <v>66500</v>
      </c>
      <c r="D17260" s="33" t="s">
        <v>520</v>
      </c>
      <c r="E17260" t="str">
        <f t="shared" si="273"/>
        <v>&lt;$75K</v>
      </c>
    </row>
    <row r="17261" spans="1:5" x14ac:dyDescent="0.3">
      <c r="A17261" s="33" t="s">
        <v>1</v>
      </c>
      <c r="B17261" s="33" t="s">
        <v>120</v>
      </c>
      <c r="C17261" s="33">
        <v>166000</v>
      </c>
      <c r="D17261" s="33" t="s">
        <v>3604</v>
      </c>
      <c r="E17261" t="str">
        <f t="shared" si="273"/>
        <v>$125K-$200K</v>
      </c>
    </row>
    <row r="17262" spans="1:5" x14ac:dyDescent="0.3">
      <c r="A17262" s="33" t="s">
        <v>2</v>
      </c>
      <c r="B17262" s="33" t="s">
        <v>53</v>
      </c>
      <c r="C17262" s="33">
        <v>72208.5</v>
      </c>
      <c r="D17262" s="33" t="s">
        <v>5775</v>
      </c>
      <c r="E17262" t="str">
        <f t="shared" si="273"/>
        <v>&lt;$75K</v>
      </c>
    </row>
    <row r="17263" spans="1:5" x14ac:dyDescent="0.3">
      <c r="A17263" s="33" t="s">
        <v>0</v>
      </c>
      <c r="B17263" s="33" t="s">
        <v>53</v>
      </c>
      <c r="C17263" s="33"/>
      <c r="D17263" s="33" t="s">
        <v>258</v>
      </c>
      <c r="E17263" t="str">
        <f t="shared" si="273"/>
        <v>No Data</v>
      </c>
    </row>
    <row r="17264" spans="1:5" x14ac:dyDescent="0.3">
      <c r="A17264" s="33" t="s">
        <v>0</v>
      </c>
      <c r="B17264" s="33" t="s">
        <v>53</v>
      </c>
      <c r="C17264" s="33">
        <v>150000</v>
      </c>
      <c r="D17264" s="33" t="s">
        <v>6490</v>
      </c>
      <c r="E17264" t="str">
        <f t="shared" si="273"/>
        <v>$125K-$200K</v>
      </c>
    </row>
    <row r="17265" spans="1:5" x14ac:dyDescent="0.3">
      <c r="A17265" s="33" t="s">
        <v>0</v>
      </c>
      <c r="B17265" s="33" t="s">
        <v>53</v>
      </c>
      <c r="C17265" s="33">
        <v>90200</v>
      </c>
      <c r="D17265" s="33" t="s">
        <v>3002</v>
      </c>
      <c r="E17265" t="str">
        <f t="shared" si="273"/>
        <v>$75K-$100K</v>
      </c>
    </row>
    <row r="17266" spans="1:5" x14ac:dyDescent="0.3">
      <c r="A17266" s="33" t="s">
        <v>4</v>
      </c>
      <c r="B17266" s="33" t="s">
        <v>53</v>
      </c>
      <c r="C17266" s="33">
        <v>147500</v>
      </c>
      <c r="D17266" s="33" t="s">
        <v>1172</v>
      </c>
      <c r="E17266" t="str">
        <f t="shared" si="273"/>
        <v>$125K-$200K</v>
      </c>
    </row>
    <row r="17267" spans="1:5" x14ac:dyDescent="0.3">
      <c r="A17267" s="33" t="s">
        <v>126</v>
      </c>
      <c r="B17267" s="33" t="s">
        <v>53</v>
      </c>
      <c r="C17267" s="33">
        <v>173500</v>
      </c>
      <c r="D17267" s="33" t="s">
        <v>225</v>
      </c>
      <c r="E17267" t="str">
        <f t="shared" si="273"/>
        <v>$125K-$200K</v>
      </c>
    </row>
    <row r="17268" spans="1:5" x14ac:dyDescent="0.3">
      <c r="A17268" s="33" t="s">
        <v>4</v>
      </c>
      <c r="B17268" s="33" t="s">
        <v>53</v>
      </c>
      <c r="C17268" s="33"/>
      <c r="D17268" s="33" t="s">
        <v>6491</v>
      </c>
      <c r="E17268" t="str">
        <f t="shared" si="273"/>
        <v>No Data</v>
      </c>
    </row>
    <row r="17269" spans="1:5" x14ac:dyDescent="0.3">
      <c r="A17269" s="33" t="s">
        <v>2</v>
      </c>
      <c r="B17269" s="33" t="s">
        <v>69</v>
      </c>
      <c r="C17269" s="33"/>
      <c r="D17269" s="33" t="s">
        <v>666</v>
      </c>
      <c r="E17269" t="str">
        <f t="shared" si="273"/>
        <v>No Data</v>
      </c>
    </row>
    <row r="17270" spans="1:5" x14ac:dyDescent="0.3">
      <c r="A17270" s="33" t="s">
        <v>4</v>
      </c>
      <c r="B17270" s="33" t="s">
        <v>54</v>
      </c>
      <c r="C17270" s="33"/>
      <c r="D17270" s="33" t="s">
        <v>5417</v>
      </c>
      <c r="E17270" t="str">
        <f t="shared" si="273"/>
        <v>No Data</v>
      </c>
    </row>
    <row r="17271" spans="1:5" x14ac:dyDescent="0.3">
      <c r="A17271" s="33" t="s">
        <v>0</v>
      </c>
      <c r="B17271" s="33" t="s">
        <v>53</v>
      </c>
      <c r="C17271" s="33">
        <v>162500</v>
      </c>
      <c r="D17271" s="33" t="s">
        <v>5635</v>
      </c>
      <c r="E17271" t="str">
        <f t="shared" si="273"/>
        <v>$125K-$200K</v>
      </c>
    </row>
    <row r="17272" spans="1:5" x14ac:dyDescent="0.3">
      <c r="A17272" s="33" t="s">
        <v>128</v>
      </c>
      <c r="B17272" s="33" t="s">
        <v>53</v>
      </c>
      <c r="C17272" s="33">
        <v>125000</v>
      </c>
      <c r="D17272" s="33" t="s">
        <v>328</v>
      </c>
      <c r="E17272" t="str">
        <f t="shared" si="273"/>
        <v>$100K-$125K</v>
      </c>
    </row>
    <row r="17273" spans="1:5" x14ac:dyDescent="0.3">
      <c r="A17273" s="33" t="s">
        <v>128</v>
      </c>
      <c r="B17273" s="33" t="s">
        <v>53</v>
      </c>
      <c r="C17273" s="33">
        <v>152650</v>
      </c>
      <c r="D17273" s="33" t="s">
        <v>299</v>
      </c>
      <c r="E17273" t="str">
        <f t="shared" si="273"/>
        <v>$125K-$200K</v>
      </c>
    </row>
    <row r="17274" spans="1:5" x14ac:dyDescent="0.3">
      <c r="A17274" s="33" t="s">
        <v>128</v>
      </c>
      <c r="B17274" s="33" t="s">
        <v>53</v>
      </c>
      <c r="C17274" s="33"/>
      <c r="D17274" s="33" t="s">
        <v>268</v>
      </c>
      <c r="E17274" t="str">
        <f t="shared" si="273"/>
        <v>No Data</v>
      </c>
    </row>
    <row r="17275" spans="1:5" x14ac:dyDescent="0.3">
      <c r="A17275" s="33" t="s">
        <v>2</v>
      </c>
      <c r="B17275" s="33" t="s">
        <v>53</v>
      </c>
      <c r="C17275" s="33"/>
      <c r="D17275" s="33" t="s">
        <v>272</v>
      </c>
      <c r="E17275" t="str">
        <f t="shared" si="273"/>
        <v>No Data</v>
      </c>
    </row>
    <row r="17276" spans="1:5" x14ac:dyDescent="0.3">
      <c r="A17276" s="33" t="s">
        <v>4</v>
      </c>
      <c r="B17276" s="33" t="s">
        <v>54</v>
      </c>
      <c r="C17276" s="33"/>
      <c r="D17276" s="33" t="s">
        <v>3599</v>
      </c>
      <c r="E17276" t="str">
        <f t="shared" si="273"/>
        <v>No Data</v>
      </c>
    </row>
    <row r="17277" spans="1:5" x14ac:dyDescent="0.3">
      <c r="A17277" s="33" t="s">
        <v>0</v>
      </c>
      <c r="B17277" s="33" t="s">
        <v>97</v>
      </c>
      <c r="C17277" s="33">
        <v>157500</v>
      </c>
      <c r="D17277" s="33" t="s">
        <v>3046</v>
      </c>
      <c r="E17277" t="str">
        <f t="shared" si="273"/>
        <v>$125K-$200K</v>
      </c>
    </row>
    <row r="17278" spans="1:5" x14ac:dyDescent="0.3">
      <c r="A17278" s="33" t="s">
        <v>4</v>
      </c>
      <c r="B17278" s="33" t="s">
        <v>53</v>
      </c>
      <c r="C17278" s="33"/>
      <c r="D17278" s="33" t="s">
        <v>389</v>
      </c>
      <c r="E17278" t="str">
        <f t="shared" si="273"/>
        <v>No Data</v>
      </c>
    </row>
    <row r="17279" spans="1:5" x14ac:dyDescent="0.3">
      <c r="A17279" s="33" t="s">
        <v>1</v>
      </c>
      <c r="B17279" s="33" t="s">
        <v>75</v>
      </c>
      <c r="C17279" s="33">
        <v>89100</v>
      </c>
      <c r="D17279" s="33" t="s">
        <v>5322</v>
      </c>
      <c r="E17279" t="str">
        <f t="shared" si="273"/>
        <v>$75K-$100K</v>
      </c>
    </row>
    <row r="17280" spans="1:5" x14ac:dyDescent="0.3">
      <c r="A17280" s="33" t="s">
        <v>4</v>
      </c>
      <c r="B17280" s="33" t="s">
        <v>53</v>
      </c>
      <c r="C17280" s="33"/>
      <c r="D17280" s="33" t="s">
        <v>300</v>
      </c>
      <c r="E17280" t="str">
        <f t="shared" si="273"/>
        <v>No Data</v>
      </c>
    </row>
    <row r="17281" spans="1:5" x14ac:dyDescent="0.3">
      <c r="A17281" s="33" t="s">
        <v>125</v>
      </c>
      <c r="B17281" s="33" t="s">
        <v>53</v>
      </c>
      <c r="C17281" s="33">
        <v>114950</v>
      </c>
      <c r="D17281" s="33" t="s">
        <v>476</v>
      </c>
      <c r="E17281" t="str">
        <f t="shared" si="273"/>
        <v>$100K-$125K</v>
      </c>
    </row>
    <row r="17282" spans="1:5" x14ac:dyDescent="0.3">
      <c r="A17282" s="33" t="s">
        <v>2</v>
      </c>
      <c r="B17282" s="33" t="s">
        <v>53</v>
      </c>
      <c r="C17282" s="33"/>
      <c r="D17282" s="33" t="s">
        <v>268</v>
      </c>
      <c r="E17282" t="str">
        <f t="shared" si="273"/>
        <v>No Data</v>
      </c>
    </row>
    <row r="17283" spans="1:5" x14ac:dyDescent="0.3">
      <c r="A17283" s="33" t="s">
        <v>125</v>
      </c>
      <c r="B17283" s="33" t="s">
        <v>53</v>
      </c>
      <c r="C17283" s="33"/>
      <c r="D17283" s="33" t="s">
        <v>1271</v>
      </c>
      <c r="E17283" t="str">
        <f t="shared" ref="E17283:E17346" si="274">_xlfn.XLOOKUP(C17283,$H$16:$H$21,$G$16:$G$21,,1)</f>
        <v>No Data</v>
      </c>
    </row>
    <row r="17284" spans="1:5" x14ac:dyDescent="0.3">
      <c r="A17284" s="33" t="s">
        <v>4</v>
      </c>
      <c r="B17284" s="33" t="s">
        <v>53</v>
      </c>
      <c r="C17284" s="33">
        <v>100000</v>
      </c>
      <c r="D17284" s="33" t="s">
        <v>373</v>
      </c>
      <c r="E17284" t="str">
        <f t="shared" si="274"/>
        <v>$75K-$100K</v>
      </c>
    </row>
    <row r="17285" spans="1:5" x14ac:dyDescent="0.3">
      <c r="A17285" s="33" t="s">
        <v>126</v>
      </c>
      <c r="B17285" s="33" t="s">
        <v>54</v>
      </c>
      <c r="C17285" s="33"/>
      <c r="D17285" s="33" t="s">
        <v>611</v>
      </c>
      <c r="E17285" t="str">
        <f t="shared" si="274"/>
        <v>No Data</v>
      </c>
    </row>
    <row r="17286" spans="1:5" x14ac:dyDescent="0.3">
      <c r="A17286" s="33" t="s">
        <v>2</v>
      </c>
      <c r="B17286" s="33" t="s">
        <v>53</v>
      </c>
      <c r="C17286" s="33"/>
      <c r="D17286" s="33" t="s">
        <v>6492</v>
      </c>
      <c r="E17286" t="str">
        <f t="shared" si="274"/>
        <v>No Data</v>
      </c>
    </row>
    <row r="17287" spans="1:5" x14ac:dyDescent="0.3">
      <c r="A17287" s="33" t="s">
        <v>125</v>
      </c>
      <c r="B17287" s="33" t="s">
        <v>53</v>
      </c>
      <c r="C17287" s="33">
        <v>120000</v>
      </c>
      <c r="D17287" s="33" t="s">
        <v>614</v>
      </c>
      <c r="E17287" t="str">
        <f t="shared" si="274"/>
        <v>$100K-$125K</v>
      </c>
    </row>
    <row r="17288" spans="1:5" x14ac:dyDescent="0.3">
      <c r="A17288" s="33" t="s">
        <v>126</v>
      </c>
      <c r="B17288" s="33" t="s">
        <v>53</v>
      </c>
      <c r="C17288" s="33"/>
      <c r="D17288" s="33" t="s">
        <v>402</v>
      </c>
      <c r="E17288" t="str">
        <f t="shared" si="274"/>
        <v>No Data</v>
      </c>
    </row>
    <row r="17289" spans="1:5" x14ac:dyDescent="0.3">
      <c r="A17289" s="33" t="s">
        <v>4</v>
      </c>
      <c r="B17289" s="33" t="s">
        <v>72</v>
      </c>
      <c r="C17289" s="33">
        <v>80850</v>
      </c>
      <c r="D17289" s="33" t="s">
        <v>1278</v>
      </c>
      <c r="E17289" t="str">
        <f t="shared" si="274"/>
        <v>$75K-$100K</v>
      </c>
    </row>
    <row r="17290" spans="1:5" x14ac:dyDescent="0.3">
      <c r="A17290" s="33" t="s">
        <v>0</v>
      </c>
      <c r="B17290" s="33" t="s">
        <v>54</v>
      </c>
      <c r="C17290" s="33"/>
      <c r="D17290" s="33" t="s">
        <v>258</v>
      </c>
      <c r="E17290" t="str">
        <f t="shared" si="274"/>
        <v>No Data</v>
      </c>
    </row>
    <row r="17291" spans="1:5" x14ac:dyDescent="0.3">
      <c r="A17291" s="33" t="s">
        <v>52</v>
      </c>
      <c r="B17291" s="33" t="s">
        <v>53</v>
      </c>
      <c r="C17291" s="33"/>
      <c r="D17291" s="33" t="s">
        <v>2234</v>
      </c>
      <c r="E17291" t="str">
        <f t="shared" si="274"/>
        <v>No Data</v>
      </c>
    </row>
    <row r="17292" spans="1:5" x14ac:dyDescent="0.3">
      <c r="A17292" s="33" t="s">
        <v>2</v>
      </c>
      <c r="B17292" s="33" t="s">
        <v>53</v>
      </c>
      <c r="C17292" s="33"/>
      <c r="D17292" s="33" t="s">
        <v>6493</v>
      </c>
      <c r="E17292" t="str">
        <f t="shared" si="274"/>
        <v>No Data</v>
      </c>
    </row>
    <row r="17293" spans="1:5" x14ac:dyDescent="0.3">
      <c r="A17293" s="33" t="s">
        <v>126</v>
      </c>
      <c r="B17293" s="33" t="s">
        <v>54</v>
      </c>
      <c r="C17293" s="33">
        <v>170672</v>
      </c>
      <c r="D17293" s="33" t="s">
        <v>225</v>
      </c>
      <c r="E17293" t="str">
        <f t="shared" si="274"/>
        <v>$125K-$200K</v>
      </c>
    </row>
    <row r="17294" spans="1:5" x14ac:dyDescent="0.3">
      <c r="A17294" s="33" t="s">
        <v>126</v>
      </c>
      <c r="B17294" s="33" t="s">
        <v>88</v>
      </c>
      <c r="C17294" s="33">
        <v>98283</v>
      </c>
      <c r="D17294" s="33" t="s">
        <v>353</v>
      </c>
      <c r="E17294" t="str">
        <f t="shared" si="274"/>
        <v>$75K-$100K</v>
      </c>
    </row>
    <row r="17295" spans="1:5" x14ac:dyDescent="0.3">
      <c r="A17295" s="33" t="s">
        <v>2</v>
      </c>
      <c r="B17295" s="33" t="s">
        <v>53</v>
      </c>
      <c r="C17295" s="33">
        <v>90000</v>
      </c>
      <c r="D17295" s="33" t="s">
        <v>6494</v>
      </c>
      <c r="E17295" t="str">
        <f t="shared" si="274"/>
        <v>$75K-$100K</v>
      </c>
    </row>
    <row r="17296" spans="1:5" x14ac:dyDescent="0.3">
      <c r="A17296" s="33" t="s">
        <v>0</v>
      </c>
      <c r="B17296" s="33" t="s">
        <v>53</v>
      </c>
      <c r="C17296" s="33">
        <v>152500</v>
      </c>
      <c r="D17296" s="33" t="s">
        <v>5193</v>
      </c>
      <c r="E17296" t="str">
        <f t="shared" si="274"/>
        <v>$125K-$200K</v>
      </c>
    </row>
    <row r="17297" spans="1:5" x14ac:dyDescent="0.3">
      <c r="A17297" s="33" t="s">
        <v>2</v>
      </c>
      <c r="B17297" s="33" t="s">
        <v>53</v>
      </c>
      <c r="C17297" s="33"/>
      <c r="D17297" s="33" t="s">
        <v>6495</v>
      </c>
      <c r="E17297" t="str">
        <f t="shared" si="274"/>
        <v>No Data</v>
      </c>
    </row>
    <row r="17298" spans="1:5" x14ac:dyDescent="0.3">
      <c r="A17298" s="33" t="s">
        <v>2</v>
      </c>
      <c r="B17298" s="33" t="s">
        <v>53</v>
      </c>
      <c r="C17298" s="33">
        <v>54540</v>
      </c>
      <c r="D17298" s="33" t="s">
        <v>2452</v>
      </c>
      <c r="E17298" t="str">
        <f t="shared" si="274"/>
        <v>&lt;$75K</v>
      </c>
    </row>
    <row r="17299" spans="1:5" x14ac:dyDescent="0.3">
      <c r="A17299" s="33" t="s">
        <v>125</v>
      </c>
      <c r="B17299" s="33" t="s">
        <v>88</v>
      </c>
      <c r="C17299" s="33">
        <v>64800</v>
      </c>
      <c r="D17299" s="33" t="s">
        <v>294</v>
      </c>
      <c r="E17299" t="str">
        <f t="shared" si="274"/>
        <v>&lt;$75K</v>
      </c>
    </row>
    <row r="17300" spans="1:5" x14ac:dyDescent="0.3">
      <c r="A17300" s="33" t="s">
        <v>0</v>
      </c>
      <c r="B17300" s="33" t="s">
        <v>53</v>
      </c>
      <c r="C17300" s="33">
        <v>174720</v>
      </c>
      <c r="D17300" s="33" t="s">
        <v>470</v>
      </c>
      <c r="E17300" t="str">
        <f t="shared" si="274"/>
        <v>$125K-$200K</v>
      </c>
    </row>
    <row r="17301" spans="1:5" x14ac:dyDescent="0.3">
      <c r="A17301" s="33" t="s">
        <v>129</v>
      </c>
      <c r="B17301" s="33" t="s">
        <v>53</v>
      </c>
      <c r="C17301" s="33">
        <v>100000</v>
      </c>
      <c r="D17301" s="33" t="s">
        <v>6496</v>
      </c>
      <c r="E17301" t="str">
        <f t="shared" si="274"/>
        <v>$75K-$100K</v>
      </c>
    </row>
    <row r="17302" spans="1:5" x14ac:dyDescent="0.3">
      <c r="A17302" s="33" t="s">
        <v>2</v>
      </c>
      <c r="B17302" s="33" t="s">
        <v>177</v>
      </c>
      <c r="C17302" s="33">
        <v>111175</v>
      </c>
      <c r="D17302" s="33" t="s">
        <v>1999</v>
      </c>
      <c r="E17302" t="str">
        <f t="shared" si="274"/>
        <v>$100K-$125K</v>
      </c>
    </row>
    <row r="17303" spans="1:5" x14ac:dyDescent="0.3">
      <c r="A17303" s="33" t="s">
        <v>128</v>
      </c>
      <c r="B17303" s="33" t="s">
        <v>54</v>
      </c>
      <c r="C17303" s="33">
        <v>90000</v>
      </c>
      <c r="D17303" s="33" t="s">
        <v>498</v>
      </c>
      <c r="E17303" t="str">
        <f t="shared" si="274"/>
        <v>$75K-$100K</v>
      </c>
    </row>
    <row r="17304" spans="1:5" x14ac:dyDescent="0.3">
      <c r="A17304" s="33" t="s">
        <v>0</v>
      </c>
      <c r="B17304" s="33" t="s">
        <v>114</v>
      </c>
      <c r="C17304" s="33">
        <v>157500</v>
      </c>
      <c r="D17304" s="33" t="s">
        <v>6497</v>
      </c>
      <c r="E17304" t="str">
        <f t="shared" si="274"/>
        <v>$125K-$200K</v>
      </c>
    </row>
    <row r="17305" spans="1:5" x14ac:dyDescent="0.3">
      <c r="A17305" s="33" t="s">
        <v>0</v>
      </c>
      <c r="B17305" s="33" t="s">
        <v>54</v>
      </c>
      <c r="C17305" s="33"/>
      <c r="D17305" s="33" t="s">
        <v>258</v>
      </c>
      <c r="E17305" t="str">
        <f t="shared" si="274"/>
        <v>No Data</v>
      </c>
    </row>
    <row r="17306" spans="1:5" x14ac:dyDescent="0.3">
      <c r="A17306" s="33" t="s">
        <v>4</v>
      </c>
      <c r="B17306" s="33" t="s">
        <v>53</v>
      </c>
      <c r="C17306" s="33">
        <v>72900</v>
      </c>
      <c r="D17306" s="33" t="s">
        <v>5304</v>
      </c>
      <c r="E17306" t="str">
        <f t="shared" si="274"/>
        <v>&lt;$75K</v>
      </c>
    </row>
    <row r="17307" spans="1:5" x14ac:dyDescent="0.3">
      <c r="A17307" s="33" t="s">
        <v>0</v>
      </c>
      <c r="B17307" s="33" t="s">
        <v>53</v>
      </c>
      <c r="C17307" s="33">
        <v>115000</v>
      </c>
      <c r="D17307" s="33" t="s">
        <v>982</v>
      </c>
      <c r="E17307" t="str">
        <f t="shared" si="274"/>
        <v>$100K-$125K</v>
      </c>
    </row>
    <row r="17308" spans="1:5" x14ac:dyDescent="0.3">
      <c r="A17308" s="33" t="s">
        <v>0</v>
      </c>
      <c r="B17308" s="33" t="s">
        <v>53</v>
      </c>
      <c r="C17308" s="33">
        <v>100000</v>
      </c>
      <c r="D17308" s="33" t="s">
        <v>232</v>
      </c>
      <c r="E17308" t="str">
        <f t="shared" si="274"/>
        <v>$75K-$100K</v>
      </c>
    </row>
    <row r="17309" spans="1:5" x14ac:dyDescent="0.3">
      <c r="A17309" s="33" t="s">
        <v>0</v>
      </c>
      <c r="B17309" s="33" t="s">
        <v>53</v>
      </c>
      <c r="C17309" s="33">
        <v>125930</v>
      </c>
      <c r="D17309" s="33" t="s">
        <v>849</v>
      </c>
      <c r="E17309" t="str">
        <f t="shared" si="274"/>
        <v>$125K-$200K</v>
      </c>
    </row>
    <row r="17310" spans="1:5" x14ac:dyDescent="0.3">
      <c r="A17310" s="33" t="s">
        <v>4</v>
      </c>
      <c r="B17310" s="33" t="s">
        <v>54</v>
      </c>
      <c r="C17310" s="33">
        <v>200000</v>
      </c>
      <c r="D17310" s="33" t="s">
        <v>942</v>
      </c>
      <c r="E17310" t="str">
        <f t="shared" si="274"/>
        <v>$125K-$200K</v>
      </c>
    </row>
    <row r="17311" spans="1:5" x14ac:dyDescent="0.3">
      <c r="A17311" s="33" t="s">
        <v>126</v>
      </c>
      <c r="B17311" s="33" t="s">
        <v>53</v>
      </c>
      <c r="C17311" s="33">
        <v>112500</v>
      </c>
      <c r="D17311" s="33" t="s">
        <v>315</v>
      </c>
      <c r="E17311" t="str">
        <f t="shared" si="274"/>
        <v>$100K-$125K</v>
      </c>
    </row>
    <row r="17312" spans="1:5" x14ac:dyDescent="0.3">
      <c r="A17312" s="33" t="s">
        <v>0</v>
      </c>
      <c r="B17312" s="33" t="s">
        <v>53</v>
      </c>
      <c r="C17312" s="33">
        <v>120000</v>
      </c>
      <c r="D17312" s="33" t="s">
        <v>238</v>
      </c>
      <c r="E17312" t="str">
        <f t="shared" si="274"/>
        <v>$100K-$125K</v>
      </c>
    </row>
    <row r="17313" spans="1:5" x14ac:dyDescent="0.3">
      <c r="A17313" s="33" t="s">
        <v>1</v>
      </c>
      <c r="B17313" s="33" t="s">
        <v>53</v>
      </c>
      <c r="C17313" s="33">
        <v>166000</v>
      </c>
      <c r="D17313" s="33" t="s">
        <v>571</v>
      </c>
      <c r="E17313" t="str">
        <f t="shared" si="274"/>
        <v>$125K-$200K</v>
      </c>
    </row>
    <row r="17314" spans="1:5" x14ac:dyDescent="0.3">
      <c r="A17314" s="33" t="s">
        <v>0</v>
      </c>
      <c r="B17314" s="33" t="s">
        <v>53</v>
      </c>
      <c r="C17314" s="33"/>
      <c r="D17314" s="33" t="s">
        <v>389</v>
      </c>
      <c r="E17314" t="str">
        <f t="shared" si="274"/>
        <v>No Data</v>
      </c>
    </row>
    <row r="17315" spans="1:5" x14ac:dyDescent="0.3">
      <c r="A17315" s="33" t="s">
        <v>2</v>
      </c>
      <c r="B17315" s="33" t="s">
        <v>53</v>
      </c>
      <c r="C17315" s="33">
        <v>70600</v>
      </c>
      <c r="D17315" s="33" t="s">
        <v>391</v>
      </c>
      <c r="E17315" t="str">
        <f t="shared" si="274"/>
        <v>&lt;$75K</v>
      </c>
    </row>
    <row r="17316" spans="1:5" x14ac:dyDescent="0.3">
      <c r="A17316" s="33" t="s">
        <v>4</v>
      </c>
      <c r="B17316" s="33" t="s">
        <v>54</v>
      </c>
      <c r="C17316" s="33">
        <v>125000</v>
      </c>
      <c r="D17316" s="33" t="s">
        <v>1570</v>
      </c>
      <c r="E17316" t="str">
        <f t="shared" si="274"/>
        <v>$100K-$125K</v>
      </c>
    </row>
    <row r="17317" spans="1:5" x14ac:dyDescent="0.3">
      <c r="A17317" s="33" t="s">
        <v>128</v>
      </c>
      <c r="B17317" s="33" t="s">
        <v>53</v>
      </c>
      <c r="C17317" s="33">
        <v>125000</v>
      </c>
      <c r="D17317" s="33" t="s">
        <v>4752</v>
      </c>
      <c r="E17317" t="str">
        <f t="shared" si="274"/>
        <v>$100K-$125K</v>
      </c>
    </row>
    <row r="17318" spans="1:5" x14ac:dyDescent="0.3">
      <c r="A17318" s="33" t="s">
        <v>0</v>
      </c>
      <c r="B17318" s="33" t="s">
        <v>53</v>
      </c>
      <c r="C17318" s="33"/>
      <c r="D17318" s="33" t="s">
        <v>258</v>
      </c>
      <c r="E17318" t="str">
        <f t="shared" si="274"/>
        <v>No Data</v>
      </c>
    </row>
    <row r="17319" spans="1:5" x14ac:dyDescent="0.3">
      <c r="A17319" s="33" t="s">
        <v>2</v>
      </c>
      <c r="B17319" s="33" t="s">
        <v>53</v>
      </c>
      <c r="C17319" s="33">
        <v>80000</v>
      </c>
      <c r="D17319" s="33" t="s">
        <v>6498</v>
      </c>
      <c r="E17319" t="str">
        <f t="shared" si="274"/>
        <v>$75K-$100K</v>
      </c>
    </row>
    <row r="17320" spans="1:5" x14ac:dyDescent="0.3">
      <c r="A17320" s="33" t="s">
        <v>4</v>
      </c>
      <c r="B17320" s="33" t="s">
        <v>53</v>
      </c>
      <c r="C17320" s="33"/>
      <c r="D17320" s="33" t="s">
        <v>258</v>
      </c>
      <c r="E17320" t="str">
        <f t="shared" si="274"/>
        <v>No Data</v>
      </c>
    </row>
    <row r="17321" spans="1:5" x14ac:dyDescent="0.3">
      <c r="A17321" s="33" t="s">
        <v>2</v>
      </c>
      <c r="B17321" s="33" t="s">
        <v>53</v>
      </c>
      <c r="C17321" s="33"/>
      <c r="D17321" s="33" t="s">
        <v>3131</v>
      </c>
      <c r="E17321" t="str">
        <f t="shared" si="274"/>
        <v>No Data</v>
      </c>
    </row>
    <row r="17322" spans="1:5" x14ac:dyDescent="0.3">
      <c r="A17322" s="33" t="s">
        <v>4</v>
      </c>
      <c r="B17322" s="33" t="s">
        <v>54</v>
      </c>
      <c r="C17322" s="33"/>
      <c r="D17322" s="33" t="s">
        <v>6499</v>
      </c>
      <c r="E17322" t="str">
        <f t="shared" si="274"/>
        <v>No Data</v>
      </c>
    </row>
    <row r="17323" spans="1:5" x14ac:dyDescent="0.3">
      <c r="A17323" s="33" t="s">
        <v>4</v>
      </c>
      <c r="B17323" s="33" t="s">
        <v>53</v>
      </c>
      <c r="C17323" s="33"/>
      <c r="D17323" s="33" t="s">
        <v>213</v>
      </c>
      <c r="E17323" t="str">
        <f t="shared" si="274"/>
        <v>No Data</v>
      </c>
    </row>
    <row r="17324" spans="1:5" x14ac:dyDescent="0.3">
      <c r="A17324" s="33" t="s">
        <v>0</v>
      </c>
      <c r="B17324" s="33" t="s">
        <v>53</v>
      </c>
      <c r="C17324" s="33">
        <v>50000</v>
      </c>
      <c r="D17324" s="33" t="s">
        <v>5464</v>
      </c>
      <c r="E17324" t="str">
        <f t="shared" si="274"/>
        <v>&lt;$75K</v>
      </c>
    </row>
    <row r="17325" spans="1:5" x14ac:dyDescent="0.3">
      <c r="A17325" s="33" t="s">
        <v>2</v>
      </c>
      <c r="B17325" s="33" t="s">
        <v>53</v>
      </c>
      <c r="C17325" s="33"/>
      <c r="D17325" s="33" t="s">
        <v>4997</v>
      </c>
      <c r="E17325" t="str">
        <f t="shared" si="274"/>
        <v>No Data</v>
      </c>
    </row>
    <row r="17326" spans="1:5" x14ac:dyDescent="0.3">
      <c r="A17326" s="33" t="s">
        <v>126</v>
      </c>
      <c r="B17326" s="33" t="s">
        <v>80</v>
      </c>
      <c r="C17326" s="33">
        <v>147500</v>
      </c>
      <c r="D17326" s="33" t="s">
        <v>6500</v>
      </c>
      <c r="E17326" t="str">
        <f t="shared" si="274"/>
        <v>$125K-$200K</v>
      </c>
    </row>
    <row r="17327" spans="1:5" x14ac:dyDescent="0.3">
      <c r="A17327" s="33" t="s">
        <v>4</v>
      </c>
      <c r="B17327" s="33" t="s">
        <v>53</v>
      </c>
      <c r="C17327" s="33">
        <v>75000</v>
      </c>
      <c r="D17327" s="33" t="s">
        <v>905</v>
      </c>
      <c r="E17327" t="str">
        <f t="shared" si="274"/>
        <v>&lt;$75K</v>
      </c>
    </row>
    <row r="17328" spans="1:5" x14ac:dyDescent="0.3">
      <c r="A17328" s="33" t="s">
        <v>2</v>
      </c>
      <c r="B17328" s="33" t="s">
        <v>85</v>
      </c>
      <c r="C17328" s="33">
        <v>100500</v>
      </c>
      <c r="D17328" s="33" t="s">
        <v>5277</v>
      </c>
      <c r="E17328" t="str">
        <f t="shared" si="274"/>
        <v>$100K-$125K</v>
      </c>
    </row>
    <row r="17329" spans="1:5" x14ac:dyDescent="0.3">
      <c r="A17329" s="33" t="s">
        <v>125</v>
      </c>
      <c r="B17329" s="33" t="s">
        <v>104</v>
      </c>
      <c r="C17329" s="33">
        <v>111175</v>
      </c>
      <c r="D17329" s="33" t="s">
        <v>6501</v>
      </c>
      <c r="E17329" t="str">
        <f t="shared" si="274"/>
        <v>$100K-$125K</v>
      </c>
    </row>
    <row r="17330" spans="1:5" x14ac:dyDescent="0.3">
      <c r="A17330" s="33" t="s">
        <v>2</v>
      </c>
      <c r="B17330" s="33" t="s">
        <v>53</v>
      </c>
      <c r="C17330" s="33">
        <v>102500</v>
      </c>
      <c r="D17330" s="33" t="s">
        <v>1243</v>
      </c>
      <c r="E17330" t="str">
        <f t="shared" si="274"/>
        <v>$100K-$125K</v>
      </c>
    </row>
    <row r="17331" spans="1:5" x14ac:dyDescent="0.3">
      <c r="A17331" s="33" t="s">
        <v>128</v>
      </c>
      <c r="B17331" s="33" t="s">
        <v>53</v>
      </c>
      <c r="C17331" s="33">
        <v>190000</v>
      </c>
      <c r="D17331" s="33" t="s">
        <v>6502</v>
      </c>
      <c r="E17331" t="str">
        <f t="shared" si="274"/>
        <v>$125K-$200K</v>
      </c>
    </row>
    <row r="17332" spans="1:5" x14ac:dyDescent="0.3">
      <c r="A17332" s="33" t="s">
        <v>0</v>
      </c>
      <c r="B17332" s="33" t="s">
        <v>53</v>
      </c>
      <c r="C17332" s="33">
        <v>94199</v>
      </c>
      <c r="D17332" s="33" t="s">
        <v>3918</v>
      </c>
      <c r="E17332" t="str">
        <f t="shared" si="274"/>
        <v>$75K-$100K</v>
      </c>
    </row>
    <row r="17333" spans="1:5" x14ac:dyDescent="0.3">
      <c r="A17333" s="33" t="s">
        <v>0</v>
      </c>
      <c r="B17333" s="33" t="s">
        <v>53</v>
      </c>
      <c r="C17333" s="33">
        <v>132368</v>
      </c>
      <c r="D17333" s="33" t="s">
        <v>974</v>
      </c>
      <c r="E17333" t="str">
        <f t="shared" si="274"/>
        <v>$125K-$200K</v>
      </c>
    </row>
    <row r="17334" spans="1:5" x14ac:dyDescent="0.3">
      <c r="A17334" s="33" t="s">
        <v>128</v>
      </c>
      <c r="B17334" s="33" t="s">
        <v>53</v>
      </c>
      <c r="C17334" s="33"/>
      <c r="D17334" s="33" t="s">
        <v>928</v>
      </c>
      <c r="E17334" t="str">
        <f t="shared" si="274"/>
        <v>No Data</v>
      </c>
    </row>
    <row r="17335" spans="1:5" x14ac:dyDescent="0.3">
      <c r="A17335" s="33" t="s">
        <v>4</v>
      </c>
      <c r="B17335" s="33" t="s">
        <v>53</v>
      </c>
      <c r="C17335" s="33"/>
      <c r="D17335" s="33" t="s">
        <v>6503</v>
      </c>
      <c r="E17335" t="str">
        <f t="shared" si="274"/>
        <v>No Data</v>
      </c>
    </row>
    <row r="17336" spans="1:5" x14ac:dyDescent="0.3">
      <c r="A17336" s="33" t="s">
        <v>126</v>
      </c>
      <c r="B17336" s="33" t="s">
        <v>53</v>
      </c>
      <c r="C17336" s="33">
        <v>125000</v>
      </c>
      <c r="D17336" s="33" t="s">
        <v>265</v>
      </c>
      <c r="E17336" t="str">
        <f t="shared" si="274"/>
        <v>$100K-$125K</v>
      </c>
    </row>
    <row r="17337" spans="1:5" x14ac:dyDescent="0.3">
      <c r="A17337" s="33" t="s">
        <v>0</v>
      </c>
      <c r="B17337" s="33" t="s">
        <v>72</v>
      </c>
      <c r="C17337" s="33">
        <v>113500</v>
      </c>
      <c r="D17337" s="33" t="s">
        <v>2303</v>
      </c>
      <c r="E17337" t="str">
        <f t="shared" si="274"/>
        <v>$100K-$125K</v>
      </c>
    </row>
    <row r="17338" spans="1:5" x14ac:dyDescent="0.3">
      <c r="A17338" s="33" t="s">
        <v>2</v>
      </c>
      <c r="B17338" s="33" t="s">
        <v>53</v>
      </c>
      <c r="C17338" s="33"/>
      <c r="D17338" s="33" t="s">
        <v>1124</v>
      </c>
      <c r="E17338" t="str">
        <f t="shared" si="274"/>
        <v>No Data</v>
      </c>
    </row>
    <row r="17339" spans="1:5" x14ac:dyDescent="0.3">
      <c r="A17339" s="33" t="s">
        <v>2</v>
      </c>
      <c r="B17339" s="33" t="s">
        <v>53</v>
      </c>
      <c r="C17339" s="33">
        <v>126540</v>
      </c>
      <c r="D17339" s="33" t="s">
        <v>3452</v>
      </c>
      <c r="E17339" t="str">
        <f t="shared" si="274"/>
        <v>$125K-$200K</v>
      </c>
    </row>
    <row r="17340" spans="1:5" x14ac:dyDescent="0.3">
      <c r="A17340" s="33" t="s">
        <v>0</v>
      </c>
      <c r="B17340" s="33" t="s">
        <v>53</v>
      </c>
      <c r="C17340" s="33">
        <v>150000</v>
      </c>
      <c r="D17340" s="33" t="s">
        <v>810</v>
      </c>
      <c r="E17340" t="str">
        <f t="shared" si="274"/>
        <v>$125K-$200K</v>
      </c>
    </row>
    <row r="17341" spans="1:5" x14ac:dyDescent="0.3">
      <c r="A17341" s="33" t="s">
        <v>0</v>
      </c>
      <c r="B17341" s="33" t="s">
        <v>53</v>
      </c>
      <c r="C17341" s="33">
        <v>99400</v>
      </c>
      <c r="D17341" s="33" t="s">
        <v>6504</v>
      </c>
      <c r="E17341" t="str">
        <f t="shared" si="274"/>
        <v>$75K-$100K</v>
      </c>
    </row>
    <row r="17342" spans="1:5" x14ac:dyDescent="0.3">
      <c r="A17342" s="33" t="s">
        <v>125</v>
      </c>
      <c r="B17342" s="33" t="s">
        <v>53</v>
      </c>
      <c r="C17342" s="33"/>
      <c r="D17342" s="33" t="s">
        <v>988</v>
      </c>
      <c r="E17342" t="str">
        <f t="shared" si="274"/>
        <v>No Data</v>
      </c>
    </row>
    <row r="17343" spans="1:5" x14ac:dyDescent="0.3">
      <c r="A17343" s="33" t="s">
        <v>4</v>
      </c>
      <c r="B17343" s="33" t="s">
        <v>70</v>
      </c>
      <c r="C17343" s="33">
        <v>146000</v>
      </c>
      <c r="D17343" s="33" t="s">
        <v>1314</v>
      </c>
      <c r="E17343" t="str">
        <f t="shared" si="274"/>
        <v>$125K-$200K</v>
      </c>
    </row>
    <row r="17344" spans="1:5" x14ac:dyDescent="0.3">
      <c r="A17344" s="33" t="s">
        <v>4</v>
      </c>
      <c r="B17344" s="33" t="s">
        <v>53</v>
      </c>
      <c r="C17344" s="33"/>
      <c r="D17344" s="33" t="s">
        <v>875</v>
      </c>
      <c r="E17344" t="str">
        <f t="shared" si="274"/>
        <v>No Data</v>
      </c>
    </row>
    <row r="17345" spans="1:5" x14ac:dyDescent="0.3">
      <c r="A17345" s="33" t="s">
        <v>2</v>
      </c>
      <c r="B17345" s="33" t="s">
        <v>53</v>
      </c>
      <c r="C17345" s="33">
        <v>69200.890625</v>
      </c>
      <c r="D17345" s="33" t="s">
        <v>6505</v>
      </c>
      <c r="E17345" t="str">
        <f t="shared" si="274"/>
        <v>&lt;$75K</v>
      </c>
    </row>
    <row r="17346" spans="1:5" x14ac:dyDescent="0.3">
      <c r="A17346" s="33" t="s">
        <v>2</v>
      </c>
      <c r="B17346" s="33" t="s">
        <v>53</v>
      </c>
      <c r="C17346" s="33">
        <v>46000</v>
      </c>
      <c r="D17346" s="33" t="s">
        <v>4705</v>
      </c>
      <c r="E17346" t="str">
        <f t="shared" si="274"/>
        <v>&lt;$75K</v>
      </c>
    </row>
    <row r="17347" spans="1:5" x14ac:dyDescent="0.3">
      <c r="A17347" s="33" t="s">
        <v>4</v>
      </c>
      <c r="B17347" s="33" t="s">
        <v>53</v>
      </c>
      <c r="C17347" s="33"/>
      <c r="D17347" s="33" t="s">
        <v>2161</v>
      </c>
      <c r="E17347" t="str">
        <f t="shared" ref="E17347:E17410" si="275">_xlfn.XLOOKUP(C17347,$H$16:$H$21,$G$16:$G$21,,1)</f>
        <v>No Data</v>
      </c>
    </row>
    <row r="17348" spans="1:5" x14ac:dyDescent="0.3">
      <c r="A17348" s="33" t="s">
        <v>125</v>
      </c>
      <c r="B17348" s="33" t="s">
        <v>53</v>
      </c>
      <c r="C17348" s="33">
        <v>115000</v>
      </c>
      <c r="D17348" s="33" t="s">
        <v>729</v>
      </c>
      <c r="E17348" t="str">
        <f t="shared" si="275"/>
        <v>$100K-$125K</v>
      </c>
    </row>
    <row r="17349" spans="1:5" x14ac:dyDescent="0.3">
      <c r="A17349" s="33" t="s">
        <v>125</v>
      </c>
      <c r="B17349" s="33" t="s">
        <v>53</v>
      </c>
      <c r="C17349" s="33">
        <v>97000</v>
      </c>
      <c r="D17349" s="33" t="s">
        <v>2975</v>
      </c>
      <c r="E17349" t="str">
        <f t="shared" si="275"/>
        <v>$75K-$100K</v>
      </c>
    </row>
    <row r="17350" spans="1:5" x14ac:dyDescent="0.3">
      <c r="A17350" s="33" t="s">
        <v>0</v>
      </c>
      <c r="B17350" s="33" t="s">
        <v>53</v>
      </c>
      <c r="C17350" s="33"/>
      <c r="D17350" s="33" t="s">
        <v>3838</v>
      </c>
      <c r="E17350" t="str">
        <f t="shared" si="275"/>
        <v>No Data</v>
      </c>
    </row>
    <row r="17351" spans="1:5" x14ac:dyDescent="0.3">
      <c r="A17351" s="33" t="s">
        <v>0</v>
      </c>
      <c r="B17351" s="33" t="s">
        <v>53</v>
      </c>
      <c r="C17351" s="33">
        <v>200000</v>
      </c>
      <c r="D17351" s="33" t="s">
        <v>6506</v>
      </c>
      <c r="E17351" t="str">
        <f t="shared" si="275"/>
        <v>$125K-$200K</v>
      </c>
    </row>
    <row r="17352" spans="1:5" x14ac:dyDescent="0.3">
      <c r="A17352" s="33" t="s">
        <v>2</v>
      </c>
      <c r="B17352" s="33" t="s">
        <v>53</v>
      </c>
      <c r="C17352" s="33"/>
      <c r="D17352" s="33" t="s">
        <v>6507</v>
      </c>
      <c r="E17352" t="str">
        <f t="shared" si="275"/>
        <v>No Data</v>
      </c>
    </row>
    <row r="17353" spans="1:5" x14ac:dyDescent="0.3">
      <c r="A17353" s="33" t="s">
        <v>0</v>
      </c>
      <c r="B17353" s="33" t="s">
        <v>53</v>
      </c>
      <c r="C17353" s="33"/>
      <c r="D17353" s="33" t="s">
        <v>464</v>
      </c>
      <c r="E17353" t="str">
        <f t="shared" si="275"/>
        <v>No Data</v>
      </c>
    </row>
    <row r="17354" spans="1:5" x14ac:dyDescent="0.3">
      <c r="A17354" s="33" t="s">
        <v>2</v>
      </c>
      <c r="B17354" s="33" t="s">
        <v>53</v>
      </c>
      <c r="C17354" s="33"/>
      <c r="D17354" s="33" t="s">
        <v>6508</v>
      </c>
      <c r="E17354" t="str">
        <f t="shared" si="275"/>
        <v>No Data</v>
      </c>
    </row>
    <row r="17355" spans="1:5" x14ac:dyDescent="0.3">
      <c r="A17355" s="33" t="s">
        <v>0</v>
      </c>
      <c r="B17355" s="33" t="s">
        <v>54</v>
      </c>
      <c r="C17355" s="33">
        <v>195500</v>
      </c>
      <c r="D17355" s="33" t="s">
        <v>3835</v>
      </c>
      <c r="E17355" t="str">
        <f t="shared" si="275"/>
        <v>$125K-$200K</v>
      </c>
    </row>
    <row r="17356" spans="1:5" x14ac:dyDescent="0.3">
      <c r="A17356" s="33" t="s">
        <v>2</v>
      </c>
      <c r="B17356" s="33" t="s">
        <v>54</v>
      </c>
      <c r="C17356" s="33"/>
      <c r="D17356" s="33" t="s">
        <v>6509</v>
      </c>
      <c r="E17356" t="str">
        <f t="shared" si="275"/>
        <v>No Data</v>
      </c>
    </row>
    <row r="17357" spans="1:5" x14ac:dyDescent="0.3">
      <c r="A17357" s="33" t="s">
        <v>0</v>
      </c>
      <c r="B17357" s="33" t="s">
        <v>127</v>
      </c>
      <c r="C17357" s="33">
        <v>164000</v>
      </c>
      <c r="D17357" s="33" t="s">
        <v>3083</v>
      </c>
      <c r="E17357" t="str">
        <f t="shared" si="275"/>
        <v>$125K-$200K</v>
      </c>
    </row>
    <row r="17358" spans="1:5" x14ac:dyDescent="0.3">
      <c r="A17358" s="33" t="s">
        <v>0</v>
      </c>
      <c r="B17358" s="33" t="s">
        <v>53</v>
      </c>
      <c r="C17358" s="33">
        <v>200000</v>
      </c>
      <c r="D17358" s="33" t="s">
        <v>6510</v>
      </c>
      <c r="E17358" t="str">
        <f t="shared" si="275"/>
        <v>$125K-$200K</v>
      </c>
    </row>
    <row r="17359" spans="1:5" x14ac:dyDescent="0.3">
      <c r="A17359" s="33" t="s">
        <v>128</v>
      </c>
      <c r="B17359" s="33" t="s">
        <v>53</v>
      </c>
      <c r="C17359" s="33"/>
      <c r="D17359" s="33" t="s">
        <v>258</v>
      </c>
      <c r="E17359" t="str">
        <f t="shared" si="275"/>
        <v>No Data</v>
      </c>
    </row>
    <row r="17360" spans="1:5" x14ac:dyDescent="0.3">
      <c r="A17360" s="33" t="s">
        <v>126</v>
      </c>
      <c r="B17360" s="33" t="s">
        <v>54</v>
      </c>
      <c r="C17360" s="33">
        <v>130000</v>
      </c>
      <c r="D17360" s="33" t="s">
        <v>6511</v>
      </c>
      <c r="E17360" t="str">
        <f t="shared" si="275"/>
        <v>$125K-$200K</v>
      </c>
    </row>
    <row r="17361" spans="1:5" x14ac:dyDescent="0.3">
      <c r="A17361" s="33" t="s">
        <v>126</v>
      </c>
      <c r="B17361" s="33" t="s">
        <v>81</v>
      </c>
      <c r="C17361" s="33"/>
      <c r="D17361" s="33" t="s">
        <v>1899</v>
      </c>
      <c r="E17361" t="str">
        <f t="shared" si="275"/>
        <v>No Data</v>
      </c>
    </row>
    <row r="17362" spans="1:5" x14ac:dyDescent="0.3">
      <c r="A17362" s="33" t="s">
        <v>0</v>
      </c>
      <c r="B17362" s="33" t="s">
        <v>53</v>
      </c>
      <c r="C17362" s="33">
        <v>225000</v>
      </c>
      <c r="D17362" s="33" t="s">
        <v>466</v>
      </c>
      <c r="E17362" t="str">
        <f t="shared" si="275"/>
        <v>&gt;$200K</v>
      </c>
    </row>
    <row r="17363" spans="1:5" x14ac:dyDescent="0.3">
      <c r="A17363" s="33" t="s">
        <v>128</v>
      </c>
      <c r="B17363" s="33" t="s">
        <v>170</v>
      </c>
      <c r="C17363" s="33">
        <v>157500</v>
      </c>
      <c r="D17363" s="33" t="s">
        <v>353</v>
      </c>
      <c r="E17363" t="str">
        <f t="shared" si="275"/>
        <v>$125K-$200K</v>
      </c>
    </row>
    <row r="17364" spans="1:5" x14ac:dyDescent="0.3">
      <c r="A17364" s="33" t="s">
        <v>128</v>
      </c>
      <c r="B17364" s="33" t="s">
        <v>53</v>
      </c>
      <c r="C17364" s="33">
        <v>152500</v>
      </c>
      <c r="D17364" s="33" t="s">
        <v>6512</v>
      </c>
      <c r="E17364" t="str">
        <f t="shared" si="275"/>
        <v>$125K-$200K</v>
      </c>
    </row>
    <row r="17365" spans="1:5" x14ac:dyDescent="0.3">
      <c r="A17365" s="33" t="s">
        <v>0</v>
      </c>
      <c r="B17365" s="33" t="s">
        <v>53</v>
      </c>
      <c r="C17365" s="33"/>
      <c r="D17365" s="33" t="s">
        <v>278</v>
      </c>
      <c r="E17365" t="str">
        <f t="shared" si="275"/>
        <v>No Data</v>
      </c>
    </row>
    <row r="17366" spans="1:5" x14ac:dyDescent="0.3">
      <c r="A17366" s="33" t="s">
        <v>2</v>
      </c>
      <c r="B17366" s="33" t="s">
        <v>53</v>
      </c>
      <c r="C17366" s="33">
        <v>90000</v>
      </c>
      <c r="D17366" s="33" t="s">
        <v>6513</v>
      </c>
      <c r="E17366" t="str">
        <f t="shared" si="275"/>
        <v>$75K-$100K</v>
      </c>
    </row>
    <row r="17367" spans="1:5" x14ac:dyDescent="0.3">
      <c r="A17367" s="33" t="s">
        <v>0</v>
      </c>
      <c r="B17367" s="33" t="s">
        <v>53</v>
      </c>
      <c r="C17367" s="33">
        <v>30750</v>
      </c>
      <c r="D17367" s="33" t="s">
        <v>4130</v>
      </c>
      <c r="E17367" t="str">
        <f t="shared" si="275"/>
        <v>&lt;$75K</v>
      </c>
    </row>
    <row r="17368" spans="1:5" x14ac:dyDescent="0.3">
      <c r="A17368" s="33" t="s">
        <v>4</v>
      </c>
      <c r="B17368" s="33" t="s">
        <v>53</v>
      </c>
      <c r="C17368" s="33">
        <v>90000</v>
      </c>
      <c r="D17368" s="33" t="s">
        <v>1836</v>
      </c>
      <c r="E17368" t="str">
        <f t="shared" si="275"/>
        <v>$75K-$100K</v>
      </c>
    </row>
    <row r="17369" spans="1:5" x14ac:dyDescent="0.3">
      <c r="A17369" s="33" t="s">
        <v>0</v>
      </c>
      <c r="B17369" s="33" t="s">
        <v>81</v>
      </c>
      <c r="C17369" s="33">
        <v>175000</v>
      </c>
      <c r="D17369" s="33" t="s">
        <v>235</v>
      </c>
      <c r="E17369" t="str">
        <f t="shared" si="275"/>
        <v>$125K-$200K</v>
      </c>
    </row>
    <row r="17370" spans="1:5" x14ac:dyDescent="0.3">
      <c r="A17370" s="33" t="s">
        <v>2</v>
      </c>
      <c r="B17370" s="33" t="s">
        <v>53</v>
      </c>
      <c r="C17370" s="33">
        <v>98900</v>
      </c>
      <c r="D17370" s="33" t="s">
        <v>476</v>
      </c>
      <c r="E17370" t="str">
        <f t="shared" si="275"/>
        <v>$75K-$100K</v>
      </c>
    </row>
    <row r="17371" spans="1:5" x14ac:dyDescent="0.3">
      <c r="A17371" s="33" t="s">
        <v>0</v>
      </c>
      <c r="B17371" s="33" t="s">
        <v>88</v>
      </c>
      <c r="C17371" s="33">
        <v>170575</v>
      </c>
      <c r="D17371" s="33" t="s">
        <v>4765</v>
      </c>
      <c r="E17371" t="str">
        <f t="shared" si="275"/>
        <v>$125K-$200K</v>
      </c>
    </row>
    <row r="17372" spans="1:5" x14ac:dyDescent="0.3">
      <c r="A17372" s="33" t="s">
        <v>2</v>
      </c>
      <c r="B17372" s="33" t="s">
        <v>53</v>
      </c>
      <c r="C17372" s="33"/>
      <c r="D17372" s="33" t="s">
        <v>912</v>
      </c>
      <c r="E17372" t="str">
        <f t="shared" si="275"/>
        <v>No Data</v>
      </c>
    </row>
    <row r="17373" spans="1:5" x14ac:dyDescent="0.3">
      <c r="A17373" s="33" t="s">
        <v>2</v>
      </c>
      <c r="B17373" s="33" t="s">
        <v>53</v>
      </c>
      <c r="C17373" s="33"/>
      <c r="D17373" s="33" t="s">
        <v>1229</v>
      </c>
      <c r="E17373" t="str">
        <f t="shared" si="275"/>
        <v>No Data</v>
      </c>
    </row>
    <row r="17374" spans="1:5" x14ac:dyDescent="0.3">
      <c r="A17374" s="33" t="s">
        <v>52</v>
      </c>
      <c r="B17374" s="33" t="s">
        <v>53</v>
      </c>
      <c r="C17374" s="33">
        <v>62500</v>
      </c>
      <c r="D17374" s="33" t="s">
        <v>760</v>
      </c>
      <c r="E17374" t="str">
        <f t="shared" si="275"/>
        <v>&lt;$75K</v>
      </c>
    </row>
    <row r="17375" spans="1:5" x14ac:dyDescent="0.3">
      <c r="A17375" s="33" t="s">
        <v>2</v>
      </c>
      <c r="B17375" s="33" t="s">
        <v>53</v>
      </c>
      <c r="C17375" s="33">
        <v>84000</v>
      </c>
      <c r="D17375" s="33" t="s">
        <v>520</v>
      </c>
      <c r="E17375" t="str">
        <f t="shared" si="275"/>
        <v>$75K-$100K</v>
      </c>
    </row>
    <row r="17376" spans="1:5" x14ac:dyDescent="0.3">
      <c r="A17376" s="33" t="s">
        <v>128</v>
      </c>
      <c r="B17376" s="33" t="s">
        <v>53</v>
      </c>
      <c r="C17376" s="33">
        <v>190000</v>
      </c>
      <c r="D17376" s="33" t="s">
        <v>2454</v>
      </c>
      <c r="E17376" t="str">
        <f t="shared" si="275"/>
        <v>$125K-$200K</v>
      </c>
    </row>
    <row r="17377" spans="1:5" x14ac:dyDescent="0.3">
      <c r="A17377" s="33" t="s">
        <v>126</v>
      </c>
      <c r="B17377" s="33" t="s">
        <v>86</v>
      </c>
      <c r="C17377" s="33">
        <v>147500</v>
      </c>
      <c r="D17377" s="33" t="s">
        <v>2968</v>
      </c>
      <c r="E17377" t="str">
        <f t="shared" si="275"/>
        <v>$125K-$200K</v>
      </c>
    </row>
    <row r="17378" spans="1:5" x14ac:dyDescent="0.3">
      <c r="A17378" s="33" t="s">
        <v>128</v>
      </c>
      <c r="B17378" s="33" t="s">
        <v>54</v>
      </c>
      <c r="C17378" s="33">
        <v>178458</v>
      </c>
      <c r="D17378" s="33" t="s">
        <v>3045</v>
      </c>
      <c r="E17378" t="str">
        <f t="shared" si="275"/>
        <v>$125K-$200K</v>
      </c>
    </row>
    <row r="17379" spans="1:5" x14ac:dyDescent="0.3">
      <c r="A17379" s="33" t="s">
        <v>4</v>
      </c>
      <c r="B17379" s="33" t="s">
        <v>53</v>
      </c>
      <c r="C17379" s="33"/>
      <c r="D17379" s="33" t="s">
        <v>6514</v>
      </c>
      <c r="E17379" t="str">
        <f t="shared" si="275"/>
        <v>No Data</v>
      </c>
    </row>
    <row r="17380" spans="1:5" x14ac:dyDescent="0.3">
      <c r="A17380" s="33" t="s">
        <v>2</v>
      </c>
      <c r="B17380" s="33" t="s">
        <v>53</v>
      </c>
      <c r="C17380" s="33">
        <v>137500</v>
      </c>
      <c r="D17380" s="33" t="s">
        <v>6515</v>
      </c>
      <c r="E17380" t="str">
        <f t="shared" si="275"/>
        <v>$125K-$200K</v>
      </c>
    </row>
    <row r="17381" spans="1:5" x14ac:dyDescent="0.3">
      <c r="A17381" s="33" t="s">
        <v>0</v>
      </c>
      <c r="B17381" s="33" t="s">
        <v>53</v>
      </c>
      <c r="C17381" s="33">
        <v>120631</v>
      </c>
      <c r="D17381" s="33" t="s">
        <v>974</v>
      </c>
      <c r="E17381" t="str">
        <f t="shared" si="275"/>
        <v>$100K-$125K</v>
      </c>
    </row>
    <row r="17382" spans="1:5" x14ac:dyDescent="0.3">
      <c r="A17382" s="33" t="s">
        <v>0</v>
      </c>
      <c r="B17382" s="33" t="s">
        <v>54</v>
      </c>
      <c r="C17382" s="33"/>
      <c r="D17382" s="33" t="s">
        <v>258</v>
      </c>
      <c r="E17382" t="str">
        <f t="shared" si="275"/>
        <v>No Data</v>
      </c>
    </row>
    <row r="17383" spans="1:5" x14ac:dyDescent="0.3">
      <c r="A17383" s="33" t="s">
        <v>128</v>
      </c>
      <c r="B17383" s="33" t="s">
        <v>53</v>
      </c>
      <c r="C17383" s="33">
        <v>91750</v>
      </c>
      <c r="D17383" s="33" t="s">
        <v>5304</v>
      </c>
      <c r="E17383" t="str">
        <f t="shared" si="275"/>
        <v>$75K-$100K</v>
      </c>
    </row>
    <row r="17384" spans="1:5" x14ac:dyDescent="0.3">
      <c r="A17384" s="33" t="s">
        <v>4</v>
      </c>
      <c r="B17384" s="33" t="s">
        <v>53</v>
      </c>
      <c r="C17384" s="33">
        <v>125000</v>
      </c>
      <c r="D17384" s="33" t="s">
        <v>4828</v>
      </c>
      <c r="E17384" t="str">
        <f t="shared" si="275"/>
        <v>$100K-$125K</v>
      </c>
    </row>
    <row r="17385" spans="1:5" x14ac:dyDescent="0.3">
      <c r="A17385" s="33" t="s">
        <v>2</v>
      </c>
      <c r="B17385" s="33" t="s">
        <v>53</v>
      </c>
      <c r="C17385" s="33"/>
      <c r="D17385" s="33" t="s">
        <v>2256</v>
      </c>
      <c r="E17385" t="str">
        <f t="shared" si="275"/>
        <v>No Data</v>
      </c>
    </row>
    <row r="17386" spans="1:5" x14ac:dyDescent="0.3">
      <c r="A17386" s="33" t="s">
        <v>2</v>
      </c>
      <c r="B17386" s="33" t="s">
        <v>53</v>
      </c>
      <c r="C17386" s="33">
        <v>67818</v>
      </c>
      <c r="D17386" s="33" t="s">
        <v>715</v>
      </c>
      <c r="E17386" t="str">
        <f t="shared" si="275"/>
        <v>&lt;$75K</v>
      </c>
    </row>
    <row r="17387" spans="1:5" x14ac:dyDescent="0.3">
      <c r="A17387" s="33" t="s">
        <v>126</v>
      </c>
      <c r="B17387" s="33" t="s">
        <v>53</v>
      </c>
      <c r="C17387" s="33">
        <v>175000</v>
      </c>
      <c r="D17387" s="33" t="s">
        <v>1593</v>
      </c>
      <c r="E17387" t="str">
        <f t="shared" si="275"/>
        <v>$125K-$200K</v>
      </c>
    </row>
    <row r="17388" spans="1:5" x14ac:dyDescent="0.3">
      <c r="A17388" s="33" t="s">
        <v>0</v>
      </c>
      <c r="B17388" s="33" t="s">
        <v>53</v>
      </c>
      <c r="C17388" s="33"/>
      <c r="D17388" s="33" t="s">
        <v>1851</v>
      </c>
      <c r="E17388" t="str">
        <f t="shared" si="275"/>
        <v>No Data</v>
      </c>
    </row>
    <row r="17389" spans="1:5" x14ac:dyDescent="0.3">
      <c r="A17389" s="33" t="s">
        <v>2</v>
      </c>
      <c r="B17389" s="33" t="s">
        <v>53</v>
      </c>
      <c r="C17389" s="33">
        <v>375000</v>
      </c>
      <c r="D17389" s="33" t="s">
        <v>1494</v>
      </c>
      <c r="E17389" t="str">
        <f t="shared" si="275"/>
        <v>&gt;$200K</v>
      </c>
    </row>
    <row r="17390" spans="1:5" x14ac:dyDescent="0.3">
      <c r="A17390" s="33" t="s">
        <v>126</v>
      </c>
      <c r="B17390" s="33" t="s">
        <v>53</v>
      </c>
      <c r="C17390" s="33">
        <v>162500</v>
      </c>
      <c r="D17390" s="33" t="s">
        <v>3431</v>
      </c>
      <c r="E17390" t="str">
        <f t="shared" si="275"/>
        <v>$125K-$200K</v>
      </c>
    </row>
    <row r="17391" spans="1:5" x14ac:dyDescent="0.3">
      <c r="A17391" s="33" t="s">
        <v>2</v>
      </c>
      <c r="B17391" s="33" t="s">
        <v>53</v>
      </c>
      <c r="C17391" s="33"/>
      <c r="D17391" s="33" t="s">
        <v>6516</v>
      </c>
      <c r="E17391" t="str">
        <f t="shared" si="275"/>
        <v>No Data</v>
      </c>
    </row>
    <row r="17392" spans="1:5" x14ac:dyDescent="0.3">
      <c r="A17392" s="33" t="s">
        <v>2</v>
      </c>
      <c r="B17392" s="33" t="s">
        <v>53</v>
      </c>
      <c r="C17392" s="33">
        <v>110000</v>
      </c>
      <c r="D17392" s="33" t="s">
        <v>4548</v>
      </c>
      <c r="E17392" t="str">
        <f t="shared" si="275"/>
        <v>$100K-$125K</v>
      </c>
    </row>
    <row r="17393" spans="1:5" x14ac:dyDescent="0.3">
      <c r="A17393" s="33" t="s">
        <v>0</v>
      </c>
      <c r="B17393" s="33" t="s">
        <v>53</v>
      </c>
      <c r="C17393" s="33">
        <v>198500</v>
      </c>
      <c r="D17393" s="33" t="s">
        <v>431</v>
      </c>
      <c r="E17393" t="str">
        <f t="shared" si="275"/>
        <v>$125K-$200K</v>
      </c>
    </row>
    <row r="17394" spans="1:5" x14ac:dyDescent="0.3">
      <c r="A17394" s="33" t="s">
        <v>2</v>
      </c>
      <c r="B17394" s="33" t="s">
        <v>53</v>
      </c>
      <c r="C17394" s="33"/>
      <c r="D17394" s="33" t="s">
        <v>1983</v>
      </c>
      <c r="E17394" t="str">
        <f t="shared" si="275"/>
        <v>No Data</v>
      </c>
    </row>
    <row r="17395" spans="1:5" x14ac:dyDescent="0.3">
      <c r="A17395" s="33" t="s">
        <v>2</v>
      </c>
      <c r="B17395" s="33" t="s">
        <v>53</v>
      </c>
      <c r="C17395" s="33"/>
      <c r="D17395" s="33" t="s">
        <v>268</v>
      </c>
      <c r="E17395" t="str">
        <f t="shared" si="275"/>
        <v>No Data</v>
      </c>
    </row>
    <row r="17396" spans="1:5" x14ac:dyDescent="0.3">
      <c r="A17396" s="33" t="s">
        <v>2</v>
      </c>
      <c r="B17396" s="33" t="s">
        <v>53</v>
      </c>
      <c r="C17396" s="33"/>
      <c r="D17396" s="33" t="s">
        <v>232</v>
      </c>
      <c r="E17396" t="str">
        <f t="shared" si="275"/>
        <v>No Data</v>
      </c>
    </row>
    <row r="17397" spans="1:5" x14ac:dyDescent="0.3">
      <c r="A17397" s="33" t="s">
        <v>4</v>
      </c>
      <c r="B17397" s="33" t="s">
        <v>53</v>
      </c>
      <c r="C17397" s="33"/>
      <c r="D17397" s="33" t="s">
        <v>1476</v>
      </c>
      <c r="E17397" t="str">
        <f t="shared" si="275"/>
        <v>No Data</v>
      </c>
    </row>
    <row r="17398" spans="1:5" x14ac:dyDescent="0.3">
      <c r="A17398" s="33" t="s">
        <v>2</v>
      </c>
      <c r="B17398" s="33" t="s">
        <v>53</v>
      </c>
      <c r="C17398" s="33">
        <v>100000</v>
      </c>
      <c r="D17398" s="33" t="s">
        <v>6517</v>
      </c>
      <c r="E17398" t="str">
        <f t="shared" si="275"/>
        <v>$75K-$100K</v>
      </c>
    </row>
    <row r="17399" spans="1:5" x14ac:dyDescent="0.3">
      <c r="A17399" s="33" t="s">
        <v>126</v>
      </c>
      <c r="B17399" s="33" t="s">
        <v>54</v>
      </c>
      <c r="C17399" s="33"/>
      <c r="D17399" s="33" t="s">
        <v>6518</v>
      </c>
      <c r="E17399" t="str">
        <f t="shared" si="275"/>
        <v>No Data</v>
      </c>
    </row>
    <row r="17400" spans="1:5" x14ac:dyDescent="0.3">
      <c r="A17400" s="33" t="s">
        <v>2</v>
      </c>
      <c r="B17400" s="33" t="s">
        <v>53</v>
      </c>
      <c r="C17400" s="33">
        <v>65000</v>
      </c>
      <c r="D17400" s="33" t="s">
        <v>6519</v>
      </c>
      <c r="E17400" t="str">
        <f t="shared" si="275"/>
        <v>&lt;$75K</v>
      </c>
    </row>
    <row r="17401" spans="1:5" x14ac:dyDescent="0.3">
      <c r="A17401" s="33" t="s">
        <v>2</v>
      </c>
      <c r="B17401" s="33" t="s">
        <v>53</v>
      </c>
      <c r="C17401" s="33"/>
      <c r="D17401" s="33" t="s">
        <v>275</v>
      </c>
      <c r="E17401" t="str">
        <f t="shared" si="275"/>
        <v>No Data</v>
      </c>
    </row>
    <row r="17402" spans="1:5" x14ac:dyDescent="0.3">
      <c r="A17402" s="33" t="s">
        <v>129</v>
      </c>
      <c r="B17402" s="33" t="s">
        <v>84</v>
      </c>
      <c r="C17402" s="33">
        <v>43200</v>
      </c>
      <c r="D17402" s="33" t="s">
        <v>5615</v>
      </c>
      <c r="E17402" t="str">
        <f t="shared" si="275"/>
        <v>&lt;$75K</v>
      </c>
    </row>
    <row r="17403" spans="1:5" x14ac:dyDescent="0.3">
      <c r="A17403" s="33" t="s">
        <v>52</v>
      </c>
      <c r="B17403" s="33" t="s">
        <v>53</v>
      </c>
      <c r="C17403" s="33"/>
      <c r="D17403" s="33" t="s">
        <v>609</v>
      </c>
      <c r="E17403" t="str">
        <f t="shared" si="275"/>
        <v>No Data</v>
      </c>
    </row>
    <row r="17404" spans="1:5" x14ac:dyDescent="0.3">
      <c r="A17404" s="33" t="s">
        <v>2</v>
      </c>
      <c r="B17404" s="33" t="s">
        <v>53</v>
      </c>
      <c r="C17404" s="33"/>
      <c r="D17404" s="33" t="s">
        <v>6520</v>
      </c>
      <c r="E17404" t="str">
        <f t="shared" si="275"/>
        <v>No Data</v>
      </c>
    </row>
    <row r="17405" spans="1:5" x14ac:dyDescent="0.3">
      <c r="A17405" s="33" t="s">
        <v>125</v>
      </c>
      <c r="B17405" s="33" t="s">
        <v>53</v>
      </c>
      <c r="C17405" s="33">
        <v>105000</v>
      </c>
      <c r="D17405" s="33" t="s">
        <v>364</v>
      </c>
      <c r="E17405" t="str">
        <f t="shared" si="275"/>
        <v>$100K-$125K</v>
      </c>
    </row>
    <row r="17406" spans="1:5" x14ac:dyDescent="0.3">
      <c r="A17406" s="33" t="s">
        <v>52</v>
      </c>
      <c r="B17406" s="33" t="s">
        <v>53</v>
      </c>
      <c r="C17406" s="33"/>
      <c r="D17406" s="33" t="s">
        <v>6521</v>
      </c>
      <c r="E17406" t="str">
        <f t="shared" si="275"/>
        <v>No Data</v>
      </c>
    </row>
    <row r="17407" spans="1:5" x14ac:dyDescent="0.3">
      <c r="A17407" s="33" t="s">
        <v>126</v>
      </c>
      <c r="B17407" s="33" t="s">
        <v>53</v>
      </c>
      <c r="C17407" s="33">
        <v>165000</v>
      </c>
      <c r="D17407" s="33" t="s">
        <v>1934</v>
      </c>
      <c r="E17407" t="str">
        <f t="shared" si="275"/>
        <v>$125K-$200K</v>
      </c>
    </row>
    <row r="17408" spans="1:5" x14ac:dyDescent="0.3">
      <c r="A17408" s="33" t="s">
        <v>2</v>
      </c>
      <c r="B17408" s="33" t="s">
        <v>53</v>
      </c>
      <c r="C17408" s="33">
        <v>105000</v>
      </c>
      <c r="D17408" s="33" t="s">
        <v>6522</v>
      </c>
      <c r="E17408" t="str">
        <f t="shared" si="275"/>
        <v>$100K-$125K</v>
      </c>
    </row>
    <row r="17409" spans="1:5" x14ac:dyDescent="0.3">
      <c r="A17409" s="33" t="s">
        <v>2</v>
      </c>
      <c r="B17409" s="33" t="s">
        <v>53</v>
      </c>
      <c r="C17409" s="33">
        <v>125000</v>
      </c>
      <c r="D17409" s="33" t="s">
        <v>6523</v>
      </c>
      <c r="E17409" t="str">
        <f t="shared" si="275"/>
        <v>$100K-$125K</v>
      </c>
    </row>
    <row r="17410" spans="1:5" x14ac:dyDescent="0.3">
      <c r="A17410" s="33" t="s">
        <v>4</v>
      </c>
      <c r="B17410" s="33" t="s">
        <v>53</v>
      </c>
      <c r="C17410" s="33"/>
      <c r="D17410" s="33" t="s">
        <v>258</v>
      </c>
      <c r="E17410" t="str">
        <f t="shared" si="275"/>
        <v>No Data</v>
      </c>
    </row>
    <row r="17411" spans="1:5" x14ac:dyDescent="0.3">
      <c r="A17411" s="33" t="s">
        <v>125</v>
      </c>
      <c r="B17411" s="33" t="s">
        <v>163</v>
      </c>
      <c r="C17411" s="33">
        <v>79200</v>
      </c>
      <c r="D17411" s="33" t="s">
        <v>1084</v>
      </c>
      <c r="E17411" t="str">
        <f t="shared" ref="E17411:E17474" si="276">_xlfn.XLOOKUP(C17411,$H$16:$H$21,$G$16:$G$21,,1)</f>
        <v>$75K-$100K</v>
      </c>
    </row>
    <row r="17412" spans="1:5" x14ac:dyDescent="0.3">
      <c r="A17412" s="33" t="s">
        <v>2</v>
      </c>
      <c r="B17412" s="33" t="s">
        <v>53</v>
      </c>
      <c r="C17412" s="33"/>
      <c r="D17412" s="33" t="s">
        <v>6524</v>
      </c>
      <c r="E17412" t="str">
        <f t="shared" si="276"/>
        <v>No Data</v>
      </c>
    </row>
    <row r="17413" spans="1:5" x14ac:dyDescent="0.3">
      <c r="A17413" s="33" t="s">
        <v>126</v>
      </c>
      <c r="B17413" s="33" t="s">
        <v>54</v>
      </c>
      <c r="C17413" s="33"/>
      <c r="D17413" s="33" t="s">
        <v>225</v>
      </c>
      <c r="E17413" t="str">
        <f t="shared" si="276"/>
        <v>No Data</v>
      </c>
    </row>
    <row r="17414" spans="1:5" x14ac:dyDescent="0.3">
      <c r="A17414" s="33" t="s">
        <v>0</v>
      </c>
      <c r="B17414" s="33" t="s">
        <v>53</v>
      </c>
      <c r="C17414" s="33">
        <v>99876.2734375</v>
      </c>
      <c r="D17414" s="33" t="s">
        <v>2154</v>
      </c>
      <c r="E17414" t="str">
        <f t="shared" si="276"/>
        <v>$75K-$100K</v>
      </c>
    </row>
    <row r="17415" spans="1:5" x14ac:dyDescent="0.3">
      <c r="A17415" s="33" t="s">
        <v>0</v>
      </c>
      <c r="B17415" s="33" t="s">
        <v>53</v>
      </c>
      <c r="C17415" s="33">
        <v>130000</v>
      </c>
      <c r="D17415" s="33" t="s">
        <v>2102</v>
      </c>
      <c r="E17415" t="str">
        <f t="shared" si="276"/>
        <v>$125K-$200K</v>
      </c>
    </row>
    <row r="17416" spans="1:5" x14ac:dyDescent="0.3">
      <c r="A17416" s="33" t="s">
        <v>125</v>
      </c>
      <c r="B17416" s="33" t="s">
        <v>53</v>
      </c>
      <c r="C17416" s="33">
        <v>108700</v>
      </c>
      <c r="D17416" s="33" t="s">
        <v>1408</v>
      </c>
      <c r="E17416" t="str">
        <f t="shared" si="276"/>
        <v>$100K-$125K</v>
      </c>
    </row>
    <row r="17417" spans="1:5" x14ac:dyDescent="0.3">
      <c r="A17417" s="33" t="s">
        <v>2</v>
      </c>
      <c r="B17417" s="33" t="s">
        <v>53</v>
      </c>
      <c r="C17417" s="33">
        <v>140000</v>
      </c>
      <c r="D17417" s="33" t="s">
        <v>1351</v>
      </c>
      <c r="E17417" t="str">
        <f t="shared" si="276"/>
        <v>$125K-$200K</v>
      </c>
    </row>
    <row r="17418" spans="1:5" x14ac:dyDescent="0.3">
      <c r="A17418" s="33" t="s">
        <v>2</v>
      </c>
      <c r="B17418" s="33" t="s">
        <v>53</v>
      </c>
      <c r="C17418" s="33"/>
      <c r="D17418" s="33" t="s">
        <v>335</v>
      </c>
      <c r="E17418" t="str">
        <f t="shared" si="276"/>
        <v>No Data</v>
      </c>
    </row>
    <row r="17419" spans="1:5" x14ac:dyDescent="0.3">
      <c r="A17419" s="33" t="s">
        <v>2</v>
      </c>
      <c r="B17419" s="33" t="s">
        <v>53</v>
      </c>
      <c r="C17419" s="33"/>
      <c r="D17419" s="33" t="s">
        <v>392</v>
      </c>
      <c r="E17419" t="str">
        <f t="shared" si="276"/>
        <v>No Data</v>
      </c>
    </row>
    <row r="17420" spans="1:5" x14ac:dyDescent="0.3">
      <c r="A17420" s="33" t="s">
        <v>128</v>
      </c>
      <c r="B17420" s="33" t="s">
        <v>53</v>
      </c>
      <c r="C17420" s="33">
        <v>113500</v>
      </c>
      <c r="D17420" s="33" t="s">
        <v>6525</v>
      </c>
      <c r="E17420" t="str">
        <f t="shared" si="276"/>
        <v>$100K-$125K</v>
      </c>
    </row>
    <row r="17421" spans="1:5" x14ac:dyDescent="0.3">
      <c r="A17421" s="33" t="s">
        <v>2</v>
      </c>
      <c r="B17421" s="33" t="s">
        <v>53</v>
      </c>
      <c r="C17421" s="33"/>
      <c r="D17421" s="33" t="s">
        <v>6526</v>
      </c>
      <c r="E17421" t="str">
        <f t="shared" si="276"/>
        <v>No Data</v>
      </c>
    </row>
    <row r="17422" spans="1:5" x14ac:dyDescent="0.3">
      <c r="A17422" s="33" t="s">
        <v>4</v>
      </c>
      <c r="B17422" s="33" t="s">
        <v>53</v>
      </c>
      <c r="C17422" s="33">
        <v>180000</v>
      </c>
      <c r="D17422" s="33" t="s">
        <v>265</v>
      </c>
      <c r="E17422" t="str">
        <f t="shared" si="276"/>
        <v>$125K-$200K</v>
      </c>
    </row>
    <row r="17423" spans="1:5" x14ac:dyDescent="0.3">
      <c r="A17423" s="33" t="s">
        <v>125</v>
      </c>
      <c r="B17423" s="33" t="s">
        <v>53</v>
      </c>
      <c r="C17423" s="33">
        <v>110000</v>
      </c>
      <c r="D17423" s="33" t="s">
        <v>1166</v>
      </c>
      <c r="E17423" t="str">
        <f t="shared" si="276"/>
        <v>$100K-$125K</v>
      </c>
    </row>
    <row r="17424" spans="1:5" x14ac:dyDescent="0.3">
      <c r="A17424" s="33" t="s">
        <v>4</v>
      </c>
      <c r="B17424" s="33" t="s">
        <v>53</v>
      </c>
      <c r="C17424" s="33">
        <v>97151</v>
      </c>
      <c r="D17424" s="33" t="s">
        <v>1380</v>
      </c>
      <c r="E17424" t="str">
        <f t="shared" si="276"/>
        <v>$75K-$100K</v>
      </c>
    </row>
    <row r="17425" spans="1:5" x14ac:dyDescent="0.3">
      <c r="A17425" s="33" t="s">
        <v>4</v>
      </c>
      <c r="B17425" s="33" t="s">
        <v>53</v>
      </c>
      <c r="C17425" s="33">
        <v>138200</v>
      </c>
      <c r="D17425" s="33" t="s">
        <v>646</v>
      </c>
      <c r="E17425" t="str">
        <f t="shared" si="276"/>
        <v>$125K-$200K</v>
      </c>
    </row>
    <row r="17426" spans="1:5" x14ac:dyDescent="0.3">
      <c r="A17426" s="33" t="s">
        <v>0</v>
      </c>
      <c r="B17426" s="33" t="s">
        <v>53</v>
      </c>
      <c r="C17426" s="33"/>
      <c r="D17426" s="33" t="s">
        <v>232</v>
      </c>
      <c r="E17426" t="str">
        <f t="shared" si="276"/>
        <v>No Data</v>
      </c>
    </row>
    <row r="17427" spans="1:5" x14ac:dyDescent="0.3">
      <c r="A17427" s="33" t="s">
        <v>2</v>
      </c>
      <c r="B17427" s="33" t="s">
        <v>53</v>
      </c>
      <c r="C17427" s="33">
        <v>73000</v>
      </c>
      <c r="D17427" s="33" t="s">
        <v>1817</v>
      </c>
      <c r="E17427" t="str">
        <f t="shared" si="276"/>
        <v>&lt;$75K</v>
      </c>
    </row>
    <row r="17428" spans="1:5" x14ac:dyDescent="0.3">
      <c r="A17428" s="33" t="s">
        <v>2</v>
      </c>
      <c r="B17428" s="33" t="s">
        <v>53</v>
      </c>
      <c r="C17428" s="33">
        <v>65000</v>
      </c>
      <c r="D17428" s="33" t="s">
        <v>905</v>
      </c>
      <c r="E17428" t="str">
        <f t="shared" si="276"/>
        <v>&lt;$75K</v>
      </c>
    </row>
    <row r="17429" spans="1:5" x14ac:dyDescent="0.3">
      <c r="A17429" s="33" t="s">
        <v>2</v>
      </c>
      <c r="B17429" s="33" t="s">
        <v>53</v>
      </c>
      <c r="C17429" s="33"/>
      <c r="D17429" s="33" t="s">
        <v>6527</v>
      </c>
      <c r="E17429" t="str">
        <f t="shared" si="276"/>
        <v>No Data</v>
      </c>
    </row>
    <row r="17430" spans="1:5" x14ac:dyDescent="0.3">
      <c r="A17430" s="33" t="s">
        <v>4</v>
      </c>
      <c r="B17430" s="33" t="s">
        <v>110</v>
      </c>
      <c r="C17430" s="33">
        <v>96773</v>
      </c>
      <c r="D17430" s="33" t="s">
        <v>2879</v>
      </c>
      <c r="E17430" t="str">
        <f t="shared" si="276"/>
        <v>$75K-$100K</v>
      </c>
    </row>
    <row r="17431" spans="1:5" x14ac:dyDescent="0.3">
      <c r="A17431" s="33" t="s">
        <v>4</v>
      </c>
      <c r="B17431" s="33" t="s">
        <v>58</v>
      </c>
      <c r="C17431" s="33">
        <v>131580</v>
      </c>
      <c r="D17431" s="33" t="s">
        <v>3739</v>
      </c>
      <c r="E17431" t="str">
        <f t="shared" si="276"/>
        <v>$125K-$200K</v>
      </c>
    </row>
    <row r="17432" spans="1:5" x14ac:dyDescent="0.3">
      <c r="A17432" s="33" t="s">
        <v>128</v>
      </c>
      <c r="B17432" s="33" t="s">
        <v>53</v>
      </c>
      <c r="C17432" s="33">
        <v>158525</v>
      </c>
      <c r="D17432" s="33" t="s">
        <v>5307</v>
      </c>
      <c r="E17432" t="str">
        <f t="shared" si="276"/>
        <v>$125K-$200K</v>
      </c>
    </row>
    <row r="17433" spans="1:5" x14ac:dyDescent="0.3">
      <c r="A17433" s="33" t="s">
        <v>128</v>
      </c>
      <c r="B17433" s="33" t="s">
        <v>53</v>
      </c>
      <c r="C17433" s="33"/>
      <c r="D17433" s="33" t="s">
        <v>230</v>
      </c>
      <c r="E17433" t="str">
        <f t="shared" si="276"/>
        <v>No Data</v>
      </c>
    </row>
    <row r="17434" spans="1:5" x14ac:dyDescent="0.3">
      <c r="A17434" s="33" t="s">
        <v>0</v>
      </c>
      <c r="B17434" s="33" t="s">
        <v>53</v>
      </c>
      <c r="C17434" s="33">
        <v>140000</v>
      </c>
      <c r="D17434" s="33" t="s">
        <v>377</v>
      </c>
      <c r="E17434" t="str">
        <f t="shared" si="276"/>
        <v>$125K-$200K</v>
      </c>
    </row>
    <row r="17435" spans="1:5" x14ac:dyDescent="0.3">
      <c r="A17435" s="33" t="s">
        <v>4</v>
      </c>
      <c r="B17435" s="33" t="s">
        <v>53</v>
      </c>
      <c r="C17435" s="33">
        <v>107500</v>
      </c>
      <c r="D17435" s="33" t="s">
        <v>1619</v>
      </c>
      <c r="E17435" t="str">
        <f t="shared" si="276"/>
        <v>$100K-$125K</v>
      </c>
    </row>
    <row r="17436" spans="1:5" x14ac:dyDescent="0.3">
      <c r="A17436" s="33" t="s">
        <v>128</v>
      </c>
      <c r="B17436" s="33" t="s">
        <v>53</v>
      </c>
      <c r="C17436" s="33">
        <v>172000</v>
      </c>
      <c r="D17436" s="33" t="s">
        <v>499</v>
      </c>
      <c r="E17436" t="str">
        <f t="shared" si="276"/>
        <v>$125K-$200K</v>
      </c>
    </row>
    <row r="17437" spans="1:5" x14ac:dyDescent="0.3">
      <c r="A17437" s="33" t="s">
        <v>126</v>
      </c>
      <c r="B17437" s="33" t="s">
        <v>53</v>
      </c>
      <c r="C17437" s="33">
        <v>138200</v>
      </c>
      <c r="D17437" s="33" t="s">
        <v>646</v>
      </c>
      <c r="E17437" t="str">
        <f t="shared" si="276"/>
        <v>$125K-$200K</v>
      </c>
    </row>
    <row r="17438" spans="1:5" x14ac:dyDescent="0.3">
      <c r="A17438" s="33" t="s">
        <v>4</v>
      </c>
      <c r="B17438" s="33" t="s">
        <v>53</v>
      </c>
      <c r="C17438" s="33">
        <v>132000</v>
      </c>
      <c r="D17438" s="33" t="s">
        <v>6528</v>
      </c>
      <c r="E17438" t="str">
        <f t="shared" si="276"/>
        <v>$125K-$200K</v>
      </c>
    </row>
    <row r="17439" spans="1:5" x14ac:dyDescent="0.3">
      <c r="A17439" s="33" t="s">
        <v>129</v>
      </c>
      <c r="B17439" s="33" t="s">
        <v>81</v>
      </c>
      <c r="C17439" s="33"/>
      <c r="D17439" s="33" t="s">
        <v>3916</v>
      </c>
      <c r="E17439" t="str">
        <f t="shared" si="276"/>
        <v>No Data</v>
      </c>
    </row>
    <row r="17440" spans="1:5" x14ac:dyDescent="0.3">
      <c r="A17440" s="33" t="s">
        <v>0</v>
      </c>
      <c r="B17440" s="33" t="s">
        <v>53</v>
      </c>
      <c r="C17440" s="33">
        <v>141000</v>
      </c>
      <c r="D17440" s="33" t="s">
        <v>609</v>
      </c>
      <c r="E17440" t="str">
        <f t="shared" si="276"/>
        <v>$125K-$200K</v>
      </c>
    </row>
    <row r="17441" spans="1:5" x14ac:dyDescent="0.3">
      <c r="A17441" s="33" t="s">
        <v>0</v>
      </c>
      <c r="B17441" s="33" t="s">
        <v>53</v>
      </c>
      <c r="C17441" s="33">
        <v>164500</v>
      </c>
      <c r="D17441" s="33" t="s">
        <v>1081</v>
      </c>
      <c r="E17441" t="str">
        <f t="shared" si="276"/>
        <v>$125K-$200K</v>
      </c>
    </row>
    <row r="17442" spans="1:5" x14ac:dyDescent="0.3">
      <c r="A17442" s="33" t="s">
        <v>0</v>
      </c>
      <c r="B17442" s="33" t="s">
        <v>53</v>
      </c>
      <c r="C17442" s="33">
        <v>210000</v>
      </c>
      <c r="D17442" s="33" t="s">
        <v>1001</v>
      </c>
      <c r="E17442" t="str">
        <f t="shared" si="276"/>
        <v>&gt;$200K</v>
      </c>
    </row>
    <row r="17443" spans="1:5" x14ac:dyDescent="0.3">
      <c r="A17443" s="33" t="s">
        <v>2</v>
      </c>
      <c r="B17443" s="33" t="s">
        <v>53</v>
      </c>
      <c r="C17443" s="33"/>
      <c r="D17443" s="33" t="s">
        <v>335</v>
      </c>
      <c r="E17443" t="str">
        <f t="shared" si="276"/>
        <v>No Data</v>
      </c>
    </row>
    <row r="17444" spans="1:5" x14ac:dyDescent="0.3">
      <c r="A17444" s="33" t="s">
        <v>4</v>
      </c>
      <c r="B17444" s="33" t="s">
        <v>81</v>
      </c>
      <c r="C17444" s="33">
        <v>80850</v>
      </c>
      <c r="D17444" s="33" t="s">
        <v>6529</v>
      </c>
      <c r="E17444" t="str">
        <f t="shared" si="276"/>
        <v>$75K-$100K</v>
      </c>
    </row>
    <row r="17445" spans="1:5" x14ac:dyDescent="0.3">
      <c r="A17445" s="33" t="s">
        <v>128</v>
      </c>
      <c r="B17445" s="33" t="s">
        <v>53</v>
      </c>
      <c r="C17445" s="33">
        <v>210000</v>
      </c>
      <c r="D17445" s="33" t="s">
        <v>6530</v>
      </c>
      <c r="E17445" t="str">
        <f t="shared" si="276"/>
        <v>&gt;$200K</v>
      </c>
    </row>
    <row r="17446" spans="1:5" x14ac:dyDescent="0.3">
      <c r="A17446" s="33" t="s">
        <v>4</v>
      </c>
      <c r="B17446" s="33" t="s">
        <v>53</v>
      </c>
      <c r="C17446" s="33">
        <v>125000</v>
      </c>
      <c r="D17446" s="33" t="s">
        <v>530</v>
      </c>
      <c r="E17446" t="str">
        <f t="shared" si="276"/>
        <v>$100K-$125K</v>
      </c>
    </row>
    <row r="17447" spans="1:5" x14ac:dyDescent="0.3">
      <c r="A17447" s="33" t="s">
        <v>2</v>
      </c>
      <c r="B17447" s="33" t="s">
        <v>69</v>
      </c>
      <c r="C17447" s="33">
        <v>105650</v>
      </c>
      <c r="D17447" s="33" t="s">
        <v>6531</v>
      </c>
      <c r="E17447" t="str">
        <f t="shared" si="276"/>
        <v>$100K-$125K</v>
      </c>
    </row>
    <row r="17448" spans="1:5" x14ac:dyDescent="0.3">
      <c r="A17448" s="33" t="s">
        <v>2</v>
      </c>
      <c r="B17448" s="33" t="s">
        <v>53</v>
      </c>
      <c r="C17448" s="33"/>
      <c r="D17448" s="33" t="s">
        <v>609</v>
      </c>
      <c r="E17448" t="str">
        <f t="shared" si="276"/>
        <v>No Data</v>
      </c>
    </row>
    <row r="17449" spans="1:5" x14ac:dyDescent="0.3">
      <c r="A17449" s="33" t="s">
        <v>2</v>
      </c>
      <c r="B17449" s="33" t="s">
        <v>53</v>
      </c>
      <c r="C17449" s="33">
        <v>77500</v>
      </c>
      <c r="D17449" s="33" t="s">
        <v>4153</v>
      </c>
      <c r="E17449" t="str">
        <f t="shared" si="276"/>
        <v>$75K-$100K</v>
      </c>
    </row>
    <row r="17450" spans="1:5" x14ac:dyDescent="0.3">
      <c r="A17450" s="33" t="s">
        <v>4</v>
      </c>
      <c r="B17450" s="33" t="s">
        <v>87</v>
      </c>
      <c r="C17450" s="33">
        <v>45000</v>
      </c>
      <c r="D17450" s="33" t="s">
        <v>3761</v>
      </c>
      <c r="E17450" t="str">
        <f t="shared" si="276"/>
        <v>&lt;$75K</v>
      </c>
    </row>
    <row r="17451" spans="1:5" x14ac:dyDescent="0.3">
      <c r="A17451" s="33" t="s">
        <v>2</v>
      </c>
      <c r="B17451" s="33" t="s">
        <v>53</v>
      </c>
      <c r="C17451" s="33">
        <v>100000</v>
      </c>
      <c r="D17451" s="33" t="s">
        <v>590</v>
      </c>
      <c r="E17451" t="str">
        <f t="shared" si="276"/>
        <v>$75K-$100K</v>
      </c>
    </row>
    <row r="17452" spans="1:5" x14ac:dyDescent="0.3">
      <c r="A17452" s="33" t="s">
        <v>0</v>
      </c>
      <c r="B17452" s="33" t="s">
        <v>53</v>
      </c>
      <c r="C17452" s="33">
        <v>115000</v>
      </c>
      <c r="D17452" s="33" t="s">
        <v>299</v>
      </c>
      <c r="E17452" t="str">
        <f t="shared" si="276"/>
        <v>$100K-$125K</v>
      </c>
    </row>
    <row r="17453" spans="1:5" x14ac:dyDescent="0.3">
      <c r="A17453" s="33" t="s">
        <v>4</v>
      </c>
      <c r="B17453" s="33" t="s">
        <v>53</v>
      </c>
      <c r="C17453" s="33"/>
      <c r="D17453" s="33" t="s">
        <v>258</v>
      </c>
      <c r="E17453" t="str">
        <f t="shared" si="276"/>
        <v>No Data</v>
      </c>
    </row>
    <row r="17454" spans="1:5" x14ac:dyDescent="0.3">
      <c r="A17454" s="33" t="s">
        <v>126</v>
      </c>
      <c r="B17454" s="33" t="s">
        <v>58</v>
      </c>
      <c r="C17454" s="33">
        <v>147500</v>
      </c>
      <c r="D17454" s="33" t="s">
        <v>3444</v>
      </c>
      <c r="E17454" t="str">
        <f t="shared" si="276"/>
        <v>$125K-$200K</v>
      </c>
    </row>
    <row r="17455" spans="1:5" x14ac:dyDescent="0.3">
      <c r="A17455" s="33" t="s">
        <v>0</v>
      </c>
      <c r="B17455" s="33" t="s">
        <v>53</v>
      </c>
      <c r="C17455" s="33">
        <v>272500</v>
      </c>
      <c r="D17455" s="33" t="s">
        <v>1639</v>
      </c>
      <c r="E17455" t="str">
        <f t="shared" si="276"/>
        <v>&gt;$200K</v>
      </c>
    </row>
    <row r="17456" spans="1:5" x14ac:dyDescent="0.3">
      <c r="A17456" s="33" t="s">
        <v>2</v>
      </c>
      <c r="B17456" s="33" t="s">
        <v>53</v>
      </c>
      <c r="C17456" s="33"/>
      <c r="D17456" s="33" t="s">
        <v>1032</v>
      </c>
      <c r="E17456" t="str">
        <f t="shared" si="276"/>
        <v>No Data</v>
      </c>
    </row>
    <row r="17457" spans="1:5" x14ac:dyDescent="0.3">
      <c r="A17457" s="33" t="s">
        <v>126</v>
      </c>
      <c r="B17457" s="33" t="s">
        <v>53</v>
      </c>
      <c r="C17457" s="33">
        <v>90000</v>
      </c>
      <c r="D17457" s="33" t="s">
        <v>526</v>
      </c>
      <c r="E17457" t="str">
        <f t="shared" si="276"/>
        <v>$75K-$100K</v>
      </c>
    </row>
    <row r="17458" spans="1:5" x14ac:dyDescent="0.3">
      <c r="A17458" s="33" t="s">
        <v>0</v>
      </c>
      <c r="B17458" s="33" t="s">
        <v>53</v>
      </c>
      <c r="C17458" s="33">
        <v>178200.09375</v>
      </c>
      <c r="D17458" s="33" t="s">
        <v>2899</v>
      </c>
      <c r="E17458" t="str">
        <f t="shared" si="276"/>
        <v>$125K-$200K</v>
      </c>
    </row>
    <row r="17459" spans="1:5" x14ac:dyDescent="0.3">
      <c r="A17459" s="33" t="s">
        <v>0</v>
      </c>
      <c r="B17459" s="33" t="s">
        <v>53</v>
      </c>
      <c r="C17459" s="33">
        <v>125654.5</v>
      </c>
      <c r="D17459" s="33" t="s">
        <v>1541</v>
      </c>
      <c r="E17459" t="str">
        <f t="shared" si="276"/>
        <v>$125K-$200K</v>
      </c>
    </row>
    <row r="17460" spans="1:5" x14ac:dyDescent="0.3">
      <c r="A17460" s="33" t="s">
        <v>2</v>
      </c>
      <c r="B17460" s="33" t="s">
        <v>53</v>
      </c>
      <c r="C17460" s="33">
        <v>140000</v>
      </c>
      <c r="D17460" s="33" t="s">
        <v>238</v>
      </c>
      <c r="E17460" t="str">
        <f t="shared" si="276"/>
        <v>$125K-$200K</v>
      </c>
    </row>
    <row r="17461" spans="1:5" x14ac:dyDescent="0.3">
      <c r="A17461" s="33" t="s">
        <v>2</v>
      </c>
      <c r="B17461" s="33" t="s">
        <v>53</v>
      </c>
      <c r="C17461" s="33">
        <v>62500</v>
      </c>
      <c r="D17461" s="33" t="s">
        <v>6532</v>
      </c>
      <c r="E17461" t="str">
        <f t="shared" si="276"/>
        <v>&lt;$75K</v>
      </c>
    </row>
    <row r="17462" spans="1:5" x14ac:dyDescent="0.3">
      <c r="A17462" s="33" t="s">
        <v>128</v>
      </c>
      <c r="B17462" s="33" t="s">
        <v>54</v>
      </c>
      <c r="C17462" s="33">
        <v>177885.5</v>
      </c>
      <c r="D17462" s="33" t="s">
        <v>1541</v>
      </c>
      <c r="E17462" t="str">
        <f t="shared" si="276"/>
        <v>$125K-$200K</v>
      </c>
    </row>
    <row r="17463" spans="1:5" x14ac:dyDescent="0.3">
      <c r="A17463" s="33" t="s">
        <v>0</v>
      </c>
      <c r="B17463" s="33" t="s">
        <v>83</v>
      </c>
      <c r="C17463" s="33">
        <v>170500</v>
      </c>
      <c r="D17463" s="33" t="s">
        <v>2085</v>
      </c>
      <c r="E17463" t="str">
        <f t="shared" si="276"/>
        <v>$125K-$200K</v>
      </c>
    </row>
    <row r="17464" spans="1:5" x14ac:dyDescent="0.3">
      <c r="A17464" s="33" t="s">
        <v>52</v>
      </c>
      <c r="B17464" s="33" t="s">
        <v>53</v>
      </c>
      <c r="C17464" s="33">
        <v>220000</v>
      </c>
      <c r="D17464" s="33" t="s">
        <v>6533</v>
      </c>
      <c r="E17464" t="str">
        <f t="shared" si="276"/>
        <v>&gt;$200K</v>
      </c>
    </row>
    <row r="17465" spans="1:5" x14ac:dyDescent="0.3">
      <c r="A17465" s="33" t="s">
        <v>2</v>
      </c>
      <c r="B17465" s="33" t="s">
        <v>53</v>
      </c>
      <c r="C17465" s="33">
        <v>100000</v>
      </c>
      <c r="D17465" s="33" t="s">
        <v>6534</v>
      </c>
      <c r="E17465" t="str">
        <f t="shared" si="276"/>
        <v>$75K-$100K</v>
      </c>
    </row>
    <row r="17466" spans="1:5" x14ac:dyDescent="0.3">
      <c r="A17466" s="33" t="s">
        <v>128</v>
      </c>
      <c r="B17466" s="33" t="s">
        <v>53</v>
      </c>
      <c r="C17466" s="33">
        <v>175000</v>
      </c>
      <c r="D17466" s="33" t="s">
        <v>6535</v>
      </c>
      <c r="E17466" t="str">
        <f t="shared" si="276"/>
        <v>$125K-$200K</v>
      </c>
    </row>
    <row r="17467" spans="1:5" x14ac:dyDescent="0.3">
      <c r="A17467" s="33" t="s">
        <v>2</v>
      </c>
      <c r="B17467" s="33" t="s">
        <v>53</v>
      </c>
      <c r="C17467" s="33">
        <v>77500</v>
      </c>
      <c r="D17467" s="33" t="s">
        <v>6536</v>
      </c>
      <c r="E17467" t="str">
        <f t="shared" si="276"/>
        <v>$75K-$100K</v>
      </c>
    </row>
    <row r="17468" spans="1:5" x14ac:dyDescent="0.3">
      <c r="A17468" s="33" t="s">
        <v>2</v>
      </c>
      <c r="B17468" s="33" t="s">
        <v>53</v>
      </c>
      <c r="C17468" s="33">
        <v>116000</v>
      </c>
      <c r="D17468" s="33" t="s">
        <v>3407</v>
      </c>
      <c r="E17468" t="str">
        <f t="shared" si="276"/>
        <v>$100K-$125K</v>
      </c>
    </row>
    <row r="17469" spans="1:5" x14ac:dyDescent="0.3">
      <c r="A17469" s="33" t="s">
        <v>4</v>
      </c>
      <c r="B17469" s="33" t="s">
        <v>54</v>
      </c>
      <c r="C17469" s="33">
        <v>134995</v>
      </c>
      <c r="D17469" s="33" t="s">
        <v>1515</v>
      </c>
      <c r="E17469" t="str">
        <f t="shared" si="276"/>
        <v>$125K-$200K</v>
      </c>
    </row>
    <row r="17470" spans="1:5" x14ac:dyDescent="0.3">
      <c r="A17470" s="33" t="s">
        <v>2</v>
      </c>
      <c r="B17470" s="33" t="s">
        <v>53</v>
      </c>
      <c r="C17470" s="33">
        <v>143000</v>
      </c>
      <c r="D17470" s="33" t="s">
        <v>1780</v>
      </c>
      <c r="E17470" t="str">
        <f t="shared" si="276"/>
        <v>$125K-$200K</v>
      </c>
    </row>
    <row r="17471" spans="1:5" x14ac:dyDescent="0.3">
      <c r="A17471" s="33" t="s">
        <v>0</v>
      </c>
      <c r="B17471" s="33" t="s">
        <v>53</v>
      </c>
      <c r="C17471" s="33">
        <v>100000</v>
      </c>
      <c r="D17471" s="33" t="s">
        <v>391</v>
      </c>
      <c r="E17471" t="str">
        <f t="shared" si="276"/>
        <v>$75K-$100K</v>
      </c>
    </row>
    <row r="17472" spans="1:5" x14ac:dyDescent="0.3">
      <c r="A17472" s="33" t="s">
        <v>0</v>
      </c>
      <c r="B17472" s="33" t="s">
        <v>53</v>
      </c>
      <c r="C17472" s="33">
        <v>133340</v>
      </c>
      <c r="D17472" s="33" t="s">
        <v>849</v>
      </c>
      <c r="E17472" t="str">
        <f t="shared" si="276"/>
        <v>$125K-$200K</v>
      </c>
    </row>
    <row r="17473" spans="1:5" x14ac:dyDescent="0.3">
      <c r="A17473" s="33" t="s">
        <v>128</v>
      </c>
      <c r="B17473" s="33" t="s">
        <v>53</v>
      </c>
      <c r="C17473" s="33">
        <v>115000</v>
      </c>
      <c r="D17473" s="33" t="s">
        <v>729</v>
      </c>
      <c r="E17473" t="str">
        <f t="shared" si="276"/>
        <v>$100K-$125K</v>
      </c>
    </row>
    <row r="17474" spans="1:5" x14ac:dyDescent="0.3">
      <c r="A17474" s="33" t="s">
        <v>2</v>
      </c>
      <c r="B17474" s="33" t="s">
        <v>53</v>
      </c>
      <c r="C17474" s="33"/>
      <c r="D17474" s="33" t="s">
        <v>6537</v>
      </c>
      <c r="E17474" t="str">
        <f t="shared" si="276"/>
        <v>No Data</v>
      </c>
    </row>
    <row r="17475" spans="1:5" x14ac:dyDescent="0.3">
      <c r="A17475" s="33" t="s">
        <v>1</v>
      </c>
      <c r="B17475" s="33" t="s">
        <v>80</v>
      </c>
      <c r="C17475" s="33">
        <v>30000</v>
      </c>
      <c r="D17475" s="33" t="s">
        <v>1529</v>
      </c>
      <c r="E17475" t="str">
        <f t="shared" ref="E17475:E17538" si="277">_xlfn.XLOOKUP(C17475,$H$16:$H$21,$G$16:$G$21,,1)</f>
        <v>&lt;$75K</v>
      </c>
    </row>
    <row r="17476" spans="1:5" x14ac:dyDescent="0.3">
      <c r="A17476" s="33" t="s">
        <v>0</v>
      </c>
      <c r="B17476" s="33" t="s">
        <v>53</v>
      </c>
      <c r="C17476" s="33">
        <v>90000</v>
      </c>
      <c r="D17476" s="33" t="s">
        <v>919</v>
      </c>
      <c r="E17476" t="str">
        <f t="shared" si="277"/>
        <v>$75K-$100K</v>
      </c>
    </row>
    <row r="17477" spans="1:5" x14ac:dyDescent="0.3">
      <c r="A17477" s="33" t="s">
        <v>4</v>
      </c>
      <c r="B17477" s="33" t="s">
        <v>53</v>
      </c>
      <c r="C17477" s="33">
        <v>116000</v>
      </c>
      <c r="D17477" s="33" t="s">
        <v>313</v>
      </c>
      <c r="E17477" t="str">
        <f t="shared" si="277"/>
        <v>$100K-$125K</v>
      </c>
    </row>
    <row r="17478" spans="1:5" x14ac:dyDescent="0.3">
      <c r="A17478" s="33" t="s">
        <v>52</v>
      </c>
      <c r="B17478" s="33" t="s">
        <v>53</v>
      </c>
      <c r="C17478" s="33">
        <v>95000</v>
      </c>
      <c r="D17478" s="33" t="s">
        <v>602</v>
      </c>
      <c r="E17478" t="str">
        <f t="shared" si="277"/>
        <v>$75K-$100K</v>
      </c>
    </row>
    <row r="17479" spans="1:5" x14ac:dyDescent="0.3">
      <c r="A17479" s="33" t="s">
        <v>4</v>
      </c>
      <c r="B17479" s="33" t="s">
        <v>53</v>
      </c>
      <c r="C17479" s="33">
        <v>115000</v>
      </c>
      <c r="D17479" s="33" t="s">
        <v>1830</v>
      </c>
      <c r="E17479" t="str">
        <f t="shared" si="277"/>
        <v>$100K-$125K</v>
      </c>
    </row>
    <row r="17480" spans="1:5" x14ac:dyDescent="0.3">
      <c r="A17480" s="33" t="s">
        <v>0</v>
      </c>
      <c r="B17480" s="33" t="s">
        <v>53</v>
      </c>
      <c r="C17480" s="33">
        <v>135000</v>
      </c>
      <c r="D17480" s="33" t="s">
        <v>675</v>
      </c>
      <c r="E17480" t="str">
        <f t="shared" si="277"/>
        <v>$125K-$200K</v>
      </c>
    </row>
    <row r="17481" spans="1:5" x14ac:dyDescent="0.3">
      <c r="A17481" s="33" t="s">
        <v>0</v>
      </c>
      <c r="B17481" s="33" t="s">
        <v>53</v>
      </c>
      <c r="C17481" s="33">
        <v>90000</v>
      </c>
      <c r="D17481" s="33" t="s">
        <v>982</v>
      </c>
      <c r="E17481" t="str">
        <f t="shared" si="277"/>
        <v>$75K-$100K</v>
      </c>
    </row>
    <row r="17482" spans="1:5" x14ac:dyDescent="0.3">
      <c r="A17482" s="33" t="s">
        <v>128</v>
      </c>
      <c r="B17482" s="33" t="s">
        <v>53</v>
      </c>
      <c r="C17482" s="33">
        <v>180000</v>
      </c>
      <c r="D17482" s="33" t="s">
        <v>6538</v>
      </c>
      <c r="E17482" t="str">
        <f t="shared" si="277"/>
        <v>$125K-$200K</v>
      </c>
    </row>
    <row r="17483" spans="1:5" x14ac:dyDescent="0.3">
      <c r="A17483" s="33" t="s">
        <v>0</v>
      </c>
      <c r="B17483" s="33" t="s">
        <v>53</v>
      </c>
      <c r="C17483" s="33"/>
      <c r="D17483" s="33" t="s">
        <v>258</v>
      </c>
      <c r="E17483" t="str">
        <f t="shared" si="277"/>
        <v>No Data</v>
      </c>
    </row>
    <row r="17484" spans="1:5" x14ac:dyDescent="0.3">
      <c r="A17484" s="33" t="s">
        <v>4</v>
      </c>
      <c r="B17484" s="33" t="s">
        <v>53</v>
      </c>
      <c r="C17484" s="33"/>
      <c r="D17484" s="33" t="s">
        <v>3442</v>
      </c>
      <c r="E17484" t="str">
        <f t="shared" si="277"/>
        <v>No Data</v>
      </c>
    </row>
    <row r="17485" spans="1:5" x14ac:dyDescent="0.3">
      <c r="A17485" s="33" t="s">
        <v>0</v>
      </c>
      <c r="B17485" s="33" t="s">
        <v>53</v>
      </c>
      <c r="C17485" s="33">
        <v>75000</v>
      </c>
      <c r="D17485" s="33" t="s">
        <v>454</v>
      </c>
      <c r="E17485" t="str">
        <f t="shared" si="277"/>
        <v>&lt;$75K</v>
      </c>
    </row>
    <row r="17486" spans="1:5" x14ac:dyDescent="0.3">
      <c r="A17486" s="33" t="s">
        <v>128</v>
      </c>
      <c r="B17486" s="33" t="s">
        <v>53</v>
      </c>
      <c r="C17486" s="33">
        <v>212000</v>
      </c>
      <c r="D17486" s="33" t="s">
        <v>1084</v>
      </c>
      <c r="E17486" t="str">
        <f t="shared" si="277"/>
        <v>&gt;$200K</v>
      </c>
    </row>
    <row r="17487" spans="1:5" x14ac:dyDescent="0.3">
      <c r="A17487" s="33" t="s">
        <v>4</v>
      </c>
      <c r="B17487" s="33" t="s">
        <v>54</v>
      </c>
      <c r="C17487" s="33"/>
      <c r="D17487" s="33" t="s">
        <v>4979</v>
      </c>
      <c r="E17487" t="str">
        <f t="shared" si="277"/>
        <v>No Data</v>
      </c>
    </row>
    <row r="17488" spans="1:5" x14ac:dyDescent="0.3">
      <c r="A17488" s="33" t="s">
        <v>128</v>
      </c>
      <c r="B17488" s="33" t="s">
        <v>53</v>
      </c>
      <c r="C17488" s="33">
        <v>151000</v>
      </c>
      <c r="D17488" s="33" t="s">
        <v>391</v>
      </c>
      <c r="E17488" t="str">
        <f t="shared" si="277"/>
        <v>$125K-$200K</v>
      </c>
    </row>
    <row r="17489" spans="1:5" x14ac:dyDescent="0.3">
      <c r="A17489" s="33" t="s">
        <v>52</v>
      </c>
      <c r="B17489" s="33" t="s">
        <v>53</v>
      </c>
      <c r="C17489" s="33"/>
      <c r="D17489" s="33" t="s">
        <v>665</v>
      </c>
      <c r="E17489" t="str">
        <f t="shared" si="277"/>
        <v>No Data</v>
      </c>
    </row>
    <row r="17490" spans="1:5" x14ac:dyDescent="0.3">
      <c r="A17490" s="33" t="s">
        <v>2</v>
      </c>
      <c r="B17490" s="33" t="s">
        <v>53</v>
      </c>
      <c r="C17490" s="33">
        <v>142088.5</v>
      </c>
      <c r="D17490" s="33" t="s">
        <v>217</v>
      </c>
      <c r="E17490" t="str">
        <f t="shared" si="277"/>
        <v>$125K-$200K</v>
      </c>
    </row>
    <row r="17491" spans="1:5" x14ac:dyDescent="0.3">
      <c r="A17491" s="33" t="s">
        <v>126</v>
      </c>
      <c r="B17491" s="33" t="s">
        <v>99</v>
      </c>
      <c r="C17491" s="33">
        <v>147500</v>
      </c>
      <c r="D17491" s="33" t="s">
        <v>5471</v>
      </c>
      <c r="E17491" t="str">
        <f t="shared" si="277"/>
        <v>$125K-$200K</v>
      </c>
    </row>
    <row r="17492" spans="1:5" x14ac:dyDescent="0.3">
      <c r="A17492" s="33" t="s">
        <v>2</v>
      </c>
      <c r="B17492" s="33" t="s">
        <v>53</v>
      </c>
      <c r="C17492" s="33"/>
      <c r="D17492" s="33" t="s">
        <v>6539</v>
      </c>
      <c r="E17492" t="str">
        <f t="shared" si="277"/>
        <v>No Data</v>
      </c>
    </row>
    <row r="17493" spans="1:5" x14ac:dyDescent="0.3">
      <c r="A17493" s="33" t="s">
        <v>2</v>
      </c>
      <c r="B17493" s="33" t="s">
        <v>121</v>
      </c>
      <c r="C17493" s="33">
        <v>57600</v>
      </c>
      <c r="D17493" s="33" t="s">
        <v>6413</v>
      </c>
      <c r="E17493" t="str">
        <f t="shared" si="277"/>
        <v>&lt;$75K</v>
      </c>
    </row>
    <row r="17494" spans="1:5" x14ac:dyDescent="0.3">
      <c r="A17494" s="33" t="s">
        <v>4</v>
      </c>
      <c r="B17494" s="33" t="s">
        <v>53</v>
      </c>
      <c r="C17494" s="33">
        <v>145257</v>
      </c>
      <c r="D17494" s="33" t="s">
        <v>2650</v>
      </c>
      <c r="E17494" t="str">
        <f t="shared" si="277"/>
        <v>$125K-$200K</v>
      </c>
    </row>
    <row r="17495" spans="1:5" x14ac:dyDescent="0.3">
      <c r="A17495" s="33" t="s">
        <v>0</v>
      </c>
      <c r="B17495" s="33" t="s">
        <v>53</v>
      </c>
      <c r="C17495" s="33"/>
      <c r="D17495" s="33" t="s">
        <v>236</v>
      </c>
      <c r="E17495" t="str">
        <f t="shared" si="277"/>
        <v>No Data</v>
      </c>
    </row>
    <row r="17496" spans="1:5" x14ac:dyDescent="0.3">
      <c r="A17496" s="33" t="s">
        <v>2</v>
      </c>
      <c r="B17496" s="33" t="s">
        <v>88</v>
      </c>
      <c r="C17496" s="33">
        <v>54988</v>
      </c>
      <c r="D17496" s="33" t="s">
        <v>6540</v>
      </c>
      <c r="E17496" t="str">
        <f t="shared" si="277"/>
        <v>&lt;$75K</v>
      </c>
    </row>
    <row r="17497" spans="1:5" x14ac:dyDescent="0.3">
      <c r="A17497" s="33" t="s">
        <v>2</v>
      </c>
      <c r="B17497" s="33" t="s">
        <v>53</v>
      </c>
      <c r="C17497" s="33">
        <v>117500</v>
      </c>
      <c r="D17497" s="33" t="s">
        <v>499</v>
      </c>
      <c r="E17497" t="str">
        <f t="shared" si="277"/>
        <v>$100K-$125K</v>
      </c>
    </row>
    <row r="17498" spans="1:5" x14ac:dyDescent="0.3">
      <c r="A17498" s="33" t="s">
        <v>2</v>
      </c>
      <c r="B17498" s="33" t="s">
        <v>53</v>
      </c>
      <c r="C17498" s="33"/>
      <c r="D17498" s="33" t="s">
        <v>799</v>
      </c>
      <c r="E17498" t="str">
        <f t="shared" si="277"/>
        <v>No Data</v>
      </c>
    </row>
    <row r="17499" spans="1:5" x14ac:dyDescent="0.3">
      <c r="A17499" s="33" t="s">
        <v>2</v>
      </c>
      <c r="B17499" s="33" t="s">
        <v>53</v>
      </c>
      <c r="C17499" s="33">
        <v>79500</v>
      </c>
      <c r="D17499" s="33" t="s">
        <v>6541</v>
      </c>
      <c r="E17499" t="str">
        <f t="shared" si="277"/>
        <v>$75K-$100K</v>
      </c>
    </row>
    <row r="17500" spans="1:5" x14ac:dyDescent="0.3">
      <c r="A17500" s="33" t="s">
        <v>0</v>
      </c>
      <c r="B17500" s="33" t="s">
        <v>53</v>
      </c>
      <c r="C17500" s="33">
        <v>240000</v>
      </c>
      <c r="D17500" s="33" t="s">
        <v>1387</v>
      </c>
      <c r="E17500" t="str">
        <f t="shared" si="277"/>
        <v>&gt;$200K</v>
      </c>
    </row>
    <row r="17501" spans="1:5" x14ac:dyDescent="0.3">
      <c r="A17501" s="33" t="s">
        <v>0</v>
      </c>
      <c r="B17501" s="33" t="s">
        <v>53</v>
      </c>
      <c r="C17501" s="33">
        <v>180000</v>
      </c>
      <c r="D17501" s="33" t="s">
        <v>6542</v>
      </c>
      <c r="E17501" t="str">
        <f t="shared" si="277"/>
        <v>$125K-$200K</v>
      </c>
    </row>
    <row r="17502" spans="1:5" x14ac:dyDescent="0.3">
      <c r="A17502" s="33" t="s">
        <v>0</v>
      </c>
      <c r="B17502" s="33" t="s">
        <v>53</v>
      </c>
      <c r="C17502" s="33">
        <v>40567.6171875</v>
      </c>
      <c r="D17502" s="33" t="s">
        <v>6543</v>
      </c>
      <c r="E17502" t="str">
        <f t="shared" si="277"/>
        <v>&lt;$75K</v>
      </c>
    </row>
    <row r="17503" spans="1:5" x14ac:dyDescent="0.3">
      <c r="A17503" s="33" t="s">
        <v>2</v>
      </c>
      <c r="B17503" s="33" t="s">
        <v>53</v>
      </c>
      <c r="C17503" s="33">
        <v>72500</v>
      </c>
      <c r="D17503" s="33" t="s">
        <v>6544</v>
      </c>
      <c r="E17503" t="str">
        <f t="shared" si="277"/>
        <v>&lt;$75K</v>
      </c>
    </row>
    <row r="17504" spans="1:5" x14ac:dyDescent="0.3">
      <c r="A17504" s="33" t="s">
        <v>0</v>
      </c>
      <c r="B17504" s="33" t="s">
        <v>53</v>
      </c>
      <c r="C17504" s="33"/>
      <c r="D17504" s="33" t="s">
        <v>6545</v>
      </c>
      <c r="E17504" t="str">
        <f t="shared" si="277"/>
        <v>No Data</v>
      </c>
    </row>
    <row r="17505" spans="1:5" x14ac:dyDescent="0.3">
      <c r="A17505" s="33" t="s">
        <v>4</v>
      </c>
      <c r="B17505" s="33" t="s">
        <v>53</v>
      </c>
      <c r="C17505" s="33">
        <v>234000</v>
      </c>
      <c r="D17505" s="33" t="s">
        <v>6546</v>
      </c>
      <c r="E17505" t="str">
        <f t="shared" si="277"/>
        <v>&gt;$200K</v>
      </c>
    </row>
    <row r="17506" spans="1:5" x14ac:dyDescent="0.3">
      <c r="A17506" s="33" t="s">
        <v>4</v>
      </c>
      <c r="B17506" s="33" t="s">
        <v>53</v>
      </c>
      <c r="C17506" s="33">
        <v>134300</v>
      </c>
      <c r="D17506" s="33" t="s">
        <v>6547</v>
      </c>
      <c r="E17506" t="str">
        <f t="shared" si="277"/>
        <v>$125K-$200K</v>
      </c>
    </row>
    <row r="17507" spans="1:5" x14ac:dyDescent="0.3">
      <c r="A17507" s="33" t="s">
        <v>4</v>
      </c>
      <c r="B17507" s="33" t="s">
        <v>53</v>
      </c>
      <c r="C17507" s="33"/>
      <c r="D17507" s="33" t="s">
        <v>3039</v>
      </c>
      <c r="E17507" t="str">
        <f t="shared" si="277"/>
        <v>No Data</v>
      </c>
    </row>
    <row r="17508" spans="1:5" x14ac:dyDescent="0.3">
      <c r="A17508" s="33" t="s">
        <v>1</v>
      </c>
      <c r="B17508" s="33" t="s">
        <v>53</v>
      </c>
      <c r="C17508" s="33">
        <v>120000</v>
      </c>
      <c r="D17508" s="33" t="s">
        <v>315</v>
      </c>
      <c r="E17508" t="str">
        <f t="shared" si="277"/>
        <v>$100K-$125K</v>
      </c>
    </row>
    <row r="17509" spans="1:5" x14ac:dyDescent="0.3">
      <c r="A17509" s="33" t="s">
        <v>2</v>
      </c>
      <c r="B17509" s="33" t="s">
        <v>53</v>
      </c>
      <c r="C17509" s="33">
        <v>200000</v>
      </c>
      <c r="D17509" s="33" t="s">
        <v>6548</v>
      </c>
      <c r="E17509" t="str">
        <f t="shared" si="277"/>
        <v>$125K-$200K</v>
      </c>
    </row>
    <row r="17510" spans="1:5" x14ac:dyDescent="0.3">
      <c r="A17510" s="33" t="s">
        <v>126</v>
      </c>
      <c r="B17510" s="33" t="s">
        <v>111</v>
      </c>
      <c r="C17510" s="33">
        <v>147500</v>
      </c>
      <c r="D17510" s="33" t="s">
        <v>1123</v>
      </c>
      <c r="E17510" t="str">
        <f t="shared" si="277"/>
        <v>$125K-$200K</v>
      </c>
    </row>
    <row r="17511" spans="1:5" x14ac:dyDescent="0.3">
      <c r="A17511" s="33" t="s">
        <v>0</v>
      </c>
      <c r="B17511" s="33" t="s">
        <v>53</v>
      </c>
      <c r="C17511" s="33">
        <v>150000</v>
      </c>
      <c r="D17511" s="33" t="s">
        <v>235</v>
      </c>
      <c r="E17511" t="str">
        <f t="shared" si="277"/>
        <v>$125K-$200K</v>
      </c>
    </row>
    <row r="17512" spans="1:5" x14ac:dyDescent="0.3">
      <c r="A17512" s="33" t="s">
        <v>2</v>
      </c>
      <c r="B17512" s="33" t="s">
        <v>53</v>
      </c>
      <c r="C17512" s="33"/>
      <c r="D17512" s="33" t="s">
        <v>6549</v>
      </c>
      <c r="E17512" t="str">
        <f t="shared" si="277"/>
        <v>No Data</v>
      </c>
    </row>
    <row r="17513" spans="1:5" x14ac:dyDescent="0.3">
      <c r="A17513" s="33" t="s">
        <v>4</v>
      </c>
      <c r="B17513" s="33" t="s">
        <v>53</v>
      </c>
      <c r="C17513" s="33"/>
      <c r="D17513" s="33" t="s">
        <v>480</v>
      </c>
      <c r="E17513" t="str">
        <f t="shared" si="277"/>
        <v>No Data</v>
      </c>
    </row>
    <row r="17514" spans="1:5" x14ac:dyDescent="0.3">
      <c r="A17514" s="33" t="s">
        <v>4</v>
      </c>
      <c r="B17514" s="33" t="s">
        <v>53</v>
      </c>
      <c r="C17514" s="33">
        <v>182500</v>
      </c>
      <c r="D17514" s="33" t="s">
        <v>1276</v>
      </c>
      <c r="E17514" t="str">
        <f t="shared" si="277"/>
        <v>$125K-$200K</v>
      </c>
    </row>
    <row r="17515" spans="1:5" x14ac:dyDescent="0.3">
      <c r="A17515" s="33" t="s">
        <v>2</v>
      </c>
      <c r="B17515" s="33" t="s">
        <v>53</v>
      </c>
      <c r="C17515" s="33">
        <v>62500</v>
      </c>
      <c r="D17515" s="33" t="s">
        <v>6550</v>
      </c>
      <c r="E17515" t="str">
        <f t="shared" si="277"/>
        <v>&lt;$75K</v>
      </c>
    </row>
    <row r="17516" spans="1:5" x14ac:dyDescent="0.3">
      <c r="A17516" s="33" t="s">
        <v>4</v>
      </c>
      <c r="B17516" s="33" t="s">
        <v>53</v>
      </c>
      <c r="C17516" s="33"/>
      <c r="D17516" s="33" t="s">
        <v>6551</v>
      </c>
      <c r="E17516" t="str">
        <f t="shared" si="277"/>
        <v>No Data</v>
      </c>
    </row>
    <row r="17517" spans="1:5" x14ac:dyDescent="0.3">
      <c r="A17517" s="33" t="s">
        <v>0</v>
      </c>
      <c r="B17517" s="33" t="s">
        <v>53</v>
      </c>
      <c r="C17517" s="33"/>
      <c r="D17517" s="33" t="s">
        <v>514</v>
      </c>
      <c r="E17517" t="str">
        <f t="shared" si="277"/>
        <v>No Data</v>
      </c>
    </row>
    <row r="17518" spans="1:5" x14ac:dyDescent="0.3">
      <c r="A17518" s="33" t="s">
        <v>2</v>
      </c>
      <c r="B17518" s="33" t="s">
        <v>67</v>
      </c>
      <c r="C17518" s="33">
        <v>111202</v>
      </c>
      <c r="D17518" s="33" t="s">
        <v>913</v>
      </c>
      <c r="E17518" t="str">
        <f t="shared" si="277"/>
        <v>$100K-$125K</v>
      </c>
    </row>
    <row r="17519" spans="1:5" x14ac:dyDescent="0.3">
      <c r="A17519" s="33" t="s">
        <v>0</v>
      </c>
      <c r="B17519" s="33" t="s">
        <v>53</v>
      </c>
      <c r="C17519" s="33">
        <v>45530</v>
      </c>
      <c r="D17519" s="33" t="s">
        <v>4878</v>
      </c>
      <c r="E17519" t="str">
        <f t="shared" si="277"/>
        <v>&lt;$75K</v>
      </c>
    </row>
    <row r="17520" spans="1:5" x14ac:dyDescent="0.3">
      <c r="A17520" s="33" t="s">
        <v>0</v>
      </c>
      <c r="B17520" s="33" t="s">
        <v>53</v>
      </c>
      <c r="C17520" s="33">
        <v>173500</v>
      </c>
      <c r="D17520" s="33" t="s">
        <v>6552</v>
      </c>
      <c r="E17520" t="str">
        <f t="shared" si="277"/>
        <v>$125K-$200K</v>
      </c>
    </row>
    <row r="17521" spans="1:5" x14ac:dyDescent="0.3">
      <c r="A17521" s="33" t="s">
        <v>2</v>
      </c>
      <c r="B17521" s="33" t="s">
        <v>53</v>
      </c>
      <c r="C17521" s="33">
        <v>127500</v>
      </c>
      <c r="D17521" s="33" t="s">
        <v>299</v>
      </c>
      <c r="E17521" t="str">
        <f t="shared" si="277"/>
        <v>$125K-$200K</v>
      </c>
    </row>
    <row r="17522" spans="1:5" x14ac:dyDescent="0.3">
      <c r="A17522" s="33" t="s">
        <v>2</v>
      </c>
      <c r="B17522" s="33" t="s">
        <v>53</v>
      </c>
      <c r="C17522" s="33">
        <v>68000</v>
      </c>
      <c r="D17522" s="33" t="s">
        <v>232</v>
      </c>
      <c r="E17522" t="str">
        <f t="shared" si="277"/>
        <v>&lt;$75K</v>
      </c>
    </row>
    <row r="17523" spans="1:5" x14ac:dyDescent="0.3">
      <c r="A17523" s="33" t="s">
        <v>0</v>
      </c>
      <c r="B17523" s="33" t="s">
        <v>56</v>
      </c>
      <c r="C17523" s="33">
        <v>157500</v>
      </c>
      <c r="D17523" s="33" t="s">
        <v>933</v>
      </c>
      <c r="E17523" t="str">
        <f t="shared" si="277"/>
        <v>$125K-$200K</v>
      </c>
    </row>
    <row r="17524" spans="1:5" x14ac:dyDescent="0.3">
      <c r="A17524" s="33" t="s">
        <v>0</v>
      </c>
      <c r="B17524" s="33" t="s">
        <v>53</v>
      </c>
      <c r="C17524" s="33">
        <v>175000</v>
      </c>
      <c r="D17524" s="33" t="s">
        <v>1181</v>
      </c>
      <c r="E17524" t="str">
        <f t="shared" si="277"/>
        <v>$125K-$200K</v>
      </c>
    </row>
    <row r="17525" spans="1:5" x14ac:dyDescent="0.3">
      <c r="A17525" s="33" t="s">
        <v>4</v>
      </c>
      <c r="B17525" s="33" t="s">
        <v>53</v>
      </c>
      <c r="C17525" s="33"/>
      <c r="D17525" s="33" t="s">
        <v>258</v>
      </c>
      <c r="E17525" t="str">
        <f t="shared" si="277"/>
        <v>No Data</v>
      </c>
    </row>
    <row r="17526" spans="1:5" x14ac:dyDescent="0.3">
      <c r="A17526" s="33" t="s">
        <v>2</v>
      </c>
      <c r="B17526" s="33" t="s">
        <v>53</v>
      </c>
      <c r="C17526" s="33"/>
      <c r="D17526" s="33" t="s">
        <v>6553</v>
      </c>
      <c r="E17526" t="str">
        <f t="shared" si="277"/>
        <v>No Data</v>
      </c>
    </row>
    <row r="17527" spans="1:5" x14ac:dyDescent="0.3">
      <c r="A17527" s="33" t="s">
        <v>2</v>
      </c>
      <c r="B17527" s="33" t="s">
        <v>89</v>
      </c>
      <c r="C17527" s="33">
        <v>100500</v>
      </c>
      <c r="D17527" s="33" t="s">
        <v>5880</v>
      </c>
      <c r="E17527" t="str">
        <f t="shared" si="277"/>
        <v>$100K-$125K</v>
      </c>
    </row>
    <row r="17528" spans="1:5" x14ac:dyDescent="0.3">
      <c r="A17528" s="33" t="s">
        <v>126</v>
      </c>
      <c r="B17528" s="33" t="s">
        <v>53</v>
      </c>
      <c r="C17528" s="33">
        <v>120000</v>
      </c>
      <c r="D17528" s="33" t="s">
        <v>3044</v>
      </c>
      <c r="E17528" t="str">
        <f t="shared" si="277"/>
        <v>$100K-$125K</v>
      </c>
    </row>
    <row r="17529" spans="1:5" x14ac:dyDescent="0.3">
      <c r="A17529" s="33" t="s">
        <v>0</v>
      </c>
      <c r="B17529" s="33" t="s">
        <v>53</v>
      </c>
      <c r="C17529" s="33">
        <v>55000</v>
      </c>
      <c r="D17529" s="33" t="s">
        <v>1116</v>
      </c>
      <c r="E17529" t="str">
        <f t="shared" si="277"/>
        <v>&lt;$75K</v>
      </c>
    </row>
    <row r="17530" spans="1:5" x14ac:dyDescent="0.3">
      <c r="A17530" s="33" t="s">
        <v>4</v>
      </c>
      <c r="B17530" s="33" t="s">
        <v>53</v>
      </c>
      <c r="C17530" s="33"/>
      <c r="D17530" s="33" t="s">
        <v>6554</v>
      </c>
      <c r="E17530" t="str">
        <f t="shared" si="277"/>
        <v>No Data</v>
      </c>
    </row>
    <row r="17531" spans="1:5" x14ac:dyDescent="0.3">
      <c r="A17531" s="33" t="s">
        <v>0</v>
      </c>
      <c r="B17531" s="33" t="s">
        <v>53</v>
      </c>
      <c r="C17531" s="33">
        <v>96500</v>
      </c>
      <c r="D17531" s="33" t="s">
        <v>1051</v>
      </c>
      <c r="E17531" t="str">
        <f t="shared" si="277"/>
        <v>$75K-$100K</v>
      </c>
    </row>
    <row r="17532" spans="1:5" x14ac:dyDescent="0.3">
      <c r="A17532" s="33" t="s">
        <v>4</v>
      </c>
      <c r="B17532" s="33" t="s">
        <v>54</v>
      </c>
      <c r="C17532" s="33"/>
      <c r="D17532" s="33" t="s">
        <v>258</v>
      </c>
      <c r="E17532" t="str">
        <f t="shared" si="277"/>
        <v>No Data</v>
      </c>
    </row>
    <row r="17533" spans="1:5" x14ac:dyDescent="0.3">
      <c r="A17533" s="33" t="s">
        <v>4</v>
      </c>
      <c r="B17533" s="33" t="s">
        <v>53</v>
      </c>
      <c r="C17533" s="33"/>
      <c r="D17533" s="33" t="s">
        <v>6555</v>
      </c>
      <c r="E17533" t="str">
        <f t="shared" si="277"/>
        <v>No Data</v>
      </c>
    </row>
    <row r="17534" spans="1:5" x14ac:dyDescent="0.3">
      <c r="A17534" s="33" t="s">
        <v>1</v>
      </c>
      <c r="B17534" s="33" t="s">
        <v>56</v>
      </c>
      <c r="C17534" s="33">
        <v>166000</v>
      </c>
      <c r="D17534" s="33" t="s">
        <v>5401</v>
      </c>
      <c r="E17534" t="str">
        <f t="shared" si="277"/>
        <v>$125K-$200K</v>
      </c>
    </row>
    <row r="17535" spans="1:5" x14ac:dyDescent="0.3">
      <c r="A17535" s="33" t="s">
        <v>2</v>
      </c>
      <c r="B17535" s="33" t="s">
        <v>53</v>
      </c>
      <c r="C17535" s="33">
        <v>38000</v>
      </c>
      <c r="D17535" s="33" t="s">
        <v>6556</v>
      </c>
      <c r="E17535" t="str">
        <f t="shared" si="277"/>
        <v>&lt;$75K</v>
      </c>
    </row>
    <row r="17536" spans="1:5" x14ac:dyDescent="0.3">
      <c r="A17536" s="33" t="s">
        <v>126</v>
      </c>
      <c r="B17536" s="33" t="s">
        <v>53</v>
      </c>
      <c r="C17536" s="33"/>
      <c r="D17536" s="33" t="s">
        <v>225</v>
      </c>
      <c r="E17536" t="str">
        <f t="shared" si="277"/>
        <v>No Data</v>
      </c>
    </row>
    <row r="17537" spans="1:5" x14ac:dyDescent="0.3">
      <c r="A17537" s="33" t="s">
        <v>2</v>
      </c>
      <c r="B17537" s="33" t="s">
        <v>53</v>
      </c>
      <c r="C17537" s="33">
        <v>65000</v>
      </c>
      <c r="D17537" s="33" t="s">
        <v>6557</v>
      </c>
      <c r="E17537" t="str">
        <f t="shared" si="277"/>
        <v>&lt;$75K</v>
      </c>
    </row>
    <row r="17538" spans="1:5" x14ac:dyDescent="0.3">
      <c r="A17538" s="33" t="s">
        <v>4</v>
      </c>
      <c r="B17538" s="33" t="s">
        <v>53</v>
      </c>
      <c r="C17538" s="33"/>
      <c r="D17538" s="33" t="s">
        <v>3134</v>
      </c>
      <c r="E17538" t="str">
        <f t="shared" si="277"/>
        <v>No Data</v>
      </c>
    </row>
    <row r="17539" spans="1:5" x14ac:dyDescent="0.3">
      <c r="A17539" s="33" t="s">
        <v>4</v>
      </c>
      <c r="B17539" s="33" t="s">
        <v>91</v>
      </c>
      <c r="C17539" s="33">
        <v>64800</v>
      </c>
      <c r="D17539" s="33" t="s">
        <v>4655</v>
      </c>
      <c r="E17539" t="str">
        <f t="shared" ref="E17539:E17602" si="278">_xlfn.XLOOKUP(C17539,$H$16:$H$21,$G$16:$G$21,,1)</f>
        <v>&lt;$75K</v>
      </c>
    </row>
    <row r="17540" spans="1:5" x14ac:dyDescent="0.3">
      <c r="A17540" s="33" t="s">
        <v>125</v>
      </c>
      <c r="B17540" s="33" t="s">
        <v>53</v>
      </c>
      <c r="C17540" s="33">
        <v>90000</v>
      </c>
      <c r="D17540" s="33" t="s">
        <v>385</v>
      </c>
      <c r="E17540" t="str">
        <f t="shared" si="278"/>
        <v>$75K-$100K</v>
      </c>
    </row>
    <row r="17541" spans="1:5" x14ac:dyDescent="0.3">
      <c r="A17541" s="33" t="s">
        <v>2</v>
      </c>
      <c r="B17541" s="33" t="s">
        <v>53</v>
      </c>
      <c r="C17541" s="33"/>
      <c r="D17541" s="33" t="s">
        <v>268</v>
      </c>
      <c r="E17541" t="str">
        <f t="shared" si="278"/>
        <v>No Data</v>
      </c>
    </row>
    <row r="17542" spans="1:5" x14ac:dyDescent="0.3">
      <c r="A17542" s="33" t="s">
        <v>125</v>
      </c>
      <c r="B17542" s="33" t="s">
        <v>53</v>
      </c>
      <c r="C17542" s="33"/>
      <c r="D17542" s="33" t="s">
        <v>5720</v>
      </c>
      <c r="E17542" t="str">
        <f t="shared" si="278"/>
        <v>No Data</v>
      </c>
    </row>
    <row r="17543" spans="1:5" x14ac:dyDescent="0.3">
      <c r="A17543" s="33" t="s">
        <v>4</v>
      </c>
      <c r="B17543" s="33" t="s">
        <v>53</v>
      </c>
      <c r="C17543" s="33">
        <v>90000</v>
      </c>
      <c r="D17543" s="33" t="s">
        <v>6558</v>
      </c>
      <c r="E17543" t="str">
        <f t="shared" si="278"/>
        <v>$75K-$100K</v>
      </c>
    </row>
    <row r="17544" spans="1:5" x14ac:dyDescent="0.3">
      <c r="A17544" s="33" t="s">
        <v>2</v>
      </c>
      <c r="B17544" s="33" t="s">
        <v>53</v>
      </c>
      <c r="C17544" s="33">
        <v>90000</v>
      </c>
      <c r="D17544" s="33" t="s">
        <v>6559</v>
      </c>
      <c r="E17544" t="str">
        <f t="shared" si="278"/>
        <v>$75K-$100K</v>
      </c>
    </row>
    <row r="17545" spans="1:5" x14ac:dyDescent="0.3">
      <c r="A17545" s="33" t="s">
        <v>4</v>
      </c>
      <c r="B17545" s="33" t="s">
        <v>53</v>
      </c>
      <c r="C17545" s="33">
        <v>125000</v>
      </c>
      <c r="D17545" s="33" t="s">
        <v>6560</v>
      </c>
      <c r="E17545" t="str">
        <f t="shared" si="278"/>
        <v>$100K-$125K</v>
      </c>
    </row>
    <row r="17546" spans="1:5" x14ac:dyDescent="0.3">
      <c r="A17546" s="33" t="s">
        <v>1</v>
      </c>
      <c r="B17546" s="33" t="s">
        <v>69</v>
      </c>
      <c r="C17546" s="33">
        <v>166000</v>
      </c>
      <c r="D17546" s="33" t="s">
        <v>6364</v>
      </c>
      <c r="E17546" t="str">
        <f t="shared" si="278"/>
        <v>$125K-$200K</v>
      </c>
    </row>
    <row r="17547" spans="1:5" x14ac:dyDescent="0.3">
      <c r="A17547" s="33" t="s">
        <v>0</v>
      </c>
      <c r="B17547" s="33" t="s">
        <v>53</v>
      </c>
      <c r="C17547" s="33">
        <v>90000</v>
      </c>
      <c r="D17547" s="33" t="s">
        <v>6561</v>
      </c>
      <c r="E17547" t="str">
        <f t="shared" si="278"/>
        <v>$75K-$100K</v>
      </c>
    </row>
    <row r="17548" spans="1:5" x14ac:dyDescent="0.3">
      <c r="A17548" s="33" t="s">
        <v>2</v>
      </c>
      <c r="B17548" s="33" t="s">
        <v>53</v>
      </c>
      <c r="C17548" s="33">
        <v>37500</v>
      </c>
      <c r="D17548" s="33" t="s">
        <v>6562</v>
      </c>
      <c r="E17548" t="str">
        <f t="shared" si="278"/>
        <v>&lt;$75K</v>
      </c>
    </row>
    <row r="17549" spans="1:5" x14ac:dyDescent="0.3">
      <c r="A17549" s="33" t="s">
        <v>0</v>
      </c>
      <c r="B17549" s="33" t="s">
        <v>53</v>
      </c>
      <c r="C17549" s="33"/>
      <c r="D17549" s="33" t="s">
        <v>476</v>
      </c>
      <c r="E17549" t="str">
        <f t="shared" si="278"/>
        <v>No Data</v>
      </c>
    </row>
    <row r="17550" spans="1:5" x14ac:dyDescent="0.3">
      <c r="A17550" s="33" t="s">
        <v>126</v>
      </c>
      <c r="B17550" s="33" t="s">
        <v>53</v>
      </c>
      <c r="C17550" s="33">
        <v>181900</v>
      </c>
      <c r="D17550" s="33" t="s">
        <v>2470</v>
      </c>
      <c r="E17550" t="str">
        <f t="shared" si="278"/>
        <v>$125K-$200K</v>
      </c>
    </row>
    <row r="17551" spans="1:5" x14ac:dyDescent="0.3">
      <c r="A17551" s="33" t="s">
        <v>2</v>
      </c>
      <c r="B17551" s="33" t="s">
        <v>100</v>
      </c>
      <c r="C17551" s="33">
        <v>111175</v>
      </c>
      <c r="D17551" s="33" t="s">
        <v>6563</v>
      </c>
      <c r="E17551" t="str">
        <f t="shared" si="278"/>
        <v>$100K-$125K</v>
      </c>
    </row>
    <row r="17552" spans="1:5" x14ac:dyDescent="0.3">
      <c r="A17552" s="33" t="s">
        <v>52</v>
      </c>
      <c r="B17552" s="33" t="s">
        <v>68</v>
      </c>
      <c r="C17552" s="33"/>
      <c r="D17552" s="33" t="s">
        <v>6564</v>
      </c>
      <c r="E17552" t="str">
        <f t="shared" si="278"/>
        <v>No Data</v>
      </c>
    </row>
    <row r="17553" spans="1:5" x14ac:dyDescent="0.3">
      <c r="A17553" s="33" t="s">
        <v>4</v>
      </c>
      <c r="B17553" s="33" t="s">
        <v>54</v>
      </c>
      <c r="C17553" s="33">
        <v>166500</v>
      </c>
      <c r="D17553" s="33" t="s">
        <v>225</v>
      </c>
      <c r="E17553" t="str">
        <f t="shared" si="278"/>
        <v>$125K-$200K</v>
      </c>
    </row>
    <row r="17554" spans="1:5" x14ac:dyDescent="0.3">
      <c r="A17554" s="33" t="s">
        <v>0</v>
      </c>
      <c r="B17554" s="33" t="s">
        <v>53</v>
      </c>
      <c r="C17554" s="33"/>
      <c r="D17554" s="33" t="s">
        <v>609</v>
      </c>
      <c r="E17554" t="str">
        <f t="shared" si="278"/>
        <v>No Data</v>
      </c>
    </row>
    <row r="17555" spans="1:5" x14ac:dyDescent="0.3">
      <c r="A17555" s="33" t="s">
        <v>2</v>
      </c>
      <c r="B17555" s="33" t="s">
        <v>54</v>
      </c>
      <c r="C17555" s="33">
        <v>130300</v>
      </c>
      <c r="D17555" s="33" t="s">
        <v>378</v>
      </c>
      <c r="E17555" t="str">
        <f t="shared" si="278"/>
        <v>$125K-$200K</v>
      </c>
    </row>
    <row r="17556" spans="1:5" x14ac:dyDescent="0.3">
      <c r="A17556" s="33" t="s">
        <v>0</v>
      </c>
      <c r="B17556" s="33" t="s">
        <v>53</v>
      </c>
      <c r="C17556" s="33"/>
      <c r="D17556" s="33" t="s">
        <v>6565</v>
      </c>
      <c r="E17556" t="str">
        <f t="shared" si="278"/>
        <v>No Data</v>
      </c>
    </row>
    <row r="17557" spans="1:5" x14ac:dyDescent="0.3">
      <c r="A17557" s="33" t="s">
        <v>4</v>
      </c>
      <c r="B17557" s="33" t="s">
        <v>53</v>
      </c>
      <c r="C17557" s="33"/>
      <c r="D17557" s="33" t="s">
        <v>6566</v>
      </c>
      <c r="E17557" t="str">
        <f t="shared" si="278"/>
        <v>No Data</v>
      </c>
    </row>
    <row r="17558" spans="1:5" x14ac:dyDescent="0.3">
      <c r="A17558" s="33" t="s">
        <v>0</v>
      </c>
      <c r="B17558" s="33" t="s">
        <v>53</v>
      </c>
      <c r="C17558" s="33">
        <v>179500</v>
      </c>
      <c r="D17558" s="33" t="s">
        <v>611</v>
      </c>
      <c r="E17558" t="str">
        <f t="shared" si="278"/>
        <v>$125K-$200K</v>
      </c>
    </row>
    <row r="17559" spans="1:5" x14ac:dyDescent="0.3">
      <c r="A17559" s="33" t="s">
        <v>128</v>
      </c>
      <c r="B17559" s="33" t="s">
        <v>56</v>
      </c>
      <c r="C17559" s="33">
        <v>147500</v>
      </c>
      <c r="D17559" s="33" t="s">
        <v>267</v>
      </c>
      <c r="E17559" t="str">
        <f t="shared" si="278"/>
        <v>$125K-$200K</v>
      </c>
    </row>
    <row r="17560" spans="1:5" x14ac:dyDescent="0.3">
      <c r="A17560" s="33" t="s">
        <v>125</v>
      </c>
      <c r="B17560" s="33" t="s">
        <v>53</v>
      </c>
      <c r="C17560" s="33">
        <v>168274.5</v>
      </c>
      <c r="D17560" s="33" t="s">
        <v>1995</v>
      </c>
      <c r="E17560" t="str">
        <f t="shared" si="278"/>
        <v>$125K-$200K</v>
      </c>
    </row>
    <row r="17561" spans="1:5" x14ac:dyDescent="0.3">
      <c r="A17561" s="33" t="s">
        <v>4</v>
      </c>
      <c r="B17561" s="33" t="s">
        <v>53</v>
      </c>
      <c r="C17561" s="33"/>
      <c r="D17561" s="33" t="s">
        <v>2840</v>
      </c>
      <c r="E17561" t="str">
        <f t="shared" si="278"/>
        <v>No Data</v>
      </c>
    </row>
    <row r="17562" spans="1:5" x14ac:dyDescent="0.3">
      <c r="A17562" s="33" t="s">
        <v>0</v>
      </c>
      <c r="B17562" s="33" t="s">
        <v>53</v>
      </c>
      <c r="C17562" s="33">
        <v>88250</v>
      </c>
      <c r="D17562" s="33" t="s">
        <v>6567</v>
      </c>
      <c r="E17562" t="str">
        <f t="shared" si="278"/>
        <v>$75K-$100K</v>
      </c>
    </row>
    <row r="17563" spans="1:5" x14ac:dyDescent="0.3">
      <c r="A17563" s="33" t="s">
        <v>0</v>
      </c>
      <c r="B17563" s="33" t="s">
        <v>54</v>
      </c>
      <c r="C17563" s="33">
        <v>109107</v>
      </c>
      <c r="D17563" s="33" t="s">
        <v>6568</v>
      </c>
      <c r="E17563" t="str">
        <f t="shared" si="278"/>
        <v>$100K-$125K</v>
      </c>
    </row>
    <row r="17564" spans="1:5" x14ac:dyDescent="0.3">
      <c r="A17564" s="33" t="s">
        <v>4</v>
      </c>
      <c r="B17564" s="33" t="s">
        <v>53</v>
      </c>
      <c r="C17564" s="33">
        <v>120000</v>
      </c>
      <c r="D17564" s="33" t="s">
        <v>667</v>
      </c>
      <c r="E17564" t="str">
        <f t="shared" si="278"/>
        <v>$100K-$125K</v>
      </c>
    </row>
    <row r="17565" spans="1:5" x14ac:dyDescent="0.3">
      <c r="A17565" s="33" t="s">
        <v>0</v>
      </c>
      <c r="B17565" s="33" t="s">
        <v>53</v>
      </c>
      <c r="C17565" s="33"/>
      <c r="D17565" s="33" t="s">
        <v>3958</v>
      </c>
      <c r="E17565" t="str">
        <f t="shared" si="278"/>
        <v>No Data</v>
      </c>
    </row>
    <row r="17566" spans="1:5" x14ac:dyDescent="0.3">
      <c r="A17566" s="33" t="s">
        <v>126</v>
      </c>
      <c r="B17566" s="33" t="s">
        <v>53</v>
      </c>
      <c r="C17566" s="33">
        <v>180000</v>
      </c>
      <c r="D17566" s="33" t="s">
        <v>651</v>
      </c>
      <c r="E17566" t="str">
        <f t="shared" si="278"/>
        <v>$125K-$200K</v>
      </c>
    </row>
    <row r="17567" spans="1:5" x14ac:dyDescent="0.3">
      <c r="A17567" s="33" t="s">
        <v>126</v>
      </c>
      <c r="B17567" s="33" t="s">
        <v>81</v>
      </c>
      <c r="C17567" s="33">
        <v>147500</v>
      </c>
      <c r="D17567" s="33" t="s">
        <v>5636</v>
      </c>
      <c r="E17567" t="str">
        <f t="shared" si="278"/>
        <v>$125K-$200K</v>
      </c>
    </row>
    <row r="17568" spans="1:5" x14ac:dyDescent="0.3">
      <c r="A17568" s="33" t="s">
        <v>2</v>
      </c>
      <c r="B17568" s="33" t="s">
        <v>53</v>
      </c>
      <c r="C17568" s="33">
        <v>75000</v>
      </c>
      <c r="D17568" s="33" t="s">
        <v>238</v>
      </c>
      <c r="E17568" t="str">
        <f t="shared" si="278"/>
        <v>&lt;$75K</v>
      </c>
    </row>
    <row r="17569" spans="1:5" x14ac:dyDescent="0.3">
      <c r="A17569" s="33" t="s">
        <v>2</v>
      </c>
      <c r="B17569" s="33" t="s">
        <v>107</v>
      </c>
      <c r="C17569" s="33">
        <v>105000</v>
      </c>
      <c r="D17569" s="33" t="s">
        <v>211</v>
      </c>
      <c r="E17569" t="str">
        <f t="shared" si="278"/>
        <v>$100K-$125K</v>
      </c>
    </row>
    <row r="17570" spans="1:5" x14ac:dyDescent="0.3">
      <c r="A17570" s="33" t="s">
        <v>125</v>
      </c>
      <c r="B17570" s="33" t="s">
        <v>92</v>
      </c>
      <c r="C17570" s="33">
        <v>111202</v>
      </c>
      <c r="D17570" s="33" t="s">
        <v>532</v>
      </c>
      <c r="E17570" t="str">
        <f t="shared" si="278"/>
        <v>$100K-$125K</v>
      </c>
    </row>
    <row r="17571" spans="1:5" x14ac:dyDescent="0.3">
      <c r="A17571" s="33" t="s">
        <v>2</v>
      </c>
      <c r="B17571" s="33" t="s">
        <v>53</v>
      </c>
      <c r="C17571" s="33"/>
      <c r="D17571" s="33" t="s">
        <v>520</v>
      </c>
      <c r="E17571" t="str">
        <f t="shared" si="278"/>
        <v>No Data</v>
      </c>
    </row>
    <row r="17572" spans="1:5" x14ac:dyDescent="0.3">
      <c r="A17572" s="33" t="s">
        <v>4</v>
      </c>
      <c r="B17572" s="33" t="s">
        <v>81</v>
      </c>
      <c r="C17572" s="33">
        <v>147500</v>
      </c>
      <c r="D17572" s="33" t="s">
        <v>6569</v>
      </c>
      <c r="E17572" t="str">
        <f t="shared" si="278"/>
        <v>$125K-$200K</v>
      </c>
    </row>
    <row r="17573" spans="1:5" x14ac:dyDescent="0.3">
      <c r="A17573" s="33" t="s">
        <v>2</v>
      </c>
      <c r="B17573" s="33" t="s">
        <v>53</v>
      </c>
      <c r="C17573" s="33">
        <v>90000</v>
      </c>
      <c r="D17573" s="33" t="s">
        <v>1099</v>
      </c>
      <c r="E17573" t="str">
        <f t="shared" si="278"/>
        <v>$75K-$100K</v>
      </c>
    </row>
    <row r="17574" spans="1:5" x14ac:dyDescent="0.3">
      <c r="A17574" s="33" t="s">
        <v>2</v>
      </c>
      <c r="B17574" s="33" t="s">
        <v>53</v>
      </c>
      <c r="C17574" s="33">
        <v>85000</v>
      </c>
      <c r="D17574" s="33" t="s">
        <v>6570</v>
      </c>
      <c r="E17574" t="str">
        <f t="shared" si="278"/>
        <v>$75K-$100K</v>
      </c>
    </row>
    <row r="17575" spans="1:5" x14ac:dyDescent="0.3">
      <c r="A17575" s="33" t="s">
        <v>126</v>
      </c>
      <c r="B17575" s="33" t="s">
        <v>81</v>
      </c>
      <c r="C17575" s="33">
        <v>90000</v>
      </c>
      <c r="D17575" s="33" t="s">
        <v>235</v>
      </c>
      <c r="E17575" t="str">
        <f t="shared" si="278"/>
        <v>$75K-$100K</v>
      </c>
    </row>
    <row r="17576" spans="1:5" x14ac:dyDescent="0.3">
      <c r="A17576" s="33" t="s">
        <v>1</v>
      </c>
      <c r="B17576" s="33" t="s">
        <v>88</v>
      </c>
      <c r="C17576" s="33">
        <v>64800</v>
      </c>
      <c r="D17576" s="33" t="s">
        <v>857</v>
      </c>
      <c r="E17576" t="str">
        <f t="shared" si="278"/>
        <v>&lt;$75K</v>
      </c>
    </row>
    <row r="17577" spans="1:5" x14ac:dyDescent="0.3">
      <c r="A17577" s="33" t="s">
        <v>2</v>
      </c>
      <c r="B17577" s="33" t="s">
        <v>53</v>
      </c>
      <c r="C17577" s="33"/>
      <c r="D17577" s="33" t="s">
        <v>6571</v>
      </c>
      <c r="E17577" t="str">
        <f t="shared" si="278"/>
        <v>No Data</v>
      </c>
    </row>
    <row r="17578" spans="1:5" x14ac:dyDescent="0.3">
      <c r="A17578" s="33" t="s">
        <v>1</v>
      </c>
      <c r="B17578" s="33" t="s">
        <v>54</v>
      </c>
      <c r="C17578" s="33">
        <v>125000</v>
      </c>
      <c r="D17578" s="33" t="s">
        <v>6572</v>
      </c>
      <c r="E17578" t="str">
        <f t="shared" si="278"/>
        <v>$100K-$125K</v>
      </c>
    </row>
    <row r="17579" spans="1:5" x14ac:dyDescent="0.3">
      <c r="A17579" s="33" t="s">
        <v>2</v>
      </c>
      <c r="B17579" s="33" t="s">
        <v>53</v>
      </c>
      <c r="C17579" s="33"/>
      <c r="D17579" s="33" t="s">
        <v>989</v>
      </c>
      <c r="E17579" t="str">
        <f t="shared" si="278"/>
        <v>No Data</v>
      </c>
    </row>
    <row r="17580" spans="1:5" x14ac:dyDescent="0.3">
      <c r="A17580" s="33" t="s">
        <v>0</v>
      </c>
      <c r="B17580" s="33" t="s">
        <v>53</v>
      </c>
      <c r="C17580" s="33">
        <v>95700</v>
      </c>
      <c r="D17580" s="33" t="s">
        <v>409</v>
      </c>
      <c r="E17580" t="str">
        <f t="shared" si="278"/>
        <v>$75K-$100K</v>
      </c>
    </row>
    <row r="17581" spans="1:5" x14ac:dyDescent="0.3">
      <c r="A17581" s="33" t="s">
        <v>0</v>
      </c>
      <c r="B17581" s="33" t="s">
        <v>53</v>
      </c>
      <c r="C17581" s="33">
        <v>55000</v>
      </c>
      <c r="D17581" s="33" t="s">
        <v>6573</v>
      </c>
      <c r="E17581" t="str">
        <f t="shared" si="278"/>
        <v>&lt;$75K</v>
      </c>
    </row>
    <row r="17582" spans="1:5" x14ac:dyDescent="0.3">
      <c r="A17582" s="33" t="s">
        <v>2</v>
      </c>
      <c r="B17582" s="33" t="s">
        <v>53</v>
      </c>
      <c r="C17582" s="33">
        <v>70000</v>
      </c>
      <c r="D17582" s="33" t="s">
        <v>6574</v>
      </c>
      <c r="E17582" t="str">
        <f t="shared" si="278"/>
        <v>&lt;$75K</v>
      </c>
    </row>
    <row r="17583" spans="1:5" x14ac:dyDescent="0.3">
      <c r="A17583" s="33" t="s">
        <v>2</v>
      </c>
      <c r="B17583" s="33" t="s">
        <v>54</v>
      </c>
      <c r="C17583" s="33"/>
      <c r="D17583" s="33" t="s">
        <v>1604</v>
      </c>
      <c r="E17583" t="str">
        <f t="shared" si="278"/>
        <v>No Data</v>
      </c>
    </row>
    <row r="17584" spans="1:5" x14ac:dyDescent="0.3">
      <c r="A17584" s="33" t="s">
        <v>2</v>
      </c>
      <c r="B17584" s="33" t="s">
        <v>110</v>
      </c>
      <c r="C17584" s="33">
        <v>89100</v>
      </c>
      <c r="D17584" s="33" t="s">
        <v>3651</v>
      </c>
      <c r="E17584" t="str">
        <f t="shared" si="278"/>
        <v>$75K-$100K</v>
      </c>
    </row>
    <row r="17585" spans="1:5" x14ac:dyDescent="0.3">
      <c r="A17585" s="33" t="s">
        <v>0</v>
      </c>
      <c r="B17585" s="33" t="s">
        <v>53</v>
      </c>
      <c r="C17585" s="33">
        <v>136400</v>
      </c>
      <c r="D17585" s="33" t="s">
        <v>516</v>
      </c>
      <c r="E17585" t="str">
        <f t="shared" si="278"/>
        <v>$125K-$200K</v>
      </c>
    </row>
    <row r="17586" spans="1:5" x14ac:dyDescent="0.3">
      <c r="A17586" s="33" t="s">
        <v>4</v>
      </c>
      <c r="B17586" s="33" t="s">
        <v>53</v>
      </c>
      <c r="C17586" s="33"/>
      <c r="D17586" s="33" t="s">
        <v>3078</v>
      </c>
      <c r="E17586" t="str">
        <f t="shared" si="278"/>
        <v>No Data</v>
      </c>
    </row>
    <row r="17587" spans="1:5" x14ac:dyDescent="0.3">
      <c r="A17587" s="33" t="s">
        <v>2</v>
      </c>
      <c r="B17587" s="33" t="s">
        <v>53</v>
      </c>
      <c r="C17587" s="33">
        <v>50000</v>
      </c>
      <c r="D17587" s="33" t="s">
        <v>6575</v>
      </c>
      <c r="E17587" t="str">
        <f t="shared" si="278"/>
        <v>&lt;$75K</v>
      </c>
    </row>
    <row r="17588" spans="1:5" x14ac:dyDescent="0.3">
      <c r="A17588" s="33" t="s">
        <v>2</v>
      </c>
      <c r="B17588" s="33" t="s">
        <v>53</v>
      </c>
      <c r="C17588" s="33"/>
      <c r="D17588" s="33" t="s">
        <v>1044</v>
      </c>
      <c r="E17588" t="str">
        <f t="shared" si="278"/>
        <v>No Data</v>
      </c>
    </row>
    <row r="17589" spans="1:5" x14ac:dyDescent="0.3">
      <c r="A17589" s="33" t="s">
        <v>128</v>
      </c>
      <c r="B17589" s="33" t="s">
        <v>53</v>
      </c>
      <c r="C17589" s="33">
        <v>140000</v>
      </c>
      <c r="D17589" s="33" t="s">
        <v>6576</v>
      </c>
      <c r="E17589" t="str">
        <f t="shared" si="278"/>
        <v>$125K-$200K</v>
      </c>
    </row>
    <row r="17590" spans="1:5" x14ac:dyDescent="0.3">
      <c r="A17590" s="33" t="s">
        <v>0</v>
      </c>
      <c r="B17590" s="33" t="s">
        <v>53</v>
      </c>
      <c r="C17590" s="33">
        <v>190000</v>
      </c>
      <c r="D17590" s="33" t="s">
        <v>3462</v>
      </c>
      <c r="E17590" t="str">
        <f t="shared" si="278"/>
        <v>$125K-$200K</v>
      </c>
    </row>
    <row r="17591" spans="1:5" x14ac:dyDescent="0.3">
      <c r="A17591" s="33" t="s">
        <v>0</v>
      </c>
      <c r="B17591" s="33" t="s">
        <v>53</v>
      </c>
      <c r="C17591" s="33">
        <v>114903.7265625</v>
      </c>
      <c r="D17591" s="33" t="s">
        <v>6577</v>
      </c>
      <c r="E17591" t="str">
        <f t="shared" si="278"/>
        <v>$100K-$125K</v>
      </c>
    </row>
    <row r="17592" spans="1:5" x14ac:dyDescent="0.3">
      <c r="A17592" s="33" t="s">
        <v>126</v>
      </c>
      <c r="B17592" s="33" t="s">
        <v>53</v>
      </c>
      <c r="C17592" s="33"/>
      <c r="D17592" s="33" t="s">
        <v>6578</v>
      </c>
      <c r="E17592" t="str">
        <f t="shared" si="278"/>
        <v>No Data</v>
      </c>
    </row>
    <row r="17593" spans="1:5" x14ac:dyDescent="0.3">
      <c r="A17593" s="33" t="s">
        <v>0</v>
      </c>
      <c r="B17593" s="33" t="s">
        <v>53</v>
      </c>
      <c r="C17593" s="33">
        <v>125000</v>
      </c>
      <c r="D17593" s="33" t="s">
        <v>479</v>
      </c>
      <c r="E17593" t="str">
        <f t="shared" si="278"/>
        <v>$100K-$125K</v>
      </c>
    </row>
    <row r="17594" spans="1:5" x14ac:dyDescent="0.3">
      <c r="A17594" s="33" t="s">
        <v>4</v>
      </c>
      <c r="B17594" s="33" t="s">
        <v>53</v>
      </c>
      <c r="C17594" s="33"/>
      <c r="D17594" s="33" t="s">
        <v>6579</v>
      </c>
      <c r="E17594" t="str">
        <f t="shared" si="278"/>
        <v>No Data</v>
      </c>
    </row>
    <row r="17595" spans="1:5" x14ac:dyDescent="0.3">
      <c r="A17595" s="33" t="s">
        <v>4</v>
      </c>
      <c r="B17595" s="33" t="s">
        <v>53</v>
      </c>
      <c r="C17595" s="33"/>
      <c r="D17595" s="33" t="s">
        <v>252</v>
      </c>
      <c r="E17595" t="str">
        <f t="shared" si="278"/>
        <v>No Data</v>
      </c>
    </row>
    <row r="17596" spans="1:5" x14ac:dyDescent="0.3">
      <c r="A17596" s="33" t="s">
        <v>125</v>
      </c>
      <c r="B17596" s="33" t="s">
        <v>53</v>
      </c>
      <c r="C17596" s="33">
        <v>103000</v>
      </c>
      <c r="D17596" s="33" t="s">
        <v>2976</v>
      </c>
      <c r="E17596" t="str">
        <f t="shared" si="278"/>
        <v>$100K-$125K</v>
      </c>
    </row>
    <row r="17597" spans="1:5" x14ac:dyDescent="0.3">
      <c r="A17597" s="33" t="s">
        <v>126</v>
      </c>
      <c r="B17597" s="33" t="s">
        <v>97</v>
      </c>
      <c r="C17597" s="33">
        <v>147500</v>
      </c>
      <c r="D17597" s="33" t="s">
        <v>1629</v>
      </c>
      <c r="E17597" t="str">
        <f t="shared" si="278"/>
        <v>$125K-$200K</v>
      </c>
    </row>
    <row r="17598" spans="1:5" x14ac:dyDescent="0.3">
      <c r="A17598" s="33" t="s">
        <v>2</v>
      </c>
      <c r="B17598" s="33" t="s">
        <v>53</v>
      </c>
      <c r="C17598" s="33"/>
      <c r="D17598" s="33" t="s">
        <v>3476</v>
      </c>
      <c r="E17598" t="str">
        <f t="shared" si="278"/>
        <v>No Data</v>
      </c>
    </row>
    <row r="17599" spans="1:5" x14ac:dyDescent="0.3">
      <c r="A17599" s="33" t="s">
        <v>2</v>
      </c>
      <c r="B17599" s="33" t="s">
        <v>53</v>
      </c>
      <c r="C17599" s="33">
        <v>148138.5</v>
      </c>
      <c r="D17599" s="33" t="s">
        <v>499</v>
      </c>
      <c r="E17599" t="str">
        <f t="shared" si="278"/>
        <v>$125K-$200K</v>
      </c>
    </row>
    <row r="17600" spans="1:5" x14ac:dyDescent="0.3">
      <c r="A17600" s="33" t="s">
        <v>126</v>
      </c>
      <c r="B17600" s="33" t="s">
        <v>54</v>
      </c>
      <c r="C17600" s="33">
        <v>197500</v>
      </c>
      <c r="D17600" s="33" t="s">
        <v>479</v>
      </c>
      <c r="E17600" t="str">
        <f t="shared" si="278"/>
        <v>$125K-$200K</v>
      </c>
    </row>
    <row r="17601" spans="1:5" x14ac:dyDescent="0.3">
      <c r="A17601" s="33" t="s">
        <v>0</v>
      </c>
      <c r="B17601" s="33" t="s">
        <v>88</v>
      </c>
      <c r="C17601" s="33">
        <v>204381</v>
      </c>
      <c r="D17601" s="33" t="s">
        <v>3925</v>
      </c>
      <c r="E17601" t="str">
        <f t="shared" si="278"/>
        <v>&gt;$200K</v>
      </c>
    </row>
    <row r="17602" spans="1:5" x14ac:dyDescent="0.3">
      <c r="A17602" s="33" t="s">
        <v>0</v>
      </c>
      <c r="B17602" s="33" t="s">
        <v>53</v>
      </c>
      <c r="C17602" s="33"/>
      <c r="D17602" s="33" t="s">
        <v>3169</v>
      </c>
      <c r="E17602" t="str">
        <f t="shared" si="278"/>
        <v>No Data</v>
      </c>
    </row>
    <row r="17603" spans="1:5" x14ac:dyDescent="0.3">
      <c r="A17603" s="33" t="s">
        <v>52</v>
      </c>
      <c r="B17603" s="33" t="s">
        <v>53</v>
      </c>
      <c r="C17603" s="33"/>
      <c r="D17603" s="33" t="s">
        <v>252</v>
      </c>
      <c r="E17603" t="str">
        <f t="shared" ref="E17603:E17666" si="279">_xlfn.XLOOKUP(C17603,$H$16:$H$21,$G$16:$G$21,,1)</f>
        <v>No Data</v>
      </c>
    </row>
    <row r="17604" spans="1:5" x14ac:dyDescent="0.3">
      <c r="A17604" s="33" t="s">
        <v>2</v>
      </c>
      <c r="B17604" s="33" t="s">
        <v>53</v>
      </c>
      <c r="C17604" s="33">
        <v>80000</v>
      </c>
      <c r="D17604" s="33" t="s">
        <v>5181</v>
      </c>
      <c r="E17604" t="str">
        <f t="shared" si="279"/>
        <v>$75K-$100K</v>
      </c>
    </row>
    <row r="17605" spans="1:5" x14ac:dyDescent="0.3">
      <c r="A17605" s="33" t="s">
        <v>126</v>
      </c>
      <c r="B17605" s="33" t="s">
        <v>53</v>
      </c>
      <c r="C17605" s="33">
        <v>150000</v>
      </c>
      <c r="D17605" s="33" t="s">
        <v>238</v>
      </c>
      <c r="E17605" t="str">
        <f t="shared" si="279"/>
        <v>$125K-$200K</v>
      </c>
    </row>
    <row r="17606" spans="1:5" x14ac:dyDescent="0.3">
      <c r="A17606" s="33" t="s">
        <v>2</v>
      </c>
      <c r="B17606" s="33" t="s">
        <v>53</v>
      </c>
      <c r="C17606" s="33">
        <v>105000</v>
      </c>
      <c r="D17606" s="33" t="s">
        <v>268</v>
      </c>
      <c r="E17606" t="str">
        <f t="shared" si="279"/>
        <v>$100K-$125K</v>
      </c>
    </row>
    <row r="17607" spans="1:5" x14ac:dyDescent="0.3">
      <c r="A17607" s="33" t="s">
        <v>52</v>
      </c>
      <c r="B17607" s="33" t="s">
        <v>53</v>
      </c>
      <c r="C17607" s="33">
        <v>125000</v>
      </c>
      <c r="D17607" s="33" t="s">
        <v>6580</v>
      </c>
      <c r="E17607" t="str">
        <f t="shared" si="279"/>
        <v>$100K-$125K</v>
      </c>
    </row>
    <row r="17608" spans="1:5" x14ac:dyDescent="0.3">
      <c r="A17608" s="33" t="s">
        <v>126</v>
      </c>
      <c r="B17608" s="33" t="s">
        <v>53</v>
      </c>
      <c r="C17608" s="33">
        <v>105000</v>
      </c>
      <c r="D17608" s="33" t="s">
        <v>265</v>
      </c>
      <c r="E17608" t="str">
        <f t="shared" si="279"/>
        <v>$100K-$125K</v>
      </c>
    </row>
    <row r="17609" spans="1:5" x14ac:dyDescent="0.3">
      <c r="A17609" s="33" t="s">
        <v>0</v>
      </c>
      <c r="B17609" s="33" t="s">
        <v>53</v>
      </c>
      <c r="C17609" s="33">
        <v>135000</v>
      </c>
      <c r="D17609" s="33" t="s">
        <v>6581</v>
      </c>
      <c r="E17609" t="str">
        <f t="shared" si="279"/>
        <v>$125K-$200K</v>
      </c>
    </row>
    <row r="17610" spans="1:5" x14ac:dyDescent="0.3">
      <c r="A17610" s="33" t="s">
        <v>128</v>
      </c>
      <c r="B17610" s="33" t="s">
        <v>54</v>
      </c>
      <c r="C17610" s="33">
        <v>125000</v>
      </c>
      <c r="D17610" s="33" t="s">
        <v>328</v>
      </c>
      <c r="E17610" t="str">
        <f t="shared" si="279"/>
        <v>$100K-$125K</v>
      </c>
    </row>
    <row r="17611" spans="1:5" x14ac:dyDescent="0.3">
      <c r="A17611" s="33" t="s">
        <v>0</v>
      </c>
      <c r="B17611" s="33" t="s">
        <v>53</v>
      </c>
      <c r="C17611" s="33"/>
      <c r="D17611" s="33" t="s">
        <v>480</v>
      </c>
      <c r="E17611" t="str">
        <f t="shared" si="279"/>
        <v>No Data</v>
      </c>
    </row>
    <row r="17612" spans="1:5" x14ac:dyDescent="0.3">
      <c r="A17612" s="33" t="s">
        <v>126</v>
      </c>
      <c r="B17612" s="33" t="s">
        <v>53</v>
      </c>
      <c r="C17612" s="33">
        <v>120500</v>
      </c>
      <c r="D17612" s="33" t="s">
        <v>520</v>
      </c>
      <c r="E17612" t="str">
        <f t="shared" si="279"/>
        <v>$100K-$125K</v>
      </c>
    </row>
    <row r="17613" spans="1:5" x14ac:dyDescent="0.3">
      <c r="A17613" s="33" t="s">
        <v>2</v>
      </c>
      <c r="B17613" s="33" t="s">
        <v>53</v>
      </c>
      <c r="C17613" s="33">
        <v>92527.5</v>
      </c>
      <c r="D17613" s="33" t="s">
        <v>6582</v>
      </c>
      <c r="E17613" t="str">
        <f t="shared" si="279"/>
        <v>$75K-$100K</v>
      </c>
    </row>
    <row r="17614" spans="1:5" x14ac:dyDescent="0.3">
      <c r="A17614" s="33" t="s">
        <v>2</v>
      </c>
      <c r="B17614" s="33" t="s">
        <v>53</v>
      </c>
      <c r="C17614" s="33"/>
      <c r="D17614" s="33" t="s">
        <v>2696</v>
      </c>
      <c r="E17614" t="str">
        <f t="shared" si="279"/>
        <v>No Data</v>
      </c>
    </row>
    <row r="17615" spans="1:5" x14ac:dyDescent="0.3">
      <c r="A17615" s="33" t="s">
        <v>66</v>
      </c>
      <c r="B17615" s="33" t="s">
        <v>81</v>
      </c>
      <c r="C17615" s="33">
        <v>130000</v>
      </c>
      <c r="D17615" s="33" t="s">
        <v>6583</v>
      </c>
      <c r="E17615" t="str">
        <f t="shared" si="279"/>
        <v>$125K-$200K</v>
      </c>
    </row>
    <row r="17616" spans="1:5" x14ac:dyDescent="0.3">
      <c r="A17616" s="33" t="s">
        <v>0</v>
      </c>
      <c r="B17616" s="33" t="s">
        <v>54</v>
      </c>
      <c r="C17616" s="33"/>
      <c r="D17616" s="33" t="s">
        <v>6584</v>
      </c>
      <c r="E17616" t="str">
        <f t="shared" si="279"/>
        <v>No Data</v>
      </c>
    </row>
    <row r="17617" spans="1:5" x14ac:dyDescent="0.3">
      <c r="A17617" s="33" t="s">
        <v>0</v>
      </c>
      <c r="B17617" s="33" t="s">
        <v>53</v>
      </c>
      <c r="C17617" s="33">
        <v>122500</v>
      </c>
      <c r="D17617" s="33" t="s">
        <v>488</v>
      </c>
      <c r="E17617" t="str">
        <f t="shared" si="279"/>
        <v>$100K-$125K</v>
      </c>
    </row>
    <row r="17618" spans="1:5" x14ac:dyDescent="0.3">
      <c r="A17618" s="33" t="s">
        <v>0</v>
      </c>
      <c r="B17618" s="33" t="s">
        <v>53</v>
      </c>
      <c r="C17618" s="33">
        <v>115750</v>
      </c>
      <c r="D17618" s="33" t="s">
        <v>516</v>
      </c>
      <c r="E17618" t="str">
        <f t="shared" si="279"/>
        <v>$100K-$125K</v>
      </c>
    </row>
    <row r="17619" spans="1:5" x14ac:dyDescent="0.3">
      <c r="A17619" s="33" t="s">
        <v>0</v>
      </c>
      <c r="B17619" s="33" t="s">
        <v>72</v>
      </c>
      <c r="C17619" s="33">
        <v>88128</v>
      </c>
      <c r="D17619" s="33" t="s">
        <v>6585</v>
      </c>
      <c r="E17619" t="str">
        <f t="shared" si="279"/>
        <v>$75K-$100K</v>
      </c>
    </row>
    <row r="17620" spans="1:5" x14ac:dyDescent="0.3">
      <c r="A17620" s="33" t="s">
        <v>128</v>
      </c>
      <c r="B17620" s="33" t="s">
        <v>53</v>
      </c>
      <c r="C17620" s="33">
        <v>125000</v>
      </c>
      <c r="D17620" s="33" t="s">
        <v>1371</v>
      </c>
      <c r="E17620" t="str">
        <f t="shared" si="279"/>
        <v>$100K-$125K</v>
      </c>
    </row>
    <row r="17621" spans="1:5" x14ac:dyDescent="0.3">
      <c r="A17621" s="33" t="s">
        <v>0</v>
      </c>
      <c r="B17621" s="33" t="s">
        <v>53</v>
      </c>
      <c r="C17621" s="33">
        <v>170000</v>
      </c>
      <c r="D17621" s="33" t="s">
        <v>228</v>
      </c>
      <c r="E17621" t="str">
        <f t="shared" si="279"/>
        <v>$125K-$200K</v>
      </c>
    </row>
    <row r="17622" spans="1:5" x14ac:dyDescent="0.3">
      <c r="A17622" s="33" t="s">
        <v>2</v>
      </c>
      <c r="B17622" s="33" t="s">
        <v>53</v>
      </c>
      <c r="C17622" s="33">
        <v>67043</v>
      </c>
      <c r="D17622" s="33" t="s">
        <v>4484</v>
      </c>
      <c r="E17622" t="str">
        <f t="shared" si="279"/>
        <v>&lt;$75K</v>
      </c>
    </row>
    <row r="17623" spans="1:5" x14ac:dyDescent="0.3">
      <c r="A17623" s="33" t="s">
        <v>0</v>
      </c>
      <c r="B17623" s="33" t="s">
        <v>53</v>
      </c>
      <c r="C17623" s="33">
        <v>230000</v>
      </c>
      <c r="D17623" s="33" t="s">
        <v>1084</v>
      </c>
      <c r="E17623" t="str">
        <f t="shared" si="279"/>
        <v>&gt;$200K</v>
      </c>
    </row>
    <row r="17624" spans="1:5" x14ac:dyDescent="0.3">
      <c r="A17624" s="33" t="s">
        <v>66</v>
      </c>
      <c r="B17624" s="33" t="s">
        <v>70</v>
      </c>
      <c r="C17624" s="33">
        <v>89100</v>
      </c>
      <c r="D17624" s="33" t="s">
        <v>1561</v>
      </c>
      <c r="E17624" t="str">
        <f t="shared" si="279"/>
        <v>$75K-$100K</v>
      </c>
    </row>
    <row r="17625" spans="1:5" x14ac:dyDescent="0.3">
      <c r="A17625" s="33" t="s">
        <v>128</v>
      </c>
      <c r="B17625" s="33" t="s">
        <v>54</v>
      </c>
      <c r="C17625" s="33"/>
      <c r="D17625" s="33" t="s">
        <v>6179</v>
      </c>
      <c r="E17625" t="str">
        <f t="shared" si="279"/>
        <v>No Data</v>
      </c>
    </row>
    <row r="17626" spans="1:5" x14ac:dyDescent="0.3">
      <c r="A17626" s="33" t="s">
        <v>4</v>
      </c>
      <c r="B17626" s="33" t="s">
        <v>53</v>
      </c>
      <c r="C17626" s="33"/>
      <c r="D17626" s="33" t="s">
        <v>3131</v>
      </c>
      <c r="E17626" t="str">
        <f t="shared" si="279"/>
        <v>No Data</v>
      </c>
    </row>
    <row r="17627" spans="1:5" x14ac:dyDescent="0.3">
      <c r="A17627" s="33" t="s">
        <v>2</v>
      </c>
      <c r="B17627" s="33" t="s">
        <v>53</v>
      </c>
      <c r="C17627" s="33"/>
      <c r="D17627" s="33" t="s">
        <v>3008</v>
      </c>
      <c r="E17627" t="str">
        <f t="shared" si="279"/>
        <v>No Data</v>
      </c>
    </row>
    <row r="17628" spans="1:5" x14ac:dyDescent="0.3">
      <c r="A17628" s="33" t="s">
        <v>0</v>
      </c>
      <c r="B17628" s="33" t="s">
        <v>53</v>
      </c>
      <c r="C17628" s="33"/>
      <c r="D17628" s="33" t="s">
        <v>3602</v>
      </c>
      <c r="E17628" t="str">
        <f t="shared" si="279"/>
        <v>No Data</v>
      </c>
    </row>
    <row r="17629" spans="1:5" x14ac:dyDescent="0.3">
      <c r="A17629" s="33" t="s">
        <v>128</v>
      </c>
      <c r="B17629" s="33" t="s">
        <v>53</v>
      </c>
      <c r="C17629" s="33">
        <v>135000</v>
      </c>
      <c r="D17629" s="33" t="s">
        <v>3845</v>
      </c>
      <c r="E17629" t="str">
        <f t="shared" si="279"/>
        <v>$125K-$200K</v>
      </c>
    </row>
    <row r="17630" spans="1:5" x14ac:dyDescent="0.3">
      <c r="A17630" s="33" t="s">
        <v>125</v>
      </c>
      <c r="B17630" s="33" t="s">
        <v>53</v>
      </c>
      <c r="C17630" s="33"/>
      <c r="D17630" s="33" t="s">
        <v>3789</v>
      </c>
      <c r="E17630" t="str">
        <f t="shared" si="279"/>
        <v>No Data</v>
      </c>
    </row>
    <row r="17631" spans="1:5" x14ac:dyDescent="0.3">
      <c r="A17631" s="33" t="s">
        <v>0</v>
      </c>
      <c r="B17631" s="33" t="s">
        <v>53</v>
      </c>
      <c r="C17631" s="33">
        <v>186000</v>
      </c>
      <c r="D17631" s="33" t="s">
        <v>482</v>
      </c>
      <c r="E17631" t="str">
        <f t="shared" si="279"/>
        <v>$125K-$200K</v>
      </c>
    </row>
    <row r="17632" spans="1:5" x14ac:dyDescent="0.3">
      <c r="A17632" s="33" t="s">
        <v>128</v>
      </c>
      <c r="B17632" s="33" t="s">
        <v>53</v>
      </c>
      <c r="C17632" s="33">
        <v>254000</v>
      </c>
      <c r="D17632" s="33" t="s">
        <v>651</v>
      </c>
      <c r="E17632" t="str">
        <f t="shared" si="279"/>
        <v>&gt;$200K</v>
      </c>
    </row>
    <row r="17633" spans="1:5" x14ac:dyDescent="0.3">
      <c r="A17633" s="33" t="s">
        <v>0</v>
      </c>
      <c r="B17633" s="33" t="s">
        <v>53</v>
      </c>
      <c r="C17633" s="33"/>
      <c r="D17633" s="33" t="s">
        <v>258</v>
      </c>
      <c r="E17633" t="str">
        <f t="shared" si="279"/>
        <v>No Data</v>
      </c>
    </row>
    <row r="17634" spans="1:5" x14ac:dyDescent="0.3">
      <c r="A17634" s="33" t="s">
        <v>4</v>
      </c>
      <c r="B17634" s="33" t="s">
        <v>81</v>
      </c>
      <c r="C17634" s="33">
        <v>175000</v>
      </c>
      <c r="D17634" s="33" t="s">
        <v>6000</v>
      </c>
      <c r="E17634" t="str">
        <f t="shared" si="279"/>
        <v>$125K-$200K</v>
      </c>
    </row>
    <row r="17635" spans="1:5" x14ac:dyDescent="0.3">
      <c r="A17635" s="33" t="s">
        <v>1</v>
      </c>
      <c r="B17635" s="33" t="s">
        <v>80</v>
      </c>
      <c r="C17635" s="33">
        <v>79200</v>
      </c>
      <c r="D17635" s="33" t="s">
        <v>3405</v>
      </c>
      <c r="E17635" t="str">
        <f t="shared" si="279"/>
        <v>$75K-$100K</v>
      </c>
    </row>
    <row r="17636" spans="1:5" x14ac:dyDescent="0.3">
      <c r="A17636" s="33" t="s">
        <v>2</v>
      </c>
      <c r="B17636" s="33" t="s">
        <v>53</v>
      </c>
      <c r="C17636" s="33">
        <v>70000</v>
      </c>
      <c r="D17636" s="33" t="s">
        <v>2409</v>
      </c>
      <c r="E17636" t="str">
        <f t="shared" si="279"/>
        <v>&lt;$75K</v>
      </c>
    </row>
    <row r="17637" spans="1:5" x14ac:dyDescent="0.3">
      <c r="A17637" s="33" t="s">
        <v>4</v>
      </c>
      <c r="B17637" s="33" t="s">
        <v>54</v>
      </c>
      <c r="C17637" s="33"/>
      <c r="D17637" s="33" t="s">
        <v>6586</v>
      </c>
      <c r="E17637" t="str">
        <f t="shared" si="279"/>
        <v>No Data</v>
      </c>
    </row>
    <row r="17638" spans="1:5" x14ac:dyDescent="0.3">
      <c r="A17638" s="33" t="s">
        <v>2</v>
      </c>
      <c r="B17638" s="33" t="s">
        <v>53</v>
      </c>
      <c r="C17638" s="33"/>
      <c r="D17638" s="33" t="s">
        <v>6587</v>
      </c>
      <c r="E17638" t="str">
        <f t="shared" si="279"/>
        <v>No Data</v>
      </c>
    </row>
    <row r="17639" spans="1:5" x14ac:dyDescent="0.3">
      <c r="A17639" s="33" t="s">
        <v>128</v>
      </c>
      <c r="B17639" s="33" t="s">
        <v>53</v>
      </c>
      <c r="C17639" s="33">
        <v>200000</v>
      </c>
      <c r="D17639" s="33" t="s">
        <v>914</v>
      </c>
      <c r="E17639" t="str">
        <f t="shared" si="279"/>
        <v>$125K-$200K</v>
      </c>
    </row>
    <row r="17640" spans="1:5" x14ac:dyDescent="0.3">
      <c r="A17640" s="33" t="s">
        <v>0</v>
      </c>
      <c r="B17640" s="33" t="s">
        <v>53</v>
      </c>
      <c r="C17640" s="33"/>
      <c r="D17640" s="33" t="s">
        <v>258</v>
      </c>
      <c r="E17640" t="str">
        <f t="shared" si="279"/>
        <v>No Data</v>
      </c>
    </row>
    <row r="17641" spans="1:5" x14ac:dyDescent="0.3">
      <c r="A17641" s="33" t="s">
        <v>2</v>
      </c>
      <c r="B17641" s="33" t="s">
        <v>53</v>
      </c>
      <c r="C17641" s="33">
        <v>98500</v>
      </c>
      <c r="D17641" s="33" t="s">
        <v>6588</v>
      </c>
      <c r="E17641" t="str">
        <f t="shared" si="279"/>
        <v>$75K-$100K</v>
      </c>
    </row>
    <row r="17642" spans="1:5" x14ac:dyDescent="0.3">
      <c r="A17642" s="33" t="s">
        <v>4</v>
      </c>
      <c r="B17642" s="33" t="s">
        <v>53</v>
      </c>
      <c r="C17642" s="33">
        <v>125000</v>
      </c>
      <c r="D17642" s="33" t="s">
        <v>6589</v>
      </c>
      <c r="E17642" t="str">
        <f t="shared" si="279"/>
        <v>$100K-$125K</v>
      </c>
    </row>
    <row r="17643" spans="1:5" x14ac:dyDescent="0.3">
      <c r="A17643" s="33" t="s">
        <v>2</v>
      </c>
      <c r="B17643" s="33" t="s">
        <v>53</v>
      </c>
      <c r="C17643" s="33">
        <v>143500</v>
      </c>
      <c r="D17643" s="33" t="s">
        <v>294</v>
      </c>
      <c r="E17643" t="str">
        <f t="shared" si="279"/>
        <v>$125K-$200K</v>
      </c>
    </row>
    <row r="17644" spans="1:5" x14ac:dyDescent="0.3">
      <c r="A17644" s="33" t="s">
        <v>4</v>
      </c>
      <c r="B17644" s="33" t="s">
        <v>81</v>
      </c>
      <c r="C17644" s="33">
        <v>120000</v>
      </c>
      <c r="D17644" s="33" t="s">
        <v>6590</v>
      </c>
      <c r="E17644" t="str">
        <f t="shared" si="279"/>
        <v>$100K-$125K</v>
      </c>
    </row>
    <row r="17645" spans="1:5" x14ac:dyDescent="0.3">
      <c r="A17645" s="33" t="s">
        <v>4</v>
      </c>
      <c r="B17645" s="33" t="s">
        <v>53</v>
      </c>
      <c r="C17645" s="33"/>
      <c r="D17645" s="33" t="s">
        <v>212</v>
      </c>
      <c r="E17645" t="str">
        <f t="shared" si="279"/>
        <v>No Data</v>
      </c>
    </row>
    <row r="17646" spans="1:5" x14ac:dyDescent="0.3">
      <c r="A17646" s="33" t="s">
        <v>4</v>
      </c>
      <c r="B17646" s="33" t="s">
        <v>53</v>
      </c>
      <c r="C17646" s="33">
        <v>194500</v>
      </c>
      <c r="D17646" s="33" t="s">
        <v>4504</v>
      </c>
      <c r="E17646" t="str">
        <f t="shared" si="279"/>
        <v>$125K-$200K</v>
      </c>
    </row>
    <row r="17647" spans="1:5" x14ac:dyDescent="0.3">
      <c r="A17647" s="33" t="s">
        <v>0</v>
      </c>
      <c r="B17647" s="33" t="s">
        <v>53</v>
      </c>
      <c r="C17647" s="33">
        <v>141500</v>
      </c>
      <c r="D17647" s="33" t="s">
        <v>6591</v>
      </c>
      <c r="E17647" t="str">
        <f t="shared" si="279"/>
        <v>$125K-$200K</v>
      </c>
    </row>
    <row r="17648" spans="1:5" x14ac:dyDescent="0.3">
      <c r="A17648" s="33" t="s">
        <v>2</v>
      </c>
      <c r="B17648" s="33" t="s">
        <v>88</v>
      </c>
      <c r="C17648" s="33">
        <v>111175</v>
      </c>
      <c r="D17648" s="33" t="s">
        <v>834</v>
      </c>
      <c r="E17648" t="str">
        <f t="shared" si="279"/>
        <v>$100K-$125K</v>
      </c>
    </row>
    <row r="17649" spans="1:5" x14ac:dyDescent="0.3">
      <c r="A17649" s="33" t="s">
        <v>126</v>
      </c>
      <c r="B17649" s="33" t="s">
        <v>53</v>
      </c>
      <c r="C17649" s="33">
        <v>135000</v>
      </c>
      <c r="D17649" s="33" t="s">
        <v>303</v>
      </c>
      <c r="E17649" t="str">
        <f t="shared" si="279"/>
        <v>$125K-$200K</v>
      </c>
    </row>
    <row r="17650" spans="1:5" x14ac:dyDescent="0.3">
      <c r="A17650" s="33" t="s">
        <v>128</v>
      </c>
      <c r="B17650" s="33" t="s">
        <v>54</v>
      </c>
      <c r="C17650" s="33">
        <v>124702.53125</v>
      </c>
      <c r="D17650" s="33" t="s">
        <v>2095</v>
      </c>
      <c r="E17650" t="str">
        <f t="shared" si="279"/>
        <v>$100K-$125K</v>
      </c>
    </row>
    <row r="17651" spans="1:5" x14ac:dyDescent="0.3">
      <c r="A17651" s="33" t="s">
        <v>2</v>
      </c>
      <c r="B17651" s="33" t="s">
        <v>53</v>
      </c>
      <c r="C17651" s="33"/>
      <c r="D17651" s="33" t="s">
        <v>2028</v>
      </c>
      <c r="E17651" t="str">
        <f t="shared" si="279"/>
        <v>No Data</v>
      </c>
    </row>
    <row r="17652" spans="1:5" x14ac:dyDescent="0.3">
      <c r="A17652" s="33" t="s">
        <v>4</v>
      </c>
      <c r="B17652" s="33" t="s">
        <v>53</v>
      </c>
      <c r="C17652" s="33">
        <v>99049.484375</v>
      </c>
      <c r="D17652" s="33" t="s">
        <v>6592</v>
      </c>
      <c r="E17652" t="str">
        <f t="shared" si="279"/>
        <v>$75K-$100K</v>
      </c>
    </row>
    <row r="17653" spans="1:5" x14ac:dyDescent="0.3">
      <c r="A17653" s="33" t="s">
        <v>4</v>
      </c>
      <c r="B17653" s="33" t="s">
        <v>53</v>
      </c>
      <c r="C17653" s="33"/>
      <c r="D17653" s="33" t="s">
        <v>1545</v>
      </c>
      <c r="E17653" t="str">
        <f t="shared" si="279"/>
        <v>No Data</v>
      </c>
    </row>
    <row r="17654" spans="1:5" x14ac:dyDescent="0.3">
      <c r="A17654" s="33" t="s">
        <v>2</v>
      </c>
      <c r="B17654" s="33" t="s">
        <v>53</v>
      </c>
      <c r="C17654" s="33">
        <v>85000</v>
      </c>
      <c r="D17654" s="33" t="s">
        <v>628</v>
      </c>
      <c r="E17654" t="str">
        <f t="shared" si="279"/>
        <v>$75K-$100K</v>
      </c>
    </row>
    <row r="17655" spans="1:5" x14ac:dyDescent="0.3">
      <c r="A17655" s="33" t="s">
        <v>4</v>
      </c>
      <c r="B17655" s="33" t="s">
        <v>54</v>
      </c>
      <c r="C17655" s="33">
        <v>175000</v>
      </c>
      <c r="D17655" s="33" t="s">
        <v>1783</v>
      </c>
      <c r="E17655" t="str">
        <f t="shared" si="279"/>
        <v>$125K-$200K</v>
      </c>
    </row>
    <row r="17656" spans="1:5" x14ac:dyDescent="0.3">
      <c r="A17656" s="33" t="s">
        <v>2</v>
      </c>
      <c r="B17656" s="33" t="s">
        <v>53</v>
      </c>
      <c r="C17656" s="33">
        <v>85600</v>
      </c>
      <c r="D17656" s="33" t="s">
        <v>299</v>
      </c>
      <c r="E17656" t="str">
        <f t="shared" si="279"/>
        <v>$75K-$100K</v>
      </c>
    </row>
    <row r="17657" spans="1:5" x14ac:dyDescent="0.3">
      <c r="A17657" s="33" t="s">
        <v>2</v>
      </c>
      <c r="B17657" s="33" t="s">
        <v>53</v>
      </c>
      <c r="C17657" s="33">
        <v>95000</v>
      </c>
      <c r="D17657" s="33" t="s">
        <v>4964</v>
      </c>
      <c r="E17657" t="str">
        <f t="shared" si="279"/>
        <v>$75K-$100K</v>
      </c>
    </row>
    <row r="17658" spans="1:5" x14ac:dyDescent="0.3">
      <c r="A17658" s="33" t="s">
        <v>0</v>
      </c>
      <c r="B17658" s="33" t="s">
        <v>53</v>
      </c>
      <c r="C17658" s="33"/>
      <c r="D17658" s="33" t="s">
        <v>258</v>
      </c>
      <c r="E17658" t="str">
        <f t="shared" si="279"/>
        <v>No Data</v>
      </c>
    </row>
    <row r="17659" spans="1:5" x14ac:dyDescent="0.3">
      <c r="A17659" s="33" t="s">
        <v>4</v>
      </c>
      <c r="B17659" s="33" t="s">
        <v>53</v>
      </c>
      <c r="C17659" s="33">
        <v>190000</v>
      </c>
      <c r="D17659" s="33" t="s">
        <v>774</v>
      </c>
      <c r="E17659" t="str">
        <f t="shared" si="279"/>
        <v>$125K-$200K</v>
      </c>
    </row>
    <row r="17660" spans="1:5" x14ac:dyDescent="0.3">
      <c r="A17660" s="33" t="s">
        <v>126</v>
      </c>
      <c r="B17660" s="33" t="s">
        <v>54</v>
      </c>
      <c r="C17660" s="33">
        <v>182000</v>
      </c>
      <c r="D17660" s="33" t="s">
        <v>1172</v>
      </c>
      <c r="E17660" t="str">
        <f t="shared" si="279"/>
        <v>$125K-$200K</v>
      </c>
    </row>
    <row r="17661" spans="1:5" x14ac:dyDescent="0.3">
      <c r="A17661" s="33" t="s">
        <v>128</v>
      </c>
      <c r="B17661" s="33" t="s">
        <v>72</v>
      </c>
      <c r="C17661" s="33">
        <v>72900</v>
      </c>
      <c r="D17661" s="33" t="s">
        <v>6593</v>
      </c>
      <c r="E17661" t="str">
        <f t="shared" si="279"/>
        <v>&lt;$75K</v>
      </c>
    </row>
    <row r="17662" spans="1:5" x14ac:dyDescent="0.3">
      <c r="A17662" s="33" t="s">
        <v>2</v>
      </c>
      <c r="B17662" s="33" t="s">
        <v>53</v>
      </c>
      <c r="C17662" s="33"/>
      <c r="D17662" s="33" t="s">
        <v>833</v>
      </c>
      <c r="E17662" t="str">
        <f t="shared" si="279"/>
        <v>No Data</v>
      </c>
    </row>
    <row r="17663" spans="1:5" x14ac:dyDescent="0.3">
      <c r="A17663" s="33" t="s">
        <v>0</v>
      </c>
      <c r="B17663" s="33" t="s">
        <v>97</v>
      </c>
      <c r="C17663" s="33">
        <v>89100</v>
      </c>
      <c r="D17663" s="33" t="s">
        <v>294</v>
      </c>
      <c r="E17663" t="str">
        <f t="shared" si="279"/>
        <v>$75K-$100K</v>
      </c>
    </row>
    <row r="17664" spans="1:5" x14ac:dyDescent="0.3">
      <c r="A17664" s="33" t="s">
        <v>4</v>
      </c>
      <c r="B17664" s="33" t="s">
        <v>79</v>
      </c>
      <c r="C17664" s="33">
        <v>147500</v>
      </c>
      <c r="D17664" s="33" t="s">
        <v>211</v>
      </c>
      <c r="E17664" t="str">
        <f t="shared" si="279"/>
        <v>$125K-$200K</v>
      </c>
    </row>
    <row r="17665" spans="1:5" x14ac:dyDescent="0.3">
      <c r="A17665" s="33" t="s">
        <v>52</v>
      </c>
      <c r="B17665" s="33" t="s">
        <v>53</v>
      </c>
      <c r="C17665" s="33">
        <v>74500</v>
      </c>
      <c r="D17665" s="33" t="s">
        <v>252</v>
      </c>
      <c r="E17665" t="str">
        <f t="shared" si="279"/>
        <v>&lt;$75K</v>
      </c>
    </row>
    <row r="17666" spans="1:5" x14ac:dyDescent="0.3">
      <c r="A17666" s="33" t="s">
        <v>2</v>
      </c>
      <c r="B17666" s="33" t="s">
        <v>53</v>
      </c>
      <c r="C17666" s="33"/>
      <c r="D17666" s="33" t="s">
        <v>3217</v>
      </c>
      <c r="E17666" t="str">
        <f t="shared" si="279"/>
        <v>No Data</v>
      </c>
    </row>
    <row r="17667" spans="1:5" x14ac:dyDescent="0.3">
      <c r="A17667" s="33" t="s">
        <v>2</v>
      </c>
      <c r="B17667" s="33" t="s">
        <v>53</v>
      </c>
      <c r="C17667" s="33"/>
      <c r="D17667" s="33" t="s">
        <v>6594</v>
      </c>
      <c r="E17667" t="str">
        <f t="shared" ref="E17667:E17730" si="280">_xlfn.XLOOKUP(C17667,$H$16:$H$21,$G$16:$G$21,,1)</f>
        <v>No Data</v>
      </c>
    </row>
    <row r="17668" spans="1:5" x14ac:dyDescent="0.3">
      <c r="A17668" s="33" t="s">
        <v>2</v>
      </c>
      <c r="B17668" s="33" t="s">
        <v>53</v>
      </c>
      <c r="C17668" s="33">
        <v>77500</v>
      </c>
      <c r="D17668" s="33" t="s">
        <v>5885</v>
      </c>
      <c r="E17668" t="str">
        <f t="shared" si="280"/>
        <v>$75K-$100K</v>
      </c>
    </row>
    <row r="17669" spans="1:5" x14ac:dyDescent="0.3">
      <c r="A17669" s="33" t="s">
        <v>0</v>
      </c>
      <c r="B17669" s="33" t="s">
        <v>53</v>
      </c>
      <c r="C17669" s="33"/>
      <c r="D17669" s="33" t="s">
        <v>519</v>
      </c>
      <c r="E17669" t="str">
        <f t="shared" si="280"/>
        <v>No Data</v>
      </c>
    </row>
    <row r="17670" spans="1:5" x14ac:dyDescent="0.3">
      <c r="A17670" s="33" t="s">
        <v>0</v>
      </c>
      <c r="B17670" s="33" t="s">
        <v>53</v>
      </c>
      <c r="C17670" s="33"/>
      <c r="D17670" s="33" t="s">
        <v>1142</v>
      </c>
      <c r="E17670" t="str">
        <f t="shared" si="280"/>
        <v>No Data</v>
      </c>
    </row>
    <row r="17671" spans="1:5" x14ac:dyDescent="0.3">
      <c r="A17671" s="33" t="s">
        <v>0</v>
      </c>
      <c r="B17671" s="33" t="s">
        <v>65</v>
      </c>
      <c r="C17671" s="33">
        <v>70000</v>
      </c>
      <c r="D17671" s="33" t="s">
        <v>211</v>
      </c>
      <c r="E17671" t="str">
        <f t="shared" si="280"/>
        <v>&lt;$75K</v>
      </c>
    </row>
    <row r="17672" spans="1:5" x14ac:dyDescent="0.3">
      <c r="A17672" s="33" t="s">
        <v>0</v>
      </c>
      <c r="B17672" s="33" t="s">
        <v>53</v>
      </c>
      <c r="C17672" s="33">
        <v>91000</v>
      </c>
      <c r="D17672" s="33" t="s">
        <v>232</v>
      </c>
      <c r="E17672" t="str">
        <f t="shared" si="280"/>
        <v>$75K-$100K</v>
      </c>
    </row>
    <row r="17673" spans="1:5" x14ac:dyDescent="0.3">
      <c r="A17673" s="33" t="s">
        <v>0</v>
      </c>
      <c r="B17673" s="33" t="s">
        <v>53</v>
      </c>
      <c r="C17673" s="33">
        <v>110000</v>
      </c>
      <c r="D17673" s="33" t="s">
        <v>268</v>
      </c>
      <c r="E17673" t="str">
        <f t="shared" si="280"/>
        <v>$100K-$125K</v>
      </c>
    </row>
    <row r="17674" spans="1:5" x14ac:dyDescent="0.3">
      <c r="A17674" s="33" t="s">
        <v>2</v>
      </c>
      <c r="B17674" s="33" t="s">
        <v>53</v>
      </c>
      <c r="C17674" s="33"/>
      <c r="D17674" s="33" t="s">
        <v>6595</v>
      </c>
      <c r="E17674" t="str">
        <f t="shared" si="280"/>
        <v>No Data</v>
      </c>
    </row>
    <row r="17675" spans="1:5" x14ac:dyDescent="0.3">
      <c r="A17675" s="33" t="s">
        <v>0</v>
      </c>
      <c r="B17675" s="33" t="s">
        <v>53</v>
      </c>
      <c r="C17675" s="33">
        <v>155000</v>
      </c>
      <c r="D17675" s="33" t="s">
        <v>315</v>
      </c>
      <c r="E17675" t="str">
        <f t="shared" si="280"/>
        <v>$125K-$200K</v>
      </c>
    </row>
    <row r="17676" spans="1:5" x14ac:dyDescent="0.3">
      <c r="A17676" s="33" t="s">
        <v>2</v>
      </c>
      <c r="B17676" s="33" t="s">
        <v>88</v>
      </c>
      <c r="C17676" s="33">
        <v>104500</v>
      </c>
      <c r="D17676" s="33" t="s">
        <v>6596</v>
      </c>
      <c r="E17676" t="str">
        <f t="shared" si="280"/>
        <v>$100K-$125K</v>
      </c>
    </row>
    <row r="17677" spans="1:5" x14ac:dyDescent="0.3">
      <c r="A17677" s="33" t="s">
        <v>2</v>
      </c>
      <c r="B17677" s="33" t="s">
        <v>53</v>
      </c>
      <c r="C17677" s="33">
        <v>68944</v>
      </c>
      <c r="D17677" s="33" t="s">
        <v>6597</v>
      </c>
      <c r="E17677" t="str">
        <f t="shared" si="280"/>
        <v>&lt;$75K</v>
      </c>
    </row>
    <row r="17678" spans="1:5" x14ac:dyDescent="0.3">
      <c r="A17678" s="33" t="s">
        <v>0</v>
      </c>
      <c r="B17678" s="33" t="s">
        <v>54</v>
      </c>
      <c r="C17678" s="33">
        <v>185000</v>
      </c>
      <c r="D17678" s="33" t="s">
        <v>982</v>
      </c>
      <c r="E17678" t="str">
        <f t="shared" si="280"/>
        <v>$125K-$200K</v>
      </c>
    </row>
    <row r="17679" spans="1:5" x14ac:dyDescent="0.3">
      <c r="A17679" s="33" t="s">
        <v>126</v>
      </c>
      <c r="B17679" s="33" t="s">
        <v>53</v>
      </c>
      <c r="C17679" s="33">
        <v>178500</v>
      </c>
      <c r="D17679" s="33" t="s">
        <v>6598</v>
      </c>
      <c r="E17679" t="str">
        <f t="shared" si="280"/>
        <v>$125K-$200K</v>
      </c>
    </row>
    <row r="17680" spans="1:5" x14ac:dyDescent="0.3">
      <c r="A17680" s="33" t="s">
        <v>2</v>
      </c>
      <c r="B17680" s="33" t="s">
        <v>53</v>
      </c>
      <c r="C17680" s="33">
        <v>54375.23046875</v>
      </c>
      <c r="D17680" s="33" t="s">
        <v>6599</v>
      </c>
      <c r="E17680" t="str">
        <f t="shared" si="280"/>
        <v>&lt;$75K</v>
      </c>
    </row>
    <row r="17681" spans="1:5" x14ac:dyDescent="0.3">
      <c r="A17681" s="33" t="s">
        <v>0</v>
      </c>
      <c r="B17681" s="33" t="s">
        <v>54</v>
      </c>
      <c r="C17681" s="33"/>
      <c r="D17681" s="33" t="s">
        <v>258</v>
      </c>
      <c r="E17681" t="str">
        <f t="shared" si="280"/>
        <v>No Data</v>
      </c>
    </row>
    <row r="17682" spans="1:5" x14ac:dyDescent="0.3">
      <c r="A17682" s="33" t="s">
        <v>1</v>
      </c>
      <c r="B17682" s="33" t="s">
        <v>65</v>
      </c>
      <c r="C17682" s="33">
        <v>72900</v>
      </c>
      <c r="D17682" s="33" t="s">
        <v>6600</v>
      </c>
      <c r="E17682" t="str">
        <f t="shared" si="280"/>
        <v>&lt;$75K</v>
      </c>
    </row>
    <row r="17683" spans="1:5" x14ac:dyDescent="0.3">
      <c r="A17683" s="33" t="s">
        <v>2</v>
      </c>
      <c r="B17683" s="33" t="s">
        <v>53</v>
      </c>
      <c r="C17683" s="33"/>
      <c r="D17683" s="33" t="s">
        <v>234</v>
      </c>
      <c r="E17683" t="str">
        <f t="shared" si="280"/>
        <v>No Data</v>
      </c>
    </row>
    <row r="17684" spans="1:5" x14ac:dyDescent="0.3">
      <c r="A17684" s="33" t="s">
        <v>126</v>
      </c>
      <c r="B17684" s="33" t="s">
        <v>69</v>
      </c>
      <c r="C17684" s="33">
        <v>89100</v>
      </c>
      <c r="D17684" s="33" t="s">
        <v>283</v>
      </c>
      <c r="E17684" t="str">
        <f t="shared" si="280"/>
        <v>$75K-$100K</v>
      </c>
    </row>
    <row r="17685" spans="1:5" x14ac:dyDescent="0.3">
      <c r="A17685" s="33" t="s">
        <v>4</v>
      </c>
      <c r="B17685" s="33" t="s">
        <v>65</v>
      </c>
      <c r="C17685" s="33">
        <v>98283</v>
      </c>
      <c r="D17685" s="33" t="s">
        <v>2052</v>
      </c>
      <c r="E17685" t="str">
        <f t="shared" si="280"/>
        <v>$75K-$100K</v>
      </c>
    </row>
    <row r="17686" spans="1:5" x14ac:dyDescent="0.3">
      <c r="A17686" s="33" t="s">
        <v>126</v>
      </c>
      <c r="B17686" s="33" t="s">
        <v>110</v>
      </c>
      <c r="C17686" s="33">
        <v>147500</v>
      </c>
      <c r="D17686" s="33" t="s">
        <v>1793</v>
      </c>
      <c r="E17686" t="str">
        <f t="shared" si="280"/>
        <v>$125K-$200K</v>
      </c>
    </row>
    <row r="17687" spans="1:5" x14ac:dyDescent="0.3">
      <c r="A17687" s="33" t="s">
        <v>2</v>
      </c>
      <c r="B17687" s="33" t="s">
        <v>53</v>
      </c>
      <c r="C17687" s="33">
        <v>175000</v>
      </c>
      <c r="D17687" s="33" t="s">
        <v>2777</v>
      </c>
      <c r="E17687" t="str">
        <f t="shared" si="280"/>
        <v>$125K-$200K</v>
      </c>
    </row>
    <row r="17688" spans="1:5" x14ac:dyDescent="0.3">
      <c r="A17688" s="33" t="s">
        <v>0</v>
      </c>
      <c r="B17688" s="33" t="s">
        <v>53</v>
      </c>
      <c r="C17688" s="33">
        <v>152221.5</v>
      </c>
      <c r="D17688" s="33" t="s">
        <v>6601</v>
      </c>
      <c r="E17688" t="str">
        <f t="shared" si="280"/>
        <v>$125K-$200K</v>
      </c>
    </row>
    <row r="17689" spans="1:5" x14ac:dyDescent="0.3">
      <c r="A17689" s="33" t="s">
        <v>2</v>
      </c>
      <c r="B17689" s="33" t="s">
        <v>53</v>
      </c>
      <c r="C17689" s="33">
        <v>111456</v>
      </c>
      <c r="D17689" s="33" t="s">
        <v>679</v>
      </c>
      <c r="E17689" t="str">
        <f t="shared" si="280"/>
        <v>$100K-$125K</v>
      </c>
    </row>
    <row r="17690" spans="1:5" x14ac:dyDescent="0.3">
      <c r="A17690" s="33" t="s">
        <v>2</v>
      </c>
      <c r="B17690" s="33" t="s">
        <v>54</v>
      </c>
      <c r="C17690" s="33">
        <v>89204</v>
      </c>
      <c r="D17690" s="33" t="s">
        <v>767</v>
      </c>
      <c r="E17690" t="str">
        <f t="shared" si="280"/>
        <v>$75K-$100K</v>
      </c>
    </row>
    <row r="17691" spans="1:5" x14ac:dyDescent="0.3">
      <c r="A17691" s="33" t="s">
        <v>4</v>
      </c>
      <c r="B17691" s="33" t="s">
        <v>53</v>
      </c>
      <c r="C17691" s="33">
        <v>175000</v>
      </c>
      <c r="D17691" s="33" t="s">
        <v>6602</v>
      </c>
      <c r="E17691" t="str">
        <f t="shared" si="280"/>
        <v>$125K-$200K</v>
      </c>
    </row>
    <row r="17692" spans="1:5" x14ac:dyDescent="0.3">
      <c r="A17692" s="33" t="s">
        <v>4</v>
      </c>
      <c r="B17692" s="33" t="s">
        <v>53</v>
      </c>
      <c r="C17692" s="33"/>
      <c r="D17692" s="33" t="s">
        <v>6369</v>
      </c>
      <c r="E17692" t="str">
        <f t="shared" si="280"/>
        <v>No Data</v>
      </c>
    </row>
    <row r="17693" spans="1:5" x14ac:dyDescent="0.3">
      <c r="A17693" s="33" t="s">
        <v>128</v>
      </c>
      <c r="B17693" s="33" t="s">
        <v>54</v>
      </c>
      <c r="C17693" s="33">
        <v>250000</v>
      </c>
      <c r="D17693" s="33" t="s">
        <v>583</v>
      </c>
      <c r="E17693" t="str">
        <f t="shared" si="280"/>
        <v>&gt;$200K</v>
      </c>
    </row>
    <row r="17694" spans="1:5" x14ac:dyDescent="0.3">
      <c r="A17694" s="33" t="s">
        <v>125</v>
      </c>
      <c r="B17694" s="33" t="s">
        <v>53</v>
      </c>
      <c r="C17694" s="33">
        <v>122500</v>
      </c>
      <c r="D17694" s="33" t="s">
        <v>6603</v>
      </c>
      <c r="E17694" t="str">
        <f t="shared" si="280"/>
        <v>$100K-$125K</v>
      </c>
    </row>
    <row r="17695" spans="1:5" x14ac:dyDescent="0.3">
      <c r="A17695" s="33" t="s">
        <v>0</v>
      </c>
      <c r="B17695" s="33" t="s">
        <v>53</v>
      </c>
      <c r="C17695" s="33"/>
      <c r="D17695" s="33" t="s">
        <v>3748</v>
      </c>
      <c r="E17695" t="str">
        <f t="shared" si="280"/>
        <v>No Data</v>
      </c>
    </row>
    <row r="17696" spans="1:5" x14ac:dyDescent="0.3">
      <c r="A17696" s="33" t="s">
        <v>0</v>
      </c>
      <c r="B17696" s="33" t="s">
        <v>81</v>
      </c>
      <c r="C17696" s="33">
        <v>80811</v>
      </c>
      <c r="D17696" s="33" t="s">
        <v>6604</v>
      </c>
      <c r="E17696" t="str">
        <f t="shared" si="280"/>
        <v>$75K-$100K</v>
      </c>
    </row>
    <row r="17697" spans="1:5" x14ac:dyDescent="0.3">
      <c r="A17697" s="33" t="s">
        <v>125</v>
      </c>
      <c r="B17697" s="33" t="s">
        <v>53</v>
      </c>
      <c r="C17697" s="33">
        <v>100000</v>
      </c>
      <c r="D17697" s="33" t="s">
        <v>4964</v>
      </c>
      <c r="E17697" t="str">
        <f t="shared" si="280"/>
        <v>$75K-$100K</v>
      </c>
    </row>
    <row r="17698" spans="1:5" x14ac:dyDescent="0.3">
      <c r="A17698" s="33" t="s">
        <v>0</v>
      </c>
      <c r="B17698" s="33" t="s">
        <v>54</v>
      </c>
      <c r="C17698" s="33"/>
      <c r="D17698" s="33" t="s">
        <v>4381</v>
      </c>
      <c r="E17698" t="str">
        <f t="shared" si="280"/>
        <v>No Data</v>
      </c>
    </row>
    <row r="17699" spans="1:5" x14ac:dyDescent="0.3">
      <c r="A17699" s="33" t="s">
        <v>2</v>
      </c>
      <c r="B17699" s="33" t="s">
        <v>103</v>
      </c>
      <c r="C17699" s="33">
        <v>72900</v>
      </c>
      <c r="D17699" s="33" t="s">
        <v>294</v>
      </c>
      <c r="E17699" t="str">
        <f t="shared" si="280"/>
        <v>&lt;$75K</v>
      </c>
    </row>
    <row r="17700" spans="1:5" x14ac:dyDescent="0.3">
      <c r="A17700" s="33" t="s">
        <v>2</v>
      </c>
      <c r="B17700" s="33" t="s">
        <v>53</v>
      </c>
      <c r="C17700" s="33">
        <v>60000</v>
      </c>
      <c r="D17700" s="33" t="s">
        <v>1551</v>
      </c>
      <c r="E17700" t="str">
        <f t="shared" si="280"/>
        <v>&lt;$75K</v>
      </c>
    </row>
    <row r="17701" spans="1:5" x14ac:dyDescent="0.3">
      <c r="A17701" s="33" t="s">
        <v>126</v>
      </c>
      <c r="B17701" s="33" t="s">
        <v>53</v>
      </c>
      <c r="C17701" s="33">
        <v>120000</v>
      </c>
      <c r="D17701" s="33" t="s">
        <v>1277</v>
      </c>
      <c r="E17701" t="str">
        <f t="shared" si="280"/>
        <v>$100K-$125K</v>
      </c>
    </row>
    <row r="17702" spans="1:5" x14ac:dyDescent="0.3">
      <c r="A17702" s="33" t="s">
        <v>2</v>
      </c>
      <c r="B17702" s="33" t="s">
        <v>53</v>
      </c>
      <c r="C17702" s="33">
        <v>100000</v>
      </c>
      <c r="D17702" s="33" t="s">
        <v>265</v>
      </c>
      <c r="E17702" t="str">
        <f t="shared" si="280"/>
        <v>$75K-$100K</v>
      </c>
    </row>
    <row r="17703" spans="1:5" x14ac:dyDescent="0.3">
      <c r="A17703" s="33" t="s">
        <v>2</v>
      </c>
      <c r="B17703" s="33" t="s">
        <v>54</v>
      </c>
      <c r="C17703" s="33">
        <v>108961</v>
      </c>
      <c r="D17703" s="33" t="s">
        <v>3129</v>
      </c>
      <c r="E17703" t="str">
        <f t="shared" si="280"/>
        <v>$100K-$125K</v>
      </c>
    </row>
    <row r="17704" spans="1:5" x14ac:dyDescent="0.3">
      <c r="A17704" s="33" t="s">
        <v>129</v>
      </c>
      <c r="B17704" s="33" t="s">
        <v>54</v>
      </c>
      <c r="C17704" s="33">
        <v>98496</v>
      </c>
      <c r="D17704" s="33" t="s">
        <v>5549</v>
      </c>
      <c r="E17704" t="str">
        <f t="shared" si="280"/>
        <v>$75K-$100K</v>
      </c>
    </row>
    <row r="17705" spans="1:5" x14ac:dyDescent="0.3">
      <c r="A17705" s="33" t="s">
        <v>2</v>
      </c>
      <c r="B17705" s="33" t="s">
        <v>53</v>
      </c>
      <c r="C17705" s="33">
        <v>80000</v>
      </c>
      <c r="D17705" s="33" t="s">
        <v>6605</v>
      </c>
      <c r="E17705" t="str">
        <f t="shared" si="280"/>
        <v>$75K-$100K</v>
      </c>
    </row>
    <row r="17706" spans="1:5" x14ac:dyDescent="0.3">
      <c r="A17706" s="33" t="s">
        <v>4</v>
      </c>
      <c r="B17706" s="33" t="s">
        <v>53</v>
      </c>
      <c r="C17706" s="33">
        <v>241500</v>
      </c>
      <c r="D17706" s="33" t="s">
        <v>2801</v>
      </c>
      <c r="E17706" t="str">
        <f t="shared" si="280"/>
        <v>&gt;$200K</v>
      </c>
    </row>
    <row r="17707" spans="1:5" x14ac:dyDescent="0.3">
      <c r="A17707" s="33" t="s">
        <v>2</v>
      </c>
      <c r="B17707" s="33" t="s">
        <v>53</v>
      </c>
      <c r="C17707" s="33">
        <v>75000</v>
      </c>
      <c r="D17707" s="33" t="s">
        <v>315</v>
      </c>
      <c r="E17707" t="str">
        <f t="shared" si="280"/>
        <v>&lt;$75K</v>
      </c>
    </row>
    <row r="17708" spans="1:5" x14ac:dyDescent="0.3">
      <c r="A17708" s="33" t="s">
        <v>4</v>
      </c>
      <c r="B17708" s="33" t="s">
        <v>53</v>
      </c>
      <c r="C17708" s="33"/>
      <c r="D17708" s="33" t="s">
        <v>622</v>
      </c>
      <c r="E17708" t="str">
        <f t="shared" si="280"/>
        <v>No Data</v>
      </c>
    </row>
    <row r="17709" spans="1:5" x14ac:dyDescent="0.3">
      <c r="A17709" s="33" t="s">
        <v>2</v>
      </c>
      <c r="B17709" s="33" t="s">
        <v>53</v>
      </c>
      <c r="C17709" s="33"/>
      <c r="D17709" s="33" t="s">
        <v>4076</v>
      </c>
      <c r="E17709" t="str">
        <f t="shared" si="280"/>
        <v>No Data</v>
      </c>
    </row>
    <row r="17710" spans="1:5" x14ac:dyDescent="0.3">
      <c r="A17710" s="33" t="s">
        <v>0</v>
      </c>
      <c r="B17710" s="33" t="s">
        <v>53</v>
      </c>
      <c r="C17710" s="33"/>
      <c r="D17710" s="33" t="s">
        <v>3363</v>
      </c>
      <c r="E17710" t="str">
        <f t="shared" si="280"/>
        <v>No Data</v>
      </c>
    </row>
    <row r="17711" spans="1:5" x14ac:dyDescent="0.3">
      <c r="A17711" s="33" t="s">
        <v>4</v>
      </c>
      <c r="B17711" s="33" t="s">
        <v>53</v>
      </c>
      <c r="C17711" s="33">
        <v>113769.5</v>
      </c>
      <c r="D17711" s="33" t="s">
        <v>3576</v>
      </c>
      <c r="E17711" t="str">
        <f t="shared" si="280"/>
        <v>$100K-$125K</v>
      </c>
    </row>
    <row r="17712" spans="1:5" x14ac:dyDescent="0.3">
      <c r="A17712" s="33" t="s">
        <v>0</v>
      </c>
      <c r="B17712" s="33" t="s">
        <v>53</v>
      </c>
      <c r="C17712" s="33">
        <v>173000</v>
      </c>
      <c r="D17712" s="33" t="s">
        <v>1120</v>
      </c>
      <c r="E17712" t="str">
        <f t="shared" si="280"/>
        <v>$125K-$200K</v>
      </c>
    </row>
    <row r="17713" spans="1:5" x14ac:dyDescent="0.3">
      <c r="A17713" s="33" t="s">
        <v>2</v>
      </c>
      <c r="B17713" s="33" t="s">
        <v>53</v>
      </c>
      <c r="C17713" s="33"/>
      <c r="D17713" s="33" t="s">
        <v>1103</v>
      </c>
      <c r="E17713" t="str">
        <f t="shared" si="280"/>
        <v>No Data</v>
      </c>
    </row>
    <row r="17714" spans="1:5" x14ac:dyDescent="0.3">
      <c r="A17714" s="33" t="s">
        <v>4</v>
      </c>
      <c r="B17714" s="33" t="s">
        <v>53</v>
      </c>
      <c r="C17714" s="33">
        <v>83200</v>
      </c>
      <c r="D17714" s="33" t="s">
        <v>242</v>
      </c>
      <c r="E17714" t="str">
        <f t="shared" si="280"/>
        <v>$75K-$100K</v>
      </c>
    </row>
    <row r="17715" spans="1:5" x14ac:dyDescent="0.3">
      <c r="A17715" s="33" t="s">
        <v>2</v>
      </c>
      <c r="B17715" s="33" t="s">
        <v>111</v>
      </c>
      <c r="C17715" s="33">
        <v>111175</v>
      </c>
      <c r="D17715" s="33" t="s">
        <v>1208</v>
      </c>
      <c r="E17715" t="str">
        <f t="shared" si="280"/>
        <v>$100K-$125K</v>
      </c>
    </row>
    <row r="17716" spans="1:5" x14ac:dyDescent="0.3">
      <c r="A17716" s="33" t="s">
        <v>0</v>
      </c>
      <c r="B17716" s="33" t="s">
        <v>54</v>
      </c>
      <c r="C17716" s="33">
        <v>180000</v>
      </c>
      <c r="D17716" s="33" t="s">
        <v>6606</v>
      </c>
      <c r="E17716" t="str">
        <f t="shared" si="280"/>
        <v>$125K-$200K</v>
      </c>
    </row>
    <row r="17717" spans="1:5" x14ac:dyDescent="0.3">
      <c r="A17717" s="33" t="s">
        <v>4</v>
      </c>
      <c r="B17717" s="33" t="s">
        <v>53</v>
      </c>
      <c r="C17717" s="33">
        <v>99311.828125</v>
      </c>
      <c r="D17717" s="33" t="s">
        <v>346</v>
      </c>
      <c r="E17717" t="str">
        <f t="shared" si="280"/>
        <v>$75K-$100K</v>
      </c>
    </row>
    <row r="17718" spans="1:5" x14ac:dyDescent="0.3">
      <c r="A17718" s="33" t="s">
        <v>126</v>
      </c>
      <c r="B17718" s="33" t="s">
        <v>53</v>
      </c>
      <c r="C17718" s="33"/>
      <c r="D17718" s="33" t="s">
        <v>287</v>
      </c>
      <c r="E17718" t="str">
        <f t="shared" si="280"/>
        <v>No Data</v>
      </c>
    </row>
    <row r="17719" spans="1:5" x14ac:dyDescent="0.3">
      <c r="A17719" s="33" t="s">
        <v>2</v>
      </c>
      <c r="B17719" s="33" t="s">
        <v>53</v>
      </c>
      <c r="C17719" s="33">
        <v>102500</v>
      </c>
      <c r="D17719" s="33" t="s">
        <v>255</v>
      </c>
      <c r="E17719" t="str">
        <f t="shared" si="280"/>
        <v>$100K-$125K</v>
      </c>
    </row>
    <row r="17720" spans="1:5" x14ac:dyDescent="0.3">
      <c r="A17720" s="33" t="s">
        <v>0</v>
      </c>
      <c r="B17720" s="33" t="s">
        <v>53</v>
      </c>
      <c r="C17720" s="33"/>
      <c r="D17720" s="33" t="s">
        <v>2562</v>
      </c>
      <c r="E17720" t="str">
        <f t="shared" si="280"/>
        <v>No Data</v>
      </c>
    </row>
    <row r="17721" spans="1:5" x14ac:dyDescent="0.3">
      <c r="A17721" s="33" t="s">
        <v>2</v>
      </c>
      <c r="B17721" s="33" t="s">
        <v>54</v>
      </c>
      <c r="C17721" s="33"/>
      <c r="D17721" s="33" t="s">
        <v>3600</v>
      </c>
      <c r="E17721" t="str">
        <f t="shared" si="280"/>
        <v>No Data</v>
      </c>
    </row>
    <row r="17722" spans="1:5" x14ac:dyDescent="0.3">
      <c r="A17722" s="33" t="s">
        <v>4</v>
      </c>
      <c r="B17722" s="33" t="s">
        <v>53</v>
      </c>
      <c r="C17722" s="33">
        <v>140000</v>
      </c>
      <c r="D17722" s="33" t="s">
        <v>3175</v>
      </c>
      <c r="E17722" t="str">
        <f t="shared" si="280"/>
        <v>$125K-$200K</v>
      </c>
    </row>
    <row r="17723" spans="1:5" x14ac:dyDescent="0.3">
      <c r="A17723" s="33" t="s">
        <v>0</v>
      </c>
      <c r="B17723" s="33" t="s">
        <v>53</v>
      </c>
      <c r="C17723" s="33">
        <v>149750</v>
      </c>
      <c r="D17723" s="33" t="s">
        <v>570</v>
      </c>
      <c r="E17723" t="str">
        <f t="shared" si="280"/>
        <v>$125K-$200K</v>
      </c>
    </row>
    <row r="17724" spans="1:5" x14ac:dyDescent="0.3">
      <c r="A17724" s="33" t="s">
        <v>2</v>
      </c>
      <c r="B17724" s="33" t="s">
        <v>64</v>
      </c>
      <c r="C17724" s="33">
        <v>72000</v>
      </c>
      <c r="D17724" s="33" t="s">
        <v>6607</v>
      </c>
      <c r="E17724" t="str">
        <f t="shared" si="280"/>
        <v>&lt;$75K</v>
      </c>
    </row>
    <row r="17725" spans="1:5" x14ac:dyDescent="0.3">
      <c r="A17725" s="33" t="s">
        <v>2</v>
      </c>
      <c r="B17725" s="33" t="s">
        <v>53</v>
      </c>
      <c r="C17725" s="33">
        <v>70000</v>
      </c>
      <c r="D17725" s="33" t="s">
        <v>248</v>
      </c>
      <c r="E17725" t="str">
        <f t="shared" si="280"/>
        <v>&lt;$75K</v>
      </c>
    </row>
    <row r="17726" spans="1:5" x14ac:dyDescent="0.3">
      <c r="A17726" s="33" t="s">
        <v>0</v>
      </c>
      <c r="B17726" s="33" t="s">
        <v>54</v>
      </c>
      <c r="C17726" s="33">
        <v>115000</v>
      </c>
      <c r="D17726" s="33" t="s">
        <v>4004</v>
      </c>
      <c r="E17726" t="str">
        <f t="shared" si="280"/>
        <v>$100K-$125K</v>
      </c>
    </row>
    <row r="17727" spans="1:5" x14ac:dyDescent="0.3">
      <c r="A17727" s="33" t="s">
        <v>0</v>
      </c>
      <c r="B17727" s="33" t="s">
        <v>54</v>
      </c>
      <c r="C17727" s="33"/>
      <c r="D17727" s="33" t="s">
        <v>2753</v>
      </c>
      <c r="E17727" t="str">
        <f t="shared" si="280"/>
        <v>No Data</v>
      </c>
    </row>
    <row r="17728" spans="1:5" x14ac:dyDescent="0.3">
      <c r="A17728" s="33" t="s">
        <v>2</v>
      </c>
      <c r="B17728" s="33" t="s">
        <v>53</v>
      </c>
      <c r="C17728" s="33">
        <v>78390</v>
      </c>
      <c r="D17728" s="33" t="s">
        <v>6608</v>
      </c>
      <c r="E17728" t="str">
        <f t="shared" si="280"/>
        <v>$75K-$100K</v>
      </c>
    </row>
    <row r="17729" spans="1:5" x14ac:dyDescent="0.3">
      <c r="A17729" s="33" t="s">
        <v>0</v>
      </c>
      <c r="B17729" s="33" t="s">
        <v>54</v>
      </c>
      <c r="C17729" s="33">
        <v>182500</v>
      </c>
      <c r="D17729" s="33" t="s">
        <v>6609</v>
      </c>
      <c r="E17729" t="str">
        <f t="shared" si="280"/>
        <v>$125K-$200K</v>
      </c>
    </row>
    <row r="17730" spans="1:5" x14ac:dyDescent="0.3">
      <c r="A17730" s="33" t="s">
        <v>4</v>
      </c>
      <c r="B17730" s="33" t="s">
        <v>92</v>
      </c>
      <c r="C17730" s="33">
        <v>147500</v>
      </c>
      <c r="D17730" s="33" t="s">
        <v>532</v>
      </c>
      <c r="E17730" t="str">
        <f t="shared" si="280"/>
        <v>$125K-$200K</v>
      </c>
    </row>
    <row r="17731" spans="1:5" x14ac:dyDescent="0.3">
      <c r="A17731" s="33" t="s">
        <v>126</v>
      </c>
      <c r="B17731" s="33" t="s">
        <v>53</v>
      </c>
      <c r="C17731" s="33">
        <v>120000</v>
      </c>
      <c r="D17731" s="33" t="s">
        <v>6610</v>
      </c>
      <c r="E17731" t="str">
        <f t="shared" ref="E17731:E17794" si="281">_xlfn.XLOOKUP(C17731,$H$16:$H$21,$G$16:$G$21,,1)</f>
        <v>$100K-$125K</v>
      </c>
    </row>
    <row r="17732" spans="1:5" x14ac:dyDescent="0.3">
      <c r="A17732" s="33" t="s">
        <v>2</v>
      </c>
      <c r="B17732" s="33" t="s">
        <v>53</v>
      </c>
      <c r="C17732" s="33">
        <v>113580</v>
      </c>
      <c r="D17732" s="33" t="s">
        <v>476</v>
      </c>
      <c r="E17732" t="str">
        <f t="shared" si="281"/>
        <v>$100K-$125K</v>
      </c>
    </row>
    <row r="17733" spans="1:5" x14ac:dyDescent="0.3">
      <c r="A17733" s="33" t="s">
        <v>2</v>
      </c>
      <c r="B17733" s="33" t="s">
        <v>53</v>
      </c>
      <c r="C17733" s="33"/>
      <c r="D17733" s="33" t="s">
        <v>268</v>
      </c>
      <c r="E17733" t="str">
        <f t="shared" si="281"/>
        <v>No Data</v>
      </c>
    </row>
    <row r="17734" spans="1:5" x14ac:dyDescent="0.3">
      <c r="A17734" s="33" t="s">
        <v>0</v>
      </c>
      <c r="B17734" s="33" t="s">
        <v>53</v>
      </c>
      <c r="C17734" s="33">
        <v>130500</v>
      </c>
      <c r="D17734" s="33" t="s">
        <v>845</v>
      </c>
      <c r="E17734" t="str">
        <f t="shared" si="281"/>
        <v>$125K-$200K</v>
      </c>
    </row>
    <row r="17735" spans="1:5" x14ac:dyDescent="0.3">
      <c r="A17735" s="33" t="s">
        <v>52</v>
      </c>
      <c r="B17735" s="33" t="s">
        <v>53</v>
      </c>
      <c r="C17735" s="33"/>
      <c r="D17735" s="33" t="s">
        <v>6611</v>
      </c>
      <c r="E17735" t="str">
        <f t="shared" si="281"/>
        <v>No Data</v>
      </c>
    </row>
    <row r="17736" spans="1:5" x14ac:dyDescent="0.3">
      <c r="A17736" s="33" t="s">
        <v>52</v>
      </c>
      <c r="B17736" s="33" t="s">
        <v>53</v>
      </c>
      <c r="C17736" s="33"/>
      <c r="D17736" s="33" t="s">
        <v>268</v>
      </c>
      <c r="E17736" t="str">
        <f t="shared" si="281"/>
        <v>No Data</v>
      </c>
    </row>
    <row r="17737" spans="1:5" x14ac:dyDescent="0.3">
      <c r="A17737" s="33" t="s">
        <v>4</v>
      </c>
      <c r="B17737" s="33" t="s">
        <v>70</v>
      </c>
      <c r="C17737" s="33">
        <v>164500</v>
      </c>
      <c r="D17737" s="33" t="s">
        <v>1874</v>
      </c>
      <c r="E17737" t="str">
        <f t="shared" si="281"/>
        <v>$125K-$200K</v>
      </c>
    </row>
    <row r="17738" spans="1:5" x14ac:dyDescent="0.3">
      <c r="A17738" s="33" t="s">
        <v>2</v>
      </c>
      <c r="B17738" s="33" t="s">
        <v>53</v>
      </c>
      <c r="C17738" s="33"/>
      <c r="D17738" s="33" t="s">
        <v>928</v>
      </c>
      <c r="E17738" t="str">
        <f t="shared" si="281"/>
        <v>No Data</v>
      </c>
    </row>
    <row r="17739" spans="1:5" x14ac:dyDescent="0.3">
      <c r="A17739" s="33" t="s">
        <v>2</v>
      </c>
      <c r="B17739" s="33" t="s">
        <v>53</v>
      </c>
      <c r="C17739" s="33"/>
      <c r="D17739" s="33" t="s">
        <v>4473</v>
      </c>
      <c r="E17739" t="str">
        <f t="shared" si="281"/>
        <v>No Data</v>
      </c>
    </row>
    <row r="17740" spans="1:5" x14ac:dyDescent="0.3">
      <c r="A17740" s="33" t="s">
        <v>4</v>
      </c>
      <c r="B17740" s="33" t="s">
        <v>53</v>
      </c>
      <c r="C17740" s="33"/>
      <c r="D17740" s="33" t="s">
        <v>6612</v>
      </c>
      <c r="E17740" t="str">
        <f t="shared" si="281"/>
        <v>No Data</v>
      </c>
    </row>
    <row r="17741" spans="1:5" x14ac:dyDescent="0.3">
      <c r="A17741" s="33" t="s">
        <v>0</v>
      </c>
      <c r="B17741" s="33" t="s">
        <v>53</v>
      </c>
      <c r="C17741" s="33">
        <v>90000</v>
      </c>
      <c r="D17741" s="33" t="s">
        <v>6613</v>
      </c>
      <c r="E17741" t="str">
        <f t="shared" si="281"/>
        <v>$75K-$100K</v>
      </c>
    </row>
    <row r="17742" spans="1:5" x14ac:dyDescent="0.3">
      <c r="A17742" s="33" t="s">
        <v>0</v>
      </c>
      <c r="B17742" s="33" t="s">
        <v>53</v>
      </c>
      <c r="C17742" s="33">
        <v>130050</v>
      </c>
      <c r="D17742" s="33" t="s">
        <v>596</v>
      </c>
      <c r="E17742" t="str">
        <f t="shared" si="281"/>
        <v>$125K-$200K</v>
      </c>
    </row>
    <row r="17743" spans="1:5" x14ac:dyDescent="0.3">
      <c r="A17743" s="33" t="s">
        <v>52</v>
      </c>
      <c r="B17743" s="33" t="s">
        <v>53</v>
      </c>
      <c r="C17743" s="33">
        <v>95850</v>
      </c>
      <c r="D17743" s="33" t="s">
        <v>1142</v>
      </c>
      <c r="E17743" t="str">
        <f t="shared" si="281"/>
        <v>$75K-$100K</v>
      </c>
    </row>
    <row r="17744" spans="1:5" x14ac:dyDescent="0.3">
      <c r="A17744" s="33" t="s">
        <v>0</v>
      </c>
      <c r="B17744" s="33" t="s">
        <v>53</v>
      </c>
      <c r="C17744" s="33"/>
      <c r="D17744" s="33" t="s">
        <v>3527</v>
      </c>
      <c r="E17744" t="str">
        <f t="shared" si="281"/>
        <v>No Data</v>
      </c>
    </row>
    <row r="17745" spans="1:5" x14ac:dyDescent="0.3">
      <c r="A17745" s="33" t="s">
        <v>129</v>
      </c>
      <c r="B17745" s="33" t="s">
        <v>88</v>
      </c>
      <c r="C17745" s="33">
        <v>79200</v>
      </c>
      <c r="D17745" s="33" t="s">
        <v>426</v>
      </c>
      <c r="E17745" t="str">
        <f t="shared" si="281"/>
        <v>$75K-$100K</v>
      </c>
    </row>
    <row r="17746" spans="1:5" x14ac:dyDescent="0.3">
      <c r="A17746" s="33" t="s">
        <v>0</v>
      </c>
      <c r="B17746" s="33" t="s">
        <v>54</v>
      </c>
      <c r="C17746" s="33">
        <v>57600</v>
      </c>
      <c r="D17746" s="33" t="s">
        <v>4795</v>
      </c>
      <c r="E17746" t="str">
        <f t="shared" si="281"/>
        <v>&lt;$75K</v>
      </c>
    </row>
    <row r="17747" spans="1:5" x14ac:dyDescent="0.3">
      <c r="A17747" s="33" t="s">
        <v>0</v>
      </c>
      <c r="B17747" s="33" t="s">
        <v>106</v>
      </c>
      <c r="C17747" s="33">
        <v>120464</v>
      </c>
      <c r="D17747" s="33" t="s">
        <v>4045</v>
      </c>
      <c r="E17747" t="str">
        <f t="shared" si="281"/>
        <v>$100K-$125K</v>
      </c>
    </row>
    <row r="17748" spans="1:5" x14ac:dyDescent="0.3">
      <c r="A17748" s="33" t="s">
        <v>2</v>
      </c>
      <c r="B17748" s="33" t="s">
        <v>53</v>
      </c>
      <c r="C17748" s="33">
        <v>62500</v>
      </c>
      <c r="D17748" s="33" t="s">
        <v>5589</v>
      </c>
      <c r="E17748" t="str">
        <f t="shared" si="281"/>
        <v>&lt;$75K</v>
      </c>
    </row>
    <row r="17749" spans="1:5" x14ac:dyDescent="0.3">
      <c r="A17749" s="33" t="s">
        <v>0</v>
      </c>
      <c r="B17749" s="33" t="s">
        <v>53</v>
      </c>
      <c r="C17749" s="33"/>
      <c r="D17749" s="33" t="s">
        <v>6614</v>
      </c>
      <c r="E17749" t="str">
        <f t="shared" si="281"/>
        <v>No Data</v>
      </c>
    </row>
    <row r="17750" spans="1:5" x14ac:dyDescent="0.3">
      <c r="A17750" s="33" t="s">
        <v>4</v>
      </c>
      <c r="B17750" s="33" t="s">
        <v>53</v>
      </c>
      <c r="C17750" s="33"/>
      <c r="D17750" s="33" t="s">
        <v>520</v>
      </c>
      <c r="E17750" t="str">
        <f t="shared" si="281"/>
        <v>No Data</v>
      </c>
    </row>
    <row r="17751" spans="1:5" x14ac:dyDescent="0.3">
      <c r="A17751" s="33" t="s">
        <v>1</v>
      </c>
      <c r="B17751" s="33" t="s">
        <v>81</v>
      </c>
      <c r="C17751" s="33">
        <v>166000</v>
      </c>
      <c r="D17751" s="33" t="s">
        <v>482</v>
      </c>
      <c r="E17751" t="str">
        <f t="shared" si="281"/>
        <v>$125K-$200K</v>
      </c>
    </row>
    <row r="17752" spans="1:5" x14ac:dyDescent="0.3">
      <c r="A17752" s="33" t="s">
        <v>2</v>
      </c>
      <c r="B17752" s="33" t="s">
        <v>105</v>
      </c>
      <c r="C17752" s="33">
        <v>98500</v>
      </c>
      <c r="D17752" s="33" t="s">
        <v>2430</v>
      </c>
      <c r="E17752" t="str">
        <f t="shared" si="281"/>
        <v>$75K-$100K</v>
      </c>
    </row>
    <row r="17753" spans="1:5" x14ac:dyDescent="0.3">
      <c r="A17753" s="33" t="s">
        <v>4</v>
      </c>
      <c r="B17753" s="33" t="s">
        <v>53</v>
      </c>
      <c r="C17753" s="33"/>
      <c r="D17753" s="33" t="s">
        <v>1150</v>
      </c>
      <c r="E17753" t="str">
        <f t="shared" si="281"/>
        <v>No Data</v>
      </c>
    </row>
    <row r="17754" spans="1:5" x14ac:dyDescent="0.3">
      <c r="A17754" s="33" t="s">
        <v>4</v>
      </c>
      <c r="B17754" s="33" t="s">
        <v>88</v>
      </c>
      <c r="C17754" s="33">
        <v>147500</v>
      </c>
      <c r="D17754" s="33" t="s">
        <v>6615</v>
      </c>
      <c r="E17754" t="str">
        <f t="shared" si="281"/>
        <v>$125K-$200K</v>
      </c>
    </row>
    <row r="17755" spans="1:5" x14ac:dyDescent="0.3">
      <c r="A17755" s="33" t="s">
        <v>2</v>
      </c>
      <c r="B17755" s="33" t="s">
        <v>53</v>
      </c>
      <c r="C17755" s="33">
        <v>115000</v>
      </c>
      <c r="D17755" s="33" t="s">
        <v>242</v>
      </c>
      <c r="E17755" t="str">
        <f t="shared" si="281"/>
        <v>$100K-$125K</v>
      </c>
    </row>
    <row r="17756" spans="1:5" x14ac:dyDescent="0.3">
      <c r="A17756" s="33" t="s">
        <v>2</v>
      </c>
      <c r="B17756" s="33" t="s">
        <v>53</v>
      </c>
      <c r="C17756" s="33"/>
      <c r="D17756" s="33" t="s">
        <v>4438</v>
      </c>
      <c r="E17756" t="str">
        <f t="shared" si="281"/>
        <v>No Data</v>
      </c>
    </row>
    <row r="17757" spans="1:5" x14ac:dyDescent="0.3">
      <c r="A17757" s="33" t="s">
        <v>126</v>
      </c>
      <c r="B17757" s="33" t="s">
        <v>86</v>
      </c>
      <c r="C17757" s="33">
        <v>147500</v>
      </c>
      <c r="D17757" s="33" t="s">
        <v>3157</v>
      </c>
      <c r="E17757" t="str">
        <f t="shared" si="281"/>
        <v>$125K-$200K</v>
      </c>
    </row>
    <row r="17758" spans="1:5" x14ac:dyDescent="0.3">
      <c r="A17758" s="33" t="s">
        <v>126</v>
      </c>
      <c r="B17758" s="33" t="s">
        <v>98</v>
      </c>
      <c r="C17758" s="33">
        <v>45000</v>
      </c>
      <c r="D17758" s="33" t="s">
        <v>445</v>
      </c>
      <c r="E17758" t="str">
        <f t="shared" si="281"/>
        <v>&lt;$75K</v>
      </c>
    </row>
    <row r="17759" spans="1:5" x14ac:dyDescent="0.3">
      <c r="A17759" s="33" t="s">
        <v>126</v>
      </c>
      <c r="B17759" s="33" t="s">
        <v>89</v>
      </c>
      <c r="C17759" s="33">
        <v>147500</v>
      </c>
      <c r="D17759" s="33" t="s">
        <v>2843</v>
      </c>
      <c r="E17759" t="str">
        <f t="shared" si="281"/>
        <v>$125K-$200K</v>
      </c>
    </row>
    <row r="17760" spans="1:5" x14ac:dyDescent="0.3">
      <c r="A17760" s="33" t="s">
        <v>0</v>
      </c>
      <c r="B17760" s="33" t="s">
        <v>53</v>
      </c>
      <c r="C17760" s="33">
        <v>118080</v>
      </c>
      <c r="D17760" s="33" t="s">
        <v>1105</v>
      </c>
      <c r="E17760" t="str">
        <f t="shared" si="281"/>
        <v>$100K-$125K</v>
      </c>
    </row>
    <row r="17761" spans="1:5" x14ac:dyDescent="0.3">
      <c r="A17761" s="33" t="s">
        <v>4</v>
      </c>
      <c r="B17761" s="33" t="s">
        <v>53</v>
      </c>
      <c r="C17761" s="33"/>
      <c r="D17761" s="33" t="s">
        <v>4316</v>
      </c>
      <c r="E17761" t="str">
        <f t="shared" si="281"/>
        <v>No Data</v>
      </c>
    </row>
    <row r="17762" spans="1:5" x14ac:dyDescent="0.3">
      <c r="A17762" s="33" t="s">
        <v>0</v>
      </c>
      <c r="B17762" s="33" t="s">
        <v>53</v>
      </c>
      <c r="C17762" s="33">
        <v>90000</v>
      </c>
      <c r="D17762" s="33" t="s">
        <v>2026</v>
      </c>
      <c r="E17762" t="str">
        <f t="shared" si="281"/>
        <v>$75K-$100K</v>
      </c>
    </row>
    <row r="17763" spans="1:5" x14ac:dyDescent="0.3">
      <c r="A17763" s="33" t="s">
        <v>2</v>
      </c>
      <c r="B17763" s="33" t="s">
        <v>53</v>
      </c>
      <c r="C17763" s="33"/>
      <c r="D17763" s="33" t="s">
        <v>6616</v>
      </c>
      <c r="E17763" t="str">
        <f t="shared" si="281"/>
        <v>No Data</v>
      </c>
    </row>
    <row r="17764" spans="1:5" x14ac:dyDescent="0.3">
      <c r="A17764" s="33" t="s">
        <v>0</v>
      </c>
      <c r="B17764" s="33" t="s">
        <v>53</v>
      </c>
      <c r="C17764" s="33">
        <v>115000</v>
      </c>
      <c r="D17764" s="33" t="s">
        <v>3129</v>
      </c>
      <c r="E17764" t="str">
        <f t="shared" si="281"/>
        <v>$100K-$125K</v>
      </c>
    </row>
    <row r="17765" spans="1:5" x14ac:dyDescent="0.3">
      <c r="A17765" s="33" t="s">
        <v>2</v>
      </c>
      <c r="B17765" s="33" t="s">
        <v>53</v>
      </c>
      <c r="C17765" s="33">
        <v>125540</v>
      </c>
      <c r="D17765" s="33" t="s">
        <v>476</v>
      </c>
      <c r="E17765" t="str">
        <f t="shared" si="281"/>
        <v>$125K-$200K</v>
      </c>
    </row>
    <row r="17766" spans="1:5" x14ac:dyDescent="0.3">
      <c r="A17766" s="33" t="s">
        <v>0</v>
      </c>
      <c r="B17766" s="33" t="s">
        <v>53</v>
      </c>
      <c r="C17766" s="33">
        <v>115000</v>
      </c>
      <c r="D17766" s="33" t="s">
        <v>912</v>
      </c>
      <c r="E17766" t="str">
        <f t="shared" si="281"/>
        <v>$100K-$125K</v>
      </c>
    </row>
    <row r="17767" spans="1:5" x14ac:dyDescent="0.3">
      <c r="A17767" s="33" t="s">
        <v>4</v>
      </c>
      <c r="B17767" s="33" t="s">
        <v>53</v>
      </c>
      <c r="C17767" s="33"/>
      <c r="D17767" s="33" t="s">
        <v>6617</v>
      </c>
      <c r="E17767" t="str">
        <f t="shared" si="281"/>
        <v>No Data</v>
      </c>
    </row>
    <row r="17768" spans="1:5" x14ac:dyDescent="0.3">
      <c r="A17768" s="33" t="s">
        <v>4</v>
      </c>
      <c r="B17768" s="33" t="s">
        <v>99</v>
      </c>
      <c r="C17768" s="33">
        <v>147500</v>
      </c>
      <c r="D17768" s="33" t="s">
        <v>4554</v>
      </c>
      <c r="E17768" t="str">
        <f t="shared" si="281"/>
        <v>$125K-$200K</v>
      </c>
    </row>
    <row r="17769" spans="1:5" x14ac:dyDescent="0.3">
      <c r="A17769" s="33" t="s">
        <v>0</v>
      </c>
      <c r="B17769" s="33" t="s">
        <v>54</v>
      </c>
      <c r="C17769" s="33"/>
      <c r="D17769" s="33" t="s">
        <v>480</v>
      </c>
      <c r="E17769" t="str">
        <f t="shared" si="281"/>
        <v>No Data</v>
      </c>
    </row>
    <row r="17770" spans="1:5" x14ac:dyDescent="0.3">
      <c r="A17770" s="33" t="s">
        <v>129</v>
      </c>
      <c r="B17770" s="33" t="s">
        <v>70</v>
      </c>
      <c r="C17770" s="33">
        <v>89100</v>
      </c>
      <c r="D17770" s="33" t="s">
        <v>4375</v>
      </c>
      <c r="E17770" t="str">
        <f t="shared" si="281"/>
        <v>$75K-$100K</v>
      </c>
    </row>
    <row r="17771" spans="1:5" x14ac:dyDescent="0.3">
      <c r="A17771" s="33" t="s">
        <v>2</v>
      </c>
      <c r="B17771" s="33" t="s">
        <v>53</v>
      </c>
      <c r="C17771" s="33">
        <v>75000</v>
      </c>
      <c r="D17771" s="33" t="s">
        <v>905</v>
      </c>
      <c r="E17771" t="str">
        <f t="shared" si="281"/>
        <v>&lt;$75K</v>
      </c>
    </row>
    <row r="17772" spans="1:5" x14ac:dyDescent="0.3">
      <c r="A17772" s="33" t="s">
        <v>128</v>
      </c>
      <c r="B17772" s="33" t="s">
        <v>53</v>
      </c>
      <c r="C17772" s="33"/>
      <c r="D17772" s="33" t="s">
        <v>299</v>
      </c>
      <c r="E17772" t="str">
        <f t="shared" si="281"/>
        <v>No Data</v>
      </c>
    </row>
    <row r="17773" spans="1:5" x14ac:dyDescent="0.3">
      <c r="A17773" s="33" t="s">
        <v>2</v>
      </c>
      <c r="B17773" s="33" t="s">
        <v>53</v>
      </c>
      <c r="C17773" s="33">
        <v>83000</v>
      </c>
      <c r="D17773" s="33" t="s">
        <v>5153</v>
      </c>
      <c r="E17773" t="str">
        <f t="shared" si="281"/>
        <v>$75K-$100K</v>
      </c>
    </row>
    <row r="17774" spans="1:5" x14ac:dyDescent="0.3">
      <c r="A17774" s="33" t="s">
        <v>126</v>
      </c>
      <c r="B17774" s="33" t="s">
        <v>54</v>
      </c>
      <c r="C17774" s="33">
        <v>170000</v>
      </c>
      <c r="D17774" s="33" t="s">
        <v>2176</v>
      </c>
      <c r="E17774" t="str">
        <f t="shared" si="281"/>
        <v>$125K-$200K</v>
      </c>
    </row>
    <row r="17775" spans="1:5" x14ac:dyDescent="0.3">
      <c r="A17775" s="33" t="s">
        <v>129</v>
      </c>
      <c r="B17775" s="33" t="s">
        <v>53</v>
      </c>
      <c r="C17775" s="33">
        <v>85000</v>
      </c>
      <c r="D17775" s="33" t="s">
        <v>457</v>
      </c>
      <c r="E17775" t="str">
        <f t="shared" si="281"/>
        <v>$75K-$100K</v>
      </c>
    </row>
    <row r="17776" spans="1:5" x14ac:dyDescent="0.3">
      <c r="A17776" s="33" t="s">
        <v>0</v>
      </c>
      <c r="B17776" s="33" t="s">
        <v>53</v>
      </c>
      <c r="C17776" s="33"/>
      <c r="D17776" s="33" t="s">
        <v>3410</v>
      </c>
      <c r="E17776" t="str">
        <f t="shared" si="281"/>
        <v>No Data</v>
      </c>
    </row>
    <row r="17777" spans="1:5" x14ac:dyDescent="0.3">
      <c r="A17777" s="33" t="s">
        <v>0</v>
      </c>
      <c r="B17777" s="33" t="s">
        <v>53</v>
      </c>
      <c r="C17777" s="33">
        <v>185000</v>
      </c>
      <c r="D17777" s="33" t="s">
        <v>6618</v>
      </c>
      <c r="E17777" t="str">
        <f t="shared" si="281"/>
        <v>$125K-$200K</v>
      </c>
    </row>
    <row r="17778" spans="1:5" x14ac:dyDescent="0.3">
      <c r="A17778" s="33" t="s">
        <v>126</v>
      </c>
      <c r="B17778" s="33" t="s">
        <v>53</v>
      </c>
      <c r="C17778" s="33"/>
      <c r="D17778" s="33" t="s">
        <v>1527</v>
      </c>
      <c r="E17778" t="str">
        <f t="shared" si="281"/>
        <v>No Data</v>
      </c>
    </row>
    <row r="17779" spans="1:5" x14ac:dyDescent="0.3">
      <c r="A17779" s="33" t="s">
        <v>4</v>
      </c>
      <c r="B17779" s="33" t="s">
        <v>54</v>
      </c>
      <c r="C17779" s="33">
        <v>140000</v>
      </c>
      <c r="D17779" s="33" t="s">
        <v>2291</v>
      </c>
      <c r="E17779" t="str">
        <f t="shared" si="281"/>
        <v>$125K-$200K</v>
      </c>
    </row>
    <row r="17780" spans="1:5" x14ac:dyDescent="0.3">
      <c r="A17780" s="33" t="s">
        <v>2</v>
      </c>
      <c r="B17780" s="33" t="s">
        <v>53</v>
      </c>
      <c r="C17780" s="33"/>
      <c r="D17780" s="33" t="s">
        <v>6619</v>
      </c>
      <c r="E17780" t="str">
        <f t="shared" si="281"/>
        <v>No Data</v>
      </c>
    </row>
    <row r="17781" spans="1:5" x14ac:dyDescent="0.3">
      <c r="A17781" s="33" t="s">
        <v>128</v>
      </c>
      <c r="B17781" s="33" t="s">
        <v>53</v>
      </c>
      <c r="C17781" s="33">
        <v>115000</v>
      </c>
      <c r="D17781" s="33" t="s">
        <v>299</v>
      </c>
      <c r="E17781" t="str">
        <f t="shared" si="281"/>
        <v>$100K-$125K</v>
      </c>
    </row>
    <row r="17782" spans="1:5" x14ac:dyDescent="0.3">
      <c r="A17782" s="33" t="s">
        <v>4</v>
      </c>
      <c r="B17782" s="33" t="s">
        <v>87</v>
      </c>
      <c r="C17782" s="33">
        <v>100000</v>
      </c>
      <c r="D17782" s="33" t="s">
        <v>6620</v>
      </c>
      <c r="E17782" t="str">
        <f t="shared" si="281"/>
        <v>$75K-$100K</v>
      </c>
    </row>
    <row r="17783" spans="1:5" x14ac:dyDescent="0.3">
      <c r="A17783" s="33" t="s">
        <v>2</v>
      </c>
      <c r="B17783" s="33" t="s">
        <v>53</v>
      </c>
      <c r="C17783" s="33">
        <v>90000</v>
      </c>
      <c r="D17783" s="33" t="s">
        <v>1120</v>
      </c>
      <c r="E17783" t="str">
        <f t="shared" si="281"/>
        <v>$75K-$100K</v>
      </c>
    </row>
    <row r="17784" spans="1:5" x14ac:dyDescent="0.3">
      <c r="A17784" s="33" t="s">
        <v>0</v>
      </c>
      <c r="B17784" s="33" t="s">
        <v>53</v>
      </c>
      <c r="C17784" s="33"/>
      <c r="D17784" s="33" t="s">
        <v>3343</v>
      </c>
      <c r="E17784" t="str">
        <f t="shared" si="281"/>
        <v>No Data</v>
      </c>
    </row>
    <row r="17785" spans="1:5" x14ac:dyDescent="0.3">
      <c r="A17785" s="33" t="s">
        <v>2</v>
      </c>
      <c r="B17785" s="33" t="s">
        <v>53</v>
      </c>
      <c r="C17785" s="33">
        <v>130500</v>
      </c>
      <c r="D17785" s="33" t="s">
        <v>845</v>
      </c>
      <c r="E17785" t="str">
        <f t="shared" si="281"/>
        <v>$125K-$200K</v>
      </c>
    </row>
    <row r="17786" spans="1:5" x14ac:dyDescent="0.3">
      <c r="A17786" s="33" t="s">
        <v>4</v>
      </c>
      <c r="B17786" s="33" t="s">
        <v>53</v>
      </c>
      <c r="C17786" s="33"/>
      <c r="D17786" s="33" t="s">
        <v>6621</v>
      </c>
      <c r="E17786" t="str">
        <f t="shared" si="281"/>
        <v>No Data</v>
      </c>
    </row>
    <row r="17787" spans="1:5" x14ac:dyDescent="0.3">
      <c r="A17787" s="33" t="s">
        <v>2</v>
      </c>
      <c r="B17787" s="33" t="s">
        <v>93</v>
      </c>
      <c r="C17787" s="33">
        <v>105000</v>
      </c>
      <c r="D17787" s="33" t="s">
        <v>294</v>
      </c>
      <c r="E17787" t="str">
        <f t="shared" si="281"/>
        <v>$100K-$125K</v>
      </c>
    </row>
    <row r="17788" spans="1:5" x14ac:dyDescent="0.3">
      <c r="A17788" s="33" t="s">
        <v>4</v>
      </c>
      <c r="B17788" s="33" t="s">
        <v>53</v>
      </c>
      <c r="C17788" s="33">
        <v>175000</v>
      </c>
      <c r="D17788" s="33" t="s">
        <v>2673</v>
      </c>
      <c r="E17788" t="str">
        <f t="shared" si="281"/>
        <v>$125K-$200K</v>
      </c>
    </row>
    <row r="17789" spans="1:5" x14ac:dyDescent="0.3">
      <c r="A17789" s="33" t="s">
        <v>4</v>
      </c>
      <c r="B17789" s="33" t="s">
        <v>53</v>
      </c>
      <c r="C17789" s="33">
        <v>137610</v>
      </c>
      <c r="D17789" s="33" t="s">
        <v>476</v>
      </c>
      <c r="E17789" t="str">
        <f t="shared" si="281"/>
        <v>$125K-$200K</v>
      </c>
    </row>
    <row r="17790" spans="1:5" x14ac:dyDescent="0.3">
      <c r="A17790" s="33" t="s">
        <v>0</v>
      </c>
      <c r="B17790" s="33" t="s">
        <v>53</v>
      </c>
      <c r="C17790" s="33">
        <v>177820</v>
      </c>
      <c r="D17790" s="33" t="s">
        <v>3452</v>
      </c>
      <c r="E17790" t="str">
        <f t="shared" si="281"/>
        <v>$125K-$200K</v>
      </c>
    </row>
    <row r="17791" spans="1:5" x14ac:dyDescent="0.3">
      <c r="A17791" s="33" t="s">
        <v>2</v>
      </c>
      <c r="B17791" s="33" t="s">
        <v>53</v>
      </c>
      <c r="C17791" s="33"/>
      <c r="D17791" s="33" t="s">
        <v>6622</v>
      </c>
      <c r="E17791" t="str">
        <f t="shared" si="281"/>
        <v>No Data</v>
      </c>
    </row>
    <row r="17792" spans="1:5" x14ac:dyDescent="0.3">
      <c r="A17792" s="33" t="s">
        <v>128</v>
      </c>
      <c r="B17792" s="33" t="s">
        <v>53</v>
      </c>
      <c r="C17792" s="33"/>
      <c r="D17792" s="33" t="s">
        <v>258</v>
      </c>
      <c r="E17792" t="str">
        <f t="shared" si="281"/>
        <v>No Data</v>
      </c>
    </row>
    <row r="17793" spans="1:5" x14ac:dyDescent="0.3">
      <c r="A17793" s="33" t="s">
        <v>126</v>
      </c>
      <c r="B17793" s="33" t="s">
        <v>53</v>
      </c>
      <c r="C17793" s="33"/>
      <c r="D17793" s="33" t="s">
        <v>559</v>
      </c>
      <c r="E17793" t="str">
        <f t="shared" si="281"/>
        <v>No Data</v>
      </c>
    </row>
    <row r="17794" spans="1:5" x14ac:dyDescent="0.3">
      <c r="A17794" s="33" t="s">
        <v>4</v>
      </c>
      <c r="B17794" s="33" t="s">
        <v>53</v>
      </c>
      <c r="C17794" s="33"/>
      <c r="D17794" s="33" t="s">
        <v>2798</v>
      </c>
      <c r="E17794" t="str">
        <f t="shared" si="281"/>
        <v>No Data</v>
      </c>
    </row>
    <row r="17795" spans="1:5" x14ac:dyDescent="0.3">
      <c r="A17795" s="33" t="s">
        <v>4</v>
      </c>
      <c r="B17795" s="33" t="s">
        <v>53</v>
      </c>
      <c r="C17795" s="33">
        <v>156000</v>
      </c>
      <c r="D17795" s="33" t="s">
        <v>1426</v>
      </c>
      <c r="E17795" t="str">
        <f t="shared" ref="E17795:E17858" si="282">_xlfn.XLOOKUP(C17795,$H$16:$H$21,$G$16:$G$21,,1)</f>
        <v>$125K-$200K</v>
      </c>
    </row>
    <row r="17796" spans="1:5" x14ac:dyDescent="0.3">
      <c r="A17796" s="33" t="s">
        <v>2</v>
      </c>
      <c r="B17796" s="33" t="s">
        <v>54</v>
      </c>
      <c r="C17796" s="33"/>
      <c r="D17796" s="33" t="s">
        <v>6623</v>
      </c>
      <c r="E17796" t="str">
        <f t="shared" si="282"/>
        <v>No Data</v>
      </c>
    </row>
    <row r="17797" spans="1:5" x14ac:dyDescent="0.3">
      <c r="A17797" s="33" t="s">
        <v>4</v>
      </c>
      <c r="B17797" s="33" t="s">
        <v>56</v>
      </c>
      <c r="C17797" s="33">
        <v>98283</v>
      </c>
      <c r="D17797" s="33" t="s">
        <v>2544</v>
      </c>
      <c r="E17797" t="str">
        <f t="shared" si="282"/>
        <v>$75K-$100K</v>
      </c>
    </row>
    <row r="17798" spans="1:5" x14ac:dyDescent="0.3">
      <c r="A17798" s="33" t="s">
        <v>0</v>
      </c>
      <c r="B17798" s="33" t="s">
        <v>53</v>
      </c>
      <c r="C17798" s="33">
        <v>185000</v>
      </c>
      <c r="D17798" s="33" t="s">
        <v>6624</v>
      </c>
      <c r="E17798" t="str">
        <f t="shared" si="282"/>
        <v>$125K-$200K</v>
      </c>
    </row>
    <row r="17799" spans="1:5" x14ac:dyDescent="0.3">
      <c r="A17799" s="33" t="s">
        <v>52</v>
      </c>
      <c r="B17799" s="33" t="s">
        <v>53</v>
      </c>
      <c r="C17799" s="33">
        <v>70000</v>
      </c>
      <c r="D17799" s="33" t="s">
        <v>6625</v>
      </c>
      <c r="E17799" t="str">
        <f t="shared" si="282"/>
        <v>&lt;$75K</v>
      </c>
    </row>
    <row r="17800" spans="1:5" x14ac:dyDescent="0.3">
      <c r="A17800" s="33" t="s">
        <v>2</v>
      </c>
      <c r="B17800" s="33" t="s">
        <v>53</v>
      </c>
      <c r="C17800" s="33">
        <v>62653.5</v>
      </c>
      <c r="D17800" s="33" t="s">
        <v>6626</v>
      </c>
      <c r="E17800" t="str">
        <f t="shared" si="282"/>
        <v>&lt;$75K</v>
      </c>
    </row>
    <row r="17801" spans="1:5" x14ac:dyDescent="0.3">
      <c r="A17801" s="33" t="s">
        <v>126</v>
      </c>
      <c r="B17801" s="33" t="s">
        <v>53</v>
      </c>
      <c r="C17801" s="33">
        <v>150000</v>
      </c>
      <c r="D17801" s="33" t="s">
        <v>541</v>
      </c>
      <c r="E17801" t="str">
        <f t="shared" si="282"/>
        <v>$125K-$200K</v>
      </c>
    </row>
    <row r="17802" spans="1:5" x14ac:dyDescent="0.3">
      <c r="A17802" s="33" t="s">
        <v>129</v>
      </c>
      <c r="B17802" s="33" t="s">
        <v>54</v>
      </c>
      <c r="C17802" s="33">
        <v>100000</v>
      </c>
      <c r="D17802" s="33" t="s">
        <v>6627</v>
      </c>
      <c r="E17802" t="str">
        <f t="shared" si="282"/>
        <v>$75K-$100K</v>
      </c>
    </row>
    <row r="17803" spans="1:5" x14ac:dyDescent="0.3">
      <c r="A17803" s="33" t="s">
        <v>0</v>
      </c>
      <c r="B17803" s="33" t="s">
        <v>53</v>
      </c>
      <c r="C17803" s="33">
        <v>101014</v>
      </c>
      <c r="D17803" s="33" t="s">
        <v>238</v>
      </c>
      <c r="E17803" t="str">
        <f t="shared" si="282"/>
        <v>$100K-$125K</v>
      </c>
    </row>
    <row r="17804" spans="1:5" x14ac:dyDescent="0.3">
      <c r="A17804" s="33" t="s">
        <v>4</v>
      </c>
      <c r="B17804" s="33" t="s">
        <v>53</v>
      </c>
      <c r="C17804" s="33">
        <v>135000</v>
      </c>
      <c r="D17804" s="33" t="s">
        <v>6628</v>
      </c>
      <c r="E17804" t="str">
        <f t="shared" si="282"/>
        <v>$125K-$200K</v>
      </c>
    </row>
    <row r="17805" spans="1:5" x14ac:dyDescent="0.3">
      <c r="A17805" s="33" t="s">
        <v>4</v>
      </c>
      <c r="B17805" s="33" t="s">
        <v>53</v>
      </c>
      <c r="C17805" s="33">
        <v>150000</v>
      </c>
      <c r="D17805" s="33" t="s">
        <v>3654</v>
      </c>
      <c r="E17805" t="str">
        <f t="shared" si="282"/>
        <v>$125K-$200K</v>
      </c>
    </row>
    <row r="17806" spans="1:5" x14ac:dyDescent="0.3">
      <c r="A17806" s="33" t="s">
        <v>128</v>
      </c>
      <c r="B17806" s="33" t="s">
        <v>53</v>
      </c>
      <c r="C17806" s="33">
        <v>150000</v>
      </c>
      <c r="D17806" s="33" t="s">
        <v>499</v>
      </c>
      <c r="E17806" t="str">
        <f t="shared" si="282"/>
        <v>$125K-$200K</v>
      </c>
    </row>
    <row r="17807" spans="1:5" x14ac:dyDescent="0.3">
      <c r="A17807" s="33" t="s">
        <v>128</v>
      </c>
      <c r="B17807" s="33" t="s">
        <v>53</v>
      </c>
      <c r="C17807" s="33">
        <v>200935.5</v>
      </c>
      <c r="D17807" s="33" t="s">
        <v>217</v>
      </c>
      <c r="E17807" t="str">
        <f t="shared" si="282"/>
        <v>&gt;$200K</v>
      </c>
    </row>
    <row r="17808" spans="1:5" x14ac:dyDescent="0.3">
      <c r="A17808" s="33" t="s">
        <v>126</v>
      </c>
      <c r="B17808" s="33" t="s">
        <v>53</v>
      </c>
      <c r="C17808" s="33">
        <v>132500</v>
      </c>
      <c r="D17808" s="33" t="s">
        <v>884</v>
      </c>
      <c r="E17808" t="str">
        <f t="shared" si="282"/>
        <v>$125K-$200K</v>
      </c>
    </row>
    <row r="17809" spans="1:5" x14ac:dyDescent="0.3">
      <c r="A17809" s="33" t="s">
        <v>2</v>
      </c>
      <c r="B17809" s="33" t="s">
        <v>108</v>
      </c>
      <c r="C17809" s="33">
        <v>105000</v>
      </c>
      <c r="D17809" s="33" t="s">
        <v>6629</v>
      </c>
      <c r="E17809" t="str">
        <f t="shared" si="282"/>
        <v>$100K-$125K</v>
      </c>
    </row>
    <row r="17810" spans="1:5" x14ac:dyDescent="0.3">
      <c r="A17810" s="33" t="s">
        <v>2</v>
      </c>
      <c r="B17810" s="33" t="s">
        <v>53</v>
      </c>
      <c r="C17810" s="33">
        <v>60000</v>
      </c>
      <c r="D17810" s="33" t="s">
        <v>5084</v>
      </c>
      <c r="E17810" t="str">
        <f t="shared" si="282"/>
        <v>&lt;$75K</v>
      </c>
    </row>
    <row r="17811" spans="1:5" x14ac:dyDescent="0.3">
      <c r="A17811" s="33" t="s">
        <v>2</v>
      </c>
      <c r="B17811" s="33" t="s">
        <v>53</v>
      </c>
      <c r="C17811" s="33">
        <v>115000</v>
      </c>
      <c r="D17811" s="33" t="s">
        <v>6630</v>
      </c>
      <c r="E17811" t="str">
        <f t="shared" si="282"/>
        <v>$100K-$125K</v>
      </c>
    </row>
    <row r="17812" spans="1:5" x14ac:dyDescent="0.3">
      <c r="A17812" s="33" t="s">
        <v>128</v>
      </c>
      <c r="B17812" s="33" t="s">
        <v>53</v>
      </c>
      <c r="C17812" s="33">
        <v>205000</v>
      </c>
      <c r="D17812" s="33" t="s">
        <v>4036</v>
      </c>
      <c r="E17812" t="str">
        <f t="shared" si="282"/>
        <v>&gt;$200K</v>
      </c>
    </row>
    <row r="17813" spans="1:5" x14ac:dyDescent="0.3">
      <c r="A17813" s="33" t="s">
        <v>4</v>
      </c>
      <c r="B17813" s="33" t="s">
        <v>53</v>
      </c>
      <c r="C17813" s="33"/>
      <c r="D17813" s="33" t="s">
        <v>2747</v>
      </c>
      <c r="E17813" t="str">
        <f t="shared" si="282"/>
        <v>No Data</v>
      </c>
    </row>
    <row r="17814" spans="1:5" x14ac:dyDescent="0.3">
      <c r="A17814" s="33" t="s">
        <v>126</v>
      </c>
      <c r="B17814" s="33" t="s">
        <v>53</v>
      </c>
      <c r="C17814" s="33">
        <v>115000</v>
      </c>
      <c r="D17814" s="33" t="s">
        <v>4004</v>
      </c>
      <c r="E17814" t="str">
        <f t="shared" si="282"/>
        <v>$100K-$125K</v>
      </c>
    </row>
    <row r="17815" spans="1:5" x14ac:dyDescent="0.3">
      <c r="A17815" s="33" t="s">
        <v>0</v>
      </c>
      <c r="B17815" s="33" t="s">
        <v>83</v>
      </c>
      <c r="C17815" s="33">
        <v>90670</v>
      </c>
      <c r="D17815" s="33" t="s">
        <v>6631</v>
      </c>
      <c r="E17815" t="str">
        <f t="shared" si="282"/>
        <v>$75K-$100K</v>
      </c>
    </row>
    <row r="17816" spans="1:5" x14ac:dyDescent="0.3">
      <c r="A17816" s="33" t="s">
        <v>0</v>
      </c>
      <c r="B17816" s="33" t="s">
        <v>53</v>
      </c>
      <c r="C17816" s="33"/>
      <c r="D17816" s="33" t="s">
        <v>1667</v>
      </c>
      <c r="E17816" t="str">
        <f t="shared" si="282"/>
        <v>No Data</v>
      </c>
    </row>
    <row r="17817" spans="1:5" x14ac:dyDescent="0.3">
      <c r="A17817" s="33" t="s">
        <v>0</v>
      </c>
      <c r="B17817" s="33" t="s">
        <v>56</v>
      </c>
      <c r="C17817" s="33">
        <v>157500</v>
      </c>
      <c r="D17817" s="33" t="s">
        <v>5481</v>
      </c>
      <c r="E17817" t="str">
        <f t="shared" si="282"/>
        <v>$125K-$200K</v>
      </c>
    </row>
    <row r="17818" spans="1:5" x14ac:dyDescent="0.3">
      <c r="A17818" s="33" t="s">
        <v>0</v>
      </c>
      <c r="B17818" s="33" t="s">
        <v>53</v>
      </c>
      <c r="C17818" s="33">
        <v>150000</v>
      </c>
      <c r="D17818" s="33" t="s">
        <v>235</v>
      </c>
      <c r="E17818" t="str">
        <f t="shared" si="282"/>
        <v>$125K-$200K</v>
      </c>
    </row>
    <row r="17819" spans="1:5" x14ac:dyDescent="0.3">
      <c r="A17819" s="33" t="s">
        <v>0</v>
      </c>
      <c r="B17819" s="33" t="s">
        <v>53</v>
      </c>
      <c r="C17819" s="33">
        <v>186500</v>
      </c>
      <c r="D17819" s="33" t="s">
        <v>611</v>
      </c>
      <c r="E17819" t="str">
        <f t="shared" si="282"/>
        <v>$125K-$200K</v>
      </c>
    </row>
    <row r="17820" spans="1:5" x14ac:dyDescent="0.3">
      <c r="A17820" s="33" t="s">
        <v>0</v>
      </c>
      <c r="B17820" s="33" t="s">
        <v>53</v>
      </c>
      <c r="C17820" s="33">
        <v>122500</v>
      </c>
      <c r="D17820" s="33" t="s">
        <v>6632</v>
      </c>
      <c r="E17820" t="str">
        <f t="shared" si="282"/>
        <v>$100K-$125K</v>
      </c>
    </row>
    <row r="17821" spans="1:5" x14ac:dyDescent="0.3">
      <c r="A17821" s="33" t="s">
        <v>4</v>
      </c>
      <c r="B17821" s="33" t="s">
        <v>53</v>
      </c>
      <c r="C17821" s="33">
        <v>109000</v>
      </c>
      <c r="D17821" s="33" t="s">
        <v>6633</v>
      </c>
      <c r="E17821" t="str">
        <f t="shared" si="282"/>
        <v>$100K-$125K</v>
      </c>
    </row>
    <row r="17822" spans="1:5" x14ac:dyDescent="0.3">
      <c r="A17822" s="33" t="s">
        <v>126</v>
      </c>
      <c r="B17822" s="33" t="s">
        <v>53</v>
      </c>
      <c r="C17822" s="33">
        <v>138500</v>
      </c>
      <c r="D17822" s="33" t="s">
        <v>364</v>
      </c>
      <c r="E17822" t="str">
        <f t="shared" si="282"/>
        <v>$125K-$200K</v>
      </c>
    </row>
    <row r="17823" spans="1:5" x14ac:dyDescent="0.3">
      <c r="A17823" s="33" t="s">
        <v>0</v>
      </c>
      <c r="B17823" s="33" t="s">
        <v>53</v>
      </c>
      <c r="C17823" s="33">
        <v>90000</v>
      </c>
      <c r="D17823" s="33" t="s">
        <v>5307</v>
      </c>
      <c r="E17823" t="str">
        <f t="shared" si="282"/>
        <v>$75K-$100K</v>
      </c>
    </row>
    <row r="17824" spans="1:5" x14ac:dyDescent="0.3">
      <c r="A17824" s="33" t="s">
        <v>125</v>
      </c>
      <c r="B17824" s="33" t="s">
        <v>53</v>
      </c>
      <c r="C17824" s="33"/>
      <c r="D17824" s="33" t="s">
        <v>1618</v>
      </c>
      <c r="E17824" t="str">
        <f t="shared" si="282"/>
        <v>No Data</v>
      </c>
    </row>
    <row r="17825" spans="1:5" x14ac:dyDescent="0.3">
      <c r="A17825" s="33" t="s">
        <v>1</v>
      </c>
      <c r="B17825" s="33" t="s">
        <v>80</v>
      </c>
      <c r="C17825" s="33">
        <v>79200</v>
      </c>
      <c r="D17825" s="33" t="s">
        <v>3487</v>
      </c>
      <c r="E17825" t="str">
        <f t="shared" si="282"/>
        <v>$75K-$100K</v>
      </c>
    </row>
    <row r="17826" spans="1:5" x14ac:dyDescent="0.3">
      <c r="A17826" s="33" t="s">
        <v>129</v>
      </c>
      <c r="B17826" s="33" t="s">
        <v>184</v>
      </c>
      <c r="C17826" s="33">
        <v>320000</v>
      </c>
      <c r="D17826" s="33" t="s">
        <v>6634</v>
      </c>
      <c r="E17826" t="str">
        <f t="shared" si="282"/>
        <v>&gt;$200K</v>
      </c>
    </row>
    <row r="17827" spans="1:5" x14ac:dyDescent="0.3">
      <c r="A17827" s="33" t="s">
        <v>2</v>
      </c>
      <c r="B17827" s="33" t="s">
        <v>53</v>
      </c>
      <c r="C17827" s="33">
        <v>66000</v>
      </c>
      <c r="D17827" s="33" t="s">
        <v>6635</v>
      </c>
      <c r="E17827" t="str">
        <f t="shared" si="282"/>
        <v>&lt;$75K</v>
      </c>
    </row>
    <row r="17828" spans="1:5" x14ac:dyDescent="0.3">
      <c r="A17828" s="33" t="s">
        <v>128</v>
      </c>
      <c r="B17828" s="33" t="s">
        <v>53</v>
      </c>
      <c r="C17828" s="33">
        <v>202500</v>
      </c>
      <c r="D17828" s="33" t="s">
        <v>217</v>
      </c>
      <c r="E17828" t="str">
        <f t="shared" si="282"/>
        <v>&gt;$200K</v>
      </c>
    </row>
    <row r="17829" spans="1:5" x14ac:dyDescent="0.3">
      <c r="A17829" s="33" t="s">
        <v>2</v>
      </c>
      <c r="B17829" s="33" t="s">
        <v>53</v>
      </c>
      <c r="C17829" s="33">
        <v>80000</v>
      </c>
      <c r="D17829" s="33" t="s">
        <v>6636</v>
      </c>
      <c r="E17829" t="str">
        <f t="shared" si="282"/>
        <v>$75K-$100K</v>
      </c>
    </row>
    <row r="17830" spans="1:5" x14ac:dyDescent="0.3">
      <c r="A17830" s="33" t="s">
        <v>4</v>
      </c>
      <c r="B17830" s="33" t="s">
        <v>53</v>
      </c>
      <c r="C17830" s="33">
        <v>174720</v>
      </c>
      <c r="D17830" s="33" t="s">
        <v>402</v>
      </c>
      <c r="E17830" t="str">
        <f t="shared" si="282"/>
        <v>$125K-$200K</v>
      </c>
    </row>
    <row r="17831" spans="1:5" x14ac:dyDescent="0.3">
      <c r="A17831" s="33" t="s">
        <v>0</v>
      </c>
      <c r="B17831" s="33" t="s">
        <v>53</v>
      </c>
      <c r="C17831" s="33">
        <v>53750</v>
      </c>
      <c r="D17831" s="33" t="s">
        <v>6637</v>
      </c>
      <c r="E17831" t="str">
        <f t="shared" si="282"/>
        <v>&lt;$75K</v>
      </c>
    </row>
    <row r="17832" spans="1:5" x14ac:dyDescent="0.3">
      <c r="A17832" s="33" t="s">
        <v>2</v>
      </c>
      <c r="B17832" s="33" t="s">
        <v>53</v>
      </c>
      <c r="C17832" s="33">
        <v>48500</v>
      </c>
      <c r="D17832" s="33" t="s">
        <v>6638</v>
      </c>
      <c r="E17832" t="str">
        <f t="shared" si="282"/>
        <v>&lt;$75K</v>
      </c>
    </row>
    <row r="17833" spans="1:5" x14ac:dyDescent="0.3">
      <c r="A17833" s="33" t="s">
        <v>2</v>
      </c>
      <c r="B17833" s="33" t="s">
        <v>53</v>
      </c>
      <c r="C17833" s="33">
        <v>128816</v>
      </c>
      <c r="D17833" s="33" t="s">
        <v>6639</v>
      </c>
      <c r="E17833" t="str">
        <f t="shared" si="282"/>
        <v>$125K-$200K</v>
      </c>
    </row>
    <row r="17834" spans="1:5" x14ac:dyDescent="0.3">
      <c r="A17834" s="33" t="s">
        <v>2</v>
      </c>
      <c r="B17834" s="33" t="s">
        <v>88</v>
      </c>
      <c r="C17834" s="33">
        <v>64800</v>
      </c>
      <c r="D17834" s="33" t="s">
        <v>4273</v>
      </c>
      <c r="E17834" t="str">
        <f t="shared" si="282"/>
        <v>&lt;$75K</v>
      </c>
    </row>
    <row r="17835" spans="1:5" x14ac:dyDescent="0.3">
      <c r="A17835" s="33" t="s">
        <v>52</v>
      </c>
      <c r="B17835" s="33" t="s">
        <v>68</v>
      </c>
      <c r="C17835" s="33"/>
      <c r="D17835" s="33" t="s">
        <v>6640</v>
      </c>
      <c r="E17835" t="str">
        <f t="shared" si="282"/>
        <v>No Data</v>
      </c>
    </row>
    <row r="17836" spans="1:5" x14ac:dyDescent="0.3">
      <c r="A17836" s="33" t="s">
        <v>0</v>
      </c>
      <c r="B17836" s="33" t="s">
        <v>53</v>
      </c>
      <c r="C17836" s="33">
        <v>184000</v>
      </c>
      <c r="D17836" s="33" t="s">
        <v>3152</v>
      </c>
      <c r="E17836" t="str">
        <f t="shared" si="282"/>
        <v>$125K-$200K</v>
      </c>
    </row>
    <row r="17837" spans="1:5" x14ac:dyDescent="0.3">
      <c r="A17837" s="33" t="s">
        <v>2</v>
      </c>
      <c r="B17837" s="33" t="s">
        <v>53</v>
      </c>
      <c r="C17837" s="33">
        <v>100700</v>
      </c>
      <c r="D17837" s="33" t="s">
        <v>516</v>
      </c>
      <c r="E17837" t="str">
        <f t="shared" si="282"/>
        <v>$100K-$125K</v>
      </c>
    </row>
    <row r="17838" spans="1:5" x14ac:dyDescent="0.3">
      <c r="A17838" s="33" t="s">
        <v>2</v>
      </c>
      <c r="B17838" s="33" t="s">
        <v>53</v>
      </c>
      <c r="C17838" s="33"/>
      <c r="D17838" s="33" t="s">
        <v>268</v>
      </c>
      <c r="E17838" t="str">
        <f t="shared" si="282"/>
        <v>No Data</v>
      </c>
    </row>
    <row r="17839" spans="1:5" x14ac:dyDescent="0.3">
      <c r="A17839" s="33" t="s">
        <v>4</v>
      </c>
      <c r="B17839" s="33" t="s">
        <v>88</v>
      </c>
      <c r="C17839" s="33">
        <v>79200</v>
      </c>
      <c r="D17839" s="33" t="s">
        <v>1076</v>
      </c>
      <c r="E17839" t="str">
        <f t="shared" si="282"/>
        <v>$75K-$100K</v>
      </c>
    </row>
    <row r="17840" spans="1:5" x14ac:dyDescent="0.3">
      <c r="A17840" s="33" t="s">
        <v>126</v>
      </c>
      <c r="B17840" s="33" t="s">
        <v>53</v>
      </c>
      <c r="C17840" s="33">
        <v>155000</v>
      </c>
      <c r="D17840" s="33" t="s">
        <v>1197</v>
      </c>
      <c r="E17840" t="str">
        <f t="shared" si="282"/>
        <v>$125K-$200K</v>
      </c>
    </row>
    <row r="17841" spans="1:5" x14ac:dyDescent="0.3">
      <c r="A17841" s="33" t="s">
        <v>2</v>
      </c>
      <c r="B17841" s="33" t="s">
        <v>53</v>
      </c>
      <c r="C17841" s="33"/>
      <c r="D17841" s="33" t="s">
        <v>232</v>
      </c>
      <c r="E17841" t="str">
        <f t="shared" si="282"/>
        <v>No Data</v>
      </c>
    </row>
    <row r="17842" spans="1:5" x14ac:dyDescent="0.3">
      <c r="A17842" s="33" t="s">
        <v>0</v>
      </c>
      <c r="B17842" s="33" t="s">
        <v>53</v>
      </c>
      <c r="C17842" s="33"/>
      <c r="D17842" s="33" t="s">
        <v>457</v>
      </c>
      <c r="E17842" t="str">
        <f t="shared" si="282"/>
        <v>No Data</v>
      </c>
    </row>
    <row r="17843" spans="1:5" x14ac:dyDescent="0.3">
      <c r="A17843" s="33" t="s">
        <v>0</v>
      </c>
      <c r="B17843" s="33" t="s">
        <v>54</v>
      </c>
      <c r="C17843" s="33">
        <v>157500</v>
      </c>
      <c r="D17843" s="33" t="s">
        <v>276</v>
      </c>
      <c r="E17843" t="str">
        <f t="shared" si="282"/>
        <v>$125K-$200K</v>
      </c>
    </row>
    <row r="17844" spans="1:5" x14ac:dyDescent="0.3">
      <c r="A17844" s="33" t="s">
        <v>2</v>
      </c>
      <c r="B17844" s="33" t="s">
        <v>53</v>
      </c>
      <c r="C17844" s="33"/>
      <c r="D17844" s="33" t="s">
        <v>833</v>
      </c>
      <c r="E17844" t="str">
        <f t="shared" si="282"/>
        <v>No Data</v>
      </c>
    </row>
    <row r="17845" spans="1:5" x14ac:dyDescent="0.3">
      <c r="A17845" s="33" t="s">
        <v>4</v>
      </c>
      <c r="B17845" s="33" t="s">
        <v>90</v>
      </c>
      <c r="C17845" s="33">
        <v>96773</v>
      </c>
      <c r="D17845" s="33" t="s">
        <v>294</v>
      </c>
      <c r="E17845" t="str">
        <f t="shared" si="282"/>
        <v>$75K-$100K</v>
      </c>
    </row>
    <row r="17846" spans="1:5" x14ac:dyDescent="0.3">
      <c r="A17846" s="33" t="s">
        <v>4</v>
      </c>
      <c r="B17846" s="33" t="s">
        <v>53</v>
      </c>
      <c r="C17846" s="33"/>
      <c r="D17846" s="33" t="s">
        <v>6641</v>
      </c>
      <c r="E17846" t="str">
        <f t="shared" si="282"/>
        <v>No Data</v>
      </c>
    </row>
    <row r="17847" spans="1:5" x14ac:dyDescent="0.3">
      <c r="A17847" s="33" t="s">
        <v>1</v>
      </c>
      <c r="B17847" s="33" t="s">
        <v>111</v>
      </c>
      <c r="C17847" s="33">
        <v>89100</v>
      </c>
      <c r="D17847" s="33" t="s">
        <v>1123</v>
      </c>
      <c r="E17847" t="str">
        <f t="shared" si="282"/>
        <v>$75K-$100K</v>
      </c>
    </row>
    <row r="17848" spans="1:5" x14ac:dyDescent="0.3">
      <c r="A17848" s="33" t="s">
        <v>2</v>
      </c>
      <c r="B17848" s="33" t="s">
        <v>69</v>
      </c>
      <c r="C17848" s="33">
        <v>105650</v>
      </c>
      <c r="D17848" s="33" t="s">
        <v>4874</v>
      </c>
      <c r="E17848" t="str">
        <f t="shared" si="282"/>
        <v>$100K-$125K</v>
      </c>
    </row>
    <row r="17849" spans="1:5" x14ac:dyDescent="0.3">
      <c r="A17849" s="33" t="s">
        <v>126</v>
      </c>
      <c r="B17849" s="33" t="s">
        <v>53</v>
      </c>
      <c r="C17849" s="33">
        <v>147500</v>
      </c>
      <c r="D17849" s="33" t="s">
        <v>3679</v>
      </c>
      <c r="E17849" t="str">
        <f t="shared" si="282"/>
        <v>$125K-$200K</v>
      </c>
    </row>
    <row r="17850" spans="1:5" x14ac:dyDescent="0.3">
      <c r="A17850" s="33" t="s">
        <v>0</v>
      </c>
      <c r="B17850" s="33" t="s">
        <v>53</v>
      </c>
      <c r="C17850" s="33">
        <v>155000</v>
      </c>
      <c r="D17850" s="33" t="s">
        <v>1395</v>
      </c>
      <c r="E17850" t="str">
        <f t="shared" si="282"/>
        <v>$125K-$200K</v>
      </c>
    </row>
    <row r="17851" spans="1:5" x14ac:dyDescent="0.3">
      <c r="A17851" s="33" t="s">
        <v>4</v>
      </c>
      <c r="B17851" s="33" t="s">
        <v>53</v>
      </c>
      <c r="C17851" s="33">
        <v>150000</v>
      </c>
      <c r="D17851" s="33" t="s">
        <v>6642</v>
      </c>
      <c r="E17851" t="str">
        <f t="shared" si="282"/>
        <v>$125K-$200K</v>
      </c>
    </row>
    <row r="17852" spans="1:5" x14ac:dyDescent="0.3">
      <c r="A17852" s="33" t="s">
        <v>52</v>
      </c>
      <c r="B17852" s="33" t="s">
        <v>53</v>
      </c>
      <c r="C17852" s="33"/>
      <c r="D17852" s="33" t="s">
        <v>906</v>
      </c>
      <c r="E17852" t="str">
        <f t="shared" si="282"/>
        <v>No Data</v>
      </c>
    </row>
    <row r="17853" spans="1:5" x14ac:dyDescent="0.3">
      <c r="A17853" s="33" t="s">
        <v>126</v>
      </c>
      <c r="B17853" s="33" t="s">
        <v>53</v>
      </c>
      <c r="C17853" s="33">
        <v>105000</v>
      </c>
      <c r="D17853" s="33" t="s">
        <v>315</v>
      </c>
      <c r="E17853" t="str">
        <f t="shared" si="282"/>
        <v>$100K-$125K</v>
      </c>
    </row>
    <row r="17854" spans="1:5" x14ac:dyDescent="0.3">
      <c r="A17854" s="33" t="s">
        <v>4</v>
      </c>
      <c r="B17854" s="33" t="s">
        <v>53</v>
      </c>
      <c r="C17854" s="33">
        <v>172500</v>
      </c>
      <c r="D17854" s="33" t="s">
        <v>364</v>
      </c>
      <c r="E17854" t="str">
        <f t="shared" si="282"/>
        <v>$125K-$200K</v>
      </c>
    </row>
    <row r="17855" spans="1:5" x14ac:dyDescent="0.3">
      <c r="A17855" s="33" t="s">
        <v>129</v>
      </c>
      <c r="B17855" s="33" t="s">
        <v>69</v>
      </c>
      <c r="C17855" s="33">
        <v>56700</v>
      </c>
      <c r="D17855" s="33" t="s">
        <v>3083</v>
      </c>
      <c r="E17855" t="str">
        <f t="shared" si="282"/>
        <v>&lt;$75K</v>
      </c>
    </row>
    <row r="17856" spans="1:5" x14ac:dyDescent="0.3">
      <c r="A17856" s="33" t="s">
        <v>0</v>
      </c>
      <c r="B17856" s="33" t="s">
        <v>53</v>
      </c>
      <c r="C17856" s="33">
        <v>143000</v>
      </c>
      <c r="D17856" s="33" t="s">
        <v>1027</v>
      </c>
      <c r="E17856" t="str">
        <f t="shared" si="282"/>
        <v>$125K-$200K</v>
      </c>
    </row>
    <row r="17857" spans="1:5" x14ac:dyDescent="0.3">
      <c r="A17857" s="33" t="s">
        <v>0</v>
      </c>
      <c r="B17857" s="33" t="s">
        <v>53</v>
      </c>
      <c r="C17857" s="33"/>
      <c r="D17857" s="33" t="s">
        <v>245</v>
      </c>
      <c r="E17857" t="str">
        <f t="shared" si="282"/>
        <v>No Data</v>
      </c>
    </row>
    <row r="17858" spans="1:5" x14ac:dyDescent="0.3">
      <c r="A17858" s="33" t="s">
        <v>2</v>
      </c>
      <c r="B17858" s="33" t="s">
        <v>53</v>
      </c>
      <c r="C17858" s="33"/>
      <c r="D17858" s="33" t="s">
        <v>3439</v>
      </c>
      <c r="E17858" t="str">
        <f t="shared" si="282"/>
        <v>No Data</v>
      </c>
    </row>
    <row r="17859" spans="1:5" x14ac:dyDescent="0.3">
      <c r="A17859" s="33" t="s">
        <v>128</v>
      </c>
      <c r="B17859" s="33" t="s">
        <v>53</v>
      </c>
      <c r="C17859" s="33">
        <v>125000</v>
      </c>
      <c r="D17859" s="33" t="s">
        <v>2783</v>
      </c>
      <c r="E17859" t="str">
        <f t="shared" ref="E17859:E17922" si="283">_xlfn.XLOOKUP(C17859,$H$16:$H$21,$G$16:$G$21,,1)</f>
        <v>$100K-$125K</v>
      </c>
    </row>
    <row r="17860" spans="1:5" x14ac:dyDescent="0.3">
      <c r="A17860" s="33" t="s">
        <v>4</v>
      </c>
      <c r="B17860" s="33" t="s">
        <v>53</v>
      </c>
      <c r="C17860" s="33">
        <v>87500</v>
      </c>
      <c r="D17860" s="33" t="s">
        <v>6569</v>
      </c>
      <c r="E17860" t="str">
        <f t="shared" si="283"/>
        <v>$75K-$100K</v>
      </c>
    </row>
    <row r="17861" spans="1:5" x14ac:dyDescent="0.3">
      <c r="A17861" s="33" t="s">
        <v>0</v>
      </c>
      <c r="B17861" s="33" t="s">
        <v>54</v>
      </c>
      <c r="C17861" s="33">
        <v>81500</v>
      </c>
      <c r="D17861" s="33" t="s">
        <v>1077</v>
      </c>
      <c r="E17861" t="str">
        <f t="shared" si="283"/>
        <v>$75K-$100K</v>
      </c>
    </row>
    <row r="17862" spans="1:5" x14ac:dyDescent="0.3">
      <c r="A17862" s="33" t="s">
        <v>125</v>
      </c>
      <c r="B17862" s="33" t="s">
        <v>53</v>
      </c>
      <c r="C17862" s="33">
        <v>96450</v>
      </c>
      <c r="D17862" s="33" t="s">
        <v>6643</v>
      </c>
      <c r="E17862" t="str">
        <f t="shared" si="283"/>
        <v>$75K-$100K</v>
      </c>
    </row>
    <row r="17863" spans="1:5" x14ac:dyDescent="0.3">
      <c r="A17863" s="33" t="s">
        <v>2</v>
      </c>
      <c r="B17863" s="33" t="s">
        <v>53</v>
      </c>
      <c r="C17863" s="33"/>
      <c r="D17863" s="33" t="s">
        <v>1777</v>
      </c>
      <c r="E17863" t="str">
        <f t="shared" si="283"/>
        <v>No Data</v>
      </c>
    </row>
    <row r="17864" spans="1:5" x14ac:dyDescent="0.3">
      <c r="A17864" s="33" t="s">
        <v>2</v>
      </c>
      <c r="B17864" s="33" t="s">
        <v>53</v>
      </c>
      <c r="C17864" s="33"/>
      <c r="D17864" s="33" t="s">
        <v>268</v>
      </c>
      <c r="E17864" t="str">
        <f t="shared" si="283"/>
        <v>No Data</v>
      </c>
    </row>
    <row r="17865" spans="1:5" x14ac:dyDescent="0.3">
      <c r="A17865" s="33" t="s">
        <v>4</v>
      </c>
      <c r="B17865" s="33" t="s">
        <v>53</v>
      </c>
      <c r="C17865" s="33"/>
      <c r="D17865" s="33" t="s">
        <v>225</v>
      </c>
      <c r="E17865" t="str">
        <f t="shared" si="283"/>
        <v>No Data</v>
      </c>
    </row>
    <row r="17866" spans="1:5" x14ac:dyDescent="0.3">
      <c r="A17866" s="33" t="s">
        <v>0</v>
      </c>
      <c r="B17866" s="33" t="s">
        <v>53</v>
      </c>
      <c r="C17866" s="33"/>
      <c r="D17866" s="33" t="s">
        <v>602</v>
      </c>
      <c r="E17866" t="str">
        <f t="shared" si="283"/>
        <v>No Data</v>
      </c>
    </row>
    <row r="17867" spans="1:5" x14ac:dyDescent="0.3">
      <c r="A17867" s="33" t="s">
        <v>0</v>
      </c>
      <c r="B17867" s="33" t="s">
        <v>53</v>
      </c>
      <c r="C17867" s="33">
        <v>175000</v>
      </c>
      <c r="D17867" s="33" t="s">
        <v>6644</v>
      </c>
      <c r="E17867" t="str">
        <f t="shared" si="283"/>
        <v>$125K-$200K</v>
      </c>
    </row>
    <row r="17868" spans="1:5" x14ac:dyDescent="0.3">
      <c r="A17868" s="33" t="s">
        <v>126</v>
      </c>
      <c r="B17868" s="33" t="s">
        <v>53</v>
      </c>
      <c r="C17868" s="33">
        <v>147500</v>
      </c>
      <c r="D17868" s="33" t="s">
        <v>583</v>
      </c>
      <c r="E17868" t="str">
        <f t="shared" si="283"/>
        <v>$125K-$200K</v>
      </c>
    </row>
    <row r="17869" spans="1:5" x14ac:dyDescent="0.3">
      <c r="A17869" s="33" t="s">
        <v>2</v>
      </c>
      <c r="B17869" s="33" t="s">
        <v>54</v>
      </c>
      <c r="C17869" s="33">
        <v>138516</v>
      </c>
      <c r="D17869" s="33" t="s">
        <v>225</v>
      </c>
      <c r="E17869" t="str">
        <f t="shared" si="283"/>
        <v>$125K-$200K</v>
      </c>
    </row>
    <row r="17870" spans="1:5" x14ac:dyDescent="0.3">
      <c r="A17870" s="33" t="s">
        <v>4</v>
      </c>
      <c r="B17870" s="33" t="s">
        <v>53</v>
      </c>
      <c r="C17870" s="33">
        <v>116600</v>
      </c>
      <c r="D17870" s="33" t="s">
        <v>476</v>
      </c>
      <c r="E17870" t="str">
        <f t="shared" si="283"/>
        <v>$100K-$125K</v>
      </c>
    </row>
    <row r="17871" spans="1:5" x14ac:dyDescent="0.3">
      <c r="A17871" s="33" t="s">
        <v>128</v>
      </c>
      <c r="B17871" s="33" t="s">
        <v>69</v>
      </c>
      <c r="C17871" s="33">
        <v>157500</v>
      </c>
      <c r="D17871" s="33" t="s">
        <v>283</v>
      </c>
      <c r="E17871" t="str">
        <f t="shared" si="283"/>
        <v>$125K-$200K</v>
      </c>
    </row>
    <row r="17872" spans="1:5" x14ac:dyDescent="0.3">
      <c r="A17872" s="33" t="s">
        <v>128</v>
      </c>
      <c r="B17872" s="33" t="s">
        <v>53</v>
      </c>
      <c r="C17872" s="33">
        <v>200000</v>
      </c>
      <c r="D17872" s="33" t="s">
        <v>5231</v>
      </c>
      <c r="E17872" t="str">
        <f t="shared" si="283"/>
        <v>$125K-$200K</v>
      </c>
    </row>
    <row r="17873" spans="1:5" x14ac:dyDescent="0.3">
      <c r="A17873" s="33" t="s">
        <v>4</v>
      </c>
      <c r="B17873" s="33" t="s">
        <v>53</v>
      </c>
      <c r="C17873" s="33"/>
      <c r="D17873" s="33" t="s">
        <v>6645</v>
      </c>
      <c r="E17873" t="str">
        <f t="shared" si="283"/>
        <v>No Data</v>
      </c>
    </row>
    <row r="17874" spans="1:5" x14ac:dyDescent="0.3">
      <c r="A17874" s="33" t="s">
        <v>0</v>
      </c>
      <c r="B17874" s="33" t="s">
        <v>54</v>
      </c>
      <c r="C17874" s="33"/>
      <c r="D17874" s="33" t="s">
        <v>6646</v>
      </c>
      <c r="E17874" t="str">
        <f t="shared" si="283"/>
        <v>No Data</v>
      </c>
    </row>
    <row r="17875" spans="1:5" x14ac:dyDescent="0.3">
      <c r="A17875" s="33" t="s">
        <v>4</v>
      </c>
      <c r="B17875" s="33" t="s">
        <v>53</v>
      </c>
      <c r="C17875" s="33">
        <v>150000</v>
      </c>
      <c r="D17875" s="33" t="s">
        <v>2798</v>
      </c>
      <c r="E17875" t="str">
        <f t="shared" si="283"/>
        <v>$125K-$200K</v>
      </c>
    </row>
    <row r="17876" spans="1:5" x14ac:dyDescent="0.3">
      <c r="A17876" s="33" t="s">
        <v>0</v>
      </c>
      <c r="B17876" s="33" t="s">
        <v>53</v>
      </c>
      <c r="C17876" s="33">
        <v>141500</v>
      </c>
      <c r="D17876" s="33" t="s">
        <v>6647</v>
      </c>
      <c r="E17876" t="str">
        <f t="shared" si="283"/>
        <v>$125K-$200K</v>
      </c>
    </row>
    <row r="17877" spans="1:5" x14ac:dyDescent="0.3">
      <c r="A17877" s="33" t="s">
        <v>128</v>
      </c>
      <c r="B17877" s="33" t="s">
        <v>53</v>
      </c>
      <c r="C17877" s="33">
        <v>102500</v>
      </c>
      <c r="D17877" s="33" t="s">
        <v>3245</v>
      </c>
      <c r="E17877" t="str">
        <f t="shared" si="283"/>
        <v>$100K-$125K</v>
      </c>
    </row>
    <row r="17878" spans="1:5" x14ac:dyDescent="0.3">
      <c r="A17878" s="33" t="s">
        <v>0</v>
      </c>
      <c r="B17878" s="33" t="s">
        <v>53</v>
      </c>
      <c r="C17878" s="33">
        <v>130000</v>
      </c>
      <c r="D17878" s="33" t="s">
        <v>6648</v>
      </c>
      <c r="E17878" t="str">
        <f t="shared" si="283"/>
        <v>$125K-$200K</v>
      </c>
    </row>
    <row r="17879" spans="1:5" x14ac:dyDescent="0.3">
      <c r="A17879" s="33" t="s">
        <v>0</v>
      </c>
      <c r="B17879" s="33" t="s">
        <v>70</v>
      </c>
      <c r="C17879" s="33">
        <v>157500</v>
      </c>
      <c r="D17879" s="33" t="s">
        <v>6649</v>
      </c>
      <c r="E17879" t="str">
        <f t="shared" si="283"/>
        <v>$125K-$200K</v>
      </c>
    </row>
    <row r="17880" spans="1:5" x14ac:dyDescent="0.3">
      <c r="A17880" s="33" t="s">
        <v>0</v>
      </c>
      <c r="B17880" s="33" t="s">
        <v>54</v>
      </c>
      <c r="C17880" s="33">
        <v>90000</v>
      </c>
      <c r="D17880" s="33" t="s">
        <v>401</v>
      </c>
      <c r="E17880" t="str">
        <f t="shared" si="283"/>
        <v>$75K-$100K</v>
      </c>
    </row>
    <row r="17881" spans="1:5" x14ac:dyDescent="0.3">
      <c r="A17881" s="33" t="s">
        <v>128</v>
      </c>
      <c r="B17881" s="33" t="s">
        <v>53</v>
      </c>
      <c r="C17881" s="33">
        <v>90000</v>
      </c>
      <c r="D17881" s="33" t="s">
        <v>328</v>
      </c>
      <c r="E17881" t="str">
        <f t="shared" si="283"/>
        <v>$75K-$100K</v>
      </c>
    </row>
    <row r="17882" spans="1:5" x14ac:dyDescent="0.3">
      <c r="A17882" s="33" t="s">
        <v>2</v>
      </c>
      <c r="B17882" s="33" t="s">
        <v>53</v>
      </c>
      <c r="C17882" s="33"/>
      <c r="D17882" s="33" t="s">
        <v>1810</v>
      </c>
      <c r="E17882" t="str">
        <f t="shared" si="283"/>
        <v>No Data</v>
      </c>
    </row>
    <row r="17883" spans="1:5" x14ac:dyDescent="0.3">
      <c r="A17883" s="33" t="s">
        <v>0</v>
      </c>
      <c r="B17883" s="33" t="s">
        <v>53</v>
      </c>
      <c r="C17883" s="33">
        <v>160136.5</v>
      </c>
      <c r="D17883" s="33" t="s">
        <v>3000</v>
      </c>
      <c r="E17883" t="str">
        <f t="shared" si="283"/>
        <v>$125K-$200K</v>
      </c>
    </row>
    <row r="17884" spans="1:5" x14ac:dyDescent="0.3">
      <c r="A17884" s="33" t="s">
        <v>2</v>
      </c>
      <c r="B17884" s="33" t="s">
        <v>53</v>
      </c>
      <c r="C17884" s="33"/>
      <c r="D17884" s="33" t="s">
        <v>3492</v>
      </c>
      <c r="E17884" t="str">
        <f t="shared" si="283"/>
        <v>No Data</v>
      </c>
    </row>
    <row r="17885" spans="1:5" x14ac:dyDescent="0.3">
      <c r="A17885" s="33" t="s">
        <v>0</v>
      </c>
      <c r="B17885" s="33" t="s">
        <v>53</v>
      </c>
      <c r="C17885" s="33">
        <v>168960</v>
      </c>
      <c r="D17885" s="33" t="s">
        <v>913</v>
      </c>
      <c r="E17885" t="str">
        <f t="shared" si="283"/>
        <v>$125K-$200K</v>
      </c>
    </row>
    <row r="17886" spans="1:5" x14ac:dyDescent="0.3">
      <c r="A17886" s="33" t="s">
        <v>128</v>
      </c>
      <c r="B17886" s="33" t="s">
        <v>53</v>
      </c>
      <c r="C17886" s="33"/>
      <c r="D17886" s="33" t="s">
        <v>6650</v>
      </c>
      <c r="E17886" t="str">
        <f t="shared" si="283"/>
        <v>No Data</v>
      </c>
    </row>
    <row r="17887" spans="1:5" x14ac:dyDescent="0.3">
      <c r="A17887" s="33" t="s">
        <v>1</v>
      </c>
      <c r="B17887" s="33" t="s">
        <v>53</v>
      </c>
      <c r="C17887" s="33">
        <v>100000</v>
      </c>
      <c r="D17887" s="33" t="s">
        <v>6019</v>
      </c>
      <c r="E17887" t="str">
        <f t="shared" si="283"/>
        <v>$75K-$100K</v>
      </c>
    </row>
    <row r="17888" spans="1:5" x14ac:dyDescent="0.3">
      <c r="A17888" s="33" t="s">
        <v>4</v>
      </c>
      <c r="B17888" s="33" t="s">
        <v>53</v>
      </c>
      <c r="C17888" s="33">
        <v>101001.5</v>
      </c>
      <c r="D17888" s="33" t="s">
        <v>6651</v>
      </c>
      <c r="E17888" t="str">
        <f t="shared" si="283"/>
        <v>$100K-$125K</v>
      </c>
    </row>
    <row r="17889" spans="1:5" x14ac:dyDescent="0.3">
      <c r="A17889" s="33" t="s">
        <v>126</v>
      </c>
      <c r="B17889" s="33" t="s">
        <v>81</v>
      </c>
      <c r="C17889" s="33">
        <v>90000</v>
      </c>
      <c r="D17889" s="33" t="s">
        <v>1836</v>
      </c>
      <c r="E17889" t="str">
        <f t="shared" si="283"/>
        <v>$75K-$100K</v>
      </c>
    </row>
    <row r="17890" spans="1:5" x14ac:dyDescent="0.3">
      <c r="A17890" s="33" t="s">
        <v>128</v>
      </c>
      <c r="B17890" s="33" t="s">
        <v>53</v>
      </c>
      <c r="C17890" s="33">
        <v>119500</v>
      </c>
      <c r="D17890" s="33" t="s">
        <v>2007</v>
      </c>
      <c r="E17890" t="str">
        <f t="shared" si="283"/>
        <v>$100K-$125K</v>
      </c>
    </row>
    <row r="17891" spans="1:5" x14ac:dyDescent="0.3">
      <c r="A17891" s="33" t="s">
        <v>2</v>
      </c>
      <c r="B17891" s="33" t="s">
        <v>53</v>
      </c>
      <c r="C17891" s="33">
        <v>175000</v>
      </c>
      <c r="D17891" s="33" t="s">
        <v>2347</v>
      </c>
      <c r="E17891" t="str">
        <f t="shared" si="283"/>
        <v>$125K-$200K</v>
      </c>
    </row>
    <row r="17892" spans="1:5" x14ac:dyDescent="0.3">
      <c r="A17892" s="33" t="s">
        <v>126</v>
      </c>
      <c r="B17892" s="33" t="s">
        <v>53</v>
      </c>
      <c r="C17892" s="33">
        <v>115000</v>
      </c>
      <c r="D17892" s="33" t="s">
        <v>364</v>
      </c>
      <c r="E17892" t="str">
        <f t="shared" si="283"/>
        <v>$100K-$125K</v>
      </c>
    </row>
    <row r="17893" spans="1:5" x14ac:dyDescent="0.3">
      <c r="A17893" s="33" t="s">
        <v>2</v>
      </c>
      <c r="B17893" s="33" t="s">
        <v>53</v>
      </c>
      <c r="C17893" s="33"/>
      <c r="D17893" s="33" t="s">
        <v>6652</v>
      </c>
      <c r="E17893" t="str">
        <f t="shared" si="283"/>
        <v>No Data</v>
      </c>
    </row>
    <row r="17894" spans="1:5" x14ac:dyDescent="0.3">
      <c r="A17894" s="33" t="s">
        <v>128</v>
      </c>
      <c r="B17894" s="33" t="s">
        <v>53</v>
      </c>
      <c r="C17894" s="33">
        <v>115000</v>
      </c>
      <c r="D17894" s="33" t="s">
        <v>299</v>
      </c>
      <c r="E17894" t="str">
        <f t="shared" si="283"/>
        <v>$100K-$125K</v>
      </c>
    </row>
    <row r="17895" spans="1:5" x14ac:dyDescent="0.3">
      <c r="A17895" s="33" t="s">
        <v>4</v>
      </c>
      <c r="B17895" s="33" t="s">
        <v>68</v>
      </c>
      <c r="C17895" s="33">
        <v>111000</v>
      </c>
      <c r="D17895" s="33" t="s">
        <v>6653</v>
      </c>
      <c r="E17895" t="str">
        <f t="shared" si="283"/>
        <v>$100K-$125K</v>
      </c>
    </row>
    <row r="17896" spans="1:5" x14ac:dyDescent="0.3">
      <c r="A17896" s="33" t="s">
        <v>2</v>
      </c>
      <c r="B17896" s="33" t="s">
        <v>53</v>
      </c>
      <c r="C17896" s="33"/>
      <c r="D17896" s="33" t="s">
        <v>6431</v>
      </c>
      <c r="E17896" t="str">
        <f t="shared" si="283"/>
        <v>No Data</v>
      </c>
    </row>
    <row r="17897" spans="1:5" x14ac:dyDescent="0.3">
      <c r="A17897" s="33" t="s">
        <v>4</v>
      </c>
      <c r="B17897" s="33" t="s">
        <v>54</v>
      </c>
      <c r="C17897" s="33">
        <v>129500</v>
      </c>
      <c r="D17897" s="33" t="s">
        <v>325</v>
      </c>
      <c r="E17897" t="str">
        <f t="shared" si="283"/>
        <v>$125K-$200K</v>
      </c>
    </row>
    <row r="17898" spans="1:5" x14ac:dyDescent="0.3">
      <c r="A17898" s="33" t="s">
        <v>52</v>
      </c>
      <c r="B17898" s="33" t="s">
        <v>53</v>
      </c>
      <c r="C17898" s="33"/>
      <c r="D17898" s="33" t="s">
        <v>6654</v>
      </c>
      <c r="E17898" t="str">
        <f t="shared" si="283"/>
        <v>No Data</v>
      </c>
    </row>
    <row r="17899" spans="1:5" x14ac:dyDescent="0.3">
      <c r="A17899" s="33" t="s">
        <v>2</v>
      </c>
      <c r="B17899" s="33" t="s">
        <v>53</v>
      </c>
      <c r="C17899" s="33">
        <v>148238.5</v>
      </c>
      <c r="D17899" s="33" t="s">
        <v>1541</v>
      </c>
      <c r="E17899" t="str">
        <f t="shared" si="283"/>
        <v>$125K-$200K</v>
      </c>
    </row>
    <row r="17900" spans="1:5" x14ac:dyDescent="0.3">
      <c r="A17900" s="33" t="s">
        <v>4</v>
      </c>
      <c r="B17900" s="33" t="s">
        <v>53</v>
      </c>
      <c r="C17900" s="33">
        <v>200000</v>
      </c>
      <c r="D17900" s="33" t="s">
        <v>3163</v>
      </c>
      <c r="E17900" t="str">
        <f t="shared" si="283"/>
        <v>$125K-$200K</v>
      </c>
    </row>
    <row r="17901" spans="1:5" x14ac:dyDescent="0.3">
      <c r="A17901" s="33" t="s">
        <v>125</v>
      </c>
      <c r="B17901" s="33" t="s">
        <v>53</v>
      </c>
      <c r="C17901" s="33"/>
      <c r="D17901" s="33" t="s">
        <v>6655</v>
      </c>
      <c r="E17901" t="str">
        <f t="shared" si="283"/>
        <v>No Data</v>
      </c>
    </row>
    <row r="17902" spans="1:5" x14ac:dyDescent="0.3">
      <c r="A17902" s="33" t="s">
        <v>0</v>
      </c>
      <c r="B17902" s="33" t="s">
        <v>53</v>
      </c>
      <c r="C17902" s="33">
        <v>119608.5</v>
      </c>
      <c r="D17902" s="33" t="s">
        <v>1835</v>
      </c>
      <c r="E17902" t="str">
        <f t="shared" si="283"/>
        <v>$100K-$125K</v>
      </c>
    </row>
    <row r="17903" spans="1:5" x14ac:dyDescent="0.3">
      <c r="A17903" s="33" t="s">
        <v>0</v>
      </c>
      <c r="B17903" s="33" t="s">
        <v>86</v>
      </c>
      <c r="C17903" s="33">
        <v>157500</v>
      </c>
      <c r="D17903" s="33" t="s">
        <v>211</v>
      </c>
      <c r="E17903" t="str">
        <f t="shared" si="283"/>
        <v>$125K-$200K</v>
      </c>
    </row>
    <row r="17904" spans="1:5" x14ac:dyDescent="0.3">
      <c r="A17904" s="33" t="s">
        <v>0</v>
      </c>
      <c r="B17904" s="33" t="s">
        <v>110</v>
      </c>
      <c r="C17904" s="33">
        <v>157500</v>
      </c>
      <c r="D17904" s="33" t="s">
        <v>6481</v>
      </c>
      <c r="E17904" t="str">
        <f t="shared" si="283"/>
        <v>$125K-$200K</v>
      </c>
    </row>
    <row r="17905" spans="1:5" x14ac:dyDescent="0.3">
      <c r="A17905" s="33" t="s">
        <v>2</v>
      </c>
      <c r="B17905" s="33" t="s">
        <v>53</v>
      </c>
      <c r="C17905" s="33">
        <v>110000</v>
      </c>
      <c r="D17905" s="33" t="s">
        <v>209</v>
      </c>
      <c r="E17905" t="str">
        <f t="shared" si="283"/>
        <v>$100K-$125K</v>
      </c>
    </row>
    <row r="17906" spans="1:5" x14ac:dyDescent="0.3">
      <c r="A17906" s="33" t="s">
        <v>0</v>
      </c>
      <c r="B17906" s="33" t="s">
        <v>53</v>
      </c>
      <c r="C17906" s="33"/>
      <c r="D17906" s="33" t="s">
        <v>457</v>
      </c>
      <c r="E17906" t="str">
        <f t="shared" si="283"/>
        <v>No Data</v>
      </c>
    </row>
    <row r="17907" spans="1:5" x14ac:dyDescent="0.3">
      <c r="A17907" s="33" t="s">
        <v>0</v>
      </c>
      <c r="B17907" s="33" t="s">
        <v>53</v>
      </c>
      <c r="C17907" s="33"/>
      <c r="D17907" s="33" t="s">
        <v>1413</v>
      </c>
      <c r="E17907" t="str">
        <f t="shared" si="283"/>
        <v>No Data</v>
      </c>
    </row>
    <row r="17908" spans="1:5" x14ac:dyDescent="0.3">
      <c r="A17908" s="33" t="s">
        <v>0</v>
      </c>
      <c r="B17908" s="33" t="s">
        <v>54</v>
      </c>
      <c r="C17908" s="33">
        <v>145000</v>
      </c>
      <c r="D17908" s="33" t="s">
        <v>230</v>
      </c>
      <c r="E17908" t="str">
        <f t="shared" si="283"/>
        <v>$125K-$200K</v>
      </c>
    </row>
    <row r="17909" spans="1:5" x14ac:dyDescent="0.3">
      <c r="A17909" s="33" t="s">
        <v>129</v>
      </c>
      <c r="B17909" s="33" t="s">
        <v>88</v>
      </c>
      <c r="C17909" s="33">
        <v>79200</v>
      </c>
      <c r="D17909" s="33" t="s">
        <v>721</v>
      </c>
      <c r="E17909" t="str">
        <f t="shared" si="283"/>
        <v>$75K-$100K</v>
      </c>
    </row>
    <row r="17910" spans="1:5" x14ac:dyDescent="0.3">
      <c r="A17910" s="33" t="s">
        <v>2</v>
      </c>
      <c r="B17910" s="33" t="s">
        <v>53</v>
      </c>
      <c r="C17910" s="33"/>
      <c r="D17910" s="33" t="s">
        <v>5680</v>
      </c>
      <c r="E17910" t="str">
        <f t="shared" si="283"/>
        <v>No Data</v>
      </c>
    </row>
    <row r="17911" spans="1:5" x14ac:dyDescent="0.3">
      <c r="A17911" s="33" t="s">
        <v>126</v>
      </c>
      <c r="B17911" s="33" t="s">
        <v>53</v>
      </c>
      <c r="C17911" s="33">
        <v>150000</v>
      </c>
      <c r="D17911" s="33" t="s">
        <v>1970</v>
      </c>
      <c r="E17911" t="str">
        <f t="shared" si="283"/>
        <v>$125K-$200K</v>
      </c>
    </row>
    <row r="17912" spans="1:5" x14ac:dyDescent="0.3">
      <c r="A17912" s="33" t="s">
        <v>4</v>
      </c>
      <c r="B17912" s="33" t="s">
        <v>53</v>
      </c>
      <c r="C17912" s="33"/>
      <c r="D17912" s="33" t="s">
        <v>232</v>
      </c>
      <c r="E17912" t="str">
        <f t="shared" si="283"/>
        <v>No Data</v>
      </c>
    </row>
    <row r="17913" spans="1:5" x14ac:dyDescent="0.3">
      <c r="A17913" s="33" t="s">
        <v>2</v>
      </c>
      <c r="B17913" s="33" t="s">
        <v>73</v>
      </c>
      <c r="C17913" s="33">
        <v>111175</v>
      </c>
      <c r="D17913" s="33" t="s">
        <v>1076</v>
      </c>
      <c r="E17913" t="str">
        <f t="shared" si="283"/>
        <v>$100K-$125K</v>
      </c>
    </row>
    <row r="17914" spans="1:5" x14ac:dyDescent="0.3">
      <c r="A17914" s="33" t="s">
        <v>4</v>
      </c>
      <c r="B17914" s="33" t="s">
        <v>54</v>
      </c>
      <c r="C17914" s="33"/>
      <c r="D17914" s="33" t="s">
        <v>258</v>
      </c>
      <c r="E17914" t="str">
        <f t="shared" si="283"/>
        <v>No Data</v>
      </c>
    </row>
    <row r="17915" spans="1:5" x14ac:dyDescent="0.3">
      <c r="A17915" s="33" t="s">
        <v>0</v>
      </c>
      <c r="B17915" s="33" t="s">
        <v>53</v>
      </c>
      <c r="C17915" s="33">
        <v>115000</v>
      </c>
      <c r="D17915" s="33" t="s">
        <v>299</v>
      </c>
      <c r="E17915" t="str">
        <f t="shared" si="283"/>
        <v>$100K-$125K</v>
      </c>
    </row>
    <row r="17916" spans="1:5" x14ac:dyDescent="0.3">
      <c r="A17916" s="33" t="s">
        <v>2</v>
      </c>
      <c r="B17916" s="33" t="s">
        <v>53</v>
      </c>
      <c r="C17916" s="33"/>
      <c r="D17916" s="33" t="s">
        <v>3348</v>
      </c>
      <c r="E17916" t="str">
        <f t="shared" si="283"/>
        <v>No Data</v>
      </c>
    </row>
    <row r="17917" spans="1:5" x14ac:dyDescent="0.3">
      <c r="A17917" s="33" t="s">
        <v>4</v>
      </c>
      <c r="B17917" s="33" t="s">
        <v>53</v>
      </c>
      <c r="C17917" s="33"/>
      <c r="D17917" s="33" t="s">
        <v>5000</v>
      </c>
      <c r="E17917" t="str">
        <f t="shared" si="283"/>
        <v>No Data</v>
      </c>
    </row>
    <row r="17918" spans="1:5" x14ac:dyDescent="0.3">
      <c r="A17918" s="33" t="s">
        <v>0</v>
      </c>
      <c r="B17918" s="33" t="s">
        <v>53</v>
      </c>
      <c r="C17918" s="33">
        <v>170500</v>
      </c>
      <c r="D17918" s="33" t="s">
        <v>3664</v>
      </c>
      <c r="E17918" t="str">
        <f t="shared" si="283"/>
        <v>$125K-$200K</v>
      </c>
    </row>
    <row r="17919" spans="1:5" x14ac:dyDescent="0.3">
      <c r="A17919" s="33" t="s">
        <v>0</v>
      </c>
      <c r="B17919" s="33" t="s">
        <v>53</v>
      </c>
      <c r="C17919" s="33">
        <v>115000</v>
      </c>
      <c r="D17919" s="33" t="s">
        <v>299</v>
      </c>
      <c r="E17919" t="str">
        <f t="shared" si="283"/>
        <v>$100K-$125K</v>
      </c>
    </row>
    <row r="17920" spans="1:5" x14ac:dyDescent="0.3">
      <c r="A17920" s="33" t="s">
        <v>2</v>
      </c>
      <c r="B17920" s="33" t="s">
        <v>53</v>
      </c>
      <c r="C17920" s="33"/>
      <c r="D17920" s="33" t="s">
        <v>940</v>
      </c>
      <c r="E17920" t="str">
        <f t="shared" si="283"/>
        <v>No Data</v>
      </c>
    </row>
    <row r="17921" spans="1:5" x14ac:dyDescent="0.3">
      <c r="A17921" s="33" t="s">
        <v>2</v>
      </c>
      <c r="B17921" s="33" t="s">
        <v>53</v>
      </c>
      <c r="C17921" s="33">
        <v>110000</v>
      </c>
      <c r="D17921" s="33" t="s">
        <v>1399</v>
      </c>
      <c r="E17921" t="str">
        <f t="shared" si="283"/>
        <v>$100K-$125K</v>
      </c>
    </row>
    <row r="17922" spans="1:5" x14ac:dyDescent="0.3">
      <c r="A17922" s="33" t="s">
        <v>0</v>
      </c>
      <c r="B17922" s="33" t="s">
        <v>53</v>
      </c>
      <c r="C17922" s="33">
        <v>90000</v>
      </c>
      <c r="D17922" s="33" t="s">
        <v>6656</v>
      </c>
      <c r="E17922" t="str">
        <f t="shared" si="283"/>
        <v>$75K-$100K</v>
      </c>
    </row>
    <row r="17923" spans="1:5" x14ac:dyDescent="0.3">
      <c r="A17923" s="33" t="s">
        <v>2</v>
      </c>
      <c r="B17923" s="33" t="s">
        <v>53</v>
      </c>
      <c r="C17923" s="33">
        <v>125000</v>
      </c>
      <c r="D17923" s="33" t="s">
        <v>6657</v>
      </c>
      <c r="E17923" t="str">
        <f t="shared" ref="E17923:E17986" si="284">_xlfn.XLOOKUP(C17923,$H$16:$H$21,$G$16:$G$21,,1)</f>
        <v>$100K-$125K</v>
      </c>
    </row>
    <row r="17924" spans="1:5" x14ac:dyDescent="0.3">
      <c r="A17924" s="33" t="s">
        <v>2</v>
      </c>
      <c r="B17924" s="33" t="s">
        <v>53</v>
      </c>
      <c r="C17924" s="33">
        <v>150000</v>
      </c>
      <c r="D17924" s="33" t="s">
        <v>3551</v>
      </c>
      <c r="E17924" t="str">
        <f t="shared" si="284"/>
        <v>$125K-$200K</v>
      </c>
    </row>
    <row r="17925" spans="1:5" x14ac:dyDescent="0.3">
      <c r="A17925" s="33" t="s">
        <v>1</v>
      </c>
      <c r="B17925" s="33" t="s">
        <v>81</v>
      </c>
      <c r="C17925" s="33">
        <v>325000</v>
      </c>
      <c r="D17925" s="33" t="s">
        <v>230</v>
      </c>
      <c r="E17925" t="str">
        <f t="shared" si="284"/>
        <v>&gt;$200K</v>
      </c>
    </row>
    <row r="17926" spans="1:5" x14ac:dyDescent="0.3">
      <c r="A17926" s="33" t="s">
        <v>0</v>
      </c>
      <c r="B17926" s="33" t="s">
        <v>53</v>
      </c>
      <c r="C17926" s="33">
        <v>150000</v>
      </c>
      <c r="D17926" s="33" t="s">
        <v>480</v>
      </c>
      <c r="E17926" t="str">
        <f t="shared" si="284"/>
        <v>$125K-$200K</v>
      </c>
    </row>
    <row r="17927" spans="1:5" x14ac:dyDescent="0.3">
      <c r="A17927" s="33" t="s">
        <v>0</v>
      </c>
      <c r="B17927" s="33" t="s">
        <v>53</v>
      </c>
      <c r="C17927" s="33">
        <v>102500</v>
      </c>
      <c r="D17927" s="33" t="s">
        <v>3152</v>
      </c>
      <c r="E17927" t="str">
        <f t="shared" si="284"/>
        <v>$100K-$125K</v>
      </c>
    </row>
    <row r="17928" spans="1:5" x14ac:dyDescent="0.3">
      <c r="A17928" s="33" t="s">
        <v>2</v>
      </c>
      <c r="B17928" s="33" t="s">
        <v>53</v>
      </c>
      <c r="C17928" s="33">
        <v>91960</v>
      </c>
      <c r="D17928" s="33" t="s">
        <v>476</v>
      </c>
      <c r="E17928" t="str">
        <f t="shared" si="284"/>
        <v>$75K-$100K</v>
      </c>
    </row>
    <row r="17929" spans="1:5" x14ac:dyDescent="0.3">
      <c r="A17929" s="33" t="s">
        <v>128</v>
      </c>
      <c r="B17929" s="33" t="s">
        <v>53</v>
      </c>
      <c r="C17929" s="33"/>
      <c r="D17929" s="33" t="s">
        <v>609</v>
      </c>
      <c r="E17929" t="str">
        <f t="shared" si="284"/>
        <v>No Data</v>
      </c>
    </row>
    <row r="17930" spans="1:5" x14ac:dyDescent="0.3">
      <c r="A17930" s="33" t="s">
        <v>0</v>
      </c>
      <c r="B17930" s="33" t="s">
        <v>68</v>
      </c>
      <c r="C17930" s="33"/>
      <c r="D17930" s="33" t="s">
        <v>3051</v>
      </c>
      <c r="E17930" t="str">
        <f t="shared" si="284"/>
        <v>No Data</v>
      </c>
    </row>
    <row r="17931" spans="1:5" x14ac:dyDescent="0.3">
      <c r="A17931" s="33" t="s">
        <v>0</v>
      </c>
      <c r="B17931" s="33" t="s">
        <v>54</v>
      </c>
      <c r="C17931" s="33"/>
      <c r="D17931" s="33" t="s">
        <v>2702</v>
      </c>
      <c r="E17931" t="str">
        <f t="shared" si="284"/>
        <v>No Data</v>
      </c>
    </row>
    <row r="17932" spans="1:5" x14ac:dyDescent="0.3">
      <c r="A17932" s="33" t="s">
        <v>2</v>
      </c>
      <c r="B17932" s="33" t="s">
        <v>53</v>
      </c>
      <c r="C17932" s="33"/>
      <c r="D17932" s="33" t="s">
        <v>833</v>
      </c>
      <c r="E17932" t="str">
        <f t="shared" si="284"/>
        <v>No Data</v>
      </c>
    </row>
    <row r="17933" spans="1:5" x14ac:dyDescent="0.3">
      <c r="A17933" s="33" t="s">
        <v>2</v>
      </c>
      <c r="B17933" s="33" t="s">
        <v>53</v>
      </c>
      <c r="C17933" s="33"/>
      <c r="D17933" s="33" t="s">
        <v>3216</v>
      </c>
      <c r="E17933" t="str">
        <f t="shared" si="284"/>
        <v>No Data</v>
      </c>
    </row>
    <row r="17934" spans="1:5" x14ac:dyDescent="0.3">
      <c r="A17934" s="33" t="s">
        <v>0</v>
      </c>
      <c r="B17934" s="33" t="s">
        <v>53</v>
      </c>
      <c r="C17934" s="33">
        <v>361000</v>
      </c>
      <c r="D17934" s="33" t="s">
        <v>217</v>
      </c>
      <c r="E17934" t="str">
        <f t="shared" si="284"/>
        <v>&gt;$200K</v>
      </c>
    </row>
    <row r="17935" spans="1:5" x14ac:dyDescent="0.3">
      <c r="A17935" s="33" t="s">
        <v>4</v>
      </c>
      <c r="B17935" s="33" t="s">
        <v>54</v>
      </c>
      <c r="C17935" s="33"/>
      <c r="D17935" s="33" t="s">
        <v>268</v>
      </c>
      <c r="E17935" t="str">
        <f t="shared" si="284"/>
        <v>No Data</v>
      </c>
    </row>
    <row r="17936" spans="1:5" x14ac:dyDescent="0.3">
      <c r="A17936" s="33" t="s">
        <v>2</v>
      </c>
      <c r="B17936" s="33" t="s">
        <v>53</v>
      </c>
      <c r="C17936" s="33">
        <v>60000</v>
      </c>
      <c r="D17936" s="33" t="s">
        <v>6658</v>
      </c>
      <c r="E17936" t="str">
        <f t="shared" si="284"/>
        <v>&lt;$75K</v>
      </c>
    </row>
    <row r="17937" spans="1:5" x14ac:dyDescent="0.3">
      <c r="A17937" s="33" t="s">
        <v>4</v>
      </c>
      <c r="B17937" s="33" t="s">
        <v>53</v>
      </c>
      <c r="C17937" s="33">
        <v>85000</v>
      </c>
      <c r="D17937" s="33" t="s">
        <v>4144</v>
      </c>
      <c r="E17937" t="str">
        <f t="shared" si="284"/>
        <v>$75K-$100K</v>
      </c>
    </row>
    <row r="17938" spans="1:5" x14ac:dyDescent="0.3">
      <c r="A17938" s="33" t="s">
        <v>0</v>
      </c>
      <c r="B17938" s="33" t="s">
        <v>53</v>
      </c>
      <c r="C17938" s="33"/>
      <c r="D17938" s="33" t="s">
        <v>258</v>
      </c>
      <c r="E17938" t="str">
        <f t="shared" si="284"/>
        <v>No Data</v>
      </c>
    </row>
    <row r="17939" spans="1:5" x14ac:dyDescent="0.3">
      <c r="A17939" s="33" t="s">
        <v>128</v>
      </c>
      <c r="B17939" s="33" t="s">
        <v>53</v>
      </c>
      <c r="C17939" s="33"/>
      <c r="D17939" s="33" t="s">
        <v>258</v>
      </c>
      <c r="E17939" t="str">
        <f t="shared" si="284"/>
        <v>No Data</v>
      </c>
    </row>
    <row r="17940" spans="1:5" x14ac:dyDescent="0.3">
      <c r="A17940" s="33" t="s">
        <v>0</v>
      </c>
      <c r="B17940" s="33" t="s">
        <v>72</v>
      </c>
      <c r="C17940" s="33">
        <v>80850</v>
      </c>
      <c r="D17940" s="33" t="s">
        <v>6659</v>
      </c>
      <c r="E17940" t="str">
        <f t="shared" si="284"/>
        <v>$75K-$100K</v>
      </c>
    </row>
    <row r="17941" spans="1:5" x14ac:dyDescent="0.3">
      <c r="A17941" s="33" t="s">
        <v>2</v>
      </c>
      <c r="B17941" s="33" t="s">
        <v>53</v>
      </c>
      <c r="C17941" s="33">
        <v>90000</v>
      </c>
      <c r="D17941" s="33" t="s">
        <v>6660</v>
      </c>
      <c r="E17941" t="str">
        <f t="shared" si="284"/>
        <v>$75K-$100K</v>
      </c>
    </row>
    <row r="17942" spans="1:5" x14ac:dyDescent="0.3">
      <c r="A17942" s="33" t="s">
        <v>2</v>
      </c>
      <c r="B17942" s="33" t="s">
        <v>53</v>
      </c>
      <c r="C17942" s="33">
        <v>85000</v>
      </c>
      <c r="D17942" s="33" t="s">
        <v>2117</v>
      </c>
      <c r="E17942" t="str">
        <f t="shared" si="284"/>
        <v>$75K-$100K</v>
      </c>
    </row>
    <row r="17943" spans="1:5" x14ac:dyDescent="0.3">
      <c r="A17943" s="33" t="s">
        <v>2</v>
      </c>
      <c r="B17943" s="33" t="s">
        <v>53</v>
      </c>
      <c r="C17943" s="33">
        <v>80740</v>
      </c>
      <c r="D17943" s="33" t="s">
        <v>6661</v>
      </c>
      <c r="E17943" t="str">
        <f t="shared" si="284"/>
        <v>$75K-$100K</v>
      </c>
    </row>
    <row r="17944" spans="1:5" x14ac:dyDescent="0.3">
      <c r="A17944" s="33" t="s">
        <v>2</v>
      </c>
      <c r="B17944" s="33" t="s">
        <v>53</v>
      </c>
      <c r="C17944" s="33"/>
      <c r="D17944" s="33" t="s">
        <v>218</v>
      </c>
      <c r="E17944" t="str">
        <f t="shared" si="284"/>
        <v>No Data</v>
      </c>
    </row>
    <row r="17945" spans="1:5" x14ac:dyDescent="0.3">
      <c r="A17945" s="33" t="s">
        <v>126</v>
      </c>
      <c r="B17945" s="33" t="s">
        <v>99</v>
      </c>
      <c r="C17945" s="33">
        <v>147500</v>
      </c>
      <c r="D17945" s="33" t="s">
        <v>329</v>
      </c>
      <c r="E17945" t="str">
        <f t="shared" si="284"/>
        <v>$125K-$200K</v>
      </c>
    </row>
    <row r="17946" spans="1:5" x14ac:dyDescent="0.3">
      <c r="A17946" s="33" t="s">
        <v>129</v>
      </c>
      <c r="B17946" s="33" t="s">
        <v>53</v>
      </c>
      <c r="C17946" s="33">
        <v>82500</v>
      </c>
      <c r="D17946" s="33" t="s">
        <v>268</v>
      </c>
      <c r="E17946" t="str">
        <f t="shared" si="284"/>
        <v>$75K-$100K</v>
      </c>
    </row>
    <row r="17947" spans="1:5" x14ac:dyDescent="0.3">
      <c r="A17947" s="33" t="s">
        <v>128</v>
      </c>
      <c r="B17947" s="33" t="s">
        <v>53</v>
      </c>
      <c r="C17947" s="33">
        <v>150000</v>
      </c>
      <c r="D17947" s="33" t="s">
        <v>6662</v>
      </c>
      <c r="E17947" t="str">
        <f t="shared" si="284"/>
        <v>$125K-$200K</v>
      </c>
    </row>
    <row r="17948" spans="1:5" x14ac:dyDescent="0.3">
      <c r="A17948" s="33" t="s">
        <v>0</v>
      </c>
      <c r="B17948" s="33" t="s">
        <v>53</v>
      </c>
      <c r="C17948" s="33">
        <v>75000</v>
      </c>
      <c r="D17948" s="33" t="s">
        <v>6663</v>
      </c>
      <c r="E17948" t="str">
        <f t="shared" si="284"/>
        <v>&lt;$75K</v>
      </c>
    </row>
    <row r="17949" spans="1:5" x14ac:dyDescent="0.3">
      <c r="A17949" s="33" t="s">
        <v>0</v>
      </c>
      <c r="B17949" s="33" t="s">
        <v>53</v>
      </c>
      <c r="C17949" s="33">
        <v>147500</v>
      </c>
      <c r="D17949" s="33" t="s">
        <v>1559</v>
      </c>
      <c r="E17949" t="str">
        <f t="shared" si="284"/>
        <v>$125K-$200K</v>
      </c>
    </row>
    <row r="17950" spans="1:5" x14ac:dyDescent="0.3">
      <c r="A17950" s="33" t="s">
        <v>0</v>
      </c>
      <c r="B17950" s="33" t="s">
        <v>53</v>
      </c>
      <c r="C17950" s="33"/>
      <c r="D17950" s="33" t="s">
        <v>2549</v>
      </c>
      <c r="E17950" t="str">
        <f t="shared" si="284"/>
        <v>No Data</v>
      </c>
    </row>
    <row r="17951" spans="1:5" x14ac:dyDescent="0.3">
      <c r="A17951" s="33" t="s">
        <v>1</v>
      </c>
      <c r="B17951" s="33" t="s">
        <v>54</v>
      </c>
      <c r="C17951" s="33">
        <v>203000</v>
      </c>
      <c r="D17951" s="33" t="s">
        <v>889</v>
      </c>
      <c r="E17951" t="str">
        <f t="shared" si="284"/>
        <v>&gt;$200K</v>
      </c>
    </row>
    <row r="17952" spans="1:5" x14ac:dyDescent="0.3">
      <c r="A17952" s="33" t="s">
        <v>2</v>
      </c>
      <c r="B17952" s="33" t="s">
        <v>53</v>
      </c>
      <c r="C17952" s="33"/>
      <c r="D17952" s="33" t="s">
        <v>6664</v>
      </c>
      <c r="E17952" t="str">
        <f t="shared" si="284"/>
        <v>No Data</v>
      </c>
    </row>
    <row r="17953" spans="1:5" x14ac:dyDescent="0.3">
      <c r="A17953" s="33" t="s">
        <v>2</v>
      </c>
      <c r="B17953" s="33" t="s">
        <v>53</v>
      </c>
      <c r="C17953" s="33"/>
      <c r="D17953" s="33" t="s">
        <v>268</v>
      </c>
      <c r="E17953" t="str">
        <f t="shared" si="284"/>
        <v>No Data</v>
      </c>
    </row>
    <row r="17954" spans="1:5" x14ac:dyDescent="0.3">
      <c r="A17954" s="33" t="s">
        <v>4</v>
      </c>
      <c r="B17954" s="33" t="s">
        <v>53</v>
      </c>
      <c r="C17954" s="33"/>
      <c r="D17954" s="33" t="s">
        <v>301</v>
      </c>
      <c r="E17954" t="str">
        <f t="shared" si="284"/>
        <v>No Data</v>
      </c>
    </row>
    <row r="17955" spans="1:5" x14ac:dyDescent="0.3">
      <c r="A17955" s="33" t="s">
        <v>52</v>
      </c>
      <c r="B17955" s="33" t="s">
        <v>53</v>
      </c>
      <c r="C17955" s="33">
        <v>82250</v>
      </c>
      <c r="D17955" s="33" t="s">
        <v>6665</v>
      </c>
      <c r="E17955" t="str">
        <f t="shared" si="284"/>
        <v>$75K-$100K</v>
      </c>
    </row>
    <row r="17956" spans="1:5" x14ac:dyDescent="0.3">
      <c r="A17956" s="33" t="s">
        <v>4</v>
      </c>
      <c r="B17956" s="33" t="s">
        <v>83</v>
      </c>
      <c r="C17956" s="33">
        <v>133500</v>
      </c>
      <c r="D17956" s="33" t="s">
        <v>3486</v>
      </c>
      <c r="E17956" t="str">
        <f t="shared" si="284"/>
        <v>$125K-$200K</v>
      </c>
    </row>
    <row r="17957" spans="1:5" x14ac:dyDescent="0.3">
      <c r="A17957" s="33" t="s">
        <v>2</v>
      </c>
      <c r="B17957" s="33" t="s">
        <v>53</v>
      </c>
      <c r="C17957" s="33"/>
      <c r="D17957" s="33" t="s">
        <v>6666</v>
      </c>
      <c r="E17957" t="str">
        <f t="shared" si="284"/>
        <v>No Data</v>
      </c>
    </row>
    <row r="17958" spans="1:5" x14ac:dyDescent="0.3">
      <c r="A17958" s="33" t="s">
        <v>2</v>
      </c>
      <c r="B17958" s="33" t="s">
        <v>53</v>
      </c>
      <c r="C17958" s="33">
        <v>130000</v>
      </c>
      <c r="D17958" s="33" t="s">
        <v>5992</v>
      </c>
      <c r="E17958" t="str">
        <f t="shared" si="284"/>
        <v>$125K-$200K</v>
      </c>
    </row>
    <row r="17959" spans="1:5" x14ac:dyDescent="0.3">
      <c r="A17959" s="33" t="s">
        <v>2</v>
      </c>
      <c r="B17959" s="33" t="s">
        <v>53</v>
      </c>
      <c r="C17959" s="33">
        <v>106700</v>
      </c>
      <c r="D17959" s="33" t="s">
        <v>4004</v>
      </c>
      <c r="E17959" t="str">
        <f t="shared" si="284"/>
        <v>$100K-$125K</v>
      </c>
    </row>
    <row r="17960" spans="1:5" x14ac:dyDescent="0.3">
      <c r="A17960" s="33" t="s">
        <v>4</v>
      </c>
      <c r="B17960" s="33" t="s">
        <v>53</v>
      </c>
      <c r="C17960" s="33"/>
      <c r="D17960" s="33" t="s">
        <v>389</v>
      </c>
      <c r="E17960" t="str">
        <f t="shared" si="284"/>
        <v>No Data</v>
      </c>
    </row>
    <row r="17961" spans="1:5" x14ac:dyDescent="0.3">
      <c r="A17961" s="33" t="s">
        <v>0</v>
      </c>
      <c r="B17961" s="33" t="s">
        <v>53</v>
      </c>
      <c r="C17961" s="33">
        <v>124400</v>
      </c>
      <c r="D17961" s="33" t="s">
        <v>516</v>
      </c>
      <c r="E17961" t="str">
        <f t="shared" si="284"/>
        <v>$100K-$125K</v>
      </c>
    </row>
    <row r="17962" spans="1:5" x14ac:dyDescent="0.3">
      <c r="A17962" s="33" t="s">
        <v>0</v>
      </c>
      <c r="B17962" s="33" t="s">
        <v>53</v>
      </c>
      <c r="C17962" s="33">
        <v>90000</v>
      </c>
      <c r="D17962" s="33" t="s">
        <v>6667</v>
      </c>
      <c r="E17962" t="str">
        <f t="shared" si="284"/>
        <v>$75K-$100K</v>
      </c>
    </row>
    <row r="17963" spans="1:5" x14ac:dyDescent="0.3">
      <c r="A17963" s="33" t="s">
        <v>0</v>
      </c>
      <c r="B17963" s="33" t="s">
        <v>54</v>
      </c>
      <c r="C17963" s="33"/>
      <c r="D17963" s="33" t="s">
        <v>3056</v>
      </c>
      <c r="E17963" t="str">
        <f t="shared" si="284"/>
        <v>No Data</v>
      </c>
    </row>
    <row r="17964" spans="1:5" x14ac:dyDescent="0.3">
      <c r="A17964" s="33" t="s">
        <v>0</v>
      </c>
      <c r="B17964" s="33" t="s">
        <v>53</v>
      </c>
      <c r="C17964" s="33"/>
      <c r="D17964" s="33" t="s">
        <v>6668</v>
      </c>
      <c r="E17964" t="str">
        <f t="shared" si="284"/>
        <v>No Data</v>
      </c>
    </row>
    <row r="17965" spans="1:5" x14ac:dyDescent="0.3">
      <c r="A17965" s="33" t="s">
        <v>2</v>
      </c>
      <c r="B17965" s="33" t="s">
        <v>53</v>
      </c>
      <c r="C17965" s="33"/>
      <c r="D17965" s="33" t="s">
        <v>1361</v>
      </c>
      <c r="E17965" t="str">
        <f t="shared" si="284"/>
        <v>No Data</v>
      </c>
    </row>
    <row r="17966" spans="1:5" x14ac:dyDescent="0.3">
      <c r="A17966" s="33" t="s">
        <v>0</v>
      </c>
      <c r="B17966" s="33" t="s">
        <v>54</v>
      </c>
      <c r="C17966" s="33">
        <v>100000</v>
      </c>
      <c r="D17966" s="33" t="s">
        <v>1367</v>
      </c>
      <c r="E17966" t="str">
        <f t="shared" si="284"/>
        <v>$75K-$100K</v>
      </c>
    </row>
    <row r="17967" spans="1:5" x14ac:dyDescent="0.3">
      <c r="A17967" s="33" t="s">
        <v>2</v>
      </c>
      <c r="B17967" s="33" t="s">
        <v>53</v>
      </c>
      <c r="C17967" s="33">
        <v>95000</v>
      </c>
      <c r="D17967" s="33" t="s">
        <v>6669</v>
      </c>
      <c r="E17967" t="str">
        <f t="shared" si="284"/>
        <v>$75K-$100K</v>
      </c>
    </row>
    <row r="17968" spans="1:5" x14ac:dyDescent="0.3">
      <c r="A17968" s="33" t="s">
        <v>125</v>
      </c>
      <c r="B17968" s="33" t="s">
        <v>53</v>
      </c>
      <c r="C17968" s="33">
        <v>102500</v>
      </c>
      <c r="D17968" s="33" t="s">
        <v>6670</v>
      </c>
      <c r="E17968" t="str">
        <f t="shared" si="284"/>
        <v>$100K-$125K</v>
      </c>
    </row>
    <row r="17969" spans="1:5" x14ac:dyDescent="0.3">
      <c r="A17969" s="33" t="s">
        <v>0</v>
      </c>
      <c r="B17969" s="33" t="s">
        <v>53</v>
      </c>
      <c r="C17969" s="33">
        <v>100000</v>
      </c>
      <c r="D17969" s="33" t="s">
        <v>2082</v>
      </c>
      <c r="E17969" t="str">
        <f t="shared" si="284"/>
        <v>$75K-$100K</v>
      </c>
    </row>
    <row r="17970" spans="1:5" x14ac:dyDescent="0.3">
      <c r="A17970" s="33" t="s">
        <v>2</v>
      </c>
      <c r="B17970" s="33" t="s">
        <v>53</v>
      </c>
      <c r="C17970" s="33">
        <v>115000</v>
      </c>
      <c r="D17970" s="33" t="s">
        <v>6671</v>
      </c>
      <c r="E17970" t="str">
        <f t="shared" si="284"/>
        <v>$100K-$125K</v>
      </c>
    </row>
    <row r="17971" spans="1:5" x14ac:dyDescent="0.3">
      <c r="A17971" s="33" t="s">
        <v>128</v>
      </c>
      <c r="B17971" s="33" t="s">
        <v>53</v>
      </c>
      <c r="C17971" s="33">
        <v>160000</v>
      </c>
      <c r="D17971" s="33" t="s">
        <v>377</v>
      </c>
      <c r="E17971" t="str">
        <f t="shared" si="284"/>
        <v>$125K-$200K</v>
      </c>
    </row>
    <row r="17972" spans="1:5" x14ac:dyDescent="0.3">
      <c r="A17972" s="33" t="s">
        <v>2</v>
      </c>
      <c r="B17972" s="33" t="s">
        <v>53</v>
      </c>
      <c r="C17972" s="33"/>
      <c r="D17972" s="33" t="s">
        <v>3019</v>
      </c>
      <c r="E17972" t="str">
        <f t="shared" si="284"/>
        <v>No Data</v>
      </c>
    </row>
    <row r="17973" spans="1:5" x14ac:dyDescent="0.3">
      <c r="A17973" s="33" t="s">
        <v>4</v>
      </c>
      <c r="B17973" s="33" t="s">
        <v>53</v>
      </c>
      <c r="C17973" s="33">
        <v>150000</v>
      </c>
      <c r="D17973" s="33" t="s">
        <v>1004</v>
      </c>
      <c r="E17973" t="str">
        <f t="shared" si="284"/>
        <v>$125K-$200K</v>
      </c>
    </row>
    <row r="17974" spans="1:5" x14ac:dyDescent="0.3">
      <c r="A17974" s="33" t="s">
        <v>2</v>
      </c>
      <c r="B17974" s="33" t="s">
        <v>53</v>
      </c>
      <c r="C17974" s="33"/>
      <c r="D17974" s="33" t="s">
        <v>4126</v>
      </c>
      <c r="E17974" t="str">
        <f t="shared" si="284"/>
        <v>No Data</v>
      </c>
    </row>
    <row r="17975" spans="1:5" x14ac:dyDescent="0.3">
      <c r="A17975" s="33" t="s">
        <v>2</v>
      </c>
      <c r="B17975" s="33" t="s">
        <v>75</v>
      </c>
      <c r="C17975" s="33">
        <v>165000</v>
      </c>
      <c r="D17975" s="33" t="s">
        <v>6672</v>
      </c>
      <c r="E17975" t="str">
        <f t="shared" si="284"/>
        <v>$125K-$200K</v>
      </c>
    </row>
    <row r="17976" spans="1:5" x14ac:dyDescent="0.3">
      <c r="A17976" s="33" t="s">
        <v>2</v>
      </c>
      <c r="B17976" s="33" t="s">
        <v>53</v>
      </c>
      <c r="C17976" s="33">
        <v>54000</v>
      </c>
      <c r="D17976" s="33" t="s">
        <v>6673</v>
      </c>
      <c r="E17976" t="str">
        <f t="shared" si="284"/>
        <v>&lt;$75K</v>
      </c>
    </row>
    <row r="17977" spans="1:5" x14ac:dyDescent="0.3">
      <c r="A17977" s="33" t="s">
        <v>2</v>
      </c>
      <c r="B17977" s="33" t="s">
        <v>53</v>
      </c>
      <c r="C17977" s="33"/>
      <c r="D17977" s="33" t="s">
        <v>6674</v>
      </c>
      <c r="E17977" t="str">
        <f t="shared" si="284"/>
        <v>No Data</v>
      </c>
    </row>
    <row r="17978" spans="1:5" x14ac:dyDescent="0.3">
      <c r="A17978" s="33" t="s">
        <v>2</v>
      </c>
      <c r="B17978" s="33" t="s">
        <v>53</v>
      </c>
      <c r="C17978" s="33"/>
      <c r="D17978" s="33" t="s">
        <v>3666</v>
      </c>
      <c r="E17978" t="str">
        <f t="shared" si="284"/>
        <v>No Data</v>
      </c>
    </row>
    <row r="17979" spans="1:5" x14ac:dyDescent="0.3">
      <c r="A17979" s="33" t="s">
        <v>0</v>
      </c>
      <c r="B17979" s="33" t="s">
        <v>88</v>
      </c>
      <c r="C17979" s="33">
        <v>166419.5</v>
      </c>
      <c r="D17979" s="33" t="s">
        <v>4009</v>
      </c>
      <c r="E17979" t="str">
        <f t="shared" si="284"/>
        <v>$125K-$200K</v>
      </c>
    </row>
    <row r="17980" spans="1:5" x14ac:dyDescent="0.3">
      <c r="A17980" s="33" t="s">
        <v>2</v>
      </c>
      <c r="B17980" s="33" t="s">
        <v>53</v>
      </c>
      <c r="C17980" s="33"/>
      <c r="D17980" s="33" t="s">
        <v>5229</v>
      </c>
      <c r="E17980" t="str">
        <f t="shared" si="284"/>
        <v>No Data</v>
      </c>
    </row>
    <row r="17981" spans="1:5" x14ac:dyDescent="0.3">
      <c r="A17981" s="33" t="s">
        <v>2</v>
      </c>
      <c r="B17981" s="33" t="s">
        <v>53</v>
      </c>
      <c r="C17981" s="33"/>
      <c r="D17981" s="33" t="s">
        <v>6675</v>
      </c>
      <c r="E17981" t="str">
        <f t="shared" si="284"/>
        <v>No Data</v>
      </c>
    </row>
    <row r="17982" spans="1:5" x14ac:dyDescent="0.3">
      <c r="A17982" s="33" t="s">
        <v>0</v>
      </c>
      <c r="B17982" s="33" t="s">
        <v>53</v>
      </c>
      <c r="C17982" s="33">
        <v>97775</v>
      </c>
      <c r="D17982" s="33" t="s">
        <v>1816</v>
      </c>
      <c r="E17982" t="str">
        <f t="shared" si="284"/>
        <v>$75K-$100K</v>
      </c>
    </row>
    <row r="17983" spans="1:5" x14ac:dyDescent="0.3">
      <c r="A17983" s="33" t="s">
        <v>4</v>
      </c>
      <c r="B17983" s="33" t="s">
        <v>68</v>
      </c>
      <c r="C17983" s="33">
        <v>125000</v>
      </c>
      <c r="D17983" s="33" t="s">
        <v>6676</v>
      </c>
      <c r="E17983" t="str">
        <f t="shared" si="284"/>
        <v>$100K-$125K</v>
      </c>
    </row>
    <row r="17984" spans="1:5" x14ac:dyDescent="0.3">
      <c r="A17984" s="33" t="s">
        <v>2</v>
      </c>
      <c r="B17984" s="33" t="s">
        <v>53</v>
      </c>
      <c r="C17984" s="33">
        <v>61875</v>
      </c>
      <c r="D17984" s="33" t="s">
        <v>609</v>
      </c>
      <c r="E17984" t="str">
        <f t="shared" si="284"/>
        <v>&lt;$75K</v>
      </c>
    </row>
    <row r="17985" spans="1:5" x14ac:dyDescent="0.3">
      <c r="A17985" s="33" t="s">
        <v>4</v>
      </c>
      <c r="B17985" s="33" t="s">
        <v>53</v>
      </c>
      <c r="C17985" s="33">
        <v>209500</v>
      </c>
      <c r="D17985" s="33" t="s">
        <v>6677</v>
      </c>
      <c r="E17985" t="str">
        <f t="shared" si="284"/>
        <v>&gt;$200K</v>
      </c>
    </row>
    <row r="17986" spans="1:5" x14ac:dyDescent="0.3">
      <c r="A17986" s="33" t="s">
        <v>4</v>
      </c>
      <c r="B17986" s="33" t="s">
        <v>53</v>
      </c>
      <c r="C17986" s="33"/>
      <c r="D17986" s="33" t="s">
        <v>6678</v>
      </c>
      <c r="E17986" t="str">
        <f t="shared" si="284"/>
        <v>No Data</v>
      </c>
    </row>
    <row r="17987" spans="1:5" x14ac:dyDescent="0.3">
      <c r="A17987" s="33" t="s">
        <v>0</v>
      </c>
      <c r="B17987" s="33" t="s">
        <v>53</v>
      </c>
      <c r="C17987" s="33">
        <v>98496</v>
      </c>
      <c r="D17987" s="33" t="s">
        <v>632</v>
      </c>
      <c r="E17987" t="str">
        <f t="shared" ref="E17987:E18050" si="285">_xlfn.XLOOKUP(C17987,$H$16:$H$21,$G$16:$G$21,,1)</f>
        <v>$75K-$100K</v>
      </c>
    </row>
    <row r="17988" spans="1:5" x14ac:dyDescent="0.3">
      <c r="A17988" s="33" t="s">
        <v>2</v>
      </c>
      <c r="B17988" s="33" t="s">
        <v>53</v>
      </c>
      <c r="C17988" s="33"/>
      <c r="D17988" s="33" t="s">
        <v>1490</v>
      </c>
      <c r="E17988" t="str">
        <f t="shared" si="285"/>
        <v>No Data</v>
      </c>
    </row>
    <row r="17989" spans="1:5" x14ac:dyDescent="0.3">
      <c r="A17989" s="33" t="s">
        <v>0</v>
      </c>
      <c r="B17989" s="33" t="s">
        <v>53</v>
      </c>
      <c r="C17989" s="33">
        <v>120000</v>
      </c>
      <c r="D17989" s="33" t="s">
        <v>301</v>
      </c>
      <c r="E17989" t="str">
        <f t="shared" si="285"/>
        <v>$100K-$125K</v>
      </c>
    </row>
    <row r="17990" spans="1:5" x14ac:dyDescent="0.3">
      <c r="A17990" s="33" t="s">
        <v>2</v>
      </c>
      <c r="B17990" s="33" t="s">
        <v>53</v>
      </c>
      <c r="C17990" s="33">
        <v>95000</v>
      </c>
      <c r="D17990" s="33" t="s">
        <v>6679</v>
      </c>
      <c r="E17990" t="str">
        <f t="shared" si="285"/>
        <v>$75K-$100K</v>
      </c>
    </row>
    <row r="17991" spans="1:5" x14ac:dyDescent="0.3">
      <c r="A17991" s="33" t="s">
        <v>2</v>
      </c>
      <c r="B17991" s="33" t="s">
        <v>53</v>
      </c>
      <c r="C17991" s="33">
        <v>170000</v>
      </c>
      <c r="D17991" s="33" t="s">
        <v>3081</v>
      </c>
      <c r="E17991" t="str">
        <f t="shared" si="285"/>
        <v>$125K-$200K</v>
      </c>
    </row>
    <row r="17992" spans="1:5" x14ac:dyDescent="0.3">
      <c r="A17992" s="33" t="s">
        <v>4</v>
      </c>
      <c r="B17992" s="33" t="s">
        <v>53</v>
      </c>
      <c r="C17992" s="33"/>
      <c r="D17992" s="33" t="s">
        <v>2549</v>
      </c>
      <c r="E17992" t="str">
        <f t="shared" si="285"/>
        <v>No Data</v>
      </c>
    </row>
    <row r="17993" spans="1:5" x14ac:dyDescent="0.3">
      <c r="A17993" s="33" t="s">
        <v>2</v>
      </c>
      <c r="B17993" s="33" t="s">
        <v>53</v>
      </c>
      <c r="C17993" s="33"/>
      <c r="D17993" s="33" t="s">
        <v>656</v>
      </c>
      <c r="E17993" t="str">
        <f t="shared" si="285"/>
        <v>No Data</v>
      </c>
    </row>
    <row r="17994" spans="1:5" x14ac:dyDescent="0.3">
      <c r="A17994" s="33" t="s">
        <v>4</v>
      </c>
      <c r="B17994" s="33" t="s">
        <v>54</v>
      </c>
      <c r="C17994" s="33">
        <v>125000</v>
      </c>
      <c r="D17994" s="33" t="s">
        <v>557</v>
      </c>
      <c r="E17994" t="str">
        <f t="shared" si="285"/>
        <v>$100K-$125K</v>
      </c>
    </row>
    <row r="17995" spans="1:5" x14ac:dyDescent="0.3">
      <c r="A17995" s="33" t="s">
        <v>4</v>
      </c>
      <c r="B17995" s="33" t="s">
        <v>53</v>
      </c>
      <c r="C17995" s="33">
        <v>132500</v>
      </c>
      <c r="D17995" s="33" t="s">
        <v>592</v>
      </c>
      <c r="E17995" t="str">
        <f t="shared" si="285"/>
        <v>$125K-$200K</v>
      </c>
    </row>
    <row r="17996" spans="1:5" x14ac:dyDescent="0.3">
      <c r="A17996" s="33" t="s">
        <v>2</v>
      </c>
      <c r="B17996" s="33" t="s">
        <v>53</v>
      </c>
      <c r="C17996" s="33"/>
      <c r="D17996" s="33" t="s">
        <v>2747</v>
      </c>
      <c r="E17996" t="str">
        <f t="shared" si="285"/>
        <v>No Data</v>
      </c>
    </row>
    <row r="17997" spans="1:5" x14ac:dyDescent="0.3">
      <c r="A17997" s="33" t="s">
        <v>0</v>
      </c>
      <c r="B17997" s="33" t="s">
        <v>53</v>
      </c>
      <c r="C17997" s="33">
        <v>267875</v>
      </c>
      <c r="D17997" s="33" t="s">
        <v>5004</v>
      </c>
      <c r="E17997" t="str">
        <f t="shared" si="285"/>
        <v>&gt;$200K</v>
      </c>
    </row>
    <row r="17998" spans="1:5" x14ac:dyDescent="0.3">
      <c r="A17998" s="33" t="s">
        <v>4</v>
      </c>
      <c r="B17998" s="33" t="s">
        <v>75</v>
      </c>
      <c r="C17998" s="33">
        <v>72900</v>
      </c>
      <c r="D17998" s="33" t="s">
        <v>2146</v>
      </c>
      <c r="E17998" t="str">
        <f t="shared" si="285"/>
        <v>&lt;$75K</v>
      </c>
    </row>
    <row r="17999" spans="1:5" x14ac:dyDescent="0.3">
      <c r="A17999" s="33" t="s">
        <v>0</v>
      </c>
      <c r="B17999" s="33" t="s">
        <v>54</v>
      </c>
      <c r="C17999" s="33"/>
      <c r="D17999" s="33" t="s">
        <v>258</v>
      </c>
      <c r="E17999" t="str">
        <f t="shared" si="285"/>
        <v>No Data</v>
      </c>
    </row>
    <row r="18000" spans="1:5" x14ac:dyDescent="0.3">
      <c r="A18000" s="33" t="s">
        <v>0</v>
      </c>
      <c r="B18000" s="33" t="s">
        <v>53</v>
      </c>
      <c r="C18000" s="33"/>
      <c r="D18000" s="33" t="s">
        <v>1353</v>
      </c>
      <c r="E18000" t="str">
        <f t="shared" si="285"/>
        <v>No Data</v>
      </c>
    </row>
    <row r="18001" spans="1:5" x14ac:dyDescent="0.3">
      <c r="A18001" s="33" t="s">
        <v>128</v>
      </c>
      <c r="B18001" s="33" t="s">
        <v>53</v>
      </c>
      <c r="C18001" s="33">
        <v>121840</v>
      </c>
      <c r="D18001" s="33" t="s">
        <v>476</v>
      </c>
      <c r="E18001" t="str">
        <f t="shared" si="285"/>
        <v>$100K-$125K</v>
      </c>
    </row>
    <row r="18002" spans="1:5" x14ac:dyDescent="0.3">
      <c r="A18002" s="33" t="s">
        <v>0</v>
      </c>
      <c r="B18002" s="33" t="s">
        <v>98</v>
      </c>
      <c r="C18002" s="33">
        <v>131560</v>
      </c>
      <c r="D18002" s="33" t="s">
        <v>5618</v>
      </c>
      <c r="E18002" t="str">
        <f t="shared" si="285"/>
        <v>$125K-$200K</v>
      </c>
    </row>
    <row r="18003" spans="1:5" x14ac:dyDescent="0.3">
      <c r="A18003" s="33" t="s">
        <v>2</v>
      </c>
      <c r="B18003" s="33" t="s">
        <v>53</v>
      </c>
      <c r="C18003" s="33">
        <v>224500</v>
      </c>
      <c r="D18003" s="33" t="s">
        <v>217</v>
      </c>
      <c r="E18003" t="str">
        <f t="shared" si="285"/>
        <v>&gt;$200K</v>
      </c>
    </row>
    <row r="18004" spans="1:5" x14ac:dyDescent="0.3">
      <c r="A18004" s="33" t="s">
        <v>2</v>
      </c>
      <c r="B18004" s="33" t="s">
        <v>53</v>
      </c>
      <c r="C18004" s="33"/>
      <c r="D18004" s="33" t="s">
        <v>4174</v>
      </c>
      <c r="E18004" t="str">
        <f t="shared" si="285"/>
        <v>No Data</v>
      </c>
    </row>
    <row r="18005" spans="1:5" x14ac:dyDescent="0.3">
      <c r="A18005" s="33" t="s">
        <v>52</v>
      </c>
      <c r="B18005" s="33" t="s">
        <v>53</v>
      </c>
      <c r="C18005" s="33">
        <v>200000</v>
      </c>
      <c r="D18005" s="33" t="s">
        <v>6680</v>
      </c>
      <c r="E18005" t="str">
        <f t="shared" si="285"/>
        <v>$125K-$200K</v>
      </c>
    </row>
    <row r="18006" spans="1:5" x14ac:dyDescent="0.3">
      <c r="A18006" s="33" t="s">
        <v>2</v>
      </c>
      <c r="B18006" s="33" t="s">
        <v>53</v>
      </c>
      <c r="C18006" s="33">
        <v>92500</v>
      </c>
      <c r="D18006" s="33" t="s">
        <v>6681</v>
      </c>
      <c r="E18006" t="str">
        <f t="shared" si="285"/>
        <v>$75K-$100K</v>
      </c>
    </row>
    <row r="18007" spans="1:5" x14ac:dyDescent="0.3">
      <c r="A18007" s="33" t="s">
        <v>2</v>
      </c>
      <c r="B18007" s="33" t="s">
        <v>110</v>
      </c>
      <c r="C18007" s="33">
        <v>57500</v>
      </c>
      <c r="D18007" s="33" t="s">
        <v>1172</v>
      </c>
      <c r="E18007" t="str">
        <f t="shared" si="285"/>
        <v>&lt;$75K</v>
      </c>
    </row>
    <row r="18008" spans="1:5" x14ac:dyDescent="0.3">
      <c r="A18008" s="33" t="s">
        <v>2</v>
      </c>
      <c r="B18008" s="33" t="s">
        <v>53</v>
      </c>
      <c r="C18008" s="33"/>
      <c r="D18008" s="33" t="s">
        <v>1967</v>
      </c>
      <c r="E18008" t="str">
        <f t="shared" si="285"/>
        <v>No Data</v>
      </c>
    </row>
    <row r="18009" spans="1:5" x14ac:dyDescent="0.3">
      <c r="A18009" s="33" t="s">
        <v>0</v>
      </c>
      <c r="B18009" s="33" t="s">
        <v>53</v>
      </c>
      <c r="C18009" s="33">
        <v>90000</v>
      </c>
      <c r="D18009" s="33" t="s">
        <v>6682</v>
      </c>
      <c r="E18009" t="str">
        <f t="shared" si="285"/>
        <v>$75K-$100K</v>
      </c>
    </row>
    <row r="18010" spans="1:5" x14ac:dyDescent="0.3">
      <c r="A18010" s="33" t="s">
        <v>2</v>
      </c>
      <c r="B18010" s="33" t="s">
        <v>53</v>
      </c>
      <c r="C18010" s="33"/>
      <c r="D18010" s="33" t="s">
        <v>6683</v>
      </c>
      <c r="E18010" t="str">
        <f t="shared" si="285"/>
        <v>No Data</v>
      </c>
    </row>
    <row r="18011" spans="1:5" x14ac:dyDescent="0.3">
      <c r="A18011" s="33" t="s">
        <v>4</v>
      </c>
      <c r="B18011" s="33" t="s">
        <v>53</v>
      </c>
      <c r="C18011" s="33">
        <v>175000</v>
      </c>
      <c r="D18011" s="33" t="s">
        <v>238</v>
      </c>
      <c r="E18011" t="str">
        <f t="shared" si="285"/>
        <v>$125K-$200K</v>
      </c>
    </row>
    <row r="18012" spans="1:5" x14ac:dyDescent="0.3">
      <c r="A18012" s="33" t="s">
        <v>0</v>
      </c>
      <c r="B18012" s="33" t="s">
        <v>53</v>
      </c>
      <c r="C18012" s="33">
        <v>145500</v>
      </c>
      <c r="D18012" s="33" t="s">
        <v>6684</v>
      </c>
      <c r="E18012" t="str">
        <f t="shared" si="285"/>
        <v>$125K-$200K</v>
      </c>
    </row>
    <row r="18013" spans="1:5" x14ac:dyDescent="0.3">
      <c r="A18013" s="33" t="s">
        <v>2</v>
      </c>
      <c r="B18013" s="33" t="s">
        <v>53</v>
      </c>
      <c r="C18013" s="33"/>
      <c r="D18013" s="33" t="s">
        <v>6685</v>
      </c>
      <c r="E18013" t="str">
        <f t="shared" si="285"/>
        <v>No Data</v>
      </c>
    </row>
    <row r="18014" spans="1:5" x14ac:dyDescent="0.3">
      <c r="A18014" s="33" t="s">
        <v>2</v>
      </c>
      <c r="B18014" s="33" t="s">
        <v>53</v>
      </c>
      <c r="C18014" s="33">
        <v>92500</v>
      </c>
      <c r="D18014" s="33" t="s">
        <v>6117</v>
      </c>
      <c r="E18014" t="str">
        <f t="shared" si="285"/>
        <v>$75K-$100K</v>
      </c>
    </row>
    <row r="18015" spans="1:5" x14ac:dyDescent="0.3">
      <c r="A18015" s="33" t="s">
        <v>126</v>
      </c>
      <c r="B18015" s="33" t="s">
        <v>81</v>
      </c>
      <c r="C18015" s="33">
        <v>90000</v>
      </c>
      <c r="D18015" s="33" t="s">
        <v>6686</v>
      </c>
      <c r="E18015" t="str">
        <f t="shared" si="285"/>
        <v>$75K-$100K</v>
      </c>
    </row>
    <row r="18016" spans="1:5" x14ac:dyDescent="0.3">
      <c r="A18016" s="33" t="s">
        <v>2</v>
      </c>
      <c r="B18016" s="33" t="s">
        <v>53</v>
      </c>
      <c r="C18016" s="33">
        <v>98862</v>
      </c>
      <c r="D18016" s="33" t="s">
        <v>1563</v>
      </c>
      <c r="E18016" t="str">
        <f t="shared" si="285"/>
        <v>$75K-$100K</v>
      </c>
    </row>
    <row r="18017" spans="1:5" x14ac:dyDescent="0.3">
      <c r="A18017" s="33" t="s">
        <v>2</v>
      </c>
      <c r="B18017" s="33" t="s">
        <v>53</v>
      </c>
      <c r="C18017" s="33"/>
      <c r="D18017" s="33" t="s">
        <v>232</v>
      </c>
      <c r="E18017" t="str">
        <f t="shared" si="285"/>
        <v>No Data</v>
      </c>
    </row>
    <row r="18018" spans="1:5" x14ac:dyDescent="0.3">
      <c r="A18018" s="33" t="s">
        <v>0</v>
      </c>
      <c r="B18018" s="33" t="s">
        <v>53</v>
      </c>
      <c r="C18018" s="33"/>
      <c r="D18018" s="33" t="s">
        <v>218</v>
      </c>
      <c r="E18018" t="str">
        <f t="shared" si="285"/>
        <v>No Data</v>
      </c>
    </row>
    <row r="18019" spans="1:5" x14ac:dyDescent="0.3">
      <c r="A18019" s="33" t="s">
        <v>4</v>
      </c>
      <c r="B18019" s="33" t="s">
        <v>53</v>
      </c>
      <c r="C18019" s="33"/>
      <c r="D18019" s="33" t="s">
        <v>299</v>
      </c>
      <c r="E18019" t="str">
        <f t="shared" si="285"/>
        <v>No Data</v>
      </c>
    </row>
    <row r="18020" spans="1:5" x14ac:dyDescent="0.3">
      <c r="A18020" s="33" t="s">
        <v>0</v>
      </c>
      <c r="B18020" s="33" t="s">
        <v>53</v>
      </c>
      <c r="C18020" s="33">
        <v>175000</v>
      </c>
      <c r="D18020" s="33" t="s">
        <v>4839</v>
      </c>
      <c r="E18020" t="str">
        <f t="shared" si="285"/>
        <v>$125K-$200K</v>
      </c>
    </row>
    <row r="18021" spans="1:5" x14ac:dyDescent="0.3">
      <c r="A18021" s="33" t="s">
        <v>2</v>
      </c>
      <c r="B18021" s="33" t="s">
        <v>53</v>
      </c>
      <c r="C18021" s="33"/>
      <c r="D18021" s="33" t="s">
        <v>389</v>
      </c>
      <c r="E18021" t="str">
        <f t="shared" si="285"/>
        <v>No Data</v>
      </c>
    </row>
    <row r="18022" spans="1:5" x14ac:dyDescent="0.3">
      <c r="A18022" s="33" t="s">
        <v>2</v>
      </c>
      <c r="B18022" s="33" t="s">
        <v>53</v>
      </c>
      <c r="C18022" s="33"/>
      <c r="D18022" s="33" t="s">
        <v>1105</v>
      </c>
      <c r="E18022" t="str">
        <f t="shared" si="285"/>
        <v>No Data</v>
      </c>
    </row>
    <row r="18023" spans="1:5" x14ac:dyDescent="0.3">
      <c r="A18023" s="33" t="s">
        <v>2</v>
      </c>
      <c r="B18023" s="33" t="s">
        <v>53</v>
      </c>
      <c r="C18023" s="33">
        <v>55000</v>
      </c>
      <c r="D18023" s="33" t="s">
        <v>268</v>
      </c>
      <c r="E18023" t="str">
        <f t="shared" si="285"/>
        <v>&lt;$75K</v>
      </c>
    </row>
    <row r="18024" spans="1:5" x14ac:dyDescent="0.3">
      <c r="A18024" s="33" t="s">
        <v>0</v>
      </c>
      <c r="B18024" s="33" t="s">
        <v>53</v>
      </c>
      <c r="C18024" s="33"/>
      <c r="D18024" s="33" t="s">
        <v>6687</v>
      </c>
      <c r="E18024" t="str">
        <f t="shared" si="285"/>
        <v>No Data</v>
      </c>
    </row>
    <row r="18025" spans="1:5" x14ac:dyDescent="0.3">
      <c r="A18025" s="33" t="s">
        <v>4</v>
      </c>
      <c r="B18025" s="33" t="s">
        <v>53</v>
      </c>
      <c r="C18025" s="33">
        <v>162500</v>
      </c>
      <c r="D18025" s="33" t="s">
        <v>2119</v>
      </c>
      <c r="E18025" t="str">
        <f t="shared" si="285"/>
        <v>$125K-$200K</v>
      </c>
    </row>
    <row r="18026" spans="1:5" x14ac:dyDescent="0.3">
      <c r="A18026" s="33" t="s">
        <v>0</v>
      </c>
      <c r="B18026" s="33" t="s">
        <v>88</v>
      </c>
      <c r="C18026" s="33">
        <v>157500</v>
      </c>
      <c r="D18026" s="33" t="s">
        <v>1051</v>
      </c>
      <c r="E18026" t="str">
        <f t="shared" si="285"/>
        <v>$125K-$200K</v>
      </c>
    </row>
    <row r="18027" spans="1:5" x14ac:dyDescent="0.3">
      <c r="A18027" s="33" t="s">
        <v>128</v>
      </c>
      <c r="B18027" s="33" t="s">
        <v>54</v>
      </c>
      <c r="C18027" s="33"/>
      <c r="D18027" s="33" t="s">
        <v>258</v>
      </c>
      <c r="E18027" t="str">
        <f t="shared" si="285"/>
        <v>No Data</v>
      </c>
    </row>
    <row r="18028" spans="1:5" x14ac:dyDescent="0.3">
      <c r="A18028" s="33" t="s">
        <v>125</v>
      </c>
      <c r="B18028" s="33" t="s">
        <v>53</v>
      </c>
      <c r="C18028" s="33">
        <v>105515</v>
      </c>
      <c r="D18028" s="33" t="s">
        <v>476</v>
      </c>
      <c r="E18028" t="str">
        <f t="shared" si="285"/>
        <v>$100K-$125K</v>
      </c>
    </row>
    <row r="18029" spans="1:5" x14ac:dyDescent="0.3">
      <c r="A18029" s="33" t="s">
        <v>4</v>
      </c>
      <c r="B18029" s="33" t="s">
        <v>53</v>
      </c>
      <c r="C18029" s="33">
        <v>137500</v>
      </c>
      <c r="D18029" s="33" t="s">
        <v>232</v>
      </c>
      <c r="E18029" t="str">
        <f t="shared" si="285"/>
        <v>$125K-$200K</v>
      </c>
    </row>
    <row r="18030" spans="1:5" x14ac:dyDescent="0.3">
      <c r="A18030" s="33" t="s">
        <v>0</v>
      </c>
      <c r="B18030" s="33" t="s">
        <v>53</v>
      </c>
      <c r="C18030" s="33">
        <v>155000</v>
      </c>
      <c r="D18030" s="33" t="s">
        <v>638</v>
      </c>
      <c r="E18030" t="str">
        <f t="shared" si="285"/>
        <v>$125K-$200K</v>
      </c>
    </row>
    <row r="18031" spans="1:5" x14ac:dyDescent="0.3">
      <c r="A18031" s="33" t="s">
        <v>2</v>
      </c>
      <c r="B18031" s="33" t="s">
        <v>53</v>
      </c>
      <c r="C18031" s="33"/>
      <c r="D18031" s="33" t="s">
        <v>2413</v>
      </c>
      <c r="E18031" t="str">
        <f t="shared" si="285"/>
        <v>No Data</v>
      </c>
    </row>
    <row r="18032" spans="1:5" x14ac:dyDescent="0.3">
      <c r="A18032" s="33" t="s">
        <v>0</v>
      </c>
      <c r="B18032" s="33" t="s">
        <v>53</v>
      </c>
      <c r="C18032" s="33">
        <v>84683</v>
      </c>
      <c r="D18032" s="33" t="s">
        <v>5261</v>
      </c>
      <c r="E18032" t="str">
        <f t="shared" si="285"/>
        <v>$75K-$100K</v>
      </c>
    </row>
    <row r="18033" spans="1:5" x14ac:dyDescent="0.3">
      <c r="A18033" s="33" t="s">
        <v>1</v>
      </c>
      <c r="B18033" s="33" t="s">
        <v>81</v>
      </c>
      <c r="C18033" s="33">
        <v>180000</v>
      </c>
      <c r="D18033" s="33" t="s">
        <v>230</v>
      </c>
      <c r="E18033" t="str">
        <f t="shared" si="285"/>
        <v>$125K-$200K</v>
      </c>
    </row>
    <row r="18034" spans="1:5" x14ac:dyDescent="0.3">
      <c r="A18034" s="33" t="s">
        <v>2</v>
      </c>
      <c r="B18034" s="33" t="s">
        <v>70</v>
      </c>
      <c r="C18034" s="33">
        <v>111175</v>
      </c>
      <c r="D18034" s="33" t="s">
        <v>1706</v>
      </c>
      <c r="E18034" t="str">
        <f t="shared" si="285"/>
        <v>$100K-$125K</v>
      </c>
    </row>
    <row r="18035" spans="1:5" x14ac:dyDescent="0.3">
      <c r="A18035" s="33" t="s">
        <v>125</v>
      </c>
      <c r="B18035" s="33" t="s">
        <v>53</v>
      </c>
      <c r="C18035" s="33">
        <v>90000</v>
      </c>
      <c r="D18035" s="33" t="s">
        <v>919</v>
      </c>
      <c r="E18035" t="str">
        <f t="shared" si="285"/>
        <v>$75K-$100K</v>
      </c>
    </row>
    <row r="18036" spans="1:5" x14ac:dyDescent="0.3">
      <c r="A18036" s="33" t="s">
        <v>2</v>
      </c>
      <c r="B18036" s="33" t="s">
        <v>53</v>
      </c>
      <c r="C18036" s="33"/>
      <c r="D18036" s="33" t="s">
        <v>6688</v>
      </c>
      <c r="E18036" t="str">
        <f t="shared" si="285"/>
        <v>No Data</v>
      </c>
    </row>
    <row r="18037" spans="1:5" x14ac:dyDescent="0.3">
      <c r="A18037" s="33" t="s">
        <v>0</v>
      </c>
      <c r="B18037" s="33" t="s">
        <v>53</v>
      </c>
      <c r="C18037" s="33">
        <v>175000</v>
      </c>
      <c r="D18037" s="33" t="s">
        <v>942</v>
      </c>
      <c r="E18037" t="str">
        <f t="shared" si="285"/>
        <v>$125K-$200K</v>
      </c>
    </row>
    <row r="18038" spans="1:5" x14ac:dyDescent="0.3">
      <c r="A18038" s="33" t="s">
        <v>4</v>
      </c>
      <c r="B18038" s="33" t="s">
        <v>107</v>
      </c>
      <c r="C18038" s="33">
        <v>89100</v>
      </c>
      <c r="D18038" s="33" t="s">
        <v>211</v>
      </c>
      <c r="E18038" t="str">
        <f t="shared" si="285"/>
        <v>$75K-$100K</v>
      </c>
    </row>
    <row r="18039" spans="1:5" x14ac:dyDescent="0.3">
      <c r="A18039" s="33" t="s">
        <v>128</v>
      </c>
      <c r="B18039" s="33" t="s">
        <v>53</v>
      </c>
      <c r="C18039" s="33">
        <v>126000</v>
      </c>
      <c r="D18039" s="33" t="s">
        <v>234</v>
      </c>
      <c r="E18039" t="str">
        <f t="shared" si="285"/>
        <v>$125K-$200K</v>
      </c>
    </row>
    <row r="18040" spans="1:5" x14ac:dyDescent="0.3">
      <c r="A18040" s="33" t="s">
        <v>2</v>
      </c>
      <c r="B18040" s="33" t="s">
        <v>53</v>
      </c>
      <c r="C18040" s="33">
        <v>122000</v>
      </c>
      <c r="D18040" s="33" t="s">
        <v>6689</v>
      </c>
      <c r="E18040" t="str">
        <f t="shared" si="285"/>
        <v>$100K-$125K</v>
      </c>
    </row>
    <row r="18041" spans="1:5" x14ac:dyDescent="0.3">
      <c r="A18041" s="33" t="s">
        <v>4</v>
      </c>
      <c r="B18041" s="33" t="s">
        <v>53</v>
      </c>
      <c r="C18041" s="33"/>
      <c r="D18041" s="33" t="s">
        <v>6690</v>
      </c>
      <c r="E18041" t="str">
        <f t="shared" si="285"/>
        <v>No Data</v>
      </c>
    </row>
    <row r="18042" spans="1:5" x14ac:dyDescent="0.3">
      <c r="A18042" s="33" t="s">
        <v>52</v>
      </c>
      <c r="B18042" s="33" t="s">
        <v>53</v>
      </c>
      <c r="C18042" s="33">
        <v>100000</v>
      </c>
      <c r="D18042" s="33" t="s">
        <v>627</v>
      </c>
      <c r="E18042" t="str">
        <f t="shared" si="285"/>
        <v>$75K-$100K</v>
      </c>
    </row>
    <row r="18043" spans="1:5" x14ac:dyDescent="0.3">
      <c r="A18043" s="33" t="s">
        <v>4</v>
      </c>
      <c r="B18043" s="33" t="s">
        <v>88</v>
      </c>
      <c r="C18043" s="33">
        <v>131580</v>
      </c>
      <c r="D18043" s="33" t="s">
        <v>6691</v>
      </c>
      <c r="E18043" t="str">
        <f t="shared" si="285"/>
        <v>$125K-$200K</v>
      </c>
    </row>
    <row r="18044" spans="1:5" x14ac:dyDescent="0.3">
      <c r="A18044" s="33" t="s">
        <v>2</v>
      </c>
      <c r="B18044" s="33" t="s">
        <v>53</v>
      </c>
      <c r="C18044" s="33">
        <v>70000</v>
      </c>
      <c r="D18044" s="33" t="s">
        <v>6385</v>
      </c>
      <c r="E18044" t="str">
        <f t="shared" si="285"/>
        <v>&lt;$75K</v>
      </c>
    </row>
    <row r="18045" spans="1:5" x14ac:dyDescent="0.3">
      <c r="A18045" s="33" t="s">
        <v>1</v>
      </c>
      <c r="B18045" s="33" t="s">
        <v>72</v>
      </c>
      <c r="C18045" s="33">
        <v>104668</v>
      </c>
      <c r="D18045" s="33" t="s">
        <v>3517</v>
      </c>
      <c r="E18045" t="str">
        <f t="shared" si="285"/>
        <v>$100K-$125K</v>
      </c>
    </row>
    <row r="18046" spans="1:5" x14ac:dyDescent="0.3">
      <c r="A18046" s="33" t="s">
        <v>0</v>
      </c>
      <c r="B18046" s="33" t="s">
        <v>53</v>
      </c>
      <c r="C18046" s="33">
        <v>140000</v>
      </c>
      <c r="D18046" s="33" t="s">
        <v>6692</v>
      </c>
      <c r="E18046" t="str">
        <f t="shared" si="285"/>
        <v>$125K-$200K</v>
      </c>
    </row>
    <row r="18047" spans="1:5" x14ac:dyDescent="0.3">
      <c r="A18047" s="33" t="s">
        <v>0</v>
      </c>
      <c r="B18047" s="33" t="s">
        <v>73</v>
      </c>
      <c r="C18047" s="33">
        <v>132500</v>
      </c>
      <c r="D18047" s="33" t="s">
        <v>6693</v>
      </c>
      <c r="E18047" t="str">
        <f t="shared" si="285"/>
        <v>$125K-$200K</v>
      </c>
    </row>
    <row r="18048" spans="1:5" x14ac:dyDescent="0.3">
      <c r="A18048" s="33" t="s">
        <v>52</v>
      </c>
      <c r="B18048" s="33" t="s">
        <v>53</v>
      </c>
      <c r="C18048" s="33">
        <v>87400</v>
      </c>
      <c r="D18048" s="33" t="s">
        <v>6694</v>
      </c>
      <c r="E18048" t="str">
        <f t="shared" si="285"/>
        <v>$75K-$100K</v>
      </c>
    </row>
    <row r="18049" spans="1:5" x14ac:dyDescent="0.3">
      <c r="A18049" s="33" t="s">
        <v>2</v>
      </c>
      <c r="B18049" s="33" t="s">
        <v>53</v>
      </c>
      <c r="C18049" s="33"/>
      <c r="D18049" s="33" t="s">
        <v>1667</v>
      </c>
      <c r="E18049" t="str">
        <f t="shared" si="285"/>
        <v>No Data</v>
      </c>
    </row>
    <row r="18050" spans="1:5" x14ac:dyDescent="0.3">
      <c r="A18050" s="33" t="s">
        <v>2</v>
      </c>
      <c r="B18050" s="33" t="s">
        <v>53</v>
      </c>
      <c r="C18050" s="33">
        <v>75000</v>
      </c>
      <c r="D18050" s="33" t="s">
        <v>6695</v>
      </c>
      <c r="E18050" t="str">
        <f t="shared" si="285"/>
        <v>&lt;$75K</v>
      </c>
    </row>
    <row r="18051" spans="1:5" x14ac:dyDescent="0.3">
      <c r="A18051" s="33" t="s">
        <v>4</v>
      </c>
      <c r="B18051" s="33" t="s">
        <v>115</v>
      </c>
      <c r="C18051" s="33">
        <v>75000</v>
      </c>
      <c r="D18051" s="33" t="s">
        <v>6123</v>
      </c>
      <c r="E18051" t="str">
        <f t="shared" ref="E18051:E18114" si="286">_xlfn.XLOOKUP(C18051,$H$16:$H$21,$G$16:$G$21,,1)</f>
        <v>&lt;$75K</v>
      </c>
    </row>
    <row r="18052" spans="1:5" x14ac:dyDescent="0.3">
      <c r="A18052" s="33" t="s">
        <v>4</v>
      </c>
      <c r="B18052" s="33" t="s">
        <v>97</v>
      </c>
      <c r="C18052" s="33">
        <v>92500</v>
      </c>
      <c r="D18052" s="33" t="s">
        <v>6696</v>
      </c>
      <c r="E18052" t="str">
        <f t="shared" si="286"/>
        <v>$75K-$100K</v>
      </c>
    </row>
    <row r="18053" spans="1:5" x14ac:dyDescent="0.3">
      <c r="A18053" s="33" t="s">
        <v>0</v>
      </c>
      <c r="B18053" s="33" t="s">
        <v>110</v>
      </c>
      <c r="C18053" s="33">
        <v>87307.5</v>
      </c>
      <c r="D18053" s="33" t="s">
        <v>3592</v>
      </c>
      <c r="E18053" t="str">
        <f t="shared" si="286"/>
        <v>$75K-$100K</v>
      </c>
    </row>
    <row r="18054" spans="1:5" x14ac:dyDescent="0.3">
      <c r="A18054" s="33" t="s">
        <v>126</v>
      </c>
      <c r="B18054" s="33" t="s">
        <v>54</v>
      </c>
      <c r="C18054" s="33">
        <v>205000</v>
      </c>
      <c r="D18054" s="33" t="s">
        <v>265</v>
      </c>
      <c r="E18054" t="str">
        <f t="shared" si="286"/>
        <v>&gt;$200K</v>
      </c>
    </row>
    <row r="18055" spans="1:5" x14ac:dyDescent="0.3">
      <c r="A18055" s="33" t="s">
        <v>2</v>
      </c>
      <c r="B18055" s="33" t="s">
        <v>53</v>
      </c>
      <c r="C18055" s="33">
        <v>65000</v>
      </c>
      <c r="D18055" s="33" t="s">
        <v>2431</v>
      </c>
      <c r="E18055" t="str">
        <f t="shared" si="286"/>
        <v>&lt;$75K</v>
      </c>
    </row>
    <row r="18056" spans="1:5" x14ac:dyDescent="0.3">
      <c r="A18056" s="33" t="s">
        <v>0</v>
      </c>
      <c r="B18056" s="33" t="s">
        <v>53</v>
      </c>
      <c r="C18056" s="33">
        <v>150000</v>
      </c>
      <c r="D18056" s="33" t="s">
        <v>1387</v>
      </c>
      <c r="E18056" t="str">
        <f t="shared" si="286"/>
        <v>$125K-$200K</v>
      </c>
    </row>
    <row r="18057" spans="1:5" x14ac:dyDescent="0.3">
      <c r="A18057" s="33" t="s">
        <v>0</v>
      </c>
      <c r="B18057" s="33" t="s">
        <v>53</v>
      </c>
      <c r="C18057" s="33">
        <v>114000</v>
      </c>
      <c r="D18057" s="33" t="s">
        <v>6697</v>
      </c>
      <c r="E18057" t="str">
        <f t="shared" si="286"/>
        <v>$100K-$125K</v>
      </c>
    </row>
    <row r="18058" spans="1:5" x14ac:dyDescent="0.3">
      <c r="A18058" s="33" t="s">
        <v>125</v>
      </c>
      <c r="B18058" s="33" t="s">
        <v>53</v>
      </c>
      <c r="C18058" s="33">
        <v>82500</v>
      </c>
      <c r="D18058" s="33" t="s">
        <v>6698</v>
      </c>
      <c r="E18058" t="str">
        <f t="shared" si="286"/>
        <v>$75K-$100K</v>
      </c>
    </row>
    <row r="18059" spans="1:5" x14ac:dyDescent="0.3">
      <c r="A18059" s="33" t="s">
        <v>0</v>
      </c>
      <c r="B18059" s="33" t="s">
        <v>53</v>
      </c>
      <c r="C18059" s="33">
        <v>90000</v>
      </c>
      <c r="D18059" s="33" t="s">
        <v>6699</v>
      </c>
      <c r="E18059" t="str">
        <f t="shared" si="286"/>
        <v>$75K-$100K</v>
      </c>
    </row>
    <row r="18060" spans="1:5" x14ac:dyDescent="0.3">
      <c r="A18060" s="33" t="s">
        <v>0</v>
      </c>
      <c r="B18060" s="33" t="s">
        <v>53</v>
      </c>
      <c r="C18060" s="33">
        <v>160845.5</v>
      </c>
      <c r="D18060" s="33" t="s">
        <v>217</v>
      </c>
      <c r="E18060" t="str">
        <f t="shared" si="286"/>
        <v>$125K-$200K</v>
      </c>
    </row>
    <row r="18061" spans="1:5" x14ac:dyDescent="0.3">
      <c r="A18061" s="33" t="s">
        <v>125</v>
      </c>
      <c r="B18061" s="33" t="s">
        <v>53</v>
      </c>
      <c r="C18061" s="33">
        <v>98800</v>
      </c>
      <c r="D18061" s="33" t="s">
        <v>2563</v>
      </c>
      <c r="E18061" t="str">
        <f t="shared" si="286"/>
        <v>$75K-$100K</v>
      </c>
    </row>
    <row r="18062" spans="1:5" x14ac:dyDescent="0.3">
      <c r="A18062" s="33" t="s">
        <v>128</v>
      </c>
      <c r="B18062" s="33" t="s">
        <v>54</v>
      </c>
      <c r="C18062" s="33">
        <v>170000</v>
      </c>
      <c r="D18062" s="33" t="s">
        <v>3772</v>
      </c>
      <c r="E18062" t="str">
        <f t="shared" si="286"/>
        <v>$125K-$200K</v>
      </c>
    </row>
    <row r="18063" spans="1:5" x14ac:dyDescent="0.3">
      <c r="A18063" s="33" t="s">
        <v>4</v>
      </c>
      <c r="B18063" s="33" t="s">
        <v>54</v>
      </c>
      <c r="C18063" s="33"/>
      <c r="D18063" s="33" t="s">
        <v>3491</v>
      </c>
      <c r="E18063" t="str">
        <f t="shared" si="286"/>
        <v>No Data</v>
      </c>
    </row>
    <row r="18064" spans="1:5" x14ac:dyDescent="0.3">
      <c r="A18064" s="33" t="s">
        <v>129</v>
      </c>
      <c r="B18064" s="33" t="s">
        <v>56</v>
      </c>
      <c r="C18064" s="33">
        <v>185500</v>
      </c>
      <c r="D18064" s="33" t="s">
        <v>6700</v>
      </c>
      <c r="E18064" t="str">
        <f t="shared" si="286"/>
        <v>$125K-$200K</v>
      </c>
    </row>
    <row r="18065" spans="1:5" x14ac:dyDescent="0.3">
      <c r="A18065" s="33" t="s">
        <v>1</v>
      </c>
      <c r="B18065" s="33" t="s">
        <v>53</v>
      </c>
      <c r="C18065" s="33">
        <v>80850</v>
      </c>
      <c r="D18065" s="33" t="s">
        <v>6701</v>
      </c>
      <c r="E18065" t="str">
        <f t="shared" si="286"/>
        <v>$75K-$100K</v>
      </c>
    </row>
    <row r="18066" spans="1:5" x14ac:dyDescent="0.3">
      <c r="A18066" s="33" t="s">
        <v>125</v>
      </c>
      <c r="B18066" s="33" t="s">
        <v>53</v>
      </c>
      <c r="C18066" s="33">
        <v>90000</v>
      </c>
      <c r="D18066" s="33" t="s">
        <v>1303</v>
      </c>
      <c r="E18066" t="str">
        <f t="shared" si="286"/>
        <v>$75K-$100K</v>
      </c>
    </row>
    <row r="18067" spans="1:5" x14ac:dyDescent="0.3">
      <c r="A18067" s="33" t="s">
        <v>0</v>
      </c>
      <c r="B18067" s="33" t="s">
        <v>53</v>
      </c>
      <c r="C18067" s="33">
        <v>230000</v>
      </c>
      <c r="D18067" s="33" t="s">
        <v>230</v>
      </c>
      <c r="E18067" t="str">
        <f t="shared" si="286"/>
        <v>&gt;$200K</v>
      </c>
    </row>
    <row r="18068" spans="1:5" x14ac:dyDescent="0.3">
      <c r="A18068" s="33" t="s">
        <v>2</v>
      </c>
      <c r="B18068" s="33" t="s">
        <v>53</v>
      </c>
      <c r="C18068" s="33"/>
      <c r="D18068" s="33" t="s">
        <v>268</v>
      </c>
      <c r="E18068" t="str">
        <f t="shared" si="286"/>
        <v>No Data</v>
      </c>
    </row>
    <row r="18069" spans="1:5" x14ac:dyDescent="0.3">
      <c r="A18069" s="33" t="s">
        <v>129</v>
      </c>
      <c r="B18069" s="33" t="s">
        <v>68</v>
      </c>
      <c r="C18069" s="33"/>
      <c r="D18069" s="33" t="s">
        <v>6702</v>
      </c>
      <c r="E18069" t="str">
        <f t="shared" si="286"/>
        <v>No Data</v>
      </c>
    </row>
    <row r="18070" spans="1:5" x14ac:dyDescent="0.3">
      <c r="A18070" s="33" t="s">
        <v>0</v>
      </c>
      <c r="B18070" s="33" t="s">
        <v>53</v>
      </c>
      <c r="C18070" s="33"/>
      <c r="D18070" s="33" t="s">
        <v>258</v>
      </c>
      <c r="E18070" t="str">
        <f t="shared" si="286"/>
        <v>No Data</v>
      </c>
    </row>
    <row r="18071" spans="1:5" x14ac:dyDescent="0.3">
      <c r="A18071" s="33" t="s">
        <v>2</v>
      </c>
      <c r="B18071" s="33" t="s">
        <v>53</v>
      </c>
      <c r="C18071" s="33"/>
      <c r="D18071" s="33" t="s">
        <v>457</v>
      </c>
      <c r="E18071" t="str">
        <f t="shared" si="286"/>
        <v>No Data</v>
      </c>
    </row>
    <row r="18072" spans="1:5" x14ac:dyDescent="0.3">
      <c r="A18072" s="33" t="s">
        <v>4</v>
      </c>
      <c r="B18072" s="33" t="s">
        <v>53</v>
      </c>
      <c r="C18072" s="33">
        <v>150000</v>
      </c>
      <c r="D18072" s="33" t="s">
        <v>265</v>
      </c>
      <c r="E18072" t="str">
        <f t="shared" si="286"/>
        <v>$125K-$200K</v>
      </c>
    </row>
    <row r="18073" spans="1:5" x14ac:dyDescent="0.3">
      <c r="A18073" s="33" t="s">
        <v>126</v>
      </c>
      <c r="B18073" s="33" t="s">
        <v>53</v>
      </c>
      <c r="C18073" s="33">
        <v>140000</v>
      </c>
      <c r="D18073" s="33" t="s">
        <v>6703</v>
      </c>
      <c r="E18073" t="str">
        <f t="shared" si="286"/>
        <v>$125K-$200K</v>
      </c>
    </row>
    <row r="18074" spans="1:5" x14ac:dyDescent="0.3">
      <c r="A18074" s="33" t="s">
        <v>129</v>
      </c>
      <c r="B18074" s="33" t="s">
        <v>73</v>
      </c>
      <c r="C18074" s="33">
        <v>99150</v>
      </c>
      <c r="D18074" s="33" t="s">
        <v>1076</v>
      </c>
      <c r="E18074" t="str">
        <f t="shared" si="286"/>
        <v>$75K-$100K</v>
      </c>
    </row>
    <row r="18075" spans="1:5" x14ac:dyDescent="0.3">
      <c r="A18075" s="33" t="s">
        <v>2</v>
      </c>
      <c r="B18075" s="33" t="s">
        <v>53</v>
      </c>
      <c r="C18075" s="33">
        <v>75000</v>
      </c>
      <c r="D18075" s="33" t="s">
        <v>252</v>
      </c>
      <c r="E18075" t="str">
        <f t="shared" si="286"/>
        <v>&lt;$75K</v>
      </c>
    </row>
    <row r="18076" spans="1:5" x14ac:dyDescent="0.3">
      <c r="A18076" s="33" t="s">
        <v>4</v>
      </c>
      <c r="B18076" s="33" t="s">
        <v>53</v>
      </c>
      <c r="C18076" s="33"/>
      <c r="D18076" s="33" t="s">
        <v>1545</v>
      </c>
      <c r="E18076" t="str">
        <f t="shared" si="286"/>
        <v>No Data</v>
      </c>
    </row>
    <row r="18077" spans="1:5" x14ac:dyDescent="0.3">
      <c r="A18077" s="33" t="s">
        <v>2</v>
      </c>
      <c r="B18077" s="33" t="s">
        <v>104</v>
      </c>
      <c r="C18077" s="33">
        <v>100500</v>
      </c>
      <c r="D18077" s="33" t="s">
        <v>1695</v>
      </c>
      <c r="E18077" t="str">
        <f t="shared" si="286"/>
        <v>$100K-$125K</v>
      </c>
    </row>
    <row r="18078" spans="1:5" x14ac:dyDescent="0.3">
      <c r="A18078" s="33" t="s">
        <v>0</v>
      </c>
      <c r="B18078" s="33" t="s">
        <v>120</v>
      </c>
      <c r="C18078" s="33">
        <v>132500</v>
      </c>
      <c r="D18078" s="33" t="s">
        <v>494</v>
      </c>
      <c r="E18078" t="str">
        <f t="shared" si="286"/>
        <v>$125K-$200K</v>
      </c>
    </row>
    <row r="18079" spans="1:5" x14ac:dyDescent="0.3">
      <c r="A18079" s="33" t="s">
        <v>0</v>
      </c>
      <c r="B18079" s="33" t="s">
        <v>53</v>
      </c>
      <c r="C18079" s="33"/>
      <c r="D18079" s="33" t="s">
        <v>592</v>
      </c>
      <c r="E18079" t="str">
        <f t="shared" si="286"/>
        <v>No Data</v>
      </c>
    </row>
    <row r="18080" spans="1:5" x14ac:dyDescent="0.3">
      <c r="A18080" s="33" t="s">
        <v>2</v>
      </c>
      <c r="B18080" s="33" t="s">
        <v>53</v>
      </c>
      <c r="C18080" s="33"/>
      <c r="D18080" s="33" t="s">
        <v>485</v>
      </c>
      <c r="E18080" t="str">
        <f t="shared" si="286"/>
        <v>No Data</v>
      </c>
    </row>
    <row r="18081" spans="1:5" x14ac:dyDescent="0.3">
      <c r="A18081" s="33" t="s">
        <v>0</v>
      </c>
      <c r="B18081" s="33" t="s">
        <v>53</v>
      </c>
      <c r="C18081" s="33">
        <v>150000</v>
      </c>
      <c r="D18081" s="33" t="s">
        <v>6704</v>
      </c>
      <c r="E18081" t="str">
        <f t="shared" si="286"/>
        <v>$125K-$200K</v>
      </c>
    </row>
    <row r="18082" spans="1:5" x14ac:dyDescent="0.3">
      <c r="A18082" s="33" t="s">
        <v>128</v>
      </c>
      <c r="B18082" s="33" t="s">
        <v>80</v>
      </c>
      <c r="C18082" s="33">
        <v>157500</v>
      </c>
      <c r="D18082" s="33" t="s">
        <v>6500</v>
      </c>
      <c r="E18082" t="str">
        <f t="shared" si="286"/>
        <v>$125K-$200K</v>
      </c>
    </row>
    <row r="18083" spans="1:5" x14ac:dyDescent="0.3">
      <c r="A18083" s="33" t="s">
        <v>2</v>
      </c>
      <c r="B18083" s="33" t="s">
        <v>53</v>
      </c>
      <c r="C18083" s="33">
        <v>140000</v>
      </c>
      <c r="D18083" s="33" t="s">
        <v>6705</v>
      </c>
      <c r="E18083" t="str">
        <f t="shared" si="286"/>
        <v>$125K-$200K</v>
      </c>
    </row>
    <row r="18084" spans="1:5" x14ac:dyDescent="0.3">
      <c r="A18084" s="33" t="s">
        <v>0</v>
      </c>
      <c r="B18084" s="33" t="s">
        <v>53</v>
      </c>
      <c r="C18084" s="33">
        <v>130000</v>
      </c>
      <c r="D18084" s="33" t="s">
        <v>6706</v>
      </c>
      <c r="E18084" t="str">
        <f t="shared" si="286"/>
        <v>$125K-$200K</v>
      </c>
    </row>
    <row r="18085" spans="1:5" x14ac:dyDescent="0.3">
      <c r="A18085" s="33" t="s">
        <v>2</v>
      </c>
      <c r="B18085" s="33" t="s">
        <v>53</v>
      </c>
      <c r="C18085" s="33">
        <v>112500</v>
      </c>
      <c r="D18085" s="33" t="s">
        <v>1765</v>
      </c>
      <c r="E18085" t="str">
        <f t="shared" si="286"/>
        <v>$100K-$125K</v>
      </c>
    </row>
    <row r="18086" spans="1:5" x14ac:dyDescent="0.3">
      <c r="A18086" s="33" t="s">
        <v>4</v>
      </c>
      <c r="B18086" s="33" t="s">
        <v>53</v>
      </c>
      <c r="C18086" s="33"/>
      <c r="D18086" s="33" t="s">
        <v>1604</v>
      </c>
      <c r="E18086" t="str">
        <f t="shared" si="286"/>
        <v>No Data</v>
      </c>
    </row>
    <row r="18087" spans="1:5" x14ac:dyDescent="0.3">
      <c r="A18087" s="33" t="s">
        <v>0</v>
      </c>
      <c r="B18087" s="33" t="s">
        <v>53</v>
      </c>
      <c r="C18087" s="33">
        <v>150000</v>
      </c>
      <c r="D18087" s="33" t="s">
        <v>280</v>
      </c>
      <c r="E18087" t="str">
        <f t="shared" si="286"/>
        <v>$125K-$200K</v>
      </c>
    </row>
    <row r="18088" spans="1:5" x14ac:dyDescent="0.3">
      <c r="A18088" s="33" t="s">
        <v>1</v>
      </c>
      <c r="B18088" s="33" t="s">
        <v>169</v>
      </c>
      <c r="C18088" s="33">
        <v>117407.5</v>
      </c>
      <c r="D18088" s="33" t="s">
        <v>6707</v>
      </c>
      <c r="E18088" t="str">
        <f t="shared" si="286"/>
        <v>$100K-$125K</v>
      </c>
    </row>
    <row r="18089" spans="1:5" x14ac:dyDescent="0.3">
      <c r="A18089" s="33" t="s">
        <v>2</v>
      </c>
      <c r="B18089" s="33" t="s">
        <v>53</v>
      </c>
      <c r="C18089" s="33">
        <v>100000</v>
      </c>
      <c r="D18089" s="33" t="s">
        <v>6708</v>
      </c>
      <c r="E18089" t="str">
        <f t="shared" si="286"/>
        <v>$75K-$100K</v>
      </c>
    </row>
    <row r="18090" spans="1:5" x14ac:dyDescent="0.3">
      <c r="A18090" s="33" t="s">
        <v>2</v>
      </c>
      <c r="B18090" s="33" t="s">
        <v>53</v>
      </c>
      <c r="C18090" s="33">
        <v>61313.82421875</v>
      </c>
      <c r="D18090" s="33" t="s">
        <v>6709</v>
      </c>
      <c r="E18090" t="str">
        <f t="shared" si="286"/>
        <v>&lt;$75K</v>
      </c>
    </row>
    <row r="18091" spans="1:5" x14ac:dyDescent="0.3">
      <c r="A18091" s="33" t="s">
        <v>0</v>
      </c>
      <c r="B18091" s="33" t="s">
        <v>53</v>
      </c>
      <c r="C18091" s="33">
        <v>175000</v>
      </c>
      <c r="D18091" s="33" t="s">
        <v>648</v>
      </c>
      <c r="E18091" t="str">
        <f t="shared" si="286"/>
        <v>$125K-$200K</v>
      </c>
    </row>
    <row r="18092" spans="1:5" x14ac:dyDescent="0.3">
      <c r="A18092" s="33" t="s">
        <v>2</v>
      </c>
      <c r="B18092" s="33" t="s">
        <v>53</v>
      </c>
      <c r="C18092" s="33">
        <v>70000</v>
      </c>
      <c r="D18092" s="33" t="s">
        <v>6710</v>
      </c>
      <c r="E18092" t="str">
        <f t="shared" si="286"/>
        <v>&lt;$75K</v>
      </c>
    </row>
    <row r="18093" spans="1:5" x14ac:dyDescent="0.3">
      <c r="A18093" s="33" t="s">
        <v>0</v>
      </c>
      <c r="B18093" s="33" t="s">
        <v>53</v>
      </c>
      <c r="C18093" s="33"/>
      <c r="D18093" s="33" t="s">
        <v>6121</v>
      </c>
      <c r="E18093" t="str">
        <f t="shared" si="286"/>
        <v>No Data</v>
      </c>
    </row>
    <row r="18094" spans="1:5" x14ac:dyDescent="0.3">
      <c r="A18094" s="33" t="s">
        <v>2</v>
      </c>
      <c r="B18094" s="33" t="s">
        <v>53</v>
      </c>
      <c r="C18094" s="33">
        <v>84850</v>
      </c>
      <c r="D18094" s="33" t="s">
        <v>3192</v>
      </c>
      <c r="E18094" t="str">
        <f t="shared" si="286"/>
        <v>$75K-$100K</v>
      </c>
    </row>
    <row r="18095" spans="1:5" x14ac:dyDescent="0.3">
      <c r="A18095" s="33" t="s">
        <v>0</v>
      </c>
      <c r="B18095" s="33" t="s">
        <v>53</v>
      </c>
      <c r="C18095" s="33"/>
      <c r="D18095" s="33" t="s">
        <v>1667</v>
      </c>
      <c r="E18095" t="str">
        <f t="shared" si="286"/>
        <v>No Data</v>
      </c>
    </row>
    <row r="18096" spans="1:5" x14ac:dyDescent="0.3">
      <c r="A18096" s="33" t="s">
        <v>2</v>
      </c>
      <c r="B18096" s="33" t="s">
        <v>53</v>
      </c>
      <c r="C18096" s="33"/>
      <c r="D18096" s="33" t="s">
        <v>268</v>
      </c>
      <c r="E18096" t="str">
        <f t="shared" si="286"/>
        <v>No Data</v>
      </c>
    </row>
    <row r="18097" spans="1:5" x14ac:dyDescent="0.3">
      <c r="A18097" s="33" t="s">
        <v>0</v>
      </c>
      <c r="B18097" s="33" t="s">
        <v>53</v>
      </c>
      <c r="C18097" s="33">
        <v>138500</v>
      </c>
      <c r="D18097" s="33" t="s">
        <v>3117</v>
      </c>
      <c r="E18097" t="str">
        <f t="shared" si="286"/>
        <v>$125K-$200K</v>
      </c>
    </row>
    <row r="18098" spans="1:5" x14ac:dyDescent="0.3">
      <c r="A18098" s="33" t="s">
        <v>2</v>
      </c>
      <c r="B18098" s="33" t="s">
        <v>53</v>
      </c>
      <c r="C18098" s="33">
        <v>66058</v>
      </c>
      <c r="D18098" s="33" t="s">
        <v>6711</v>
      </c>
      <c r="E18098" t="str">
        <f t="shared" si="286"/>
        <v>&lt;$75K</v>
      </c>
    </row>
    <row r="18099" spans="1:5" x14ac:dyDescent="0.3">
      <c r="A18099" s="33" t="s">
        <v>0</v>
      </c>
      <c r="B18099" s="33" t="s">
        <v>53</v>
      </c>
      <c r="C18099" s="33">
        <v>152650</v>
      </c>
      <c r="D18099" s="33" t="s">
        <v>299</v>
      </c>
      <c r="E18099" t="str">
        <f t="shared" si="286"/>
        <v>$125K-$200K</v>
      </c>
    </row>
    <row r="18100" spans="1:5" x14ac:dyDescent="0.3">
      <c r="A18100" s="33" t="s">
        <v>1</v>
      </c>
      <c r="B18100" s="33" t="s">
        <v>107</v>
      </c>
      <c r="C18100" s="33">
        <v>89100</v>
      </c>
      <c r="D18100" s="33" t="s">
        <v>211</v>
      </c>
      <c r="E18100" t="str">
        <f t="shared" si="286"/>
        <v>$75K-$100K</v>
      </c>
    </row>
    <row r="18101" spans="1:5" x14ac:dyDescent="0.3">
      <c r="A18101" s="33" t="s">
        <v>4</v>
      </c>
      <c r="B18101" s="33" t="s">
        <v>54</v>
      </c>
      <c r="C18101" s="33">
        <v>122600</v>
      </c>
      <c r="D18101" s="33" t="s">
        <v>590</v>
      </c>
      <c r="E18101" t="str">
        <f t="shared" si="286"/>
        <v>$100K-$125K</v>
      </c>
    </row>
    <row r="18102" spans="1:5" x14ac:dyDescent="0.3">
      <c r="A18102" s="33" t="s">
        <v>0</v>
      </c>
      <c r="B18102" s="33" t="s">
        <v>53</v>
      </c>
      <c r="C18102" s="33">
        <v>151500</v>
      </c>
      <c r="D18102" s="33" t="s">
        <v>2009</v>
      </c>
      <c r="E18102" t="str">
        <f t="shared" si="286"/>
        <v>$125K-$200K</v>
      </c>
    </row>
    <row r="18103" spans="1:5" x14ac:dyDescent="0.3">
      <c r="A18103" s="33" t="s">
        <v>0</v>
      </c>
      <c r="B18103" s="33" t="s">
        <v>53</v>
      </c>
      <c r="C18103" s="33"/>
      <c r="D18103" s="33" t="s">
        <v>5489</v>
      </c>
      <c r="E18103" t="str">
        <f t="shared" si="286"/>
        <v>No Data</v>
      </c>
    </row>
    <row r="18104" spans="1:5" x14ac:dyDescent="0.3">
      <c r="A18104" s="33" t="s">
        <v>4</v>
      </c>
      <c r="B18104" s="33" t="s">
        <v>81</v>
      </c>
      <c r="C18104" s="33">
        <v>225000</v>
      </c>
      <c r="D18104" s="33" t="s">
        <v>1975</v>
      </c>
      <c r="E18104" t="str">
        <f t="shared" si="286"/>
        <v>&gt;$200K</v>
      </c>
    </row>
    <row r="18105" spans="1:5" x14ac:dyDescent="0.3">
      <c r="A18105" s="33" t="s">
        <v>0</v>
      </c>
      <c r="B18105" s="33" t="s">
        <v>54</v>
      </c>
      <c r="C18105" s="33">
        <v>185000</v>
      </c>
      <c r="D18105" s="33" t="s">
        <v>4747</v>
      </c>
      <c r="E18105" t="str">
        <f t="shared" si="286"/>
        <v>$125K-$200K</v>
      </c>
    </row>
    <row r="18106" spans="1:5" x14ac:dyDescent="0.3">
      <c r="A18106" s="33" t="s">
        <v>0</v>
      </c>
      <c r="B18106" s="33" t="s">
        <v>53</v>
      </c>
      <c r="C18106" s="33"/>
      <c r="D18106" s="33" t="s">
        <v>299</v>
      </c>
      <c r="E18106" t="str">
        <f t="shared" si="286"/>
        <v>No Data</v>
      </c>
    </row>
    <row r="18107" spans="1:5" x14ac:dyDescent="0.3">
      <c r="A18107" s="33" t="s">
        <v>126</v>
      </c>
      <c r="B18107" s="33" t="s">
        <v>104</v>
      </c>
      <c r="C18107" s="33">
        <v>147500</v>
      </c>
      <c r="D18107" s="33" t="s">
        <v>629</v>
      </c>
      <c r="E18107" t="str">
        <f t="shared" si="286"/>
        <v>$125K-$200K</v>
      </c>
    </row>
    <row r="18108" spans="1:5" x14ac:dyDescent="0.3">
      <c r="A18108" s="33" t="s">
        <v>129</v>
      </c>
      <c r="B18108" s="33" t="s">
        <v>53</v>
      </c>
      <c r="C18108" s="33">
        <v>109823.546875</v>
      </c>
      <c r="D18108" s="33" t="s">
        <v>6712</v>
      </c>
      <c r="E18108" t="str">
        <f t="shared" si="286"/>
        <v>$100K-$125K</v>
      </c>
    </row>
    <row r="18109" spans="1:5" x14ac:dyDescent="0.3">
      <c r="A18109" s="33" t="s">
        <v>2</v>
      </c>
      <c r="B18109" s="33" t="s">
        <v>54</v>
      </c>
      <c r="C18109" s="33">
        <v>115000</v>
      </c>
      <c r="D18109" s="33" t="s">
        <v>378</v>
      </c>
      <c r="E18109" t="str">
        <f t="shared" si="286"/>
        <v>$100K-$125K</v>
      </c>
    </row>
    <row r="18110" spans="1:5" x14ac:dyDescent="0.3">
      <c r="A18110" s="33" t="s">
        <v>0</v>
      </c>
      <c r="B18110" s="33" t="s">
        <v>53</v>
      </c>
      <c r="C18110" s="33">
        <v>210000</v>
      </c>
      <c r="D18110" s="33" t="s">
        <v>488</v>
      </c>
      <c r="E18110" t="str">
        <f t="shared" si="286"/>
        <v>&gt;$200K</v>
      </c>
    </row>
    <row r="18111" spans="1:5" x14ac:dyDescent="0.3">
      <c r="A18111" s="33" t="s">
        <v>0</v>
      </c>
      <c r="B18111" s="33" t="s">
        <v>53</v>
      </c>
      <c r="C18111" s="33">
        <v>120000</v>
      </c>
      <c r="D18111" s="33" t="s">
        <v>6713</v>
      </c>
      <c r="E18111" t="str">
        <f t="shared" si="286"/>
        <v>$100K-$125K</v>
      </c>
    </row>
    <row r="18112" spans="1:5" x14ac:dyDescent="0.3">
      <c r="A18112" s="33" t="s">
        <v>0</v>
      </c>
      <c r="B18112" s="33" t="s">
        <v>81</v>
      </c>
      <c r="C18112" s="33">
        <v>132500</v>
      </c>
      <c r="D18112" s="33" t="s">
        <v>6714</v>
      </c>
      <c r="E18112" t="str">
        <f t="shared" si="286"/>
        <v>$125K-$200K</v>
      </c>
    </row>
    <row r="18113" spans="1:5" x14ac:dyDescent="0.3">
      <c r="A18113" s="33" t="s">
        <v>0</v>
      </c>
      <c r="B18113" s="33" t="s">
        <v>53</v>
      </c>
      <c r="C18113" s="33"/>
      <c r="D18113" s="33" t="s">
        <v>457</v>
      </c>
      <c r="E18113" t="str">
        <f t="shared" si="286"/>
        <v>No Data</v>
      </c>
    </row>
    <row r="18114" spans="1:5" x14ac:dyDescent="0.3">
      <c r="A18114" s="33" t="s">
        <v>0</v>
      </c>
      <c r="B18114" s="33" t="s">
        <v>54</v>
      </c>
      <c r="C18114" s="33">
        <v>150000</v>
      </c>
      <c r="D18114" s="33" t="s">
        <v>3980</v>
      </c>
      <c r="E18114" t="str">
        <f t="shared" si="286"/>
        <v>$125K-$200K</v>
      </c>
    </row>
    <row r="18115" spans="1:5" x14ac:dyDescent="0.3">
      <c r="A18115" s="33" t="s">
        <v>129</v>
      </c>
      <c r="B18115" s="33" t="s">
        <v>54</v>
      </c>
      <c r="C18115" s="33">
        <v>152500</v>
      </c>
      <c r="D18115" s="33" t="s">
        <v>4033</v>
      </c>
      <c r="E18115" t="str">
        <f t="shared" ref="E18115:E18178" si="287">_xlfn.XLOOKUP(C18115,$H$16:$H$21,$G$16:$G$21,,1)</f>
        <v>$125K-$200K</v>
      </c>
    </row>
    <row r="18116" spans="1:5" x14ac:dyDescent="0.3">
      <c r="A18116" s="33" t="s">
        <v>0</v>
      </c>
      <c r="B18116" s="33" t="s">
        <v>69</v>
      </c>
      <c r="C18116" s="33">
        <v>105650</v>
      </c>
      <c r="D18116" s="33" t="s">
        <v>6715</v>
      </c>
      <c r="E18116" t="str">
        <f t="shared" si="287"/>
        <v>$100K-$125K</v>
      </c>
    </row>
    <row r="18117" spans="1:5" x14ac:dyDescent="0.3">
      <c r="A18117" s="33" t="s">
        <v>4</v>
      </c>
      <c r="B18117" s="33" t="s">
        <v>53</v>
      </c>
      <c r="C18117" s="33">
        <v>145000</v>
      </c>
      <c r="D18117" s="33" t="s">
        <v>238</v>
      </c>
      <c r="E18117" t="str">
        <f t="shared" si="287"/>
        <v>$125K-$200K</v>
      </c>
    </row>
    <row r="18118" spans="1:5" x14ac:dyDescent="0.3">
      <c r="A18118" s="33" t="s">
        <v>0</v>
      </c>
      <c r="B18118" s="33" t="s">
        <v>53</v>
      </c>
      <c r="C18118" s="33">
        <v>196125</v>
      </c>
      <c r="D18118" s="33" t="s">
        <v>364</v>
      </c>
      <c r="E18118" t="str">
        <f t="shared" si="287"/>
        <v>$125K-$200K</v>
      </c>
    </row>
    <row r="18119" spans="1:5" x14ac:dyDescent="0.3">
      <c r="A18119" s="33" t="s">
        <v>2</v>
      </c>
      <c r="B18119" s="33" t="s">
        <v>53</v>
      </c>
      <c r="C18119" s="33">
        <v>93670</v>
      </c>
      <c r="D18119" s="33" t="s">
        <v>254</v>
      </c>
      <c r="E18119" t="str">
        <f t="shared" si="287"/>
        <v>$75K-$100K</v>
      </c>
    </row>
    <row r="18120" spans="1:5" x14ac:dyDescent="0.3">
      <c r="A18120" s="33" t="s">
        <v>129</v>
      </c>
      <c r="B18120" s="33" t="s">
        <v>53</v>
      </c>
      <c r="C18120" s="33">
        <v>173000</v>
      </c>
      <c r="D18120" s="33" t="s">
        <v>845</v>
      </c>
      <c r="E18120" t="str">
        <f t="shared" si="287"/>
        <v>$125K-$200K</v>
      </c>
    </row>
    <row r="18121" spans="1:5" x14ac:dyDescent="0.3">
      <c r="A18121" s="33" t="s">
        <v>0</v>
      </c>
      <c r="B18121" s="33" t="s">
        <v>53</v>
      </c>
      <c r="C18121" s="33"/>
      <c r="D18121" s="33" t="s">
        <v>455</v>
      </c>
      <c r="E18121" t="str">
        <f t="shared" si="287"/>
        <v>No Data</v>
      </c>
    </row>
    <row r="18122" spans="1:5" x14ac:dyDescent="0.3">
      <c r="A18122" s="33" t="s">
        <v>126</v>
      </c>
      <c r="B18122" s="33" t="s">
        <v>53</v>
      </c>
      <c r="C18122" s="33">
        <v>110500</v>
      </c>
      <c r="D18122" s="33" t="s">
        <v>294</v>
      </c>
      <c r="E18122" t="str">
        <f t="shared" si="287"/>
        <v>$100K-$125K</v>
      </c>
    </row>
    <row r="18123" spans="1:5" x14ac:dyDescent="0.3">
      <c r="A18123" s="33" t="s">
        <v>2</v>
      </c>
      <c r="B18123" s="33" t="s">
        <v>53</v>
      </c>
      <c r="C18123" s="33"/>
      <c r="D18123" s="33" t="s">
        <v>232</v>
      </c>
      <c r="E18123" t="str">
        <f t="shared" si="287"/>
        <v>No Data</v>
      </c>
    </row>
    <row r="18124" spans="1:5" x14ac:dyDescent="0.3">
      <c r="A18124" s="33" t="s">
        <v>128</v>
      </c>
      <c r="B18124" s="33" t="s">
        <v>53</v>
      </c>
      <c r="C18124" s="33">
        <v>175000</v>
      </c>
      <c r="D18124" s="33" t="s">
        <v>566</v>
      </c>
      <c r="E18124" t="str">
        <f t="shared" si="287"/>
        <v>$125K-$200K</v>
      </c>
    </row>
    <row r="18125" spans="1:5" x14ac:dyDescent="0.3">
      <c r="A18125" s="33" t="s">
        <v>2</v>
      </c>
      <c r="B18125" s="33" t="s">
        <v>88</v>
      </c>
      <c r="C18125" s="33">
        <v>64800</v>
      </c>
      <c r="D18125" s="33" t="s">
        <v>6716</v>
      </c>
      <c r="E18125" t="str">
        <f t="shared" si="287"/>
        <v>&lt;$75K</v>
      </c>
    </row>
    <row r="18126" spans="1:5" x14ac:dyDescent="0.3">
      <c r="A18126" s="33" t="s">
        <v>2</v>
      </c>
      <c r="B18126" s="33" t="s">
        <v>53</v>
      </c>
      <c r="C18126" s="33"/>
      <c r="D18126" s="33" t="s">
        <v>268</v>
      </c>
      <c r="E18126" t="str">
        <f t="shared" si="287"/>
        <v>No Data</v>
      </c>
    </row>
    <row r="18127" spans="1:5" x14ac:dyDescent="0.3">
      <c r="A18127" s="33" t="s">
        <v>0</v>
      </c>
      <c r="B18127" s="33" t="s">
        <v>53</v>
      </c>
      <c r="C18127" s="33">
        <v>175000</v>
      </c>
      <c r="D18127" s="33" t="s">
        <v>377</v>
      </c>
      <c r="E18127" t="str">
        <f t="shared" si="287"/>
        <v>$125K-$200K</v>
      </c>
    </row>
    <row r="18128" spans="1:5" x14ac:dyDescent="0.3">
      <c r="A18128" s="33" t="s">
        <v>125</v>
      </c>
      <c r="B18128" s="33" t="s">
        <v>53</v>
      </c>
      <c r="C18128" s="33"/>
      <c r="D18128" s="33" t="s">
        <v>395</v>
      </c>
      <c r="E18128" t="str">
        <f t="shared" si="287"/>
        <v>No Data</v>
      </c>
    </row>
    <row r="18129" spans="1:5" x14ac:dyDescent="0.3">
      <c r="A18129" s="33" t="s">
        <v>2</v>
      </c>
      <c r="B18129" s="33" t="s">
        <v>53</v>
      </c>
      <c r="C18129" s="33">
        <v>114000</v>
      </c>
      <c r="D18129" s="33" t="s">
        <v>256</v>
      </c>
      <c r="E18129" t="str">
        <f t="shared" si="287"/>
        <v>$100K-$125K</v>
      </c>
    </row>
    <row r="18130" spans="1:5" x14ac:dyDescent="0.3">
      <c r="A18130" s="33" t="s">
        <v>4</v>
      </c>
      <c r="B18130" s="33" t="s">
        <v>53</v>
      </c>
      <c r="C18130" s="33">
        <v>72112</v>
      </c>
      <c r="D18130" s="33" t="s">
        <v>6717</v>
      </c>
      <c r="E18130" t="str">
        <f t="shared" si="287"/>
        <v>&lt;$75K</v>
      </c>
    </row>
    <row r="18131" spans="1:5" x14ac:dyDescent="0.3">
      <c r="A18131" s="33" t="s">
        <v>2</v>
      </c>
      <c r="B18131" s="33" t="s">
        <v>53</v>
      </c>
      <c r="C18131" s="33">
        <v>115000</v>
      </c>
      <c r="D18131" s="33" t="s">
        <v>235</v>
      </c>
      <c r="E18131" t="str">
        <f t="shared" si="287"/>
        <v>$100K-$125K</v>
      </c>
    </row>
    <row r="18132" spans="1:5" x14ac:dyDescent="0.3">
      <c r="A18132" s="33" t="s">
        <v>2</v>
      </c>
      <c r="B18132" s="33" t="s">
        <v>88</v>
      </c>
      <c r="C18132" s="33"/>
      <c r="D18132" s="33" t="s">
        <v>666</v>
      </c>
      <c r="E18132" t="str">
        <f t="shared" si="287"/>
        <v>No Data</v>
      </c>
    </row>
    <row r="18133" spans="1:5" x14ac:dyDescent="0.3">
      <c r="A18133" s="33" t="s">
        <v>2</v>
      </c>
      <c r="B18133" s="33" t="s">
        <v>53</v>
      </c>
      <c r="C18133" s="33"/>
      <c r="D18133" s="33" t="s">
        <v>1195</v>
      </c>
      <c r="E18133" t="str">
        <f t="shared" si="287"/>
        <v>No Data</v>
      </c>
    </row>
    <row r="18134" spans="1:5" x14ac:dyDescent="0.3">
      <c r="A18134" s="33" t="s">
        <v>2</v>
      </c>
      <c r="B18134" s="33" t="s">
        <v>53</v>
      </c>
      <c r="C18134" s="33"/>
      <c r="D18134" s="33" t="s">
        <v>4454</v>
      </c>
      <c r="E18134" t="str">
        <f t="shared" si="287"/>
        <v>No Data</v>
      </c>
    </row>
    <row r="18135" spans="1:5" x14ac:dyDescent="0.3">
      <c r="A18135" s="33" t="s">
        <v>4</v>
      </c>
      <c r="B18135" s="33" t="s">
        <v>53</v>
      </c>
      <c r="C18135" s="33"/>
      <c r="D18135" s="33" t="s">
        <v>3537</v>
      </c>
      <c r="E18135" t="str">
        <f t="shared" si="287"/>
        <v>No Data</v>
      </c>
    </row>
    <row r="18136" spans="1:5" x14ac:dyDescent="0.3">
      <c r="A18136" s="33" t="s">
        <v>129</v>
      </c>
      <c r="B18136" s="33" t="s">
        <v>54</v>
      </c>
      <c r="C18136" s="33"/>
      <c r="D18136" s="33" t="s">
        <v>3742</v>
      </c>
      <c r="E18136" t="str">
        <f t="shared" si="287"/>
        <v>No Data</v>
      </c>
    </row>
    <row r="18137" spans="1:5" x14ac:dyDescent="0.3">
      <c r="A18137" s="33" t="s">
        <v>2</v>
      </c>
      <c r="B18137" s="33" t="s">
        <v>80</v>
      </c>
      <c r="C18137" s="33">
        <v>111175</v>
      </c>
      <c r="D18137" s="33" t="s">
        <v>3289</v>
      </c>
      <c r="E18137" t="str">
        <f t="shared" si="287"/>
        <v>$100K-$125K</v>
      </c>
    </row>
    <row r="18138" spans="1:5" x14ac:dyDescent="0.3">
      <c r="A18138" s="33" t="s">
        <v>4</v>
      </c>
      <c r="B18138" s="33" t="s">
        <v>54</v>
      </c>
      <c r="C18138" s="33"/>
      <c r="D18138" s="33" t="s">
        <v>6718</v>
      </c>
      <c r="E18138" t="str">
        <f t="shared" si="287"/>
        <v>No Data</v>
      </c>
    </row>
    <row r="18139" spans="1:5" x14ac:dyDescent="0.3">
      <c r="A18139" s="33" t="s">
        <v>2</v>
      </c>
      <c r="B18139" s="33" t="s">
        <v>65</v>
      </c>
      <c r="C18139" s="33">
        <v>118640</v>
      </c>
      <c r="D18139" s="33" t="s">
        <v>6719</v>
      </c>
      <c r="E18139" t="str">
        <f t="shared" si="287"/>
        <v>$100K-$125K</v>
      </c>
    </row>
    <row r="18140" spans="1:5" x14ac:dyDescent="0.3">
      <c r="A18140" s="33" t="s">
        <v>52</v>
      </c>
      <c r="B18140" s="33" t="s">
        <v>53</v>
      </c>
      <c r="C18140" s="33">
        <v>134550</v>
      </c>
      <c r="D18140" s="33" t="s">
        <v>490</v>
      </c>
      <c r="E18140" t="str">
        <f t="shared" si="287"/>
        <v>$125K-$200K</v>
      </c>
    </row>
    <row r="18141" spans="1:5" x14ac:dyDescent="0.3">
      <c r="A18141" s="33" t="s">
        <v>0</v>
      </c>
      <c r="B18141" s="33" t="s">
        <v>53</v>
      </c>
      <c r="C18141" s="33">
        <v>130000</v>
      </c>
      <c r="D18141" s="33" t="s">
        <v>2244</v>
      </c>
      <c r="E18141" t="str">
        <f t="shared" si="287"/>
        <v>$125K-$200K</v>
      </c>
    </row>
    <row r="18142" spans="1:5" x14ac:dyDescent="0.3">
      <c r="A18142" s="33" t="s">
        <v>0</v>
      </c>
      <c r="B18142" s="33" t="s">
        <v>53</v>
      </c>
      <c r="C18142" s="33">
        <v>150000</v>
      </c>
      <c r="D18142" s="33" t="s">
        <v>4363</v>
      </c>
      <c r="E18142" t="str">
        <f t="shared" si="287"/>
        <v>$125K-$200K</v>
      </c>
    </row>
    <row r="18143" spans="1:5" x14ac:dyDescent="0.3">
      <c r="A18143" s="33" t="s">
        <v>1</v>
      </c>
      <c r="B18143" s="33" t="s">
        <v>70</v>
      </c>
      <c r="C18143" s="33">
        <v>89100</v>
      </c>
      <c r="D18143" s="33" t="s">
        <v>211</v>
      </c>
      <c r="E18143" t="str">
        <f t="shared" si="287"/>
        <v>$75K-$100K</v>
      </c>
    </row>
    <row r="18144" spans="1:5" x14ac:dyDescent="0.3">
      <c r="A18144" s="33" t="s">
        <v>125</v>
      </c>
      <c r="B18144" s="33" t="s">
        <v>53</v>
      </c>
      <c r="C18144" s="33"/>
      <c r="D18144" s="33" t="s">
        <v>830</v>
      </c>
      <c r="E18144" t="str">
        <f t="shared" si="287"/>
        <v>No Data</v>
      </c>
    </row>
    <row r="18145" spans="1:5" x14ac:dyDescent="0.3">
      <c r="A18145" s="33" t="s">
        <v>1</v>
      </c>
      <c r="B18145" s="33" t="s">
        <v>53</v>
      </c>
      <c r="C18145" s="33">
        <v>99150</v>
      </c>
      <c r="D18145" s="33" t="s">
        <v>2107</v>
      </c>
      <c r="E18145" t="str">
        <f t="shared" si="287"/>
        <v>$75K-$100K</v>
      </c>
    </row>
    <row r="18146" spans="1:5" x14ac:dyDescent="0.3">
      <c r="A18146" s="33" t="s">
        <v>2</v>
      </c>
      <c r="B18146" s="33" t="s">
        <v>53</v>
      </c>
      <c r="C18146" s="33">
        <v>63000</v>
      </c>
      <c r="D18146" s="33" t="s">
        <v>6720</v>
      </c>
      <c r="E18146" t="str">
        <f t="shared" si="287"/>
        <v>&lt;$75K</v>
      </c>
    </row>
    <row r="18147" spans="1:5" x14ac:dyDescent="0.3">
      <c r="A18147" s="33" t="s">
        <v>0</v>
      </c>
      <c r="B18147" s="33" t="s">
        <v>53</v>
      </c>
      <c r="C18147" s="33"/>
      <c r="D18147" s="33" t="s">
        <v>2307</v>
      </c>
      <c r="E18147" t="str">
        <f t="shared" si="287"/>
        <v>No Data</v>
      </c>
    </row>
    <row r="18148" spans="1:5" x14ac:dyDescent="0.3">
      <c r="A18148" s="33" t="s">
        <v>0</v>
      </c>
      <c r="B18148" s="33" t="s">
        <v>53</v>
      </c>
      <c r="C18148" s="33">
        <v>115000</v>
      </c>
      <c r="D18148" s="33" t="s">
        <v>299</v>
      </c>
      <c r="E18148" t="str">
        <f t="shared" si="287"/>
        <v>$100K-$125K</v>
      </c>
    </row>
    <row r="18149" spans="1:5" x14ac:dyDescent="0.3">
      <c r="A18149" s="33" t="s">
        <v>0</v>
      </c>
      <c r="B18149" s="33" t="s">
        <v>53</v>
      </c>
      <c r="C18149" s="33">
        <v>115000</v>
      </c>
      <c r="D18149" s="33" t="s">
        <v>905</v>
      </c>
      <c r="E18149" t="str">
        <f t="shared" si="287"/>
        <v>$100K-$125K</v>
      </c>
    </row>
    <row r="18150" spans="1:5" x14ac:dyDescent="0.3">
      <c r="A18150" s="33" t="s">
        <v>2</v>
      </c>
      <c r="B18150" s="33" t="s">
        <v>53</v>
      </c>
      <c r="C18150" s="33"/>
      <c r="D18150" s="33" t="s">
        <v>6721</v>
      </c>
      <c r="E18150" t="str">
        <f t="shared" si="287"/>
        <v>No Data</v>
      </c>
    </row>
    <row r="18151" spans="1:5" x14ac:dyDescent="0.3">
      <c r="A18151" s="33" t="s">
        <v>0</v>
      </c>
      <c r="B18151" s="33" t="s">
        <v>53</v>
      </c>
      <c r="C18151" s="33">
        <v>130000</v>
      </c>
      <c r="D18151" s="33" t="s">
        <v>2845</v>
      </c>
      <c r="E18151" t="str">
        <f t="shared" si="287"/>
        <v>$125K-$200K</v>
      </c>
    </row>
    <row r="18152" spans="1:5" x14ac:dyDescent="0.3">
      <c r="A18152" s="33" t="s">
        <v>0</v>
      </c>
      <c r="B18152" s="33" t="s">
        <v>53</v>
      </c>
      <c r="C18152" s="33"/>
      <c r="D18152" s="33" t="s">
        <v>258</v>
      </c>
      <c r="E18152" t="str">
        <f t="shared" si="287"/>
        <v>No Data</v>
      </c>
    </row>
    <row r="18153" spans="1:5" x14ac:dyDescent="0.3">
      <c r="A18153" s="33" t="s">
        <v>2</v>
      </c>
      <c r="B18153" s="33" t="s">
        <v>53</v>
      </c>
      <c r="C18153" s="33"/>
      <c r="D18153" s="33" t="s">
        <v>6722</v>
      </c>
      <c r="E18153" t="str">
        <f t="shared" si="287"/>
        <v>No Data</v>
      </c>
    </row>
    <row r="18154" spans="1:5" x14ac:dyDescent="0.3">
      <c r="A18154" s="33" t="s">
        <v>2</v>
      </c>
      <c r="B18154" s="33" t="s">
        <v>72</v>
      </c>
      <c r="C18154" s="33">
        <v>69900</v>
      </c>
      <c r="D18154" s="33" t="s">
        <v>5304</v>
      </c>
      <c r="E18154" t="str">
        <f t="shared" si="287"/>
        <v>&lt;$75K</v>
      </c>
    </row>
    <row r="18155" spans="1:5" x14ac:dyDescent="0.3">
      <c r="A18155" s="33" t="s">
        <v>4</v>
      </c>
      <c r="B18155" s="33" t="s">
        <v>53</v>
      </c>
      <c r="C18155" s="33">
        <v>115000</v>
      </c>
      <c r="D18155" s="33" t="s">
        <v>4611</v>
      </c>
      <c r="E18155" t="str">
        <f t="shared" si="287"/>
        <v>$100K-$125K</v>
      </c>
    </row>
    <row r="18156" spans="1:5" x14ac:dyDescent="0.3">
      <c r="A18156" s="33" t="s">
        <v>4</v>
      </c>
      <c r="B18156" s="33" t="s">
        <v>53</v>
      </c>
      <c r="C18156" s="33">
        <v>115000</v>
      </c>
      <c r="D18156" s="33" t="s">
        <v>406</v>
      </c>
      <c r="E18156" t="str">
        <f t="shared" si="287"/>
        <v>$100K-$125K</v>
      </c>
    </row>
    <row r="18157" spans="1:5" x14ac:dyDescent="0.3">
      <c r="A18157" s="33" t="s">
        <v>126</v>
      </c>
      <c r="B18157" s="33" t="s">
        <v>110</v>
      </c>
      <c r="C18157" s="33">
        <v>72900</v>
      </c>
      <c r="D18157" s="33" t="s">
        <v>6723</v>
      </c>
      <c r="E18157" t="str">
        <f t="shared" si="287"/>
        <v>&lt;$75K</v>
      </c>
    </row>
    <row r="18158" spans="1:5" x14ac:dyDescent="0.3">
      <c r="A18158" s="33" t="s">
        <v>2</v>
      </c>
      <c r="B18158" s="33" t="s">
        <v>53</v>
      </c>
      <c r="C18158" s="33">
        <v>90000</v>
      </c>
      <c r="D18158" s="33" t="s">
        <v>457</v>
      </c>
      <c r="E18158" t="str">
        <f t="shared" si="287"/>
        <v>$75K-$100K</v>
      </c>
    </row>
    <row r="18159" spans="1:5" x14ac:dyDescent="0.3">
      <c r="A18159" s="33" t="s">
        <v>2</v>
      </c>
      <c r="B18159" s="33" t="s">
        <v>53</v>
      </c>
      <c r="C18159" s="33">
        <v>150000</v>
      </c>
      <c r="D18159" s="33" t="s">
        <v>6724</v>
      </c>
      <c r="E18159" t="str">
        <f t="shared" si="287"/>
        <v>$125K-$200K</v>
      </c>
    </row>
    <row r="18160" spans="1:5" x14ac:dyDescent="0.3">
      <c r="A18160" s="33" t="s">
        <v>2</v>
      </c>
      <c r="B18160" s="33" t="s">
        <v>53</v>
      </c>
      <c r="C18160" s="33">
        <v>86902</v>
      </c>
      <c r="D18160" s="33" t="s">
        <v>792</v>
      </c>
      <c r="E18160" t="str">
        <f t="shared" si="287"/>
        <v>$75K-$100K</v>
      </c>
    </row>
    <row r="18161" spans="1:5" x14ac:dyDescent="0.3">
      <c r="A18161" s="33" t="s">
        <v>0</v>
      </c>
      <c r="B18161" s="33" t="s">
        <v>53</v>
      </c>
      <c r="C18161" s="33"/>
      <c r="D18161" s="33" t="s">
        <v>258</v>
      </c>
      <c r="E18161" t="str">
        <f t="shared" si="287"/>
        <v>No Data</v>
      </c>
    </row>
    <row r="18162" spans="1:5" x14ac:dyDescent="0.3">
      <c r="A18162" s="33" t="s">
        <v>4</v>
      </c>
      <c r="B18162" s="33" t="s">
        <v>112</v>
      </c>
      <c r="C18162" s="33">
        <v>146000</v>
      </c>
      <c r="D18162" s="33" t="s">
        <v>6725</v>
      </c>
      <c r="E18162" t="str">
        <f t="shared" si="287"/>
        <v>$125K-$200K</v>
      </c>
    </row>
    <row r="18163" spans="1:5" x14ac:dyDescent="0.3">
      <c r="A18163" s="33" t="s">
        <v>0</v>
      </c>
      <c r="B18163" s="33" t="s">
        <v>97</v>
      </c>
      <c r="C18163" s="33">
        <v>89100</v>
      </c>
      <c r="D18163" s="33" t="s">
        <v>4353</v>
      </c>
      <c r="E18163" t="str">
        <f t="shared" si="287"/>
        <v>$75K-$100K</v>
      </c>
    </row>
    <row r="18164" spans="1:5" x14ac:dyDescent="0.3">
      <c r="A18164" s="33" t="s">
        <v>52</v>
      </c>
      <c r="B18164" s="33" t="s">
        <v>53</v>
      </c>
      <c r="C18164" s="33">
        <v>87500</v>
      </c>
      <c r="D18164" s="33" t="s">
        <v>6726</v>
      </c>
      <c r="E18164" t="str">
        <f t="shared" si="287"/>
        <v>$75K-$100K</v>
      </c>
    </row>
    <row r="18165" spans="1:5" x14ac:dyDescent="0.3">
      <c r="A18165" s="33" t="s">
        <v>0</v>
      </c>
      <c r="B18165" s="33" t="s">
        <v>53</v>
      </c>
      <c r="C18165" s="33"/>
      <c r="D18165" s="33" t="s">
        <v>213</v>
      </c>
      <c r="E18165" t="str">
        <f t="shared" si="287"/>
        <v>No Data</v>
      </c>
    </row>
    <row r="18166" spans="1:5" x14ac:dyDescent="0.3">
      <c r="A18166" s="33" t="s">
        <v>0</v>
      </c>
      <c r="B18166" s="33" t="s">
        <v>54</v>
      </c>
      <c r="C18166" s="33">
        <v>112250</v>
      </c>
      <c r="D18166" s="33" t="s">
        <v>3664</v>
      </c>
      <c r="E18166" t="str">
        <f t="shared" si="287"/>
        <v>$100K-$125K</v>
      </c>
    </row>
    <row r="18167" spans="1:5" x14ac:dyDescent="0.3">
      <c r="A18167" s="33" t="s">
        <v>0</v>
      </c>
      <c r="B18167" s="33" t="s">
        <v>53</v>
      </c>
      <c r="C18167" s="33"/>
      <c r="D18167" s="33" t="s">
        <v>258</v>
      </c>
      <c r="E18167" t="str">
        <f t="shared" si="287"/>
        <v>No Data</v>
      </c>
    </row>
    <row r="18168" spans="1:5" x14ac:dyDescent="0.3">
      <c r="A18168" s="33" t="s">
        <v>1</v>
      </c>
      <c r="B18168" s="33" t="s">
        <v>53</v>
      </c>
      <c r="C18168" s="33">
        <v>160000</v>
      </c>
      <c r="D18168" s="33" t="s">
        <v>4464</v>
      </c>
      <c r="E18168" t="str">
        <f t="shared" si="287"/>
        <v>$125K-$200K</v>
      </c>
    </row>
    <row r="18169" spans="1:5" x14ac:dyDescent="0.3">
      <c r="A18169" s="33" t="s">
        <v>2</v>
      </c>
      <c r="B18169" s="33" t="s">
        <v>53</v>
      </c>
      <c r="C18169" s="33">
        <v>100000</v>
      </c>
      <c r="D18169" s="33" t="s">
        <v>6727</v>
      </c>
      <c r="E18169" t="str">
        <f t="shared" si="287"/>
        <v>$75K-$100K</v>
      </c>
    </row>
    <row r="18170" spans="1:5" x14ac:dyDescent="0.3">
      <c r="A18170" s="33" t="s">
        <v>4</v>
      </c>
      <c r="B18170" s="33" t="s">
        <v>53</v>
      </c>
      <c r="C18170" s="33">
        <v>135519</v>
      </c>
      <c r="D18170" s="33" t="s">
        <v>6728</v>
      </c>
      <c r="E18170" t="str">
        <f t="shared" si="287"/>
        <v>$125K-$200K</v>
      </c>
    </row>
    <row r="18171" spans="1:5" x14ac:dyDescent="0.3">
      <c r="A18171" s="33" t="s">
        <v>0</v>
      </c>
      <c r="B18171" s="33" t="s">
        <v>53</v>
      </c>
      <c r="C18171" s="33"/>
      <c r="D18171" s="33" t="s">
        <v>3528</v>
      </c>
      <c r="E18171" t="str">
        <f t="shared" si="287"/>
        <v>No Data</v>
      </c>
    </row>
    <row r="18172" spans="1:5" x14ac:dyDescent="0.3">
      <c r="A18172" s="33" t="s">
        <v>128</v>
      </c>
      <c r="B18172" s="33" t="s">
        <v>53</v>
      </c>
      <c r="C18172" s="33">
        <v>128500</v>
      </c>
      <c r="D18172" s="33" t="s">
        <v>2310</v>
      </c>
      <c r="E18172" t="str">
        <f t="shared" si="287"/>
        <v>$125K-$200K</v>
      </c>
    </row>
    <row r="18173" spans="1:5" x14ac:dyDescent="0.3">
      <c r="A18173" s="33" t="s">
        <v>0</v>
      </c>
      <c r="B18173" s="33" t="s">
        <v>53</v>
      </c>
      <c r="C18173" s="33"/>
      <c r="D18173" s="33" t="s">
        <v>268</v>
      </c>
      <c r="E18173" t="str">
        <f t="shared" si="287"/>
        <v>No Data</v>
      </c>
    </row>
    <row r="18174" spans="1:5" x14ac:dyDescent="0.3">
      <c r="A18174" s="33" t="s">
        <v>0</v>
      </c>
      <c r="B18174" s="33" t="s">
        <v>53</v>
      </c>
      <c r="C18174" s="33">
        <v>70000</v>
      </c>
      <c r="D18174" s="33" t="s">
        <v>248</v>
      </c>
      <c r="E18174" t="str">
        <f t="shared" si="287"/>
        <v>&lt;$75K</v>
      </c>
    </row>
    <row r="18175" spans="1:5" x14ac:dyDescent="0.3">
      <c r="A18175" s="33" t="s">
        <v>2</v>
      </c>
      <c r="B18175" s="33" t="s">
        <v>53</v>
      </c>
      <c r="C18175" s="33">
        <v>175000</v>
      </c>
      <c r="D18175" s="33" t="s">
        <v>5197</v>
      </c>
      <c r="E18175" t="str">
        <f t="shared" si="287"/>
        <v>$125K-$200K</v>
      </c>
    </row>
    <row r="18176" spans="1:5" x14ac:dyDescent="0.3">
      <c r="A18176" s="33" t="s">
        <v>0</v>
      </c>
      <c r="B18176" s="33" t="s">
        <v>53</v>
      </c>
      <c r="C18176" s="33"/>
      <c r="D18176" s="33" t="s">
        <v>3748</v>
      </c>
      <c r="E18176" t="str">
        <f t="shared" si="287"/>
        <v>No Data</v>
      </c>
    </row>
    <row r="18177" spans="1:5" x14ac:dyDescent="0.3">
      <c r="A18177" s="33" t="s">
        <v>0</v>
      </c>
      <c r="B18177" s="33" t="s">
        <v>53</v>
      </c>
      <c r="C18177" s="33">
        <v>281450.5</v>
      </c>
      <c r="D18177" s="33" t="s">
        <v>482</v>
      </c>
      <c r="E18177" t="str">
        <f t="shared" si="287"/>
        <v>&gt;$200K</v>
      </c>
    </row>
    <row r="18178" spans="1:5" x14ac:dyDescent="0.3">
      <c r="A18178" s="33" t="s">
        <v>125</v>
      </c>
      <c r="B18178" s="33" t="s">
        <v>53</v>
      </c>
      <c r="C18178" s="33">
        <v>116138.875</v>
      </c>
      <c r="D18178" s="33" t="s">
        <v>6729</v>
      </c>
      <c r="E18178" t="str">
        <f t="shared" si="287"/>
        <v>$100K-$125K</v>
      </c>
    </row>
    <row r="18179" spans="1:5" x14ac:dyDescent="0.3">
      <c r="A18179" s="33" t="s">
        <v>4</v>
      </c>
      <c r="B18179" s="33" t="s">
        <v>54</v>
      </c>
      <c r="C18179" s="33">
        <v>136384.5</v>
      </c>
      <c r="D18179" s="33" t="s">
        <v>6730</v>
      </c>
      <c r="E18179" t="str">
        <f t="shared" ref="E18179:E18242" si="288">_xlfn.XLOOKUP(C18179,$H$16:$H$21,$G$16:$G$21,,1)</f>
        <v>$125K-$200K</v>
      </c>
    </row>
    <row r="18180" spans="1:5" x14ac:dyDescent="0.3">
      <c r="A18180" s="33" t="s">
        <v>4</v>
      </c>
      <c r="B18180" s="33" t="s">
        <v>53</v>
      </c>
      <c r="C18180" s="33"/>
      <c r="D18180" s="33" t="s">
        <v>6731</v>
      </c>
      <c r="E18180" t="str">
        <f t="shared" si="288"/>
        <v>No Data</v>
      </c>
    </row>
    <row r="18181" spans="1:5" x14ac:dyDescent="0.3">
      <c r="A18181" s="33" t="s">
        <v>4</v>
      </c>
      <c r="B18181" s="33" t="s">
        <v>54</v>
      </c>
      <c r="C18181" s="33"/>
      <c r="D18181" s="33" t="s">
        <v>2604</v>
      </c>
      <c r="E18181" t="str">
        <f t="shared" si="288"/>
        <v>No Data</v>
      </c>
    </row>
    <row r="18182" spans="1:5" x14ac:dyDescent="0.3">
      <c r="A18182" s="33" t="s">
        <v>2</v>
      </c>
      <c r="B18182" s="33" t="s">
        <v>53</v>
      </c>
      <c r="C18182" s="33"/>
      <c r="D18182" s="33" t="s">
        <v>1475</v>
      </c>
      <c r="E18182" t="str">
        <f t="shared" si="288"/>
        <v>No Data</v>
      </c>
    </row>
    <row r="18183" spans="1:5" x14ac:dyDescent="0.3">
      <c r="A18183" s="33" t="s">
        <v>128</v>
      </c>
      <c r="B18183" s="33" t="s">
        <v>53</v>
      </c>
      <c r="C18183" s="33"/>
      <c r="D18183" s="33" t="s">
        <v>6732</v>
      </c>
      <c r="E18183" t="str">
        <f t="shared" si="288"/>
        <v>No Data</v>
      </c>
    </row>
    <row r="18184" spans="1:5" x14ac:dyDescent="0.3">
      <c r="A18184" s="33" t="s">
        <v>128</v>
      </c>
      <c r="B18184" s="33" t="s">
        <v>53</v>
      </c>
      <c r="C18184" s="33">
        <v>170000</v>
      </c>
      <c r="D18184" s="33" t="s">
        <v>648</v>
      </c>
      <c r="E18184" t="str">
        <f t="shared" si="288"/>
        <v>$125K-$200K</v>
      </c>
    </row>
    <row r="18185" spans="1:5" x14ac:dyDescent="0.3">
      <c r="A18185" s="33" t="s">
        <v>4</v>
      </c>
      <c r="B18185" s="33" t="s">
        <v>53</v>
      </c>
      <c r="C18185" s="33"/>
      <c r="D18185" s="33" t="s">
        <v>1311</v>
      </c>
      <c r="E18185" t="str">
        <f t="shared" si="288"/>
        <v>No Data</v>
      </c>
    </row>
    <row r="18186" spans="1:5" x14ac:dyDescent="0.3">
      <c r="A18186" s="33" t="s">
        <v>4</v>
      </c>
      <c r="B18186" s="33" t="s">
        <v>83</v>
      </c>
      <c r="C18186" s="33">
        <v>44100</v>
      </c>
      <c r="D18186" s="33" t="s">
        <v>932</v>
      </c>
      <c r="E18186" t="str">
        <f t="shared" si="288"/>
        <v>&lt;$75K</v>
      </c>
    </row>
    <row r="18187" spans="1:5" x14ac:dyDescent="0.3">
      <c r="A18187" s="33" t="s">
        <v>125</v>
      </c>
      <c r="B18187" s="33" t="s">
        <v>72</v>
      </c>
      <c r="C18187" s="33">
        <v>118140</v>
      </c>
      <c r="D18187" s="33" t="s">
        <v>2843</v>
      </c>
      <c r="E18187" t="str">
        <f t="shared" si="288"/>
        <v>$100K-$125K</v>
      </c>
    </row>
    <row r="18188" spans="1:5" x14ac:dyDescent="0.3">
      <c r="A18188" s="33" t="s">
        <v>4</v>
      </c>
      <c r="B18188" s="33" t="s">
        <v>53</v>
      </c>
      <c r="C18188" s="33">
        <v>110000</v>
      </c>
      <c r="D18188" s="33" t="s">
        <v>6733</v>
      </c>
      <c r="E18188" t="str">
        <f t="shared" si="288"/>
        <v>$100K-$125K</v>
      </c>
    </row>
    <row r="18189" spans="1:5" x14ac:dyDescent="0.3">
      <c r="A18189" s="33" t="s">
        <v>4</v>
      </c>
      <c r="B18189" s="33" t="s">
        <v>88</v>
      </c>
      <c r="C18189" s="33">
        <v>79200</v>
      </c>
      <c r="D18189" s="33" t="s">
        <v>3444</v>
      </c>
      <c r="E18189" t="str">
        <f t="shared" si="288"/>
        <v>$75K-$100K</v>
      </c>
    </row>
    <row r="18190" spans="1:5" x14ac:dyDescent="0.3">
      <c r="A18190" s="33" t="s">
        <v>126</v>
      </c>
      <c r="B18190" s="33" t="s">
        <v>53</v>
      </c>
      <c r="C18190" s="33"/>
      <c r="D18190" s="33" t="s">
        <v>631</v>
      </c>
      <c r="E18190" t="str">
        <f t="shared" si="288"/>
        <v>No Data</v>
      </c>
    </row>
    <row r="18191" spans="1:5" x14ac:dyDescent="0.3">
      <c r="A18191" s="33" t="s">
        <v>2</v>
      </c>
      <c r="B18191" s="33" t="s">
        <v>65</v>
      </c>
      <c r="C18191" s="33">
        <v>165000</v>
      </c>
      <c r="D18191" s="33" t="s">
        <v>329</v>
      </c>
      <c r="E18191" t="str">
        <f t="shared" si="288"/>
        <v>$125K-$200K</v>
      </c>
    </row>
    <row r="18192" spans="1:5" x14ac:dyDescent="0.3">
      <c r="A18192" s="33" t="s">
        <v>126</v>
      </c>
      <c r="B18192" s="33" t="s">
        <v>54</v>
      </c>
      <c r="C18192" s="33">
        <v>192500</v>
      </c>
      <c r="D18192" s="33" t="s">
        <v>315</v>
      </c>
      <c r="E18192" t="str">
        <f t="shared" si="288"/>
        <v>$125K-$200K</v>
      </c>
    </row>
    <row r="18193" spans="1:5" x14ac:dyDescent="0.3">
      <c r="A18193" s="33" t="s">
        <v>125</v>
      </c>
      <c r="B18193" s="33" t="s">
        <v>124</v>
      </c>
      <c r="C18193" s="33">
        <v>100500</v>
      </c>
      <c r="D18193" s="33" t="s">
        <v>5634</v>
      </c>
      <c r="E18193" t="str">
        <f t="shared" si="288"/>
        <v>$100K-$125K</v>
      </c>
    </row>
    <row r="18194" spans="1:5" x14ac:dyDescent="0.3">
      <c r="A18194" s="33" t="s">
        <v>0</v>
      </c>
      <c r="B18194" s="33" t="s">
        <v>53</v>
      </c>
      <c r="C18194" s="33"/>
      <c r="D18194" s="33" t="s">
        <v>258</v>
      </c>
      <c r="E18194" t="str">
        <f t="shared" si="288"/>
        <v>No Data</v>
      </c>
    </row>
    <row r="18195" spans="1:5" x14ac:dyDescent="0.3">
      <c r="A18195" s="33" t="s">
        <v>0</v>
      </c>
      <c r="B18195" s="33" t="s">
        <v>53</v>
      </c>
      <c r="C18195" s="33">
        <v>128816</v>
      </c>
      <c r="D18195" s="33" t="s">
        <v>6734</v>
      </c>
      <c r="E18195" t="str">
        <f t="shared" si="288"/>
        <v>$125K-$200K</v>
      </c>
    </row>
    <row r="18196" spans="1:5" x14ac:dyDescent="0.3">
      <c r="A18196" s="33" t="s">
        <v>2</v>
      </c>
      <c r="B18196" s="33" t="s">
        <v>53</v>
      </c>
      <c r="C18196" s="33">
        <v>90000</v>
      </c>
      <c r="D18196" s="33" t="s">
        <v>5405</v>
      </c>
      <c r="E18196" t="str">
        <f t="shared" si="288"/>
        <v>$75K-$100K</v>
      </c>
    </row>
    <row r="18197" spans="1:5" x14ac:dyDescent="0.3">
      <c r="A18197" s="33" t="s">
        <v>125</v>
      </c>
      <c r="B18197" s="33" t="s">
        <v>53</v>
      </c>
      <c r="C18197" s="33">
        <v>102500</v>
      </c>
      <c r="D18197" s="33" t="s">
        <v>2528</v>
      </c>
      <c r="E18197" t="str">
        <f t="shared" si="288"/>
        <v>$100K-$125K</v>
      </c>
    </row>
    <row r="18198" spans="1:5" x14ac:dyDescent="0.3">
      <c r="A18198" s="33" t="s">
        <v>52</v>
      </c>
      <c r="B18198" s="33" t="s">
        <v>57</v>
      </c>
      <c r="C18198" s="33">
        <v>70000</v>
      </c>
      <c r="D18198" s="33" t="s">
        <v>6735</v>
      </c>
      <c r="E18198" t="str">
        <f t="shared" si="288"/>
        <v>&lt;$75K</v>
      </c>
    </row>
    <row r="18199" spans="1:5" x14ac:dyDescent="0.3">
      <c r="A18199" s="33" t="s">
        <v>0</v>
      </c>
      <c r="B18199" s="33" t="s">
        <v>88</v>
      </c>
      <c r="C18199" s="33">
        <v>113500</v>
      </c>
      <c r="D18199" s="33" t="s">
        <v>2769</v>
      </c>
      <c r="E18199" t="str">
        <f t="shared" si="288"/>
        <v>$100K-$125K</v>
      </c>
    </row>
    <row r="18200" spans="1:5" x14ac:dyDescent="0.3">
      <c r="A18200" s="33" t="s">
        <v>125</v>
      </c>
      <c r="B18200" s="33" t="s">
        <v>53</v>
      </c>
      <c r="C18200" s="33"/>
      <c r="D18200" s="33" t="s">
        <v>6736</v>
      </c>
      <c r="E18200" t="str">
        <f t="shared" si="288"/>
        <v>No Data</v>
      </c>
    </row>
    <row r="18201" spans="1:5" x14ac:dyDescent="0.3">
      <c r="A18201" s="33" t="s">
        <v>2</v>
      </c>
      <c r="B18201" s="33" t="s">
        <v>53</v>
      </c>
      <c r="C18201" s="33">
        <v>96850</v>
      </c>
      <c r="D18201" s="33" t="s">
        <v>6737</v>
      </c>
      <c r="E18201" t="str">
        <f t="shared" si="288"/>
        <v>$75K-$100K</v>
      </c>
    </row>
    <row r="18202" spans="1:5" x14ac:dyDescent="0.3">
      <c r="A18202" s="33" t="s">
        <v>0</v>
      </c>
      <c r="B18202" s="33" t="s">
        <v>53</v>
      </c>
      <c r="C18202" s="33">
        <v>130000</v>
      </c>
      <c r="D18202" s="33" t="s">
        <v>272</v>
      </c>
      <c r="E18202" t="str">
        <f t="shared" si="288"/>
        <v>$125K-$200K</v>
      </c>
    </row>
    <row r="18203" spans="1:5" x14ac:dyDescent="0.3">
      <c r="A18203" s="33" t="s">
        <v>4</v>
      </c>
      <c r="B18203" s="33" t="s">
        <v>53</v>
      </c>
      <c r="C18203" s="33"/>
      <c r="D18203" s="33" t="s">
        <v>258</v>
      </c>
      <c r="E18203" t="str">
        <f t="shared" si="288"/>
        <v>No Data</v>
      </c>
    </row>
    <row r="18204" spans="1:5" x14ac:dyDescent="0.3">
      <c r="A18204" s="33" t="s">
        <v>2</v>
      </c>
      <c r="B18204" s="33" t="s">
        <v>53</v>
      </c>
      <c r="C18204" s="33">
        <v>50000</v>
      </c>
      <c r="D18204" s="33" t="s">
        <v>6738</v>
      </c>
      <c r="E18204" t="str">
        <f t="shared" si="288"/>
        <v>&lt;$75K</v>
      </c>
    </row>
    <row r="18205" spans="1:5" x14ac:dyDescent="0.3">
      <c r="A18205" s="33" t="s">
        <v>2</v>
      </c>
      <c r="B18205" s="33" t="s">
        <v>53</v>
      </c>
      <c r="C18205" s="33">
        <v>78294</v>
      </c>
      <c r="D18205" s="33" t="s">
        <v>6739</v>
      </c>
      <c r="E18205" t="str">
        <f t="shared" si="288"/>
        <v>$75K-$100K</v>
      </c>
    </row>
    <row r="18206" spans="1:5" x14ac:dyDescent="0.3">
      <c r="A18206" s="33" t="s">
        <v>4</v>
      </c>
      <c r="B18206" s="33" t="s">
        <v>53</v>
      </c>
      <c r="C18206" s="33">
        <v>151840</v>
      </c>
      <c r="D18206" s="33" t="s">
        <v>402</v>
      </c>
      <c r="E18206" t="str">
        <f t="shared" si="288"/>
        <v>$125K-$200K</v>
      </c>
    </row>
    <row r="18207" spans="1:5" x14ac:dyDescent="0.3">
      <c r="A18207" s="33" t="s">
        <v>125</v>
      </c>
      <c r="B18207" s="33" t="s">
        <v>53</v>
      </c>
      <c r="C18207" s="33">
        <v>87500</v>
      </c>
      <c r="D18207" s="33" t="s">
        <v>3970</v>
      </c>
      <c r="E18207" t="str">
        <f t="shared" si="288"/>
        <v>$75K-$100K</v>
      </c>
    </row>
    <row r="18208" spans="1:5" x14ac:dyDescent="0.3">
      <c r="A18208" s="33" t="s">
        <v>126</v>
      </c>
      <c r="B18208" s="33" t="s">
        <v>58</v>
      </c>
      <c r="C18208" s="33">
        <v>147500</v>
      </c>
      <c r="D18208" s="33" t="s">
        <v>4009</v>
      </c>
      <c r="E18208" t="str">
        <f t="shared" si="288"/>
        <v>$125K-$200K</v>
      </c>
    </row>
    <row r="18209" spans="1:5" x14ac:dyDescent="0.3">
      <c r="A18209" s="33" t="s">
        <v>2</v>
      </c>
      <c r="B18209" s="33" t="s">
        <v>53</v>
      </c>
      <c r="C18209" s="33">
        <v>62500</v>
      </c>
      <c r="D18209" s="33" t="s">
        <v>6740</v>
      </c>
      <c r="E18209" t="str">
        <f t="shared" si="288"/>
        <v>&lt;$75K</v>
      </c>
    </row>
    <row r="18210" spans="1:5" x14ac:dyDescent="0.3">
      <c r="A18210" s="33" t="s">
        <v>2</v>
      </c>
      <c r="B18210" s="33" t="s">
        <v>53</v>
      </c>
      <c r="C18210" s="33">
        <v>65000</v>
      </c>
      <c r="D18210" s="33" t="s">
        <v>6741</v>
      </c>
      <c r="E18210" t="str">
        <f t="shared" si="288"/>
        <v>&lt;$75K</v>
      </c>
    </row>
    <row r="18211" spans="1:5" x14ac:dyDescent="0.3">
      <c r="A18211" s="33" t="s">
        <v>126</v>
      </c>
      <c r="B18211" s="33" t="s">
        <v>53</v>
      </c>
      <c r="C18211" s="33">
        <v>173500</v>
      </c>
      <c r="D18211" s="33" t="s">
        <v>225</v>
      </c>
      <c r="E18211" t="str">
        <f t="shared" si="288"/>
        <v>$125K-$200K</v>
      </c>
    </row>
    <row r="18212" spans="1:5" x14ac:dyDescent="0.3">
      <c r="A18212" s="33" t="s">
        <v>2</v>
      </c>
      <c r="B18212" s="33" t="s">
        <v>53</v>
      </c>
      <c r="C18212" s="33"/>
      <c r="D18212" s="33" t="s">
        <v>281</v>
      </c>
      <c r="E18212" t="str">
        <f t="shared" si="288"/>
        <v>No Data</v>
      </c>
    </row>
    <row r="18213" spans="1:5" x14ac:dyDescent="0.3">
      <c r="A18213" s="33" t="s">
        <v>128</v>
      </c>
      <c r="B18213" s="33" t="s">
        <v>53</v>
      </c>
      <c r="C18213" s="33">
        <v>200000</v>
      </c>
      <c r="D18213" s="33" t="s">
        <v>5506</v>
      </c>
      <c r="E18213" t="str">
        <f t="shared" si="288"/>
        <v>$125K-$200K</v>
      </c>
    </row>
    <row r="18214" spans="1:5" x14ac:dyDescent="0.3">
      <c r="A18214" s="33" t="s">
        <v>0</v>
      </c>
      <c r="B18214" s="33" t="s">
        <v>53</v>
      </c>
      <c r="C18214" s="33">
        <v>130000</v>
      </c>
      <c r="D18214" s="33" t="s">
        <v>3482</v>
      </c>
      <c r="E18214" t="str">
        <f t="shared" si="288"/>
        <v>$125K-$200K</v>
      </c>
    </row>
    <row r="18215" spans="1:5" x14ac:dyDescent="0.3">
      <c r="A18215" s="33" t="s">
        <v>125</v>
      </c>
      <c r="B18215" s="33" t="s">
        <v>53</v>
      </c>
      <c r="C18215" s="33"/>
      <c r="D18215" s="33" t="s">
        <v>263</v>
      </c>
      <c r="E18215" t="str">
        <f t="shared" si="288"/>
        <v>No Data</v>
      </c>
    </row>
    <row r="18216" spans="1:5" x14ac:dyDescent="0.3">
      <c r="A18216" s="33" t="s">
        <v>2</v>
      </c>
      <c r="B18216" s="33" t="s">
        <v>53</v>
      </c>
      <c r="C18216" s="33">
        <v>110000</v>
      </c>
      <c r="D18216" s="33" t="s">
        <v>1399</v>
      </c>
      <c r="E18216" t="str">
        <f t="shared" si="288"/>
        <v>$100K-$125K</v>
      </c>
    </row>
    <row r="18217" spans="1:5" x14ac:dyDescent="0.3">
      <c r="A18217" s="33" t="s">
        <v>2</v>
      </c>
      <c r="B18217" s="33" t="s">
        <v>53</v>
      </c>
      <c r="C18217" s="33"/>
      <c r="D18217" s="33" t="s">
        <v>6742</v>
      </c>
      <c r="E18217" t="str">
        <f t="shared" si="288"/>
        <v>No Data</v>
      </c>
    </row>
    <row r="18218" spans="1:5" x14ac:dyDescent="0.3">
      <c r="A18218" s="33" t="s">
        <v>126</v>
      </c>
      <c r="B18218" s="33" t="s">
        <v>53</v>
      </c>
      <c r="C18218" s="33">
        <v>200000</v>
      </c>
      <c r="D18218" s="33" t="s">
        <v>6630</v>
      </c>
      <c r="E18218" t="str">
        <f t="shared" si="288"/>
        <v>$125K-$200K</v>
      </c>
    </row>
    <row r="18219" spans="1:5" x14ac:dyDescent="0.3">
      <c r="A18219" s="33" t="s">
        <v>4</v>
      </c>
      <c r="B18219" s="33" t="s">
        <v>53</v>
      </c>
      <c r="C18219" s="33">
        <v>121500</v>
      </c>
      <c r="D18219" s="33" t="s">
        <v>6743</v>
      </c>
      <c r="E18219" t="str">
        <f t="shared" si="288"/>
        <v>$100K-$125K</v>
      </c>
    </row>
    <row r="18220" spans="1:5" x14ac:dyDescent="0.3">
      <c r="A18220" s="33" t="s">
        <v>2</v>
      </c>
      <c r="B18220" s="33" t="s">
        <v>53</v>
      </c>
      <c r="C18220" s="33">
        <v>65000</v>
      </c>
      <c r="D18220" s="33" t="s">
        <v>6358</v>
      </c>
      <c r="E18220" t="str">
        <f t="shared" si="288"/>
        <v>&lt;$75K</v>
      </c>
    </row>
    <row r="18221" spans="1:5" x14ac:dyDescent="0.3">
      <c r="A18221" s="33" t="s">
        <v>2</v>
      </c>
      <c r="B18221" s="33" t="s">
        <v>53</v>
      </c>
      <c r="C18221" s="33">
        <v>72500</v>
      </c>
      <c r="D18221" s="33" t="s">
        <v>268</v>
      </c>
      <c r="E18221" t="str">
        <f t="shared" si="288"/>
        <v>&lt;$75K</v>
      </c>
    </row>
    <row r="18222" spans="1:5" x14ac:dyDescent="0.3">
      <c r="A18222" s="33" t="s">
        <v>2</v>
      </c>
      <c r="B18222" s="33" t="s">
        <v>53</v>
      </c>
      <c r="C18222" s="33"/>
      <c r="D18222" s="33" t="s">
        <v>1279</v>
      </c>
      <c r="E18222" t="str">
        <f t="shared" si="288"/>
        <v>No Data</v>
      </c>
    </row>
    <row r="18223" spans="1:5" x14ac:dyDescent="0.3">
      <c r="A18223" s="33" t="s">
        <v>0</v>
      </c>
      <c r="B18223" s="33" t="s">
        <v>54</v>
      </c>
      <c r="C18223" s="33">
        <v>111205</v>
      </c>
      <c r="D18223" s="33" t="s">
        <v>803</v>
      </c>
      <c r="E18223" t="str">
        <f t="shared" si="288"/>
        <v>$100K-$125K</v>
      </c>
    </row>
    <row r="18224" spans="1:5" x14ac:dyDescent="0.3">
      <c r="A18224" s="33" t="s">
        <v>2</v>
      </c>
      <c r="B18224" s="33" t="s">
        <v>53</v>
      </c>
      <c r="C18224" s="33"/>
      <c r="D18224" s="33" t="s">
        <v>1279</v>
      </c>
      <c r="E18224" t="str">
        <f t="shared" si="288"/>
        <v>No Data</v>
      </c>
    </row>
    <row r="18225" spans="1:5" x14ac:dyDescent="0.3">
      <c r="A18225" s="33" t="s">
        <v>0</v>
      </c>
      <c r="B18225" s="33" t="s">
        <v>53</v>
      </c>
      <c r="C18225" s="33"/>
      <c r="D18225" s="33" t="s">
        <v>6121</v>
      </c>
      <c r="E18225" t="str">
        <f t="shared" si="288"/>
        <v>No Data</v>
      </c>
    </row>
    <row r="18226" spans="1:5" x14ac:dyDescent="0.3">
      <c r="A18226" s="33" t="s">
        <v>1</v>
      </c>
      <c r="B18226" s="33" t="s">
        <v>53</v>
      </c>
      <c r="C18226" s="33">
        <v>165000</v>
      </c>
      <c r="D18226" s="33" t="s">
        <v>648</v>
      </c>
      <c r="E18226" t="str">
        <f t="shared" si="288"/>
        <v>$125K-$200K</v>
      </c>
    </row>
    <row r="18227" spans="1:5" x14ac:dyDescent="0.3">
      <c r="A18227" s="33" t="s">
        <v>2</v>
      </c>
      <c r="B18227" s="33" t="s">
        <v>53</v>
      </c>
      <c r="C18227" s="33">
        <v>75000</v>
      </c>
      <c r="D18227" s="33" t="s">
        <v>6744</v>
      </c>
      <c r="E18227" t="str">
        <f t="shared" si="288"/>
        <v>&lt;$75K</v>
      </c>
    </row>
    <row r="18228" spans="1:5" x14ac:dyDescent="0.3">
      <c r="A18228" s="33" t="s">
        <v>0</v>
      </c>
      <c r="B18228" s="33" t="s">
        <v>53</v>
      </c>
      <c r="C18228" s="33">
        <v>223000</v>
      </c>
      <c r="D18228" s="33" t="s">
        <v>219</v>
      </c>
      <c r="E18228" t="str">
        <f t="shared" si="288"/>
        <v>&gt;$200K</v>
      </c>
    </row>
    <row r="18229" spans="1:5" x14ac:dyDescent="0.3">
      <c r="A18229" s="33" t="s">
        <v>2</v>
      </c>
      <c r="B18229" s="33" t="s">
        <v>53</v>
      </c>
      <c r="C18229" s="33"/>
      <c r="D18229" s="33" t="s">
        <v>1905</v>
      </c>
      <c r="E18229" t="str">
        <f t="shared" si="288"/>
        <v>No Data</v>
      </c>
    </row>
    <row r="18230" spans="1:5" x14ac:dyDescent="0.3">
      <c r="A18230" s="33" t="s">
        <v>129</v>
      </c>
      <c r="B18230" s="33" t="s">
        <v>53</v>
      </c>
      <c r="C18230" s="33">
        <v>99150</v>
      </c>
      <c r="D18230" s="33" t="s">
        <v>651</v>
      </c>
      <c r="E18230" t="str">
        <f t="shared" si="288"/>
        <v>$75K-$100K</v>
      </c>
    </row>
    <row r="18231" spans="1:5" x14ac:dyDescent="0.3">
      <c r="A18231" s="33" t="s">
        <v>0</v>
      </c>
      <c r="B18231" s="33" t="s">
        <v>53</v>
      </c>
      <c r="C18231" s="33"/>
      <c r="D18231" s="33" t="s">
        <v>258</v>
      </c>
      <c r="E18231" t="str">
        <f t="shared" si="288"/>
        <v>No Data</v>
      </c>
    </row>
    <row r="18232" spans="1:5" x14ac:dyDescent="0.3">
      <c r="A18232" s="33" t="s">
        <v>4</v>
      </c>
      <c r="B18232" s="33" t="s">
        <v>53</v>
      </c>
      <c r="C18232" s="33">
        <v>208114</v>
      </c>
      <c r="D18232" s="33" t="s">
        <v>225</v>
      </c>
      <c r="E18232" t="str">
        <f t="shared" si="288"/>
        <v>&gt;$200K</v>
      </c>
    </row>
    <row r="18233" spans="1:5" x14ac:dyDescent="0.3">
      <c r="A18233" s="33" t="s">
        <v>0</v>
      </c>
      <c r="B18233" s="33" t="s">
        <v>72</v>
      </c>
      <c r="C18233" s="33">
        <v>160000</v>
      </c>
      <c r="D18233" s="33" t="s">
        <v>6745</v>
      </c>
      <c r="E18233" t="str">
        <f t="shared" si="288"/>
        <v>$125K-$200K</v>
      </c>
    </row>
    <row r="18234" spans="1:5" x14ac:dyDescent="0.3">
      <c r="A18234" s="33" t="s">
        <v>1</v>
      </c>
      <c r="B18234" s="33" t="s">
        <v>70</v>
      </c>
      <c r="C18234" s="33">
        <v>140904.5</v>
      </c>
      <c r="D18234" s="33" t="s">
        <v>841</v>
      </c>
      <c r="E18234" t="str">
        <f t="shared" si="288"/>
        <v>$125K-$200K</v>
      </c>
    </row>
    <row r="18235" spans="1:5" x14ac:dyDescent="0.3">
      <c r="A18235" s="33" t="s">
        <v>4</v>
      </c>
      <c r="B18235" s="33" t="s">
        <v>53</v>
      </c>
      <c r="C18235" s="33">
        <v>145000</v>
      </c>
      <c r="D18235" s="33" t="s">
        <v>596</v>
      </c>
      <c r="E18235" t="str">
        <f t="shared" si="288"/>
        <v>$125K-$200K</v>
      </c>
    </row>
    <row r="18236" spans="1:5" x14ac:dyDescent="0.3">
      <c r="A18236" s="33" t="s">
        <v>2</v>
      </c>
      <c r="B18236" s="33" t="s">
        <v>53</v>
      </c>
      <c r="C18236" s="33">
        <v>100000</v>
      </c>
      <c r="D18236" s="33" t="s">
        <v>6746</v>
      </c>
      <c r="E18236" t="str">
        <f t="shared" si="288"/>
        <v>$75K-$100K</v>
      </c>
    </row>
    <row r="18237" spans="1:5" x14ac:dyDescent="0.3">
      <c r="A18237" s="33" t="s">
        <v>126</v>
      </c>
      <c r="B18237" s="33" t="s">
        <v>53</v>
      </c>
      <c r="C18237" s="33">
        <v>160000</v>
      </c>
      <c r="D18237" s="33" t="s">
        <v>6747</v>
      </c>
      <c r="E18237" t="str">
        <f t="shared" si="288"/>
        <v>$125K-$200K</v>
      </c>
    </row>
    <row r="18238" spans="1:5" x14ac:dyDescent="0.3">
      <c r="A18238" s="33" t="s">
        <v>0</v>
      </c>
      <c r="B18238" s="33" t="s">
        <v>53</v>
      </c>
      <c r="C18238" s="33">
        <v>135500</v>
      </c>
      <c r="D18238" s="33" t="s">
        <v>5600</v>
      </c>
      <c r="E18238" t="str">
        <f t="shared" si="288"/>
        <v>$125K-$200K</v>
      </c>
    </row>
    <row r="18239" spans="1:5" x14ac:dyDescent="0.3">
      <c r="A18239" s="33" t="s">
        <v>0</v>
      </c>
      <c r="B18239" s="33" t="s">
        <v>53</v>
      </c>
      <c r="C18239" s="33"/>
      <c r="D18239" s="33" t="s">
        <v>327</v>
      </c>
      <c r="E18239" t="str">
        <f t="shared" si="288"/>
        <v>No Data</v>
      </c>
    </row>
    <row r="18240" spans="1:5" x14ac:dyDescent="0.3">
      <c r="A18240" s="33" t="s">
        <v>0</v>
      </c>
      <c r="B18240" s="33" t="s">
        <v>53</v>
      </c>
      <c r="C18240" s="33">
        <v>90000</v>
      </c>
      <c r="D18240" s="33" t="s">
        <v>314</v>
      </c>
      <c r="E18240" t="str">
        <f t="shared" si="288"/>
        <v>$75K-$100K</v>
      </c>
    </row>
    <row r="18241" spans="1:5" x14ac:dyDescent="0.3">
      <c r="A18241" s="33" t="s">
        <v>2</v>
      </c>
      <c r="B18241" s="33" t="s">
        <v>53</v>
      </c>
      <c r="C18241" s="33">
        <v>65000</v>
      </c>
      <c r="D18241" s="33" t="s">
        <v>3727</v>
      </c>
      <c r="E18241" t="str">
        <f t="shared" si="288"/>
        <v>&lt;$75K</v>
      </c>
    </row>
    <row r="18242" spans="1:5" x14ac:dyDescent="0.3">
      <c r="A18242" s="33" t="s">
        <v>4</v>
      </c>
      <c r="B18242" s="33" t="s">
        <v>53</v>
      </c>
      <c r="C18242" s="33">
        <v>217500</v>
      </c>
      <c r="D18242" s="33" t="s">
        <v>6748</v>
      </c>
      <c r="E18242" t="str">
        <f t="shared" si="288"/>
        <v>&gt;$200K</v>
      </c>
    </row>
    <row r="18243" spans="1:5" x14ac:dyDescent="0.3">
      <c r="A18243" s="33" t="s">
        <v>128</v>
      </c>
      <c r="B18243" s="33" t="s">
        <v>53</v>
      </c>
      <c r="C18243" s="33">
        <v>184844.5</v>
      </c>
      <c r="D18243" s="33" t="s">
        <v>217</v>
      </c>
      <c r="E18243" t="str">
        <f t="shared" ref="E18243:E18306" si="289">_xlfn.XLOOKUP(C18243,$H$16:$H$21,$G$16:$G$21,,1)</f>
        <v>$125K-$200K</v>
      </c>
    </row>
    <row r="18244" spans="1:5" x14ac:dyDescent="0.3">
      <c r="A18244" s="33" t="s">
        <v>2</v>
      </c>
      <c r="B18244" s="33" t="s">
        <v>53</v>
      </c>
      <c r="C18244" s="33"/>
      <c r="D18244" s="33" t="s">
        <v>464</v>
      </c>
      <c r="E18244" t="str">
        <f t="shared" si="289"/>
        <v>No Data</v>
      </c>
    </row>
    <row r="18245" spans="1:5" x14ac:dyDescent="0.3">
      <c r="A18245" s="33" t="s">
        <v>0</v>
      </c>
      <c r="B18245" s="33" t="s">
        <v>53</v>
      </c>
      <c r="C18245" s="33"/>
      <c r="D18245" s="33" t="s">
        <v>258</v>
      </c>
      <c r="E18245" t="str">
        <f t="shared" si="289"/>
        <v>No Data</v>
      </c>
    </row>
    <row r="18246" spans="1:5" x14ac:dyDescent="0.3">
      <c r="A18246" s="33" t="s">
        <v>4</v>
      </c>
      <c r="B18246" s="33" t="s">
        <v>68</v>
      </c>
      <c r="C18246" s="33"/>
      <c r="D18246" s="33" t="s">
        <v>6749</v>
      </c>
      <c r="E18246" t="str">
        <f t="shared" si="289"/>
        <v>No Data</v>
      </c>
    </row>
    <row r="18247" spans="1:5" x14ac:dyDescent="0.3">
      <c r="A18247" s="33" t="s">
        <v>4</v>
      </c>
      <c r="B18247" s="33" t="s">
        <v>72</v>
      </c>
      <c r="C18247" s="33">
        <v>147500</v>
      </c>
      <c r="D18247" s="33" t="s">
        <v>2410</v>
      </c>
      <c r="E18247" t="str">
        <f t="shared" si="289"/>
        <v>$125K-$200K</v>
      </c>
    </row>
    <row r="18248" spans="1:5" x14ac:dyDescent="0.3">
      <c r="A18248" s="33" t="s">
        <v>1</v>
      </c>
      <c r="B18248" s="33" t="s">
        <v>63</v>
      </c>
      <c r="C18248" s="33">
        <v>70000</v>
      </c>
      <c r="D18248" s="33" t="s">
        <v>2498</v>
      </c>
      <c r="E18248" t="str">
        <f t="shared" si="289"/>
        <v>&lt;$75K</v>
      </c>
    </row>
    <row r="18249" spans="1:5" x14ac:dyDescent="0.3">
      <c r="A18249" s="33" t="s">
        <v>0</v>
      </c>
      <c r="B18249" s="33" t="s">
        <v>56</v>
      </c>
      <c r="C18249" s="33">
        <v>131560</v>
      </c>
      <c r="D18249" s="33" t="s">
        <v>2342</v>
      </c>
      <c r="E18249" t="str">
        <f t="shared" si="289"/>
        <v>$125K-$200K</v>
      </c>
    </row>
    <row r="18250" spans="1:5" x14ac:dyDescent="0.3">
      <c r="A18250" s="33" t="s">
        <v>4</v>
      </c>
      <c r="B18250" s="33" t="s">
        <v>53</v>
      </c>
      <c r="C18250" s="33"/>
      <c r="D18250" s="33" t="s">
        <v>4949</v>
      </c>
      <c r="E18250" t="str">
        <f t="shared" si="289"/>
        <v>No Data</v>
      </c>
    </row>
    <row r="18251" spans="1:5" x14ac:dyDescent="0.3">
      <c r="A18251" s="33" t="s">
        <v>4</v>
      </c>
      <c r="B18251" s="33" t="s">
        <v>53</v>
      </c>
      <c r="C18251" s="33">
        <v>110000</v>
      </c>
      <c r="D18251" s="33" t="s">
        <v>6750</v>
      </c>
      <c r="E18251" t="str">
        <f t="shared" si="289"/>
        <v>$100K-$125K</v>
      </c>
    </row>
    <row r="18252" spans="1:5" x14ac:dyDescent="0.3">
      <c r="A18252" s="33" t="s">
        <v>2</v>
      </c>
      <c r="B18252" s="33" t="s">
        <v>53</v>
      </c>
      <c r="C18252" s="33"/>
      <c r="D18252" s="33" t="s">
        <v>1806</v>
      </c>
      <c r="E18252" t="str">
        <f t="shared" si="289"/>
        <v>No Data</v>
      </c>
    </row>
    <row r="18253" spans="1:5" x14ac:dyDescent="0.3">
      <c r="A18253" s="33" t="s">
        <v>4</v>
      </c>
      <c r="B18253" s="33" t="s">
        <v>53</v>
      </c>
      <c r="C18253" s="33"/>
      <c r="D18253" s="33" t="s">
        <v>258</v>
      </c>
      <c r="E18253" t="str">
        <f t="shared" si="289"/>
        <v>No Data</v>
      </c>
    </row>
    <row r="18254" spans="1:5" x14ac:dyDescent="0.3">
      <c r="A18254" s="33" t="s">
        <v>0</v>
      </c>
      <c r="B18254" s="33" t="s">
        <v>54</v>
      </c>
      <c r="C18254" s="33">
        <v>76500</v>
      </c>
      <c r="D18254" s="33" t="s">
        <v>6751</v>
      </c>
      <c r="E18254" t="str">
        <f t="shared" si="289"/>
        <v>$75K-$100K</v>
      </c>
    </row>
    <row r="18255" spans="1:5" x14ac:dyDescent="0.3">
      <c r="A18255" s="33" t="s">
        <v>4</v>
      </c>
      <c r="B18255" s="33" t="s">
        <v>53</v>
      </c>
      <c r="C18255" s="33">
        <v>115000</v>
      </c>
      <c r="D18255" s="33" t="s">
        <v>299</v>
      </c>
      <c r="E18255" t="str">
        <f t="shared" si="289"/>
        <v>$100K-$125K</v>
      </c>
    </row>
    <row r="18256" spans="1:5" x14ac:dyDescent="0.3">
      <c r="A18256" s="33" t="s">
        <v>2</v>
      </c>
      <c r="B18256" s="33" t="s">
        <v>53</v>
      </c>
      <c r="C18256" s="33">
        <v>67500</v>
      </c>
      <c r="D18256" s="33" t="s">
        <v>315</v>
      </c>
      <c r="E18256" t="str">
        <f t="shared" si="289"/>
        <v>&lt;$75K</v>
      </c>
    </row>
    <row r="18257" spans="1:5" x14ac:dyDescent="0.3">
      <c r="A18257" s="33" t="s">
        <v>125</v>
      </c>
      <c r="B18257" s="33" t="s">
        <v>53</v>
      </c>
      <c r="C18257" s="33">
        <v>100000</v>
      </c>
      <c r="D18257" s="33" t="s">
        <v>265</v>
      </c>
      <c r="E18257" t="str">
        <f t="shared" si="289"/>
        <v>$75K-$100K</v>
      </c>
    </row>
    <row r="18258" spans="1:5" x14ac:dyDescent="0.3">
      <c r="A18258" s="33" t="s">
        <v>128</v>
      </c>
      <c r="B18258" s="33" t="s">
        <v>53</v>
      </c>
      <c r="C18258" s="33">
        <v>90000</v>
      </c>
      <c r="D18258" s="33" t="s">
        <v>1146</v>
      </c>
      <c r="E18258" t="str">
        <f t="shared" si="289"/>
        <v>$75K-$100K</v>
      </c>
    </row>
    <row r="18259" spans="1:5" x14ac:dyDescent="0.3">
      <c r="A18259" s="33" t="s">
        <v>4</v>
      </c>
      <c r="B18259" s="33" t="s">
        <v>53</v>
      </c>
      <c r="C18259" s="33">
        <v>105000</v>
      </c>
      <c r="D18259" s="33" t="s">
        <v>6752</v>
      </c>
      <c r="E18259" t="str">
        <f t="shared" si="289"/>
        <v>$100K-$125K</v>
      </c>
    </row>
    <row r="18260" spans="1:5" x14ac:dyDescent="0.3">
      <c r="A18260" s="33" t="s">
        <v>2</v>
      </c>
      <c r="B18260" s="33" t="s">
        <v>53</v>
      </c>
      <c r="C18260" s="33"/>
      <c r="D18260" s="33" t="s">
        <v>268</v>
      </c>
      <c r="E18260" t="str">
        <f t="shared" si="289"/>
        <v>No Data</v>
      </c>
    </row>
    <row r="18261" spans="1:5" x14ac:dyDescent="0.3">
      <c r="A18261" s="33" t="s">
        <v>128</v>
      </c>
      <c r="B18261" s="33" t="s">
        <v>53</v>
      </c>
      <c r="C18261" s="33">
        <v>175000</v>
      </c>
      <c r="D18261" s="33" t="s">
        <v>6753</v>
      </c>
      <c r="E18261" t="str">
        <f t="shared" si="289"/>
        <v>$125K-$200K</v>
      </c>
    </row>
    <row r="18262" spans="1:5" x14ac:dyDescent="0.3">
      <c r="A18262" s="33" t="s">
        <v>2</v>
      </c>
      <c r="B18262" s="33" t="s">
        <v>53</v>
      </c>
      <c r="C18262" s="33">
        <v>100000</v>
      </c>
      <c r="D18262" s="33" t="s">
        <v>4004</v>
      </c>
      <c r="E18262" t="str">
        <f t="shared" si="289"/>
        <v>$75K-$100K</v>
      </c>
    </row>
    <row r="18263" spans="1:5" x14ac:dyDescent="0.3">
      <c r="A18263" s="33" t="s">
        <v>4</v>
      </c>
      <c r="B18263" s="33" t="s">
        <v>53</v>
      </c>
      <c r="C18263" s="33">
        <v>115000</v>
      </c>
      <c r="D18263" s="33" t="s">
        <v>1794</v>
      </c>
      <c r="E18263" t="str">
        <f t="shared" si="289"/>
        <v>$100K-$125K</v>
      </c>
    </row>
    <row r="18264" spans="1:5" x14ac:dyDescent="0.3">
      <c r="A18264" s="33" t="s">
        <v>2</v>
      </c>
      <c r="B18264" s="33" t="s">
        <v>53</v>
      </c>
      <c r="C18264" s="33"/>
      <c r="D18264" s="33" t="s">
        <v>6754</v>
      </c>
      <c r="E18264" t="str">
        <f t="shared" si="289"/>
        <v>No Data</v>
      </c>
    </row>
    <row r="18265" spans="1:5" x14ac:dyDescent="0.3">
      <c r="A18265" s="33" t="s">
        <v>0</v>
      </c>
      <c r="B18265" s="33" t="s">
        <v>53</v>
      </c>
      <c r="C18265" s="33"/>
      <c r="D18265" s="33" t="s">
        <v>6755</v>
      </c>
      <c r="E18265" t="str">
        <f t="shared" si="289"/>
        <v>No Data</v>
      </c>
    </row>
    <row r="18266" spans="1:5" x14ac:dyDescent="0.3">
      <c r="A18266" s="33" t="s">
        <v>0</v>
      </c>
      <c r="B18266" s="33" t="s">
        <v>53</v>
      </c>
      <c r="C18266" s="33"/>
      <c r="D18266" s="33" t="s">
        <v>2959</v>
      </c>
      <c r="E18266" t="str">
        <f t="shared" si="289"/>
        <v>No Data</v>
      </c>
    </row>
    <row r="18267" spans="1:5" x14ac:dyDescent="0.3">
      <c r="A18267" s="33" t="s">
        <v>0</v>
      </c>
      <c r="B18267" s="33" t="s">
        <v>86</v>
      </c>
      <c r="C18267" s="33">
        <v>69962.5</v>
      </c>
      <c r="D18267" s="33" t="s">
        <v>211</v>
      </c>
      <c r="E18267" t="str">
        <f t="shared" si="289"/>
        <v>&lt;$75K</v>
      </c>
    </row>
    <row r="18268" spans="1:5" x14ac:dyDescent="0.3">
      <c r="A18268" s="33" t="s">
        <v>0</v>
      </c>
      <c r="B18268" s="33" t="s">
        <v>53</v>
      </c>
      <c r="C18268" s="33">
        <v>105000</v>
      </c>
      <c r="D18268" s="33" t="s">
        <v>6756</v>
      </c>
      <c r="E18268" t="str">
        <f t="shared" si="289"/>
        <v>$100K-$125K</v>
      </c>
    </row>
    <row r="18269" spans="1:5" x14ac:dyDescent="0.3">
      <c r="A18269" s="33" t="s">
        <v>0</v>
      </c>
      <c r="B18269" s="33" t="s">
        <v>54</v>
      </c>
      <c r="C18269" s="33"/>
      <c r="D18269" s="33" t="s">
        <v>476</v>
      </c>
      <c r="E18269" t="str">
        <f t="shared" si="289"/>
        <v>No Data</v>
      </c>
    </row>
    <row r="18270" spans="1:5" x14ac:dyDescent="0.3">
      <c r="A18270" s="33" t="s">
        <v>2</v>
      </c>
      <c r="B18270" s="33" t="s">
        <v>53</v>
      </c>
      <c r="C18270" s="33">
        <v>90000</v>
      </c>
      <c r="D18270" s="33" t="s">
        <v>4216</v>
      </c>
      <c r="E18270" t="str">
        <f t="shared" si="289"/>
        <v>$75K-$100K</v>
      </c>
    </row>
    <row r="18271" spans="1:5" x14ac:dyDescent="0.3">
      <c r="A18271" s="33" t="s">
        <v>125</v>
      </c>
      <c r="B18271" s="33" t="s">
        <v>53</v>
      </c>
      <c r="C18271" s="33">
        <v>90000</v>
      </c>
      <c r="D18271" s="33" t="s">
        <v>667</v>
      </c>
      <c r="E18271" t="str">
        <f t="shared" si="289"/>
        <v>$75K-$100K</v>
      </c>
    </row>
    <row r="18272" spans="1:5" x14ac:dyDescent="0.3">
      <c r="A18272" s="33" t="s">
        <v>0</v>
      </c>
      <c r="B18272" s="33" t="s">
        <v>53</v>
      </c>
      <c r="C18272" s="33">
        <v>150000</v>
      </c>
      <c r="D18272" s="33" t="s">
        <v>609</v>
      </c>
      <c r="E18272" t="str">
        <f t="shared" si="289"/>
        <v>$125K-$200K</v>
      </c>
    </row>
    <row r="18273" spans="1:5" x14ac:dyDescent="0.3">
      <c r="A18273" s="33" t="s">
        <v>4</v>
      </c>
      <c r="B18273" s="33" t="s">
        <v>53</v>
      </c>
      <c r="C18273" s="33">
        <v>154000</v>
      </c>
      <c r="D18273" s="33" t="s">
        <v>2113</v>
      </c>
      <c r="E18273" t="str">
        <f t="shared" si="289"/>
        <v>$125K-$200K</v>
      </c>
    </row>
    <row r="18274" spans="1:5" x14ac:dyDescent="0.3">
      <c r="A18274" s="33" t="s">
        <v>1</v>
      </c>
      <c r="B18274" s="33" t="s">
        <v>88</v>
      </c>
      <c r="C18274" s="33">
        <v>166000</v>
      </c>
      <c r="D18274" s="33" t="s">
        <v>353</v>
      </c>
      <c r="E18274" t="str">
        <f t="shared" si="289"/>
        <v>$125K-$200K</v>
      </c>
    </row>
    <row r="18275" spans="1:5" x14ac:dyDescent="0.3">
      <c r="A18275" s="33" t="s">
        <v>4</v>
      </c>
      <c r="B18275" s="33" t="s">
        <v>53</v>
      </c>
      <c r="C18275" s="33">
        <v>162355</v>
      </c>
      <c r="D18275" s="33" t="s">
        <v>217</v>
      </c>
      <c r="E18275" t="str">
        <f t="shared" si="289"/>
        <v>$125K-$200K</v>
      </c>
    </row>
    <row r="18276" spans="1:5" x14ac:dyDescent="0.3">
      <c r="A18276" s="33" t="s">
        <v>2</v>
      </c>
      <c r="B18276" s="33" t="s">
        <v>53</v>
      </c>
      <c r="C18276" s="33"/>
      <c r="D18276" s="33" t="s">
        <v>1244</v>
      </c>
      <c r="E18276" t="str">
        <f t="shared" si="289"/>
        <v>No Data</v>
      </c>
    </row>
    <row r="18277" spans="1:5" x14ac:dyDescent="0.3">
      <c r="A18277" s="33" t="s">
        <v>2</v>
      </c>
      <c r="B18277" s="33" t="s">
        <v>53</v>
      </c>
      <c r="C18277" s="33">
        <v>85000</v>
      </c>
      <c r="D18277" s="33" t="s">
        <v>716</v>
      </c>
      <c r="E18277" t="str">
        <f t="shared" si="289"/>
        <v>$75K-$100K</v>
      </c>
    </row>
    <row r="18278" spans="1:5" x14ac:dyDescent="0.3">
      <c r="A18278" s="33" t="s">
        <v>2</v>
      </c>
      <c r="B18278" s="33" t="s">
        <v>53</v>
      </c>
      <c r="C18278" s="33">
        <v>105650</v>
      </c>
      <c r="D18278" s="33" t="s">
        <v>4078</v>
      </c>
      <c r="E18278" t="str">
        <f t="shared" si="289"/>
        <v>$100K-$125K</v>
      </c>
    </row>
    <row r="18279" spans="1:5" x14ac:dyDescent="0.3">
      <c r="A18279" s="33" t="s">
        <v>2</v>
      </c>
      <c r="B18279" s="33" t="s">
        <v>53</v>
      </c>
      <c r="C18279" s="33">
        <v>90000</v>
      </c>
      <c r="D18279" s="33" t="s">
        <v>1120</v>
      </c>
      <c r="E18279" t="str">
        <f t="shared" si="289"/>
        <v>$75K-$100K</v>
      </c>
    </row>
    <row r="18280" spans="1:5" x14ac:dyDescent="0.3">
      <c r="A18280" s="33" t="s">
        <v>0</v>
      </c>
      <c r="B18280" s="33" t="s">
        <v>54</v>
      </c>
      <c r="C18280" s="33">
        <v>216000</v>
      </c>
      <c r="D18280" s="33" t="s">
        <v>415</v>
      </c>
      <c r="E18280" t="str">
        <f t="shared" si="289"/>
        <v>&gt;$200K</v>
      </c>
    </row>
    <row r="18281" spans="1:5" x14ac:dyDescent="0.3">
      <c r="A18281" s="33" t="s">
        <v>125</v>
      </c>
      <c r="B18281" s="33" t="s">
        <v>53</v>
      </c>
      <c r="C18281" s="33"/>
      <c r="D18281" s="33" t="s">
        <v>476</v>
      </c>
      <c r="E18281" t="str">
        <f t="shared" si="289"/>
        <v>No Data</v>
      </c>
    </row>
    <row r="18282" spans="1:5" x14ac:dyDescent="0.3">
      <c r="A18282" s="33" t="s">
        <v>52</v>
      </c>
      <c r="B18282" s="33" t="s">
        <v>53</v>
      </c>
      <c r="C18282" s="33"/>
      <c r="D18282" s="33" t="s">
        <v>2246</v>
      </c>
      <c r="E18282" t="str">
        <f t="shared" si="289"/>
        <v>No Data</v>
      </c>
    </row>
    <row r="18283" spans="1:5" x14ac:dyDescent="0.3">
      <c r="A18283" s="33" t="s">
        <v>2</v>
      </c>
      <c r="B18283" s="33" t="s">
        <v>53</v>
      </c>
      <c r="C18283" s="33"/>
      <c r="D18283" s="33" t="s">
        <v>6757</v>
      </c>
      <c r="E18283" t="str">
        <f t="shared" si="289"/>
        <v>No Data</v>
      </c>
    </row>
    <row r="18284" spans="1:5" x14ac:dyDescent="0.3">
      <c r="A18284" s="33" t="s">
        <v>2</v>
      </c>
      <c r="B18284" s="33" t="s">
        <v>53</v>
      </c>
      <c r="C18284" s="33"/>
      <c r="D18284" s="33" t="s">
        <v>520</v>
      </c>
      <c r="E18284" t="str">
        <f t="shared" si="289"/>
        <v>No Data</v>
      </c>
    </row>
    <row r="18285" spans="1:5" x14ac:dyDescent="0.3">
      <c r="A18285" s="33" t="s">
        <v>52</v>
      </c>
      <c r="B18285" s="33" t="s">
        <v>53</v>
      </c>
      <c r="C18285" s="33">
        <v>114500</v>
      </c>
      <c r="D18285" s="33" t="s">
        <v>849</v>
      </c>
      <c r="E18285" t="str">
        <f t="shared" si="289"/>
        <v>$100K-$125K</v>
      </c>
    </row>
    <row r="18286" spans="1:5" x14ac:dyDescent="0.3">
      <c r="A18286" s="33" t="s">
        <v>128</v>
      </c>
      <c r="B18286" s="33" t="s">
        <v>53</v>
      </c>
      <c r="C18286" s="33"/>
      <c r="D18286" s="33" t="s">
        <v>299</v>
      </c>
      <c r="E18286" t="str">
        <f t="shared" si="289"/>
        <v>No Data</v>
      </c>
    </row>
    <row r="18287" spans="1:5" x14ac:dyDescent="0.3">
      <c r="A18287" s="33" t="s">
        <v>0</v>
      </c>
      <c r="B18287" s="33" t="s">
        <v>54</v>
      </c>
      <c r="C18287" s="33">
        <v>95000</v>
      </c>
      <c r="D18287" s="33" t="s">
        <v>6758</v>
      </c>
      <c r="E18287" t="str">
        <f t="shared" si="289"/>
        <v>$75K-$100K</v>
      </c>
    </row>
    <row r="18288" spans="1:5" x14ac:dyDescent="0.3">
      <c r="A18288" s="33" t="s">
        <v>128</v>
      </c>
      <c r="B18288" s="33" t="s">
        <v>67</v>
      </c>
      <c r="C18288" s="33">
        <v>170575</v>
      </c>
      <c r="D18288" s="33" t="s">
        <v>913</v>
      </c>
      <c r="E18288" t="str">
        <f t="shared" si="289"/>
        <v>$125K-$200K</v>
      </c>
    </row>
    <row r="18289" spans="1:5" x14ac:dyDescent="0.3">
      <c r="A18289" s="33" t="s">
        <v>0</v>
      </c>
      <c r="B18289" s="33" t="s">
        <v>53</v>
      </c>
      <c r="C18289" s="33">
        <v>205000</v>
      </c>
      <c r="D18289" s="33" t="s">
        <v>228</v>
      </c>
      <c r="E18289" t="str">
        <f t="shared" si="289"/>
        <v>&gt;$200K</v>
      </c>
    </row>
    <row r="18290" spans="1:5" x14ac:dyDescent="0.3">
      <c r="A18290" s="33" t="s">
        <v>0</v>
      </c>
      <c r="B18290" s="33" t="s">
        <v>53</v>
      </c>
      <c r="C18290" s="33">
        <v>80000</v>
      </c>
      <c r="D18290" s="33" t="s">
        <v>6759</v>
      </c>
      <c r="E18290" t="str">
        <f t="shared" si="289"/>
        <v>$75K-$100K</v>
      </c>
    </row>
    <row r="18291" spans="1:5" x14ac:dyDescent="0.3">
      <c r="A18291" s="33" t="s">
        <v>0</v>
      </c>
      <c r="B18291" s="33" t="s">
        <v>54</v>
      </c>
      <c r="C18291" s="33">
        <v>120000</v>
      </c>
      <c r="D18291" s="33" t="s">
        <v>6760</v>
      </c>
      <c r="E18291" t="str">
        <f t="shared" si="289"/>
        <v>$100K-$125K</v>
      </c>
    </row>
    <row r="18292" spans="1:5" x14ac:dyDescent="0.3">
      <c r="A18292" s="33" t="s">
        <v>4</v>
      </c>
      <c r="B18292" s="33" t="s">
        <v>79</v>
      </c>
      <c r="C18292" s="33">
        <v>134241</v>
      </c>
      <c r="D18292" s="33" t="s">
        <v>211</v>
      </c>
      <c r="E18292" t="str">
        <f t="shared" si="289"/>
        <v>$125K-$200K</v>
      </c>
    </row>
    <row r="18293" spans="1:5" x14ac:dyDescent="0.3">
      <c r="A18293" s="33" t="s">
        <v>4</v>
      </c>
      <c r="B18293" s="33" t="s">
        <v>53</v>
      </c>
      <c r="C18293" s="33">
        <v>185000</v>
      </c>
      <c r="D18293" s="33" t="s">
        <v>614</v>
      </c>
      <c r="E18293" t="str">
        <f t="shared" si="289"/>
        <v>$125K-$200K</v>
      </c>
    </row>
    <row r="18294" spans="1:5" x14ac:dyDescent="0.3">
      <c r="A18294" s="33" t="s">
        <v>4</v>
      </c>
      <c r="B18294" s="33" t="s">
        <v>54</v>
      </c>
      <c r="C18294" s="33">
        <v>97444</v>
      </c>
      <c r="D18294" s="33" t="s">
        <v>346</v>
      </c>
      <c r="E18294" t="str">
        <f t="shared" si="289"/>
        <v>$75K-$100K</v>
      </c>
    </row>
    <row r="18295" spans="1:5" x14ac:dyDescent="0.3">
      <c r="A18295" s="33" t="s">
        <v>0</v>
      </c>
      <c r="B18295" s="33" t="s">
        <v>87</v>
      </c>
      <c r="C18295" s="33">
        <v>157500</v>
      </c>
      <c r="D18295" s="33" t="s">
        <v>494</v>
      </c>
      <c r="E18295" t="str">
        <f t="shared" si="289"/>
        <v>$125K-$200K</v>
      </c>
    </row>
    <row r="18296" spans="1:5" x14ac:dyDescent="0.3">
      <c r="A18296" s="33" t="s">
        <v>4</v>
      </c>
      <c r="B18296" s="33" t="s">
        <v>96</v>
      </c>
      <c r="C18296" s="33">
        <v>96773</v>
      </c>
      <c r="D18296" s="33" t="s">
        <v>6761</v>
      </c>
      <c r="E18296" t="str">
        <f t="shared" si="289"/>
        <v>$75K-$100K</v>
      </c>
    </row>
    <row r="18297" spans="1:5" x14ac:dyDescent="0.3">
      <c r="A18297" s="33" t="s">
        <v>2</v>
      </c>
      <c r="B18297" s="33" t="s">
        <v>53</v>
      </c>
      <c r="C18297" s="33">
        <v>189309</v>
      </c>
      <c r="D18297" s="33" t="s">
        <v>2899</v>
      </c>
      <c r="E18297" t="str">
        <f t="shared" si="289"/>
        <v>$125K-$200K</v>
      </c>
    </row>
    <row r="18298" spans="1:5" x14ac:dyDescent="0.3">
      <c r="A18298" s="33" t="s">
        <v>126</v>
      </c>
      <c r="B18298" s="33" t="s">
        <v>89</v>
      </c>
      <c r="C18298" s="33">
        <v>147500</v>
      </c>
      <c r="D18298" s="33" t="s">
        <v>353</v>
      </c>
      <c r="E18298" t="str">
        <f t="shared" si="289"/>
        <v>$125K-$200K</v>
      </c>
    </row>
    <row r="18299" spans="1:5" x14ac:dyDescent="0.3">
      <c r="A18299" s="33" t="s">
        <v>0</v>
      </c>
      <c r="B18299" s="33" t="s">
        <v>53</v>
      </c>
      <c r="C18299" s="33">
        <v>209000</v>
      </c>
      <c r="D18299" s="33" t="s">
        <v>1366</v>
      </c>
      <c r="E18299" t="str">
        <f t="shared" si="289"/>
        <v>&gt;$200K</v>
      </c>
    </row>
    <row r="18300" spans="1:5" x14ac:dyDescent="0.3">
      <c r="A18300" s="33" t="s">
        <v>126</v>
      </c>
      <c r="B18300" s="33" t="s">
        <v>88</v>
      </c>
      <c r="C18300" s="33">
        <v>147500</v>
      </c>
      <c r="D18300" s="33" t="s">
        <v>2152</v>
      </c>
      <c r="E18300" t="str">
        <f t="shared" si="289"/>
        <v>$125K-$200K</v>
      </c>
    </row>
    <row r="18301" spans="1:5" x14ac:dyDescent="0.3">
      <c r="A18301" s="33" t="s">
        <v>0</v>
      </c>
      <c r="B18301" s="33" t="s">
        <v>54</v>
      </c>
      <c r="C18301" s="33">
        <v>65250</v>
      </c>
      <c r="D18301" s="33" t="s">
        <v>6762</v>
      </c>
      <c r="E18301" t="str">
        <f t="shared" si="289"/>
        <v>&lt;$75K</v>
      </c>
    </row>
    <row r="18302" spans="1:5" x14ac:dyDescent="0.3">
      <c r="A18302" s="33" t="s">
        <v>0</v>
      </c>
      <c r="B18302" s="33" t="s">
        <v>54</v>
      </c>
      <c r="C18302" s="33">
        <v>105138</v>
      </c>
      <c r="D18302" s="33" t="s">
        <v>3786</v>
      </c>
      <c r="E18302" t="str">
        <f t="shared" si="289"/>
        <v>$100K-$125K</v>
      </c>
    </row>
    <row r="18303" spans="1:5" x14ac:dyDescent="0.3">
      <c r="A18303" s="33" t="s">
        <v>0</v>
      </c>
      <c r="B18303" s="33" t="s">
        <v>53</v>
      </c>
      <c r="C18303" s="33"/>
      <c r="D18303" s="33" t="s">
        <v>218</v>
      </c>
      <c r="E18303" t="str">
        <f t="shared" si="289"/>
        <v>No Data</v>
      </c>
    </row>
    <row r="18304" spans="1:5" x14ac:dyDescent="0.3">
      <c r="A18304" s="33" t="s">
        <v>4</v>
      </c>
      <c r="B18304" s="33" t="s">
        <v>110</v>
      </c>
      <c r="C18304" s="33">
        <v>133000</v>
      </c>
      <c r="D18304" s="33" t="s">
        <v>3052</v>
      </c>
      <c r="E18304" t="str">
        <f t="shared" si="289"/>
        <v>$125K-$200K</v>
      </c>
    </row>
    <row r="18305" spans="1:5" x14ac:dyDescent="0.3">
      <c r="A18305" s="33" t="s">
        <v>125</v>
      </c>
      <c r="B18305" s="33" t="s">
        <v>53</v>
      </c>
      <c r="C18305" s="33">
        <v>82500</v>
      </c>
      <c r="D18305" s="33" t="s">
        <v>6763</v>
      </c>
      <c r="E18305" t="str">
        <f t="shared" si="289"/>
        <v>$75K-$100K</v>
      </c>
    </row>
    <row r="18306" spans="1:5" x14ac:dyDescent="0.3">
      <c r="A18306" s="33" t="s">
        <v>2</v>
      </c>
      <c r="B18306" s="33" t="s">
        <v>53</v>
      </c>
      <c r="C18306" s="33">
        <v>90000</v>
      </c>
      <c r="D18306" s="33" t="s">
        <v>1120</v>
      </c>
      <c r="E18306" t="str">
        <f t="shared" si="289"/>
        <v>$75K-$100K</v>
      </c>
    </row>
    <row r="18307" spans="1:5" x14ac:dyDescent="0.3">
      <c r="A18307" s="33" t="s">
        <v>4</v>
      </c>
      <c r="B18307" s="33" t="s">
        <v>53</v>
      </c>
      <c r="C18307" s="33">
        <v>165000</v>
      </c>
      <c r="D18307" s="33" t="s">
        <v>238</v>
      </c>
      <c r="E18307" t="str">
        <f t="shared" ref="E18307:E18370" si="290">_xlfn.XLOOKUP(C18307,$H$16:$H$21,$G$16:$G$21,,1)</f>
        <v>$125K-$200K</v>
      </c>
    </row>
    <row r="18308" spans="1:5" x14ac:dyDescent="0.3">
      <c r="A18308" s="33" t="s">
        <v>2</v>
      </c>
      <c r="B18308" s="33" t="s">
        <v>53</v>
      </c>
      <c r="C18308" s="33">
        <v>157500</v>
      </c>
      <c r="D18308" s="33" t="s">
        <v>431</v>
      </c>
      <c r="E18308" t="str">
        <f t="shared" si="290"/>
        <v>$125K-$200K</v>
      </c>
    </row>
    <row r="18309" spans="1:5" x14ac:dyDescent="0.3">
      <c r="A18309" s="33" t="s">
        <v>4</v>
      </c>
      <c r="B18309" s="33" t="s">
        <v>53</v>
      </c>
      <c r="C18309" s="33"/>
      <c r="D18309" s="33" t="s">
        <v>213</v>
      </c>
      <c r="E18309" t="str">
        <f t="shared" si="290"/>
        <v>No Data</v>
      </c>
    </row>
    <row r="18310" spans="1:5" x14ac:dyDescent="0.3">
      <c r="A18310" s="33" t="s">
        <v>126</v>
      </c>
      <c r="B18310" s="33" t="s">
        <v>54</v>
      </c>
      <c r="C18310" s="33">
        <v>157500</v>
      </c>
      <c r="D18310" s="33" t="s">
        <v>230</v>
      </c>
      <c r="E18310" t="str">
        <f t="shared" si="290"/>
        <v>$125K-$200K</v>
      </c>
    </row>
    <row r="18311" spans="1:5" x14ac:dyDescent="0.3">
      <c r="A18311" s="33" t="s">
        <v>4</v>
      </c>
      <c r="B18311" s="33" t="s">
        <v>90</v>
      </c>
      <c r="C18311" s="33">
        <v>96773</v>
      </c>
      <c r="D18311" s="33" t="s">
        <v>294</v>
      </c>
      <c r="E18311" t="str">
        <f t="shared" si="290"/>
        <v>$75K-$100K</v>
      </c>
    </row>
    <row r="18312" spans="1:5" x14ac:dyDescent="0.3">
      <c r="A18312" s="33" t="s">
        <v>126</v>
      </c>
      <c r="B18312" s="33" t="s">
        <v>53</v>
      </c>
      <c r="C18312" s="33"/>
      <c r="D18312" s="33" t="s">
        <v>228</v>
      </c>
      <c r="E18312" t="str">
        <f t="shared" si="290"/>
        <v>No Data</v>
      </c>
    </row>
    <row r="18313" spans="1:5" x14ac:dyDescent="0.3">
      <c r="A18313" s="33" t="s">
        <v>125</v>
      </c>
      <c r="B18313" s="33" t="s">
        <v>53</v>
      </c>
      <c r="C18313" s="33">
        <v>146500</v>
      </c>
      <c r="D18313" s="33" t="s">
        <v>1659</v>
      </c>
      <c r="E18313" t="str">
        <f t="shared" si="290"/>
        <v>$125K-$200K</v>
      </c>
    </row>
    <row r="18314" spans="1:5" x14ac:dyDescent="0.3">
      <c r="A18314" s="33" t="s">
        <v>2</v>
      </c>
      <c r="B18314" s="33" t="s">
        <v>53</v>
      </c>
      <c r="C18314" s="33"/>
      <c r="D18314" s="33" t="s">
        <v>6764</v>
      </c>
      <c r="E18314" t="str">
        <f t="shared" si="290"/>
        <v>No Data</v>
      </c>
    </row>
    <row r="18315" spans="1:5" x14ac:dyDescent="0.3">
      <c r="A18315" s="33" t="s">
        <v>0</v>
      </c>
      <c r="B18315" s="33" t="s">
        <v>53</v>
      </c>
      <c r="C18315" s="33">
        <v>245000</v>
      </c>
      <c r="D18315" s="33" t="s">
        <v>6765</v>
      </c>
      <c r="E18315" t="str">
        <f t="shared" si="290"/>
        <v>&gt;$200K</v>
      </c>
    </row>
    <row r="18316" spans="1:5" x14ac:dyDescent="0.3">
      <c r="A18316" s="33" t="s">
        <v>0</v>
      </c>
      <c r="B18316" s="33" t="s">
        <v>53</v>
      </c>
      <c r="C18316" s="33"/>
      <c r="D18316" s="33" t="s">
        <v>6454</v>
      </c>
      <c r="E18316" t="str">
        <f t="shared" si="290"/>
        <v>No Data</v>
      </c>
    </row>
    <row r="18317" spans="1:5" x14ac:dyDescent="0.3">
      <c r="A18317" s="33" t="s">
        <v>0</v>
      </c>
      <c r="B18317" s="33" t="s">
        <v>53</v>
      </c>
      <c r="C18317" s="33">
        <v>99486</v>
      </c>
      <c r="D18317" s="33" t="s">
        <v>6766</v>
      </c>
      <c r="E18317" t="str">
        <f t="shared" si="290"/>
        <v>$75K-$100K</v>
      </c>
    </row>
    <row r="18318" spans="1:5" x14ac:dyDescent="0.3">
      <c r="A18318" s="33" t="s">
        <v>4</v>
      </c>
      <c r="B18318" s="33" t="s">
        <v>53</v>
      </c>
      <c r="C18318" s="33">
        <v>85000</v>
      </c>
      <c r="D18318" s="33" t="s">
        <v>268</v>
      </c>
      <c r="E18318" t="str">
        <f t="shared" si="290"/>
        <v>$75K-$100K</v>
      </c>
    </row>
    <row r="18319" spans="1:5" x14ac:dyDescent="0.3">
      <c r="A18319" s="33" t="s">
        <v>2</v>
      </c>
      <c r="B18319" s="33" t="s">
        <v>53</v>
      </c>
      <c r="C18319" s="33">
        <v>125000</v>
      </c>
      <c r="D18319" s="33" t="s">
        <v>1441</v>
      </c>
      <c r="E18319" t="str">
        <f t="shared" si="290"/>
        <v>$100K-$125K</v>
      </c>
    </row>
    <row r="18320" spans="1:5" x14ac:dyDescent="0.3">
      <c r="A18320" s="33" t="s">
        <v>129</v>
      </c>
      <c r="B18320" s="33" t="s">
        <v>114</v>
      </c>
      <c r="C18320" s="33">
        <v>79200</v>
      </c>
      <c r="D18320" s="33" t="s">
        <v>1013</v>
      </c>
      <c r="E18320" t="str">
        <f t="shared" si="290"/>
        <v>$75K-$100K</v>
      </c>
    </row>
    <row r="18321" spans="1:5" x14ac:dyDescent="0.3">
      <c r="A18321" s="33" t="s">
        <v>4</v>
      </c>
      <c r="B18321" s="33" t="s">
        <v>53</v>
      </c>
      <c r="C18321" s="33">
        <v>147730.59375</v>
      </c>
      <c r="D18321" s="33" t="s">
        <v>6767</v>
      </c>
      <c r="E18321" t="str">
        <f t="shared" si="290"/>
        <v>$125K-$200K</v>
      </c>
    </row>
    <row r="18322" spans="1:5" x14ac:dyDescent="0.3">
      <c r="A18322" s="33" t="s">
        <v>2</v>
      </c>
      <c r="B18322" s="33" t="s">
        <v>53</v>
      </c>
      <c r="C18322" s="33"/>
      <c r="D18322" s="33" t="s">
        <v>441</v>
      </c>
      <c r="E18322" t="str">
        <f t="shared" si="290"/>
        <v>No Data</v>
      </c>
    </row>
    <row r="18323" spans="1:5" x14ac:dyDescent="0.3">
      <c r="A18323" s="33" t="s">
        <v>4</v>
      </c>
      <c r="B18323" s="33" t="s">
        <v>53</v>
      </c>
      <c r="C18323" s="33"/>
      <c r="D18323" s="33" t="s">
        <v>307</v>
      </c>
      <c r="E18323" t="str">
        <f t="shared" si="290"/>
        <v>No Data</v>
      </c>
    </row>
    <row r="18324" spans="1:5" x14ac:dyDescent="0.3">
      <c r="A18324" s="33" t="s">
        <v>4</v>
      </c>
      <c r="B18324" s="33" t="s">
        <v>53</v>
      </c>
      <c r="C18324" s="33"/>
      <c r="D18324" s="33" t="s">
        <v>258</v>
      </c>
      <c r="E18324" t="str">
        <f t="shared" si="290"/>
        <v>No Data</v>
      </c>
    </row>
    <row r="18325" spans="1:5" x14ac:dyDescent="0.3">
      <c r="A18325" s="33" t="s">
        <v>126</v>
      </c>
      <c r="B18325" s="33" t="s">
        <v>53</v>
      </c>
      <c r="C18325" s="33">
        <v>147500</v>
      </c>
      <c r="D18325" s="33" t="s">
        <v>6768</v>
      </c>
      <c r="E18325" t="str">
        <f t="shared" si="290"/>
        <v>$125K-$200K</v>
      </c>
    </row>
    <row r="18326" spans="1:5" x14ac:dyDescent="0.3">
      <c r="A18326" s="33" t="s">
        <v>1</v>
      </c>
      <c r="B18326" s="33" t="s">
        <v>67</v>
      </c>
      <c r="C18326" s="33">
        <v>69000</v>
      </c>
      <c r="D18326" s="33" t="s">
        <v>5081</v>
      </c>
      <c r="E18326" t="str">
        <f t="shared" si="290"/>
        <v>&lt;$75K</v>
      </c>
    </row>
    <row r="18327" spans="1:5" x14ac:dyDescent="0.3">
      <c r="A18327" s="33" t="s">
        <v>0</v>
      </c>
      <c r="B18327" s="33" t="s">
        <v>53</v>
      </c>
      <c r="C18327" s="33"/>
      <c r="D18327" s="33" t="s">
        <v>258</v>
      </c>
      <c r="E18327" t="str">
        <f t="shared" si="290"/>
        <v>No Data</v>
      </c>
    </row>
    <row r="18328" spans="1:5" x14ac:dyDescent="0.3">
      <c r="A18328" s="33" t="s">
        <v>0</v>
      </c>
      <c r="B18328" s="33" t="s">
        <v>53</v>
      </c>
      <c r="C18328" s="33">
        <v>115000</v>
      </c>
      <c r="D18328" s="33" t="s">
        <v>2639</v>
      </c>
      <c r="E18328" t="str">
        <f t="shared" si="290"/>
        <v>$100K-$125K</v>
      </c>
    </row>
    <row r="18329" spans="1:5" x14ac:dyDescent="0.3">
      <c r="A18329" s="33" t="s">
        <v>0</v>
      </c>
      <c r="B18329" s="33" t="s">
        <v>53</v>
      </c>
      <c r="C18329" s="33">
        <v>92500</v>
      </c>
      <c r="D18329" s="33" t="s">
        <v>349</v>
      </c>
      <c r="E18329" t="str">
        <f t="shared" si="290"/>
        <v>$75K-$100K</v>
      </c>
    </row>
    <row r="18330" spans="1:5" x14ac:dyDescent="0.3">
      <c r="A18330" s="33" t="s">
        <v>52</v>
      </c>
      <c r="B18330" s="33" t="s">
        <v>106</v>
      </c>
      <c r="C18330" s="33">
        <v>48000</v>
      </c>
      <c r="D18330" s="33" t="s">
        <v>6769</v>
      </c>
      <c r="E18330" t="str">
        <f t="shared" si="290"/>
        <v>&lt;$75K</v>
      </c>
    </row>
    <row r="18331" spans="1:5" x14ac:dyDescent="0.3">
      <c r="A18331" s="33" t="s">
        <v>2</v>
      </c>
      <c r="B18331" s="33" t="s">
        <v>53</v>
      </c>
      <c r="C18331" s="33">
        <v>87500</v>
      </c>
      <c r="D18331" s="33" t="s">
        <v>6770</v>
      </c>
      <c r="E18331" t="str">
        <f t="shared" si="290"/>
        <v>$75K-$100K</v>
      </c>
    </row>
    <row r="18332" spans="1:5" x14ac:dyDescent="0.3">
      <c r="A18332" s="33" t="s">
        <v>0</v>
      </c>
      <c r="B18332" s="33" t="s">
        <v>53</v>
      </c>
      <c r="C18332" s="33">
        <v>216500</v>
      </c>
      <c r="D18332" s="33" t="s">
        <v>524</v>
      </c>
      <c r="E18332" t="str">
        <f t="shared" si="290"/>
        <v>&gt;$200K</v>
      </c>
    </row>
    <row r="18333" spans="1:5" x14ac:dyDescent="0.3">
      <c r="A18333" s="33" t="s">
        <v>4</v>
      </c>
      <c r="B18333" s="33" t="s">
        <v>53</v>
      </c>
      <c r="C18333" s="33">
        <v>125000</v>
      </c>
      <c r="D18333" s="33" t="s">
        <v>480</v>
      </c>
      <c r="E18333" t="str">
        <f t="shared" si="290"/>
        <v>$100K-$125K</v>
      </c>
    </row>
    <row r="18334" spans="1:5" x14ac:dyDescent="0.3">
      <c r="A18334" s="33" t="s">
        <v>0</v>
      </c>
      <c r="B18334" s="33" t="s">
        <v>53</v>
      </c>
      <c r="C18334" s="33">
        <v>128464</v>
      </c>
      <c r="D18334" s="33" t="s">
        <v>3420</v>
      </c>
      <c r="E18334" t="str">
        <f t="shared" si="290"/>
        <v>$125K-$200K</v>
      </c>
    </row>
    <row r="18335" spans="1:5" x14ac:dyDescent="0.3">
      <c r="A18335" s="33" t="s">
        <v>2</v>
      </c>
      <c r="B18335" s="33" t="s">
        <v>53</v>
      </c>
      <c r="C18335" s="33"/>
      <c r="D18335" s="33" t="s">
        <v>480</v>
      </c>
      <c r="E18335" t="str">
        <f t="shared" si="290"/>
        <v>No Data</v>
      </c>
    </row>
    <row r="18336" spans="1:5" x14ac:dyDescent="0.3">
      <c r="A18336" s="33" t="s">
        <v>2</v>
      </c>
      <c r="B18336" s="33" t="s">
        <v>53</v>
      </c>
      <c r="C18336" s="33">
        <v>103000</v>
      </c>
      <c r="D18336" s="33" t="s">
        <v>6771</v>
      </c>
      <c r="E18336" t="str">
        <f t="shared" si="290"/>
        <v>$100K-$125K</v>
      </c>
    </row>
    <row r="18337" spans="1:5" x14ac:dyDescent="0.3">
      <c r="A18337" s="33" t="s">
        <v>2</v>
      </c>
      <c r="B18337" s="33" t="s">
        <v>70</v>
      </c>
      <c r="C18337" s="33">
        <v>57500</v>
      </c>
      <c r="D18337" s="33" t="s">
        <v>1076</v>
      </c>
      <c r="E18337" t="str">
        <f t="shared" si="290"/>
        <v>&lt;$75K</v>
      </c>
    </row>
    <row r="18338" spans="1:5" x14ac:dyDescent="0.3">
      <c r="A18338" s="33" t="s">
        <v>0</v>
      </c>
      <c r="B18338" s="33" t="s">
        <v>54</v>
      </c>
      <c r="C18338" s="33"/>
      <c r="D18338" s="33" t="s">
        <v>258</v>
      </c>
      <c r="E18338" t="str">
        <f t="shared" si="290"/>
        <v>No Data</v>
      </c>
    </row>
    <row r="18339" spans="1:5" x14ac:dyDescent="0.3">
      <c r="A18339" s="33" t="s">
        <v>0</v>
      </c>
      <c r="B18339" s="33" t="s">
        <v>53</v>
      </c>
      <c r="C18339" s="33">
        <v>95005</v>
      </c>
      <c r="D18339" s="33" t="s">
        <v>792</v>
      </c>
      <c r="E18339" t="str">
        <f t="shared" si="290"/>
        <v>$75K-$100K</v>
      </c>
    </row>
    <row r="18340" spans="1:5" x14ac:dyDescent="0.3">
      <c r="A18340" s="33" t="s">
        <v>0</v>
      </c>
      <c r="B18340" s="33" t="s">
        <v>53</v>
      </c>
      <c r="C18340" s="33">
        <v>175000</v>
      </c>
      <c r="D18340" s="33" t="s">
        <v>6772</v>
      </c>
      <c r="E18340" t="str">
        <f t="shared" si="290"/>
        <v>$125K-$200K</v>
      </c>
    </row>
    <row r="18341" spans="1:5" x14ac:dyDescent="0.3">
      <c r="A18341" s="33" t="s">
        <v>128</v>
      </c>
      <c r="B18341" s="33" t="s">
        <v>97</v>
      </c>
      <c r="C18341" s="33">
        <v>157500</v>
      </c>
      <c r="D18341" s="33" t="s">
        <v>1580</v>
      </c>
      <c r="E18341" t="str">
        <f t="shared" si="290"/>
        <v>$125K-$200K</v>
      </c>
    </row>
    <row r="18342" spans="1:5" x14ac:dyDescent="0.3">
      <c r="A18342" s="33" t="s">
        <v>0</v>
      </c>
      <c r="B18342" s="33" t="s">
        <v>53</v>
      </c>
      <c r="C18342" s="33">
        <v>55000</v>
      </c>
      <c r="D18342" s="33" t="s">
        <v>6773</v>
      </c>
      <c r="E18342" t="str">
        <f t="shared" si="290"/>
        <v>&lt;$75K</v>
      </c>
    </row>
    <row r="18343" spans="1:5" x14ac:dyDescent="0.3">
      <c r="A18343" s="33" t="s">
        <v>128</v>
      </c>
      <c r="B18343" s="33" t="s">
        <v>86</v>
      </c>
      <c r="C18343" s="33">
        <v>89100</v>
      </c>
      <c r="D18343" s="33" t="s">
        <v>2968</v>
      </c>
      <c r="E18343" t="str">
        <f t="shared" si="290"/>
        <v>$75K-$100K</v>
      </c>
    </row>
    <row r="18344" spans="1:5" x14ac:dyDescent="0.3">
      <c r="A18344" s="33" t="s">
        <v>128</v>
      </c>
      <c r="B18344" s="33" t="s">
        <v>53</v>
      </c>
      <c r="C18344" s="33">
        <v>88128</v>
      </c>
      <c r="D18344" s="33" t="s">
        <v>1031</v>
      </c>
      <c r="E18344" t="str">
        <f t="shared" si="290"/>
        <v>$75K-$100K</v>
      </c>
    </row>
    <row r="18345" spans="1:5" x14ac:dyDescent="0.3">
      <c r="A18345" s="33" t="s">
        <v>2</v>
      </c>
      <c r="B18345" s="33" t="s">
        <v>53</v>
      </c>
      <c r="C18345" s="33">
        <v>55330</v>
      </c>
      <c r="D18345" s="33" t="s">
        <v>4723</v>
      </c>
      <c r="E18345" t="str">
        <f t="shared" si="290"/>
        <v>&lt;$75K</v>
      </c>
    </row>
    <row r="18346" spans="1:5" x14ac:dyDescent="0.3">
      <c r="A18346" s="33" t="s">
        <v>0</v>
      </c>
      <c r="B18346" s="33" t="s">
        <v>53</v>
      </c>
      <c r="C18346" s="33"/>
      <c r="D18346" s="33" t="s">
        <v>810</v>
      </c>
      <c r="E18346" t="str">
        <f t="shared" si="290"/>
        <v>No Data</v>
      </c>
    </row>
    <row r="18347" spans="1:5" x14ac:dyDescent="0.3">
      <c r="A18347" s="33" t="s">
        <v>2</v>
      </c>
      <c r="B18347" s="33" t="s">
        <v>53</v>
      </c>
      <c r="C18347" s="33">
        <v>112500</v>
      </c>
      <c r="D18347" s="33" t="s">
        <v>1998</v>
      </c>
      <c r="E18347" t="str">
        <f t="shared" si="290"/>
        <v>$100K-$125K</v>
      </c>
    </row>
    <row r="18348" spans="1:5" x14ac:dyDescent="0.3">
      <c r="A18348" s="33" t="s">
        <v>4</v>
      </c>
      <c r="B18348" s="33" t="s">
        <v>88</v>
      </c>
      <c r="C18348" s="33">
        <v>45000</v>
      </c>
      <c r="D18348" s="33" t="s">
        <v>4132</v>
      </c>
      <c r="E18348" t="str">
        <f t="shared" si="290"/>
        <v>&lt;$75K</v>
      </c>
    </row>
    <row r="18349" spans="1:5" x14ac:dyDescent="0.3">
      <c r="A18349" s="33" t="s">
        <v>2</v>
      </c>
      <c r="B18349" s="33" t="s">
        <v>179</v>
      </c>
      <c r="C18349" s="33">
        <v>56700</v>
      </c>
      <c r="D18349" s="33" t="s">
        <v>4375</v>
      </c>
      <c r="E18349" t="str">
        <f t="shared" si="290"/>
        <v>&lt;$75K</v>
      </c>
    </row>
    <row r="18350" spans="1:5" x14ac:dyDescent="0.3">
      <c r="A18350" s="33" t="s">
        <v>4</v>
      </c>
      <c r="B18350" s="33" t="s">
        <v>54</v>
      </c>
      <c r="C18350" s="33"/>
      <c r="D18350" s="33" t="s">
        <v>4131</v>
      </c>
      <c r="E18350" t="str">
        <f t="shared" si="290"/>
        <v>No Data</v>
      </c>
    </row>
    <row r="18351" spans="1:5" x14ac:dyDescent="0.3">
      <c r="A18351" s="33" t="s">
        <v>128</v>
      </c>
      <c r="B18351" s="33" t="s">
        <v>72</v>
      </c>
      <c r="C18351" s="33">
        <v>157500</v>
      </c>
      <c r="D18351" s="33" t="s">
        <v>6774</v>
      </c>
      <c r="E18351" t="str">
        <f t="shared" si="290"/>
        <v>$125K-$200K</v>
      </c>
    </row>
    <row r="18352" spans="1:5" x14ac:dyDescent="0.3">
      <c r="A18352" s="33" t="s">
        <v>0</v>
      </c>
      <c r="B18352" s="33" t="s">
        <v>53</v>
      </c>
      <c r="C18352" s="33">
        <v>77150</v>
      </c>
      <c r="D18352" s="33" t="s">
        <v>6775</v>
      </c>
      <c r="E18352" t="str">
        <f t="shared" si="290"/>
        <v>$75K-$100K</v>
      </c>
    </row>
    <row r="18353" spans="1:5" x14ac:dyDescent="0.3">
      <c r="A18353" s="33" t="s">
        <v>2</v>
      </c>
      <c r="B18353" s="33" t="s">
        <v>53</v>
      </c>
      <c r="C18353" s="33"/>
      <c r="D18353" s="33" t="s">
        <v>268</v>
      </c>
      <c r="E18353" t="str">
        <f t="shared" si="290"/>
        <v>No Data</v>
      </c>
    </row>
    <row r="18354" spans="1:5" x14ac:dyDescent="0.3">
      <c r="A18354" s="33" t="s">
        <v>2</v>
      </c>
      <c r="B18354" s="33" t="s">
        <v>53</v>
      </c>
      <c r="C18354" s="33"/>
      <c r="D18354" s="33" t="s">
        <v>6776</v>
      </c>
      <c r="E18354" t="str">
        <f t="shared" si="290"/>
        <v>No Data</v>
      </c>
    </row>
    <row r="18355" spans="1:5" x14ac:dyDescent="0.3">
      <c r="A18355" s="33" t="s">
        <v>2</v>
      </c>
      <c r="B18355" s="33" t="s">
        <v>53</v>
      </c>
      <c r="C18355" s="33">
        <v>87500</v>
      </c>
      <c r="D18355" s="33" t="s">
        <v>6777</v>
      </c>
      <c r="E18355" t="str">
        <f t="shared" si="290"/>
        <v>$75K-$100K</v>
      </c>
    </row>
    <row r="18356" spans="1:5" x14ac:dyDescent="0.3">
      <c r="A18356" s="33" t="s">
        <v>2</v>
      </c>
      <c r="B18356" s="33" t="s">
        <v>53</v>
      </c>
      <c r="C18356" s="33">
        <v>32516</v>
      </c>
      <c r="D18356" s="33" t="s">
        <v>6778</v>
      </c>
      <c r="E18356" t="str">
        <f t="shared" si="290"/>
        <v>&lt;$75K</v>
      </c>
    </row>
    <row r="18357" spans="1:5" x14ac:dyDescent="0.3">
      <c r="A18357" s="33" t="s">
        <v>4</v>
      </c>
      <c r="B18357" s="33" t="s">
        <v>53</v>
      </c>
      <c r="C18357" s="33">
        <v>147500</v>
      </c>
      <c r="D18357" s="33" t="s">
        <v>6779</v>
      </c>
      <c r="E18357" t="str">
        <f t="shared" si="290"/>
        <v>$125K-$200K</v>
      </c>
    </row>
    <row r="18358" spans="1:5" x14ac:dyDescent="0.3">
      <c r="A18358" s="33" t="s">
        <v>2</v>
      </c>
      <c r="B18358" s="33" t="s">
        <v>53</v>
      </c>
      <c r="C18358" s="33"/>
      <c r="D18358" s="33" t="s">
        <v>6780</v>
      </c>
      <c r="E18358" t="str">
        <f t="shared" si="290"/>
        <v>No Data</v>
      </c>
    </row>
    <row r="18359" spans="1:5" x14ac:dyDescent="0.3">
      <c r="A18359" s="33" t="s">
        <v>0</v>
      </c>
      <c r="B18359" s="33" t="s">
        <v>53</v>
      </c>
      <c r="C18359" s="33">
        <v>145000</v>
      </c>
      <c r="D18359" s="33" t="s">
        <v>326</v>
      </c>
      <c r="E18359" t="str">
        <f t="shared" si="290"/>
        <v>$125K-$200K</v>
      </c>
    </row>
    <row r="18360" spans="1:5" x14ac:dyDescent="0.3">
      <c r="A18360" s="33" t="s">
        <v>0</v>
      </c>
      <c r="B18360" s="33" t="s">
        <v>84</v>
      </c>
      <c r="C18360" s="33">
        <v>147500</v>
      </c>
      <c r="D18360" s="33" t="s">
        <v>211</v>
      </c>
      <c r="E18360" t="str">
        <f t="shared" si="290"/>
        <v>$125K-$200K</v>
      </c>
    </row>
    <row r="18361" spans="1:5" x14ac:dyDescent="0.3">
      <c r="A18361" s="33" t="s">
        <v>2</v>
      </c>
      <c r="B18361" s="33" t="s">
        <v>53</v>
      </c>
      <c r="C18361" s="33"/>
      <c r="D18361" s="33" t="s">
        <v>1756</v>
      </c>
      <c r="E18361" t="str">
        <f t="shared" si="290"/>
        <v>No Data</v>
      </c>
    </row>
    <row r="18362" spans="1:5" x14ac:dyDescent="0.3">
      <c r="A18362" s="33" t="s">
        <v>2</v>
      </c>
      <c r="B18362" s="33" t="s">
        <v>53</v>
      </c>
      <c r="C18362" s="33">
        <v>75000</v>
      </c>
      <c r="D18362" s="33" t="s">
        <v>4285</v>
      </c>
      <c r="E18362" t="str">
        <f t="shared" si="290"/>
        <v>&lt;$75K</v>
      </c>
    </row>
    <row r="18363" spans="1:5" x14ac:dyDescent="0.3">
      <c r="A18363" s="33" t="s">
        <v>2</v>
      </c>
      <c r="B18363" s="33" t="s">
        <v>53</v>
      </c>
      <c r="C18363" s="33">
        <v>150000</v>
      </c>
      <c r="D18363" s="33" t="s">
        <v>905</v>
      </c>
      <c r="E18363" t="str">
        <f t="shared" si="290"/>
        <v>$125K-$200K</v>
      </c>
    </row>
    <row r="18364" spans="1:5" x14ac:dyDescent="0.3">
      <c r="A18364" s="33" t="s">
        <v>2</v>
      </c>
      <c r="B18364" s="33" t="s">
        <v>53</v>
      </c>
      <c r="C18364" s="33"/>
      <c r="D18364" s="33" t="s">
        <v>787</v>
      </c>
      <c r="E18364" t="str">
        <f t="shared" si="290"/>
        <v>No Data</v>
      </c>
    </row>
    <row r="18365" spans="1:5" x14ac:dyDescent="0.3">
      <c r="A18365" s="33" t="s">
        <v>2</v>
      </c>
      <c r="B18365" s="33" t="s">
        <v>53</v>
      </c>
      <c r="C18365" s="33">
        <v>55000</v>
      </c>
      <c r="D18365" s="33" t="s">
        <v>5616</v>
      </c>
      <c r="E18365" t="str">
        <f t="shared" si="290"/>
        <v>&lt;$75K</v>
      </c>
    </row>
    <row r="18366" spans="1:5" x14ac:dyDescent="0.3">
      <c r="A18366" s="33" t="s">
        <v>4</v>
      </c>
      <c r="B18366" s="33" t="s">
        <v>54</v>
      </c>
      <c r="C18366" s="33"/>
      <c r="D18366" s="33" t="s">
        <v>5439</v>
      </c>
      <c r="E18366" t="str">
        <f t="shared" si="290"/>
        <v>No Data</v>
      </c>
    </row>
    <row r="18367" spans="1:5" x14ac:dyDescent="0.3">
      <c r="A18367" s="33" t="s">
        <v>126</v>
      </c>
      <c r="B18367" s="33" t="s">
        <v>81</v>
      </c>
      <c r="C18367" s="33">
        <v>175000</v>
      </c>
      <c r="D18367" s="33" t="s">
        <v>230</v>
      </c>
      <c r="E18367" t="str">
        <f t="shared" si="290"/>
        <v>$125K-$200K</v>
      </c>
    </row>
    <row r="18368" spans="1:5" x14ac:dyDescent="0.3">
      <c r="A18368" s="33" t="s">
        <v>4</v>
      </c>
      <c r="B18368" s="33" t="s">
        <v>53</v>
      </c>
      <c r="C18368" s="33"/>
      <c r="D18368" s="33" t="s">
        <v>1777</v>
      </c>
      <c r="E18368" t="str">
        <f t="shared" si="290"/>
        <v>No Data</v>
      </c>
    </row>
    <row r="18369" spans="1:5" x14ac:dyDescent="0.3">
      <c r="A18369" s="33" t="s">
        <v>4</v>
      </c>
      <c r="B18369" s="33" t="s">
        <v>124</v>
      </c>
      <c r="C18369" s="33">
        <v>96773</v>
      </c>
      <c r="D18369" s="33" t="s">
        <v>211</v>
      </c>
      <c r="E18369" t="str">
        <f t="shared" si="290"/>
        <v>$75K-$100K</v>
      </c>
    </row>
    <row r="18370" spans="1:5" x14ac:dyDescent="0.3">
      <c r="A18370" s="33" t="s">
        <v>2</v>
      </c>
      <c r="B18370" s="33" t="s">
        <v>53</v>
      </c>
      <c r="C18370" s="33"/>
      <c r="D18370" s="33" t="s">
        <v>4610</v>
      </c>
      <c r="E18370" t="str">
        <f t="shared" si="290"/>
        <v>No Data</v>
      </c>
    </row>
    <row r="18371" spans="1:5" x14ac:dyDescent="0.3">
      <c r="A18371" s="33" t="s">
        <v>4</v>
      </c>
      <c r="B18371" s="33" t="s">
        <v>53</v>
      </c>
      <c r="C18371" s="33">
        <v>200000</v>
      </c>
      <c r="D18371" s="33" t="s">
        <v>315</v>
      </c>
      <c r="E18371" t="str">
        <f t="shared" ref="E18371:E18434" si="291">_xlfn.XLOOKUP(C18371,$H$16:$H$21,$G$16:$G$21,,1)</f>
        <v>$125K-$200K</v>
      </c>
    </row>
    <row r="18372" spans="1:5" x14ac:dyDescent="0.3">
      <c r="A18372" s="33" t="s">
        <v>0</v>
      </c>
      <c r="B18372" s="33" t="s">
        <v>53</v>
      </c>
      <c r="C18372" s="33">
        <v>157500</v>
      </c>
      <c r="D18372" s="33" t="s">
        <v>1260</v>
      </c>
      <c r="E18372" t="str">
        <f t="shared" si="291"/>
        <v>$125K-$200K</v>
      </c>
    </row>
    <row r="18373" spans="1:5" x14ac:dyDescent="0.3">
      <c r="A18373" s="33" t="s">
        <v>125</v>
      </c>
      <c r="B18373" s="33" t="s">
        <v>53</v>
      </c>
      <c r="C18373" s="33"/>
      <c r="D18373" s="33" t="s">
        <v>278</v>
      </c>
      <c r="E18373" t="str">
        <f t="shared" si="291"/>
        <v>No Data</v>
      </c>
    </row>
    <row r="18374" spans="1:5" x14ac:dyDescent="0.3">
      <c r="A18374" s="33" t="s">
        <v>0</v>
      </c>
      <c r="B18374" s="33" t="s">
        <v>53</v>
      </c>
      <c r="C18374" s="33">
        <v>150000</v>
      </c>
      <c r="D18374" s="33" t="s">
        <v>6781</v>
      </c>
      <c r="E18374" t="str">
        <f t="shared" si="291"/>
        <v>$125K-$200K</v>
      </c>
    </row>
    <row r="18375" spans="1:5" x14ac:dyDescent="0.3">
      <c r="A18375" s="33" t="s">
        <v>0</v>
      </c>
      <c r="B18375" s="33" t="s">
        <v>72</v>
      </c>
      <c r="C18375" s="33">
        <v>69962.5</v>
      </c>
      <c r="D18375" s="33" t="s">
        <v>1664</v>
      </c>
      <c r="E18375" t="str">
        <f t="shared" si="291"/>
        <v>&lt;$75K</v>
      </c>
    </row>
    <row r="18376" spans="1:5" x14ac:dyDescent="0.3">
      <c r="A18376" s="33" t="s">
        <v>2</v>
      </c>
      <c r="B18376" s="33" t="s">
        <v>53</v>
      </c>
      <c r="C18376" s="33"/>
      <c r="D18376" s="33" t="s">
        <v>6782</v>
      </c>
      <c r="E18376" t="str">
        <f t="shared" si="291"/>
        <v>No Data</v>
      </c>
    </row>
    <row r="18377" spans="1:5" x14ac:dyDescent="0.3">
      <c r="A18377" s="33" t="s">
        <v>2</v>
      </c>
      <c r="B18377" s="33" t="s">
        <v>53</v>
      </c>
      <c r="C18377" s="33"/>
      <c r="D18377" s="33" t="s">
        <v>1427</v>
      </c>
      <c r="E18377" t="str">
        <f t="shared" si="291"/>
        <v>No Data</v>
      </c>
    </row>
    <row r="18378" spans="1:5" x14ac:dyDescent="0.3">
      <c r="A18378" s="33" t="s">
        <v>2</v>
      </c>
      <c r="B18378" s="33" t="s">
        <v>53</v>
      </c>
      <c r="C18378" s="33">
        <v>150000</v>
      </c>
      <c r="D18378" s="33" t="s">
        <v>611</v>
      </c>
      <c r="E18378" t="str">
        <f t="shared" si="291"/>
        <v>$125K-$200K</v>
      </c>
    </row>
    <row r="18379" spans="1:5" x14ac:dyDescent="0.3">
      <c r="A18379" s="33" t="s">
        <v>126</v>
      </c>
      <c r="B18379" s="33" t="s">
        <v>103</v>
      </c>
      <c r="C18379" s="33">
        <v>147500</v>
      </c>
      <c r="D18379" s="33" t="s">
        <v>267</v>
      </c>
      <c r="E18379" t="str">
        <f t="shared" si="291"/>
        <v>$125K-$200K</v>
      </c>
    </row>
    <row r="18380" spans="1:5" x14ac:dyDescent="0.3">
      <c r="A18380" s="33" t="s">
        <v>2</v>
      </c>
      <c r="B18380" s="33" t="s">
        <v>90</v>
      </c>
      <c r="C18380" s="33">
        <v>111175</v>
      </c>
      <c r="D18380" s="33" t="s">
        <v>294</v>
      </c>
      <c r="E18380" t="str">
        <f t="shared" si="291"/>
        <v>$100K-$125K</v>
      </c>
    </row>
    <row r="18381" spans="1:5" x14ac:dyDescent="0.3">
      <c r="A18381" s="33" t="s">
        <v>4</v>
      </c>
      <c r="B18381" s="33" t="s">
        <v>53</v>
      </c>
      <c r="C18381" s="33"/>
      <c r="D18381" s="33" t="s">
        <v>2943</v>
      </c>
      <c r="E18381" t="str">
        <f t="shared" si="291"/>
        <v>No Data</v>
      </c>
    </row>
    <row r="18382" spans="1:5" x14ac:dyDescent="0.3">
      <c r="A18382" s="33" t="s">
        <v>4</v>
      </c>
      <c r="B18382" s="33" t="s">
        <v>53</v>
      </c>
      <c r="C18382" s="33"/>
      <c r="D18382" s="33" t="s">
        <v>249</v>
      </c>
      <c r="E18382" t="str">
        <f t="shared" si="291"/>
        <v>No Data</v>
      </c>
    </row>
    <row r="18383" spans="1:5" x14ac:dyDescent="0.3">
      <c r="A18383" s="33" t="s">
        <v>2</v>
      </c>
      <c r="B18383" s="33" t="s">
        <v>97</v>
      </c>
      <c r="C18383" s="33">
        <v>89100</v>
      </c>
      <c r="D18383" s="33" t="s">
        <v>6299</v>
      </c>
      <c r="E18383" t="str">
        <f t="shared" si="291"/>
        <v>$75K-$100K</v>
      </c>
    </row>
    <row r="18384" spans="1:5" x14ac:dyDescent="0.3">
      <c r="A18384" s="33" t="s">
        <v>4</v>
      </c>
      <c r="B18384" s="33" t="s">
        <v>53</v>
      </c>
      <c r="C18384" s="33">
        <v>97500</v>
      </c>
      <c r="D18384" s="33" t="s">
        <v>232</v>
      </c>
      <c r="E18384" t="str">
        <f t="shared" si="291"/>
        <v>$75K-$100K</v>
      </c>
    </row>
    <row r="18385" spans="1:5" x14ac:dyDescent="0.3">
      <c r="A18385" s="33" t="s">
        <v>4</v>
      </c>
      <c r="B18385" s="33" t="s">
        <v>54</v>
      </c>
      <c r="C18385" s="33">
        <v>112500</v>
      </c>
      <c r="D18385" s="33" t="s">
        <v>5520</v>
      </c>
      <c r="E18385" t="str">
        <f t="shared" si="291"/>
        <v>$100K-$125K</v>
      </c>
    </row>
    <row r="18386" spans="1:5" x14ac:dyDescent="0.3">
      <c r="A18386" s="33" t="s">
        <v>52</v>
      </c>
      <c r="B18386" s="33" t="s">
        <v>106</v>
      </c>
      <c r="C18386" s="33">
        <v>99150</v>
      </c>
      <c r="D18386" s="33" t="s">
        <v>335</v>
      </c>
      <c r="E18386" t="str">
        <f t="shared" si="291"/>
        <v>$75K-$100K</v>
      </c>
    </row>
    <row r="18387" spans="1:5" x14ac:dyDescent="0.3">
      <c r="A18387" s="33" t="s">
        <v>2</v>
      </c>
      <c r="B18387" s="33" t="s">
        <v>53</v>
      </c>
      <c r="C18387" s="33"/>
      <c r="D18387" s="33" t="s">
        <v>336</v>
      </c>
      <c r="E18387" t="str">
        <f t="shared" si="291"/>
        <v>No Data</v>
      </c>
    </row>
    <row r="18388" spans="1:5" x14ac:dyDescent="0.3">
      <c r="A18388" s="33" t="s">
        <v>0</v>
      </c>
      <c r="B18388" s="33" t="s">
        <v>53</v>
      </c>
      <c r="C18388" s="33">
        <v>107500</v>
      </c>
      <c r="D18388" s="33" t="s">
        <v>222</v>
      </c>
      <c r="E18388" t="str">
        <f t="shared" si="291"/>
        <v>$100K-$125K</v>
      </c>
    </row>
    <row r="18389" spans="1:5" x14ac:dyDescent="0.3">
      <c r="A18389" s="33" t="s">
        <v>2</v>
      </c>
      <c r="B18389" s="33" t="s">
        <v>53</v>
      </c>
      <c r="C18389" s="33"/>
      <c r="D18389" s="33" t="s">
        <v>6783</v>
      </c>
      <c r="E18389" t="str">
        <f t="shared" si="291"/>
        <v>No Data</v>
      </c>
    </row>
    <row r="18390" spans="1:5" x14ac:dyDescent="0.3">
      <c r="A18390" s="33" t="s">
        <v>4</v>
      </c>
      <c r="B18390" s="33" t="s">
        <v>53</v>
      </c>
      <c r="C18390" s="33"/>
      <c r="D18390" s="33" t="s">
        <v>410</v>
      </c>
      <c r="E18390" t="str">
        <f t="shared" si="291"/>
        <v>No Data</v>
      </c>
    </row>
    <row r="18391" spans="1:5" x14ac:dyDescent="0.3">
      <c r="A18391" s="33" t="s">
        <v>52</v>
      </c>
      <c r="B18391" s="33" t="s">
        <v>53</v>
      </c>
      <c r="C18391" s="33"/>
      <c r="D18391" s="33" t="s">
        <v>268</v>
      </c>
      <c r="E18391" t="str">
        <f t="shared" si="291"/>
        <v>No Data</v>
      </c>
    </row>
    <row r="18392" spans="1:5" x14ac:dyDescent="0.3">
      <c r="A18392" s="33" t="s">
        <v>4</v>
      </c>
      <c r="B18392" s="33" t="s">
        <v>53</v>
      </c>
      <c r="C18392" s="33">
        <v>125000</v>
      </c>
      <c r="D18392" s="33" t="s">
        <v>6784</v>
      </c>
      <c r="E18392" t="str">
        <f t="shared" si="291"/>
        <v>$100K-$125K</v>
      </c>
    </row>
    <row r="18393" spans="1:5" x14ac:dyDescent="0.3">
      <c r="A18393" s="33" t="s">
        <v>125</v>
      </c>
      <c r="B18393" s="33" t="s">
        <v>53</v>
      </c>
      <c r="C18393" s="33">
        <v>77500</v>
      </c>
      <c r="D18393" s="33" t="s">
        <v>4481</v>
      </c>
      <c r="E18393" t="str">
        <f t="shared" si="291"/>
        <v>$75K-$100K</v>
      </c>
    </row>
    <row r="18394" spans="1:5" x14ac:dyDescent="0.3">
      <c r="A18394" s="33" t="s">
        <v>0</v>
      </c>
      <c r="B18394" s="33" t="s">
        <v>54</v>
      </c>
      <c r="C18394" s="33"/>
      <c r="D18394" s="33" t="s">
        <v>485</v>
      </c>
      <c r="E18394" t="str">
        <f t="shared" si="291"/>
        <v>No Data</v>
      </c>
    </row>
    <row r="18395" spans="1:5" x14ac:dyDescent="0.3">
      <c r="A18395" s="33" t="s">
        <v>2</v>
      </c>
      <c r="B18395" s="33" t="s">
        <v>53</v>
      </c>
      <c r="C18395" s="33">
        <v>95000</v>
      </c>
      <c r="D18395" s="33" t="s">
        <v>265</v>
      </c>
      <c r="E18395" t="str">
        <f t="shared" si="291"/>
        <v>$75K-$100K</v>
      </c>
    </row>
    <row r="18396" spans="1:5" x14ac:dyDescent="0.3">
      <c r="A18396" s="33" t="s">
        <v>4</v>
      </c>
      <c r="B18396" s="33" t="s">
        <v>88</v>
      </c>
      <c r="C18396" s="33">
        <v>96773</v>
      </c>
      <c r="D18396" s="33" t="s">
        <v>6785</v>
      </c>
      <c r="E18396" t="str">
        <f t="shared" si="291"/>
        <v>$75K-$100K</v>
      </c>
    </row>
    <row r="18397" spans="1:5" x14ac:dyDescent="0.3">
      <c r="A18397" s="33" t="s">
        <v>125</v>
      </c>
      <c r="B18397" s="33" t="s">
        <v>54</v>
      </c>
      <c r="C18397" s="33">
        <v>375000</v>
      </c>
      <c r="D18397" s="33" t="s">
        <v>6268</v>
      </c>
      <c r="E18397" t="str">
        <f t="shared" si="291"/>
        <v>&gt;$200K</v>
      </c>
    </row>
    <row r="18398" spans="1:5" x14ac:dyDescent="0.3">
      <c r="A18398" s="33" t="s">
        <v>129</v>
      </c>
      <c r="B18398" s="33" t="s">
        <v>53</v>
      </c>
      <c r="C18398" s="33">
        <v>187536</v>
      </c>
      <c r="D18398" s="33" t="s">
        <v>5845</v>
      </c>
      <c r="E18398" t="str">
        <f t="shared" si="291"/>
        <v>$125K-$200K</v>
      </c>
    </row>
    <row r="18399" spans="1:5" x14ac:dyDescent="0.3">
      <c r="A18399" s="33" t="s">
        <v>2</v>
      </c>
      <c r="B18399" s="33" t="s">
        <v>53</v>
      </c>
      <c r="C18399" s="33"/>
      <c r="D18399" s="33" t="s">
        <v>6426</v>
      </c>
      <c r="E18399" t="str">
        <f t="shared" si="291"/>
        <v>No Data</v>
      </c>
    </row>
    <row r="18400" spans="1:5" x14ac:dyDescent="0.3">
      <c r="A18400" s="33" t="s">
        <v>2</v>
      </c>
      <c r="B18400" s="33" t="s">
        <v>88</v>
      </c>
      <c r="C18400" s="33">
        <v>105000</v>
      </c>
      <c r="D18400" s="33" t="s">
        <v>811</v>
      </c>
      <c r="E18400" t="str">
        <f t="shared" si="291"/>
        <v>$100K-$125K</v>
      </c>
    </row>
    <row r="18401" spans="1:5" x14ac:dyDescent="0.3">
      <c r="A18401" s="33" t="s">
        <v>1</v>
      </c>
      <c r="B18401" s="33" t="s">
        <v>53</v>
      </c>
      <c r="C18401" s="33">
        <v>65000</v>
      </c>
      <c r="D18401" s="33" t="s">
        <v>905</v>
      </c>
      <c r="E18401" t="str">
        <f t="shared" si="291"/>
        <v>&lt;$75K</v>
      </c>
    </row>
    <row r="18402" spans="1:5" x14ac:dyDescent="0.3">
      <c r="A18402" s="33" t="s">
        <v>2</v>
      </c>
      <c r="B18402" s="33" t="s">
        <v>53</v>
      </c>
      <c r="C18402" s="33">
        <v>58157.5</v>
      </c>
      <c r="D18402" s="33" t="s">
        <v>6786</v>
      </c>
      <c r="E18402" t="str">
        <f t="shared" si="291"/>
        <v>&lt;$75K</v>
      </c>
    </row>
    <row r="18403" spans="1:5" x14ac:dyDescent="0.3">
      <c r="A18403" s="33" t="s">
        <v>2</v>
      </c>
      <c r="B18403" s="33" t="s">
        <v>53</v>
      </c>
      <c r="C18403" s="33"/>
      <c r="D18403" s="33" t="s">
        <v>4518</v>
      </c>
      <c r="E18403" t="str">
        <f t="shared" si="291"/>
        <v>No Data</v>
      </c>
    </row>
    <row r="18404" spans="1:5" x14ac:dyDescent="0.3">
      <c r="A18404" s="33" t="s">
        <v>2</v>
      </c>
      <c r="B18404" s="33" t="s">
        <v>53</v>
      </c>
      <c r="C18404" s="33">
        <v>70000</v>
      </c>
      <c r="D18404" s="33" t="s">
        <v>6787</v>
      </c>
      <c r="E18404" t="str">
        <f t="shared" si="291"/>
        <v>&lt;$75K</v>
      </c>
    </row>
    <row r="18405" spans="1:5" x14ac:dyDescent="0.3">
      <c r="A18405" s="33" t="s">
        <v>4</v>
      </c>
      <c r="B18405" s="33" t="s">
        <v>53</v>
      </c>
      <c r="C18405" s="33">
        <v>112500</v>
      </c>
      <c r="D18405" s="33" t="s">
        <v>1028</v>
      </c>
      <c r="E18405" t="str">
        <f t="shared" si="291"/>
        <v>$100K-$125K</v>
      </c>
    </row>
    <row r="18406" spans="1:5" x14ac:dyDescent="0.3">
      <c r="A18406" s="33" t="s">
        <v>0</v>
      </c>
      <c r="B18406" s="33" t="s">
        <v>81</v>
      </c>
      <c r="C18406" s="33"/>
      <c r="D18406" s="33" t="s">
        <v>499</v>
      </c>
      <c r="E18406" t="str">
        <f t="shared" si="291"/>
        <v>No Data</v>
      </c>
    </row>
    <row r="18407" spans="1:5" x14ac:dyDescent="0.3">
      <c r="A18407" s="33" t="s">
        <v>0</v>
      </c>
      <c r="B18407" s="33" t="s">
        <v>53</v>
      </c>
      <c r="C18407" s="33"/>
      <c r="D18407" s="33" t="s">
        <v>213</v>
      </c>
      <c r="E18407" t="str">
        <f t="shared" si="291"/>
        <v>No Data</v>
      </c>
    </row>
    <row r="18408" spans="1:5" x14ac:dyDescent="0.3">
      <c r="A18408" s="33" t="s">
        <v>0</v>
      </c>
      <c r="B18408" s="33" t="s">
        <v>53</v>
      </c>
      <c r="C18408" s="33">
        <v>190000</v>
      </c>
      <c r="D18408" s="33" t="s">
        <v>326</v>
      </c>
      <c r="E18408" t="str">
        <f t="shared" si="291"/>
        <v>$125K-$200K</v>
      </c>
    </row>
    <row r="18409" spans="1:5" x14ac:dyDescent="0.3">
      <c r="A18409" s="33" t="s">
        <v>2</v>
      </c>
      <c r="B18409" s="33" t="s">
        <v>53</v>
      </c>
      <c r="C18409" s="33"/>
      <c r="D18409" s="33" t="s">
        <v>6788</v>
      </c>
      <c r="E18409" t="str">
        <f t="shared" si="291"/>
        <v>No Data</v>
      </c>
    </row>
    <row r="18410" spans="1:5" x14ac:dyDescent="0.3">
      <c r="A18410" s="33" t="s">
        <v>2</v>
      </c>
      <c r="B18410" s="33" t="s">
        <v>53</v>
      </c>
      <c r="C18410" s="33"/>
      <c r="D18410" s="33" t="s">
        <v>389</v>
      </c>
      <c r="E18410" t="str">
        <f t="shared" si="291"/>
        <v>No Data</v>
      </c>
    </row>
    <row r="18411" spans="1:5" x14ac:dyDescent="0.3">
      <c r="A18411" s="33" t="s">
        <v>4</v>
      </c>
      <c r="B18411" s="33" t="s">
        <v>53</v>
      </c>
      <c r="C18411" s="33">
        <v>150000</v>
      </c>
      <c r="D18411" s="33" t="s">
        <v>225</v>
      </c>
      <c r="E18411" t="str">
        <f t="shared" si="291"/>
        <v>$125K-$200K</v>
      </c>
    </row>
    <row r="18412" spans="1:5" x14ac:dyDescent="0.3">
      <c r="A18412" s="33" t="s">
        <v>0</v>
      </c>
      <c r="B18412" s="33" t="s">
        <v>53</v>
      </c>
      <c r="C18412" s="33">
        <v>185000</v>
      </c>
      <c r="D18412" s="33" t="s">
        <v>4987</v>
      </c>
      <c r="E18412" t="str">
        <f t="shared" si="291"/>
        <v>$125K-$200K</v>
      </c>
    </row>
    <row r="18413" spans="1:5" x14ac:dyDescent="0.3">
      <c r="A18413" s="33" t="s">
        <v>0</v>
      </c>
      <c r="B18413" s="33" t="s">
        <v>53</v>
      </c>
      <c r="C18413" s="33">
        <v>90000</v>
      </c>
      <c r="D18413" s="33" t="s">
        <v>3152</v>
      </c>
      <c r="E18413" t="str">
        <f t="shared" si="291"/>
        <v>$75K-$100K</v>
      </c>
    </row>
    <row r="18414" spans="1:5" x14ac:dyDescent="0.3">
      <c r="A18414" s="33" t="s">
        <v>129</v>
      </c>
      <c r="B18414" s="33" t="s">
        <v>81</v>
      </c>
      <c r="C18414" s="33">
        <v>90000</v>
      </c>
      <c r="D18414" s="33" t="s">
        <v>845</v>
      </c>
      <c r="E18414" t="str">
        <f t="shared" si="291"/>
        <v>$75K-$100K</v>
      </c>
    </row>
    <row r="18415" spans="1:5" x14ac:dyDescent="0.3">
      <c r="A18415" s="33" t="s">
        <v>128</v>
      </c>
      <c r="B18415" s="33" t="s">
        <v>53</v>
      </c>
      <c r="C18415" s="33">
        <v>90000</v>
      </c>
      <c r="D18415" s="33" t="s">
        <v>6789</v>
      </c>
      <c r="E18415" t="str">
        <f t="shared" si="291"/>
        <v>$75K-$100K</v>
      </c>
    </row>
    <row r="18416" spans="1:5" x14ac:dyDescent="0.3">
      <c r="A18416" s="33" t="s">
        <v>0</v>
      </c>
      <c r="B18416" s="33" t="s">
        <v>53</v>
      </c>
      <c r="C18416" s="33">
        <v>115000</v>
      </c>
      <c r="D18416" s="33" t="s">
        <v>299</v>
      </c>
      <c r="E18416" t="str">
        <f t="shared" si="291"/>
        <v>$100K-$125K</v>
      </c>
    </row>
    <row r="18417" spans="1:5" x14ac:dyDescent="0.3">
      <c r="A18417" s="33" t="s">
        <v>2</v>
      </c>
      <c r="B18417" s="33" t="s">
        <v>53</v>
      </c>
      <c r="C18417" s="33">
        <v>107500</v>
      </c>
      <c r="D18417" s="33" t="s">
        <v>5080</v>
      </c>
      <c r="E18417" t="str">
        <f t="shared" si="291"/>
        <v>$100K-$125K</v>
      </c>
    </row>
    <row r="18418" spans="1:5" x14ac:dyDescent="0.3">
      <c r="A18418" s="33" t="s">
        <v>0</v>
      </c>
      <c r="B18418" s="33" t="s">
        <v>53</v>
      </c>
      <c r="C18418" s="33">
        <v>175000</v>
      </c>
      <c r="D18418" s="33" t="s">
        <v>4102</v>
      </c>
      <c r="E18418" t="str">
        <f t="shared" si="291"/>
        <v>$125K-$200K</v>
      </c>
    </row>
    <row r="18419" spans="1:5" x14ac:dyDescent="0.3">
      <c r="A18419" s="33" t="s">
        <v>2</v>
      </c>
      <c r="B18419" s="33" t="s">
        <v>53</v>
      </c>
      <c r="C18419" s="33">
        <v>65000</v>
      </c>
      <c r="D18419" s="33" t="s">
        <v>424</v>
      </c>
      <c r="E18419" t="str">
        <f t="shared" si="291"/>
        <v>&lt;$75K</v>
      </c>
    </row>
    <row r="18420" spans="1:5" x14ac:dyDescent="0.3">
      <c r="A18420" s="33" t="s">
        <v>129</v>
      </c>
      <c r="B18420" s="33" t="s">
        <v>121</v>
      </c>
      <c r="C18420" s="33">
        <v>37500</v>
      </c>
      <c r="D18420" s="33" t="s">
        <v>6790</v>
      </c>
      <c r="E18420" t="str">
        <f t="shared" si="291"/>
        <v>&lt;$75K</v>
      </c>
    </row>
    <row r="18421" spans="1:5" x14ac:dyDescent="0.3">
      <c r="A18421" s="33" t="s">
        <v>2</v>
      </c>
      <c r="B18421" s="33" t="s">
        <v>53</v>
      </c>
      <c r="C18421" s="33">
        <v>112500</v>
      </c>
      <c r="D18421" s="33" t="s">
        <v>3561</v>
      </c>
      <c r="E18421" t="str">
        <f t="shared" si="291"/>
        <v>$100K-$125K</v>
      </c>
    </row>
    <row r="18422" spans="1:5" x14ac:dyDescent="0.3">
      <c r="A18422" s="33" t="s">
        <v>2</v>
      </c>
      <c r="B18422" s="33" t="s">
        <v>53</v>
      </c>
      <c r="C18422" s="33"/>
      <c r="D18422" s="33" t="s">
        <v>339</v>
      </c>
      <c r="E18422" t="str">
        <f t="shared" si="291"/>
        <v>No Data</v>
      </c>
    </row>
    <row r="18423" spans="1:5" x14ac:dyDescent="0.3">
      <c r="A18423" s="33" t="s">
        <v>0</v>
      </c>
      <c r="B18423" s="33" t="s">
        <v>53</v>
      </c>
      <c r="C18423" s="33">
        <v>425000</v>
      </c>
      <c r="D18423" s="33" t="s">
        <v>583</v>
      </c>
      <c r="E18423" t="str">
        <f t="shared" si="291"/>
        <v>&gt;$200K</v>
      </c>
    </row>
    <row r="18424" spans="1:5" x14ac:dyDescent="0.3">
      <c r="A18424" s="33" t="s">
        <v>128</v>
      </c>
      <c r="B18424" s="33" t="s">
        <v>69</v>
      </c>
      <c r="C18424" s="33">
        <v>80850</v>
      </c>
      <c r="D18424" s="33" t="s">
        <v>294</v>
      </c>
      <c r="E18424" t="str">
        <f t="shared" si="291"/>
        <v>$75K-$100K</v>
      </c>
    </row>
    <row r="18425" spans="1:5" x14ac:dyDescent="0.3">
      <c r="A18425" s="33" t="s">
        <v>52</v>
      </c>
      <c r="B18425" s="33" t="s">
        <v>53</v>
      </c>
      <c r="C18425" s="33">
        <v>55000</v>
      </c>
      <c r="D18425" s="33" t="s">
        <v>1120</v>
      </c>
      <c r="E18425" t="str">
        <f t="shared" si="291"/>
        <v>&lt;$75K</v>
      </c>
    </row>
    <row r="18426" spans="1:5" x14ac:dyDescent="0.3">
      <c r="A18426" s="33" t="s">
        <v>0</v>
      </c>
      <c r="B18426" s="33" t="s">
        <v>53</v>
      </c>
      <c r="C18426" s="33"/>
      <c r="D18426" s="33" t="s">
        <v>6791</v>
      </c>
      <c r="E18426" t="str">
        <f t="shared" si="291"/>
        <v>No Data</v>
      </c>
    </row>
    <row r="18427" spans="1:5" x14ac:dyDescent="0.3">
      <c r="A18427" s="33" t="s">
        <v>0</v>
      </c>
      <c r="B18427" s="33" t="s">
        <v>53</v>
      </c>
      <c r="C18427" s="33">
        <v>177500</v>
      </c>
      <c r="D18427" s="33" t="s">
        <v>5370</v>
      </c>
      <c r="E18427" t="str">
        <f t="shared" si="291"/>
        <v>$125K-$200K</v>
      </c>
    </row>
    <row r="18428" spans="1:5" x14ac:dyDescent="0.3">
      <c r="A18428" s="33" t="s">
        <v>125</v>
      </c>
      <c r="B18428" s="33" t="s">
        <v>53</v>
      </c>
      <c r="C18428" s="33">
        <v>103477</v>
      </c>
      <c r="D18428" s="33" t="s">
        <v>1037</v>
      </c>
      <c r="E18428" t="str">
        <f t="shared" si="291"/>
        <v>$100K-$125K</v>
      </c>
    </row>
    <row r="18429" spans="1:5" x14ac:dyDescent="0.3">
      <c r="A18429" s="33" t="s">
        <v>0</v>
      </c>
      <c r="B18429" s="33" t="s">
        <v>113</v>
      </c>
      <c r="C18429" s="33">
        <v>157500</v>
      </c>
      <c r="D18429" s="33" t="s">
        <v>561</v>
      </c>
      <c r="E18429" t="str">
        <f t="shared" si="291"/>
        <v>$125K-$200K</v>
      </c>
    </row>
    <row r="18430" spans="1:5" x14ac:dyDescent="0.3">
      <c r="A18430" s="33" t="s">
        <v>129</v>
      </c>
      <c r="B18430" s="33" t="s">
        <v>57</v>
      </c>
      <c r="C18430" s="33">
        <v>116393</v>
      </c>
      <c r="D18430" s="33" t="s">
        <v>632</v>
      </c>
      <c r="E18430" t="str">
        <f t="shared" si="291"/>
        <v>$100K-$125K</v>
      </c>
    </row>
    <row r="18431" spans="1:5" x14ac:dyDescent="0.3">
      <c r="A18431" s="33" t="s">
        <v>128</v>
      </c>
      <c r="B18431" s="33" t="s">
        <v>53</v>
      </c>
      <c r="C18431" s="33">
        <v>155000</v>
      </c>
      <c r="D18431" s="33" t="s">
        <v>6167</v>
      </c>
      <c r="E18431" t="str">
        <f t="shared" si="291"/>
        <v>$125K-$200K</v>
      </c>
    </row>
    <row r="18432" spans="1:5" x14ac:dyDescent="0.3">
      <c r="A18432" s="33" t="s">
        <v>2</v>
      </c>
      <c r="B18432" s="33" t="s">
        <v>53</v>
      </c>
      <c r="C18432" s="33">
        <v>121560</v>
      </c>
      <c r="D18432" s="33" t="s">
        <v>476</v>
      </c>
      <c r="E18432" t="str">
        <f t="shared" si="291"/>
        <v>$100K-$125K</v>
      </c>
    </row>
    <row r="18433" spans="1:5" x14ac:dyDescent="0.3">
      <c r="A18433" s="33" t="s">
        <v>0</v>
      </c>
      <c r="B18433" s="33" t="s">
        <v>53</v>
      </c>
      <c r="C18433" s="33"/>
      <c r="D18433" s="33" t="s">
        <v>6792</v>
      </c>
      <c r="E18433" t="str">
        <f t="shared" si="291"/>
        <v>No Data</v>
      </c>
    </row>
    <row r="18434" spans="1:5" x14ac:dyDescent="0.3">
      <c r="A18434" s="33" t="s">
        <v>2</v>
      </c>
      <c r="B18434" s="33" t="s">
        <v>53</v>
      </c>
      <c r="C18434" s="33"/>
      <c r="D18434" s="33" t="s">
        <v>6178</v>
      </c>
      <c r="E18434" t="str">
        <f t="shared" si="291"/>
        <v>No Data</v>
      </c>
    </row>
    <row r="18435" spans="1:5" x14ac:dyDescent="0.3">
      <c r="A18435" s="33" t="s">
        <v>0</v>
      </c>
      <c r="B18435" s="33" t="s">
        <v>53</v>
      </c>
      <c r="C18435" s="33">
        <v>140000</v>
      </c>
      <c r="D18435" s="33" t="s">
        <v>232</v>
      </c>
      <c r="E18435" t="str">
        <f t="shared" ref="E18435:E18498" si="292">_xlfn.XLOOKUP(C18435,$H$16:$H$21,$G$16:$G$21,,1)</f>
        <v>$125K-$200K</v>
      </c>
    </row>
    <row r="18436" spans="1:5" x14ac:dyDescent="0.3">
      <c r="A18436" s="33" t="s">
        <v>1</v>
      </c>
      <c r="B18436" s="33" t="s">
        <v>112</v>
      </c>
      <c r="C18436" s="33">
        <v>79200</v>
      </c>
      <c r="D18436" s="33" t="s">
        <v>1573</v>
      </c>
      <c r="E18436" t="str">
        <f t="shared" si="292"/>
        <v>$75K-$100K</v>
      </c>
    </row>
    <row r="18437" spans="1:5" x14ac:dyDescent="0.3">
      <c r="A18437" s="33" t="s">
        <v>4</v>
      </c>
      <c r="B18437" s="33" t="s">
        <v>69</v>
      </c>
      <c r="C18437" s="33">
        <v>147500</v>
      </c>
      <c r="D18437" s="33" t="s">
        <v>6793</v>
      </c>
      <c r="E18437" t="str">
        <f t="shared" si="292"/>
        <v>$125K-$200K</v>
      </c>
    </row>
    <row r="18438" spans="1:5" x14ac:dyDescent="0.3">
      <c r="A18438" s="33" t="s">
        <v>52</v>
      </c>
      <c r="B18438" s="33" t="s">
        <v>123</v>
      </c>
      <c r="C18438" s="33">
        <v>63000</v>
      </c>
      <c r="D18438" s="33" t="s">
        <v>6794</v>
      </c>
      <c r="E18438" t="str">
        <f t="shared" si="292"/>
        <v>&lt;$75K</v>
      </c>
    </row>
    <row r="18439" spans="1:5" x14ac:dyDescent="0.3">
      <c r="A18439" s="33" t="s">
        <v>2</v>
      </c>
      <c r="B18439" s="33" t="s">
        <v>53</v>
      </c>
      <c r="C18439" s="33">
        <v>179000</v>
      </c>
      <c r="D18439" s="33" t="s">
        <v>1570</v>
      </c>
      <c r="E18439" t="str">
        <f t="shared" si="292"/>
        <v>$125K-$200K</v>
      </c>
    </row>
    <row r="18440" spans="1:5" x14ac:dyDescent="0.3">
      <c r="A18440" s="33" t="s">
        <v>2</v>
      </c>
      <c r="B18440" s="33" t="s">
        <v>53</v>
      </c>
      <c r="C18440" s="33"/>
      <c r="D18440" s="33" t="s">
        <v>6795</v>
      </c>
      <c r="E18440" t="str">
        <f t="shared" si="292"/>
        <v>No Data</v>
      </c>
    </row>
    <row r="18441" spans="1:5" x14ac:dyDescent="0.3">
      <c r="A18441" s="33" t="s">
        <v>125</v>
      </c>
      <c r="B18441" s="33" t="s">
        <v>53</v>
      </c>
      <c r="C18441" s="33">
        <v>63000</v>
      </c>
      <c r="D18441" s="33" t="s">
        <v>353</v>
      </c>
      <c r="E18441" t="str">
        <f t="shared" si="292"/>
        <v>&lt;$75K</v>
      </c>
    </row>
    <row r="18442" spans="1:5" x14ac:dyDescent="0.3">
      <c r="A18442" s="33" t="s">
        <v>2</v>
      </c>
      <c r="B18442" s="33" t="s">
        <v>53</v>
      </c>
      <c r="C18442" s="33"/>
      <c r="D18442" s="33" t="s">
        <v>6796</v>
      </c>
      <c r="E18442" t="str">
        <f t="shared" si="292"/>
        <v>No Data</v>
      </c>
    </row>
    <row r="18443" spans="1:5" x14ac:dyDescent="0.3">
      <c r="A18443" s="33" t="s">
        <v>4</v>
      </c>
      <c r="B18443" s="33" t="s">
        <v>53</v>
      </c>
      <c r="C18443" s="33">
        <v>120000</v>
      </c>
      <c r="D18443" s="33" t="s">
        <v>268</v>
      </c>
      <c r="E18443" t="str">
        <f t="shared" si="292"/>
        <v>$100K-$125K</v>
      </c>
    </row>
    <row r="18444" spans="1:5" x14ac:dyDescent="0.3">
      <c r="A18444" s="33" t="s">
        <v>2</v>
      </c>
      <c r="B18444" s="33" t="s">
        <v>104</v>
      </c>
      <c r="C18444" s="33">
        <v>111175</v>
      </c>
      <c r="D18444" s="33" t="s">
        <v>267</v>
      </c>
      <c r="E18444" t="str">
        <f t="shared" si="292"/>
        <v>$100K-$125K</v>
      </c>
    </row>
    <row r="18445" spans="1:5" x14ac:dyDescent="0.3">
      <c r="A18445" s="33" t="s">
        <v>0</v>
      </c>
      <c r="B18445" s="33" t="s">
        <v>123</v>
      </c>
      <c r="C18445" s="33">
        <v>139216</v>
      </c>
      <c r="D18445" s="33" t="s">
        <v>335</v>
      </c>
      <c r="E18445" t="str">
        <f t="shared" si="292"/>
        <v>$125K-$200K</v>
      </c>
    </row>
    <row r="18446" spans="1:5" x14ac:dyDescent="0.3">
      <c r="A18446" s="33" t="s">
        <v>0</v>
      </c>
      <c r="B18446" s="33" t="s">
        <v>53</v>
      </c>
      <c r="C18446" s="33">
        <v>78000</v>
      </c>
      <c r="D18446" s="33" t="s">
        <v>6797</v>
      </c>
      <c r="E18446" t="str">
        <f t="shared" si="292"/>
        <v>$75K-$100K</v>
      </c>
    </row>
    <row r="18447" spans="1:5" x14ac:dyDescent="0.3">
      <c r="A18447" s="33" t="s">
        <v>128</v>
      </c>
      <c r="B18447" s="33" t="s">
        <v>53</v>
      </c>
      <c r="C18447" s="33">
        <v>126000</v>
      </c>
      <c r="D18447" s="33" t="s">
        <v>591</v>
      </c>
      <c r="E18447" t="str">
        <f t="shared" si="292"/>
        <v>$125K-$200K</v>
      </c>
    </row>
    <row r="18448" spans="1:5" x14ac:dyDescent="0.3">
      <c r="A18448" s="33" t="s">
        <v>125</v>
      </c>
      <c r="B18448" s="33" t="s">
        <v>53</v>
      </c>
      <c r="C18448" s="33"/>
      <c r="D18448" s="33" t="s">
        <v>6798</v>
      </c>
      <c r="E18448" t="str">
        <f t="shared" si="292"/>
        <v>No Data</v>
      </c>
    </row>
    <row r="18449" spans="1:5" x14ac:dyDescent="0.3">
      <c r="A18449" s="33" t="s">
        <v>0</v>
      </c>
      <c r="B18449" s="33" t="s">
        <v>53</v>
      </c>
      <c r="C18449" s="33">
        <v>281450.5</v>
      </c>
      <c r="D18449" s="33" t="s">
        <v>482</v>
      </c>
      <c r="E18449" t="str">
        <f t="shared" si="292"/>
        <v>&gt;$200K</v>
      </c>
    </row>
    <row r="18450" spans="1:5" x14ac:dyDescent="0.3">
      <c r="A18450" s="33" t="s">
        <v>2</v>
      </c>
      <c r="B18450" s="33" t="s">
        <v>53</v>
      </c>
      <c r="C18450" s="33">
        <v>82000</v>
      </c>
      <c r="D18450" s="33" t="s">
        <v>520</v>
      </c>
      <c r="E18450" t="str">
        <f t="shared" si="292"/>
        <v>$75K-$100K</v>
      </c>
    </row>
    <row r="18451" spans="1:5" x14ac:dyDescent="0.3">
      <c r="A18451" s="33" t="s">
        <v>128</v>
      </c>
      <c r="B18451" s="33" t="s">
        <v>53</v>
      </c>
      <c r="C18451" s="33">
        <v>170000</v>
      </c>
      <c r="D18451" s="33" t="s">
        <v>242</v>
      </c>
      <c r="E18451" t="str">
        <f t="shared" si="292"/>
        <v>$125K-$200K</v>
      </c>
    </row>
    <row r="18452" spans="1:5" x14ac:dyDescent="0.3">
      <c r="A18452" s="33" t="s">
        <v>128</v>
      </c>
      <c r="B18452" s="33" t="s">
        <v>53</v>
      </c>
      <c r="C18452" s="33">
        <v>125000</v>
      </c>
      <c r="D18452" s="33" t="s">
        <v>2279</v>
      </c>
      <c r="E18452" t="str">
        <f t="shared" si="292"/>
        <v>$100K-$125K</v>
      </c>
    </row>
    <row r="18453" spans="1:5" x14ac:dyDescent="0.3">
      <c r="A18453" s="33" t="s">
        <v>2</v>
      </c>
      <c r="B18453" s="33" t="s">
        <v>53</v>
      </c>
      <c r="C18453" s="33">
        <v>125000</v>
      </c>
      <c r="D18453" s="33" t="s">
        <v>232</v>
      </c>
      <c r="E18453" t="str">
        <f t="shared" si="292"/>
        <v>$100K-$125K</v>
      </c>
    </row>
    <row r="18454" spans="1:5" x14ac:dyDescent="0.3">
      <c r="A18454" s="33" t="s">
        <v>126</v>
      </c>
      <c r="B18454" s="33" t="s">
        <v>53</v>
      </c>
      <c r="C18454" s="33">
        <v>110000</v>
      </c>
      <c r="D18454" s="33" t="s">
        <v>1498</v>
      </c>
      <c r="E18454" t="str">
        <f t="shared" si="292"/>
        <v>$100K-$125K</v>
      </c>
    </row>
    <row r="18455" spans="1:5" x14ac:dyDescent="0.3">
      <c r="A18455" s="33" t="s">
        <v>4</v>
      </c>
      <c r="B18455" s="33" t="s">
        <v>53</v>
      </c>
      <c r="C18455" s="33">
        <v>150000</v>
      </c>
      <c r="D18455" s="33" t="s">
        <v>1392</v>
      </c>
      <c r="E18455" t="str">
        <f t="shared" si="292"/>
        <v>$125K-$200K</v>
      </c>
    </row>
    <row r="18456" spans="1:5" x14ac:dyDescent="0.3">
      <c r="A18456" s="33" t="s">
        <v>0</v>
      </c>
      <c r="B18456" s="33" t="s">
        <v>72</v>
      </c>
      <c r="C18456" s="33">
        <v>132500</v>
      </c>
      <c r="D18456" s="33" t="s">
        <v>1664</v>
      </c>
      <c r="E18456" t="str">
        <f t="shared" si="292"/>
        <v>$125K-$200K</v>
      </c>
    </row>
    <row r="18457" spans="1:5" x14ac:dyDescent="0.3">
      <c r="A18457" s="33" t="s">
        <v>0</v>
      </c>
      <c r="B18457" s="33" t="s">
        <v>53</v>
      </c>
      <c r="C18457" s="33">
        <v>85500</v>
      </c>
      <c r="D18457" s="33" t="s">
        <v>6799</v>
      </c>
      <c r="E18457" t="str">
        <f t="shared" si="292"/>
        <v>$75K-$100K</v>
      </c>
    </row>
    <row r="18458" spans="1:5" x14ac:dyDescent="0.3">
      <c r="A18458" s="33" t="s">
        <v>0</v>
      </c>
      <c r="B18458" s="33" t="s">
        <v>53</v>
      </c>
      <c r="C18458" s="33">
        <v>160000</v>
      </c>
      <c r="D18458" s="33" t="s">
        <v>4079</v>
      </c>
      <c r="E18458" t="str">
        <f t="shared" si="292"/>
        <v>$125K-$200K</v>
      </c>
    </row>
    <row r="18459" spans="1:5" x14ac:dyDescent="0.3">
      <c r="A18459" s="33" t="s">
        <v>125</v>
      </c>
      <c r="B18459" s="33" t="s">
        <v>68</v>
      </c>
      <c r="C18459" s="33"/>
      <c r="D18459" s="33" t="s">
        <v>6800</v>
      </c>
      <c r="E18459" t="str">
        <f t="shared" si="292"/>
        <v>No Data</v>
      </c>
    </row>
    <row r="18460" spans="1:5" x14ac:dyDescent="0.3">
      <c r="A18460" s="33" t="s">
        <v>4</v>
      </c>
      <c r="B18460" s="33" t="s">
        <v>53</v>
      </c>
      <c r="C18460" s="33">
        <v>157500</v>
      </c>
      <c r="D18460" s="33" t="s">
        <v>366</v>
      </c>
      <c r="E18460" t="str">
        <f t="shared" si="292"/>
        <v>$125K-$200K</v>
      </c>
    </row>
    <row r="18461" spans="1:5" x14ac:dyDescent="0.3">
      <c r="A18461" s="33" t="s">
        <v>2</v>
      </c>
      <c r="B18461" s="33" t="s">
        <v>163</v>
      </c>
      <c r="C18461" s="33">
        <v>59400</v>
      </c>
      <c r="D18461" s="33" t="s">
        <v>963</v>
      </c>
      <c r="E18461" t="str">
        <f t="shared" si="292"/>
        <v>&lt;$75K</v>
      </c>
    </row>
    <row r="18462" spans="1:5" x14ac:dyDescent="0.3">
      <c r="A18462" s="33" t="s">
        <v>125</v>
      </c>
      <c r="B18462" s="33" t="s">
        <v>53</v>
      </c>
      <c r="C18462" s="33">
        <v>175375</v>
      </c>
      <c r="D18462" s="33" t="s">
        <v>218</v>
      </c>
      <c r="E18462" t="str">
        <f t="shared" si="292"/>
        <v>$125K-$200K</v>
      </c>
    </row>
    <row r="18463" spans="1:5" x14ac:dyDescent="0.3">
      <c r="A18463" s="33" t="s">
        <v>0</v>
      </c>
      <c r="B18463" s="33" t="s">
        <v>67</v>
      </c>
      <c r="C18463" s="33">
        <v>79200</v>
      </c>
      <c r="D18463" s="33" t="s">
        <v>834</v>
      </c>
      <c r="E18463" t="str">
        <f t="shared" si="292"/>
        <v>$75K-$100K</v>
      </c>
    </row>
    <row r="18464" spans="1:5" x14ac:dyDescent="0.3">
      <c r="A18464" s="33" t="s">
        <v>1</v>
      </c>
      <c r="B18464" s="33" t="s">
        <v>53</v>
      </c>
      <c r="C18464" s="33">
        <v>130000</v>
      </c>
      <c r="D18464" s="33" t="s">
        <v>294</v>
      </c>
      <c r="E18464" t="str">
        <f t="shared" si="292"/>
        <v>$125K-$200K</v>
      </c>
    </row>
    <row r="18465" spans="1:5" x14ac:dyDescent="0.3">
      <c r="A18465" s="33" t="s">
        <v>0</v>
      </c>
      <c r="B18465" s="33" t="s">
        <v>53</v>
      </c>
      <c r="C18465" s="33"/>
      <c r="D18465" s="33" t="s">
        <v>232</v>
      </c>
      <c r="E18465" t="str">
        <f t="shared" si="292"/>
        <v>No Data</v>
      </c>
    </row>
    <row r="18466" spans="1:5" x14ac:dyDescent="0.3">
      <c r="A18466" s="33" t="s">
        <v>4</v>
      </c>
      <c r="B18466" s="33" t="s">
        <v>53</v>
      </c>
      <c r="C18466" s="33">
        <v>87500</v>
      </c>
      <c r="D18466" s="33" t="s">
        <v>232</v>
      </c>
      <c r="E18466" t="str">
        <f t="shared" si="292"/>
        <v>$75K-$100K</v>
      </c>
    </row>
    <row r="18467" spans="1:5" x14ac:dyDescent="0.3">
      <c r="A18467" s="33" t="s">
        <v>0</v>
      </c>
      <c r="B18467" s="33" t="s">
        <v>53</v>
      </c>
      <c r="C18467" s="33"/>
      <c r="D18467" s="33" t="s">
        <v>389</v>
      </c>
      <c r="E18467" t="str">
        <f t="shared" si="292"/>
        <v>No Data</v>
      </c>
    </row>
    <row r="18468" spans="1:5" x14ac:dyDescent="0.3">
      <c r="A18468" s="33" t="s">
        <v>4</v>
      </c>
      <c r="B18468" s="33" t="s">
        <v>53</v>
      </c>
      <c r="C18468" s="33">
        <v>110000</v>
      </c>
      <c r="D18468" s="33" t="s">
        <v>4375</v>
      </c>
      <c r="E18468" t="str">
        <f t="shared" si="292"/>
        <v>$100K-$125K</v>
      </c>
    </row>
    <row r="18469" spans="1:5" x14ac:dyDescent="0.3">
      <c r="A18469" s="33" t="s">
        <v>2</v>
      </c>
      <c r="B18469" s="33" t="s">
        <v>53</v>
      </c>
      <c r="C18469" s="33"/>
      <c r="D18469" s="33" t="s">
        <v>253</v>
      </c>
      <c r="E18469" t="str">
        <f t="shared" si="292"/>
        <v>No Data</v>
      </c>
    </row>
    <row r="18470" spans="1:5" x14ac:dyDescent="0.3">
      <c r="A18470" s="33" t="s">
        <v>0</v>
      </c>
      <c r="B18470" s="33" t="s">
        <v>53</v>
      </c>
      <c r="C18470" s="33">
        <v>128464</v>
      </c>
      <c r="D18470" s="33" t="s">
        <v>4415</v>
      </c>
      <c r="E18470" t="str">
        <f t="shared" si="292"/>
        <v>$125K-$200K</v>
      </c>
    </row>
    <row r="18471" spans="1:5" x14ac:dyDescent="0.3">
      <c r="A18471" s="33" t="s">
        <v>1</v>
      </c>
      <c r="B18471" s="33" t="s">
        <v>53</v>
      </c>
      <c r="C18471" s="33"/>
      <c r="D18471" s="33" t="s">
        <v>5201</v>
      </c>
      <c r="E18471" t="str">
        <f t="shared" si="292"/>
        <v>No Data</v>
      </c>
    </row>
    <row r="18472" spans="1:5" x14ac:dyDescent="0.3">
      <c r="A18472" s="33" t="s">
        <v>4</v>
      </c>
      <c r="B18472" s="33" t="s">
        <v>53</v>
      </c>
      <c r="C18472" s="33"/>
      <c r="D18472" s="33" t="s">
        <v>6801</v>
      </c>
      <c r="E18472" t="str">
        <f t="shared" si="292"/>
        <v>No Data</v>
      </c>
    </row>
    <row r="18473" spans="1:5" x14ac:dyDescent="0.3">
      <c r="A18473" s="33" t="s">
        <v>2</v>
      </c>
      <c r="B18473" s="33" t="s">
        <v>53</v>
      </c>
      <c r="C18473" s="33">
        <v>65000</v>
      </c>
      <c r="D18473" s="33" t="s">
        <v>6802</v>
      </c>
      <c r="E18473" t="str">
        <f t="shared" si="292"/>
        <v>&lt;$75K</v>
      </c>
    </row>
    <row r="18474" spans="1:5" x14ac:dyDescent="0.3">
      <c r="A18474" s="33" t="s">
        <v>2</v>
      </c>
      <c r="B18474" s="33" t="s">
        <v>53</v>
      </c>
      <c r="C18474" s="33">
        <v>117500</v>
      </c>
      <c r="D18474" s="33" t="s">
        <v>1078</v>
      </c>
      <c r="E18474" t="str">
        <f t="shared" si="292"/>
        <v>$100K-$125K</v>
      </c>
    </row>
    <row r="18475" spans="1:5" x14ac:dyDescent="0.3">
      <c r="A18475" s="33" t="s">
        <v>4</v>
      </c>
      <c r="B18475" s="33" t="s">
        <v>53</v>
      </c>
      <c r="C18475" s="33"/>
      <c r="D18475" s="33" t="s">
        <v>1105</v>
      </c>
      <c r="E18475" t="str">
        <f t="shared" si="292"/>
        <v>No Data</v>
      </c>
    </row>
    <row r="18476" spans="1:5" x14ac:dyDescent="0.3">
      <c r="A18476" s="33" t="s">
        <v>0</v>
      </c>
      <c r="B18476" s="33" t="s">
        <v>53</v>
      </c>
      <c r="C18476" s="33">
        <v>108678</v>
      </c>
      <c r="D18476" s="33" t="s">
        <v>6803</v>
      </c>
      <c r="E18476" t="str">
        <f t="shared" si="292"/>
        <v>$100K-$125K</v>
      </c>
    </row>
    <row r="18477" spans="1:5" x14ac:dyDescent="0.3">
      <c r="A18477" s="33" t="s">
        <v>126</v>
      </c>
      <c r="B18477" s="33" t="s">
        <v>54</v>
      </c>
      <c r="C18477" s="33">
        <v>120000</v>
      </c>
      <c r="D18477" s="33" t="s">
        <v>1319</v>
      </c>
      <c r="E18477" t="str">
        <f t="shared" si="292"/>
        <v>$100K-$125K</v>
      </c>
    </row>
    <row r="18478" spans="1:5" x14ac:dyDescent="0.3">
      <c r="A18478" s="33" t="s">
        <v>0</v>
      </c>
      <c r="B18478" s="33" t="s">
        <v>53</v>
      </c>
      <c r="C18478" s="33"/>
      <c r="D18478" s="33" t="s">
        <v>1142</v>
      </c>
      <c r="E18478" t="str">
        <f t="shared" si="292"/>
        <v>No Data</v>
      </c>
    </row>
    <row r="18479" spans="1:5" x14ac:dyDescent="0.3">
      <c r="A18479" s="33" t="s">
        <v>4</v>
      </c>
      <c r="B18479" s="33" t="s">
        <v>65</v>
      </c>
      <c r="C18479" s="33">
        <v>147500</v>
      </c>
      <c r="D18479" s="33" t="s">
        <v>211</v>
      </c>
      <c r="E18479" t="str">
        <f t="shared" si="292"/>
        <v>$125K-$200K</v>
      </c>
    </row>
    <row r="18480" spans="1:5" x14ac:dyDescent="0.3">
      <c r="A18480" s="33" t="s">
        <v>2</v>
      </c>
      <c r="B18480" s="33" t="s">
        <v>53</v>
      </c>
      <c r="C18480" s="33">
        <v>85000</v>
      </c>
      <c r="D18480" s="33" t="s">
        <v>486</v>
      </c>
      <c r="E18480" t="str">
        <f t="shared" si="292"/>
        <v>$75K-$100K</v>
      </c>
    </row>
    <row r="18481" spans="1:5" x14ac:dyDescent="0.3">
      <c r="A18481" s="33" t="s">
        <v>0</v>
      </c>
      <c r="B18481" s="33" t="s">
        <v>53</v>
      </c>
      <c r="C18481" s="33"/>
      <c r="D18481" s="33" t="s">
        <v>258</v>
      </c>
      <c r="E18481" t="str">
        <f t="shared" si="292"/>
        <v>No Data</v>
      </c>
    </row>
    <row r="18482" spans="1:5" x14ac:dyDescent="0.3">
      <c r="A18482" s="33" t="s">
        <v>126</v>
      </c>
      <c r="B18482" s="33" t="s">
        <v>69</v>
      </c>
      <c r="C18482" s="33">
        <v>147500</v>
      </c>
      <c r="D18482" s="33" t="s">
        <v>845</v>
      </c>
      <c r="E18482" t="str">
        <f t="shared" si="292"/>
        <v>$125K-$200K</v>
      </c>
    </row>
    <row r="18483" spans="1:5" x14ac:dyDescent="0.3">
      <c r="A18483" s="33" t="s">
        <v>2</v>
      </c>
      <c r="B18483" s="33" t="s">
        <v>53</v>
      </c>
      <c r="C18483" s="33">
        <v>127000</v>
      </c>
      <c r="D18483" s="33" t="s">
        <v>1639</v>
      </c>
      <c r="E18483" t="str">
        <f t="shared" si="292"/>
        <v>$125K-$200K</v>
      </c>
    </row>
    <row r="18484" spans="1:5" x14ac:dyDescent="0.3">
      <c r="A18484" s="33" t="s">
        <v>4</v>
      </c>
      <c r="B18484" s="33" t="s">
        <v>53</v>
      </c>
      <c r="C18484" s="33">
        <v>211000</v>
      </c>
      <c r="D18484" s="33" t="s">
        <v>225</v>
      </c>
      <c r="E18484" t="str">
        <f t="shared" si="292"/>
        <v>&gt;$200K</v>
      </c>
    </row>
    <row r="18485" spans="1:5" x14ac:dyDescent="0.3">
      <c r="A18485" s="33" t="s">
        <v>4</v>
      </c>
      <c r="B18485" s="33" t="s">
        <v>53</v>
      </c>
      <c r="C18485" s="33"/>
      <c r="D18485" s="33" t="s">
        <v>1397</v>
      </c>
      <c r="E18485" t="str">
        <f t="shared" si="292"/>
        <v>No Data</v>
      </c>
    </row>
    <row r="18486" spans="1:5" x14ac:dyDescent="0.3">
      <c r="A18486" s="33" t="s">
        <v>4</v>
      </c>
      <c r="B18486" s="33" t="s">
        <v>53</v>
      </c>
      <c r="C18486" s="33"/>
      <c r="D18486" s="33" t="s">
        <v>6804</v>
      </c>
      <c r="E18486" t="str">
        <f t="shared" si="292"/>
        <v>No Data</v>
      </c>
    </row>
    <row r="18487" spans="1:5" x14ac:dyDescent="0.3">
      <c r="A18487" s="33" t="s">
        <v>4</v>
      </c>
      <c r="B18487" s="33" t="s">
        <v>88</v>
      </c>
      <c r="C18487" s="33">
        <v>147500</v>
      </c>
      <c r="D18487" s="33" t="s">
        <v>2603</v>
      </c>
      <c r="E18487" t="str">
        <f t="shared" si="292"/>
        <v>$125K-$200K</v>
      </c>
    </row>
    <row r="18488" spans="1:5" x14ac:dyDescent="0.3">
      <c r="A18488" s="33" t="s">
        <v>125</v>
      </c>
      <c r="B18488" s="33" t="s">
        <v>53</v>
      </c>
      <c r="C18488" s="33">
        <v>102000</v>
      </c>
      <c r="D18488" s="33" t="s">
        <v>520</v>
      </c>
      <c r="E18488" t="str">
        <f t="shared" si="292"/>
        <v>$100K-$125K</v>
      </c>
    </row>
    <row r="18489" spans="1:5" x14ac:dyDescent="0.3">
      <c r="A18489" s="33" t="s">
        <v>4</v>
      </c>
      <c r="B18489" s="33" t="s">
        <v>53</v>
      </c>
      <c r="C18489" s="33">
        <v>175000</v>
      </c>
      <c r="D18489" s="33" t="s">
        <v>6805</v>
      </c>
      <c r="E18489" t="str">
        <f t="shared" si="292"/>
        <v>$125K-$200K</v>
      </c>
    </row>
    <row r="18490" spans="1:5" x14ac:dyDescent="0.3">
      <c r="A18490" s="33" t="s">
        <v>2</v>
      </c>
      <c r="B18490" s="33" t="s">
        <v>53</v>
      </c>
      <c r="C18490" s="33"/>
      <c r="D18490" s="33" t="s">
        <v>252</v>
      </c>
      <c r="E18490" t="str">
        <f t="shared" si="292"/>
        <v>No Data</v>
      </c>
    </row>
    <row r="18491" spans="1:5" x14ac:dyDescent="0.3">
      <c r="A18491" s="33" t="s">
        <v>0</v>
      </c>
      <c r="B18491" s="33" t="s">
        <v>53</v>
      </c>
      <c r="C18491" s="33">
        <v>77000</v>
      </c>
      <c r="D18491" s="33" t="s">
        <v>6806</v>
      </c>
      <c r="E18491" t="str">
        <f t="shared" si="292"/>
        <v>$75K-$100K</v>
      </c>
    </row>
    <row r="18492" spans="1:5" x14ac:dyDescent="0.3">
      <c r="A18492" s="33" t="s">
        <v>125</v>
      </c>
      <c r="B18492" s="33" t="s">
        <v>93</v>
      </c>
      <c r="C18492" s="33">
        <v>111175</v>
      </c>
      <c r="D18492" s="33" t="s">
        <v>896</v>
      </c>
      <c r="E18492" t="str">
        <f t="shared" si="292"/>
        <v>$100K-$125K</v>
      </c>
    </row>
    <row r="18493" spans="1:5" x14ac:dyDescent="0.3">
      <c r="A18493" s="33" t="s">
        <v>2</v>
      </c>
      <c r="B18493" s="33" t="s">
        <v>53</v>
      </c>
      <c r="C18493" s="33">
        <v>90000</v>
      </c>
      <c r="D18493" s="33" t="s">
        <v>314</v>
      </c>
      <c r="E18493" t="str">
        <f t="shared" si="292"/>
        <v>$75K-$100K</v>
      </c>
    </row>
    <row r="18494" spans="1:5" x14ac:dyDescent="0.3">
      <c r="A18494" s="33" t="s">
        <v>4</v>
      </c>
      <c r="B18494" s="33" t="s">
        <v>72</v>
      </c>
      <c r="C18494" s="33">
        <v>131580</v>
      </c>
      <c r="D18494" s="33" t="s">
        <v>3791</v>
      </c>
      <c r="E18494" t="str">
        <f t="shared" si="292"/>
        <v>$125K-$200K</v>
      </c>
    </row>
    <row r="18495" spans="1:5" x14ac:dyDescent="0.3">
      <c r="A18495" s="33" t="s">
        <v>128</v>
      </c>
      <c r="B18495" s="33" t="s">
        <v>53</v>
      </c>
      <c r="C18495" s="33"/>
      <c r="D18495" s="33" t="s">
        <v>218</v>
      </c>
      <c r="E18495" t="str">
        <f t="shared" si="292"/>
        <v>No Data</v>
      </c>
    </row>
    <row r="18496" spans="1:5" x14ac:dyDescent="0.3">
      <c r="A18496" s="33" t="s">
        <v>1</v>
      </c>
      <c r="B18496" s="33" t="s">
        <v>53</v>
      </c>
      <c r="C18496" s="33">
        <v>179000</v>
      </c>
      <c r="D18496" s="33" t="s">
        <v>1172</v>
      </c>
      <c r="E18496" t="str">
        <f t="shared" si="292"/>
        <v>$125K-$200K</v>
      </c>
    </row>
    <row r="18497" spans="1:5" x14ac:dyDescent="0.3">
      <c r="A18497" s="33" t="s">
        <v>0</v>
      </c>
      <c r="B18497" s="33" t="s">
        <v>53</v>
      </c>
      <c r="C18497" s="33">
        <v>75000</v>
      </c>
      <c r="D18497" s="33" t="s">
        <v>905</v>
      </c>
      <c r="E18497" t="str">
        <f t="shared" si="292"/>
        <v>&lt;$75K</v>
      </c>
    </row>
    <row r="18498" spans="1:5" x14ac:dyDescent="0.3">
      <c r="A18498" s="33" t="s">
        <v>2</v>
      </c>
      <c r="B18498" s="33" t="s">
        <v>53</v>
      </c>
      <c r="C18498" s="33"/>
      <c r="D18498" s="33" t="s">
        <v>6807</v>
      </c>
      <c r="E18498" t="str">
        <f t="shared" si="292"/>
        <v>No Data</v>
      </c>
    </row>
    <row r="18499" spans="1:5" x14ac:dyDescent="0.3">
      <c r="A18499" s="33" t="s">
        <v>2</v>
      </c>
      <c r="B18499" s="33" t="s">
        <v>53</v>
      </c>
      <c r="C18499" s="33"/>
      <c r="D18499" s="33" t="s">
        <v>3861</v>
      </c>
      <c r="E18499" t="str">
        <f t="shared" ref="E18499:E18562" si="293">_xlfn.XLOOKUP(C18499,$H$16:$H$21,$G$16:$G$21,,1)</f>
        <v>No Data</v>
      </c>
    </row>
    <row r="18500" spans="1:5" x14ac:dyDescent="0.3">
      <c r="A18500" s="33" t="s">
        <v>0</v>
      </c>
      <c r="B18500" s="33" t="s">
        <v>53</v>
      </c>
      <c r="C18500" s="33">
        <v>262500</v>
      </c>
      <c r="D18500" s="33" t="s">
        <v>3601</v>
      </c>
      <c r="E18500" t="str">
        <f t="shared" si="293"/>
        <v>&gt;$200K</v>
      </c>
    </row>
    <row r="18501" spans="1:5" x14ac:dyDescent="0.3">
      <c r="A18501" s="33" t="s">
        <v>0</v>
      </c>
      <c r="B18501" s="33" t="s">
        <v>53</v>
      </c>
      <c r="C18501" s="33">
        <v>105000</v>
      </c>
      <c r="D18501" s="33" t="s">
        <v>6808</v>
      </c>
      <c r="E18501" t="str">
        <f t="shared" si="293"/>
        <v>$100K-$125K</v>
      </c>
    </row>
    <row r="18502" spans="1:5" x14ac:dyDescent="0.3">
      <c r="A18502" s="33" t="s">
        <v>2</v>
      </c>
      <c r="B18502" s="33" t="s">
        <v>53</v>
      </c>
      <c r="C18502" s="33"/>
      <c r="D18502" s="33" t="s">
        <v>213</v>
      </c>
      <c r="E18502" t="str">
        <f t="shared" si="293"/>
        <v>No Data</v>
      </c>
    </row>
    <row r="18503" spans="1:5" x14ac:dyDescent="0.3">
      <c r="A18503" s="33" t="s">
        <v>125</v>
      </c>
      <c r="B18503" s="33" t="s">
        <v>53</v>
      </c>
      <c r="C18503" s="33">
        <v>90000</v>
      </c>
      <c r="D18503" s="33" t="s">
        <v>6809</v>
      </c>
      <c r="E18503" t="str">
        <f t="shared" si="293"/>
        <v>$75K-$100K</v>
      </c>
    </row>
    <row r="18504" spans="1:5" x14ac:dyDescent="0.3">
      <c r="A18504" s="33" t="s">
        <v>2</v>
      </c>
      <c r="B18504" s="33" t="s">
        <v>53</v>
      </c>
      <c r="C18504" s="33"/>
      <c r="D18504" s="33" t="s">
        <v>6810</v>
      </c>
      <c r="E18504" t="str">
        <f t="shared" si="293"/>
        <v>No Data</v>
      </c>
    </row>
    <row r="18505" spans="1:5" x14ac:dyDescent="0.3">
      <c r="A18505" s="33" t="s">
        <v>0</v>
      </c>
      <c r="B18505" s="33" t="s">
        <v>53</v>
      </c>
      <c r="C18505" s="33">
        <v>70000</v>
      </c>
      <c r="D18505" s="33" t="s">
        <v>248</v>
      </c>
      <c r="E18505" t="str">
        <f t="shared" si="293"/>
        <v>&lt;$75K</v>
      </c>
    </row>
    <row r="18506" spans="1:5" x14ac:dyDescent="0.3">
      <c r="A18506" s="33" t="s">
        <v>0</v>
      </c>
      <c r="B18506" s="33" t="s">
        <v>53</v>
      </c>
      <c r="C18506" s="33">
        <v>72870</v>
      </c>
      <c r="D18506" s="33" t="s">
        <v>960</v>
      </c>
      <c r="E18506" t="str">
        <f t="shared" si="293"/>
        <v>&lt;$75K</v>
      </c>
    </row>
    <row r="18507" spans="1:5" x14ac:dyDescent="0.3">
      <c r="A18507" s="33" t="s">
        <v>125</v>
      </c>
      <c r="B18507" s="33" t="s">
        <v>53</v>
      </c>
      <c r="C18507" s="33">
        <v>74395</v>
      </c>
      <c r="D18507" s="33" t="s">
        <v>4723</v>
      </c>
      <c r="E18507" t="str">
        <f t="shared" si="293"/>
        <v>&lt;$75K</v>
      </c>
    </row>
    <row r="18508" spans="1:5" x14ac:dyDescent="0.3">
      <c r="A18508" s="33" t="s">
        <v>128</v>
      </c>
      <c r="B18508" s="33" t="s">
        <v>53</v>
      </c>
      <c r="C18508" s="33">
        <v>140000</v>
      </c>
      <c r="D18508" s="33" t="s">
        <v>6576</v>
      </c>
      <c r="E18508" t="str">
        <f t="shared" si="293"/>
        <v>$125K-$200K</v>
      </c>
    </row>
    <row r="18509" spans="1:5" x14ac:dyDescent="0.3">
      <c r="A18509" s="33" t="s">
        <v>1</v>
      </c>
      <c r="B18509" s="33" t="s">
        <v>68</v>
      </c>
      <c r="C18509" s="33"/>
      <c r="D18509" s="33" t="s">
        <v>6811</v>
      </c>
      <c r="E18509" t="str">
        <f t="shared" si="293"/>
        <v>No Data</v>
      </c>
    </row>
    <row r="18510" spans="1:5" x14ac:dyDescent="0.3">
      <c r="A18510" s="33" t="s">
        <v>2</v>
      </c>
      <c r="B18510" s="33" t="s">
        <v>53</v>
      </c>
      <c r="C18510" s="33"/>
      <c r="D18510" s="33" t="s">
        <v>6521</v>
      </c>
      <c r="E18510" t="str">
        <f t="shared" si="293"/>
        <v>No Data</v>
      </c>
    </row>
    <row r="18511" spans="1:5" x14ac:dyDescent="0.3">
      <c r="A18511" s="33" t="s">
        <v>4</v>
      </c>
      <c r="B18511" s="33" t="s">
        <v>53</v>
      </c>
      <c r="C18511" s="33">
        <v>98283</v>
      </c>
      <c r="D18511" s="33" t="s">
        <v>6812</v>
      </c>
      <c r="E18511" t="str">
        <f t="shared" si="293"/>
        <v>$75K-$100K</v>
      </c>
    </row>
    <row r="18512" spans="1:5" x14ac:dyDescent="0.3">
      <c r="A18512" s="33" t="s">
        <v>126</v>
      </c>
      <c r="B18512" s="33" t="s">
        <v>74</v>
      </c>
      <c r="C18512" s="33">
        <v>96773</v>
      </c>
      <c r="D18512" s="33" t="s">
        <v>6813</v>
      </c>
      <c r="E18512" t="str">
        <f t="shared" si="293"/>
        <v>$75K-$100K</v>
      </c>
    </row>
    <row r="18513" spans="1:5" x14ac:dyDescent="0.3">
      <c r="A18513" s="33" t="s">
        <v>0</v>
      </c>
      <c r="B18513" s="33" t="s">
        <v>53</v>
      </c>
      <c r="C18513" s="33"/>
      <c r="D18513" s="33" t="s">
        <v>258</v>
      </c>
      <c r="E18513" t="str">
        <f t="shared" si="293"/>
        <v>No Data</v>
      </c>
    </row>
    <row r="18514" spans="1:5" x14ac:dyDescent="0.3">
      <c r="A18514" s="33" t="s">
        <v>4</v>
      </c>
      <c r="B18514" s="33" t="s">
        <v>70</v>
      </c>
      <c r="C18514" s="33">
        <v>56700</v>
      </c>
      <c r="D18514" s="33" t="s">
        <v>211</v>
      </c>
      <c r="E18514" t="str">
        <f t="shared" si="293"/>
        <v>&lt;$75K</v>
      </c>
    </row>
    <row r="18515" spans="1:5" x14ac:dyDescent="0.3">
      <c r="A18515" s="33" t="s">
        <v>4</v>
      </c>
      <c r="B18515" s="33" t="s">
        <v>53</v>
      </c>
      <c r="C18515" s="33">
        <v>160000</v>
      </c>
      <c r="D18515" s="33" t="s">
        <v>3835</v>
      </c>
      <c r="E18515" t="str">
        <f t="shared" si="293"/>
        <v>$125K-$200K</v>
      </c>
    </row>
    <row r="18516" spans="1:5" x14ac:dyDescent="0.3">
      <c r="A18516" s="33" t="s">
        <v>0</v>
      </c>
      <c r="B18516" s="33" t="s">
        <v>53</v>
      </c>
      <c r="C18516" s="33"/>
      <c r="D18516" s="33" t="s">
        <v>258</v>
      </c>
      <c r="E18516" t="str">
        <f t="shared" si="293"/>
        <v>No Data</v>
      </c>
    </row>
    <row r="18517" spans="1:5" x14ac:dyDescent="0.3">
      <c r="A18517" s="33" t="s">
        <v>126</v>
      </c>
      <c r="B18517" s="33" t="s">
        <v>53</v>
      </c>
      <c r="C18517" s="33">
        <v>175000</v>
      </c>
      <c r="D18517" s="33" t="s">
        <v>1936</v>
      </c>
      <c r="E18517" t="str">
        <f t="shared" si="293"/>
        <v>$125K-$200K</v>
      </c>
    </row>
    <row r="18518" spans="1:5" x14ac:dyDescent="0.3">
      <c r="A18518" s="33" t="s">
        <v>2</v>
      </c>
      <c r="B18518" s="33" t="s">
        <v>53</v>
      </c>
      <c r="C18518" s="33"/>
      <c r="D18518" s="33" t="s">
        <v>6035</v>
      </c>
      <c r="E18518" t="str">
        <f t="shared" si="293"/>
        <v>No Data</v>
      </c>
    </row>
    <row r="18519" spans="1:5" x14ac:dyDescent="0.3">
      <c r="A18519" s="33" t="s">
        <v>128</v>
      </c>
      <c r="B18519" s="33" t="s">
        <v>54</v>
      </c>
      <c r="C18519" s="33">
        <v>127000</v>
      </c>
      <c r="D18519" s="33" t="s">
        <v>1246</v>
      </c>
      <c r="E18519" t="str">
        <f t="shared" si="293"/>
        <v>$125K-$200K</v>
      </c>
    </row>
    <row r="18520" spans="1:5" x14ac:dyDescent="0.3">
      <c r="A18520" s="33" t="s">
        <v>0</v>
      </c>
      <c r="B18520" s="33" t="s">
        <v>53</v>
      </c>
      <c r="C18520" s="33">
        <v>230000</v>
      </c>
      <c r="D18520" s="33" t="s">
        <v>2291</v>
      </c>
      <c r="E18520" t="str">
        <f t="shared" si="293"/>
        <v>&gt;$200K</v>
      </c>
    </row>
    <row r="18521" spans="1:5" x14ac:dyDescent="0.3">
      <c r="A18521" s="33" t="s">
        <v>1</v>
      </c>
      <c r="B18521" s="33" t="s">
        <v>53</v>
      </c>
      <c r="C18521" s="33"/>
      <c r="D18521" s="33" t="s">
        <v>6814</v>
      </c>
      <c r="E18521" t="str">
        <f t="shared" si="293"/>
        <v>No Data</v>
      </c>
    </row>
    <row r="18522" spans="1:5" x14ac:dyDescent="0.3">
      <c r="A18522" s="33" t="s">
        <v>2</v>
      </c>
      <c r="B18522" s="33" t="s">
        <v>53</v>
      </c>
      <c r="C18522" s="33">
        <v>77500</v>
      </c>
      <c r="D18522" s="33" t="s">
        <v>2054</v>
      </c>
      <c r="E18522" t="str">
        <f t="shared" si="293"/>
        <v>$75K-$100K</v>
      </c>
    </row>
    <row r="18523" spans="1:5" x14ac:dyDescent="0.3">
      <c r="A18523" s="33" t="s">
        <v>2</v>
      </c>
      <c r="B18523" s="33" t="s">
        <v>53</v>
      </c>
      <c r="C18523" s="33"/>
      <c r="D18523" s="33" t="s">
        <v>299</v>
      </c>
      <c r="E18523" t="str">
        <f t="shared" si="293"/>
        <v>No Data</v>
      </c>
    </row>
    <row r="18524" spans="1:5" x14ac:dyDescent="0.3">
      <c r="A18524" s="33" t="s">
        <v>2</v>
      </c>
      <c r="B18524" s="33" t="s">
        <v>53</v>
      </c>
      <c r="C18524" s="33">
        <v>125000</v>
      </c>
      <c r="D18524" s="33" t="s">
        <v>299</v>
      </c>
      <c r="E18524" t="str">
        <f t="shared" si="293"/>
        <v>$100K-$125K</v>
      </c>
    </row>
    <row r="18525" spans="1:5" x14ac:dyDescent="0.3">
      <c r="A18525" s="33" t="s">
        <v>2</v>
      </c>
      <c r="B18525" s="33" t="s">
        <v>53</v>
      </c>
      <c r="C18525" s="33"/>
      <c r="D18525" s="33" t="s">
        <v>1279</v>
      </c>
      <c r="E18525" t="str">
        <f t="shared" si="293"/>
        <v>No Data</v>
      </c>
    </row>
    <row r="18526" spans="1:5" x14ac:dyDescent="0.3">
      <c r="A18526" s="33" t="s">
        <v>52</v>
      </c>
      <c r="B18526" s="33" t="s">
        <v>57</v>
      </c>
      <c r="C18526" s="33">
        <v>42700</v>
      </c>
      <c r="D18526" s="33" t="s">
        <v>6815</v>
      </c>
      <c r="E18526" t="str">
        <f t="shared" si="293"/>
        <v>&lt;$75K</v>
      </c>
    </row>
    <row r="18527" spans="1:5" x14ac:dyDescent="0.3">
      <c r="A18527" s="33" t="s">
        <v>128</v>
      </c>
      <c r="B18527" s="33" t="s">
        <v>53</v>
      </c>
      <c r="C18527" s="33">
        <v>110000</v>
      </c>
      <c r="D18527" s="33" t="s">
        <v>230</v>
      </c>
      <c r="E18527" t="str">
        <f t="shared" si="293"/>
        <v>$100K-$125K</v>
      </c>
    </row>
    <row r="18528" spans="1:5" x14ac:dyDescent="0.3">
      <c r="A18528" s="33" t="s">
        <v>0</v>
      </c>
      <c r="B18528" s="33" t="s">
        <v>53</v>
      </c>
      <c r="C18528" s="33"/>
      <c r="D18528" s="33" t="s">
        <v>258</v>
      </c>
      <c r="E18528" t="str">
        <f t="shared" si="293"/>
        <v>No Data</v>
      </c>
    </row>
    <row r="18529" spans="1:5" x14ac:dyDescent="0.3">
      <c r="A18529" s="33" t="s">
        <v>0</v>
      </c>
      <c r="B18529" s="33" t="s">
        <v>53</v>
      </c>
      <c r="C18529" s="33"/>
      <c r="D18529" s="33" t="s">
        <v>6816</v>
      </c>
      <c r="E18529" t="str">
        <f t="shared" si="293"/>
        <v>No Data</v>
      </c>
    </row>
    <row r="18530" spans="1:5" x14ac:dyDescent="0.3">
      <c r="A18530" s="33" t="s">
        <v>125</v>
      </c>
      <c r="B18530" s="33" t="s">
        <v>53</v>
      </c>
      <c r="C18530" s="33">
        <v>90000</v>
      </c>
      <c r="D18530" s="33" t="s">
        <v>1173</v>
      </c>
      <c r="E18530" t="str">
        <f t="shared" si="293"/>
        <v>$75K-$100K</v>
      </c>
    </row>
    <row r="18531" spans="1:5" x14ac:dyDescent="0.3">
      <c r="A18531" s="33" t="s">
        <v>0</v>
      </c>
      <c r="B18531" s="33" t="s">
        <v>53</v>
      </c>
      <c r="C18531" s="33">
        <v>152221.5</v>
      </c>
      <c r="D18531" s="33" t="s">
        <v>6817</v>
      </c>
      <c r="E18531" t="str">
        <f t="shared" si="293"/>
        <v>$125K-$200K</v>
      </c>
    </row>
    <row r="18532" spans="1:5" x14ac:dyDescent="0.3">
      <c r="A18532" s="33" t="s">
        <v>0</v>
      </c>
      <c r="B18532" s="33" t="s">
        <v>53</v>
      </c>
      <c r="C18532" s="33">
        <v>120000</v>
      </c>
      <c r="D18532" s="33" t="s">
        <v>609</v>
      </c>
      <c r="E18532" t="str">
        <f t="shared" si="293"/>
        <v>$100K-$125K</v>
      </c>
    </row>
    <row r="18533" spans="1:5" x14ac:dyDescent="0.3">
      <c r="A18533" s="33" t="s">
        <v>2</v>
      </c>
      <c r="B18533" s="33" t="s">
        <v>53</v>
      </c>
      <c r="C18533" s="33"/>
      <c r="D18533" s="33" t="s">
        <v>6818</v>
      </c>
      <c r="E18533" t="str">
        <f t="shared" si="293"/>
        <v>No Data</v>
      </c>
    </row>
    <row r="18534" spans="1:5" x14ac:dyDescent="0.3">
      <c r="A18534" s="33" t="s">
        <v>128</v>
      </c>
      <c r="B18534" s="33" t="s">
        <v>53</v>
      </c>
      <c r="C18534" s="33"/>
      <c r="D18534" s="33" t="s">
        <v>6539</v>
      </c>
      <c r="E18534" t="str">
        <f t="shared" si="293"/>
        <v>No Data</v>
      </c>
    </row>
    <row r="18535" spans="1:5" x14ac:dyDescent="0.3">
      <c r="A18535" s="33" t="s">
        <v>52</v>
      </c>
      <c r="B18535" s="33" t="s">
        <v>53</v>
      </c>
      <c r="C18535" s="33"/>
      <c r="D18535" s="33" t="s">
        <v>6819</v>
      </c>
      <c r="E18535" t="str">
        <f t="shared" si="293"/>
        <v>No Data</v>
      </c>
    </row>
    <row r="18536" spans="1:5" x14ac:dyDescent="0.3">
      <c r="A18536" s="33" t="s">
        <v>4</v>
      </c>
      <c r="B18536" s="33" t="s">
        <v>106</v>
      </c>
      <c r="C18536" s="33">
        <v>147500</v>
      </c>
      <c r="D18536" s="33" t="s">
        <v>297</v>
      </c>
      <c r="E18536" t="str">
        <f t="shared" si="293"/>
        <v>$125K-$200K</v>
      </c>
    </row>
    <row r="18537" spans="1:5" x14ac:dyDescent="0.3">
      <c r="A18537" s="33" t="s">
        <v>4</v>
      </c>
      <c r="B18537" s="33" t="s">
        <v>53</v>
      </c>
      <c r="C18537" s="33"/>
      <c r="D18537" s="33" t="s">
        <v>3091</v>
      </c>
      <c r="E18537" t="str">
        <f t="shared" si="293"/>
        <v>No Data</v>
      </c>
    </row>
    <row r="18538" spans="1:5" x14ac:dyDescent="0.3">
      <c r="A18538" s="33" t="s">
        <v>4</v>
      </c>
      <c r="B18538" s="33" t="s">
        <v>53</v>
      </c>
      <c r="C18538" s="33">
        <v>132080</v>
      </c>
      <c r="D18538" s="33" t="s">
        <v>301</v>
      </c>
      <c r="E18538" t="str">
        <f t="shared" si="293"/>
        <v>$125K-$200K</v>
      </c>
    </row>
    <row r="18539" spans="1:5" x14ac:dyDescent="0.3">
      <c r="A18539" s="33" t="s">
        <v>0</v>
      </c>
      <c r="B18539" s="33" t="s">
        <v>53</v>
      </c>
      <c r="C18539" s="33">
        <v>202093</v>
      </c>
      <c r="D18539" s="33" t="s">
        <v>499</v>
      </c>
      <c r="E18539" t="str">
        <f t="shared" si="293"/>
        <v>&gt;$200K</v>
      </c>
    </row>
    <row r="18540" spans="1:5" x14ac:dyDescent="0.3">
      <c r="A18540" s="33" t="s">
        <v>0</v>
      </c>
      <c r="B18540" s="33" t="s">
        <v>53</v>
      </c>
      <c r="C18540" s="33">
        <v>100000</v>
      </c>
      <c r="D18540" s="33" t="s">
        <v>6820</v>
      </c>
      <c r="E18540" t="str">
        <f t="shared" si="293"/>
        <v>$75K-$100K</v>
      </c>
    </row>
    <row r="18541" spans="1:5" x14ac:dyDescent="0.3">
      <c r="A18541" s="33" t="s">
        <v>2</v>
      </c>
      <c r="B18541" s="33" t="s">
        <v>53</v>
      </c>
      <c r="C18541" s="33"/>
      <c r="D18541" s="33" t="s">
        <v>1756</v>
      </c>
      <c r="E18541" t="str">
        <f t="shared" si="293"/>
        <v>No Data</v>
      </c>
    </row>
    <row r="18542" spans="1:5" x14ac:dyDescent="0.3">
      <c r="A18542" s="33" t="s">
        <v>125</v>
      </c>
      <c r="B18542" s="33" t="s">
        <v>53</v>
      </c>
      <c r="C18542" s="33">
        <v>87500</v>
      </c>
      <c r="D18542" s="33" t="s">
        <v>313</v>
      </c>
      <c r="E18542" t="str">
        <f t="shared" si="293"/>
        <v>$75K-$100K</v>
      </c>
    </row>
    <row r="18543" spans="1:5" x14ac:dyDescent="0.3">
      <c r="A18543" s="33" t="s">
        <v>126</v>
      </c>
      <c r="B18543" s="33" t="s">
        <v>81</v>
      </c>
      <c r="C18543" s="33">
        <v>147500</v>
      </c>
      <c r="D18543" s="33" t="s">
        <v>6821</v>
      </c>
      <c r="E18543" t="str">
        <f t="shared" si="293"/>
        <v>$125K-$200K</v>
      </c>
    </row>
    <row r="18544" spans="1:5" x14ac:dyDescent="0.3">
      <c r="A18544" s="33" t="s">
        <v>128</v>
      </c>
      <c r="B18544" s="33" t="s">
        <v>73</v>
      </c>
      <c r="C18544" s="33">
        <v>157500</v>
      </c>
      <c r="D18544" s="33" t="s">
        <v>2625</v>
      </c>
      <c r="E18544" t="str">
        <f t="shared" si="293"/>
        <v>$125K-$200K</v>
      </c>
    </row>
    <row r="18545" spans="1:5" x14ac:dyDescent="0.3">
      <c r="A18545" s="33" t="s">
        <v>2</v>
      </c>
      <c r="B18545" s="33" t="s">
        <v>53</v>
      </c>
      <c r="C18545" s="33"/>
      <c r="D18545" s="33" t="s">
        <v>480</v>
      </c>
      <c r="E18545" t="str">
        <f t="shared" si="293"/>
        <v>No Data</v>
      </c>
    </row>
    <row r="18546" spans="1:5" x14ac:dyDescent="0.3">
      <c r="A18546" s="33" t="s">
        <v>128</v>
      </c>
      <c r="B18546" s="33" t="s">
        <v>53</v>
      </c>
      <c r="C18546" s="33">
        <v>150000</v>
      </c>
      <c r="D18546" s="33" t="s">
        <v>5724</v>
      </c>
      <c r="E18546" t="str">
        <f t="shared" si="293"/>
        <v>$125K-$200K</v>
      </c>
    </row>
    <row r="18547" spans="1:5" x14ac:dyDescent="0.3">
      <c r="A18547" s="33" t="s">
        <v>0</v>
      </c>
      <c r="B18547" s="33" t="s">
        <v>53</v>
      </c>
      <c r="C18547" s="33">
        <v>108415.5</v>
      </c>
      <c r="D18547" s="33" t="s">
        <v>5383</v>
      </c>
      <c r="E18547" t="str">
        <f t="shared" si="293"/>
        <v>$100K-$125K</v>
      </c>
    </row>
    <row r="18548" spans="1:5" x14ac:dyDescent="0.3">
      <c r="A18548" s="33" t="s">
        <v>2</v>
      </c>
      <c r="B18548" s="33" t="s">
        <v>53</v>
      </c>
      <c r="C18548" s="33">
        <v>110000</v>
      </c>
      <c r="D18548" s="33" t="s">
        <v>449</v>
      </c>
      <c r="E18548" t="str">
        <f t="shared" si="293"/>
        <v>$100K-$125K</v>
      </c>
    </row>
    <row r="18549" spans="1:5" x14ac:dyDescent="0.3">
      <c r="A18549" s="33" t="s">
        <v>2</v>
      </c>
      <c r="B18549" s="33" t="s">
        <v>53</v>
      </c>
      <c r="C18549" s="33"/>
      <c r="D18549" s="33" t="s">
        <v>5760</v>
      </c>
      <c r="E18549" t="str">
        <f t="shared" si="293"/>
        <v>No Data</v>
      </c>
    </row>
    <row r="18550" spans="1:5" x14ac:dyDescent="0.3">
      <c r="A18550" s="33" t="s">
        <v>0</v>
      </c>
      <c r="B18550" s="33" t="s">
        <v>53</v>
      </c>
      <c r="C18550" s="33">
        <v>157500</v>
      </c>
      <c r="D18550" s="33" t="s">
        <v>3740</v>
      </c>
      <c r="E18550" t="str">
        <f t="shared" si="293"/>
        <v>$125K-$200K</v>
      </c>
    </row>
    <row r="18551" spans="1:5" x14ac:dyDescent="0.3">
      <c r="A18551" s="33" t="s">
        <v>2</v>
      </c>
      <c r="B18551" s="33" t="s">
        <v>53</v>
      </c>
      <c r="C18551" s="33">
        <v>83855</v>
      </c>
      <c r="D18551" s="33" t="s">
        <v>6684</v>
      </c>
      <c r="E18551" t="str">
        <f t="shared" si="293"/>
        <v>$75K-$100K</v>
      </c>
    </row>
    <row r="18552" spans="1:5" x14ac:dyDescent="0.3">
      <c r="A18552" s="33" t="s">
        <v>0</v>
      </c>
      <c r="B18552" s="33" t="s">
        <v>72</v>
      </c>
      <c r="C18552" s="33">
        <v>88128</v>
      </c>
      <c r="D18552" s="33" t="s">
        <v>6822</v>
      </c>
      <c r="E18552" t="str">
        <f t="shared" si="293"/>
        <v>$75K-$100K</v>
      </c>
    </row>
    <row r="18553" spans="1:5" x14ac:dyDescent="0.3">
      <c r="A18553" s="33" t="s">
        <v>0</v>
      </c>
      <c r="B18553" s="33" t="s">
        <v>53</v>
      </c>
      <c r="C18553" s="33">
        <v>99500</v>
      </c>
      <c r="D18553" s="33" t="s">
        <v>242</v>
      </c>
      <c r="E18553" t="str">
        <f t="shared" si="293"/>
        <v>$75K-$100K</v>
      </c>
    </row>
    <row r="18554" spans="1:5" x14ac:dyDescent="0.3">
      <c r="A18554" s="33" t="s">
        <v>0</v>
      </c>
      <c r="B18554" s="33" t="s">
        <v>53</v>
      </c>
      <c r="C18554" s="33">
        <v>175000</v>
      </c>
      <c r="D18554" s="33" t="s">
        <v>6823</v>
      </c>
      <c r="E18554" t="str">
        <f t="shared" si="293"/>
        <v>$125K-$200K</v>
      </c>
    </row>
    <row r="18555" spans="1:5" x14ac:dyDescent="0.3">
      <c r="A18555" s="33" t="s">
        <v>0</v>
      </c>
      <c r="B18555" s="33" t="s">
        <v>53</v>
      </c>
      <c r="C18555" s="33">
        <v>110000</v>
      </c>
      <c r="D18555" s="33" t="s">
        <v>6454</v>
      </c>
      <c r="E18555" t="str">
        <f t="shared" si="293"/>
        <v>$100K-$125K</v>
      </c>
    </row>
    <row r="18556" spans="1:5" x14ac:dyDescent="0.3">
      <c r="A18556" s="33" t="s">
        <v>0</v>
      </c>
      <c r="B18556" s="33" t="s">
        <v>53</v>
      </c>
      <c r="C18556" s="33">
        <v>117500</v>
      </c>
      <c r="D18556" s="33" t="s">
        <v>1051</v>
      </c>
      <c r="E18556" t="str">
        <f t="shared" si="293"/>
        <v>$100K-$125K</v>
      </c>
    </row>
    <row r="18557" spans="1:5" x14ac:dyDescent="0.3">
      <c r="A18557" s="33" t="s">
        <v>0</v>
      </c>
      <c r="B18557" s="33" t="s">
        <v>53</v>
      </c>
      <c r="C18557" s="33">
        <v>105000</v>
      </c>
      <c r="D18557" s="33" t="s">
        <v>6824</v>
      </c>
      <c r="E18557" t="str">
        <f t="shared" si="293"/>
        <v>$100K-$125K</v>
      </c>
    </row>
    <row r="18558" spans="1:5" x14ac:dyDescent="0.3">
      <c r="A18558" s="33" t="s">
        <v>2</v>
      </c>
      <c r="B18558" s="33" t="s">
        <v>53</v>
      </c>
      <c r="C18558" s="33">
        <v>115000</v>
      </c>
      <c r="D18558" s="33" t="s">
        <v>3167</v>
      </c>
      <c r="E18558" t="str">
        <f t="shared" si="293"/>
        <v>$100K-$125K</v>
      </c>
    </row>
    <row r="18559" spans="1:5" x14ac:dyDescent="0.3">
      <c r="A18559" s="33" t="s">
        <v>0</v>
      </c>
      <c r="B18559" s="33" t="s">
        <v>53</v>
      </c>
      <c r="C18559" s="33"/>
      <c r="D18559" s="33" t="s">
        <v>6825</v>
      </c>
      <c r="E18559" t="str">
        <f t="shared" si="293"/>
        <v>No Data</v>
      </c>
    </row>
    <row r="18560" spans="1:5" x14ac:dyDescent="0.3">
      <c r="A18560" s="33" t="s">
        <v>2</v>
      </c>
      <c r="B18560" s="33" t="s">
        <v>53</v>
      </c>
      <c r="C18560" s="33">
        <v>83500</v>
      </c>
      <c r="D18560" s="33" t="s">
        <v>232</v>
      </c>
      <c r="E18560" t="str">
        <f t="shared" si="293"/>
        <v>$75K-$100K</v>
      </c>
    </row>
    <row r="18561" spans="1:5" x14ac:dyDescent="0.3">
      <c r="A18561" s="33" t="s">
        <v>2</v>
      </c>
      <c r="B18561" s="33" t="s">
        <v>53</v>
      </c>
      <c r="C18561" s="33"/>
      <c r="D18561" s="33" t="s">
        <v>6826</v>
      </c>
      <c r="E18561" t="str">
        <f t="shared" si="293"/>
        <v>No Data</v>
      </c>
    </row>
    <row r="18562" spans="1:5" x14ac:dyDescent="0.3">
      <c r="A18562" s="33" t="s">
        <v>2</v>
      </c>
      <c r="B18562" s="33" t="s">
        <v>53</v>
      </c>
      <c r="C18562" s="33"/>
      <c r="D18562" s="33" t="s">
        <v>6827</v>
      </c>
      <c r="E18562" t="str">
        <f t="shared" si="293"/>
        <v>No Data</v>
      </c>
    </row>
    <row r="18563" spans="1:5" x14ac:dyDescent="0.3">
      <c r="A18563" s="33" t="s">
        <v>2</v>
      </c>
      <c r="B18563" s="33" t="s">
        <v>53</v>
      </c>
      <c r="C18563" s="33">
        <v>75000</v>
      </c>
      <c r="D18563" s="33" t="s">
        <v>1725</v>
      </c>
      <c r="E18563" t="str">
        <f t="shared" ref="E18563:E18626" si="294">_xlfn.XLOOKUP(C18563,$H$16:$H$21,$G$16:$G$21,,1)</f>
        <v>&lt;$75K</v>
      </c>
    </row>
    <row r="18564" spans="1:5" x14ac:dyDescent="0.3">
      <c r="A18564" s="33" t="s">
        <v>52</v>
      </c>
      <c r="B18564" s="33" t="s">
        <v>53</v>
      </c>
      <c r="C18564" s="33">
        <v>85000</v>
      </c>
      <c r="D18564" s="33" t="s">
        <v>3148</v>
      </c>
      <c r="E18564" t="str">
        <f t="shared" si="294"/>
        <v>$75K-$100K</v>
      </c>
    </row>
    <row r="18565" spans="1:5" x14ac:dyDescent="0.3">
      <c r="A18565" s="33" t="s">
        <v>1</v>
      </c>
      <c r="B18565" s="33" t="s">
        <v>73</v>
      </c>
      <c r="C18565" s="33">
        <v>101029</v>
      </c>
      <c r="D18565" s="33" t="s">
        <v>6828</v>
      </c>
      <c r="E18565" t="str">
        <f t="shared" si="294"/>
        <v>$100K-$125K</v>
      </c>
    </row>
    <row r="18566" spans="1:5" x14ac:dyDescent="0.3">
      <c r="A18566" s="33" t="s">
        <v>2</v>
      </c>
      <c r="B18566" s="33" t="s">
        <v>53</v>
      </c>
      <c r="C18566" s="33">
        <v>79559.0390625</v>
      </c>
      <c r="D18566" s="33" t="s">
        <v>6829</v>
      </c>
      <c r="E18566" t="str">
        <f t="shared" si="294"/>
        <v>$75K-$100K</v>
      </c>
    </row>
    <row r="18567" spans="1:5" x14ac:dyDescent="0.3">
      <c r="A18567" s="33" t="s">
        <v>0</v>
      </c>
      <c r="B18567" s="33" t="s">
        <v>53</v>
      </c>
      <c r="C18567" s="33">
        <v>124250</v>
      </c>
      <c r="D18567" s="33" t="s">
        <v>242</v>
      </c>
      <c r="E18567" t="str">
        <f t="shared" si="294"/>
        <v>$100K-$125K</v>
      </c>
    </row>
    <row r="18568" spans="1:5" x14ac:dyDescent="0.3">
      <c r="A18568" s="33" t="s">
        <v>0</v>
      </c>
      <c r="B18568" s="33" t="s">
        <v>53</v>
      </c>
      <c r="C18568" s="33">
        <v>60000</v>
      </c>
      <c r="D18568" s="33" t="s">
        <v>6830</v>
      </c>
      <c r="E18568" t="str">
        <f t="shared" si="294"/>
        <v>&lt;$75K</v>
      </c>
    </row>
    <row r="18569" spans="1:5" x14ac:dyDescent="0.3">
      <c r="A18569" s="33" t="s">
        <v>0</v>
      </c>
      <c r="B18569" s="33" t="s">
        <v>53</v>
      </c>
      <c r="C18569" s="33">
        <v>113269.5</v>
      </c>
      <c r="D18569" s="33" t="s">
        <v>1835</v>
      </c>
      <c r="E18569" t="str">
        <f t="shared" si="294"/>
        <v>$100K-$125K</v>
      </c>
    </row>
    <row r="18570" spans="1:5" x14ac:dyDescent="0.3">
      <c r="A18570" s="33" t="s">
        <v>126</v>
      </c>
      <c r="B18570" s="33" t="s">
        <v>199</v>
      </c>
      <c r="C18570" s="33">
        <v>79200</v>
      </c>
      <c r="D18570" s="33" t="s">
        <v>2739</v>
      </c>
      <c r="E18570" t="str">
        <f t="shared" si="294"/>
        <v>$75K-$100K</v>
      </c>
    </row>
    <row r="18571" spans="1:5" x14ac:dyDescent="0.3">
      <c r="A18571" s="33" t="s">
        <v>4</v>
      </c>
      <c r="B18571" s="33" t="s">
        <v>53</v>
      </c>
      <c r="C18571" s="33">
        <v>110000</v>
      </c>
      <c r="D18571" s="33" t="s">
        <v>6831</v>
      </c>
      <c r="E18571" t="str">
        <f t="shared" si="294"/>
        <v>$100K-$125K</v>
      </c>
    </row>
    <row r="18572" spans="1:5" x14ac:dyDescent="0.3">
      <c r="A18572" s="33" t="s">
        <v>128</v>
      </c>
      <c r="B18572" s="33" t="s">
        <v>53</v>
      </c>
      <c r="C18572" s="33">
        <v>125000</v>
      </c>
      <c r="D18572" s="33" t="s">
        <v>2151</v>
      </c>
      <c r="E18572" t="str">
        <f t="shared" si="294"/>
        <v>$100K-$125K</v>
      </c>
    </row>
    <row r="18573" spans="1:5" x14ac:dyDescent="0.3">
      <c r="A18573" s="33" t="s">
        <v>2</v>
      </c>
      <c r="B18573" s="33" t="s">
        <v>53</v>
      </c>
      <c r="C18573" s="33"/>
      <c r="D18573" s="33" t="s">
        <v>2183</v>
      </c>
      <c r="E18573" t="str">
        <f t="shared" si="294"/>
        <v>No Data</v>
      </c>
    </row>
    <row r="18574" spans="1:5" x14ac:dyDescent="0.3">
      <c r="A18574" s="33" t="s">
        <v>0</v>
      </c>
      <c r="B18574" s="33" t="s">
        <v>53</v>
      </c>
      <c r="C18574" s="33">
        <v>128832.984375</v>
      </c>
      <c r="D18574" s="33" t="s">
        <v>3521</v>
      </c>
      <c r="E18574" t="str">
        <f t="shared" si="294"/>
        <v>$125K-$200K</v>
      </c>
    </row>
    <row r="18575" spans="1:5" x14ac:dyDescent="0.3">
      <c r="A18575" s="33" t="s">
        <v>1</v>
      </c>
      <c r="B18575" s="33" t="s">
        <v>84</v>
      </c>
      <c r="C18575" s="33">
        <v>166000</v>
      </c>
      <c r="D18575" s="33" t="s">
        <v>6832</v>
      </c>
      <c r="E18575" t="str">
        <f t="shared" si="294"/>
        <v>$125K-$200K</v>
      </c>
    </row>
    <row r="18576" spans="1:5" x14ac:dyDescent="0.3">
      <c r="A18576" s="33" t="s">
        <v>128</v>
      </c>
      <c r="B18576" s="33" t="s">
        <v>53</v>
      </c>
      <c r="C18576" s="33">
        <v>125000</v>
      </c>
      <c r="D18576" s="33" t="s">
        <v>1117</v>
      </c>
      <c r="E18576" t="str">
        <f t="shared" si="294"/>
        <v>$100K-$125K</v>
      </c>
    </row>
    <row r="18577" spans="1:5" x14ac:dyDescent="0.3">
      <c r="A18577" s="33" t="s">
        <v>4</v>
      </c>
      <c r="B18577" s="33" t="s">
        <v>53</v>
      </c>
      <c r="C18577" s="33">
        <v>112500</v>
      </c>
      <c r="D18577" s="33" t="s">
        <v>232</v>
      </c>
      <c r="E18577" t="str">
        <f t="shared" si="294"/>
        <v>$100K-$125K</v>
      </c>
    </row>
    <row r="18578" spans="1:5" x14ac:dyDescent="0.3">
      <c r="A18578" s="33" t="s">
        <v>4</v>
      </c>
      <c r="B18578" s="33" t="s">
        <v>53</v>
      </c>
      <c r="C18578" s="33"/>
      <c r="D18578" s="33" t="s">
        <v>258</v>
      </c>
      <c r="E18578" t="str">
        <f t="shared" si="294"/>
        <v>No Data</v>
      </c>
    </row>
    <row r="18579" spans="1:5" x14ac:dyDescent="0.3">
      <c r="A18579" s="33" t="s">
        <v>4</v>
      </c>
      <c r="B18579" s="33" t="s">
        <v>53</v>
      </c>
      <c r="C18579" s="33"/>
      <c r="D18579" s="33" t="s">
        <v>232</v>
      </c>
      <c r="E18579" t="str">
        <f t="shared" si="294"/>
        <v>No Data</v>
      </c>
    </row>
    <row r="18580" spans="1:5" x14ac:dyDescent="0.3">
      <c r="A18580" s="33" t="s">
        <v>2</v>
      </c>
      <c r="B18580" s="33" t="s">
        <v>73</v>
      </c>
      <c r="C18580" s="33">
        <v>147500</v>
      </c>
      <c r="D18580" s="33" t="s">
        <v>4554</v>
      </c>
      <c r="E18580" t="str">
        <f t="shared" si="294"/>
        <v>$125K-$200K</v>
      </c>
    </row>
    <row r="18581" spans="1:5" x14ac:dyDescent="0.3">
      <c r="A18581" s="33" t="s">
        <v>4</v>
      </c>
      <c r="B18581" s="33" t="s">
        <v>53</v>
      </c>
      <c r="C18581" s="33">
        <v>135000</v>
      </c>
      <c r="D18581" s="33" t="s">
        <v>6833</v>
      </c>
      <c r="E18581" t="str">
        <f t="shared" si="294"/>
        <v>$125K-$200K</v>
      </c>
    </row>
    <row r="18582" spans="1:5" x14ac:dyDescent="0.3">
      <c r="A18582" s="33" t="s">
        <v>4</v>
      </c>
      <c r="B18582" s="33" t="s">
        <v>65</v>
      </c>
      <c r="C18582" s="33">
        <v>147500</v>
      </c>
      <c r="D18582" s="33" t="s">
        <v>6834</v>
      </c>
      <c r="E18582" t="str">
        <f t="shared" si="294"/>
        <v>$125K-$200K</v>
      </c>
    </row>
    <row r="18583" spans="1:5" x14ac:dyDescent="0.3">
      <c r="A18583" s="33" t="s">
        <v>128</v>
      </c>
      <c r="B18583" s="33" t="s">
        <v>53</v>
      </c>
      <c r="C18583" s="33"/>
      <c r="D18583" s="33" t="s">
        <v>6835</v>
      </c>
      <c r="E18583" t="str">
        <f t="shared" si="294"/>
        <v>No Data</v>
      </c>
    </row>
    <row r="18584" spans="1:5" x14ac:dyDescent="0.3">
      <c r="A18584" s="33" t="s">
        <v>2</v>
      </c>
      <c r="B18584" s="33" t="s">
        <v>53</v>
      </c>
      <c r="C18584" s="33">
        <v>110000</v>
      </c>
      <c r="D18584" s="33" t="s">
        <v>1937</v>
      </c>
      <c r="E18584" t="str">
        <f t="shared" si="294"/>
        <v>$100K-$125K</v>
      </c>
    </row>
    <row r="18585" spans="1:5" x14ac:dyDescent="0.3">
      <c r="A18585" s="33" t="s">
        <v>2</v>
      </c>
      <c r="B18585" s="33" t="s">
        <v>69</v>
      </c>
      <c r="C18585" s="33">
        <v>89100</v>
      </c>
      <c r="D18585" s="33" t="s">
        <v>211</v>
      </c>
      <c r="E18585" t="str">
        <f t="shared" si="294"/>
        <v>$75K-$100K</v>
      </c>
    </row>
    <row r="18586" spans="1:5" x14ac:dyDescent="0.3">
      <c r="A18586" s="33" t="s">
        <v>2</v>
      </c>
      <c r="B18586" s="33" t="s">
        <v>53</v>
      </c>
      <c r="C18586" s="33"/>
      <c r="D18586" s="33" t="s">
        <v>818</v>
      </c>
      <c r="E18586" t="str">
        <f t="shared" si="294"/>
        <v>No Data</v>
      </c>
    </row>
    <row r="18587" spans="1:5" x14ac:dyDescent="0.3">
      <c r="A18587" s="33" t="s">
        <v>126</v>
      </c>
      <c r="B18587" s="33" t="s">
        <v>53</v>
      </c>
      <c r="C18587" s="33"/>
      <c r="D18587" s="33" t="s">
        <v>879</v>
      </c>
      <c r="E18587" t="str">
        <f t="shared" si="294"/>
        <v>No Data</v>
      </c>
    </row>
    <row r="18588" spans="1:5" x14ac:dyDescent="0.3">
      <c r="A18588" s="33" t="s">
        <v>4</v>
      </c>
      <c r="B18588" s="33" t="s">
        <v>54</v>
      </c>
      <c r="C18588" s="33">
        <v>145000</v>
      </c>
      <c r="D18588" s="33" t="s">
        <v>942</v>
      </c>
      <c r="E18588" t="str">
        <f t="shared" si="294"/>
        <v>$125K-$200K</v>
      </c>
    </row>
    <row r="18589" spans="1:5" x14ac:dyDescent="0.3">
      <c r="A18589" s="33" t="s">
        <v>126</v>
      </c>
      <c r="B18589" s="33" t="s">
        <v>54</v>
      </c>
      <c r="C18589" s="33"/>
      <c r="D18589" s="33" t="s">
        <v>278</v>
      </c>
      <c r="E18589" t="str">
        <f t="shared" si="294"/>
        <v>No Data</v>
      </c>
    </row>
    <row r="18590" spans="1:5" x14ac:dyDescent="0.3">
      <c r="A18590" s="33" t="s">
        <v>0</v>
      </c>
      <c r="B18590" s="33" t="s">
        <v>113</v>
      </c>
      <c r="C18590" s="33">
        <v>132500</v>
      </c>
      <c r="D18590" s="33" t="s">
        <v>4242</v>
      </c>
      <c r="E18590" t="str">
        <f t="shared" si="294"/>
        <v>$125K-$200K</v>
      </c>
    </row>
    <row r="18591" spans="1:5" x14ac:dyDescent="0.3">
      <c r="A18591" s="33" t="s">
        <v>4</v>
      </c>
      <c r="B18591" s="33" t="s">
        <v>53</v>
      </c>
      <c r="C18591" s="33"/>
      <c r="D18591" s="33" t="s">
        <v>1826</v>
      </c>
      <c r="E18591" t="str">
        <f t="shared" si="294"/>
        <v>No Data</v>
      </c>
    </row>
    <row r="18592" spans="1:5" x14ac:dyDescent="0.3">
      <c r="A18592" s="33" t="s">
        <v>4</v>
      </c>
      <c r="B18592" s="33" t="s">
        <v>53</v>
      </c>
      <c r="C18592" s="33">
        <v>99150</v>
      </c>
      <c r="D18592" s="33" t="s">
        <v>6836</v>
      </c>
      <c r="E18592" t="str">
        <f t="shared" si="294"/>
        <v>$75K-$100K</v>
      </c>
    </row>
    <row r="18593" spans="1:5" x14ac:dyDescent="0.3">
      <c r="A18593" s="33" t="s">
        <v>0</v>
      </c>
      <c r="B18593" s="33" t="s">
        <v>53</v>
      </c>
      <c r="C18593" s="33">
        <v>85000</v>
      </c>
      <c r="D18593" s="33" t="s">
        <v>6837</v>
      </c>
      <c r="E18593" t="str">
        <f t="shared" si="294"/>
        <v>$75K-$100K</v>
      </c>
    </row>
    <row r="18594" spans="1:5" x14ac:dyDescent="0.3">
      <c r="A18594" s="33" t="s">
        <v>2</v>
      </c>
      <c r="B18594" s="33" t="s">
        <v>53</v>
      </c>
      <c r="C18594" s="33">
        <v>62500</v>
      </c>
      <c r="D18594" s="33" t="s">
        <v>6838</v>
      </c>
      <c r="E18594" t="str">
        <f t="shared" si="294"/>
        <v>&lt;$75K</v>
      </c>
    </row>
    <row r="18595" spans="1:5" x14ac:dyDescent="0.3">
      <c r="A18595" s="33" t="s">
        <v>1</v>
      </c>
      <c r="B18595" s="33" t="s">
        <v>53</v>
      </c>
      <c r="C18595" s="33">
        <v>228000</v>
      </c>
      <c r="D18595" s="33" t="s">
        <v>3000</v>
      </c>
      <c r="E18595" t="str">
        <f t="shared" si="294"/>
        <v>&gt;$200K</v>
      </c>
    </row>
    <row r="18596" spans="1:5" x14ac:dyDescent="0.3">
      <c r="A18596" s="33" t="s">
        <v>2</v>
      </c>
      <c r="B18596" s="33" t="s">
        <v>53</v>
      </c>
      <c r="C18596" s="33">
        <v>109159</v>
      </c>
      <c r="D18596" s="33" t="s">
        <v>5824</v>
      </c>
      <c r="E18596" t="str">
        <f t="shared" si="294"/>
        <v>$100K-$125K</v>
      </c>
    </row>
    <row r="18597" spans="1:5" x14ac:dyDescent="0.3">
      <c r="A18597" s="33" t="s">
        <v>2</v>
      </c>
      <c r="B18597" s="33" t="s">
        <v>53</v>
      </c>
      <c r="C18597" s="33"/>
      <c r="D18597" s="33" t="s">
        <v>926</v>
      </c>
      <c r="E18597" t="str">
        <f t="shared" si="294"/>
        <v>No Data</v>
      </c>
    </row>
    <row r="18598" spans="1:5" x14ac:dyDescent="0.3">
      <c r="A18598" s="33" t="s">
        <v>4</v>
      </c>
      <c r="B18598" s="33" t="s">
        <v>53</v>
      </c>
      <c r="C18598" s="33"/>
      <c r="D18598" s="33" t="s">
        <v>3310</v>
      </c>
      <c r="E18598" t="str">
        <f t="shared" si="294"/>
        <v>No Data</v>
      </c>
    </row>
    <row r="18599" spans="1:5" x14ac:dyDescent="0.3">
      <c r="A18599" s="33" t="s">
        <v>4</v>
      </c>
      <c r="B18599" s="33" t="s">
        <v>53</v>
      </c>
      <c r="C18599" s="33">
        <v>129500</v>
      </c>
      <c r="D18599" s="33" t="s">
        <v>1341</v>
      </c>
      <c r="E18599" t="str">
        <f t="shared" si="294"/>
        <v>$125K-$200K</v>
      </c>
    </row>
    <row r="18600" spans="1:5" x14ac:dyDescent="0.3">
      <c r="A18600" s="33" t="s">
        <v>2</v>
      </c>
      <c r="B18600" s="33" t="s">
        <v>98</v>
      </c>
      <c r="C18600" s="33">
        <v>111175</v>
      </c>
      <c r="D18600" s="33" t="s">
        <v>445</v>
      </c>
      <c r="E18600" t="str">
        <f t="shared" si="294"/>
        <v>$100K-$125K</v>
      </c>
    </row>
    <row r="18601" spans="1:5" x14ac:dyDescent="0.3">
      <c r="A18601" s="33" t="s">
        <v>1</v>
      </c>
      <c r="B18601" s="33" t="s">
        <v>54</v>
      </c>
      <c r="C18601" s="33"/>
      <c r="D18601" s="33" t="s">
        <v>258</v>
      </c>
      <c r="E18601" t="str">
        <f t="shared" si="294"/>
        <v>No Data</v>
      </c>
    </row>
    <row r="18602" spans="1:5" x14ac:dyDescent="0.3">
      <c r="A18602" s="33" t="s">
        <v>2</v>
      </c>
      <c r="B18602" s="33" t="s">
        <v>53</v>
      </c>
      <c r="C18602" s="33"/>
      <c r="D18602" s="33" t="s">
        <v>268</v>
      </c>
      <c r="E18602" t="str">
        <f t="shared" si="294"/>
        <v>No Data</v>
      </c>
    </row>
    <row r="18603" spans="1:5" x14ac:dyDescent="0.3">
      <c r="A18603" s="33" t="s">
        <v>1</v>
      </c>
      <c r="B18603" s="33" t="s">
        <v>88</v>
      </c>
      <c r="C18603" s="33">
        <v>185500</v>
      </c>
      <c r="D18603" s="33" t="s">
        <v>6839</v>
      </c>
      <c r="E18603" t="str">
        <f t="shared" si="294"/>
        <v>$125K-$200K</v>
      </c>
    </row>
    <row r="18604" spans="1:5" x14ac:dyDescent="0.3">
      <c r="A18604" s="33" t="s">
        <v>125</v>
      </c>
      <c r="B18604" s="33" t="s">
        <v>53</v>
      </c>
      <c r="C18604" s="33">
        <v>375000</v>
      </c>
      <c r="D18604" s="33" t="s">
        <v>6840</v>
      </c>
      <c r="E18604" t="str">
        <f t="shared" si="294"/>
        <v>&gt;$200K</v>
      </c>
    </row>
    <row r="18605" spans="1:5" x14ac:dyDescent="0.3">
      <c r="A18605" s="33" t="s">
        <v>2</v>
      </c>
      <c r="B18605" s="33" t="s">
        <v>72</v>
      </c>
      <c r="C18605" s="33">
        <v>177283</v>
      </c>
      <c r="D18605" s="33" t="s">
        <v>6841</v>
      </c>
      <c r="E18605" t="str">
        <f t="shared" si="294"/>
        <v>$125K-$200K</v>
      </c>
    </row>
    <row r="18606" spans="1:5" x14ac:dyDescent="0.3">
      <c r="A18606" s="33" t="s">
        <v>4</v>
      </c>
      <c r="B18606" s="33" t="s">
        <v>53</v>
      </c>
      <c r="C18606" s="33">
        <v>134415</v>
      </c>
      <c r="D18606" s="33" t="s">
        <v>6842</v>
      </c>
      <c r="E18606" t="str">
        <f t="shared" si="294"/>
        <v>$125K-$200K</v>
      </c>
    </row>
    <row r="18607" spans="1:5" x14ac:dyDescent="0.3">
      <c r="A18607" s="33" t="s">
        <v>4</v>
      </c>
      <c r="B18607" s="33" t="s">
        <v>53</v>
      </c>
      <c r="C18607" s="33"/>
      <c r="D18607" s="33" t="s">
        <v>4486</v>
      </c>
      <c r="E18607" t="str">
        <f t="shared" si="294"/>
        <v>No Data</v>
      </c>
    </row>
    <row r="18608" spans="1:5" x14ac:dyDescent="0.3">
      <c r="A18608" s="33" t="s">
        <v>4</v>
      </c>
      <c r="B18608" s="33" t="s">
        <v>54</v>
      </c>
      <c r="C18608" s="33"/>
      <c r="D18608" s="33" t="s">
        <v>6843</v>
      </c>
      <c r="E18608" t="str">
        <f t="shared" si="294"/>
        <v>No Data</v>
      </c>
    </row>
    <row r="18609" spans="1:5" x14ac:dyDescent="0.3">
      <c r="A18609" s="33" t="s">
        <v>128</v>
      </c>
      <c r="B18609" s="33" t="s">
        <v>54</v>
      </c>
      <c r="C18609" s="33">
        <v>105515</v>
      </c>
      <c r="D18609" s="33" t="s">
        <v>476</v>
      </c>
      <c r="E18609" t="str">
        <f t="shared" si="294"/>
        <v>$100K-$125K</v>
      </c>
    </row>
    <row r="18610" spans="1:5" x14ac:dyDescent="0.3">
      <c r="A18610" s="33" t="s">
        <v>0</v>
      </c>
      <c r="B18610" s="33" t="s">
        <v>53</v>
      </c>
      <c r="C18610" s="33">
        <v>127500</v>
      </c>
      <c r="D18610" s="33" t="s">
        <v>541</v>
      </c>
      <c r="E18610" t="str">
        <f t="shared" si="294"/>
        <v>$125K-$200K</v>
      </c>
    </row>
    <row r="18611" spans="1:5" x14ac:dyDescent="0.3">
      <c r="A18611" s="33" t="s">
        <v>0</v>
      </c>
      <c r="B18611" s="33" t="s">
        <v>53</v>
      </c>
      <c r="C18611" s="33">
        <v>109500</v>
      </c>
      <c r="D18611" s="33" t="s">
        <v>609</v>
      </c>
      <c r="E18611" t="str">
        <f t="shared" si="294"/>
        <v>$100K-$125K</v>
      </c>
    </row>
    <row r="18612" spans="1:5" x14ac:dyDescent="0.3">
      <c r="A18612" s="33" t="s">
        <v>0</v>
      </c>
      <c r="B18612" s="33" t="s">
        <v>53</v>
      </c>
      <c r="C18612" s="33">
        <v>125000</v>
      </c>
      <c r="D18612" s="33" t="s">
        <v>230</v>
      </c>
      <c r="E18612" t="str">
        <f t="shared" si="294"/>
        <v>$100K-$125K</v>
      </c>
    </row>
    <row r="18613" spans="1:5" x14ac:dyDescent="0.3">
      <c r="A18613" s="33" t="s">
        <v>4</v>
      </c>
      <c r="B18613" s="33" t="s">
        <v>53</v>
      </c>
      <c r="C18613" s="33">
        <v>110930.0390625</v>
      </c>
      <c r="D18613" s="33" t="s">
        <v>6844</v>
      </c>
      <c r="E18613" t="str">
        <f t="shared" si="294"/>
        <v>$100K-$125K</v>
      </c>
    </row>
    <row r="18614" spans="1:5" x14ac:dyDescent="0.3">
      <c r="A18614" s="33" t="s">
        <v>4</v>
      </c>
      <c r="B18614" s="33" t="s">
        <v>53</v>
      </c>
      <c r="C18614" s="33"/>
      <c r="D18614" s="33" t="s">
        <v>6845</v>
      </c>
      <c r="E18614" t="str">
        <f t="shared" si="294"/>
        <v>No Data</v>
      </c>
    </row>
    <row r="18615" spans="1:5" x14ac:dyDescent="0.3">
      <c r="A18615" s="33" t="s">
        <v>125</v>
      </c>
      <c r="B18615" s="33" t="s">
        <v>54</v>
      </c>
      <c r="C18615" s="33">
        <v>240000</v>
      </c>
      <c r="D18615" s="33" t="s">
        <v>2801</v>
      </c>
      <c r="E18615" t="str">
        <f t="shared" si="294"/>
        <v>&gt;$200K</v>
      </c>
    </row>
    <row r="18616" spans="1:5" x14ac:dyDescent="0.3">
      <c r="A18616" s="33" t="s">
        <v>125</v>
      </c>
      <c r="B18616" s="33" t="s">
        <v>53</v>
      </c>
      <c r="C18616" s="33">
        <v>87000</v>
      </c>
      <c r="D18616" s="33" t="s">
        <v>1450</v>
      </c>
      <c r="E18616" t="str">
        <f t="shared" si="294"/>
        <v>$75K-$100K</v>
      </c>
    </row>
    <row r="18617" spans="1:5" x14ac:dyDescent="0.3">
      <c r="A18617" s="33" t="s">
        <v>125</v>
      </c>
      <c r="B18617" s="33" t="s">
        <v>53</v>
      </c>
      <c r="C18617" s="33">
        <v>142501</v>
      </c>
      <c r="D18617" s="33" t="s">
        <v>6846</v>
      </c>
      <c r="E18617" t="str">
        <f t="shared" si="294"/>
        <v>$125K-$200K</v>
      </c>
    </row>
    <row r="18618" spans="1:5" x14ac:dyDescent="0.3">
      <c r="A18618" s="33" t="s">
        <v>52</v>
      </c>
      <c r="B18618" s="33" t="s">
        <v>53</v>
      </c>
      <c r="C18618" s="33"/>
      <c r="D18618" s="33" t="s">
        <v>6847</v>
      </c>
      <c r="E18618" t="str">
        <f t="shared" si="294"/>
        <v>No Data</v>
      </c>
    </row>
    <row r="18619" spans="1:5" x14ac:dyDescent="0.3">
      <c r="A18619" s="33" t="s">
        <v>0</v>
      </c>
      <c r="B18619" s="33" t="s">
        <v>54</v>
      </c>
      <c r="C18619" s="33"/>
      <c r="D18619" s="33" t="s">
        <v>1451</v>
      </c>
      <c r="E18619" t="str">
        <f t="shared" si="294"/>
        <v>No Data</v>
      </c>
    </row>
    <row r="18620" spans="1:5" x14ac:dyDescent="0.3">
      <c r="A18620" s="33" t="s">
        <v>0</v>
      </c>
      <c r="B18620" s="33" t="s">
        <v>53</v>
      </c>
      <c r="C18620" s="33">
        <v>150000</v>
      </c>
      <c r="D18620" s="33" t="s">
        <v>2985</v>
      </c>
      <c r="E18620" t="str">
        <f t="shared" si="294"/>
        <v>$125K-$200K</v>
      </c>
    </row>
    <row r="18621" spans="1:5" x14ac:dyDescent="0.3">
      <c r="A18621" s="33" t="s">
        <v>125</v>
      </c>
      <c r="B18621" s="33" t="s">
        <v>105</v>
      </c>
      <c r="C18621" s="33">
        <v>111175</v>
      </c>
      <c r="D18621" s="33" t="s">
        <v>2430</v>
      </c>
      <c r="E18621" t="str">
        <f t="shared" si="294"/>
        <v>$100K-$125K</v>
      </c>
    </row>
    <row r="18622" spans="1:5" x14ac:dyDescent="0.3">
      <c r="A18622" s="33" t="s">
        <v>0</v>
      </c>
      <c r="B18622" s="33" t="s">
        <v>53</v>
      </c>
      <c r="C18622" s="33"/>
      <c r="D18622" s="33" t="s">
        <v>6848</v>
      </c>
      <c r="E18622" t="str">
        <f t="shared" si="294"/>
        <v>No Data</v>
      </c>
    </row>
    <row r="18623" spans="1:5" x14ac:dyDescent="0.3">
      <c r="A18623" s="33" t="s">
        <v>2</v>
      </c>
      <c r="B18623" s="33" t="s">
        <v>53</v>
      </c>
      <c r="C18623" s="33"/>
      <c r="D18623" s="33" t="s">
        <v>234</v>
      </c>
      <c r="E18623" t="str">
        <f t="shared" si="294"/>
        <v>No Data</v>
      </c>
    </row>
    <row r="18624" spans="1:5" x14ac:dyDescent="0.3">
      <c r="A18624" s="33" t="s">
        <v>0</v>
      </c>
      <c r="B18624" s="33" t="s">
        <v>53</v>
      </c>
      <c r="C18624" s="33"/>
      <c r="D18624" s="33" t="s">
        <v>268</v>
      </c>
      <c r="E18624" t="str">
        <f t="shared" si="294"/>
        <v>No Data</v>
      </c>
    </row>
    <row r="18625" spans="1:5" x14ac:dyDescent="0.3">
      <c r="A18625" s="33" t="s">
        <v>2</v>
      </c>
      <c r="B18625" s="33" t="s">
        <v>53</v>
      </c>
      <c r="C18625" s="33"/>
      <c r="D18625" s="33" t="s">
        <v>926</v>
      </c>
      <c r="E18625" t="str">
        <f t="shared" si="294"/>
        <v>No Data</v>
      </c>
    </row>
    <row r="18626" spans="1:5" x14ac:dyDescent="0.3">
      <c r="A18626" s="33" t="s">
        <v>0</v>
      </c>
      <c r="B18626" s="33" t="s">
        <v>53</v>
      </c>
      <c r="C18626" s="33"/>
      <c r="D18626" s="33" t="s">
        <v>6849</v>
      </c>
      <c r="E18626" t="str">
        <f t="shared" si="294"/>
        <v>No Data</v>
      </c>
    </row>
    <row r="18627" spans="1:5" x14ac:dyDescent="0.3">
      <c r="A18627" s="33" t="s">
        <v>2</v>
      </c>
      <c r="B18627" s="33" t="s">
        <v>53</v>
      </c>
      <c r="C18627" s="33">
        <v>108961</v>
      </c>
      <c r="D18627" s="33" t="s">
        <v>3129</v>
      </c>
      <c r="E18627" t="str">
        <f t="shared" ref="E18627:E18690" si="295">_xlfn.XLOOKUP(C18627,$H$16:$H$21,$G$16:$G$21,,1)</f>
        <v>$100K-$125K</v>
      </c>
    </row>
    <row r="18628" spans="1:5" x14ac:dyDescent="0.3">
      <c r="A18628" s="33" t="s">
        <v>2</v>
      </c>
      <c r="B18628" s="33" t="s">
        <v>53</v>
      </c>
      <c r="C18628" s="33">
        <v>59500</v>
      </c>
      <c r="D18628" s="33" t="s">
        <v>6850</v>
      </c>
      <c r="E18628" t="str">
        <f t="shared" si="295"/>
        <v>&lt;$75K</v>
      </c>
    </row>
    <row r="18629" spans="1:5" x14ac:dyDescent="0.3">
      <c r="A18629" s="33" t="s">
        <v>4</v>
      </c>
      <c r="B18629" s="33" t="s">
        <v>63</v>
      </c>
      <c r="C18629" s="33">
        <v>50400</v>
      </c>
      <c r="D18629" s="33" t="s">
        <v>3509</v>
      </c>
      <c r="E18629" t="str">
        <f t="shared" si="295"/>
        <v>&lt;$75K</v>
      </c>
    </row>
    <row r="18630" spans="1:5" x14ac:dyDescent="0.3">
      <c r="A18630" s="33" t="s">
        <v>4</v>
      </c>
      <c r="B18630" s="33" t="s">
        <v>53</v>
      </c>
      <c r="C18630" s="33">
        <v>120000</v>
      </c>
      <c r="D18630" s="33" t="s">
        <v>2191</v>
      </c>
      <c r="E18630" t="str">
        <f t="shared" si="295"/>
        <v>$100K-$125K</v>
      </c>
    </row>
    <row r="18631" spans="1:5" x14ac:dyDescent="0.3">
      <c r="A18631" s="33" t="s">
        <v>2</v>
      </c>
      <c r="B18631" s="33" t="s">
        <v>53</v>
      </c>
      <c r="C18631" s="33"/>
      <c r="D18631" s="33" t="s">
        <v>1595</v>
      </c>
      <c r="E18631" t="str">
        <f t="shared" si="295"/>
        <v>No Data</v>
      </c>
    </row>
    <row r="18632" spans="1:5" x14ac:dyDescent="0.3">
      <c r="A18632" s="33" t="s">
        <v>0</v>
      </c>
      <c r="B18632" s="33" t="s">
        <v>53</v>
      </c>
      <c r="C18632" s="33">
        <v>92500</v>
      </c>
      <c r="D18632" s="33" t="s">
        <v>870</v>
      </c>
      <c r="E18632" t="str">
        <f t="shared" si="295"/>
        <v>$75K-$100K</v>
      </c>
    </row>
    <row r="18633" spans="1:5" x14ac:dyDescent="0.3">
      <c r="A18633" s="33" t="s">
        <v>2</v>
      </c>
      <c r="B18633" s="33" t="s">
        <v>53</v>
      </c>
      <c r="C18633" s="33"/>
      <c r="D18633" s="33" t="s">
        <v>1279</v>
      </c>
      <c r="E18633" t="str">
        <f t="shared" si="295"/>
        <v>No Data</v>
      </c>
    </row>
    <row r="18634" spans="1:5" x14ac:dyDescent="0.3">
      <c r="A18634" s="33" t="s">
        <v>2</v>
      </c>
      <c r="B18634" s="33" t="s">
        <v>53</v>
      </c>
      <c r="C18634" s="33">
        <v>111175</v>
      </c>
      <c r="D18634" s="33" t="s">
        <v>2875</v>
      </c>
      <c r="E18634" t="str">
        <f t="shared" si="295"/>
        <v>$100K-$125K</v>
      </c>
    </row>
    <row r="18635" spans="1:5" x14ac:dyDescent="0.3">
      <c r="A18635" s="33" t="s">
        <v>0</v>
      </c>
      <c r="B18635" s="33" t="s">
        <v>53</v>
      </c>
      <c r="C18635" s="33"/>
      <c r="D18635" s="33" t="s">
        <v>6851</v>
      </c>
      <c r="E18635" t="str">
        <f t="shared" si="295"/>
        <v>No Data</v>
      </c>
    </row>
    <row r="18636" spans="1:5" x14ac:dyDescent="0.3">
      <c r="A18636" s="33" t="s">
        <v>2</v>
      </c>
      <c r="B18636" s="33" t="s">
        <v>53</v>
      </c>
      <c r="C18636" s="33">
        <v>103000</v>
      </c>
      <c r="D18636" s="33" t="s">
        <v>457</v>
      </c>
      <c r="E18636" t="str">
        <f t="shared" si="295"/>
        <v>$100K-$125K</v>
      </c>
    </row>
    <row r="18637" spans="1:5" x14ac:dyDescent="0.3">
      <c r="A18637" s="33" t="s">
        <v>0</v>
      </c>
      <c r="B18637" s="33" t="s">
        <v>53</v>
      </c>
      <c r="C18637" s="33"/>
      <c r="D18637" s="33" t="s">
        <v>5364</v>
      </c>
      <c r="E18637" t="str">
        <f t="shared" si="295"/>
        <v>No Data</v>
      </c>
    </row>
    <row r="18638" spans="1:5" x14ac:dyDescent="0.3">
      <c r="A18638" s="33" t="s">
        <v>126</v>
      </c>
      <c r="B18638" s="33" t="s">
        <v>53</v>
      </c>
      <c r="C18638" s="33">
        <v>112500</v>
      </c>
      <c r="D18638" s="33" t="s">
        <v>648</v>
      </c>
      <c r="E18638" t="str">
        <f t="shared" si="295"/>
        <v>$100K-$125K</v>
      </c>
    </row>
    <row r="18639" spans="1:5" x14ac:dyDescent="0.3">
      <c r="A18639" s="33" t="s">
        <v>0</v>
      </c>
      <c r="B18639" s="33" t="s">
        <v>53</v>
      </c>
      <c r="C18639" s="33">
        <v>122500</v>
      </c>
      <c r="D18639" s="33" t="s">
        <v>6852</v>
      </c>
      <c r="E18639" t="str">
        <f t="shared" si="295"/>
        <v>$100K-$125K</v>
      </c>
    </row>
    <row r="18640" spans="1:5" x14ac:dyDescent="0.3">
      <c r="A18640" s="33" t="s">
        <v>0</v>
      </c>
      <c r="B18640" s="33" t="s">
        <v>53</v>
      </c>
      <c r="C18640" s="33">
        <v>243000</v>
      </c>
      <c r="D18640" s="33" t="s">
        <v>2712</v>
      </c>
      <c r="E18640" t="str">
        <f t="shared" si="295"/>
        <v>&gt;$200K</v>
      </c>
    </row>
    <row r="18641" spans="1:5" x14ac:dyDescent="0.3">
      <c r="A18641" s="33" t="s">
        <v>0</v>
      </c>
      <c r="B18641" s="33" t="s">
        <v>53</v>
      </c>
      <c r="C18641" s="33"/>
      <c r="D18641" s="33" t="s">
        <v>544</v>
      </c>
      <c r="E18641" t="str">
        <f t="shared" si="295"/>
        <v>No Data</v>
      </c>
    </row>
    <row r="18642" spans="1:5" x14ac:dyDescent="0.3">
      <c r="A18642" s="33" t="s">
        <v>4</v>
      </c>
      <c r="B18642" s="33" t="s">
        <v>53</v>
      </c>
      <c r="C18642" s="33"/>
      <c r="D18642" s="33" t="s">
        <v>506</v>
      </c>
      <c r="E18642" t="str">
        <f t="shared" si="295"/>
        <v>No Data</v>
      </c>
    </row>
    <row r="18643" spans="1:5" x14ac:dyDescent="0.3">
      <c r="A18643" s="33" t="s">
        <v>128</v>
      </c>
      <c r="B18643" s="33" t="s">
        <v>54</v>
      </c>
      <c r="C18643" s="33">
        <v>110000</v>
      </c>
      <c r="D18643" s="33" t="s">
        <v>230</v>
      </c>
      <c r="E18643" t="str">
        <f t="shared" si="295"/>
        <v>$100K-$125K</v>
      </c>
    </row>
    <row r="18644" spans="1:5" x14ac:dyDescent="0.3">
      <c r="A18644" s="33" t="s">
        <v>0</v>
      </c>
      <c r="B18644" s="33" t="s">
        <v>53</v>
      </c>
      <c r="C18644" s="33">
        <v>90000</v>
      </c>
      <c r="D18644" s="33" t="s">
        <v>391</v>
      </c>
      <c r="E18644" t="str">
        <f t="shared" si="295"/>
        <v>$75K-$100K</v>
      </c>
    </row>
    <row r="18645" spans="1:5" x14ac:dyDescent="0.3">
      <c r="A18645" s="33" t="s">
        <v>0</v>
      </c>
      <c r="B18645" s="33" t="s">
        <v>53</v>
      </c>
      <c r="C18645" s="33">
        <v>105151.5</v>
      </c>
      <c r="D18645" s="33" t="s">
        <v>792</v>
      </c>
      <c r="E18645" t="str">
        <f t="shared" si="295"/>
        <v>$100K-$125K</v>
      </c>
    </row>
    <row r="18646" spans="1:5" x14ac:dyDescent="0.3">
      <c r="A18646" s="33" t="s">
        <v>52</v>
      </c>
      <c r="B18646" s="33" t="s">
        <v>53</v>
      </c>
      <c r="C18646" s="33">
        <v>80000</v>
      </c>
      <c r="D18646" s="33" t="s">
        <v>1451</v>
      </c>
      <c r="E18646" t="str">
        <f t="shared" si="295"/>
        <v>$75K-$100K</v>
      </c>
    </row>
    <row r="18647" spans="1:5" x14ac:dyDescent="0.3">
      <c r="A18647" s="33" t="s">
        <v>128</v>
      </c>
      <c r="B18647" s="33" t="s">
        <v>53</v>
      </c>
      <c r="C18647" s="33">
        <v>121840</v>
      </c>
      <c r="D18647" s="33" t="s">
        <v>476</v>
      </c>
      <c r="E18647" t="str">
        <f t="shared" si="295"/>
        <v>$100K-$125K</v>
      </c>
    </row>
    <row r="18648" spans="1:5" x14ac:dyDescent="0.3">
      <c r="A18648" s="33" t="s">
        <v>2</v>
      </c>
      <c r="B18648" s="33" t="s">
        <v>53</v>
      </c>
      <c r="C18648" s="33">
        <v>97500</v>
      </c>
      <c r="D18648" s="33" t="s">
        <v>1916</v>
      </c>
      <c r="E18648" t="str">
        <f t="shared" si="295"/>
        <v>$75K-$100K</v>
      </c>
    </row>
    <row r="18649" spans="1:5" x14ac:dyDescent="0.3">
      <c r="A18649" s="33" t="s">
        <v>2</v>
      </c>
      <c r="B18649" s="33" t="s">
        <v>53</v>
      </c>
      <c r="C18649" s="33">
        <v>65000</v>
      </c>
      <c r="D18649" s="33" t="s">
        <v>2175</v>
      </c>
      <c r="E18649" t="str">
        <f t="shared" si="295"/>
        <v>&lt;$75K</v>
      </c>
    </row>
    <row r="18650" spans="1:5" x14ac:dyDescent="0.3">
      <c r="A18650" s="33" t="s">
        <v>4</v>
      </c>
      <c r="B18650" s="33" t="s">
        <v>53</v>
      </c>
      <c r="C18650" s="33"/>
      <c r="D18650" s="33" t="s">
        <v>6120</v>
      </c>
      <c r="E18650" t="str">
        <f t="shared" si="295"/>
        <v>No Data</v>
      </c>
    </row>
    <row r="18651" spans="1:5" x14ac:dyDescent="0.3">
      <c r="A18651" s="33" t="s">
        <v>2</v>
      </c>
      <c r="B18651" s="33" t="s">
        <v>53</v>
      </c>
      <c r="C18651" s="33">
        <v>65000</v>
      </c>
      <c r="D18651" s="33" t="s">
        <v>6853</v>
      </c>
      <c r="E18651" t="str">
        <f t="shared" si="295"/>
        <v>&lt;$75K</v>
      </c>
    </row>
    <row r="18652" spans="1:5" x14ac:dyDescent="0.3">
      <c r="A18652" s="33" t="s">
        <v>2</v>
      </c>
      <c r="B18652" s="33" t="s">
        <v>53</v>
      </c>
      <c r="C18652" s="33">
        <v>50000</v>
      </c>
      <c r="D18652" s="33" t="s">
        <v>6854</v>
      </c>
      <c r="E18652" t="str">
        <f t="shared" si="295"/>
        <v>&lt;$75K</v>
      </c>
    </row>
    <row r="18653" spans="1:5" x14ac:dyDescent="0.3">
      <c r="A18653" s="33" t="s">
        <v>0</v>
      </c>
      <c r="B18653" s="33" t="s">
        <v>53</v>
      </c>
      <c r="C18653" s="33">
        <v>99876.2734375</v>
      </c>
      <c r="D18653" s="33" t="s">
        <v>4942</v>
      </c>
      <c r="E18653" t="str">
        <f t="shared" si="295"/>
        <v>$75K-$100K</v>
      </c>
    </row>
    <row r="18654" spans="1:5" x14ac:dyDescent="0.3">
      <c r="A18654" s="33" t="s">
        <v>0</v>
      </c>
      <c r="B18654" s="33" t="s">
        <v>53</v>
      </c>
      <c r="C18654" s="33"/>
      <c r="D18654" s="33" t="s">
        <v>258</v>
      </c>
      <c r="E18654" t="str">
        <f t="shared" si="295"/>
        <v>No Data</v>
      </c>
    </row>
    <row r="18655" spans="1:5" x14ac:dyDescent="0.3">
      <c r="A18655" s="33" t="s">
        <v>2</v>
      </c>
      <c r="B18655" s="33" t="s">
        <v>53</v>
      </c>
      <c r="C18655" s="33">
        <v>82500</v>
      </c>
      <c r="D18655" s="33" t="s">
        <v>6855</v>
      </c>
      <c r="E18655" t="str">
        <f t="shared" si="295"/>
        <v>$75K-$100K</v>
      </c>
    </row>
    <row r="18656" spans="1:5" x14ac:dyDescent="0.3">
      <c r="A18656" s="33" t="s">
        <v>4</v>
      </c>
      <c r="B18656" s="33" t="s">
        <v>53</v>
      </c>
      <c r="C18656" s="33"/>
      <c r="D18656" s="33" t="s">
        <v>4227</v>
      </c>
      <c r="E18656" t="str">
        <f t="shared" si="295"/>
        <v>No Data</v>
      </c>
    </row>
    <row r="18657" spans="1:5" x14ac:dyDescent="0.3">
      <c r="A18657" s="33" t="s">
        <v>126</v>
      </c>
      <c r="B18657" s="33" t="s">
        <v>70</v>
      </c>
      <c r="C18657" s="33">
        <v>147500</v>
      </c>
      <c r="D18657" s="33" t="s">
        <v>211</v>
      </c>
      <c r="E18657" t="str">
        <f t="shared" si="295"/>
        <v>$125K-$200K</v>
      </c>
    </row>
    <row r="18658" spans="1:5" x14ac:dyDescent="0.3">
      <c r="A18658" s="33" t="s">
        <v>125</v>
      </c>
      <c r="B18658" s="33" t="s">
        <v>53</v>
      </c>
      <c r="C18658" s="33">
        <v>122000</v>
      </c>
      <c r="D18658" s="33" t="s">
        <v>678</v>
      </c>
      <c r="E18658" t="str">
        <f t="shared" si="295"/>
        <v>$100K-$125K</v>
      </c>
    </row>
    <row r="18659" spans="1:5" x14ac:dyDescent="0.3">
      <c r="A18659" s="33" t="s">
        <v>4</v>
      </c>
      <c r="B18659" s="33" t="s">
        <v>88</v>
      </c>
      <c r="C18659" s="33">
        <v>96773</v>
      </c>
      <c r="D18659" s="33" t="s">
        <v>6856</v>
      </c>
      <c r="E18659" t="str">
        <f t="shared" si="295"/>
        <v>$75K-$100K</v>
      </c>
    </row>
    <row r="18660" spans="1:5" x14ac:dyDescent="0.3">
      <c r="A18660" s="33" t="s">
        <v>2</v>
      </c>
      <c r="B18660" s="33" t="s">
        <v>53</v>
      </c>
      <c r="C18660" s="33"/>
      <c r="D18660" s="33" t="s">
        <v>268</v>
      </c>
      <c r="E18660" t="str">
        <f t="shared" si="295"/>
        <v>No Data</v>
      </c>
    </row>
    <row r="18661" spans="1:5" x14ac:dyDescent="0.3">
      <c r="A18661" s="33" t="s">
        <v>2</v>
      </c>
      <c r="B18661" s="33" t="s">
        <v>53</v>
      </c>
      <c r="C18661" s="33"/>
      <c r="D18661" s="33" t="s">
        <v>480</v>
      </c>
      <c r="E18661" t="str">
        <f t="shared" si="295"/>
        <v>No Data</v>
      </c>
    </row>
    <row r="18662" spans="1:5" x14ac:dyDescent="0.3">
      <c r="A18662" s="33" t="s">
        <v>0</v>
      </c>
      <c r="B18662" s="33" t="s">
        <v>53</v>
      </c>
      <c r="C18662" s="33">
        <v>160000</v>
      </c>
      <c r="D18662" s="33" t="s">
        <v>315</v>
      </c>
      <c r="E18662" t="str">
        <f t="shared" si="295"/>
        <v>$125K-$200K</v>
      </c>
    </row>
    <row r="18663" spans="1:5" x14ac:dyDescent="0.3">
      <c r="A18663" s="33" t="s">
        <v>2</v>
      </c>
      <c r="B18663" s="33" t="s">
        <v>53</v>
      </c>
      <c r="C18663" s="33"/>
      <c r="D18663" s="33" t="s">
        <v>1286</v>
      </c>
      <c r="E18663" t="str">
        <f t="shared" si="295"/>
        <v>No Data</v>
      </c>
    </row>
    <row r="18664" spans="1:5" x14ac:dyDescent="0.3">
      <c r="A18664" s="33" t="s">
        <v>2</v>
      </c>
      <c r="B18664" s="33" t="s">
        <v>53</v>
      </c>
      <c r="C18664" s="33"/>
      <c r="D18664" s="33" t="s">
        <v>2703</v>
      </c>
      <c r="E18664" t="str">
        <f t="shared" si="295"/>
        <v>No Data</v>
      </c>
    </row>
    <row r="18665" spans="1:5" x14ac:dyDescent="0.3">
      <c r="A18665" s="33" t="s">
        <v>0</v>
      </c>
      <c r="B18665" s="33" t="s">
        <v>97</v>
      </c>
      <c r="C18665" s="33">
        <v>63321.5</v>
      </c>
      <c r="D18665" s="33" t="s">
        <v>4496</v>
      </c>
      <c r="E18665" t="str">
        <f t="shared" si="295"/>
        <v>&lt;$75K</v>
      </c>
    </row>
    <row r="18666" spans="1:5" x14ac:dyDescent="0.3">
      <c r="A18666" s="33" t="s">
        <v>2</v>
      </c>
      <c r="B18666" s="33" t="s">
        <v>53</v>
      </c>
      <c r="C18666" s="33">
        <v>85000</v>
      </c>
      <c r="D18666" s="33" t="s">
        <v>268</v>
      </c>
      <c r="E18666" t="str">
        <f t="shared" si="295"/>
        <v>$75K-$100K</v>
      </c>
    </row>
    <row r="18667" spans="1:5" x14ac:dyDescent="0.3">
      <c r="A18667" s="33" t="s">
        <v>2</v>
      </c>
      <c r="B18667" s="33" t="s">
        <v>56</v>
      </c>
      <c r="C18667" s="33">
        <v>74368.5</v>
      </c>
      <c r="D18667" s="33" t="s">
        <v>4055</v>
      </c>
      <c r="E18667" t="str">
        <f t="shared" si="295"/>
        <v>&lt;$75K</v>
      </c>
    </row>
    <row r="18668" spans="1:5" x14ac:dyDescent="0.3">
      <c r="A18668" s="33" t="s">
        <v>0</v>
      </c>
      <c r="B18668" s="33" t="s">
        <v>53</v>
      </c>
      <c r="C18668" s="33"/>
      <c r="D18668" s="33" t="s">
        <v>1041</v>
      </c>
      <c r="E18668" t="str">
        <f t="shared" si="295"/>
        <v>No Data</v>
      </c>
    </row>
    <row r="18669" spans="1:5" x14ac:dyDescent="0.3">
      <c r="A18669" s="33" t="s">
        <v>0</v>
      </c>
      <c r="B18669" s="33" t="s">
        <v>53</v>
      </c>
      <c r="C18669" s="33"/>
      <c r="D18669" s="33" t="s">
        <v>2924</v>
      </c>
      <c r="E18669" t="str">
        <f t="shared" si="295"/>
        <v>No Data</v>
      </c>
    </row>
    <row r="18670" spans="1:5" x14ac:dyDescent="0.3">
      <c r="A18670" s="33" t="s">
        <v>0</v>
      </c>
      <c r="B18670" s="33" t="s">
        <v>88</v>
      </c>
      <c r="C18670" s="33">
        <v>157500</v>
      </c>
      <c r="D18670" s="33" t="s">
        <v>353</v>
      </c>
      <c r="E18670" t="str">
        <f t="shared" si="295"/>
        <v>$125K-$200K</v>
      </c>
    </row>
    <row r="18671" spans="1:5" x14ac:dyDescent="0.3">
      <c r="A18671" s="33" t="s">
        <v>2</v>
      </c>
      <c r="B18671" s="33" t="s">
        <v>53</v>
      </c>
      <c r="C18671" s="33">
        <v>70000</v>
      </c>
      <c r="D18671" s="33" t="s">
        <v>6857</v>
      </c>
      <c r="E18671" t="str">
        <f t="shared" si="295"/>
        <v>&lt;$75K</v>
      </c>
    </row>
    <row r="18672" spans="1:5" x14ac:dyDescent="0.3">
      <c r="A18672" s="33" t="s">
        <v>2</v>
      </c>
      <c r="B18672" s="33" t="s">
        <v>53</v>
      </c>
      <c r="C18672" s="33">
        <v>45000</v>
      </c>
      <c r="D18672" s="33" t="s">
        <v>6858</v>
      </c>
      <c r="E18672" t="str">
        <f t="shared" si="295"/>
        <v>&lt;$75K</v>
      </c>
    </row>
    <row r="18673" spans="1:5" x14ac:dyDescent="0.3">
      <c r="A18673" s="33" t="s">
        <v>0</v>
      </c>
      <c r="B18673" s="33" t="s">
        <v>53</v>
      </c>
      <c r="C18673" s="33"/>
      <c r="D18673" s="33" t="s">
        <v>2957</v>
      </c>
      <c r="E18673" t="str">
        <f t="shared" si="295"/>
        <v>No Data</v>
      </c>
    </row>
    <row r="18674" spans="1:5" x14ac:dyDescent="0.3">
      <c r="A18674" s="33" t="s">
        <v>0</v>
      </c>
      <c r="B18674" s="33" t="s">
        <v>54</v>
      </c>
      <c r="C18674" s="33">
        <v>133000</v>
      </c>
      <c r="D18674" s="33" t="s">
        <v>415</v>
      </c>
      <c r="E18674" t="str">
        <f t="shared" si="295"/>
        <v>$125K-$200K</v>
      </c>
    </row>
    <row r="18675" spans="1:5" x14ac:dyDescent="0.3">
      <c r="A18675" s="33" t="s">
        <v>128</v>
      </c>
      <c r="B18675" s="33" t="s">
        <v>81</v>
      </c>
      <c r="C18675" s="33">
        <v>125000</v>
      </c>
      <c r="D18675" s="33" t="s">
        <v>328</v>
      </c>
      <c r="E18675" t="str">
        <f t="shared" si="295"/>
        <v>$100K-$125K</v>
      </c>
    </row>
    <row r="18676" spans="1:5" x14ac:dyDescent="0.3">
      <c r="A18676" s="33" t="s">
        <v>52</v>
      </c>
      <c r="B18676" s="33" t="s">
        <v>53</v>
      </c>
      <c r="C18676" s="33">
        <v>95000</v>
      </c>
      <c r="D18676" s="33" t="s">
        <v>5173</v>
      </c>
      <c r="E18676" t="str">
        <f t="shared" si="295"/>
        <v>$75K-$100K</v>
      </c>
    </row>
    <row r="18677" spans="1:5" x14ac:dyDescent="0.3">
      <c r="A18677" s="33" t="s">
        <v>126</v>
      </c>
      <c r="B18677" s="33" t="s">
        <v>53</v>
      </c>
      <c r="C18677" s="33"/>
      <c r="D18677" s="33" t="s">
        <v>3454</v>
      </c>
      <c r="E18677" t="str">
        <f t="shared" si="295"/>
        <v>No Data</v>
      </c>
    </row>
    <row r="18678" spans="1:5" x14ac:dyDescent="0.3">
      <c r="A18678" s="33" t="s">
        <v>126</v>
      </c>
      <c r="B18678" s="33" t="s">
        <v>53</v>
      </c>
      <c r="C18678" s="33">
        <v>170000</v>
      </c>
      <c r="D18678" s="33" t="s">
        <v>852</v>
      </c>
      <c r="E18678" t="str">
        <f t="shared" si="295"/>
        <v>$125K-$200K</v>
      </c>
    </row>
    <row r="18679" spans="1:5" x14ac:dyDescent="0.3">
      <c r="A18679" s="33" t="s">
        <v>0</v>
      </c>
      <c r="B18679" s="33" t="s">
        <v>53</v>
      </c>
      <c r="C18679" s="33">
        <v>85000</v>
      </c>
      <c r="D18679" s="33" t="s">
        <v>230</v>
      </c>
      <c r="E18679" t="str">
        <f t="shared" si="295"/>
        <v>$75K-$100K</v>
      </c>
    </row>
    <row r="18680" spans="1:5" x14ac:dyDescent="0.3">
      <c r="A18680" s="33" t="s">
        <v>4</v>
      </c>
      <c r="B18680" s="33" t="s">
        <v>53</v>
      </c>
      <c r="C18680" s="33">
        <v>115000</v>
      </c>
      <c r="D18680" s="33" t="s">
        <v>299</v>
      </c>
      <c r="E18680" t="str">
        <f t="shared" si="295"/>
        <v>$100K-$125K</v>
      </c>
    </row>
    <row r="18681" spans="1:5" x14ac:dyDescent="0.3">
      <c r="A18681" s="33" t="s">
        <v>0</v>
      </c>
      <c r="B18681" s="33" t="s">
        <v>53</v>
      </c>
      <c r="C18681" s="33">
        <v>225000</v>
      </c>
      <c r="D18681" s="33" t="s">
        <v>230</v>
      </c>
      <c r="E18681" t="str">
        <f t="shared" si="295"/>
        <v>&gt;$200K</v>
      </c>
    </row>
    <row r="18682" spans="1:5" x14ac:dyDescent="0.3">
      <c r="A18682" s="33" t="s">
        <v>128</v>
      </c>
      <c r="B18682" s="33" t="s">
        <v>53</v>
      </c>
      <c r="C18682" s="33">
        <v>126000</v>
      </c>
      <c r="D18682" s="33" t="s">
        <v>591</v>
      </c>
      <c r="E18682" t="str">
        <f t="shared" si="295"/>
        <v>$125K-$200K</v>
      </c>
    </row>
    <row r="18683" spans="1:5" x14ac:dyDescent="0.3">
      <c r="A18683" s="33" t="s">
        <v>2</v>
      </c>
      <c r="B18683" s="33" t="s">
        <v>53</v>
      </c>
      <c r="C18683" s="33">
        <v>40000</v>
      </c>
      <c r="D18683" s="33" t="s">
        <v>5605</v>
      </c>
      <c r="E18683" t="str">
        <f t="shared" si="295"/>
        <v>&lt;$75K</v>
      </c>
    </row>
    <row r="18684" spans="1:5" x14ac:dyDescent="0.3">
      <c r="A18684" s="33" t="s">
        <v>2</v>
      </c>
      <c r="B18684" s="33" t="s">
        <v>53</v>
      </c>
      <c r="C18684" s="33">
        <v>151950</v>
      </c>
      <c r="D18684" s="33" t="s">
        <v>476</v>
      </c>
      <c r="E18684" t="str">
        <f t="shared" si="295"/>
        <v>$125K-$200K</v>
      </c>
    </row>
    <row r="18685" spans="1:5" x14ac:dyDescent="0.3">
      <c r="A18685" s="33" t="s">
        <v>4</v>
      </c>
      <c r="B18685" s="33" t="s">
        <v>54</v>
      </c>
      <c r="C18685" s="33"/>
      <c r="D18685" s="33" t="s">
        <v>281</v>
      </c>
      <c r="E18685" t="str">
        <f t="shared" si="295"/>
        <v>No Data</v>
      </c>
    </row>
    <row r="18686" spans="1:5" x14ac:dyDescent="0.3">
      <c r="A18686" s="33" t="s">
        <v>0</v>
      </c>
      <c r="B18686" s="33" t="s">
        <v>53</v>
      </c>
      <c r="C18686" s="33">
        <v>179500</v>
      </c>
      <c r="D18686" s="33" t="s">
        <v>228</v>
      </c>
      <c r="E18686" t="str">
        <f t="shared" si="295"/>
        <v>$125K-$200K</v>
      </c>
    </row>
    <row r="18687" spans="1:5" x14ac:dyDescent="0.3">
      <c r="A18687" s="33" t="s">
        <v>2</v>
      </c>
      <c r="B18687" s="33" t="s">
        <v>53</v>
      </c>
      <c r="C18687" s="33"/>
      <c r="D18687" s="33" t="s">
        <v>6616</v>
      </c>
      <c r="E18687" t="str">
        <f t="shared" si="295"/>
        <v>No Data</v>
      </c>
    </row>
    <row r="18688" spans="1:5" x14ac:dyDescent="0.3">
      <c r="A18688" s="33" t="s">
        <v>0</v>
      </c>
      <c r="B18688" s="33" t="s">
        <v>53</v>
      </c>
      <c r="C18688" s="33">
        <v>92539</v>
      </c>
      <c r="D18688" s="33" t="s">
        <v>1730</v>
      </c>
      <c r="E18688" t="str">
        <f t="shared" si="295"/>
        <v>$75K-$100K</v>
      </c>
    </row>
    <row r="18689" spans="1:5" x14ac:dyDescent="0.3">
      <c r="A18689" s="33" t="s">
        <v>2</v>
      </c>
      <c r="B18689" s="33" t="s">
        <v>53</v>
      </c>
      <c r="C18689" s="33">
        <v>58800</v>
      </c>
      <c r="D18689" s="33" t="s">
        <v>6859</v>
      </c>
      <c r="E18689" t="str">
        <f t="shared" si="295"/>
        <v>&lt;$75K</v>
      </c>
    </row>
    <row r="18690" spans="1:5" x14ac:dyDescent="0.3">
      <c r="A18690" s="33" t="s">
        <v>0</v>
      </c>
      <c r="B18690" s="33" t="s">
        <v>53</v>
      </c>
      <c r="C18690" s="33">
        <v>90000</v>
      </c>
      <c r="D18690" s="33" t="s">
        <v>6860</v>
      </c>
      <c r="E18690" t="str">
        <f t="shared" si="295"/>
        <v>$75K-$100K</v>
      </c>
    </row>
    <row r="18691" spans="1:5" x14ac:dyDescent="0.3">
      <c r="A18691" s="33" t="s">
        <v>1</v>
      </c>
      <c r="B18691" s="33" t="s">
        <v>69</v>
      </c>
      <c r="C18691" s="33">
        <v>89100</v>
      </c>
      <c r="D18691" s="33" t="s">
        <v>211</v>
      </c>
      <c r="E18691" t="str">
        <f t="shared" ref="E18691:E18754" si="296">_xlfn.XLOOKUP(C18691,$H$16:$H$21,$G$16:$G$21,,1)</f>
        <v>$75K-$100K</v>
      </c>
    </row>
    <row r="18692" spans="1:5" x14ac:dyDescent="0.3">
      <c r="A18692" s="33" t="s">
        <v>126</v>
      </c>
      <c r="B18692" s="33" t="s">
        <v>67</v>
      </c>
      <c r="C18692" s="33">
        <v>147500</v>
      </c>
      <c r="D18692" s="33" t="s">
        <v>5081</v>
      </c>
      <c r="E18692" t="str">
        <f t="shared" si="296"/>
        <v>$125K-$200K</v>
      </c>
    </row>
    <row r="18693" spans="1:5" x14ac:dyDescent="0.3">
      <c r="A18693" s="33" t="s">
        <v>0</v>
      </c>
      <c r="B18693" s="33" t="s">
        <v>53</v>
      </c>
      <c r="C18693" s="33">
        <v>157934</v>
      </c>
      <c r="D18693" s="33" t="s">
        <v>859</v>
      </c>
      <c r="E18693" t="str">
        <f t="shared" si="296"/>
        <v>$125K-$200K</v>
      </c>
    </row>
    <row r="18694" spans="1:5" x14ac:dyDescent="0.3">
      <c r="A18694" s="33" t="s">
        <v>0</v>
      </c>
      <c r="B18694" s="33" t="s">
        <v>53</v>
      </c>
      <c r="C18694" s="33">
        <v>120000</v>
      </c>
      <c r="D18694" s="33" t="s">
        <v>6861</v>
      </c>
      <c r="E18694" t="str">
        <f t="shared" si="296"/>
        <v>$100K-$125K</v>
      </c>
    </row>
    <row r="18695" spans="1:5" x14ac:dyDescent="0.3">
      <c r="A18695" s="33" t="s">
        <v>0</v>
      </c>
      <c r="B18695" s="33" t="s">
        <v>53</v>
      </c>
      <c r="C18695" s="33">
        <v>87705</v>
      </c>
      <c r="D18695" s="33" t="s">
        <v>3436</v>
      </c>
      <c r="E18695" t="str">
        <f t="shared" si="296"/>
        <v>$75K-$100K</v>
      </c>
    </row>
    <row r="18696" spans="1:5" x14ac:dyDescent="0.3">
      <c r="A18696" s="33" t="s">
        <v>125</v>
      </c>
      <c r="B18696" s="33" t="s">
        <v>53</v>
      </c>
      <c r="C18696" s="33">
        <v>125000</v>
      </c>
      <c r="D18696" s="33" t="s">
        <v>1630</v>
      </c>
      <c r="E18696" t="str">
        <f t="shared" si="296"/>
        <v>$100K-$125K</v>
      </c>
    </row>
    <row r="18697" spans="1:5" x14ac:dyDescent="0.3">
      <c r="A18697" s="33" t="s">
        <v>4</v>
      </c>
      <c r="B18697" s="33" t="s">
        <v>53</v>
      </c>
      <c r="C18697" s="33"/>
      <c r="D18697" s="33" t="s">
        <v>3238</v>
      </c>
      <c r="E18697" t="str">
        <f t="shared" si="296"/>
        <v>No Data</v>
      </c>
    </row>
    <row r="18698" spans="1:5" x14ac:dyDescent="0.3">
      <c r="A18698" s="33" t="s">
        <v>0</v>
      </c>
      <c r="B18698" s="33" t="s">
        <v>54</v>
      </c>
      <c r="C18698" s="33"/>
      <c r="D18698" s="33" t="s">
        <v>6862</v>
      </c>
      <c r="E18698" t="str">
        <f t="shared" si="296"/>
        <v>No Data</v>
      </c>
    </row>
    <row r="18699" spans="1:5" x14ac:dyDescent="0.3">
      <c r="A18699" s="33" t="s">
        <v>128</v>
      </c>
      <c r="B18699" s="33" t="s">
        <v>53</v>
      </c>
      <c r="C18699" s="33"/>
      <c r="D18699" s="33" t="s">
        <v>6863</v>
      </c>
      <c r="E18699" t="str">
        <f t="shared" si="296"/>
        <v>No Data</v>
      </c>
    </row>
    <row r="18700" spans="1:5" x14ac:dyDescent="0.3">
      <c r="A18700" s="33" t="s">
        <v>2</v>
      </c>
      <c r="B18700" s="33" t="s">
        <v>53</v>
      </c>
      <c r="C18700" s="33">
        <v>217000</v>
      </c>
      <c r="D18700" s="33" t="s">
        <v>6864</v>
      </c>
      <c r="E18700" t="str">
        <f t="shared" si="296"/>
        <v>&gt;$200K</v>
      </c>
    </row>
    <row r="18701" spans="1:5" x14ac:dyDescent="0.3">
      <c r="A18701" s="33" t="s">
        <v>2</v>
      </c>
      <c r="B18701" s="33" t="s">
        <v>53</v>
      </c>
      <c r="C18701" s="33">
        <v>90000</v>
      </c>
      <c r="D18701" s="33" t="s">
        <v>1993</v>
      </c>
      <c r="E18701" t="str">
        <f t="shared" si="296"/>
        <v>$75K-$100K</v>
      </c>
    </row>
    <row r="18702" spans="1:5" x14ac:dyDescent="0.3">
      <c r="A18702" s="33" t="s">
        <v>125</v>
      </c>
      <c r="B18702" s="33" t="s">
        <v>53</v>
      </c>
      <c r="C18702" s="33">
        <v>98500</v>
      </c>
      <c r="D18702" s="33" t="s">
        <v>5388</v>
      </c>
      <c r="E18702" t="str">
        <f t="shared" si="296"/>
        <v>$75K-$100K</v>
      </c>
    </row>
    <row r="18703" spans="1:5" x14ac:dyDescent="0.3">
      <c r="A18703" s="33" t="s">
        <v>0</v>
      </c>
      <c r="B18703" s="33" t="s">
        <v>53</v>
      </c>
      <c r="C18703" s="33">
        <v>87500</v>
      </c>
      <c r="D18703" s="33" t="s">
        <v>6865</v>
      </c>
      <c r="E18703" t="str">
        <f t="shared" si="296"/>
        <v>$75K-$100K</v>
      </c>
    </row>
    <row r="18704" spans="1:5" x14ac:dyDescent="0.3">
      <c r="A18704" s="33" t="s">
        <v>4</v>
      </c>
      <c r="B18704" s="33" t="s">
        <v>53</v>
      </c>
      <c r="C18704" s="33">
        <v>190000</v>
      </c>
      <c r="D18704" s="33" t="s">
        <v>6866</v>
      </c>
      <c r="E18704" t="str">
        <f t="shared" si="296"/>
        <v>$125K-$200K</v>
      </c>
    </row>
    <row r="18705" spans="1:5" x14ac:dyDescent="0.3">
      <c r="A18705" s="33" t="s">
        <v>2</v>
      </c>
      <c r="B18705" s="33" t="s">
        <v>53</v>
      </c>
      <c r="C18705" s="33">
        <v>125000</v>
      </c>
      <c r="D18705" s="33" t="s">
        <v>6671</v>
      </c>
      <c r="E18705" t="str">
        <f t="shared" si="296"/>
        <v>$100K-$125K</v>
      </c>
    </row>
    <row r="18706" spans="1:5" x14ac:dyDescent="0.3">
      <c r="A18706" s="33" t="s">
        <v>0</v>
      </c>
      <c r="B18706" s="33" t="s">
        <v>54</v>
      </c>
      <c r="C18706" s="33">
        <v>116393</v>
      </c>
      <c r="D18706" s="33" t="s">
        <v>6867</v>
      </c>
      <c r="E18706" t="str">
        <f t="shared" si="296"/>
        <v>$100K-$125K</v>
      </c>
    </row>
    <row r="18707" spans="1:5" x14ac:dyDescent="0.3">
      <c r="A18707" s="33" t="s">
        <v>2</v>
      </c>
      <c r="B18707" s="33" t="s">
        <v>53</v>
      </c>
      <c r="C18707" s="33"/>
      <c r="D18707" s="33" t="s">
        <v>1483</v>
      </c>
      <c r="E18707" t="str">
        <f t="shared" si="296"/>
        <v>No Data</v>
      </c>
    </row>
    <row r="18708" spans="1:5" x14ac:dyDescent="0.3">
      <c r="A18708" s="33" t="s">
        <v>2</v>
      </c>
      <c r="B18708" s="33" t="s">
        <v>53</v>
      </c>
      <c r="C18708" s="33"/>
      <c r="D18708" s="33" t="s">
        <v>232</v>
      </c>
      <c r="E18708" t="str">
        <f t="shared" si="296"/>
        <v>No Data</v>
      </c>
    </row>
    <row r="18709" spans="1:5" x14ac:dyDescent="0.3">
      <c r="A18709" s="33" t="s">
        <v>2</v>
      </c>
      <c r="B18709" s="33" t="s">
        <v>53</v>
      </c>
      <c r="C18709" s="33">
        <v>70000</v>
      </c>
      <c r="D18709" s="33" t="s">
        <v>248</v>
      </c>
      <c r="E18709" t="str">
        <f t="shared" si="296"/>
        <v>&lt;$75K</v>
      </c>
    </row>
    <row r="18710" spans="1:5" x14ac:dyDescent="0.3">
      <c r="A18710" s="33" t="s">
        <v>0</v>
      </c>
      <c r="B18710" s="33" t="s">
        <v>54</v>
      </c>
      <c r="C18710" s="33">
        <v>115564.5</v>
      </c>
      <c r="D18710" s="33" t="s">
        <v>3129</v>
      </c>
      <c r="E18710" t="str">
        <f t="shared" si="296"/>
        <v>$100K-$125K</v>
      </c>
    </row>
    <row r="18711" spans="1:5" x14ac:dyDescent="0.3">
      <c r="A18711" s="33" t="s">
        <v>2</v>
      </c>
      <c r="B18711" s="33" t="s">
        <v>53</v>
      </c>
      <c r="C18711" s="33"/>
      <c r="D18711" s="33" t="s">
        <v>2915</v>
      </c>
      <c r="E18711" t="str">
        <f t="shared" si="296"/>
        <v>No Data</v>
      </c>
    </row>
    <row r="18712" spans="1:5" x14ac:dyDescent="0.3">
      <c r="A18712" s="33" t="s">
        <v>2</v>
      </c>
      <c r="B18712" s="33" t="s">
        <v>53</v>
      </c>
      <c r="C18712" s="33">
        <v>110200</v>
      </c>
      <c r="D18712" s="33" t="s">
        <v>516</v>
      </c>
      <c r="E18712" t="str">
        <f t="shared" si="296"/>
        <v>$100K-$125K</v>
      </c>
    </row>
    <row r="18713" spans="1:5" x14ac:dyDescent="0.3">
      <c r="A18713" s="33" t="s">
        <v>0</v>
      </c>
      <c r="B18713" s="33" t="s">
        <v>54</v>
      </c>
      <c r="C18713" s="33">
        <v>200000</v>
      </c>
      <c r="D18713" s="33" t="s">
        <v>749</v>
      </c>
      <c r="E18713" t="str">
        <f t="shared" si="296"/>
        <v>$125K-$200K</v>
      </c>
    </row>
    <row r="18714" spans="1:5" x14ac:dyDescent="0.3">
      <c r="A18714" s="33" t="s">
        <v>2</v>
      </c>
      <c r="B18714" s="33" t="s">
        <v>53</v>
      </c>
      <c r="C18714" s="33">
        <v>80000</v>
      </c>
      <c r="D18714" s="33" t="s">
        <v>6868</v>
      </c>
      <c r="E18714" t="str">
        <f t="shared" si="296"/>
        <v>$75K-$100K</v>
      </c>
    </row>
    <row r="18715" spans="1:5" x14ac:dyDescent="0.3">
      <c r="A18715" s="33" t="s">
        <v>125</v>
      </c>
      <c r="B18715" s="33" t="s">
        <v>53</v>
      </c>
      <c r="C18715" s="33"/>
      <c r="D18715" s="33" t="s">
        <v>1378</v>
      </c>
      <c r="E18715" t="str">
        <f t="shared" si="296"/>
        <v>No Data</v>
      </c>
    </row>
    <row r="18716" spans="1:5" x14ac:dyDescent="0.3">
      <c r="A18716" s="33" t="s">
        <v>125</v>
      </c>
      <c r="B18716" s="33" t="s">
        <v>53</v>
      </c>
      <c r="C18716" s="33">
        <v>150000</v>
      </c>
      <c r="D18716" s="33" t="s">
        <v>1401</v>
      </c>
      <c r="E18716" t="str">
        <f t="shared" si="296"/>
        <v>$125K-$200K</v>
      </c>
    </row>
    <row r="18717" spans="1:5" x14ac:dyDescent="0.3">
      <c r="A18717" s="33" t="s">
        <v>0</v>
      </c>
      <c r="B18717" s="33" t="s">
        <v>98</v>
      </c>
      <c r="C18717" s="33">
        <v>88128</v>
      </c>
      <c r="D18717" s="33" t="s">
        <v>6869</v>
      </c>
      <c r="E18717" t="str">
        <f t="shared" si="296"/>
        <v>$75K-$100K</v>
      </c>
    </row>
    <row r="18718" spans="1:5" x14ac:dyDescent="0.3">
      <c r="A18718" s="33" t="s">
        <v>2</v>
      </c>
      <c r="B18718" s="33" t="s">
        <v>53</v>
      </c>
      <c r="C18718" s="33">
        <v>59216</v>
      </c>
      <c r="D18718" s="33" t="s">
        <v>472</v>
      </c>
      <c r="E18718" t="str">
        <f t="shared" si="296"/>
        <v>&lt;$75K</v>
      </c>
    </row>
    <row r="18719" spans="1:5" x14ac:dyDescent="0.3">
      <c r="A18719" s="33" t="s">
        <v>0</v>
      </c>
      <c r="B18719" s="33" t="s">
        <v>54</v>
      </c>
      <c r="C18719" s="33">
        <v>65000</v>
      </c>
      <c r="D18719" s="33" t="s">
        <v>6870</v>
      </c>
      <c r="E18719" t="str">
        <f t="shared" si="296"/>
        <v>&lt;$75K</v>
      </c>
    </row>
    <row r="18720" spans="1:5" x14ac:dyDescent="0.3">
      <c r="A18720" s="33" t="s">
        <v>0</v>
      </c>
      <c r="B18720" s="33" t="s">
        <v>54</v>
      </c>
      <c r="C18720" s="33">
        <v>117128</v>
      </c>
      <c r="D18720" s="33" t="s">
        <v>611</v>
      </c>
      <c r="E18720" t="str">
        <f t="shared" si="296"/>
        <v>$100K-$125K</v>
      </c>
    </row>
    <row r="18721" spans="1:5" x14ac:dyDescent="0.3">
      <c r="A18721" s="33" t="s">
        <v>0</v>
      </c>
      <c r="B18721" s="33" t="s">
        <v>53</v>
      </c>
      <c r="C18721" s="33"/>
      <c r="D18721" s="33" t="s">
        <v>277</v>
      </c>
      <c r="E18721" t="str">
        <f t="shared" si="296"/>
        <v>No Data</v>
      </c>
    </row>
    <row r="18722" spans="1:5" x14ac:dyDescent="0.3">
      <c r="A18722" s="33" t="s">
        <v>128</v>
      </c>
      <c r="B18722" s="33" t="s">
        <v>53</v>
      </c>
      <c r="C18722" s="33">
        <v>165500</v>
      </c>
      <c r="D18722" s="33" t="s">
        <v>6871</v>
      </c>
      <c r="E18722" t="str">
        <f t="shared" si="296"/>
        <v>$125K-$200K</v>
      </c>
    </row>
    <row r="18723" spans="1:5" x14ac:dyDescent="0.3">
      <c r="A18723" s="33" t="s">
        <v>0</v>
      </c>
      <c r="B18723" s="33" t="s">
        <v>53</v>
      </c>
      <c r="C18723" s="33">
        <v>105710</v>
      </c>
      <c r="D18723" s="33" t="s">
        <v>4777</v>
      </c>
      <c r="E18723" t="str">
        <f t="shared" si="296"/>
        <v>$100K-$125K</v>
      </c>
    </row>
    <row r="18724" spans="1:5" x14ac:dyDescent="0.3">
      <c r="A18724" s="33" t="s">
        <v>2</v>
      </c>
      <c r="B18724" s="33" t="s">
        <v>53</v>
      </c>
      <c r="C18724" s="33"/>
      <c r="D18724" s="33" t="s">
        <v>2726</v>
      </c>
      <c r="E18724" t="str">
        <f t="shared" si="296"/>
        <v>No Data</v>
      </c>
    </row>
    <row r="18725" spans="1:5" x14ac:dyDescent="0.3">
      <c r="A18725" s="33" t="s">
        <v>4</v>
      </c>
      <c r="B18725" s="33" t="s">
        <v>53</v>
      </c>
      <c r="C18725" s="33"/>
      <c r="D18725" s="33" t="s">
        <v>2947</v>
      </c>
      <c r="E18725" t="str">
        <f t="shared" si="296"/>
        <v>No Data</v>
      </c>
    </row>
    <row r="18726" spans="1:5" x14ac:dyDescent="0.3">
      <c r="A18726" s="33" t="s">
        <v>0</v>
      </c>
      <c r="B18726" s="33" t="s">
        <v>53</v>
      </c>
      <c r="C18726" s="33">
        <v>150000</v>
      </c>
      <c r="D18726" s="33" t="s">
        <v>6872</v>
      </c>
      <c r="E18726" t="str">
        <f t="shared" si="296"/>
        <v>$125K-$200K</v>
      </c>
    </row>
    <row r="18727" spans="1:5" x14ac:dyDescent="0.3">
      <c r="A18727" s="33" t="s">
        <v>125</v>
      </c>
      <c r="B18727" s="33" t="s">
        <v>81</v>
      </c>
      <c r="C18727" s="33">
        <v>120000</v>
      </c>
      <c r="D18727" s="33" t="s">
        <v>6873</v>
      </c>
      <c r="E18727" t="str">
        <f t="shared" si="296"/>
        <v>$100K-$125K</v>
      </c>
    </row>
    <row r="18728" spans="1:5" x14ac:dyDescent="0.3">
      <c r="A18728" s="33" t="s">
        <v>0</v>
      </c>
      <c r="B18728" s="33" t="s">
        <v>53</v>
      </c>
      <c r="C18728" s="33"/>
      <c r="D18728" s="33" t="s">
        <v>258</v>
      </c>
      <c r="E18728" t="str">
        <f t="shared" si="296"/>
        <v>No Data</v>
      </c>
    </row>
    <row r="18729" spans="1:5" x14ac:dyDescent="0.3">
      <c r="A18729" s="33" t="s">
        <v>2</v>
      </c>
      <c r="B18729" s="33" t="s">
        <v>53</v>
      </c>
      <c r="C18729" s="33"/>
      <c r="D18729" s="33" t="s">
        <v>6350</v>
      </c>
      <c r="E18729" t="str">
        <f t="shared" si="296"/>
        <v>No Data</v>
      </c>
    </row>
    <row r="18730" spans="1:5" x14ac:dyDescent="0.3">
      <c r="A18730" s="33" t="s">
        <v>4</v>
      </c>
      <c r="B18730" s="33" t="s">
        <v>53</v>
      </c>
      <c r="C18730" s="33"/>
      <c r="D18730" s="33" t="s">
        <v>225</v>
      </c>
      <c r="E18730" t="str">
        <f t="shared" si="296"/>
        <v>No Data</v>
      </c>
    </row>
    <row r="18731" spans="1:5" x14ac:dyDescent="0.3">
      <c r="A18731" s="33" t="s">
        <v>129</v>
      </c>
      <c r="B18731" s="33" t="s">
        <v>54</v>
      </c>
      <c r="C18731" s="33">
        <v>115000</v>
      </c>
      <c r="D18731" s="33" t="s">
        <v>378</v>
      </c>
      <c r="E18731" t="str">
        <f t="shared" si="296"/>
        <v>$100K-$125K</v>
      </c>
    </row>
    <row r="18732" spans="1:5" x14ac:dyDescent="0.3">
      <c r="A18732" s="33" t="s">
        <v>2</v>
      </c>
      <c r="B18732" s="33" t="s">
        <v>90</v>
      </c>
      <c r="C18732" s="33">
        <v>57500</v>
      </c>
      <c r="D18732" s="33" t="s">
        <v>294</v>
      </c>
      <c r="E18732" t="str">
        <f t="shared" si="296"/>
        <v>&lt;$75K</v>
      </c>
    </row>
    <row r="18733" spans="1:5" x14ac:dyDescent="0.3">
      <c r="A18733" s="33" t="s">
        <v>4</v>
      </c>
      <c r="B18733" s="33" t="s">
        <v>53</v>
      </c>
      <c r="C18733" s="33">
        <v>300000</v>
      </c>
      <c r="D18733" s="33" t="s">
        <v>1818</v>
      </c>
      <c r="E18733" t="str">
        <f t="shared" si="296"/>
        <v>&gt;$200K</v>
      </c>
    </row>
    <row r="18734" spans="1:5" x14ac:dyDescent="0.3">
      <c r="A18734" s="33" t="s">
        <v>2</v>
      </c>
      <c r="B18734" s="33" t="s">
        <v>58</v>
      </c>
      <c r="C18734" s="33">
        <v>111175</v>
      </c>
      <c r="D18734" s="33" t="s">
        <v>6874</v>
      </c>
      <c r="E18734" t="str">
        <f t="shared" si="296"/>
        <v>$100K-$125K</v>
      </c>
    </row>
    <row r="18735" spans="1:5" x14ac:dyDescent="0.3">
      <c r="A18735" s="33" t="s">
        <v>128</v>
      </c>
      <c r="B18735" s="33" t="s">
        <v>110</v>
      </c>
      <c r="C18735" s="33">
        <v>72504</v>
      </c>
      <c r="D18735" s="33" t="s">
        <v>6875</v>
      </c>
      <c r="E18735" t="str">
        <f t="shared" si="296"/>
        <v>&lt;$75K</v>
      </c>
    </row>
    <row r="18736" spans="1:5" x14ac:dyDescent="0.3">
      <c r="A18736" s="33" t="s">
        <v>2</v>
      </c>
      <c r="B18736" s="33" t="s">
        <v>53</v>
      </c>
      <c r="C18736" s="33"/>
      <c r="D18736" s="33" t="s">
        <v>213</v>
      </c>
      <c r="E18736" t="str">
        <f t="shared" si="296"/>
        <v>No Data</v>
      </c>
    </row>
    <row r="18737" spans="1:5" x14ac:dyDescent="0.3">
      <c r="A18737" s="33" t="s">
        <v>128</v>
      </c>
      <c r="B18737" s="33" t="s">
        <v>53</v>
      </c>
      <c r="C18737" s="33">
        <v>185000</v>
      </c>
      <c r="D18737" s="33" t="s">
        <v>6876</v>
      </c>
      <c r="E18737" t="str">
        <f t="shared" si="296"/>
        <v>$125K-$200K</v>
      </c>
    </row>
    <row r="18738" spans="1:5" x14ac:dyDescent="0.3">
      <c r="A18738" s="33" t="s">
        <v>0</v>
      </c>
      <c r="B18738" s="33" t="s">
        <v>54</v>
      </c>
      <c r="C18738" s="33"/>
      <c r="D18738" s="33" t="s">
        <v>2467</v>
      </c>
      <c r="E18738" t="str">
        <f t="shared" si="296"/>
        <v>No Data</v>
      </c>
    </row>
    <row r="18739" spans="1:5" x14ac:dyDescent="0.3">
      <c r="A18739" s="33" t="s">
        <v>0</v>
      </c>
      <c r="B18739" s="33" t="s">
        <v>53</v>
      </c>
      <c r="C18739" s="33">
        <v>87500</v>
      </c>
      <c r="D18739" s="33" t="s">
        <v>457</v>
      </c>
      <c r="E18739" t="str">
        <f t="shared" si="296"/>
        <v>$75K-$100K</v>
      </c>
    </row>
    <row r="18740" spans="1:5" x14ac:dyDescent="0.3">
      <c r="A18740" s="33" t="s">
        <v>125</v>
      </c>
      <c r="B18740" s="33" t="s">
        <v>97</v>
      </c>
      <c r="C18740" s="33">
        <v>89100</v>
      </c>
      <c r="D18740" s="33" t="s">
        <v>294</v>
      </c>
      <c r="E18740" t="str">
        <f t="shared" si="296"/>
        <v>$75K-$100K</v>
      </c>
    </row>
    <row r="18741" spans="1:5" x14ac:dyDescent="0.3">
      <c r="A18741" s="33" t="s">
        <v>4</v>
      </c>
      <c r="B18741" s="33" t="s">
        <v>53</v>
      </c>
      <c r="C18741" s="33">
        <v>215000</v>
      </c>
      <c r="D18741" s="33" t="s">
        <v>377</v>
      </c>
      <c r="E18741" t="str">
        <f t="shared" si="296"/>
        <v>&gt;$200K</v>
      </c>
    </row>
    <row r="18742" spans="1:5" x14ac:dyDescent="0.3">
      <c r="A18742" s="33" t="s">
        <v>4</v>
      </c>
      <c r="B18742" s="33" t="s">
        <v>70</v>
      </c>
      <c r="C18742" s="33">
        <v>147500</v>
      </c>
      <c r="D18742" s="33" t="s">
        <v>1706</v>
      </c>
      <c r="E18742" t="str">
        <f t="shared" si="296"/>
        <v>$125K-$200K</v>
      </c>
    </row>
    <row r="18743" spans="1:5" x14ac:dyDescent="0.3">
      <c r="A18743" s="33" t="s">
        <v>2</v>
      </c>
      <c r="B18743" s="33" t="s">
        <v>53</v>
      </c>
      <c r="C18743" s="33">
        <v>103504.34375</v>
      </c>
      <c r="D18743" s="33" t="s">
        <v>3672</v>
      </c>
      <c r="E18743" t="str">
        <f t="shared" si="296"/>
        <v>$100K-$125K</v>
      </c>
    </row>
    <row r="18744" spans="1:5" x14ac:dyDescent="0.3">
      <c r="A18744" s="33" t="s">
        <v>0</v>
      </c>
      <c r="B18744" s="33" t="s">
        <v>54</v>
      </c>
      <c r="C18744" s="33">
        <v>155000</v>
      </c>
      <c r="D18744" s="33" t="s">
        <v>242</v>
      </c>
      <c r="E18744" t="str">
        <f t="shared" si="296"/>
        <v>$125K-$200K</v>
      </c>
    </row>
    <row r="18745" spans="1:5" x14ac:dyDescent="0.3">
      <c r="A18745" s="33" t="s">
        <v>2</v>
      </c>
      <c r="B18745" s="33" t="s">
        <v>53</v>
      </c>
      <c r="C18745" s="33">
        <v>77500</v>
      </c>
      <c r="D18745" s="33" t="s">
        <v>3936</v>
      </c>
      <c r="E18745" t="str">
        <f t="shared" si="296"/>
        <v>$75K-$100K</v>
      </c>
    </row>
    <row r="18746" spans="1:5" x14ac:dyDescent="0.3">
      <c r="A18746" s="33" t="s">
        <v>0</v>
      </c>
      <c r="B18746" s="33" t="s">
        <v>54</v>
      </c>
      <c r="C18746" s="33"/>
      <c r="D18746" s="33" t="s">
        <v>258</v>
      </c>
      <c r="E18746" t="str">
        <f t="shared" si="296"/>
        <v>No Data</v>
      </c>
    </row>
    <row r="18747" spans="1:5" x14ac:dyDescent="0.3">
      <c r="A18747" s="33" t="s">
        <v>2</v>
      </c>
      <c r="B18747" s="33" t="s">
        <v>53</v>
      </c>
      <c r="C18747" s="33"/>
      <c r="D18747" s="33" t="s">
        <v>1435</v>
      </c>
      <c r="E18747" t="str">
        <f t="shared" si="296"/>
        <v>No Data</v>
      </c>
    </row>
    <row r="18748" spans="1:5" x14ac:dyDescent="0.3">
      <c r="A18748" s="33" t="s">
        <v>4</v>
      </c>
      <c r="B18748" s="33" t="s">
        <v>54</v>
      </c>
      <c r="C18748" s="33">
        <v>100000</v>
      </c>
      <c r="D18748" s="33" t="s">
        <v>3462</v>
      </c>
      <c r="E18748" t="str">
        <f t="shared" si="296"/>
        <v>$75K-$100K</v>
      </c>
    </row>
    <row r="18749" spans="1:5" x14ac:dyDescent="0.3">
      <c r="A18749" s="33" t="s">
        <v>125</v>
      </c>
      <c r="B18749" s="33" t="s">
        <v>53</v>
      </c>
      <c r="C18749" s="33"/>
      <c r="D18749" s="33" t="s">
        <v>6877</v>
      </c>
      <c r="E18749" t="str">
        <f t="shared" si="296"/>
        <v>No Data</v>
      </c>
    </row>
    <row r="18750" spans="1:5" x14ac:dyDescent="0.3">
      <c r="A18750" s="33" t="s">
        <v>4</v>
      </c>
      <c r="B18750" s="33" t="s">
        <v>53</v>
      </c>
      <c r="C18750" s="33">
        <v>232375</v>
      </c>
      <c r="D18750" s="33" t="s">
        <v>5004</v>
      </c>
      <c r="E18750" t="str">
        <f t="shared" si="296"/>
        <v>&gt;$200K</v>
      </c>
    </row>
    <row r="18751" spans="1:5" x14ac:dyDescent="0.3">
      <c r="A18751" s="33" t="s">
        <v>125</v>
      </c>
      <c r="B18751" s="33" t="s">
        <v>53</v>
      </c>
      <c r="C18751" s="33"/>
      <c r="D18751" s="33" t="s">
        <v>6878</v>
      </c>
      <c r="E18751" t="str">
        <f t="shared" si="296"/>
        <v>No Data</v>
      </c>
    </row>
    <row r="18752" spans="1:5" x14ac:dyDescent="0.3">
      <c r="A18752" s="33" t="s">
        <v>2</v>
      </c>
      <c r="B18752" s="33" t="s">
        <v>53</v>
      </c>
      <c r="C18752" s="33"/>
      <c r="D18752" s="33" t="s">
        <v>278</v>
      </c>
      <c r="E18752" t="str">
        <f t="shared" si="296"/>
        <v>No Data</v>
      </c>
    </row>
    <row r="18753" spans="1:5" x14ac:dyDescent="0.3">
      <c r="A18753" s="33" t="s">
        <v>2</v>
      </c>
      <c r="B18753" s="33" t="s">
        <v>53</v>
      </c>
      <c r="C18753" s="33">
        <v>138640</v>
      </c>
      <c r="D18753" s="33" t="s">
        <v>1226</v>
      </c>
      <c r="E18753" t="str">
        <f t="shared" si="296"/>
        <v>$125K-$200K</v>
      </c>
    </row>
    <row r="18754" spans="1:5" x14ac:dyDescent="0.3">
      <c r="A18754" s="33" t="s">
        <v>128</v>
      </c>
      <c r="B18754" s="33" t="s">
        <v>53</v>
      </c>
      <c r="C18754" s="33">
        <v>90000</v>
      </c>
      <c r="D18754" s="33" t="s">
        <v>3835</v>
      </c>
      <c r="E18754" t="str">
        <f t="shared" si="296"/>
        <v>$75K-$100K</v>
      </c>
    </row>
    <row r="18755" spans="1:5" x14ac:dyDescent="0.3">
      <c r="A18755" s="33" t="s">
        <v>0</v>
      </c>
      <c r="B18755" s="33" t="s">
        <v>53</v>
      </c>
      <c r="C18755" s="33">
        <v>183310</v>
      </c>
      <c r="D18755" s="33" t="s">
        <v>6113</v>
      </c>
      <c r="E18755" t="str">
        <f t="shared" ref="E18755:E18818" si="297">_xlfn.XLOOKUP(C18755,$H$16:$H$21,$G$16:$G$21,,1)</f>
        <v>$125K-$200K</v>
      </c>
    </row>
    <row r="18756" spans="1:5" x14ac:dyDescent="0.3">
      <c r="A18756" s="33" t="s">
        <v>4</v>
      </c>
      <c r="B18756" s="33" t="s">
        <v>53</v>
      </c>
      <c r="C18756" s="33">
        <v>130000</v>
      </c>
      <c r="D18756" s="33" t="s">
        <v>3089</v>
      </c>
      <c r="E18756" t="str">
        <f t="shared" si="297"/>
        <v>$125K-$200K</v>
      </c>
    </row>
    <row r="18757" spans="1:5" x14ac:dyDescent="0.3">
      <c r="A18757" s="33" t="s">
        <v>0</v>
      </c>
      <c r="B18757" s="33" t="s">
        <v>53</v>
      </c>
      <c r="C18757" s="33"/>
      <c r="D18757" s="33" t="s">
        <v>2000</v>
      </c>
      <c r="E18757" t="str">
        <f t="shared" si="297"/>
        <v>No Data</v>
      </c>
    </row>
    <row r="18758" spans="1:5" x14ac:dyDescent="0.3">
      <c r="A18758" s="33" t="s">
        <v>0</v>
      </c>
      <c r="B18758" s="33" t="s">
        <v>53</v>
      </c>
      <c r="C18758" s="33"/>
      <c r="D18758" s="33" t="s">
        <v>252</v>
      </c>
      <c r="E18758" t="str">
        <f t="shared" si="297"/>
        <v>No Data</v>
      </c>
    </row>
    <row r="18759" spans="1:5" x14ac:dyDescent="0.3">
      <c r="A18759" s="33" t="s">
        <v>2</v>
      </c>
      <c r="B18759" s="33" t="s">
        <v>53</v>
      </c>
      <c r="C18759" s="33"/>
      <c r="D18759" s="33" t="s">
        <v>6524</v>
      </c>
      <c r="E18759" t="str">
        <f t="shared" si="297"/>
        <v>No Data</v>
      </c>
    </row>
    <row r="18760" spans="1:5" x14ac:dyDescent="0.3">
      <c r="A18760" s="33" t="s">
        <v>2</v>
      </c>
      <c r="B18760" s="33" t="s">
        <v>53</v>
      </c>
      <c r="C18760" s="33"/>
      <c r="D18760" s="33" t="s">
        <v>3719</v>
      </c>
      <c r="E18760" t="str">
        <f t="shared" si="297"/>
        <v>No Data</v>
      </c>
    </row>
    <row r="18761" spans="1:5" x14ac:dyDescent="0.3">
      <c r="A18761" s="33" t="s">
        <v>0</v>
      </c>
      <c r="B18761" s="33" t="s">
        <v>54</v>
      </c>
      <c r="C18761" s="33"/>
      <c r="D18761" s="33" t="s">
        <v>258</v>
      </c>
      <c r="E18761" t="str">
        <f t="shared" si="297"/>
        <v>No Data</v>
      </c>
    </row>
    <row r="18762" spans="1:5" x14ac:dyDescent="0.3">
      <c r="A18762" s="33" t="s">
        <v>2</v>
      </c>
      <c r="B18762" s="33" t="s">
        <v>53</v>
      </c>
      <c r="C18762" s="33"/>
      <c r="D18762" s="33" t="s">
        <v>2203</v>
      </c>
      <c r="E18762" t="str">
        <f t="shared" si="297"/>
        <v>No Data</v>
      </c>
    </row>
    <row r="18763" spans="1:5" x14ac:dyDescent="0.3">
      <c r="A18763" s="33" t="s">
        <v>0</v>
      </c>
      <c r="B18763" s="33" t="s">
        <v>53</v>
      </c>
      <c r="C18763" s="33"/>
      <c r="D18763" s="33" t="s">
        <v>258</v>
      </c>
      <c r="E18763" t="str">
        <f t="shared" si="297"/>
        <v>No Data</v>
      </c>
    </row>
    <row r="18764" spans="1:5" x14ac:dyDescent="0.3">
      <c r="A18764" s="33" t="s">
        <v>2</v>
      </c>
      <c r="B18764" s="33" t="s">
        <v>53</v>
      </c>
      <c r="C18764" s="33">
        <v>92500</v>
      </c>
      <c r="D18764" s="33" t="s">
        <v>6879</v>
      </c>
      <c r="E18764" t="str">
        <f t="shared" si="297"/>
        <v>$75K-$100K</v>
      </c>
    </row>
    <row r="18765" spans="1:5" x14ac:dyDescent="0.3">
      <c r="A18765" s="33" t="s">
        <v>2</v>
      </c>
      <c r="B18765" s="33" t="s">
        <v>53</v>
      </c>
      <c r="C18765" s="33"/>
      <c r="D18765" s="33" t="s">
        <v>258</v>
      </c>
      <c r="E18765" t="str">
        <f t="shared" si="297"/>
        <v>No Data</v>
      </c>
    </row>
    <row r="18766" spans="1:5" x14ac:dyDescent="0.3">
      <c r="A18766" s="33" t="s">
        <v>1</v>
      </c>
      <c r="B18766" s="33" t="s">
        <v>53</v>
      </c>
      <c r="C18766" s="33">
        <v>210000</v>
      </c>
      <c r="D18766" s="33" t="s">
        <v>845</v>
      </c>
      <c r="E18766" t="str">
        <f t="shared" si="297"/>
        <v>&gt;$200K</v>
      </c>
    </row>
    <row r="18767" spans="1:5" x14ac:dyDescent="0.3">
      <c r="A18767" s="33" t="s">
        <v>2</v>
      </c>
      <c r="B18767" s="33" t="s">
        <v>53</v>
      </c>
      <c r="C18767" s="33"/>
      <c r="D18767" s="33" t="s">
        <v>3639</v>
      </c>
      <c r="E18767" t="str">
        <f t="shared" si="297"/>
        <v>No Data</v>
      </c>
    </row>
    <row r="18768" spans="1:5" x14ac:dyDescent="0.3">
      <c r="A18768" s="33" t="s">
        <v>2</v>
      </c>
      <c r="B18768" s="33" t="s">
        <v>95</v>
      </c>
      <c r="C18768" s="33">
        <v>89100</v>
      </c>
      <c r="D18768" s="33" t="s">
        <v>2150</v>
      </c>
      <c r="E18768" t="str">
        <f t="shared" si="297"/>
        <v>$75K-$100K</v>
      </c>
    </row>
    <row r="18769" spans="1:5" x14ac:dyDescent="0.3">
      <c r="A18769" s="33" t="s">
        <v>1</v>
      </c>
      <c r="B18769" s="33" t="s">
        <v>86</v>
      </c>
      <c r="C18769" s="33">
        <v>166000</v>
      </c>
      <c r="D18769" s="33" t="s">
        <v>6880</v>
      </c>
      <c r="E18769" t="str">
        <f t="shared" si="297"/>
        <v>$125K-$200K</v>
      </c>
    </row>
    <row r="18770" spans="1:5" x14ac:dyDescent="0.3">
      <c r="A18770" s="33" t="s">
        <v>128</v>
      </c>
      <c r="B18770" s="33" t="s">
        <v>53</v>
      </c>
      <c r="C18770" s="33">
        <v>125000</v>
      </c>
      <c r="D18770" s="33" t="s">
        <v>6881</v>
      </c>
      <c r="E18770" t="str">
        <f t="shared" si="297"/>
        <v>$100K-$125K</v>
      </c>
    </row>
    <row r="18771" spans="1:5" x14ac:dyDescent="0.3">
      <c r="A18771" s="33" t="s">
        <v>2</v>
      </c>
      <c r="B18771" s="33" t="s">
        <v>53</v>
      </c>
      <c r="C18771" s="33">
        <v>99500</v>
      </c>
      <c r="D18771" s="33" t="s">
        <v>6882</v>
      </c>
      <c r="E18771" t="str">
        <f t="shared" si="297"/>
        <v>$75K-$100K</v>
      </c>
    </row>
    <row r="18772" spans="1:5" x14ac:dyDescent="0.3">
      <c r="A18772" s="33" t="s">
        <v>126</v>
      </c>
      <c r="B18772" s="33" t="s">
        <v>53</v>
      </c>
      <c r="C18772" s="33">
        <v>83500</v>
      </c>
      <c r="D18772" s="33" t="s">
        <v>796</v>
      </c>
      <c r="E18772" t="str">
        <f t="shared" si="297"/>
        <v>$75K-$100K</v>
      </c>
    </row>
    <row r="18773" spans="1:5" x14ac:dyDescent="0.3">
      <c r="A18773" s="33" t="s">
        <v>2</v>
      </c>
      <c r="B18773" s="33" t="s">
        <v>53</v>
      </c>
      <c r="C18773" s="33">
        <v>55000</v>
      </c>
      <c r="D18773" s="33" t="s">
        <v>6883</v>
      </c>
      <c r="E18773" t="str">
        <f t="shared" si="297"/>
        <v>&lt;$75K</v>
      </c>
    </row>
    <row r="18774" spans="1:5" x14ac:dyDescent="0.3">
      <c r="A18774" s="33" t="s">
        <v>128</v>
      </c>
      <c r="B18774" s="33" t="s">
        <v>53</v>
      </c>
      <c r="C18774" s="33"/>
      <c r="D18774" s="33" t="s">
        <v>6884</v>
      </c>
      <c r="E18774" t="str">
        <f t="shared" si="297"/>
        <v>No Data</v>
      </c>
    </row>
    <row r="18775" spans="1:5" x14ac:dyDescent="0.3">
      <c r="A18775" s="33" t="s">
        <v>1</v>
      </c>
      <c r="B18775" s="33" t="s">
        <v>70</v>
      </c>
      <c r="C18775" s="33">
        <v>89100</v>
      </c>
      <c r="D18775" s="33" t="s">
        <v>6665</v>
      </c>
      <c r="E18775" t="str">
        <f t="shared" si="297"/>
        <v>$75K-$100K</v>
      </c>
    </row>
    <row r="18776" spans="1:5" x14ac:dyDescent="0.3">
      <c r="A18776" s="33" t="s">
        <v>2</v>
      </c>
      <c r="B18776" s="33" t="s">
        <v>53</v>
      </c>
      <c r="C18776" s="33"/>
      <c r="D18776" s="33" t="s">
        <v>1965</v>
      </c>
      <c r="E18776" t="str">
        <f t="shared" si="297"/>
        <v>No Data</v>
      </c>
    </row>
    <row r="18777" spans="1:5" x14ac:dyDescent="0.3">
      <c r="A18777" s="33" t="s">
        <v>1</v>
      </c>
      <c r="B18777" s="33" t="s">
        <v>200</v>
      </c>
      <c r="C18777" s="33">
        <v>89100</v>
      </c>
      <c r="D18777" s="33" t="s">
        <v>4521</v>
      </c>
      <c r="E18777" t="str">
        <f t="shared" si="297"/>
        <v>$75K-$100K</v>
      </c>
    </row>
    <row r="18778" spans="1:5" x14ac:dyDescent="0.3">
      <c r="A18778" s="33" t="s">
        <v>4</v>
      </c>
      <c r="B18778" s="33" t="s">
        <v>53</v>
      </c>
      <c r="C18778" s="33"/>
      <c r="D18778" s="33" t="s">
        <v>300</v>
      </c>
      <c r="E18778" t="str">
        <f t="shared" si="297"/>
        <v>No Data</v>
      </c>
    </row>
    <row r="18779" spans="1:5" x14ac:dyDescent="0.3">
      <c r="A18779" s="33" t="s">
        <v>4</v>
      </c>
      <c r="B18779" s="33" t="s">
        <v>53</v>
      </c>
      <c r="C18779" s="33">
        <v>85000</v>
      </c>
      <c r="D18779" s="33" t="s">
        <v>6885</v>
      </c>
      <c r="E18779" t="str">
        <f t="shared" si="297"/>
        <v>$75K-$100K</v>
      </c>
    </row>
    <row r="18780" spans="1:5" x14ac:dyDescent="0.3">
      <c r="A18780" s="33" t="s">
        <v>128</v>
      </c>
      <c r="B18780" s="33" t="s">
        <v>53</v>
      </c>
      <c r="C18780" s="33">
        <v>203000</v>
      </c>
      <c r="D18780" s="33" t="s">
        <v>6886</v>
      </c>
      <c r="E18780" t="str">
        <f t="shared" si="297"/>
        <v>&gt;$200K</v>
      </c>
    </row>
    <row r="18781" spans="1:5" x14ac:dyDescent="0.3">
      <c r="A18781" s="33" t="s">
        <v>0</v>
      </c>
      <c r="B18781" s="33" t="s">
        <v>53</v>
      </c>
      <c r="C18781" s="33">
        <v>153500</v>
      </c>
      <c r="D18781" s="33" t="s">
        <v>590</v>
      </c>
      <c r="E18781" t="str">
        <f t="shared" si="297"/>
        <v>$125K-$200K</v>
      </c>
    </row>
    <row r="18782" spans="1:5" x14ac:dyDescent="0.3">
      <c r="A18782" s="33" t="s">
        <v>2</v>
      </c>
      <c r="B18782" s="33" t="s">
        <v>53</v>
      </c>
      <c r="C18782" s="33">
        <v>135000</v>
      </c>
      <c r="D18782" s="33" t="s">
        <v>6887</v>
      </c>
      <c r="E18782" t="str">
        <f t="shared" si="297"/>
        <v>$125K-$200K</v>
      </c>
    </row>
    <row r="18783" spans="1:5" x14ac:dyDescent="0.3">
      <c r="A18783" s="33" t="s">
        <v>128</v>
      </c>
      <c r="B18783" s="33" t="s">
        <v>54</v>
      </c>
      <c r="C18783" s="33">
        <v>165000</v>
      </c>
      <c r="D18783" s="33" t="s">
        <v>230</v>
      </c>
      <c r="E18783" t="str">
        <f t="shared" si="297"/>
        <v>$125K-$200K</v>
      </c>
    </row>
    <row r="18784" spans="1:5" x14ac:dyDescent="0.3">
      <c r="A18784" s="33" t="s">
        <v>0</v>
      </c>
      <c r="B18784" s="33" t="s">
        <v>53</v>
      </c>
      <c r="C18784" s="33">
        <v>171000</v>
      </c>
      <c r="D18784" s="33" t="s">
        <v>6888</v>
      </c>
      <c r="E18784" t="str">
        <f t="shared" si="297"/>
        <v>$125K-$200K</v>
      </c>
    </row>
    <row r="18785" spans="1:5" x14ac:dyDescent="0.3">
      <c r="A18785" s="33" t="s">
        <v>2</v>
      </c>
      <c r="B18785" s="33" t="s">
        <v>83</v>
      </c>
      <c r="C18785" s="33">
        <v>111175</v>
      </c>
      <c r="D18785" s="33" t="s">
        <v>6889</v>
      </c>
      <c r="E18785" t="str">
        <f t="shared" si="297"/>
        <v>$100K-$125K</v>
      </c>
    </row>
    <row r="18786" spans="1:5" x14ac:dyDescent="0.3">
      <c r="A18786" s="33" t="s">
        <v>2</v>
      </c>
      <c r="B18786" s="33" t="s">
        <v>53</v>
      </c>
      <c r="C18786" s="33">
        <v>41446.5</v>
      </c>
      <c r="D18786" s="33" t="s">
        <v>6890</v>
      </c>
      <c r="E18786" t="str">
        <f t="shared" si="297"/>
        <v>&lt;$75K</v>
      </c>
    </row>
    <row r="18787" spans="1:5" x14ac:dyDescent="0.3">
      <c r="A18787" s="33" t="s">
        <v>2</v>
      </c>
      <c r="B18787" s="33" t="s">
        <v>88</v>
      </c>
      <c r="C18787" s="33">
        <v>111175</v>
      </c>
      <c r="D18787" s="33" t="s">
        <v>4152</v>
      </c>
      <c r="E18787" t="str">
        <f t="shared" si="297"/>
        <v>$100K-$125K</v>
      </c>
    </row>
    <row r="18788" spans="1:5" x14ac:dyDescent="0.3">
      <c r="A18788" s="33" t="s">
        <v>2</v>
      </c>
      <c r="B18788" s="33" t="s">
        <v>53</v>
      </c>
      <c r="C18788" s="33">
        <v>77800</v>
      </c>
      <c r="D18788" s="33" t="s">
        <v>6891</v>
      </c>
      <c r="E18788" t="str">
        <f t="shared" si="297"/>
        <v>$75K-$100K</v>
      </c>
    </row>
    <row r="18789" spans="1:5" x14ac:dyDescent="0.3">
      <c r="A18789" s="33" t="s">
        <v>1</v>
      </c>
      <c r="B18789" s="33" t="s">
        <v>54</v>
      </c>
      <c r="C18789" s="33">
        <v>151950</v>
      </c>
      <c r="D18789" s="33" t="s">
        <v>476</v>
      </c>
      <c r="E18789" t="str">
        <f t="shared" si="297"/>
        <v>$125K-$200K</v>
      </c>
    </row>
    <row r="18790" spans="1:5" x14ac:dyDescent="0.3">
      <c r="A18790" s="33" t="s">
        <v>2</v>
      </c>
      <c r="B18790" s="33" t="s">
        <v>98</v>
      </c>
      <c r="C18790" s="33">
        <v>89100</v>
      </c>
      <c r="D18790" s="33" t="s">
        <v>445</v>
      </c>
      <c r="E18790" t="str">
        <f t="shared" si="297"/>
        <v>$75K-$100K</v>
      </c>
    </row>
    <row r="18791" spans="1:5" x14ac:dyDescent="0.3">
      <c r="A18791" s="33" t="s">
        <v>0</v>
      </c>
      <c r="B18791" s="33" t="s">
        <v>53</v>
      </c>
      <c r="C18791" s="33">
        <v>105000</v>
      </c>
      <c r="D18791" s="33" t="s">
        <v>6824</v>
      </c>
      <c r="E18791" t="str">
        <f t="shared" si="297"/>
        <v>$100K-$125K</v>
      </c>
    </row>
    <row r="18792" spans="1:5" x14ac:dyDescent="0.3">
      <c r="A18792" s="33" t="s">
        <v>4</v>
      </c>
      <c r="B18792" s="33" t="s">
        <v>53</v>
      </c>
      <c r="C18792" s="33"/>
      <c r="D18792" s="33" t="s">
        <v>258</v>
      </c>
      <c r="E18792" t="str">
        <f t="shared" si="297"/>
        <v>No Data</v>
      </c>
    </row>
    <row r="18793" spans="1:5" x14ac:dyDescent="0.3">
      <c r="A18793" s="33" t="s">
        <v>126</v>
      </c>
      <c r="B18793" s="33" t="s">
        <v>53</v>
      </c>
      <c r="C18793" s="33">
        <v>140000</v>
      </c>
      <c r="D18793" s="33" t="s">
        <v>315</v>
      </c>
      <c r="E18793" t="str">
        <f t="shared" si="297"/>
        <v>$125K-$200K</v>
      </c>
    </row>
    <row r="18794" spans="1:5" x14ac:dyDescent="0.3">
      <c r="A18794" s="33" t="s">
        <v>2</v>
      </c>
      <c r="B18794" s="33" t="s">
        <v>70</v>
      </c>
      <c r="C18794" s="33">
        <v>102500</v>
      </c>
      <c r="D18794" s="33" t="s">
        <v>2812</v>
      </c>
      <c r="E18794" t="str">
        <f t="shared" si="297"/>
        <v>$100K-$125K</v>
      </c>
    </row>
    <row r="18795" spans="1:5" x14ac:dyDescent="0.3">
      <c r="A18795" s="33" t="s">
        <v>128</v>
      </c>
      <c r="B18795" s="33" t="s">
        <v>53</v>
      </c>
      <c r="C18795" s="33">
        <v>154000</v>
      </c>
      <c r="D18795" s="33" t="s">
        <v>242</v>
      </c>
      <c r="E18795" t="str">
        <f t="shared" si="297"/>
        <v>$125K-$200K</v>
      </c>
    </row>
    <row r="18796" spans="1:5" x14ac:dyDescent="0.3">
      <c r="A18796" s="33" t="s">
        <v>4</v>
      </c>
      <c r="B18796" s="33" t="s">
        <v>55</v>
      </c>
      <c r="C18796" s="33"/>
      <c r="D18796" s="33" t="s">
        <v>2268</v>
      </c>
      <c r="E18796" t="str">
        <f t="shared" si="297"/>
        <v>No Data</v>
      </c>
    </row>
    <row r="18797" spans="1:5" x14ac:dyDescent="0.3">
      <c r="A18797" s="33" t="s">
        <v>2</v>
      </c>
      <c r="B18797" s="33" t="s">
        <v>53</v>
      </c>
      <c r="C18797" s="33">
        <v>70000</v>
      </c>
      <c r="D18797" s="33" t="s">
        <v>232</v>
      </c>
      <c r="E18797" t="str">
        <f t="shared" si="297"/>
        <v>&lt;$75K</v>
      </c>
    </row>
    <row r="18798" spans="1:5" x14ac:dyDescent="0.3">
      <c r="A18798" s="33" t="s">
        <v>2</v>
      </c>
      <c r="B18798" s="33" t="s">
        <v>53</v>
      </c>
      <c r="C18798" s="33">
        <v>160000</v>
      </c>
      <c r="D18798" s="33" t="s">
        <v>3881</v>
      </c>
      <c r="E18798" t="str">
        <f t="shared" si="297"/>
        <v>$125K-$200K</v>
      </c>
    </row>
    <row r="18799" spans="1:5" x14ac:dyDescent="0.3">
      <c r="A18799" s="33" t="s">
        <v>4</v>
      </c>
      <c r="B18799" s="33" t="s">
        <v>53</v>
      </c>
      <c r="C18799" s="33">
        <v>117500</v>
      </c>
      <c r="D18799" s="33" t="s">
        <v>6892</v>
      </c>
      <c r="E18799" t="str">
        <f t="shared" si="297"/>
        <v>$100K-$125K</v>
      </c>
    </row>
    <row r="18800" spans="1:5" x14ac:dyDescent="0.3">
      <c r="A18800" s="33" t="s">
        <v>128</v>
      </c>
      <c r="B18800" s="33" t="s">
        <v>53</v>
      </c>
      <c r="C18800" s="33"/>
      <c r="D18800" s="33" t="s">
        <v>1051</v>
      </c>
      <c r="E18800" t="str">
        <f t="shared" si="297"/>
        <v>No Data</v>
      </c>
    </row>
    <row r="18801" spans="1:5" x14ac:dyDescent="0.3">
      <c r="A18801" s="33" t="s">
        <v>4</v>
      </c>
      <c r="B18801" s="33" t="s">
        <v>53</v>
      </c>
      <c r="C18801" s="33"/>
      <c r="D18801" s="33" t="s">
        <v>1460</v>
      </c>
      <c r="E18801" t="str">
        <f t="shared" si="297"/>
        <v>No Data</v>
      </c>
    </row>
    <row r="18802" spans="1:5" x14ac:dyDescent="0.3">
      <c r="A18802" s="33" t="s">
        <v>4</v>
      </c>
      <c r="B18802" s="33" t="s">
        <v>53</v>
      </c>
      <c r="C18802" s="33"/>
      <c r="D18802" s="33" t="s">
        <v>1105</v>
      </c>
      <c r="E18802" t="str">
        <f t="shared" si="297"/>
        <v>No Data</v>
      </c>
    </row>
    <row r="18803" spans="1:5" x14ac:dyDescent="0.3">
      <c r="A18803" s="33" t="s">
        <v>2</v>
      </c>
      <c r="B18803" s="33" t="s">
        <v>53</v>
      </c>
      <c r="C18803" s="33"/>
      <c r="D18803" s="33" t="s">
        <v>4438</v>
      </c>
      <c r="E18803" t="str">
        <f t="shared" si="297"/>
        <v>No Data</v>
      </c>
    </row>
    <row r="18804" spans="1:5" x14ac:dyDescent="0.3">
      <c r="A18804" s="33" t="s">
        <v>0</v>
      </c>
      <c r="B18804" s="33" t="s">
        <v>53</v>
      </c>
      <c r="C18804" s="33"/>
      <c r="D18804" s="33" t="s">
        <v>4775</v>
      </c>
      <c r="E18804" t="str">
        <f t="shared" si="297"/>
        <v>No Data</v>
      </c>
    </row>
    <row r="18805" spans="1:5" x14ac:dyDescent="0.3">
      <c r="A18805" s="33" t="s">
        <v>128</v>
      </c>
      <c r="B18805" s="33" t="s">
        <v>54</v>
      </c>
      <c r="C18805" s="33">
        <v>85332</v>
      </c>
      <c r="D18805" s="33" t="s">
        <v>6893</v>
      </c>
      <c r="E18805" t="str">
        <f t="shared" si="297"/>
        <v>$75K-$100K</v>
      </c>
    </row>
    <row r="18806" spans="1:5" x14ac:dyDescent="0.3">
      <c r="A18806" s="33" t="s">
        <v>0</v>
      </c>
      <c r="B18806" s="33" t="s">
        <v>53</v>
      </c>
      <c r="C18806" s="33">
        <v>90000</v>
      </c>
      <c r="D18806" s="33" t="s">
        <v>6894</v>
      </c>
      <c r="E18806" t="str">
        <f t="shared" si="297"/>
        <v>$75K-$100K</v>
      </c>
    </row>
    <row r="18807" spans="1:5" x14ac:dyDescent="0.3">
      <c r="A18807" s="33" t="s">
        <v>0</v>
      </c>
      <c r="B18807" s="33" t="s">
        <v>53</v>
      </c>
      <c r="C18807" s="33">
        <v>125000</v>
      </c>
      <c r="D18807" s="33" t="s">
        <v>6895</v>
      </c>
      <c r="E18807" t="str">
        <f t="shared" si="297"/>
        <v>$100K-$125K</v>
      </c>
    </row>
    <row r="18808" spans="1:5" x14ac:dyDescent="0.3">
      <c r="A18808" s="33" t="s">
        <v>4</v>
      </c>
      <c r="B18808" s="33" t="s">
        <v>53</v>
      </c>
      <c r="C18808" s="33">
        <v>211000</v>
      </c>
      <c r="D18808" s="33" t="s">
        <v>225</v>
      </c>
      <c r="E18808" t="str">
        <f t="shared" si="297"/>
        <v>&gt;$200K</v>
      </c>
    </row>
    <row r="18809" spans="1:5" x14ac:dyDescent="0.3">
      <c r="A18809" s="33" t="s">
        <v>0</v>
      </c>
      <c r="B18809" s="33" t="s">
        <v>53</v>
      </c>
      <c r="C18809" s="33">
        <v>106926.5</v>
      </c>
      <c r="D18809" s="33" t="s">
        <v>6896</v>
      </c>
      <c r="E18809" t="str">
        <f t="shared" si="297"/>
        <v>$100K-$125K</v>
      </c>
    </row>
    <row r="18810" spans="1:5" x14ac:dyDescent="0.3">
      <c r="A18810" s="33" t="s">
        <v>4</v>
      </c>
      <c r="B18810" s="33" t="s">
        <v>53</v>
      </c>
      <c r="C18810" s="33">
        <v>125000</v>
      </c>
      <c r="D18810" s="33" t="s">
        <v>6897</v>
      </c>
      <c r="E18810" t="str">
        <f t="shared" si="297"/>
        <v>$100K-$125K</v>
      </c>
    </row>
    <row r="18811" spans="1:5" x14ac:dyDescent="0.3">
      <c r="A18811" s="33" t="s">
        <v>2</v>
      </c>
      <c r="B18811" s="33" t="s">
        <v>64</v>
      </c>
      <c r="C18811" s="33">
        <v>111175</v>
      </c>
      <c r="D18811" s="33" t="s">
        <v>1679</v>
      </c>
      <c r="E18811" t="str">
        <f t="shared" si="297"/>
        <v>$100K-$125K</v>
      </c>
    </row>
    <row r="18812" spans="1:5" x14ac:dyDescent="0.3">
      <c r="A18812" s="33" t="s">
        <v>128</v>
      </c>
      <c r="B18812" s="33" t="s">
        <v>53</v>
      </c>
      <c r="C18812" s="33">
        <v>152000</v>
      </c>
      <c r="D18812" s="33" t="s">
        <v>6898</v>
      </c>
      <c r="E18812" t="str">
        <f t="shared" si="297"/>
        <v>$125K-$200K</v>
      </c>
    </row>
    <row r="18813" spans="1:5" x14ac:dyDescent="0.3">
      <c r="A18813" s="33" t="s">
        <v>0</v>
      </c>
      <c r="B18813" s="33" t="s">
        <v>53</v>
      </c>
      <c r="C18813" s="33">
        <v>151500</v>
      </c>
      <c r="D18813" s="33" t="s">
        <v>1366</v>
      </c>
      <c r="E18813" t="str">
        <f t="shared" si="297"/>
        <v>$125K-$200K</v>
      </c>
    </row>
    <row r="18814" spans="1:5" x14ac:dyDescent="0.3">
      <c r="A18814" s="33" t="s">
        <v>2</v>
      </c>
      <c r="B18814" s="33" t="s">
        <v>53</v>
      </c>
      <c r="C18814" s="33"/>
      <c r="D18814" s="33" t="s">
        <v>268</v>
      </c>
      <c r="E18814" t="str">
        <f t="shared" si="297"/>
        <v>No Data</v>
      </c>
    </row>
    <row r="18815" spans="1:5" x14ac:dyDescent="0.3">
      <c r="A18815" s="33" t="s">
        <v>0</v>
      </c>
      <c r="B18815" s="33" t="s">
        <v>53</v>
      </c>
      <c r="C18815" s="33">
        <v>130000</v>
      </c>
      <c r="D18815" s="33" t="s">
        <v>232</v>
      </c>
      <c r="E18815" t="str">
        <f t="shared" si="297"/>
        <v>$125K-$200K</v>
      </c>
    </row>
    <row r="18816" spans="1:5" x14ac:dyDescent="0.3">
      <c r="A18816" s="33" t="s">
        <v>2</v>
      </c>
      <c r="B18816" s="33" t="s">
        <v>53</v>
      </c>
      <c r="C18816" s="33">
        <v>105120</v>
      </c>
      <c r="D18816" s="33" t="s">
        <v>6899</v>
      </c>
      <c r="E18816" t="str">
        <f t="shared" si="297"/>
        <v>$100K-$125K</v>
      </c>
    </row>
    <row r="18817" spans="1:5" x14ac:dyDescent="0.3">
      <c r="A18817" s="33" t="s">
        <v>4</v>
      </c>
      <c r="B18817" s="33" t="s">
        <v>68</v>
      </c>
      <c r="C18817" s="33">
        <v>98301.5</v>
      </c>
      <c r="D18817" s="33" t="s">
        <v>6900</v>
      </c>
      <c r="E18817" t="str">
        <f t="shared" si="297"/>
        <v>$75K-$100K</v>
      </c>
    </row>
    <row r="18818" spans="1:5" x14ac:dyDescent="0.3">
      <c r="A18818" s="33" t="s">
        <v>0</v>
      </c>
      <c r="B18818" s="33" t="s">
        <v>53</v>
      </c>
      <c r="C18818" s="33">
        <v>202000</v>
      </c>
      <c r="D18818" s="33" t="s">
        <v>1316</v>
      </c>
      <c r="E18818" t="str">
        <f t="shared" si="297"/>
        <v>&gt;$200K</v>
      </c>
    </row>
    <row r="18819" spans="1:5" x14ac:dyDescent="0.3">
      <c r="A18819" s="33" t="s">
        <v>0</v>
      </c>
      <c r="B18819" s="33" t="s">
        <v>53</v>
      </c>
      <c r="C18819" s="33">
        <v>115000</v>
      </c>
      <c r="D18819" s="33" t="s">
        <v>385</v>
      </c>
      <c r="E18819" t="str">
        <f t="shared" ref="E18819:E18882" si="298">_xlfn.XLOOKUP(C18819,$H$16:$H$21,$G$16:$G$21,,1)</f>
        <v>$100K-$125K</v>
      </c>
    </row>
    <row r="18820" spans="1:5" x14ac:dyDescent="0.3">
      <c r="A18820" s="33" t="s">
        <v>2</v>
      </c>
      <c r="B18820" s="33" t="s">
        <v>164</v>
      </c>
      <c r="C18820" s="33"/>
      <c r="D18820" s="33" t="s">
        <v>1837</v>
      </c>
      <c r="E18820" t="str">
        <f t="shared" si="298"/>
        <v>No Data</v>
      </c>
    </row>
    <row r="18821" spans="1:5" x14ac:dyDescent="0.3">
      <c r="A18821" s="33" t="s">
        <v>52</v>
      </c>
      <c r="B18821" s="33" t="s">
        <v>53</v>
      </c>
      <c r="C18821" s="33"/>
      <c r="D18821" s="33" t="s">
        <v>6901</v>
      </c>
      <c r="E18821" t="str">
        <f t="shared" si="298"/>
        <v>No Data</v>
      </c>
    </row>
    <row r="18822" spans="1:5" x14ac:dyDescent="0.3">
      <c r="A18822" s="33" t="s">
        <v>2</v>
      </c>
      <c r="B18822" s="33" t="s">
        <v>53</v>
      </c>
      <c r="C18822" s="33"/>
      <c r="D18822" s="33" t="s">
        <v>226</v>
      </c>
      <c r="E18822" t="str">
        <f t="shared" si="298"/>
        <v>No Data</v>
      </c>
    </row>
    <row r="18823" spans="1:5" x14ac:dyDescent="0.3">
      <c r="A18823" s="33" t="s">
        <v>0</v>
      </c>
      <c r="B18823" s="33" t="s">
        <v>53</v>
      </c>
      <c r="C18823" s="33"/>
      <c r="D18823" s="33" t="s">
        <v>258</v>
      </c>
      <c r="E18823" t="str">
        <f t="shared" si="298"/>
        <v>No Data</v>
      </c>
    </row>
    <row r="18824" spans="1:5" x14ac:dyDescent="0.3">
      <c r="A18824" s="33" t="s">
        <v>0</v>
      </c>
      <c r="B18824" s="33" t="s">
        <v>53</v>
      </c>
      <c r="C18824" s="33">
        <v>105000</v>
      </c>
      <c r="D18824" s="33" t="s">
        <v>364</v>
      </c>
      <c r="E18824" t="str">
        <f t="shared" si="298"/>
        <v>$100K-$125K</v>
      </c>
    </row>
    <row r="18825" spans="1:5" x14ac:dyDescent="0.3">
      <c r="A18825" s="33" t="s">
        <v>128</v>
      </c>
      <c r="B18825" s="33" t="s">
        <v>53</v>
      </c>
      <c r="C18825" s="33">
        <v>150000</v>
      </c>
      <c r="D18825" s="33" t="s">
        <v>6902</v>
      </c>
      <c r="E18825" t="str">
        <f t="shared" si="298"/>
        <v>$125K-$200K</v>
      </c>
    </row>
    <row r="18826" spans="1:5" x14ac:dyDescent="0.3">
      <c r="A18826" s="33" t="s">
        <v>0</v>
      </c>
      <c r="B18826" s="33" t="s">
        <v>53</v>
      </c>
      <c r="C18826" s="33">
        <v>175000</v>
      </c>
      <c r="D18826" s="33" t="s">
        <v>235</v>
      </c>
      <c r="E18826" t="str">
        <f t="shared" si="298"/>
        <v>$125K-$200K</v>
      </c>
    </row>
    <row r="18827" spans="1:5" x14ac:dyDescent="0.3">
      <c r="A18827" s="33" t="s">
        <v>4</v>
      </c>
      <c r="B18827" s="33" t="s">
        <v>53</v>
      </c>
      <c r="C18827" s="33">
        <v>130000</v>
      </c>
      <c r="D18827" s="33" t="s">
        <v>5416</v>
      </c>
      <c r="E18827" t="str">
        <f t="shared" si="298"/>
        <v>$125K-$200K</v>
      </c>
    </row>
    <row r="18828" spans="1:5" x14ac:dyDescent="0.3">
      <c r="A18828" s="33" t="s">
        <v>4</v>
      </c>
      <c r="B18828" s="33" t="s">
        <v>53</v>
      </c>
      <c r="C18828" s="33"/>
      <c r="D18828" s="33" t="s">
        <v>1554</v>
      </c>
      <c r="E18828" t="str">
        <f t="shared" si="298"/>
        <v>No Data</v>
      </c>
    </row>
    <row r="18829" spans="1:5" x14ac:dyDescent="0.3">
      <c r="A18829" s="33" t="s">
        <v>2</v>
      </c>
      <c r="B18829" s="33" t="s">
        <v>53</v>
      </c>
      <c r="C18829" s="33"/>
      <c r="D18829" s="33" t="s">
        <v>6903</v>
      </c>
      <c r="E18829" t="str">
        <f t="shared" si="298"/>
        <v>No Data</v>
      </c>
    </row>
    <row r="18830" spans="1:5" x14ac:dyDescent="0.3">
      <c r="A18830" s="33" t="s">
        <v>2</v>
      </c>
      <c r="B18830" s="33" t="s">
        <v>54</v>
      </c>
      <c r="C18830" s="33"/>
      <c r="D18830" s="33" t="s">
        <v>258</v>
      </c>
      <c r="E18830" t="str">
        <f t="shared" si="298"/>
        <v>No Data</v>
      </c>
    </row>
    <row r="18831" spans="1:5" x14ac:dyDescent="0.3">
      <c r="A18831" s="33" t="s">
        <v>2</v>
      </c>
      <c r="B18831" s="33" t="s">
        <v>53</v>
      </c>
      <c r="C18831" s="33">
        <v>92500</v>
      </c>
      <c r="D18831" s="33" t="s">
        <v>6904</v>
      </c>
      <c r="E18831" t="str">
        <f t="shared" si="298"/>
        <v>$75K-$100K</v>
      </c>
    </row>
    <row r="18832" spans="1:5" x14ac:dyDescent="0.3">
      <c r="A18832" s="33" t="s">
        <v>2</v>
      </c>
      <c r="B18832" s="33" t="s">
        <v>53</v>
      </c>
      <c r="C18832" s="33">
        <v>87917.5</v>
      </c>
      <c r="D18832" s="33" t="s">
        <v>6905</v>
      </c>
      <c r="E18832" t="str">
        <f t="shared" si="298"/>
        <v>$75K-$100K</v>
      </c>
    </row>
    <row r="18833" spans="1:5" x14ac:dyDescent="0.3">
      <c r="A18833" s="33" t="s">
        <v>129</v>
      </c>
      <c r="B18833" s="33" t="s">
        <v>88</v>
      </c>
      <c r="C18833" s="33">
        <v>71280</v>
      </c>
      <c r="D18833" s="33" t="s">
        <v>6906</v>
      </c>
      <c r="E18833" t="str">
        <f t="shared" si="298"/>
        <v>&lt;$75K</v>
      </c>
    </row>
    <row r="18834" spans="1:5" x14ac:dyDescent="0.3">
      <c r="A18834" s="33" t="s">
        <v>126</v>
      </c>
      <c r="B18834" s="33" t="s">
        <v>54</v>
      </c>
      <c r="C18834" s="33">
        <v>170000</v>
      </c>
      <c r="D18834" s="33" t="s">
        <v>6907</v>
      </c>
      <c r="E18834" t="str">
        <f t="shared" si="298"/>
        <v>$125K-$200K</v>
      </c>
    </row>
    <row r="18835" spans="1:5" x14ac:dyDescent="0.3">
      <c r="A18835" s="33" t="s">
        <v>2</v>
      </c>
      <c r="B18835" s="33" t="s">
        <v>105</v>
      </c>
      <c r="C18835" s="33">
        <v>79200</v>
      </c>
      <c r="D18835" s="33" t="s">
        <v>211</v>
      </c>
      <c r="E18835" t="str">
        <f t="shared" si="298"/>
        <v>$75K-$100K</v>
      </c>
    </row>
    <row r="18836" spans="1:5" x14ac:dyDescent="0.3">
      <c r="A18836" s="33" t="s">
        <v>2</v>
      </c>
      <c r="B18836" s="33" t="s">
        <v>53</v>
      </c>
      <c r="C18836" s="33">
        <v>156000</v>
      </c>
      <c r="D18836" s="33" t="s">
        <v>6377</v>
      </c>
      <c r="E18836" t="str">
        <f t="shared" si="298"/>
        <v>$125K-$200K</v>
      </c>
    </row>
    <row r="18837" spans="1:5" x14ac:dyDescent="0.3">
      <c r="A18837" s="33" t="s">
        <v>128</v>
      </c>
      <c r="B18837" s="33" t="s">
        <v>53</v>
      </c>
      <c r="C18837" s="33">
        <v>157500</v>
      </c>
      <c r="D18837" s="33" t="s">
        <v>845</v>
      </c>
      <c r="E18837" t="str">
        <f t="shared" si="298"/>
        <v>$125K-$200K</v>
      </c>
    </row>
    <row r="18838" spans="1:5" x14ac:dyDescent="0.3">
      <c r="A18838" s="33" t="s">
        <v>4</v>
      </c>
      <c r="B18838" s="33" t="s">
        <v>53</v>
      </c>
      <c r="C18838" s="33"/>
      <c r="D18838" s="33" t="s">
        <v>249</v>
      </c>
      <c r="E18838" t="str">
        <f t="shared" si="298"/>
        <v>No Data</v>
      </c>
    </row>
    <row r="18839" spans="1:5" x14ac:dyDescent="0.3">
      <c r="A18839" s="33" t="s">
        <v>125</v>
      </c>
      <c r="B18839" s="33" t="s">
        <v>53</v>
      </c>
      <c r="C18839" s="33"/>
      <c r="D18839" s="33" t="s">
        <v>6908</v>
      </c>
      <c r="E18839" t="str">
        <f t="shared" si="298"/>
        <v>No Data</v>
      </c>
    </row>
    <row r="18840" spans="1:5" x14ac:dyDescent="0.3">
      <c r="A18840" s="33" t="s">
        <v>2</v>
      </c>
      <c r="B18840" s="33" t="s">
        <v>53</v>
      </c>
      <c r="C18840" s="33">
        <v>115000</v>
      </c>
      <c r="D18840" s="33" t="s">
        <v>2829</v>
      </c>
      <c r="E18840" t="str">
        <f t="shared" si="298"/>
        <v>$100K-$125K</v>
      </c>
    </row>
    <row r="18841" spans="1:5" x14ac:dyDescent="0.3">
      <c r="A18841" s="33" t="s">
        <v>2</v>
      </c>
      <c r="B18841" s="33" t="s">
        <v>53</v>
      </c>
      <c r="C18841" s="33">
        <v>95000</v>
      </c>
      <c r="D18841" s="33" t="s">
        <v>4366</v>
      </c>
      <c r="E18841" t="str">
        <f t="shared" si="298"/>
        <v>$75K-$100K</v>
      </c>
    </row>
    <row r="18842" spans="1:5" x14ac:dyDescent="0.3">
      <c r="A18842" s="33" t="s">
        <v>0</v>
      </c>
      <c r="B18842" s="33" t="s">
        <v>53</v>
      </c>
      <c r="C18842" s="33"/>
      <c r="D18842" s="33" t="s">
        <v>6909</v>
      </c>
      <c r="E18842" t="str">
        <f t="shared" si="298"/>
        <v>No Data</v>
      </c>
    </row>
    <row r="18843" spans="1:5" x14ac:dyDescent="0.3">
      <c r="A18843" s="33" t="s">
        <v>4</v>
      </c>
      <c r="B18843" s="33" t="s">
        <v>88</v>
      </c>
      <c r="C18843" s="33">
        <v>105650</v>
      </c>
      <c r="D18843" s="33" t="s">
        <v>3443</v>
      </c>
      <c r="E18843" t="str">
        <f t="shared" si="298"/>
        <v>$100K-$125K</v>
      </c>
    </row>
    <row r="18844" spans="1:5" x14ac:dyDescent="0.3">
      <c r="A18844" s="33" t="s">
        <v>2</v>
      </c>
      <c r="B18844" s="33" t="s">
        <v>177</v>
      </c>
      <c r="C18844" s="33">
        <v>53014</v>
      </c>
      <c r="D18844" s="33" t="s">
        <v>1999</v>
      </c>
      <c r="E18844" t="str">
        <f t="shared" si="298"/>
        <v>&lt;$75K</v>
      </c>
    </row>
    <row r="18845" spans="1:5" x14ac:dyDescent="0.3">
      <c r="A18845" s="33" t="s">
        <v>0</v>
      </c>
      <c r="B18845" s="33" t="s">
        <v>88</v>
      </c>
      <c r="C18845" s="33">
        <v>157500</v>
      </c>
      <c r="D18845" s="33" t="s">
        <v>1035</v>
      </c>
      <c r="E18845" t="str">
        <f t="shared" si="298"/>
        <v>$125K-$200K</v>
      </c>
    </row>
    <row r="18846" spans="1:5" x14ac:dyDescent="0.3">
      <c r="A18846" s="33" t="s">
        <v>126</v>
      </c>
      <c r="B18846" s="33" t="s">
        <v>54</v>
      </c>
      <c r="C18846" s="33">
        <v>125000</v>
      </c>
      <c r="D18846" s="33" t="s">
        <v>466</v>
      </c>
      <c r="E18846" t="str">
        <f t="shared" si="298"/>
        <v>$100K-$125K</v>
      </c>
    </row>
    <row r="18847" spans="1:5" x14ac:dyDescent="0.3">
      <c r="A18847" s="33" t="s">
        <v>2</v>
      </c>
      <c r="B18847" s="33" t="s">
        <v>53</v>
      </c>
      <c r="C18847" s="33"/>
      <c r="D18847" s="33" t="s">
        <v>3183</v>
      </c>
      <c r="E18847" t="str">
        <f t="shared" si="298"/>
        <v>No Data</v>
      </c>
    </row>
    <row r="18848" spans="1:5" x14ac:dyDescent="0.3">
      <c r="A18848" s="33" t="s">
        <v>2</v>
      </c>
      <c r="B18848" s="33" t="s">
        <v>53</v>
      </c>
      <c r="C18848" s="33"/>
      <c r="D18848" s="33" t="s">
        <v>5300</v>
      </c>
      <c r="E18848" t="str">
        <f t="shared" si="298"/>
        <v>No Data</v>
      </c>
    </row>
    <row r="18849" spans="1:5" x14ac:dyDescent="0.3">
      <c r="A18849" s="33" t="s">
        <v>2</v>
      </c>
      <c r="B18849" s="33" t="s">
        <v>53</v>
      </c>
      <c r="C18849" s="33">
        <v>38750</v>
      </c>
      <c r="D18849" s="33" t="s">
        <v>6095</v>
      </c>
      <c r="E18849" t="str">
        <f t="shared" si="298"/>
        <v>&lt;$75K</v>
      </c>
    </row>
    <row r="18850" spans="1:5" x14ac:dyDescent="0.3">
      <c r="A18850" s="33" t="s">
        <v>126</v>
      </c>
      <c r="B18850" s="33" t="s">
        <v>53</v>
      </c>
      <c r="C18850" s="33">
        <v>155000</v>
      </c>
      <c r="D18850" s="33" t="s">
        <v>6910</v>
      </c>
      <c r="E18850" t="str">
        <f t="shared" si="298"/>
        <v>$125K-$200K</v>
      </c>
    </row>
    <row r="18851" spans="1:5" x14ac:dyDescent="0.3">
      <c r="A18851" s="33" t="s">
        <v>2</v>
      </c>
      <c r="B18851" s="33" t="s">
        <v>53</v>
      </c>
      <c r="C18851" s="33">
        <v>60000</v>
      </c>
      <c r="D18851" s="33" t="s">
        <v>6911</v>
      </c>
      <c r="E18851" t="str">
        <f t="shared" si="298"/>
        <v>&lt;$75K</v>
      </c>
    </row>
    <row r="18852" spans="1:5" x14ac:dyDescent="0.3">
      <c r="A18852" s="33" t="s">
        <v>0</v>
      </c>
      <c r="B18852" s="33" t="s">
        <v>53</v>
      </c>
      <c r="C18852" s="33">
        <v>181000</v>
      </c>
      <c r="D18852" s="33" t="s">
        <v>217</v>
      </c>
      <c r="E18852" t="str">
        <f t="shared" si="298"/>
        <v>$125K-$200K</v>
      </c>
    </row>
    <row r="18853" spans="1:5" x14ac:dyDescent="0.3">
      <c r="A18853" s="33" t="s">
        <v>4</v>
      </c>
      <c r="B18853" s="33" t="s">
        <v>53</v>
      </c>
      <c r="C18853" s="33"/>
      <c r="D18853" s="33" t="s">
        <v>624</v>
      </c>
      <c r="E18853" t="str">
        <f t="shared" si="298"/>
        <v>No Data</v>
      </c>
    </row>
    <row r="18854" spans="1:5" x14ac:dyDescent="0.3">
      <c r="A18854" s="33" t="s">
        <v>2</v>
      </c>
      <c r="B18854" s="33" t="s">
        <v>64</v>
      </c>
      <c r="C18854" s="33">
        <v>100500</v>
      </c>
      <c r="D18854" s="33" t="s">
        <v>3353</v>
      </c>
      <c r="E18854" t="str">
        <f t="shared" si="298"/>
        <v>$100K-$125K</v>
      </c>
    </row>
    <row r="18855" spans="1:5" x14ac:dyDescent="0.3">
      <c r="A18855" s="33" t="s">
        <v>0</v>
      </c>
      <c r="B18855" s="33" t="s">
        <v>53</v>
      </c>
      <c r="C18855" s="33">
        <v>210000</v>
      </c>
      <c r="D18855" s="33" t="s">
        <v>3191</v>
      </c>
      <c r="E18855" t="str">
        <f t="shared" si="298"/>
        <v>&gt;$200K</v>
      </c>
    </row>
    <row r="18856" spans="1:5" x14ac:dyDescent="0.3">
      <c r="A18856" s="33" t="s">
        <v>2</v>
      </c>
      <c r="B18856" s="33" t="s">
        <v>53</v>
      </c>
      <c r="C18856" s="33"/>
      <c r="D18856" s="33" t="s">
        <v>4506</v>
      </c>
      <c r="E18856" t="str">
        <f t="shared" si="298"/>
        <v>No Data</v>
      </c>
    </row>
    <row r="18857" spans="1:5" x14ac:dyDescent="0.3">
      <c r="A18857" s="33" t="s">
        <v>0</v>
      </c>
      <c r="B18857" s="33" t="s">
        <v>53</v>
      </c>
      <c r="C18857" s="33"/>
      <c r="D18857" s="33" t="s">
        <v>6912</v>
      </c>
      <c r="E18857" t="str">
        <f t="shared" si="298"/>
        <v>No Data</v>
      </c>
    </row>
    <row r="18858" spans="1:5" x14ac:dyDescent="0.3">
      <c r="A18858" s="33" t="s">
        <v>4</v>
      </c>
      <c r="B18858" s="33" t="s">
        <v>53</v>
      </c>
      <c r="C18858" s="33">
        <v>120000</v>
      </c>
      <c r="D18858" s="33" t="s">
        <v>301</v>
      </c>
      <c r="E18858" t="str">
        <f t="shared" si="298"/>
        <v>$100K-$125K</v>
      </c>
    </row>
    <row r="18859" spans="1:5" x14ac:dyDescent="0.3">
      <c r="A18859" s="33" t="s">
        <v>0</v>
      </c>
      <c r="B18859" s="33" t="s">
        <v>53</v>
      </c>
      <c r="C18859" s="33">
        <v>112015</v>
      </c>
      <c r="D18859" s="33" t="s">
        <v>868</v>
      </c>
      <c r="E18859" t="str">
        <f t="shared" si="298"/>
        <v>$100K-$125K</v>
      </c>
    </row>
    <row r="18860" spans="1:5" x14ac:dyDescent="0.3">
      <c r="A18860" s="33" t="s">
        <v>0</v>
      </c>
      <c r="B18860" s="33" t="s">
        <v>53</v>
      </c>
      <c r="C18860" s="33"/>
      <c r="D18860" s="33" t="s">
        <v>6913</v>
      </c>
      <c r="E18860" t="str">
        <f t="shared" si="298"/>
        <v>No Data</v>
      </c>
    </row>
    <row r="18861" spans="1:5" x14ac:dyDescent="0.3">
      <c r="A18861" s="33" t="s">
        <v>128</v>
      </c>
      <c r="B18861" s="33" t="s">
        <v>53</v>
      </c>
      <c r="C18861" s="33">
        <v>155000</v>
      </c>
      <c r="D18861" s="33" t="s">
        <v>852</v>
      </c>
      <c r="E18861" t="str">
        <f t="shared" si="298"/>
        <v>$125K-$200K</v>
      </c>
    </row>
    <row r="18862" spans="1:5" x14ac:dyDescent="0.3">
      <c r="A18862" s="33" t="s">
        <v>0</v>
      </c>
      <c r="B18862" s="33" t="s">
        <v>53</v>
      </c>
      <c r="C18862" s="33">
        <v>172500</v>
      </c>
      <c r="D18862" s="33" t="s">
        <v>6914</v>
      </c>
      <c r="E18862" t="str">
        <f t="shared" si="298"/>
        <v>$125K-$200K</v>
      </c>
    </row>
    <row r="18863" spans="1:5" x14ac:dyDescent="0.3">
      <c r="A18863" s="33" t="s">
        <v>0</v>
      </c>
      <c r="B18863" s="33" t="s">
        <v>53</v>
      </c>
      <c r="C18863" s="33">
        <v>200000</v>
      </c>
      <c r="D18863" s="33" t="s">
        <v>228</v>
      </c>
      <c r="E18863" t="str">
        <f t="shared" si="298"/>
        <v>$125K-$200K</v>
      </c>
    </row>
    <row r="18864" spans="1:5" x14ac:dyDescent="0.3">
      <c r="A18864" s="33" t="s">
        <v>52</v>
      </c>
      <c r="B18864" s="33" t="s">
        <v>55</v>
      </c>
      <c r="C18864" s="33">
        <v>63000</v>
      </c>
      <c r="D18864" s="33" t="s">
        <v>5583</v>
      </c>
      <c r="E18864" t="str">
        <f t="shared" si="298"/>
        <v>&lt;$75K</v>
      </c>
    </row>
    <row r="18865" spans="1:5" x14ac:dyDescent="0.3">
      <c r="A18865" s="33" t="s">
        <v>125</v>
      </c>
      <c r="B18865" s="33" t="s">
        <v>53</v>
      </c>
      <c r="C18865" s="33">
        <v>200066.5</v>
      </c>
      <c r="D18865" s="33" t="s">
        <v>217</v>
      </c>
      <c r="E18865" t="str">
        <f t="shared" si="298"/>
        <v>&gt;$200K</v>
      </c>
    </row>
    <row r="18866" spans="1:5" x14ac:dyDescent="0.3">
      <c r="A18866" s="33" t="s">
        <v>2</v>
      </c>
      <c r="B18866" s="33" t="s">
        <v>53</v>
      </c>
      <c r="C18866" s="33">
        <v>180000</v>
      </c>
      <c r="D18866" s="33" t="s">
        <v>5680</v>
      </c>
      <c r="E18866" t="str">
        <f t="shared" si="298"/>
        <v>$125K-$200K</v>
      </c>
    </row>
    <row r="18867" spans="1:5" x14ac:dyDescent="0.3">
      <c r="A18867" s="33" t="s">
        <v>2</v>
      </c>
      <c r="B18867" s="33" t="s">
        <v>53</v>
      </c>
      <c r="C18867" s="33"/>
      <c r="D18867" s="33" t="s">
        <v>6915</v>
      </c>
      <c r="E18867" t="str">
        <f t="shared" si="298"/>
        <v>No Data</v>
      </c>
    </row>
    <row r="18868" spans="1:5" x14ac:dyDescent="0.3">
      <c r="A18868" s="33" t="s">
        <v>4</v>
      </c>
      <c r="B18868" s="33" t="s">
        <v>53</v>
      </c>
      <c r="C18868" s="33">
        <v>122422.59375</v>
      </c>
      <c r="D18868" s="33" t="s">
        <v>6009</v>
      </c>
      <c r="E18868" t="str">
        <f t="shared" si="298"/>
        <v>$100K-$125K</v>
      </c>
    </row>
    <row r="18869" spans="1:5" x14ac:dyDescent="0.3">
      <c r="A18869" s="33" t="s">
        <v>0</v>
      </c>
      <c r="B18869" s="33" t="s">
        <v>53</v>
      </c>
      <c r="C18869" s="33">
        <v>90000</v>
      </c>
      <c r="D18869" s="33" t="s">
        <v>6686</v>
      </c>
      <c r="E18869" t="str">
        <f t="shared" si="298"/>
        <v>$75K-$100K</v>
      </c>
    </row>
    <row r="18870" spans="1:5" x14ac:dyDescent="0.3">
      <c r="A18870" s="33" t="s">
        <v>128</v>
      </c>
      <c r="B18870" s="33" t="s">
        <v>53</v>
      </c>
      <c r="C18870" s="33"/>
      <c r="D18870" s="33" t="s">
        <v>252</v>
      </c>
      <c r="E18870" t="str">
        <f t="shared" si="298"/>
        <v>No Data</v>
      </c>
    </row>
    <row r="18871" spans="1:5" x14ac:dyDescent="0.3">
      <c r="A18871" s="33" t="s">
        <v>52</v>
      </c>
      <c r="B18871" s="33" t="s">
        <v>53</v>
      </c>
      <c r="C18871" s="33">
        <v>95000</v>
      </c>
      <c r="D18871" s="33" t="s">
        <v>238</v>
      </c>
      <c r="E18871" t="str">
        <f t="shared" si="298"/>
        <v>$75K-$100K</v>
      </c>
    </row>
    <row r="18872" spans="1:5" x14ac:dyDescent="0.3">
      <c r="A18872" s="33" t="s">
        <v>52</v>
      </c>
      <c r="B18872" s="33" t="s">
        <v>53</v>
      </c>
      <c r="C18872" s="33"/>
      <c r="D18872" s="33" t="s">
        <v>6580</v>
      </c>
      <c r="E18872" t="str">
        <f t="shared" si="298"/>
        <v>No Data</v>
      </c>
    </row>
    <row r="18873" spans="1:5" x14ac:dyDescent="0.3">
      <c r="A18873" s="33" t="s">
        <v>128</v>
      </c>
      <c r="B18873" s="33" t="s">
        <v>53</v>
      </c>
      <c r="C18873" s="33">
        <v>90000</v>
      </c>
      <c r="D18873" s="33" t="s">
        <v>6916</v>
      </c>
      <c r="E18873" t="str">
        <f t="shared" si="298"/>
        <v>$75K-$100K</v>
      </c>
    </row>
    <row r="18874" spans="1:5" x14ac:dyDescent="0.3">
      <c r="A18874" s="33" t="s">
        <v>4</v>
      </c>
      <c r="B18874" s="33" t="s">
        <v>83</v>
      </c>
      <c r="C18874" s="33">
        <v>155500</v>
      </c>
      <c r="D18874" s="33" t="s">
        <v>932</v>
      </c>
      <c r="E18874" t="str">
        <f t="shared" si="298"/>
        <v>$125K-$200K</v>
      </c>
    </row>
    <row r="18875" spans="1:5" x14ac:dyDescent="0.3">
      <c r="A18875" s="33" t="s">
        <v>52</v>
      </c>
      <c r="B18875" s="33" t="s">
        <v>58</v>
      </c>
      <c r="C18875" s="33"/>
      <c r="D18875" s="33" t="s">
        <v>5019</v>
      </c>
      <c r="E18875" t="str">
        <f t="shared" si="298"/>
        <v>No Data</v>
      </c>
    </row>
    <row r="18876" spans="1:5" x14ac:dyDescent="0.3">
      <c r="A18876" s="33" t="s">
        <v>126</v>
      </c>
      <c r="B18876" s="33" t="s">
        <v>53</v>
      </c>
      <c r="C18876" s="33">
        <v>175000</v>
      </c>
      <c r="D18876" s="33" t="s">
        <v>6917</v>
      </c>
      <c r="E18876" t="str">
        <f t="shared" si="298"/>
        <v>$125K-$200K</v>
      </c>
    </row>
    <row r="18877" spans="1:5" x14ac:dyDescent="0.3">
      <c r="A18877" s="33" t="s">
        <v>2</v>
      </c>
      <c r="B18877" s="33" t="s">
        <v>53</v>
      </c>
      <c r="C18877" s="33">
        <v>65000</v>
      </c>
      <c r="D18877" s="33" t="s">
        <v>6918</v>
      </c>
      <c r="E18877" t="str">
        <f t="shared" si="298"/>
        <v>&lt;$75K</v>
      </c>
    </row>
    <row r="18878" spans="1:5" x14ac:dyDescent="0.3">
      <c r="A18878" s="33" t="s">
        <v>2</v>
      </c>
      <c r="B18878" s="33" t="s">
        <v>53</v>
      </c>
      <c r="C18878" s="33">
        <v>90000</v>
      </c>
      <c r="D18878" s="33" t="s">
        <v>242</v>
      </c>
      <c r="E18878" t="str">
        <f t="shared" si="298"/>
        <v>$75K-$100K</v>
      </c>
    </row>
    <row r="18879" spans="1:5" x14ac:dyDescent="0.3">
      <c r="A18879" s="33" t="s">
        <v>0</v>
      </c>
      <c r="B18879" s="33" t="s">
        <v>53</v>
      </c>
      <c r="C18879" s="33"/>
      <c r="D18879" s="33" t="s">
        <v>258</v>
      </c>
      <c r="E18879" t="str">
        <f t="shared" si="298"/>
        <v>No Data</v>
      </c>
    </row>
    <row r="18880" spans="1:5" x14ac:dyDescent="0.3">
      <c r="A18880" s="33" t="s">
        <v>2</v>
      </c>
      <c r="B18880" s="33" t="s">
        <v>53</v>
      </c>
      <c r="C18880" s="33"/>
      <c r="D18880" s="33" t="s">
        <v>335</v>
      </c>
      <c r="E18880" t="str">
        <f t="shared" si="298"/>
        <v>No Data</v>
      </c>
    </row>
    <row r="18881" spans="1:5" x14ac:dyDescent="0.3">
      <c r="A18881" s="33" t="s">
        <v>0</v>
      </c>
      <c r="B18881" s="33" t="s">
        <v>67</v>
      </c>
      <c r="C18881" s="33">
        <v>157500</v>
      </c>
      <c r="D18881" s="33" t="s">
        <v>913</v>
      </c>
      <c r="E18881" t="str">
        <f t="shared" si="298"/>
        <v>$125K-$200K</v>
      </c>
    </row>
    <row r="18882" spans="1:5" x14ac:dyDescent="0.3">
      <c r="A18882" s="33" t="s">
        <v>126</v>
      </c>
      <c r="B18882" s="33" t="s">
        <v>53</v>
      </c>
      <c r="C18882" s="33"/>
      <c r="D18882" s="33" t="s">
        <v>3984</v>
      </c>
      <c r="E18882" t="str">
        <f t="shared" si="298"/>
        <v>No Data</v>
      </c>
    </row>
    <row r="18883" spans="1:5" x14ac:dyDescent="0.3">
      <c r="A18883" s="33" t="s">
        <v>128</v>
      </c>
      <c r="B18883" s="33" t="s">
        <v>54</v>
      </c>
      <c r="C18883" s="33">
        <v>150000</v>
      </c>
      <c r="D18883" s="33" t="s">
        <v>6919</v>
      </c>
      <c r="E18883" t="str">
        <f t="shared" ref="E18883:E18946" si="299">_xlfn.XLOOKUP(C18883,$H$16:$H$21,$G$16:$G$21,,1)</f>
        <v>$125K-$200K</v>
      </c>
    </row>
    <row r="18884" spans="1:5" x14ac:dyDescent="0.3">
      <c r="A18884" s="33" t="s">
        <v>66</v>
      </c>
      <c r="B18884" s="33" t="s">
        <v>184</v>
      </c>
      <c r="C18884" s="33">
        <v>280000</v>
      </c>
      <c r="D18884" s="33" t="s">
        <v>6920</v>
      </c>
      <c r="E18884" t="str">
        <f t="shared" si="299"/>
        <v>&gt;$200K</v>
      </c>
    </row>
    <row r="18885" spans="1:5" x14ac:dyDescent="0.3">
      <c r="A18885" s="33" t="s">
        <v>129</v>
      </c>
      <c r="B18885" s="33" t="s">
        <v>53</v>
      </c>
      <c r="C18885" s="33">
        <v>180500</v>
      </c>
      <c r="D18885" s="33" t="s">
        <v>6921</v>
      </c>
      <c r="E18885" t="str">
        <f t="shared" si="299"/>
        <v>$125K-$200K</v>
      </c>
    </row>
    <row r="18886" spans="1:5" x14ac:dyDescent="0.3">
      <c r="A18886" s="33" t="s">
        <v>4</v>
      </c>
      <c r="B18886" s="33" t="s">
        <v>53</v>
      </c>
      <c r="C18886" s="33"/>
      <c r="D18886" s="33" t="s">
        <v>278</v>
      </c>
      <c r="E18886" t="str">
        <f t="shared" si="299"/>
        <v>No Data</v>
      </c>
    </row>
    <row r="18887" spans="1:5" x14ac:dyDescent="0.3">
      <c r="A18887" s="33" t="s">
        <v>2</v>
      </c>
      <c r="B18887" s="33" t="s">
        <v>53</v>
      </c>
      <c r="C18887" s="33">
        <v>169311</v>
      </c>
      <c r="D18887" s="33" t="s">
        <v>217</v>
      </c>
      <c r="E18887" t="str">
        <f t="shared" si="299"/>
        <v>$125K-$200K</v>
      </c>
    </row>
    <row r="18888" spans="1:5" x14ac:dyDescent="0.3">
      <c r="A18888" s="33" t="s">
        <v>129</v>
      </c>
      <c r="B18888" s="33" t="s">
        <v>81</v>
      </c>
      <c r="C18888" s="33">
        <v>165000</v>
      </c>
      <c r="D18888" s="33" t="s">
        <v>5659</v>
      </c>
      <c r="E18888" t="str">
        <f t="shared" si="299"/>
        <v>$125K-$200K</v>
      </c>
    </row>
    <row r="18889" spans="1:5" x14ac:dyDescent="0.3">
      <c r="A18889" s="33" t="s">
        <v>2</v>
      </c>
      <c r="B18889" s="33" t="s">
        <v>53</v>
      </c>
      <c r="C18889" s="33">
        <v>91509.6015625</v>
      </c>
      <c r="D18889" s="33" t="s">
        <v>6156</v>
      </c>
      <c r="E18889" t="str">
        <f t="shared" si="299"/>
        <v>$75K-$100K</v>
      </c>
    </row>
    <row r="18890" spans="1:5" x14ac:dyDescent="0.3">
      <c r="A18890" s="33" t="s">
        <v>0</v>
      </c>
      <c r="B18890" s="33" t="s">
        <v>79</v>
      </c>
      <c r="C18890" s="33">
        <v>163525</v>
      </c>
      <c r="D18890" s="33" t="s">
        <v>4567</v>
      </c>
      <c r="E18890" t="str">
        <f t="shared" si="299"/>
        <v>$125K-$200K</v>
      </c>
    </row>
    <row r="18891" spans="1:5" x14ac:dyDescent="0.3">
      <c r="A18891" s="33" t="s">
        <v>52</v>
      </c>
      <c r="B18891" s="33" t="s">
        <v>53</v>
      </c>
      <c r="C18891" s="33">
        <v>110000</v>
      </c>
      <c r="D18891" s="33" t="s">
        <v>268</v>
      </c>
      <c r="E18891" t="str">
        <f t="shared" si="299"/>
        <v>$100K-$125K</v>
      </c>
    </row>
    <row r="18892" spans="1:5" x14ac:dyDescent="0.3">
      <c r="A18892" s="33" t="s">
        <v>2</v>
      </c>
      <c r="B18892" s="33" t="s">
        <v>53</v>
      </c>
      <c r="C18892" s="33">
        <v>92500</v>
      </c>
      <c r="D18892" s="33" t="s">
        <v>6922</v>
      </c>
      <c r="E18892" t="str">
        <f t="shared" si="299"/>
        <v>$75K-$100K</v>
      </c>
    </row>
    <row r="18893" spans="1:5" x14ac:dyDescent="0.3">
      <c r="A18893" s="33" t="s">
        <v>2</v>
      </c>
      <c r="B18893" s="33" t="s">
        <v>53</v>
      </c>
      <c r="C18893" s="33">
        <v>82500</v>
      </c>
      <c r="D18893" s="33" t="s">
        <v>265</v>
      </c>
      <c r="E18893" t="str">
        <f t="shared" si="299"/>
        <v>$75K-$100K</v>
      </c>
    </row>
    <row r="18894" spans="1:5" x14ac:dyDescent="0.3">
      <c r="A18894" s="33" t="s">
        <v>2</v>
      </c>
      <c r="B18894" s="33" t="s">
        <v>53</v>
      </c>
      <c r="C18894" s="33">
        <v>67500</v>
      </c>
      <c r="D18894" s="33" t="s">
        <v>2092</v>
      </c>
      <c r="E18894" t="str">
        <f t="shared" si="299"/>
        <v>&lt;$75K</v>
      </c>
    </row>
    <row r="18895" spans="1:5" x14ac:dyDescent="0.3">
      <c r="A18895" s="33" t="s">
        <v>2</v>
      </c>
      <c r="B18895" s="33" t="s">
        <v>85</v>
      </c>
      <c r="C18895" s="33">
        <v>102500</v>
      </c>
      <c r="D18895" s="33" t="s">
        <v>2189</v>
      </c>
      <c r="E18895" t="str">
        <f t="shared" si="299"/>
        <v>$100K-$125K</v>
      </c>
    </row>
    <row r="18896" spans="1:5" x14ac:dyDescent="0.3">
      <c r="A18896" s="33" t="s">
        <v>125</v>
      </c>
      <c r="B18896" s="33" t="s">
        <v>53</v>
      </c>
      <c r="C18896" s="33"/>
      <c r="D18896" s="33" t="s">
        <v>6923</v>
      </c>
      <c r="E18896" t="str">
        <f t="shared" si="299"/>
        <v>No Data</v>
      </c>
    </row>
    <row r="18897" spans="1:5" x14ac:dyDescent="0.3">
      <c r="A18897" s="33" t="s">
        <v>0</v>
      </c>
      <c r="B18897" s="33" t="s">
        <v>53</v>
      </c>
      <c r="C18897" s="33">
        <v>90000</v>
      </c>
      <c r="D18897" s="33" t="s">
        <v>4383</v>
      </c>
      <c r="E18897" t="str">
        <f t="shared" si="299"/>
        <v>$75K-$100K</v>
      </c>
    </row>
    <row r="18898" spans="1:5" x14ac:dyDescent="0.3">
      <c r="A18898" s="33" t="s">
        <v>0</v>
      </c>
      <c r="B18898" s="33" t="s">
        <v>53</v>
      </c>
      <c r="C18898" s="33">
        <v>180000</v>
      </c>
      <c r="D18898" s="33" t="s">
        <v>265</v>
      </c>
      <c r="E18898" t="str">
        <f t="shared" si="299"/>
        <v>$125K-$200K</v>
      </c>
    </row>
    <row r="18899" spans="1:5" x14ac:dyDescent="0.3">
      <c r="A18899" s="33" t="s">
        <v>2</v>
      </c>
      <c r="B18899" s="33" t="s">
        <v>53</v>
      </c>
      <c r="C18899" s="33"/>
      <c r="D18899" s="33" t="s">
        <v>268</v>
      </c>
      <c r="E18899" t="str">
        <f t="shared" si="299"/>
        <v>No Data</v>
      </c>
    </row>
    <row r="18900" spans="1:5" x14ac:dyDescent="0.3">
      <c r="A18900" s="33" t="s">
        <v>52</v>
      </c>
      <c r="B18900" s="33" t="s">
        <v>54</v>
      </c>
      <c r="C18900" s="33">
        <v>98800</v>
      </c>
      <c r="D18900" s="33" t="s">
        <v>6924</v>
      </c>
      <c r="E18900" t="str">
        <f t="shared" si="299"/>
        <v>$75K-$100K</v>
      </c>
    </row>
    <row r="18901" spans="1:5" x14ac:dyDescent="0.3">
      <c r="A18901" s="33" t="s">
        <v>126</v>
      </c>
      <c r="B18901" s="33" t="s">
        <v>53</v>
      </c>
      <c r="C18901" s="33">
        <v>170672</v>
      </c>
      <c r="D18901" s="33" t="s">
        <v>225</v>
      </c>
      <c r="E18901" t="str">
        <f t="shared" si="299"/>
        <v>$125K-$200K</v>
      </c>
    </row>
    <row r="18902" spans="1:5" x14ac:dyDescent="0.3">
      <c r="A18902" s="33" t="s">
        <v>2</v>
      </c>
      <c r="B18902" s="33" t="s">
        <v>53</v>
      </c>
      <c r="C18902" s="33"/>
      <c r="D18902" s="33" t="s">
        <v>268</v>
      </c>
      <c r="E18902" t="str">
        <f t="shared" si="299"/>
        <v>No Data</v>
      </c>
    </row>
    <row r="18903" spans="1:5" x14ac:dyDescent="0.3">
      <c r="A18903" s="33" t="s">
        <v>0</v>
      </c>
      <c r="B18903" s="33" t="s">
        <v>53</v>
      </c>
      <c r="C18903" s="33">
        <v>100000</v>
      </c>
      <c r="D18903" s="33" t="s">
        <v>6925</v>
      </c>
      <c r="E18903" t="str">
        <f t="shared" si="299"/>
        <v>$75K-$100K</v>
      </c>
    </row>
    <row r="18904" spans="1:5" x14ac:dyDescent="0.3">
      <c r="A18904" s="33" t="s">
        <v>2</v>
      </c>
      <c r="B18904" s="33" t="s">
        <v>53</v>
      </c>
      <c r="C18904" s="33">
        <v>95500</v>
      </c>
      <c r="D18904" s="33" t="s">
        <v>6926</v>
      </c>
      <c r="E18904" t="str">
        <f t="shared" si="299"/>
        <v>$75K-$100K</v>
      </c>
    </row>
    <row r="18905" spans="1:5" x14ac:dyDescent="0.3">
      <c r="A18905" s="33" t="s">
        <v>129</v>
      </c>
      <c r="B18905" s="33" t="s">
        <v>53</v>
      </c>
      <c r="C18905" s="33"/>
      <c r="D18905" s="33" t="s">
        <v>833</v>
      </c>
      <c r="E18905" t="str">
        <f t="shared" si="299"/>
        <v>No Data</v>
      </c>
    </row>
    <row r="18906" spans="1:5" x14ac:dyDescent="0.3">
      <c r="A18906" s="33" t="s">
        <v>0</v>
      </c>
      <c r="B18906" s="33" t="s">
        <v>53</v>
      </c>
      <c r="C18906" s="33"/>
      <c r="D18906" s="33" t="s">
        <v>890</v>
      </c>
      <c r="E18906" t="str">
        <f t="shared" si="299"/>
        <v>No Data</v>
      </c>
    </row>
    <row r="18907" spans="1:5" x14ac:dyDescent="0.3">
      <c r="A18907" s="33" t="s">
        <v>2</v>
      </c>
      <c r="B18907" s="33" t="s">
        <v>53</v>
      </c>
      <c r="C18907" s="33">
        <v>103000</v>
      </c>
      <c r="D18907" s="33" t="s">
        <v>520</v>
      </c>
      <c r="E18907" t="str">
        <f t="shared" si="299"/>
        <v>$100K-$125K</v>
      </c>
    </row>
    <row r="18908" spans="1:5" x14ac:dyDescent="0.3">
      <c r="A18908" s="33" t="s">
        <v>0</v>
      </c>
      <c r="B18908" s="33" t="s">
        <v>53</v>
      </c>
      <c r="C18908" s="33">
        <v>162500</v>
      </c>
      <c r="D18908" s="33" t="s">
        <v>6927</v>
      </c>
      <c r="E18908" t="str">
        <f t="shared" si="299"/>
        <v>$125K-$200K</v>
      </c>
    </row>
    <row r="18909" spans="1:5" x14ac:dyDescent="0.3">
      <c r="A18909" s="33" t="s">
        <v>126</v>
      </c>
      <c r="B18909" s="33" t="s">
        <v>53</v>
      </c>
      <c r="C18909" s="33">
        <v>135519</v>
      </c>
      <c r="D18909" s="33" t="s">
        <v>1570</v>
      </c>
      <c r="E18909" t="str">
        <f t="shared" si="299"/>
        <v>$125K-$200K</v>
      </c>
    </row>
    <row r="18910" spans="1:5" x14ac:dyDescent="0.3">
      <c r="A18910" s="33" t="s">
        <v>4</v>
      </c>
      <c r="B18910" s="33" t="s">
        <v>53</v>
      </c>
      <c r="C18910" s="33"/>
      <c r="D18910" s="33" t="s">
        <v>4438</v>
      </c>
      <c r="E18910" t="str">
        <f t="shared" si="299"/>
        <v>No Data</v>
      </c>
    </row>
    <row r="18911" spans="1:5" x14ac:dyDescent="0.3">
      <c r="A18911" s="33" t="s">
        <v>4</v>
      </c>
      <c r="B18911" s="33" t="s">
        <v>53</v>
      </c>
      <c r="C18911" s="33"/>
      <c r="D18911" s="33" t="s">
        <v>5008</v>
      </c>
      <c r="E18911" t="str">
        <f t="shared" si="299"/>
        <v>No Data</v>
      </c>
    </row>
    <row r="18912" spans="1:5" x14ac:dyDescent="0.3">
      <c r="A18912" s="33" t="s">
        <v>0</v>
      </c>
      <c r="B18912" s="33" t="s">
        <v>54</v>
      </c>
      <c r="C18912" s="33">
        <v>97500</v>
      </c>
      <c r="D18912" s="33" t="s">
        <v>6928</v>
      </c>
      <c r="E18912" t="str">
        <f t="shared" si="299"/>
        <v>$75K-$100K</v>
      </c>
    </row>
    <row r="18913" spans="1:5" x14ac:dyDescent="0.3">
      <c r="A18913" s="33" t="s">
        <v>0</v>
      </c>
      <c r="B18913" s="33" t="s">
        <v>53</v>
      </c>
      <c r="C18913" s="33">
        <v>112500</v>
      </c>
      <c r="D18913" s="33" t="s">
        <v>3709</v>
      </c>
      <c r="E18913" t="str">
        <f t="shared" si="299"/>
        <v>$100K-$125K</v>
      </c>
    </row>
    <row r="18914" spans="1:5" x14ac:dyDescent="0.3">
      <c r="A18914" s="33" t="s">
        <v>128</v>
      </c>
      <c r="B18914" s="33" t="s">
        <v>54</v>
      </c>
      <c r="C18914" s="33">
        <v>133000</v>
      </c>
      <c r="D18914" s="33" t="s">
        <v>2306</v>
      </c>
      <c r="E18914" t="str">
        <f t="shared" si="299"/>
        <v>$125K-$200K</v>
      </c>
    </row>
    <row r="18915" spans="1:5" x14ac:dyDescent="0.3">
      <c r="A18915" s="33" t="s">
        <v>2</v>
      </c>
      <c r="B18915" s="33" t="s">
        <v>53</v>
      </c>
      <c r="C18915" s="33">
        <v>90000</v>
      </c>
      <c r="D18915" s="33" t="s">
        <v>457</v>
      </c>
      <c r="E18915" t="str">
        <f t="shared" si="299"/>
        <v>$75K-$100K</v>
      </c>
    </row>
    <row r="18916" spans="1:5" x14ac:dyDescent="0.3">
      <c r="A18916" s="33" t="s">
        <v>0</v>
      </c>
      <c r="B18916" s="33" t="s">
        <v>53</v>
      </c>
      <c r="C18916" s="33">
        <v>94598.5</v>
      </c>
      <c r="D18916" s="33" t="s">
        <v>6453</v>
      </c>
      <c r="E18916" t="str">
        <f t="shared" si="299"/>
        <v>$75K-$100K</v>
      </c>
    </row>
    <row r="18917" spans="1:5" x14ac:dyDescent="0.3">
      <c r="A18917" s="33" t="s">
        <v>2</v>
      </c>
      <c r="B18917" s="33" t="s">
        <v>53</v>
      </c>
      <c r="C18917" s="33"/>
      <c r="D18917" s="33" t="s">
        <v>238</v>
      </c>
      <c r="E18917" t="str">
        <f t="shared" si="299"/>
        <v>No Data</v>
      </c>
    </row>
    <row r="18918" spans="1:5" x14ac:dyDescent="0.3">
      <c r="A18918" s="33" t="s">
        <v>0</v>
      </c>
      <c r="B18918" s="33" t="s">
        <v>53</v>
      </c>
      <c r="C18918" s="33">
        <v>116835</v>
      </c>
      <c r="D18918" s="33" t="s">
        <v>4706</v>
      </c>
      <c r="E18918" t="str">
        <f t="shared" si="299"/>
        <v>$100K-$125K</v>
      </c>
    </row>
    <row r="18919" spans="1:5" x14ac:dyDescent="0.3">
      <c r="A18919" s="33" t="s">
        <v>2</v>
      </c>
      <c r="B18919" s="33" t="s">
        <v>53</v>
      </c>
      <c r="C18919" s="33">
        <v>50394.5</v>
      </c>
      <c r="D18919" s="33" t="s">
        <v>4878</v>
      </c>
      <c r="E18919" t="str">
        <f t="shared" si="299"/>
        <v>&lt;$75K</v>
      </c>
    </row>
    <row r="18920" spans="1:5" x14ac:dyDescent="0.3">
      <c r="A18920" s="33" t="s">
        <v>126</v>
      </c>
      <c r="B18920" s="33" t="s">
        <v>53</v>
      </c>
      <c r="C18920" s="33"/>
      <c r="D18920" s="33" t="s">
        <v>553</v>
      </c>
      <c r="E18920" t="str">
        <f t="shared" si="299"/>
        <v>No Data</v>
      </c>
    </row>
    <row r="18921" spans="1:5" x14ac:dyDescent="0.3">
      <c r="A18921" s="33" t="s">
        <v>2</v>
      </c>
      <c r="B18921" s="33" t="s">
        <v>53</v>
      </c>
      <c r="C18921" s="33"/>
      <c r="D18921" s="33" t="s">
        <v>6929</v>
      </c>
      <c r="E18921" t="str">
        <f t="shared" si="299"/>
        <v>No Data</v>
      </c>
    </row>
    <row r="18922" spans="1:5" x14ac:dyDescent="0.3">
      <c r="A18922" s="33" t="s">
        <v>0</v>
      </c>
      <c r="B18922" s="33" t="s">
        <v>53</v>
      </c>
      <c r="C18922" s="33">
        <v>225000</v>
      </c>
      <c r="D18922" s="33" t="s">
        <v>1454</v>
      </c>
      <c r="E18922" t="str">
        <f t="shared" si="299"/>
        <v>&gt;$200K</v>
      </c>
    </row>
    <row r="18923" spans="1:5" x14ac:dyDescent="0.3">
      <c r="A18923" s="33" t="s">
        <v>0</v>
      </c>
      <c r="B18923" s="33" t="s">
        <v>53</v>
      </c>
      <c r="C18923" s="33">
        <v>69962.5</v>
      </c>
      <c r="D18923" s="33" t="s">
        <v>673</v>
      </c>
      <c r="E18923" t="str">
        <f t="shared" si="299"/>
        <v>&lt;$75K</v>
      </c>
    </row>
    <row r="18924" spans="1:5" x14ac:dyDescent="0.3">
      <c r="A18924" s="33" t="s">
        <v>2</v>
      </c>
      <c r="B18924" s="33" t="s">
        <v>53</v>
      </c>
      <c r="C18924" s="33">
        <v>62500</v>
      </c>
      <c r="D18924" s="33" t="s">
        <v>6930</v>
      </c>
      <c r="E18924" t="str">
        <f t="shared" si="299"/>
        <v>&lt;$75K</v>
      </c>
    </row>
    <row r="18925" spans="1:5" x14ac:dyDescent="0.3">
      <c r="A18925" s="33" t="s">
        <v>2</v>
      </c>
      <c r="B18925" s="33" t="s">
        <v>53</v>
      </c>
      <c r="C18925" s="33">
        <v>60000</v>
      </c>
      <c r="D18925" s="33" t="s">
        <v>3218</v>
      </c>
      <c r="E18925" t="str">
        <f t="shared" si="299"/>
        <v>&lt;$75K</v>
      </c>
    </row>
    <row r="18926" spans="1:5" x14ac:dyDescent="0.3">
      <c r="A18926" s="33" t="s">
        <v>0</v>
      </c>
      <c r="B18926" s="33" t="s">
        <v>53</v>
      </c>
      <c r="C18926" s="33">
        <v>150000</v>
      </c>
      <c r="D18926" s="33" t="s">
        <v>6931</v>
      </c>
      <c r="E18926" t="str">
        <f t="shared" si="299"/>
        <v>$125K-$200K</v>
      </c>
    </row>
    <row r="18927" spans="1:5" x14ac:dyDescent="0.3">
      <c r="A18927" s="33" t="s">
        <v>2</v>
      </c>
      <c r="B18927" s="33" t="s">
        <v>53</v>
      </c>
      <c r="C18927" s="33"/>
      <c r="D18927" s="33" t="s">
        <v>268</v>
      </c>
      <c r="E18927" t="str">
        <f t="shared" si="299"/>
        <v>No Data</v>
      </c>
    </row>
    <row r="18928" spans="1:5" x14ac:dyDescent="0.3">
      <c r="A18928" s="33" t="s">
        <v>126</v>
      </c>
      <c r="B18928" s="33" t="s">
        <v>54</v>
      </c>
      <c r="C18928" s="33">
        <v>172500</v>
      </c>
      <c r="D18928" s="33" t="s">
        <v>631</v>
      </c>
      <c r="E18928" t="str">
        <f t="shared" si="299"/>
        <v>$125K-$200K</v>
      </c>
    </row>
    <row r="18929" spans="1:5" x14ac:dyDescent="0.3">
      <c r="A18929" s="33" t="s">
        <v>4</v>
      </c>
      <c r="B18929" s="33" t="s">
        <v>53</v>
      </c>
      <c r="C18929" s="33">
        <v>155000</v>
      </c>
      <c r="D18929" s="33" t="s">
        <v>6636</v>
      </c>
      <c r="E18929" t="str">
        <f t="shared" si="299"/>
        <v>$125K-$200K</v>
      </c>
    </row>
    <row r="18930" spans="1:5" x14ac:dyDescent="0.3">
      <c r="A18930" s="33" t="s">
        <v>4</v>
      </c>
      <c r="B18930" s="33" t="s">
        <v>97</v>
      </c>
      <c r="C18930" s="33">
        <v>97444</v>
      </c>
      <c r="D18930" s="33" t="s">
        <v>2177</v>
      </c>
      <c r="E18930" t="str">
        <f t="shared" si="299"/>
        <v>$75K-$100K</v>
      </c>
    </row>
    <row r="18931" spans="1:5" x14ac:dyDescent="0.3">
      <c r="A18931" s="33" t="s">
        <v>0</v>
      </c>
      <c r="B18931" s="33" t="s">
        <v>53</v>
      </c>
      <c r="C18931" s="33">
        <v>160011</v>
      </c>
      <c r="D18931" s="33" t="s">
        <v>1179</v>
      </c>
      <c r="E18931" t="str">
        <f t="shared" si="299"/>
        <v>$125K-$200K</v>
      </c>
    </row>
    <row r="18932" spans="1:5" x14ac:dyDescent="0.3">
      <c r="A18932" s="33" t="s">
        <v>4</v>
      </c>
      <c r="B18932" s="33" t="s">
        <v>53</v>
      </c>
      <c r="C18932" s="33"/>
      <c r="D18932" s="33" t="s">
        <v>1002</v>
      </c>
      <c r="E18932" t="str">
        <f t="shared" si="299"/>
        <v>No Data</v>
      </c>
    </row>
    <row r="18933" spans="1:5" x14ac:dyDescent="0.3">
      <c r="A18933" s="33" t="s">
        <v>2</v>
      </c>
      <c r="B18933" s="33" t="s">
        <v>53</v>
      </c>
      <c r="C18933" s="33"/>
      <c r="D18933" s="33" t="s">
        <v>480</v>
      </c>
      <c r="E18933" t="str">
        <f t="shared" si="299"/>
        <v>No Data</v>
      </c>
    </row>
    <row r="18934" spans="1:5" x14ac:dyDescent="0.3">
      <c r="A18934" s="33" t="s">
        <v>2</v>
      </c>
      <c r="B18934" s="33" t="s">
        <v>53</v>
      </c>
      <c r="C18934" s="33">
        <v>60000</v>
      </c>
      <c r="D18934" s="33" t="s">
        <v>6932</v>
      </c>
      <c r="E18934" t="str">
        <f t="shared" si="299"/>
        <v>&lt;$75K</v>
      </c>
    </row>
    <row r="18935" spans="1:5" x14ac:dyDescent="0.3">
      <c r="A18935" s="33" t="s">
        <v>0</v>
      </c>
      <c r="B18935" s="33" t="s">
        <v>54</v>
      </c>
      <c r="C18935" s="33">
        <v>174667.5</v>
      </c>
      <c r="D18935" s="33" t="s">
        <v>1016</v>
      </c>
      <c r="E18935" t="str">
        <f t="shared" si="299"/>
        <v>$125K-$200K</v>
      </c>
    </row>
    <row r="18936" spans="1:5" x14ac:dyDescent="0.3">
      <c r="A18936" s="33" t="s">
        <v>129</v>
      </c>
      <c r="B18936" s="33" t="s">
        <v>53</v>
      </c>
      <c r="C18936" s="33">
        <v>96928</v>
      </c>
      <c r="D18936" s="33" t="s">
        <v>2252</v>
      </c>
      <c r="E18936" t="str">
        <f t="shared" si="299"/>
        <v>$75K-$100K</v>
      </c>
    </row>
    <row r="18937" spans="1:5" x14ac:dyDescent="0.3">
      <c r="A18937" s="33" t="s">
        <v>52</v>
      </c>
      <c r="B18937" s="33" t="s">
        <v>53</v>
      </c>
      <c r="C18937" s="33"/>
      <c r="D18937" s="33" t="s">
        <v>1378</v>
      </c>
      <c r="E18937" t="str">
        <f t="shared" si="299"/>
        <v>No Data</v>
      </c>
    </row>
    <row r="18938" spans="1:5" x14ac:dyDescent="0.3">
      <c r="A18938" s="33" t="s">
        <v>2</v>
      </c>
      <c r="B18938" s="33" t="s">
        <v>53</v>
      </c>
      <c r="C18938" s="33">
        <v>81311.5</v>
      </c>
      <c r="D18938" s="33" t="s">
        <v>6933</v>
      </c>
      <c r="E18938" t="str">
        <f t="shared" si="299"/>
        <v>$75K-$100K</v>
      </c>
    </row>
    <row r="18939" spans="1:5" x14ac:dyDescent="0.3">
      <c r="A18939" s="33" t="s">
        <v>2</v>
      </c>
      <c r="B18939" s="33" t="s">
        <v>53</v>
      </c>
      <c r="C18939" s="33">
        <v>72500</v>
      </c>
      <c r="D18939" s="33" t="s">
        <v>6184</v>
      </c>
      <c r="E18939" t="str">
        <f t="shared" si="299"/>
        <v>&lt;$75K</v>
      </c>
    </row>
    <row r="18940" spans="1:5" x14ac:dyDescent="0.3">
      <c r="A18940" s="33" t="s">
        <v>2</v>
      </c>
      <c r="B18940" s="33" t="s">
        <v>53</v>
      </c>
      <c r="C18940" s="33"/>
      <c r="D18940" s="33" t="s">
        <v>6934</v>
      </c>
      <c r="E18940" t="str">
        <f t="shared" si="299"/>
        <v>No Data</v>
      </c>
    </row>
    <row r="18941" spans="1:5" x14ac:dyDescent="0.3">
      <c r="A18941" s="33" t="s">
        <v>52</v>
      </c>
      <c r="B18941" s="33" t="s">
        <v>53</v>
      </c>
      <c r="C18941" s="33">
        <v>94000</v>
      </c>
      <c r="D18941" s="33" t="s">
        <v>6935</v>
      </c>
      <c r="E18941" t="str">
        <f t="shared" si="299"/>
        <v>$75K-$100K</v>
      </c>
    </row>
    <row r="18942" spans="1:5" x14ac:dyDescent="0.3">
      <c r="A18942" s="33" t="s">
        <v>0</v>
      </c>
      <c r="B18942" s="33" t="s">
        <v>53</v>
      </c>
      <c r="C18942" s="33"/>
      <c r="D18942" s="33" t="s">
        <v>3270</v>
      </c>
      <c r="E18942" t="str">
        <f t="shared" si="299"/>
        <v>No Data</v>
      </c>
    </row>
    <row r="18943" spans="1:5" x14ac:dyDescent="0.3">
      <c r="A18943" s="33" t="s">
        <v>128</v>
      </c>
      <c r="B18943" s="33" t="s">
        <v>72</v>
      </c>
      <c r="C18943" s="33">
        <v>88128</v>
      </c>
      <c r="D18943" s="33" t="s">
        <v>6936</v>
      </c>
      <c r="E18943" t="str">
        <f t="shared" si="299"/>
        <v>$75K-$100K</v>
      </c>
    </row>
    <row r="18944" spans="1:5" x14ac:dyDescent="0.3">
      <c r="A18944" s="33" t="s">
        <v>4</v>
      </c>
      <c r="B18944" s="33" t="s">
        <v>127</v>
      </c>
      <c r="C18944" s="33">
        <v>134241</v>
      </c>
      <c r="D18944" s="33" t="s">
        <v>3083</v>
      </c>
      <c r="E18944" t="str">
        <f t="shared" si="299"/>
        <v>$125K-$200K</v>
      </c>
    </row>
    <row r="18945" spans="1:5" x14ac:dyDescent="0.3">
      <c r="A18945" s="33" t="s">
        <v>2</v>
      </c>
      <c r="B18945" s="33" t="s">
        <v>53</v>
      </c>
      <c r="C18945" s="33">
        <v>90000</v>
      </c>
      <c r="D18945" s="33" t="s">
        <v>5353</v>
      </c>
      <c r="E18945" t="str">
        <f t="shared" si="299"/>
        <v>$75K-$100K</v>
      </c>
    </row>
    <row r="18946" spans="1:5" x14ac:dyDescent="0.3">
      <c r="A18946" s="33" t="s">
        <v>2</v>
      </c>
      <c r="B18946" s="33" t="s">
        <v>53</v>
      </c>
      <c r="C18946" s="33">
        <v>83862.5</v>
      </c>
      <c r="D18946" s="33" t="s">
        <v>4484</v>
      </c>
      <c r="E18946" t="str">
        <f t="shared" si="299"/>
        <v>$75K-$100K</v>
      </c>
    </row>
    <row r="18947" spans="1:5" x14ac:dyDescent="0.3">
      <c r="A18947" s="33" t="s">
        <v>2</v>
      </c>
      <c r="B18947" s="33" t="s">
        <v>53</v>
      </c>
      <c r="C18947" s="33">
        <v>60000</v>
      </c>
      <c r="D18947" s="33" t="s">
        <v>6937</v>
      </c>
      <c r="E18947" t="str">
        <f t="shared" ref="E18947:E19010" si="300">_xlfn.XLOOKUP(C18947,$H$16:$H$21,$G$16:$G$21,,1)</f>
        <v>&lt;$75K</v>
      </c>
    </row>
    <row r="18948" spans="1:5" x14ac:dyDescent="0.3">
      <c r="A18948" s="33" t="s">
        <v>125</v>
      </c>
      <c r="B18948" s="33" t="s">
        <v>88</v>
      </c>
      <c r="C18948" s="33">
        <v>111175</v>
      </c>
      <c r="D18948" s="33" t="s">
        <v>294</v>
      </c>
      <c r="E18948" t="str">
        <f t="shared" si="300"/>
        <v>$100K-$125K</v>
      </c>
    </row>
    <row r="18949" spans="1:5" x14ac:dyDescent="0.3">
      <c r="A18949" s="33" t="s">
        <v>128</v>
      </c>
      <c r="B18949" s="33" t="s">
        <v>68</v>
      </c>
      <c r="C18949" s="33">
        <v>157500</v>
      </c>
      <c r="D18949" s="33" t="s">
        <v>6938</v>
      </c>
      <c r="E18949" t="str">
        <f t="shared" si="300"/>
        <v>$125K-$200K</v>
      </c>
    </row>
    <row r="18950" spans="1:5" x14ac:dyDescent="0.3">
      <c r="A18950" s="33" t="s">
        <v>4</v>
      </c>
      <c r="B18950" s="33" t="s">
        <v>53</v>
      </c>
      <c r="C18950" s="33">
        <v>90000</v>
      </c>
      <c r="D18950" s="33" t="s">
        <v>6939</v>
      </c>
      <c r="E18950" t="str">
        <f t="shared" si="300"/>
        <v>$75K-$100K</v>
      </c>
    </row>
    <row r="18951" spans="1:5" x14ac:dyDescent="0.3">
      <c r="A18951" s="33" t="s">
        <v>2</v>
      </c>
      <c r="B18951" s="33" t="s">
        <v>53</v>
      </c>
      <c r="C18951" s="33"/>
      <c r="D18951" s="33" t="s">
        <v>906</v>
      </c>
      <c r="E18951" t="str">
        <f t="shared" si="300"/>
        <v>No Data</v>
      </c>
    </row>
    <row r="18952" spans="1:5" x14ac:dyDescent="0.3">
      <c r="A18952" s="33" t="s">
        <v>2</v>
      </c>
      <c r="B18952" s="33" t="s">
        <v>53</v>
      </c>
      <c r="C18952" s="33"/>
      <c r="D18952" s="33" t="s">
        <v>3442</v>
      </c>
      <c r="E18952" t="str">
        <f t="shared" si="300"/>
        <v>No Data</v>
      </c>
    </row>
    <row r="18953" spans="1:5" x14ac:dyDescent="0.3">
      <c r="A18953" s="33" t="s">
        <v>2</v>
      </c>
      <c r="B18953" s="33" t="s">
        <v>53</v>
      </c>
      <c r="C18953" s="33"/>
      <c r="D18953" s="33" t="s">
        <v>6940</v>
      </c>
      <c r="E18953" t="str">
        <f t="shared" si="300"/>
        <v>No Data</v>
      </c>
    </row>
    <row r="18954" spans="1:5" x14ac:dyDescent="0.3">
      <c r="A18954" s="33" t="s">
        <v>4</v>
      </c>
      <c r="B18954" s="33" t="s">
        <v>86</v>
      </c>
      <c r="C18954" s="33">
        <v>147500</v>
      </c>
      <c r="D18954" s="33" t="s">
        <v>2968</v>
      </c>
      <c r="E18954" t="str">
        <f t="shared" si="300"/>
        <v>$125K-$200K</v>
      </c>
    </row>
    <row r="18955" spans="1:5" x14ac:dyDescent="0.3">
      <c r="A18955" s="33" t="s">
        <v>2</v>
      </c>
      <c r="B18955" s="33" t="s">
        <v>53</v>
      </c>
      <c r="C18955" s="33">
        <v>100000</v>
      </c>
      <c r="D18955" s="33" t="s">
        <v>6941</v>
      </c>
      <c r="E18955" t="str">
        <f t="shared" si="300"/>
        <v>$75K-$100K</v>
      </c>
    </row>
    <row r="18956" spans="1:5" x14ac:dyDescent="0.3">
      <c r="A18956" s="33" t="s">
        <v>4</v>
      </c>
      <c r="B18956" s="33" t="s">
        <v>53</v>
      </c>
      <c r="C18956" s="33">
        <v>112500</v>
      </c>
      <c r="D18956" s="33" t="s">
        <v>1028</v>
      </c>
      <c r="E18956" t="str">
        <f t="shared" si="300"/>
        <v>$100K-$125K</v>
      </c>
    </row>
    <row r="18957" spans="1:5" x14ac:dyDescent="0.3">
      <c r="A18957" s="33" t="s">
        <v>128</v>
      </c>
      <c r="B18957" s="33" t="s">
        <v>73</v>
      </c>
      <c r="C18957" s="33">
        <v>99150</v>
      </c>
      <c r="D18957" s="33" t="s">
        <v>1076</v>
      </c>
      <c r="E18957" t="str">
        <f t="shared" si="300"/>
        <v>$75K-$100K</v>
      </c>
    </row>
    <row r="18958" spans="1:5" x14ac:dyDescent="0.3">
      <c r="A18958" s="33" t="s">
        <v>66</v>
      </c>
      <c r="B18958" s="33" t="s">
        <v>53</v>
      </c>
      <c r="C18958" s="33">
        <v>151000</v>
      </c>
      <c r="D18958" s="33" t="s">
        <v>631</v>
      </c>
      <c r="E18958" t="str">
        <f t="shared" si="300"/>
        <v>$125K-$200K</v>
      </c>
    </row>
    <row r="18959" spans="1:5" x14ac:dyDescent="0.3">
      <c r="A18959" s="33" t="s">
        <v>0</v>
      </c>
      <c r="B18959" s="33" t="s">
        <v>53</v>
      </c>
      <c r="C18959" s="33">
        <v>85152</v>
      </c>
      <c r="D18959" s="33" t="s">
        <v>490</v>
      </c>
      <c r="E18959" t="str">
        <f t="shared" si="300"/>
        <v>$75K-$100K</v>
      </c>
    </row>
    <row r="18960" spans="1:5" x14ac:dyDescent="0.3">
      <c r="A18960" s="33" t="s">
        <v>0</v>
      </c>
      <c r="B18960" s="33" t="s">
        <v>53</v>
      </c>
      <c r="C18960" s="33">
        <v>152650</v>
      </c>
      <c r="D18960" s="33" t="s">
        <v>299</v>
      </c>
      <c r="E18960" t="str">
        <f t="shared" si="300"/>
        <v>$125K-$200K</v>
      </c>
    </row>
    <row r="18961" spans="1:5" x14ac:dyDescent="0.3">
      <c r="A18961" s="33" t="s">
        <v>2</v>
      </c>
      <c r="B18961" s="33" t="s">
        <v>53</v>
      </c>
      <c r="C18961" s="33"/>
      <c r="D18961" s="33" t="s">
        <v>6942</v>
      </c>
      <c r="E18961" t="str">
        <f t="shared" si="300"/>
        <v>No Data</v>
      </c>
    </row>
    <row r="18962" spans="1:5" x14ac:dyDescent="0.3">
      <c r="A18962" s="33" t="s">
        <v>2</v>
      </c>
      <c r="B18962" s="33" t="s">
        <v>54</v>
      </c>
      <c r="C18962" s="33"/>
      <c r="D18962" s="33" t="s">
        <v>5509</v>
      </c>
      <c r="E18962" t="str">
        <f t="shared" si="300"/>
        <v>No Data</v>
      </c>
    </row>
    <row r="18963" spans="1:5" x14ac:dyDescent="0.3">
      <c r="A18963" s="33" t="s">
        <v>0</v>
      </c>
      <c r="B18963" s="33" t="s">
        <v>53</v>
      </c>
      <c r="C18963" s="33">
        <v>115000</v>
      </c>
      <c r="D18963" s="33" t="s">
        <v>3020</v>
      </c>
      <c r="E18963" t="str">
        <f t="shared" si="300"/>
        <v>$100K-$125K</v>
      </c>
    </row>
    <row r="18964" spans="1:5" x14ac:dyDescent="0.3">
      <c r="A18964" s="33" t="s">
        <v>2</v>
      </c>
      <c r="B18964" s="33" t="s">
        <v>98</v>
      </c>
      <c r="C18964" s="33">
        <v>98500</v>
      </c>
      <c r="D18964" s="33" t="s">
        <v>3548</v>
      </c>
      <c r="E18964" t="str">
        <f t="shared" si="300"/>
        <v>$75K-$100K</v>
      </c>
    </row>
    <row r="18965" spans="1:5" x14ac:dyDescent="0.3">
      <c r="A18965" s="33" t="s">
        <v>4</v>
      </c>
      <c r="B18965" s="33" t="s">
        <v>53</v>
      </c>
      <c r="C18965" s="33">
        <v>82500</v>
      </c>
      <c r="D18965" s="33" t="s">
        <v>268</v>
      </c>
      <c r="E18965" t="str">
        <f t="shared" si="300"/>
        <v>$75K-$100K</v>
      </c>
    </row>
    <row r="18966" spans="1:5" x14ac:dyDescent="0.3">
      <c r="A18966" s="33" t="s">
        <v>2</v>
      </c>
      <c r="B18966" s="33" t="s">
        <v>53</v>
      </c>
      <c r="C18966" s="33"/>
      <c r="D18966" s="33" t="s">
        <v>2834</v>
      </c>
      <c r="E18966" t="str">
        <f t="shared" si="300"/>
        <v>No Data</v>
      </c>
    </row>
    <row r="18967" spans="1:5" x14ac:dyDescent="0.3">
      <c r="A18967" s="33" t="s">
        <v>128</v>
      </c>
      <c r="B18967" s="33" t="s">
        <v>53</v>
      </c>
      <c r="C18967" s="33">
        <v>152000</v>
      </c>
      <c r="D18967" s="33" t="s">
        <v>364</v>
      </c>
      <c r="E18967" t="str">
        <f t="shared" si="300"/>
        <v>$125K-$200K</v>
      </c>
    </row>
    <row r="18968" spans="1:5" x14ac:dyDescent="0.3">
      <c r="A18968" s="33" t="s">
        <v>128</v>
      </c>
      <c r="B18968" s="33" t="s">
        <v>53</v>
      </c>
      <c r="C18968" s="33">
        <v>121400</v>
      </c>
      <c r="D18968" s="33" t="s">
        <v>1782</v>
      </c>
      <c r="E18968" t="str">
        <f t="shared" si="300"/>
        <v>$100K-$125K</v>
      </c>
    </row>
    <row r="18969" spans="1:5" x14ac:dyDescent="0.3">
      <c r="A18969" s="33" t="s">
        <v>0</v>
      </c>
      <c r="B18969" s="33" t="s">
        <v>76</v>
      </c>
      <c r="C18969" s="33">
        <v>64800</v>
      </c>
      <c r="D18969" s="33" t="s">
        <v>1624</v>
      </c>
      <c r="E18969" t="str">
        <f t="shared" si="300"/>
        <v>&lt;$75K</v>
      </c>
    </row>
    <row r="18970" spans="1:5" x14ac:dyDescent="0.3">
      <c r="A18970" s="33" t="s">
        <v>0</v>
      </c>
      <c r="B18970" s="33" t="s">
        <v>53</v>
      </c>
      <c r="C18970" s="33"/>
      <c r="D18970" s="33" t="s">
        <v>237</v>
      </c>
      <c r="E18970" t="str">
        <f t="shared" si="300"/>
        <v>No Data</v>
      </c>
    </row>
    <row r="18971" spans="1:5" x14ac:dyDescent="0.3">
      <c r="A18971" s="33" t="s">
        <v>2</v>
      </c>
      <c r="B18971" s="33" t="s">
        <v>53</v>
      </c>
      <c r="C18971" s="33">
        <v>90000</v>
      </c>
      <c r="D18971" s="33" t="s">
        <v>6943</v>
      </c>
      <c r="E18971" t="str">
        <f t="shared" si="300"/>
        <v>$75K-$100K</v>
      </c>
    </row>
    <row r="18972" spans="1:5" x14ac:dyDescent="0.3">
      <c r="A18972" s="33" t="s">
        <v>0</v>
      </c>
      <c r="B18972" s="33" t="s">
        <v>54</v>
      </c>
      <c r="C18972" s="33"/>
      <c r="D18972" s="33" t="s">
        <v>440</v>
      </c>
      <c r="E18972" t="str">
        <f t="shared" si="300"/>
        <v>No Data</v>
      </c>
    </row>
    <row r="18973" spans="1:5" x14ac:dyDescent="0.3">
      <c r="A18973" s="33" t="s">
        <v>0</v>
      </c>
      <c r="B18973" s="33" t="s">
        <v>53</v>
      </c>
      <c r="C18973" s="33"/>
      <c r="D18973" s="33" t="s">
        <v>2808</v>
      </c>
      <c r="E18973" t="str">
        <f t="shared" si="300"/>
        <v>No Data</v>
      </c>
    </row>
    <row r="18974" spans="1:5" x14ac:dyDescent="0.3">
      <c r="A18974" s="33" t="s">
        <v>0</v>
      </c>
      <c r="B18974" s="33" t="s">
        <v>53</v>
      </c>
      <c r="C18974" s="33"/>
      <c r="D18974" s="33" t="s">
        <v>1232</v>
      </c>
      <c r="E18974" t="str">
        <f t="shared" si="300"/>
        <v>No Data</v>
      </c>
    </row>
    <row r="18975" spans="1:5" x14ac:dyDescent="0.3">
      <c r="A18975" s="33" t="s">
        <v>2</v>
      </c>
      <c r="B18975" s="33" t="s">
        <v>53</v>
      </c>
      <c r="C18975" s="33"/>
      <c r="D18975" s="33" t="s">
        <v>6944</v>
      </c>
      <c r="E18975" t="str">
        <f t="shared" si="300"/>
        <v>No Data</v>
      </c>
    </row>
    <row r="18976" spans="1:5" x14ac:dyDescent="0.3">
      <c r="A18976" s="33" t="s">
        <v>126</v>
      </c>
      <c r="B18976" s="33" t="s">
        <v>53</v>
      </c>
      <c r="C18976" s="33"/>
      <c r="D18976" s="33" t="s">
        <v>6945</v>
      </c>
      <c r="E18976" t="str">
        <f t="shared" si="300"/>
        <v>No Data</v>
      </c>
    </row>
    <row r="18977" spans="1:5" x14ac:dyDescent="0.3">
      <c r="A18977" s="33" t="s">
        <v>0</v>
      </c>
      <c r="B18977" s="33" t="s">
        <v>53</v>
      </c>
      <c r="C18977" s="33"/>
      <c r="D18977" s="33" t="s">
        <v>258</v>
      </c>
      <c r="E18977" t="str">
        <f t="shared" si="300"/>
        <v>No Data</v>
      </c>
    </row>
    <row r="18978" spans="1:5" x14ac:dyDescent="0.3">
      <c r="A18978" s="33" t="s">
        <v>0</v>
      </c>
      <c r="B18978" s="33" t="s">
        <v>53</v>
      </c>
      <c r="C18978" s="33"/>
      <c r="D18978" s="33" t="s">
        <v>1142</v>
      </c>
      <c r="E18978" t="str">
        <f t="shared" si="300"/>
        <v>No Data</v>
      </c>
    </row>
    <row r="18979" spans="1:5" x14ac:dyDescent="0.3">
      <c r="A18979" s="33" t="s">
        <v>2</v>
      </c>
      <c r="B18979" s="33" t="s">
        <v>53</v>
      </c>
      <c r="C18979" s="33"/>
      <c r="D18979" s="33" t="s">
        <v>6946</v>
      </c>
      <c r="E18979" t="str">
        <f t="shared" si="300"/>
        <v>No Data</v>
      </c>
    </row>
    <row r="18980" spans="1:5" x14ac:dyDescent="0.3">
      <c r="A18980" s="33" t="s">
        <v>125</v>
      </c>
      <c r="B18980" s="33" t="s">
        <v>53</v>
      </c>
      <c r="C18980" s="33">
        <v>120000</v>
      </c>
      <c r="D18980" s="33" t="s">
        <v>6947</v>
      </c>
      <c r="E18980" t="str">
        <f t="shared" si="300"/>
        <v>$100K-$125K</v>
      </c>
    </row>
    <row r="18981" spans="1:5" x14ac:dyDescent="0.3">
      <c r="A18981" s="33" t="s">
        <v>4</v>
      </c>
      <c r="B18981" s="33" t="s">
        <v>53</v>
      </c>
      <c r="C18981" s="33"/>
      <c r="D18981" s="33" t="s">
        <v>2947</v>
      </c>
      <c r="E18981" t="str">
        <f t="shared" si="300"/>
        <v>No Data</v>
      </c>
    </row>
    <row r="18982" spans="1:5" x14ac:dyDescent="0.3">
      <c r="A18982" s="33" t="s">
        <v>0</v>
      </c>
      <c r="B18982" s="33" t="s">
        <v>53</v>
      </c>
      <c r="C18982" s="33">
        <v>198500</v>
      </c>
      <c r="D18982" s="33" t="s">
        <v>431</v>
      </c>
      <c r="E18982" t="str">
        <f t="shared" si="300"/>
        <v>$125K-$200K</v>
      </c>
    </row>
    <row r="18983" spans="1:5" x14ac:dyDescent="0.3">
      <c r="A18983" s="33" t="s">
        <v>0</v>
      </c>
      <c r="B18983" s="33" t="s">
        <v>53</v>
      </c>
      <c r="C18983" s="33">
        <v>145500</v>
      </c>
      <c r="D18983" s="33" t="s">
        <v>326</v>
      </c>
      <c r="E18983" t="str">
        <f t="shared" si="300"/>
        <v>$125K-$200K</v>
      </c>
    </row>
    <row r="18984" spans="1:5" x14ac:dyDescent="0.3">
      <c r="A18984" s="33" t="s">
        <v>125</v>
      </c>
      <c r="B18984" s="33" t="s">
        <v>53</v>
      </c>
      <c r="C18984" s="33">
        <v>90000</v>
      </c>
      <c r="D18984" s="33" t="s">
        <v>6948</v>
      </c>
      <c r="E18984" t="str">
        <f t="shared" si="300"/>
        <v>$75K-$100K</v>
      </c>
    </row>
    <row r="18985" spans="1:5" x14ac:dyDescent="0.3">
      <c r="A18985" s="33" t="s">
        <v>126</v>
      </c>
      <c r="B18985" s="33" t="s">
        <v>83</v>
      </c>
      <c r="C18985" s="33">
        <v>147500</v>
      </c>
      <c r="D18985" s="33" t="s">
        <v>932</v>
      </c>
      <c r="E18985" t="str">
        <f t="shared" si="300"/>
        <v>$125K-$200K</v>
      </c>
    </row>
    <row r="18986" spans="1:5" x14ac:dyDescent="0.3">
      <c r="A18986" s="33" t="s">
        <v>2</v>
      </c>
      <c r="B18986" s="33" t="s">
        <v>53</v>
      </c>
      <c r="C18986" s="33"/>
      <c r="D18986" s="33" t="s">
        <v>1194</v>
      </c>
      <c r="E18986" t="str">
        <f t="shared" si="300"/>
        <v>No Data</v>
      </c>
    </row>
    <row r="18987" spans="1:5" x14ac:dyDescent="0.3">
      <c r="A18987" s="33" t="s">
        <v>0</v>
      </c>
      <c r="B18987" s="33" t="s">
        <v>53</v>
      </c>
      <c r="C18987" s="33">
        <v>115000</v>
      </c>
      <c r="D18987" s="33" t="s">
        <v>609</v>
      </c>
      <c r="E18987" t="str">
        <f t="shared" si="300"/>
        <v>$100K-$125K</v>
      </c>
    </row>
    <row r="18988" spans="1:5" x14ac:dyDescent="0.3">
      <c r="A18988" s="33" t="s">
        <v>2</v>
      </c>
      <c r="B18988" s="33" t="s">
        <v>53</v>
      </c>
      <c r="C18988" s="33"/>
      <c r="D18988" s="33" t="s">
        <v>1990</v>
      </c>
      <c r="E18988" t="str">
        <f t="shared" si="300"/>
        <v>No Data</v>
      </c>
    </row>
    <row r="18989" spans="1:5" x14ac:dyDescent="0.3">
      <c r="A18989" s="33" t="s">
        <v>0</v>
      </c>
      <c r="B18989" s="33" t="s">
        <v>53</v>
      </c>
      <c r="C18989" s="33">
        <v>148000</v>
      </c>
      <c r="D18989" s="33" t="s">
        <v>6949</v>
      </c>
      <c r="E18989" t="str">
        <f t="shared" si="300"/>
        <v>$125K-$200K</v>
      </c>
    </row>
    <row r="18990" spans="1:5" x14ac:dyDescent="0.3">
      <c r="A18990" s="33" t="s">
        <v>126</v>
      </c>
      <c r="B18990" s="33" t="s">
        <v>53</v>
      </c>
      <c r="C18990" s="33">
        <v>150000</v>
      </c>
      <c r="D18990" s="33" t="s">
        <v>318</v>
      </c>
      <c r="E18990" t="str">
        <f t="shared" si="300"/>
        <v>$125K-$200K</v>
      </c>
    </row>
    <row r="18991" spans="1:5" x14ac:dyDescent="0.3">
      <c r="A18991" s="33" t="s">
        <v>126</v>
      </c>
      <c r="B18991" s="33" t="s">
        <v>53</v>
      </c>
      <c r="C18991" s="33">
        <v>125000</v>
      </c>
      <c r="D18991" s="33" t="s">
        <v>2082</v>
      </c>
      <c r="E18991" t="str">
        <f t="shared" si="300"/>
        <v>$100K-$125K</v>
      </c>
    </row>
    <row r="18992" spans="1:5" x14ac:dyDescent="0.3">
      <c r="A18992" s="33" t="s">
        <v>0</v>
      </c>
      <c r="B18992" s="33" t="s">
        <v>104</v>
      </c>
      <c r="C18992" s="33">
        <v>90670</v>
      </c>
      <c r="D18992" s="33" t="s">
        <v>6086</v>
      </c>
      <c r="E18992" t="str">
        <f t="shared" si="300"/>
        <v>$75K-$100K</v>
      </c>
    </row>
    <row r="18993" spans="1:5" x14ac:dyDescent="0.3">
      <c r="A18993" s="33" t="s">
        <v>4</v>
      </c>
      <c r="B18993" s="33" t="s">
        <v>53</v>
      </c>
      <c r="C18993" s="33"/>
      <c r="D18993" s="33" t="s">
        <v>6950</v>
      </c>
      <c r="E18993" t="str">
        <f t="shared" si="300"/>
        <v>No Data</v>
      </c>
    </row>
    <row r="18994" spans="1:5" x14ac:dyDescent="0.3">
      <c r="A18994" s="33" t="s">
        <v>0</v>
      </c>
      <c r="B18994" s="33" t="s">
        <v>53</v>
      </c>
      <c r="C18994" s="33">
        <v>137500</v>
      </c>
      <c r="D18994" s="33" t="s">
        <v>2243</v>
      </c>
      <c r="E18994" t="str">
        <f t="shared" si="300"/>
        <v>$125K-$200K</v>
      </c>
    </row>
    <row r="18995" spans="1:5" x14ac:dyDescent="0.3">
      <c r="A18995" s="33" t="s">
        <v>4</v>
      </c>
      <c r="B18995" s="33" t="s">
        <v>53</v>
      </c>
      <c r="C18995" s="33"/>
      <c r="D18995" s="33" t="s">
        <v>1777</v>
      </c>
      <c r="E18995" t="str">
        <f t="shared" si="300"/>
        <v>No Data</v>
      </c>
    </row>
    <row r="18996" spans="1:5" x14ac:dyDescent="0.3">
      <c r="A18996" s="33" t="s">
        <v>2</v>
      </c>
      <c r="B18996" s="33" t="s">
        <v>53</v>
      </c>
      <c r="C18996" s="33"/>
      <c r="D18996" s="33" t="s">
        <v>4098</v>
      </c>
      <c r="E18996" t="str">
        <f t="shared" si="300"/>
        <v>No Data</v>
      </c>
    </row>
    <row r="18997" spans="1:5" x14ac:dyDescent="0.3">
      <c r="A18997" s="33" t="s">
        <v>2</v>
      </c>
      <c r="B18997" s="33" t="s">
        <v>53</v>
      </c>
      <c r="C18997" s="33">
        <v>60000</v>
      </c>
      <c r="D18997" s="33" t="s">
        <v>6951</v>
      </c>
      <c r="E18997" t="str">
        <f t="shared" si="300"/>
        <v>&lt;$75K</v>
      </c>
    </row>
    <row r="18998" spans="1:5" x14ac:dyDescent="0.3">
      <c r="A18998" s="33" t="s">
        <v>2</v>
      </c>
      <c r="B18998" s="33" t="s">
        <v>53</v>
      </c>
      <c r="C18998" s="33">
        <v>215642.5</v>
      </c>
      <c r="D18998" s="33" t="s">
        <v>3686</v>
      </c>
      <c r="E18998" t="str">
        <f t="shared" si="300"/>
        <v>&gt;$200K</v>
      </c>
    </row>
    <row r="18999" spans="1:5" x14ac:dyDescent="0.3">
      <c r="A18999" s="33" t="s">
        <v>0</v>
      </c>
      <c r="B18999" s="33" t="s">
        <v>53</v>
      </c>
      <c r="C18999" s="33">
        <v>143310.59375</v>
      </c>
      <c r="D18999" s="33" t="s">
        <v>2979</v>
      </c>
      <c r="E18999" t="str">
        <f t="shared" si="300"/>
        <v>$125K-$200K</v>
      </c>
    </row>
    <row r="19000" spans="1:5" x14ac:dyDescent="0.3">
      <c r="A19000" s="33" t="s">
        <v>0</v>
      </c>
      <c r="B19000" s="33" t="s">
        <v>53</v>
      </c>
      <c r="C19000" s="33">
        <v>150000</v>
      </c>
      <c r="D19000" s="33" t="s">
        <v>1401</v>
      </c>
      <c r="E19000" t="str">
        <f t="shared" si="300"/>
        <v>$125K-$200K</v>
      </c>
    </row>
    <row r="19001" spans="1:5" x14ac:dyDescent="0.3">
      <c r="A19001" s="33" t="s">
        <v>4</v>
      </c>
      <c r="B19001" s="33" t="s">
        <v>53</v>
      </c>
      <c r="C19001" s="33">
        <v>90000</v>
      </c>
      <c r="D19001" s="33" t="s">
        <v>6952</v>
      </c>
      <c r="E19001" t="str">
        <f t="shared" si="300"/>
        <v>$75K-$100K</v>
      </c>
    </row>
    <row r="19002" spans="1:5" x14ac:dyDescent="0.3">
      <c r="A19002" s="33" t="s">
        <v>125</v>
      </c>
      <c r="B19002" s="33" t="s">
        <v>53</v>
      </c>
      <c r="C19002" s="33">
        <v>162500</v>
      </c>
      <c r="D19002" s="33" t="s">
        <v>614</v>
      </c>
      <c r="E19002" t="str">
        <f t="shared" si="300"/>
        <v>$125K-$200K</v>
      </c>
    </row>
    <row r="19003" spans="1:5" x14ac:dyDescent="0.3">
      <c r="A19003" s="33" t="s">
        <v>2</v>
      </c>
      <c r="B19003" s="33" t="s">
        <v>53</v>
      </c>
      <c r="C19003" s="33"/>
      <c r="D19003" s="33" t="s">
        <v>2003</v>
      </c>
      <c r="E19003" t="str">
        <f t="shared" si="300"/>
        <v>No Data</v>
      </c>
    </row>
    <row r="19004" spans="1:5" x14ac:dyDescent="0.3">
      <c r="A19004" s="33" t="s">
        <v>126</v>
      </c>
      <c r="B19004" s="33" t="s">
        <v>54</v>
      </c>
      <c r="C19004" s="33">
        <v>110000</v>
      </c>
      <c r="D19004" s="33" t="s">
        <v>6953</v>
      </c>
      <c r="E19004" t="str">
        <f t="shared" si="300"/>
        <v>$100K-$125K</v>
      </c>
    </row>
    <row r="19005" spans="1:5" x14ac:dyDescent="0.3">
      <c r="A19005" s="33" t="s">
        <v>0</v>
      </c>
      <c r="B19005" s="33" t="s">
        <v>176</v>
      </c>
      <c r="C19005" s="33"/>
      <c r="D19005" s="33" t="s">
        <v>1716</v>
      </c>
      <c r="E19005" t="str">
        <f t="shared" si="300"/>
        <v>No Data</v>
      </c>
    </row>
    <row r="19006" spans="1:5" x14ac:dyDescent="0.3">
      <c r="A19006" s="33" t="s">
        <v>4</v>
      </c>
      <c r="B19006" s="33" t="s">
        <v>53</v>
      </c>
      <c r="C19006" s="33">
        <v>130000</v>
      </c>
      <c r="D19006" s="33" t="s">
        <v>449</v>
      </c>
      <c r="E19006" t="str">
        <f t="shared" si="300"/>
        <v>$125K-$200K</v>
      </c>
    </row>
    <row r="19007" spans="1:5" x14ac:dyDescent="0.3">
      <c r="A19007" s="33" t="s">
        <v>0</v>
      </c>
      <c r="B19007" s="33" t="s">
        <v>53</v>
      </c>
      <c r="C19007" s="33"/>
      <c r="D19007" s="33" t="s">
        <v>6954</v>
      </c>
      <c r="E19007" t="str">
        <f t="shared" si="300"/>
        <v>No Data</v>
      </c>
    </row>
    <row r="19008" spans="1:5" x14ac:dyDescent="0.3">
      <c r="A19008" s="33" t="s">
        <v>52</v>
      </c>
      <c r="B19008" s="33" t="s">
        <v>53</v>
      </c>
      <c r="C19008" s="33">
        <v>105800</v>
      </c>
      <c r="D19008" s="33" t="s">
        <v>879</v>
      </c>
      <c r="E19008" t="str">
        <f t="shared" si="300"/>
        <v>$100K-$125K</v>
      </c>
    </row>
    <row r="19009" spans="1:5" x14ac:dyDescent="0.3">
      <c r="A19009" s="33" t="s">
        <v>2</v>
      </c>
      <c r="B19009" s="33" t="s">
        <v>53</v>
      </c>
      <c r="C19009" s="33">
        <v>137610</v>
      </c>
      <c r="D19009" s="33" t="s">
        <v>476</v>
      </c>
      <c r="E19009" t="str">
        <f t="shared" si="300"/>
        <v>$125K-$200K</v>
      </c>
    </row>
    <row r="19010" spans="1:5" x14ac:dyDescent="0.3">
      <c r="A19010" s="33" t="s">
        <v>2</v>
      </c>
      <c r="B19010" s="33" t="s">
        <v>53</v>
      </c>
      <c r="C19010" s="33"/>
      <c r="D19010" s="33" t="s">
        <v>441</v>
      </c>
      <c r="E19010" t="str">
        <f t="shared" si="300"/>
        <v>No Data</v>
      </c>
    </row>
    <row r="19011" spans="1:5" x14ac:dyDescent="0.3">
      <c r="A19011" s="33" t="s">
        <v>4</v>
      </c>
      <c r="B19011" s="33" t="s">
        <v>53</v>
      </c>
      <c r="C19011" s="33">
        <v>157500</v>
      </c>
      <c r="D19011" s="33" t="s">
        <v>845</v>
      </c>
      <c r="E19011" t="str">
        <f t="shared" ref="E19011:E19074" si="301">_xlfn.XLOOKUP(C19011,$H$16:$H$21,$G$16:$G$21,,1)</f>
        <v>$125K-$200K</v>
      </c>
    </row>
    <row r="19012" spans="1:5" x14ac:dyDescent="0.3">
      <c r="A19012" s="33" t="s">
        <v>0</v>
      </c>
      <c r="B19012" s="33" t="s">
        <v>53</v>
      </c>
      <c r="C19012" s="33">
        <v>186500</v>
      </c>
      <c r="D19012" s="33" t="s">
        <v>611</v>
      </c>
      <c r="E19012" t="str">
        <f t="shared" si="301"/>
        <v>$125K-$200K</v>
      </c>
    </row>
    <row r="19013" spans="1:5" x14ac:dyDescent="0.3">
      <c r="A19013" s="33" t="s">
        <v>2</v>
      </c>
      <c r="B19013" s="33" t="s">
        <v>53</v>
      </c>
      <c r="C19013" s="33"/>
      <c r="D19013" s="33" t="s">
        <v>1140</v>
      </c>
      <c r="E19013" t="str">
        <f t="shared" si="301"/>
        <v>No Data</v>
      </c>
    </row>
    <row r="19014" spans="1:5" x14ac:dyDescent="0.3">
      <c r="A19014" s="33" t="s">
        <v>126</v>
      </c>
      <c r="B19014" s="33" t="s">
        <v>166</v>
      </c>
      <c r="C19014" s="33">
        <v>147500</v>
      </c>
      <c r="D19014" s="33" t="s">
        <v>1285</v>
      </c>
      <c r="E19014" t="str">
        <f t="shared" si="301"/>
        <v>$125K-$200K</v>
      </c>
    </row>
    <row r="19015" spans="1:5" x14ac:dyDescent="0.3">
      <c r="A19015" s="33" t="s">
        <v>2</v>
      </c>
      <c r="B19015" s="33" t="s">
        <v>53</v>
      </c>
      <c r="C19015" s="33"/>
      <c r="D19015" s="33" t="s">
        <v>562</v>
      </c>
      <c r="E19015" t="str">
        <f t="shared" si="301"/>
        <v>No Data</v>
      </c>
    </row>
    <row r="19016" spans="1:5" x14ac:dyDescent="0.3">
      <c r="A19016" s="33" t="s">
        <v>0</v>
      </c>
      <c r="B19016" s="33" t="s">
        <v>53</v>
      </c>
      <c r="C19016" s="33">
        <v>205000</v>
      </c>
      <c r="D19016" s="33" t="s">
        <v>228</v>
      </c>
      <c r="E19016" t="str">
        <f t="shared" si="301"/>
        <v>&gt;$200K</v>
      </c>
    </row>
    <row r="19017" spans="1:5" x14ac:dyDescent="0.3">
      <c r="A19017" s="33" t="s">
        <v>2</v>
      </c>
      <c r="B19017" s="33" t="s">
        <v>64</v>
      </c>
      <c r="C19017" s="33">
        <v>111175</v>
      </c>
      <c r="D19017" s="33" t="s">
        <v>6955</v>
      </c>
      <c r="E19017" t="str">
        <f t="shared" si="301"/>
        <v>$100K-$125K</v>
      </c>
    </row>
    <row r="19018" spans="1:5" x14ac:dyDescent="0.3">
      <c r="A19018" s="33" t="s">
        <v>4</v>
      </c>
      <c r="B19018" s="33" t="s">
        <v>53</v>
      </c>
      <c r="C19018" s="33">
        <v>135000</v>
      </c>
      <c r="D19018" s="33" t="s">
        <v>463</v>
      </c>
      <c r="E19018" t="str">
        <f t="shared" si="301"/>
        <v>$125K-$200K</v>
      </c>
    </row>
    <row r="19019" spans="1:5" x14ac:dyDescent="0.3">
      <c r="A19019" s="33" t="s">
        <v>0</v>
      </c>
      <c r="B19019" s="33" t="s">
        <v>53</v>
      </c>
      <c r="C19019" s="33">
        <v>143000</v>
      </c>
      <c r="D19019" s="33" t="s">
        <v>6956</v>
      </c>
      <c r="E19019" t="str">
        <f t="shared" si="301"/>
        <v>$125K-$200K</v>
      </c>
    </row>
    <row r="19020" spans="1:5" x14ac:dyDescent="0.3">
      <c r="A19020" s="33" t="s">
        <v>0</v>
      </c>
      <c r="B19020" s="33" t="s">
        <v>54</v>
      </c>
      <c r="C19020" s="33"/>
      <c r="D19020" s="33" t="s">
        <v>258</v>
      </c>
      <c r="E19020" t="str">
        <f t="shared" si="301"/>
        <v>No Data</v>
      </c>
    </row>
    <row r="19021" spans="1:5" x14ac:dyDescent="0.3">
      <c r="A19021" s="33" t="s">
        <v>2</v>
      </c>
      <c r="B19021" s="33" t="s">
        <v>84</v>
      </c>
      <c r="C19021" s="33">
        <v>53014</v>
      </c>
      <c r="D19021" s="33" t="s">
        <v>1176</v>
      </c>
      <c r="E19021" t="str">
        <f t="shared" si="301"/>
        <v>&lt;$75K</v>
      </c>
    </row>
    <row r="19022" spans="1:5" x14ac:dyDescent="0.3">
      <c r="A19022" s="33" t="s">
        <v>126</v>
      </c>
      <c r="B19022" s="33" t="s">
        <v>53</v>
      </c>
      <c r="C19022" s="33">
        <v>150000</v>
      </c>
      <c r="D19022" s="33" t="s">
        <v>541</v>
      </c>
      <c r="E19022" t="str">
        <f t="shared" si="301"/>
        <v>$125K-$200K</v>
      </c>
    </row>
    <row r="19023" spans="1:5" x14ac:dyDescent="0.3">
      <c r="A19023" s="33" t="s">
        <v>0</v>
      </c>
      <c r="B19023" s="33" t="s">
        <v>53</v>
      </c>
      <c r="C19023" s="33">
        <v>162623.5</v>
      </c>
      <c r="D19023" s="33" t="s">
        <v>6957</v>
      </c>
      <c r="E19023" t="str">
        <f t="shared" si="301"/>
        <v>$125K-$200K</v>
      </c>
    </row>
    <row r="19024" spans="1:5" x14ac:dyDescent="0.3">
      <c r="A19024" s="33" t="s">
        <v>2</v>
      </c>
      <c r="B19024" s="33" t="s">
        <v>53</v>
      </c>
      <c r="C19024" s="33">
        <v>70087</v>
      </c>
      <c r="D19024" s="33" t="s">
        <v>6958</v>
      </c>
      <c r="E19024" t="str">
        <f t="shared" si="301"/>
        <v>&lt;$75K</v>
      </c>
    </row>
    <row r="19025" spans="1:5" x14ac:dyDescent="0.3">
      <c r="A19025" s="33" t="s">
        <v>0</v>
      </c>
      <c r="B19025" s="33" t="s">
        <v>53</v>
      </c>
      <c r="C19025" s="33">
        <v>75000</v>
      </c>
      <c r="D19025" s="33" t="s">
        <v>6959</v>
      </c>
      <c r="E19025" t="str">
        <f t="shared" si="301"/>
        <v>&lt;$75K</v>
      </c>
    </row>
    <row r="19026" spans="1:5" x14ac:dyDescent="0.3">
      <c r="A19026" s="33" t="s">
        <v>4</v>
      </c>
      <c r="B19026" s="33" t="s">
        <v>83</v>
      </c>
      <c r="C19026" s="33">
        <v>69300</v>
      </c>
      <c r="D19026" s="33" t="s">
        <v>932</v>
      </c>
      <c r="E19026" t="str">
        <f t="shared" si="301"/>
        <v>&lt;$75K</v>
      </c>
    </row>
    <row r="19027" spans="1:5" x14ac:dyDescent="0.3">
      <c r="A19027" s="33" t="s">
        <v>129</v>
      </c>
      <c r="B19027" s="33" t="s">
        <v>53</v>
      </c>
      <c r="C19027" s="33">
        <v>187500</v>
      </c>
      <c r="D19027" s="33" t="s">
        <v>2338</v>
      </c>
      <c r="E19027" t="str">
        <f t="shared" si="301"/>
        <v>$125K-$200K</v>
      </c>
    </row>
    <row r="19028" spans="1:5" x14ac:dyDescent="0.3">
      <c r="A19028" s="33" t="s">
        <v>4</v>
      </c>
      <c r="B19028" s="33" t="s">
        <v>85</v>
      </c>
      <c r="C19028" s="33">
        <v>96773</v>
      </c>
      <c r="D19028" s="33" t="s">
        <v>6960</v>
      </c>
      <c r="E19028" t="str">
        <f t="shared" si="301"/>
        <v>$75K-$100K</v>
      </c>
    </row>
    <row r="19029" spans="1:5" x14ac:dyDescent="0.3">
      <c r="A19029" s="33" t="s">
        <v>0</v>
      </c>
      <c r="B19029" s="33" t="s">
        <v>53</v>
      </c>
      <c r="C19029" s="33"/>
      <c r="D19029" s="33" t="s">
        <v>258</v>
      </c>
      <c r="E19029" t="str">
        <f t="shared" si="301"/>
        <v>No Data</v>
      </c>
    </row>
    <row r="19030" spans="1:5" x14ac:dyDescent="0.3">
      <c r="A19030" s="33" t="s">
        <v>4</v>
      </c>
      <c r="B19030" s="33" t="s">
        <v>53</v>
      </c>
      <c r="C19030" s="33">
        <v>110000</v>
      </c>
      <c r="D19030" s="33" t="s">
        <v>451</v>
      </c>
      <c r="E19030" t="str">
        <f t="shared" si="301"/>
        <v>$100K-$125K</v>
      </c>
    </row>
    <row r="19031" spans="1:5" x14ac:dyDescent="0.3">
      <c r="A19031" s="33" t="s">
        <v>2</v>
      </c>
      <c r="B19031" s="33" t="s">
        <v>53</v>
      </c>
      <c r="C19031" s="33"/>
      <c r="D19031" s="33" t="s">
        <v>3527</v>
      </c>
      <c r="E19031" t="str">
        <f t="shared" si="301"/>
        <v>No Data</v>
      </c>
    </row>
    <row r="19032" spans="1:5" x14ac:dyDescent="0.3">
      <c r="A19032" s="33" t="s">
        <v>4</v>
      </c>
      <c r="B19032" s="33" t="s">
        <v>81</v>
      </c>
      <c r="C19032" s="33">
        <v>125000</v>
      </c>
      <c r="D19032" s="33" t="s">
        <v>1587</v>
      </c>
      <c r="E19032" t="str">
        <f t="shared" si="301"/>
        <v>$100K-$125K</v>
      </c>
    </row>
    <row r="19033" spans="1:5" x14ac:dyDescent="0.3">
      <c r="A19033" s="33" t="s">
        <v>4</v>
      </c>
      <c r="B19033" s="33" t="s">
        <v>53</v>
      </c>
      <c r="C19033" s="33">
        <v>150000</v>
      </c>
      <c r="D19033" s="33" t="s">
        <v>265</v>
      </c>
      <c r="E19033" t="str">
        <f t="shared" si="301"/>
        <v>$125K-$200K</v>
      </c>
    </row>
    <row r="19034" spans="1:5" x14ac:dyDescent="0.3">
      <c r="A19034" s="33" t="s">
        <v>0</v>
      </c>
      <c r="B19034" s="33" t="s">
        <v>53</v>
      </c>
      <c r="C19034" s="33">
        <v>143500</v>
      </c>
      <c r="D19034" s="33" t="s">
        <v>705</v>
      </c>
      <c r="E19034" t="str">
        <f t="shared" si="301"/>
        <v>$125K-$200K</v>
      </c>
    </row>
    <row r="19035" spans="1:5" x14ac:dyDescent="0.3">
      <c r="A19035" s="33" t="s">
        <v>128</v>
      </c>
      <c r="B19035" s="33" t="s">
        <v>53</v>
      </c>
      <c r="C19035" s="33">
        <v>140000</v>
      </c>
      <c r="D19035" s="33" t="s">
        <v>1035</v>
      </c>
      <c r="E19035" t="str">
        <f t="shared" si="301"/>
        <v>$125K-$200K</v>
      </c>
    </row>
    <row r="19036" spans="1:5" x14ac:dyDescent="0.3">
      <c r="A19036" s="33" t="s">
        <v>0</v>
      </c>
      <c r="B19036" s="33" t="s">
        <v>88</v>
      </c>
      <c r="C19036" s="33">
        <v>157500</v>
      </c>
      <c r="D19036" s="33" t="s">
        <v>353</v>
      </c>
      <c r="E19036" t="str">
        <f t="shared" si="301"/>
        <v>$125K-$200K</v>
      </c>
    </row>
    <row r="19037" spans="1:5" x14ac:dyDescent="0.3">
      <c r="A19037" s="33" t="s">
        <v>0</v>
      </c>
      <c r="B19037" s="33" t="s">
        <v>53</v>
      </c>
      <c r="C19037" s="33">
        <v>100000</v>
      </c>
      <c r="D19037" s="33" t="s">
        <v>1142</v>
      </c>
      <c r="E19037" t="str">
        <f t="shared" si="301"/>
        <v>$75K-$100K</v>
      </c>
    </row>
    <row r="19038" spans="1:5" x14ac:dyDescent="0.3">
      <c r="A19038" s="33" t="s">
        <v>2</v>
      </c>
      <c r="B19038" s="33" t="s">
        <v>53</v>
      </c>
      <c r="C19038" s="33">
        <v>90000</v>
      </c>
      <c r="D19038" s="33" t="s">
        <v>6961</v>
      </c>
      <c r="E19038" t="str">
        <f t="shared" si="301"/>
        <v>$75K-$100K</v>
      </c>
    </row>
    <row r="19039" spans="1:5" x14ac:dyDescent="0.3">
      <c r="A19039" s="33" t="s">
        <v>4</v>
      </c>
      <c r="B19039" s="33" t="s">
        <v>53</v>
      </c>
      <c r="C19039" s="33">
        <v>147500</v>
      </c>
      <c r="D19039" s="33" t="s">
        <v>6962</v>
      </c>
      <c r="E19039" t="str">
        <f t="shared" si="301"/>
        <v>$125K-$200K</v>
      </c>
    </row>
    <row r="19040" spans="1:5" x14ac:dyDescent="0.3">
      <c r="A19040" s="33" t="s">
        <v>129</v>
      </c>
      <c r="B19040" s="33" t="s">
        <v>88</v>
      </c>
      <c r="C19040" s="33">
        <v>79200</v>
      </c>
      <c r="D19040" s="33" t="s">
        <v>924</v>
      </c>
      <c r="E19040" t="str">
        <f t="shared" si="301"/>
        <v>$75K-$100K</v>
      </c>
    </row>
    <row r="19041" spans="1:5" x14ac:dyDescent="0.3">
      <c r="A19041" s="33" t="s">
        <v>2</v>
      </c>
      <c r="B19041" s="33" t="s">
        <v>53</v>
      </c>
      <c r="C19041" s="33"/>
      <c r="D19041" s="33" t="s">
        <v>252</v>
      </c>
      <c r="E19041" t="str">
        <f t="shared" si="301"/>
        <v>No Data</v>
      </c>
    </row>
    <row r="19042" spans="1:5" x14ac:dyDescent="0.3">
      <c r="A19042" s="33" t="s">
        <v>2</v>
      </c>
      <c r="B19042" s="33" t="s">
        <v>53</v>
      </c>
      <c r="C19042" s="33">
        <v>82000</v>
      </c>
      <c r="D19042" s="33" t="s">
        <v>520</v>
      </c>
      <c r="E19042" t="str">
        <f t="shared" si="301"/>
        <v>$75K-$100K</v>
      </c>
    </row>
    <row r="19043" spans="1:5" x14ac:dyDescent="0.3">
      <c r="A19043" s="33" t="s">
        <v>52</v>
      </c>
      <c r="B19043" s="33" t="s">
        <v>53</v>
      </c>
      <c r="C19043" s="33"/>
      <c r="D19043" s="33" t="s">
        <v>6963</v>
      </c>
      <c r="E19043" t="str">
        <f t="shared" si="301"/>
        <v>No Data</v>
      </c>
    </row>
    <row r="19044" spans="1:5" x14ac:dyDescent="0.3">
      <c r="A19044" s="33" t="s">
        <v>128</v>
      </c>
      <c r="B19044" s="33" t="s">
        <v>53</v>
      </c>
      <c r="C19044" s="33">
        <v>150000</v>
      </c>
      <c r="D19044" s="33" t="s">
        <v>2232</v>
      </c>
      <c r="E19044" t="str">
        <f t="shared" si="301"/>
        <v>$125K-$200K</v>
      </c>
    </row>
    <row r="19045" spans="1:5" x14ac:dyDescent="0.3">
      <c r="A19045" s="33" t="s">
        <v>0</v>
      </c>
      <c r="B19045" s="33" t="s">
        <v>54</v>
      </c>
      <c r="C19045" s="33">
        <v>175000</v>
      </c>
      <c r="D19045" s="33" t="s">
        <v>1645</v>
      </c>
      <c r="E19045" t="str">
        <f t="shared" si="301"/>
        <v>$125K-$200K</v>
      </c>
    </row>
    <row r="19046" spans="1:5" x14ac:dyDescent="0.3">
      <c r="A19046" s="33" t="s">
        <v>0</v>
      </c>
      <c r="B19046" s="33" t="s">
        <v>54</v>
      </c>
      <c r="C19046" s="33"/>
      <c r="D19046" s="33" t="s">
        <v>230</v>
      </c>
      <c r="E19046" t="str">
        <f t="shared" si="301"/>
        <v>No Data</v>
      </c>
    </row>
    <row r="19047" spans="1:5" x14ac:dyDescent="0.3">
      <c r="A19047" s="33" t="s">
        <v>2</v>
      </c>
      <c r="B19047" s="33" t="s">
        <v>53</v>
      </c>
      <c r="C19047" s="33"/>
      <c r="D19047" s="33" t="s">
        <v>232</v>
      </c>
      <c r="E19047" t="str">
        <f t="shared" si="301"/>
        <v>No Data</v>
      </c>
    </row>
    <row r="19048" spans="1:5" x14ac:dyDescent="0.3">
      <c r="A19048" s="33" t="s">
        <v>52</v>
      </c>
      <c r="B19048" s="33" t="s">
        <v>53</v>
      </c>
      <c r="C19048" s="33">
        <v>110890</v>
      </c>
      <c r="D19048" s="33" t="s">
        <v>476</v>
      </c>
      <c r="E19048" t="str">
        <f t="shared" si="301"/>
        <v>$100K-$125K</v>
      </c>
    </row>
    <row r="19049" spans="1:5" x14ac:dyDescent="0.3">
      <c r="A19049" s="33" t="s">
        <v>2</v>
      </c>
      <c r="B19049" s="33" t="s">
        <v>53</v>
      </c>
      <c r="C19049" s="33">
        <v>65500</v>
      </c>
      <c r="D19049" s="33" t="s">
        <v>6964</v>
      </c>
      <c r="E19049" t="str">
        <f t="shared" si="301"/>
        <v>&lt;$75K</v>
      </c>
    </row>
    <row r="19050" spans="1:5" x14ac:dyDescent="0.3">
      <c r="A19050" s="33" t="s">
        <v>2</v>
      </c>
      <c r="B19050" s="33" t="s">
        <v>53</v>
      </c>
      <c r="C19050" s="33">
        <v>160515</v>
      </c>
      <c r="D19050" s="33" t="s">
        <v>3200</v>
      </c>
      <c r="E19050" t="str">
        <f t="shared" si="301"/>
        <v>$125K-$200K</v>
      </c>
    </row>
    <row r="19051" spans="1:5" x14ac:dyDescent="0.3">
      <c r="A19051" s="33" t="s">
        <v>2</v>
      </c>
      <c r="B19051" s="33" t="s">
        <v>53</v>
      </c>
      <c r="C19051" s="33"/>
      <c r="D19051" s="33" t="s">
        <v>6965</v>
      </c>
      <c r="E19051" t="str">
        <f t="shared" si="301"/>
        <v>No Data</v>
      </c>
    </row>
    <row r="19052" spans="1:5" x14ac:dyDescent="0.3">
      <c r="A19052" s="33" t="s">
        <v>4</v>
      </c>
      <c r="B19052" s="33" t="s">
        <v>53</v>
      </c>
      <c r="C19052" s="33">
        <v>140000</v>
      </c>
      <c r="D19052" s="33" t="s">
        <v>1320</v>
      </c>
      <c r="E19052" t="str">
        <f t="shared" si="301"/>
        <v>$125K-$200K</v>
      </c>
    </row>
    <row r="19053" spans="1:5" x14ac:dyDescent="0.3">
      <c r="A19053" s="33" t="s">
        <v>4</v>
      </c>
      <c r="B19053" s="33" t="s">
        <v>53</v>
      </c>
      <c r="C19053" s="33">
        <v>150000</v>
      </c>
      <c r="D19053" s="33" t="s">
        <v>6966</v>
      </c>
      <c r="E19053" t="str">
        <f t="shared" si="301"/>
        <v>$125K-$200K</v>
      </c>
    </row>
    <row r="19054" spans="1:5" x14ac:dyDescent="0.3">
      <c r="A19054" s="33" t="s">
        <v>125</v>
      </c>
      <c r="B19054" s="33" t="s">
        <v>53</v>
      </c>
      <c r="C19054" s="33">
        <v>127000</v>
      </c>
      <c r="D19054" s="33" t="s">
        <v>2144</v>
      </c>
      <c r="E19054" t="str">
        <f t="shared" si="301"/>
        <v>$125K-$200K</v>
      </c>
    </row>
    <row r="19055" spans="1:5" x14ac:dyDescent="0.3">
      <c r="A19055" s="33" t="s">
        <v>2</v>
      </c>
      <c r="B19055" s="33" t="s">
        <v>97</v>
      </c>
      <c r="C19055" s="33">
        <v>100500</v>
      </c>
      <c r="D19055" s="33" t="s">
        <v>6967</v>
      </c>
      <c r="E19055" t="str">
        <f t="shared" si="301"/>
        <v>$100K-$125K</v>
      </c>
    </row>
    <row r="19056" spans="1:5" x14ac:dyDescent="0.3">
      <c r="A19056" s="33" t="s">
        <v>2</v>
      </c>
      <c r="B19056" s="33" t="s">
        <v>53</v>
      </c>
      <c r="C19056" s="33">
        <v>125000</v>
      </c>
      <c r="D19056" s="33" t="s">
        <v>1543</v>
      </c>
      <c r="E19056" t="str">
        <f t="shared" si="301"/>
        <v>$100K-$125K</v>
      </c>
    </row>
    <row r="19057" spans="1:5" x14ac:dyDescent="0.3">
      <c r="A19057" s="33" t="s">
        <v>4</v>
      </c>
      <c r="B19057" s="33" t="s">
        <v>53</v>
      </c>
      <c r="C19057" s="33">
        <v>99500</v>
      </c>
      <c r="D19057" s="33" t="s">
        <v>1278</v>
      </c>
      <c r="E19057" t="str">
        <f t="shared" si="301"/>
        <v>$75K-$100K</v>
      </c>
    </row>
    <row r="19058" spans="1:5" x14ac:dyDescent="0.3">
      <c r="A19058" s="33" t="s">
        <v>126</v>
      </c>
      <c r="B19058" s="33" t="s">
        <v>53</v>
      </c>
      <c r="C19058" s="33">
        <v>102065</v>
      </c>
      <c r="D19058" s="33" t="s">
        <v>2627</v>
      </c>
      <c r="E19058" t="str">
        <f t="shared" si="301"/>
        <v>$100K-$125K</v>
      </c>
    </row>
    <row r="19059" spans="1:5" x14ac:dyDescent="0.3">
      <c r="A19059" s="33" t="s">
        <v>2</v>
      </c>
      <c r="B19059" s="33" t="s">
        <v>53</v>
      </c>
      <c r="C19059" s="33">
        <v>124000</v>
      </c>
      <c r="D19059" s="33" t="s">
        <v>3921</v>
      </c>
      <c r="E19059" t="str">
        <f t="shared" si="301"/>
        <v>$100K-$125K</v>
      </c>
    </row>
    <row r="19060" spans="1:5" x14ac:dyDescent="0.3">
      <c r="A19060" s="33" t="s">
        <v>2</v>
      </c>
      <c r="B19060" s="33" t="s">
        <v>100</v>
      </c>
      <c r="C19060" s="33">
        <v>72000</v>
      </c>
      <c r="D19060" s="33" t="s">
        <v>6968</v>
      </c>
      <c r="E19060" t="str">
        <f t="shared" si="301"/>
        <v>&lt;$75K</v>
      </c>
    </row>
    <row r="19061" spans="1:5" x14ac:dyDescent="0.3">
      <c r="A19061" s="33" t="s">
        <v>126</v>
      </c>
      <c r="B19061" s="33" t="s">
        <v>53</v>
      </c>
      <c r="C19061" s="33"/>
      <c r="D19061" s="33" t="s">
        <v>6969</v>
      </c>
      <c r="E19061" t="str">
        <f t="shared" si="301"/>
        <v>No Data</v>
      </c>
    </row>
    <row r="19062" spans="1:5" x14ac:dyDescent="0.3">
      <c r="A19062" s="33" t="s">
        <v>125</v>
      </c>
      <c r="B19062" s="33" t="s">
        <v>53</v>
      </c>
      <c r="C19062" s="33">
        <v>110000</v>
      </c>
      <c r="D19062" s="33" t="s">
        <v>520</v>
      </c>
      <c r="E19062" t="str">
        <f t="shared" si="301"/>
        <v>$100K-$125K</v>
      </c>
    </row>
    <row r="19063" spans="1:5" x14ac:dyDescent="0.3">
      <c r="A19063" s="33" t="s">
        <v>2</v>
      </c>
      <c r="B19063" s="33" t="s">
        <v>53</v>
      </c>
      <c r="C19063" s="33">
        <v>60000</v>
      </c>
      <c r="D19063" s="33" t="s">
        <v>6970</v>
      </c>
      <c r="E19063" t="str">
        <f t="shared" si="301"/>
        <v>&lt;$75K</v>
      </c>
    </row>
    <row r="19064" spans="1:5" x14ac:dyDescent="0.3">
      <c r="A19064" s="33" t="s">
        <v>2</v>
      </c>
      <c r="B19064" s="33" t="s">
        <v>53</v>
      </c>
      <c r="C19064" s="33">
        <v>100000</v>
      </c>
      <c r="D19064" s="33" t="s">
        <v>335</v>
      </c>
      <c r="E19064" t="str">
        <f t="shared" si="301"/>
        <v>$75K-$100K</v>
      </c>
    </row>
    <row r="19065" spans="1:5" x14ac:dyDescent="0.3">
      <c r="A19065" s="33" t="s">
        <v>128</v>
      </c>
      <c r="B19065" s="33" t="s">
        <v>53</v>
      </c>
      <c r="C19065" s="33">
        <v>245000</v>
      </c>
      <c r="D19065" s="33" t="s">
        <v>889</v>
      </c>
      <c r="E19065" t="str">
        <f t="shared" si="301"/>
        <v>&gt;$200K</v>
      </c>
    </row>
    <row r="19066" spans="1:5" x14ac:dyDescent="0.3">
      <c r="A19066" s="33" t="s">
        <v>2</v>
      </c>
      <c r="B19066" s="33" t="s">
        <v>53</v>
      </c>
      <c r="C19066" s="33">
        <v>100000</v>
      </c>
      <c r="D19066" s="33" t="s">
        <v>3050</v>
      </c>
      <c r="E19066" t="str">
        <f t="shared" si="301"/>
        <v>$75K-$100K</v>
      </c>
    </row>
    <row r="19067" spans="1:5" x14ac:dyDescent="0.3">
      <c r="A19067" s="33" t="s">
        <v>0</v>
      </c>
      <c r="B19067" s="33" t="s">
        <v>53</v>
      </c>
      <c r="C19067" s="33">
        <v>120000.5</v>
      </c>
      <c r="D19067" s="33" t="s">
        <v>1099</v>
      </c>
      <c r="E19067" t="str">
        <f t="shared" si="301"/>
        <v>$100K-$125K</v>
      </c>
    </row>
    <row r="19068" spans="1:5" x14ac:dyDescent="0.3">
      <c r="A19068" s="33" t="s">
        <v>0</v>
      </c>
      <c r="B19068" s="33" t="s">
        <v>53</v>
      </c>
      <c r="C19068" s="33">
        <v>83862.5</v>
      </c>
      <c r="D19068" s="33" t="s">
        <v>4484</v>
      </c>
      <c r="E19068" t="str">
        <f t="shared" si="301"/>
        <v>$75K-$100K</v>
      </c>
    </row>
    <row r="19069" spans="1:5" x14ac:dyDescent="0.3">
      <c r="A19069" s="33" t="s">
        <v>4</v>
      </c>
      <c r="B19069" s="33" t="s">
        <v>53</v>
      </c>
      <c r="C19069" s="33">
        <v>85000</v>
      </c>
      <c r="D19069" s="33" t="s">
        <v>6971</v>
      </c>
      <c r="E19069" t="str">
        <f t="shared" si="301"/>
        <v>$75K-$100K</v>
      </c>
    </row>
    <row r="19070" spans="1:5" x14ac:dyDescent="0.3">
      <c r="A19070" s="33" t="s">
        <v>2</v>
      </c>
      <c r="B19070" s="33" t="s">
        <v>53</v>
      </c>
      <c r="C19070" s="33"/>
      <c r="D19070" s="33" t="s">
        <v>2617</v>
      </c>
      <c r="E19070" t="str">
        <f t="shared" si="301"/>
        <v>No Data</v>
      </c>
    </row>
    <row r="19071" spans="1:5" x14ac:dyDescent="0.3">
      <c r="A19071" s="33" t="s">
        <v>2</v>
      </c>
      <c r="B19071" s="33" t="s">
        <v>53</v>
      </c>
      <c r="C19071" s="33"/>
      <c r="D19071" s="33" t="s">
        <v>6972</v>
      </c>
      <c r="E19071" t="str">
        <f t="shared" si="301"/>
        <v>No Data</v>
      </c>
    </row>
    <row r="19072" spans="1:5" x14ac:dyDescent="0.3">
      <c r="A19072" s="33" t="s">
        <v>126</v>
      </c>
      <c r="B19072" s="33" t="s">
        <v>53</v>
      </c>
      <c r="C19072" s="33">
        <v>147500</v>
      </c>
      <c r="D19072" s="33" t="s">
        <v>211</v>
      </c>
      <c r="E19072" t="str">
        <f t="shared" si="301"/>
        <v>$125K-$200K</v>
      </c>
    </row>
    <row r="19073" spans="1:5" x14ac:dyDescent="0.3">
      <c r="A19073" s="33" t="s">
        <v>2</v>
      </c>
      <c r="B19073" s="33" t="s">
        <v>58</v>
      </c>
      <c r="C19073" s="33">
        <v>57500</v>
      </c>
      <c r="D19073" s="33" t="s">
        <v>811</v>
      </c>
      <c r="E19073" t="str">
        <f t="shared" si="301"/>
        <v>&lt;$75K</v>
      </c>
    </row>
    <row r="19074" spans="1:5" x14ac:dyDescent="0.3">
      <c r="A19074" s="33" t="s">
        <v>126</v>
      </c>
      <c r="B19074" s="33" t="s">
        <v>53</v>
      </c>
      <c r="C19074" s="33">
        <v>155000</v>
      </c>
      <c r="D19074" s="33" t="s">
        <v>6973</v>
      </c>
      <c r="E19074" t="str">
        <f t="shared" si="301"/>
        <v>$125K-$200K</v>
      </c>
    </row>
    <row r="19075" spans="1:5" x14ac:dyDescent="0.3">
      <c r="A19075" s="33" t="s">
        <v>2</v>
      </c>
      <c r="B19075" s="33" t="s">
        <v>53</v>
      </c>
      <c r="C19075" s="33"/>
      <c r="D19075" s="33" t="s">
        <v>912</v>
      </c>
      <c r="E19075" t="str">
        <f t="shared" ref="E19075:E19138" si="302">_xlfn.XLOOKUP(C19075,$H$16:$H$21,$G$16:$G$21,,1)</f>
        <v>No Data</v>
      </c>
    </row>
    <row r="19076" spans="1:5" x14ac:dyDescent="0.3">
      <c r="A19076" s="33" t="s">
        <v>2</v>
      </c>
      <c r="B19076" s="33" t="s">
        <v>53</v>
      </c>
      <c r="C19076" s="33"/>
      <c r="D19076" s="33" t="s">
        <v>6645</v>
      </c>
      <c r="E19076" t="str">
        <f t="shared" si="302"/>
        <v>No Data</v>
      </c>
    </row>
    <row r="19077" spans="1:5" x14ac:dyDescent="0.3">
      <c r="A19077" s="33" t="s">
        <v>4</v>
      </c>
      <c r="B19077" s="33" t="s">
        <v>53</v>
      </c>
      <c r="C19077" s="33">
        <v>200000</v>
      </c>
      <c r="D19077" s="33" t="s">
        <v>431</v>
      </c>
      <c r="E19077" t="str">
        <f t="shared" si="302"/>
        <v>$125K-$200K</v>
      </c>
    </row>
    <row r="19078" spans="1:5" x14ac:dyDescent="0.3">
      <c r="A19078" s="33" t="s">
        <v>4</v>
      </c>
      <c r="B19078" s="33" t="s">
        <v>53</v>
      </c>
      <c r="C19078" s="33"/>
      <c r="D19078" s="33" t="s">
        <v>1653</v>
      </c>
      <c r="E19078" t="str">
        <f t="shared" si="302"/>
        <v>No Data</v>
      </c>
    </row>
    <row r="19079" spans="1:5" x14ac:dyDescent="0.3">
      <c r="A19079" s="33" t="s">
        <v>2</v>
      </c>
      <c r="B19079" s="33" t="s">
        <v>53</v>
      </c>
      <c r="C19079" s="33"/>
      <c r="D19079" s="33" t="s">
        <v>6974</v>
      </c>
      <c r="E19079" t="str">
        <f t="shared" si="302"/>
        <v>No Data</v>
      </c>
    </row>
    <row r="19080" spans="1:5" x14ac:dyDescent="0.3">
      <c r="A19080" s="33" t="s">
        <v>4</v>
      </c>
      <c r="B19080" s="33" t="s">
        <v>53</v>
      </c>
      <c r="C19080" s="33">
        <v>101421</v>
      </c>
      <c r="D19080" s="33" t="s">
        <v>6975</v>
      </c>
      <c r="E19080" t="str">
        <f t="shared" si="302"/>
        <v>$100K-$125K</v>
      </c>
    </row>
    <row r="19081" spans="1:5" x14ac:dyDescent="0.3">
      <c r="A19081" s="33" t="s">
        <v>52</v>
      </c>
      <c r="B19081" s="33" t="s">
        <v>53</v>
      </c>
      <c r="C19081" s="33"/>
      <c r="D19081" s="33" t="s">
        <v>434</v>
      </c>
      <c r="E19081" t="str">
        <f t="shared" si="302"/>
        <v>No Data</v>
      </c>
    </row>
    <row r="19082" spans="1:5" x14ac:dyDescent="0.3">
      <c r="A19082" s="33" t="s">
        <v>2</v>
      </c>
      <c r="B19082" s="33" t="s">
        <v>53</v>
      </c>
      <c r="C19082" s="33"/>
      <c r="D19082" s="33" t="s">
        <v>2404</v>
      </c>
      <c r="E19082" t="str">
        <f t="shared" si="302"/>
        <v>No Data</v>
      </c>
    </row>
    <row r="19083" spans="1:5" x14ac:dyDescent="0.3">
      <c r="A19083" s="33" t="s">
        <v>52</v>
      </c>
      <c r="B19083" s="33" t="s">
        <v>53</v>
      </c>
      <c r="C19083" s="33">
        <v>85000</v>
      </c>
      <c r="D19083" s="33" t="s">
        <v>6976</v>
      </c>
      <c r="E19083" t="str">
        <f t="shared" si="302"/>
        <v>$75K-$100K</v>
      </c>
    </row>
    <row r="19084" spans="1:5" x14ac:dyDescent="0.3">
      <c r="A19084" s="33" t="s">
        <v>0</v>
      </c>
      <c r="B19084" s="33" t="s">
        <v>53</v>
      </c>
      <c r="C19084" s="33">
        <v>100000</v>
      </c>
      <c r="D19084" s="33" t="s">
        <v>1272</v>
      </c>
      <c r="E19084" t="str">
        <f t="shared" si="302"/>
        <v>$75K-$100K</v>
      </c>
    </row>
    <row r="19085" spans="1:5" x14ac:dyDescent="0.3">
      <c r="A19085" s="33" t="s">
        <v>2</v>
      </c>
      <c r="B19085" s="33" t="s">
        <v>53</v>
      </c>
      <c r="C19085" s="33">
        <v>90000</v>
      </c>
      <c r="D19085" s="33" t="s">
        <v>3570</v>
      </c>
      <c r="E19085" t="str">
        <f t="shared" si="302"/>
        <v>$75K-$100K</v>
      </c>
    </row>
    <row r="19086" spans="1:5" x14ac:dyDescent="0.3">
      <c r="A19086" s="33" t="s">
        <v>2</v>
      </c>
      <c r="B19086" s="33" t="s">
        <v>53</v>
      </c>
      <c r="C19086" s="33">
        <v>85600</v>
      </c>
      <c r="D19086" s="33" t="s">
        <v>299</v>
      </c>
      <c r="E19086" t="str">
        <f t="shared" si="302"/>
        <v>$75K-$100K</v>
      </c>
    </row>
    <row r="19087" spans="1:5" x14ac:dyDescent="0.3">
      <c r="A19087" s="33" t="s">
        <v>2</v>
      </c>
      <c r="B19087" s="33" t="s">
        <v>53</v>
      </c>
      <c r="C19087" s="33">
        <v>101014</v>
      </c>
      <c r="D19087" s="33" t="s">
        <v>232</v>
      </c>
      <c r="E19087" t="str">
        <f t="shared" si="302"/>
        <v>$100K-$125K</v>
      </c>
    </row>
    <row r="19088" spans="1:5" x14ac:dyDescent="0.3">
      <c r="A19088" s="33" t="s">
        <v>52</v>
      </c>
      <c r="B19088" s="33" t="s">
        <v>53</v>
      </c>
      <c r="C19088" s="33">
        <v>75000</v>
      </c>
      <c r="D19088" s="33" t="s">
        <v>520</v>
      </c>
      <c r="E19088" t="str">
        <f t="shared" si="302"/>
        <v>&lt;$75K</v>
      </c>
    </row>
    <row r="19089" spans="1:5" x14ac:dyDescent="0.3">
      <c r="A19089" s="33" t="s">
        <v>0</v>
      </c>
      <c r="B19089" s="33" t="s">
        <v>53</v>
      </c>
      <c r="C19089" s="33">
        <v>102860.671875</v>
      </c>
      <c r="D19089" s="33" t="s">
        <v>723</v>
      </c>
      <c r="E19089" t="str">
        <f t="shared" si="302"/>
        <v>$100K-$125K</v>
      </c>
    </row>
    <row r="19090" spans="1:5" x14ac:dyDescent="0.3">
      <c r="A19090" s="33" t="s">
        <v>0</v>
      </c>
      <c r="B19090" s="33" t="s">
        <v>53</v>
      </c>
      <c r="C19090" s="33">
        <v>92500</v>
      </c>
      <c r="D19090" s="33" t="s">
        <v>2026</v>
      </c>
      <c r="E19090" t="str">
        <f t="shared" si="302"/>
        <v>$75K-$100K</v>
      </c>
    </row>
    <row r="19091" spans="1:5" x14ac:dyDescent="0.3">
      <c r="A19091" s="33" t="s">
        <v>4</v>
      </c>
      <c r="B19091" s="33" t="s">
        <v>64</v>
      </c>
      <c r="C19091" s="33"/>
      <c r="D19091" s="33" t="s">
        <v>6977</v>
      </c>
      <c r="E19091" t="str">
        <f t="shared" si="302"/>
        <v>No Data</v>
      </c>
    </row>
    <row r="19092" spans="1:5" x14ac:dyDescent="0.3">
      <c r="A19092" s="33" t="s">
        <v>2</v>
      </c>
      <c r="B19092" s="33" t="s">
        <v>53</v>
      </c>
      <c r="C19092" s="33">
        <v>52000</v>
      </c>
      <c r="D19092" s="33" t="s">
        <v>6978</v>
      </c>
      <c r="E19092" t="str">
        <f t="shared" si="302"/>
        <v>&lt;$75K</v>
      </c>
    </row>
    <row r="19093" spans="1:5" x14ac:dyDescent="0.3">
      <c r="A19093" s="33" t="s">
        <v>2</v>
      </c>
      <c r="B19093" s="33" t="s">
        <v>53</v>
      </c>
      <c r="C19093" s="33">
        <v>50000</v>
      </c>
      <c r="D19093" s="33" t="s">
        <v>1238</v>
      </c>
      <c r="E19093" t="str">
        <f t="shared" si="302"/>
        <v>&lt;$75K</v>
      </c>
    </row>
    <row r="19094" spans="1:5" x14ac:dyDescent="0.3">
      <c r="A19094" s="33" t="s">
        <v>2</v>
      </c>
      <c r="B19094" s="33" t="s">
        <v>53</v>
      </c>
      <c r="C19094" s="33">
        <v>56302</v>
      </c>
      <c r="D19094" s="33" t="s">
        <v>6979</v>
      </c>
      <c r="E19094" t="str">
        <f t="shared" si="302"/>
        <v>&lt;$75K</v>
      </c>
    </row>
    <row r="19095" spans="1:5" x14ac:dyDescent="0.3">
      <c r="A19095" s="33" t="s">
        <v>0</v>
      </c>
      <c r="B19095" s="33" t="s">
        <v>53</v>
      </c>
      <c r="C19095" s="33"/>
      <c r="D19095" s="33" t="s">
        <v>5999</v>
      </c>
      <c r="E19095" t="str">
        <f t="shared" si="302"/>
        <v>No Data</v>
      </c>
    </row>
    <row r="19096" spans="1:5" x14ac:dyDescent="0.3">
      <c r="A19096" s="33" t="s">
        <v>0</v>
      </c>
      <c r="B19096" s="33" t="s">
        <v>53</v>
      </c>
      <c r="C19096" s="33"/>
      <c r="D19096" s="33" t="s">
        <v>6980</v>
      </c>
      <c r="E19096" t="str">
        <f t="shared" si="302"/>
        <v>No Data</v>
      </c>
    </row>
    <row r="19097" spans="1:5" x14ac:dyDescent="0.3">
      <c r="A19097" s="33" t="s">
        <v>2</v>
      </c>
      <c r="B19097" s="33" t="s">
        <v>83</v>
      </c>
      <c r="C19097" s="33">
        <v>63000</v>
      </c>
      <c r="D19097" s="33" t="s">
        <v>6230</v>
      </c>
      <c r="E19097" t="str">
        <f t="shared" si="302"/>
        <v>&lt;$75K</v>
      </c>
    </row>
    <row r="19098" spans="1:5" x14ac:dyDescent="0.3">
      <c r="A19098" s="33" t="s">
        <v>0</v>
      </c>
      <c r="B19098" s="33" t="s">
        <v>53</v>
      </c>
      <c r="C19098" s="33">
        <v>90000</v>
      </c>
      <c r="D19098" s="33" t="s">
        <v>1316</v>
      </c>
      <c r="E19098" t="str">
        <f t="shared" si="302"/>
        <v>$75K-$100K</v>
      </c>
    </row>
    <row r="19099" spans="1:5" x14ac:dyDescent="0.3">
      <c r="A19099" s="33" t="s">
        <v>4</v>
      </c>
      <c r="B19099" s="33" t="s">
        <v>53</v>
      </c>
      <c r="C19099" s="33"/>
      <c r="D19099" s="33" t="s">
        <v>368</v>
      </c>
      <c r="E19099" t="str">
        <f t="shared" si="302"/>
        <v>No Data</v>
      </c>
    </row>
    <row r="19100" spans="1:5" x14ac:dyDescent="0.3">
      <c r="A19100" s="33" t="s">
        <v>2</v>
      </c>
      <c r="B19100" s="33" t="s">
        <v>53</v>
      </c>
      <c r="C19100" s="33">
        <v>65000</v>
      </c>
      <c r="D19100" s="33" t="s">
        <v>6981</v>
      </c>
      <c r="E19100" t="str">
        <f t="shared" si="302"/>
        <v>&lt;$75K</v>
      </c>
    </row>
    <row r="19101" spans="1:5" x14ac:dyDescent="0.3">
      <c r="A19101" s="33" t="s">
        <v>1</v>
      </c>
      <c r="B19101" s="33" t="s">
        <v>74</v>
      </c>
      <c r="C19101" s="33">
        <v>72000</v>
      </c>
      <c r="D19101" s="33" t="s">
        <v>3107</v>
      </c>
      <c r="E19101" t="str">
        <f t="shared" si="302"/>
        <v>&lt;$75K</v>
      </c>
    </row>
    <row r="19102" spans="1:5" x14ac:dyDescent="0.3">
      <c r="A19102" s="33" t="s">
        <v>0</v>
      </c>
      <c r="B19102" s="33" t="s">
        <v>53</v>
      </c>
      <c r="C19102" s="33"/>
      <c r="D19102" s="33" t="s">
        <v>231</v>
      </c>
      <c r="E19102" t="str">
        <f t="shared" si="302"/>
        <v>No Data</v>
      </c>
    </row>
    <row r="19103" spans="1:5" x14ac:dyDescent="0.3">
      <c r="A19103" s="33" t="s">
        <v>0</v>
      </c>
      <c r="B19103" s="33" t="s">
        <v>53</v>
      </c>
      <c r="C19103" s="33">
        <v>136980</v>
      </c>
      <c r="D19103" s="33" t="s">
        <v>574</v>
      </c>
      <c r="E19103" t="str">
        <f t="shared" si="302"/>
        <v>$125K-$200K</v>
      </c>
    </row>
    <row r="19104" spans="1:5" x14ac:dyDescent="0.3">
      <c r="A19104" s="33" t="s">
        <v>0</v>
      </c>
      <c r="B19104" s="33" t="s">
        <v>53</v>
      </c>
      <c r="C19104" s="33">
        <v>277500</v>
      </c>
      <c r="D19104" s="33" t="s">
        <v>431</v>
      </c>
      <c r="E19104" t="str">
        <f t="shared" si="302"/>
        <v>&gt;$200K</v>
      </c>
    </row>
    <row r="19105" spans="1:5" x14ac:dyDescent="0.3">
      <c r="A19105" s="33" t="s">
        <v>2</v>
      </c>
      <c r="B19105" s="33" t="s">
        <v>53</v>
      </c>
      <c r="C19105" s="33"/>
      <c r="D19105" s="33" t="s">
        <v>1231</v>
      </c>
      <c r="E19105" t="str">
        <f t="shared" si="302"/>
        <v>No Data</v>
      </c>
    </row>
    <row r="19106" spans="1:5" x14ac:dyDescent="0.3">
      <c r="A19106" s="33" t="s">
        <v>2</v>
      </c>
      <c r="B19106" s="33" t="s">
        <v>53</v>
      </c>
      <c r="C19106" s="33">
        <v>87500</v>
      </c>
      <c r="D19106" s="33" t="s">
        <v>520</v>
      </c>
      <c r="E19106" t="str">
        <f t="shared" si="302"/>
        <v>$75K-$100K</v>
      </c>
    </row>
    <row r="19107" spans="1:5" x14ac:dyDescent="0.3">
      <c r="A19107" s="33" t="s">
        <v>2</v>
      </c>
      <c r="B19107" s="33" t="s">
        <v>72</v>
      </c>
      <c r="C19107" s="33">
        <v>100500</v>
      </c>
      <c r="D19107" s="33" t="s">
        <v>3337</v>
      </c>
      <c r="E19107" t="str">
        <f t="shared" si="302"/>
        <v>$100K-$125K</v>
      </c>
    </row>
    <row r="19108" spans="1:5" x14ac:dyDescent="0.3">
      <c r="A19108" s="33" t="s">
        <v>2</v>
      </c>
      <c r="B19108" s="33" t="s">
        <v>65</v>
      </c>
      <c r="C19108" s="33">
        <v>89100</v>
      </c>
      <c r="D19108" s="33" t="s">
        <v>2705</v>
      </c>
      <c r="E19108" t="str">
        <f t="shared" si="302"/>
        <v>$75K-$100K</v>
      </c>
    </row>
    <row r="19109" spans="1:5" x14ac:dyDescent="0.3">
      <c r="A19109" s="33" t="s">
        <v>2</v>
      </c>
      <c r="B19109" s="33" t="s">
        <v>53</v>
      </c>
      <c r="C19109" s="33"/>
      <c r="D19109" s="33" t="s">
        <v>964</v>
      </c>
      <c r="E19109" t="str">
        <f t="shared" si="302"/>
        <v>No Data</v>
      </c>
    </row>
    <row r="19110" spans="1:5" x14ac:dyDescent="0.3">
      <c r="A19110" s="33" t="s">
        <v>0</v>
      </c>
      <c r="B19110" s="33" t="s">
        <v>53</v>
      </c>
      <c r="C19110" s="33">
        <v>233000</v>
      </c>
      <c r="D19110" s="33" t="s">
        <v>6982</v>
      </c>
      <c r="E19110" t="str">
        <f t="shared" si="302"/>
        <v>&gt;$200K</v>
      </c>
    </row>
    <row r="19111" spans="1:5" x14ac:dyDescent="0.3">
      <c r="A19111" s="33" t="s">
        <v>0</v>
      </c>
      <c r="B19111" s="33" t="s">
        <v>53</v>
      </c>
      <c r="C19111" s="33"/>
      <c r="D19111" s="33" t="s">
        <v>1413</v>
      </c>
      <c r="E19111" t="str">
        <f t="shared" si="302"/>
        <v>No Data</v>
      </c>
    </row>
    <row r="19112" spans="1:5" x14ac:dyDescent="0.3">
      <c r="A19112" s="33" t="s">
        <v>52</v>
      </c>
      <c r="B19112" s="33" t="s">
        <v>53</v>
      </c>
      <c r="C19112" s="33">
        <v>72500</v>
      </c>
      <c r="D19112" s="33" t="s">
        <v>1028</v>
      </c>
      <c r="E19112" t="str">
        <f t="shared" si="302"/>
        <v>&lt;$75K</v>
      </c>
    </row>
    <row r="19113" spans="1:5" x14ac:dyDescent="0.3">
      <c r="A19113" s="33" t="s">
        <v>0</v>
      </c>
      <c r="B19113" s="33" t="s">
        <v>53</v>
      </c>
      <c r="C19113" s="33">
        <v>90000</v>
      </c>
      <c r="D19113" s="33" t="s">
        <v>2348</v>
      </c>
      <c r="E19113" t="str">
        <f t="shared" si="302"/>
        <v>$75K-$100K</v>
      </c>
    </row>
    <row r="19114" spans="1:5" x14ac:dyDescent="0.3">
      <c r="A19114" s="33" t="s">
        <v>2</v>
      </c>
      <c r="B19114" s="33" t="s">
        <v>53</v>
      </c>
      <c r="C19114" s="33">
        <v>65000</v>
      </c>
      <c r="D19114" s="33" t="s">
        <v>252</v>
      </c>
      <c r="E19114" t="str">
        <f t="shared" si="302"/>
        <v>&lt;$75K</v>
      </c>
    </row>
    <row r="19115" spans="1:5" x14ac:dyDescent="0.3">
      <c r="A19115" s="33" t="s">
        <v>2</v>
      </c>
      <c r="B19115" s="33" t="s">
        <v>53</v>
      </c>
      <c r="C19115" s="33"/>
      <c r="D19115" s="33" t="s">
        <v>6983</v>
      </c>
      <c r="E19115" t="str">
        <f t="shared" si="302"/>
        <v>No Data</v>
      </c>
    </row>
    <row r="19116" spans="1:5" x14ac:dyDescent="0.3">
      <c r="A19116" s="33" t="s">
        <v>0</v>
      </c>
      <c r="B19116" s="33" t="s">
        <v>53</v>
      </c>
      <c r="C19116" s="33"/>
      <c r="D19116" s="33" t="s">
        <v>391</v>
      </c>
      <c r="E19116" t="str">
        <f t="shared" si="302"/>
        <v>No Data</v>
      </c>
    </row>
    <row r="19117" spans="1:5" x14ac:dyDescent="0.3">
      <c r="A19117" s="33" t="s">
        <v>128</v>
      </c>
      <c r="B19117" s="33" t="s">
        <v>54</v>
      </c>
      <c r="C19117" s="33">
        <v>160000</v>
      </c>
      <c r="D19117" s="33" t="s">
        <v>6984</v>
      </c>
      <c r="E19117" t="str">
        <f t="shared" si="302"/>
        <v>$125K-$200K</v>
      </c>
    </row>
    <row r="19118" spans="1:5" x14ac:dyDescent="0.3">
      <c r="A19118" s="33" t="s">
        <v>0</v>
      </c>
      <c r="B19118" s="33" t="s">
        <v>53</v>
      </c>
      <c r="C19118" s="33">
        <v>155000</v>
      </c>
      <c r="D19118" s="33" t="s">
        <v>1587</v>
      </c>
      <c r="E19118" t="str">
        <f t="shared" si="302"/>
        <v>$125K-$200K</v>
      </c>
    </row>
    <row r="19119" spans="1:5" x14ac:dyDescent="0.3">
      <c r="A19119" s="33" t="s">
        <v>126</v>
      </c>
      <c r="B19119" s="33" t="s">
        <v>54</v>
      </c>
      <c r="C19119" s="33">
        <v>185000</v>
      </c>
      <c r="D19119" s="33" t="s">
        <v>230</v>
      </c>
      <c r="E19119" t="str">
        <f t="shared" si="302"/>
        <v>$125K-$200K</v>
      </c>
    </row>
    <row r="19120" spans="1:5" x14ac:dyDescent="0.3">
      <c r="A19120" s="33" t="s">
        <v>1</v>
      </c>
      <c r="B19120" s="33" t="s">
        <v>53</v>
      </c>
      <c r="C19120" s="33">
        <v>147500</v>
      </c>
      <c r="D19120" s="33" t="s">
        <v>4750</v>
      </c>
      <c r="E19120" t="str">
        <f t="shared" si="302"/>
        <v>$125K-$200K</v>
      </c>
    </row>
    <row r="19121" spans="1:5" x14ac:dyDescent="0.3">
      <c r="A19121" s="33" t="s">
        <v>0</v>
      </c>
      <c r="B19121" s="33" t="s">
        <v>54</v>
      </c>
      <c r="C19121" s="33">
        <v>113269.5</v>
      </c>
      <c r="D19121" s="33" t="s">
        <v>6985</v>
      </c>
      <c r="E19121" t="str">
        <f t="shared" si="302"/>
        <v>$100K-$125K</v>
      </c>
    </row>
    <row r="19122" spans="1:5" x14ac:dyDescent="0.3">
      <c r="A19122" s="33" t="s">
        <v>4</v>
      </c>
      <c r="B19122" s="33" t="s">
        <v>68</v>
      </c>
      <c r="C19122" s="33"/>
      <c r="D19122" s="33" t="s">
        <v>6986</v>
      </c>
      <c r="E19122" t="str">
        <f t="shared" si="302"/>
        <v>No Data</v>
      </c>
    </row>
    <row r="19123" spans="1:5" x14ac:dyDescent="0.3">
      <c r="A19123" s="33" t="s">
        <v>128</v>
      </c>
      <c r="B19123" s="33" t="s">
        <v>53</v>
      </c>
      <c r="C19123" s="33">
        <v>135144.5</v>
      </c>
      <c r="D19123" s="33" t="s">
        <v>929</v>
      </c>
      <c r="E19123" t="str">
        <f t="shared" si="302"/>
        <v>$125K-$200K</v>
      </c>
    </row>
    <row r="19124" spans="1:5" x14ac:dyDescent="0.3">
      <c r="A19124" s="33" t="s">
        <v>0</v>
      </c>
      <c r="B19124" s="33" t="s">
        <v>53</v>
      </c>
      <c r="C19124" s="33">
        <v>225000</v>
      </c>
      <c r="D19124" s="33" t="s">
        <v>509</v>
      </c>
      <c r="E19124" t="str">
        <f t="shared" si="302"/>
        <v>&gt;$200K</v>
      </c>
    </row>
    <row r="19125" spans="1:5" x14ac:dyDescent="0.3">
      <c r="A19125" s="33" t="s">
        <v>128</v>
      </c>
      <c r="B19125" s="33" t="s">
        <v>53</v>
      </c>
      <c r="C19125" s="33">
        <v>327330</v>
      </c>
      <c r="D19125" s="33" t="s">
        <v>571</v>
      </c>
      <c r="E19125" t="str">
        <f t="shared" si="302"/>
        <v>&gt;$200K</v>
      </c>
    </row>
    <row r="19126" spans="1:5" x14ac:dyDescent="0.3">
      <c r="A19126" s="33" t="s">
        <v>0</v>
      </c>
      <c r="B19126" s="33" t="s">
        <v>53</v>
      </c>
      <c r="C19126" s="33">
        <v>195000</v>
      </c>
      <c r="D19126" s="33" t="s">
        <v>499</v>
      </c>
      <c r="E19126" t="str">
        <f t="shared" si="302"/>
        <v>$125K-$200K</v>
      </c>
    </row>
    <row r="19127" spans="1:5" x14ac:dyDescent="0.3">
      <c r="A19127" s="33" t="s">
        <v>0</v>
      </c>
      <c r="B19127" s="33" t="s">
        <v>53</v>
      </c>
      <c r="C19127" s="33">
        <v>119550</v>
      </c>
      <c r="D19127" s="33" t="s">
        <v>299</v>
      </c>
      <c r="E19127" t="str">
        <f t="shared" si="302"/>
        <v>$100K-$125K</v>
      </c>
    </row>
    <row r="19128" spans="1:5" x14ac:dyDescent="0.3">
      <c r="A19128" s="33" t="s">
        <v>0</v>
      </c>
      <c r="B19128" s="33" t="s">
        <v>68</v>
      </c>
      <c r="C19128" s="33"/>
      <c r="D19128" s="33" t="s">
        <v>6987</v>
      </c>
      <c r="E19128" t="str">
        <f t="shared" si="302"/>
        <v>No Data</v>
      </c>
    </row>
    <row r="19129" spans="1:5" x14ac:dyDescent="0.3">
      <c r="A19129" s="33" t="s">
        <v>0</v>
      </c>
      <c r="B19129" s="33" t="s">
        <v>53</v>
      </c>
      <c r="C19129" s="33">
        <v>115000</v>
      </c>
      <c r="D19129" s="33" t="s">
        <v>564</v>
      </c>
      <c r="E19129" t="str">
        <f t="shared" si="302"/>
        <v>$100K-$125K</v>
      </c>
    </row>
    <row r="19130" spans="1:5" x14ac:dyDescent="0.3">
      <c r="A19130" s="33" t="s">
        <v>126</v>
      </c>
      <c r="B19130" s="33" t="s">
        <v>53</v>
      </c>
      <c r="C19130" s="33">
        <v>140000</v>
      </c>
      <c r="D19130" s="33" t="s">
        <v>278</v>
      </c>
      <c r="E19130" t="str">
        <f t="shared" si="302"/>
        <v>$125K-$200K</v>
      </c>
    </row>
    <row r="19131" spans="1:5" x14ac:dyDescent="0.3">
      <c r="A19131" s="33" t="s">
        <v>2</v>
      </c>
      <c r="B19131" s="33" t="s">
        <v>53</v>
      </c>
      <c r="C19131" s="33"/>
      <c r="D19131" s="33" t="s">
        <v>3453</v>
      </c>
      <c r="E19131" t="str">
        <f t="shared" si="302"/>
        <v>No Data</v>
      </c>
    </row>
    <row r="19132" spans="1:5" x14ac:dyDescent="0.3">
      <c r="A19132" s="33" t="s">
        <v>2</v>
      </c>
      <c r="B19132" s="33" t="s">
        <v>53</v>
      </c>
      <c r="C19132" s="33">
        <v>113896</v>
      </c>
      <c r="D19132" s="33" t="s">
        <v>6988</v>
      </c>
      <c r="E19132" t="str">
        <f t="shared" si="302"/>
        <v>$100K-$125K</v>
      </c>
    </row>
    <row r="19133" spans="1:5" x14ac:dyDescent="0.3">
      <c r="A19133" s="33" t="s">
        <v>0</v>
      </c>
      <c r="B19133" s="33" t="s">
        <v>65</v>
      </c>
      <c r="C19133" s="33">
        <v>157500</v>
      </c>
      <c r="D19133" s="33" t="s">
        <v>6989</v>
      </c>
      <c r="E19133" t="str">
        <f t="shared" si="302"/>
        <v>$125K-$200K</v>
      </c>
    </row>
    <row r="19134" spans="1:5" x14ac:dyDescent="0.3">
      <c r="A19134" s="33" t="s">
        <v>128</v>
      </c>
      <c r="B19134" s="33" t="s">
        <v>81</v>
      </c>
      <c r="C19134" s="33">
        <v>157500</v>
      </c>
      <c r="D19134" s="33" t="s">
        <v>845</v>
      </c>
      <c r="E19134" t="str">
        <f t="shared" si="302"/>
        <v>$125K-$200K</v>
      </c>
    </row>
    <row r="19135" spans="1:5" x14ac:dyDescent="0.3">
      <c r="A19135" s="33" t="s">
        <v>0</v>
      </c>
      <c r="B19135" s="33" t="s">
        <v>53</v>
      </c>
      <c r="C19135" s="33">
        <v>90000</v>
      </c>
      <c r="D19135" s="33" t="s">
        <v>6990</v>
      </c>
      <c r="E19135" t="str">
        <f t="shared" si="302"/>
        <v>$75K-$100K</v>
      </c>
    </row>
    <row r="19136" spans="1:5" x14ac:dyDescent="0.3">
      <c r="A19136" s="33" t="s">
        <v>2</v>
      </c>
      <c r="B19136" s="33" t="s">
        <v>53</v>
      </c>
      <c r="C19136" s="33"/>
      <c r="D19136" s="33" t="s">
        <v>252</v>
      </c>
      <c r="E19136" t="str">
        <f t="shared" si="302"/>
        <v>No Data</v>
      </c>
    </row>
    <row r="19137" spans="1:5" x14ac:dyDescent="0.3">
      <c r="A19137" s="33" t="s">
        <v>4</v>
      </c>
      <c r="B19137" s="33" t="s">
        <v>54</v>
      </c>
      <c r="C19137" s="33"/>
      <c r="D19137" s="33" t="s">
        <v>258</v>
      </c>
      <c r="E19137" t="str">
        <f t="shared" si="302"/>
        <v>No Data</v>
      </c>
    </row>
    <row r="19138" spans="1:5" x14ac:dyDescent="0.3">
      <c r="A19138" s="33" t="s">
        <v>4</v>
      </c>
      <c r="B19138" s="33" t="s">
        <v>53</v>
      </c>
      <c r="C19138" s="33">
        <v>95000</v>
      </c>
      <c r="D19138" s="33" t="s">
        <v>965</v>
      </c>
      <c r="E19138" t="str">
        <f t="shared" si="302"/>
        <v>$75K-$100K</v>
      </c>
    </row>
    <row r="19139" spans="1:5" x14ac:dyDescent="0.3">
      <c r="A19139" s="33" t="s">
        <v>2</v>
      </c>
      <c r="B19139" s="33" t="s">
        <v>53</v>
      </c>
      <c r="C19139" s="33">
        <v>39551.19921875</v>
      </c>
      <c r="D19139" s="33" t="s">
        <v>6991</v>
      </c>
      <c r="E19139" t="str">
        <f t="shared" ref="E19139:E19202" si="303">_xlfn.XLOOKUP(C19139,$H$16:$H$21,$G$16:$G$21,,1)</f>
        <v>&lt;$75K</v>
      </c>
    </row>
    <row r="19140" spans="1:5" x14ac:dyDescent="0.3">
      <c r="A19140" s="33" t="s">
        <v>4</v>
      </c>
      <c r="B19140" s="33" t="s">
        <v>53</v>
      </c>
      <c r="C19140" s="33"/>
      <c r="D19140" s="33" t="s">
        <v>441</v>
      </c>
      <c r="E19140" t="str">
        <f t="shared" si="303"/>
        <v>No Data</v>
      </c>
    </row>
    <row r="19141" spans="1:5" x14ac:dyDescent="0.3">
      <c r="A19141" s="33" t="s">
        <v>4</v>
      </c>
      <c r="B19141" s="33" t="s">
        <v>53</v>
      </c>
      <c r="C19141" s="33"/>
      <c r="D19141" s="33" t="s">
        <v>559</v>
      </c>
      <c r="E19141" t="str">
        <f t="shared" si="303"/>
        <v>No Data</v>
      </c>
    </row>
    <row r="19142" spans="1:5" x14ac:dyDescent="0.3">
      <c r="A19142" s="33" t="s">
        <v>2</v>
      </c>
      <c r="B19142" s="33" t="s">
        <v>53</v>
      </c>
      <c r="C19142" s="33">
        <v>160000</v>
      </c>
      <c r="D19142" s="33" t="s">
        <v>6992</v>
      </c>
      <c r="E19142" t="str">
        <f t="shared" si="303"/>
        <v>$125K-$200K</v>
      </c>
    </row>
    <row r="19143" spans="1:5" x14ac:dyDescent="0.3">
      <c r="A19143" s="33" t="s">
        <v>2</v>
      </c>
      <c r="B19143" s="33" t="s">
        <v>114</v>
      </c>
      <c r="C19143" s="33">
        <v>72500</v>
      </c>
      <c r="D19143" s="33" t="s">
        <v>834</v>
      </c>
      <c r="E19143" t="str">
        <f t="shared" si="303"/>
        <v>&lt;$75K</v>
      </c>
    </row>
    <row r="19144" spans="1:5" x14ac:dyDescent="0.3">
      <c r="A19144" s="33" t="s">
        <v>2</v>
      </c>
      <c r="B19144" s="33" t="s">
        <v>53</v>
      </c>
      <c r="C19144" s="33"/>
      <c r="D19144" s="33" t="s">
        <v>6993</v>
      </c>
      <c r="E19144" t="str">
        <f t="shared" si="303"/>
        <v>No Data</v>
      </c>
    </row>
    <row r="19145" spans="1:5" x14ac:dyDescent="0.3">
      <c r="A19145" s="33" t="s">
        <v>126</v>
      </c>
      <c r="B19145" s="33" t="s">
        <v>81</v>
      </c>
      <c r="C19145" s="33">
        <v>90000</v>
      </c>
      <c r="D19145" s="33" t="s">
        <v>1836</v>
      </c>
      <c r="E19145" t="str">
        <f t="shared" si="303"/>
        <v>$75K-$100K</v>
      </c>
    </row>
    <row r="19146" spans="1:5" x14ac:dyDescent="0.3">
      <c r="A19146" s="33" t="s">
        <v>2</v>
      </c>
      <c r="B19146" s="33" t="s">
        <v>88</v>
      </c>
      <c r="C19146" s="33">
        <v>79200</v>
      </c>
      <c r="D19146" s="33" t="s">
        <v>297</v>
      </c>
      <c r="E19146" t="str">
        <f t="shared" si="303"/>
        <v>$75K-$100K</v>
      </c>
    </row>
    <row r="19147" spans="1:5" x14ac:dyDescent="0.3">
      <c r="A19147" s="33" t="s">
        <v>4</v>
      </c>
      <c r="B19147" s="33" t="s">
        <v>81</v>
      </c>
      <c r="C19147" s="33">
        <v>90000</v>
      </c>
      <c r="D19147" s="33" t="s">
        <v>6994</v>
      </c>
      <c r="E19147" t="str">
        <f t="shared" si="303"/>
        <v>$75K-$100K</v>
      </c>
    </row>
    <row r="19148" spans="1:5" x14ac:dyDescent="0.3">
      <c r="A19148" s="33" t="s">
        <v>2</v>
      </c>
      <c r="B19148" s="33" t="s">
        <v>53</v>
      </c>
      <c r="C19148" s="33">
        <v>60500</v>
      </c>
      <c r="D19148" s="33" t="s">
        <v>1680</v>
      </c>
      <c r="E19148" t="str">
        <f t="shared" si="303"/>
        <v>&lt;$75K</v>
      </c>
    </row>
    <row r="19149" spans="1:5" x14ac:dyDescent="0.3">
      <c r="A19149" s="33" t="s">
        <v>0</v>
      </c>
      <c r="B19149" s="33" t="s">
        <v>79</v>
      </c>
      <c r="C19149" s="33">
        <v>50400</v>
      </c>
      <c r="D19149" s="33" t="s">
        <v>1302</v>
      </c>
      <c r="E19149" t="str">
        <f t="shared" si="303"/>
        <v>&lt;$75K</v>
      </c>
    </row>
    <row r="19150" spans="1:5" x14ac:dyDescent="0.3">
      <c r="A19150" s="33" t="s">
        <v>52</v>
      </c>
      <c r="B19150" s="33" t="s">
        <v>53</v>
      </c>
      <c r="C19150" s="33"/>
      <c r="D19150" s="33" t="s">
        <v>4136</v>
      </c>
      <c r="E19150" t="str">
        <f t="shared" si="303"/>
        <v>No Data</v>
      </c>
    </row>
    <row r="19151" spans="1:5" x14ac:dyDescent="0.3">
      <c r="A19151" s="33" t="s">
        <v>0</v>
      </c>
      <c r="B19151" s="33" t="s">
        <v>53</v>
      </c>
      <c r="C19151" s="33"/>
      <c r="D19151" s="33" t="s">
        <v>6995</v>
      </c>
      <c r="E19151" t="str">
        <f t="shared" si="303"/>
        <v>No Data</v>
      </c>
    </row>
    <row r="19152" spans="1:5" x14ac:dyDescent="0.3">
      <c r="A19152" s="33" t="s">
        <v>4</v>
      </c>
      <c r="B19152" s="33" t="s">
        <v>54</v>
      </c>
      <c r="C19152" s="33">
        <v>175000</v>
      </c>
      <c r="D19152" s="33" t="s">
        <v>265</v>
      </c>
      <c r="E19152" t="str">
        <f t="shared" si="303"/>
        <v>$125K-$200K</v>
      </c>
    </row>
    <row r="19153" spans="1:5" x14ac:dyDescent="0.3">
      <c r="A19153" s="33" t="s">
        <v>0</v>
      </c>
      <c r="B19153" s="33" t="s">
        <v>53</v>
      </c>
      <c r="C19153" s="33">
        <v>147500</v>
      </c>
      <c r="D19153" s="33" t="s">
        <v>2845</v>
      </c>
      <c r="E19153" t="str">
        <f t="shared" si="303"/>
        <v>$125K-$200K</v>
      </c>
    </row>
    <row r="19154" spans="1:5" x14ac:dyDescent="0.3">
      <c r="A19154" s="33" t="s">
        <v>4</v>
      </c>
      <c r="B19154" s="33" t="s">
        <v>53</v>
      </c>
      <c r="C19154" s="33">
        <v>115495</v>
      </c>
      <c r="D19154" s="33" t="s">
        <v>6996</v>
      </c>
      <c r="E19154" t="str">
        <f t="shared" si="303"/>
        <v>$100K-$125K</v>
      </c>
    </row>
    <row r="19155" spans="1:5" x14ac:dyDescent="0.3">
      <c r="A19155" s="33" t="s">
        <v>52</v>
      </c>
      <c r="B19155" s="33" t="s">
        <v>53</v>
      </c>
      <c r="C19155" s="33">
        <v>90000</v>
      </c>
      <c r="D19155" s="33" t="s">
        <v>6153</v>
      </c>
      <c r="E19155" t="str">
        <f t="shared" si="303"/>
        <v>$75K-$100K</v>
      </c>
    </row>
    <row r="19156" spans="1:5" x14ac:dyDescent="0.3">
      <c r="A19156" s="33" t="s">
        <v>2</v>
      </c>
      <c r="B19156" s="33" t="s">
        <v>79</v>
      </c>
      <c r="C19156" s="33">
        <v>79200</v>
      </c>
      <c r="D19156" s="33" t="s">
        <v>6997</v>
      </c>
      <c r="E19156" t="str">
        <f t="shared" si="303"/>
        <v>$75K-$100K</v>
      </c>
    </row>
    <row r="19157" spans="1:5" x14ac:dyDescent="0.3">
      <c r="A19157" s="33" t="s">
        <v>0</v>
      </c>
      <c r="B19157" s="33" t="s">
        <v>53</v>
      </c>
      <c r="C19157" s="33">
        <v>145000</v>
      </c>
      <c r="D19157" s="33" t="s">
        <v>6779</v>
      </c>
      <c r="E19157" t="str">
        <f t="shared" si="303"/>
        <v>$125K-$200K</v>
      </c>
    </row>
    <row r="19158" spans="1:5" x14ac:dyDescent="0.3">
      <c r="A19158" s="33" t="s">
        <v>0</v>
      </c>
      <c r="B19158" s="33" t="s">
        <v>53</v>
      </c>
      <c r="C19158" s="33">
        <v>190000</v>
      </c>
      <c r="D19158" s="33" t="s">
        <v>6998</v>
      </c>
      <c r="E19158" t="str">
        <f t="shared" si="303"/>
        <v>$125K-$200K</v>
      </c>
    </row>
    <row r="19159" spans="1:5" x14ac:dyDescent="0.3">
      <c r="A19159" s="33" t="s">
        <v>2</v>
      </c>
      <c r="B19159" s="33" t="s">
        <v>53</v>
      </c>
      <c r="C19159" s="33">
        <v>90000</v>
      </c>
      <c r="D19159" s="33" t="s">
        <v>6999</v>
      </c>
      <c r="E19159" t="str">
        <f t="shared" si="303"/>
        <v>$75K-$100K</v>
      </c>
    </row>
    <row r="19160" spans="1:5" x14ac:dyDescent="0.3">
      <c r="A19160" s="33" t="s">
        <v>128</v>
      </c>
      <c r="B19160" s="33" t="s">
        <v>53</v>
      </c>
      <c r="C19160" s="33">
        <v>200000</v>
      </c>
      <c r="D19160" s="33" t="s">
        <v>7000</v>
      </c>
      <c r="E19160" t="str">
        <f t="shared" si="303"/>
        <v>$125K-$200K</v>
      </c>
    </row>
    <row r="19161" spans="1:5" x14ac:dyDescent="0.3">
      <c r="A19161" s="33" t="s">
        <v>1</v>
      </c>
      <c r="B19161" s="33" t="s">
        <v>53</v>
      </c>
      <c r="C19161" s="33"/>
      <c r="D19161" s="33" t="s">
        <v>3734</v>
      </c>
      <c r="E19161" t="str">
        <f t="shared" si="303"/>
        <v>No Data</v>
      </c>
    </row>
    <row r="19162" spans="1:5" x14ac:dyDescent="0.3">
      <c r="A19162" s="33" t="s">
        <v>4</v>
      </c>
      <c r="B19162" s="33" t="s">
        <v>85</v>
      </c>
      <c r="C19162" s="33">
        <v>97444</v>
      </c>
      <c r="D19162" s="33" t="s">
        <v>288</v>
      </c>
      <c r="E19162" t="str">
        <f t="shared" si="303"/>
        <v>$75K-$100K</v>
      </c>
    </row>
    <row r="19163" spans="1:5" x14ac:dyDescent="0.3">
      <c r="A19163" s="33" t="s">
        <v>2</v>
      </c>
      <c r="B19163" s="33" t="s">
        <v>53</v>
      </c>
      <c r="C19163" s="33">
        <v>115000</v>
      </c>
      <c r="D19163" s="33" t="s">
        <v>4167</v>
      </c>
      <c r="E19163" t="str">
        <f t="shared" si="303"/>
        <v>$100K-$125K</v>
      </c>
    </row>
    <row r="19164" spans="1:5" x14ac:dyDescent="0.3">
      <c r="A19164" s="33" t="s">
        <v>4</v>
      </c>
      <c r="B19164" s="33" t="s">
        <v>53</v>
      </c>
      <c r="C19164" s="33"/>
      <c r="D19164" s="33" t="s">
        <v>7001</v>
      </c>
      <c r="E19164" t="str">
        <f t="shared" si="303"/>
        <v>No Data</v>
      </c>
    </row>
    <row r="19165" spans="1:5" x14ac:dyDescent="0.3">
      <c r="A19165" s="33" t="s">
        <v>2</v>
      </c>
      <c r="B19165" s="33" t="s">
        <v>53</v>
      </c>
      <c r="C19165" s="33">
        <v>50000</v>
      </c>
      <c r="D19165" s="33" t="s">
        <v>268</v>
      </c>
      <c r="E19165" t="str">
        <f t="shared" si="303"/>
        <v>&lt;$75K</v>
      </c>
    </row>
    <row r="19166" spans="1:5" x14ac:dyDescent="0.3">
      <c r="A19166" s="33" t="s">
        <v>2</v>
      </c>
      <c r="B19166" s="33" t="s">
        <v>53</v>
      </c>
      <c r="C19166" s="33">
        <v>90000</v>
      </c>
      <c r="D19166" s="33" t="s">
        <v>7002</v>
      </c>
      <c r="E19166" t="str">
        <f t="shared" si="303"/>
        <v>$75K-$100K</v>
      </c>
    </row>
    <row r="19167" spans="1:5" x14ac:dyDescent="0.3">
      <c r="A19167" s="33" t="s">
        <v>0</v>
      </c>
      <c r="B19167" s="33" t="s">
        <v>53</v>
      </c>
      <c r="C19167" s="33">
        <v>80000</v>
      </c>
      <c r="D19167" s="33" t="s">
        <v>5597</v>
      </c>
      <c r="E19167" t="str">
        <f t="shared" si="303"/>
        <v>$75K-$100K</v>
      </c>
    </row>
    <row r="19168" spans="1:5" x14ac:dyDescent="0.3">
      <c r="A19168" s="33" t="s">
        <v>0</v>
      </c>
      <c r="B19168" s="33" t="s">
        <v>53</v>
      </c>
      <c r="C19168" s="33"/>
      <c r="D19168" s="33" t="s">
        <v>5721</v>
      </c>
      <c r="E19168" t="str">
        <f t="shared" si="303"/>
        <v>No Data</v>
      </c>
    </row>
    <row r="19169" spans="1:5" x14ac:dyDescent="0.3">
      <c r="A19169" s="33" t="s">
        <v>2</v>
      </c>
      <c r="B19169" s="33" t="s">
        <v>53</v>
      </c>
      <c r="C19169" s="33">
        <v>66750</v>
      </c>
      <c r="D19169" s="33" t="s">
        <v>1279</v>
      </c>
      <c r="E19169" t="str">
        <f t="shared" si="303"/>
        <v>&lt;$75K</v>
      </c>
    </row>
    <row r="19170" spans="1:5" x14ac:dyDescent="0.3">
      <c r="A19170" s="33" t="s">
        <v>128</v>
      </c>
      <c r="B19170" s="33" t="s">
        <v>53</v>
      </c>
      <c r="C19170" s="33">
        <v>167000</v>
      </c>
      <c r="D19170" s="33" t="s">
        <v>7003</v>
      </c>
      <c r="E19170" t="str">
        <f t="shared" si="303"/>
        <v>$125K-$200K</v>
      </c>
    </row>
    <row r="19171" spans="1:5" x14ac:dyDescent="0.3">
      <c r="A19171" s="33" t="s">
        <v>2</v>
      </c>
      <c r="B19171" s="33" t="s">
        <v>53</v>
      </c>
      <c r="C19171" s="33"/>
      <c r="D19171" s="33" t="s">
        <v>480</v>
      </c>
      <c r="E19171" t="str">
        <f t="shared" si="303"/>
        <v>No Data</v>
      </c>
    </row>
    <row r="19172" spans="1:5" x14ac:dyDescent="0.3">
      <c r="A19172" s="33" t="s">
        <v>2</v>
      </c>
      <c r="B19172" s="33" t="s">
        <v>53</v>
      </c>
      <c r="C19172" s="33"/>
      <c r="D19172" s="33" t="s">
        <v>1195</v>
      </c>
      <c r="E19172" t="str">
        <f t="shared" si="303"/>
        <v>No Data</v>
      </c>
    </row>
    <row r="19173" spans="1:5" x14ac:dyDescent="0.3">
      <c r="A19173" s="33" t="s">
        <v>2</v>
      </c>
      <c r="B19173" s="33" t="s">
        <v>53</v>
      </c>
      <c r="C19173" s="33">
        <v>200000</v>
      </c>
      <c r="D19173" s="33" t="s">
        <v>3095</v>
      </c>
      <c r="E19173" t="str">
        <f t="shared" si="303"/>
        <v>$125K-$200K</v>
      </c>
    </row>
    <row r="19174" spans="1:5" x14ac:dyDescent="0.3">
      <c r="A19174" s="33" t="s">
        <v>2</v>
      </c>
      <c r="B19174" s="33" t="s">
        <v>88</v>
      </c>
      <c r="C19174" s="33">
        <v>111175</v>
      </c>
      <c r="D19174" s="33" t="s">
        <v>834</v>
      </c>
      <c r="E19174" t="str">
        <f t="shared" si="303"/>
        <v>$100K-$125K</v>
      </c>
    </row>
    <row r="19175" spans="1:5" x14ac:dyDescent="0.3">
      <c r="A19175" s="33" t="s">
        <v>4</v>
      </c>
      <c r="B19175" s="33" t="s">
        <v>53</v>
      </c>
      <c r="C19175" s="33">
        <v>180000</v>
      </c>
      <c r="D19175" s="33" t="s">
        <v>1538</v>
      </c>
      <c r="E19175" t="str">
        <f t="shared" si="303"/>
        <v>$125K-$200K</v>
      </c>
    </row>
    <row r="19176" spans="1:5" x14ac:dyDescent="0.3">
      <c r="A19176" s="33" t="s">
        <v>2</v>
      </c>
      <c r="B19176" s="33" t="s">
        <v>53</v>
      </c>
      <c r="C19176" s="33">
        <v>80000</v>
      </c>
      <c r="D19176" s="33" t="s">
        <v>530</v>
      </c>
      <c r="E19176" t="str">
        <f t="shared" si="303"/>
        <v>$75K-$100K</v>
      </c>
    </row>
    <row r="19177" spans="1:5" x14ac:dyDescent="0.3">
      <c r="A19177" s="33" t="s">
        <v>52</v>
      </c>
      <c r="B19177" s="33" t="s">
        <v>53</v>
      </c>
      <c r="C19177" s="33">
        <v>87500</v>
      </c>
      <c r="D19177" s="33" t="s">
        <v>7004</v>
      </c>
      <c r="E19177" t="str">
        <f t="shared" si="303"/>
        <v>$75K-$100K</v>
      </c>
    </row>
    <row r="19178" spans="1:5" x14ac:dyDescent="0.3">
      <c r="A19178" s="33" t="s">
        <v>129</v>
      </c>
      <c r="B19178" s="33" t="s">
        <v>65</v>
      </c>
      <c r="C19178" s="33">
        <v>156500</v>
      </c>
      <c r="D19178" s="33" t="s">
        <v>2705</v>
      </c>
      <c r="E19178" t="str">
        <f t="shared" si="303"/>
        <v>$125K-$200K</v>
      </c>
    </row>
    <row r="19179" spans="1:5" x14ac:dyDescent="0.3">
      <c r="A19179" s="33" t="s">
        <v>2</v>
      </c>
      <c r="B19179" s="33" t="s">
        <v>53</v>
      </c>
      <c r="C19179" s="33"/>
      <c r="D19179" s="33" t="s">
        <v>1871</v>
      </c>
      <c r="E19179" t="str">
        <f t="shared" si="303"/>
        <v>No Data</v>
      </c>
    </row>
    <row r="19180" spans="1:5" x14ac:dyDescent="0.3">
      <c r="A19180" s="33" t="s">
        <v>125</v>
      </c>
      <c r="B19180" s="33" t="s">
        <v>53</v>
      </c>
      <c r="C19180" s="33"/>
      <c r="D19180" s="33" t="s">
        <v>2384</v>
      </c>
      <c r="E19180" t="str">
        <f t="shared" si="303"/>
        <v>No Data</v>
      </c>
    </row>
    <row r="19181" spans="1:5" x14ac:dyDescent="0.3">
      <c r="A19181" s="33" t="s">
        <v>2</v>
      </c>
      <c r="B19181" s="33" t="s">
        <v>53</v>
      </c>
      <c r="C19181" s="33"/>
      <c r="D19181" s="33" t="s">
        <v>3480</v>
      </c>
      <c r="E19181" t="str">
        <f t="shared" si="303"/>
        <v>No Data</v>
      </c>
    </row>
    <row r="19182" spans="1:5" x14ac:dyDescent="0.3">
      <c r="A19182" s="33" t="s">
        <v>4</v>
      </c>
      <c r="B19182" s="33" t="s">
        <v>53</v>
      </c>
      <c r="C19182" s="33"/>
      <c r="D19182" s="33" t="s">
        <v>7005</v>
      </c>
      <c r="E19182" t="str">
        <f t="shared" si="303"/>
        <v>No Data</v>
      </c>
    </row>
    <row r="19183" spans="1:5" x14ac:dyDescent="0.3">
      <c r="A19183" s="33" t="s">
        <v>0</v>
      </c>
      <c r="B19183" s="33" t="s">
        <v>54</v>
      </c>
      <c r="C19183" s="33">
        <v>190000</v>
      </c>
      <c r="D19183" s="33" t="s">
        <v>415</v>
      </c>
      <c r="E19183" t="str">
        <f t="shared" si="303"/>
        <v>$125K-$200K</v>
      </c>
    </row>
    <row r="19184" spans="1:5" x14ac:dyDescent="0.3">
      <c r="A19184" s="33" t="s">
        <v>2</v>
      </c>
      <c r="B19184" s="33" t="s">
        <v>53</v>
      </c>
      <c r="C19184" s="33">
        <v>75000</v>
      </c>
      <c r="D19184" s="33" t="s">
        <v>7006</v>
      </c>
      <c r="E19184" t="str">
        <f t="shared" si="303"/>
        <v>&lt;$75K</v>
      </c>
    </row>
    <row r="19185" spans="1:5" x14ac:dyDescent="0.3">
      <c r="A19185" s="33" t="s">
        <v>2</v>
      </c>
      <c r="B19185" s="33" t="s">
        <v>53</v>
      </c>
      <c r="C19185" s="33"/>
      <c r="D19185" s="33" t="s">
        <v>3270</v>
      </c>
      <c r="E19185" t="str">
        <f t="shared" si="303"/>
        <v>No Data</v>
      </c>
    </row>
    <row r="19186" spans="1:5" x14ac:dyDescent="0.3">
      <c r="A19186" s="33" t="s">
        <v>0</v>
      </c>
      <c r="B19186" s="33" t="s">
        <v>53</v>
      </c>
      <c r="C19186" s="33">
        <v>150000</v>
      </c>
      <c r="D19186" s="33" t="s">
        <v>1679</v>
      </c>
      <c r="E19186" t="str">
        <f t="shared" si="303"/>
        <v>$125K-$200K</v>
      </c>
    </row>
    <row r="19187" spans="1:5" x14ac:dyDescent="0.3">
      <c r="A19187" s="33" t="s">
        <v>2</v>
      </c>
      <c r="B19187" s="33" t="s">
        <v>53</v>
      </c>
      <c r="C19187" s="33">
        <v>213000</v>
      </c>
      <c r="D19187" s="33" t="s">
        <v>1142</v>
      </c>
      <c r="E19187" t="str">
        <f t="shared" si="303"/>
        <v>&gt;$200K</v>
      </c>
    </row>
    <row r="19188" spans="1:5" x14ac:dyDescent="0.3">
      <c r="A19188" s="33" t="s">
        <v>4</v>
      </c>
      <c r="B19188" s="33" t="s">
        <v>53</v>
      </c>
      <c r="C19188" s="33"/>
      <c r="D19188" s="33" t="s">
        <v>2413</v>
      </c>
      <c r="E19188" t="str">
        <f t="shared" si="303"/>
        <v>No Data</v>
      </c>
    </row>
    <row r="19189" spans="1:5" x14ac:dyDescent="0.3">
      <c r="A19189" s="33" t="s">
        <v>128</v>
      </c>
      <c r="B19189" s="33" t="s">
        <v>53</v>
      </c>
      <c r="C19189" s="33">
        <v>135144.5</v>
      </c>
      <c r="D19189" s="33" t="s">
        <v>929</v>
      </c>
      <c r="E19189" t="str">
        <f t="shared" si="303"/>
        <v>$125K-$200K</v>
      </c>
    </row>
    <row r="19190" spans="1:5" x14ac:dyDescent="0.3">
      <c r="A19190" s="33" t="s">
        <v>4</v>
      </c>
      <c r="B19190" s="33" t="s">
        <v>53</v>
      </c>
      <c r="C19190" s="33"/>
      <c r="D19190" s="33" t="s">
        <v>7007</v>
      </c>
      <c r="E19190" t="str">
        <f t="shared" si="303"/>
        <v>No Data</v>
      </c>
    </row>
    <row r="19191" spans="1:5" x14ac:dyDescent="0.3">
      <c r="A19191" s="33" t="s">
        <v>0</v>
      </c>
      <c r="B19191" s="33" t="s">
        <v>53</v>
      </c>
      <c r="C19191" s="33"/>
      <c r="D19191" s="33" t="s">
        <v>1826</v>
      </c>
      <c r="E19191" t="str">
        <f t="shared" si="303"/>
        <v>No Data</v>
      </c>
    </row>
    <row r="19192" spans="1:5" x14ac:dyDescent="0.3">
      <c r="A19192" s="33" t="s">
        <v>129</v>
      </c>
      <c r="B19192" s="33" t="s">
        <v>81</v>
      </c>
      <c r="C19192" s="33">
        <v>99150</v>
      </c>
      <c r="D19192" s="33" t="s">
        <v>848</v>
      </c>
      <c r="E19192" t="str">
        <f t="shared" si="303"/>
        <v>$75K-$100K</v>
      </c>
    </row>
    <row r="19193" spans="1:5" x14ac:dyDescent="0.3">
      <c r="A19193" s="33" t="s">
        <v>4</v>
      </c>
      <c r="B19193" s="33" t="s">
        <v>53</v>
      </c>
      <c r="C19193" s="33">
        <v>110000</v>
      </c>
      <c r="D19193" s="33" t="s">
        <v>1210</v>
      </c>
      <c r="E19193" t="str">
        <f t="shared" si="303"/>
        <v>$100K-$125K</v>
      </c>
    </row>
    <row r="19194" spans="1:5" x14ac:dyDescent="0.3">
      <c r="A19194" s="33" t="s">
        <v>4</v>
      </c>
      <c r="B19194" s="33" t="s">
        <v>88</v>
      </c>
      <c r="C19194" s="33">
        <v>147500</v>
      </c>
      <c r="D19194" s="33" t="s">
        <v>834</v>
      </c>
      <c r="E19194" t="str">
        <f t="shared" si="303"/>
        <v>$125K-$200K</v>
      </c>
    </row>
    <row r="19195" spans="1:5" x14ac:dyDescent="0.3">
      <c r="A19195" s="33" t="s">
        <v>4</v>
      </c>
      <c r="B19195" s="33" t="s">
        <v>53</v>
      </c>
      <c r="C19195" s="33">
        <v>212500</v>
      </c>
      <c r="D19195" s="33" t="s">
        <v>1236</v>
      </c>
      <c r="E19195" t="str">
        <f t="shared" si="303"/>
        <v>&gt;$200K</v>
      </c>
    </row>
    <row r="19196" spans="1:5" x14ac:dyDescent="0.3">
      <c r="A19196" s="33" t="s">
        <v>4</v>
      </c>
      <c r="B19196" s="33" t="s">
        <v>53</v>
      </c>
      <c r="C19196" s="33">
        <v>124000</v>
      </c>
      <c r="D19196" s="33" t="s">
        <v>7008</v>
      </c>
      <c r="E19196" t="str">
        <f t="shared" si="303"/>
        <v>$100K-$125K</v>
      </c>
    </row>
    <row r="19197" spans="1:5" x14ac:dyDescent="0.3">
      <c r="A19197" s="33" t="s">
        <v>2</v>
      </c>
      <c r="B19197" s="33" t="s">
        <v>53</v>
      </c>
      <c r="C19197" s="33"/>
      <c r="D19197" s="33" t="s">
        <v>520</v>
      </c>
      <c r="E19197" t="str">
        <f t="shared" si="303"/>
        <v>No Data</v>
      </c>
    </row>
    <row r="19198" spans="1:5" x14ac:dyDescent="0.3">
      <c r="A19198" s="33" t="s">
        <v>4</v>
      </c>
      <c r="B19198" s="33" t="s">
        <v>72</v>
      </c>
      <c r="C19198" s="33">
        <v>89100</v>
      </c>
      <c r="D19198" s="33" t="s">
        <v>2475</v>
      </c>
      <c r="E19198" t="str">
        <f t="shared" si="303"/>
        <v>$75K-$100K</v>
      </c>
    </row>
    <row r="19199" spans="1:5" x14ac:dyDescent="0.3">
      <c r="A19199" s="33" t="s">
        <v>4</v>
      </c>
      <c r="B19199" s="33" t="s">
        <v>53</v>
      </c>
      <c r="C19199" s="33"/>
      <c r="D19199" s="33" t="s">
        <v>451</v>
      </c>
      <c r="E19199" t="str">
        <f t="shared" si="303"/>
        <v>No Data</v>
      </c>
    </row>
    <row r="19200" spans="1:5" x14ac:dyDescent="0.3">
      <c r="A19200" s="33" t="s">
        <v>126</v>
      </c>
      <c r="B19200" s="33" t="s">
        <v>53</v>
      </c>
      <c r="C19200" s="33">
        <v>165000</v>
      </c>
      <c r="D19200" s="33" t="s">
        <v>7009</v>
      </c>
      <c r="E19200" t="str">
        <f t="shared" si="303"/>
        <v>$125K-$200K</v>
      </c>
    </row>
    <row r="19201" spans="1:5" x14ac:dyDescent="0.3">
      <c r="A19201" s="33" t="s">
        <v>4</v>
      </c>
      <c r="B19201" s="33" t="s">
        <v>127</v>
      </c>
      <c r="C19201" s="33">
        <v>147500</v>
      </c>
      <c r="D19201" s="33" t="s">
        <v>3083</v>
      </c>
      <c r="E19201" t="str">
        <f t="shared" si="303"/>
        <v>$125K-$200K</v>
      </c>
    </row>
    <row r="19202" spans="1:5" x14ac:dyDescent="0.3">
      <c r="A19202" s="33" t="s">
        <v>125</v>
      </c>
      <c r="B19202" s="33" t="s">
        <v>53</v>
      </c>
      <c r="C19202" s="33"/>
      <c r="D19202" s="33" t="s">
        <v>6295</v>
      </c>
      <c r="E19202" t="str">
        <f t="shared" si="303"/>
        <v>No Data</v>
      </c>
    </row>
    <row r="19203" spans="1:5" x14ac:dyDescent="0.3">
      <c r="A19203" s="33" t="s">
        <v>2</v>
      </c>
      <c r="B19203" s="33" t="s">
        <v>53</v>
      </c>
      <c r="C19203" s="33">
        <v>175500</v>
      </c>
      <c r="D19203" s="33" t="s">
        <v>415</v>
      </c>
      <c r="E19203" t="str">
        <f t="shared" ref="E19203:E19266" si="304">_xlfn.XLOOKUP(C19203,$H$16:$H$21,$G$16:$G$21,,1)</f>
        <v>$125K-$200K</v>
      </c>
    </row>
    <row r="19204" spans="1:5" x14ac:dyDescent="0.3">
      <c r="A19204" s="33" t="s">
        <v>2</v>
      </c>
      <c r="B19204" s="33" t="s">
        <v>53</v>
      </c>
      <c r="C19204" s="33"/>
      <c r="D19204" s="33" t="s">
        <v>7010</v>
      </c>
      <c r="E19204" t="str">
        <f t="shared" si="304"/>
        <v>No Data</v>
      </c>
    </row>
    <row r="19205" spans="1:5" x14ac:dyDescent="0.3">
      <c r="A19205" s="33" t="s">
        <v>2</v>
      </c>
      <c r="B19205" s="33" t="s">
        <v>53</v>
      </c>
      <c r="C19205" s="33"/>
      <c r="D19205" s="33" t="s">
        <v>1087</v>
      </c>
      <c r="E19205" t="str">
        <f t="shared" si="304"/>
        <v>No Data</v>
      </c>
    </row>
    <row r="19206" spans="1:5" x14ac:dyDescent="0.3">
      <c r="A19206" s="33" t="s">
        <v>2</v>
      </c>
      <c r="B19206" s="33" t="s">
        <v>53</v>
      </c>
      <c r="C19206" s="33"/>
      <c r="D19206" s="33" t="s">
        <v>7011</v>
      </c>
      <c r="E19206" t="str">
        <f t="shared" si="304"/>
        <v>No Data</v>
      </c>
    </row>
    <row r="19207" spans="1:5" x14ac:dyDescent="0.3">
      <c r="A19207" s="33" t="s">
        <v>126</v>
      </c>
      <c r="B19207" s="33" t="s">
        <v>72</v>
      </c>
      <c r="C19207" s="33">
        <v>147500</v>
      </c>
      <c r="D19207" s="33" t="s">
        <v>2671</v>
      </c>
      <c r="E19207" t="str">
        <f t="shared" si="304"/>
        <v>$125K-$200K</v>
      </c>
    </row>
    <row r="19208" spans="1:5" x14ac:dyDescent="0.3">
      <c r="A19208" s="33" t="s">
        <v>2</v>
      </c>
      <c r="B19208" s="33" t="s">
        <v>53</v>
      </c>
      <c r="C19208" s="33"/>
      <c r="D19208" s="33" t="s">
        <v>226</v>
      </c>
      <c r="E19208" t="str">
        <f t="shared" si="304"/>
        <v>No Data</v>
      </c>
    </row>
    <row r="19209" spans="1:5" x14ac:dyDescent="0.3">
      <c r="A19209" s="33" t="s">
        <v>125</v>
      </c>
      <c r="B19209" s="33" t="s">
        <v>53</v>
      </c>
      <c r="C19209" s="33">
        <v>132500</v>
      </c>
      <c r="D19209" s="33" t="s">
        <v>238</v>
      </c>
      <c r="E19209" t="str">
        <f t="shared" si="304"/>
        <v>$125K-$200K</v>
      </c>
    </row>
    <row r="19210" spans="1:5" x14ac:dyDescent="0.3">
      <c r="A19210" s="33" t="s">
        <v>4</v>
      </c>
      <c r="B19210" s="33" t="s">
        <v>55</v>
      </c>
      <c r="C19210" s="33">
        <v>69300</v>
      </c>
      <c r="D19210" s="33" t="s">
        <v>7012</v>
      </c>
      <c r="E19210" t="str">
        <f t="shared" si="304"/>
        <v>&lt;$75K</v>
      </c>
    </row>
    <row r="19211" spans="1:5" x14ac:dyDescent="0.3">
      <c r="A19211" s="33" t="s">
        <v>128</v>
      </c>
      <c r="B19211" s="33" t="s">
        <v>53</v>
      </c>
      <c r="C19211" s="33">
        <v>160000</v>
      </c>
      <c r="D19211" s="33" t="s">
        <v>4681</v>
      </c>
      <c r="E19211" t="str">
        <f t="shared" si="304"/>
        <v>$125K-$200K</v>
      </c>
    </row>
    <row r="19212" spans="1:5" x14ac:dyDescent="0.3">
      <c r="A19212" s="33" t="s">
        <v>2</v>
      </c>
      <c r="B19212" s="33" t="s">
        <v>81</v>
      </c>
      <c r="C19212" s="33">
        <v>100500</v>
      </c>
      <c r="D19212" s="33" t="s">
        <v>2228</v>
      </c>
      <c r="E19212" t="str">
        <f t="shared" si="304"/>
        <v>$100K-$125K</v>
      </c>
    </row>
    <row r="19213" spans="1:5" x14ac:dyDescent="0.3">
      <c r="A19213" s="33" t="s">
        <v>2</v>
      </c>
      <c r="B19213" s="33" t="s">
        <v>53</v>
      </c>
      <c r="C19213" s="33"/>
      <c r="D19213" s="33" t="s">
        <v>7013</v>
      </c>
      <c r="E19213" t="str">
        <f t="shared" si="304"/>
        <v>No Data</v>
      </c>
    </row>
    <row r="19214" spans="1:5" x14ac:dyDescent="0.3">
      <c r="A19214" s="33" t="s">
        <v>0</v>
      </c>
      <c r="B19214" s="33" t="s">
        <v>113</v>
      </c>
      <c r="C19214" s="33">
        <v>64821.5</v>
      </c>
      <c r="D19214" s="33" t="s">
        <v>4874</v>
      </c>
      <c r="E19214" t="str">
        <f t="shared" si="304"/>
        <v>&lt;$75K</v>
      </c>
    </row>
    <row r="19215" spans="1:5" x14ac:dyDescent="0.3">
      <c r="A19215" s="33" t="s">
        <v>0</v>
      </c>
      <c r="B19215" s="33" t="s">
        <v>98</v>
      </c>
      <c r="C19215" s="33">
        <v>64821.5</v>
      </c>
      <c r="D19215" s="33" t="s">
        <v>2457</v>
      </c>
      <c r="E19215" t="str">
        <f t="shared" si="304"/>
        <v>&lt;$75K</v>
      </c>
    </row>
    <row r="19216" spans="1:5" x14ac:dyDescent="0.3">
      <c r="A19216" s="33" t="s">
        <v>2</v>
      </c>
      <c r="B19216" s="33" t="s">
        <v>58</v>
      </c>
      <c r="C19216" s="33">
        <v>57500</v>
      </c>
      <c r="D19216" s="33" t="s">
        <v>811</v>
      </c>
      <c r="E19216" t="str">
        <f t="shared" si="304"/>
        <v>&lt;$75K</v>
      </c>
    </row>
    <row r="19217" spans="1:5" x14ac:dyDescent="0.3">
      <c r="A19217" s="33" t="s">
        <v>2</v>
      </c>
      <c r="B19217" s="33" t="s">
        <v>97</v>
      </c>
      <c r="C19217" s="33">
        <v>105650</v>
      </c>
      <c r="D19217" s="33" t="s">
        <v>7014</v>
      </c>
      <c r="E19217" t="str">
        <f t="shared" si="304"/>
        <v>$100K-$125K</v>
      </c>
    </row>
    <row r="19218" spans="1:5" x14ac:dyDescent="0.3">
      <c r="A19218" s="33" t="s">
        <v>2</v>
      </c>
      <c r="B19218" s="33" t="s">
        <v>53</v>
      </c>
      <c r="C19218" s="33"/>
      <c r="D19218" s="33" t="s">
        <v>7015</v>
      </c>
      <c r="E19218" t="str">
        <f t="shared" si="304"/>
        <v>No Data</v>
      </c>
    </row>
    <row r="19219" spans="1:5" x14ac:dyDescent="0.3">
      <c r="A19219" s="33" t="s">
        <v>0</v>
      </c>
      <c r="B19219" s="33" t="s">
        <v>53</v>
      </c>
      <c r="C19219" s="33">
        <v>150000</v>
      </c>
      <c r="D19219" s="33" t="s">
        <v>609</v>
      </c>
      <c r="E19219" t="str">
        <f t="shared" si="304"/>
        <v>$125K-$200K</v>
      </c>
    </row>
    <row r="19220" spans="1:5" x14ac:dyDescent="0.3">
      <c r="A19220" s="33" t="s">
        <v>4</v>
      </c>
      <c r="B19220" s="33" t="s">
        <v>53</v>
      </c>
      <c r="C19220" s="33">
        <v>65000</v>
      </c>
      <c r="D19220" s="33" t="s">
        <v>3118</v>
      </c>
      <c r="E19220" t="str">
        <f t="shared" si="304"/>
        <v>&lt;$75K</v>
      </c>
    </row>
    <row r="19221" spans="1:5" x14ac:dyDescent="0.3">
      <c r="A19221" s="33" t="s">
        <v>0</v>
      </c>
      <c r="B19221" s="33" t="s">
        <v>53</v>
      </c>
      <c r="C19221" s="33"/>
      <c r="D19221" s="33" t="s">
        <v>3987</v>
      </c>
      <c r="E19221" t="str">
        <f t="shared" si="304"/>
        <v>No Data</v>
      </c>
    </row>
    <row r="19222" spans="1:5" x14ac:dyDescent="0.3">
      <c r="A19222" s="33" t="s">
        <v>0</v>
      </c>
      <c r="B19222" s="33" t="s">
        <v>53</v>
      </c>
      <c r="C19222" s="33">
        <v>224500</v>
      </c>
      <c r="D19222" s="33" t="s">
        <v>217</v>
      </c>
      <c r="E19222" t="str">
        <f t="shared" si="304"/>
        <v>&gt;$200K</v>
      </c>
    </row>
    <row r="19223" spans="1:5" x14ac:dyDescent="0.3">
      <c r="A19223" s="33" t="s">
        <v>4</v>
      </c>
      <c r="B19223" s="33" t="s">
        <v>81</v>
      </c>
      <c r="C19223" s="33">
        <v>110000</v>
      </c>
      <c r="D19223" s="33" t="s">
        <v>2896</v>
      </c>
      <c r="E19223" t="str">
        <f t="shared" si="304"/>
        <v>$100K-$125K</v>
      </c>
    </row>
    <row r="19224" spans="1:5" x14ac:dyDescent="0.3">
      <c r="A19224" s="33" t="s">
        <v>125</v>
      </c>
      <c r="B19224" s="33" t="s">
        <v>53</v>
      </c>
      <c r="C19224" s="33">
        <v>90000</v>
      </c>
      <c r="D19224" s="33" t="s">
        <v>7016</v>
      </c>
      <c r="E19224" t="str">
        <f t="shared" si="304"/>
        <v>$75K-$100K</v>
      </c>
    </row>
    <row r="19225" spans="1:5" x14ac:dyDescent="0.3">
      <c r="A19225" s="33" t="s">
        <v>126</v>
      </c>
      <c r="B19225" s="33" t="s">
        <v>53</v>
      </c>
      <c r="C19225" s="33">
        <v>200000</v>
      </c>
      <c r="D19225" s="33" t="s">
        <v>2054</v>
      </c>
      <c r="E19225" t="str">
        <f t="shared" si="304"/>
        <v>$125K-$200K</v>
      </c>
    </row>
    <row r="19226" spans="1:5" x14ac:dyDescent="0.3">
      <c r="A19226" s="33" t="s">
        <v>4</v>
      </c>
      <c r="B19226" s="33" t="s">
        <v>54</v>
      </c>
      <c r="C19226" s="33">
        <v>75000</v>
      </c>
      <c r="D19226" s="33" t="s">
        <v>315</v>
      </c>
      <c r="E19226" t="str">
        <f t="shared" si="304"/>
        <v>&lt;$75K</v>
      </c>
    </row>
    <row r="19227" spans="1:5" x14ac:dyDescent="0.3">
      <c r="A19227" s="33" t="s">
        <v>4</v>
      </c>
      <c r="B19227" s="33" t="s">
        <v>75</v>
      </c>
      <c r="C19227" s="33">
        <v>89100</v>
      </c>
      <c r="D19227" s="33" t="s">
        <v>7017</v>
      </c>
      <c r="E19227" t="str">
        <f t="shared" si="304"/>
        <v>$75K-$100K</v>
      </c>
    </row>
    <row r="19228" spans="1:5" x14ac:dyDescent="0.3">
      <c r="A19228" s="33" t="s">
        <v>2</v>
      </c>
      <c r="B19228" s="33" t="s">
        <v>53</v>
      </c>
      <c r="C19228" s="33"/>
      <c r="D19228" s="33" t="s">
        <v>7018</v>
      </c>
      <c r="E19228" t="str">
        <f t="shared" si="304"/>
        <v>No Data</v>
      </c>
    </row>
    <row r="19229" spans="1:5" x14ac:dyDescent="0.3">
      <c r="A19229" s="33" t="s">
        <v>128</v>
      </c>
      <c r="B19229" s="33" t="s">
        <v>88</v>
      </c>
      <c r="C19229" s="33">
        <v>79200</v>
      </c>
      <c r="D19229" s="33" t="s">
        <v>7019</v>
      </c>
      <c r="E19229" t="str">
        <f t="shared" si="304"/>
        <v>$75K-$100K</v>
      </c>
    </row>
    <row r="19230" spans="1:5" x14ac:dyDescent="0.3">
      <c r="A19230" s="33" t="s">
        <v>126</v>
      </c>
      <c r="B19230" s="33" t="s">
        <v>53</v>
      </c>
      <c r="C19230" s="33">
        <v>103500</v>
      </c>
      <c r="D19230" s="33" t="s">
        <v>373</v>
      </c>
      <c r="E19230" t="str">
        <f t="shared" si="304"/>
        <v>$100K-$125K</v>
      </c>
    </row>
    <row r="19231" spans="1:5" x14ac:dyDescent="0.3">
      <c r="A19231" s="33" t="s">
        <v>4</v>
      </c>
      <c r="B19231" s="33" t="s">
        <v>124</v>
      </c>
      <c r="C19231" s="33">
        <v>96773</v>
      </c>
      <c r="D19231" s="33" t="s">
        <v>211</v>
      </c>
      <c r="E19231" t="str">
        <f t="shared" si="304"/>
        <v>$75K-$100K</v>
      </c>
    </row>
    <row r="19232" spans="1:5" x14ac:dyDescent="0.3">
      <c r="A19232" s="33" t="s">
        <v>128</v>
      </c>
      <c r="B19232" s="33" t="s">
        <v>53</v>
      </c>
      <c r="C19232" s="33">
        <v>87500</v>
      </c>
      <c r="D19232" s="33" t="s">
        <v>3970</v>
      </c>
      <c r="E19232" t="str">
        <f t="shared" si="304"/>
        <v>$75K-$100K</v>
      </c>
    </row>
    <row r="19233" spans="1:5" x14ac:dyDescent="0.3">
      <c r="A19233" s="33" t="s">
        <v>2</v>
      </c>
      <c r="B19233" s="33" t="s">
        <v>53</v>
      </c>
      <c r="C19233" s="33">
        <v>59192.5</v>
      </c>
      <c r="D19233" s="33" t="s">
        <v>7020</v>
      </c>
      <c r="E19233" t="str">
        <f t="shared" si="304"/>
        <v>&lt;$75K</v>
      </c>
    </row>
    <row r="19234" spans="1:5" x14ac:dyDescent="0.3">
      <c r="A19234" s="33" t="s">
        <v>2</v>
      </c>
      <c r="B19234" s="33" t="s">
        <v>75</v>
      </c>
      <c r="C19234" s="33">
        <v>165000</v>
      </c>
      <c r="D19234" s="33" t="s">
        <v>629</v>
      </c>
      <c r="E19234" t="str">
        <f t="shared" si="304"/>
        <v>$125K-$200K</v>
      </c>
    </row>
    <row r="19235" spans="1:5" x14ac:dyDescent="0.3">
      <c r="A19235" s="33" t="s">
        <v>1</v>
      </c>
      <c r="B19235" s="33" t="s">
        <v>53</v>
      </c>
      <c r="C19235" s="33">
        <v>200000</v>
      </c>
      <c r="D19235" s="33" t="s">
        <v>3095</v>
      </c>
      <c r="E19235" t="str">
        <f t="shared" si="304"/>
        <v>$125K-$200K</v>
      </c>
    </row>
    <row r="19236" spans="1:5" x14ac:dyDescent="0.3">
      <c r="A19236" s="33" t="s">
        <v>0</v>
      </c>
      <c r="B19236" s="33" t="s">
        <v>53</v>
      </c>
      <c r="C19236" s="33">
        <v>210000</v>
      </c>
      <c r="D19236" s="33" t="s">
        <v>1001</v>
      </c>
      <c r="E19236" t="str">
        <f t="shared" si="304"/>
        <v>&gt;$200K</v>
      </c>
    </row>
    <row r="19237" spans="1:5" x14ac:dyDescent="0.3">
      <c r="A19237" s="33" t="s">
        <v>4</v>
      </c>
      <c r="B19237" s="33" t="s">
        <v>53</v>
      </c>
      <c r="C19237" s="33">
        <v>136000</v>
      </c>
      <c r="D19237" s="33" t="s">
        <v>631</v>
      </c>
      <c r="E19237" t="str">
        <f t="shared" si="304"/>
        <v>$125K-$200K</v>
      </c>
    </row>
    <row r="19238" spans="1:5" x14ac:dyDescent="0.3">
      <c r="A19238" s="33" t="s">
        <v>4</v>
      </c>
      <c r="B19238" s="33" t="s">
        <v>53</v>
      </c>
      <c r="C19238" s="33">
        <v>90000</v>
      </c>
      <c r="D19238" s="33" t="s">
        <v>7021</v>
      </c>
      <c r="E19238" t="str">
        <f t="shared" si="304"/>
        <v>$75K-$100K</v>
      </c>
    </row>
    <row r="19239" spans="1:5" x14ac:dyDescent="0.3">
      <c r="A19239" s="33" t="s">
        <v>1</v>
      </c>
      <c r="B19239" s="33" t="s">
        <v>110</v>
      </c>
      <c r="C19239" s="33">
        <v>101029</v>
      </c>
      <c r="D19239" s="33" t="s">
        <v>6723</v>
      </c>
      <c r="E19239" t="str">
        <f t="shared" si="304"/>
        <v>$100K-$125K</v>
      </c>
    </row>
    <row r="19240" spans="1:5" x14ac:dyDescent="0.3">
      <c r="A19240" s="33" t="s">
        <v>2</v>
      </c>
      <c r="B19240" s="33" t="s">
        <v>53</v>
      </c>
      <c r="C19240" s="33">
        <v>109159</v>
      </c>
      <c r="D19240" s="33" t="s">
        <v>1704</v>
      </c>
      <c r="E19240" t="str">
        <f t="shared" si="304"/>
        <v>$100K-$125K</v>
      </c>
    </row>
    <row r="19241" spans="1:5" x14ac:dyDescent="0.3">
      <c r="A19241" s="33" t="s">
        <v>2</v>
      </c>
      <c r="B19241" s="33" t="s">
        <v>53</v>
      </c>
      <c r="C19241" s="33"/>
      <c r="D19241" s="33" t="s">
        <v>7022</v>
      </c>
      <c r="E19241" t="str">
        <f t="shared" si="304"/>
        <v>No Data</v>
      </c>
    </row>
    <row r="19242" spans="1:5" x14ac:dyDescent="0.3">
      <c r="A19242" s="33" t="s">
        <v>0</v>
      </c>
      <c r="B19242" s="33" t="s">
        <v>53</v>
      </c>
      <c r="C19242" s="33">
        <v>205000</v>
      </c>
      <c r="D19242" s="33" t="s">
        <v>1769</v>
      </c>
      <c r="E19242" t="str">
        <f t="shared" si="304"/>
        <v>&gt;$200K</v>
      </c>
    </row>
    <row r="19243" spans="1:5" x14ac:dyDescent="0.3">
      <c r="A19243" s="33" t="s">
        <v>129</v>
      </c>
      <c r="B19243" s="33" t="s">
        <v>53</v>
      </c>
      <c r="C19243" s="33">
        <v>90000</v>
      </c>
      <c r="D19243" s="33" t="s">
        <v>457</v>
      </c>
      <c r="E19243" t="str">
        <f t="shared" si="304"/>
        <v>$75K-$100K</v>
      </c>
    </row>
    <row r="19244" spans="1:5" x14ac:dyDescent="0.3">
      <c r="A19244" s="33" t="s">
        <v>0</v>
      </c>
      <c r="B19244" s="33" t="s">
        <v>75</v>
      </c>
      <c r="C19244" s="33">
        <v>89100</v>
      </c>
      <c r="D19244" s="33" t="s">
        <v>561</v>
      </c>
      <c r="E19244" t="str">
        <f t="shared" si="304"/>
        <v>$75K-$100K</v>
      </c>
    </row>
    <row r="19245" spans="1:5" x14ac:dyDescent="0.3">
      <c r="A19245" s="33" t="s">
        <v>2</v>
      </c>
      <c r="B19245" s="33" t="s">
        <v>53</v>
      </c>
      <c r="C19245" s="33">
        <v>90000</v>
      </c>
      <c r="D19245" s="33" t="s">
        <v>7023</v>
      </c>
      <c r="E19245" t="str">
        <f t="shared" si="304"/>
        <v>$75K-$100K</v>
      </c>
    </row>
    <row r="19246" spans="1:5" x14ac:dyDescent="0.3">
      <c r="A19246" s="33" t="s">
        <v>2</v>
      </c>
      <c r="B19246" s="33" t="s">
        <v>53</v>
      </c>
      <c r="C19246" s="33"/>
      <c r="D19246" s="33" t="s">
        <v>230</v>
      </c>
      <c r="E19246" t="str">
        <f t="shared" si="304"/>
        <v>No Data</v>
      </c>
    </row>
    <row r="19247" spans="1:5" x14ac:dyDescent="0.3">
      <c r="A19247" s="33" t="s">
        <v>0</v>
      </c>
      <c r="B19247" s="33" t="s">
        <v>53</v>
      </c>
      <c r="C19247" s="33">
        <v>75000</v>
      </c>
      <c r="D19247" s="33" t="s">
        <v>905</v>
      </c>
      <c r="E19247" t="str">
        <f t="shared" si="304"/>
        <v>&lt;$75K</v>
      </c>
    </row>
    <row r="19248" spans="1:5" x14ac:dyDescent="0.3">
      <c r="A19248" s="33" t="s">
        <v>52</v>
      </c>
      <c r="B19248" s="33" t="s">
        <v>53</v>
      </c>
      <c r="C19248" s="33"/>
      <c r="D19248" s="33" t="s">
        <v>4229</v>
      </c>
      <c r="E19248" t="str">
        <f t="shared" si="304"/>
        <v>No Data</v>
      </c>
    </row>
    <row r="19249" spans="1:5" x14ac:dyDescent="0.3">
      <c r="A19249" s="33" t="s">
        <v>0</v>
      </c>
      <c r="B19249" s="33" t="s">
        <v>53</v>
      </c>
      <c r="C19249" s="33">
        <v>140000</v>
      </c>
      <c r="D19249" s="33" t="s">
        <v>232</v>
      </c>
      <c r="E19249" t="str">
        <f t="shared" si="304"/>
        <v>$125K-$200K</v>
      </c>
    </row>
    <row r="19250" spans="1:5" x14ac:dyDescent="0.3">
      <c r="A19250" s="33" t="s">
        <v>2</v>
      </c>
      <c r="B19250" s="33" t="s">
        <v>53</v>
      </c>
      <c r="C19250" s="33">
        <v>78040</v>
      </c>
      <c r="D19250" s="33" t="s">
        <v>1092</v>
      </c>
      <c r="E19250" t="str">
        <f t="shared" si="304"/>
        <v>$75K-$100K</v>
      </c>
    </row>
    <row r="19251" spans="1:5" x14ac:dyDescent="0.3">
      <c r="A19251" s="33" t="s">
        <v>128</v>
      </c>
      <c r="B19251" s="33" t="s">
        <v>54</v>
      </c>
      <c r="C19251" s="33">
        <v>166000</v>
      </c>
      <c r="D19251" s="33" t="s">
        <v>7024</v>
      </c>
      <c r="E19251" t="str">
        <f t="shared" si="304"/>
        <v>$125K-$200K</v>
      </c>
    </row>
    <row r="19252" spans="1:5" x14ac:dyDescent="0.3">
      <c r="A19252" s="33" t="s">
        <v>0</v>
      </c>
      <c r="B19252" s="33" t="s">
        <v>53</v>
      </c>
      <c r="C19252" s="33">
        <v>190500</v>
      </c>
      <c r="D19252" s="33" t="s">
        <v>611</v>
      </c>
      <c r="E19252" t="str">
        <f t="shared" si="304"/>
        <v>$125K-$200K</v>
      </c>
    </row>
    <row r="19253" spans="1:5" x14ac:dyDescent="0.3">
      <c r="A19253" s="33" t="s">
        <v>0</v>
      </c>
      <c r="B19253" s="33" t="s">
        <v>53</v>
      </c>
      <c r="C19253" s="33">
        <v>132500</v>
      </c>
      <c r="D19253" s="33" t="s">
        <v>840</v>
      </c>
      <c r="E19253" t="str">
        <f t="shared" si="304"/>
        <v>$125K-$200K</v>
      </c>
    </row>
    <row r="19254" spans="1:5" x14ac:dyDescent="0.3">
      <c r="A19254" s="33" t="s">
        <v>0</v>
      </c>
      <c r="B19254" s="33" t="s">
        <v>73</v>
      </c>
      <c r="C19254" s="33">
        <v>90670</v>
      </c>
      <c r="D19254" s="33" t="s">
        <v>262</v>
      </c>
      <c r="E19254" t="str">
        <f t="shared" si="304"/>
        <v>$75K-$100K</v>
      </c>
    </row>
    <row r="19255" spans="1:5" x14ac:dyDescent="0.3">
      <c r="A19255" s="33" t="s">
        <v>2</v>
      </c>
      <c r="B19255" s="33" t="s">
        <v>53</v>
      </c>
      <c r="C19255" s="33"/>
      <c r="D19255" s="33" t="s">
        <v>1279</v>
      </c>
      <c r="E19255" t="str">
        <f t="shared" si="304"/>
        <v>No Data</v>
      </c>
    </row>
    <row r="19256" spans="1:5" x14ac:dyDescent="0.3">
      <c r="A19256" s="33" t="s">
        <v>2</v>
      </c>
      <c r="B19256" s="33" t="s">
        <v>53</v>
      </c>
      <c r="C19256" s="33"/>
      <c r="D19256" s="33" t="s">
        <v>7025</v>
      </c>
      <c r="E19256" t="str">
        <f t="shared" si="304"/>
        <v>No Data</v>
      </c>
    </row>
    <row r="19257" spans="1:5" x14ac:dyDescent="0.3">
      <c r="A19257" s="33" t="s">
        <v>128</v>
      </c>
      <c r="B19257" s="33" t="s">
        <v>54</v>
      </c>
      <c r="C19257" s="33">
        <v>140000</v>
      </c>
      <c r="D19257" s="33" t="s">
        <v>5043</v>
      </c>
      <c r="E19257" t="str">
        <f t="shared" si="304"/>
        <v>$125K-$200K</v>
      </c>
    </row>
    <row r="19258" spans="1:5" x14ac:dyDescent="0.3">
      <c r="A19258" s="33" t="s">
        <v>4</v>
      </c>
      <c r="B19258" s="33" t="s">
        <v>54</v>
      </c>
      <c r="C19258" s="33">
        <v>150000</v>
      </c>
      <c r="D19258" s="33" t="s">
        <v>315</v>
      </c>
      <c r="E19258" t="str">
        <f t="shared" si="304"/>
        <v>$125K-$200K</v>
      </c>
    </row>
    <row r="19259" spans="1:5" x14ac:dyDescent="0.3">
      <c r="A19259" s="33" t="s">
        <v>2</v>
      </c>
      <c r="B19259" s="33" t="s">
        <v>53</v>
      </c>
      <c r="C19259" s="33"/>
      <c r="D19259" s="33" t="s">
        <v>3566</v>
      </c>
      <c r="E19259" t="str">
        <f t="shared" si="304"/>
        <v>No Data</v>
      </c>
    </row>
    <row r="19260" spans="1:5" x14ac:dyDescent="0.3">
      <c r="A19260" s="33" t="s">
        <v>128</v>
      </c>
      <c r="B19260" s="33" t="s">
        <v>53</v>
      </c>
      <c r="C19260" s="33"/>
      <c r="D19260" s="33" t="s">
        <v>1412</v>
      </c>
      <c r="E19260" t="str">
        <f t="shared" si="304"/>
        <v>No Data</v>
      </c>
    </row>
    <row r="19261" spans="1:5" x14ac:dyDescent="0.3">
      <c r="A19261" s="33" t="s">
        <v>0</v>
      </c>
      <c r="B19261" s="33" t="s">
        <v>53</v>
      </c>
      <c r="C19261" s="33">
        <v>75000</v>
      </c>
      <c r="D19261" s="33" t="s">
        <v>7026</v>
      </c>
      <c r="E19261" t="str">
        <f t="shared" si="304"/>
        <v>&lt;$75K</v>
      </c>
    </row>
    <row r="19262" spans="1:5" x14ac:dyDescent="0.3">
      <c r="A19262" s="33" t="s">
        <v>2</v>
      </c>
      <c r="B19262" s="33" t="s">
        <v>53</v>
      </c>
      <c r="C19262" s="33"/>
      <c r="D19262" s="33" t="s">
        <v>926</v>
      </c>
      <c r="E19262" t="str">
        <f t="shared" si="304"/>
        <v>No Data</v>
      </c>
    </row>
    <row r="19263" spans="1:5" x14ac:dyDescent="0.3">
      <c r="A19263" s="33" t="s">
        <v>2</v>
      </c>
      <c r="B19263" s="33" t="s">
        <v>53</v>
      </c>
      <c r="C19263" s="33">
        <v>95650</v>
      </c>
      <c r="D19263" s="33" t="s">
        <v>299</v>
      </c>
      <c r="E19263" t="str">
        <f t="shared" si="304"/>
        <v>$75K-$100K</v>
      </c>
    </row>
    <row r="19264" spans="1:5" x14ac:dyDescent="0.3">
      <c r="A19264" s="33" t="s">
        <v>0</v>
      </c>
      <c r="B19264" s="33" t="s">
        <v>53</v>
      </c>
      <c r="C19264" s="33">
        <v>233000</v>
      </c>
      <c r="D19264" s="33" t="s">
        <v>431</v>
      </c>
      <c r="E19264" t="str">
        <f t="shared" si="304"/>
        <v>&gt;$200K</v>
      </c>
    </row>
    <row r="19265" spans="1:5" x14ac:dyDescent="0.3">
      <c r="A19265" s="33" t="s">
        <v>126</v>
      </c>
      <c r="B19265" s="33" t="s">
        <v>81</v>
      </c>
      <c r="C19265" s="33">
        <v>96773</v>
      </c>
      <c r="D19265" s="33" t="s">
        <v>7027</v>
      </c>
      <c r="E19265" t="str">
        <f t="shared" si="304"/>
        <v>$75K-$100K</v>
      </c>
    </row>
    <row r="19266" spans="1:5" x14ac:dyDescent="0.3">
      <c r="A19266" s="33" t="s">
        <v>129</v>
      </c>
      <c r="B19266" s="33" t="s">
        <v>86</v>
      </c>
      <c r="C19266" s="33">
        <v>89100</v>
      </c>
      <c r="D19266" s="33" t="s">
        <v>4636</v>
      </c>
      <c r="E19266" t="str">
        <f t="shared" si="304"/>
        <v>$75K-$100K</v>
      </c>
    </row>
    <row r="19267" spans="1:5" x14ac:dyDescent="0.3">
      <c r="A19267" s="33" t="s">
        <v>2</v>
      </c>
      <c r="B19267" s="33" t="s">
        <v>81</v>
      </c>
      <c r="C19267" s="33">
        <v>57500</v>
      </c>
      <c r="D19267" s="33" t="s">
        <v>2228</v>
      </c>
      <c r="E19267" t="str">
        <f t="shared" ref="E19267:E19330" si="305">_xlfn.XLOOKUP(C19267,$H$16:$H$21,$G$16:$G$21,,1)</f>
        <v>&lt;$75K</v>
      </c>
    </row>
    <row r="19268" spans="1:5" x14ac:dyDescent="0.3">
      <c r="A19268" s="33" t="s">
        <v>2</v>
      </c>
      <c r="B19268" s="33" t="s">
        <v>53</v>
      </c>
      <c r="C19268" s="33">
        <v>55000</v>
      </c>
      <c r="D19268" s="33" t="s">
        <v>7028</v>
      </c>
      <c r="E19268" t="str">
        <f t="shared" si="305"/>
        <v>&lt;$75K</v>
      </c>
    </row>
    <row r="19269" spans="1:5" x14ac:dyDescent="0.3">
      <c r="A19269" s="33" t="s">
        <v>125</v>
      </c>
      <c r="B19269" s="33" t="s">
        <v>88</v>
      </c>
      <c r="C19269" s="33">
        <v>79200</v>
      </c>
      <c r="D19269" s="33" t="s">
        <v>6288</v>
      </c>
      <c r="E19269" t="str">
        <f t="shared" si="305"/>
        <v>$75K-$100K</v>
      </c>
    </row>
    <row r="19270" spans="1:5" x14ac:dyDescent="0.3">
      <c r="A19270" s="33" t="s">
        <v>4</v>
      </c>
      <c r="B19270" s="33" t="s">
        <v>53</v>
      </c>
      <c r="C19270" s="33">
        <v>125000</v>
      </c>
      <c r="D19270" s="33" t="s">
        <v>391</v>
      </c>
      <c r="E19270" t="str">
        <f t="shared" si="305"/>
        <v>$100K-$125K</v>
      </c>
    </row>
    <row r="19271" spans="1:5" x14ac:dyDescent="0.3">
      <c r="A19271" s="33" t="s">
        <v>4</v>
      </c>
      <c r="B19271" s="33" t="s">
        <v>53</v>
      </c>
      <c r="C19271" s="33">
        <v>203000</v>
      </c>
      <c r="D19271" s="33" t="s">
        <v>225</v>
      </c>
      <c r="E19271" t="str">
        <f t="shared" si="305"/>
        <v>&gt;$200K</v>
      </c>
    </row>
    <row r="19272" spans="1:5" x14ac:dyDescent="0.3">
      <c r="A19272" s="33" t="s">
        <v>4</v>
      </c>
      <c r="B19272" s="33" t="s">
        <v>53</v>
      </c>
      <c r="C19272" s="33">
        <v>235000</v>
      </c>
      <c r="D19272" s="33" t="s">
        <v>4375</v>
      </c>
      <c r="E19272" t="str">
        <f t="shared" si="305"/>
        <v>&gt;$200K</v>
      </c>
    </row>
    <row r="19273" spans="1:5" x14ac:dyDescent="0.3">
      <c r="A19273" s="33" t="s">
        <v>1</v>
      </c>
      <c r="B19273" s="33" t="s">
        <v>163</v>
      </c>
      <c r="C19273" s="33">
        <v>72000</v>
      </c>
      <c r="D19273" s="33" t="s">
        <v>2217</v>
      </c>
      <c r="E19273" t="str">
        <f t="shared" si="305"/>
        <v>&lt;$75K</v>
      </c>
    </row>
    <row r="19274" spans="1:5" x14ac:dyDescent="0.3">
      <c r="A19274" s="33" t="s">
        <v>4</v>
      </c>
      <c r="B19274" s="33" t="s">
        <v>53</v>
      </c>
      <c r="C19274" s="33"/>
      <c r="D19274" s="33" t="s">
        <v>441</v>
      </c>
      <c r="E19274" t="str">
        <f t="shared" si="305"/>
        <v>No Data</v>
      </c>
    </row>
    <row r="19275" spans="1:5" x14ac:dyDescent="0.3">
      <c r="A19275" s="33" t="s">
        <v>0</v>
      </c>
      <c r="B19275" s="33" t="s">
        <v>53</v>
      </c>
      <c r="C19275" s="33"/>
      <c r="D19275" s="33" t="s">
        <v>366</v>
      </c>
      <c r="E19275" t="str">
        <f t="shared" si="305"/>
        <v>No Data</v>
      </c>
    </row>
    <row r="19276" spans="1:5" x14ac:dyDescent="0.3">
      <c r="A19276" s="33" t="s">
        <v>125</v>
      </c>
      <c r="B19276" s="33" t="s">
        <v>53</v>
      </c>
      <c r="C19276" s="33">
        <v>89396.5</v>
      </c>
      <c r="D19276" s="33" t="s">
        <v>7029</v>
      </c>
      <c r="E19276" t="str">
        <f t="shared" si="305"/>
        <v>$75K-$100K</v>
      </c>
    </row>
    <row r="19277" spans="1:5" x14ac:dyDescent="0.3">
      <c r="A19277" s="33" t="s">
        <v>2</v>
      </c>
      <c r="B19277" s="33" t="s">
        <v>53</v>
      </c>
      <c r="C19277" s="33"/>
      <c r="D19277" s="33" t="s">
        <v>7030</v>
      </c>
      <c r="E19277" t="str">
        <f t="shared" si="305"/>
        <v>No Data</v>
      </c>
    </row>
    <row r="19278" spans="1:5" x14ac:dyDescent="0.3">
      <c r="A19278" s="33" t="s">
        <v>4</v>
      </c>
      <c r="B19278" s="33" t="s">
        <v>53</v>
      </c>
      <c r="C19278" s="33">
        <v>115000</v>
      </c>
      <c r="D19278" s="33" t="s">
        <v>299</v>
      </c>
      <c r="E19278" t="str">
        <f t="shared" si="305"/>
        <v>$100K-$125K</v>
      </c>
    </row>
    <row r="19279" spans="1:5" x14ac:dyDescent="0.3">
      <c r="A19279" s="33" t="s">
        <v>129</v>
      </c>
      <c r="B19279" s="33" t="s">
        <v>67</v>
      </c>
      <c r="C19279" s="33">
        <v>64800</v>
      </c>
      <c r="D19279" s="33" t="s">
        <v>913</v>
      </c>
      <c r="E19279" t="str">
        <f t="shared" si="305"/>
        <v>&lt;$75K</v>
      </c>
    </row>
    <row r="19280" spans="1:5" x14ac:dyDescent="0.3">
      <c r="A19280" s="33" t="s">
        <v>2</v>
      </c>
      <c r="B19280" s="33" t="s">
        <v>53</v>
      </c>
      <c r="C19280" s="33">
        <v>118500</v>
      </c>
      <c r="D19280" s="33" t="s">
        <v>3881</v>
      </c>
      <c r="E19280" t="str">
        <f t="shared" si="305"/>
        <v>$100K-$125K</v>
      </c>
    </row>
    <row r="19281" spans="1:5" x14ac:dyDescent="0.3">
      <c r="A19281" s="33" t="s">
        <v>128</v>
      </c>
      <c r="B19281" s="33" t="s">
        <v>72</v>
      </c>
      <c r="C19281" s="33">
        <v>170575</v>
      </c>
      <c r="D19281" s="33" t="s">
        <v>5350</v>
      </c>
      <c r="E19281" t="str">
        <f t="shared" si="305"/>
        <v>$125K-$200K</v>
      </c>
    </row>
    <row r="19282" spans="1:5" x14ac:dyDescent="0.3">
      <c r="A19282" s="33" t="s">
        <v>52</v>
      </c>
      <c r="B19282" s="33" t="s">
        <v>53</v>
      </c>
      <c r="C19282" s="33">
        <v>70000</v>
      </c>
      <c r="D19282" s="33" t="s">
        <v>248</v>
      </c>
      <c r="E19282" t="str">
        <f t="shared" si="305"/>
        <v>&lt;$75K</v>
      </c>
    </row>
    <row r="19283" spans="1:5" x14ac:dyDescent="0.3">
      <c r="A19283" s="33" t="s">
        <v>0</v>
      </c>
      <c r="B19283" s="33" t="s">
        <v>53</v>
      </c>
      <c r="C19283" s="33"/>
      <c r="D19283" s="33" t="s">
        <v>1698</v>
      </c>
      <c r="E19283" t="str">
        <f t="shared" si="305"/>
        <v>No Data</v>
      </c>
    </row>
    <row r="19284" spans="1:5" x14ac:dyDescent="0.3">
      <c r="A19284" s="33" t="s">
        <v>2</v>
      </c>
      <c r="B19284" s="33" t="s">
        <v>72</v>
      </c>
      <c r="C19284" s="33">
        <v>100500</v>
      </c>
      <c r="D19284" s="33" t="s">
        <v>4152</v>
      </c>
      <c r="E19284" t="str">
        <f t="shared" si="305"/>
        <v>$100K-$125K</v>
      </c>
    </row>
    <row r="19285" spans="1:5" x14ac:dyDescent="0.3">
      <c r="A19285" s="33" t="s">
        <v>126</v>
      </c>
      <c r="B19285" s="33" t="s">
        <v>53</v>
      </c>
      <c r="C19285" s="33">
        <v>160000</v>
      </c>
      <c r="D19285" s="33" t="s">
        <v>852</v>
      </c>
      <c r="E19285" t="str">
        <f t="shared" si="305"/>
        <v>$125K-$200K</v>
      </c>
    </row>
    <row r="19286" spans="1:5" x14ac:dyDescent="0.3">
      <c r="A19286" s="33" t="s">
        <v>0</v>
      </c>
      <c r="B19286" s="33" t="s">
        <v>53</v>
      </c>
      <c r="C19286" s="33">
        <v>175000</v>
      </c>
      <c r="D19286" s="33" t="s">
        <v>238</v>
      </c>
      <c r="E19286" t="str">
        <f t="shared" si="305"/>
        <v>$125K-$200K</v>
      </c>
    </row>
    <row r="19287" spans="1:5" x14ac:dyDescent="0.3">
      <c r="A19287" s="33" t="s">
        <v>2</v>
      </c>
      <c r="B19287" s="33" t="s">
        <v>53</v>
      </c>
      <c r="C19287" s="33"/>
      <c r="D19287" s="33" t="s">
        <v>4227</v>
      </c>
      <c r="E19287" t="str">
        <f t="shared" si="305"/>
        <v>No Data</v>
      </c>
    </row>
    <row r="19288" spans="1:5" x14ac:dyDescent="0.3">
      <c r="A19288" s="33" t="s">
        <v>128</v>
      </c>
      <c r="B19288" s="33" t="s">
        <v>53</v>
      </c>
      <c r="C19288" s="33">
        <v>145000</v>
      </c>
      <c r="D19288" s="33" t="s">
        <v>252</v>
      </c>
      <c r="E19288" t="str">
        <f t="shared" si="305"/>
        <v>$125K-$200K</v>
      </c>
    </row>
    <row r="19289" spans="1:5" x14ac:dyDescent="0.3">
      <c r="A19289" s="33" t="s">
        <v>0</v>
      </c>
      <c r="B19289" s="33" t="s">
        <v>53</v>
      </c>
      <c r="C19289" s="33">
        <v>125000</v>
      </c>
      <c r="D19289" s="33" t="s">
        <v>230</v>
      </c>
      <c r="E19289" t="str">
        <f t="shared" si="305"/>
        <v>$100K-$125K</v>
      </c>
    </row>
    <row r="19290" spans="1:5" x14ac:dyDescent="0.3">
      <c r="A19290" s="33" t="s">
        <v>2</v>
      </c>
      <c r="B19290" s="33" t="s">
        <v>53</v>
      </c>
      <c r="C19290" s="33">
        <v>118965</v>
      </c>
      <c r="D19290" s="33" t="s">
        <v>4641</v>
      </c>
      <c r="E19290" t="str">
        <f t="shared" si="305"/>
        <v>$100K-$125K</v>
      </c>
    </row>
    <row r="19291" spans="1:5" x14ac:dyDescent="0.3">
      <c r="A19291" s="33" t="s">
        <v>2</v>
      </c>
      <c r="B19291" s="33" t="s">
        <v>53</v>
      </c>
      <c r="C19291" s="33">
        <v>86500</v>
      </c>
      <c r="D19291" s="33" t="s">
        <v>7031</v>
      </c>
      <c r="E19291" t="str">
        <f t="shared" si="305"/>
        <v>$75K-$100K</v>
      </c>
    </row>
    <row r="19292" spans="1:5" x14ac:dyDescent="0.3">
      <c r="A19292" s="33" t="s">
        <v>0</v>
      </c>
      <c r="B19292" s="33" t="s">
        <v>53</v>
      </c>
      <c r="C19292" s="33">
        <v>132128.1875</v>
      </c>
      <c r="D19292" s="33" t="s">
        <v>4182</v>
      </c>
      <c r="E19292" t="str">
        <f t="shared" si="305"/>
        <v>$125K-$200K</v>
      </c>
    </row>
    <row r="19293" spans="1:5" x14ac:dyDescent="0.3">
      <c r="A19293" s="33" t="s">
        <v>0</v>
      </c>
      <c r="B19293" s="33" t="s">
        <v>69</v>
      </c>
      <c r="C19293" s="33">
        <v>56700</v>
      </c>
      <c r="D19293" s="33" t="s">
        <v>5027</v>
      </c>
      <c r="E19293" t="str">
        <f t="shared" si="305"/>
        <v>&lt;$75K</v>
      </c>
    </row>
    <row r="19294" spans="1:5" x14ac:dyDescent="0.3">
      <c r="A19294" s="33" t="s">
        <v>0</v>
      </c>
      <c r="B19294" s="33" t="s">
        <v>56</v>
      </c>
      <c r="C19294" s="33">
        <v>95200</v>
      </c>
      <c r="D19294" s="33" t="s">
        <v>7032</v>
      </c>
      <c r="E19294" t="str">
        <f t="shared" si="305"/>
        <v>$75K-$100K</v>
      </c>
    </row>
    <row r="19295" spans="1:5" x14ac:dyDescent="0.3">
      <c r="A19295" s="33" t="s">
        <v>128</v>
      </c>
      <c r="B19295" s="33" t="s">
        <v>53</v>
      </c>
      <c r="C19295" s="33">
        <v>327330</v>
      </c>
      <c r="D19295" s="33" t="s">
        <v>571</v>
      </c>
      <c r="E19295" t="str">
        <f t="shared" si="305"/>
        <v>&gt;$200K</v>
      </c>
    </row>
    <row r="19296" spans="1:5" x14ac:dyDescent="0.3">
      <c r="A19296" s="33" t="s">
        <v>0</v>
      </c>
      <c r="B19296" s="33" t="s">
        <v>53</v>
      </c>
      <c r="C19296" s="33">
        <v>225000</v>
      </c>
      <c r="D19296" s="33" t="s">
        <v>292</v>
      </c>
      <c r="E19296" t="str">
        <f t="shared" si="305"/>
        <v>&gt;$200K</v>
      </c>
    </row>
    <row r="19297" spans="1:5" x14ac:dyDescent="0.3">
      <c r="A19297" s="33" t="s">
        <v>128</v>
      </c>
      <c r="B19297" s="33" t="s">
        <v>53</v>
      </c>
      <c r="C19297" s="33">
        <v>115000</v>
      </c>
      <c r="D19297" s="33" t="s">
        <v>951</v>
      </c>
      <c r="E19297" t="str">
        <f t="shared" si="305"/>
        <v>$100K-$125K</v>
      </c>
    </row>
    <row r="19298" spans="1:5" x14ac:dyDescent="0.3">
      <c r="A19298" s="33" t="s">
        <v>2</v>
      </c>
      <c r="B19298" s="33" t="s">
        <v>53</v>
      </c>
      <c r="C19298" s="33"/>
      <c r="D19298" s="33" t="s">
        <v>1062</v>
      </c>
      <c r="E19298" t="str">
        <f t="shared" si="305"/>
        <v>No Data</v>
      </c>
    </row>
    <row r="19299" spans="1:5" x14ac:dyDescent="0.3">
      <c r="A19299" s="33" t="s">
        <v>1</v>
      </c>
      <c r="B19299" s="33" t="s">
        <v>69</v>
      </c>
      <c r="C19299" s="33">
        <v>56700</v>
      </c>
      <c r="D19299" s="33" t="s">
        <v>211</v>
      </c>
      <c r="E19299" t="str">
        <f t="shared" si="305"/>
        <v>&lt;$75K</v>
      </c>
    </row>
    <row r="19300" spans="1:5" x14ac:dyDescent="0.3">
      <c r="A19300" s="33" t="s">
        <v>4</v>
      </c>
      <c r="B19300" s="33" t="s">
        <v>53</v>
      </c>
      <c r="C19300" s="33">
        <v>113836.5</v>
      </c>
      <c r="D19300" s="33" t="s">
        <v>232</v>
      </c>
      <c r="E19300" t="str">
        <f t="shared" si="305"/>
        <v>$100K-$125K</v>
      </c>
    </row>
    <row r="19301" spans="1:5" x14ac:dyDescent="0.3">
      <c r="A19301" s="33" t="s">
        <v>52</v>
      </c>
      <c r="B19301" s="33" t="s">
        <v>53</v>
      </c>
      <c r="C19301" s="33"/>
      <c r="D19301" s="33" t="s">
        <v>4015</v>
      </c>
      <c r="E19301" t="str">
        <f t="shared" si="305"/>
        <v>No Data</v>
      </c>
    </row>
    <row r="19302" spans="1:5" x14ac:dyDescent="0.3">
      <c r="A19302" s="33" t="s">
        <v>2</v>
      </c>
      <c r="B19302" s="33" t="s">
        <v>72</v>
      </c>
      <c r="C19302" s="33">
        <v>75000</v>
      </c>
      <c r="D19302" s="33" t="s">
        <v>898</v>
      </c>
      <c r="E19302" t="str">
        <f t="shared" si="305"/>
        <v>&lt;$75K</v>
      </c>
    </row>
    <row r="19303" spans="1:5" x14ac:dyDescent="0.3">
      <c r="A19303" s="33" t="s">
        <v>4</v>
      </c>
      <c r="B19303" s="33" t="s">
        <v>53</v>
      </c>
      <c r="C19303" s="33">
        <v>115000</v>
      </c>
      <c r="D19303" s="33" t="s">
        <v>2426</v>
      </c>
      <c r="E19303" t="str">
        <f t="shared" si="305"/>
        <v>$100K-$125K</v>
      </c>
    </row>
    <row r="19304" spans="1:5" x14ac:dyDescent="0.3">
      <c r="A19304" s="33" t="s">
        <v>126</v>
      </c>
      <c r="B19304" s="33" t="s">
        <v>53</v>
      </c>
      <c r="C19304" s="33">
        <v>175000</v>
      </c>
      <c r="D19304" s="33" t="s">
        <v>265</v>
      </c>
      <c r="E19304" t="str">
        <f t="shared" si="305"/>
        <v>$125K-$200K</v>
      </c>
    </row>
    <row r="19305" spans="1:5" x14ac:dyDescent="0.3">
      <c r="A19305" s="33" t="s">
        <v>0</v>
      </c>
      <c r="B19305" s="33" t="s">
        <v>53</v>
      </c>
      <c r="C19305" s="33">
        <v>85000</v>
      </c>
      <c r="D19305" s="33" t="s">
        <v>675</v>
      </c>
      <c r="E19305" t="str">
        <f t="shared" si="305"/>
        <v>$75K-$100K</v>
      </c>
    </row>
    <row r="19306" spans="1:5" x14ac:dyDescent="0.3">
      <c r="A19306" s="33" t="s">
        <v>0</v>
      </c>
      <c r="B19306" s="33" t="s">
        <v>53</v>
      </c>
      <c r="C19306" s="33">
        <v>69962.5</v>
      </c>
      <c r="D19306" s="33" t="s">
        <v>2434</v>
      </c>
      <c r="E19306" t="str">
        <f t="shared" si="305"/>
        <v>&lt;$75K</v>
      </c>
    </row>
    <row r="19307" spans="1:5" x14ac:dyDescent="0.3">
      <c r="A19307" s="33" t="s">
        <v>4</v>
      </c>
      <c r="B19307" s="33" t="s">
        <v>120</v>
      </c>
      <c r="C19307" s="33">
        <v>56700</v>
      </c>
      <c r="D19307" s="33" t="s">
        <v>494</v>
      </c>
      <c r="E19307" t="str">
        <f t="shared" si="305"/>
        <v>&lt;$75K</v>
      </c>
    </row>
    <row r="19308" spans="1:5" x14ac:dyDescent="0.3">
      <c r="A19308" s="33" t="s">
        <v>129</v>
      </c>
      <c r="B19308" s="33" t="s">
        <v>53</v>
      </c>
      <c r="C19308" s="33"/>
      <c r="D19308" s="33" t="s">
        <v>729</v>
      </c>
      <c r="E19308" t="str">
        <f t="shared" si="305"/>
        <v>No Data</v>
      </c>
    </row>
    <row r="19309" spans="1:5" x14ac:dyDescent="0.3">
      <c r="A19309" s="33" t="s">
        <v>52</v>
      </c>
      <c r="B19309" s="33" t="s">
        <v>88</v>
      </c>
      <c r="C19309" s="33">
        <v>79200</v>
      </c>
      <c r="D19309" s="33" t="s">
        <v>211</v>
      </c>
      <c r="E19309" t="str">
        <f t="shared" si="305"/>
        <v>$75K-$100K</v>
      </c>
    </row>
    <row r="19310" spans="1:5" x14ac:dyDescent="0.3">
      <c r="A19310" s="33" t="s">
        <v>0</v>
      </c>
      <c r="B19310" s="33" t="s">
        <v>53</v>
      </c>
      <c r="C19310" s="33"/>
      <c r="D19310" s="33" t="s">
        <v>7033</v>
      </c>
      <c r="E19310" t="str">
        <f t="shared" si="305"/>
        <v>No Data</v>
      </c>
    </row>
    <row r="19311" spans="1:5" x14ac:dyDescent="0.3">
      <c r="A19311" s="33" t="s">
        <v>128</v>
      </c>
      <c r="B19311" s="33" t="s">
        <v>53</v>
      </c>
      <c r="C19311" s="33">
        <v>121162.5</v>
      </c>
      <c r="D19311" s="33" t="s">
        <v>950</v>
      </c>
      <c r="E19311" t="str">
        <f t="shared" si="305"/>
        <v>$100K-$125K</v>
      </c>
    </row>
    <row r="19312" spans="1:5" x14ac:dyDescent="0.3">
      <c r="A19312" s="33" t="s">
        <v>4</v>
      </c>
      <c r="B19312" s="33" t="s">
        <v>54</v>
      </c>
      <c r="C19312" s="33"/>
      <c r="D19312" s="33" t="s">
        <v>7034</v>
      </c>
      <c r="E19312" t="str">
        <f t="shared" si="305"/>
        <v>No Data</v>
      </c>
    </row>
    <row r="19313" spans="1:5" x14ac:dyDescent="0.3">
      <c r="A19313" s="33" t="s">
        <v>0</v>
      </c>
      <c r="B19313" s="33" t="s">
        <v>95</v>
      </c>
      <c r="C19313" s="33">
        <v>53416.5</v>
      </c>
      <c r="D19313" s="33" t="s">
        <v>1811</v>
      </c>
      <c r="E19313" t="str">
        <f t="shared" si="305"/>
        <v>&lt;$75K</v>
      </c>
    </row>
    <row r="19314" spans="1:5" x14ac:dyDescent="0.3">
      <c r="A19314" s="33" t="s">
        <v>4</v>
      </c>
      <c r="B19314" s="33" t="s">
        <v>54</v>
      </c>
      <c r="C19314" s="33">
        <v>150000</v>
      </c>
      <c r="D19314" s="33" t="s">
        <v>7035</v>
      </c>
      <c r="E19314" t="str">
        <f t="shared" si="305"/>
        <v>$125K-$200K</v>
      </c>
    </row>
    <row r="19315" spans="1:5" x14ac:dyDescent="0.3">
      <c r="A19315" s="33" t="s">
        <v>0</v>
      </c>
      <c r="B19315" s="33" t="s">
        <v>69</v>
      </c>
      <c r="C19315" s="33">
        <v>157500</v>
      </c>
      <c r="D19315" s="33" t="s">
        <v>211</v>
      </c>
      <c r="E19315" t="str">
        <f t="shared" si="305"/>
        <v>$125K-$200K</v>
      </c>
    </row>
    <row r="19316" spans="1:5" x14ac:dyDescent="0.3">
      <c r="A19316" s="33" t="s">
        <v>4</v>
      </c>
      <c r="B19316" s="33" t="s">
        <v>121</v>
      </c>
      <c r="C19316" s="33">
        <v>79200</v>
      </c>
      <c r="D19316" s="33" t="s">
        <v>211</v>
      </c>
      <c r="E19316" t="str">
        <f t="shared" si="305"/>
        <v>$75K-$100K</v>
      </c>
    </row>
    <row r="19317" spans="1:5" x14ac:dyDescent="0.3">
      <c r="A19317" s="33" t="s">
        <v>2</v>
      </c>
      <c r="B19317" s="33" t="s">
        <v>53</v>
      </c>
      <c r="C19317" s="33">
        <v>77400</v>
      </c>
      <c r="D19317" s="33" t="s">
        <v>5569</v>
      </c>
      <c r="E19317" t="str">
        <f t="shared" si="305"/>
        <v>$75K-$100K</v>
      </c>
    </row>
    <row r="19318" spans="1:5" x14ac:dyDescent="0.3">
      <c r="A19318" s="33" t="s">
        <v>0</v>
      </c>
      <c r="B19318" s="33" t="s">
        <v>53</v>
      </c>
      <c r="C19318" s="33">
        <v>165000</v>
      </c>
      <c r="D19318" s="33" t="s">
        <v>2314</v>
      </c>
      <c r="E19318" t="str">
        <f t="shared" si="305"/>
        <v>$125K-$200K</v>
      </c>
    </row>
    <row r="19319" spans="1:5" x14ac:dyDescent="0.3">
      <c r="A19319" s="33" t="s">
        <v>0</v>
      </c>
      <c r="B19319" s="33" t="s">
        <v>72</v>
      </c>
      <c r="C19319" s="33">
        <v>105300</v>
      </c>
      <c r="D19319" s="33" t="s">
        <v>1076</v>
      </c>
      <c r="E19319" t="str">
        <f t="shared" si="305"/>
        <v>$100K-$125K</v>
      </c>
    </row>
    <row r="19320" spans="1:5" x14ac:dyDescent="0.3">
      <c r="A19320" s="33" t="s">
        <v>129</v>
      </c>
      <c r="B19320" s="33" t="s">
        <v>53</v>
      </c>
      <c r="C19320" s="33">
        <v>125000</v>
      </c>
      <c r="D19320" s="33" t="s">
        <v>7036</v>
      </c>
      <c r="E19320" t="str">
        <f t="shared" si="305"/>
        <v>$100K-$125K</v>
      </c>
    </row>
    <row r="19321" spans="1:5" x14ac:dyDescent="0.3">
      <c r="A19321" s="33" t="s">
        <v>4</v>
      </c>
      <c r="B19321" s="33" t="s">
        <v>53</v>
      </c>
      <c r="C19321" s="33">
        <v>90000</v>
      </c>
      <c r="D19321" s="33" t="s">
        <v>449</v>
      </c>
      <c r="E19321" t="str">
        <f t="shared" si="305"/>
        <v>$75K-$100K</v>
      </c>
    </row>
    <row r="19322" spans="1:5" x14ac:dyDescent="0.3">
      <c r="A19322" s="33" t="s">
        <v>2</v>
      </c>
      <c r="B19322" s="33" t="s">
        <v>53</v>
      </c>
      <c r="C19322" s="33">
        <v>160542.5</v>
      </c>
      <c r="D19322" s="33" t="s">
        <v>3679</v>
      </c>
      <c r="E19322" t="str">
        <f t="shared" si="305"/>
        <v>$125K-$200K</v>
      </c>
    </row>
    <row r="19323" spans="1:5" x14ac:dyDescent="0.3">
      <c r="A19323" s="33" t="s">
        <v>0</v>
      </c>
      <c r="B19323" s="33" t="s">
        <v>53</v>
      </c>
      <c r="C19323" s="33">
        <v>234000</v>
      </c>
      <c r="D19323" s="33" t="s">
        <v>217</v>
      </c>
      <c r="E19323" t="str">
        <f t="shared" si="305"/>
        <v>&gt;$200K</v>
      </c>
    </row>
    <row r="19324" spans="1:5" x14ac:dyDescent="0.3">
      <c r="A19324" s="33" t="s">
        <v>129</v>
      </c>
      <c r="B19324" s="33" t="s">
        <v>69</v>
      </c>
      <c r="C19324" s="33">
        <v>56700</v>
      </c>
      <c r="D19324" s="33" t="s">
        <v>211</v>
      </c>
      <c r="E19324" t="str">
        <f t="shared" si="305"/>
        <v>&lt;$75K</v>
      </c>
    </row>
    <row r="19325" spans="1:5" x14ac:dyDescent="0.3">
      <c r="A19325" s="33" t="s">
        <v>0</v>
      </c>
      <c r="B19325" s="33" t="s">
        <v>53</v>
      </c>
      <c r="C19325" s="33">
        <v>100182.5</v>
      </c>
      <c r="D19325" s="33" t="s">
        <v>1179</v>
      </c>
      <c r="E19325" t="str">
        <f t="shared" si="305"/>
        <v>$100K-$125K</v>
      </c>
    </row>
    <row r="19326" spans="1:5" x14ac:dyDescent="0.3">
      <c r="A19326" s="33" t="s">
        <v>2</v>
      </c>
      <c r="B19326" s="33" t="s">
        <v>53</v>
      </c>
      <c r="C19326" s="33"/>
      <c r="D19326" s="33" t="s">
        <v>940</v>
      </c>
      <c r="E19326" t="str">
        <f t="shared" si="305"/>
        <v>No Data</v>
      </c>
    </row>
    <row r="19327" spans="1:5" x14ac:dyDescent="0.3">
      <c r="A19327" s="33" t="s">
        <v>126</v>
      </c>
      <c r="B19327" s="33" t="s">
        <v>54</v>
      </c>
      <c r="C19327" s="33"/>
      <c r="D19327" s="33" t="s">
        <v>225</v>
      </c>
      <c r="E19327" t="str">
        <f t="shared" si="305"/>
        <v>No Data</v>
      </c>
    </row>
    <row r="19328" spans="1:5" x14ac:dyDescent="0.3">
      <c r="A19328" s="33" t="s">
        <v>129</v>
      </c>
      <c r="B19328" s="33" t="s">
        <v>53</v>
      </c>
      <c r="C19328" s="33"/>
      <c r="D19328" s="33" t="s">
        <v>7037</v>
      </c>
      <c r="E19328" t="str">
        <f t="shared" si="305"/>
        <v>No Data</v>
      </c>
    </row>
    <row r="19329" spans="1:5" x14ac:dyDescent="0.3">
      <c r="A19329" s="33" t="s">
        <v>0</v>
      </c>
      <c r="B19329" s="33" t="s">
        <v>53</v>
      </c>
      <c r="C19329" s="33"/>
      <c r="D19329" s="33" t="s">
        <v>258</v>
      </c>
      <c r="E19329" t="str">
        <f t="shared" si="305"/>
        <v>No Data</v>
      </c>
    </row>
    <row r="19330" spans="1:5" x14ac:dyDescent="0.3">
      <c r="A19330" s="33" t="s">
        <v>0</v>
      </c>
      <c r="B19330" s="33" t="s">
        <v>53</v>
      </c>
      <c r="C19330" s="33"/>
      <c r="D19330" s="33" t="s">
        <v>832</v>
      </c>
      <c r="E19330" t="str">
        <f t="shared" si="305"/>
        <v>No Data</v>
      </c>
    </row>
    <row r="19331" spans="1:5" x14ac:dyDescent="0.3">
      <c r="A19331" s="33" t="s">
        <v>125</v>
      </c>
      <c r="B19331" s="33" t="s">
        <v>53</v>
      </c>
      <c r="C19331" s="33"/>
      <c r="D19331" s="33" t="s">
        <v>879</v>
      </c>
      <c r="E19331" t="str">
        <f t="shared" ref="E19331:E19394" si="306">_xlfn.XLOOKUP(C19331,$H$16:$H$21,$G$16:$G$21,,1)</f>
        <v>No Data</v>
      </c>
    </row>
    <row r="19332" spans="1:5" x14ac:dyDescent="0.3">
      <c r="A19332" s="33" t="s">
        <v>52</v>
      </c>
      <c r="B19332" s="33" t="s">
        <v>53</v>
      </c>
      <c r="C19332" s="33"/>
      <c r="D19332" s="33" t="s">
        <v>7038</v>
      </c>
      <c r="E19332" t="str">
        <f t="shared" si="306"/>
        <v>No Data</v>
      </c>
    </row>
    <row r="19333" spans="1:5" x14ac:dyDescent="0.3">
      <c r="A19333" s="33" t="s">
        <v>2</v>
      </c>
      <c r="B19333" s="33" t="s">
        <v>53</v>
      </c>
      <c r="C19333" s="33"/>
      <c r="D19333" s="33" t="s">
        <v>253</v>
      </c>
      <c r="E19333" t="str">
        <f t="shared" si="306"/>
        <v>No Data</v>
      </c>
    </row>
    <row r="19334" spans="1:5" x14ac:dyDescent="0.3">
      <c r="A19334" s="33" t="s">
        <v>0</v>
      </c>
      <c r="B19334" s="33" t="s">
        <v>64</v>
      </c>
      <c r="C19334" s="33">
        <v>79200</v>
      </c>
      <c r="D19334" s="33" t="s">
        <v>7039</v>
      </c>
      <c r="E19334" t="str">
        <f t="shared" si="306"/>
        <v>$75K-$100K</v>
      </c>
    </row>
    <row r="19335" spans="1:5" x14ac:dyDescent="0.3">
      <c r="A19335" s="33" t="s">
        <v>2</v>
      </c>
      <c r="B19335" s="33" t="s">
        <v>53</v>
      </c>
      <c r="C19335" s="33"/>
      <c r="D19335" s="33" t="s">
        <v>268</v>
      </c>
      <c r="E19335" t="str">
        <f t="shared" si="306"/>
        <v>No Data</v>
      </c>
    </row>
    <row r="19336" spans="1:5" x14ac:dyDescent="0.3">
      <c r="A19336" s="33" t="s">
        <v>2</v>
      </c>
      <c r="B19336" s="33" t="s">
        <v>53</v>
      </c>
      <c r="C19336" s="33">
        <v>72500</v>
      </c>
      <c r="D19336" s="33" t="s">
        <v>249</v>
      </c>
      <c r="E19336" t="str">
        <f t="shared" si="306"/>
        <v>&lt;$75K</v>
      </c>
    </row>
    <row r="19337" spans="1:5" x14ac:dyDescent="0.3">
      <c r="A19337" s="33" t="s">
        <v>2</v>
      </c>
      <c r="B19337" s="33" t="s">
        <v>69</v>
      </c>
      <c r="C19337" s="33">
        <v>111175</v>
      </c>
      <c r="D19337" s="33" t="s">
        <v>335</v>
      </c>
      <c r="E19337" t="str">
        <f t="shared" si="306"/>
        <v>$100K-$125K</v>
      </c>
    </row>
    <row r="19338" spans="1:5" x14ac:dyDescent="0.3">
      <c r="A19338" s="33" t="s">
        <v>2</v>
      </c>
      <c r="B19338" s="33" t="s">
        <v>54</v>
      </c>
      <c r="C19338" s="33"/>
      <c r="D19338" s="33" t="s">
        <v>1360</v>
      </c>
      <c r="E19338" t="str">
        <f t="shared" si="306"/>
        <v>No Data</v>
      </c>
    </row>
    <row r="19339" spans="1:5" x14ac:dyDescent="0.3">
      <c r="A19339" s="33" t="s">
        <v>0</v>
      </c>
      <c r="B19339" s="33" t="s">
        <v>53</v>
      </c>
      <c r="C19339" s="33">
        <v>109000</v>
      </c>
      <c r="D19339" s="33" t="s">
        <v>520</v>
      </c>
      <c r="E19339" t="str">
        <f t="shared" si="306"/>
        <v>$100K-$125K</v>
      </c>
    </row>
    <row r="19340" spans="1:5" x14ac:dyDescent="0.3">
      <c r="A19340" s="33" t="s">
        <v>2</v>
      </c>
      <c r="B19340" s="33" t="s">
        <v>53</v>
      </c>
      <c r="C19340" s="33">
        <v>105000</v>
      </c>
      <c r="D19340" s="33" t="s">
        <v>1092</v>
      </c>
      <c r="E19340" t="str">
        <f t="shared" si="306"/>
        <v>$100K-$125K</v>
      </c>
    </row>
    <row r="19341" spans="1:5" x14ac:dyDescent="0.3">
      <c r="A19341" s="33" t="s">
        <v>2</v>
      </c>
      <c r="B19341" s="33" t="s">
        <v>53</v>
      </c>
      <c r="C19341" s="33">
        <v>100000</v>
      </c>
      <c r="D19341" s="33" t="s">
        <v>7040</v>
      </c>
      <c r="E19341" t="str">
        <f t="shared" si="306"/>
        <v>$75K-$100K</v>
      </c>
    </row>
    <row r="19342" spans="1:5" x14ac:dyDescent="0.3">
      <c r="A19342" s="33" t="s">
        <v>0</v>
      </c>
      <c r="B19342" s="33" t="s">
        <v>98</v>
      </c>
      <c r="C19342" s="33">
        <v>89100</v>
      </c>
      <c r="D19342" s="33" t="s">
        <v>2105</v>
      </c>
      <c r="E19342" t="str">
        <f t="shared" si="306"/>
        <v>$75K-$100K</v>
      </c>
    </row>
    <row r="19343" spans="1:5" x14ac:dyDescent="0.3">
      <c r="A19343" s="33" t="s">
        <v>4</v>
      </c>
      <c r="B19343" s="33" t="s">
        <v>53</v>
      </c>
      <c r="C19343" s="33">
        <v>147500</v>
      </c>
      <c r="D19343" s="33" t="s">
        <v>7041</v>
      </c>
      <c r="E19343" t="str">
        <f t="shared" si="306"/>
        <v>$125K-$200K</v>
      </c>
    </row>
    <row r="19344" spans="1:5" x14ac:dyDescent="0.3">
      <c r="A19344" s="33" t="s">
        <v>2</v>
      </c>
      <c r="B19344" s="33" t="s">
        <v>53</v>
      </c>
      <c r="C19344" s="33">
        <v>107500</v>
      </c>
      <c r="D19344" s="33" t="s">
        <v>558</v>
      </c>
      <c r="E19344" t="str">
        <f t="shared" si="306"/>
        <v>$100K-$125K</v>
      </c>
    </row>
    <row r="19345" spans="1:5" x14ac:dyDescent="0.3">
      <c r="A19345" s="33" t="s">
        <v>2</v>
      </c>
      <c r="B19345" s="33" t="s">
        <v>86</v>
      </c>
      <c r="C19345" s="33">
        <v>56700</v>
      </c>
      <c r="D19345" s="33" t="s">
        <v>1980</v>
      </c>
      <c r="E19345" t="str">
        <f t="shared" si="306"/>
        <v>&lt;$75K</v>
      </c>
    </row>
    <row r="19346" spans="1:5" x14ac:dyDescent="0.3">
      <c r="A19346" s="33" t="s">
        <v>2</v>
      </c>
      <c r="B19346" s="33" t="s">
        <v>53</v>
      </c>
      <c r="C19346" s="33">
        <v>100000</v>
      </c>
      <c r="D19346" s="33" t="s">
        <v>299</v>
      </c>
      <c r="E19346" t="str">
        <f t="shared" si="306"/>
        <v>$75K-$100K</v>
      </c>
    </row>
    <row r="19347" spans="1:5" x14ac:dyDescent="0.3">
      <c r="A19347" s="33" t="s">
        <v>52</v>
      </c>
      <c r="B19347" s="33" t="s">
        <v>53</v>
      </c>
      <c r="C19347" s="33"/>
      <c r="D19347" s="33" t="s">
        <v>232</v>
      </c>
      <c r="E19347" t="str">
        <f t="shared" si="306"/>
        <v>No Data</v>
      </c>
    </row>
    <row r="19348" spans="1:5" x14ac:dyDescent="0.3">
      <c r="A19348" s="33" t="s">
        <v>0</v>
      </c>
      <c r="B19348" s="33" t="s">
        <v>53</v>
      </c>
      <c r="C19348" s="33">
        <v>104440</v>
      </c>
      <c r="D19348" s="33" t="s">
        <v>457</v>
      </c>
      <c r="E19348" t="str">
        <f t="shared" si="306"/>
        <v>$100K-$125K</v>
      </c>
    </row>
    <row r="19349" spans="1:5" x14ac:dyDescent="0.3">
      <c r="A19349" s="33" t="s">
        <v>126</v>
      </c>
      <c r="B19349" s="33" t="s">
        <v>76</v>
      </c>
      <c r="C19349" s="33">
        <v>155500</v>
      </c>
      <c r="D19349" s="33" t="s">
        <v>3541</v>
      </c>
      <c r="E19349" t="str">
        <f t="shared" si="306"/>
        <v>$125K-$200K</v>
      </c>
    </row>
    <row r="19350" spans="1:5" x14ac:dyDescent="0.3">
      <c r="A19350" s="33" t="s">
        <v>0</v>
      </c>
      <c r="B19350" s="33" t="s">
        <v>53</v>
      </c>
      <c r="C19350" s="33"/>
      <c r="D19350" s="33" t="s">
        <v>879</v>
      </c>
      <c r="E19350" t="str">
        <f t="shared" si="306"/>
        <v>No Data</v>
      </c>
    </row>
    <row r="19351" spans="1:5" x14ac:dyDescent="0.3">
      <c r="A19351" s="33" t="s">
        <v>4</v>
      </c>
      <c r="B19351" s="33" t="s">
        <v>53</v>
      </c>
      <c r="C19351" s="33">
        <v>99150</v>
      </c>
      <c r="D19351" s="33" t="s">
        <v>6525</v>
      </c>
      <c r="E19351" t="str">
        <f t="shared" si="306"/>
        <v>$75K-$100K</v>
      </c>
    </row>
    <row r="19352" spans="1:5" x14ac:dyDescent="0.3">
      <c r="A19352" s="33" t="s">
        <v>4</v>
      </c>
      <c r="B19352" s="33" t="s">
        <v>53</v>
      </c>
      <c r="C19352" s="33">
        <v>90000</v>
      </c>
      <c r="D19352" s="33" t="s">
        <v>1587</v>
      </c>
      <c r="E19352" t="str">
        <f t="shared" si="306"/>
        <v>$75K-$100K</v>
      </c>
    </row>
    <row r="19353" spans="1:5" x14ac:dyDescent="0.3">
      <c r="A19353" s="33" t="s">
        <v>128</v>
      </c>
      <c r="B19353" s="33" t="s">
        <v>72</v>
      </c>
      <c r="C19353" s="33">
        <v>157500</v>
      </c>
      <c r="D19353" s="33" t="s">
        <v>6936</v>
      </c>
      <c r="E19353" t="str">
        <f t="shared" si="306"/>
        <v>$125K-$200K</v>
      </c>
    </row>
    <row r="19354" spans="1:5" x14ac:dyDescent="0.3">
      <c r="A19354" s="33" t="s">
        <v>4</v>
      </c>
      <c r="B19354" s="33" t="s">
        <v>53</v>
      </c>
      <c r="C19354" s="33">
        <v>150000</v>
      </c>
      <c r="D19354" s="33" t="s">
        <v>6253</v>
      </c>
      <c r="E19354" t="str">
        <f t="shared" si="306"/>
        <v>$125K-$200K</v>
      </c>
    </row>
    <row r="19355" spans="1:5" x14ac:dyDescent="0.3">
      <c r="A19355" s="33" t="s">
        <v>1</v>
      </c>
      <c r="B19355" s="33" t="s">
        <v>88</v>
      </c>
      <c r="C19355" s="33">
        <v>79200</v>
      </c>
      <c r="D19355" s="33" t="s">
        <v>211</v>
      </c>
      <c r="E19355" t="str">
        <f t="shared" si="306"/>
        <v>$75K-$100K</v>
      </c>
    </row>
    <row r="19356" spans="1:5" x14ac:dyDescent="0.3">
      <c r="A19356" s="33" t="s">
        <v>0</v>
      </c>
      <c r="B19356" s="33" t="s">
        <v>54</v>
      </c>
      <c r="C19356" s="33"/>
      <c r="D19356" s="33" t="s">
        <v>2803</v>
      </c>
      <c r="E19356" t="str">
        <f t="shared" si="306"/>
        <v>No Data</v>
      </c>
    </row>
    <row r="19357" spans="1:5" x14ac:dyDescent="0.3">
      <c r="A19357" s="33" t="s">
        <v>0</v>
      </c>
      <c r="B19357" s="33" t="s">
        <v>53</v>
      </c>
      <c r="C19357" s="33"/>
      <c r="D19357" s="33" t="s">
        <v>6114</v>
      </c>
      <c r="E19357" t="str">
        <f t="shared" si="306"/>
        <v>No Data</v>
      </c>
    </row>
    <row r="19358" spans="1:5" x14ac:dyDescent="0.3">
      <c r="A19358" s="33" t="s">
        <v>2</v>
      </c>
      <c r="B19358" s="33" t="s">
        <v>53</v>
      </c>
      <c r="C19358" s="33">
        <v>135000</v>
      </c>
      <c r="D19358" s="33" t="s">
        <v>1020</v>
      </c>
      <c r="E19358" t="str">
        <f t="shared" si="306"/>
        <v>$125K-$200K</v>
      </c>
    </row>
    <row r="19359" spans="1:5" x14ac:dyDescent="0.3">
      <c r="A19359" s="33" t="s">
        <v>0</v>
      </c>
      <c r="B19359" s="33" t="s">
        <v>53</v>
      </c>
      <c r="C19359" s="33">
        <v>90000</v>
      </c>
      <c r="D19359" s="33" t="s">
        <v>3283</v>
      </c>
      <c r="E19359" t="str">
        <f t="shared" si="306"/>
        <v>$75K-$100K</v>
      </c>
    </row>
    <row r="19360" spans="1:5" x14ac:dyDescent="0.3">
      <c r="A19360" s="33" t="s">
        <v>4</v>
      </c>
      <c r="B19360" s="33" t="s">
        <v>54</v>
      </c>
      <c r="C19360" s="33"/>
      <c r="D19360" s="33" t="s">
        <v>7042</v>
      </c>
      <c r="E19360" t="str">
        <f t="shared" si="306"/>
        <v>No Data</v>
      </c>
    </row>
    <row r="19361" spans="1:5" x14ac:dyDescent="0.3">
      <c r="A19361" s="33" t="s">
        <v>0</v>
      </c>
      <c r="B19361" s="33" t="s">
        <v>53</v>
      </c>
      <c r="C19361" s="33">
        <v>83793</v>
      </c>
      <c r="D19361" s="33" t="s">
        <v>2108</v>
      </c>
      <c r="E19361" t="str">
        <f t="shared" si="306"/>
        <v>$75K-$100K</v>
      </c>
    </row>
    <row r="19362" spans="1:5" x14ac:dyDescent="0.3">
      <c r="A19362" s="33" t="s">
        <v>2</v>
      </c>
      <c r="B19362" s="33" t="s">
        <v>53</v>
      </c>
      <c r="C19362" s="33">
        <v>85000</v>
      </c>
      <c r="D19362" s="33" t="s">
        <v>7043</v>
      </c>
      <c r="E19362" t="str">
        <f t="shared" si="306"/>
        <v>$75K-$100K</v>
      </c>
    </row>
    <row r="19363" spans="1:5" x14ac:dyDescent="0.3">
      <c r="A19363" s="33" t="s">
        <v>126</v>
      </c>
      <c r="B19363" s="33" t="s">
        <v>53</v>
      </c>
      <c r="C19363" s="33">
        <v>168500</v>
      </c>
      <c r="D19363" s="33" t="s">
        <v>1055</v>
      </c>
      <c r="E19363" t="str">
        <f t="shared" si="306"/>
        <v>$125K-$200K</v>
      </c>
    </row>
    <row r="19364" spans="1:5" x14ac:dyDescent="0.3">
      <c r="A19364" s="33" t="s">
        <v>1</v>
      </c>
      <c r="B19364" s="33" t="s">
        <v>69</v>
      </c>
      <c r="C19364" s="33">
        <v>89100</v>
      </c>
      <c r="D19364" s="33" t="s">
        <v>4524</v>
      </c>
      <c r="E19364" t="str">
        <f t="shared" si="306"/>
        <v>$75K-$100K</v>
      </c>
    </row>
    <row r="19365" spans="1:5" x14ac:dyDescent="0.3">
      <c r="A19365" s="33" t="s">
        <v>0</v>
      </c>
      <c r="B19365" s="33" t="s">
        <v>53</v>
      </c>
      <c r="C19365" s="33">
        <v>200000</v>
      </c>
      <c r="D19365" s="33" t="s">
        <v>2054</v>
      </c>
      <c r="E19365" t="str">
        <f t="shared" si="306"/>
        <v>$125K-$200K</v>
      </c>
    </row>
    <row r="19366" spans="1:5" x14ac:dyDescent="0.3">
      <c r="A19366" s="33" t="s">
        <v>2</v>
      </c>
      <c r="B19366" s="33" t="s">
        <v>53</v>
      </c>
      <c r="C19366" s="33"/>
      <c r="D19366" s="33" t="s">
        <v>232</v>
      </c>
      <c r="E19366" t="str">
        <f t="shared" si="306"/>
        <v>No Data</v>
      </c>
    </row>
    <row r="19367" spans="1:5" x14ac:dyDescent="0.3">
      <c r="A19367" s="33" t="s">
        <v>4</v>
      </c>
      <c r="B19367" s="33" t="s">
        <v>69</v>
      </c>
      <c r="C19367" s="33">
        <v>111175</v>
      </c>
      <c r="D19367" s="33" t="s">
        <v>211</v>
      </c>
      <c r="E19367" t="str">
        <f t="shared" si="306"/>
        <v>$100K-$125K</v>
      </c>
    </row>
    <row r="19368" spans="1:5" x14ac:dyDescent="0.3">
      <c r="A19368" s="33" t="s">
        <v>2</v>
      </c>
      <c r="B19368" s="33" t="s">
        <v>53</v>
      </c>
      <c r="C19368" s="33"/>
      <c r="D19368" s="33" t="s">
        <v>249</v>
      </c>
      <c r="E19368" t="str">
        <f t="shared" si="306"/>
        <v>No Data</v>
      </c>
    </row>
    <row r="19369" spans="1:5" x14ac:dyDescent="0.3">
      <c r="A19369" s="33" t="s">
        <v>2</v>
      </c>
      <c r="B19369" s="33" t="s">
        <v>53</v>
      </c>
      <c r="C19369" s="33">
        <v>97500</v>
      </c>
      <c r="D19369" s="33" t="s">
        <v>4090</v>
      </c>
      <c r="E19369" t="str">
        <f t="shared" si="306"/>
        <v>$75K-$100K</v>
      </c>
    </row>
    <row r="19370" spans="1:5" x14ac:dyDescent="0.3">
      <c r="A19370" s="33" t="s">
        <v>125</v>
      </c>
      <c r="B19370" s="33" t="s">
        <v>72</v>
      </c>
      <c r="C19370" s="33">
        <v>79200</v>
      </c>
      <c r="D19370" s="33" t="s">
        <v>4035</v>
      </c>
      <c r="E19370" t="str">
        <f t="shared" si="306"/>
        <v>$75K-$100K</v>
      </c>
    </row>
    <row r="19371" spans="1:5" x14ac:dyDescent="0.3">
      <c r="A19371" s="33" t="s">
        <v>4</v>
      </c>
      <c r="B19371" s="33" t="s">
        <v>53</v>
      </c>
      <c r="C19371" s="33"/>
      <c r="D19371" s="33" t="s">
        <v>480</v>
      </c>
      <c r="E19371" t="str">
        <f t="shared" si="306"/>
        <v>No Data</v>
      </c>
    </row>
    <row r="19372" spans="1:5" x14ac:dyDescent="0.3">
      <c r="A19372" s="33" t="s">
        <v>0</v>
      </c>
      <c r="B19372" s="33" t="s">
        <v>53</v>
      </c>
      <c r="C19372" s="33"/>
      <c r="D19372" s="33" t="s">
        <v>506</v>
      </c>
      <c r="E19372" t="str">
        <f t="shared" si="306"/>
        <v>No Data</v>
      </c>
    </row>
    <row r="19373" spans="1:5" x14ac:dyDescent="0.3">
      <c r="A19373" s="33" t="s">
        <v>126</v>
      </c>
      <c r="B19373" s="33" t="s">
        <v>199</v>
      </c>
      <c r="C19373" s="33">
        <v>79200</v>
      </c>
      <c r="D19373" s="33" t="s">
        <v>2739</v>
      </c>
      <c r="E19373" t="str">
        <f t="shared" si="306"/>
        <v>$75K-$100K</v>
      </c>
    </row>
    <row r="19374" spans="1:5" x14ac:dyDescent="0.3">
      <c r="A19374" s="33" t="s">
        <v>125</v>
      </c>
      <c r="B19374" s="33" t="s">
        <v>53</v>
      </c>
      <c r="C19374" s="33"/>
      <c r="D19374" s="33" t="s">
        <v>1427</v>
      </c>
      <c r="E19374" t="str">
        <f t="shared" si="306"/>
        <v>No Data</v>
      </c>
    </row>
    <row r="19375" spans="1:5" x14ac:dyDescent="0.3">
      <c r="A19375" s="33" t="s">
        <v>126</v>
      </c>
      <c r="B19375" s="33" t="s">
        <v>163</v>
      </c>
      <c r="C19375" s="33">
        <v>79200</v>
      </c>
      <c r="D19375" s="33" t="s">
        <v>1084</v>
      </c>
      <c r="E19375" t="str">
        <f t="shared" si="306"/>
        <v>$75K-$100K</v>
      </c>
    </row>
    <row r="19376" spans="1:5" x14ac:dyDescent="0.3">
      <c r="A19376" s="33" t="s">
        <v>52</v>
      </c>
      <c r="B19376" s="33" t="s">
        <v>53</v>
      </c>
      <c r="C19376" s="33"/>
      <c r="D19376" s="33" t="s">
        <v>369</v>
      </c>
      <c r="E19376" t="str">
        <f t="shared" si="306"/>
        <v>No Data</v>
      </c>
    </row>
    <row r="19377" spans="1:5" x14ac:dyDescent="0.3">
      <c r="A19377" s="33" t="s">
        <v>2</v>
      </c>
      <c r="B19377" s="33" t="s">
        <v>53</v>
      </c>
      <c r="C19377" s="33"/>
      <c r="D19377" s="33" t="s">
        <v>457</v>
      </c>
      <c r="E19377" t="str">
        <f t="shared" si="306"/>
        <v>No Data</v>
      </c>
    </row>
    <row r="19378" spans="1:5" x14ac:dyDescent="0.3">
      <c r="A19378" s="33" t="s">
        <v>128</v>
      </c>
      <c r="B19378" s="33" t="s">
        <v>53</v>
      </c>
      <c r="C19378" s="33"/>
      <c r="D19378" s="33" t="s">
        <v>748</v>
      </c>
      <c r="E19378" t="str">
        <f t="shared" si="306"/>
        <v>No Data</v>
      </c>
    </row>
    <row r="19379" spans="1:5" x14ac:dyDescent="0.3">
      <c r="A19379" s="33" t="s">
        <v>2</v>
      </c>
      <c r="B19379" s="33" t="s">
        <v>53</v>
      </c>
      <c r="C19379" s="33">
        <v>65000</v>
      </c>
      <c r="D19379" s="33" t="s">
        <v>7044</v>
      </c>
      <c r="E19379" t="str">
        <f t="shared" si="306"/>
        <v>&lt;$75K</v>
      </c>
    </row>
    <row r="19380" spans="1:5" x14ac:dyDescent="0.3">
      <c r="A19380" s="33" t="s">
        <v>0</v>
      </c>
      <c r="B19380" s="33" t="s">
        <v>53</v>
      </c>
      <c r="C19380" s="33">
        <v>142500</v>
      </c>
      <c r="D19380" s="33" t="s">
        <v>6054</v>
      </c>
      <c r="E19380" t="str">
        <f t="shared" si="306"/>
        <v>$125K-$200K</v>
      </c>
    </row>
    <row r="19381" spans="1:5" x14ac:dyDescent="0.3">
      <c r="A19381" s="33" t="s">
        <v>4</v>
      </c>
      <c r="B19381" s="33" t="s">
        <v>53</v>
      </c>
      <c r="C19381" s="33">
        <v>95000</v>
      </c>
      <c r="D19381" s="33" t="s">
        <v>7045</v>
      </c>
      <c r="E19381" t="str">
        <f t="shared" si="306"/>
        <v>$75K-$100K</v>
      </c>
    </row>
    <row r="19382" spans="1:5" x14ac:dyDescent="0.3">
      <c r="A19382" s="33" t="s">
        <v>2</v>
      </c>
      <c r="B19382" s="33" t="s">
        <v>53</v>
      </c>
      <c r="C19382" s="33"/>
      <c r="D19382" s="33" t="s">
        <v>7046</v>
      </c>
      <c r="E19382" t="str">
        <f t="shared" si="306"/>
        <v>No Data</v>
      </c>
    </row>
    <row r="19383" spans="1:5" x14ac:dyDescent="0.3">
      <c r="A19383" s="33" t="s">
        <v>0</v>
      </c>
      <c r="B19383" s="33" t="s">
        <v>54</v>
      </c>
      <c r="C19383" s="33"/>
      <c r="D19383" s="33" t="s">
        <v>374</v>
      </c>
      <c r="E19383" t="str">
        <f t="shared" si="306"/>
        <v>No Data</v>
      </c>
    </row>
    <row r="19384" spans="1:5" x14ac:dyDescent="0.3">
      <c r="A19384" s="33" t="s">
        <v>4</v>
      </c>
      <c r="B19384" s="33" t="s">
        <v>53</v>
      </c>
      <c r="C19384" s="33">
        <v>140000</v>
      </c>
      <c r="D19384" s="33" t="s">
        <v>1792</v>
      </c>
      <c r="E19384" t="str">
        <f t="shared" si="306"/>
        <v>$125K-$200K</v>
      </c>
    </row>
    <row r="19385" spans="1:5" x14ac:dyDescent="0.3">
      <c r="A19385" s="33" t="s">
        <v>0</v>
      </c>
      <c r="B19385" s="33" t="s">
        <v>53</v>
      </c>
      <c r="C19385" s="33">
        <v>160000</v>
      </c>
      <c r="D19385" s="33" t="s">
        <v>1020</v>
      </c>
      <c r="E19385" t="str">
        <f t="shared" si="306"/>
        <v>$125K-$200K</v>
      </c>
    </row>
    <row r="19386" spans="1:5" x14ac:dyDescent="0.3">
      <c r="A19386" s="33" t="s">
        <v>0</v>
      </c>
      <c r="B19386" s="33" t="s">
        <v>53</v>
      </c>
      <c r="C19386" s="33">
        <v>82500</v>
      </c>
      <c r="D19386" s="33" t="s">
        <v>2026</v>
      </c>
      <c r="E19386" t="str">
        <f t="shared" si="306"/>
        <v>$75K-$100K</v>
      </c>
    </row>
    <row r="19387" spans="1:5" x14ac:dyDescent="0.3">
      <c r="A19387" s="33" t="s">
        <v>4</v>
      </c>
      <c r="B19387" s="33" t="s">
        <v>53</v>
      </c>
      <c r="C19387" s="33">
        <v>109100</v>
      </c>
      <c r="D19387" s="33" t="s">
        <v>2245</v>
      </c>
      <c r="E19387" t="str">
        <f t="shared" si="306"/>
        <v>$100K-$125K</v>
      </c>
    </row>
    <row r="19388" spans="1:5" x14ac:dyDescent="0.3">
      <c r="A19388" s="33" t="s">
        <v>2</v>
      </c>
      <c r="B19388" s="33" t="s">
        <v>53</v>
      </c>
      <c r="C19388" s="33">
        <v>81552</v>
      </c>
      <c r="D19388" s="33" t="s">
        <v>2609</v>
      </c>
      <c r="E19388" t="str">
        <f t="shared" si="306"/>
        <v>$75K-$100K</v>
      </c>
    </row>
    <row r="19389" spans="1:5" x14ac:dyDescent="0.3">
      <c r="A19389" s="33" t="s">
        <v>2</v>
      </c>
      <c r="B19389" s="33" t="s">
        <v>53</v>
      </c>
      <c r="C19389" s="33">
        <v>102500</v>
      </c>
      <c r="D19389" s="33" t="s">
        <v>520</v>
      </c>
      <c r="E19389" t="str">
        <f t="shared" si="306"/>
        <v>$100K-$125K</v>
      </c>
    </row>
    <row r="19390" spans="1:5" x14ac:dyDescent="0.3">
      <c r="A19390" s="33" t="s">
        <v>0</v>
      </c>
      <c r="B19390" s="33" t="s">
        <v>69</v>
      </c>
      <c r="C19390" s="33">
        <v>56700</v>
      </c>
      <c r="D19390" s="33" t="s">
        <v>211</v>
      </c>
      <c r="E19390" t="str">
        <f t="shared" si="306"/>
        <v>&lt;$75K</v>
      </c>
    </row>
    <row r="19391" spans="1:5" x14ac:dyDescent="0.3">
      <c r="A19391" s="33" t="s">
        <v>2</v>
      </c>
      <c r="B19391" s="33" t="s">
        <v>53</v>
      </c>
      <c r="C19391" s="33">
        <v>104090</v>
      </c>
      <c r="D19391" s="33" t="s">
        <v>849</v>
      </c>
      <c r="E19391" t="str">
        <f t="shared" si="306"/>
        <v>$100K-$125K</v>
      </c>
    </row>
    <row r="19392" spans="1:5" x14ac:dyDescent="0.3">
      <c r="A19392" s="33" t="s">
        <v>2</v>
      </c>
      <c r="B19392" s="33" t="s">
        <v>53</v>
      </c>
      <c r="C19392" s="33">
        <v>82500</v>
      </c>
      <c r="D19392" s="33" t="s">
        <v>520</v>
      </c>
      <c r="E19392" t="str">
        <f t="shared" si="306"/>
        <v>$75K-$100K</v>
      </c>
    </row>
    <row r="19393" spans="1:5" x14ac:dyDescent="0.3">
      <c r="A19393" s="33" t="s">
        <v>0</v>
      </c>
      <c r="B19393" s="33" t="s">
        <v>54</v>
      </c>
      <c r="C19393" s="33"/>
      <c r="D19393" s="33" t="s">
        <v>7047</v>
      </c>
      <c r="E19393" t="str">
        <f t="shared" si="306"/>
        <v>No Data</v>
      </c>
    </row>
    <row r="19394" spans="1:5" x14ac:dyDescent="0.3">
      <c r="A19394" s="33" t="s">
        <v>2</v>
      </c>
      <c r="B19394" s="33" t="s">
        <v>70</v>
      </c>
      <c r="C19394" s="33">
        <v>57500</v>
      </c>
      <c r="D19394" s="33" t="s">
        <v>1018</v>
      </c>
      <c r="E19394" t="str">
        <f t="shared" si="306"/>
        <v>&lt;$75K</v>
      </c>
    </row>
    <row r="19395" spans="1:5" x14ac:dyDescent="0.3">
      <c r="A19395" s="33" t="s">
        <v>4</v>
      </c>
      <c r="B19395" s="33" t="s">
        <v>54</v>
      </c>
      <c r="C19395" s="33">
        <v>60000</v>
      </c>
      <c r="D19395" s="33" t="s">
        <v>635</v>
      </c>
      <c r="E19395" t="str">
        <f t="shared" ref="E19395:E19458" si="307">_xlfn.XLOOKUP(C19395,$H$16:$H$21,$G$16:$G$21,,1)</f>
        <v>&lt;$75K</v>
      </c>
    </row>
    <row r="19396" spans="1:5" x14ac:dyDescent="0.3">
      <c r="A19396" s="33" t="s">
        <v>2</v>
      </c>
      <c r="B19396" s="33" t="s">
        <v>53</v>
      </c>
      <c r="C19396" s="33"/>
      <c r="D19396" s="33" t="s">
        <v>1105</v>
      </c>
      <c r="E19396" t="str">
        <f t="shared" si="307"/>
        <v>No Data</v>
      </c>
    </row>
    <row r="19397" spans="1:5" x14ac:dyDescent="0.3">
      <c r="A19397" s="33" t="s">
        <v>0</v>
      </c>
      <c r="B19397" s="33" t="s">
        <v>53</v>
      </c>
      <c r="C19397" s="33">
        <v>130000</v>
      </c>
      <c r="D19397" s="33" t="s">
        <v>7048</v>
      </c>
      <c r="E19397" t="str">
        <f t="shared" si="307"/>
        <v>$125K-$200K</v>
      </c>
    </row>
    <row r="19398" spans="1:5" x14ac:dyDescent="0.3">
      <c r="A19398" s="33" t="s">
        <v>0</v>
      </c>
      <c r="B19398" s="33" t="s">
        <v>70</v>
      </c>
      <c r="C19398" s="33">
        <v>70000</v>
      </c>
      <c r="D19398" s="33" t="s">
        <v>4375</v>
      </c>
      <c r="E19398" t="str">
        <f t="shared" si="307"/>
        <v>&lt;$75K</v>
      </c>
    </row>
    <row r="19399" spans="1:5" x14ac:dyDescent="0.3">
      <c r="A19399" s="33" t="s">
        <v>4</v>
      </c>
      <c r="B19399" s="33" t="s">
        <v>53</v>
      </c>
      <c r="C19399" s="33"/>
      <c r="D19399" s="33" t="s">
        <v>258</v>
      </c>
      <c r="E19399" t="str">
        <f t="shared" si="307"/>
        <v>No Data</v>
      </c>
    </row>
    <row r="19400" spans="1:5" x14ac:dyDescent="0.3">
      <c r="A19400" s="33" t="s">
        <v>0</v>
      </c>
      <c r="B19400" s="33" t="s">
        <v>53</v>
      </c>
      <c r="C19400" s="33"/>
      <c r="D19400" s="33" t="s">
        <v>258</v>
      </c>
      <c r="E19400" t="str">
        <f t="shared" si="307"/>
        <v>No Data</v>
      </c>
    </row>
    <row r="19401" spans="1:5" x14ac:dyDescent="0.3">
      <c r="A19401" s="33" t="s">
        <v>2</v>
      </c>
      <c r="B19401" s="33" t="s">
        <v>53</v>
      </c>
      <c r="C19401" s="33">
        <v>115000</v>
      </c>
      <c r="D19401" s="33" t="s">
        <v>1587</v>
      </c>
      <c r="E19401" t="str">
        <f t="shared" si="307"/>
        <v>$100K-$125K</v>
      </c>
    </row>
    <row r="19402" spans="1:5" x14ac:dyDescent="0.3">
      <c r="A19402" s="33" t="s">
        <v>0</v>
      </c>
      <c r="B19402" s="33" t="s">
        <v>53</v>
      </c>
      <c r="C19402" s="33"/>
      <c r="D19402" s="33" t="s">
        <v>7049</v>
      </c>
      <c r="E19402" t="str">
        <f t="shared" si="307"/>
        <v>No Data</v>
      </c>
    </row>
    <row r="19403" spans="1:5" x14ac:dyDescent="0.3">
      <c r="A19403" s="33" t="s">
        <v>0</v>
      </c>
      <c r="B19403" s="33" t="s">
        <v>53</v>
      </c>
      <c r="C19403" s="33">
        <v>115000</v>
      </c>
      <c r="D19403" s="33" t="s">
        <v>7050</v>
      </c>
      <c r="E19403" t="str">
        <f t="shared" si="307"/>
        <v>$100K-$125K</v>
      </c>
    </row>
    <row r="19404" spans="1:5" x14ac:dyDescent="0.3">
      <c r="A19404" s="33" t="s">
        <v>2</v>
      </c>
      <c r="B19404" s="33" t="s">
        <v>56</v>
      </c>
      <c r="C19404" s="33">
        <v>111175</v>
      </c>
      <c r="D19404" s="33" t="s">
        <v>890</v>
      </c>
      <c r="E19404" t="str">
        <f t="shared" si="307"/>
        <v>$100K-$125K</v>
      </c>
    </row>
    <row r="19405" spans="1:5" x14ac:dyDescent="0.3">
      <c r="A19405" s="33" t="s">
        <v>4</v>
      </c>
      <c r="B19405" s="33" t="s">
        <v>114</v>
      </c>
      <c r="C19405" s="33">
        <v>71280</v>
      </c>
      <c r="D19405" s="33" t="s">
        <v>1958</v>
      </c>
      <c r="E19405" t="str">
        <f t="shared" si="307"/>
        <v>&lt;$75K</v>
      </c>
    </row>
    <row r="19406" spans="1:5" x14ac:dyDescent="0.3">
      <c r="A19406" s="33" t="s">
        <v>0</v>
      </c>
      <c r="B19406" s="33" t="s">
        <v>54</v>
      </c>
      <c r="C19406" s="33">
        <v>125000</v>
      </c>
      <c r="D19406" s="33" t="s">
        <v>230</v>
      </c>
      <c r="E19406" t="str">
        <f t="shared" si="307"/>
        <v>$100K-$125K</v>
      </c>
    </row>
    <row r="19407" spans="1:5" x14ac:dyDescent="0.3">
      <c r="A19407" s="33" t="s">
        <v>0</v>
      </c>
      <c r="B19407" s="33" t="s">
        <v>53</v>
      </c>
      <c r="C19407" s="33">
        <v>68000</v>
      </c>
      <c r="D19407" s="33" t="s">
        <v>2892</v>
      </c>
      <c r="E19407" t="str">
        <f t="shared" si="307"/>
        <v>&lt;$75K</v>
      </c>
    </row>
    <row r="19408" spans="1:5" x14ac:dyDescent="0.3">
      <c r="A19408" s="33" t="s">
        <v>2</v>
      </c>
      <c r="B19408" s="33" t="s">
        <v>53</v>
      </c>
      <c r="C19408" s="33"/>
      <c r="D19408" s="33" t="s">
        <v>7051</v>
      </c>
      <c r="E19408" t="str">
        <f t="shared" si="307"/>
        <v>No Data</v>
      </c>
    </row>
    <row r="19409" spans="1:5" x14ac:dyDescent="0.3">
      <c r="A19409" s="33" t="s">
        <v>0</v>
      </c>
      <c r="B19409" s="33" t="s">
        <v>54</v>
      </c>
      <c r="C19409" s="33">
        <v>79019</v>
      </c>
      <c r="D19409" s="33" t="s">
        <v>4225</v>
      </c>
      <c r="E19409" t="str">
        <f t="shared" si="307"/>
        <v>$75K-$100K</v>
      </c>
    </row>
    <row r="19410" spans="1:5" x14ac:dyDescent="0.3">
      <c r="A19410" s="33" t="s">
        <v>128</v>
      </c>
      <c r="B19410" s="33" t="s">
        <v>81</v>
      </c>
      <c r="C19410" s="33">
        <v>231000</v>
      </c>
      <c r="D19410" s="33" t="s">
        <v>1132</v>
      </c>
      <c r="E19410" t="str">
        <f t="shared" si="307"/>
        <v>&gt;$200K</v>
      </c>
    </row>
    <row r="19411" spans="1:5" x14ac:dyDescent="0.3">
      <c r="A19411" s="33" t="s">
        <v>0</v>
      </c>
      <c r="B19411" s="33" t="s">
        <v>53</v>
      </c>
      <c r="C19411" s="33">
        <v>233000</v>
      </c>
      <c r="D19411" s="33" t="s">
        <v>431</v>
      </c>
      <c r="E19411" t="str">
        <f t="shared" si="307"/>
        <v>&gt;$200K</v>
      </c>
    </row>
    <row r="19412" spans="1:5" x14ac:dyDescent="0.3">
      <c r="A19412" s="33" t="s">
        <v>4</v>
      </c>
      <c r="B19412" s="33" t="s">
        <v>81</v>
      </c>
      <c r="C19412" s="33">
        <v>90000</v>
      </c>
      <c r="D19412" s="33" t="s">
        <v>7052</v>
      </c>
      <c r="E19412" t="str">
        <f t="shared" si="307"/>
        <v>$75K-$100K</v>
      </c>
    </row>
    <row r="19413" spans="1:5" x14ac:dyDescent="0.3">
      <c r="A19413" s="33" t="s">
        <v>129</v>
      </c>
      <c r="B19413" s="33" t="s">
        <v>53</v>
      </c>
      <c r="C19413" s="33">
        <v>120000</v>
      </c>
      <c r="D19413" s="33" t="s">
        <v>4162</v>
      </c>
      <c r="E19413" t="str">
        <f t="shared" si="307"/>
        <v>$100K-$125K</v>
      </c>
    </row>
    <row r="19414" spans="1:5" x14ac:dyDescent="0.3">
      <c r="A19414" s="33" t="s">
        <v>0</v>
      </c>
      <c r="B19414" s="33" t="s">
        <v>53</v>
      </c>
      <c r="C19414" s="33">
        <v>97500</v>
      </c>
      <c r="D19414" s="33" t="s">
        <v>7053</v>
      </c>
      <c r="E19414" t="str">
        <f t="shared" si="307"/>
        <v>$75K-$100K</v>
      </c>
    </row>
    <row r="19415" spans="1:5" x14ac:dyDescent="0.3">
      <c r="A19415" s="33" t="s">
        <v>4</v>
      </c>
      <c r="B19415" s="33" t="s">
        <v>53</v>
      </c>
      <c r="C19415" s="33">
        <v>140000</v>
      </c>
      <c r="D19415" s="33" t="s">
        <v>1320</v>
      </c>
      <c r="E19415" t="str">
        <f t="shared" si="307"/>
        <v>$125K-$200K</v>
      </c>
    </row>
    <row r="19416" spans="1:5" x14ac:dyDescent="0.3">
      <c r="A19416" s="33" t="s">
        <v>2</v>
      </c>
      <c r="B19416" s="33" t="s">
        <v>53</v>
      </c>
      <c r="C19416" s="33"/>
      <c r="D19416" s="33" t="s">
        <v>265</v>
      </c>
      <c r="E19416" t="str">
        <f t="shared" si="307"/>
        <v>No Data</v>
      </c>
    </row>
    <row r="19417" spans="1:5" x14ac:dyDescent="0.3">
      <c r="A19417" s="33" t="s">
        <v>0</v>
      </c>
      <c r="B19417" s="33" t="s">
        <v>53</v>
      </c>
      <c r="C19417" s="33">
        <v>115000</v>
      </c>
      <c r="D19417" s="33" t="s">
        <v>3775</v>
      </c>
      <c r="E19417" t="str">
        <f t="shared" si="307"/>
        <v>$100K-$125K</v>
      </c>
    </row>
    <row r="19418" spans="1:5" x14ac:dyDescent="0.3">
      <c r="A19418" s="33" t="s">
        <v>0</v>
      </c>
      <c r="B19418" s="33" t="s">
        <v>53</v>
      </c>
      <c r="C19418" s="33">
        <v>83905.5</v>
      </c>
      <c r="D19418" s="33" t="s">
        <v>7054</v>
      </c>
      <c r="E19418" t="str">
        <f t="shared" si="307"/>
        <v>$75K-$100K</v>
      </c>
    </row>
    <row r="19419" spans="1:5" x14ac:dyDescent="0.3">
      <c r="A19419" s="33" t="s">
        <v>0</v>
      </c>
      <c r="B19419" s="33" t="s">
        <v>54</v>
      </c>
      <c r="C19419" s="33">
        <v>120000</v>
      </c>
      <c r="D19419" s="33" t="s">
        <v>7055</v>
      </c>
      <c r="E19419" t="str">
        <f t="shared" si="307"/>
        <v>$100K-$125K</v>
      </c>
    </row>
    <row r="19420" spans="1:5" x14ac:dyDescent="0.3">
      <c r="A19420" s="33" t="s">
        <v>2</v>
      </c>
      <c r="B19420" s="33" t="s">
        <v>53</v>
      </c>
      <c r="C19420" s="33">
        <v>77500</v>
      </c>
      <c r="D19420" s="33" t="s">
        <v>1161</v>
      </c>
      <c r="E19420" t="str">
        <f t="shared" si="307"/>
        <v>$75K-$100K</v>
      </c>
    </row>
    <row r="19421" spans="1:5" x14ac:dyDescent="0.3">
      <c r="A19421" s="33" t="s">
        <v>2</v>
      </c>
      <c r="B19421" s="33" t="s">
        <v>53</v>
      </c>
      <c r="C19421" s="33"/>
      <c r="D19421" s="33" t="s">
        <v>7056</v>
      </c>
      <c r="E19421" t="str">
        <f t="shared" si="307"/>
        <v>No Data</v>
      </c>
    </row>
    <row r="19422" spans="1:5" x14ac:dyDescent="0.3">
      <c r="A19422" s="33" t="s">
        <v>4</v>
      </c>
      <c r="B19422" s="33" t="s">
        <v>53</v>
      </c>
      <c r="C19422" s="33">
        <v>100000</v>
      </c>
      <c r="D19422" s="33" t="s">
        <v>1426</v>
      </c>
      <c r="E19422" t="str">
        <f t="shared" si="307"/>
        <v>$75K-$100K</v>
      </c>
    </row>
    <row r="19423" spans="1:5" x14ac:dyDescent="0.3">
      <c r="A19423" s="33" t="s">
        <v>2</v>
      </c>
      <c r="B19423" s="33" t="s">
        <v>53</v>
      </c>
      <c r="C19423" s="33">
        <v>47500</v>
      </c>
      <c r="D19423" s="33" t="s">
        <v>7057</v>
      </c>
      <c r="E19423" t="str">
        <f t="shared" si="307"/>
        <v>&lt;$75K</v>
      </c>
    </row>
    <row r="19424" spans="1:5" x14ac:dyDescent="0.3">
      <c r="A19424" s="33" t="s">
        <v>2</v>
      </c>
      <c r="B19424" s="33" t="s">
        <v>53</v>
      </c>
      <c r="C19424" s="33">
        <v>106300</v>
      </c>
      <c r="D19424" s="33" t="s">
        <v>6921</v>
      </c>
      <c r="E19424" t="str">
        <f t="shared" si="307"/>
        <v>$100K-$125K</v>
      </c>
    </row>
    <row r="19425" spans="1:5" x14ac:dyDescent="0.3">
      <c r="A19425" s="33" t="s">
        <v>0</v>
      </c>
      <c r="B19425" s="33" t="s">
        <v>53</v>
      </c>
      <c r="C19425" s="33">
        <v>135000</v>
      </c>
      <c r="D19425" s="33" t="s">
        <v>2448</v>
      </c>
      <c r="E19425" t="str">
        <f t="shared" si="307"/>
        <v>$125K-$200K</v>
      </c>
    </row>
    <row r="19426" spans="1:5" x14ac:dyDescent="0.3">
      <c r="A19426" s="33" t="s">
        <v>0</v>
      </c>
      <c r="B19426" s="33" t="s">
        <v>53</v>
      </c>
      <c r="C19426" s="33"/>
      <c r="D19426" s="33" t="s">
        <v>7058</v>
      </c>
      <c r="E19426" t="str">
        <f t="shared" si="307"/>
        <v>No Data</v>
      </c>
    </row>
    <row r="19427" spans="1:5" x14ac:dyDescent="0.3">
      <c r="A19427" s="33" t="s">
        <v>1</v>
      </c>
      <c r="B19427" s="33" t="s">
        <v>70</v>
      </c>
      <c r="C19427" s="33">
        <v>185500</v>
      </c>
      <c r="D19427" s="33" t="s">
        <v>3157</v>
      </c>
      <c r="E19427" t="str">
        <f t="shared" si="307"/>
        <v>$125K-$200K</v>
      </c>
    </row>
    <row r="19428" spans="1:5" x14ac:dyDescent="0.3">
      <c r="A19428" s="33" t="s">
        <v>0</v>
      </c>
      <c r="B19428" s="33" t="s">
        <v>54</v>
      </c>
      <c r="C19428" s="33"/>
      <c r="D19428" s="33" t="s">
        <v>7059</v>
      </c>
      <c r="E19428" t="str">
        <f t="shared" si="307"/>
        <v>No Data</v>
      </c>
    </row>
    <row r="19429" spans="1:5" x14ac:dyDescent="0.3">
      <c r="A19429" s="33" t="s">
        <v>0</v>
      </c>
      <c r="B19429" s="33" t="s">
        <v>53</v>
      </c>
      <c r="C19429" s="33"/>
      <c r="D19429" s="33" t="s">
        <v>299</v>
      </c>
      <c r="E19429" t="str">
        <f t="shared" si="307"/>
        <v>No Data</v>
      </c>
    </row>
    <row r="19430" spans="1:5" x14ac:dyDescent="0.3">
      <c r="A19430" s="33" t="s">
        <v>2</v>
      </c>
      <c r="B19430" s="33" t="s">
        <v>53</v>
      </c>
      <c r="C19430" s="33">
        <v>83000</v>
      </c>
      <c r="D19430" s="33" t="s">
        <v>2290</v>
      </c>
      <c r="E19430" t="str">
        <f t="shared" si="307"/>
        <v>$75K-$100K</v>
      </c>
    </row>
    <row r="19431" spans="1:5" x14ac:dyDescent="0.3">
      <c r="A19431" s="33" t="s">
        <v>2</v>
      </c>
      <c r="B19431" s="33" t="s">
        <v>53</v>
      </c>
      <c r="C19431" s="33"/>
      <c r="D19431" s="33" t="s">
        <v>539</v>
      </c>
      <c r="E19431" t="str">
        <f t="shared" si="307"/>
        <v>No Data</v>
      </c>
    </row>
    <row r="19432" spans="1:5" x14ac:dyDescent="0.3">
      <c r="A19432" s="33" t="s">
        <v>126</v>
      </c>
      <c r="B19432" s="33" t="s">
        <v>53</v>
      </c>
      <c r="C19432" s="33">
        <v>124087</v>
      </c>
      <c r="D19432" s="33" t="s">
        <v>591</v>
      </c>
      <c r="E19432" t="str">
        <f t="shared" si="307"/>
        <v>$100K-$125K</v>
      </c>
    </row>
    <row r="19433" spans="1:5" x14ac:dyDescent="0.3">
      <c r="A19433" s="33" t="s">
        <v>125</v>
      </c>
      <c r="B19433" s="33" t="s">
        <v>53</v>
      </c>
      <c r="C19433" s="33">
        <v>132500</v>
      </c>
      <c r="D19433" s="33" t="s">
        <v>2899</v>
      </c>
      <c r="E19433" t="str">
        <f t="shared" si="307"/>
        <v>$125K-$200K</v>
      </c>
    </row>
    <row r="19434" spans="1:5" x14ac:dyDescent="0.3">
      <c r="A19434" s="33" t="s">
        <v>4</v>
      </c>
      <c r="B19434" s="33" t="s">
        <v>97</v>
      </c>
      <c r="C19434" s="33">
        <v>89100</v>
      </c>
      <c r="D19434" s="33" t="s">
        <v>2177</v>
      </c>
      <c r="E19434" t="str">
        <f t="shared" si="307"/>
        <v>$75K-$100K</v>
      </c>
    </row>
    <row r="19435" spans="1:5" x14ac:dyDescent="0.3">
      <c r="A19435" s="33" t="s">
        <v>0</v>
      </c>
      <c r="B19435" s="33" t="s">
        <v>53</v>
      </c>
      <c r="C19435" s="33"/>
      <c r="D19435" s="33" t="s">
        <v>1498</v>
      </c>
      <c r="E19435" t="str">
        <f t="shared" si="307"/>
        <v>No Data</v>
      </c>
    </row>
    <row r="19436" spans="1:5" x14ac:dyDescent="0.3">
      <c r="A19436" s="33" t="s">
        <v>2</v>
      </c>
      <c r="B19436" s="33" t="s">
        <v>53</v>
      </c>
      <c r="C19436" s="33">
        <v>95000</v>
      </c>
      <c r="D19436" s="33" t="s">
        <v>7060</v>
      </c>
      <c r="E19436" t="str">
        <f t="shared" si="307"/>
        <v>$75K-$100K</v>
      </c>
    </row>
    <row r="19437" spans="1:5" x14ac:dyDescent="0.3">
      <c r="A19437" s="33" t="s">
        <v>0</v>
      </c>
      <c r="B19437" s="33" t="s">
        <v>53</v>
      </c>
      <c r="C19437" s="33">
        <v>225000</v>
      </c>
      <c r="D19437" s="33" t="s">
        <v>1781</v>
      </c>
      <c r="E19437" t="str">
        <f t="shared" si="307"/>
        <v>&gt;$200K</v>
      </c>
    </row>
    <row r="19438" spans="1:5" x14ac:dyDescent="0.3">
      <c r="A19438" s="33" t="s">
        <v>0</v>
      </c>
      <c r="B19438" s="33" t="s">
        <v>54</v>
      </c>
      <c r="C19438" s="33"/>
      <c r="D19438" s="33" t="s">
        <v>7061</v>
      </c>
      <c r="E19438" t="str">
        <f t="shared" si="307"/>
        <v>No Data</v>
      </c>
    </row>
    <row r="19439" spans="1:5" x14ac:dyDescent="0.3">
      <c r="A19439" s="33" t="s">
        <v>126</v>
      </c>
      <c r="B19439" s="33" t="s">
        <v>53</v>
      </c>
      <c r="C19439" s="33"/>
      <c r="D19439" s="33" t="s">
        <v>4342</v>
      </c>
      <c r="E19439" t="str">
        <f t="shared" si="307"/>
        <v>No Data</v>
      </c>
    </row>
    <row r="19440" spans="1:5" x14ac:dyDescent="0.3">
      <c r="A19440" s="33" t="s">
        <v>4</v>
      </c>
      <c r="B19440" s="33" t="s">
        <v>53</v>
      </c>
      <c r="C19440" s="33"/>
      <c r="D19440" s="33" t="s">
        <v>1708</v>
      </c>
      <c r="E19440" t="str">
        <f t="shared" si="307"/>
        <v>No Data</v>
      </c>
    </row>
    <row r="19441" spans="1:5" x14ac:dyDescent="0.3">
      <c r="A19441" s="33" t="s">
        <v>2</v>
      </c>
      <c r="B19441" s="33" t="s">
        <v>72</v>
      </c>
      <c r="C19441" s="33">
        <v>51014</v>
      </c>
      <c r="D19441" s="33" t="s">
        <v>7062</v>
      </c>
      <c r="E19441" t="str">
        <f t="shared" si="307"/>
        <v>&lt;$75K</v>
      </c>
    </row>
    <row r="19442" spans="1:5" x14ac:dyDescent="0.3">
      <c r="A19442" s="33" t="s">
        <v>2</v>
      </c>
      <c r="B19442" s="33" t="s">
        <v>53</v>
      </c>
      <c r="C19442" s="33"/>
      <c r="D19442" s="33" t="s">
        <v>7063</v>
      </c>
      <c r="E19442" t="str">
        <f t="shared" si="307"/>
        <v>No Data</v>
      </c>
    </row>
    <row r="19443" spans="1:5" x14ac:dyDescent="0.3">
      <c r="A19443" s="33" t="s">
        <v>2</v>
      </c>
      <c r="B19443" s="33" t="s">
        <v>53</v>
      </c>
      <c r="C19443" s="33">
        <v>82500</v>
      </c>
      <c r="D19443" s="33" t="s">
        <v>7064</v>
      </c>
      <c r="E19443" t="str">
        <f t="shared" si="307"/>
        <v>$75K-$100K</v>
      </c>
    </row>
    <row r="19444" spans="1:5" x14ac:dyDescent="0.3">
      <c r="A19444" s="33" t="s">
        <v>0</v>
      </c>
      <c r="B19444" s="33" t="s">
        <v>53</v>
      </c>
      <c r="C19444" s="33"/>
      <c r="D19444" s="33" t="s">
        <v>457</v>
      </c>
      <c r="E19444" t="str">
        <f t="shared" si="307"/>
        <v>No Data</v>
      </c>
    </row>
    <row r="19445" spans="1:5" x14ac:dyDescent="0.3">
      <c r="A19445" s="33" t="s">
        <v>52</v>
      </c>
      <c r="B19445" s="33" t="s">
        <v>53</v>
      </c>
      <c r="C19445" s="33"/>
      <c r="D19445" s="33" t="s">
        <v>7065</v>
      </c>
      <c r="E19445" t="str">
        <f t="shared" si="307"/>
        <v>No Data</v>
      </c>
    </row>
    <row r="19446" spans="1:5" x14ac:dyDescent="0.3">
      <c r="A19446" s="33" t="s">
        <v>2</v>
      </c>
      <c r="B19446" s="33" t="s">
        <v>53</v>
      </c>
      <c r="C19446" s="33"/>
      <c r="D19446" s="33" t="s">
        <v>268</v>
      </c>
      <c r="E19446" t="str">
        <f t="shared" si="307"/>
        <v>No Data</v>
      </c>
    </row>
    <row r="19447" spans="1:5" x14ac:dyDescent="0.3">
      <c r="A19447" s="33" t="s">
        <v>0</v>
      </c>
      <c r="B19447" s="33" t="s">
        <v>53</v>
      </c>
      <c r="C19447" s="33"/>
      <c r="D19447" s="33" t="s">
        <v>622</v>
      </c>
      <c r="E19447" t="str">
        <f t="shared" si="307"/>
        <v>No Data</v>
      </c>
    </row>
    <row r="19448" spans="1:5" x14ac:dyDescent="0.3">
      <c r="A19448" s="33" t="s">
        <v>0</v>
      </c>
      <c r="B19448" s="33" t="s">
        <v>53</v>
      </c>
      <c r="C19448" s="33"/>
      <c r="D19448" s="33" t="s">
        <v>510</v>
      </c>
      <c r="E19448" t="str">
        <f t="shared" si="307"/>
        <v>No Data</v>
      </c>
    </row>
    <row r="19449" spans="1:5" x14ac:dyDescent="0.3">
      <c r="A19449" s="33" t="s">
        <v>0</v>
      </c>
      <c r="B19449" s="33" t="s">
        <v>53</v>
      </c>
      <c r="C19449" s="33">
        <v>150000</v>
      </c>
      <c r="D19449" s="33" t="s">
        <v>2745</v>
      </c>
      <c r="E19449" t="str">
        <f t="shared" si="307"/>
        <v>$125K-$200K</v>
      </c>
    </row>
    <row r="19450" spans="1:5" x14ac:dyDescent="0.3">
      <c r="A19450" s="33" t="s">
        <v>2</v>
      </c>
      <c r="B19450" s="33" t="s">
        <v>53</v>
      </c>
      <c r="C19450" s="33"/>
      <c r="D19450" s="33" t="s">
        <v>6527</v>
      </c>
      <c r="E19450" t="str">
        <f t="shared" si="307"/>
        <v>No Data</v>
      </c>
    </row>
    <row r="19451" spans="1:5" x14ac:dyDescent="0.3">
      <c r="A19451" s="33" t="s">
        <v>2</v>
      </c>
      <c r="B19451" s="33" t="s">
        <v>53</v>
      </c>
      <c r="C19451" s="33">
        <v>87500</v>
      </c>
      <c r="D19451" s="33" t="s">
        <v>5466</v>
      </c>
      <c r="E19451" t="str">
        <f t="shared" si="307"/>
        <v>$75K-$100K</v>
      </c>
    </row>
    <row r="19452" spans="1:5" x14ac:dyDescent="0.3">
      <c r="A19452" s="33" t="s">
        <v>125</v>
      </c>
      <c r="B19452" s="33" t="s">
        <v>53</v>
      </c>
      <c r="C19452" s="33">
        <v>92500</v>
      </c>
      <c r="D19452" s="33" t="s">
        <v>265</v>
      </c>
      <c r="E19452" t="str">
        <f t="shared" si="307"/>
        <v>$75K-$100K</v>
      </c>
    </row>
    <row r="19453" spans="1:5" x14ac:dyDescent="0.3">
      <c r="A19453" s="33" t="s">
        <v>126</v>
      </c>
      <c r="B19453" s="33" t="s">
        <v>53</v>
      </c>
      <c r="C19453" s="33">
        <v>140000</v>
      </c>
      <c r="D19453" s="33" t="s">
        <v>278</v>
      </c>
      <c r="E19453" t="str">
        <f t="shared" si="307"/>
        <v>$125K-$200K</v>
      </c>
    </row>
    <row r="19454" spans="1:5" x14ac:dyDescent="0.3">
      <c r="A19454" s="33" t="s">
        <v>4</v>
      </c>
      <c r="B19454" s="33" t="s">
        <v>54</v>
      </c>
      <c r="C19454" s="33">
        <v>90000</v>
      </c>
      <c r="D19454" s="33" t="s">
        <v>364</v>
      </c>
      <c r="E19454" t="str">
        <f t="shared" si="307"/>
        <v>$75K-$100K</v>
      </c>
    </row>
    <row r="19455" spans="1:5" x14ac:dyDescent="0.3">
      <c r="A19455" s="33" t="s">
        <v>2</v>
      </c>
      <c r="B19455" s="33" t="s">
        <v>53</v>
      </c>
      <c r="C19455" s="33"/>
      <c r="D19455" s="33" t="s">
        <v>299</v>
      </c>
      <c r="E19455" t="str">
        <f t="shared" si="307"/>
        <v>No Data</v>
      </c>
    </row>
    <row r="19456" spans="1:5" x14ac:dyDescent="0.3">
      <c r="A19456" s="33" t="s">
        <v>126</v>
      </c>
      <c r="B19456" s="33" t="s">
        <v>53</v>
      </c>
      <c r="C19456" s="33"/>
      <c r="D19456" s="33" t="s">
        <v>799</v>
      </c>
      <c r="E19456" t="str">
        <f t="shared" si="307"/>
        <v>No Data</v>
      </c>
    </row>
    <row r="19457" spans="1:5" x14ac:dyDescent="0.3">
      <c r="A19457" s="33" t="s">
        <v>0</v>
      </c>
      <c r="B19457" s="33" t="s">
        <v>53</v>
      </c>
      <c r="C19457" s="33"/>
      <c r="D19457" s="33" t="s">
        <v>299</v>
      </c>
      <c r="E19457" t="str">
        <f t="shared" si="307"/>
        <v>No Data</v>
      </c>
    </row>
    <row r="19458" spans="1:5" x14ac:dyDescent="0.3">
      <c r="A19458" s="33" t="s">
        <v>0</v>
      </c>
      <c r="B19458" s="33" t="s">
        <v>53</v>
      </c>
      <c r="C19458" s="33">
        <v>100000</v>
      </c>
      <c r="D19458" s="33" t="s">
        <v>7066</v>
      </c>
      <c r="E19458" t="str">
        <f t="shared" si="307"/>
        <v>$75K-$100K</v>
      </c>
    </row>
    <row r="19459" spans="1:5" x14ac:dyDescent="0.3">
      <c r="A19459" s="33" t="s">
        <v>0</v>
      </c>
      <c r="B19459" s="33" t="s">
        <v>53</v>
      </c>
      <c r="C19459" s="33">
        <v>97000</v>
      </c>
      <c r="D19459" s="33" t="s">
        <v>609</v>
      </c>
      <c r="E19459" t="str">
        <f t="shared" ref="E19459:E19522" si="308">_xlfn.XLOOKUP(C19459,$H$16:$H$21,$G$16:$G$21,,1)</f>
        <v>$75K-$100K</v>
      </c>
    </row>
    <row r="19460" spans="1:5" x14ac:dyDescent="0.3">
      <c r="A19460" s="33" t="s">
        <v>0</v>
      </c>
      <c r="B19460" s="33" t="s">
        <v>83</v>
      </c>
      <c r="C19460" s="33">
        <v>44100</v>
      </c>
      <c r="D19460" s="33" t="s">
        <v>932</v>
      </c>
      <c r="E19460" t="str">
        <f t="shared" si="308"/>
        <v>&lt;$75K</v>
      </c>
    </row>
    <row r="19461" spans="1:5" x14ac:dyDescent="0.3">
      <c r="A19461" s="33" t="s">
        <v>2</v>
      </c>
      <c r="B19461" s="33" t="s">
        <v>53</v>
      </c>
      <c r="C19461" s="33">
        <v>60736</v>
      </c>
      <c r="D19461" s="33" t="s">
        <v>2252</v>
      </c>
      <c r="E19461" t="str">
        <f t="shared" si="308"/>
        <v>&lt;$75K</v>
      </c>
    </row>
    <row r="19462" spans="1:5" x14ac:dyDescent="0.3">
      <c r="A19462" s="33" t="s">
        <v>52</v>
      </c>
      <c r="B19462" s="33" t="s">
        <v>53</v>
      </c>
      <c r="C19462" s="33">
        <v>125000</v>
      </c>
      <c r="D19462" s="33" t="s">
        <v>476</v>
      </c>
      <c r="E19462" t="str">
        <f t="shared" si="308"/>
        <v>$100K-$125K</v>
      </c>
    </row>
    <row r="19463" spans="1:5" x14ac:dyDescent="0.3">
      <c r="A19463" s="33" t="s">
        <v>0</v>
      </c>
      <c r="B19463" s="33" t="s">
        <v>54</v>
      </c>
      <c r="C19463" s="33"/>
      <c r="D19463" s="33" t="s">
        <v>7067</v>
      </c>
      <c r="E19463" t="str">
        <f t="shared" si="308"/>
        <v>No Data</v>
      </c>
    </row>
    <row r="19464" spans="1:5" x14ac:dyDescent="0.3">
      <c r="A19464" s="33" t="s">
        <v>4</v>
      </c>
      <c r="B19464" s="33" t="s">
        <v>192</v>
      </c>
      <c r="C19464" s="33">
        <v>147500</v>
      </c>
      <c r="D19464" s="33" t="s">
        <v>1790</v>
      </c>
      <c r="E19464" t="str">
        <f t="shared" si="308"/>
        <v>$125K-$200K</v>
      </c>
    </row>
    <row r="19465" spans="1:5" x14ac:dyDescent="0.3">
      <c r="A19465" s="33" t="s">
        <v>2</v>
      </c>
      <c r="B19465" s="33" t="s">
        <v>53</v>
      </c>
      <c r="C19465" s="33">
        <v>130000</v>
      </c>
      <c r="D19465" s="33" t="s">
        <v>7068</v>
      </c>
      <c r="E19465" t="str">
        <f t="shared" si="308"/>
        <v>$125K-$200K</v>
      </c>
    </row>
    <row r="19466" spans="1:5" x14ac:dyDescent="0.3">
      <c r="A19466" s="33" t="s">
        <v>126</v>
      </c>
      <c r="B19466" s="33" t="s">
        <v>99</v>
      </c>
      <c r="C19466" s="33">
        <v>147500</v>
      </c>
      <c r="D19466" s="33" t="s">
        <v>329</v>
      </c>
      <c r="E19466" t="str">
        <f t="shared" si="308"/>
        <v>$125K-$200K</v>
      </c>
    </row>
    <row r="19467" spans="1:5" x14ac:dyDescent="0.3">
      <c r="A19467" s="33" t="s">
        <v>2</v>
      </c>
      <c r="B19467" s="33" t="s">
        <v>53</v>
      </c>
      <c r="C19467" s="33">
        <v>62500</v>
      </c>
      <c r="D19467" s="33" t="s">
        <v>7069</v>
      </c>
      <c r="E19467" t="str">
        <f t="shared" si="308"/>
        <v>&lt;$75K</v>
      </c>
    </row>
    <row r="19468" spans="1:5" x14ac:dyDescent="0.3">
      <c r="A19468" s="33" t="s">
        <v>2</v>
      </c>
      <c r="B19468" s="33" t="s">
        <v>53</v>
      </c>
      <c r="C19468" s="33"/>
      <c r="D19468" s="33" t="s">
        <v>912</v>
      </c>
      <c r="E19468" t="str">
        <f t="shared" si="308"/>
        <v>No Data</v>
      </c>
    </row>
    <row r="19469" spans="1:5" x14ac:dyDescent="0.3">
      <c r="A19469" s="33" t="s">
        <v>0</v>
      </c>
      <c r="B19469" s="33" t="s">
        <v>53</v>
      </c>
      <c r="C19469" s="33">
        <v>225000</v>
      </c>
      <c r="D19469" s="33" t="s">
        <v>3987</v>
      </c>
      <c r="E19469" t="str">
        <f t="shared" si="308"/>
        <v>&gt;$200K</v>
      </c>
    </row>
    <row r="19470" spans="1:5" x14ac:dyDescent="0.3">
      <c r="A19470" s="33" t="s">
        <v>0</v>
      </c>
      <c r="B19470" s="33" t="s">
        <v>53</v>
      </c>
      <c r="C19470" s="33">
        <v>97000</v>
      </c>
      <c r="D19470" s="33" t="s">
        <v>570</v>
      </c>
      <c r="E19470" t="str">
        <f t="shared" si="308"/>
        <v>$75K-$100K</v>
      </c>
    </row>
    <row r="19471" spans="1:5" x14ac:dyDescent="0.3">
      <c r="A19471" s="33" t="s">
        <v>2</v>
      </c>
      <c r="B19471" s="33" t="s">
        <v>53</v>
      </c>
      <c r="C19471" s="33">
        <v>62500</v>
      </c>
      <c r="D19471" s="33" t="s">
        <v>7070</v>
      </c>
      <c r="E19471" t="str">
        <f t="shared" si="308"/>
        <v>&lt;$75K</v>
      </c>
    </row>
    <row r="19472" spans="1:5" x14ac:dyDescent="0.3">
      <c r="A19472" s="33" t="s">
        <v>125</v>
      </c>
      <c r="B19472" s="33" t="s">
        <v>53</v>
      </c>
      <c r="C19472" s="33">
        <v>93000</v>
      </c>
      <c r="D19472" s="33" t="s">
        <v>7071</v>
      </c>
      <c r="E19472" t="str">
        <f t="shared" si="308"/>
        <v>$75K-$100K</v>
      </c>
    </row>
    <row r="19473" spans="1:5" x14ac:dyDescent="0.3">
      <c r="A19473" s="33" t="s">
        <v>2</v>
      </c>
      <c r="B19473" s="33" t="s">
        <v>53</v>
      </c>
      <c r="C19473" s="33"/>
      <c r="D19473" s="33" t="s">
        <v>1393</v>
      </c>
      <c r="E19473" t="str">
        <f t="shared" si="308"/>
        <v>No Data</v>
      </c>
    </row>
    <row r="19474" spans="1:5" x14ac:dyDescent="0.3">
      <c r="A19474" s="33" t="s">
        <v>125</v>
      </c>
      <c r="B19474" s="33" t="s">
        <v>53</v>
      </c>
      <c r="C19474" s="33">
        <v>90000</v>
      </c>
      <c r="D19474" s="33" t="s">
        <v>1291</v>
      </c>
      <c r="E19474" t="str">
        <f t="shared" si="308"/>
        <v>$75K-$100K</v>
      </c>
    </row>
    <row r="19475" spans="1:5" x14ac:dyDescent="0.3">
      <c r="A19475" s="33" t="s">
        <v>125</v>
      </c>
      <c r="B19475" s="33" t="s">
        <v>53</v>
      </c>
      <c r="C19475" s="33"/>
      <c r="D19475" s="33" t="s">
        <v>7072</v>
      </c>
      <c r="E19475" t="str">
        <f t="shared" si="308"/>
        <v>No Data</v>
      </c>
    </row>
    <row r="19476" spans="1:5" x14ac:dyDescent="0.3">
      <c r="A19476" s="33" t="s">
        <v>4</v>
      </c>
      <c r="B19476" s="33" t="s">
        <v>53</v>
      </c>
      <c r="C19476" s="33"/>
      <c r="D19476" s="33" t="s">
        <v>479</v>
      </c>
      <c r="E19476" t="str">
        <f t="shared" si="308"/>
        <v>No Data</v>
      </c>
    </row>
    <row r="19477" spans="1:5" x14ac:dyDescent="0.3">
      <c r="A19477" s="33" t="s">
        <v>0</v>
      </c>
      <c r="B19477" s="33" t="s">
        <v>97</v>
      </c>
      <c r="C19477" s="33">
        <v>69962.5</v>
      </c>
      <c r="D19477" s="33" t="s">
        <v>7073</v>
      </c>
      <c r="E19477" t="str">
        <f t="shared" si="308"/>
        <v>&lt;$75K</v>
      </c>
    </row>
    <row r="19478" spans="1:5" x14ac:dyDescent="0.3">
      <c r="A19478" s="33" t="s">
        <v>2</v>
      </c>
      <c r="B19478" s="33" t="s">
        <v>53</v>
      </c>
      <c r="C19478" s="33">
        <v>67500</v>
      </c>
      <c r="D19478" s="33" t="s">
        <v>5992</v>
      </c>
      <c r="E19478" t="str">
        <f t="shared" si="308"/>
        <v>&lt;$75K</v>
      </c>
    </row>
    <row r="19479" spans="1:5" x14ac:dyDescent="0.3">
      <c r="A19479" s="33" t="s">
        <v>0</v>
      </c>
      <c r="B19479" s="33" t="s">
        <v>53</v>
      </c>
      <c r="C19479" s="33">
        <v>156500</v>
      </c>
      <c r="D19479" s="33" t="s">
        <v>3841</v>
      </c>
      <c r="E19479" t="str">
        <f t="shared" si="308"/>
        <v>$125K-$200K</v>
      </c>
    </row>
    <row r="19480" spans="1:5" x14ac:dyDescent="0.3">
      <c r="A19480" s="33" t="s">
        <v>128</v>
      </c>
      <c r="B19480" s="33" t="s">
        <v>53</v>
      </c>
      <c r="C19480" s="33">
        <v>239777.5</v>
      </c>
      <c r="D19480" s="33" t="s">
        <v>217</v>
      </c>
      <c r="E19480" t="str">
        <f t="shared" si="308"/>
        <v>&gt;$200K</v>
      </c>
    </row>
    <row r="19481" spans="1:5" x14ac:dyDescent="0.3">
      <c r="A19481" s="33" t="s">
        <v>2</v>
      </c>
      <c r="B19481" s="33" t="s">
        <v>53</v>
      </c>
      <c r="C19481" s="33"/>
      <c r="D19481" s="33" t="s">
        <v>7074</v>
      </c>
      <c r="E19481" t="str">
        <f t="shared" si="308"/>
        <v>No Data</v>
      </c>
    </row>
    <row r="19482" spans="1:5" x14ac:dyDescent="0.3">
      <c r="A19482" s="33" t="s">
        <v>0</v>
      </c>
      <c r="B19482" s="33" t="s">
        <v>53</v>
      </c>
      <c r="C19482" s="33">
        <v>140000</v>
      </c>
      <c r="D19482" s="33" t="s">
        <v>301</v>
      </c>
      <c r="E19482" t="str">
        <f t="shared" si="308"/>
        <v>$125K-$200K</v>
      </c>
    </row>
    <row r="19483" spans="1:5" x14ac:dyDescent="0.3">
      <c r="A19483" s="33" t="s">
        <v>0</v>
      </c>
      <c r="B19483" s="33" t="s">
        <v>53</v>
      </c>
      <c r="C19483" s="33">
        <v>100000</v>
      </c>
      <c r="D19483" s="33" t="s">
        <v>391</v>
      </c>
      <c r="E19483" t="str">
        <f t="shared" si="308"/>
        <v>$75K-$100K</v>
      </c>
    </row>
    <row r="19484" spans="1:5" x14ac:dyDescent="0.3">
      <c r="A19484" s="33" t="s">
        <v>0</v>
      </c>
      <c r="B19484" s="33" t="s">
        <v>54</v>
      </c>
      <c r="C19484" s="33">
        <v>281450.5</v>
      </c>
      <c r="D19484" s="33" t="s">
        <v>482</v>
      </c>
      <c r="E19484" t="str">
        <f t="shared" si="308"/>
        <v>&gt;$200K</v>
      </c>
    </row>
    <row r="19485" spans="1:5" x14ac:dyDescent="0.3">
      <c r="A19485" s="33" t="s">
        <v>2</v>
      </c>
      <c r="B19485" s="33" t="s">
        <v>53</v>
      </c>
      <c r="C19485" s="33"/>
      <c r="D19485" s="33" t="s">
        <v>5463</v>
      </c>
      <c r="E19485" t="str">
        <f t="shared" si="308"/>
        <v>No Data</v>
      </c>
    </row>
    <row r="19486" spans="1:5" x14ac:dyDescent="0.3">
      <c r="A19486" s="33" t="s">
        <v>2</v>
      </c>
      <c r="B19486" s="33" t="s">
        <v>53</v>
      </c>
      <c r="C19486" s="33">
        <v>92527.5</v>
      </c>
      <c r="D19486" s="33" t="s">
        <v>7075</v>
      </c>
      <c r="E19486" t="str">
        <f t="shared" si="308"/>
        <v>$75K-$100K</v>
      </c>
    </row>
    <row r="19487" spans="1:5" x14ac:dyDescent="0.3">
      <c r="A19487" s="33" t="s">
        <v>0</v>
      </c>
      <c r="B19487" s="33" t="s">
        <v>53</v>
      </c>
      <c r="C19487" s="33">
        <v>114000</v>
      </c>
      <c r="D19487" s="33" t="s">
        <v>7076</v>
      </c>
      <c r="E19487" t="str">
        <f t="shared" si="308"/>
        <v>$100K-$125K</v>
      </c>
    </row>
    <row r="19488" spans="1:5" x14ac:dyDescent="0.3">
      <c r="A19488" s="33" t="s">
        <v>0</v>
      </c>
      <c r="B19488" s="33" t="s">
        <v>53</v>
      </c>
      <c r="C19488" s="33">
        <v>130500</v>
      </c>
      <c r="D19488" s="33" t="s">
        <v>1316</v>
      </c>
      <c r="E19488" t="str">
        <f t="shared" si="308"/>
        <v>$125K-$200K</v>
      </c>
    </row>
    <row r="19489" spans="1:5" x14ac:dyDescent="0.3">
      <c r="A19489" s="33" t="s">
        <v>2</v>
      </c>
      <c r="B19489" s="33" t="s">
        <v>53</v>
      </c>
      <c r="C19489" s="33"/>
      <c r="D19489" s="33" t="s">
        <v>7077</v>
      </c>
      <c r="E19489" t="str">
        <f t="shared" si="308"/>
        <v>No Data</v>
      </c>
    </row>
    <row r="19490" spans="1:5" x14ac:dyDescent="0.3">
      <c r="A19490" s="33" t="s">
        <v>4</v>
      </c>
      <c r="B19490" s="33" t="s">
        <v>53</v>
      </c>
      <c r="C19490" s="33"/>
      <c r="D19490" s="33" t="s">
        <v>7078</v>
      </c>
      <c r="E19490" t="str">
        <f t="shared" si="308"/>
        <v>No Data</v>
      </c>
    </row>
    <row r="19491" spans="1:5" x14ac:dyDescent="0.3">
      <c r="A19491" s="33" t="s">
        <v>2</v>
      </c>
      <c r="B19491" s="33" t="s">
        <v>53</v>
      </c>
      <c r="C19491" s="33">
        <v>70000</v>
      </c>
      <c r="D19491" s="33" t="s">
        <v>7079</v>
      </c>
      <c r="E19491" t="str">
        <f t="shared" si="308"/>
        <v>&lt;$75K</v>
      </c>
    </row>
    <row r="19492" spans="1:5" x14ac:dyDescent="0.3">
      <c r="A19492" s="33" t="s">
        <v>0</v>
      </c>
      <c r="B19492" s="33" t="s">
        <v>53</v>
      </c>
      <c r="C19492" s="33"/>
      <c r="D19492" s="33" t="s">
        <v>1604</v>
      </c>
      <c r="E19492" t="str">
        <f t="shared" si="308"/>
        <v>No Data</v>
      </c>
    </row>
    <row r="19493" spans="1:5" x14ac:dyDescent="0.3">
      <c r="A19493" s="33" t="s">
        <v>125</v>
      </c>
      <c r="B19493" s="33" t="s">
        <v>53</v>
      </c>
      <c r="C19493" s="33"/>
      <c r="D19493" s="33" t="s">
        <v>234</v>
      </c>
      <c r="E19493" t="str">
        <f t="shared" si="308"/>
        <v>No Data</v>
      </c>
    </row>
    <row r="19494" spans="1:5" x14ac:dyDescent="0.3">
      <c r="A19494" s="33" t="s">
        <v>2</v>
      </c>
      <c r="B19494" s="33" t="s">
        <v>53</v>
      </c>
      <c r="C19494" s="33">
        <v>75296</v>
      </c>
      <c r="D19494" s="33" t="s">
        <v>1472</v>
      </c>
      <c r="E19494" t="str">
        <f t="shared" si="308"/>
        <v>$75K-$100K</v>
      </c>
    </row>
    <row r="19495" spans="1:5" x14ac:dyDescent="0.3">
      <c r="A19495" s="33" t="s">
        <v>2</v>
      </c>
      <c r="B19495" s="33" t="s">
        <v>53</v>
      </c>
      <c r="C19495" s="33">
        <v>111175</v>
      </c>
      <c r="D19495" s="33" t="s">
        <v>1329</v>
      </c>
      <c r="E19495" t="str">
        <f t="shared" si="308"/>
        <v>$100K-$125K</v>
      </c>
    </row>
    <row r="19496" spans="1:5" x14ac:dyDescent="0.3">
      <c r="A19496" s="33" t="s">
        <v>0</v>
      </c>
      <c r="B19496" s="33" t="s">
        <v>54</v>
      </c>
      <c r="C19496" s="33">
        <v>86800</v>
      </c>
      <c r="D19496" s="33" t="s">
        <v>729</v>
      </c>
      <c r="E19496" t="str">
        <f t="shared" si="308"/>
        <v>$75K-$100K</v>
      </c>
    </row>
    <row r="19497" spans="1:5" x14ac:dyDescent="0.3">
      <c r="A19497" s="33" t="s">
        <v>0</v>
      </c>
      <c r="B19497" s="33" t="s">
        <v>53</v>
      </c>
      <c r="C19497" s="33"/>
      <c r="D19497" s="33" t="s">
        <v>258</v>
      </c>
      <c r="E19497" t="str">
        <f t="shared" si="308"/>
        <v>No Data</v>
      </c>
    </row>
    <row r="19498" spans="1:5" x14ac:dyDescent="0.3">
      <c r="A19498" s="33" t="s">
        <v>4</v>
      </c>
      <c r="B19498" s="33" t="s">
        <v>53</v>
      </c>
      <c r="C19498" s="33"/>
      <c r="D19498" s="33" t="s">
        <v>3693</v>
      </c>
      <c r="E19498" t="str">
        <f t="shared" si="308"/>
        <v>No Data</v>
      </c>
    </row>
    <row r="19499" spans="1:5" x14ac:dyDescent="0.3">
      <c r="A19499" s="33" t="s">
        <v>4</v>
      </c>
      <c r="B19499" s="33" t="s">
        <v>110</v>
      </c>
      <c r="C19499" s="33">
        <v>134241</v>
      </c>
      <c r="D19499" s="33" t="s">
        <v>4145</v>
      </c>
      <c r="E19499" t="str">
        <f t="shared" si="308"/>
        <v>$125K-$200K</v>
      </c>
    </row>
    <row r="19500" spans="1:5" x14ac:dyDescent="0.3">
      <c r="A19500" s="33" t="s">
        <v>2</v>
      </c>
      <c r="B19500" s="33" t="s">
        <v>53</v>
      </c>
      <c r="C19500" s="33">
        <v>125000</v>
      </c>
      <c r="D19500" s="33" t="s">
        <v>7080</v>
      </c>
      <c r="E19500" t="str">
        <f t="shared" si="308"/>
        <v>$100K-$125K</v>
      </c>
    </row>
    <row r="19501" spans="1:5" x14ac:dyDescent="0.3">
      <c r="A19501" s="33" t="s">
        <v>2</v>
      </c>
      <c r="B19501" s="33" t="s">
        <v>53</v>
      </c>
      <c r="C19501" s="33">
        <v>85000</v>
      </c>
      <c r="D19501" s="33" t="s">
        <v>232</v>
      </c>
      <c r="E19501" t="str">
        <f t="shared" si="308"/>
        <v>$75K-$100K</v>
      </c>
    </row>
    <row r="19502" spans="1:5" x14ac:dyDescent="0.3">
      <c r="A19502" s="33" t="s">
        <v>2</v>
      </c>
      <c r="B19502" s="33" t="s">
        <v>53</v>
      </c>
      <c r="C19502" s="33"/>
      <c r="D19502" s="33" t="s">
        <v>268</v>
      </c>
      <c r="E19502" t="str">
        <f t="shared" si="308"/>
        <v>No Data</v>
      </c>
    </row>
    <row r="19503" spans="1:5" x14ac:dyDescent="0.3">
      <c r="A19503" s="33" t="s">
        <v>0</v>
      </c>
      <c r="B19503" s="33" t="s">
        <v>54</v>
      </c>
      <c r="C19503" s="33">
        <v>187500</v>
      </c>
      <c r="D19503" s="33" t="s">
        <v>7081</v>
      </c>
      <c r="E19503" t="str">
        <f t="shared" si="308"/>
        <v>$125K-$200K</v>
      </c>
    </row>
    <row r="19504" spans="1:5" x14ac:dyDescent="0.3">
      <c r="A19504" s="33" t="s">
        <v>2</v>
      </c>
      <c r="B19504" s="33" t="s">
        <v>53</v>
      </c>
      <c r="C19504" s="33">
        <v>50000</v>
      </c>
      <c r="D19504" s="33" t="s">
        <v>2026</v>
      </c>
      <c r="E19504" t="str">
        <f t="shared" si="308"/>
        <v>&lt;$75K</v>
      </c>
    </row>
    <row r="19505" spans="1:5" x14ac:dyDescent="0.3">
      <c r="A19505" s="33" t="s">
        <v>0</v>
      </c>
      <c r="B19505" s="33" t="s">
        <v>53</v>
      </c>
      <c r="C19505" s="33"/>
      <c r="D19505" s="33" t="s">
        <v>258</v>
      </c>
      <c r="E19505" t="str">
        <f t="shared" si="308"/>
        <v>No Data</v>
      </c>
    </row>
    <row r="19506" spans="1:5" x14ac:dyDescent="0.3">
      <c r="A19506" s="33" t="s">
        <v>0</v>
      </c>
      <c r="B19506" s="33" t="s">
        <v>53</v>
      </c>
      <c r="C19506" s="33"/>
      <c r="D19506" s="33" t="s">
        <v>258</v>
      </c>
      <c r="E19506" t="str">
        <f t="shared" si="308"/>
        <v>No Data</v>
      </c>
    </row>
    <row r="19507" spans="1:5" x14ac:dyDescent="0.3">
      <c r="A19507" s="33" t="s">
        <v>0</v>
      </c>
      <c r="B19507" s="33" t="s">
        <v>54</v>
      </c>
      <c r="C19507" s="33"/>
      <c r="D19507" s="33" t="s">
        <v>258</v>
      </c>
      <c r="E19507" t="str">
        <f t="shared" si="308"/>
        <v>No Data</v>
      </c>
    </row>
    <row r="19508" spans="1:5" x14ac:dyDescent="0.3">
      <c r="A19508" s="33" t="s">
        <v>2</v>
      </c>
      <c r="B19508" s="33" t="s">
        <v>53</v>
      </c>
      <c r="C19508" s="33"/>
      <c r="D19508" s="33" t="s">
        <v>3386</v>
      </c>
      <c r="E19508" t="str">
        <f t="shared" si="308"/>
        <v>No Data</v>
      </c>
    </row>
    <row r="19509" spans="1:5" x14ac:dyDescent="0.3">
      <c r="A19509" s="33" t="s">
        <v>128</v>
      </c>
      <c r="B19509" s="33" t="s">
        <v>70</v>
      </c>
      <c r="C19509" s="33">
        <v>130000</v>
      </c>
      <c r="D19509" s="33" t="s">
        <v>1314</v>
      </c>
      <c r="E19509" t="str">
        <f t="shared" si="308"/>
        <v>$125K-$200K</v>
      </c>
    </row>
    <row r="19510" spans="1:5" x14ac:dyDescent="0.3">
      <c r="A19510" s="33" t="s">
        <v>128</v>
      </c>
      <c r="B19510" s="33" t="s">
        <v>53</v>
      </c>
      <c r="C19510" s="33">
        <v>157500</v>
      </c>
      <c r="D19510" s="33" t="s">
        <v>7082</v>
      </c>
      <c r="E19510" t="str">
        <f t="shared" si="308"/>
        <v>$125K-$200K</v>
      </c>
    </row>
    <row r="19511" spans="1:5" x14ac:dyDescent="0.3">
      <c r="A19511" s="33" t="s">
        <v>2</v>
      </c>
      <c r="B19511" s="33" t="s">
        <v>53</v>
      </c>
      <c r="C19511" s="33">
        <v>51059</v>
      </c>
      <c r="D19511" s="33" t="s">
        <v>7083</v>
      </c>
      <c r="E19511" t="str">
        <f t="shared" si="308"/>
        <v>&lt;$75K</v>
      </c>
    </row>
    <row r="19512" spans="1:5" x14ac:dyDescent="0.3">
      <c r="A19512" s="33" t="s">
        <v>0</v>
      </c>
      <c r="B19512" s="33" t="s">
        <v>54</v>
      </c>
      <c r="C19512" s="33">
        <v>108150</v>
      </c>
      <c r="D19512" s="33" t="s">
        <v>1092</v>
      </c>
      <c r="E19512" t="str">
        <f t="shared" si="308"/>
        <v>$100K-$125K</v>
      </c>
    </row>
    <row r="19513" spans="1:5" x14ac:dyDescent="0.3">
      <c r="A19513" s="33" t="s">
        <v>0</v>
      </c>
      <c r="B19513" s="33" t="s">
        <v>53</v>
      </c>
      <c r="C19513" s="33">
        <v>165000</v>
      </c>
      <c r="D19513" s="33" t="s">
        <v>7084</v>
      </c>
      <c r="E19513" t="str">
        <f t="shared" si="308"/>
        <v>$125K-$200K</v>
      </c>
    </row>
    <row r="19514" spans="1:5" x14ac:dyDescent="0.3">
      <c r="A19514" s="33" t="s">
        <v>2</v>
      </c>
      <c r="B19514" s="33" t="s">
        <v>53</v>
      </c>
      <c r="C19514" s="33">
        <v>64105</v>
      </c>
      <c r="D19514" s="33" t="s">
        <v>4723</v>
      </c>
      <c r="E19514" t="str">
        <f t="shared" si="308"/>
        <v>&lt;$75K</v>
      </c>
    </row>
    <row r="19515" spans="1:5" x14ac:dyDescent="0.3">
      <c r="A19515" s="33" t="s">
        <v>2</v>
      </c>
      <c r="B19515" s="33" t="s">
        <v>53</v>
      </c>
      <c r="C19515" s="33"/>
      <c r="D19515" s="33" t="s">
        <v>7085</v>
      </c>
      <c r="E19515" t="str">
        <f t="shared" si="308"/>
        <v>No Data</v>
      </c>
    </row>
    <row r="19516" spans="1:5" x14ac:dyDescent="0.3">
      <c r="A19516" s="33" t="s">
        <v>0</v>
      </c>
      <c r="B19516" s="33" t="s">
        <v>53</v>
      </c>
      <c r="C19516" s="33">
        <v>124000</v>
      </c>
      <c r="D19516" s="33" t="s">
        <v>2007</v>
      </c>
      <c r="E19516" t="str">
        <f t="shared" si="308"/>
        <v>$100K-$125K</v>
      </c>
    </row>
    <row r="19517" spans="1:5" x14ac:dyDescent="0.3">
      <c r="A19517" s="33" t="s">
        <v>0</v>
      </c>
      <c r="B19517" s="33" t="s">
        <v>53</v>
      </c>
      <c r="C19517" s="33">
        <v>115000</v>
      </c>
      <c r="D19517" s="33" t="s">
        <v>299</v>
      </c>
      <c r="E19517" t="str">
        <f t="shared" si="308"/>
        <v>$100K-$125K</v>
      </c>
    </row>
    <row r="19518" spans="1:5" x14ac:dyDescent="0.3">
      <c r="A19518" s="33" t="s">
        <v>2</v>
      </c>
      <c r="B19518" s="33" t="s">
        <v>53</v>
      </c>
      <c r="C19518" s="33">
        <v>95000</v>
      </c>
      <c r="D19518" s="33" t="s">
        <v>232</v>
      </c>
      <c r="E19518" t="str">
        <f t="shared" si="308"/>
        <v>$75K-$100K</v>
      </c>
    </row>
    <row r="19519" spans="1:5" x14ac:dyDescent="0.3">
      <c r="A19519" s="33" t="s">
        <v>1</v>
      </c>
      <c r="B19519" s="33" t="s">
        <v>81</v>
      </c>
      <c r="C19519" s="33">
        <v>166000</v>
      </c>
      <c r="D19519" s="33" t="s">
        <v>845</v>
      </c>
      <c r="E19519" t="str">
        <f t="shared" si="308"/>
        <v>$125K-$200K</v>
      </c>
    </row>
    <row r="19520" spans="1:5" x14ac:dyDescent="0.3">
      <c r="A19520" s="33" t="s">
        <v>2</v>
      </c>
      <c r="B19520" s="33" t="s">
        <v>53</v>
      </c>
      <c r="C19520" s="33">
        <v>159640</v>
      </c>
      <c r="D19520" s="33" t="s">
        <v>402</v>
      </c>
      <c r="E19520" t="str">
        <f t="shared" si="308"/>
        <v>$125K-$200K</v>
      </c>
    </row>
    <row r="19521" spans="1:5" x14ac:dyDescent="0.3">
      <c r="A19521" s="33" t="s">
        <v>128</v>
      </c>
      <c r="B19521" s="33" t="s">
        <v>53</v>
      </c>
      <c r="C19521" s="33">
        <v>129000</v>
      </c>
      <c r="D19521" s="33" t="s">
        <v>1730</v>
      </c>
      <c r="E19521" t="str">
        <f t="shared" si="308"/>
        <v>$125K-$200K</v>
      </c>
    </row>
    <row r="19522" spans="1:5" x14ac:dyDescent="0.3">
      <c r="A19522" s="33" t="s">
        <v>4</v>
      </c>
      <c r="B19522" s="33" t="s">
        <v>53</v>
      </c>
      <c r="C19522" s="33">
        <v>99150</v>
      </c>
      <c r="D19522" s="33" t="s">
        <v>2357</v>
      </c>
      <c r="E19522" t="str">
        <f t="shared" si="308"/>
        <v>$75K-$100K</v>
      </c>
    </row>
    <row r="19523" spans="1:5" x14ac:dyDescent="0.3">
      <c r="A19523" s="33" t="s">
        <v>0</v>
      </c>
      <c r="B19523" s="33" t="s">
        <v>53</v>
      </c>
      <c r="C19523" s="33">
        <v>185000</v>
      </c>
      <c r="D19523" s="33" t="s">
        <v>7086</v>
      </c>
      <c r="E19523" t="str">
        <f t="shared" ref="E19523:E19586" si="309">_xlfn.XLOOKUP(C19523,$H$16:$H$21,$G$16:$G$21,,1)</f>
        <v>$125K-$200K</v>
      </c>
    </row>
    <row r="19524" spans="1:5" x14ac:dyDescent="0.3">
      <c r="A19524" s="33" t="s">
        <v>0</v>
      </c>
      <c r="B19524" s="33" t="s">
        <v>53</v>
      </c>
      <c r="C19524" s="33"/>
      <c r="D19524" s="33" t="s">
        <v>7087</v>
      </c>
      <c r="E19524" t="str">
        <f t="shared" si="309"/>
        <v>No Data</v>
      </c>
    </row>
    <row r="19525" spans="1:5" x14ac:dyDescent="0.3">
      <c r="A19525" s="33" t="s">
        <v>4</v>
      </c>
      <c r="B19525" s="33" t="s">
        <v>53</v>
      </c>
      <c r="C19525" s="33">
        <v>110000</v>
      </c>
      <c r="D19525" s="33" t="s">
        <v>6735</v>
      </c>
      <c r="E19525" t="str">
        <f t="shared" si="309"/>
        <v>$100K-$125K</v>
      </c>
    </row>
    <row r="19526" spans="1:5" x14ac:dyDescent="0.3">
      <c r="A19526" s="33" t="s">
        <v>0</v>
      </c>
      <c r="B19526" s="33" t="s">
        <v>97</v>
      </c>
      <c r="C19526" s="33">
        <v>80000</v>
      </c>
      <c r="D19526" s="33" t="s">
        <v>7088</v>
      </c>
      <c r="E19526" t="str">
        <f t="shared" si="309"/>
        <v>$75K-$100K</v>
      </c>
    </row>
    <row r="19527" spans="1:5" x14ac:dyDescent="0.3">
      <c r="A19527" s="33" t="s">
        <v>4</v>
      </c>
      <c r="B19527" s="33" t="s">
        <v>53</v>
      </c>
      <c r="C19527" s="33"/>
      <c r="D19527" s="33" t="s">
        <v>258</v>
      </c>
      <c r="E19527" t="str">
        <f t="shared" si="309"/>
        <v>No Data</v>
      </c>
    </row>
    <row r="19528" spans="1:5" x14ac:dyDescent="0.3">
      <c r="A19528" s="33" t="s">
        <v>2</v>
      </c>
      <c r="B19528" s="33" t="s">
        <v>53</v>
      </c>
      <c r="C19528" s="33">
        <v>90000</v>
      </c>
      <c r="D19528" s="33" t="s">
        <v>1101</v>
      </c>
      <c r="E19528" t="str">
        <f t="shared" si="309"/>
        <v>$75K-$100K</v>
      </c>
    </row>
    <row r="19529" spans="1:5" x14ac:dyDescent="0.3">
      <c r="A19529" s="33" t="s">
        <v>2</v>
      </c>
      <c r="B19529" s="33" t="s">
        <v>53</v>
      </c>
      <c r="C19529" s="33">
        <v>115800</v>
      </c>
      <c r="D19529" s="33" t="s">
        <v>4770</v>
      </c>
      <c r="E19529" t="str">
        <f t="shared" si="309"/>
        <v>$100K-$125K</v>
      </c>
    </row>
    <row r="19530" spans="1:5" x14ac:dyDescent="0.3">
      <c r="A19530" s="33" t="s">
        <v>2</v>
      </c>
      <c r="B19530" s="33" t="s">
        <v>53</v>
      </c>
      <c r="C19530" s="33">
        <v>115000</v>
      </c>
      <c r="D19530" s="33" t="s">
        <v>1881</v>
      </c>
      <c r="E19530" t="str">
        <f t="shared" si="309"/>
        <v>$100K-$125K</v>
      </c>
    </row>
    <row r="19531" spans="1:5" x14ac:dyDescent="0.3">
      <c r="A19531" s="33" t="s">
        <v>2</v>
      </c>
      <c r="B19531" s="33" t="s">
        <v>53</v>
      </c>
      <c r="C19531" s="33"/>
      <c r="D19531" s="33" t="s">
        <v>7089</v>
      </c>
      <c r="E19531" t="str">
        <f t="shared" si="309"/>
        <v>No Data</v>
      </c>
    </row>
    <row r="19532" spans="1:5" x14ac:dyDescent="0.3">
      <c r="A19532" s="33" t="s">
        <v>52</v>
      </c>
      <c r="B19532" s="33" t="s">
        <v>53</v>
      </c>
      <c r="C19532" s="33">
        <v>80000</v>
      </c>
      <c r="D19532" s="33" t="s">
        <v>7090</v>
      </c>
      <c r="E19532" t="str">
        <f t="shared" si="309"/>
        <v>$75K-$100K</v>
      </c>
    </row>
    <row r="19533" spans="1:5" x14ac:dyDescent="0.3">
      <c r="A19533" s="33" t="s">
        <v>1</v>
      </c>
      <c r="B19533" s="33" t="s">
        <v>72</v>
      </c>
      <c r="C19533" s="33">
        <v>166000</v>
      </c>
      <c r="D19533" s="33" t="s">
        <v>2210</v>
      </c>
      <c r="E19533" t="str">
        <f t="shared" si="309"/>
        <v>$125K-$200K</v>
      </c>
    </row>
    <row r="19534" spans="1:5" x14ac:dyDescent="0.3">
      <c r="A19534" s="33" t="s">
        <v>52</v>
      </c>
      <c r="B19534" s="33" t="s">
        <v>53</v>
      </c>
      <c r="C19534" s="33">
        <v>97281</v>
      </c>
      <c r="D19534" s="33" t="s">
        <v>7091</v>
      </c>
      <c r="E19534" t="str">
        <f t="shared" si="309"/>
        <v>$75K-$100K</v>
      </c>
    </row>
    <row r="19535" spans="1:5" x14ac:dyDescent="0.3">
      <c r="A19535" s="33" t="s">
        <v>2</v>
      </c>
      <c r="B19535" s="33" t="s">
        <v>53</v>
      </c>
      <c r="C19535" s="33"/>
      <c r="D19535" s="33" t="s">
        <v>1271</v>
      </c>
      <c r="E19535" t="str">
        <f t="shared" si="309"/>
        <v>No Data</v>
      </c>
    </row>
    <row r="19536" spans="1:5" x14ac:dyDescent="0.3">
      <c r="A19536" s="33" t="s">
        <v>4</v>
      </c>
      <c r="B19536" s="33" t="s">
        <v>54</v>
      </c>
      <c r="C19536" s="33">
        <v>174720</v>
      </c>
      <c r="D19536" s="33" t="s">
        <v>402</v>
      </c>
      <c r="E19536" t="str">
        <f t="shared" si="309"/>
        <v>$125K-$200K</v>
      </c>
    </row>
    <row r="19537" spans="1:5" x14ac:dyDescent="0.3">
      <c r="A19537" s="33" t="s">
        <v>2</v>
      </c>
      <c r="B19537" s="33" t="s">
        <v>58</v>
      </c>
      <c r="C19537" s="33"/>
      <c r="D19537" s="33" t="s">
        <v>7092</v>
      </c>
      <c r="E19537" t="str">
        <f t="shared" si="309"/>
        <v>No Data</v>
      </c>
    </row>
    <row r="19538" spans="1:5" x14ac:dyDescent="0.3">
      <c r="A19538" s="33" t="s">
        <v>4</v>
      </c>
      <c r="B19538" s="33" t="s">
        <v>81</v>
      </c>
      <c r="C19538" s="33">
        <v>175000</v>
      </c>
      <c r="D19538" s="33" t="s">
        <v>1587</v>
      </c>
      <c r="E19538" t="str">
        <f t="shared" si="309"/>
        <v>$125K-$200K</v>
      </c>
    </row>
    <row r="19539" spans="1:5" x14ac:dyDescent="0.3">
      <c r="A19539" s="33" t="s">
        <v>2</v>
      </c>
      <c r="B19539" s="33" t="s">
        <v>53</v>
      </c>
      <c r="C19539" s="33">
        <v>90000</v>
      </c>
      <c r="D19539" s="33" t="s">
        <v>1223</v>
      </c>
      <c r="E19539" t="str">
        <f t="shared" si="309"/>
        <v>$75K-$100K</v>
      </c>
    </row>
    <row r="19540" spans="1:5" x14ac:dyDescent="0.3">
      <c r="A19540" s="33" t="s">
        <v>2</v>
      </c>
      <c r="B19540" s="33" t="s">
        <v>53</v>
      </c>
      <c r="C19540" s="33"/>
      <c r="D19540" s="33" t="s">
        <v>7093</v>
      </c>
      <c r="E19540" t="str">
        <f t="shared" si="309"/>
        <v>No Data</v>
      </c>
    </row>
    <row r="19541" spans="1:5" x14ac:dyDescent="0.3">
      <c r="A19541" s="33" t="s">
        <v>2</v>
      </c>
      <c r="B19541" s="33" t="s">
        <v>53</v>
      </c>
      <c r="C19541" s="33">
        <v>90000</v>
      </c>
      <c r="D19541" s="33" t="s">
        <v>3677</v>
      </c>
      <c r="E19541" t="str">
        <f t="shared" si="309"/>
        <v>$75K-$100K</v>
      </c>
    </row>
    <row r="19542" spans="1:5" x14ac:dyDescent="0.3">
      <c r="A19542" s="33" t="s">
        <v>4</v>
      </c>
      <c r="B19542" s="33" t="s">
        <v>53</v>
      </c>
      <c r="C19542" s="33">
        <v>100000</v>
      </c>
      <c r="D19542" s="33" t="s">
        <v>519</v>
      </c>
      <c r="E19542" t="str">
        <f t="shared" si="309"/>
        <v>$75K-$100K</v>
      </c>
    </row>
    <row r="19543" spans="1:5" x14ac:dyDescent="0.3">
      <c r="A19543" s="33" t="s">
        <v>0</v>
      </c>
      <c r="B19543" s="33" t="s">
        <v>53</v>
      </c>
      <c r="C19543" s="33"/>
      <c r="D19543" s="33" t="s">
        <v>3900</v>
      </c>
      <c r="E19543" t="str">
        <f t="shared" si="309"/>
        <v>No Data</v>
      </c>
    </row>
    <row r="19544" spans="1:5" x14ac:dyDescent="0.3">
      <c r="A19544" s="33" t="s">
        <v>0</v>
      </c>
      <c r="B19544" s="33" t="s">
        <v>53</v>
      </c>
      <c r="C19544" s="33"/>
      <c r="D19544" s="33" t="s">
        <v>258</v>
      </c>
      <c r="E19544" t="str">
        <f t="shared" si="309"/>
        <v>No Data</v>
      </c>
    </row>
    <row r="19545" spans="1:5" x14ac:dyDescent="0.3">
      <c r="A19545" s="33" t="s">
        <v>2</v>
      </c>
      <c r="B19545" s="33" t="s">
        <v>53</v>
      </c>
      <c r="C19545" s="33"/>
      <c r="D19545" s="33" t="s">
        <v>7094</v>
      </c>
      <c r="E19545" t="str">
        <f t="shared" si="309"/>
        <v>No Data</v>
      </c>
    </row>
    <row r="19546" spans="1:5" x14ac:dyDescent="0.3">
      <c r="A19546" s="33" t="s">
        <v>2</v>
      </c>
      <c r="B19546" s="33" t="s">
        <v>53</v>
      </c>
      <c r="C19546" s="33">
        <v>130000</v>
      </c>
      <c r="D19546" s="33" t="s">
        <v>7095</v>
      </c>
      <c r="E19546" t="str">
        <f t="shared" si="309"/>
        <v>$125K-$200K</v>
      </c>
    </row>
    <row r="19547" spans="1:5" x14ac:dyDescent="0.3">
      <c r="A19547" s="33" t="s">
        <v>2</v>
      </c>
      <c r="B19547" s="33" t="s">
        <v>53</v>
      </c>
      <c r="C19547" s="33">
        <v>90000</v>
      </c>
      <c r="D19547" s="33" t="s">
        <v>7096</v>
      </c>
      <c r="E19547" t="str">
        <f t="shared" si="309"/>
        <v>$75K-$100K</v>
      </c>
    </row>
    <row r="19548" spans="1:5" x14ac:dyDescent="0.3">
      <c r="A19548" s="33" t="s">
        <v>2</v>
      </c>
      <c r="B19548" s="33" t="s">
        <v>53</v>
      </c>
      <c r="C19548" s="33">
        <v>100000</v>
      </c>
      <c r="D19548" s="33" t="s">
        <v>225</v>
      </c>
      <c r="E19548" t="str">
        <f t="shared" si="309"/>
        <v>$75K-$100K</v>
      </c>
    </row>
    <row r="19549" spans="1:5" x14ac:dyDescent="0.3">
      <c r="A19549" s="33" t="s">
        <v>2</v>
      </c>
      <c r="B19549" s="33" t="s">
        <v>53</v>
      </c>
      <c r="C19549" s="33">
        <v>109735</v>
      </c>
      <c r="D19549" s="33" t="s">
        <v>7097</v>
      </c>
      <c r="E19549" t="str">
        <f t="shared" si="309"/>
        <v>$100K-$125K</v>
      </c>
    </row>
    <row r="19550" spans="1:5" x14ac:dyDescent="0.3">
      <c r="A19550" s="33" t="s">
        <v>0</v>
      </c>
      <c r="B19550" s="33" t="s">
        <v>53</v>
      </c>
      <c r="C19550" s="33">
        <v>103500</v>
      </c>
      <c r="D19550" s="33" t="s">
        <v>2026</v>
      </c>
      <c r="E19550" t="str">
        <f t="shared" si="309"/>
        <v>$100K-$125K</v>
      </c>
    </row>
    <row r="19551" spans="1:5" x14ac:dyDescent="0.3">
      <c r="A19551" s="33" t="s">
        <v>0</v>
      </c>
      <c r="B19551" s="33" t="s">
        <v>54</v>
      </c>
      <c r="C19551" s="33"/>
      <c r="D19551" s="33" t="s">
        <v>986</v>
      </c>
      <c r="E19551" t="str">
        <f t="shared" si="309"/>
        <v>No Data</v>
      </c>
    </row>
    <row r="19552" spans="1:5" x14ac:dyDescent="0.3">
      <c r="A19552" s="33" t="s">
        <v>2</v>
      </c>
      <c r="B19552" s="33" t="s">
        <v>53</v>
      </c>
      <c r="C19552" s="33"/>
      <c r="D19552" s="33" t="s">
        <v>4438</v>
      </c>
      <c r="E19552" t="str">
        <f t="shared" si="309"/>
        <v>No Data</v>
      </c>
    </row>
    <row r="19553" spans="1:5" x14ac:dyDescent="0.3">
      <c r="A19553" s="33" t="s">
        <v>2</v>
      </c>
      <c r="B19553" s="33" t="s">
        <v>53</v>
      </c>
      <c r="C19553" s="33">
        <v>75833</v>
      </c>
      <c r="D19553" s="33" t="s">
        <v>6050</v>
      </c>
      <c r="E19553" t="str">
        <f t="shared" si="309"/>
        <v>$75K-$100K</v>
      </c>
    </row>
    <row r="19554" spans="1:5" x14ac:dyDescent="0.3">
      <c r="A19554" s="33" t="s">
        <v>0</v>
      </c>
      <c r="B19554" s="33" t="s">
        <v>53</v>
      </c>
      <c r="C19554" s="33">
        <v>150000</v>
      </c>
      <c r="D19554" s="33" t="s">
        <v>7098</v>
      </c>
      <c r="E19554" t="str">
        <f t="shared" si="309"/>
        <v>$125K-$200K</v>
      </c>
    </row>
    <row r="19555" spans="1:5" x14ac:dyDescent="0.3">
      <c r="A19555" s="33" t="s">
        <v>2</v>
      </c>
      <c r="B19555" s="33" t="s">
        <v>53</v>
      </c>
      <c r="C19555" s="33"/>
      <c r="D19555" s="33" t="s">
        <v>1279</v>
      </c>
      <c r="E19555" t="str">
        <f t="shared" si="309"/>
        <v>No Data</v>
      </c>
    </row>
    <row r="19556" spans="1:5" x14ac:dyDescent="0.3">
      <c r="A19556" s="33" t="s">
        <v>2</v>
      </c>
      <c r="B19556" s="33" t="s">
        <v>53</v>
      </c>
      <c r="C19556" s="33">
        <v>67500</v>
      </c>
      <c r="D19556" s="33" t="s">
        <v>6857</v>
      </c>
      <c r="E19556" t="str">
        <f t="shared" si="309"/>
        <v>&lt;$75K</v>
      </c>
    </row>
    <row r="19557" spans="1:5" x14ac:dyDescent="0.3">
      <c r="A19557" s="33" t="s">
        <v>0</v>
      </c>
      <c r="B19557" s="33" t="s">
        <v>53</v>
      </c>
      <c r="C19557" s="33">
        <v>97227</v>
      </c>
      <c r="D19557" s="33" t="s">
        <v>7099</v>
      </c>
      <c r="E19557" t="str">
        <f t="shared" si="309"/>
        <v>$75K-$100K</v>
      </c>
    </row>
    <row r="19558" spans="1:5" x14ac:dyDescent="0.3">
      <c r="A19558" s="33" t="s">
        <v>128</v>
      </c>
      <c r="B19558" s="33" t="s">
        <v>53</v>
      </c>
      <c r="C19558" s="33">
        <v>137610</v>
      </c>
      <c r="D19558" s="33" t="s">
        <v>476</v>
      </c>
      <c r="E19558" t="str">
        <f t="shared" si="309"/>
        <v>$125K-$200K</v>
      </c>
    </row>
    <row r="19559" spans="1:5" x14ac:dyDescent="0.3">
      <c r="A19559" s="33" t="s">
        <v>66</v>
      </c>
      <c r="B19559" s="33" t="s">
        <v>53</v>
      </c>
      <c r="C19559" s="33">
        <v>136000</v>
      </c>
      <c r="D19559" s="33" t="s">
        <v>631</v>
      </c>
      <c r="E19559" t="str">
        <f t="shared" si="309"/>
        <v>$125K-$200K</v>
      </c>
    </row>
    <row r="19560" spans="1:5" x14ac:dyDescent="0.3">
      <c r="A19560" s="33" t="s">
        <v>2</v>
      </c>
      <c r="B19560" s="33" t="s">
        <v>53</v>
      </c>
      <c r="C19560" s="33">
        <v>92500</v>
      </c>
      <c r="D19560" s="33" t="s">
        <v>7100</v>
      </c>
      <c r="E19560" t="str">
        <f t="shared" si="309"/>
        <v>$75K-$100K</v>
      </c>
    </row>
    <row r="19561" spans="1:5" x14ac:dyDescent="0.3">
      <c r="A19561" s="33" t="s">
        <v>4</v>
      </c>
      <c r="B19561" s="33" t="s">
        <v>54</v>
      </c>
      <c r="C19561" s="33">
        <v>232500</v>
      </c>
      <c r="D19561" s="33" t="s">
        <v>217</v>
      </c>
      <c r="E19561" t="str">
        <f t="shared" si="309"/>
        <v>&gt;$200K</v>
      </c>
    </row>
    <row r="19562" spans="1:5" x14ac:dyDescent="0.3">
      <c r="A19562" s="33" t="s">
        <v>52</v>
      </c>
      <c r="B19562" s="33" t="s">
        <v>105</v>
      </c>
      <c r="C19562" s="33">
        <v>63000</v>
      </c>
      <c r="D19562" s="33" t="s">
        <v>2430</v>
      </c>
      <c r="E19562" t="str">
        <f t="shared" si="309"/>
        <v>&lt;$75K</v>
      </c>
    </row>
    <row r="19563" spans="1:5" x14ac:dyDescent="0.3">
      <c r="A19563" s="33" t="s">
        <v>2</v>
      </c>
      <c r="B19563" s="33" t="s">
        <v>53</v>
      </c>
      <c r="C19563" s="33"/>
      <c r="D19563" s="33" t="s">
        <v>4048</v>
      </c>
      <c r="E19563" t="str">
        <f t="shared" si="309"/>
        <v>No Data</v>
      </c>
    </row>
    <row r="19564" spans="1:5" x14ac:dyDescent="0.3">
      <c r="A19564" s="33" t="s">
        <v>2</v>
      </c>
      <c r="B19564" s="33" t="s">
        <v>53</v>
      </c>
      <c r="C19564" s="33"/>
      <c r="D19564" s="33" t="s">
        <v>4444</v>
      </c>
      <c r="E19564" t="str">
        <f t="shared" si="309"/>
        <v>No Data</v>
      </c>
    </row>
    <row r="19565" spans="1:5" x14ac:dyDescent="0.3">
      <c r="A19565" s="33" t="s">
        <v>2</v>
      </c>
      <c r="B19565" s="33" t="s">
        <v>53</v>
      </c>
      <c r="C19565" s="33">
        <v>55000</v>
      </c>
      <c r="D19565" s="33" t="s">
        <v>7101</v>
      </c>
      <c r="E19565" t="str">
        <f t="shared" si="309"/>
        <v>&lt;$75K</v>
      </c>
    </row>
    <row r="19566" spans="1:5" x14ac:dyDescent="0.3">
      <c r="A19566" s="33" t="s">
        <v>0</v>
      </c>
      <c r="B19566" s="33" t="s">
        <v>54</v>
      </c>
      <c r="C19566" s="33">
        <v>81500</v>
      </c>
      <c r="D19566" s="33" t="s">
        <v>1077</v>
      </c>
      <c r="E19566" t="str">
        <f t="shared" si="309"/>
        <v>$75K-$100K</v>
      </c>
    </row>
    <row r="19567" spans="1:5" x14ac:dyDescent="0.3">
      <c r="A19567" s="33" t="s">
        <v>125</v>
      </c>
      <c r="B19567" s="33" t="s">
        <v>97</v>
      </c>
      <c r="C19567" s="33">
        <v>111175</v>
      </c>
      <c r="D19567" s="33" t="s">
        <v>1005</v>
      </c>
      <c r="E19567" t="str">
        <f t="shared" si="309"/>
        <v>$100K-$125K</v>
      </c>
    </row>
    <row r="19568" spans="1:5" x14ac:dyDescent="0.3">
      <c r="A19568" s="33" t="s">
        <v>2</v>
      </c>
      <c r="B19568" s="33" t="s">
        <v>53</v>
      </c>
      <c r="C19568" s="33"/>
      <c r="D19568" s="33" t="s">
        <v>1194</v>
      </c>
      <c r="E19568" t="str">
        <f t="shared" si="309"/>
        <v>No Data</v>
      </c>
    </row>
    <row r="19569" spans="1:5" x14ac:dyDescent="0.3">
      <c r="A19569" s="33" t="s">
        <v>4</v>
      </c>
      <c r="B19569" s="33" t="s">
        <v>53</v>
      </c>
      <c r="C19569" s="33">
        <v>58926</v>
      </c>
      <c r="D19569" s="33" t="s">
        <v>225</v>
      </c>
      <c r="E19569" t="str">
        <f t="shared" si="309"/>
        <v>&lt;$75K</v>
      </c>
    </row>
    <row r="19570" spans="1:5" x14ac:dyDescent="0.3">
      <c r="A19570" s="33" t="s">
        <v>128</v>
      </c>
      <c r="B19570" s="33" t="s">
        <v>69</v>
      </c>
      <c r="C19570" s="33">
        <v>157500</v>
      </c>
      <c r="D19570" s="33" t="s">
        <v>7102</v>
      </c>
      <c r="E19570" t="str">
        <f t="shared" si="309"/>
        <v>$125K-$200K</v>
      </c>
    </row>
    <row r="19571" spans="1:5" x14ac:dyDescent="0.3">
      <c r="A19571" s="33" t="s">
        <v>128</v>
      </c>
      <c r="B19571" s="33" t="s">
        <v>53</v>
      </c>
      <c r="C19571" s="33">
        <v>157500</v>
      </c>
      <c r="D19571" s="33" t="s">
        <v>1316</v>
      </c>
      <c r="E19571" t="str">
        <f t="shared" si="309"/>
        <v>$125K-$200K</v>
      </c>
    </row>
    <row r="19572" spans="1:5" x14ac:dyDescent="0.3">
      <c r="A19572" s="33" t="s">
        <v>4</v>
      </c>
      <c r="B19572" s="33" t="s">
        <v>53</v>
      </c>
      <c r="C19572" s="33"/>
      <c r="D19572" s="33" t="s">
        <v>7103</v>
      </c>
      <c r="E19572" t="str">
        <f t="shared" si="309"/>
        <v>No Data</v>
      </c>
    </row>
    <row r="19573" spans="1:5" x14ac:dyDescent="0.3">
      <c r="A19573" s="33" t="s">
        <v>2</v>
      </c>
      <c r="B19573" s="33" t="s">
        <v>53</v>
      </c>
      <c r="C19573" s="33">
        <v>79350</v>
      </c>
      <c r="D19573" s="33" t="s">
        <v>364</v>
      </c>
      <c r="E19573" t="str">
        <f t="shared" si="309"/>
        <v>$75K-$100K</v>
      </c>
    </row>
    <row r="19574" spans="1:5" x14ac:dyDescent="0.3">
      <c r="A19574" s="33" t="s">
        <v>4</v>
      </c>
      <c r="B19574" s="33" t="s">
        <v>54</v>
      </c>
      <c r="C19574" s="33">
        <v>62500</v>
      </c>
      <c r="D19574" s="33" t="s">
        <v>252</v>
      </c>
      <c r="E19574" t="str">
        <f t="shared" si="309"/>
        <v>&lt;$75K</v>
      </c>
    </row>
    <row r="19575" spans="1:5" x14ac:dyDescent="0.3">
      <c r="A19575" s="33" t="s">
        <v>4</v>
      </c>
      <c r="B19575" s="33" t="s">
        <v>53</v>
      </c>
      <c r="C19575" s="33"/>
      <c r="D19575" s="33" t="s">
        <v>1558</v>
      </c>
      <c r="E19575" t="str">
        <f t="shared" si="309"/>
        <v>No Data</v>
      </c>
    </row>
    <row r="19576" spans="1:5" x14ac:dyDescent="0.3">
      <c r="A19576" s="33" t="s">
        <v>2</v>
      </c>
      <c r="B19576" s="33" t="s">
        <v>53</v>
      </c>
      <c r="C19576" s="33">
        <v>95000</v>
      </c>
      <c r="D19576" s="33" t="s">
        <v>4562</v>
      </c>
      <c r="E19576" t="str">
        <f t="shared" si="309"/>
        <v>$75K-$100K</v>
      </c>
    </row>
    <row r="19577" spans="1:5" x14ac:dyDescent="0.3">
      <c r="A19577" s="33" t="s">
        <v>4</v>
      </c>
      <c r="B19577" s="33" t="s">
        <v>53</v>
      </c>
      <c r="C19577" s="33">
        <v>150000</v>
      </c>
      <c r="D19577" s="33" t="s">
        <v>7104</v>
      </c>
      <c r="E19577" t="str">
        <f t="shared" si="309"/>
        <v>$125K-$200K</v>
      </c>
    </row>
    <row r="19578" spans="1:5" x14ac:dyDescent="0.3">
      <c r="A19578" s="33" t="s">
        <v>0</v>
      </c>
      <c r="B19578" s="33" t="s">
        <v>53</v>
      </c>
      <c r="C19578" s="33">
        <v>98325</v>
      </c>
      <c r="D19578" s="33" t="s">
        <v>596</v>
      </c>
      <c r="E19578" t="str">
        <f t="shared" si="309"/>
        <v>$75K-$100K</v>
      </c>
    </row>
    <row r="19579" spans="1:5" x14ac:dyDescent="0.3">
      <c r="A19579" s="33" t="s">
        <v>0</v>
      </c>
      <c r="B19579" s="33" t="s">
        <v>53</v>
      </c>
      <c r="C19579" s="33"/>
      <c r="D19579" s="33" t="s">
        <v>258</v>
      </c>
      <c r="E19579" t="str">
        <f t="shared" si="309"/>
        <v>No Data</v>
      </c>
    </row>
    <row r="19580" spans="1:5" x14ac:dyDescent="0.3">
      <c r="A19580" s="33" t="s">
        <v>0</v>
      </c>
      <c r="B19580" s="33" t="s">
        <v>53</v>
      </c>
      <c r="C19580" s="33"/>
      <c r="D19580" s="33" t="s">
        <v>7105</v>
      </c>
      <c r="E19580" t="str">
        <f t="shared" si="309"/>
        <v>No Data</v>
      </c>
    </row>
    <row r="19581" spans="1:5" x14ac:dyDescent="0.3">
      <c r="A19581" s="33" t="s">
        <v>4</v>
      </c>
      <c r="B19581" s="33" t="s">
        <v>53</v>
      </c>
      <c r="C19581" s="33"/>
      <c r="D19581" s="33" t="s">
        <v>7106</v>
      </c>
      <c r="E19581" t="str">
        <f t="shared" si="309"/>
        <v>No Data</v>
      </c>
    </row>
    <row r="19582" spans="1:5" x14ac:dyDescent="0.3">
      <c r="A19582" s="33" t="s">
        <v>2</v>
      </c>
      <c r="B19582" s="33" t="s">
        <v>53</v>
      </c>
      <c r="C19582" s="33">
        <v>102500</v>
      </c>
      <c r="D19582" s="33" t="s">
        <v>7107</v>
      </c>
      <c r="E19582" t="str">
        <f t="shared" si="309"/>
        <v>$100K-$125K</v>
      </c>
    </row>
    <row r="19583" spans="1:5" x14ac:dyDescent="0.3">
      <c r="A19583" s="33" t="s">
        <v>2</v>
      </c>
      <c r="B19583" s="33" t="s">
        <v>53</v>
      </c>
      <c r="C19583" s="33">
        <v>100000</v>
      </c>
      <c r="D19583" s="33" t="s">
        <v>3231</v>
      </c>
      <c r="E19583" t="str">
        <f t="shared" si="309"/>
        <v>$75K-$100K</v>
      </c>
    </row>
    <row r="19584" spans="1:5" x14ac:dyDescent="0.3">
      <c r="A19584" s="33" t="s">
        <v>2</v>
      </c>
      <c r="B19584" s="33" t="s">
        <v>53</v>
      </c>
      <c r="C19584" s="33"/>
      <c r="D19584" s="33" t="s">
        <v>926</v>
      </c>
      <c r="E19584" t="str">
        <f t="shared" si="309"/>
        <v>No Data</v>
      </c>
    </row>
    <row r="19585" spans="1:5" x14ac:dyDescent="0.3">
      <c r="A19585" s="33" t="s">
        <v>0</v>
      </c>
      <c r="B19585" s="33" t="s">
        <v>53</v>
      </c>
      <c r="C19585" s="33">
        <v>200000</v>
      </c>
      <c r="D19585" s="33" t="s">
        <v>1341</v>
      </c>
      <c r="E19585" t="str">
        <f t="shared" si="309"/>
        <v>$125K-$200K</v>
      </c>
    </row>
    <row r="19586" spans="1:5" x14ac:dyDescent="0.3">
      <c r="A19586" s="33" t="s">
        <v>4</v>
      </c>
      <c r="B19586" s="33" t="s">
        <v>53</v>
      </c>
      <c r="C19586" s="33"/>
      <c r="D19586" s="33" t="s">
        <v>343</v>
      </c>
      <c r="E19586" t="str">
        <f t="shared" si="309"/>
        <v>No Data</v>
      </c>
    </row>
    <row r="19587" spans="1:5" x14ac:dyDescent="0.3">
      <c r="A19587" s="33" t="s">
        <v>4</v>
      </c>
      <c r="B19587" s="33" t="s">
        <v>183</v>
      </c>
      <c r="C19587" s="33">
        <v>211000</v>
      </c>
      <c r="D19587" s="33" t="s">
        <v>225</v>
      </c>
      <c r="E19587" t="str">
        <f t="shared" ref="E19587:E19650" si="310">_xlfn.XLOOKUP(C19587,$H$16:$H$21,$G$16:$G$21,,1)</f>
        <v>&gt;$200K</v>
      </c>
    </row>
    <row r="19588" spans="1:5" x14ac:dyDescent="0.3">
      <c r="A19588" s="33" t="s">
        <v>4</v>
      </c>
      <c r="B19588" s="33" t="s">
        <v>54</v>
      </c>
      <c r="C19588" s="33"/>
      <c r="D19588" s="33" t="s">
        <v>232</v>
      </c>
      <c r="E19588" t="str">
        <f t="shared" si="310"/>
        <v>No Data</v>
      </c>
    </row>
    <row r="19589" spans="1:5" x14ac:dyDescent="0.3">
      <c r="A19589" s="33" t="s">
        <v>4</v>
      </c>
      <c r="B19589" s="33" t="s">
        <v>53</v>
      </c>
      <c r="C19589" s="33">
        <v>87000</v>
      </c>
      <c r="D19589" s="33" t="s">
        <v>245</v>
      </c>
      <c r="E19589" t="str">
        <f t="shared" si="310"/>
        <v>$75K-$100K</v>
      </c>
    </row>
    <row r="19590" spans="1:5" x14ac:dyDescent="0.3">
      <c r="A19590" s="33" t="s">
        <v>129</v>
      </c>
      <c r="B19590" s="33" t="s">
        <v>80</v>
      </c>
      <c r="C19590" s="33">
        <v>135000</v>
      </c>
      <c r="D19590" s="33" t="s">
        <v>7108</v>
      </c>
      <c r="E19590" t="str">
        <f t="shared" si="310"/>
        <v>$125K-$200K</v>
      </c>
    </row>
    <row r="19591" spans="1:5" x14ac:dyDescent="0.3">
      <c r="A19591" s="33" t="s">
        <v>128</v>
      </c>
      <c r="B19591" s="33" t="s">
        <v>53</v>
      </c>
      <c r="C19591" s="33">
        <v>135000</v>
      </c>
      <c r="D19591" s="33" t="s">
        <v>7109</v>
      </c>
      <c r="E19591" t="str">
        <f t="shared" si="310"/>
        <v>$125K-$200K</v>
      </c>
    </row>
    <row r="19592" spans="1:5" x14ac:dyDescent="0.3">
      <c r="A19592" s="33" t="s">
        <v>0</v>
      </c>
      <c r="B19592" s="33" t="s">
        <v>53</v>
      </c>
      <c r="C19592" s="33">
        <v>120828</v>
      </c>
      <c r="D19592" s="33" t="s">
        <v>6988</v>
      </c>
      <c r="E19592" t="str">
        <f t="shared" si="310"/>
        <v>$100K-$125K</v>
      </c>
    </row>
    <row r="19593" spans="1:5" x14ac:dyDescent="0.3">
      <c r="A19593" s="33" t="s">
        <v>128</v>
      </c>
      <c r="B19593" s="33" t="s">
        <v>53</v>
      </c>
      <c r="C19593" s="33">
        <v>138500</v>
      </c>
      <c r="D19593" s="33" t="s">
        <v>364</v>
      </c>
      <c r="E19593" t="str">
        <f t="shared" si="310"/>
        <v>$125K-$200K</v>
      </c>
    </row>
    <row r="19594" spans="1:5" x14ac:dyDescent="0.3">
      <c r="A19594" s="33" t="s">
        <v>2</v>
      </c>
      <c r="B19594" s="33" t="s">
        <v>53</v>
      </c>
      <c r="C19594" s="33"/>
      <c r="D19594" s="33" t="s">
        <v>2202</v>
      </c>
      <c r="E19594" t="str">
        <f t="shared" si="310"/>
        <v>No Data</v>
      </c>
    </row>
    <row r="19595" spans="1:5" x14ac:dyDescent="0.3">
      <c r="A19595" s="33" t="s">
        <v>0</v>
      </c>
      <c r="B19595" s="33" t="s">
        <v>53</v>
      </c>
      <c r="C19595" s="33">
        <v>95700</v>
      </c>
      <c r="D19595" s="33" t="s">
        <v>299</v>
      </c>
      <c r="E19595" t="str">
        <f t="shared" si="310"/>
        <v>$75K-$100K</v>
      </c>
    </row>
    <row r="19596" spans="1:5" x14ac:dyDescent="0.3">
      <c r="A19596" s="33" t="s">
        <v>2</v>
      </c>
      <c r="B19596" s="33" t="s">
        <v>53</v>
      </c>
      <c r="C19596" s="33">
        <v>82000</v>
      </c>
      <c r="D19596" s="33" t="s">
        <v>520</v>
      </c>
      <c r="E19596" t="str">
        <f t="shared" si="310"/>
        <v>$75K-$100K</v>
      </c>
    </row>
    <row r="19597" spans="1:5" x14ac:dyDescent="0.3">
      <c r="A19597" s="33" t="s">
        <v>2</v>
      </c>
      <c r="B19597" s="33" t="s">
        <v>53</v>
      </c>
      <c r="C19597" s="33">
        <v>145000</v>
      </c>
      <c r="D19597" s="33" t="s">
        <v>7110</v>
      </c>
      <c r="E19597" t="str">
        <f t="shared" si="310"/>
        <v>$125K-$200K</v>
      </c>
    </row>
    <row r="19598" spans="1:5" x14ac:dyDescent="0.3">
      <c r="A19598" s="33" t="s">
        <v>126</v>
      </c>
      <c r="B19598" s="33" t="s">
        <v>53</v>
      </c>
      <c r="C19598" s="33">
        <v>175000</v>
      </c>
      <c r="D19598" s="33" t="s">
        <v>4375</v>
      </c>
      <c r="E19598" t="str">
        <f t="shared" si="310"/>
        <v>$125K-$200K</v>
      </c>
    </row>
    <row r="19599" spans="1:5" x14ac:dyDescent="0.3">
      <c r="A19599" s="33" t="s">
        <v>52</v>
      </c>
      <c r="B19599" s="33" t="s">
        <v>53</v>
      </c>
      <c r="C19599" s="33">
        <v>65000</v>
      </c>
      <c r="D19599" s="33" t="s">
        <v>7111</v>
      </c>
      <c r="E19599" t="str">
        <f t="shared" si="310"/>
        <v>&lt;$75K</v>
      </c>
    </row>
    <row r="19600" spans="1:5" x14ac:dyDescent="0.3">
      <c r="A19600" s="33" t="s">
        <v>2</v>
      </c>
      <c r="B19600" s="33" t="s">
        <v>54</v>
      </c>
      <c r="C19600" s="33">
        <v>43000</v>
      </c>
      <c r="D19600" s="33" t="s">
        <v>232</v>
      </c>
      <c r="E19600" t="str">
        <f t="shared" si="310"/>
        <v>&lt;$75K</v>
      </c>
    </row>
    <row r="19601" spans="1:5" x14ac:dyDescent="0.3">
      <c r="A19601" s="33" t="s">
        <v>129</v>
      </c>
      <c r="B19601" s="33" t="s">
        <v>76</v>
      </c>
      <c r="C19601" s="33">
        <v>79200</v>
      </c>
      <c r="D19601" s="33" t="s">
        <v>77</v>
      </c>
      <c r="E19601" t="str">
        <f t="shared" si="310"/>
        <v>$75K-$100K</v>
      </c>
    </row>
    <row r="19602" spans="1:5" x14ac:dyDescent="0.3">
      <c r="A19602" s="33" t="s">
        <v>2</v>
      </c>
      <c r="B19602" s="33" t="s">
        <v>53</v>
      </c>
      <c r="C19602" s="33">
        <v>97200</v>
      </c>
      <c r="D19602" s="33" t="s">
        <v>7112</v>
      </c>
      <c r="E19602" t="str">
        <f t="shared" si="310"/>
        <v>$75K-$100K</v>
      </c>
    </row>
    <row r="19603" spans="1:5" x14ac:dyDescent="0.3">
      <c r="A19603" s="33" t="s">
        <v>2</v>
      </c>
      <c r="B19603" s="33" t="s">
        <v>53</v>
      </c>
      <c r="C19603" s="33">
        <v>75000</v>
      </c>
      <c r="D19603" s="33" t="s">
        <v>7113</v>
      </c>
      <c r="E19603" t="str">
        <f t="shared" si="310"/>
        <v>&lt;$75K</v>
      </c>
    </row>
    <row r="19604" spans="1:5" x14ac:dyDescent="0.3">
      <c r="A19604" s="33" t="s">
        <v>4</v>
      </c>
      <c r="B19604" s="33" t="s">
        <v>71</v>
      </c>
      <c r="C19604" s="33">
        <v>96773</v>
      </c>
      <c r="D19604" s="33" t="s">
        <v>3815</v>
      </c>
      <c r="E19604" t="str">
        <f t="shared" si="310"/>
        <v>$75K-$100K</v>
      </c>
    </row>
    <row r="19605" spans="1:5" x14ac:dyDescent="0.3">
      <c r="A19605" s="33" t="s">
        <v>4</v>
      </c>
      <c r="B19605" s="33" t="s">
        <v>53</v>
      </c>
      <c r="C19605" s="33"/>
      <c r="D19605" s="33" t="s">
        <v>7114</v>
      </c>
      <c r="E19605" t="str">
        <f t="shared" si="310"/>
        <v>No Data</v>
      </c>
    </row>
    <row r="19606" spans="1:5" x14ac:dyDescent="0.3">
      <c r="A19606" s="33" t="s">
        <v>2</v>
      </c>
      <c r="B19606" s="33" t="s">
        <v>53</v>
      </c>
      <c r="C19606" s="33"/>
      <c r="D19606" s="33" t="s">
        <v>480</v>
      </c>
      <c r="E19606" t="str">
        <f t="shared" si="310"/>
        <v>No Data</v>
      </c>
    </row>
    <row r="19607" spans="1:5" x14ac:dyDescent="0.3">
      <c r="A19607" s="33" t="s">
        <v>2</v>
      </c>
      <c r="B19607" s="33" t="s">
        <v>53</v>
      </c>
      <c r="C19607" s="33"/>
      <c r="D19607" s="33" t="s">
        <v>5744</v>
      </c>
      <c r="E19607" t="str">
        <f t="shared" si="310"/>
        <v>No Data</v>
      </c>
    </row>
    <row r="19608" spans="1:5" x14ac:dyDescent="0.3">
      <c r="A19608" s="33" t="s">
        <v>2</v>
      </c>
      <c r="B19608" s="33" t="s">
        <v>53</v>
      </c>
      <c r="C19608" s="33"/>
      <c r="D19608" s="33" t="s">
        <v>7115</v>
      </c>
      <c r="E19608" t="str">
        <f t="shared" si="310"/>
        <v>No Data</v>
      </c>
    </row>
    <row r="19609" spans="1:5" x14ac:dyDescent="0.3">
      <c r="A19609" s="33" t="s">
        <v>4</v>
      </c>
      <c r="B19609" s="33" t="s">
        <v>53</v>
      </c>
      <c r="C19609" s="33"/>
      <c r="D19609" s="33" t="s">
        <v>258</v>
      </c>
      <c r="E19609" t="str">
        <f t="shared" si="310"/>
        <v>No Data</v>
      </c>
    </row>
    <row r="19610" spans="1:5" x14ac:dyDescent="0.3">
      <c r="A19610" s="33" t="s">
        <v>126</v>
      </c>
      <c r="B19610" s="33" t="s">
        <v>53</v>
      </c>
      <c r="C19610" s="33"/>
      <c r="D19610" s="33" t="s">
        <v>7116</v>
      </c>
      <c r="E19610" t="str">
        <f t="shared" si="310"/>
        <v>No Data</v>
      </c>
    </row>
    <row r="19611" spans="1:5" x14ac:dyDescent="0.3">
      <c r="A19611" s="33" t="s">
        <v>2</v>
      </c>
      <c r="B19611" s="33" t="s">
        <v>53</v>
      </c>
      <c r="C19611" s="33">
        <v>70000</v>
      </c>
      <c r="D19611" s="33" t="s">
        <v>7117</v>
      </c>
      <c r="E19611" t="str">
        <f t="shared" si="310"/>
        <v>&lt;$75K</v>
      </c>
    </row>
    <row r="19612" spans="1:5" x14ac:dyDescent="0.3">
      <c r="A19612" s="33" t="s">
        <v>4</v>
      </c>
      <c r="B19612" s="33" t="s">
        <v>53</v>
      </c>
      <c r="C19612" s="33"/>
      <c r="D19612" s="33" t="s">
        <v>3078</v>
      </c>
      <c r="E19612" t="str">
        <f t="shared" si="310"/>
        <v>No Data</v>
      </c>
    </row>
    <row r="19613" spans="1:5" x14ac:dyDescent="0.3">
      <c r="A19613" s="33" t="s">
        <v>2</v>
      </c>
      <c r="B19613" s="33" t="s">
        <v>53</v>
      </c>
      <c r="C19613" s="33">
        <v>86375</v>
      </c>
      <c r="D19613" s="33" t="s">
        <v>1081</v>
      </c>
      <c r="E19613" t="str">
        <f t="shared" si="310"/>
        <v>$75K-$100K</v>
      </c>
    </row>
    <row r="19614" spans="1:5" x14ac:dyDescent="0.3">
      <c r="A19614" s="33" t="s">
        <v>2</v>
      </c>
      <c r="B19614" s="33" t="s">
        <v>53</v>
      </c>
      <c r="C19614" s="33"/>
      <c r="D19614" s="33" t="s">
        <v>656</v>
      </c>
      <c r="E19614" t="str">
        <f t="shared" si="310"/>
        <v>No Data</v>
      </c>
    </row>
    <row r="19615" spans="1:5" x14ac:dyDescent="0.3">
      <c r="A19615" s="33" t="s">
        <v>4</v>
      </c>
      <c r="B19615" s="33" t="s">
        <v>53</v>
      </c>
      <c r="C19615" s="33">
        <v>140000</v>
      </c>
      <c r="D19615" s="33" t="s">
        <v>768</v>
      </c>
      <c r="E19615" t="str">
        <f t="shared" si="310"/>
        <v>$125K-$200K</v>
      </c>
    </row>
    <row r="19616" spans="1:5" x14ac:dyDescent="0.3">
      <c r="A19616" s="33" t="s">
        <v>2</v>
      </c>
      <c r="B19616" s="33" t="s">
        <v>106</v>
      </c>
      <c r="C19616" s="33"/>
      <c r="D19616" s="33" t="s">
        <v>1837</v>
      </c>
      <c r="E19616" t="str">
        <f t="shared" si="310"/>
        <v>No Data</v>
      </c>
    </row>
    <row r="19617" spans="1:5" x14ac:dyDescent="0.3">
      <c r="A19617" s="33" t="s">
        <v>128</v>
      </c>
      <c r="B19617" s="33" t="s">
        <v>53</v>
      </c>
      <c r="C19617" s="33">
        <v>160000</v>
      </c>
      <c r="D19617" s="33" t="s">
        <v>463</v>
      </c>
      <c r="E19617" t="str">
        <f t="shared" si="310"/>
        <v>$125K-$200K</v>
      </c>
    </row>
    <row r="19618" spans="1:5" x14ac:dyDescent="0.3">
      <c r="A19618" s="33" t="s">
        <v>0</v>
      </c>
      <c r="B19618" s="33" t="s">
        <v>54</v>
      </c>
      <c r="C19618" s="33">
        <v>133000</v>
      </c>
      <c r="D19618" s="33" t="s">
        <v>499</v>
      </c>
      <c r="E19618" t="str">
        <f t="shared" si="310"/>
        <v>$125K-$200K</v>
      </c>
    </row>
    <row r="19619" spans="1:5" x14ac:dyDescent="0.3">
      <c r="A19619" s="33" t="s">
        <v>2</v>
      </c>
      <c r="B19619" s="33" t="s">
        <v>88</v>
      </c>
      <c r="C19619" s="33">
        <v>119250</v>
      </c>
      <c r="D19619" s="33" t="s">
        <v>4558</v>
      </c>
      <c r="E19619" t="str">
        <f t="shared" si="310"/>
        <v>$100K-$125K</v>
      </c>
    </row>
    <row r="19620" spans="1:5" x14ac:dyDescent="0.3">
      <c r="A19620" s="33" t="s">
        <v>4</v>
      </c>
      <c r="B19620" s="33" t="s">
        <v>88</v>
      </c>
      <c r="C19620" s="33">
        <v>155000</v>
      </c>
      <c r="D19620" s="33" t="s">
        <v>2222</v>
      </c>
      <c r="E19620" t="str">
        <f t="shared" si="310"/>
        <v>$125K-$200K</v>
      </c>
    </row>
    <row r="19621" spans="1:5" x14ac:dyDescent="0.3">
      <c r="A19621" s="33" t="s">
        <v>125</v>
      </c>
      <c r="B19621" s="33" t="s">
        <v>53</v>
      </c>
      <c r="C19621" s="33">
        <v>90000</v>
      </c>
      <c r="D19621" s="33" t="s">
        <v>3103</v>
      </c>
      <c r="E19621" t="str">
        <f t="shared" si="310"/>
        <v>$75K-$100K</v>
      </c>
    </row>
    <row r="19622" spans="1:5" x14ac:dyDescent="0.3">
      <c r="A19622" s="33" t="s">
        <v>0</v>
      </c>
      <c r="B19622" s="33" t="s">
        <v>53</v>
      </c>
      <c r="C19622" s="33">
        <v>152500</v>
      </c>
      <c r="D19622" s="33" t="s">
        <v>7118</v>
      </c>
      <c r="E19622" t="str">
        <f t="shared" si="310"/>
        <v>$125K-$200K</v>
      </c>
    </row>
    <row r="19623" spans="1:5" x14ac:dyDescent="0.3">
      <c r="A19623" s="33" t="s">
        <v>0</v>
      </c>
      <c r="B19623" s="33" t="s">
        <v>53</v>
      </c>
      <c r="C19623" s="33"/>
      <c r="D19623" s="33" t="s">
        <v>7119</v>
      </c>
      <c r="E19623" t="str">
        <f t="shared" si="310"/>
        <v>No Data</v>
      </c>
    </row>
    <row r="19624" spans="1:5" x14ac:dyDescent="0.3">
      <c r="A19624" s="33" t="s">
        <v>0</v>
      </c>
      <c r="B19624" s="33" t="s">
        <v>53</v>
      </c>
      <c r="C19624" s="33">
        <v>107030</v>
      </c>
      <c r="D19624" s="33" t="s">
        <v>1817</v>
      </c>
      <c r="E19624" t="str">
        <f t="shared" si="310"/>
        <v>$100K-$125K</v>
      </c>
    </row>
    <row r="19625" spans="1:5" x14ac:dyDescent="0.3">
      <c r="A19625" s="33" t="s">
        <v>0</v>
      </c>
      <c r="B19625" s="33" t="s">
        <v>53</v>
      </c>
      <c r="C19625" s="33"/>
      <c r="D19625" s="33" t="s">
        <v>2642</v>
      </c>
      <c r="E19625" t="str">
        <f t="shared" si="310"/>
        <v>No Data</v>
      </c>
    </row>
    <row r="19626" spans="1:5" x14ac:dyDescent="0.3">
      <c r="A19626" s="33" t="s">
        <v>66</v>
      </c>
      <c r="B19626" s="33" t="s">
        <v>53</v>
      </c>
      <c r="C19626" s="33">
        <v>195000</v>
      </c>
      <c r="D19626" s="33" t="s">
        <v>2745</v>
      </c>
      <c r="E19626" t="str">
        <f t="shared" si="310"/>
        <v>$125K-$200K</v>
      </c>
    </row>
    <row r="19627" spans="1:5" x14ac:dyDescent="0.3">
      <c r="A19627" s="33" t="s">
        <v>0</v>
      </c>
      <c r="B19627" s="33" t="s">
        <v>53</v>
      </c>
      <c r="C19627" s="33">
        <v>185000</v>
      </c>
      <c r="D19627" s="33" t="s">
        <v>885</v>
      </c>
      <c r="E19627" t="str">
        <f t="shared" si="310"/>
        <v>$125K-$200K</v>
      </c>
    </row>
    <row r="19628" spans="1:5" x14ac:dyDescent="0.3">
      <c r="A19628" s="33" t="s">
        <v>2</v>
      </c>
      <c r="B19628" s="33" t="s">
        <v>53</v>
      </c>
      <c r="C19628" s="33">
        <v>136500</v>
      </c>
      <c r="D19628" s="33" t="s">
        <v>1482</v>
      </c>
      <c r="E19628" t="str">
        <f t="shared" si="310"/>
        <v>$125K-$200K</v>
      </c>
    </row>
    <row r="19629" spans="1:5" x14ac:dyDescent="0.3">
      <c r="A19629" s="33" t="s">
        <v>2</v>
      </c>
      <c r="B19629" s="33" t="s">
        <v>53</v>
      </c>
      <c r="C19629" s="33"/>
      <c r="D19629" s="33" t="s">
        <v>7120</v>
      </c>
      <c r="E19629" t="str">
        <f t="shared" si="310"/>
        <v>No Data</v>
      </c>
    </row>
    <row r="19630" spans="1:5" x14ac:dyDescent="0.3">
      <c r="A19630" s="33" t="s">
        <v>4</v>
      </c>
      <c r="B19630" s="33" t="s">
        <v>53</v>
      </c>
      <c r="C19630" s="33">
        <v>117500</v>
      </c>
      <c r="D19630" s="33" t="s">
        <v>539</v>
      </c>
      <c r="E19630" t="str">
        <f t="shared" si="310"/>
        <v>$100K-$125K</v>
      </c>
    </row>
    <row r="19631" spans="1:5" x14ac:dyDescent="0.3">
      <c r="A19631" s="33" t="s">
        <v>0</v>
      </c>
      <c r="B19631" s="33" t="s">
        <v>54</v>
      </c>
      <c r="C19631" s="33"/>
      <c r="D19631" s="33" t="s">
        <v>258</v>
      </c>
      <c r="E19631" t="str">
        <f t="shared" si="310"/>
        <v>No Data</v>
      </c>
    </row>
    <row r="19632" spans="1:5" x14ac:dyDescent="0.3">
      <c r="A19632" s="33" t="s">
        <v>0</v>
      </c>
      <c r="B19632" s="33" t="s">
        <v>53</v>
      </c>
      <c r="C19632" s="33">
        <v>132884</v>
      </c>
      <c r="D19632" s="33" t="s">
        <v>7121</v>
      </c>
      <c r="E19632" t="str">
        <f t="shared" si="310"/>
        <v>$125K-$200K</v>
      </c>
    </row>
    <row r="19633" spans="1:5" x14ac:dyDescent="0.3">
      <c r="A19633" s="33" t="s">
        <v>2</v>
      </c>
      <c r="B19633" s="33" t="s">
        <v>53</v>
      </c>
      <c r="C19633" s="33">
        <v>167000</v>
      </c>
      <c r="D19633" s="33" t="s">
        <v>256</v>
      </c>
      <c r="E19633" t="str">
        <f t="shared" si="310"/>
        <v>$125K-$200K</v>
      </c>
    </row>
    <row r="19634" spans="1:5" x14ac:dyDescent="0.3">
      <c r="A19634" s="33" t="s">
        <v>0</v>
      </c>
      <c r="B19634" s="33" t="s">
        <v>53</v>
      </c>
      <c r="C19634" s="33">
        <v>119550</v>
      </c>
      <c r="D19634" s="33" t="s">
        <v>299</v>
      </c>
      <c r="E19634" t="str">
        <f t="shared" si="310"/>
        <v>$100K-$125K</v>
      </c>
    </row>
    <row r="19635" spans="1:5" x14ac:dyDescent="0.3">
      <c r="A19635" s="33" t="s">
        <v>0</v>
      </c>
      <c r="B19635" s="33" t="s">
        <v>97</v>
      </c>
      <c r="C19635" s="33">
        <v>56700</v>
      </c>
      <c r="D19635" s="33" t="s">
        <v>1811</v>
      </c>
      <c r="E19635" t="str">
        <f t="shared" si="310"/>
        <v>&lt;$75K</v>
      </c>
    </row>
    <row r="19636" spans="1:5" x14ac:dyDescent="0.3">
      <c r="A19636" s="33" t="s">
        <v>0</v>
      </c>
      <c r="B19636" s="33" t="s">
        <v>53</v>
      </c>
      <c r="C19636" s="33"/>
      <c r="D19636" s="33" t="s">
        <v>479</v>
      </c>
      <c r="E19636" t="str">
        <f t="shared" si="310"/>
        <v>No Data</v>
      </c>
    </row>
    <row r="19637" spans="1:5" x14ac:dyDescent="0.3">
      <c r="A19637" s="33" t="s">
        <v>4</v>
      </c>
      <c r="B19637" s="33" t="s">
        <v>81</v>
      </c>
      <c r="C19637" s="33">
        <v>105000</v>
      </c>
      <c r="D19637" s="33" t="s">
        <v>592</v>
      </c>
      <c r="E19637" t="str">
        <f t="shared" si="310"/>
        <v>$100K-$125K</v>
      </c>
    </row>
    <row r="19638" spans="1:5" x14ac:dyDescent="0.3">
      <c r="A19638" s="33" t="s">
        <v>2</v>
      </c>
      <c r="B19638" s="33" t="s">
        <v>54</v>
      </c>
      <c r="C19638" s="33">
        <v>139000</v>
      </c>
      <c r="D19638" s="33" t="s">
        <v>7122</v>
      </c>
      <c r="E19638" t="str">
        <f t="shared" si="310"/>
        <v>$125K-$200K</v>
      </c>
    </row>
    <row r="19639" spans="1:5" x14ac:dyDescent="0.3">
      <c r="A19639" s="33" t="s">
        <v>2</v>
      </c>
      <c r="B19639" s="33" t="s">
        <v>53</v>
      </c>
      <c r="C19639" s="33"/>
      <c r="D19639" s="33" t="s">
        <v>2617</v>
      </c>
      <c r="E19639" t="str">
        <f t="shared" si="310"/>
        <v>No Data</v>
      </c>
    </row>
    <row r="19640" spans="1:5" x14ac:dyDescent="0.3">
      <c r="A19640" s="33" t="s">
        <v>0</v>
      </c>
      <c r="B19640" s="33" t="s">
        <v>53</v>
      </c>
      <c r="C19640" s="33">
        <v>110000</v>
      </c>
      <c r="D19640" s="33" t="s">
        <v>7123</v>
      </c>
      <c r="E19640" t="str">
        <f t="shared" si="310"/>
        <v>$100K-$125K</v>
      </c>
    </row>
    <row r="19641" spans="1:5" x14ac:dyDescent="0.3">
      <c r="A19641" s="33" t="s">
        <v>0</v>
      </c>
      <c r="B19641" s="33" t="s">
        <v>69</v>
      </c>
      <c r="C19641" s="33">
        <v>89100</v>
      </c>
      <c r="D19641" s="33" t="s">
        <v>7124</v>
      </c>
      <c r="E19641" t="str">
        <f t="shared" si="310"/>
        <v>$75K-$100K</v>
      </c>
    </row>
    <row r="19642" spans="1:5" x14ac:dyDescent="0.3">
      <c r="A19642" s="33" t="s">
        <v>2</v>
      </c>
      <c r="B19642" s="33" t="s">
        <v>53</v>
      </c>
      <c r="C19642" s="33"/>
      <c r="D19642" s="33" t="s">
        <v>1604</v>
      </c>
      <c r="E19642" t="str">
        <f t="shared" si="310"/>
        <v>No Data</v>
      </c>
    </row>
    <row r="19643" spans="1:5" x14ac:dyDescent="0.3">
      <c r="A19643" s="33" t="s">
        <v>126</v>
      </c>
      <c r="B19643" s="33" t="s">
        <v>88</v>
      </c>
      <c r="C19643" s="33">
        <v>147500</v>
      </c>
      <c r="D19643" s="33" t="s">
        <v>353</v>
      </c>
      <c r="E19643" t="str">
        <f t="shared" si="310"/>
        <v>$125K-$200K</v>
      </c>
    </row>
    <row r="19644" spans="1:5" x14ac:dyDescent="0.3">
      <c r="A19644" s="33" t="s">
        <v>2</v>
      </c>
      <c r="B19644" s="33" t="s">
        <v>53</v>
      </c>
      <c r="C19644" s="33">
        <v>74050</v>
      </c>
      <c r="D19644" s="33" t="s">
        <v>334</v>
      </c>
      <c r="E19644" t="str">
        <f t="shared" si="310"/>
        <v>&lt;$75K</v>
      </c>
    </row>
    <row r="19645" spans="1:5" x14ac:dyDescent="0.3">
      <c r="A19645" s="33" t="s">
        <v>4</v>
      </c>
      <c r="B19645" s="33" t="s">
        <v>53</v>
      </c>
      <c r="C19645" s="33"/>
      <c r="D19645" s="33" t="s">
        <v>894</v>
      </c>
      <c r="E19645" t="str">
        <f t="shared" si="310"/>
        <v>No Data</v>
      </c>
    </row>
    <row r="19646" spans="1:5" x14ac:dyDescent="0.3">
      <c r="A19646" s="33" t="s">
        <v>2</v>
      </c>
      <c r="B19646" s="33" t="s">
        <v>53</v>
      </c>
      <c r="C19646" s="33">
        <v>55000</v>
      </c>
      <c r="D19646" s="33" t="s">
        <v>4958</v>
      </c>
      <c r="E19646" t="str">
        <f t="shared" si="310"/>
        <v>&lt;$75K</v>
      </c>
    </row>
    <row r="19647" spans="1:5" x14ac:dyDescent="0.3">
      <c r="A19647" s="33" t="s">
        <v>125</v>
      </c>
      <c r="B19647" s="33" t="s">
        <v>53</v>
      </c>
      <c r="C19647" s="33">
        <v>170875</v>
      </c>
      <c r="D19647" s="33" t="s">
        <v>476</v>
      </c>
      <c r="E19647" t="str">
        <f t="shared" si="310"/>
        <v>$125K-$200K</v>
      </c>
    </row>
    <row r="19648" spans="1:5" x14ac:dyDescent="0.3">
      <c r="A19648" s="33" t="s">
        <v>2</v>
      </c>
      <c r="B19648" s="33" t="s">
        <v>53</v>
      </c>
      <c r="C19648" s="33">
        <v>80000</v>
      </c>
      <c r="D19648" s="33" t="s">
        <v>2026</v>
      </c>
      <c r="E19648" t="str">
        <f t="shared" si="310"/>
        <v>$75K-$100K</v>
      </c>
    </row>
    <row r="19649" spans="1:5" x14ac:dyDescent="0.3">
      <c r="A19649" s="33" t="s">
        <v>4</v>
      </c>
      <c r="B19649" s="33" t="s">
        <v>53</v>
      </c>
      <c r="C19649" s="33">
        <v>87500</v>
      </c>
      <c r="D19649" s="33" t="s">
        <v>6588</v>
      </c>
      <c r="E19649" t="str">
        <f t="shared" si="310"/>
        <v>$75K-$100K</v>
      </c>
    </row>
    <row r="19650" spans="1:5" x14ac:dyDescent="0.3">
      <c r="A19650" s="33" t="s">
        <v>2</v>
      </c>
      <c r="B19650" s="33" t="s">
        <v>53</v>
      </c>
      <c r="C19650" s="33"/>
      <c r="D19650" s="33" t="s">
        <v>7125</v>
      </c>
      <c r="E19650" t="str">
        <f t="shared" si="310"/>
        <v>No Data</v>
      </c>
    </row>
    <row r="19651" spans="1:5" x14ac:dyDescent="0.3">
      <c r="A19651" s="33" t="s">
        <v>0</v>
      </c>
      <c r="B19651" s="33" t="s">
        <v>54</v>
      </c>
      <c r="C19651" s="33"/>
      <c r="D19651" s="33" t="s">
        <v>7126</v>
      </c>
      <c r="E19651" t="str">
        <f t="shared" ref="E19651:E19714" si="311">_xlfn.XLOOKUP(C19651,$H$16:$H$21,$G$16:$G$21,,1)</f>
        <v>No Data</v>
      </c>
    </row>
    <row r="19652" spans="1:5" x14ac:dyDescent="0.3">
      <c r="A19652" s="33" t="s">
        <v>2</v>
      </c>
      <c r="B19652" s="33" t="s">
        <v>53</v>
      </c>
      <c r="C19652" s="33"/>
      <c r="D19652" s="33" t="s">
        <v>572</v>
      </c>
      <c r="E19652" t="str">
        <f t="shared" si="311"/>
        <v>No Data</v>
      </c>
    </row>
    <row r="19653" spans="1:5" x14ac:dyDescent="0.3">
      <c r="A19653" s="33" t="s">
        <v>126</v>
      </c>
      <c r="B19653" s="33" t="s">
        <v>53</v>
      </c>
      <c r="C19653" s="33">
        <v>155000</v>
      </c>
      <c r="D19653" s="33" t="s">
        <v>265</v>
      </c>
      <c r="E19653" t="str">
        <f t="shared" si="311"/>
        <v>$125K-$200K</v>
      </c>
    </row>
    <row r="19654" spans="1:5" x14ac:dyDescent="0.3">
      <c r="A19654" s="33" t="s">
        <v>0</v>
      </c>
      <c r="B19654" s="33" t="s">
        <v>53</v>
      </c>
      <c r="C19654" s="33">
        <v>108000</v>
      </c>
      <c r="D19654" s="33" t="s">
        <v>1817</v>
      </c>
      <c r="E19654" t="str">
        <f t="shared" si="311"/>
        <v>$100K-$125K</v>
      </c>
    </row>
    <row r="19655" spans="1:5" x14ac:dyDescent="0.3">
      <c r="A19655" s="33" t="s">
        <v>2</v>
      </c>
      <c r="B19655" s="33" t="s">
        <v>53</v>
      </c>
      <c r="C19655" s="33">
        <v>72500</v>
      </c>
      <c r="D19655" s="33" t="s">
        <v>315</v>
      </c>
      <c r="E19655" t="str">
        <f t="shared" si="311"/>
        <v>&lt;$75K</v>
      </c>
    </row>
    <row r="19656" spans="1:5" x14ac:dyDescent="0.3">
      <c r="A19656" s="33" t="s">
        <v>125</v>
      </c>
      <c r="B19656" s="33" t="s">
        <v>53</v>
      </c>
      <c r="C19656" s="33">
        <v>115000</v>
      </c>
      <c r="D19656" s="33" t="s">
        <v>729</v>
      </c>
      <c r="E19656" t="str">
        <f t="shared" si="311"/>
        <v>$100K-$125K</v>
      </c>
    </row>
    <row r="19657" spans="1:5" x14ac:dyDescent="0.3">
      <c r="A19657" s="33" t="s">
        <v>0</v>
      </c>
      <c r="B19657" s="33" t="s">
        <v>53</v>
      </c>
      <c r="C19657" s="33">
        <v>115000</v>
      </c>
      <c r="D19657" s="33" t="s">
        <v>242</v>
      </c>
      <c r="E19657" t="str">
        <f t="shared" si="311"/>
        <v>$100K-$125K</v>
      </c>
    </row>
    <row r="19658" spans="1:5" x14ac:dyDescent="0.3">
      <c r="A19658" s="33" t="s">
        <v>4</v>
      </c>
      <c r="B19658" s="33" t="s">
        <v>53</v>
      </c>
      <c r="C19658" s="33"/>
      <c r="D19658" s="33" t="s">
        <v>1105</v>
      </c>
      <c r="E19658" t="str">
        <f t="shared" si="311"/>
        <v>No Data</v>
      </c>
    </row>
    <row r="19659" spans="1:5" x14ac:dyDescent="0.3">
      <c r="A19659" s="33" t="s">
        <v>0</v>
      </c>
      <c r="B19659" s="33" t="s">
        <v>53</v>
      </c>
      <c r="C19659" s="33">
        <v>107500</v>
      </c>
      <c r="D19659" s="33" t="s">
        <v>265</v>
      </c>
      <c r="E19659" t="str">
        <f t="shared" si="311"/>
        <v>$100K-$125K</v>
      </c>
    </row>
    <row r="19660" spans="1:5" x14ac:dyDescent="0.3">
      <c r="A19660" s="33" t="s">
        <v>2</v>
      </c>
      <c r="B19660" s="33" t="s">
        <v>53</v>
      </c>
      <c r="C19660" s="33">
        <v>85414.8125</v>
      </c>
      <c r="D19660" s="33" t="s">
        <v>7127</v>
      </c>
      <c r="E19660" t="str">
        <f t="shared" si="311"/>
        <v>$75K-$100K</v>
      </c>
    </row>
    <row r="19661" spans="1:5" x14ac:dyDescent="0.3">
      <c r="A19661" s="33" t="s">
        <v>4</v>
      </c>
      <c r="B19661" s="33" t="s">
        <v>64</v>
      </c>
      <c r="C19661" s="33">
        <v>147500</v>
      </c>
      <c r="D19661" s="33" t="s">
        <v>3099</v>
      </c>
      <c r="E19661" t="str">
        <f t="shared" si="311"/>
        <v>$125K-$200K</v>
      </c>
    </row>
    <row r="19662" spans="1:5" x14ac:dyDescent="0.3">
      <c r="A19662" s="33" t="s">
        <v>0</v>
      </c>
      <c r="B19662" s="33" t="s">
        <v>53</v>
      </c>
      <c r="C19662" s="33">
        <v>125000</v>
      </c>
      <c r="D19662" s="33" t="s">
        <v>232</v>
      </c>
      <c r="E19662" t="str">
        <f t="shared" si="311"/>
        <v>$100K-$125K</v>
      </c>
    </row>
    <row r="19663" spans="1:5" x14ac:dyDescent="0.3">
      <c r="A19663" s="33" t="s">
        <v>2</v>
      </c>
      <c r="B19663" s="33" t="s">
        <v>53</v>
      </c>
      <c r="C19663" s="33">
        <v>54000</v>
      </c>
      <c r="D19663" s="33" t="s">
        <v>7128</v>
      </c>
      <c r="E19663" t="str">
        <f t="shared" si="311"/>
        <v>&lt;$75K</v>
      </c>
    </row>
    <row r="19664" spans="1:5" x14ac:dyDescent="0.3">
      <c r="A19664" s="33" t="s">
        <v>2</v>
      </c>
      <c r="B19664" s="33" t="s">
        <v>53</v>
      </c>
      <c r="C19664" s="33"/>
      <c r="D19664" s="33" t="s">
        <v>7129</v>
      </c>
      <c r="E19664" t="str">
        <f t="shared" si="311"/>
        <v>No Data</v>
      </c>
    </row>
    <row r="19665" spans="1:5" x14ac:dyDescent="0.3">
      <c r="A19665" s="33" t="s">
        <v>2</v>
      </c>
      <c r="B19665" s="33" t="s">
        <v>53</v>
      </c>
      <c r="C19665" s="33">
        <v>81705</v>
      </c>
      <c r="D19665" s="33" t="s">
        <v>3660</v>
      </c>
      <c r="E19665" t="str">
        <f t="shared" si="311"/>
        <v>$75K-$100K</v>
      </c>
    </row>
    <row r="19666" spans="1:5" x14ac:dyDescent="0.3">
      <c r="A19666" s="33" t="s">
        <v>0</v>
      </c>
      <c r="B19666" s="33" t="s">
        <v>54</v>
      </c>
      <c r="C19666" s="33"/>
      <c r="D19666" s="33" t="s">
        <v>7130</v>
      </c>
      <c r="E19666" t="str">
        <f t="shared" si="311"/>
        <v>No Data</v>
      </c>
    </row>
    <row r="19667" spans="1:5" x14ac:dyDescent="0.3">
      <c r="A19667" s="33" t="s">
        <v>52</v>
      </c>
      <c r="B19667" s="33" t="s">
        <v>53</v>
      </c>
      <c r="C19667" s="33"/>
      <c r="D19667" s="33" t="s">
        <v>252</v>
      </c>
      <c r="E19667" t="str">
        <f t="shared" si="311"/>
        <v>No Data</v>
      </c>
    </row>
    <row r="19668" spans="1:5" x14ac:dyDescent="0.3">
      <c r="A19668" s="33" t="s">
        <v>0</v>
      </c>
      <c r="B19668" s="33" t="s">
        <v>53</v>
      </c>
      <c r="C19668" s="33">
        <v>140000</v>
      </c>
      <c r="D19668" s="33" t="s">
        <v>5705</v>
      </c>
      <c r="E19668" t="str">
        <f t="shared" si="311"/>
        <v>$125K-$200K</v>
      </c>
    </row>
    <row r="19669" spans="1:5" x14ac:dyDescent="0.3">
      <c r="A19669" s="33" t="s">
        <v>125</v>
      </c>
      <c r="B19669" s="33" t="s">
        <v>72</v>
      </c>
      <c r="C19669" s="33">
        <v>111175</v>
      </c>
      <c r="D19669" s="33" t="s">
        <v>7131</v>
      </c>
      <c r="E19669" t="str">
        <f t="shared" si="311"/>
        <v>$100K-$125K</v>
      </c>
    </row>
    <row r="19670" spans="1:5" x14ac:dyDescent="0.3">
      <c r="A19670" s="33" t="s">
        <v>125</v>
      </c>
      <c r="B19670" s="33" t="s">
        <v>53</v>
      </c>
      <c r="C19670" s="33">
        <v>140000</v>
      </c>
      <c r="D19670" s="33" t="s">
        <v>845</v>
      </c>
      <c r="E19670" t="str">
        <f t="shared" si="311"/>
        <v>$125K-$200K</v>
      </c>
    </row>
    <row r="19671" spans="1:5" x14ac:dyDescent="0.3">
      <c r="A19671" s="33" t="s">
        <v>2</v>
      </c>
      <c r="B19671" s="33" t="s">
        <v>53</v>
      </c>
      <c r="C19671" s="33"/>
      <c r="D19671" s="33" t="s">
        <v>268</v>
      </c>
      <c r="E19671" t="str">
        <f t="shared" si="311"/>
        <v>No Data</v>
      </c>
    </row>
    <row r="19672" spans="1:5" x14ac:dyDescent="0.3">
      <c r="A19672" s="33" t="s">
        <v>129</v>
      </c>
      <c r="B19672" s="33" t="s">
        <v>183</v>
      </c>
      <c r="C19672" s="33">
        <v>173500</v>
      </c>
      <c r="D19672" s="33" t="s">
        <v>225</v>
      </c>
      <c r="E19672" t="str">
        <f t="shared" si="311"/>
        <v>$125K-$200K</v>
      </c>
    </row>
    <row r="19673" spans="1:5" x14ac:dyDescent="0.3">
      <c r="A19673" s="33" t="s">
        <v>0</v>
      </c>
      <c r="B19673" s="33" t="s">
        <v>53</v>
      </c>
      <c r="C19673" s="33">
        <v>75000</v>
      </c>
      <c r="D19673" s="33" t="s">
        <v>488</v>
      </c>
      <c r="E19673" t="str">
        <f t="shared" si="311"/>
        <v>&lt;$75K</v>
      </c>
    </row>
    <row r="19674" spans="1:5" x14ac:dyDescent="0.3">
      <c r="A19674" s="33" t="s">
        <v>2</v>
      </c>
      <c r="B19674" s="33" t="s">
        <v>86</v>
      </c>
      <c r="C19674" s="33">
        <v>100500</v>
      </c>
      <c r="D19674" s="33" t="s">
        <v>898</v>
      </c>
      <c r="E19674" t="str">
        <f t="shared" si="311"/>
        <v>$100K-$125K</v>
      </c>
    </row>
    <row r="19675" spans="1:5" x14ac:dyDescent="0.3">
      <c r="A19675" s="33" t="s">
        <v>0</v>
      </c>
      <c r="B19675" s="33" t="s">
        <v>53</v>
      </c>
      <c r="C19675" s="33"/>
      <c r="D19675" s="33" t="s">
        <v>513</v>
      </c>
      <c r="E19675" t="str">
        <f t="shared" si="311"/>
        <v>No Data</v>
      </c>
    </row>
    <row r="19676" spans="1:5" x14ac:dyDescent="0.3">
      <c r="A19676" s="33" t="s">
        <v>0</v>
      </c>
      <c r="B19676" s="33" t="s">
        <v>53</v>
      </c>
      <c r="C19676" s="33"/>
      <c r="D19676" s="33" t="s">
        <v>230</v>
      </c>
      <c r="E19676" t="str">
        <f t="shared" si="311"/>
        <v>No Data</v>
      </c>
    </row>
    <row r="19677" spans="1:5" x14ac:dyDescent="0.3">
      <c r="A19677" s="33" t="s">
        <v>0</v>
      </c>
      <c r="B19677" s="33" t="s">
        <v>53</v>
      </c>
      <c r="C19677" s="33">
        <v>130000</v>
      </c>
      <c r="D19677" s="33" t="s">
        <v>2119</v>
      </c>
      <c r="E19677" t="str">
        <f t="shared" si="311"/>
        <v>$125K-$200K</v>
      </c>
    </row>
    <row r="19678" spans="1:5" x14ac:dyDescent="0.3">
      <c r="A19678" s="33" t="s">
        <v>4</v>
      </c>
      <c r="B19678" s="33" t="s">
        <v>53</v>
      </c>
      <c r="C19678" s="33">
        <v>102200</v>
      </c>
      <c r="D19678" s="33" t="s">
        <v>2960</v>
      </c>
      <c r="E19678" t="str">
        <f t="shared" si="311"/>
        <v>$100K-$125K</v>
      </c>
    </row>
    <row r="19679" spans="1:5" x14ac:dyDescent="0.3">
      <c r="A19679" s="33" t="s">
        <v>52</v>
      </c>
      <c r="B19679" s="33" t="s">
        <v>53</v>
      </c>
      <c r="C19679" s="33"/>
      <c r="D19679" s="33" t="s">
        <v>238</v>
      </c>
      <c r="E19679" t="str">
        <f t="shared" si="311"/>
        <v>No Data</v>
      </c>
    </row>
    <row r="19680" spans="1:5" x14ac:dyDescent="0.3">
      <c r="A19680" s="33" t="s">
        <v>126</v>
      </c>
      <c r="B19680" s="33" t="s">
        <v>53</v>
      </c>
      <c r="C19680" s="33">
        <v>90000</v>
      </c>
      <c r="D19680" s="33" t="s">
        <v>7132</v>
      </c>
      <c r="E19680" t="str">
        <f t="shared" si="311"/>
        <v>$75K-$100K</v>
      </c>
    </row>
    <row r="19681" spans="1:5" x14ac:dyDescent="0.3">
      <c r="A19681" s="33" t="s">
        <v>2</v>
      </c>
      <c r="B19681" s="33" t="s">
        <v>53</v>
      </c>
      <c r="C19681" s="33">
        <v>69591</v>
      </c>
      <c r="D19681" s="33" t="s">
        <v>7133</v>
      </c>
      <c r="E19681" t="str">
        <f t="shared" si="311"/>
        <v>&lt;$75K</v>
      </c>
    </row>
    <row r="19682" spans="1:5" x14ac:dyDescent="0.3">
      <c r="A19682" s="33" t="s">
        <v>2</v>
      </c>
      <c r="B19682" s="33" t="s">
        <v>58</v>
      </c>
      <c r="C19682" s="33">
        <v>75067.5</v>
      </c>
      <c r="D19682" s="33" t="s">
        <v>1872</v>
      </c>
      <c r="E19682" t="str">
        <f t="shared" si="311"/>
        <v>$75K-$100K</v>
      </c>
    </row>
    <row r="19683" spans="1:5" x14ac:dyDescent="0.3">
      <c r="A19683" s="33" t="s">
        <v>128</v>
      </c>
      <c r="B19683" s="33" t="s">
        <v>53</v>
      </c>
      <c r="C19683" s="33">
        <v>145000</v>
      </c>
      <c r="D19683" s="33" t="s">
        <v>1852</v>
      </c>
      <c r="E19683" t="str">
        <f t="shared" si="311"/>
        <v>$125K-$200K</v>
      </c>
    </row>
    <row r="19684" spans="1:5" x14ac:dyDescent="0.3">
      <c r="A19684" s="33" t="s">
        <v>2</v>
      </c>
      <c r="B19684" s="33" t="s">
        <v>53</v>
      </c>
      <c r="C19684" s="33">
        <v>150000</v>
      </c>
      <c r="D19684" s="33" t="s">
        <v>3550</v>
      </c>
      <c r="E19684" t="str">
        <f t="shared" si="311"/>
        <v>$125K-$200K</v>
      </c>
    </row>
    <row r="19685" spans="1:5" x14ac:dyDescent="0.3">
      <c r="A19685" s="33" t="s">
        <v>0</v>
      </c>
      <c r="B19685" s="33" t="s">
        <v>53</v>
      </c>
      <c r="C19685" s="33">
        <v>120631</v>
      </c>
      <c r="D19685" s="33" t="s">
        <v>7134</v>
      </c>
      <c r="E19685" t="str">
        <f t="shared" si="311"/>
        <v>$100K-$125K</v>
      </c>
    </row>
    <row r="19686" spans="1:5" x14ac:dyDescent="0.3">
      <c r="A19686" s="33" t="s">
        <v>2</v>
      </c>
      <c r="B19686" s="33" t="s">
        <v>74</v>
      </c>
      <c r="C19686" s="33">
        <v>111175</v>
      </c>
      <c r="D19686" s="33" t="s">
        <v>2157</v>
      </c>
      <c r="E19686" t="str">
        <f t="shared" si="311"/>
        <v>$100K-$125K</v>
      </c>
    </row>
    <row r="19687" spans="1:5" x14ac:dyDescent="0.3">
      <c r="A19687" s="33" t="s">
        <v>0</v>
      </c>
      <c r="B19687" s="33" t="s">
        <v>113</v>
      </c>
      <c r="C19687" s="33">
        <v>132500</v>
      </c>
      <c r="D19687" s="33" t="s">
        <v>4874</v>
      </c>
      <c r="E19687" t="str">
        <f t="shared" si="311"/>
        <v>$125K-$200K</v>
      </c>
    </row>
    <row r="19688" spans="1:5" x14ac:dyDescent="0.3">
      <c r="A19688" s="33" t="s">
        <v>4</v>
      </c>
      <c r="B19688" s="33" t="s">
        <v>53</v>
      </c>
      <c r="C19688" s="33">
        <v>161952</v>
      </c>
      <c r="D19688" s="33" t="s">
        <v>679</v>
      </c>
      <c r="E19688" t="str">
        <f t="shared" si="311"/>
        <v>$125K-$200K</v>
      </c>
    </row>
    <row r="19689" spans="1:5" x14ac:dyDescent="0.3">
      <c r="A19689" s="33" t="s">
        <v>0</v>
      </c>
      <c r="B19689" s="33" t="s">
        <v>53</v>
      </c>
      <c r="C19689" s="33">
        <v>157500</v>
      </c>
      <c r="D19689" s="33" t="s">
        <v>638</v>
      </c>
      <c r="E19689" t="str">
        <f t="shared" si="311"/>
        <v>$125K-$200K</v>
      </c>
    </row>
    <row r="19690" spans="1:5" x14ac:dyDescent="0.3">
      <c r="A19690" s="33" t="s">
        <v>52</v>
      </c>
      <c r="B19690" s="33" t="s">
        <v>53</v>
      </c>
      <c r="C19690" s="33"/>
      <c r="D19690" s="33" t="s">
        <v>7135</v>
      </c>
      <c r="E19690" t="str">
        <f t="shared" si="311"/>
        <v>No Data</v>
      </c>
    </row>
    <row r="19691" spans="1:5" x14ac:dyDescent="0.3">
      <c r="A19691" s="33" t="s">
        <v>4</v>
      </c>
      <c r="B19691" s="33" t="s">
        <v>53</v>
      </c>
      <c r="C19691" s="33"/>
      <c r="D19691" s="33" t="s">
        <v>559</v>
      </c>
      <c r="E19691" t="str">
        <f t="shared" si="311"/>
        <v>No Data</v>
      </c>
    </row>
    <row r="19692" spans="1:5" x14ac:dyDescent="0.3">
      <c r="A19692" s="33" t="s">
        <v>0</v>
      </c>
      <c r="B19692" s="33" t="s">
        <v>53</v>
      </c>
      <c r="C19692" s="33"/>
      <c r="D19692" s="33" t="s">
        <v>258</v>
      </c>
      <c r="E19692" t="str">
        <f t="shared" si="311"/>
        <v>No Data</v>
      </c>
    </row>
    <row r="19693" spans="1:5" x14ac:dyDescent="0.3">
      <c r="A19693" s="33" t="s">
        <v>126</v>
      </c>
      <c r="B19693" s="33" t="s">
        <v>53</v>
      </c>
      <c r="C19693" s="33">
        <v>145000</v>
      </c>
      <c r="D19693" s="33" t="s">
        <v>1675</v>
      </c>
      <c r="E19693" t="str">
        <f t="shared" si="311"/>
        <v>$125K-$200K</v>
      </c>
    </row>
    <row r="19694" spans="1:5" x14ac:dyDescent="0.3">
      <c r="A19694" s="33" t="s">
        <v>4</v>
      </c>
      <c r="B19694" s="33" t="s">
        <v>53</v>
      </c>
      <c r="C19694" s="33">
        <v>125000</v>
      </c>
      <c r="D19694" s="33" t="s">
        <v>7136</v>
      </c>
      <c r="E19694" t="str">
        <f t="shared" si="311"/>
        <v>$100K-$125K</v>
      </c>
    </row>
    <row r="19695" spans="1:5" x14ac:dyDescent="0.3">
      <c r="A19695" s="33" t="s">
        <v>0</v>
      </c>
      <c r="B19695" s="33" t="s">
        <v>53</v>
      </c>
      <c r="C19695" s="33">
        <v>216500</v>
      </c>
      <c r="D19695" s="33" t="s">
        <v>992</v>
      </c>
      <c r="E19695" t="str">
        <f t="shared" si="311"/>
        <v>&gt;$200K</v>
      </c>
    </row>
    <row r="19696" spans="1:5" x14ac:dyDescent="0.3">
      <c r="A19696" s="33" t="s">
        <v>4</v>
      </c>
      <c r="B19696" s="33" t="s">
        <v>74</v>
      </c>
      <c r="C19696" s="33">
        <v>147500</v>
      </c>
      <c r="D19696" s="33" t="s">
        <v>7137</v>
      </c>
      <c r="E19696" t="str">
        <f t="shared" si="311"/>
        <v>$125K-$200K</v>
      </c>
    </row>
    <row r="19697" spans="1:5" x14ac:dyDescent="0.3">
      <c r="A19697" s="33" t="s">
        <v>125</v>
      </c>
      <c r="B19697" s="33" t="s">
        <v>53</v>
      </c>
      <c r="C19697" s="33">
        <v>115000</v>
      </c>
      <c r="D19697" s="33" t="s">
        <v>5518</v>
      </c>
      <c r="E19697" t="str">
        <f t="shared" si="311"/>
        <v>$100K-$125K</v>
      </c>
    </row>
    <row r="19698" spans="1:5" x14ac:dyDescent="0.3">
      <c r="A19698" s="33" t="s">
        <v>2</v>
      </c>
      <c r="B19698" s="33" t="s">
        <v>69</v>
      </c>
      <c r="C19698" s="33">
        <v>111175</v>
      </c>
      <c r="D19698" s="33" t="s">
        <v>7138</v>
      </c>
      <c r="E19698" t="str">
        <f t="shared" si="311"/>
        <v>$100K-$125K</v>
      </c>
    </row>
    <row r="19699" spans="1:5" x14ac:dyDescent="0.3">
      <c r="A19699" s="33" t="s">
        <v>0</v>
      </c>
      <c r="B19699" s="33" t="s">
        <v>53</v>
      </c>
      <c r="C19699" s="33">
        <v>115000</v>
      </c>
      <c r="D19699" s="33" t="s">
        <v>299</v>
      </c>
      <c r="E19699" t="str">
        <f t="shared" si="311"/>
        <v>$100K-$125K</v>
      </c>
    </row>
    <row r="19700" spans="1:5" x14ac:dyDescent="0.3">
      <c r="A19700" s="33" t="s">
        <v>2</v>
      </c>
      <c r="B19700" s="33" t="s">
        <v>53</v>
      </c>
      <c r="C19700" s="33">
        <v>110000</v>
      </c>
      <c r="D19700" s="33" t="s">
        <v>1611</v>
      </c>
      <c r="E19700" t="str">
        <f t="shared" si="311"/>
        <v>$100K-$125K</v>
      </c>
    </row>
    <row r="19701" spans="1:5" x14ac:dyDescent="0.3">
      <c r="A19701" s="33" t="s">
        <v>128</v>
      </c>
      <c r="B19701" s="33" t="s">
        <v>53</v>
      </c>
      <c r="C19701" s="33"/>
      <c r="D19701" s="33" t="s">
        <v>258</v>
      </c>
      <c r="E19701" t="str">
        <f t="shared" si="311"/>
        <v>No Data</v>
      </c>
    </row>
    <row r="19702" spans="1:5" x14ac:dyDescent="0.3">
      <c r="A19702" s="33" t="s">
        <v>0</v>
      </c>
      <c r="B19702" s="33" t="s">
        <v>53</v>
      </c>
      <c r="C19702" s="33">
        <v>120000.5</v>
      </c>
      <c r="D19702" s="33" t="s">
        <v>1099</v>
      </c>
      <c r="E19702" t="str">
        <f t="shared" si="311"/>
        <v>$100K-$125K</v>
      </c>
    </row>
    <row r="19703" spans="1:5" x14ac:dyDescent="0.3">
      <c r="A19703" s="33" t="s">
        <v>0</v>
      </c>
      <c r="B19703" s="33" t="s">
        <v>53</v>
      </c>
      <c r="C19703" s="33"/>
      <c r="D19703" s="33" t="s">
        <v>258</v>
      </c>
      <c r="E19703" t="str">
        <f t="shared" si="311"/>
        <v>No Data</v>
      </c>
    </row>
    <row r="19704" spans="1:5" x14ac:dyDescent="0.3">
      <c r="A19704" s="33" t="s">
        <v>2</v>
      </c>
      <c r="B19704" s="33" t="s">
        <v>53</v>
      </c>
      <c r="C19704" s="33"/>
      <c r="D19704" s="33" t="s">
        <v>7139</v>
      </c>
      <c r="E19704" t="str">
        <f t="shared" si="311"/>
        <v>No Data</v>
      </c>
    </row>
    <row r="19705" spans="1:5" x14ac:dyDescent="0.3">
      <c r="A19705" s="33" t="s">
        <v>128</v>
      </c>
      <c r="B19705" s="33" t="s">
        <v>53</v>
      </c>
      <c r="C19705" s="33">
        <v>100025</v>
      </c>
      <c r="D19705" s="33" t="s">
        <v>6588</v>
      </c>
      <c r="E19705" t="str">
        <f t="shared" si="311"/>
        <v>$100K-$125K</v>
      </c>
    </row>
    <row r="19706" spans="1:5" x14ac:dyDescent="0.3">
      <c r="A19706" s="33" t="s">
        <v>4</v>
      </c>
      <c r="B19706" s="33" t="s">
        <v>81</v>
      </c>
      <c r="C19706" s="33">
        <v>90000</v>
      </c>
      <c r="D19706" s="33" t="s">
        <v>982</v>
      </c>
      <c r="E19706" t="str">
        <f t="shared" si="311"/>
        <v>$75K-$100K</v>
      </c>
    </row>
    <row r="19707" spans="1:5" x14ac:dyDescent="0.3">
      <c r="A19707" s="33" t="s">
        <v>1</v>
      </c>
      <c r="B19707" s="33" t="s">
        <v>88</v>
      </c>
      <c r="C19707" s="33">
        <v>166000</v>
      </c>
      <c r="D19707" s="33" t="s">
        <v>899</v>
      </c>
      <c r="E19707" t="str">
        <f t="shared" si="311"/>
        <v>$125K-$200K</v>
      </c>
    </row>
    <row r="19708" spans="1:5" x14ac:dyDescent="0.3">
      <c r="A19708" s="33" t="s">
        <v>129</v>
      </c>
      <c r="B19708" s="33" t="s">
        <v>81</v>
      </c>
      <c r="C19708" s="33">
        <v>99150</v>
      </c>
      <c r="D19708" s="33" t="s">
        <v>1847</v>
      </c>
      <c r="E19708" t="str">
        <f t="shared" si="311"/>
        <v>$75K-$100K</v>
      </c>
    </row>
    <row r="19709" spans="1:5" x14ac:dyDescent="0.3">
      <c r="A19709" s="33" t="s">
        <v>2</v>
      </c>
      <c r="B19709" s="33" t="s">
        <v>54</v>
      </c>
      <c r="C19709" s="33">
        <v>74224.5</v>
      </c>
      <c r="D19709" s="33" t="s">
        <v>2219</v>
      </c>
      <c r="E19709" t="str">
        <f t="shared" si="311"/>
        <v>&lt;$75K</v>
      </c>
    </row>
    <row r="19710" spans="1:5" x14ac:dyDescent="0.3">
      <c r="A19710" s="33" t="s">
        <v>52</v>
      </c>
      <c r="B19710" s="33" t="s">
        <v>104</v>
      </c>
      <c r="C19710" s="33">
        <v>89100</v>
      </c>
      <c r="D19710" s="33" t="s">
        <v>1695</v>
      </c>
      <c r="E19710" t="str">
        <f t="shared" si="311"/>
        <v>$75K-$100K</v>
      </c>
    </row>
    <row r="19711" spans="1:5" x14ac:dyDescent="0.3">
      <c r="A19711" s="33" t="s">
        <v>2</v>
      </c>
      <c r="B19711" s="33" t="s">
        <v>53</v>
      </c>
      <c r="C19711" s="33">
        <v>70000</v>
      </c>
      <c r="D19711" s="33" t="s">
        <v>7140</v>
      </c>
      <c r="E19711" t="str">
        <f t="shared" si="311"/>
        <v>&lt;$75K</v>
      </c>
    </row>
    <row r="19712" spans="1:5" x14ac:dyDescent="0.3">
      <c r="A19712" s="33" t="s">
        <v>0</v>
      </c>
      <c r="B19712" s="33" t="s">
        <v>54</v>
      </c>
      <c r="C19712" s="33"/>
      <c r="D19712" s="33" t="s">
        <v>232</v>
      </c>
      <c r="E19712" t="str">
        <f t="shared" si="311"/>
        <v>No Data</v>
      </c>
    </row>
    <row r="19713" spans="1:5" x14ac:dyDescent="0.3">
      <c r="A19713" s="33" t="s">
        <v>0</v>
      </c>
      <c r="B19713" s="33" t="s">
        <v>53</v>
      </c>
      <c r="C19713" s="33">
        <v>115000</v>
      </c>
      <c r="D19713" s="33" t="s">
        <v>299</v>
      </c>
      <c r="E19713" t="str">
        <f t="shared" si="311"/>
        <v>$100K-$125K</v>
      </c>
    </row>
    <row r="19714" spans="1:5" x14ac:dyDescent="0.3">
      <c r="A19714" s="33" t="s">
        <v>2</v>
      </c>
      <c r="B19714" s="33" t="s">
        <v>53</v>
      </c>
      <c r="C19714" s="33"/>
      <c r="D19714" s="33" t="s">
        <v>3395</v>
      </c>
      <c r="E19714" t="str">
        <f t="shared" si="311"/>
        <v>No Data</v>
      </c>
    </row>
    <row r="19715" spans="1:5" x14ac:dyDescent="0.3">
      <c r="A19715" s="33" t="s">
        <v>128</v>
      </c>
      <c r="B19715" s="33" t="s">
        <v>53</v>
      </c>
      <c r="C19715" s="33">
        <v>140000</v>
      </c>
      <c r="D19715" s="33" t="s">
        <v>1121</v>
      </c>
      <c r="E19715" t="str">
        <f t="shared" ref="E19715:E19778" si="312">_xlfn.XLOOKUP(C19715,$H$16:$H$21,$G$16:$G$21,,1)</f>
        <v>$125K-$200K</v>
      </c>
    </row>
    <row r="19716" spans="1:5" x14ac:dyDescent="0.3">
      <c r="A19716" s="33" t="s">
        <v>2</v>
      </c>
      <c r="B19716" s="33" t="s">
        <v>53</v>
      </c>
      <c r="C19716" s="33">
        <v>57550</v>
      </c>
      <c r="D19716" s="33" t="s">
        <v>7141</v>
      </c>
      <c r="E19716" t="str">
        <f t="shared" si="312"/>
        <v>&lt;$75K</v>
      </c>
    </row>
    <row r="19717" spans="1:5" x14ac:dyDescent="0.3">
      <c r="A19717" s="33" t="s">
        <v>0</v>
      </c>
      <c r="B19717" s="33" t="s">
        <v>53</v>
      </c>
      <c r="C19717" s="33">
        <v>145000</v>
      </c>
      <c r="D19717" s="33" t="s">
        <v>682</v>
      </c>
      <c r="E19717" t="str">
        <f t="shared" si="312"/>
        <v>$125K-$200K</v>
      </c>
    </row>
    <row r="19718" spans="1:5" x14ac:dyDescent="0.3">
      <c r="A19718" s="33" t="s">
        <v>0</v>
      </c>
      <c r="B19718" s="33" t="s">
        <v>53</v>
      </c>
      <c r="C19718" s="33"/>
      <c r="D19718" s="33" t="s">
        <v>7142</v>
      </c>
      <c r="E19718" t="str">
        <f t="shared" si="312"/>
        <v>No Data</v>
      </c>
    </row>
    <row r="19719" spans="1:5" x14ac:dyDescent="0.3">
      <c r="A19719" s="33" t="s">
        <v>0</v>
      </c>
      <c r="B19719" s="33" t="s">
        <v>53</v>
      </c>
      <c r="C19719" s="33">
        <v>100703</v>
      </c>
      <c r="D19719" s="33" t="s">
        <v>7143</v>
      </c>
      <c r="E19719" t="str">
        <f t="shared" si="312"/>
        <v>$100K-$125K</v>
      </c>
    </row>
    <row r="19720" spans="1:5" x14ac:dyDescent="0.3">
      <c r="A19720" s="33" t="s">
        <v>126</v>
      </c>
      <c r="B19720" s="33" t="s">
        <v>53</v>
      </c>
      <c r="C19720" s="33"/>
      <c r="D19720" s="33" t="s">
        <v>520</v>
      </c>
      <c r="E19720" t="str">
        <f t="shared" si="312"/>
        <v>No Data</v>
      </c>
    </row>
    <row r="19721" spans="1:5" x14ac:dyDescent="0.3">
      <c r="A19721" s="33" t="s">
        <v>2</v>
      </c>
      <c r="B19721" s="33" t="s">
        <v>53</v>
      </c>
      <c r="C19721" s="33"/>
      <c r="D19721" s="33" t="s">
        <v>2542</v>
      </c>
      <c r="E19721" t="str">
        <f t="shared" si="312"/>
        <v>No Data</v>
      </c>
    </row>
    <row r="19722" spans="1:5" x14ac:dyDescent="0.3">
      <c r="A19722" s="33" t="s">
        <v>0</v>
      </c>
      <c r="B19722" s="33" t="s">
        <v>53</v>
      </c>
      <c r="C19722" s="33">
        <v>120000</v>
      </c>
      <c r="D19722" s="33" t="s">
        <v>609</v>
      </c>
      <c r="E19722" t="str">
        <f t="shared" si="312"/>
        <v>$100K-$125K</v>
      </c>
    </row>
    <row r="19723" spans="1:5" x14ac:dyDescent="0.3">
      <c r="A19723" s="33" t="s">
        <v>0</v>
      </c>
      <c r="B19723" s="33" t="s">
        <v>54</v>
      </c>
      <c r="C19723" s="33">
        <v>127500</v>
      </c>
      <c r="D19723" s="33" t="s">
        <v>947</v>
      </c>
      <c r="E19723" t="str">
        <f t="shared" si="312"/>
        <v>$125K-$200K</v>
      </c>
    </row>
    <row r="19724" spans="1:5" x14ac:dyDescent="0.3">
      <c r="A19724" s="33" t="s">
        <v>0</v>
      </c>
      <c r="B19724" s="33" t="s">
        <v>53</v>
      </c>
      <c r="C19724" s="33"/>
      <c r="D19724" s="33" t="s">
        <v>3537</v>
      </c>
      <c r="E19724" t="str">
        <f t="shared" si="312"/>
        <v>No Data</v>
      </c>
    </row>
    <row r="19725" spans="1:5" x14ac:dyDescent="0.3">
      <c r="A19725" s="33" t="s">
        <v>52</v>
      </c>
      <c r="B19725" s="33" t="s">
        <v>53</v>
      </c>
      <c r="C19725" s="33">
        <v>95640</v>
      </c>
      <c r="D19725" s="33" t="s">
        <v>476</v>
      </c>
      <c r="E19725" t="str">
        <f t="shared" si="312"/>
        <v>$75K-$100K</v>
      </c>
    </row>
    <row r="19726" spans="1:5" x14ac:dyDescent="0.3">
      <c r="A19726" s="33" t="s">
        <v>2</v>
      </c>
      <c r="B19726" s="33" t="s">
        <v>53</v>
      </c>
      <c r="C19726" s="33"/>
      <c r="D19726" s="33" t="s">
        <v>1710</v>
      </c>
      <c r="E19726" t="str">
        <f t="shared" si="312"/>
        <v>No Data</v>
      </c>
    </row>
    <row r="19727" spans="1:5" x14ac:dyDescent="0.3">
      <c r="A19727" s="33" t="s">
        <v>2</v>
      </c>
      <c r="B19727" s="33" t="s">
        <v>53</v>
      </c>
      <c r="C19727" s="33"/>
      <c r="D19727" s="33" t="s">
        <v>7144</v>
      </c>
      <c r="E19727" t="str">
        <f t="shared" si="312"/>
        <v>No Data</v>
      </c>
    </row>
    <row r="19728" spans="1:5" x14ac:dyDescent="0.3">
      <c r="A19728" s="33" t="s">
        <v>4</v>
      </c>
      <c r="B19728" s="33" t="s">
        <v>53</v>
      </c>
      <c r="C19728" s="33">
        <v>215352</v>
      </c>
      <c r="D19728" s="33" t="s">
        <v>217</v>
      </c>
      <c r="E19728" t="str">
        <f t="shared" si="312"/>
        <v>&gt;$200K</v>
      </c>
    </row>
    <row r="19729" spans="1:5" x14ac:dyDescent="0.3">
      <c r="A19729" s="33" t="s">
        <v>0</v>
      </c>
      <c r="B19729" s="33" t="s">
        <v>53</v>
      </c>
      <c r="C19729" s="33">
        <v>35000</v>
      </c>
      <c r="D19729" s="33" t="s">
        <v>2151</v>
      </c>
      <c r="E19729" t="str">
        <f t="shared" si="312"/>
        <v>&lt;$75K</v>
      </c>
    </row>
    <row r="19730" spans="1:5" x14ac:dyDescent="0.3">
      <c r="A19730" s="33" t="s">
        <v>0</v>
      </c>
      <c r="B19730" s="33" t="s">
        <v>53</v>
      </c>
      <c r="C19730" s="33"/>
      <c r="D19730" s="33" t="s">
        <v>7145</v>
      </c>
      <c r="E19730" t="str">
        <f t="shared" si="312"/>
        <v>No Data</v>
      </c>
    </row>
    <row r="19731" spans="1:5" x14ac:dyDescent="0.3">
      <c r="A19731" s="33" t="s">
        <v>0</v>
      </c>
      <c r="B19731" s="33" t="s">
        <v>54</v>
      </c>
      <c r="C19731" s="33">
        <v>100000</v>
      </c>
      <c r="D19731" s="33" t="s">
        <v>315</v>
      </c>
      <c r="E19731" t="str">
        <f t="shared" si="312"/>
        <v>$75K-$100K</v>
      </c>
    </row>
    <row r="19732" spans="1:5" x14ac:dyDescent="0.3">
      <c r="A19732" s="33" t="s">
        <v>52</v>
      </c>
      <c r="B19732" s="33" t="s">
        <v>53</v>
      </c>
      <c r="C19732" s="33">
        <v>99150</v>
      </c>
      <c r="D19732" s="33" t="s">
        <v>561</v>
      </c>
      <c r="E19732" t="str">
        <f t="shared" si="312"/>
        <v>$75K-$100K</v>
      </c>
    </row>
    <row r="19733" spans="1:5" x14ac:dyDescent="0.3">
      <c r="A19733" s="33" t="s">
        <v>0</v>
      </c>
      <c r="B19733" s="33" t="s">
        <v>53</v>
      </c>
      <c r="C19733" s="33">
        <v>90000</v>
      </c>
      <c r="D19733" s="33" t="s">
        <v>3436</v>
      </c>
      <c r="E19733" t="str">
        <f t="shared" si="312"/>
        <v>$75K-$100K</v>
      </c>
    </row>
    <row r="19734" spans="1:5" x14ac:dyDescent="0.3">
      <c r="A19734" s="33" t="s">
        <v>2</v>
      </c>
      <c r="B19734" s="33" t="s">
        <v>53</v>
      </c>
      <c r="C19734" s="33">
        <v>115000</v>
      </c>
      <c r="D19734" s="33" t="s">
        <v>223</v>
      </c>
      <c r="E19734" t="str">
        <f t="shared" si="312"/>
        <v>$100K-$125K</v>
      </c>
    </row>
    <row r="19735" spans="1:5" x14ac:dyDescent="0.3">
      <c r="A19735" s="33" t="s">
        <v>0</v>
      </c>
      <c r="B19735" s="33" t="s">
        <v>53</v>
      </c>
      <c r="C19735" s="33">
        <v>157500</v>
      </c>
      <c r="D19735" s="33" t="s">
        <v>3679</v>
      </c>
      <c r="E19735" t="str">
        <f t="shared" si="312"/>
        <v>$125K-$200K</v>
      </c>
    </row>
    <row r="19736" spans="1:5" x14ac:dyDescent="0.3">
      <c r="A19736" s="33" t="s">
        <v>125</v>
      </c>
      <c r="B19736" s="33" t="s">
        <v>53</v>
      </c>
      <c r="C19736" s="33">
        <v>98800</v>
      </c>
      <c r="D19736" s="33" t="s">
        <v>2563</v>
      </c>
      <c r="E19736" t="str">
        <f t="shared" si="312"/>
        <v>$75K-$100K</v>
      </c>
    </row>
    <row r="19737" spans="1:5" x14ac:dyDescent="0.3">
      <c r="A19737" s="33" t="s">
        <v>2</v>
      </c>
      <c r="B19737" s="33" t="s">
        <v>53</v>
      </c>
      <c r="C19737" s="33">
        <v>91000</v>
      </c>
      <c r="D19737" s="33" t="s">
        <v>7146</v>
      </c>
      <c r="E19737" t="str">
        <f t="shared" si="312"/>
        <v>$75K-$100K</v>
      </c>
    </row>
    <row r="19738" spans="1:5" x14ac:dyDescent="0.3">
      <c r="A19738" s="33" t="s">
        <v>2</v>
      </c>
      <c r="B19738" s="33" t="s">
        <v>53</v>
      </c>
      <c r="C19738" s="33">
        <v>60000</v>
      </c>
      <c r="D19738" s="33" t="s">
        <v>7147</v>
      </c>
      <c r="E19738" t="str">
        <f t="shared" si="312"/>
        <v>&lt;$75K</v>
      </c>
    </row>
    <row r="19739" spans="1:5" x14ac:dyDescent="0.3">
      <c r="A19739" s="33" t="s">
        <v>1</v>
      </c>
      <c r="B19739" s="33" t="s">
        <v>53</v>
      </c>
      <c r="C19739" s="33"/>
      <c r="D19739" s="33" t="s">
        <v>342</v>
      </c>
      <c r="E19739" t="str">
        <f t="shared" si="312"/>
        <v>No Data</v>
      </c>
    </row>
    <row r="19740" spans="1:5" x14ac:dyDescent="0.3">
      <c r="A19740" s="33" t="s">
        <v>128</v>
      </c>
      <c r="B19740" s="33" t="s">
        <v>53</v>
      </c>
      <c r="C19740" s="33">
        <v>170000</v>
      </c>
      <c r="D19740" s="33" t="s">
        <v>2023</v>
      </c>
      <c r="E19740" t="str">
        <f t="shared" si="312"/>
        <v>$125K-$200K</v>
      </c>
    </row>
    <row r="19741" spans="1:5" x14ac:dyDescent="0.3">
      <c r="A19741" s="33" t="s">
        <v>2</v>
      </c>
      <c r="B19741" s="33" t="s">
        <v>53</v>
      </c>
      <c r="C19741" s="33"/>
      <c r="D19741" s="33" t="s">
        <v>1673</v>
      </c>
      <c r="E19741" t="str">
        <f t="shared" si="312"/>
        <v>No Data</v>
      </c>
    </row>
    <row r="19742" spans="1:5" x14ac:dyDescent="0.3">
      <c r="A19742" s="33" t="s">
        <v>2</v>
      </c>
      <c r="B19742" s="33" t="s">
        <v>53</v>
      </c>
      <c r="C19742" s="33"/>
      <c r="D19742" s="33" t="s">
        <v>7148</v>
      </c>
      <c r="E19742" t="str">
        <f t="shared" si="312"/>
        <v>No Data</v>
      </c>
    </row>
    <row r="19743" spans="1:5" x14ac:dyDescent="0.3">
      <c r="A19743" s="33" t="s">
        <v>4</v>
      </c>
      <c r="B19743" s="33" t="s">
        <v>53</v>
      </c>
      <c r="C19743" s="33">
        <v>130000</v>
      </c>
      <c r="D19743" s="33" t="s">
        <v>3285</v>
      </c>
      <c r="E19743" t="str">
        <f t="shared" si="312"/>
        <v>$125K-$200K</v>
      </c>
    </row>
    <row r="19744" spans="1:5" x14ac:dyDescent="0.3">
      <c r="A19744" s="33" t="s">
        <v>0</v>
      </c>
      <c r="B19744" s="33" t="s">
        <v>53</v>
      </c>
      <c r="C19744" s="33">
        <v>135000</v>
      </c>
      <c r="D19744" s="33" t="s">
        <v>7085</v>
      </c>
      <c r="E19744" t="str">
        <f t="shared" si="312"/>
        <v>$125K-$200K</v>
      </c>
    </row>
    <row r="19745" spans="1:5" x14ac:dyDescent="0.3">
      <c r="A19745" s="33" t="s">
        <v>0</v>
      </c>
      <c r="B19745" s="33" t="s">
        <v>54</v>
      </c>
      <c r="C19745" s="33">
        <v>135000</v>
      </c>
      <c r="D19745" s="33" t="s">
        <v>7149</v>
      </c>
      <c r="E19745" t="str">
        <f t="shared" si="312"/>
        <v>$125K-$200K</v>
      </c>
    </row>
    <row r="19746" spans="1:5" x14ac:dyDescent="0.3">
      <c r="A19746" s="33" t="s">
        <v>2</v>
      </c>
      <c r="B19746" s="33" t="s">
        <v>53</v>
      </c>
      <c r="C19746" s="33"/>
      <c r="D19746" s="33" t="s">
        <v>232</v>
      </c>
      <c r="E19746" t="str">
        <f t="shared" si="312"/>
        <v>No Data</v>
      </c>
    </row>
    <row r="19747" spans="1:5" x14ac:dyDescent="0.3">
      <c r="A19747" s="33" t="s">
        <v>126</v>
      </c>
      <c r="B19747" s="33" t="s">
        <v>53</v>
      </c>
      <c r="C19747" s="33"/>
      <c r="D19747" s="33" t="s">
        <v>7150</v>
      </c>
      <c r="E19747" t="str">
        <f t="shared" si="312"/>
        <v>No Data</v>
      </c>
    </row>
    <row r="19748" spans="1:5" x14ac:dyDescent="0.3">
      <c r="A19748" s="33" t="s">
        <v>0</v>
      </c>
      <c r="B19748" s="33" t="s">
        <v>53</v>
      </c>
      <c r="C19748" s="33"/>
      <c r="D19748" s="33" t="s">
        <v>2184</v>
      </c>
      <c r="E19748" t="str">
        <f t="shared" si="312"/>
        <v>No Data</v>
      </c>
    </row>
    <row r="19749" spans="1:5" x14ac:dyDescent="0.3">
      <c r="A19749" s="33" t="s">
        <v>52</v>
      </c>
      <c r="B19749" s="33" t="s">
        <v>53</v>
      </c>
      <c r="C19749" s="33">
        <v>76000</v>
      </c>
      <c r="D19749" s="33" t="s">
        <v>1916</v>
      </c>
      <c r="E19749" t="str">
        <f t="shared" si="312"/>
        <v>$75K-$100K</v>
      </c>
    </row>
    <row r="19750" spans="1:5" x14ac:dyDescent="0.3">
      <c r="A19750" s="33" t="s">
        <v>2</v>
      </c>
      <c r="B19750" s="33" t="s">
        <v>53</v>
      </c>
      <c r="C19750" s="33">
        <v>115000</v>
      </c>
      <c r="D19750" s="33" t="s">
        <v>7080</v>
      </c>
      <c r="E19750" t="str">
        <f t="shared" si="312"/>
        <v>$100K-$125K</v>
      </c>
    </row>
    <row r="19751" spans="1:5" x14ac:dyDescent="0.3">
      <c r="A19751" s="33" t="s">
        <v>2</v>
      </c>
      <c r="B19751" s="33" t="s">
        <v>76</v>
      </c>
      <c r="C19751" s="33">
        <v>98500</v>
      </c>
      <c r="D19751" s="33" t="s">
        <v>7151</v>
      </c>
      <c r="E19751" t="str">
        <f t="shared" si="312"/>
        <v>$75K-$100K</v>
      </c>
    </row>
    <row r="19752" spans="1:5" x14ac:dyDescent="0.3">
      <c r="A19752" s="33" t="s">
        <v>2</v>
      </c>
      <c r="B19752" s="33" t="s">
        <v>53</v>
      </c>
      <c r="C19752" s="33">
        <v>102500</v>
      </c>
      <c r="D19752" s="33" t="s">
        <v>762</v>
      </c>
      <c r="E19752" t="str">
        <f t="shared" si="312"/>
        <v>$100K-$125K</v>
      </c>
    </row>
    <row r="19753" spans="1:5" x14ac:dyDescent="0.3">
      <c r="A19753" s="33" t="s">
        <v>0</v>
      </c>
      <c r="B19753" s="33" t="s">
        <v>53</v>
      </c>
      <c r="C19753" s="33">
        <v>131750</v>
      </c>
      <c r="D19753" s="33" t="s">
        <v>5383</v>
      </c>
      <c r="E19753" t="str">
        <f t="shared" si="312"/>
        <v>$125K-$200K</v>
      </c>
    </row>
    <row r="19754" spans="1:5" x14ac:dyDescent="0.3">
      <c r="A19754" s="33" t="s">
        <v>2</v>
      </c>
      <c r="B19754" s="33" t="s">
        <v>53</v>
      </c>
      <c r="C19754" s="33"/>
      <c r="D19754" s="33" t="s">
        <v>7152</v>
      </c>
      <c r="E19754" t="str">
        <f t="shared" si="312"/>
        <v>No Data</v>
      </c>
    </row>
    <row r="19755" spans="1:5" x14ac:dyDescent="0.3">
      <c r="A19755" s="33" t="s">
        <v>126</v>
      </c>
      <c r="B19755" s="33" t="s">
        <v>53</v>
      </c>
      <c r="C19755" s="33">
        <v>140500</v>
      </c>
      <c r="D19755" s="33" t="s">
        <v>2671</v>
      </c>
      <c r="E19755" t="str">
        <f t="shared" si="312"/>
        <v>$125K-$200K</v>
      </c>
    </row>
    <row r="19756" spans="1:5" x14ac:dyDescent="0.3">
      <c r="A19756" s="33" t="s">
        <v>0</v>
      </c>
      <c r="B19756" s="33" t="s">
        <v>53</v>
      </c>
      <c r="C19756" s="33"/>
      <c r="D19756" s="33" t="s">
        <v>258</v>
      </c>
      <c r="E19756" t="str">
        <f t="shared" si="312"/>
        <v>No Data</v>
      </c>
    </row>
    <row r="19757" spans="1:5" x14ac:dyDescent="0.3">
      <c r="A19757" s="33" t="s">
        <v>2</v>
      </c>
      <c r="B19757" s="33" t="s">
        <v>53</v>
      </c>
      <c r="C19757" s="33">
        <v>98500</v>
      </c>
      <c r="D19757" s="33" t="s">
        <v>7153</v>
      </c>
      <c r="E19757" t="str">
        <f t="shared" si="312"/>
        <v>$75K-$100K</v>
      </c>
    </row>
    <row r="19758" spans="1:5" x14ac:dyDescent="0.3">
      <c r="A19758" s="33" t="s">
        <v>4</v>
      </c>
      <c r="B19758" s="33" t="s">
        <v>53</v>
      </c>
      <c r="C19758" s="33"/>
      <c r="D19758" s="33" t="s">
        <v>299</v>
      </c>
      <c r="E19758" t="str">
        <f t="shared" si="312"/>
        <v>No Data</v>
      </c>
    </row>
    <row r="19759" spans="1:5" x14ac:dyDescent="0.3">
      <c r="A19759" s="33" t="s">
        <v>0</v>
      </c>
      <c r="B19759" s="33" t="s">
        <v>72</v>
      </c>
      <c r="C19759" s="33">
        <v>89100</v>
      </c>
      <c r="D19759" s="33" t="s">
        <v>6144</v>
      </c>
      <c r="E19759" t="str">
        <f t="shared" si="312"/>
        <v>$75K-$100K</v>
      </c>
    </row>
    <row r="19760" spans="1:5" x14ac:dyDescent="0.3">
      <c r="A19760" s="33" t="s">
        <v>2</v>
      </c>
      <c r="B19760" s="33" t="s">
        <v>53</v>
      </c>
      <c r="C19760" s="33">
        <v>102000</v>
      </c>
      <c r="D19760" s="33" t="s">
        <v>520</v>
      </c>
      <c r="E19760" t="str">
        <f t="shared" si="312"/>
        <v>$100K-$125K</v>
      </c>
    </row>
    <row r="19761" spans="1:5" x14ac:dyDescent="0.3">
      <c r="A19761" s="33" t="s">
        <v>2</v>
      </c>
      <c r="B19761" s="33" t="s">
        <v>53</v>
      </c>
      <c r="C19761" s="33"/>
      <c r="D19761" s="33" t="s">
        <v>4096</v>
      </c>
      <c r="E19761" t="str">
        <f t="shared" si="312"/>
        <v>No Data</v>
      </c>
    </row>
    <row r="19762" spans="1:5" x14ac:dyDescent="0.3">
      <c r="A19762" s="33" t="s">
        <v>2</v>
      </c>
      <c r="B19762" s="33" t="s">
        <v>54</v>
      </c>
      <c r="C19762" s="33"/>
      <c r="D19762" s="33" t="s">
        <v>7154</v>
      </c>
      <c r="E19762" t="str">
        <f t="shared" si="312"/>
        <v>No Data</v>
      </c>
    </row>
    <row r="19763" spans="1:5" x14ac:dyDescent="0.3">
      <c r="A19763" s="33" t="s">
        <v>2</v>
      </c>
      <c r="B19763" s="33" t="s">
        <v>53</v>
      </c>
      <c r="C19763" s="33">
        <v>225000</v>
      </c>
      <c r="D19763" s="33" t="s">
        <v>6182</v>
      </c>
      <c r="E19763" t="str">
        <f t="shared" si="312"/>
        <v>&gt;$200K</v>
      </c>
    </row>
    <row r="19764" spans="1:5" x14ac:dyDescent="0.3">
      <c r="A19764" s="33" t="s">
        <v>2</v>
      </c>
      <c r="B19764" s="33" t="s">
        <v>53</v>
      </c>
      <c r="C19764" s="33"/>
      <c r="D19764" s="33" t="s">
        <v>7155</v>
      </c>
      <c r="E19764" t="str">
        <f t="shared" si="312"/>
        <v>No Data</v>
      </c>
    </row>
    <row r="19765" spans="1:5" x14ac:dyDescent="0.3">
      <c r="A19765" s="33" t="s">
        <v>2</v>
      </c>
      <c r="B19765" s="33" t="s">
        <v>53</v>
      </c>
      <c r="C19765" s="33">
        <v>95000</v>
      </c>
      <c r="D19765" s="33" t="s">
        <v>232</v>
      </c>
      <c r="E19765" t="str">
        <f t="shared" si="312"/>
        <v>$75K-$100K</v>
      </c>
    </row>
    <row r="19766" spans="1:5" x14ac:dyDescent="0.3">
      <c r="A19766" s="33" t="s">
        <v>0</v>
      </c>
      <c r="B19766" s="33" t="s">
        <v>53</v>
      </c>
      <c r="C19766" s="33">
        <v>115000</v>
      </c>
      <c r="D19766" s="33" t="s">
        <v>1612</v>
      </c>
      <c r="E19766" t="str">
        <f t="shared" si="312"/>
        <v>$100K-$125K</v>
      </c>
    </row>
    <row r="19767" spans="1:5" x14ac:dyDescent="0.3">
      <c r="A19767" s="33" t="s">
        <v>0</v>
      </c>
      <c r="B19767" s="33" t="s">
        <v>54</v>
      </c>
      <c r="C19767" s="33"/>
      <c r="D19767" s="33" t="s">
        <v>258</v>
      </c>
      <c r="E19767" t="str">
        <f t="shared" si="312"/>
        <v>No Data</v>
      </c>
    </row>
    <row r="19768" spans="1:5" x14ac:dyDescent="0.3">
      <c r="A19768" s="33" t="s">
        <v>2</v>
      </c>
      <c r="B19768" s="33" t="s">
        <v>53</v>
      </c>
      <c r="C19768" s="33">
        <v>82500</v>
      </c>
      <c r="D19768" s="33" t="s">
        <v>7156</v>
      </c>
      <c r="E19768" t="str">
        <f t="shared" si="312"/>
        <v>$75K-$100K</v>
      </c>
    </row>
    <row r="19769" spans="1:5" x14ac:dyDescent="0.3">
      <c r="A19769" s="33" t="s">
        <v>0</v>
      </c>
      <c r="B19769" s="33" t="s">
        <v>53</v>
      </c>
      <c r="C19769" s="33">
        <v>225000</v>
      </c>
      <c r="D19769" s="33" t="s">
        <v>1291</v>
      </c>
      <c r="E19769" t="str">
        <f t="shared" si="312"/>
        <v>&gt;$200K</v>
      </c>
    </row>
    <row r="19770" spans="1:5" x14ac:dyDescent="0.3">
      <c r="A19770" s="33" t="s">
        <v>0</v>
      </c>
      <c r="B19770" s="33" t="s">
        <v>54</v>
      </c>
      <c r="C19770" s="33">
        <v>127500</v>
      </c>
      <c r="D19770" s="33" t="s">
        <v>1851</v>
      </c>
      <c r="E19770" t="str">
        <f t="shared" si="312"/>
        <v>$125K-$200K</v>
      </c>
    </row>
    <row r="19771" spans="1:5" x14ac:dyDescent="0.3">
      <c r="A19771" s="33" t="s">
        <v>2</v>
      </c>
      <c r="B19771" s="33" t="s">
        <v>53</v>
      </c>
      <c r="C19771" s="33"/>
      <c r="D19771" s="33" t="s">
        <v>471</v>
      </c>
      <c r="E19771" t="str">
        <f t="shared" si="312"/>
        <v>No Data</v>
      </c>
    </row>
    <row r="19772" spans="1:5" x14ac:dyDescent="0.3">
      <c r="A19772" s="33" t="s">
        <v>4</v>
      </c>
      <c r="B19772" s="33" t="s">
        <v>54</v>
      </c>
      <c r="C19772" s="33"/>
      <c r="D19772" s="33" t="s">
        <v>1435</v>
      </c>
      <c r="E19772" t="str">
        <f t="shared" si="312"/>
        <v>No Data</v>
      </c>
    </row>
    <row r="19773" spans="1:5" x14ac:dyDescent="0.3">
      <c r="A19773" s="33" t="s">
        <v>2</v>
      </c>
      <c r="B19773" s="33" t="s">
        <v>53</v>
      </c>
      <c r="C19773" s="33"/>
      <c r="D19773" s="33" t="s">
        <v>3527</v>
      </c>
      <c r="E19773" t="str">
        <f t="shared" si="312"/>
        <v>No Data</v>
      </c>
    </row>
    <row r="19774" spans="1:5" x14ac:dyDescent="0.3">
      <c r="A19774" s="33" t="s">
        <v>128</v>
      </c>
      <c r="B19774" s="33" t="s">
        <v>53</v>
      </c>
      <c r="C19774" s="33"/>
      <c r="D19774" s="33" t="s">
        <v>7157</v>
      </c>
      <c r="E19774" t="str">
        <f t="shared" si="312"/>
        <v>No Data</v>
      </c>
    </row>
    <row r="19775" spans="1:5" x14ac:dyDescent="0.3">
      <c r="A19775" s="33" t="s">
        <v>0</v>
      </c>
      <c r="B19775" s="33" t="s">
        <v>53</v>
      </c>
      <c r="C19775" s="33">
        <v>164000</v>
      </c>
      <c r="D19775" s="33" t="s">
        <v>431</v>
      </c>
      <c r="E19775" t="str">
        <f t="shared" si="312"/>
        <v>$125K-$200K</v>
      </c>
    </row>
    <row r="19776" spans="1:5" x14ac:dyDescent="0.3">
      <c r="A19776" s="33" t="s">
        <v>1</v>
      </c>
      <c r="B19776" s="33" t="s">
        <v>53</v>
      </c>
      <c r="C19776" s="33">
        <v>124500</v>
      </c>
      <c r="D19776" s="33" t="s">
        <v>353</v>
      </c>
      <c r="E19776" t="str">
        <f t="shared" si="312"/>
        <v>$100K-$125K</v>
      </c>
    </row>
    <row r="19777" spans="1:5" x14ac:dyDescent="0.3">
      <c r="A19777" s="33" t="s">
        <v>4</v>
      </c>
      <c r="B19777" s="33" t="s">
        <v>53</v>
      </c>
      <c r="C19777" s="33"/>
      <c r="D19777" s="33" t="s">
        <v>300</v>
      </c>
      <c r="E19777" t="str">
        <f t="shared" si="312"/>
        <v>No Data</v>
      </c>
    </row>
    <row r="19778" spans="1:5" x14ac:dyDescent="0.3">
      <c r="A19778" s="33" t="s">
        <v>4</v>
      </c>
      <c r="B19778" s="33" t="s">
        <v>53</v>
      </c>
      <c r="C19778" s="33"/>
      <c r="D19778" s="33" t="s">
        <v>300</v>
      </c>
      <c r="E19778" t="str">
        <f t="shared" si="312"/>
        <v>No Data</v>
      </c>
    </row>
    <row r="19779" spans="1:5" x14ac:dyDescent="0.3">
      <c r="A19779" s="33" t="s">
        <v>2</v>
      </c>
      <c r="B19779" s="33" t="s">
        <v>53</v>
      </c>
      <c r="C19779" s="33">
        <v>75000</v>
      </c>
      <c r="D19779" s="33" t="s">
        <v>7158</v>
      </c>
      <c r="E19779" t="str">
        <f t="shared" ref="E19779:E19842" si="313">_xlfn.XLOOKUP(C19779,$H$16:$H$21,$G$16:$G$21,,1)</f>
        <v>&lt;$75K</v>
      </c>
    </row>
    <row r="19780" spans="1:5" x14ac:dyDescent="0.3">
      <c r="A19780" s="33" t="s">
        <v>2</v>
      </c>
      <c r="B19780" s="33" t="s">
        <v>53</v>
      </c>
      <c r="C19780" s="33"/>
      <c r="D19780" s="33" t="s">
        <v>7159</v>
      </c>
      <c r="E19780" t="str">
        <f t="shared" si="313"/>
        <v>No Data</v>
      </c>
    </row>
    <row r="19781" spans="1:5" x14ac:dyDescent="0.3">
      <c r="A19781" s="33" t="s">
        <v>0</v>
      </c>
      <c r="B19781" s="33" t="s">
        <v>57</v>
      </c>
      <c r="C19781" s="33">
        <v>82830</v>
      </c>
      <c r="D19781" s="33" t="s">
        <v>2913</v>
      </c>
      <c r="E19781" t="str">
        <f t="shared" si="313"/>
        <v>$75K-$100K</v>
      </c>
    </row>
    <row r="19782" spans="1:5" x14ac:dyDescent="0.3">
      <c r="A19782" s="33" t="s">
        <v>0</v>
      </c>
      <c r="B19782" s="33" t="s">
        <v>53</v>
      </c>
      <c r="C19782" s="33"/>
      <c r="D19782" s="33" t="s">
        <v>366</v>
      </c>
      <c r="E19782" t="str">
        <f t="shared" si="313"/>
        <v>No Data</v>
      </c>
    </row>
    <row r="19783" spans="1:5" x14ac:dyDescent="0.3">
      <c r="A19783" s="33" t="s">
        <v>2</v>
      </c>
      <c r="B19783" s="33" t="s">
        <v>53</v>
      </c>
      <c r="C19783" s="33"/>
      <c r="D19783" s="33" t="s">
        <v>1002</v>
      </c>
      <c r="E19783" t="str">
        <f t="shared" si="313"/>
        <v>No Data</v>
      </c>
    </row>
    <row r="19784" spans="1:5" x14ac:dyDescent="0.3">
      <c r="A19784" s="33" t="s">
        <v>2</v>
      </c>
      <c r="B19784" s="33" t="s">
        <v>86</v>
      </c>
      <c r="C19784" s="33">
        <v>105650</v>
      </c>
      <c r="D19784" s="33" t="s">
        <v>673</v>
      </c>
      <c r="E19784" t="str">
        <f t="shared" si="313"/>
        <v>$100K-$125K</v>
      </c>
    </row>
    <row r="19785" spans="1:5" x14ac:dyDescent="0.3">
      <c r="A19785" s="33" t="s">
        <v>2</v>
      </c>
      <c r="B19785" s="33" t="s">
        <v>53</v>
      </c>
      <c r="C19785" s="33"/>
      <c r="D19785" s="33" t="s">
        <v>287</v>
      </c>
      <c r="E19785" t="str">
        <f t="shared" si="313"/>
        <v>No Data</v>
      </c>
    </row>
    <row r="19786" spans="1:5" x14ac:dyDescent="0.3">
      <c r="A19786" s="33" t="s">
        <v>0</v>
      </c>
      <c r="B19786" s="33" t="s">
        <v>54</v>
      </c>
      <c r="C19786" s="33"/>
      <c r="D19786" s="33" t="s">
        <v>258</v>
      </c>
      <c r="E19786" t="str">
        <f t="shared" si="313"/>
        <v>No Data</v>
      </c>
    </row>
    <row r="19787" spans="1:5" x14ac:dyDescent="0.3">
      <c r="A19787" s="33" t="s">
        <v>2</v>
      </c>
      <c r="B19787" s="33" t="s">
        <v>53</v>
      </c>
      <c r="C19787" s="33">
        <v>90000</v>
      </c>
      <c r="D19787" s="33" t="s">
        <v>3452</v>
      </c>
      <c r="E19787" t="str">
        <f t="shared" si="313"/>
        <v>$75K-$100K</v>
      </c>
    </row>
    <row r="19788" spans="1:5" x14ac:dyDescent="0.3">
      <c r="A19788" s="33" t="s">
        <v>2</v>
      </c>
      <c r="B19788" s="33" t="s">
        <v>53</v>
      </c>
      <c r="C19788" s="33">
        <v>90000</v>
      </c>
      <c r="D19788" s="33" t="s">
        <v>1570</v>
      </c>
      <c r="E19788" t="str">
        <f t="shared" si="313"/>
        <v>$75K-$100K</v>
      </c>
    </row>
    <row r="19789" spans="1:5" x14ac:dyDescent="0.3">
      <c r="A19789" s="33" t="s">
        <v>4</v>
      </c>
      <c r="B19789" s="33" t="s">
        <v>81</v>
      </c>
      <c r="C19789" s="33">
        <v>90000</v>
      </c>
      <c r="D19789" s="33" t="s">
        <v>3885</v>
      </c>
      <c r="E19789" t="str">
        <f t="shared" si="313"/>
        <v>$75K-$100K</v>
      </c>
    </row>
    <row r="19790" spans="1:5" x14ac:dyDescent="0.3">
      <c r="A19790" s="33" t="s">
        <v>2</v>
      </c>
      <c r="B19790" s="33" t="s">
        <v>53</v>
      </c>
      <c r="C19790" s="33">
        <v>87500</v>
      </c>
      <c r="D19790" s="33" t="s">
        <v>6706</v>
      </c>
      <c r="E19790" t="str">
        <f t="shared" si="313"/>
        <v>$75K-$100K</v>
      </c>
    </row>
    <row r="19791" spans="1:5" x14ac:dyDescent="0.3">
      <c r="A19791" s="33" t="s">
        <v>126</v>
      </c>
      <c r="B19791" s="33" t="s">
        <v>81</v>
      </c>
      <c r="C19791" s="33">
        <v>125000</v>
      </c>
      <c r="D19791" s="33" t="s">
        <v>6000</v>
      </c>
      <c r="E19791" t="str">
        <f t="shared" si="313"/>
        <v>$100K-$125K</v>
      </c>
    </row>
    <row r="19792" spans="1:5" x14ac:dyDescent="0.3">
      <c r="A19792" s="33" t="s">
        <v>2</v>
      </c>
      <c r="B19792" s="33" t="s">
        <v>53</v>
      </c>
      <c r="C19792" s="33">
        <v>109159</v>
      </c>
      <c r="D19792" s="33" t="s">
        <v>1704</v>
      </c>
      <c r="E19792" t="str">
        <f t="shared" si="313"/>
        <v>$100K-$125K</v>
      </c>
    </row>
    <row r="19793" spans="1:5" x14ac:dyDescent="0.3">
      <c r="A19793" s="33" t="s">
        <v>126</v>
      </c>
      <c r="B19793" s="33" t="s">
        <v>72</v>
      </c>
      <c r="C19793" s="33">
        <v>147500</v>
      </c>
      <c r="D19793" s="33" t="s">
        <v>7160</v>
      </c>
      <c r="E19793" t="str">
        <f t="shared" si="313"/>
        <v>$125K-$200K</v>
      </c>
    </row>
    <row r="19794" spans="1:5" x14ac:dyDescent="0.3">
      <c r="A19794" s="33" t="s">
        <v>2</v>
      </c>
      <c r="B19794" s="33" t="s">
        <v>53</v>
      </c>
      <c r="C19794" s="33"/>
      <c r="D19794" s="33" t="s">
        <v>7161</v>
      </c>
      <c r="E19794" t="str">
        <f t="shared" si="313"/>
        <v>No Data</v>
      </c>
    </row>
    <row r="19795" spans="1:5" x14ac:dyDescent="0.3">
      <c r="A19795" s="33" t="s">
        <v>128</v>
      </c>
      <c r="B19795" s="33" t="s">
        <v>53</v>
      </c>
      <c r="C19795" s="33">
        <v>147000</v>
      </c>
      <c r="D19795" s="33" t="s">
        <v>225</v>
      </c>
      <c r="E19795" t="str">
        <f t="shared" si="313"/>
        <v>$125K-$200K</v>
      </c>
    </row>
    <row r="19796" spans="1:5" x14ac:dyDescent="0.3">
      <c r="A19796" s="33" t="s">
        <v>0</v>
      </c>
      <c r="B19796" s="33" t="s">
        <v>53</v>
      </c>
      <c r="C19796" s="33">
        <v>100000</v>
      </c>
      <c r="D19796" s="33" t="s">
        <v>985</v>
      </c>
      <c r="E19796" t="str">
        <f t="shared" si="313"/>
        <v>$75K-$100K</v>
      </c>
    </row>
    <row r="19797" spans="1:5" x14ac:dyDescent="0.3">
      <c r="A19797" s="33" t="s">
        <v>2</v>
      </c>
      <c r="B19797" s="33" t="s">
        <v>53</v>
      </c>
      <c r="C19797" s="33"/>
      <c r="D19797" s="33" t="s">
        <v>7162</v>
      </c>
      <c r="E19797" t="str">
        <f t="shared" si="313"/>
        <v>No Data</v>
      </c>
    </row>
    <row r="19798" spans="1:5" x14ac:dyDescent="0.3">
      <c r="A19798" s="33" t="s">
        <v>0</v>
      </c>
      <c r="B19798" s="33" t="s">
        <v>53</v>
      </c>
      <c r="C19798" s="33"/>
      <c r="D19798" s="33" t="s">
        <v>457</v>
      </c>
      <c r="E19798" t="str">
        <f t="shared" si="313"/>
        <v>No Data</v>
      </c>
    </row>
    <row r="19799" spans="1:5" x14ac:dyDescent="0.3">
      <c r="A19799" s="33" t="s">
        <v>2</v>
      </c>
      <c r="B19799" s="33" t="s">
        <v>53</v>
      </c>
      <c r="C19799" s="33">
        <v>97500</v>
      </c>
      <c r="D19799" s="33" t="s">
        <v>7163</v>
      </c>
      <c r="E19799" t="str">
        <f t="shared" si="313"/>
        <v>$75K-$100K</v>
      </c>
    </row>
    <row r="19800" spans="1:5" x14ac:dyDescent="0.3">
      <c r="A19800" s="33" t="s">
        <v>4</v>
      </c>
      <c r="B19800" s="33" t="s">
        <v>81</v>
      </c>
      <c r="C19800" s="33">
        <v>133500</v>
      </c>
      <c r="D19800" s="33" t="s">
        <v>1776</v>
      </c>
      <c r="E19800" t="str">
        <f t="shared" si="313"/>
        <v>$125K-$200K</v>
      </c>
    </row>
    <row r="19801" spans="1:5" x14ac:dyDescent="0.3">
      <c r="A19801" s="33" t="s">
        <v>2</v>
      </c>
      <c r="B19801" s="33" t="s">
        <v>53</v>
      </c>
      <c r="C19801" s="33">
        <v>126452</v>
      </c>
      <c r="D19801" s="33" t="s">
        <v>7164</v>
      </c>
      <c r="E19801" t="str">
        <f t="shared" si="313"/>
        <v>$125K-$200K</v>
      </c>
    </row>
    <row r="19802" spans="1:5" x14ac:dyDescent="0.3">
      <c r="A19802" s="33" t="s">
        <v>2</v>
      </c>
      <c r="B19802" s="33" t="s">
        <v>53</v>
      </c>
      <c r="C19802" s="33">
        <v>67500</v>
      </c>
      <c r="D19802" s="33" t="s">
        <v>7165</v>
      </c>
      <c r="E19802" t="str">
        <f t="shared" si="313"/>
        <v>&lt;$75K</v>
      </c>
    </row>
    <row r="19803" spans="1:5" x14ac:dyDescent="0.3">
      <c r="A19803" s="33" t="s">
        <v>4</v>
      </c>
      <c r="B19803" s="33" t="s">
        <v>88</v>
      </c>
      <c r="C19803" s="33">
        <v>147500</v>
      </c>
      <c r="D19803" s="33" t="s">
        <v>353</v>
      </c>
      <c r="E19803" t="str">
        <f t="shared" si="313"/>
        <v>$125K-$200K</v>
      </c>
    </row>
    <row r="19804" spans="1:5" x14ac:dyDescent="0.3">
      <c r="A19804" s="33" t="s">
        <v>4</v>
      </c>
      <c r="B19804" s="33" t="s">
        <v>53</v>
      </c>
      <c r="C19804" s="33">
        <v>100000</v>
      </c>
      <c r="D19804" s="33" t="s">
        <v>499</v>
      </c>
      <c r="E19804" t="str">
        <f t="shared" si="313"/>
        <v>$75K-$100K</v>
      </c>
    </row>
    <row r="19805" spans="1:5" x14ac:dyDescent="0.3">
      <c r="A19805" s="33" t="s">
        <v>4</v>
      </c>
      <c r="B19805" s="33" t="s">
        <v>54</v>
      </c>
      <c r="C19805" s="33">
        <v>152500</v>
      </c>
      <c r="D19805" s="33" t="s">
        <v>1167</v>
      </c>
      <c r="E19805" t="str">
        <f t="shared" si="313"/>
        <v>$125K-$200K</v>
      </c>
    </row>
    <row r="19806" spans="1:5" x14ac:dyDescent="0.3">
      <c r="A19806" s="33" t="s">
        <v>4</v>
      </c>
      <c r="B19806" s="33" t="s">
        <v>53</v>
      </c>
      <c r="C19806" s="33">
        <v>173775</v>
      </c>
      <c r="D19806" s="33" t="s">
        <v>1122</v>
      </c>
      <c r="E19806" t="str">
        <f t="shared" si="313"/>
        <v>$125K-$200K</v>
      </c>
    </row>
    <row r="19807" spans="1:5" x14ac:dyDescent="0.3">
      <c r="A19807" s="33" t="s">
        <v>0</v>
      </c>
      <c r="B19807" s="33" t="s">
        <v>53</v>
      </c>
      <c r="C19807" s="33">
        <v>237500</v>
      </c>
      <c r="D19807" s="33" t="s">
        <v>638</v>
      </c>
      <c r="E19807" t="str">
        <f t="shared" si="313"/>
        <v>&gt;$200K</v>
      </c>
    </row>
    <row r="19808" spans="1:5" x14ac:dyDescent="0.3">
      <c r="A19808" s="33" t="s">
        <v>125</v>
      </c>
      <c r="B19808" s="33" t="s">
        <v>53</v>
      </c>
      <c r="C19808" s="33"/>
      <c r="D19808" s="33" t="s">
        <v>520</v>
      </c>
      <c r="E19808" t="str">
        <f t="shared" si="313"/>
        <v>No Data</v>
      </c>
    </row>
    <row r="19809" spans="1:5" x14ac:dyDescent="0.3">
      <c r="A19809" s="33" t="s">
        <v>126</v>
      </c>
      <c r="B19809" s="33" t="s">
        <v>124</v>
      </c>
      <c r="C19809" s="33">
        <v>147500</v>
      </c>
      <c r="D19809" s="33" t="s">
        <v>2120</v>
      </c>
      <c r="E19809" t="str">
        <f t="shared" si="313"/>
        <v>$125K-$200K</v>
      </c>
    </row>
    <row r="19810" spans="1:5" x14ac:dyDescent="0.3">
      <c r="A19810" s="33" t="s">
        <v>2</v>
      </c>
      <c r="B19810" s="33" t="s">
        <v>53</v>
      </c>
      <c r="C19810" s="33"/>
      <c r="D19810" s="33" t="s">
        <v>425</v>
      </c>
      <c r="E19810" t="str">
        <f t="shared" si="313"/>
        <v>No Data</v>
      </c>
    </row>
    <row r="19811" spans="1:5" x14ac:dyDescent="0.3">
      <c r="A19811" s="33" t="s">
        <v>1</v>
      </c>
      <c r="B19811" s="33" t="s">
        <v>53</v>
      </c>
      <c r="C19811" s="33">
        <v>140000</v>
      </c>
      <c r="D19811" s="33" t="s">
        <v>1303</v>
      </c>
      <c r="E19811" t="str">
        <f t="shared" si="313"/>
        <v>$125K-$200K</v>
      </c>
    </row>
    <row r="19812" spans="1:5" x14ac:dyDescent="0.3">
      <c r="A19812" s="33" t="s">
        <v>2</v>
      </c>
      <c r="B19812" s="33" t="s">
        <v>53</v>
      </c>
      <c r="C19812" s="33">
        <v>60000</v>
      </c>
      <c r="D19812" s="33" t="s">
        <v>265</v>
      </c>
      <c r="E19812" t="str">
        <f t="shared" si="313"/>
        <v>&lt;$75K</v>
      </c>
    </row>
    <row r="19813" spans="1:5" x14ac:dyDescent="0.3">
      <c r="A19813" s="33" t="s">
        <v>4</v>
      </c>
      <c r="B19813" s="33" t="s">
        <v>73</v>
      </c>
      <c r="C19813" s="33">
        <v>147500</v>
      </c>
      <c r="D19813" s="33" t="s">
        <v>211</v>
      </c>
      <c r="E19813" t="str">
        <f t="shared" si="313"/>
        <v>$125K-$200K</v>
      </c>
    </row>
    <row r="19814" spans="1:5" x14ac:dyDescent="0.3">
      <c r="A19814" s="33" t="s">
        <v>2</v>
      </c>
      <c r="B19814" s="33" t="s">
        <v>53</v>
      </c>
      <c r="C19814" s="33">
        <v>108415.5</v>
      </c>
      <c r="D19814" s="33" t="s">
        <v>232</v>
      </c>
      <c r="E19814" t="str">
        <f t="shared" si="313"/>
        <v>$100K-$125K</v>
      </c>
    </row>
    <row r="19815" spans="1:5" x14ac:dyDescent="0.3">
      <c r="A19815" s="33" t="s">
        <v>0</v>
      </c>
      <c r="B19815" s="33" t="s">
        <v>84</v>
      </c>
      <c r="C19815" s="33">
        <v>121000</v>
      </c>
      <c r="D19815" s="33" t="s">
        <v>3278</v>
      </c>
      <c r="E19815" t="str">
        <f t="shared" si="313"/>
        <v>$100K-$125K</v>
      </c>
    </row>
    <row r="19816" spans="1:5" x14ac:dyDescent="0.3">
      <c r="A19816" s="33" t="s">
        <v>2</v>
      </c>
      <c r="B19816" s="33" t="s">
        <v>53</v>
      </c>
      <c r="C19816" s="33"/>
      <c r="D19816" s="33" t="s">
        <v>1392</v>
      </c>
      <c r="E19816" t="str">
        <f t="shared" si="313"/>
        <v>No Data</v>
      </c>
    </row>
    <row r="19817" spans="1:5" x14ac:dyDescent="0.3">
      <c r="A19817" s="33" t="s">
        <v>2</v>
      </c>
      <c r="B19817" s="33" t="s">
        <v>53</v>
      </c>
      <c r="C19817" s="33"/>
      <c r="D19817" s="33" t="s">
        <v>1642</v>
      </c>
      <c r="E19817" t="str">
        <f t="shared" si="313"/>
        <v>No Data</v>
      </c>
    </row>
    <row r="19818" spans="1:5" x14ac:dyDescent="0.3">
      <c r="A19818" s="33" t="s">
        <v>125</v>
      </c>
      <c r="B19818" s="33" t="s">
        <v>53</v>
      </c>
      <c r="C19818" s="33"/>
      <c r="D19818" s="33" t="s">
        <v>232</v>
      </c>
      <c r="E19818" t="str">
        <f t="shared" si="313"/>
        <v>No Data</v>
      </c>
    </row>
    <row r="19819" spans="1:5" x14ac:dyDescent="0.3">
      <c r="A19819" s="33" t="s">
        <v>2</v>
      </c>
      <c r="B19819" s="33" t="s">
        <v>53</v>
      </c>
      <c r="C19819" s="33"/>
      <c r="D19819" s="33" t="s">
        <v>7166</v>
      </c>
      <c r="E19819" t="str">
        <f t="shared" si="313"/>
        <v>No Data</v>
      </c>
    </row>
    <row r="19820" spans="1:5" x14ac:dyDescent="0.3">
      <c r="A19820" s="33" t="s">
        <v>0</v>
      </c>
      <c r="B19820" s="33" t="s">
        <v>53</v>
      </c>
      <c r="C19820" s="33">
        <v>90500</v>
      </c>
      <c r="D19820" s="33" t="s">
        <v>7167</v>
      </c>
      <c r="E19820" t="str">
        <f t="shared" si="313"/>
        <v>$75K-$100K</v>
      </c>
    </row>
    <row r="19821" spans="1:5" x14ac:dyDescent="0.3">
      <c r="A19821" s="33" t="s">
        <v>126</v>
      </c>
      <c r="B19821" s="33" t="s">
        <v>53</v>
      </c>
      <c r="C19821" s="33">
        <v>165000</v>
      </c>
      <c r="D19821" s="33" t="s">
        <v>1351</v>
      </c>
      <c r="E19821" t="str">
        <f t="shared" si="313"/>
        <v>$125K-$200K</v>
      </c>
    </row>
    <row r="19822" spans="1:5" x14ac:dyDescent="0.3">
      <c r="A19822" s="33" t="s">
        <v>52</v>
      </c>
      <c r="B19822" s="33" t="s">
        <v>53</v>
      </c>
      <c r="C19822" s="33"/>
      <c r="D19822" s="33" t="s">
        <v>2638</v>
      </c>
      <c r="E19822" t="str">
        <f t="shared" si="313"/>
        <v>No Data</v>
      </c>
    </row>
    <row r="19823" spans="1:5" x14ac:dyDescent="0.3">
      <c r="A19823" s="33" t="s">
        <v>4</v>
      </c>
      <c r="B19823" s="33" t="s">
        <v>88</v>
      </c>
      <c r="C19823" s="33">
        <v>147500</v>
      </c>
      <c r="D19823" s="33" t="s">
        <v>353</v>
      </c>
      <c r="E19823" t="str">
        <f t="shared" si="313"/>
        <v>$125K-$200K</v>
      </c>
    </row>
    <row r="19824" spans="1:5" x14ac:dyDescent="0.3">
      <c r="A19824" s="33" t="s">
        <v>2</v>
      </c>
      <c r="B19824" s="33" t="s">
        <v>88</v>
      </c>
      <c r="C19824" s="33">
        <v>111175</v>
      </c>
      <c r="D19824" s="33" t="s">
        <v>1035</v>
      </c>
      <c r="E19824" t="str">
        <f t="shared" si="313"/>
        <v>$100K-$125K</v>
      </c>
    </row>
    <row r="19825" spans="1:5" x14ac:dyDescent="0.3">
      <c r="A19825" s="33" t="s">
        <v>0</v>
      </c>
      <c r="B19825" s="33" t="s">
        <v>53</v>
      </c>
      <c r="C19825" s="33"/>
      <c r="D19825" s="33" t="s">
        <v>1105</v>
      </c>
      <c r="E19825" t="str">
        <f t="shared" si="313"/>
        <v>No Data</v>
      </c>
    </row>
    <row r="19826" spans="1:5" x14ac:dyDescent="0.3">
      <c r="A19826" s="33" t="s">
        <v>0</v>
      </c>
      <c r="B19826" s="33" t="s">
        <v>53</v>
      </c>
      <c r="C19826" s="33">
        <v>162500</v>
      </c>
      <c r="D19826" s="33" t="s">
        <v>4249</v>
      </c>
      <c r="E19826" t="str">
        <f t="shared" si="313"/>
        <v>$125K-$200K</v>
      </c>
    </row>
    <row r="19827" spans="1:5" x14ac:dyDescent="0.3">
      <c r="A19827" s="33" t="s">
        <v>0</v>
      </c>
      <c r="B19827" s="33" t="s">
        <v>53</v>
      </c>
      <c r="C19827" s="33"/>
      <c r="D19827" s="33" t="s">
        <v>258</v>
      </c>
      <c r="E19827" t="str">
        <f t="shared" si="313"/>
        <v>No Data</v>
      </c>
    </row>
    <row r="19828" spans="1:5" x14ac:dyDescent="0.3">
      <c r="A19828" s="33" t="s">
        <v>2</v>
      </c>
      <c r="B19828" s="33" t="s">
        <v>53</v>
      </c>
      <c r="C19828" s="33">
        <v>87500</v>
      </c>
      <c r="D19828" s="33" t="s">
        <v>315</v>
      </c>
      <c r="E19828" t="str">
        <f t="shared" si="313"/>
        <v>$75K-$100K</v>
      </c>
    </row>
    <row r="19829" spans="1:5" x14ac:dyDescent="0.3">
      <c r="A19829" s="33" t="s">
        <v>128</v>
      </c>
      <c r="B19829" s="33" t="s">
        <v>54</v>
      </c>
      <c r="C19829" s="33">
        <v>165000</v>
      </c>
      <c r="D19829" s="33" t="s">
        <v>7168</v>
      </c>
      <c r="E19829" t="str">
        <f t="shared" si="313"/>
        <v>$125K-$200K</v>
      </c>
    </row>
    <row r="19830" spans="1:5" x14ac:dyDescent="0.3">
      <c r="A19830" s="33" t="s">
        <v>2</v>
      </c>
      <c r="B19830" s="33" t="s">
        <v>53</v>
      </c>
      <c r="C19830" s="33">
        <v>90000</v>
      </c>
      <c r="D19830" s="33" t="s">
        <v>7169</v>
      </c>
      <c r="E19830" t="str">
        <f t="shared" si="313"/>
        <v>$75K-$100K</v>
      </c>
    </row>
    <row r="19831" spans="1:5" x14ac:dyDescent="0.3">
      <c r="A19831" s="33" t="s">
        <v>2</v>
      </c>
      <c r="B19831" s="33" t="s">
        <v>73</v>
      </c>
      <c r="C19831" s="33">
        <v>111175</v>
      </c>
      <c r="D19831" s="33" t="s">
        <v>1559</v>
      </c>
      <c r="E19831" t="str">
        <f t="shared" si="313"/>
        <v>$100K-$125K</v>
      </c>
    </row>
    <row r="19832" spans="1:5" x14ac:dyDescent="0.3">
      <c r="A19832" s="33" t="s">
        <v>0</v>
      </c>
      <c r="B19832" s="33" t="s">
        <v>53</v>
      </c>
      <c r="C19832" s="33">
        <v>87761</v>
      </c>
      <c r="D19832" s="33" t="s">
        <v>7170</v>
      </c>
      <c r="E19832" t="str">
        <f t="shared" si="313"/>
        <v>$75K-$100K</v>
      </c>
    </row>
    <row r="19833" spans="1:5" x14ac:dyDescent="0.3">
      <c r="A19833" s="33" t="s">
        <v>129</v>
      </c>
      <c r="B19833" s="33" t="s">
        <v>57</v>
      </c>
      <c r="C19833" s="33">
        <v>65000</v>
      </c>
      <c r="D19833" s="33" t="s">
        <v>7171</v>
      </c>
      <c r="E19833" t="str">
        <f t="shared" si="313"/>
        <v>&lt;$75K</v>
      </c>
    </row>
    <row r="19834" spans="1:5" x14ac:dyDescent="0.3">
      <c r="A19834" s="33" t="s">
        <v>0</v>
      </c>
      <c r="B19834" s="33" t="s">
        <v>53</v>
      </c>
      <c r="C19834" s="33">
        <v>140000</v>
      </c>
      <c r="D19834" s="33" t="s">
        <v>428</v>
      </c>
      <c r="E19834" t="str">
        <f t="shared" si="313"/>
        <v>$125K-$200K</v>
      </c>
    </row>
    <row r="19835" spans="1:5" x14ac:dyDescent="0.3">
      <c r="A19835" s="33" t="s">
        <v>0</v>
      </c>
      <c r="B19835" s="33" t="s">
        <v>53</v>
      </c>
      <c r="C19835" s="33">
        <v>83000</v>
      </c>
      <c r="D19835" s="33" t="s">
        <v>7172</v>
      </c>
      <c r="E19835" t="str">
        <f t="shared" si="313"/>
        <v>$75K-$100K</v>
      </c>
    </row>
    <row r="19836" spans="1:5" x14ac:dyDescent="0.3">
      <c r="A19836" s="33" t="s">
        <v>4</v>
      </c>
      <c r="B19836" s="33" t="s">
        <v>54</v>
      </c>
      <c r="C19836" s="33">
        <v>75000</v>
      </c>
      <c r="D19836" s="33" t="s">
        <v>7173</v>
      </c>
      <c r="E19836" t="str">
        <f t="shared" si="313"/>
        <v>&lt;$75K</v>
      </c>
    </row>
    <row r="19837" spans="1:5" x14ac:dyDescent="0.3">
      <c r="A19837" s="33" t="s">
        <v>0</v>
      </c>
      <c r="B19837" s="33" t="s">
        <v>53</v>
      </c>
      <c r="C19837" s="33">
        <v>120000</v>
      </c>
      <c r="D19837" s="33" t="s">
        <v>7174</v>
      </c>
      <c r="E19837" t="str">
        <f t="shared" si="313"/>
        <v>$100K-$125K</v>
      </c>
    </row>
    <row r="19838" spans="1:5" x14ac:dyDescent="0.3">
      <c r="A19838" s="33" t="s">
        <v>2</v>
      </c>
      <c r="B19838" s="33" t="s">
        <v>53</v>
      </c>
      <c r="C19838" s="33"/>
      <c r="D19838" s="33" t="s">
        <v>729</v>
      </c>
      <c r="E19838" t="str">
        <f t="shared" si="313"/>
        <v>No Data</v>
      </c>
    </row>
    <row r="19839" spans="1:5" x14ac:dyDescent="0.3">
      <c r="A19839" s="33" t="s">
        <v>4</v>
      </c>
      <c r="B19839" s="33" t="s">
        <v>88</v>
      </c>
      <c r="C19839" s="33">
        <v>156000</v>
      </c>
      <c r="D19839" s="33" t="s">
        <v>822</v>
      </c>
      <c r="E19839" t="str">
        <f t="shared" si="313"/>
        <v>$125K-$200K</v>
      </c>
    </row>
    <row r="19840" spans="1:5" x14ac:dyDescent="0.3">
      <c r="A19840" s="33" t="s">
        <v>52</v>
      </c>
      <c r="B19840" s="33" t="s">
        <v>53</v>
      </c>
      <c r="C19840" s="33"/>
      <c r="D19840" s="33" t="s">
        <v>1177</v>
      </c>
      <c r="E19840" t="str">
        <f t="shared" si="313"/>
        <v>No Data</v>
      </c>
    </row>
    <row r="19841" spans="1:5" x14ac:dyDescent="0.3">
      <c r="A19841" s="33" t="s">
        <v>126</v>
      </c>
      <c r="B19841" s="33" t="s">
        <v>78</v>
      </c>
      <c r="C19841" s="33">
        <v>155500</v>
      </c>
      <c r="D19841" s="33" t="s">
        <v>1790</v>
      </c>
      <c r="E19841" t="str">
        <f t="shared" si="313"/>
        <v>$125K-$200K</v>
      </c>
    </row>
    <row r="19842" spans="1:5" x14ac:dyDescent="0.3">
      <c r="A19842" s="33" t="s">
        <v>2</v>
      </c>
      <c r="B19842" s="33" t="s">
        <v>53</v>
      </c>
      <c r="C19842" s="33">
        <v>105000</v>
      </c>
      <c r="D19842" s="33" t="s">
        <v>3405</v>
      </c>
      <c r="E19842" t="str">
        <f t="shared" si="313"/>
        <v>$100K-$125K</v>
      </c>
    </row>
    <row r="19843" spans="1:5" x14ac:dyDescent="0.3">
      <c r="A19843" s="33" t="s">
        <v>125</v>
      </c>
      <c r="B19843" s="33" t="s">
        <v>53</v>
      </c>
      <c r="C19843" s="33">
        <v>121000</v>
      </c>
      <c r="D19843" s="33" t="s">
        <v>7120</v>
      </c>
      <c r="E19843" t="str">
        <f t="shared" ref="E19843:E19906" si="314">_xlfn.XLOOKUP(C19843,$H$16:$H$21,$G$16:$G$21,,1)</f>
        <v>$100K-$125K</v>
      </c>
    </row>
    <row r="19844" spans="1:5" x14ac:dyDescent="0.3">
      <c r="A19844" s="33" t="s">
        <v>2</v>
      </c>
      <c r="B19844" s="33" t="s">
        <v>53</v>
      </c>
      <c r="C19844" s="33">
        <v>125000</v>
      </c>
      <c r="D19844" s="33" t="s">
        <v>7175</v>
      </c>
      <c r="E19844" t="str">
        <f t="shared" si="314"/>
        <v>$100K-$125K</v>
      </c>
    </row>
    <row r="19845" spans="1:5" x14ac:dyDescent="0.3">
      <c r="A19845" s="33" t="s">
        <v>2</v>
      </c>
      <c r="B19845" s="33" t="s">
        <v>53</v>
      </c>
      <c r="C19845" s="33">
        <v>70000</v>
      </c>
      <c r="D19845" s="33" t="s">
        <v>248</v>
      </c>
      <c r="E19845" t="str">
        <f t="shared" si="314"/>
        <v>&lt;$75K</v>
      </c>
    </row>
    <row r="19846" spans="1:5" x14ac:dyDescent="0.3">
      <c r="A19846" s="33" t="s">
        <v>0</v>
      </c>
      <c r="B19846" s="33" t="s">
        <v>53</v>
      </c>
      <c r="C19846" s="33">
        <v>145000</v>
      </c>
      <c r="D19846" s="33" t="s">
        <v>326</v>
      </c>
      <c r="E19846" t="str">
        <f t="shared" si="314"/>
        <v>$125K-$200K</v>
      </c>
    </row>
    <row r="19847" spans="1:5" x14ac:dyDescent="0.3">
      <c r="A19847" s="33" t="s">
        <v>2</v>
      </c>
      <c r="B19847" s="33" t="s">
        <v>53</v>
      </c>
      <c r="C19847" s="33"/>
      <c r="D19847" s="33" t="s">
        <v>7176</v>
      </c>
      <c r="E19847" t="str">
        <f t="shared" si="314"/>
        <v>No Data</v>
      </c>
    </row>
    <row r="19848" spans="1:5" x14ac:dyDescent="0.3">
      <c r="A19848" s="33" t="s">
        <v>0</v>
      </c>
      <c r="B19848" s="33" t="s">
        <v>54</v>
      </c>
      <c r="C19848" s="33">
        <v>102800</v>
      </c>
      <c r="D19848" s="33" t="s">
        <v>7177</v>
      </c>
      <c r="E19848" t="str">
        <f t="shared" si="314"/>
        <v>$100K-$125K</v>
      </c>
    </row>
    <row r="19849" spans="1:5" x14ac:dyDescent="0.3">
      <c r="A19849" s="33" t="s">
        <v>4</v>
      </c>
      <c r="B19849" s="33" t="s">
        <v>74</v>
      </c>
      <c r="C19849" s="33">
        <v>96773</v>
      </c>
      <c r="D19849" s="33" t="s">
        <v>6060</v>
      </c>
      <c r="E19849" t="str">
        <f t="shared" si="314"/>
        <v>$75K-$100K</v>
      </c>
    </row>
    <row r="19850" spans="1:5" x14ac:dyDescent="0.3">
      <c r="A19850" s="33" t="s">
        <v>0</v>
      </c>
      <c r="B19850" s="33" t="s">
        <v>53</v>
      </c>
      <c r="C19850" s="33">
        <v>200000</v>
      </c>
      <c r="D19850" s="33" t="s">
        <v>7178</v>
      </c>
      <c r="E19850" t="str">
        <f t="shared" si="314"/>
        <v>$125K-$200K</v>
      </c>
    </row>
    <row r="19851" spans="1:5" x14ac:dyDescent="0.3">
      <c r="A19851" s="33" t="s">
        <v>4</v>
      </c>
      <c r="B19851" s="33" t="s">
        <v>53</v>
      </c>
      <c r="C19851" s="33"/>
      <c r="D19851" s="33" t="s">
        <v>5439</v>
      </c>
      <c r="E19851" t="str">
        <f t="shared" si="314"/>
        <v>No Data</v>
      </c>
    </row>
    <row r="19852" spans="1:5" x14ac:dyDescent="0.3">
      <c r="A19852" s="33" t="s">
        <v>129</v>
      </c>
      <c r="B19852" s="33" t="s">
        <v>53</v>
      </c>
      <c r="C19852" s="33">
        <v>48982</v>
      </c>
      <c r="D19852" s="33" t="s">
        <v>7179</v>
      </c>
      <c r="E19852" t="str">
        <f t="shared" si="314"/>
        <v>&lt;$75K</v>
      </c>
    </row>
    <row r="19853" spans="1:5" x14ac:dyDescent="0.3">
      <c r="A19853" s="33" t="s">
        <v>4</v>
      </c>
      <c r="B19853" s="33" t="s">
        <v>53</v>
      </c>
      <c r="C19853" s="33"/>
      <c r="D19853" s="33" t="s">
        <v>7180</v>
      </c>
      <c r="E19853" t="str">
        <f t="shared" si="314"/>
        <v>No Data</v>
      </c>
    </row>
    <row r="19854" spans="1:5" x14ac:dyDescent="0.3">
      <c r="A19854" s="33" t="s">
        <v>2</v>
      </c>
      <c r="B19854" s="33" t="s">
        <v>53</v>
      </c>
      <c r="C19854" s="33"/>
      <c r="D19854" s="33" t="s">
        <v>1514</v>
      </c>
      <c r="E19854" t="str">
        <f t="shared" si="314"/>
        <v>No Data</v>
      </c>
    </row>
    <row r="19855" spans="1:5" x14ac:dyDescent="0.3">
      <c r="A19855" s="33" t="s">
        <v>2</v>
      </c>
      <c r="B19855" s="33" t="s">
        <v>53</v>
      </c>
      <c r="C19855" s="33">
        <v>75000</v>
      </c>
      <c r="D19855" s="33" t="s">
        <v>393</v>
      </c>
      <c r="E19855" t="str">
        <f t="shared" si="314"/>
        <v>&lt;$75K</v>
      </c>
    </row>
    <row r="19856" spans="1:5" x14ac:dyDescent="0.3">
      <c r="A19856" s="33" t="s">
        <v>2</v>
      </c>
      <c r="B19856" s="33" t="s">
        <v>53</v>
      </c>
      <c r="C19856" s="33">
        <v>85000</v>
      </c>
      <c r="D19856" s="33" t="s">
        <v>230</v>
      </c>
      <c r="E19856" t="str">
        <f t="shared" si="314"/>
        <v>$75K-$100K</v>
      </c>
    </row>
    <row r="19857" spans="1:5" x14ac:dyDescent="0.3">
      <c r="A19857" s="33" t="s">
        <v>2</v>
      </c>
      <c r="B19857" s="33" t="s">
        <v>53</v>
      </c>
      <c r="C19857" s="33">
        <v>110000</v>
      </c>
      <c r="D19857" s="33" t="s">
        <v>3669</v>
      </c>
      <c r="E19857" t="str">
        <f t="shared" si="314"/>
        <v>$100K-$125K</v>
      </c>
    </row>
    <row r="19858" spans="1:5" x14ac:dyDescent="0.3">
      <c r="A19858" s="33" t="s">
        <v>128</v>
      </c>
      <c r="B19858" s="33" t="s">
        <v>53</v>
      </c>
      <c r="C19858" s="33">
        <v>160000</v>
      </c>
      <c r="D19858" s="33" t="s">
        <v>4609</v>
      </c>
      <c r="E19858" t="str">
        <f t="shared" si="314"/>
        <v>$125K-$200K</v>
      </c>
    </row>
    <row r="19859" spans="1:5" x14ac:dyDescent="0.3">
      <c r="A19859" s="33" t="s">
        <v>2</v>
      </c>
      <c r="B19859" s="33" t="s">
        <v>53</v>
      </c>
      <c r="C19859" s="33"/>
      <c r="D19859" s="33" t="s">
        <v>4768</v>
      </c>
      <c r="E19859" t="str">
        <f t="shared" si="314"/>
        <v>No Data</v>
      </c>
    </row>
    <row r="19860" spans="1:5" x14ac:dyDescent="0.3">
      <c r="A19860" s="33" t="s">
        <v>125</v>
      </c>
      <c r="B19860" s="33" t="s">
        <v>53</v>
      </c>
      <c r="C19860" s="33">
        <v>135000</v>
      </c>
      <c r="D19860" s="33" t="s">
        <v>7181</v>
      </c>
      <c r="E19860" t="str">
        <f t="shared" si="314"/>
        <v>$125K-$200K</v>
      </c>
    </row>
    <row r="19861" spans="1:5" x14ac:dyDescent="0.3">
      <c r="A19861" s="33" t="s">
        <v>0</v>
      </c>
      <c r="B19861" s="33" t="s">
        <v>54</v>
      </c>
      <c r="C19861" s="33"/>
      <c r="D19861" s="33" t="s">
        <v>258</v>
      </c>
      <c r="E19861" t="str">
        <f t="shared" si="314"/>
        <v>No Data</v>
      </c>
    </row>
    <row r="19862" spans="1:5" x14ac:dyDescent="0.3">
      <c r="A19862" s="33" t="s">
        <v>0</v>
      </c>
      <c r="B19862" s="33" t="s">
        <v>53</v>
      </c>
      <c r="C19862" s="33"/>
      <c r="D19862" s="33" t="s">
        <v>366</v>
      </c>
      <c r="E19862" t="str">
        <f t="shared" si="314"/>
        <v>No Data</v>
      </c>
    </row>
    <row r="19863" spans="1:5" x14ac:dyDescent="0.3">
      <c r="A19863" s="33" t="s">
        <v>2</v>
      </c>
      <c r="B19863" s="33" t="s">
        <v>53</v>
      </c>
      <c r="C19863" s="33"/>
      <c r="D19863" s="33" t="s">
        <v>3268</v>
      </c>
      <c r="E19863" t="str">
        <f t="shared" si="314"/>
        <v>No Data</v>
      </c>
    </row>
    <row r="19864" spans="1:5" x14ac:dyDescent="0.3">
      <c r="A19864" s="33" t="s">
        <v>2</v>
      </c>
      <c r="B19864" s="33" t="s">
        <v>53</v>
      </c>
      <c r="C19864" s="33">
        <v>141400</v>
      </c>
      <c r="D19864" s="33" t="s">
        <v>564</v>
      </c>
      <c r="E19864" t="str">
        <f t="shared" si="314"/>
        <v>$125K-$200K</v>
      </c>
    </row>
    <row r="19865" spans="1:5" x14ac:dyDescent="0.3">
      <c r="A19865" s="33" t="s">
        <v>2</v>
      </c>
      <c r="B19865" s="33" t="s">
        <v>53</v>
      </c>
      <c r="C19865" s="33"/>
      <c r="D19865" s="33" t="s">
        <v>4004</v>
      </c>
      <c r="E19865" t="str">
        <f t="shared" si="314"/>
        <v>No Data</v>
      </c>
    </row>
    <row r="19866" spans="1:5" x14ac:dyDescent="0.3">
      <c r="A19866" s="33" t="s">
        <v>4</v>
      </c>
      <c r="B19866" s="33" t="s">
        <v>53</v>
      </c>
      <c r="C19866" s="33"/>
      <c r="D19866" s="33" t="s">
        <v>249</v>
      </c>
      <c r="E19866" t="str">
        <f t="shared" si="314"/>
        <v>No Data</v>
      </c>
    </row>
    <row r="19867" spans="1:5" x14ac:dyDescent="0.3">
      <c r="A19867" s="33" t="s">
        <v>4</v>
      </c>
      <c r="B19867" s="33" t="s">
        <v>108</v>
      </c>
      <c r="C19867" s="33">
        <v>80000</v>
      </c>
      <c r="D19867" s="33" t="s">
        <v>2210</v>
      </c>
      <c r="E19867" t="str">
        <f t="shared" si="314"/>
        <v>$75K-$100K</v>
      </c>
    </row>
    <row r="19868" spans="1:5" x14ac:dyDescent="0.3">
      <c r="A19868" s="33" t="s">
        <v>125</v>
      </c>
      <c r="B19868" s="33" t="s">
        <v>53</v>
      </c>
      <c r="C19868" s="33">
        <v>125000</v>
      </c>
      <c r="D19868" s="33" t="s">
        <v>7182</v>
      </c>
      <c r="E19868" t="str">
        <f t="shared" si="314"/>
        <v>$100K-$125K</v>
      </c>
    </row>
    <row r="19869" spans="1:5" x14ac:dyDescent="0.3">
      <c r="A19869" s="33" t="s">
        <v>0</v>
      </c>
      <c r="B19869" s="33" t="s">
        <v>53</v>
      </c>
      <c r="C19869" s="33">
        <v>162500</v>
      </c>
      <c r="D19869" s="33" t="s">
        <v>7183</v>
      </c>
      <c r="E19869" t="str">
        <f t="shared" si="314"/>
        <v>$125K-$200K</v>
      </c>
    </row>
    <row r="19870" spans="1:5" x14ac:dyDescent="0.3">
      <c r="A19870" s="33" t="s">
        <v>4</v>
      </c>
      <c r="B19870" s="33" t="s">
        <v>53</v>
      </c>
      <c r="C19870" s="33">
        <v>79950</v>
      </c>
      <c r="D19870" s="33" t="s">
        <v>7184</v>
      </c>
      <c r="E19870" t="str">
        <f t="shared" si="314"/>
        <v>$75K-$100K</v>
      </c>
    </row>
    <row r="19871" spans="1:5" x14ac:dyDescent="0.3">
      <c r="A19871" s="33" t="s">
        <v>2</v>
      </c>
      <c r="B19871" s="33" t="s">
        <v>53</v>
      </c>
      <c r="C19871" s="33">
        <v>63579</v>
      </c>
      <c r="D19871" s="33" t="s">
        <v>7185</v>
      </c>
      <c r="E19871" t="str">
        <f t="shared" si="314"/>
        <v>&lt;$75K</v>
      </c>
    </row>
    <row r="19872" spans="1:5" x14ac:dyDescent="0.3">
      <c r="A19872" s="33" t="s">
        <v>2</v>
      </c>
      <c r="B19872" s="33" t="s">
        <v>74</v>
      </c>
      <c r="C19872" s="33">
        <v>100500</v>
      </c>
      <c r="D19872" s="33" t="s">
        <v>7186</v>
      </c>
      <c r="E19872" t="str">
        <f t="shared" si="314"/>
        <v>$100K-$125K</v>
      </c>
    </row>
    <row r="19873" spans="1:5" x14ac:dyDescent="0.3">
      <c r="A19873" s="33" t="s">
        <v>2</v>
      </c>
      <c r="B19873" s="33" t="s">
        <v>53</v>
      </c>
      <c r="C19873" s="33">
        <v>132368</v>
      </c>
      <c r="D19873" s="33" t="s">
        <v>6223</v>
      </c>
      <c r="E19873" t="str">
        <f t="shared" si="314"/>
        <v>$125K-$200K</v>
      </c>
    </row>
    <row r="19874" spans="1:5" x14ac:dyDescent="0.3">
      <c r="A19874" s="33" t="s">
        <v>0</v>
      </c>
      <c r="B19874" s="33" t="s">
        <v>53</v>
      </c>
      <c r="C19874" s="33">
        <v>196000</v>
      </c>
      <c r="D19874" s="33" t="s">
        <v>7187</v>
      </c>
      <c r="E19874" t="str">
        <f t="shared" si="314"/>
        <v>$125K-$200K</v>
      </c>
    </row>
    <row r="19875" spans="1:5" x14ac:dyDescent="0.3">
      <c r="A19875" s="33" t="s">
        <v>0</v>
      </c>
      <c r="B19875" s="33" t="s">
        <v>53</v>
      </c>
      <c r="C19875" s="33">
        <v>150000</v>
      </c>
      <c r="D19875" s="33" t="s">
        <v>1690</v>
      </c>
      <c r="E19875" t="str">
        <f t="shared" si="314"/>
        <v>$125K-$200K</v>
      </c>
    </row>
    <row r="19876" spans="1:5" x14ac:dyDescent="0.3">
      <c r="A19876" s="33" t="s">
        <v>4</v>
      </c>
      <c r="B19876" s="33" t="s">
        <v>54</v>
      </c>
      <c r="C19876" s="33"/>
      <c r="D19876" s="33" t="s">
        <v>258</v>
      </c>
      <c r="E19876" t="str">
        <f t="shared" si="314"/>
        <v>No Data</v>
      </c>
    </row>
    <row r="19877" spans="1:5" x14ac:dyDescent="0.3">
      <c r="A19877" s="33" t="s">
        <v>0</v>
      </c>
      <c r="B19877" s="33" t="s">
        <v>65</v>
      </c>
      <c r="C19877" s="33">
        <v>166419.5</v>
      </c>
      <c r="D19877" s="33" t="s">
        <v>7186</v>
      </c>
      <c r="E19877" t="str">
        <f t="shared" si="314"/>
        <v>$125K-$200K</v>
      </c>
    </row>
    <row r="19878" spans="1:5" x14ac:dyDescent="0.3">
      <c r="A19878" s="33" t="s">
        <v>2</v>
      </c>
      <c r="B19878" s="33" t="s">
        <v>53</v>
      </c>
      <c r="C19878" s="33"/>
      <c r="D19878" s="33" t="s">
        <v>7188</v>
      </c>
      <c r="E19878" t="str">
        <f t="shared" si="314"/>
        <v>No Data</v>
      </c>
    </row>
    <row r="19879" spans="1:5" x14ac:dyDescent="0.3">
      <c r="A19879" s="33" t="s">
        <v>126</v>
      </c>
      <c r="B19879" s="33" t="s">
        <v>53</v>
      </c>
      <c r="C19879" s="33">
        <v>175000</v>
      </c>
      <c r="D19879" s="33" t="s">
        <v>7189</v>
      </c>
      <c r="E19879" t="str">
        <f t="shared" si="314"/>
        <v>$125K-$200K</v>
      </c>
    </row>
    <row r="19880" spans="1:5" x14ac:dyDescent="0.3">
      <c r="A19880" s="33" t="s">
        <v>4</v>
      </c>
      <c r="B19880" s="33" t="s">
        <v>53</v>
      </c>
      <c r="C19880" s="33">
        <v>120000</v>
      </c>
      <c r="D19880" s="33" t="s">
        <v>315</v>
      </c>
      <c r="E19880" t="str">
        <f t="shared" si="314"/>
        <v>$100K-$125K</v>
      </c>
    </row>
    <row r="19881" spans="1:5" x14ac:dyDescent="0.3">
      <c r="A19881" s="33" t="s">
        <v>0</v>
      </c>
      <c r="B19881" s="33" t="s">
        <v>53</v>
      </c>
      <c r="C19881" s="33"/>
      <c r="D19881" s="33" t="s">
        <v>258</v>
      </c>
      <c r="E19881" t="str">
        <f t="shared" si="314"/>
        <v>No Data</v>
      </c>
    </row>
    <row r="19882" spans="1:5" x14ac:dyDescent="0.3">
      <c r="A19882" s="33" t="s">
        <v>0</v>
      </c>
      <c r="B19882" s="33" t="s">
        <v>53</v>
      </c>
      <c r="C19882" s="33">
        <v>75782</v>
      </c>
      <c r="D19882" s="33" t="s">
        <v>2533</v>
      </c>
      <c r="E19882" t="str">
        <f t="shared" si="314"/>
        <v>$75K-$100K</v>
      </c>
    </row>
    <row r="19883" spans="1:5" x14ac:dyDescent="0.3">
      <c r="A19883" s="33" t="s">
        <v>0</v>
      </c>
      <c r="B19883" s="33" t="s">
        <v>53</v>
      </c>
      <c r="C19883" s="33">
        <v>124400</v>
      </c>
      <c r="D19883" s="33" t="s">
        <v>516</v>
      </c>
      <c r="E19883" t="str">
        <f t="shared" si="314"/>
        <v>$100K-$125K</v>
      </c>
    </row>
    <row r="19884" spans="1:5" x14ac:dyDescent="0.3">
      <c r="A19884" s="33" t="s">
        <v>2</v>
      </c>
      <c r="B19884" s="33" t="s">
        <v>53</v>
      </c>
      <c r="C19884" s="33">
        <v>90000</v>
      </c>
      <c r="D19884" s="33" t="s">
        <v>7190</v>
      </c>
      <c r="E19884" t="str">
        <f t="shared" si="314"/>
        <v>$75K-$100K</v>
      </c>
    </row>
    <row r="19885" spans="1:5" x14ac:dyDescent="0.3">
      <c r="A19885" s="33" t="s">
        <v>2</v>
      </c>
      <c r="B19885" s="33" t="s">
        <v>53</v>
      </c>
      <c r="C19885" s="33"/>
      <c r="D19885" s="33" t="s">
        <v>268</v>
      </c>
      <c r="E19885" t="str">
        <f t="shared" si="314"/>
        <v>No Data</v>
      </c>
    </row>
    <row r="19886" spans="1:5" x14ac:dyDescent="0.3">
      <c r="A19886" s="33" t="s">
        <v>1</v>
      </c>
      <c r="B19886" s="33" t="s">
        <v>53</v>
      </c>
      <c r="C19886" s="33">
        <v>200000</v>
      </c>
      <c r="D19886" s="33" t="s">
        <v>6510</v>
      </c>
      <c r="E19886" t="str">
        <f t="shared" si="314"/>
        <v>$125K-$200K</v>
      </c>
    </row>
    <row r="19887" spans="1:5" x14ac:dyDescent="0.3">
      <c r="A19887" s="33" t="s">
        <v>4</v>
      </c>
      <c r="B19887" s="33" t="s">
        <v>54</v>
      </c>
      <c r="C19887" s="33">
        <v>160000</v>
      </c>
      <c r="D19887" s="33" t="s">
        <v>268</v>
      </c>
      <c r="E19887" t="str">
        <f t="shared" si="314"/>
        <v>$125K-$200K</v>
      </c>
    </row>
    <row r="19888" spans="1:5" x14ac:dyDescent="0.3">
      <c r="A19888" s="33" t="s">
        <v>2</v>
      </c>
      <c r="B19888" s="33" t="s">
        <v>53</v>
      </c>
      <c r="C19888" s="33"/>
      <c r="D19888" s="33" t="s">
        <v>1680</v>
      </c>
      <c r="E19888" t="str">
        <f t="shared" si="314"/>
        <v>No Data</v>
      </c>
    </row>
    <row r="19889" spans="1:5" x14ac:dyDescent="0.3">
      <c r="A19889" s="33" t="s">
        <v>2</v>
      </c>
      <c r="B19889" s="33" t="s">
        <v>53</v>
      </c>
      <c r="C19889" s="33">
        <v>95000</v>
      </c>
      <c r="D19889" s="33" t="s">
        <v>315</v>
      </c>
      <c r="E19889" t="str">
        <f t="shared" si="314"/>
        <v>$75K-$100K</v>
      </c>
    </row>
    <row r="19890" spans="1:5" x14ac:dyDescent="0.3">
      <c r="A19890" s="33" t="s">
        <v>2</v>
      </c>
      <c r="B19890" s="33" t="s">
        <v>54</v>
      </c>
      <c r="C19890" s="33">
        <v>170000</v>
      </c>
      <c r="D19890" s="33" t="s">
        <v>3089</v>
      </c>
      <c r="E19890" t="str">
        <f t="shared" si="314"/>
        <v>$125K-$200K</v>
      </c>
    </row>
    <row r="19891" spans="1:5" x14ac:dyDescent="0.3">
      <c r="A19891" s="33" t="s">
        <v>0</v>
      </c>
      <c r="B19891" s="33" t="s">
        <v>53</v>
      </c>
      <c r="C19891" s="33"/>
      <c r="D19891" s="33" t="s">
        <v>249</v>
      </c>
      <c r="E19891" t="str">
        <f t="shared" si="314"/>
        <v>No Data</v>
      </c>
    </row>
    <row r="19892" spans="1:5" x14ac:dyDescent="0.3">
      <c r="A19892" s="33" t="s">
        <v>2</v>
      </c>
      <c r="B19892" s="33" t="s">
        <v>115</v>
      </c>
      <c r="C19892" s="33">
        <v>72900</v>
      </c>
      <c r="D19892" s="33" t="s">
        <v>5471</v>
      </c>
      <c r="E19892" t="str">
        <f t="shared" si="314"/>
        <v>&lt;$75K</v>
      </c>
    </row>
    <row r="19893" spans="1:5" x14ac:dyDescent="0.3">
      <c r="A19893" s="33" t="s">
        <v>0</v>
      </c>
      <c r="B19893" s="33" t="s">
        <v>53</v>
      </c>
      <c r="C19893" s="33">
        <v>97500</v>
      </c>
      <c r="D19893" s="33" t="s">
        <v>7191</v>
      </c>
      <c r="E19893" t="str">
        <f t="shared" si="314"/>
        <v>$75K-$100K</v>
      </c>
    </row>
    <row r="19894" spans="1:5" x14ac:dyDescent="0.3">
      <c r="A19894" s="33" t="s">
        <v>2</v>
      </c>
      <c r="B19894" s="33" t="s">
        <v>53</v>
      </c>
      <c r="C19894" s="33">
        <v>105000</v>
      </c>
      <c r="D19894" s="33" t="s">
        <v>5974</v>
      </c>
      <c r="E19894" t="str">
        <f t="shared" si="314"/>
        <v>$100K-$125K</v>
      </c>
    </row>
    <row r="19895" spans="1:5" x14ac:dyDescent="0.3">
      <c r="A19895" s="33" t="s">
        <v>4</v>
      </c>
      <c r="B19895" s="33" t="s">
        <v>54</v>
      </c>
      <c r="C19895" s="33">
        <v>140000</v>
      </c>
      <c r="D19895" s="33" t="s">
        <v>7192</v>
      </c>
      <c r="E19895" t="str">
        <f t="shared" si="314"/>
        <v>$125K-$200K</v>
      </c>
    </row>
    <row r="19896" spans="1:5" x14ac:dyDescent="0.3">
      <c r="A19896" s="33" t="s">
        <v>126</v>
      </c>
      <c r="B19896" s="33" t="s">
        <v>81</v>
      </c>
      <c r="C19896" s="33">
        <v>122000</v>
      </c>
      <c r="D19896" s="33" t="s">
        <v>7193</v>
      </c>
      <c r="E19896" t="str">
        <f t="shared" si="314"/>
        <v>$100K-$125K</v>
      </c>
    </row>
    <row r="19897" spans="1:5" x14ac:dyDescent="0.3">
      <c r="A19897" s="33" t="s">
        <v>126</v>
      </c>
      <c r="B19897" s="33" t="s">
        <v>53</v>
      </c>
      <c r="C19897" s="33">
        <v>173500</v>
      </c>
      <c r="D19897" s="33" t="s">
        <v>225</v>
      </c>
      <c r="E19897" t="str">
        <f t="shared" si="314"/>
        <v>$125K-$200K</v>
      </c>
    </row>
    <row r="19898" spans="1:5" x14ac:dyDescent="0.3">
      <c r="A19898" s="33" t="s">
        <v>0</v>
      </c>
      <c r="B19898" s="33" t="s">
        <v>54</v>
      </c>
      <c r="C19898" s="33">
        <v>135000</v>
      </c>
      <c r="D19898" s="33" t="s">
        <v>1548</v>
      </c>
      <c r="E19898" t="str">
        <f t="shared" si="314"/>
        <v>$125K-$200K</v>
      </c>
    </row>
    <row r="19899" spans="1:5" x14ac:dyDescent="0.3">
      <c r="A19899" s="33" t="s">
        <v>4</v>
      </c>
      <c r="B19899" s="33" t="s">
        <v>53</v>
      </c>
      <c r="C19899" s="33">
        <v>72000</v>
      </c>
      <c r="D19899" s="33" t="s">
        <v>907</v>
      </c>
      <c r="E19899" t="str">
        <f t="shared" si="314"/>
        <v>&lt;$75K</v>
      </c>
    </row>
    <row r="19900" spans="1:5" x14ac:dyDescent="0.3">
      <c r="A19900" s="33" t="s">
        <v>2</v>
      </c>
      <c r="B19900" s="33" t="s">
        <v>53</v>
      </c>
      <c r="C19900" s="33"/>
      <c r="D19900" s="33" t="s">
        <v>268</v>
      </c>
      <c r="E19900" t="str">
        <f t="shared" si="314"/>
        <v>No Data</v>
      </c>
    </row>
    <row r="19901" spans="1:5" x14ac:dyDescent="0.3">
      <c r="A19901" s="33" t="s">
        <v>2</v>
      </c>
      <c r="B19901" s="33" t="s">
        <v>53</v>
      </c>
      <c r="C19901" s="33">
        <v>106562.5</v>
      </c>
      <c r="D19901" s="33" t="s">
        <v>7194</v>
      </c>
      <c r="E19901" t="str">
        <f t="shared" si="314"/>
        <v>$100K-$125K</v>
      </c>
    </row>
    <row r="19902" spans="1:5" x14ac:dyDescent="0.3">
      <c r="A19902" s="33" t="s">
        <v>2</v>
      </c>
      <c r="B19902" s="33" t="s">
        <v>53</v>
      </c>
      <c r="C19902" s="33"/>
      <c r="D19902" s="33" t="s">
        <v>268</v>
      </c>
      <c r="E19902" t="str">
        <f t="shared" si="314"/>
        <v>No Data</v>
      </c>
    </row>
    <row r="19903" spans="1:5" x14ac:dyDescent="0.3">
      <c r="A19903" s="33" t="s">
        <v>2</v>
      </c>
      <c r="B19903" s="33" t="s">
        <v>53</v>
      </c>
      <c r="C19903" s="33">
        <v>115000</v>
      </c>
      <c r="D19903" s="33" t="s">
        <v>2448</v>
      </c>
      <c r="E19903" t="str">
        <f t="shared" si="314"/>
        <v>$100K-$125K</v>
      </c>
    </row>
    <row r="19904" spans="1:5" x14ac:dyDescent="0.3">
      <c r="A19904" s="33" t="s">
        <v>0</v>
      </c>
      <c r="B19904" s="33" t="s">
        <v>53</v>
      </c>
      <c r="C19904" s="33">
        <v>111750</v>
      </c>
      <c r="D19904" s="33" t="s">
        <v>364</v>
      </c>
      <c r="E19904" t="str">
        <f t="shared" si="314"/>
        <v>$100K-$125K</v>
      </c>
    </row>
    <row r="19905" spans="1:5" x14ac:dyDescent="0.3">
      <c r="A19905" s="33" t="s">
        <v>4</v>
      </c>
      <c r="B19905" s="33" t="s">
        <v>81</v>
      </c>
      <c r="C19905" s="33">
        <v>80000</v>
      </c>
      <c r="D19905" s="33" t="s">
        <v>3363</v>
      </c>
      <c r="E19905" t="str">
        <f t="shared" si="314"/>
        <v>$75K-$100K</v>
      </c>
    </row>
    <row r="19906" spans="1:5" x14ac:dyDescent="0.3">
      <c r="A19906" s="33" t="s">
        <v>125</v>
      </c>
      <c r="B19906" s="33" t="s">
        <v>53</v>
      </c>
      <c r="C19906" s="33">
        <v>115000</v>
      </c>
      <c r="D19906" s="33" t="s">
        <v>234</v>
      </c>
      <c r="E19906" t="str">
        <f t="shared" si="314"/>
        <v>$100K-$125K</v>
      </c>
    </row>
    <row r="19907" spans="1:5" x14ac:dyDescent="0.3">
      <c r="A19907" s="33" t="s">
        <v>2</v>
      </c>
      <c r="B19907" s="33" t="s">
        <v>53</v>
      </c>
      <c r="C19907" s="33"/>
      <c r="D19907" s="33" t="s">
        <v>7195</v>
      </c>
      <c r="E19907" t="str">
        <f t="shared" ref="E19907:E19970" si="315">_xlfn.XLOOKUP(C19907,$H$16:$H$21,$G$16:$G$21,,1)</f>
        <v>No Data</v>
      </c>
    </row>
    <row r="19908" spans="1:5" x14ac:dyDescent="0.3">
      <c r="A19908" s="33" t="s">
        <v>0</v>
      </c>
      <c r="B19908" s="33" t="s">
        <v>53</v>
      </c>
      <c r="C19908" s="33"/>
      <c r="D19908" s="33" t="s">
        <v>258</v>
      </c>
      <c r="E19908" t="str">
        <f t="shared" si="315"/>
        <v>No Data</v>
      </c>
    </row>
    <row r="19909" spans="1:5" x14ac:dyDescent="0.3">
      <c r="A19909" s="33" t="s">
        <v>2</v>
      </c>
      <c r="B19909" s="33" t="s">
        <v>53</v>
      </c>
      <c r="C19909" s="33">
        <v>51000</v>
      </c>
      <c r="D19909" s="33" t="s">
        <v>520</v>
      </c>
      <c r="E19909" t="str">
        <f t="shared" si="315"/>
        <v>&lt;$75K</v>
      </c>
    </row>
    <row r="19910" spans="1:5" x14ac:dyDescent="0.3">
      <c r="A19910" s="33" t="s">
        <v>52</v>
      </c>
      <c r="B19910" s="33" t="s">
        <v>53</v>
      </c>
      <c r="C19910" s="33">
        <v>97500</v>
      </c>
      <c r="D19910" s="33" t="s">
        <v>5633</v>
      </c>
      <c r="E19910" t="str">
        <f t="shared" si="315"/>
        <v>$75K-$100K</v>
      </c>
    </row>
    <row r="19911" spans="1:5" x14ac:dyDescent="0.3">
      <c r="A19911" s="33" t="s">
        <v>4</v>
      </c>
      <c r="B19911" s="33" t="s">
        <v>53</v>
      </c>
      <c r="C19911" s="33"/>
      <c r="D19911" s="33" t="s">
        <v>572</v>
      </c>
      <c r="E19911" t="str">
        <f t="shared" si="315"/>
        <v>No Data</v>
      </c>
    </row>
    <row r="19912" spans="1:5" x14ac:dyDescent="0.3">
      <c r="A19912" s="33" t="s">
        <v>2</v>
      </c>
      <c r="B19912" s="33" t="s">
        <v>53</v>
      </c>
      <c r="C19912" s="33">
        <v>65000</v>
      </c>
      <c r="D19912" s="33" t="s">
        <v>2186</v>
      </c>
      <c r="E19912" t="str">
        <f t="shared" si="315"/>
        <v>&lt;$75K</v>
      </c>
    </row>
    <row r="19913" spans="1:5" x14ac:dyDescent="0.3">
      <c r="A19913" s="33" t="s">
        <v>0</v>
      </c>
      <c r="B19913" s="33" t="s">
        <v>53</v>
      </c>
      <c r="C19913" s="33">
        <v>110000</v>
      </c>
      <c r="D19913" s="33" t="s">
        <v>1538</v>
      </c>
      <c r="E19913" t="str">
        <f t="shared" si="315"/>
        <v>$100K-$125K</v>
      </c>
    </row>
    <row r="19914" spans="1:5" x14ac:dyDescent="0.3">
      <c r="A19914" s="33" t="s">
        <v>4</v>
      </c>
      <c r="B19914" s="33" t="s">
        <v>54</v>
      </c>
      <c r="C19914" s="33">
        <v>180000</v>
      </c>
      <c r="D19914" s="33" t="s">
        <v>7196</v>
      </c>
      <c r="E19914" t="str">
        <f t="shared" si="315"/>
        <v>$125K-$200K</v>
      </c>
    </row>
    <row r="19915" spans="1:5" x14ac:dyDescent="0.3">
      <c r="A19915" s="33" t="s">
        <v>126</v>
      </c>
      <c r="B19915" s="33" t="s">
        <v>54</v>
      </c>
      <c r="C19915" s="33">
        <v>125000</v>
      </c>
      <c r="D19915" s="33" t="s">
        <v>7197</v>
      </c>
      <c r="E19915" t="str">
        <f t="shared" si="315"/>
        <v>$100K-$125K</v>
      </c>
    </row>
    <row r="19916" spans="1:5" x14ac:dyDescent="0.3">
      <c r="A19916" s="33" t="s">
        <v>0</v>
      </c>
      <c r="B19916" s="33" t="s">
        <v>53</v>
      </c>
      <c r="C19916" s="33">
        <v>100000</v>
      </c>
      <c r="D19916" s="33" t="s">
        <v>5438</v>
      </c>
      <c r="E19916" t="str">
        <f t="shared" si="315"/>
        <v>$75K-$100K</v>
      </c>
    </row>
    <row r="19917" spans="1:5" x14ac:dyDescent="0.3">
      <c r="A19917" s="33" t="s">
        <v>4</v>
      </c>
      <c r="B19917" s="33" t="s">
        <v>53</v>
      </c>
      <c r="C19917" s="33">
        <v>145000</v>
      </c>
      <c r="D19917" s="33" t="s">
        <v>596</v>
      </c>
      <c r="E19917" t="str">
        <f t="shared" si="315"/>
        <v>$125K-$200K</v>
      </c>
    </row>
    <row r="19918" spans="1:5" x14ac:dyDescent="0.3">
      <c r="A19918" s="33" t="s">
        <v>2</v>
      </c>
      <c r="B19918" s="33" t="s">
        <v>53</v>
      </c>
      <c r="C19918" s="33">
        <v>100000</v>
      </c>
      <c r="D19918" s="33" t="s">
        <v>7198</v>
      </c>
      <c r="E19918" t="str">
        <f t="shared" si="315"/>
        <v>$75K-$100K</v>
      </c>
    </row>
    <row r="19919" spans="1:5" x14ac:dyDescent="0.3">
      <c r="A19919" s="33" t="s">
        <v>4</v>
      </c>
      <c r="B19919" s="33" t="s">
        <v>53</v>
      </c>
      <c r="C19919" s="33">
        <v>144500</v>
      </c>
      <c r="D19919" s="33" t="s">
        <v>3293</v>
      </c>
      <c r="E19919" t="str">
        <f t="shared" si="315"/>
        <v>$125K-$200K</v>
      </c>
    </row>
    <row r="19920" spans="1:5" x14ac:dyDescent="0.3">
      <c r="A19920" s="33" t="s">
        <v>4</v>
      </c>
      <c r="B19920" s="33" t="s">
        <v>53</v>
      </c>
      <c r="C19920" s="33"/>
      <c r="D19920" s="33" t="s">
        <v>389</v>
      </c>
      <c r="E19920" t="str">
        <f t="shared" si="315"/>
        <v>No Data</v>
      </c>
    </row>
    <row r="19921" spans="1:5" x14ac:dyDescent="0.3">
      <c r="A19921" s="33" t="s">
        <v>4</v>
      </c>
      <c r="B19921" s="33" t="s">
        <v>54</v>
      </c>
      <c r="C19921" s="33">
        <v>117500</v>
      </c>
      <c r="D19921" s="33" t="s">
        <v>1337</v>
      </c>
      <c r="E19921" t="str">
        <f t="shared" si="315"/>
        <v>$100K-$125K</v>
      </c>
    </row>
    <row r="19922" spans="1:5" x14ac:dyDescent="0.3">
      <c r="A19922" s="33" t="s">
        <v>128</v>
      </c>
      <c r="B19922" s="33" t="s">
        <v>53</v>
      </c>
      <c r="C19922" s="33">
        <v>160000</v>
      </c>
      <c r="D19922" s="33" t="s">
        <v>1454</v>
      </c>
      <c r="E19922" t="str">
        <f t="shared" si="315"/>
        <v>$125K-$200K</v>
      </c>
    </row>
    <row r="19923" spans="1:5" x14ac:dyDescent="0.3">
      <c r="A19923" s="33" t="s">
        <v>0</v>
      </c>
      <c r="B19923" s="33" t="s">
        <v>53</v>
      </c>
      <c r="C19923" s="33"/>
      <c r="D19923" s="33" t="s">
        <v>3019</v>
      </c>
      <c r="E19923" t="str">
        <f t="shared" si="315"/>
        <v>No Data</v>
      </c>
    </row>
    <row r="19924" spans="1:5" x14ac:dyDescent="0.3">
      <c r="A19924" s="33" t="s">
        <v>2</v>
      </c>
      <c r="B19924" s="33" t="s">
        <v>53</v>
      </c>
      <c r="C19924" s="33"/>
      <c r="D19924" s="33" t="s">
        <v>3474</v>
      </c>
      <c r="E19924" t="str">
        <f t="shared" si="315"/>
        <v>No Data</v>
      </c>
    </row>
    <row r="19925" spans="1:5" x14ac:dyDescent="0.3">
      <c r="A19925" s="33" t="s">
        <v>2</v>
      </c>
      <c r="B19925" s="33" t="s">
        <v>53</v>
      </c>
      <c r="C19925" s="33"/>
      <c r="D19925" s="33" t="s">
        <v>1667</v>
      </c>
      <c r="E19925" t="str">
        <f t="shared" si="315"/>
        <v>No Data</v>
      </c>
    </row>
    <row r="19926" spans="1:5" x14ac:dyDescent="0.3">
      <c r="A19926" s="33" t="s">
        <v>2</v>
      </c>
      <c r="B19926" s="33" t="s">
        <v>53</v>
      </c>
      <c r="C19926" s="33"/>
      <c r="D19926" s="33" t="s">
        <v>268</v>
      </c>
      <c r="E19926" t="str">
        <f t="shared" si="315"/>
        <v>No Data</v>
      </c>
    </row>
    <row r="19927" spans="1:5" x14ac:dyDescent="0.3">
      <c r="A19927" s="33" t="s">
        <v>0</v>
      </c>
      <c r="B19927" s="33" t="s">
        <v>53</v>
      </c>
      <c r="C19927" s="33">
        <v>135500</v>
      </c>
      <c r="D19927" s="33" t="s">
        <v>520</v>
      </c>
      <c r="E19927" t="str">
        <f t="shared" si="315"/>
        <v>$125K-$200K</v>
      </c>
    </row>
    <row r="19928" spans="1:5" x14ac:dyDescent="0.3">
      <c r="A19928" s="33" t="s">
        <v>0</v>
      </c>
      <c r="B19928" s="33" t="s">
        <v>53</v>
      </c>
      <c r="C19928" s="33">
        <v>166677</v>
      </c>
      <c r="D19928" s="33" t="s">
        <v>6461</v>
      </c>
      <c r="E19928" t="str">
        <f t="shared" si="315"/>
        <v>$125K-$200K</v>
      </c>
    </row>
    <row r="19929" spans="1:5" x14ac:dyDescent="0.3">
      <c r="A19929" s="33" t="s">
        <v>2</v>
      </c>
      <c r="B19929" s="33" t="s">
        <v>53</v>
      </c>
      <c r="C19929" s="33"/>
      <c r="D19929" s="33" t="s">
        <v>3152</v>
      </c>
      <c r="E19929" t="str">
        <f t="shared" si="315"/>
        <v>No Data</v>
      </c>
    </row>
    <row r="19930" spans="1:5" x14ac:dyDescent="0.3">
      <c r="A19930" s="33" t="s">
        <v>0</v>
      </c>
      <c r="B19930" s="33" t="s">
        <v>53</v>
      </c>
      <c r="C19930" s="33">
        <v>128317.3671875</v>
      </c>
      <c r="D19930" s="33" t="s">
        <v>7199</v>
      </c>
      <c r="E19930" t="str">
        <f t="shared" si="315"/>
        <v>$125K-$200K</v>
      </c>
    </row>
    <row r="19931" spans="1:5" x14ac:dyDescent="0.3">
      <c r="A19931" s="33" t="s">
        <v>4</v>
      </c>
      <c r="B19931" s="33" t="s">
        <v>53</v>
      </c>
      <c r="C19931" s="33">
        <v>198500</v>
      </c>
      <c r="D19931" s="33" t="s">
        <v>431</v>
      </c>
      <c r="E19931" t="str">
        <f t="shared" si="315"/>
        <v>$125K-$200K</v>
      </c>
    </row>
    <row r="19932" spans="1:5" x14ac:dyDescent="0.3">
      <c r="A19932" s="33" t="s">
        <v>125</v>
      </c>
      <c r="B19932" s="33" t="s">
        <v>53</v>
      </c>
      <c r="C19932" s="33">
        <v>178426.5</v>
      </c>
      <c r="D19932" s="33" t="s">
        <v>499</v>
      </c>
      <c r="E19932" t="str">
        <f t="shared" si="315"/>
        <v>$125K-$200K</v>
      </c>
    </row>
    <row r="19933" spans="1:5" x14ac:dyDescent="0.3">
      <c r="A19933" s="33" t="s">
        <v>0</v>
      </c>
      <c r="B19933" s="33" t="s">
        <v>53</v>
      </c>
      <c r="C19933" s="33">
        <v>46696</v>
      </c>
      <c r="D19933" s="33" t="s">
        <v>5985</v>
      </c>
      <c r="E19933" t="str">
        <f t="shared" si="315"/>
        <v>&lt;$75K</v>
      </c>
    </row>
    <row r="19934" spans="1:5" x14ac:dyDescent="0.3">
      <c r="A19934" s="33" t="s">
        <v>2</v>
      </c>
      <c r="B19934" s="33" t="s">
        <v>53</v>
      </c>
      <c r="C19934" s="33"/>
      <c r="D19934" s="33" t="s">
        <v>7200</v>
      </c>
      <c r="E19934" t="str">
        <f t="shared" si="315"/>
        <v>No Data</v>
      </c>
    </row>
    <row r="19935" spans="1:5" x14ac:dyDescent="0.3">
      <c r="A19935" s="33" t="s">
        <v>0</v>
      </c>
      <c r="B19935" s="33" t="s">
        <v>53</v>
      </c>
      <c r="C19935" s="33">
        <v>125000</v>
      </c>
      <c r="D19935" s="33" t="s">
        <v>333</v>
      </c>
      <c r="E19935" t="str">
        <f t="shared" si="315"/>
        <v>$100K-$125K</v>
      </c>
    </row>
    <row r="19936" spans="1:5" x14ac:dyDescent="0.3">
      <c r="A19936" s="33" t="s">
        <v>4</v>
      </c>
      <c r="B19936" s="33" t="s">
        <v>53</v>
      </c>
      <c r="C19936" s="33">
        <v>131000</v>
      </c>
      <c r="D19936" s="33" t="s">
        <v>2578</v>
      </c>
      <c r="E19936" t="str">
        <f t="shared" si="315"/>
        <v>$125K-$200K</v>
      </c>
    </row>
    <row r="19937" spans="1:5" x14ac:dyDescent="0.3">
      <c r="A19937" s="33" t="s">
        <v>2</v>
      </c>
      <c r="B19937" s="33" t="s">
        <v>53</v>
      </c>
      <c r="C19937" s="33"/>
      <c r="D19937" s="33" t="s">
        <v>253</v>
      </c>
      <c r="E19937" t="str">
        <f t="shared" si="315"/>
        <v>No Data</v>
      </c>
    </row>
    <row r="19938" spans="1:5" x14ac:dyDescent="0.3">
      <c r="A19938" s="33" t="s">
        <v>0</v>
      </c>
      <c r="B19938" s="33" t="s">
        <v>91</v>
      </c>
      <c r="C19938" s="33">
        <v>157500</v>
      </c>
      <c r="D19938" s="33" t="s">
        <v>353</v>
      </c>
      <c r="E19938" t="str">
        <f t="shared" si="315"/>
        <v>$125K-$200K</v>
      </c>
    </row>
    <row r="19939" spans="1:5" x14ac:dyDescent="0.3">
      <c r="A19939" s="33" t="s">
        <v>2</v>
      </c>
      <c r="B19939" s="33" t="s">
        <v>53</v>
      </c>
      <c r="C19939" s="33"/>
      <c r="D19939" s="33" t="s">
        <v>457</v>
      </c>
      <c r="E19939" t="str">
        <f t="shared" si="315"/>
        <v>No Data</v>
      </c>
    </row>
    <row r="19940" spans="1:5" x14ac:dyDescent="0.3">
      <c r="A19940" s="33" t="s">
        <v>128</v>
      </c>
      <c r="B19940" s="33" t="s">
        <v>88</v>
      </c>
      <c r="C19940" s="33">
        <v>157500</v>
      </c>
      <c r="D19940" s="33" t="s">
        <v>1035</v>
      </c>
      <c r="E19940" t="str">
        <f t="shared" si="315"/>
        <v>$125K-$200K</v>
      </c>
    </row>
    <row r="19941" spans="1:5" x14ac:dyDescent="0.3">
      <c r="A19941" s="33" t="s">
        <v>0</v>
      </c>
      <c r="B19941" s="33" t="s">
        <v>53</v>
      </c>
      <c r="C19941" s="33">
        <v>191000</v>
      </c>
      <c r="D19941" s="33" t="s">
        <v>1326</v>
      </c>
      <c r="E19941" t="str">
        <f t="shared" si="315"/>
        <v>$125K-$200K</v>
      </c>
    </row>
    <row r="19942" spans="1:5" x14ac:dyDescent="0.3">
      <c r="A19942" s="33" t="s">
        <v>4</v>
      </c>
      <c r="B19942" s="33" t="s">
        <v>53</v>
      </c>
      <c r="C19942" s="33">
        <v>165000</v>
      </c>
      <c r="D19942" s="33" t="s">
        <v>7201</v>
      </c>
      <c r="E19942" t="str">
        <f t="shared" si="315"/>
        <v>$125K-$200K</v>
      </c>
    </row>
    <row r="19943" spans="1:5" x14ac:dyDescent="0.3">
      <c r="A19943" s="33" t="s">
        <v>0</v>
      </c>
      <c r="B19943" s="33" t="s">
        <v>54</v>
      </c>
      <c r="C19943" s="33"/>
      <c r="D19943" s="33" t="s">
        <v>2000</v>
      </c>
      <c r="E19943" t="str">
        <f t="shared" si="315"/>
        <v>No Data</v>
      </c>
    </row>
    <row r="19944" spans="1:5" x14ac:dyDescent="0.3">
      <c r="A19944" s="33" t="s">
        <v>2</v>
      </c>
      <c r="B19944" s="33" t="s">
        <v>53</v>
      </c>
      <c r="C19944" s="33"/>
      <c r="D19944" s="33" t="s">
        <v>2617</v>
      </c>
      <c r="E19944" t="str">
        <f t="shared" si="315"/>
        <v>No Data</v>
      </c>
    </row>
    <row r="19945" spans="1:5" x14ac:dyDescent="0.3">
      <c r="A19945" s="33" t="s">
        <v>66</v>
      </c>
      <c r="B19945" s="33" t="s">
        <v>70</v>
      </c>
      <c r="C19945" s="33">
        <v>72900</v>
      </c>
      <c r="D19945" s="33" t="s">
        <v>7202</v>
      </c>
      <c r="E19945" t="str">
        <f t="shared" si="315"/>
        <v>&lt;$75K</v>
      </c>
    </row>
    <row r="19946" spans="1:5" x14ac:dyDescent="0.3">
      <c r="A19946" s="33" t="s">
        <v>2</v>
      </c>
      <c r="B19946" s="33" t="s">
        <v>53</v>
      </c>
      <c r="C19946" s="33"/>
      <c r="D19946" s="33" t="s">
        <v>7203</v>
      </c>
      <c r="E19946" t="str">
        <f t="shared" si="315"/>
        <v>No Data</v>
      </c>
    </row>
    <row r="19947" spans="1:5" x14ac:dyDescent="0.3">
      <c r="A19947" s="33" t="s">
        <v>2</v>
      </c>
      <c r="B19947" s="33" t="s">
        <v>53</v>
      </c>
      <c r="C19947" s="33">
        <v>115000</v>
      </c>
      <c r="D19947" s="33" t="s">
        <v>7204</v>
      </c>
      <c r="E19947" t="str">
        <f t="shared" si="315"/>
        <v>$100K-$125K</v>
      </c>
    </row>
    <row r="19948" spans="1:5" x14ac:dyDescent="0.3">
      <c r="A19948" s="33" t="s">
        <v>4</v>
      </c>
      <c r="B19948" s="33" t="s">
        <v>53</v>
      </c>
      <c r="C19948" s="33">
        <v>150000</v>
      </c>
      <c r="D19948" s="33" t="s">
        <v>2798</v>
      </c>
      <c r="E19948" t="str">
        <f t="shared" si="315"/>
        <v>$125K-$200K</v>
      </c>
    </row>
    <row r="19949" spans="1:5" x14ac:dyDescent="0.3">
      <c r="A19949" s="33" t="s">
        <v>0</v>
      </c>
      <c r="B19949" s="33" t="s">
        <v>53</v>
      </c>
      <c r="C19949" s="33">
        <v>80000</v>
      </c>
      <c r="D19949" s="33" t="s">
        <v>248</v>
      </c>
      <c r="E19949" t="str">
        <f t="shared" si="315"/>
        <v>$75K-$100K</v>
      </c>
    </row>
    <row r="19950" spans="1:5" x14ac:dyDescent="0.3">
      <c r="A19950" s="33" t="s">
        <v>0</v>
      </c>
      <c r="B19950" s="33" t="s">
        <v>53</v>
      </c>
      <c r="C19950" s="33">
        <v>66250</v>
      </c>
      <c r="D19950" s="33" t="s">
        <v>294</v>
      </c>
      <c r="E19950" t="str">
        <f t="shared" si="315"/>
        <v>&lt;$75K</v>
      </c>
    </row>
    <row r="19951" spans="1:5" x14ac:dyDescent="0.3">
      <c r="A19951" s="33" t="s">
        <v>2</v>
      </c>
      <c r="B19951" s="33" t="s">
        <v>88</v>
      </c>
      <c r="C19951" s="33">
        <v>57500</v>
      </c>
      <c r="D19951" s="33" t="s">
        <v>7205</v>
      </c>
      <c r="E19951" t="str">
        <f t="shared" si="315"/>
        <v>&lt;$75K</v>
      </c>
    </row>
    <row r="19952" spans="1:5" x14ac:dyDescent="0.3">
      <c r="A19952" s="33" t="s">
        <v>125</v>
      </c>
      <c r="B19952" s="33" t="s">
        <v>89</v>
      </c>
      <c r="C19952" s="33">
        <v>98500</v>
      </c>
      <c r="D19952" s="33" t="s">
        <v>7206</v>
      </c>
      <c r="E19952" t="str">
        <f t="shared" si="315"/>
        <v>$75K-$100K</v>
      </c>
    </row>
    <row r="19953" spans="1:5" x14ac:dyDescent="0.3">
      <c r="A19953" s="33" t="s">
        <v>0</v>
      </c>
      <c r="B19953" s="33" t="s">
        <v>53</v>
      </c>
      <c r="C19953" s="33"/>
      <c r="D19953" s="33" t="s">
        <v>258</v>
      </c>
      <c r="E19953" t="str">
        <f t="shared" si="315"/>
        <v>No Data</v>
      </c>
    </row>
    <row r="19954" spans="1:5" x14ac:dyDescent="0.3">
      <c r="A19954" s="33" t="s">
        <v>2</v>
      </c>
      <c r="B19954" s="33" t="s">
        <v>53</v>
      </c>
      <c r="C19954" s="33">
        <v>96000</v>
      </c>
      <c r="D19954" s="33" t="s">
        <v>7207</v>
      </c>
      <c r="E19954" t="str">
        <f t="shared" si="315"/>
        <v>$75K-$100K</v>
      </c>
    </row>
    <row r="19955" spans="1:5" x14ac:dyDescent="0.3">
      <c r="A19955" s="33" t="s">
        <v>4</v>
      </c>
      <c r="B19955" s="33" t="s">
        <v>53</v>
      </c>
      <c r="C19955" s="33">
        <v>97444</v>
      </c>
      <c r="D19955" s="33" t="s">
        <v>1385</v>
      </c>
      <c r="E19955" t="str">
        <f t="shared" si="315"/>
        <v>$75K-$100K</v>
      </c>
    </row>
    <row r="19956" spans="1:5" x14ac:dyDescent="0.3">
      <c r="A19956" s="33" t="s">
        <v>128</v>
      </c>
      <c r="B19956" s="33" t="s">
        <v>53</v>
      </c>
      <c r="C19956" s="33">
        <v>167000</v>
      </c>
      <c r="D19956" s="33" t="s">
        <v>694</v>
      </c>
      <c r="E19956" t="str">
        <f t="shared" si="315"/>
        <v>$125K-$200K</v>
      </c>
    </row>
    <row r="19957" spans="1:5" x14ac:dyDescent="0.3">
      <c r="A19957" s="33" t="s">
        <v>2</v>
      </c>
      <c r="B19957" s="33" t="s">
        <v>64</v>
      </c>
      <c r="C19957" s="33">
        <v>100500</v>
      </c>
      <c r="D19957" s="33" t="s">
        <v>7208</v>
      </c>
      <c r="E19957" t="str">
        <f t="shared" si="315"/>
        <v>$100K-$125K</v>
      </c>
    </row>
    <row r="19958" spans="1:5" x14ac:dyDescent="0.3">
      <c r="A19958" s="33" t="s">
        <v>2</v>
      </c>
      <c r="B19958" s="33" t="s">
        <v>53</v>
      </c>
      <c r="C19958" s="33">
        <v>128500</v>
      </c>
      <c r="D19958" s="33" t="s">
        <v>217</v>
      </c>
      <c r="E19958" t="str">
        <f t="shared" si="315"/>
        <v>$125K-$200K</v>
      </c>
    </row>
    <row r="19959" spans="1:5" x14ac:dyDescent="0.3">
      <c r="A19959" s="33" t="s">
        <v>0</v>
      </c>
      <c r="B19959" s="33" t="s">
        <v>53</v>
      </c>
      <c r="C19959" s="33"/>
      <c r="D19959" s="33" t="s">
        <v>1178</v>
      </c>
      <c r="E19959" t="str">
        <f t="shared" si="315"/>
        <v>No Data</v>
      </c>
    </row>
    <row r="19960" spans="1:5" x14ac:dyDescent="0.3">
      <c r="A19960" s="33" t="s">
        <v>0</v>
      </c>
      <c r="B19960" s="33" t="s">
        <v>53</v>
      </c>
      <c r="C19960" s="33">
        <v>135000</v>
      </c>
      <c r="D19960" s="33" t="s">
        <v>7209</v>
      </c>
      <c r="E19960" t="str">
        <f t="shared" si="315"/>
        <v>$125K-$200K</v>
      </c>
    </row>
    <row r="19961" spans="1:5" x14ac:dyDescent="0.3">
      <c r="A19961" s="33" t="s">
        <v>2</v>
      </c>
      <c r="B19961" s="33" t="s">
        <v>69</v>
      </c>
      <c r="C19961" s="33"/>
      <c r="D19961" s="33" t="s">
        <v>666</v>
      </c>
      <c r="E19961" t="str">
        <f t="shared" si="315"/>
        <v>No Data</v>
      </c>
    </row>
    <row r="19962" spans="1:5" x14ac:dyDescent="0.3">
      <c r="A19962" s="33" t="s">
        <v>2</v>
      </c>
      <c r="B19962" s="33" t="s">
        <v>53</v>
      </c>
      <c r="C19962" s="33"/>
      <c r="D19962" s="33" t="s">
        <v>1613</v>
      </c>
      <c r="E19962" t="str">
        <f t="shared" si="315"/>
        <v>No Data</v>
      </c>
    </row>
    <row r="19963" spans="1:5" x14ac:dyDescent="0.3">
      <c r="A19963" s="33" t="s">
        <v>0</v>
      </c>
      <c r="B19963" s="33" t="s">
        <v>53</v>
      </c>
      <c r="C19963" s="33"/>
      <c r="D19963" s="33" t="s">
        <v>1540</v>
      </c>
      <c r="E19963" t="str">
        <f t="shared" si="315"/>
        <v>No Data</v>
      </c>
    </row>
    <row r="19964" spans="1:5" x14ac:dyDescent="0.3">
      <c r="A19964" s="33" t="s">
        <v>2</v>
      </c>
      <c r="B19964" s="33" t="s">
        <v>53</v>
      </c>
      <c r="C19964" s="33"/>
      <c r="D19964" s="33" t="s">
        <v>7210</v>
      </c>
      <c r="E19964" t="str">
        <f t="shared" si="315"/>
        <v>No Data</v>
      </c>
    </row>
    <row r="19965" spans="1:5" x14ac:dyDescent="0.3">
      <c r="A19965" s="33" t="s">
        <v>0</v>
      </c>
      <c r="B19965" s="33" t="s">
        <v>53</v>
      </c>
      <c r="C19965" s="33">
        <v>125000</v>
      </c>
      <c r="D19965" s="33" t="s">
        <v>7211</v>
      </c>
      <c r="E19965" t="str">
        <f t="shared" si="315"/>
        <v>$100K-$125K</v>
      </c>
    </row>
    <row r="19966" spans="1:5" x14ac:dyDescent="0.3">
      <c r="A19966" s="33" t="s">
        <v>0</v>
      </c>
      <c r="B19966" s="33" t="s">
        <v>53</v>
      </c>
      <c r="C19966" s="33">
        <v>146500</v>
      </c>
      <c r="D19966" s="33" t="s">
        <v>1575</v>
      </c>
      <c r="E19966" t="str">
        <f t="shared" si="315"/>
        <v>$125K-$200K</v>
      </c>
    </row>
    <row r="19967" spans="1:5" x14ac:dyDescent="0.3">
      <c r="A19967" s="33" t="s">
        <v>0</v>
      </c>
      <c r="B19967" s="33" t="s">
        <v>53</v>
      </c>
      <c r="C19967" s="33">
        <v>215000</v>
      </c>
      <c r="D19967" s="33" t="s">
        <v>221</v>
      </c>
      <c r="E19967" t="str">
        <f t="shared" si="315"/>
        <v>&gt;$200K</v>
      </c>
    </row>
    <row r="19968" spans="1:5" x14ac:dyDescent="0.3">
      <c r="A19968" s="33" t="s">
        <v>0</v>
      </c>
      <c r="B19968" s="33" t="s">
        <v>53</v>
      </c>
      <c r="C19968" s="33">
        <v>150000</v>
      </c>
      <c r="D19968" s="33" t="s">
        <v>7212</v>
      </c>
      <c r="E19968" t="str">
        <f t="shared" si="315"/>
        <v>$125K-$200K</v>
      </c>
    </row>
    <row r="19969" spans="1:5" x14ac:dyDescent="0.3">
      <c r="A19969" s="33" t="s">
        <v>2</v>
      </c>
      <c r="B19969" s="33" t="s">
        <v>53</v>
      </c>
      <c r="C19969" s="33">
        <v>81311.5</v>
      </c>
      <c r="D19969" s="33" t="s">
        <v>2252</v>
      </c>
      <c r="E19969" t="str">
        <f t="shared" si="315"/>
        <v>$75K-$100K</v>
      </c>
    </row>
    <row r="19970" spans="1:5" x14ac:dyDescent="0.3">
      <c r="A19970" s="33" t="s">
        <v>2</v>
      </c>
      <c r="B19970" s="33" t="s">
        <v>53</v>
      </c>
      <c r="C19970" s="33">
        <v>56000</v>
      </c>
      <c r="D19970" s="33" t="s">
        <v>7213</v>
      </c>
      <c r="E19970" t="str">
        <f t="shared" si="315"/>
        <v>&lt;$75K</v>
      </c>
    </row>
    <row r="19971" spans="1:5" x14ac:dyDescent="0.3">
      <c r="A19971" s="33" t="s">
        <v>2</v>
      </c>
      <c r="B19971" s="33" t="s">
        <v>53</v>
      </c>
      <c r="C19971" s="33">
        <v>115000</v>
      </c>
      <c r="D19971" s="33" t="s">
        <v>6132</v>
      </c>
      <c r="E19971" t="str">
        <f t="shared" ref="E19971:E20034" si="316">_xlfn.XLOOKUP(C19971,$H$16:$H$21,$G$16:$G$21,,1)</f>
        <v>$100K-$125K</v>
      </c>
    </row>
    <row r="19972" spans="1:5" x14ac:dyDescent="0.3">
      <c r="A19972" s="33" t="s">
        <v>0</v>
      </c>
      <c r="B19972" s="33" t="s">
        <v>53</v>
      </c>
      <c r="C19972" s="33">
        <v>132368</v>
      </c>
      <c r="D19972" s="33" t="s">
        <v>7214</v>
      </c>
      <c r="E19972" t="str">
        <f t="shared" si="316"/>
        <v>$125K-$200K</v>
      </c>
    </row>
    <row r="19973" spans="1:5" x14ac:dyDescent="0.3">
      <c r="A19973" s="33" t="s">
        <v>0</v>
      </c>
      <c r="B19973" s="33" t="s">
        <v>53</v>
      </c>
      <c r="C19973" s="33">
        <v>140062.5</v>
      </c>
      <c r="D19973" s="33" t="s">
        <v>7215</v>
      </c>
      <c r="E19973" t="str">
        <f t="shared" si="316"/>
        <v>$125K-$200K</v>
      </c>
    </row>
    <row r="19974" spans="1:5" x14ac:dyDescent="0.3">
      <c r="A19974" s="33" t="s">
        <v>4</v>
      </c>
      <c r="B19974" s="33" t="s">
        <v>98</v>
      </c>
      <c r="C19974" s="33">
        <v>72900</v>
      </c>
      <c r="D19974" s="33" t="s">
        <v>323</v>
      </c>
      <c r="E19974" t="str">
        <f t="shared" si="316"/>
        <v>&lt;$75K</v>
      </c>
    </row>
    <row r="19975" spans="1:5" x14ac:dyDescent="0.3">
      <c r="A19975" s="33" t="s">
        <v>0</v>
      </c>
      <c r="B19975" s="33" t="s">
        <v>53</v>
      </c>
      <c r="C19975" s="33">
        <v>140000</v>
      </c>
      <c r="D19975" s="33" t="s">
        <v>230</v>
      </c>
      <c r="E19975" t="str">
        <f t="shared" si="316"/>
        <v>$125K-$200K</v>
      </c>
    </row>
    <row r="19976" spans="1:5" x14ac:dyDescent="0.3">
      <c r="A19976" s="33" t="s">
        <v>4</v>
      </c>
      <c r="B19976" s="33" t="s">
        <v>53</v>
      </c>
      <c r="C19976" s="33"/>
      <c r="D19976" s="33" t="s">
        <v>237</v>
      </c>
      <c r="E19976" t="str">
        <f t="shared" si="316"/>
        <v>No Data</v>
      </c>
    </row>
    <row r="19977" spans="1:5" x14ac:dyDescent="0.3">
      <c r="A19977" s="33" t="s">
        <v>2</v>
      </c>
      <c r="B19977" s="33" t="s">
        <v>53</v>
      </c>
      <c r="C19977" s="33">
        <v>155000</v>
      </c>
      <c r="D19977" s="33" t="s">
        <v>268</v>
      </c>
      <c r="E19977" t="str">
        <f t="shared" si="316"/>
        <v>$125K-$200K</v>
      </c>
    </row>
    <row r="19978" spans="1:5" x14ac:dyDescent="0.3">
      <c r="A19978" s="33" t="s">
        <v>0</v>
      </c>
      <c r="B19978" s="33" t="s">
        <v>53</v>
      </c>
      <c r="C19978" s="33"/>
      <c r="D19978" s="33" t="s">
        <v>7216</v>
      </c>
      <c r="E19978" t="str">
        <f t="shared" si="316"/>
        <v>No Data</v>
      </c>
    </row>
    <row r="19979" spans="1:5" x14ac:dyDescent="0.3">
      <c r="A19979" s="33" t="s">
        <v>2</v>
      </c>
      <c r="B19979" s="33" t="s">
        <v>53</v>
      </c>
      <c r="C19979" s="33">
        <v>124500</v>
      </c>
      <c r="D19979" s="33" t="s">
        <v>1450</v>
      </c>
      <c r="E19979" t="str">
        <f t="shared" si="316"/>
        <v>$100K-$125K</v>
      </c>
    </row>
    <row r="19980" spans="1:5" x14ac:dyDescent="0.3">
      <c r="A19980" s="33" t="s">
        <v>52</v>
      </c>
      <c r="B19980" s="33" t="s">
        <v>53</v>
      </c>
      <c r="C19980" s="33"/>
      <c r="D19980" s="33" t="s">
        <v>4260</v>
      </c>
      <c r="E19980" t="str">
        <f t="shared" si="316"/>
        <v>No Data</v>
      </c>
    </row>
    <row r="19981" spans="1:5" x14ac:dyDescent="0.3">
      <c r="A19981" s="33" t="s">
        <v>2</v>
      </c>
      <c r="B19981" s="33" t="s">
        <v>53</v>
      </c>
      <c r="C19981" s="33">
        <v>148040</v>
      </c>
      <c r="D19981" s="33" t="s">
        <v>217</v>
      </c>
      <c r="E19981" t="str">
        <f t="shared" si="316"/>
        <v>$125K-$200K</v>
      </c>
    </row>
    <row r="19982" spans="1:5" x14ac:dyDescent="0.3">
      <c r="A19982" s="33" t="s">
        <v>2</v>
      </c>
      <c r="B19982" s="33" t="s">
        <v>53</v>
      </c>
      <c r="C19982" s="33"/>
      <c r="D19982" s="33" t="s">
        <v>1126</v>
      </c>
      <c r="E19982" t="str">
        <f t="shared" si="316"/>
        <v>No Data</v>
      </c>
    </row>
    <row r="19983" spans="1:5" x14ac:dyDescent="0.3">
      <c r="A19983" s="33" t="s">
        <v>0</v>
      </c>
      <c r="B19983" s="33" t="s">
        <v>54</v>
      </c>
      <c r="C19983" s="33">
        <v>115000</v>
      </c>
      <c r="D19983" s="33" t="s">
        <v>7217</v>
      </c>
      <c r="E19983" t="str">
        <f t="shared" si="316"/>
        <v>$100K-$125K</v>
      </c>
    </row>
    <row r="19984" spans="1:5" x14ac:dyDescent="0.3">
      <c r="A19984" s="33" t="s">
        <v>2</v>
      </c>
      <c r="B19984" s="33" t="s">
        <v>53</v>
      </c>
      <c r="C19984" s="33">
        <v>51000</v>
      </c>
      <c r="D19984" s="33" t="s">
        <v>696</v>
      </c>
      <c r="E19984" t="str">
        <f t="shared" si="316"/>
        <v>&lt;$75K</v>
      </c>
    </row>
    <row r="19985" spans="1:5" x14ac:dyDescent="0.3">
      <c r="A19985" s="33" t="s">
        <v>2</v>
      </c>
      <c r="B19985" s="33" t="s">
        <v>88</v>
      </c>
      <c r="C19985" s="33">
        <v>89118</v>
      </c>
      <c r="D19985" s="33" t="s">
        <v>4966</v>
      </c>
      <c r="E19985" t="str">
        <f t="shared" si="316"/>
        <v>$75K-$100K</v>
      </c>
    </row>
    <row r="19986" spans="1:5" x14ac:dyDescent="0.3">
      <c r="A19986" s="33" t="s">
        <v>0</v>
      </c>
      <c r="B19986" s="33" t="s">
        <v>53</v>
      </c>
      <c r="C19986" s="33">
        <v>175000</v>
      </c>
      <c r="D19986" s="33" t="s">
        <v>1125</v>
      </c>
      <c r="E19986" t="str">
        <f t="shared" si="316"/>
        <v>$125K-$200K</v>
      </c>
    </row>
    <row r="19987" spans="1:5" x14ac:dyDescent="0.3">
      <c r="A19987" s="33" t="s">
        <v>0</v>
      </c>
      <c r="B19987" s="33" t="s">
        <v>73</v>
      </c>
      <c r="C19987" s="33">
        <v>63000</v>
      </c>
      <c r="D19987" s="33" t="s">
        <v>211</v>
      </c>
      <c r="E19987" t="str">
        <f t="shared" si="316"/>
        <v>&lt;$75K</v>
      </c>
    </row>
    <row r="19988" spans="1:5" x14ac:dyDescent="0.3">
      <c r="A19988" s="33" t="s">
        <v>2</v>
      </c>
      <c r="B19988" s="33" t="s">
        <v>104</v>
      </c>
      <c r="C19988" s="33">
        <v>45000</v>
      </c>
      <c r="D19988" s="33" t="s">
        <v>2879</v>
      </c>
      <c r="E19988" t="str">
        <f t="shared" si="316"/>
        <v>&lt;$75K</v>
      </c>
    </row>
    <row r="19989" spans="1:5" x14ac:dyDescent="0.3">
      <c r="A19989" s="33" t="s">
        <v>0</v>
      </c>
      <c r="B19989" s="33" t="s">
        <v>53</v>
      </c>
      <c r="C19989" s="33"/>
      <c r="D19989" s="33" t="s">
        <v>258</v>
      </c>
      <c r="E19989" t="str">
        <f t="shared" si="316"/>
        <v>No Data</v>
      </c>
    </row>
    <row r="19990" spans="1:5" x14ac:dyDescent="0.3">
      <c r="A19990" s="33" t="s">
        <v>0</v>
      </c>
      <c r="B19990" s="33" t="s">
        <v>54</v>
      </c>
      <c r="C19990" s="33">
        <v>155000</v>
      </c>
      <c r="D19990" s="33" t="s">
        <v>7218</v>
      </c>
      <c r="E19990" t="str">
        <f t="shared" si="316"/>
        <v>$125K-$200K</v>
      </c>
    </row>
    <row r="19991" spans="1:5" x14ac:dyDescent="0.3">
      <c r="A19991" s="33" t="s">
        <v>2</v>
      </c>
      <c r="B19991" s="33" t="s">
        <v>53</v>
      </c>
      <c r="C19991" s="33"/>
      <c r="D19991" s="33" t="s">
        <v>522</v>
      </c>
      <c r="E19991" t="str">
        <f t="shared" si="316"/>
        <v>No Data</v>
      </c>
    </row>
    <row r="19992" spans="1:5" x14ac:dyDescent="0.3">
      <c r="A19992" s="33" t="s">
        <v>2</v>
      </c>
      <c r="B19992" s="33" t="s">
        <v>53</v>
      </c>
      <c r="C19992" s="33">
        <v>80000</v>
      </c>
      <c r="D19992" s="33" t="s">
        <v>7219</v>
      </c>
      <c r="E19992" t="str">
        <f t="shared" si="316"/>
        <v>$75K-$100K</v>
      </c>
    </row>
    <row r="19993" spans="1:5" x14ac:dyDescent="0.3">
      <c r="A19993" s="33" t="s">
        <v>2</v>
      </c>
      <c r="B19993" s="33" t="s">
        <v>53</v>
      </c>
      <c r="C19993" s="33"/>
      <c r="D19993" s="33" t="s">
        <v>1864</v>
      </c>
      <c r="E19993" t="str">
        <f t="shared" si="316"/>
        <v>No Data</v>
      </c>
    </row>
    <row r="19994" spans="1:5" x14ac:dyDescent="0.3">
      <c r="A19994" s="33" t="s">
        <v>2</v>
      </c>
      <c r="B19994" s="33" t="s">
        <v>53</v>
      </c>
      <c r="C19994" s="33"/>
      <c r="D19994" s="33" t="s">
        <v>6078</v>
      </c>
      <c r="E19994" t="str">
        <f t="shared" si="316"/>
        <v>No Data</v>
      </c>
    </row>
    <row r="19995" spans="1:5" x14ac:dyDescent="0.3">
      <c r="A19995" s="33" t="s">
        <v>0</v>
      </c>
      <c r="B19995" s="33" t="s">
        <v>54</v>
      </c>
      <c r="C19995" s="33">
        <v>70000</v>
      </c>
      <c r="D19995" s="33" t="s">
        <v>4390</v>
      </c>
      <c r="E19995" t="str">
        <f t="shared" si="316"/>
        <v>&lt;$75K</v>
      </c>
    </row>
    <row r="19996" spans="1:5" x14ac:dyDescent="0.3">
      <c r="A19996" s="33" t="s">
        <v>2</v>
      </c>
      <c r="B19996" s="33" t="s">
        <v>54</v>
      </c>
      <c r="C19996" s="33"/>
      <c r="D19996" s="33" t="s">
        <v>258</v>
      </c>
      <c r="E19996" t="str">
        <f t="shared" si="316"/>
        <v>No Data</v>
      </c>
    </row>
    <row r="19997" spans="1:5" x14ac:dyDescent="0.3">
      <c r="A19997" s="33" t="s">
        <v>0</v>
      </c>
      <c r="B19997" s="33" t="s">
        <v>53</v>
      </c>
      <c r="C19997" s="33">
        <v>125000</v>
      </c>
      <c r="D19997" s="33" t="s">
        <v>2290</v>
      </c>
      <c r="E19997" t="str">
        <f t="shared" si="316"/>
        <v>$100K-$125K</v>
      </c>
    </row>
    <row r="19998" spans="1:5" x14ac:dyDescent="0.3">
      <c r="A19998" s="33" t="s">
        <v>2</v>
      </c>
      <c r="B19998" s="33" t="s">
        <v>53</v>
      </c>
      <c r="C19998" s="33"/>
      <c r="D19998" s="33" t="s">
        <v>476</v>
      </c>
      <c r="E19998" t="str">
        <f t="shared" si="316"/>
        <v>No Data</v>
      </c>
    </row>
    <row r="19999" spans="1:5" x14ac:dyDescent="0.3">
      <c r="A19999" s="33" t="s">
        <v>0</v>
      </c>
      <c r="B19999" s="33" t="s">
        <v>53</v>
      </c>
      <c r="C19999" s="33">
        <v>100400</v>
      </c>
      <c r="D19999" s="33" t="s">
        <v>591</v>
      </c>
      <c r="E19999" t="str">
        <f t="shared" si="316"/>
        <v>$100K-$125K</v>
      </c>
    </row>
    <row r="20000" spans="1:5" x14ac:dyDescent="0.3">
      <c r="A20000" s="33" t="s">
        <v>2</v>
      </c>
      <c r="B20000" s="33" t="s">
        <v>53</v>
      </c>
      <c r="C20000" s="33"/>
      <c r="D20000" s="33" t="s">
        <v>1476</v>
      </c>
      <c r="E20000" t="str">
        <f t="shared" si="316"/>
        <v>No Data</v>
      </c>
    </row>
    <row r="20001" spans="1:5" x14ac:dyDescent="0.3">
      <c r="A20001" s="33" t="s">
        <v>0</v>
      </c>
      <c r="B20001" s="33" t="s">
        <v>53</v>
      </c>
      <c r="C20001" s="33">
        <v>113000</v>
      </c>
      <c r="D20001" s="33" t="s">
        <v>7220</v>
      </c>
      <c r="E20001" t="str">
        <f t="shared" si="316"/>
        <v>$100K-$125K</v>
      </c>
    </row>
    <row r="20002" spans="1:5" x14ac:dyDescent="0.3">
      <c r="A20002" s="33" t="s">
        <v>128</v>
      </c>
      <c r="B20002" s="33" t="s">
        <v>53</v>
      </c>
      <c r="C20002" s="33">
        <v>175000</v>
      </c>
      <c r="D20002" s="33" t="s">
        <v>364</v>
      </c>
      <c r="E20002" t="str">
        <f t="shared" si="316"/>
        <v>$125K-$200K</v>
      </c>
    </row>
    <row r="20003" spans="1:5" x14ac:dyDescent="0.3">
      <c r="A20003" s="33" t="s">
        <v>2</v>
      </c>
      <c r="B20003" s="33" t="s">
        <v>53</v>
      </c>
      <c r="C20003" s="33"/>
      <c r="D20003" s="33" t="s">
        <v>7221</v>
      </c>
      <c r="E20003" t="str">
        <f t="shared" si="316"/>
        <v>No Data</v>
      </c>
    </row>
    <row r="20004" spans="1:5" x14ac:dyDescent="0.3">
      <c r="A20004" s="33" t="s">
        <v>0</v>
      </c>
      <c r="B20004" s="33" t="s">
        <v>53</v>
      </c>
      <c r="C20004" s="33"/>
      <c r="D20004" s="33" t="s">
        <v>258</v>
      </c>
      <c r="E20004" t="str">
        <f t="shared" si="316"/>
        <v>No Data</v>
      </c>
    </row>
    <row r="20005" spans="1:5" x14ac:dyDescent="0.3">
      <c r="A20005" s="33" t="s">
        <v>128</v>
      </c>
      <c r="B20005" s="33" t="s">
        <v>53</v>
      </c>
      <c r="C20005" s="33">
        <v>125000</v>
      </c>
      <c r="D20005" s="33" t="s">
        <v>1570</v>
      </c>
      <c r="E20005" t="str">
        <f t="shared" si="316"/>
        <v>$100K-$125K</v>
      </c>
    </row>
    <row r="20006" spans="1:5" x14ac:dyDescent="0.3">
      <c r="A20006" s="33" t="s">
        <v>0</v>
      </c>
      <c r="B20006" s="33" t="s">
        <v>54</v>
      </c>
      <c r="C20006" s="33"/>
      <c r="D20006" s="33" t="s">
        <v>252</v>
      </c>
      <c r="E20006" t="str">
        <f t="shared" si="316"/>
        <v>No Data</v>
      </c>
    </row>
    <row r="20007" spans="1:5" x14ac:dyDescent="0.3">
      <c r="A20007" s="33" t="s">
        <v>2</v>
      </c>
      <c r="B20007" s="33" t="s">
        <v>53</v>
      </c>
      <c r="C20007" s="33"/>
      <c r="D20007" s="33" t="s">
        <v>774</v>
      </c>
      <c r="E20007" t="str">
        <f t="shared" si="316"/>
        <v>No Data</v>
      </c>
    </row>
    <row r="20008" spans="1:5" x14ac:dyDescent="0.3">
      <c r="A20008" s="33" t="s">
        <v>2</v>
      </c>
      <c r="B20008" s="33" t="s">
        <v>53</v>
      </c>
      <c r="C20008" s="33">
        <v>170000</v>
      </c>
      <c r="D20008" s="33" t="s">
        <v>2123</v>
      </c>
      <c r="E20008" t="str">
        <f t="shared" si="316"/>
        <v>$125K-$200K</v>
      </c>
    </row>
    <row r="20009" spans="1:5" x14ac:dyDescent="0.3">
      <c r="A20009" s="33" t="s">
        <v>2</v>
      </c>
      <c r="B20009" s="33" t="s">
        <v>53</v>
      </c>
      <c r="C20009" s="33"/>
      <c r="D20009" s="33" t="s">
        <v>357</v>
      </c>
      <c r="E20009" t="str">
        <f t="shared" si="316"/>
        <v>No Data</v>
      </c>
    </row>
    <row r="20010" spans="1:5" x14ac:dyDescent="0.3">
      <c r="A20010" s="33" t="s">
        <v>2</v>
      </c>
      <c r="B20010" s="33" t="s">
        <v>53</v>
      </c>
      <c r="C20010" s="33"/>
      <c r="D20010" s="33" t="s">
        <v>7222</v>
      </c>
      <c r="E20010" t="str">
        <f t="shared" si="316"/>
        <v>No Data</v>
      </c>
    </row>
    <row r="20011" spans="1:5" x14ac:dyDescent="0.3">
      <c r="A20011" s="33" t="s">
        <v>2</v>
      </c>
      <c r="B20011" s="33" t="s">
        <v>53</v>
      </c>
      <c r="C20011" s="33"/>
      <c r="D20011" s="33" t="s">
        <v>464</v>
      </c>
      <c r="E20011" t="str">
        <f t="shared" si="316"/>
        <v>No Data</v>
      </c>
    </row>
    <row r="20012" spans="1:5" x14ac:dyDescent="0.3">
      <c r="A20012" s="33" t="s">
        <v>2</v>
      </c>
      <c r="B20012" s="33" t="s">
        <v>53</v>
      </c>
      <c r="C20012" s="33">
        <v>65000</v>
      </c>
      <c r="D20012" s="33" t="s">
        <v>3727</v>
      </c>
      <c r="E20012" t="str">
        <f t="shared" si="316"/>
        <v>&lt;$75K</v>
      </c>
    </row>
    <row r="20013" spans="1:5" x14ac:dyDescent="0.3">
      <c r="A20013" s="33" t="s">
        <v>2</v>
      </c>
      <c r="B20013" s="33" t="s">
        <v>53</v>
      </c>
      <c r="C20013" s="33">
        <v>132500</v>
      </c>
      <c r="D20013" s="33" t="s">
        <v>7223</v>
      </c>
      <c r="E20013" t="str">
        <f t="shared" si="316"/>
        <v>$125K-$200K</v>
      </c>
    </row>
    <row r="20014" spans="1:5" x14ac:dyDescent="0.3">
      <c r="A20014" s="33" t="s">
        <v>128</v>
      </c>
      <c r="B20014" s="33" t="s">
        <v>53</v>
      </c>
      <c r="C20014" s="33">
        <v>236000</v>
      </c>
      <c r="D20014" s="33" t="s">
        <v>1236</v>
      </c>
      <c r="E20014" t="str">
        <f t="shared" si="316"/>
        <v>&gt;$200K</v>
      </c>
    </row>
    <row r="20015" spans="1:5" x14ac:dyDescent="0.3">
      <c r="A20015" s="33" t="s">
        <v>0</v>
      </c>
      <c r="B20015" s="33" t="s">
        <v>53</v>
      </c>
      <c r="C20015" s="33">
        <v>175000</v>
      </c>
      <c r="D20015" s="33" t="s">
        <v>7224</v>
      </c>
      <c r="E20015" t="str">
        <f t="shared" si="316"/>
        <v>$125K-$200K</v>
      </c>
    </row>
    <row r="20016" spans="1:5" x14ac:dyDescent="0.3">
      <c r="A20016" s="33" t="s">
        <v>2</v>
      </c>
      <c r="B20016" s="33" t="s">
        <v>53</v>
      </c>
      <c r="C20016" s="33">
        <v>125000</v>
      </c>
      <c r="D20016" s="33" t="s">
        <v>7225</v>
      </c>
      <c r="E20016" t="str">
        <f t="shared" si="316"/>
        <v>$100K-$125K</v>
      </c>
    </row>
    <row r="20017" spans="1:5" x14ac:dyDescent="0.3">
      <c r="A20017" s="33" t="s">
        <v>2</v>
      </c>
      <c r="B20017" s="33" t="s">
        <v>88</v>
      </c>
      <c r="C20017" s="33">
        <v>105000</v>
      </c>
      <c r="D20017" s="33" t="s">
        <v>7226</v>
      </c>
      <c r="E20017" t="str">
        <f t="shared" si="316"/>
        <v>$100K-$125K</v>
      </c>
    </row>
    <row r="20018" spans="1:5" x14ac:dyDescent="0.3">
      <c r="A20018" s="33" t="s">
        <v>52</v>
      </c>
      <c r="B20018" s="33" t="s">
        <v>53</v>
      </c>
      <c r="C20018" s="33">
        <v>51862.75</v>
      </c>
      <c r="D20018" s="33" t="s">
        <v>1238</v>
      </c>
      <c r="E20018" t="str">
        <f t="shared" si="316"/>
        <v>&lt;$75K</v>
      </c>
    </row>
    <row r="20019" spans="1:5" x14ac:dyDescent="0.3">
      <c r="A20019" s="33" t="s">
        <v>1</v>
      </c>
      <c r="B20019" s="33" t="s">
        <v>81</v>
      </c>
      <c r="C20019" s="33">
        <v>132500</v>
      </c>
      <c r="D20019" s="33" t="s">
        <v>2430</v>
      </c>
      <c r="E20019" t="str">
        <f t="shared" si="316"/>
        <v>$125K-$200K</v>
      </c>
    </row>
    <row r="20020" spans="1:5" x14ac:dyDescent="0.3">
      <c r="A20020" s="33" t="s">
        <v>4</v>
      </c>
      <c r="B20020" s="33" t="s">
        <v>88</v>
      </c>
      <c r="C20020" s="33">
        <v>80000</v>
      </c>
      <c r="D20020" s="33" t="s">
        <v>211</v>
      </c>
      <c r="E20020" t="str">
        <f t="shared" si="316"/>
        <v>$75K-$100K</v>
      </c>
    </row>
    <row r="20021" spans="1:5" x14ac:dyDescent="0.3">
      <c r="A20021" s="33" t="s">
        <v>128</v>
      </c>
      <c r="B20021" s="33" t="s">
        <v>54</v>
      </c>
      <c r="C20021" s="33"/>
      <c r="D20021" s="33" t="s">
        <v>230</v>
      </c>
      <c r="E20021" t="str">
        <f t="shared" si="316"/>
        <v>No Data</v>
      </c>
    </row>
    <row r="20022" spans="1:5" x14ac:dyDescent="0.3">
      <c r="A20022" s="33" t="s">
        <v>4</v>
      </c>
      <c r="B20022" s="33" t="s">
        <v>53</v>
      </c>
      <c r="C20022" s="33">
        <v>125000</v>
      </c>
      <c r="D20022" s="33" t="s">
        <v>1998</v>
      </c>
      <c r="E20022" t="str">
        <f t="shared" si="316"/>
        <v>$100K-$125K</v>
      </c>
    </row>
    <row r="20023" spans="1:5" x14ac:dyDescent="0.3">
      <c r="A20023" s="33" t="s">
        <v>4</v>
      </c>
      <c r="B20023" s="33" t="s">
        <v>53</v>
      </c>
      <c r="C20023" s="33"/>
      <c r="D20023" s="33" t="s">
        <v>7227</v>
      </c>
      <c r="E20023" t="str">
        <f t="shared" si="316"/>
        <v>No Data</v>
      </c>
    </row>
    <row r="20024" spans="1:5" x14ac:dyDescent="0.3">
      <c r="A20024" s="33" t="s">
        <v>4</v>
      </c>
      <c r="B20024" s="33" t="s">
        <v>88</v>
      </c>
      <c r="C20024" s="33">
        <v>79200</v>
      </c>
      <c r="D20024" s="33" t="s">
        <v>335</v>
      </c>
      <c r="E20024" t="str">
        <f t="shared" si="316"/>
        <v>$75K-$100K</v>
      </c>
    </row>
    <row r="20025" spans="1:5" x14ac:dyDescent="0.3">
      <c r="A20025" s="33" t="s">
        <v>4</v>
      </c>
      <c r="B20025" s="33" t="s">
        <v>53</v>
      </c>
      <c r="C20025" s="33"/>
      <c r="D20025" s="33" t="s">
        <v>7228</v>
      </c>
      <c r="E20025" t="str">
        <f t="shared" si="316"/>
        <v>No Data</v>
      </c>
    </row>
    <row r="20026" spans="1:5" x14ac:dyDescent="0.3">
      <c r="A20026" s="33" t="s">
        <v>1</v>
      </c>
      <c r="B20026" s="33" t="s">
        <v>88</v>
      </c>
      <c r="C20026" s="33">
        <v>79200</v>
      </c>
      <c r="D20026" s="33" t="s">
        <v>211</v>
      </c>
      <c r="E20026" t="str">
        <f t="shared" si="316"/>
        <v>$75K-$100K</v>
      </c>
    </row>
    <row r="20027" spans="1:5" x14ac:dyDescent="0.3">
      <c r="A20027" s="33" t="s">
        <v>0</v>
      </c>
      <c r="B20027" s="33" t="s">
        <v>53</v>
      </c>
      <c r="C20027" s="33"/>
      <c r="D20027" s="33" t="s">
        <v>399</v>
      </c>
      <c r="E20027" t="str">
        <f t="shared" si="316"/>
        <v>No Data</v>
      </c>
    </row>
    <row r="20028" spans="1:5" x14ac:dyDescent="0.3">
      <c r="A20028" s="33" t="s">
        <v>126</v>
      </c>
      <c r="B20028" s="33" t="s">
        <v>53</v>
      </c>
      <c r="C20028" s="33">
        <v>175500</v>
      </c>
      <c r="D20028" s="33" t="s">
        <v>1721</v>
      </c>
      <c r="E20028" t="str">
        <f t="shared" si="316"/>
        <v>$125K-$200K</v>
      </c>
    </row>
    <row r="20029" spans="1:5" x14ac:dyDescent="0.3">
      <c r="A20029" s="33" t="s">
        <v>0</v>
      </c>
      <c r="B20029" s="33" t="s">
        <v>54</v>
      </c>
      <c r="C20029" s="33"/>
      <c r="D20029" s="33" t="s">
        <v>258</v>
      </c>
      <c r="E20029" t="str">
        <f t="shared" si="316"/>
        <v>No Data</v>
      </c>
    </row>
    <row r="20030" spans="1:5" x14ac:dyDescent="0.3">
      <c r="A20030" s="33" t="s">
        <v>128</v>
      </c>
      <c r="B20030" s="33" t="s">
        <v>54</v>
      </c>
      <c r="C20030" s="33">
        <v>112500.5</v>
      </c>
      <c r="D20030" s="33" t="s">
        <v>1099</v>
      </c>
      <c r="E20030" t="str">
        <f t="shared" si="316"/>
        <v>$100K-$125K</v>
      </c>
    </row>
    <row r="20031" spans="1:5" x14ac:dyDescent="0.3">
      <c r="A20031" s="33" t="s">
        <v>2</v>
      </c>
      <c r="B20031" s="33" t="s">
        <v>53</v>
      </c>
      <c r="C20031" s="33"/>
      <c r="D20031" s="33" t="s">
        <v>4260</v>
      </c>
      <c r="E20031" t="str">
        <f t="shared" si="316"/>
        <v>No Data</v>
      </c>
    </row>
    <row r="20032" spans="1:5" x14ac:dyDescent="0.3">
      <c r="A20032" s="33" t="s">
        <v>0</v>
      </c>
      <c r="B20032" s="33" t="s">
        <v>54</v>
      </c>
      <c r="C20032" s="33">
        <v>132500</v>
      </c>
      <c r="D20032" s="33" t="s">
        <v>2171</v>
      </c>
      <c r="E20032" t="str">
        <f t="shared" si="316"/>
        <v>$125K-$200K</v>
      </c>
    </row>
    <row r="20033" spans="1:5" x14ac:dyDescent="0.3">
      <c r="A20033" s="33" t="s">
        <v>4</v>
      </c>
      <c r="B20033" s="33" t="s">
        <v>97</v>
      </c>
      <c r="C20033" s="33">
        <v>147500</v>
      </c>
      <c r="D20033" s="33" t="s">
        <v>294</v>
      </c>
      <c r="E20033" t="str">
        <f t="shared" si="316"/>
        <v>$125K-$200K</v>
      </c>
    </row>
    <row r="20034" spans="1:5" x14ac:dyDescent="0.3">
      <c r="A20034" s="33" t="s">
        <v>2</v>
      </c>
      <c r="B20034" s="33" t="s">
        <v>53</v>
      </c>
      <c r="C20034" s="33">
        <v>95000</v>
      </c>
      <c r="D20034" s="33" t="s">
        <v>602</v>
      </c>
      <c r="E20034" t="str">
        <f t="shared" si="316"/>
        <v>$75K-$100K</v>
      </c>
    </row>
    <row r="20035" spans="1:5" x14ac:dyDescent="0.3">
      <c r="A20035" s="33" t="s">
        <v>2</v>
      </c>
      <c r="B20035" s="33" t="s">
        <v>53</v>
      </c>
      <c r="C20035" s="33">
        <v>95640</v>
      </c>
      <c r="D20035" s="33" t="s">
        <v>476</v>
      </c>
      <c r="E20035" t="str">
        <f t="shared" ref="E20035:E20098" si="317">_xlfn.XLOOKUP(C20035,$H$16:$H$21,$G$16:$G$21,,1)</f>
        <v>$75K-$100K</v>
      </c>
    </row>
    <row r="20036" spans="1:5" x14ac:dyDescent="0.3">
      <c r="A20036" s="33" t="s">
        <v>2</v>
      </c>
      <c r="B20036" s="33" t="s">
        <v>53</v>
      </c>
      <c r="C20036" s="33">
        <v>84725.5</v>
      </c>
      <c r="D20036" s="33" t="s">
        <v>1071</v>
      </c>
      <c r="E20036" t="str">
        <f t="shared" si="317"/>
        <v>$75K-$100K</v>
      </c>
    </row>
    <row r="20037" spans="1:5" x14ac:dyDescent="0.3">
      <c r="A20037" s="33" t="s">
        <v>4</v>
      </c>
      <c r="B20037" s="33" t="s">
        <v>53</v>
      </c>
      <c r="C20037" s="33">
        <v>177500</v>
      </c>
      <c r="D20037" s="33" t="s">
        <v>2118</v>
      </c>
      <c r="E20037" t="str">
        <f t="shared" si="317"/>
        <v>$125K-$200K</v>
      </c>
    </row>
    <row r="20038" spans="1:5" x14ac:dyDescent="0.3">
      <c r="A20038" s="33" t="s">
        <v>2</v>
      </c>
      <c r="B20038" s="33" t="s">
        <v>53</v>
      </c>
      <c r="C20038" s="33"/>
      <c r="D20038" s="33" t="s">
        <v>4118</v>
      </c>
      <c r="E20038" t="str">
        <f t="shared" si="317"/>
        <v>No Data</v>
      </c>
    </row>
    <row r="20039" spans="1:5" x14ac:dyDescent="0.3">
      <c r="A20039" s="33" t="s">
        <v>2</v>
      </c>
      <c r="B20039" s="33" t="s">
        <v>106</v>
      </c>
      <c r="C20039" s="33">
        <v>104550</v>
      </c>
      <c r="D20039" s="33" t="s">
        <v>3421</v>
      </c>
      <c r="E20039" t="str">
        <f t="shared" si="317"/>
        <v>$100K-$125K</v>
      </c>
    </row>
    <row r="20040" spans="1:5" x14ac:dyDescent="0.3">
      <c r="A20040" s="33" t="s">
        <v>2</v>
      </c>
      <c r="B20040" s="33" t="s">
        <v>65</v>
      </c>
      <c r="C20040" s="33">
        <v>72900</v>
      </c>
      <c r="D20040" s="33" t="s">
        <v>6227</v>
      </c>
      <c r="E20040" t="str">
        <f t="shared" si="317"/>
        <v>&lt;$75K</v>
      </c>
    </row>
    <row r="20041" spans="1:5" x14ac:dyDescent="0.3">
      <c r="A20041" s="33" t="s">
        <v>2</v>
      </c>
      <c r="B20041" s="33" t="s">
        <v>53</v>
      </c>
      <c r="C20041" s="33">
        <v>97086.5</v>
      </c>
      <c r="D20041" s="33" t="s">
        <v>1037</v>
      </c>
      <c r="E20041" t="str">
        <f t="shared" si="317"/>
        <v>$75K-$100K</v>
      </c>
    </row>
    <row r="20042" spans="1:5" x14ac:dyDescent="0.3">
      <c r="A20042" s="33" t="s">
        <v>2</v>
      </c>
      <c r="B20042" s="33" t="s">
        <v>53</v>
      </c>
      <c r="C20042" s="33"/>
      <c r="D20042" s="33" t="s">
        <v>339</v>
      </c>
      <c r="E20042" t="str">
        <f t="shared" si="317"/>
        <v>No Data</v>
      </c>
    </row>
    <row r="20043" spans="1:5" x14ac:dyDescent="0.3">
      <c r="A20043" s="33" t="s">
        <v>0</v>
      </c>
      <c r="B20043" s="33" t="s">
        <v>53</v>
      </c>
      <c r="C20043" s="33">
        <v>102000</v>
      </c>
      <c r="D20043" s="33" t="s">
        <v>7229</v>
      </c>
      <c r="E20043" t="str">
        <f t="shared" si="317"/>
        <v>$100K-$125K</v>
      </c>
    </row>
    <row r="20044" spans="1:5" x14ac:dyDescent="0.3">
      <c r="A20044" s="33" t="s">
        <v>125</v>
      </c>
      <c r="B20044" s="33" t="s">
        <v>53</v>
      </c>
      <c r="C20044" s="33">
        <v>90000</v>
      </c>
      <c r="D20044" s="33" t="s">
        <v>1587</v>
      </c>
      <c r="E20044" t="str">
        <f t="shared" si="317"/>
        <v>$75K-$100K</v>
      </c>
    </row>
    <row r="20045" spans="1:5" x14ac:dyDescent="0.3">
      <c r="A20045" s="33" t="s">
        <v>2</v>
      </c>
      <c r="B20045" s="33" t="s">
        <v>53</v>
      </c>
      <c r="C20045" s="33"/>
      <c r="D20045" s="33" t="s">
        <v>553</v>
      </c>
      <c r="E20045" t="str">
        <f t="shared" si="317"/>
        <v>No Data</v>
      </c>
    </row>
    <row r="20046" spans="1:5" x14ac:dyDescent="0.3">
      <c r="A20046" s="33" t="s">
        <v>2</v>
      </c>
      <c r="B20046" s="33" t="s">
        <v>53</v>
      </c>
      <c r="C20046" s="33"/>
      <c r="D20046" s="33" t="s">
        <v>1413</v>
      </c>
      <c r="E20046" t="str">
        <f t="shared" si="317"/>
        <v>No Data</v>
      </c>
    </row>
    <row r="20047" spans="1:5" x14ac:dyDescent="0.3">
      <c r="A20047" s="33" t="s">
        <v>0</v>
      </c>
      <c r="B20047" s="33" t="s">
        <v>54</v>
      </c>
      <c r="C20047" s="33">
        <v>114070</v>
      </c>
      <c r="D20047" s="33" t="s">
        <v>7230</v>
      </c>
      <c r="E20047" t="str">
        <f t="shared" si="317"/>
        <v>$100K-$125K</v>
      </c>
    </row>
    <row r="20048" spans="1:5" x14ac:dyDescent="0.3">
      <c r="A20048" s="33" t="s">
        <v>2</v>
      </c>
      <c r="B20048" s="33" t="s">
        <v>53</v>
      </c>
      <c r="C20048" s="33"/>
      <c r="D20048" s="33" t="s">
        <v>7231</v>
      </c>
      <c r="E20048" t="str">
        <f t="shared" si="317"/>
        <v>No Data</v>
      </c>
    </row>
    <row r="20049" spans="1:5" x14ac:dyDescent="0.3">
      <c r="A20049" s="33" t="s">
        <v>0</v>
      </c>
      <c r="B20049" s="33" t="s">
        <v>53</v>
      </c>
      <c r="C20049" s="33">
        <v>175000</v>
      </c>
      <c r="D20049" s="33" t="s">
        <v>621</v>
      </c>
      <c r="E20049" t="str">
        <f t="shared" si="317"/>
        <v>$125K-$200K</v>
      </c>
    </row>
    <row r="20050" spans="1:5" x14ac:dyDescent="0.3">
      <c r="A20050" s="33" t="s">
        <v>4</v>
      </c>
      <c r="B20050" s="33" t="s">
        <v>53</v>
      </c>
      <c r="C20050" s="33"/>
      <c r="D20050" s="33" t="s">
        <v>2973</v>
      </c>
      <c r="E20050" t="str">
        <f t="shared" si="317"/>
        <v>No Data</v>
      </c>
    </row>
    <row r="20051" spans="1:5" x14ac:dyDescent="0.3">
      <c r="A20051" s="33" t="s">
        <v>0</v>
      </c>
      <c r="B20051" s="33" t="s">
        <v>53</v>
      </c>
      <c r="C20051" s="33">
        <v>224500</v>
      </c>
      <c r="D20051" s="33" t="s">
        <v>217</v>
      </c>
      <c r="E20051" t="str">
        <f t="shared" si="317"/>
        <v>&gt;$200K</v>
      </c>
    </row>
    <row r="20052" spans="1:5" x14ac:dyDescent="0.3">
      <c r="A20052" s="33" t="s">
        <v>0</v>
      </c>
      <c r="B20052" s="33" t="s">
        <v>53</v>
      </c>
      <c r="C20052" s="33"/>
      <c r="D20052" s="33" t="s">
        <v>516</v>
      </c>
      <c r="E20052" t="str">
        <f t="shared" si="317"/>
        <v>No Data</v>
      </c>
    </row>
    <row r="20053" spans="1:5" x14ac:dyDescent="0.3">
      <c r="A20053" s="33" t="s">
        <v>0</v>
      </c>
      <c r="B20053" s="33" t="s">
        <v>53</v>
      </c>
      <c r="C20053" s="33">
        <v>144234</v>
      </c>
      <c r="D20053" s="33" t="s">
        <v>7232</v>
      </c>
      <c r="E20053" t="str">
        <f t="shared" si="317"/>
        <v>$125K-$200K</v>
      </c>
    </row>
    <row r="20054" spans="1:5" x14ac:dyDescent="0.3">
      <c r="A20054" s="33" t="s">
        <v>0</v>
      </c>
      <c r="B20054" s="33" t="s">
        <v>53</v>
      </c>
      <c r="C20054" s="33"/>
      <c r="D20054" s="33" t="s">
        <v>299</v>
      </c>
      <c r="E20054" t="str">
        <f t="shared" si="317"/>
        <v>No Data</v>
      </c>
    </row>
    <row r="20055" spans="1:5" x14ac:dyDescent="0.3">
      <c r="A20055" s="33" t="s">
        <v>4</v>
      </c>
      <c r="B20055" s="33" t="s">
        <v>53</v>
      </c>
      <c r="C20055" s="33">
        <v>125000</v>
      </c>
      <c r="D20055" s="33" t="s">
        <v>3314</v>
      </c>
      <c r="E20055" t="str">
        <f t="shared" si="317"/>
        <v>$100K-$125K</v>
      </c>
    </row>
    <row r="20056" spans="1:5" x14ac:dyDescent="0.3">
      <c r="A20056" s="33" t="s">
        <v>4</v>
      </c>
      <c r="B20056" s="33" t="s">
        <v>53</v>
      </c>
      <c r="C20056" s="33"/>
      <c r="D20056" s="33" t="s">
        <v>287</v>
      </c>
      <c r="E20056" t="str">
        <f t="shared" si="317"/>
        <v>No Data</v>
      </c>
    </row>
    <row r="20057" spans="1:5" x14ac:dyDescent="0.3">
      <c r="A20057" s="33" t="s">
        <v>0</v>
      </c>
      <c r="B20057" s="33" t="s">
        <v>53</v>
      </c>
      <c r="C20057" s="33">
        <v>110000</v>
      </c>
      <c r="D20057" s="33" t="s">
        <v>7233</v>
      </c>
      <c r="E20057" t="str">
        <f t="shared" si="317"/>
        <v>$100K-$125K</v>
      </c>
    </row>
    <row r="20058" spans="1:5" x14ac:dyDescent="0.3">
      <c r="A20058" s="33" t="s">
        <v>2</v>
      </c>
      <c r="B20058" s="33" t="s">
        <v>57</v>
      </c>
      <c r="C20058" s="33"/>
      <c r="D20058" s="33" t="s">
        <v>454</v>
      </c>
      <c r="E20058" t="str">
        <f t="shared" si="317"/>
        <v>No Data</v>
      </c>
    </row>
    <row r="20059" spans="1:5" x14ac:dyDescent="0.3">
      <c r="A20059" s="33" t="s">
        <v>66</v>
      </c>
      <c r="B20059" s="33" t="s">
        <v>68</v>
      </c>
      <c r="C20059" s="33"/>
      <c r="D20059" s="33" t="s">
        <v>7234</v>
      </c>
      <c r="E20059" t="str">
        <f t="shared" si="317"/>
        <v>No Data</v>
      </c>
    </row>
    <row r="20060" spans="1:5" x14ac:dyDescent="0.3">
      <c r="A20060" s="33" t="s">
        <v>4</v>
      </c>
      <c r="B20060" s="33" t="s">
        <v>68</v>
      </c>
      <c r="C20060" s="33">
        <v>96773</v>
      </c>
      <c r="D20060" s="33" t="s">
        <v>7235</v>
      </c>
      <c r="E20060" t="str">
        <f t="shared" si="317"/>
        <v>$75K-$100K</v>
      </c>
    </row>
    <row r="20061" spans="1:5" x14ac:dyDescent="0.3">
      <c r="A20061" s="33" t="s">
        <v>0</v>
      </c>
      <c r="B20061" s="33" t="s">
        <v>53</v>
      </c>
      <c r="C20061" s="33">
        <v>177820</v>
      </c>
      <c r="D20061" s="33" t="s">
        <v>3452</v>
      </c>
      <c r="E20061" t="str">
        <f t="shared" si="317"/>
        <v>$125K-$200K</v>
      </c>
    </row>
    <row r="20062" spans="1:5" x14ac:dyDescent="0.3">
      <c r="A20062" s="33" t="s">
        <v>128</v>
      </c>
      <c r="B20062" s="33" t="s">
        <v>53</v>
      </c>
      <c r="C20062" s="33">
        <v>126000</v>
      </c>
      <c r="D20062" s="33" t="s">
        <v>234</v>
      </c>
      <c r="E20062" t="str">
        <f t="shared" si="317"/>
        <v>$125K-$200K</v>
      </c>
    </row>
    <row r="20063" spans="1:5" x14ac:dyDescent="0.3">
      <c r="A20063" s="33" t="s">
        <v>0</v>
      </c>
      <c r="B20063" s="33" t="s">
        <v>53</v>
      </c>
      <c r="C20063" s="33">
        <v>125000</v>
      </c>
      <c r="D20063" s="33" t="s">
        <v>1187</v>
      </c>
      <c r="E20063" t="str">
        <f t="shared" si="317"/>
        <v>$100K-$125K</v>
      </c>
    </row>
    <row r="20064" spans="1:5" x14ac:dyDescent="0.3">
      <c r="A20064" s="33" t="s">
        <v>0</v>
      </c>
      <c r="B20064" s="33" t="s">
        <v>73</v>
      </c>
      <c r="C20064" s="33">
        <v>157500</v>
      </c>
      <c r="D20064" s="33" t="s">
        <v>1565</v>
      </c>
      <c r="E20064" t="str">
        <f t="shared" si="317"/>
        <v>$125K-$200K</v>
      </c>
    </row>
    <row r="20065" spans="1:5" x14ac:dyDescent="0.3">
      <c r="A20065" s="33" t="s">
        <v>2</v>
      </c>
      <c r="B20065" s="33" t="s">
        <v>53</v>
      </c>
      <c r="C20065" s="33"/>
      <c r="D20065" s="33" t="s">
        <v>7236</v>
      </c>
      <c r="E20065" t="str">
        <f t="shared" si="317"/>
        <v>No Data</v>
      </c>
    </row>
    <row r="20066" spans="1:5" x14ac:dyDescent="0.3">
      <c r="A20066" s="33" t="s">
        <v>2</v>
      </c>
      <c r="B20066" s="33" t="s">
        <v>53</v>
      </c>
      <c r="C20066" s="33">
        <v>74395</v>
      </c>
      <c r="D20066" s="33" t="s">
        <v>4723</v>
      </c>
      <c r="E20066" t="str">
        <f t="shared" si="317"/>
        <v>&lt;$75K</v>
      </c>
    </row>
    <row r="20067" spans="1:5" x14ac:dyDescent="0.3">
      <c r="A20067" s="33" t="s">
        <v>2</v>
      </c>
      <c r="B20067" s="33" t="s">
        <v>53</v>
      </c>
      <c r="C20067" s="33"/>
      <c r="D20067" s="33" t="s">
        <v>4726</v>
      </c>
      <c r="E20067" t="str">
        <f t="shared" si="317"/>
        <v>No Data</v>
      </c>
    </row>
    <row r="20068" spans="1:5" x14ac:dyDescent="0.3">
      <c r="A20068" s="33" t="s">
        <v>0</v>
      </c>
      <c r="B20068" s="33" t="s">
        <v>53</v>
      </c>
      <c r="C20068" s="33"/>
      <c r="D20068" s="33" t="s">
        <v>258</v>
      </c>
      <c r="E20068" t="str">
        <f t="shared" si="317"/>
        <v>No Data</v>
      </c>
    </row>
    <row r="20069" spans="1:5" x14ac:dyDescent="0.3">
      <c r="A20069" s="33" t="s">
        <v>66</v>
      </c>
      <c r="B20069" s="33" t="s">
        <v>53</v>
      </c>
      <c r="C20069" s="33"/>
      <c r="D20069" s="33" t="s">
        <v>4511</v>
      </c>
      <c r="E20069" t="str">
        <f t="shared" si="317"/>
        <v>No Data</v>
      </c>
    </row>
    <row r="20070" spans="1:5" x14ac:dyDescent="0.3">
      <c r="A20070" s="33" t="s">
        <v>0</v>
      </c>
      <c r="B20070" s="33" t="s">
        <v>53</v>
      </c>
      <c r="C20070" s="33">
        <v>178500</v>
      </c>
      <c r="D20070" s="33" t="s">
        <v>217</v>
      </c>
      <c r="E20070" t="str">
        <f t="shared" si="317"/>
        <v>$125K-$200K</v>
      </c>
    </row>
    <row r="20071" spans="1:5" x14ac:dyDescent="0.3">
      <c r="A20071" s="33" t="s">
        <v>2</v>
      </c>
      <c r="B20071" s="33" t="s">
        <v>64</v>
      </c>
      <c r="C20071" s="33">
        <v>64800</v>
      </c>
      <c r="D20071" s="33" t="s">
        <v>1084</v>
      </c>
      <c r="E20071" t="str">
        <f t="shared" si="317"/>
        <v>&lt;$75K</v>
      </c>
    </row>
    <row r="20072" spans="1:5" x14ac:dyDescent="0.3">
      <c r="A20072" s="33" t="s">
        <v>0</v>
      </c>
      <c r="B20072" s="33" t="s">
        <v>54</v>
      </c>
      <c r="C20072" s="33">
        <v>145000</v>
      </c>
      <c r="D20072" s="33" t="s">
        <v>2785</v>
      </c>
      <c r="E20072" t="str">
        <f t="shared" si="317"/>
        <v>$125K-$200K</v>
      </c>
    </row>
    <row r="20073" spans="1:5" x14ac:dyDescent="0.3">
      <c r="A20073" s="33" t="s">
        <v>125</v>
      </c>
      <c r="B20073" s="33" t="s">
        <v>88</v>
      </c>
      <c r="C20073" s="33">
        <v>111202</v>
      </c>
      <c r="D20073" s="33" t="s">
        <v>2197</v>
      </c>
      <c r="E20073" t="str">
        <f t="shared" si="317"/>
        <v>$100K-$125K</v>
      </c>
    </row>
    <row r="20074" spans="1:5" x14ac:dyDescent="0.3">
      <c r="A20074" s="33" t="s">
        <v>2</v>
      </c>
      <c r="B20074" s="33" t="s">
        <v>53</v>
      </c>
      <c r="C20074" s="33"/>
      <c r="D20074" s="33" t="s">
        <v>7237</v>
      </c>
      <c r="E20074" t="str">
        <f t="shared" si="317"/>
        <v>No Data</v>
      </c>
    </row>
    <row r="20075" spans="1:5" x14ac:dyDescent="0.3">
      <c r="A20075" s="33" t="s">
        <v>0</v>
      </c>
      <c r="B20075" s="33" t="s">
        <v>53</v>
      </c>
      <c r="C20075" s="33">
        <v>110808.953125</v>
      </c>
      <c r="D20075" s="33" t="s">
        <v>7238</v>
      </c>
      <c r="E20075" t="str">
        <f t="shared" si="317"/>
        <v>$100K-$125K</v>
      </c>
    </row>
    <row r="20076" spans="1:5" x14ac:dyDescent="0.3">
      <c r="A20076" s="33" t="s">
        <v>2</v>
      </c>
      <c r="B20076" s="33" t="s">
        <v>53</v>
      </c>
      <c r="C20076" s="33"/>
      <c r="D20076" s="33" t="s">
        <v>1279</v>
      </c>
      <c r="E20076" t="str">
        <f t="shared" si="317"/>
        <v>No Data</v>
      </c>
    </row>
    <row r="20077" spans="1:5" x14ac:dyDescent="0.3">
      <c r="A20077" s="33" t="s">
        <v>4</v>
      </c>
      <c r="B20077" s="33" t="s">
        <v>65</v>
      </c>
      <c r="C20077" s="33">
        <v>96773</v>
      </c>
      <c r="D20077" s="33" t="s">
        <v>2879</v>
      </c>
      <c r="E20077" t="str">
        <f t="shared" si="317"/>
        <v>$75K-$100K</v>
      </c>
    </row>
    <row r="20078" spans="1:5" x14ac:dyDescent="0.3">
      <c r="A20078" s="33" t="s">
        <v>4</v>
      </c>
      <c r="B20078" s="33" t="s">
        <v>53</v>
      </c>
      <c r="C20078" s="33"/>
      <c r="D20078" s="33" t="s">
        <v>7239</v>
      </c>
      <c r="E20078" t="str">
        <f t="shared" si="317"/>
        <v>No Data</v>
      </c>
    </row>
    <row r="20079" spans="1:5" x14ac:dyDescent="0.3">
      <c r="A20079" s="33" t="s">
        <v>0</v>
      </c>
      <c r="B20079" s="33" t="s">
        <v>53</v>
      </c>
      <c r="C20079" s="33">
        <v>90000</v>
      </c>
      <c r="D20079" s="33" t="s">
        <v>987</v>
      </c>
      <c r="E20079" t="str">
        <f t="shared" si="317"/>
        <v>$75K-$100K</v>
      </c>
    </row>
    <row r="20080" spans="1:5" x14ac:dyDescent="0.3">
      <c r="A20080" s="33" t="s">
        <v>2</v>
      </c>
      <c r="B20080" s="33" t="s">
        <v>54</v>
      </c>
      <c r="C20080" s="33">
        <v>70000</v>
      </c>
      <c r="D20080" s="33" t="s">
        <v>7240</v>
      </c>
      <c r="E20080" t="str">
        <f t="shared" si="317"/>
        <v>&lt;$75K</v>
      </c>
    </row>
    <row r="20081" spans="1:5" x14ac:dyDescent="0.3">
      <c r="A20081" s="33" t="s">
        <v>4</v>
      </c>
      <c r="B20081" s="33" t="s">
        <v>53</v>
      </c>
      <c r="C20081" s="33">
        <v>137000</v>
      </c>
      <c r="D20081" s="33" t="s">
        <v>989</v>
      </c>
      <c r="E20081" t="str">
        <f t="shared" si="317"/>
        <v>$125K-$200K</v>
      </c>
    </row>
    <row r="20082" spans="1:5" x14ac:dyDescent="0.3">
      <c r="A20082" s="33" t="s">
        <v>125</v>
      </c>
      <c r="B20082" s="33" t="s">
        <v>53</v>
      </c>
      <c r="C20082" s="33">
        <v>100000</v>
      </c>
      <c r="D20082" s="33" t="s">
        <v>2051</v>
      </c>
      <c r="E20082" t="str">
        <f t="shared" si="317"/>
        <v>$75K-$100K</v>
      </c>
    </row>
    <row r="20083" spans="1:5" x14ac:dyDescent="0.3">
      <c r="A20083" s="33" t="s">
        <v>0</v>
      </c>
      <c r="B20083" s="33" t="s">
        <v>53</v>
      </c>
      <c r="C20083" s="33"/>
      <c r="D20083" s="33" t="s">
        <v>258</v>
      </c>
      <c r="E20083" t="str">
        <f t="shared" si="317"/>
        <v>No Data</v>
      </c>
    </row>
    <row r="20084" spans="1:5" x14ac:dyDescent="0.3">
      <c r="A20084" s="33" t="s">
        <v>2</v>
      </c>
      <c r="B20084" s="33" t="s">
        <v>53</v>
      </c>
      <c r="C20084" s="33"/>
      <c r="D20084" s="33" t="s">
        <v>268</v>
      </c>
      <c r="E20084" t="str">
        <f t="shared" si="317"/>
        <v>No Data</v>
      </c>
    </row>
    <row r="20085" spans="1:5" x14ac:dyDescent="0.3">
      <c r="A20085" s="33" t="s">
        <v>0</v>
      </c>
      <c r="B20085" s="33" t="s">
        <v>53</v>
      </c>
      <c r="C20085" s="33">
        <v>95000</v>
      </c>
      <c r="D20085" s="33" t="s">
        <v>7241</v>
      </c>
      <c r="E20085" t="str">
        <f t="shared" si="317"/>
        <v>$75K-$100K</v>
      </c>
    </row>
    <row r="20086" spans="1:5" x14ac:dyDescent="0.3">
      <c r="A20086" s="33" t="s">
        <v>0</v>
      </c>
      <c r="B20086" s="33" t="s">
        <v>53</v>
      </c>
      <c r="C20086" s="33">
        <v>190500</v>
      </c>
      <c r="D20086" s="33" t="s">
        <v>845</v>
      </c>
      <c r="E20086" t="str">
        <f t="shared" si="317"/>
        <v>$125K-$200K</v>
      </c>
    </row>
    <row r="20087" spans="1:5" x14ac:dyDescent="0.3">
      <c r="A20087" s="33" t="s">
        <v>4</v>
      </c>
      <c r="B20087" s="33" t="s">
        <v>53</v>
      </c>
      <c r="C20087" s="33">
        <v>98500</v>
      </c>
      <c r="D20087" s="33" t="s">
        <v>7242</v>
      </c>
      <c r="E20087" t="str">
        <f t="shared" si="317"/>
        <v>$75K-$100K</v>
      </c>
    </row>
    <row r="20088" spans="1:5" x14ac:dyDescent="0.3">
      <c r="A20088" s="33" t="s">
        <v>4</v>
      </c>
      <c r="B20088" s="33" t="s">
        <v>72</v>
      </c>
      <c r="C20088" s="33">
        <v>249000</v>
      </c>
      <c r="D20088" s="33" t="s">
        <v>1434</v>
      </c>
      <c r="E20088" t="str">
        <f t="shared" si="317"/>
        <v>&gt;$200K</v>
      </c>
    </row>
    <row r="20089" spans="1:5" x14ac:dyDescent="0.3">
      <c r="A20089" s="33" t="s">
        <v>0</v>
      </c>
      <c r="B20089" s="33" t="s">
        <v>53</v>
      </c>
      <c r="C20089" s="33">
        <v>80025</v>
      </c>
      <c r="D20089" s="33" t="s">
        <v>609</v>
      </c>
      <c r="E20089" t="str">
        <f t="shared" si="317"/>
        <v>$75K-$100K</v>
      </c>
    </row>
    <row r="20090" spans="1:5" x14ac:dyDescent="0.3">
      <c r="A20090" s="33" t="s">
        <v>2</v>
      </c>
      <c r="B20090" s="33" t="s">
        <v>53</v>
      </c>
      <c r="C20090" s="33">
        <v>100700</v>
      </c>
      <c r="D20090" s="33" t="s">
        <v>516</v>
      </c>
      <c r="E20090" t="str">
        <f t="shared" si="317"/>
        <v>$100K-$125K</v>
      </c>
    </row>
    <row r="20091" spans="1:5" x14ac:dyDescent="0.3">
      <c r="A20091" s="33" t="s">
        <v>0</v>
      </c>
      <c r="B20091" s="33" t="s">
        <v>53</v>
      </c>
      <c r="C20091" s="33">
        <v>119569.5</v>
      </c>
      <c r="D20091" s="33" t="s">
        <v>1730</v>
      </c>
      <c r="E20091" t="str">
        <f t="shared" si="317"/>
        <v>$100K-$125K</v>
      </c>
    </row>
    <row r="20092" spans="1:5" x14ac:dyDescent="0.3">
      <c r="A20092" s="33" t="s">
        <v>1</v>
      </c>
      <c r="B20092" s="33" t="s">
        <v>53</v>
      </c>
      <c r="C20092" s="33"/>
      <c r="D20092" s="33" t="s">
        <v>258</v>
      </c>
      <c r="E20092" t="str">
        <f t="shared" si="317"/>
        <v>No Data</v>
      </c>
    </row>
    <row r="20093" spans="1:5" x14ac:dyDescent="0.3">
      <c r="A20093" s="33" t="s">
        <v>128</v>
      </c>
      <c r="B20093" s="33" t="s">
        <v>53</v>
      </c>
      <c r="C20093" s="33">
        <v>187500</v>
      </c>
      <c r="D20093" s="33" t="s">
        <v>1426</v>
      </c>
      <c r="E20093" t="str">
        <f t="shared" si="317"/>
        <v>$125K-$200K</v>
      </c>
    </row>
    <row r="20094" spans="1:5" x14ac:dyDescent="0.3">
      <c r="A20094" s="33" t="s">
        <v>4</v>
      </c>
      <c r="B20094" s="33" t="s">
        <v>81</v>
      </c>
      <c r="C20094" s="33">
        <v>90000</v>
      </c>
      <c r="D20094" s="33" t="s">
        <v>6686</v>
      </c>
      <c r="E20094" t="str">
        <f t="shared" si="317"/>
        <v>$75K-$100K</v>
      </c>
    </row>
    <row r="20095" spans="1:5" x14ac:dyDescent="0.3">
      <c r="A20095" s="33" t="s">
        <v>125</v>
      </c>
      <c r="B20095" s="33" t="s">
        <v>53</v>
      </c>
      <c r="C20095" s="33"/>
      <c r="D20095" s="33" t="s">
        <v>302</v>
      </c>
      <c r="E20095" t="str">
        <f t="shared" si="317"/>
        <v>No Data</v>
      </c>
    </row>
    <row r="20096" spans="1:5" x14ac:dyDescent="0.3">
      <c r="A20096" s="33" t="s">
        <v>0</v>
      </c>
      <c r="B20096" s="33" t="s">
        <v>53</v>
      </c>
      <c r="C20096" s="33">
        <v>171000</v>
      </c>
      <c r="D20096" s="33" t="s">
        <v>415</v>
      </c>
      <c r="E20096" t="str">
        <f t="shared" si="317"/>
        <v>$125K-$200K</v>
      </c>
    </row>
    <row r="20097" spans="1:5" x14ac:dyDescent="0.3">
      <c r="A20097" s="33" t="s">
        <v>0</v>
      </c>
      <c r="B20097" s="33" t="s">
        <v>53</v>
      </c>
      <c r="C20097" s="33">
        <v>110000</v>
      </c>
      <c r="D20097" s="33" t="s">
        <v>4587</v>
      </c>
      <c r="E20097" t="str">
        <f t="shared" si="317"/>
        <v>$100K-$125K</v>
      </c>
    </row>
    <row r="20098" spans="1:5" x14ac:dyDescent="0.3">
      <c r="A20098" s="33" t="s">
        <v>0</v>
      </c>
      <c r="B20098" s="33" t="s">
        <v>53</v>
      </c>
      <c r="C20098" s="33">
        <v>300000</v>
      </c>
      <c r="D20098" s="33" t="s">
        <v>499</v>
      </c>
      <c r="E20098" t="str">
        <f t="shared" si="317"/>
        <v>&gt;$200K</v>
      </c>
    </row>
    <row r="20099" spans="1:5" x14ac:dyDescent="0.3">
      <c r="A20099" s="33" t="s">
        <v>125</v>
      </c>
      <c r="B20099" s="33" t="s">
        <v>53</v>
      </c>
      <c r="C20099" s="33">
        <v>72500</v>
      </c>
      <c r="D20099" s="33" t="s">
        <v>7243</v>
      </c>
      <c r="E20099" t="str">
        <f t="shared" ref="E20099:E20162" si="318">_xlfn.XLOOKUP(C20099,$H$16:$H$21,$G$16:$G$21,,1)</f>
        <v>&lt;$75K</v>
      </c>
    </row>
    <row r="20100" spans="1:5" x14ac:dyDescent="0.3">
      <c r="A20100" s="33" t="s">
        <v>0</v>
      </c>
      <c r="B20100" s="33" t="s">
        <v>54</v>
      </c>
      <c r="C20100" s="33">
        <v>155000</v>
      </c>
      <c r="D20100" s="33" t="s">
        <v>232</v>
      </c>
      <c r="E20100" t="str">
        <f t="shared" si="318"/>
        <v>$125K-$200K</v>
      </c>
    </row>
    <row r="20101" spans="1:5" x14ac:dyDescent="0.3">
      <c r="A20101" s="33" t="s">
        <v>2</v>
      </c>
      <c r="B20101" s="33" t="s">
        <v>53</v>
      </c>
      <c r="C20101" s="33"/>
      <c r="D20101" s="33" t="s">
        <v>7244</v>
      </c>
      <c r="E20101" t="str">
        <f t="shared" si="318"/>
        <v>No Data</v>
      </c>
    </row>
    <row r="20102" spans="1:5" x14ac:dyDescent="0.3">
      <c r="A20102" s="33" t="s">
        <v>2</v>
      </c>
      <c r="B20102" s="33" t="s">
        <v>53</v>
      </c>
      <c r="C20102" s="33">
        <v>95000</v>
      </c>
      <c r="D20102" s="33" t="s">
        <v>7245</v>
      </c>
      <c r="E20102" t="str">
        <f t="shared" si="318"/>
        <v>$75K-$100K</v>
      </c>
    </row>
    <row r="20103" spans="1:5" x14ac:dyDescent="0.3">
      <c r="A20103" s="33" t="s">
        <v>2</v>
      </c>
      <c r="B20103" s="33" t="s">
        <v>53</v>
      </c>
      <c r="C20103" s="33"/>
      <c r="D20103" s="33" t="s">
        <v>7246</v>
      </c>
      <c r="E20103" t="str">
        <f t="shared" si="318"/>
        <v>No Data</v>
      </c>
    </row>
    <row r="20104" spans="1:5" x14ac:dyDescent="0.3">
      <c r="A20104" s="33" t="s">
        <v>125</v>
      </c>
      <c r="B20104" s="33" t="s">
        <v>70</v>
      </c>
      <c r="C20104" s="33">
        <v>89100</v>
      </c>
      <c r="D20104" s="33" t="s">
        <v>5471</v>
      </c>
      <c r="E20104" t="str">
        <f t="shared" si="318"/>
        <v>$75K-$100K</v>
      </c>
    </row>
    <row r="20105" spans="1:5" x14ac:dyDescent="0.3">
      <c r="A20105" s="33" t="s">
        <v>0</v>
      </c>
      <c r="B20105" s="33" t="s">
        <v>53</v>
      </c>
      <c r="C20105" s="33">
        <v>183310</v>
      </c>
      <c r="D20105" s="33" t="s">
        <v>1784</v>
      </c>
      <c r="E20105" t="str">
        <f t="shared" si="318"/>
        <v>$125K-$200K</v>
      </c>
    </row>
    <row r="20106" spans="1:5" x14ac:dyDescent="0.3">
      <c r="A20106" s="33" t="s">
        <v>2</v>
      </c>
      <c r="B20106" s="33" t="s">
        <v>53</v>
      </c>
      <c r="C20106" s="33">
        <v>82500</v>
      </c>
      <c r="D20106" s="33" t="s">
        <v>2667</v>
      </c>
      <c r="E20106" t="str">
        <f t="shared" si="318"/>
        <v>$75K-$100K</v>
      </c>
    </row>
    <row r="20107" spans="1:5" x14ac:dyDescent="0.3">
      <c r="A20107" s="33" t="s">
        <v>2</v>
      </c>
      <c r="B20107" s="33" t="s">
        <v>54</v>
      </c>
      <c r="C20107" s="33"/>
      <c r="D20107" s="33" t="s">
        <v>2604</v>
      </c>
      <c r="E20107" t="str">
        <f t="shared" si="318"/>
        <v>No Data</v>
      </c>
    </row>
    <row r="20108" spans="1:5" x14ac:dyDescent="0.3">
      <c r="A20108" s="33" t="s">
        <v>0</v>
      </c>
      <c r="B20108" s="33" t="s">
        <v>53</v>
      </c>
      <c r="C20108" s="33">
        <v>70000</v>
      </c>
      <c r="D20108" s="33" t="s">
        <v>248</v>
      </c>
      <c r="E20108" t="str">
        <f t="shared" si="318"/>
        <v>&lt;$75K</v>
      </c>
    </row>
    <row r="20109" spans="1:5" x14ac:dyDescent="0.3">
      <c r="A20109" s="33" t="s">
        <v>4</v>
      </c>
      <c r="B20109" s="33" t="s">
        <v>53</v>
      </c>
      <c r="C20109" s="33"/>
      <c r="D20109" s="33" t="s">
        <v>268</v>
      </c>
      <c r="E20109" t="str">
        <f t="shared" si="318"/>
        <v>No Data</v>
      </c>
    </row>
    <row r="20110" spans="1:5" x14ac:dyDescent="0.3">
      <c r="A20110" s="33" t="s">
        <v>2</v>
      </c>
      <c r="B20110" s="33" t="s">
        <v>53</v>
      </c>
      <c r="C20110" s="33"/>
      <c r="D20110" s="33" t="s">
        <v>1892</v>
      </c>
      <c r="E20110" t="str">
        <f t="shared" si="318"/>
        <v>No Data</v>
      </c>
    </row>
    <row r="20111" spans="1:5" x14ac:dyDescent="0.3">
      <c r="A20111" s="33" t="s">
        <v>52</v>
      </c>
      <c r="B20111" s="33" t="s">
        <v>53</v>
      </c>
      <c r="C20111" s="33">
        <v>72500</v>
      </c>
      <c r="D20111" s="33" t="s">
        <v>252</v>
      </c>
      <c r="E20111" t="str">
        <f t="shared" si="318"/>
        <v>&lt;$75K</v>
      </c>
    </row>
    <row r="20112" spans="1:5" x14ac:dyDescent="0.3">
      <c r="A20112" s="33" t="s">
        <v>2</v>
      </c>
      <c r="B20112" s="33" t="s">
        <v>105</v>
      </c>
      <c r="C20112" s="33">
        <v>79200</v>
      </c>
      <c r="D20112" s="33" t="s">
        <v>1091</v>
      </c>
      <c r="E20112" t="str">
        <f t="shared" si="318"/>
        <v>$75K-$100K</v>
      </c>
    </row>
    <row r="20113" spans="1:5" x14ac:dyDescent="0.3">
      <c r="A20113" s="33" t="s">
        <v>4</v>
      </c>
      <c r="B20113" s="33" t="s">
        <v>53</v>
      </c>
      <c r="C20113" s="33"/>
      <c r="D20113" s="33" t="s">
        <v>7247</v>
      </c>
      <c r="E20113" t="str">
        <f t="shared" si="318"/>
        <v>No Data</v>
      </c>
    </row>
    <row r="20114" spans="1:5" x14ac:dyDescent="0.3">
      <c r="A20114" s="33" t="s">
        <v>0</v>
      </c>
      <c r="B20114" s="33" t="s">
        <v>53</v>
      </c>
      <c r="C20114" s="33">
        <v>115000</v>
      </c>
      <c r="D20114" s="33" t="s">
        <v>326</v>
      </c>
      <c r="E20114" t="str">
        <f t="shared" si="318"/>
        <v>$100K-$125K</v>
      </c>
    </row>
    <row r="20115" spans="1:5" x14ac:dyDescent="0.3">
      <c r="A20115" s="33" t="s">
        <v>0</v>
      </c>
      <c r="B20115" s="33" t="s">
        <v>54</v>
      </c>
      <c r="C20115" s="33"/>
      <c r="D20115" s="33" t="s">
        <v>258</v>
      </c>
      <c r="E20115" t="str">
        <f t="shared" si="318"/>
        <v>No Data</v>
      </c>
    </row>
    <row r="20116" spans="1:5" x14ac:dyDescent="0.3">
      <c r="A20116" s="33" t="s">
        <v>2</v>
      </c>
      <c r="B20116" s="33" t="s">
        <v>53</v>
      </c>
      <c r="C20116" s="33"/>
      <c r="D20116" s="33" t="s">
        <v>268</v>
      </c>
      <c r="E20116" t="str">
        <f t="shared" si="318"/>
        <v>No Data</v>
      </c>
    </row>
    <row r="20117" spans="1:5" x14ac:dyDescent="0.3">
      <c r="A20117" s="33" t="s">
        <v>2</v>
      </c>
      <c r="B20117" s="33" t="s">
        <v>53</v>
      </c>
      <c r="C20117" s="33"/>
      <c r="D20117" s="33" t="s">
        <v>3017</v>
      </c>
      <c r="E20117" t="str">
        <f t="shared" si="318"/>
        <v>No Data</v>
      </c>
    </row>
    <row r="20118" spans="1:5" x14ac:dyDescent="0.3">
      <c r="A20118" s="33" t="s">
        <v>2</v>
      </c>
      <c r="B20118" s="33" t="s">
        <v>53</v>
      </c>
      <c r="C20118" s="33">
        <v>170000</v>
      </c>
      <c r="D20118" s="33" t="s">
        <v>2123</v>
      </c>
      <c r="E20118" t="str">
        <f t="shared" si="318"/>
        <v>$125K-$200K</v>
      </c>
    </row>
    <row r="20119" spans="1:5" x14ac:dyDescent="0.3">
      <c r="A20119" s="33" t="s">
        <v>0</v>
      </c>
      <c r="B20119" s="33" t="s">
        <v>53</v>
      </c>
      <c r="C20119" s="33"/>
      <c r="D20119" s="33" t="s">
        <v>249</v>
      </c>
      <c r="E20119" t="str">
        <f t="shared" si="318"/>
        <v>No Data</v>
      </c>
    </row>
    <row r="20120" spans="1:5" x14ac:dyDescent="0.3">
      <c r="A20120" s="33" t="s">
        <v>4</v>
      </c>
      <c r="B20120" s="33" t="s">
        <v>54</v>
      </c>
      <c r="C20120" s="33"/>
      <c r="D20120" s="33" t="s">
        <v>7248</v>
      </c>
      <c r="E20120" t="str">
        <f t="shared" si="318"/>
        <v>No Data</v>
      </c>
    </row>
    <row r="20121" spans="1:5" x14ac:dyDescent="0.3">
      <c r="A20121" s="33" t="s">
        <v>4</v>
      </c>
      <c r="B20121" s="33" t="s">
        <v>83</v>
      </c>
      <c r="C20121" s="33">
        <v>97444</v>
      </c>
      <c r="D20121" s="33" t="s">
        <v>932</v>
      </c>
      <c r="E20121" t="str">
        <f t="shared" si="318"/>
        <v>$75K-$100K</v>
      </c>
    </row>
    <row r="20122" spans="1:5" x14ac:dyDescent="0.3">
      <c r="A20122" s="33" t="s">
        <v>0</v>
      </c>
      <c r="B20122" s="33" t="s">
        <v>53</v>
      </c>
      <c r="C20122" s="33">
        <v>204000</v>
      </c>
      <c r="D20122" s="33" t="s">
        <v>680</v>
      </c>
      <c r="E20122" t="str">
        <f t="shared" si="318"/>
        <v>&gt;$200K</v>
      </c>
    </row>
    <row r="20123" spans="1:5" x14ac:dyDescent="0.3">
      <c r="A20123" s="33" t="s">
        <v>2</v>
      </c>
      <c r="B20123" s="33" t="s">
        <v>53</v>
      </c>
      <c r="C20123" s="33">
        <v>86500</v>
      </c>
      <c r="D20123" s="33" t="s">
        <v>520</v>
      </c>
      <c r="E20123" t="str">
        <f t="shared" si="318"/>
        <v>$75K-$100K</v>
      </c>
    </row>
    <row r="20124" spans="1:5" x14ac:dyDescent="0.3">
      <c r="A20124" s="33" t="s">
        <v>125</v>
      </c>
      <c r="B20124" s="33" t="s">
        <v>53</v>
      </c>
      <c r="C20124" s="33">
        <v>115000</v>
      </c>
      <c r="D20124" s="33" t="s">
        <v>3050</v>
      </c>
      <c r="E20124" t="str">
        <f t="shared" si="318"/>
        <v>$100K-$125K</v>
      </c>
    </row>
    <row r="20125" spans="1:5" x14ac:dyDescent="0.3">
      <c r="A20125" s="33" t="s">
        <v>129</v>
      </c>
      <c r="B20125" s="33" t="s">
        <v>110</v>
      </c>
      <c r="C20125" s="33">
        <v>156500</v>
      </c>
      <c r="D20125" s="33" t="s">
        <v>3505</v>
      </c>
      <c r="E20125" t="str">
        <f t="shared" si="318"/>
        <v>$125K-$200K</v>
      </c>
    </row>
    <row r="20126" spans="1:5" x14ac:dyDescent="0.3">
      <c r="A20126" s="33" t="s">
        <v>0</v>
      </c>
      <c r="B20126" s="33" t="s">
        <v>53</v>
      </c>
      <c r="C20126" s="33"/>
      <c r="D20126" s="33" t="s">
        <v>258</v>
      </c>
      <c r="E20126" t="str">
        <f t="shared" si="318"/>
        <v>No Data</v>
      </c>
    </row>
    <row r="20127" spans="1:5" x14ac:dyDescent="0.3">
      <c r="A20127" s="33" t="s">
        <v>52</v>
      </c>
      <c r="B20127" s="33" t="s">
        <v>53</v>
      </c>
      <c r="C20127" s="33">
        <v>90000</v>
      </c>
      <c r="D20127" s="33" t="s">
        <v>3922</v>
      </c>
      <c r="E20127" t="str">
        <f t="shared" si="318"/>
        <v>$75K-$100K</v>
      </c>
    </row>
    <row r="20128" spans="1:5" x14ac:dyDescent="0.3">
      <c r="A20128" s="33" t="s">
        <v>52</v>
      </c>
      <c r="B20128" s="33" t="s">
        <v>81</v>
      </c>
      <c r="C20128" s="33">
        <v>64600</v>
      </c>
      <c r="D20128" s="33" t="s">
        <v>4404</v>
      </c>
      <c r="E20128" t="str">
        <f t="shared" si="318"/>
        <v>&lt;$75K</v>
      </c>
    </row>
    <row r="20129" spans="1:5" x14ac:dyDescent="0.3">
      <c r="A20129" s="33" t="s">
        <v>125</v>
      </c>
      <c r="B20129" s="33" t="s">
        <v>53</v>
      </c>
      <c r="C20129" s="33">
        <v>90000</v>
      </c>
      <c r="D20129" s="33" t="s">
        <v>2054</v>
      </c>
      <c r="E20129" t="str">
        <f t="shared" si="318"/>
        <v>$75K-$100K</v>
      </c>
    </row>
    <row r="20130" spans="1:5" x14ac:dyDescent="0.3">
      <c r="A20130" s="33" t="s">
        <v>128</v>
      </c>
      <c r="B20130" s="33" t="s">
        <v>53</v>
      </c>
      <c r="C20130" s="33">
        <v>182543.5</v>
      </c>
      <c r="D20130" s="33" t="s">
        <v>7249</v>
      </c>
      <c r="E20130" t="str">
        <f t="shared" si="318"/>
        <v>$125K-$200K</v>
      </c>
    </row>
    <row r="20131" spans="1:5" x14ac:dyDescent="0.3">
      <c r="A20131" s="33" t="s">
        <v>2</v>
      </c>
      <c r="B20131" s="33" t="s">
        <v>53</v>
      </c>
      <c r="C20131" s="33">
        <v>84157</v>
      </c>
      <c r="D20131" s="33" t="s">
        <v>7250</v>
      </c>
      <c r="E20131" t="str">
        <f t="shared" si="318"/>
        <v>$75K-$100K</v>
      </c>
    </row>
    <row r="20132" spans="1:5" x14ac:dyDescent="0.3">
      <c r="A20132" s="33" t="s">
        <v>126</v>
      </c>
      <c r="B20132" s="33" t="s">
        <v>105</v>
      </c>
      <c r="C20132" s="33">
        <v>147500</v>
      </c>
      <c r="D20132" s="33" t="s">
        <v>6334</v>
      </c>
      <c r="E20132" t="str">
        <f t="shared" si="318"/>
        <v>$125K-$200K</v>
      </c>
    </row>
    <row r="20133" spans="1:5" x14ac:dyDescent="0.3">
      <c r="A20133" s="33" t="s">
        <v>128</v>
      </c>
      <c r="B20133" s="33" t="s">
        <v>53</v>
      </c>
      <c r="C20133" s="33">
        <v>99150</v>
      </c>
      <c r="D20133" s="33" t="s">
        <v>294</v>
      </c>
      <c r="E20133" t="str">
        <f t="shared" si="318"/>
        <v>$75K-$100K</v>
      </c>
    </row>
    <row r="20134" spans="1:5" x14ac:dyDescent="0.3">
      <c r="A20134" s="33" t="s">
        <v>2</v>
      </c>
      <c r="B20134" s="33" t="s">
        <v>53</v>
      </c>
      <c r="C20134" s="33">
        <v>125000</v>
      </c>
      <c r="D20134" s="33" t="s">
        <v>7251</v>
      </c>
      <c r="E20134" t="str">
        <f t="shared" si="318"/>
        <v>$100K-$125K</v>
      </c>
    </row>
    <row r="20135" spans="1:5" x14ac:dyDescent="0.3">
      <c r="A20135" s="33" t="s">
        <v>4</v>
      </c>
      <c r="B20135" s="33" t="s">
        <v>54</v>
      </c>
      <c r="C20135" s="33">
        <v>135000</v>
      </c>
      <c r="D20135" s="33" t="s">
        <v>3104</v>
      </c>
      <c r="E20135" t="str">
        <f t="shared" si="318"/>
        <v>$125K-$200K</v>
      </c>
    </row>
    <row r="20136" spans="1:5" x14ac:dyDescent="0.3">
      <c r="A20136" s="33" t="s">
        <v>2</v>
      </c>
      <c r="B20136" s="33" t="s">
        <v>81</v>
      </c>
      <c r="C20136" s="33">
        <v>90000</v>
      </c>
      <c r="D20136" s="33" t="s">
        <v>717</v>
      </c>
      <c r="E20136" t="str">
        <f t="shared" si="318"/>
        <v>$75K-$100K</v>
      </c>
    </row>
    <row r="20137" spans="1:5" x14ac:dyDescent="0.3">
      <c r="A20137" s="33" t="s">
        <v>129</v>
      </c>
      <c r="B20137" s="33" t="s">
        <v>88</v>
      </c>
      <c r="C20137" s="33">
        <v>72000</v>
      </c>
      <c r="D20137" s="33" t="s">
        <v>3396</v>
      </c>
      <c r="E20137" t="str">
        <f t="shared" si="318"/>
        <v>&lt;$75K</v>
      </c>
    </row>
    <row r="20138" spans="1:5" x14ac:dyDescent="0.3">
      <c r="A20138" s="33" t="s">
        <v>2</v>
      </c>
      <c r="B20138" s="33" t="s">
        <v>53</v>
      </c>
      <c r="C20138" s="33"/>
      <c r="D20138" s="33" t="s">
        <v>268</v>
      </c>
      <c r="E20138" t="str">
        <f t="shared" si="318"/>
        <v>No Data</v>
      </c>
    </row>
    <row r="20139" spans="1:5" x14ac:dyDescent="0.3">
      <c r="A20139" s="33" t="s">
        <v>2</v>
      </c>
      <c r="B20139" s="33" t="s">
        <v>53</v>
      </c>
      <c r="C20139" s="33"/>
      <c r="D20139" s="33" t="s">
        <v>249</v>
      </c>
      <c r="E20139" t="str">
        <f t="shared" si="318"/>
        <v>No Data</v>
      </c>
    </row>
    <row r="20140" spans="1:5" x14ac:dyDescent="0.3">
      <c r="A20140" s="33" t="s">
        <v>0</v>
      </c>
      <c r="B20140" s="33" t="s">
        <v>53</v>
      </c>
      <c r="C20140" s="33">
        <v>150000</v>
      </c>
      <c r="D20140" s="33" t="s">
        <v>2086</v>
      </c>
      <c r="E20140" t="str">
        <f t="shared" si="318"/>
        <v>$125K-$200K</v>
      </c>
    </row>
    <row r="20141" spans="1:5" x14ac:dyDescent="0.3">
      <c r="A20141" s="33" t="s">
        <v>2</v>
      </c>
      <c r="B20141" s="33" t="s">
        <v>53</v>
      </c>
      <c r="C20141" s="33">
        <v>70000</v>
      </c>
      <c r="D20141" s="33" t="s">
        <v>6808</v>
      </c>
      <c r="E20141" t="str">
        <f t="shared" si="318"/>
        <v>&lt;$75K</v>
      </c>
    </row>
    <row r="20142" spans="1:5" x14ac:dyDescent="0.3">
      <c r="A20142" s="33" t="s">
        <v>2</v>
      </c>
      <c r="B20142" s="33" t="s">
        <v>53</v>
      </c>
      <c r="C20142" s="33"/>
      <c r="D20142" s="33" t="s">
        <v>7252</v>
      </c>
      <c r="E20142" t="str">
        <f t="shared" si="318"/>
        <v>No Data</v>
      </c>
    </row>
    <row r="20143" spans="1:5" x14ac:dyDescent="0.3">
      <c r="A20143" s="33" t="s">
        <v>0</v>
      </c>
      <c r="B20143" s="33" t="s">
        <v>53</v>
      </c>
      <c r="C20143" s="33">
        <v>119550</v>
      </c>
      <c r="D20143" s="33" t="s">
        <v>299</v>
      </c>
      <c r="E20143" t="str">
        <f t="shared" si="318"/>
        <v>$100K-$125K</v>
      </c>
    </row>
    <row r="20144" spans="1:5" x14ac:dyDescent="0.3">
      <c r="A20144" s="33" t="s">
        <v>2</v>
      </c>
      <c r="B20144" s="33" t="s">
        <v>53</v>
      </c>
      <c r="C20144" s="33">
        <v>75000</v>
      </c>
      <c r="D20144" s="33" t="s">
        <v>7158</v>
      </c>
      <c r="E20144" t="str">
        <f t="shared" si="318"/>
        <v>&lt;$75K</v>
      </c>
    </row>
    <row r="20145" spans="1:5" x14ac:dyDescent="0.3">
      <c r="A20145" s="33" t="s">
        <v>0</v>
      </c>
      <c r="B20145" s="33" t="s">
        <v>53</v>
      </c>
      <c r="C20145" s="33">
        <v>125000</v>
      </c>
      <c r="D20145" s="33" t="s">
        <v>7253</v>
      </c>
      <c r="E20145" t="str">
        <f t="shared" si="318"/>
        <v>$100K-$125K</v>
      </c>
    </row>
    <row r="20146" spans="1:5" x14ac:dyDescent="0.3">
      <c r="A20146" s="33" t="s">
        <v>129</v>
      </c>
      <c r="B20146" s="33" t="s">
        <v>96</v>
      </c>
      <c r="C20146" s="33">
        <v>86400</v>
      </c>
      <c r="D20146" s="33" t="s">
        <v>262</v>
      </c>
      <c r="E20146" t="str">
        <f t="shared" si="318"/>
        <v>$75K-$100K</v>
      </c>
    </row>
    <row r="20147" spans="1:5" x14ac:dyDescent="0.3">
      <c r="A20147" s="33" t="s">
        <v>4</v>
      </c>
      <c r="B20147" s="33" t="s">
        <v>53</v>
      </c>
      <c r="C20147" s="33"/>
      <c r="D20147" s="33" t="s">
        <v>1977</v>
      </c>
      <c r="E20147" t="str">
        <f t="shared" si="318"/>
        <v>No Data</v>
      </c>
    </row>
    <row r="20148" spans="1:5" x14ac:dyDescent="0.3">
      <c r="A20148" s="33" t="s">
        <v>2</v>
      </c>
      <c r="B20148" s="33" t="s">
        <v>53</v>
      </c>
      <c r="C20148" s="33">
        <v>72500</v>
      </c>
      <c r="D20148" s="33" t="s">
        <v>7254</v>
      </c>
      <c r="E20148" t="str">
        <f t="shared" si="318"/>
        <v>&lt;$75K</v>
      </c>
    </row>
    <row r="20149" spans="1:5" x14ac:dyDescent="0.3">
      <c r="A20149" s="33" t="s">
        <v>0</v>
      </c>
      <c r="B20149" s="33" t="s">
        <v>54</v>
      </c>
      <c r="C20149" s="33"/>
      <c r="D20149" s="33" t="s">
        <v>1178</v>
      </c>
      <c r="E20149" t="str">
        <f t="shared" si="318"/>
        <v>No Data</v>
      </c>
    </row>
    <row r="20150" spans="1:5" x14ac:dyDescent="0.3">
      <c r="A20150" s="33" t="s">
        <v>126</v>
      </c>
      <c r="B20150" s="33" t="s">
        <v>53</v>
      </c>
      <c r="C20150" s="33">
        <v>96773</v>
      </c>
      <c r="D20150" s="33" t="s">
        <v>1031</v>
      </c>
      <c r="E20150" t="str">
        <f t="shared" si="318"/>
        <v>$75K-$100K</v>
      </c>
    </row>
    <row r="20151" spans="1:5" x14ac:dyDescent="0.3">
      <c r="A20151" s="33" t="s">
        <v>0</v>
      </c>
      <c r="B20151" s="33" t="s">
        <v>53</v>
      </c>
      <c r="C20151" s="33">
        <v>247500</v>
      </c>
      <c r="D20151" s="33" t="s">
        <v>364</v>
      </c>
      <c r="E20151" t="str">
        <f t="shared" si="318"/>
        <v>&gt;$200K</v>
      </c>
    </row>
    <row r="20152" spans="1:5" x14ac:dyDescent="0.3">
      <c r="A20152" s="33" t="s">
        <v>0</v>
      </c>
      <c r="B20152" s="33" t="s">
        <v>81</v>
      </c>
      <c r="C20152" s="33">
        <v>132500</v>
      </c>
      <c r="D20152" s="33" t="s">
        <v>7255</v>
      </c>
      <c r="E20152" t="str">
        <f t="shared" si="318"/>
        <v>$125K-$200K</v>
      </c>
    </row>
    <row r="20153" spans="1:5" x14ac:dyDescent="0.3">
      <c r="A20153" s="33" t="s">
        <v>0</v>
      </c>
      <c r="B20153" s="33" t="s">
        <v>53</v>
      </c>
      <c r="C20153" s="33"/>
      <c r="D20153" s="33" t="s">
        <v>2670</v>
      </c>
      <c r="E20153" t="str">
        <f t="shared" si="318"/>
        <v>No Data</v>
      </c>
    </row>
    <row r="20154" spans="1:5" x14ac:dyDescent="0.3">
      <c r="A20154" s="33" t="s">
        <v>0</v>
      </c>
      <c r="B20154" s="33" t="s">
        <v>69</v>
      </c>
      <c r="C20154" s="33">
        <v>69962.5</v>
      </c>
      <c r="D20154" s="33" t="s">
        <v>4874</v>
      </c>
      <c r="E20154" t="str">
        <f t="shared" si="318"/>
        <v>&lt;$75K</v>
      </c>
    </row>
    <row r="20155" spans="1:5" x14ac:dyDescent="0.3">
      <c r="A20155" s="33" t="s">
        <v>2</v>
      </c>
      <c r="B20155" s="33" t="s">
        <v>81</v>
      </c>
      <c r="C20155" s="33">
        <v>101014</v>
      </c>
      <c r="D20155" s="33" t="s">
        <v>7256</v>
      </c>
      <c r="E20155" t="str">
        <f t="shared" si="318"/>
        <v>$100K-$125K</v>
      </c>
    </row>
    <row r="20156" spans="1:5" x14ac:dyDescent="0.3">
      <c r="A20156" s="33" t="s">
        <v>129</v>
      </c>
      <c r="B20156" s="33" t="s">
        <v>81</v>
      </c>
      <c r="C20156" s="33">
        <v>152000</v>
      </c>
      <c r="D20156" s="33" t="s">
        <v>482</v>
      </c>
      <c r="E20156" t="str">
        <f t="shared" si="318"/>
        <v>$125K-$200K</v>
      </c>
    </row>
    <row r="20157" spans="1:5" x14ac:dyDescent="0.3">
      <c r="A20157" s="33" t="s">
        <v>2</v>
      </c>
      <c r="B20157" s="33" t="s">
        <v>53</v>
      </c>
      <c r="C20157" s="33"/>
      <c r="D20157" s="33" t="s">
        <v>7257</v>
      </c>
      <c r="E20157" t="str">
        <f t="shared" si="318"/>
        <v>No Data</v>
      </c>
    </row>
    <row r="20158" spans="1:5" x14ac:dyDescent="0.3">
      <c r="A20158" s="33" t="s">
        <v>126</v>
      </c>
      <c r="B20158" s="33" t="s">
        <v>53</v>
      </c>
      <c r="C20158" s="33"/>
      <c r="D20158" s="33" t="s">
        <v>268</v>
      </c>
      <c r="E20158" t="str">
        <f t="shared" si="318"/>
        <v>No Data</v>
      </c>
    </row>
    <row r="20159" spans="1:5" x14ac:dyDescent="0.3">
      <c r="A20159" s="33" t="s">
        <v>0</v>
      </c>
      <c r="B20159" s="33" t="s">
        <v>73</v>
      </c>
      <c r="C20159" s="33">
        <v>99150</v>
      </c>
      <c r="D20159" s="33" t="s">
        <v>953</v>
      </c>
      <c r="E20159" t="str">
        <f t="shared" si="318"/>
        <v>$75K-$100K</v>
      </c>
    </row>
    <row r="20160" spans="1:5" x14ac:dyDescent="0.3">
      <c r="A20160" s="33" t="s">
        <v>2</v>
      </c>
      <c r="B20160" s="33" t="s">
        <v>80</v>
      </c>
      <c r="C20160" s="33">
        <v>111175</v>
      </c>
      <c r="D20160" s="33" t="s">
        <v>3405</v>
      </c>
      <c r="E20160" t="str">
        <f t="shared" si="318"/>
        <v>$100K-$125K</v>
      </c>
    </row>
    <row r="20161" spans="1:5" x14ac:dyDescent="0.3">
      <c r="A20161" s="33" t="s">
        <v>1</v>
      </c>
      <c r="B20161" s="33" t="s">
        <v>53</v>
      </c>
      <c r="C20161" s="33"/>
      <c r="D20161" s="33" t="s">
        <v>7258</v>
      </c>
      <c r="E20161" t="str">
        <f t="shared" si="318"/>
        <v>No Data</v>
      </c>
    </row>
    <row r="20162" spans="1:5" x14ac:dyDescent="0.3">
      <c r="A20162" s="33" t="s">
        <v>128</v>
      </c>
      <c r="B20162" s="33" t="s">
        <v>53</v>
      </c>
      <c r="C20162" s="33">
        <v>252844</v>
      </c>
      <c r="D20162" s="33" t="s">
        <v>217</v>
      </c>
      <c r="E20162" t="str">
        <f t="shared" si="318"/>
        <v>&gt;$200K</v>
      </c>
    </row>
    <row r="20163" spans="1:5" x14ac:dyDescent="0.3">
      <c r="A20163" s="33" t="s">
        <v>0</v>
      </c>
      <c r="B20163" s="33" t="s">
        <v>53</v>
      </c>
      <c r="C20163" s="33"/>
      <c r="D20163" s="33" t="s">
        <v>7259</v>
      </c>
      <c r="E20163" t="str">
        <f t="shared" ref="E20163:E20226" si="319">_xlfn.XLOOKUP(C20163,$H$16:$H$21,$G$16:$G$21,,1)</f>
        <v>No Data</v>
      </c>
    </row>
    <row r="20164" spans="1:5" x14ac:dyDescent="0.3">
      <c r="A20164" s="33" t="s">
        <v>0</v>
      </c>
      <c r="B20164" s="33" t="s">
        <v>53</v>
      </c>
      <c r="C20164" s="33"/>
      <c r="D20164" s="33" t="s">
        <v>622</v>
      </c>
      <c r="E20164" t="str">
        <f t="shared" si="319"/>
        <v>No Data</v>
      </c>
    </row>
    <row r="20165" spans="1:5" x14ac:dyDescent="0.3">
      <c r="A20165" s="33" t="s">
        <v>2</v>
      </c>
      <c r="B20165" s="33" t="s">
        <v>53</v>
      </c>
      <c r="C20165" s="33"/>
      <c r="D20165" s="33" t="s">
        <v>3527</v>
      </c>
      <c r="E20165" t="str">
        <f t="shared" si="319"/>
        <v>No Data</v>
      </c>
    </row>
    <row r="20166" spans="1:5" x14ac:dyDescent="0.3">
      <c r="A20166" s="33" t="s">
        <v>2</v>
      </c>
      <c r="B20166" s="33" t="s">
        <v>53</v>
      </c>
      <c r="C20166" s="33"/>
      <c r="D20166" s="33" t="s">
        <v>3327</v>
      </c>
      <c r="E20166" t="str">
        <f t="shared" si="319"/>
        <v>No Data</v>
      </c>
    </row>
    <row r="20167" spans="1:5" x14ac:dyDescent="0.3">
      <c r="A20167" s="33" t="s">
        <v>0</v>
      </c>
      <c r="B20167" s="33" t="s">
        <v>53</v>
      </c>
      <c r="C20167" s="33">
        <v>187500</v>
      </c>
      <c r="D20167" s="33" t="s">
        <v>614</v>
      </c>
      <c r="E20167" t="str">
        <f t="shared" si="319"/>
        <v>$125K-$200K</v>
      </c>
    </row>
    <row r="20168" spans="1:5" x14ac:dyDescent="0.3">
      <c r="A20168" s="33" t="s">
        <v>125</v>
      </c>
      <c r="B20168" s="33" t="s">
        <v>53</v>
      </c>
      <c r="C20168" s="33"/>
      <c r="D20168" s="33" t="s">
        <v>7260</v>
      </c>
      <c r="E20168" t="str">
        <f t="shared" si="319"/>
        <v>No Data</v>
      </c>
    </row>
    <row r="20169" spans="1:5" x14ac:dyDescent="0.3">
      <c r="A20169" s="33" t="s">
        <v>125</v>
      </c>
      <c r="B20169" s="33" t="s">
        <v>53</v>
      </c>
      <c r="C20169" s="33"/>
      <c r="D20169" s="33" t="s">
        <v>497</v>
      </c>
      <c r="E20169" t="str">
        <f t="shared" si="319"/>
        <v>No Data</v>
      </c>
    </row>
    <row r="20170" spans="1:5" x14ac:dyDescent="0.3">
      <c r="A20170" s="33" t="s">
        <v>2</v>
      </c>
      <c r="B20170" s="33" t="s">
        <v>53</v>
      </c>
      <c r="C20170" s="33">
        <v>45000</v>
      </c>
      <c r="D20170" s="33" t="s">
        <v>7261</v>
      </c>
      <c r="E20170" t="str">
        <f t="shared" si="319"/>
        <v>&lt;$75K</v>
      </c>
    </row>
    <row r="20171" spans="1:5" x14ac:dyDescent="0.3">
      <c r="A20171" s="33" t="s">
        <v>52</v>
      </c>
      <c r="B20171" s="33" t="s">
        <v>53</v>
      </c>
      <c r="C20171" s="33">
        <v>107500</v>
      </c>
      <c r="D20171" s="33" t="s">
        <v>7262</v>
      </c>
      <c r="E20171" t="str">
        <f t="shared" si="319"/>
        <v>$100K-$125K</v>
      </c>
    </row>
    <row r="20172" spans="1:5" x14ac:dyDescent="0.3">
      <c r="A20172" s="33" t="s">
        <v>0</v>
      </c>
      <c r="B20172" s="33" t="s">
        <v>53</v>
      </c>
      <c r="C20172" s="33"/>
      <c r="D20172" s="33" t="s">
        <v>3628</v>
      </c>
      <c r="E20172" t="str">
        <f t="shared" si="319"/>
        <v>No Data</v>
      </c>
    </row>
    <row r="20173" spans="1:5" x14ac:dyDescent="0.3">
      <c r="A20173" s="33" t="s">
        <v>126</v>
      </c>
      <c r="B20173" s="33" t="s">
        <v>54</v>
      </c>
      <c r="C20173" s="33">
        <v>184000</v>
      </c>
      <c r="D20173" s="33" t="s">
        <v>225</v>
      </c>
      <c r="E20173" t="str">
        <f t="shared" si="319"/>
        <v>$125K-$200K</v>
      </c>
    </row>
    <row r="20174" spans="1:5" x14ac:dyDescent="0.3">
      <c r="A20174" s="33" t="s">
        <v>0</v>
      </c>
      <c r="B20174" s="33" t="s">
        <v>54</v>
      </c>
      <c r="C20174" s="33">
        <v>130500</v>
      </c>
      <c r="D20174" s="33" t="s">
        <v>845</v>
      </c>
      <c r="E20174" t="str">
        <f t="shared" si="319"/>
        <v>$125K-$200K</v>
      </c>
    </row>
    <row r="20175" spans="1:5" x14ac:dyDescent="0.3">
      <c r="A20175" s="33" t="s">
        <v>0</v>
      </c>
      <c r="B20175" s="33" t="s">
        <v>53</v>
      </c>
      <c r="C20175" s="33"/>
      <c r="D20175" s="33" t="s">
        <v>258</v>
      </c>
      <c r="E20175" t="str">
        <f t="shared" si="319"/>
        <v>No Data</v>
      </c>
    </row>
    <row r="20176" spans="1:5" x14ac:dyDescent="0.3">
      <c r="A20176" s="33" t="s">
        <v>0</v>
      </c>
      <c r="B20176" s="33" t="s">
        <v>110</v>
      </c>
      <c r="C20176" s="33">
        <v>109500</v>
      </c>
      <c r="D20176" s="33" t="s">
        <v>1980</v>
      </c>
      <c r="E20176" t="str">
        <f t="shared" si="319"/>
        <v>$100K-$125K</v>
      </c>
    </row>
    <row r="20177" spans="1:5" x14ac:dyDescent="0.3">
      <c r="A20177" s="33" t="s">
        <v>2</v>
      </c>
      <c r="B20177" s="33" t="s">
        <v>53</v>
      </c>
      <c r="C20177" s="33">
        <v>120000</v>
      </c>
      <c r="D20177" s="33" t="s">
        <v>1258</v>
      </c>
      <c r="E20177" t="str">
        <f t="shared" si="319"/>
        <v>$100K-$125K</v>
      </c>
    </row>
    <row r="20178" spans="1:5" x14ac:dyDescent="0.3">
      <c r="A20178" s="33" t="s">
        <v>2</v>
      </c>
      <c r="B20178" s="33" t="s">
        <v>81</v>
      </c>
      <c r="C20178" s="33">
        <v>120000</v>
      </c>
      <c r="D20178" s="33" t="s">
        <v>238</v>
      </c>
      <c r="E20178" t="str">
        <f t="shared" si="319"/>
        <v>$100K-$125K</v>
      </c>
    </row>
    <row r="20179" spans="1:5" x14ac:dyDescent="0.3">
      <c r="A20179" s="33" t="s">
        <v>2</v>
      </c>
      <c r="B20179" s="33" t="s">
        <v>53</v>
      </c>
      <c r="C20179" s="33">
        <v>105000</v>
      </c>
      <c r="D20179" s="33" t="s">
        <v>315</v>
      </c>
      <c r="E20179" t="str">
        <f t="shared" si="319"/>
        <v>$100K-$125K</v>
      </c>
    </row>
    <row r="20180" spans="1:5" x14ac:dyDescent="0.3">
      <c r="A20180" s="33" t="s">
        <v>0</v>
      </c>
      <c r="B20180" s="33" t="s">
        <v>87</v>
      </c>
      <c r="C20180" s="33">
        <v>157500</v>
      </c>
      <c r="D20180" s="33" t="s">
        <v>7263</v>
      </c>
      <c r="E20180" t="str">
        <f t="shared" si="319"/>
        <v>$125K-$200K</v>
      </c>
    </row>
    <row r="20181" spans="1:5" x14ac:dyDescent="0.3">
      <c r="A20181" s="33" t="s">
        <v>0</v>
      </c>
      <c r="B20181" s="33" t="s">
        <v>56</v>
      </c>
      <c r="C20181" s="33">
        <v>157500</v>
      </c>
      <c r="D20181" s="33" t="s">
        <v>2342</v>
      </c>
      <c r="E20181" t="str">
        <f t="shared" si="319"/>
        <v>$125K-$200K</v>
      </c>
    </row>
    <row r="20182" spans="1:5" x14ac:dyDescent="0.3">
      <c r="A20182" s="33" t="s">
        <v>126</v>
      </c>
      <c r="B20182" s="33" t="s">
        <v>95</v>
      </c>
      <c r="C20182" s="33">
        <v>89100</v>
      </c>
      <c r="D20182" s="33" t="s">
        <v>651</v>
      </c>
      <c r="E20182" t="str">
        <f t="shared" si="319"/>
        <v>$75K-$100K</v>
      </c>
    </row>
    <row r="20183" spans="1:5" x14ac:dyDescent="0.3">
      <c r="A20183" s="33" t="s">
        <v>125</v>
      </c>
      <c r="B20183" s="33" t="s">
        <v>53</v>
      </c>
      <c r="C20183" s="33">
        <v>340000</v>
      </c>
      <c r="D20183" s="33" t="s">
        <v>7264</v>
      </c>
      <c r="E20183" t="str">
        <f t="shared" si="319"/>
        <v>&gt;$200K</v>
      </c>
    </row>
    <row r="20184" spans="1:5" x14ac:dyDescent="0.3">
      <c r="A20184" s="33" t="s">
        <v>125</v>
      </c>
      <c r="B20184" s="33" t="s">
        <v>53</v>
      </c>
      <c r="C20184" s="33">
        <v>115000</v>
      </c>
      <c r="D20184" s="33" t="s">
        <v>391</v>
      </c>
      <c r="E20184" t="str">
        <f t="shared" si="319"/>
        <v>$100K-$125K</v>
      </c>
    </row>
    <row r="20185" spans="1:5" x14ac:dyDescent="0.3">
      <c r="A20185" s="33" t="s">
        <v>2</v>
      </c>
      <c r="B20185" s="33" t="s">
        <v>53</v>
      </c>
      <c r="C20185" s="33"/>
      <c r="D20185" s="33" t="s">
        <v>7265</v>
      </c>
      <c r="E20185" t="str">
        <f t="shared" si="319"/>
        <v>No Data</v>
      </c>
    </row>
    <row r="20186" spans="1:5" x14ac:dyDescent="0.3">
      <c r="A20186" s="33" t="s">
        <v>129</v>
      </c>
      <c r="B20186" s="33" t="s">
        <v>53</v>
      </c>
      <c r="C20186" s="33">
        <v>185000</v>
      </c>
      <c r="D20186" s="33" t="s">
        <v>7266</v>
      </c>
      <c r="E20186" t="str">
        <f t="shared" si="319"/>
        <v>$125K-$200K</v>
      </c>
    </row>
    <row r="20187" spans="1:5" x14ac:dyDescent="0.3">
      <c r="A20187" s="33" t="s">
        <v>2</v>
      </c>
      <c r="B20187" s="33" t="s">
        <v>53</v>
      </c>
      <c r="C20187" s="33"/>
      <c r="D20187" s="33" t="s">
        <v>4945</v>
      </c>
      <c r="E20187" t="str">
        <f t="shared" si="319"/>
        <v>No Data</v>
      </c>
    </row>
    <row r="20188" spans="1:5" x14ac:dyDescent="0.3">
      <c r="A20188" s="33" t="s">
        <v>128</v>
      </c>
      <c r="B20188" s="33" t="s">
        <v>53</v>
      </c>
      <c r="C20188" s="33">
        <v>190500</v>
      </c>
      <c r="D20188" s="33" t="s">
        <v>1316</v>
      </c>
      <c r="E20188" t="str">
        <f t="shared" si="319"/>
        <v>$125K-$200K</v>
      </c>
    </row>
    <row r="20189" spans="1:5" x14ac:dyDescent="0.3">
      <c r="A20189" s="33" t="s">
        <v>0</v>
      </c>
      <c r="B20189" s="33" t="s">
        <v>53</v>
      </c>
      <c r="C20189" s="33">
        <v>125000</v>
      </c>
      <c r="D20189" s="33" t="s">
        <v>879</v>
      </c>
      <c r="E20189" t="str">
        <f t="shared" si="319"/>
        <v>$100K-$125K</v>
      </c>
    </row>
    <row r="20190" spans="1:5" x14ac:dyDescent="0.3">
      <c r="A20190" s="33" t="s">
        <v>52</v>
      </c>
      <c r="B20190" s="33" t="s">
        <v>53</v>
      </c>
      <c r="C20190" s="33"/>
      <c r="D20190" s="33" t="s">
        <v>912</v>
      </c>
      <c r="E20190" t="str">
        <f t="shared" si="319"/>
        <v>No Data</v>
      </c>
    </row>
    <row r="20191" spans="1:5" x14ac:dyDescent="0.3">
      <c r="A20191" s="33" t="s">
        <v>128</v>
      </c>
      <c r="B20191" s="33" t="s">
        <v>100</v>
      </c>
      <c r="C20191" s="33">
        <v>79200</v>
      </c>
      <c r="D20191" s="33" t="s">
        <v>353</v>
      </c>
      <c r="E20191" t="str">
        <f t="shared" si="319"/>
        <v>$75K-$100K</v>
      </c>
    </row>
    <row r="20192" spans="1:5" x14ac:dyDescent="0.3">
      <c r="A20192" s="33" t="s">
        <v>2</v>
      </c>
      <c r="B20192" s="33" t="s">
        <v>53</v>
      </c>
      <c r="C20192" s="33"/>
      <c r="D20192" s="33" t="s">
        <v>233</v>
      </c>
      <c r="E20192" t="str">
        <f t="shared" si="319"/>
        <v>No Data</v>
      </c>
    </row>
    <row r="20193" spans="1:5" x14ac:dyDescent="0.3">
      <c r="A20193" s="33" t="s">
        <v>128</v>
      </c>
      <c r="B20193" s="33" t="s">
        <v>53</v>
      </c>
      <c r="C20193" s="33"/>
      <c r="D20193" s="33" t="s">
        <v>234</v>
      </c>
      <c r="E20193" t="str">
        <f t="shared" si="319"/>
        <v>No Data</v>
      </c>
    </row>
    <row r="20194" spans="1:5" x14ac:dyDescent="0.3">
      <c r="A20194" s="33" t="s">
        <v>2</v>
      </c>
      <c r="B20194" s="33" t="s">
        <v>124</v>
      </c>
      <c r="C20194" s="33">
        <v>72000</v>
      </c>
      <c r="D20194" s="33" t="s">
        <v>294</v>
      </c>
      <c r="E20194" t="str">
        <f t="shared" si="319"/>
        <v>&lt;$75K</v>
      </c>
    </row>
    <row r="20195" spans="1:5" x14ac:dyDescent="0.3">
      <c r="A20195" s="33" t="s">
        <v>0</v>
      </c>
      <c r="B20195" s="33" t="s">
        <v>53</v>
      </c>
      <c r="C20195" s="33">
        <v>125000</v>
      </c>
      <c r="D20195" s="33" t="s">
        <v>3516</v>
      </c>
      <c r="E20195" t="str">
        <f t="shared" si="319"/>
        <v>$100K-$125K</v>
      </c>
    </row>
    <row r="20196" spans="1:5" x14ac:dyDescent="0.3">
      <c r="A20196" s="33" t="s">
        <v>4</v>
      </c>
      <c r="B20196" s="33" t="s">
        <v>53</v>
      </c>
      <c r="C20196" s="33"/>
      <c r="D20196" s="33" t="s">
        <v>631</v>
      </c>
      <c r="E20196" t="str">
        <f t="shared" si="319"/>
        <v>No Data</v>
      </c>
    </row>
    <row r="20197" spans="1:5" x14ac:dyDescent="0.3">
      <c r="A20197" s="33" t="s">
        <v>0</v>
      </c>
      <c r="B20197" s="33" t="s">
        <v>53</v>
      </c>
      <c r="C20197" s="33">
        <v>174720</v>
      </c>
      <c r="D20197" s="33" t="s">
        <v>470</v>
      </c>
      <c r="E20197" t="str">
        <f t="shared" si="319"/>
        <v>$125K-$200K</v>
      </c>
    </row>
    <row r="20198" spans="1:5" x14ac:dyDescent="0.3">
      <c r="A20198" s="33" t="s">
        <v>2</v>
      </c>
      <c r="B20198" s="33" t="s">
        <v>88</v>
      </c>
      <c r="C20198" s="33">
        <v>111175</v>
      </c>
      <c r="D20198" s="33" t="s">
        <v>7267</v>
      </c>
      <c r="E20198" t="str">
        <f t="shared" si="319"/>
        <v>$100K-$125K</v>
      </c>
    </row>
    <row r="20199" spans="1:5" x14ac:dyDescent="0.3">
      <c r="A20199" s="33" t="s">
        <v>126</v>
      </c>
      <c r="B20199" s="33" t="s">
        <v>53</v>
      </c>
      <c r="C20199" s="33">
        <v>200000</v>
      </c>
      <c r="D20199" s="33" t="s">
        <v>402</v>
      </c>
      <c r="E20199" t="str">
        <f t="shared" si="319"/>
        <v>$125K-$200K</v>
      </c>
    </row>
    <row r="20200" spans="1:5" x14ac:dyDescent="0.3">
      <c r="A20200" s="33" t="s">
        <v>2</v>
      </c>
      <c r="B20200" s="33" t="s">
        <v>53</v>
      </c>
      <c r="C20200" s="33">
        <v>75000</v>
      </c>
      <c r="D20200" s="33" t="s">
        <v>7268</v>
      </c>
      <c r="E20200" t="str">
        <f t="shared" si="319"/>
        <v>&lt;$75K</v>
      </c>
    </row>
    <row r="20201" spans="1:5" x14ac:dyDescent="0.3">
      <c r="A20201" s="33" t="s">
        <v>4</v>
      </c>
      <c r="B20201" s="33" t="s">
        <v>53</v>
      </c>
      <c r="C20201" s="33">
        <v>125000</v>
      </c>
      <c r="D20201" s="33" t="s">
        <v>7269</v>
      </c>
      <c r="E20201" t="str">
        <f t="shared" si="319"/>
        <v>$100K-$125K</v>
      </c>
    </row>
    <row r="20202" spans="1:5" x14ac:dyDescent="0.3">
      <c r="A20202" s="33" t="s">
        <v>4</v>
      </c>
      <c r="B20202" s="33" t="s">
        <v>53</v>
      </c>
      <c r="C20202" s="33"/>
      <c r="D20202" s="33" t="s">
        <v>389</v>
      </c>
      <c r="E20202" t="str">
        <f t="shared" si="319"/>
        <v>No Data</v>
      </c>
    </row>
    <row r="20203" spans="1:5" x14ac:dyDescent="0.3">
      <c r="A20203" s="33" t="s">
        <v>0</v>
      </c>
      <c r="B20203" s="33" t="s">
        <v>53</v>
      </c>
      <c r="C20203" s="33">
        <v>121162.5</v>
      </c>
      <c r="D20203" s="33" t="s">
        <v>4391</v>
      </c>
      <c r="E20203" t="str">
        <f t="shared" si="319"/>
        <v>$100K-$125K</v>
      </c>
    </row>
    <row r="20204" spans="1:5" x14ac:dyDescent="0.3">
      <c r="A20204" s="33" t="s">
        <v>0</v>
      </c>
      <c r="B20204" s="33" t="s">
        <v>53</v>
      </c>
      <c r="C20204" s="33"/>
      <c r="D20204" s="33" t="s">
        <v>258</v>
      </c>
      <c r="E20204" t="str">
        <f t="shared" si="319"/>
        <v>No Data</v>
      </c>
    </row>
    <row r="20205" spans="1:5" x14ac:dyDescent="0.3">
      <c r="A20205" s="33" t="s">
        <v>128</v>
      </c>
      <c r="B20205" s="33" t="s">
        <v>53</v>
      </c>
      <c r="C20205" s="33">
        <v>163000</v>
      </c>
      <c r="D20205" s="33" t="s">
        <v>2410</v>
      </c>
      <c r="E20205" t="str">
        <f t="shared" si="319"/>
        <v>$125K-$200K</v>
      </c>
    </row>
    <row r="20206" spans="1:5" x14ac:dyDescent="0.3">
      <c r="A20206" s="33" t="s">
        <v>4</v>
      </c>
      <c r="B20206" s="33" t="s">
        <v>53</v>
      </c>
      <c r="C20206" s="33">
        <v>100000</v>
      </c>
      <c r="D20206" s="33" t="s">
        <v>5720</v>
      </c>
      <c r="E20206" t="str">
        <f t="shared" si="319"/>
        <v>$75K-$100K</v>
      </c>
    </row>
    <row r="20207" spans="1:5" x14ac:dyDescent="0.3">
      <c r="A20207" s="33" t="s">
        <v>0</v>
      </c>
      <c r="B20207" s="33" t="s">
        <v>54</v>
      </c>
      <c r="C20207" s="33"/>
      <c r="D20207" s="33" t="s">
        <v>258</v>
      </c>
      <c r="E20207" t="str">
        <f t="shared" si="319"/>
        <v>No Data</v>
      </c>
    </row>
    <row r="20208" spans="1:5" x14ac:dyDescent="0.3">
      <c r="A20208" s="33" t="s">
        <v>52</v>
      </c>
      <c r="B20208" s="33" t="s">
        <v>70</v>
      </c>
      <c r="C20208" s="33">
        <v>89100</v>
      </c>
      <c r="D20208" s="33" t="s">
        <v>924</v>
      </c>
      <c r="E20208" t="str">
        <f t="shared" si="319"/>
        <v>$75K-$100K</v>
      </c>
    </row>
    <row r="20209" spans="1:5" x14ac:dyDescent="0.3">
      <c r="A20209" s="33" t="s">
        <v>0</v>
      </c>
      <c r="B20209" s="33" t="s">
        <v>53</v>
      </c>
      <c r="C20209" s="33">
        <v>74495.5</v>
      </c>
      <c r="D20209" s="33" t="s">
        <v>7270</v>
      </c>
      <c r="E20209" t="str">
        <f t="shared" si="319"/>
        <v>&lt;$75K</v>
      </c>
    </row>
    <row r="20210" spans="1:5" x14ac:dyDescent="0.3">
      <c r="A20210" s="33" t="s">
        <v>4</v>
      </c>
      <c r="B20210" s="33" t="s">
        <v>53</v>
      </c>
      <c r="C20210" s="33">
        <v>129000</v>
      </c>
      <c r="D20210" s="33" t="s">
        <v>1618</v>
      </c>
      <c r="E20210" t="str">
        <f t="shared" si="319"/>
        <v>$125K-$200K</v>
      </c>
    </row>
    <row r="20211" spans="1:5" x14ac:dyDescent="0.3">
      <c r="A20211" s="33" t="s">
        <v>126</v>
      </c>
      <c r="B20211" s="33" t="s">
        <v>95</v>
      </c>
      <c r="C20211" s="33">
        <v>156000</v>
      </c>
      <c r="D20211" s="33" t="s">
        <v>7271</v>
      </c>
      <c r="E20211" t="str">
        <f t="shared" si="319"/>
        <v>$125K-$200K</v>
      </c>
    </row>
    <row r="20212" spans="1:5" x14ac:dyDescent="0.3">
      <c r="A20212" s="33" t="s">
        <v>4</v>
      </c>
      <c r="B20212" s="33" t="s">
        <v>53</v>
      </c>
      <c r="C20212" s="33"/>
      <c r="D20212" s="33" t="s">
        <v>268</v>
      </c>
      <c r="E20212" t="str">
        <f t="shared" si="319"/>
        <v>No Data</v>
      </c>
    </row>
    <row r="20213" spans="1:5" x14ac:dyDescent="0.3">
      <c r="A20213" s="33" t="s">
        <v>2</v>
      </c>
      <c r="B20213" s="33" t="s">
        <v>90</v>
      </c>
      <c r="C20213" s="33">
        <v>79200</v>
      </c>
      <c r="D20213" s="33" t="s">
        <v>294</v>
      </c>
      <c r="E20213" t="str">
        <f t="shared" si="319"/>
        <v>$75K-$100K</v>
      </c>
    </row>
    <row r="20214" spans="1:5" x14ac:dyDescent="0.3">
      <c r="A20214" s="33" t="s">
        <v>2</v>
      </c>
      <c r="B20214" s="33" t="s">
        <v>53</v>
      </c>
      <c r="C20214" s="33">
        <v>100000</v>
      </c>
      <c r="D20214" s="33" t="s">
        <v>3167</v>
      </c>
      <c r="E20214" t="str">
        <f t="shared" si="319"/>
        <v>$75K-$100K</v>
      </c>
    </row>
    <row r="20215" spans="1:5" x14ac:dyDescent="0.3">
      <c r="A20215" s="33" t="s">
        <v>4</v>
      </c>
      <c r="B20215" s="33" t="s">
        <v>53</v>
      </c>
      <c r="C20215" s="33">
        <v>145000</v>
      </c>
      <c r="D20215" s="33" t="s">
        <v>315</v>
      </c>
      <c r="E20215" t="str">
        <f t="shared" si="319"/>
        <v>$125K-$200K</v>
      </c>
    </row>
    <row r="20216" spans="1:5" x14ac:dyDescent="0.3">
      <c r="A20216" s="33" t="s">
        <v>0</v>
      </c>
      <c r="B20216" s="33" t="s">
        <v>54</v>
      </c>
      <c r="C20216" s="33">
        <v>149946.5</v>
      </c>
      <c r="D20216" s="33" t="s">
        <v>7272</v>
      </c>
      <c r="E20216" t="str">
        <f t="shared" si="319"/>
        <v>$125K-$200K</v>
      </c>
    </row>
    <row r="20217" spans="1:5" x14ac:dyDescent="0.3">
      <c r="A20217" s="33" t="s">
        <v>128</v>
      </c>
      <c r="B20217" s="33" t="s">
        <v>53</v>
      </c>
      <c r="C20217" s="33">
        <v>151000</v>
      </c>
      <c r="D20217" s="33" t="s">
        <v>722</v>
      </c>
      <c r="E20217" t="str">
        <f t="shared" si="319"/>
        <v>$125K-$200K</v>
      </c>
    </row>
    <row r="20218" spans="1:5" x14ac:dyDescent="0.3">
      <c r="A20218" s="33" t="s">
        <v>126</v>
      </c>
      <c r="B20218" s="33" t="s">
        <v>53</v>
      </c>
      <c r="C20218" s="33">
        <v>117500</v>
      </c>
      <c r="D20218" s="33" t="s">
        <v>238</v>
      </c>
      <c r="E20218" t="str">
        <f t="shared" si="319"/>
        <v>$100K-$125K</v>
      </c>
    </row>
    <row r="20219" spans="1:5" x14ac:dyDescent="0.3">
      <c r="A20219" s="33" t="s">
        <v>2</v>
      </c>
      <c r="B20219" s="33" t="s">
        <v>53</v>
      </c>
      <c r="C20219" s="33"/>
      <c r="D20219" s="33" t="s">
        <v>311</v>
      </c>
      <c r="E20219" t="str">
        <f t="shared" si="319"/>
        <v>No Data</v>
      </c>
    </row>
    <row r="20220" spans="1:5" x14ac:dyDescent="0.3">
      <c r="A20220" s="33" t="s">
        <v>2</v>
      </c>
      <c r="B20220" s="33" t="s">
        <v>53</v>
      </c>
      <c r="C20220" s="33"/>
      <c r="D20220" s="33" t="s">
        <v>799</v>
      </c>
      <c r="E20220" t="str">
        <f t="shared" si="319"/>
        <v>No Data</v>
      </c>
    </row>
    <row r="20221" spans="1:5" x14ac:dyDescent="0.3">
      <c r="A20221" s="33" t="s">
        <v>1</v>
      </c>
      <c r="B20221" s="33" t="s">
        <v>88</v>
      </c>
      <c r="C20221" s="33">
        <v>79200</v>
      </c>
      <c r="D20221" s="33" t="s">
        <v>2625</v>
      </c>
      <c r="E20221" t="str">
        <f t="shared" si="319"/>
        <v>$75K-$100K</v>
      </c>
    </row>
    <row r="20222" spans="1:5" x14ac:dyDescent="0.3">
      <c r="A20222" s="33" t="s">
        <v>2</v>
      </c>
      <c r="B20222" s="33" t="s">
        <v>53</v>
      </c>
      <c r="C20222" s="33">
        <v>125000</v>
      </c>
      <c r="D20222" s="33" t="s">
        <v>265</v>
      </c>
      <c r="E20222" t="str">
        <f t="shared" si="319"/>
        <v>$100K-$125K</v>
      </c>
    </row>
    <row r="20223" spans="1:5" x14ac:dyDescent="0.3">
      <c r="A20223" s="33" t="s">
        <v>2</v>
      </c>
      <c r="B20223" s="33" t="s">
        <v>53</v>
      </c>
      <c r="C20223" s="33">
        <v>126519.5</v>
      </c>
      <c r="D20223" s="33" t="s">
        <v>7273</v>
      </c>
      <c r="E20223" t="str">
        <f t="shared" si="319"/>
        <v>$125K-$200K</v>
      </c>
    </row>
    <row r="20224" spans="1:5" x14ac:dyDescent="0.3">
      <c r="A20224" s="33" t="s">
        <v>4</v>
      </c>
      <c r="B20224" s="33" t="s">
        <v>53</v>
      </c>
      <c r="C20224" s="33">
        <v>90000</v>
      </c>
      <c r="D20224" s="33" t="s">
        <v>1223</v>
      </c>
      <c r="E20224" t="str">
        <f t="shared" si="319"/>
        <v>$75K-$100K</v>
      </c>
    </row>
    <row r="20225" spans="1:5" x14ac:dyDescent="0.3">
      <c r="A20225" s="33" t="s">
        <v>4</v>
      </c>
      <c r="B20225" s="33" t="s">
        <v>54</v>
      </c>
      <c r="C20225" s="33">
        <v>119475</v>
      </c>
      <c r="D20225" s="33" t="s">
        <v>1786</v>
      </c>
      <c r="E20225" t="str">
        <f t="shared" si="319"/>
        <v>$100K-$125K</v>
      </c>
    </row>
    <row r="20226" spans="1:5" x14ac:dyDescent="0.3">
      <c r="A20226" s="33" t="s">
        <v>2</v>
      </c>
      <c r="B20226" s="33" t="s">
        <v>53</v>
      </c>
      <c r="C20226" s="33"/>
      <c r="D20226" s="33" t="s">
        <v>909</v>
      </c>
      <c r="E20226" t="str">
        <f t="shared" si="319"/>
        <v>No Data</v>
      </c>
    </row>
    <row r="20227" spans="1:5" x14ac:dyDescent="0.3">
      <c r="A20227" s="33" t="s">
        <v>0</v>
      </c>
      <c r="B20227" s="33" t="s">
        <v>53</v>
      </c>
      <c r="C20227" s="33">
        <v>131513</v>
      </c>
      <c r="D20227" s="33" t="s">
        <v>4603</v>
      </c>
      <c r="E20227" t="str">
        <f t="shared" ref="E20227:E20290" si="320">_xlfn.XLOOKUP(C20227,$H$16:$H$21,$G$16:$G$21,,1)</f>
        <v>$125K-$200K</v>
      </c>
    </row>
    <row r="20228" spans="1:5" x14ac:dyDescent="0.3">
      <c r="A20228" s="33" t="s">
        <v>0</v>
      </c>
      <c r="B20228" s="33" t="s">
        <v>53</v>
      </c>
      <c r="C20228" s="33"/>
      <c r="D20228" s="33" t="s">
        <v>370</v>
      </c>
      <c r="E20228" t="str">
        <f t="shared" si="320"/>
        <v>No Data</v>
      </c>
    </row>
    <row r="20229" spans="1:5" x14ac:dyDescent="0.3">
      <c r="A20229" s="33" t="s">
        <v>0</v>
      </c>
      <c r="B20229" s="33" t="s">
        <v>53</v>
      </c>
      <c r="C20229" s="33"/>
      <c r="D20229" s="33" t="s">
        <v>4897</v>
      </c>
      <c r="E20229" t="str">
        <f t="shared" si="320"/>
        <v>No Data</v>
      </c>
    </row>
    <row r="20230" spans="1:5" x14ac:dyDescent="0.3">
      <c r="A20230" s="33" t="s">
        <v>0</v>
      </c>
      <c r="B20230" s="33" t="s">
        <v>53</v>
      </c>
      <c r="C20230" s="33">
        <v>130000</v>
      </c>
      <c r="D20230" s="33" t="s">
        <v>7274</v>
      </c>
      <c r="E20230" t="str">
        <f t="shared" si="320"/>
        <v>$125K-$200K</v>
      </c>
    </row>
    <row r="20231" spans="1:5" x14ac:dyDescent="0.3">
      <c r="A20231" s="33" t="s">
        <v>128</v>
      </c>
      <c r="B20231" s="33" t="s">
        <v>53</v>
      </c>
      <c r="C20231" s="33">
        <v>172000</v>
      </c>
      <c r="D20231" s="33" t="s">
        <v>499</v>
      </c>
      <c r="E20231" t="str">
        <f t="shared" si="320"/>
        <v>$125K-$200K</v>
      </c>
    </row>
    <row r="20232" spans="1:5" x14ac:dyDescent="0.3">
      <c r="A20232" s="33" t="s">
        <v>2</v>
      </c>
      <c r="B20232" s="33" t="s">
        <v>53</v>
      </c>
      <c r="C20232" s="33">
        <v>81650</v>
      </c>
      <c r="D20232" s="33" t="s">
        <v>4723</v>
      </c>
      <c r="E20232" t="str">
        <f t="shared" si="320"/>
        <v>$75K-$100K</v>
      </c>
    </row>
    <row r="20233" spans="1:5" x14ac:dyDescent="0.3">
      <c r="A20233" s="33" t="s">
        <v>2</v>
      </c>
      <c r="B20233" s="33" t="s">
        <v>53</v>
      </c>
      <c r="C20233" s="33"/>
      <c r="D20233" s="33" t="s">
        <v>799</v>
      </c>
      <c r="E20233" t="str">
        <f t="shared" si="320"/>
        <v>No Data</v>
      </c>
    </row>
    <row r="20234" spans="1:5" x14ac:dyDescent="0.3">
      <c r="A20234" s="33" t="s">
        <v>2</v>
      </c>
      <c r="B20234" s="33" t="s">
        <v>85</v>
      </c>
      <c r="C20234" s="33">
        <v>53014</v>
      </c>
      <c r="D20234" s="33" t="s">
        <v>211</v>
      </c>
      <c r="E20234" t="str">
        <f t="shared" si="320"/>
        <v>&lt;$75K</v>
      </c>
    </row>
    <row r="20235" spans="1:5" x14ac:dyDescent="0.3">
      <c r="A20235" s="33" t="s">
        <v>0</v>
      </c>
      <c r="B20235" s="33" t="s">
        <v>53</v>
      </c>
      <c r="C20235" s="33"/>
      <c r="D20235" s="33" t="s">
        <v>5003</v>
      </c>
      <c r="E20235" t="str">
        <f t="shared" si="320"/>
        <v>No Data</v>
      </c>
    </row>
    <row r="20236" spans="1:5" x14ac:dyDescent="0.3">
      <c r="A20236" s="33" t="s">
        <v>2</v>
      </c>
      <c r="B20236" s="33" t="s">
        <v>53</v>
      </c>
      <c r="C20236" s="33">
        <v>85000</v>
      </c>
      <c r="D20236" s="33" t="s">
        <v>7275</v>
      </c>
      <c r="E20236" t="str">
        <f t="shared" si="320"/>
        <v>$75K-$100K</v>
      </c>
    </row>
    <row r="20237" spans="1:5" x14ac:dyDescent="0.3">
      <c r="A20237" s="33" t="s">
        <v>2</v>
      </c>
      <c r="B20237" s="33" t="s">
        <v>53</v>
      </c>
      <c r="C20237" s="33">
        <v>150000</v>
      </c>
      <c r="D20237" s="33" t="s">
        <v>3968</v>
      </c>
      <c r="E20237" t="str">
        <f t="shared" si="320"/>
        <v>$125K-$200K</v>
      </c>
    </row>
    <row r="20238" spans="1:5" x14ac:dyDescent="0.3">
      <c r="A20238" s="33" t="s">
        <v>2</v>
      </c>
      <c r="B20238" s="33" t="s">
        <v>53</v>
      </c>
      <c r="C20238" s="33"/>
      <c r="D20238" s="33" t="s">
        <v>7276</v>
      </c>
      <c r="E20238" t="str">
        <f t="shared" si="320"/>
        <v>No Data</v>
      </c>
    </row>
    <row r="20239" spans="1:5" x14ac:dyDescent="0.3">
      <c r="A20239" s="33" t="s">
        <v>4</v>
      </c>
      <c r="B20239" s="33" t="s">
        <v>53</v>
      </c>
      <c r="C20239" s="33">
        <v>130000</v>
      </c>
      <c r="D20239" s="33" t="s">
        <v>238</v>
      </c>
      <c r="E20239" t="str">
        <f t="shared" si="320"/>
        <v>$125K-$200K</v>
      </c>
    </row>
    <row r="20240" spans="1:5" x14ac:dyDescent="0.3">
      <c r="A20240" s="33" t="s">
        <v>0</v>
      </c>
      <c r="B20240" s="33" t="s">
        <v>54</v>
      </c>
      <c r="C20240" s="33">
        <v>123983.5</v>
      </c>
      <c r="D20240" s="33" t="s">
        <v>7277</v>
      </c>
      <c r="E20240" t="str">
        <f t="shared" si="320"/>
        <v>$100K-$125K</v>
      </c>
    </row>
    <row r="20241" spans="1:5" x14ac:dyDescent="0.3">
      <c r="A20241" s="33" t="s">
        <v>0</v>
      </c>
      <c r="B20241" s="33" t="s">
        <v>53</v>
      </c>
      <c r="C20241" s="33">
        <v>167500</v>
      </c>
      <c r="D20241" s="33" t="s">
        <v>648</v>
      </c>
      <c r="E20241" t="str">
        <f t="shared" si="320"/>
        <v>$125K-$200K</v>
      </c>
    </row>
    <row r="20242" spans="1:5" x14ac:dyDescent="0.3">
      <c r="A20242" s="33" t="s">
        <v>125</v>
      </c>
      <c r="B20242" s="33" t="s">
        <v>53</v>
      </c>
      <c r="C20242" s="33">
        <v>105000</v>
      </c>
      <c r="D20242" s="33" t="s">
        <v>1020</v>
      </c>
      <c r="E20242" t="str">
        <f t="shared" si="320"/>
        <v>$100K-$125K</v>
      </c>
    </row>
    <row r="20243" spans="1:5" x14ac:dyDescent="0.3">
      <c r="A20243" s="33" t="s">
        <v>2</v>
      </c>
      <c r="B20243" s="33" t="s">
        <v>53</v>
      </c>
      <c r="C20243" s="33">
        <v>95900</v>
      </c>
      <c r="D20243" s="33" t="s">
        <v>516</v>
      </c>
      <c r="E20243" t="str">
        <f t="shared" si="320"/>
        <v>$75K-$100K</v>
      </c>
    </row>
    <row r="20244" spans="1:5" x14ac:dyDescent="0.3">
      <c r="A20244" s="33" t="s">
        <v>0</v>
      </c>
      <c r="B20244" s="33" t="s">
        <v>53</v>
      </c>
      <c r="C20244" s="33">
        <v>99150</v>
      </c>
      <c r="D20244" s="33" t="s">
        <v>353</v>
      </c>
      <c r="E20244" t="str">
        <f t="shared" si="320"/>
        <v>$75K-$100K</v>
      </c>
    </row>
    <row r="20245" spans="1:5" x14ac:dyDescent="0.3">
      <c r="A20245" s="33" t="s">
        <v>0</v>
      </c>
      <c r="B20245" s="33" t="s">
        <v>53</v>
      </c>
      <c r="C20245" s="33"/>
      <c r="D20245" s="33" t="s">
        <v>258</v>
      </c>
      <c r="E20245" t="str">
        <f t="shared" si="320"/>
        <v>No Data</v>
      </c>
    </row>
    <row r="20246" spans="1:5" x14ac:dyDescent="0.3">
      <c r="A20246" s="33" t="s">
        <v>2</v>
      </c>
      <c r="B20246" s="33" t="s">
        <v>53</v>
      </c>
      <c r="C20246" s="33">
        <v>84500</v>
      </c>
      <c r="D20246" s="33" t="s">
        <v>2026</v>
      </c>
      <c r="E20246" t="str">
        <f t="shared" si="320"/>
        <v>$75K-$100K</v>
      </c>
    </row>
    <row r="20247" spans="1:5" x14ac:dyDescent="0.3">
      <c r="A20247" s="33" t="s">
        <v>0</v>
      </c>
      <c r="B20247" s="33" t="s">
        <v>53</v>
      </c>
      <c r="C20247" s="33">
        <v>125000</v>
      </c>
      <c r="D20247" s="33" t="s">
        <v>7278</v>
      </c>
      <c r="E20247" t="str">
        <f t="shared" si="320"/>
        <v>$100K-$125K</v>
      </c>
    </row>
    <row r="20248" spans="1:5" x14ac:dyDescent="0.3">
      <c r="A20248" s="33" t="s">
        <v>0</v>
      </c>
      <c r="B20248" s="33" t="s">
        <v>53</v>
      </c>
      <c r="C20248" s="33">
        <v>177500</v>
      </c>
      <c r="D20248" s="33" t="s">
        <v>7279</v>
      </c>
      <c r="E20248" t="str">
        <f t="shared" si="320"/>
        <v>$125K-$200K</v>
      </c>
    </row>
    <row r="20249" spans="1:5" x14ac:dyDescent="0.3">
      <c r="A20249" s="33" t="s">
        <v>2</v>
      </c>
      <c r="B20249" s="33" t="s">
        <v>53</v>
      </c>
      <c r="C20249" s="33"/>
      <c r="D20249" s="33" t="s">
        <v>912</v>
      </c>
      <c r="E20249" t="str">
        <f t="shared" si="320"/>
        <v>No Data</v>
      </c>
    </row>
    <row r="20250" spans="1:5" x14ac:dyDescent="0.3">
      <c r="A20250" s="33" t="s">
        <v>0</v>
      </c>
      <c r="B20250" s="33" t="s">
        <v>53</v>
      </c>
      <c r="C20250" s="33"/>
      <c r="D20250" s="33" t="s">
        <v>3958</v>
      </c>
      <c r="E20250" t="str">
        <f t="shared" si="320"/>
        <v>No Data</v>
      </c>
    </row>
    <row r="20251" spans="1:5" x14ac:dyDescent="0.3">
      <c r="A20251" s="33" t="s">
        <v>2</v>
      </c>
      <c r="B20251" s="33" t="s">
        <v>53</v>
      </c>
      <c r="C20251" s="33"/>
      <c r="D20251" s="33" t="s">
        <v>810</v>
      </c>
      <c r="E20251" t="str">
        <f t="shared" si="320"/>
        <v>No Data</v>
      </c>
    </row>
    <row r="20252" spans="1:5" x14ac:dyDescent="0.3">
      <c r="A20252" s="33" t="s">
        <v>2</v>
      </c>
      <c r="B20252" s="33" t="s">
        <v>53</v>
      </c>
      <c r="C20252" s="33">
        <v>117500</v>
      </c>
      <c r="D20252" s="33" t="s">
        <v>2194</v>
      </c>
      <c r="E20252" t="str">
        <f t="shared" si="320"/>
        <v>$100K-$125K</v>
      </c>
    </row>
    <row r="20253" spans="1:5" x14ac:dyDescent="0.3">
      <c r="A20253" s="33" t="s">
        <v>0</v>
      </c>
      <c r="B20253" s="33" t="s">
        <v>53</v>
      </c>
      <c r="C20253" s="33">
        <v>150000</v>
      </c>
      <c r="D20253" s="33" t="s">
        <v>7280</v>
      </c>
      <c r="E20253" t="str">
        <f t="shared" si="320"/>
        <v>$125K-$200K</v>
      </c>
    </row>
    <row r="20254" spans="1:5" x14ac:dyDescent="0.3">
      <c r="A20254" s="33" t="s">
        <v>0</v>
      </c>
      <c r="B20254" s="33" t="s">
        <v>53</v>
      </c>
      <c r="C20254" s="33"/>
      <c r="D20254" s="33" t="s">
        <v>258</v>
      </c>
      <c r="E20254" t="str">
        <f t="shared" si="320"/>
        <v>No Data</v>
      </c>
    </row>
    <row r="20255" spans="1:5" x14ac:dyDescent="0.3">
      <c r="A20255" s="33" t="s">
        <v>0</v>
      </c>
      <c r="B20255" s="33" t="s">
        <v>53</v>
      </c>
      <c r="C20255" s="33">
        <v>137500</v>
      </c>
      <c r="D20255" s="33" t="s">
        <v>7281</v>
      </c>
      <c r="E20255" t="str">
        <f t="shared" si="320"/>
        <v>$125K-$200K</v>
      </c>
    </row>
    <row r="20256" spans="1:5" x14ac:dyDescent="0.3">
      <c r="A20256" s="33" t="s">
        <v>4</v>
      </c>
      <c r="B20256" s="33" t="s">
        <v>54</v>
      </c>
      <c r="C20256" s="33">
        <v>112000</v>
      </c>
      <c r="D20256" s="33" t="s">
        <v>326</v>
      </c>
      <c r="E20256" t="str">
        <f t="shared" si="320"/>
        <v>$100K-$125K</v>
      </c>
    </row>
    <row r="20257" spans="1:5" x14ac:dyDescent="0.3">
      <c r="A20257" s="33" t="s">
        <v>129</v>
      </c>
      <c r="B20257" s="33" t="s">
        <v>88</v>
      </c>
      <c r="C20257" s="33">
        <v>123000</v>
      </c>
      <c r="D20257" s="33" t="s">
        <v>1819</v>
      </c>
      <c r="E20257" t="str">
        <f t="shared" si="320"/>
        <v>$100K-$125K</v>
      </c>
    </row>
    <row r="20258" spans="1:5" x14ac:dyDescent="0.3">
      <c r="A20258" s="33" t="s">
        <v>128</v>
      </c>
      <c r="B20258" s="33" t="s">
        <v>53</v>
      </c>
      <c r="C20258" s="33">
        <v>90000</v>
      </c>
      <c r="D20258" s="33" t="s">
        <v>7282</v>
      </c>
      <c r="E20258" t="str">
        <f t="shared" si="320"/>
        <v>$75K-$100K</v>
      </c>
    </row>
    <row r="20259" spans="1:5" x14ac:dyDescent="0.3">
      <c r="A20259" s="33" t="s">
        <v>2</v>
      </c>
      <c r="B20259" s="33" t="s">
        <v>53</v>
      </c>
      <c r="C20259" s="33">
        <v>95000</v>
      </c>
      <c r="D20259" s="33" t="s">
        <v>7283</v>
      </c>
      <c r="E20259" t="str">
        <f t="shared" si="320"/>
        <v>$75K-$100K</v>
      </c>
    </row>
    <row r="20260" spans="1:5" x14ac:dyDescent="0.3">
      <c r="A20260" s="33" t="s">
        <v>2</v>
      </c>
      <c r="B20260" s="33" t="s">
        <v>53</v>
      </c>
      <c r="C20260" s="33"/>
      <c r="D20260" s="33" t="s">
        <v>7284</v>
      </c>
      <c r="E20260" t="str">
        <f t="shared" si="320"/>
        <v>No Data</v>
      </c>
    </row>
    <row r="20261" spans="1:5" x14ac:dyDescent="0.3">
      <c r="A20261" s="33" t="s">
        <v>66</v>
      </c>
      <c r="B20261" s="33" t="s">
        <v>70</v>
      </c>
      <c r="C20261" s="33">
        <v>56700</v>
      </c>
      <c r="D20261" s="33" t="s">
        <v>3676</v>
      </c>
      <c r="E20261" t="str">
        <f t="shared" si="320"/>
        <v>&lt;$75K</v>
      </c>
    </row>
    <row r="20262" spans="1:5" x14ac:dyDescent="0.3">
      <c r="A20262" s="33" t="s">
        <v>2</v>
      </c>
      <c r="B20262" s="33" t="s">
        <v>54</v>
      </c>
      <c r="C20262" s="33"/>
      <c r="D20262" s="33" t="s">
        <v>7285</v>
      </c>
      <c r="E20262" t="str">
        <f t="shared" si="320"/>
        <v>No Data</v>
      </c>
    </row>
    <row r="20263" spans="1:5" x14ac:dyDescent="0.3">
      <c r="A20263" s="33" t="s">
        <v>2</v>
      </c>
      <c r="B20263" s="33" t="s">
        <v>53</v>
      </c>
      <c r="C20263" s="33"/>
      <c r="D20263" s="33" t="s">
        <v>985</v>
      </c>
      <c r="E20263" t="str">
        <f t="shared" si="320"/>
        <v>No Data</v>
      </c>
    </row>
    <row r="20264" spans="1:5" x14ac:dyDescent="0.3">
      <c r="A20264" s="33" t="s">
        <v>0</v>
      </c>
      <c r="B20264" s="33" t="s">
        <v>53</v>
      </c>
      <c r="C20264" s="33">
        <v>142225</v>
      </c>
      <c r="D20264" s="33" t="s">
        <v>3350</v>
      </c>
      <c r="E20264" t="str">
        <f t="shared" si="320"/>
        <v>$125K-$200K</v>
      </c>
    </row>
    <row r="20265" spans="1:5" x14ac:dyDescent="0.3">
      <c r="A20265" s="33" t="s">
        <v>2</v>
      </c>
      <c r="B20265" s="33" t="s">
        <v>53</v>
      </c>
      <c r="C20265" s="33">
        <v>110000</v>
      </c>
      <c r="D20265" s="33" t="s">
        <v>209</v>
      </c>
      <c r="E20265" t="str">
        <f t="shared" si="320"/>
        <v>$100K-$125K</v>
      </c>
    </row>
    <row r="20266" spans="1:5" x14ac:dyDescent="0.3">
      <c r="A20266" s="33" t="s">
        <v>128</v>
      </c>
      <c r="B20266" s="33" t="s">
        <v>53</v>
      </c>
      <c r="C20266" s="33">
        <v>165000</v>
      </c>
      <c r="D20266" s="33" t="s">
        <v>852</v>
      </c>
      <c r="E20266" t="str">
        <f t="shared" si="320"/>
        <v>$125K-$200K</v>
      </c>
    </row>
    <row r="20267" spans="1:5" x14ac:dyDescent="0.3">
      <c r="A20267" s="33" t="s">
        <v>0</v>
      </c>
      <c r="B20267" s="33" t="s">
        <v>53</v>
      </c>
      <c r="C20267" s="33">
        <v>184839.453125</v>
      </c>
      <c r="D20267" s="33" t="s">
        <v>431</v>
      </c>
      <c r="E20267" t="str">
        <f t="shared" si="320"/>
        <v>$125K-$200K</v>
      </c>
    </row>
    <row r="20268" spans="1:5" x14ac:dyDescent="0.3">
      <c r="A20268" s="33" t="s">
        <v>52</v>
      </c>
      <c r="B20268" s="33" t="s">
        <v>53</v>
      </c>
      <c r="C20268" s="33"/>
      <c r="D20268" s="33" t="s">
        <v>1002</v>
      </c>
      <c r="E20268" t="str">
        <f t="shared" si="320"/>
        <v>No Data</v>
      </c>
    </row>
    <row r="20269" spans="1:5" x14ac:dyDescent="0.3">
      <c r="A20269" s="33" t="s">
        <v>0</v>
      </c>
      <c r="B20269" s="33" t="s">
        <v>53</v>
      </c>
      <c r="C20269" s="33">
        <v>115000</v>
      </c>
      <c r="D20269" s="33" t="s">
        <v>299</v>
      </c>
      <c r="E20269" t="str">
        <f t="shared" si="320"/>
        <v>$100K-$125K</v>
      </c>
    </row>
    <row r="20270" spans="1:5" x14ac:dyDescent="0.3">
      <c r="A20270" s="33" t="s">
        <v>2</v>
      </c>
      <c r="B20270" s="33" t="s">
        <v>53</v>
      </c>
      <c r="C20270" s="33"/>
      <c r="D20270" s="33" t="s">
        <v>592</v>
      </c>
      <c r="E20270" t="str">
        <f t="shared" si="320"/>
        <v>No Data</v>
      </c>
    </row>
    <row r="20271" spans="1:5" x14ac:dyDescent="0.3">
      <c r="A20271" s="33" t="s">
        <v>2</v>
      </c>
      <c r="B20271" s="33" t="s">
        <v>53</v>
      </c>
      <c r="C20271" s="33">
        <v>112500</v>
      </c>
      <c r="D20271" s="33" t="s">
        <v>7286</v>
      </c>
      <c r="E20271" t="str">
        <f t="shared" si="320"/>
        <v>$100K-$125K</v>
      </c>
    </row>
    <row r="20272" spans="1:5" x14ac:dyDescent="0.3">
      <c r="A20272" s="33" t="s">
        <v>128</v>
      </c>
      <c r="B20272" s="33" t="s">
        <v>53</v>
      </c>
      <c r="C20272" s="33"/>
      <c r="D20272" s="33" t="s">
        <v>7287</v>
      </c>
      <c r="E20272" t="str">
        <f t="shared" si="320"/>
        <v>No Data</v>
      </c>
    </row>
    <row r="20273" spans="1:5" x14ac:dyDescent="0.3">
      <c r="A20273" s="33" t="s">
        <v>125</v>
      </c>
      <c r="B20273" s="33" t="s">
        <v>53</v>
      </c>
      <c r="C20273" s="33">
        <v>112025</v>
      </c>
      <c r="D20273" s="33" t="s">
        <v>476</v>
      </c>
      <c r="E20273" t="str">
        <f t="shared" si="320"/>
        <v>$100K-$125K</v>
      </c>
    </row>
    <row r="20274" spans="1:5" x14ac:dyDescent="0.3">
      <c r="A20274" s="33" t="s">
        <v>0</v>
      </c>
      <c r="B20274" s="33" t="s">
        <v>53</v>
      </c>
      <c r="C20274" s="33">
        <v>272500</v>
      </c>
      <c r="D20274" s="33" t="s">
        <v>5117</v>
      </c>
      <c r="E20274" t="str">
        <f t="shared" si="320"/>
        <v>&gt;$200K</v>
      </c>
    </row>
    <row r="20275" spans="1:5" x14ac:dyDescent="0.3">
      <c r="A20275" s="33" t="s">
        <v>2</v>
      </c>
      <c r="B20275" s="33" t="s">
        <v>53</v>
      </c>
      <c r="C20275" s="33"/>
      <c r="D20275" s="33" t="s">
        <v>7288</v>
      </c>
      <c r="E20275" t="str">
        <f t="shared" si="320"/>
        <v>No Data</v>
      </c>
    </row>
    <row r="20276" spans="1:5" x14ac:dyDescent="0.3">
      <c r="A20276" s="33" t="s">
        <v>0</v>
      </c>
      <c r="B20276" s="33" t="s">
        <v>53</v>
      </c>
      <c r="C20276" s="33"/>
      <c r="D20276" s="33" t="s">
        <v>5525</v>
      </c>
      <c r="E20276" t="str">
        <f t="shared" si="320"/>
        <v>No Data</v>
      </c>
    </row>
    <row r="20277" spans="1:5" x14ac:dyDescent="0.3">
      <c r="A20277" s="33" t="s">
        <v>2</v>
      </c>
      <c r="B20277" s="33" t="s">
        <v>53</v>
      </c>
      <c r="C20277" s="33"/>
      <c r="D20277" s="33" t="s">
        <v>912</v>
      </c>
      <c r="E20277" t="str">
        <f t="shared" si="320"/>
        <v>No Data</v>
      </c>
    </row>
    <row r="20278" spans="1:5" x14ac:dyDescent="0.3">
      <c r="A20278" s="33" t="s">
        <v>2</v>
      </c>
      <c r="B20278" s="33" t="s">
        <v>53</v>
      </c>
      <c r="C20278" s="33"/>
      <c r="D20278" s="33" t="s">
        <v>392</v>
      </c>
      <c r="E20278" t="str">
        <f t="shared" si="320"/>
        <v>No Data</v>
      </c>
    </row>
    <row r="20279" spans="1:5" x14ac:dyDescent="0.3">
      <c r="A20279" s="33" t="s">
        <v>2</v>
      </c>
      <c r="B20279" s="33" t="s">
        <v>88</v>
      </c>
      <c r="C20279" s="33">
        <v>79200</v>
      </c>
      <c r="D20279" s="33" t="s">
        <v>353</v>
      </c>
      <c r="E20279" t="str">
        <f t="shared" si="320"/>
        <v>$75K-$100K</v>
      </c>
    </row>
    <row r="20280" spans="1:5" x14ac:dyDescent="0.3">
      <c r="A20280" s="33" t="s">
        <v>125</v>
      </c>
      <c r="B20280" s="33" t="s">
        <v>53</v>
      </c>
      <c r="C20280" s="33">
        <v>135000</v>
      </c>
      <c r="D20280" s="33" t="s">
        <v>6376</v>
      </c>
      <c r="E20280" t="str">
        <f t="shared" si="320"/>
        <v>$125K-$200K</v>
      </c>
    </row>
    <row r="20281" spans="1:5" x14ac:dyDescent="0.3">
      <c r="A20281" s="33" t="s">
        <v>4</v>
      </c>
      <c r="B20281" s="33" t="s">
        <v>88</v>
      </c>
      <c r="C20281" s="33">
        <v>147500</v>
      </c>
      <c r="D20281" s="33" t="s">
        <v>1914</v>
      </c>
      <c r="E20281" t="str">
        <f t="shared" si="320"/>
        <v>$125K-$200K</v>
      </c>
    </row>
    <row r="20282" spans="1:5" x14ac:dyDescent="0.3">
      <c r="A20282" s="33" t="s">
        <v>2</v>
      </c>
      <c r="B20282" s="33" t="s">
        <v>54</v>
      </c>
      <c r="C20282" s="33"/>
      <c r="D20282" s="33" t="s">
        <v>7289</v>
      </c>
      <c r="E20282" t="str">
        <f t="shared" si="320"/>
        <v>No Data</v>
      </c>
    </row>
    <row r="20283" spans="1:5" x14ac:dyDescent="0.3">
      <c r="A20283" s="33" t="s">
        <v>128</v>
      </c>
      <c r="B20283" s="33" t="s">
        <v>54</v>
      </c>
      <c r="C20283" s="33"/>
      <c r="D20283" s="33" t="s">
        <v>7290</v>
      </c>
      <c r="E20283" t="str">
        <f t="shared" si="320"/>
        <v>No Data</v>
      </c>
    </row>
    <row r="20284" spans="1:5" x14ac:dyDescent="0.3">
      <c r="A20284" s="33" t="s">
        <v>2</v>
      </c>
      <c r="B20284" s="33" t="s">
        <v>53</v>
      </c>
      <c r="C20284" s="33">
        <v>105000</v>
      </c>
      <c r="D20284" s="33" t="s">
        <v>7291</v>
      </c>
      <c r="E20284" t="str">
        <f t="shared" si="320"/>
        <v>$100K-$125K</v>
      </c>
    </row>
    <row r="20285" spans="1:5" x14ac:dyDescent="0.3">
      <c r="A20285" s="33" t="s">
        <v>0</v>
      </c>
      <c r="B20285" s="33" t="s">
        <v>53</v>
      </c>
      <c r="C20285" s="33"/>
      <c r="D20285" s="33" t="s">
        <v>1361</v>
      </c>
      <c r="E20285" t="str">
        <f t="shared" si="320"/>
        <v>No Data</v>
      </c>
    </row>
    <row r="20286" spans="1:5" x14ac:dyDescent="0.3">
      <c r="A20286" s="33" t="s">
        <v>2</v>
      </c>
      <c r="B20286" s="33" t="s">
        <v>95</v>
      </c>
      <c r="C20286" s="33">
        <v>43200</v>
      </c>
      <c r="D20286" s="33" t="s">
        <v>7292</v>
      </c>
      <c r="E20286" t="str">
        <f t="shared" si="320"/>
        <v>&lt;$75K</v>
      </c>
    </row>
    <row r="20287" spans="1:5" x14ac:dyDescent="0.3">
      <c r="A20287" s="33" t="s">
        <v>2</v>
      </c>
      <c r="B20287" s="33" t="s">
        <v>97</v>
      </c>
      <c r="C20287" s="33">
        <v>53014</v>
      </c>
      <c r="D20287" s="33" t="s">
        <v>2248</v>
      </c>
      <c r="E20287" t="str">
        <f t="shared" si="320"/>
        <v>&lt;$75K</v>
      </c>
    </row>
    <row r="20288" spans="1:5" x14ac:dyDescent="0.3">
      <c r="A20288" s="33" t="s">
        <v>125</v>
      </c>
      <c r="B20288" s="33" t="s">
        <v>53</v>
      </c>
      <c r="C20288" s="33">
        <v>82051.5</v>
      </c>
      <c r="D20288" s="33" t="s">
        <v>7293</v>
      </c>
      <c r="E20288" t="str">
        <f t="shared" si="320"/>
        <v>$75K-$100K</v>
      </c>
    </row>
    <row r="20289" spans="1:5" x14ac:dyDescent="0.3">
      <c r="A20289" s="33" t="s">
        <v>0</v>
      </c>
      <c r="B20289" s="33" t="s">
        <v>53</v>
      </c>
      <c r="C20289" s="33"/>
      <c r="D20289" s="33" t="s">
        <v>324</v>
      </c>
      <c r="E20289" t="str">
        <f t="shared" si="320"/>
        <v>No Data</v>
      </c>
    </row>
    <row r="20290" spans="1:5" x14ac:dyDescent="0.3">
      <c r="A20290" s="33" t="s">
        <v>129</v>
      </c>
      <c r="B20290" s="33" t="s">
        <v>110</v>
      </c>
      <c r="C20290" s="33">
        <v>205000</v>
      </c>
      <c r="D20290" s="33" t="s">
        <v>7294</v>
      </c>
      <c r="E20290" t="str">
        <f t="shared" si="320"/>
        <v>&gt;$200K</v>
      </c>
    </row>
    <row r="20291" spans="1:5" x14ac:dyDescent="0.3">
      <c r="A20291" s="33" t="s">
        <v>1</v>
      </c>
      <c r="B20291" s="33" t="s">
        <v>69</v>
      </c>
      <c r="C20291" s="33">
        <v>49896</v>
      </c>
      <c r="D20291" s="33" t="s">
        <v>5212</v>
      </c>
      <c r="E20291" t="str">
        <f t="shared" ref="E20291:E20354" si="321">_xlfn.XLOOKUP(C20291,$H$16:$H$21,$G$16:$G$21,,1)</f>
        <v>&lt;$75K</v>
      </c>
    </row>
    <row r="20292" spans="1:5" x14ac:dyDescent="0.3">
      <c r="A20292" s="33" t="s">
        <v>0</v>
      </c>
      <c r="B20292" s="33" t="s">
        <v>53</v>
      </c>
      <c r="C20292" s="33">
        <v>186500</v>
      </c>
      <c r="D20292" s="33" t="s">
        <v>611</v>
      </c>
      <c r="E20292" t="str">
        <f t="shared" si="321"/>
        <v>$125K-$200K</v>
      </c>
    </row>
    <row r="20293" spans="1:5" x14ac:dyDescent="0.3">
      <c r="A20293" s="33" t="s">
        <v>0</v>
      </c>
      <c r="B20293" s="33" t="s">
        <v>53</v>
      </c>
      <c r="C20293" s="33">
        <v>74100</v>
      </c>
      <c r="D20293" s="33" t="s">
        <v>596</v>
      </c>
      <c r="E20293" t="str">
        <f t="shared" si="321"/>
        <v>&lt;$75K</v>
      </c>
    </row>
    <row r="20294" spans="1:5" x14ac:dyDescent="0.3">
      <c r="A20294" s="33" t="s">
        <v>4</v>
      </c>
      <c r="B20294" s="33" t="s">
        <v>54</v>
      </c>
      <c r="C20294" s="33">
        <v>102000</v>
      </c>
      <c r="D20294" s="33" t="s">
        <v>374</v>
      </c>
      <c r="E20294" t="str">
        <f t="shared" si="321"/>
        <v>$100K-$125K</v>
      </c>
    </row>
    <row r="20295" spans="1:5" x14ac:dyDescent="0.3">
      <c r="A20295" s="33" t="s">
        <v>2</v>
      </c>
      <c r="B20295" s="33" t="s">
        <v>53</v>
      </c>
      <c r="C20295" s="33"/>
      <c r="D20295" s="33" t="s">
        <v>7295</v>
      </c>
      <c r="E20295" t="str">
        <f t="shared" si="321"/>
        <v>No Data</v>
      </c>
    </row>
    <row r="20296" spans="1:5" x14ac:dyDescent="0.3">
      <c r="A20296" s="33" t="s">
        <v>0</v>
      </c>
      <c r="B20296" s="33" t="s">
        <v>53</v>
      </c>
      <c r="C20296" s="33">
        <v>200000</v>
      </c>
      <c r="D20296" s="33" t="s">
        <v>431</v>
      </c>
      <c r="E20296" t="str">
        <f t="shared" si="321"/>
        <v>$125K-$200K</v>
      </c>
    </row>
    <row r="20297" spans="1:5" x14ac:dyDescent="0.3">
      <c r="A20297" s="33" t="s">
        <v>2</v>
      </c>
      <c r="B20297" s="33" t="s">
        <v>53</v>
      </c>
      <c r="C20297" s="33">
        <v>70000</v>
      </c>
      <c r="D20297" s="33" t="s">
        <v>1064</v>
      </c>
      <c r="E20297" t="str">
        <f t="shared" si="321"/>
        <v>&lt;$75K</v>
      </c>
    </row>
    <row r="20298" spans="1:5" x14ac:dyDescent="0.3">
      <c r="A20298" s="33" t="s">
        <v>0</v>
      </c>
      <c r="B20298" s="33" t="s">
        <v>53</v>
      </c>
      <c r="C20298" s="33">
        <v>110000</v>
      </c>
      <c r="D20298" s="33" t="s">
        <v>7296</v>
      </c>
      <c r="E20298" t="str">
        <f t="shared" si="321"/>
        <v>$100K-$125K</v>
      </c>
    </row>
    <row r="20299" spans="1:5" x14ac:dyDescent="0.3">
      <c r="A20299" s="33" t="s">
        <v>4</v>
      </c>
      <c r="B20299" s="33" t="s">
        <v>53</v>
      </c>
      <c r="C20299" s="33">
        <v>96773</v>
      </c>
      <c r="D20299" s="33" t="s">
        <v>1031</v>
      </c>
      <c r="E20299" t="str">
        <f t="shared" si="321"/>
        <v>$75K-$100K</v>
      </c>
    </row>
    <row r="20300" spans="1:5" x14ac:dyDescent="0.3">
      <c r="A20300" s="33" t="s">
        <v>0</v>
      </c>
      <c r="B20300" s="33" t="s">
        <v>53</v>
      </c>
      <c r="C20300" s="33">
        <v>120000</v>
      </c>
      <c r="D20300" s="33" t="s">
        <v>7297</v>
      </c>
      <c r="E20300" t="str">
        <f t="shared" si="321"/>
        <v>$100K-$125K</v>
      </c>
    </row>
    <row r="20301" spans="1:5" x14ac:dyDescent="0.3">
      <c r="A20301" s="33" t="s">
        <v>0</v>
      </c>
      <c r="B20301" s="33" t="s">
        <v>53</v>
      </c>
      <c r="C20301" s="33"/>
      <c r="D20301" s="33" t="s">
        <v>7298</v>
      </c>
      <c r="E20301" t="str">
        <f t="shared" si="321"/>
        <v>No Data</v>
      </c>
    </row>
    <row r="20302" spans="1:5" x14ac:dyDescent="0.3">
      <c r="A20302" s="33" t="s">
        <v>2</v>
      </c>
      <c r="B20302" s="33" t="s">
        <v>53</v>
      </c>
      <c r="C20302" s="33"/>
      <c r="D20302" s="33" t="s">
        <v>7299</v>
      </c>
      <c r="E20302" t="str">
        <f t="shared" si="321"/>
        <v>No Data</v>
      </c>
    </row>
    <row r="20303" spans="1:5" x14ac:dyDescent="0.3">
      <c r="A20303" s="33" t="s">
        <v>2</v>
      </c>
      <c r="B20303" s="33" t="s">
        <v>53</v>
      </c>
      <c r="C20303" s="33">
        <v>69415</v>
      </c>
      <c r="D20303" s="33" t="s">
        <v>3100</v>
      </c>
      <c r="E20303" t="str">
        <f t="shared" si="321"/>
        <v>&lt;$75K</v>
      </c>
    </row>
    <row r="20304" spans="1:5" x14ac:dyDescent="0.3">
      <c r="A20304" s="33" t="s">
        <v>1</v>
      </c>
      <c r="B20304" s="33" t="s">
        <v>53</v>
      </c>
      <c r="C20304" s="33">
        <v>85000</v>
      </c>
      <c r="D20304" s="33" t="s">
        <v>7300</v>
      </c>
      <c r="E20304" t="str">
        <f t="shared" si="321"/>
        <v>$75K-$100K</v>
      </c>
    </row>
    <row r="20305" spans="1:5" x14ac:dyDescent="0.3">
      <c r="A20305" s="33" t="s">
        <v>129</v>
      </c>
      <c r="B20305" s="33" t="s">
        <v>81</v>
      </c>
      <c r="C20305" s="33">
        <v>156500</v>
      </c>
      <c r="D20305" s="33" t="s">
        <v>5636</v>
      </c>
      <c r="E20305" t="str">
        <f t="shared" si="321"/>
        <v>$125K-$200K</v>
      </c>
    </row>
    <row r="20306" spans="1:5" x14ac:dyDescent="0.3">
      <c r="A20306" s="33" t="s">
        <v>0</v>
      </c>
      <c r="B20306" s="33" t="s">
        <v>53</v>
      </c>
      <c r="C20306" s="33"/>
      <c r="D20306" s="33" t="s">
        <v>4075</v>
      </c>
      <c r="E20306" t="str">
        <f t="shared" si="321"/>
        <v>No Data</v>
      </c>
    </row>
    <row r="20307" spans="1:5" x14ac:dyDescent="0.3">
      <c r="A20307" s="33" t="s">
        <v>128</v>
      </c>
      <c r="B20307" s="33" t="s">
        <v>54</v>
      </c>
      <c r="C20307" s="33">
        <v>125000</v>
      </c>
      <c r="D20307" s="33" t="s">
        <v>7177</v>
      </c>
      <c r="E20307" t="str">
        <f t="shared" si="321"/>
        <v>$100K-$125K</v>
      </c>
    </row>
    <row r="20308" spans="1:5" x14ac:dyDescent="0.3">
      <c r="A20308" s="33" t="s">
        <v>129</v>
      </c>
      <c r="B20308" s="33" t="s">
        <v>53</v>
      </c>
      <c r="C20308" s="33"/>
      <c r="D20308" s="33" t="s">
        <v>912</v>
      </c>
      <c r="E20308" t="str">
        <f t="shared" si="321"/>
        <v>No Data</v>
      </c>
    </row>
    <row r="20309" spans="1:5" x14ac:dyDescent="0.3">
      <c r="A20309" s="33" t="s">
        <v>0</v>
      </c>
      <c r="B20309" s="33" t="s">
        <v>54</v>
      </c>
      <c r="C20309" s="33"/>
      <c r="D20309" s="33" t="s">
        <v>258</v>
      </c>
      <c r="E20309" t="str">
        <f t="shared" si="321"/>
        <v>No Data</v>
      </c>
    </row>
    <row r="20310" spans="1:5" x14ac:dyDescent="0.3">
      <c r="A20310" s="33" t="s">
        <v>2</v>
      </c>
      <c r="B20310" s="33" t="s">
        <v>53</v>
      </c>
      <c r="C20310" s="33">
        <v>131900</v>
      </c>
      <c r="D20310" s="33" t="s">
        <v>729</v>
      </c>
      <c r="E20310" t="str">
        <f t="shared" si="321"/>
        <v>$125K-$200K</v>
      </c>
    </row>
    <row r="20311" spans="1:5" x14ac:dyDescent="0.3">
      <c r="A20311" s="33" t="s">
        <v>4</v>
      </c>
      <c r="B20311" s="33" t="s">
        <v>53</v>
      </c>
      <c r="C20311" s="33">
        <v>157500</v>
      </c>
      <c r="D20311" s="33" t="s">
        <v>7301</v>
      </c>
      <c r="E20311" t="str">
        <f t="shared" si="321"/>
        <v>$125K-$200K</v>
      </c>
    </row>
    <row r="20312" spans="1:5" x14ac:dyDescent="0.3">
      <c r="A20312" s="33" t="s">
        <v>125</v>
      </c>
      <c r="B20312" s="33" t="s">
        <v>53</v>
      </c>
      <c r="C20312" s="33">
        <v>100250</v>
      </c>
      <c r="D20312" s="33" t="s">
        <v>1092</v>
      </c>
      <c r="E20312" t="str">
        <f t="shared" si="321"/>
        <v>$100K-$125K</v>
      </c>
    </row>
    <row r="20313" spans="1:5" x14ac:dyDescent="0.3">
      <c r="A20313" s="33" t="s">
        <v>2</v>
      </c>
      <c r="B20313" s="33" t="s">
        <v>53</v>
      </c>
      <c r="C20313" s="33">
        <v>77500</v>
      </c>
      <c r="D20313" s="33" t="s">
        <v>7302</v>
      </c>
      <c r="E20313" t="str">
        <f t="shared" si="321"/>
        <v>$75K-$100K</v>
      </c>
    </row>
    <row r="20314" spans="1:5" x14ac:dyDescent="0.3">
      <c r="A20314" s="33" t="s">
        <v>128</v>
      </c>
      <c r="B20314" s="33" t="s">
        <v>53</v>
      </c>
      <c r="C20314" s="33"/>
      <c r="D20314" s="33" t="s">
        <v>278</v>
      </c>
      <c r="E20314" t="str">
        <f t="shared" si="321"/>
        <v>No Data</v>
      </c>
    </row>
    <row r="20315" spans="1:5" x14ac:dyDescent="0.3">
      <c r="A20315" s="33" t="s">
        <v>125</v>
      </c>
      <c r="B20315" s="33" t="s">
        <v>53</v>
      </c>
      <c r="C20315" s="33"/>
      <c r="D20315" s="33" t="s">
        <v>7303</v>
      </c>
      <c r="E20315" t="str">
        <f t="shared" si="321"/>
        <v>No Data</v>
      </c>
    </row>
    <row r="20316" spans="1:5" x14ac:dyDescent="0.3">
      <c r="A20316" s="33" t="s">
        <v>128</v>
      </c>
      <c r="B20316" s="33" t="s">
        <v>53</v>
      </c>
      <c r="C20316" s="33">
        <v>122800</v>
      </c>
      <c r="D20316" s="33" t="s">
        <v>1730</v>
      </c>
      <c r="E20316" t="str">
        <f t="shared" si="321"/>
        <v>$100K-$125K</v>
      </c>
    </row>
    <row r="20317" spans="1:5" x14ac:dyDescent="0.3">
      <c r="A20317" s="33" t="s">
        <v>125</v>
      </c>
      <c r="B20317" s="33" t="s">
        <v>53</v>
      </c>
      <c r="C20317" s="33">
        <v>93000</v>
      </c>
      <c r="D20317" s="33" t="s">
        <v>7304</v>
      </c>
      <c r="E20317" t="str">
        <f t="shared" si="321"/>
        <v>$75K-$100K</v>
      </c>
    </row>
    <row r="20318" spans="1:5" x14ac:dyDescent="0.3">
      <c r="A20318" s="33" t="s">
        <v>2</v>
      </c>
      <c r="B20318" s="33" t="s">
        <v>53</v>
      </c>
      <c r="C20318" s="33">
        <v>129503.5</v>
      </c>
      <c r="D20318" s="33" t="s">
        <v>1779</v>
      </c>
      <c r="E20318" t="str">
        <f t="shared" si="321"/>
        <v>$125K-$200K</v>
      </c>
    </row>
    <row r="20319" spans="1:5" x14ac:dyDescent="0.3">
      <c r="A20319" s="33" t="s">
        <v>0</v>
      </c>
      <c r="B20319" s="33" t="s">
        <v>53</v>
      </c>
      <c r="C20319" s="33">
        <v>140000</v>
      </c>
      <c r="D20319" s="33" t="s">
        <v>7305</v>
      </c>
      <c r="E20319" t="str">
        <f t="shared" si="321"/>
        <v>$125K-$200K</v>
      </c>
    </row>
    <row r="20320" spans="1:5" x14ac:dyDescent="0.3">
      <c r="A20320" s="33" t="s">
        <v>2</v>
      </c>
      <c r="B20320" s="33" t="s">
        <v>53</v>
      </c>
      <c r="C20320" s="33">
        <v>98500</v>
      </c>
      <c r="D20320" s="33" t="s">
        <v>4471</v>
      </c>
      <c r="E20320" t="str">
        <f t="shared" si="321"/>
        <v>$75K-$100K</v>
      </c>
    </row>
    <row r="20321" spans="1:5" x14ac:dyDescent="0.3">
      <c r="A20321" s="33" t="s">
        <v>128</v>
      </c>
      <c r="B20321" s="33" t="s">
        <v>53</v>
      </c>
      <c r="C20321" s="33">
        <v>90000</v>
      </c>
      <c r="D20321" s="33" t="s">
        <v>1554</v>
      </c>
      <c r="E20321" t="str">
        <f t="shared" si="321"/>
        <v>$75K-$100K</v>
      </c>
    </row>
    <row r="20322" spans="1:5" x14ac:dyDescent="0.3">
      <c r="A20322" s="33" t="s">
        <v>4</v>
      </c>
      <c r="B20322" s="33" t="s">
        <v>54</v>
      </c>
      <c r="C20322" s="33"/>
      <c r="D20322" s="33" t="s">
        <v>258</v>
      </c>
      <c r="E20322" t="str">
        <f t="shared" si="321"/>
        <v>No Data</v>
      </c>
    </row>
    <row r="20323" spans="1:5" x14ac:dyDescent="0.3">
      <c r="A20323" s="33" t="s">
        <v>4</v>
      </c>
      <c r="B20323" s="33" t="s">
        <v>53</v>
      </c>
      <c r="C20323" s="33">
        <v>175000</v>
      </c>
      <c r="D20323" s="33" t="s">
        <v>7306</v>
      </c>
      <c r="E20323" t="str">
        <f t="shared" si="321"/>
        <v>$125K-$200K</v>
      </c>
    </row>
    <row r="20324" spans="1:5" x14ac:dyDescent="0.3">
      <c r="A20324" s="33" t="s">
        <v>126</v>
      </c>
      <c r="B20324" s="33" t="s">
        <v>53</v>
      </c>
      <c r="C20324" s="33">
        <v>145000</v>
      </c>
      <c r="D20324" s="33" t="s">
        <v>7307</v>
      </c>
      <c r="E20324" t="str">
        <f t="shared" si="321"/>
        <v>$125K-$200K</v>
      </c>
    </row>
    <row r="20325" spans="1:5" x14ac:dyDescent="0.3">
      <c r="A20325" s="33" t="s">
        <v>2</v>
      </c>
      <c r="B20325" s="33" t="s">
        <v>53</v>
      </c>
      <c r="C20325" s="33"/>
      <c r="D20325" s="33" t="s">
        <v>7308</v>
      </c>
      <c r="E20325" t="str">
        <f t="shared" si="321"/>
        <v>No Data</v>
      </c>
    </row>
    <row r="20326" spans="1:5" x14ac:dyDescent="0.3">
      <c r="A20326" s="33" t="s">
        <v>52</v>
      </c>
      <c r="B20326" s="33" t="s">
        <v>105</v>
      </c>
      <c r="C20326" s="33">
        <v>71280</v>
      </c>
      <c r="D20326" s="33" t="s">
        <v>2430</v>
      </c>
      <c r="E20326" t="str">
        <f t="shared" si="321"/>
        <v>&lt;$75K</v>
      </c>
    </row>
    <row r="20327" spans="1:5" x14ac:dyDescent="0.3">
      <c r="A20327" s="33" t="s">
        <v>2</v>
      </c>
      <c r="B20327" s="33" t="s">
        <v>53</v>
      </c>
      <c r="C20327" s="33"/>
      <c r="D20327" s="33" t="s">
        <v>7309</v>
      </c>
      <c r="E20327" t="str">
        <f t="shared" si="321"/>
        <v>No Data</v>
      </c>
    </row>
    <row r="20328" spans="1:5" x14ac:dyDescent="0.3">
      <c r="A20328" s="33" t="s">
        <v>4</v>
      </c>
      <c r="B20328" s="33" t="s">
        <v>81</v>
      </c>
      <c r="C20328" s="33">
        <v>99150</v>
      </c>
      <c r="D20328" s="33" t="s">
        <v>2078</v>
      </c>
      <c r="E20328" t="str">
        <f t="shared" si="321"/>
        <v>$75K-$100K</v>
      </c>
    </row>
    <row r="20329" spans="1:5" x14ac:dyDescent="0.3">
      <c r="A20329" s="33" t="s">
        <v>2</v>
      </c>
      <c r="B20329" s="33" t="s">
        <v>53</v>
      </c>
      <c r="C20329" s="33">
        <v>90000</v>
      </c>
      <c r="D20329" s="33" t="s">
        <v>5405</v>
      </c>
      <c r="E20329" t="str">
        <f t="shared" si="321"/>
        <v>$75K-$100K</v>
      </c>
    </row>
    <row r="20330" spans="1:5" x14ac:dyDescent="0.3">
      <c r="A20330" s="33" t="s">
        <v>2</v>
      </c>
      <c r="B20330" s="33" t="s">
        <v>53</v>
      </c>
      <c r="C20330" s="33"/>
      <c r="D20330" s="33" t="s">
        <v>7310</v>
      </c>
      <c r="E20330" t="str">
        <f t="shared" si="321"/>
        <v>No Data</v>
      </c>
    </row>
    <row r="20331" spans="1:5" x14ac:dyDescent="0.3">
      <c r="A20331" s="33" t="s">
        <v>0</v>
      </c>
      <c r="B20331" s="33" t="s">
        <v>65</v>
      </c>
      <c r="C20331" s="33">
        <v>69962.5</v>
      </c>
      <c r="D20331" s="33" t="s">
        <v>211</v>
      </c>
      <c r="E20331" t="str">
        <f t="shared" si="321"/>
        <v>&lt;$75K</v>
      </c>
    </row>
    <row r="20332" spans="1:5" x14ac:dyDescent="0.3">
      <c r="A20332" s="33" t="s">
        <v>129</v>
      </c>
      <c r="B20332" s="33" t="s">
        <v>53</v>
      </c>
      <c r="C20332" s="33">
        <v>100000</v>
      </c>
      <c r="D20332" s="33" t="s">
        <v>7311</v>
      </c>
      <c r="E20332" t="str">
        <f t="shared" si="321"/>
        <v>$75K-$100K</v>
      </c>
    </row>
    <row r="20333" spans="1:5" x14ac:dyDescent="0.3">
      <c r="A20333" s="33" t="s">
        <v>4</v>
      </c>
      <c r="B20333" s="33" t="s">
        <v>53</v>
      </c>
      <c r="C20333" s="33"/>
      <c r="D20333" s="33" t="s">
        <v>3512</v>
      </c>
      <c r="E20333" t="str">
        <f t="shared" si="321"/>
        <v>No Data</v>
      </c>
    </row>
    <row r="20334" spans="1:5" x14ac:dyDescent="0.3">
      <c r="A20334" s="33" t="s">
        <v>0</v>
      </c>
      <c r="B20334" s="33" t="s">
        <v>53</v>
      </c>
      <c r="C20334" s="33"/>
      <c r="D20334" s="33" t="s">
        <v>389</v>
      </c>
      <c r="E20334" t="str">
        <f t="shared" si="321"/>
        <v>No Data</v>
      </c>
    </row>
    <row r="20335" spans="1:5" x14ac:dyDescent="0.3">
      <c r="A20335" s="33" t="s">
        <v>2</v>
      </c>
      <c r="B20335" s="33" t="s">
        <v>69</v>
      </c>
      <c r="C20335" s="33">
        <v>111175</v>
      </c>
      <c r="D20335" s="33" t="s">
        <v>211</v>
      </c>
      <c r="E20335" t="str">
        <f t="shared" si="321"/>
        <v>$100K-$125K</v>
      </c>
    </row>
    <row r="20336" spans="1:5" x14ac:dyDescent="0.3">
      <c r="A20336" s="33" t="s">
        <v>2</v>
      </c>
      <c r="B20336" s="33" t="s">
        <v>53</v>
      </c>
      <c r="C20336" s="33">
        <v>48750</v>
      </c>
      <c r="D20336" s="33" t="s">
        <v>5510</v>
      </c>
      <c r="E20336" t="str">
        <f t="shared" si="321"/>
        <v>&lt;$75K</v>
      </c>
    </row>
    <row r="20337" spans="1:5" x14ac:dyDescent="0.3">
      <c r="A20337" s="33" t="s">
        <v>125</v>
      </c>
      <c r="B20337" s="33" t="s">
        <v>53</v>
      </c>
      <c r="C20337" s="33"/>
      <c r="D20337" s="33" t="s">
        <v>833</v>
      </c>
      <c r="E20337" t="str">
        <f t="shared" si="321"/>
        <v>No Data</v>
      </c>
    </row>
    <row r="20338" spans="1:5" x14ac:dyDescent="0.3">
      <c r="A20338" s="33" t="s">
        <v>4</v>
      </c>
      <c r="B20338" s="33" t="s">
        <v>53</v>
      </c>
      <c r="C20338" s="33">
        <v>130000</v>
      </c>
      <c r="D20338" s="33" t="s">
        <v>7312</v>
      </c>
      <c r="E20338" t="str">
        <f t="shared" si="321"/>
        <v>$125K-$200K</v>
      </c>
    </row>
    <row r="20339" spans="1:5" x14ac:dyDescent="0.3">
      <c r="A20339" s="33" t="s">
        <v>0</v>
      </c>
      <c r="B20339" s="33" t="s">
        <v>53</v>
      </c>
      <c r="C20339" s="33">
        <v>99150</v>
      </c>
      <c r="D20339" s="33" t="s">
        <v>1172</v>
      </c>
      <c r="E20339" t="str">
        <f t="shared" si="321"/>
        <v>$75K-$100K</v>
      </c>
    </row>
    <row r="20340" spans="1:5" x14ac:dyDescent="0.3">
      <c r="A20340" s="33" t="s">
        <v>0</v>
      </c>
      <c r="B20340" s="33" t="s">
        <v>53</v>
      </c>
      <c r="C20340" s="33">
        <v>155000</v>
      </c>
      <c r="D20340" s="33" t="s">
        <v>4093</v>
      </c>
      <c r="E20340" t="str">
        <f t="shared" si="321"/>
        <v>$125K-$200K</v>
      </c>
    </row>
    <row r="20341" spans="1:5" x14ac:dyDescent="0.3">
      <c r="A20341" s="33" t="s">
        <v>128</v>
      </c>
      <c r="B20341" s="33" t="s">
        <v>88</v>
      </c>
      <c r="C20341" s="33">
        <v>157500</v>
      </c>
      <c r="D20341" s="33" t="s">
        <v>6501</v>
      </c>
      <c r="E20341" t="str">
        <f t="shared" si="321"/>
        <v>$125K-$200K</v>
      </c>
    </row>
    <row r="20342" spans="1:5" x14ac:dyDescent="0.3">
      <c r="A20342" s="33" t="s">
        <v>2</v>
      </c>
      <c r="B20342" s="33" t="s">
        <v>53</v>
      </c>
      <c r="C20342" s="33">
        <v>208500</v>
      </c>
      <c r="D20342" s="33" t="s">
        <v>217</v>
      </c>
      <c r="E20342" t="str">
        <f t="shared" si="321"/>
        <v>&gt;$200K</v>
      </c>
    </row>
    <row r="20343" spans="1:5" x14ac:dyDescent="0.3">
      <c r="A20343" s="33" t="s">
        <v>2</v>
      </c>
      <c r="B20343" s="33" t="s">
        <v>53</v>
      </c>
      <c r="C20343" s="33">
        <v>54025.515625</v>
      </c>
      <c r="D20343" s="33" t="s">
        <v>7313</v>
      </c>
      <c r="E20343" t="str">
        <f t="shared" si="321"/>
        <v>&lt;$75K</v>
      </c>
    </row>
    <row r="20344" spans="1:5" x14ac:dyDescent="0.3">
      <c r="A20344" s="33" t="s">
        <v>2</v>
      </c>
      <c r="B20344" s="33" t="s">
        <v>53</v>
      </c>
      <c r="C20344" s="33">
        <v>127500</v>
      </c>
      <c r="D20344" s="33" t="s">
        <v>2519</v>
      </c>
      <c r="E20344" t="str">
        <f t="shared" si="321"/>
        <v>$125K-$200K</v>
      </c>
    </row>
    <row r="20345" spans="1:5" x14ac:dyDescent="0.3">
      <c r="A20345" s="33" t="s">
        <v>125</v>
      </c>
      <c r="B20345" s="33" t="s">
        <v>53</v>
      </c>
      <c r="C20345" s="33"/>
      <c r="D20345" s="33" t="s">
        <v>232</v>
      </c>
      <c r="E20345" t="str">
        <f t="shared" si="321"/>
        <v>No Data</v>
      </c>
    </row>
    <row r="20346" spans="1:5" x14ac:dyDescent="0.3">
      <c r="A20346" s="33" t="s">
        <v>128</v>
      </c>
      <c r="B20346" s="33" t="s">
        <v>53</v>
      </c>
      <c r="C20346" s="33">
        <v>112500</v>
      </c>
      <c r="D20346" s="33" t="s">
        <v>1810</v>
      </c>
      <c r="E20346" t="str">
        <f t="shared" si="321"/>
        <v>$100K-$125K</v>
      </c>
    </row>
    <row r="20347" spans="1:5" x14ac:dyDescent="0.3">
      <c r="A20347" s="33" t="s">
        <v>0</v>
      </c>
      <c r="B20347" s="33" t="s">
        <v>53</v>
      </c>
      <c r="C20347" s="33"/>
      <c r="D20347" s="33" t="s">
        <v>6845</v>
      </c>
      <c r="E20347" t="str">
        <f t="shared" si="321"/>
        <v>No Data</v>
      </c>
    </row>
    <row r="20348" spans="1:5" x14ac:dyDescent="0.3">
      <c r="A20348" s="33" t="s">
        <v>0</v>
      </c>
      <c r="B20348" s="33" t="s">
        <v>53</v>
      </c>
      <c r="C20348" s="33"/>
      <c r="D20348" s="33" t="s">
        <v>4494</v>
      </c>
      <c r="E20348" t="str">
        <f t="shared" si="321"/>
        <v>No Data</v>
      </c>
    </row>
    <row r="20349" spans="1:5" x14ac:dyDescent="0.3">
      <c r="A20349" s="33" t="s">
        <v>2</v>
      </c>
      <c r="B20349" s="33" t="s">
        <v>53</v>
      </c>
      <c r="C20349" s="33">
        <v>150000</v>
      </c>
      <c r="D20349" s="33" t="s">
        <v>235</v>
      </c>
      <c r="E20349" t="str">
        <f t="shared" si="321"/>
        <v>$125K-$200K</v>
      </c>
    </row>
    <row r="20350" spans="1:5" x14ac:dyDescent="0.3">
      <c r="A20350" s="33" t="s">
        <v>2</v>
      </c>
      <c r="B20350" s="33" t="s">
        <v>53</v>
      </c>
      <c r="C20350" s="33">
        <v>110500</v>
      </c>
      <c r="D20350" s="33" t="s">
        <v>4152</v>
      </c>
      <c r="E20350" t="str">
        <f t="shared" si="321"/>
        <v>$100K-$125K</v>
      </c>
    </row>
    <row r="20351" spans="1:5" x14ac:dyDescent="0.3">
      <c r="A20351" s="33" t="s">
        <v>0</v>
      </c>
      <c r="B20351" s="33" t="s">
        <v>53</v>
      </c>
      <c r="C20351" s="33"/>
      <c r="D20351" s="33" t="s">
        <v>7314</v>
      </c>
      <c r="E20351" t="str">
        <f t="shared" si="321"/>
        <v>No Data</v>
      </c>
    </row>
    <row r="20352" spans="1:5" x14ac:dyDescent="0.3">
      <c r="A20352" s="33" t="s">
        <v>0</v>
      </c>
      <c r="B20352" s="33" t="s">
        <v>53</v>
      </c>
      <c r="C20352" s="33">
        <v>127500</v>
      </c>
      <c r="D20352" s="33" t="s">
        <v>4032</v>
      </c>
      <c r="E20352" t="str">
        <f t="shared" si="321"/>
        <v>$125K-$200K</v>
      </c>
    </row>
    <row r="20353" spans="1:5" x14ac:dyDescent="0.3">
      <c r="A20353" s="33" t="s">
        <v>2</v>
      </c>
      <c r="B20353" s="33" t="s">
        <v>81</v>
      </c>
      <c r="C20353" s="33">
        <v>108415.5</v>
      </c>
      <c r="D20353" s="33" t="s">
        <v>7256</v>
      </c>
      <c r="E20353" t="str">
        <f t="shared" si="321"/>
        <v>$100K-$125K</v>
      </c>
    </row>
    <row r="20354" spans="1:5" x14ac:dyDescent="0.3">
      <c r="A20354" s="33" t="s">
        <v>129</v>
      </c>
      <c r="B20354" s="33" t="s">
        <v>201</v>
      </c>
      <c r="C20354" s="33">
        <v>44100</v>
      </c>
      <c r="D20354" s="33" t="s">
        <v>932</v>
      </c>
      <c r="E20354" t="str">
        <f t="shared" si="321"/>
        <v>&lt;$75K</v>
      </c>
    </row>
    <row r="20355" spans="1:5" x14ac:dyDescent="0.3">
      <c r="A20355" s="33" t="s">
        <v>128</v>
      </c>
      <c r="B20355" s="33" t="s">
        <v>53</v>
      </c>
      <c r="C20355" s="33">
        <v>172500</v>
      </c>
      <c r="D20355" s="33" t="s">
        <v>4033</v>
      </c>
      <c r="E20355" t="str">
        <f t="shared" ref="E20355:E20418" si="322">_xlfn.XLOOKUP(C20355,$H$16:$H$21,$G$16:$G$21,,1)</f>
        <v>$125K-$200K</v>
      </c>
    </row>
    <row r="20356" spans="1:5" x14ac:dyDescent="0.3">
      <c r="A20356" s="33" t="s">
        <v>4</v>
      </c>
      <c r="B20356" s="33" t="s">
        <v>53</v>
      </c>
      <c r="C20356" s="33">
        <v>200000</v>
      </c>
      <c r="D20356" s="33" t="s">
        <v>7315</v>
      </c>
      <c r="E20356" t="str">
        <f t="shared" si="322"/>
        <v>$125K-$200K</v>
      </c>
    </row>
    <row r="20357" spans="1:5" x14ac:dyDescent="0.3">
      <c r="A20357" s="33" t="s">
        <v>2</v>
      </c>
      <c r="B20357" s="33" t="s">
        <v>53</v>
      </c>
      <c r="C20357" s="33">
        <v>70000</v>
      </c>
      <c r="D20357" s="33" t="s">
        <v>248</v>
      </c>
      <c r="E20357" t="str">
        <f t="shared" si="322"/>
        <v>&lt;$75K</v>
      </c>
    </row>
    <row r="20358" spans="1:5" x14ac:dyDescent="0.3">
      <c r="A20358" s="33" t="s">
        <v>0</v>
      </c>
      <c r="B20358" s="33" t="s">
        <v>53</v>
      </c>
      <c r="C20358" s="33"/>
      <c r="D20358" s="33" t="s">
        <v>7316</v>
      </c>
      <c r="E20358" t="str">
        <f t="shared" si="322"/>
        <v>No Data</v>
      </c>
    </row>
    <row r="20359" spans="1:5" x14ac:dyDescent="0.3">
      <c r="A20359" s="33" t="s">
        <v>2</v>
      </c>
      <c r="B20359" s="33" t="s">
        <v>53</v>
      </c>
      <c r="C20359" s="33"/>
      <c r="D20359" s="33" t="s">
        <v>1460</v>
      </c>
      <c r="E20359" t="str">
        <f t="shared" si="322"/>
        <v>No Data</v>
      </c>
    </row>
    <row r="20360" spans="1:5" x14ac:dyDescent="0.3">
      <c r="A20360" s="33" t="s">
        <v>128</v>
      </c>
      <c r="B20360" s="33" t="s">
        <v>53</v>
      </c>
      <c r="C20360" s="33">
        <v>204000</v>
      </c>
      <c r="D20360" s="33" t="s">
        <v>2245</v>
      </c>
      <c r="E20360" t="str">
        <f t="shared" si="322"/>
        <v>&gt;$200K</v>
      </c>
    </row>
    <row r="20361" spans="1:5" x14ac:dyDescent="0.3">
      <c r="A20361" s="33" t="s">
        <v>4</v>
      </c>
      <c r="B20361" s="33" t="s">
        <v>53</v>
      </c>
      <c r="C20361" s="33">
        <v>152500</v>
      </c>
      <c r="D20361" s="33" t="s">
        <v>7317</v>
      </c>
      <c r="E20361" t="str">
        <f t="shared" si="322"/>
        <v>$125K-$200K</v>
      </c>
    </row>
    <row r="20362" spans="1:5" x14ac:dyDescent="0.3">
      <c r="A20362" s="33" t="s">
        <v>4</v>
      </c>
      <c r="B20362" s="33" t="s">
        <v>53</v>
      </c>
      <c r="C20362" s="33">
        <v>115000</v>
      </c>
      <c r="D20362" s="33" t="s">
        <v>280</v>
      </c>
      <c r="E20362" t="str">
        <f t="shared" si="322"/>
        <v>$100K-$125K</v>
      </c>
    </row>
    <row r="20363" spans="1:5" x14ac:dyDescent="0.3">
      <c r="A20363" s="33" t="s">
        <v>2</v>
      </c>
      <c r="B20363" s="33" t="s">
        <v>53</v>
      </c>
      <c r="C20363" s="33">
        <v>110000</v>
      </c>
      <c r="D20363" s="33" t="s">
        <v>268</v>
      </c>
      <c r="E20363" t="str">
        <f t="shared" si="322"/>
        <v>$100K-$125K</v>
      </c>
    </row>
    <row r="20364" spans="1:5" x14ac:dyDescent="0.3">
      <c r="A20364" s="33" t="s">
        <v>2</v>
      </c>
      <c r="B20364" s="33" t="s">
        <v>53</v>
      </c>
      <c r="C20364" s="33">
        <v>75000</v>
      </c>
      <c r="D20364" s="33" t="s">
        <v>2485</v>
      </c>
      <c r="E20364" t="str">
        <f t="shared" si="322"/>
        <v>&lt;$75K</v>
      </c>
    </row>
    <row r="20365" spans="1:5" x14ac:dyDescent="0.3">
      <c r="A20365" s="33" t="s">
        <v>128</v>
      </c>
      <c r="B20365" s="33" t="s">
        <v>54</v>
      </c>
      <c r="C20365" s="33"/>
      <c r="D20365" s="33" t="s">
        <v>258</v>
      </c>
      <c r="E20365" t="str">
        <f t="shared" si="322"/>
        <v>No Data</v>
      </c>
    </row>
    <row r="20366" spans="1:5" x14ac:dyDescent="0.3">
      <c r="A20366" s="33" t="s">
        <v>0</v>
      </c>
      <c r="B20366" s="33" t="s">
        <v>53</v>
      </c>
      <c r="C20366" s="33"/>
      <c r="D20366" s="33" t="s">
        <v>258</v>
      </c>
      <c r="E20366" t="str">
        <f t="shared" si="322"/>
        <v>No Data</v>
      </c>
    </row>
    <row r="20367" spans="1:5" x14ac:dyDescent="0.3">
      <c r="A20367" s="33" t="s">
        <v>2</v>
      </c>
      <c r="B20367" s="33" t="s">
        <v>53</v>
      </c>
      <c r="C20367" s="33">
        <v>62500</v>
      </c>
      <c r="D20367" s="33" t="s">
        <v>1949</v>
      </c>
      <c r="E20367" t="str">
        <f t="shared" si="322"/>
        <v>&lt;$75K</v>
      </c>
    </row>
    <row r="20368" spans="1:5" x14ac:dyDescent="0.3">
      <c r="A20368" s="33" t="s">
        <v>128</v>
      </c>
      <c r="B20368" s="33" t="s">
        <v>53</v>
      </c>
      <c r="C20368" s="33"/>
      <c r="D20368" s="33" t="s">
        <v>4169</v>
      </c>
      <c r="E20368" t="str">
        <f t="shared" si="322"/>
        <v>No Data</v>
      </c>
    </row>
    <row r="20369" spans="1:5" x14ac:dyDescent="0.3">
      <c r="A20369" s="33" t="s">
        <v>4</v>
      </c>
      <c r="B20369" s="33" t="s">
        <v>53</v>
      </c>
      <c r="C20369" s="33">
        <v>160000</v>
      </c>
      <c r="D20369" s="33" t="s">
        <v>705</v>
      </c>
      <c r="E20369" t="str">
        <f t="shared" si="322"/>
        <v>$125K-$200K</v>
      </c>
    </row>
    <row r="20370" spans="1:5" x14ac:dyDescent="0.3">
      <c r="A20370" s="33" t="s">
        <v>0</v>
      </c>
      <c r="B20370" s="33" t="s">
        <v>53</v>
      </c>
      <c r="C20370" s="33">
        <v>130000</v>
      </c>
      <c r="D20370" s="33" t="s">
        <v>294</v>
      </c>
      <c r="E20370" t="str">
        <f t="shared" si="322"/>
        <v>$125K-$200K</v>
      </c>
    </row>
    <row r="20371" spans="1:5" x14ac:dyDescent="0.3">
      <c r="A20371" s="33" t="s">
        <v>0</v>
      </c>
      <c r="B20371" s="33" t="s">
        <v>53</v>
      </c>
      <c r="C20371" s="33"/>
      <c r="D20371" s="33" t="s">
        <v>258</v>
      </c>
      <c r="E20371" t="str">
        <f t="shared" si="322"/>
        <v>No Data</v>
      </c>
    </row>
    <row r="20372" spans="1:5" x14ac:dyDescent="0.3">
      <c r="A20372" s="33" t="s">
        <v>126</v>
      </c>
      <c r="B20372" s="33" t="s">
        <v>53</v>
      </c>
      <c r="C20372" s="33">
        <v>150000</v>
      </c>
      <c r="D20372" s="33" t="s">
        <v>7318</v>
      </c>
      <c r="E20372" t="str">
        <f t="shared" si="322"/>
        <v>$125K-$200K</v>
      </c>
    </row>
    <row r="20373" spans="1:5" x14ac:dyDescent="0.3">
      <c r="A20373" s="33" t="s">
        <v>0</v>
      </c>
      <c r="B20373" s="33" t="s">
        <v>54</v>
      </c>
      <c r="C20373" s="33">
        <v>107800</v>
      </c>
      <c r="D20373" s="33" t="s">
        <v>4160</v>
      </c>
      <c r="E20373" t="str">
        <f t="shared" si="322"/>
        <v>$100K-$125K</v>
      </c>
    </row>
    <row r="20374" spans="1:5" x14ac:dyDescent="0.3">
      <c r="A20374" s="33" t="s">
        <v>0</v>
      </c>
      <c r="B20374" s="33" t="s">
        <v>68</v>
      </c>
      <c r="C20374" s="33">
        <v>157500</v>
      </c>
      <c r="D20374" s="33" t="s">
        <v>955</v>
      </c>
      <c r="E20374" t="str">
        <f t="shared" si="322"/>
        <v>$125K-$200K</v>
      </c>
    </row>
    <row r="20375" spans="1:5" x14ac:dyDescent="0.3">
      <c r="A20375" s="33" t="s">
        <v>0</v>
      </c>
      <c r="B20375" s="33" t="s">
        <v>53</v>
      </c>
      <c r="C20375" s="33">
        <v>200000</v>
      </c>
      <c r="D20375" s="33" t="s">
        <v>6449</v>
      </c>
      <c r="E20375" t="str">
        <f t="shared" si="322"/>
        <v>$125K-$200K</v>
      </c>
    </row>
    <row r="20376" spans="1:5" x14ac:dyDescent="0.3">
      <c r="A20376" s="33" t="s">
        <v>0</v>
      </c>
      <c r="B20376" s="33" t="s">
        <v>53</v>
      </c>
      <c r="C20376" s="33">
        <v>98719</v>
      </c>
      <c r="D20376" s="33" t="s">
        <v>7319</v>
      </c>
      <c r="E20376" t="str">
        <f t="shared" si="322"/>
        <v>$75K-$100K</v>
      </c>
    </row>
    <row r="20377" spans="1:5" x14ac:dyDescent="0.3">
      <c r="A20377" s="33" t="s">
        <v>4</v>
      </c>
      <c r="B20377" s="33" t="s">
        <v>53</v>
      </c>
      <c r="C20377" s="33">
        <v>147500</v>
      </c>
      <c r="D20377" s="33" t="s">
        <v>7320</v>
      </c>
      <c r="E20377" t="str">
        <f t="shared" si="322"/>
        <v>$125K-$200K</v>
      </c>
    </row>
    <row r="20378" spans="1:5" x14ac:dyDescent="0.3">
      <c r="A20378" s="33" t="s">
        <v>52</v>
      </c>
      <c r="B20378" s="33" t="s">
        <v>101</v>
      </c>
      <c r="C20378" s="33">
        <v>170500</v>
      </c>
      <c r="D20378" s="33" t="s">
        <v>5947</v>
      </c>
      <c r="E20378" t="str">
        <f t="shared" si="322"/>
        <v>$125K-$200K</v>
      </c>
    </row>
    <row r="20379" spans="1:5" x14ac:dyDescent="0.3">
      <c r="A20379" s="33" t="s">
        <v>128</v>
      </c>
      <c r="B20379" s="33" t="s">
        <v>53</v>
      </c>
      <c r="C20379" s="33">
        <v>145000</v>
      </c>
      <c r="D20379" s="33" t="s">
        <v>238</v>
      </c>
      <c r="E20379" t="str">
        <f t="shared" si="322"/>
        <v>$125K-$200K</v>
      </c>
    </row>
    <row r="20380" spans="1:5" x14ac:dyDescent="0.3">
      <c r="A20380" s="33" t="s">
        <v>2</v>
      </c>
      <c r="B20380" s="33" t="s">
        <v>53</v>
      </c>
      <c r="C20380" s="33">
        <v>83500</v>
      </c>
      <c r="D20380" s="33" t="s">
        <v>520</v>
      </c>
      <c r="E20380" t="str">
        <f t="shared" si="322"/>
        <v>$75K-$100K</v>
      </c>
    </row>
    <row r="20381" spans="1:5" x14ac:dyDescent="0.3">
      <c r="A20381" s="33" t="s">
        <v>126</v>
      </c>
      <c r="B20381" s="33" t="s">
        <v>54</v>
      </c>
      <c r="C20381" s="33"/>
      <c r="D20381" s="33" t="s">
        <v>877</v>
      </c>
      <c r="E20381" t="str">
        <f t="shared" si="322"/>
        <v>No Data</v>
      </c>
    </row>
    <row r="20382" spans="1:5" x14ac:dyDescent="0.3">
      <c r="A20382" s="33" t="s">
        <v>126</v>
      </c>
      <c r="B20382" s="33" t="s">
        <v>54</v>
      </c>
      <c r="C20382" s="33">
        <v>192500</v>
      </c>
      <c r="D20382" s="33" t="s">
        <v>230</v>
      </c>
      <c r="E20382" t="str">
        <f t="shared" si="322"/>
        <v>$125K-$200K</v>
      </c>
    </row>
    <row r="20383" spans="1:5" x14ac:dyDescent="0.3">
      <c r="A20383" s="33" t="s">
        <v>4</v>
      </c>
      <c r="B20383" s="33" t="s">
        <v>65</v>
      </c>
      <c r="C20383" s="33">
        <v>120000</v>
      </c>
      <c r="D20383" s="33" t="s">
        <v>6227</v>
      </c>
      <c r="E20383" t="str">
        <f t="shared" si="322"/>
        <v>$100K-$125K</v>
      </c>
    </row>
    <row r="20384" spans="1:5" x14ac:dyDescent="0.3">
      <c r="A20384" s="33" t="s">
        <v>128</v>
      </c>
      <c r="B20384" s="33" t="s">
        <v>53</v>
      </c>
      <c r="C20384" s="33">
        <v>125000</v>
      </c>
      <c r="D20384" s="33" t="s">
        <v>1371</v>
      </c>
      <c r="E20384" t="str">
        <f t="shared" si="322"/>
        <v>$100K-$125K</v>
      </c>
    </row>
    <row r="20385" spans="1:5" x14ac:dyDescent="0.3">
      <c r="A20385" s="33" t="s">
        <v>2</v>
      </c>
      <c r="B20385" s="33" t="s">
        <v>53</v>
      </c>
      <c r="C20385" s="33">
        <v>48000</v>
      </c>
      <c r="D20385" s="33" t="s">
        <v>7321</v>
      </c>
      <c r="E20385" t="str">
        <f t="shared" si="322"/>
        <v>&lt;$75K</v>
      </c>
    </row>
    <row r="20386" spans="1:5" x14ac:dyDescent="0.3">
      <c r="A20386" s="33" t="s">
        <v>128</v>
      </c>
      <c r="B20386" s="33" t="s">
        <v>53</v>
      </c>
      <c r="C20386" s="33">
        <v>175000</v>
      </c>
      <c r="D20386" s="33" t="s">
        <v>6090</v>
      </c>
      <c r="E20386" t="str">
        <f t="shared" si="322"/>
        <v>$125K-$200K</v>
      </c>
    </row>
    <row r="20387" spans="1:5" x14ac:dyDescent="0.3">
      <c r="A20387" s="33" t="s">
        <v>128</v>
      </c>
      <c r="B20387" s="33" t="s">
        <v>53</v>
      </c>
      <c r="C20387" s="33">
        <v>125000</v>
      </c>
      <c r="D20387" s="33" t="s">
        <v>7322</v>
      </c>
      <c r="E20387" t="str">
        <f t="shared" si="322"/>
        <v>$100K-$125K</v>
      </c>
    </row>
    <row r="20388" spans="1:5" x14ac:dyDescent="0.3">
      <c r="A20388" s="33" t="s">
        <v>128</v>
      </c>
      <c r="B20388" s="33" t="s">
        <v>53</v>
      </c>
      <c r="C20388" s="33"/>
      <c r="D20388" s="33" t="s">
        <v>7323</v>
      </c>
      <c r="E20388" t="str">
        <f t="shared" si="322"/>
        <v>No Data</v>
      </c>
    </row>
    <row r="20389" spans="1:5" x14ac:dyDescent="0.3">
      <c r="A20389" s="33" t="s">
        <v>129</v>
      </c>
      <c r="B20389" s="33" t="s">
        <v>68</v>
      </c>
      <c r="C20389" s="33"/>
      <c r="D20389" s="33" t="s">
        <v>4861</v>
      </c>
      <c r="E20389" t="str">
        <f t="shared" si="322"/>
        <v>No Data</v>
      </c>
    </row>
    <row r="20390" spans="1:5" x14ac:dyDescent="0.3">
      <c r="A20390" s="33" t="s">
        <v>2</v>
      </c>
      <c r="B20390" s="33" t="s">
        <v>70</v>
      </c>
      <c r="C20390" s="33">
        <v>77017.5</v>
      </c>
      <c r="D20390" s="33" t="s">
        <v>2905</v>
      </c>
      <c r="E20390" t="str">
        <f t="shared" si="322"/>
        <v>$75K-$100K</v>
      </c>
    </row>
    <row r="20391" spans="1:5" x14ac:dyDescent="0.3">
      <c r="A20391" s="33" t="s">
        <v>129</v>
      </c>
      <c r="B20391" s="33" t="s">
        <v>87</v>
      </c>
      <c r="C20391" s="33">
        <v>89100</v>
      </c>
      <c r="D20391" s="33" t="s">
        <v>3862</v>
      </c>
      <c r="E20391" t="str">
        <f t="shared" si="322"/>
        <v>$75K-$100K</v>
      </c>
    </row>
    <row r="20392" spans="1:5" x14ac:dyDescent="0.3">
      <c r="A20392" s="33" t="s">
        <v>0</v>
      </c>
      <c r="B20392" s="33" t="s">
        <v>53</v>
      </c>
      <c r="C20392" s="33">
        <v>129500</v>
      </c>
      <c r="D20392" s="33" t="s">
        <v>4149</v>
      </c>
      <c r="E20392" t="str">
        <f t="shared" si="322"/>
        <v>$125K-$200K</v>
      </c>
    </row>
    <row r="20393" spans="1:5" x14ac:dyDescent="0.3">
      <c r="A20393" s="33" t="s">
        <v>4</v>
      </c>
      <c r="B20393" s="33" t="s">
        <v>53</v>
      </c>
      <c r="C20393" s="33"/>
      <c r="D20393" s="33" t="s">
        <v>299</v>
      </c>
      <c r="E20393" t="str">
        <f t="shared" si="322"/>
        <v>No Data</v>
      </c>
    </row>
    <row r="20394" spans="1:5" x14ac:dyDescent="0.3">
      <c r="A20394" s="33" t="s">
        <v>4</v>
      </c>
      <c r="B20394" s="33" t="s">
        <v>111</v>
      </c>
      <c r="C20394" s="33">
        <v>89100</v>
      </c>
      <c r="D20394" s="33" t="s">
        <v>1123</v>
      </c>
      <c r="E20394" t="str">
        <f t="shared" si="322"/>
        <v>$75K-$100K</v>
      </c>
    </row>
    <row r="20395" spans="1:5" x14ac:dyDescent="0.3">
      <c r="A20395" s="33" t="s">
        <v>126</v>
      </c>
      <c r="B20395" s="33" t="s">
        <v>56</v>
      </c>
      <c r="C20395" s="33">
        <v>147500</v>
      </c>
      <c r="D20395" s="33" t="s">
        <v>7324</v>
      </c>
      <c r="E20395" t="str">
        <f t="shared" si="322"/>
        <v>$125K-$200K</v>
      </c>
    </row>
    <row r="20396" spans="1:5" x14ac:dyDescent="0.3">
      <c r="A20396" s="33" t="s">
        <v>0</v>
      </c>
      <c r="B20396" s="33" t="s">
        <v>53</v>
      </c>
      <c r="C20396" s="33"/>
      <c r="D20396" s="33" t="s">
        <v>258</v>
      </c>
      <c r="E20396" t="str">
        <f t="shared" si="322"/>
        <v>No Data</v>
      </c>
    </row>
    <row r="20397" spans="1:5" x14ac:dyDescent="0.3">
      <c r="A20397" s="33" t="s">
        <v>0</v>
      </c>
      <c r="B20397" s="33" t="s">
        <v>53</v>
      </c>
      <c r="C20397" s="33">
        <v>150000</v>
      </c>
      <c r="D20397" s="33" t="s">
        <v>7325</v>
      </c>
      <c r="E20397" t="str">
        <f t="shared" si="322"/>
        <v>$125K-$200K</v>
      </c>
    </row>
    <row r="20398" spans="1:5" x14ac:dyDescent="0.3">
      <c r="A20398" s="33" t="s">
        <v>0</v>
      </c>
      <c r="B20398" s="33" t="s">
        <v>53</v>
      </c>
      <c r="C20398" s="33">
        <v>149946.5</v>
      </c>
      <c r="D20398" s="33" t="s">
        <v>1134</v>
      </c>
      <c r="E20398" t="str">
        <f t="shared" si="322"/>
        <v>$125K-$200K</v>
      </c>
    </row>
    <row r="20399" spans="1:5" x14ac:dyDescent="0.3">
      <c r="A20399" s="33" t="s">
        <v>125</v>
      </c>
      <c r="B20399" s="33" t="s">
        <v>88</v>
      </c>
      <c r="C20399" s="33">
        <v>119250</v>
      </c>
      <c r="D20399" s="33" t="s">
        <v>7326</v>
      </c>
      <c r="E20399" t="str">
        <f t="shared" si="322"/>
        <v>$100K-$125K</v>
      </c>
    </row>
    <row r="20400" spans="1:5" x14ac:dyDescent="0.3">
      <c r="A20400" s="33" t="s">
        <v>4</v>
      </c>
      <c r="B20400" s="33" t="s">
        <v>53</v>
      </c>
      <c r="C20400" s="33">
        <v>130500</v>
      </c>
      <c r="D20400" s="33" t="s">
        <v>1614</v>
      </c>
      <c r="E20400" t="str">
        <f t="shared" si="322"/>
        <v>$125K-$200K</v>
      </c>
    </row>
    <row r="20401" spans="1:5" x14ac:dyDescent="0.3">
      <c r="A20401" s="33" t="s">
        <v>0</v>
      </c>
      <c r="B20401" s="33" t="s">
        <v>53</v>
      </c>
      <c r="C20401" s="33">
        <v>161000</v>
      </c>
      <c r="D20401" s="33" t="s">
        <v>2836</v>
      </c>
      <c r="E20401" t="str">
        <f t="shared" si="322"/>
        <v>$125K-$200K</v>
      </c>
    </row>
    <row r="20402" spans="1:5" x14ac:dyDescent="0.3">
      <c r="A20402" s="33" t="s">
        <v>2</v>
      </c>
      <c r="B20402" s="33" t="s">
        <v>53</v>
      </c>
      <c r="C20402" s="33"/>
      <c r="D20402" s="33" t="s">
        <v>268</v>
      </c>
      <c r="E20402" t="str">
        <f t="shared" si="322"/>
        <v>No Data</v>
      </c>
    </row>
    <row r="20403" spans="1:5" x14ac:dyDescent="0.3">
      <c r="A20403" s="33" t="s">
        <v>2</v>
      </c>
      <c r="B20403" s="33" t="s">
        <v>124</v>
      </c>
      <c r="C20403" s="33">
        <v>53014</v>
      </c>
      <c r="D20403" s="33" t="s">
        <v>634</v>
      </c>
      <c r="E20403" t="str">
        <f t="shared" si="322"/>
        <v>&lt;$75K</v>
      </c>
    </row>
    <row r="20404" spans="1:5" x14ac:dyDescent="0.3">
      <c r="A20404" s="33" t="s">
        <v>4</v>
      </c>
      <c r="B20404" s="33" t="s">
        <v>53</v>
      </c>
      <c r="C20404" s="33">
        <v>119500</v>
      </c>
      <c r="D20404" s="33" t="s">
        <v>299</v>
      </c>
      <c r="E20404" t="str">
        <f t="shared" si="322"/>
        <v>$100K-$125K</v>
      </c>
    </row>
    <row r="20405" spans="1:5" x14ac:dyDescent="0.3">
      <c r="A20405" s="33" t="s">
        <v>2</v>
      </c>
      <c r="B20405" s="33" t="s">
        <v>97</v>
      </c>
      <c r="C20405" s="33">
        <v>111175</v>
      </c>
      <c r="D20405" s="33" t="s">
        <v>294</v>
      </c>
      <c r="E20405" t="str">
        <f t="shared" si="322"/>
        <v>$100K-$125K</v>
      </c>
    </row>
    <row r="20406" spans="1:5" x14ac:dyDescent="0.3">
      <c r="A20406" s="33" t="s">
        <v>4</v>
      </c>
      <c r="B20406" s="33" t="s">
        <v>54</v>
      </c>
      <c r="C20406" s="33"/>
      <c r="D20406" s="33" t="s">
        <v>4186</v>
      </c>
      <c r="E20406" t="str">
        <f t="shared" si="322"/>
        <v>No Data</v>
      </c>
    </row>
    <row r="20407" spans="1:5" x14ac:dyDescent="0.3">
      <c r="A20407" s="33" t="s">
        <v>4</v>
      </c>
      <c r="B20407" s="33" t="s">
        <v>88</v>
      </c>
      <c r="C20407" s="33">
        <v>147500</v>
      </c>
      <c r="D20407" s="33" t="s">
        <v>297</v>
      </c>
      <c r="E20407" t="str">
        <f t="shared" si="322"/>
        <v>$125K-$200K</v>
      </c>
    </row>
    <row r="20408" spans="1:5" x14ac:dyDescent="0.3">
      <c r="A20408" s="33" t="s">
        <v>2</v>
      </c>
      <c r="B20408" s="33" t="s">
        <v>53</v>
      </c>
      <c r="C20408" s="33">
        <v>111175</v>
      </c>
      <c r="D20408" s="33" t="s">
        <v>3018</v>
      </c>
      <c r="E20408" t="str">
        <f t="shared" si="322"/>
        <v>$100K-$125K</v>
      </c>
    </row>
    <row r="20409" spans="1:5" x14ac:dyDescent="0.3">
      <c r="A20409" s="33" t="s">
        <v>4</v>
      </c>
      <c r="B20409" s="33" t="s">
        <v>53</v>
      </c>
      <c r="C20409" s="33"/>
      <c r="D20409" s="33" t="s">
        <v>7327</v>
      </c>
      <c r="E20409" t="str">
        <f t="shared" si="322"/>
        <v>No Data</v>
      </c>
    </row>
    <row r="20410" spans="1:5" x14ac:dyDescent="0.3">
      <c r="A20410" s="33" t="s">
        <v>2</v>
      </c>
      <c r="B20410" s="33" t="s">
        <v>53</v>
      </c>
      <c r="C20410" s="33"/>
      <c r="D20410" s="33" t="s">
        <v>879</v>
      </c>
      <c r="E20410" t="str">
        <f t="shared" si="322"/>
        <v>No Data</v>
      </c>
    </row>
    <row r="20411" spans="1:5" x14ac:dyDescent="0.3">
      <c r="A20411" s="33" t="s">
        <v>0</v>
      </c>
      <c r="B20411" s="33" t="s">
        <v>53</v>
      </c>
      <c r="C20411" s="33">
        <v>200000</v>
      </c>
      <c r="D20411" s="33" t="s">
        <v>7328</v>
      </c>
      <c r="E20411" t="str">
        <f t="shared" si="322"/>
        <v>$125K-$200K</v>
      </c>
    </row>
    <row r="20412" spans="1:5" x14ac:dyDescent="0.3">
      <c r="A20412" s="33" t="s">
        <v>0</v>
      </c>
      <c r="B20412" s="33" t="s">
        <v>53</v>
      </c>
      <c r="C20412" s="33">
        <v>166419.5</v>
      </c>
      <c r="D20412" s="33" t="s">
        <v>2623</v>
      </c>
      <c r="E20412" t="str">
        <f t="shared" si="322"/>
        <v>$125K-$200K</v>
      </c>
    </row>
    <row r="20413" spans="1:5" x14ac:dyDescent="0.3">
      <c r="A20413" s="33" t="s">
        <v>52</v>
      </c>
      <c r="B20413" s="33" t="s">
        <v>53</v>
      </c>
      <c r="C20413" s="33"/>
      <c r="D20413" s="33" t="s">
        <v>2593</v>
      </c>
      <c r="E20413" t="str">
        <f t="shared" si="322"/>
        <v>No Data</v>
      </c>
    </row>
    <row r="20414" spans="1:5" x14ac:dyDescent="0.3">
      <c r="A20414" s="33" t="s">
        <v>4</v>
      </c>
      <c r="B20414" s="33" t="s">
        <v>53</v>
      </c>
      <c r="C20414" s="33">
        <v>125000</v>
      </c>
      <c r="D20414" s="33" t="s">
        <v>1386</v>
      </c>
      <c r="E20414" t="str">
        <f t="shared" si="322"/>
        <v>$100K-$125K</v>
      </c>
    </row>
    <row r="20415" spans="1:5" x14ac:dyDescent="0.3">
      <c r="A20415" s="33" t="s">
        <v>0</v>
      </c>
      <c r="B20415" s="33" t="s">
        <v>54</v>
      </c>
      <c r="C20415" s="33"/>
      <c r="D20415" s="33" t="s">
        <v>258</v>
      </c>
      <c r="E20415" t="str">
        <f t="shared" si="322"/>
        <v>No Data</v>
      </c>
    </row>
    <row r="20416" spans="1:5" x14ac:dyDescent="0.3">
      <c r="A20416" s="33" t="s">
        <v>4</v>
      </c>
      <c r="B20416" s="33" t="s">
        <v>68</v>
      </c>
      <c r="C20416" s="33">
        <v>120000</v>
      </c>
      <c r="D20416" s="33" t="s">
        <v>7329</v>
      </c>
      <c r="E20416" t="str">
        <f t="shared" si="322"/>
        <v>$100K-$125K</v>
      </c>
    </row>
    <row r="20417" spans="1:5" x14ac:dyDescent="0.3">
      <c r="A20417" s="33" t="s">
        <v>2</v>
      </c>
      <c r="B20417" s="33" t="s">
        <v>53</v>
      </c>
      <c r="C20417" s="33">
        <v>65000</v>
      </c>
      <c r="D20417" s="33" t="s">
        <v>7330</v>
      </c>
      <c r="E20417" t="str">
        <f t="shared" si="322"/>
        <v>&lt;$75K</v>
      </c>
    </row>
    <row r="20418" spans="1:5" x14ac:dyDescent="0.3">
      <c r="A20418" s="33" t="s">
        <v>0</v>
      </c>
      <c r="B20418" s="33" t="s">
        <v>53</v>
      </c>
      <c r="C20418" s="33">
        <v>125000</v>
      </c>
      <c r="D20418" s="33" t="s">
        <v>622</v>
      </c>
      <c r="E20418" t="str">
        <f t="shared" si="322"/>
        <v>$100K-$125K</v>
      </c>
    </row>
    <row r="20419" spans="1:5" x14ac:dyDescent="0.3">
      <c r="A20419" s="33" t="s">
        <v>4</v>
      </c>
      <c r="B20419" s="33" t="s">
        <v>88</v>
      </c>
      <c r="C20419" s="33">
        <v>64800</v>
      </c>
      <c r="D20419" s="33" t="s">
        <v>2808</v>
      </c>
      <c r="E20419" t="str">
        <f t="shared" ref="E20419:E20482" si="323">_xlfn.XLOOKUP(C20419,$H$16:$H$21,$G$16:$G$21,,1)</f>
        <v>&lt;$75K</v>
      </c>
    </row>
    <row r="20420" spans="1:5" x14ac:dyDescent="0.3">
      <c r="A20420" s="33" t="s">
        <v>2</v>
      </c>
      <c r="B20420" s="33" t="s">
        <v>53</v>
      </c>
      <c r="C20420" s="33"/>
      <c r="D20420" s="33" t="s">
        <v>367</v>
      </c>
      <c r="E20420" t="str">
        <f t="shared" si="323"/>
        <v>No Data</v>
      </c>
    </row>
    <row r="20421" spans="1:5" x14ac:dyDescent="0.3">
      <c r="A20421" s="33" t="s">
        <v>0</v>
      </c>
      <c r="B20421" s="33" t="s">
        <v>53</v>
      </c>
      <c r="C20421" s="33">
        <v>185000</v>
      </c>
      <c r="D20421" s="33" t="s">
        <v>230</v>
      </c>
      <c r="E20421" t="str">
        <f t="shared" si="323"/>
        <v>$125K-$200K</v>
      </c>
    </row>
    <row r="20422" spans="1:5" x14ac:dyDescent="0.3">
      <c r="A20422" s="33" t="s">
        <v>2</v>
      </c>
      <c r="B20422" s="33" t="s">
        <v>53</v>
      </c>
      <c r="C20422" s="33">
        <v>63000</v>
      </c>
      <c r="D20422" s="33" t="s">
        <v>7331</v>
      </c>
      <c r="E20422" t="str">
        <f t="shared" si="323"/>
        <v>&lt;$75K</v>
      </c>
    </row>
    <row r="20423" spans="1:5" x14ac:dyDescent="0.3">
      <c r="A20423" s="33" t="s">
        <v>0</v>
      </c>
      <c r="B20423" s="33" t="s">
        <v>53</v>
      </c>
      <c r="C20423" s="33">
        <v>72883</v>
      </c>
      <c r="D20423" s="33" t="s">
        <v>7332</v>
      </c>
      <c r="E20423" t="str">
        <f t="shared" si="323"/>
        <v>&lt;$75K</v>
      </c>
    </row>
    <row r="20424" spans="1:5" x14ac:dyDescent="0.3">
      <c r="A20424" s="33" t="s">
        <v>0</v>
      </c>
      <c r="B20424" s="33" t="s">
        <v>53</v>
      </c>
      <c r="C20424" s="33">
        <v>225000</v>
      </c>
      <c r="D20424" s="33" t="s">
        <v>1510</v>
      </c>
      <c r="E20424" t="str">
        <f t="shared" si="323"/>
        <v>&gt;$200K</v>
      </c>
    </row>
    <row r="20425" spans="1:5" x14ac:dyDescent="0.3">
      <c r="A20425" s="33" t="s">
        <v>2</v>
      </c>
      <c r="B20425" s="33" t="s">
        <v>53</v>
      </c>
      <c r="C20425" s="33">
        <v>67500</v>
      </c>
      <c r="D20425" s="33" t="s">
        <v>7333</v>
      </c>
      <c r="E20425" t="str">
        <f t="shared" si="323"/>
        <v>&lt;$75K</v>
      </c>
    </row>
    <row r="20426" spans="1:5" x14ac:dyDescent="0.3">
      <c r="A20426" s="33" t="s">
        <v>2</v>
      </c>
      <c r="B20426" s="33" t="s">
        <v>53</v>
      </c>
      <c r="C20426" s="33"/>
      <c r="D20426" s="33" t="s">
        <v>3085</v>
      </c>
      <c r="E20426" t="str">
        <f t="shared" si="323"/>
        <v>No Data</v>
      </c>
    </row>
    <row r="20427" spans="1:5" x14ac:dyDescent="0.3">
      <c r="A20427" s="33" t="s">
        <v>2</v>
      </c>
      <c r="B20427" s="33" t="s">
        <v>53</v>
      </c>
      <c r="C20427" s="33">
        <v>117500</v>
      </c>
      <c r="D20427" s="33" t="s">
        <v>7334</v>
      </c>
      <c r="E20427" t="str">
        <f t="shared" si="323"/>
        <v>$100K-$125K</v>
      </c>
    </row>
    <row r="20428" spans="1:5" x14ac:dyDescent="0.3">
      <c r="A20428" s="33" t="s">
        <v>4</v>
      </c>
      <c r="B20428" s="33" t="s">
        <v>53</v>
      </c>
      <c r="C20428" s="33"/>
      <c r="D20428" s="33" t="s">
        <v>268</v>
      </c>
      <c r="E20428" t="str">
        <f t="shared" si="323"/>
        <v>No Data</v>
      </c>
    </row>
    <row r="20429" spans="1:5" x14ac:dyDescent="0.3">
      <c r="A20429" s="33" t="s">
        <v>125</v>
      </c>
      <c r="B20429" s="33" t="s">
        <v>83</v>
      </c>
      <c r="C20429" s="33">
        <v>111175</v>
      </c>
      <c r="D20429" s="33" t="s">
        <v>6230</v>
      </c>
      <c r="E20429" t="str">
        <f t="shared" si="323"/>
        <v>$100K-$125K</v>
      </c>
    </row>
    <row r="20430" spans="1:5" x14ac:dyDescent="0.3">
      <c r="A20430" s="33" t="s">
        <v>4</v>
      </c>
      <c r="B20430" s="33" t="s">
        <v>53</v>
      </c>
      <c r="C20430" s="33">
        <v>140000</v>
      </c>
      <c r="D20430" s="33" t="s">
        <v>1320</v>
      </c>
      <c r="E20430" t="str">
        <f t="shared" si="323"/>
        <v>$125K-$200K</v>
      </c>
    </row>
    <row r="20431" spans="1:5" x14ac:dyDescent="0.3">
      <c r="A20431" s="33" t="s">
        <v>2</v>
      </c>
      <c r="B20431" s="33" t="s">
        <v>97</v>
      </c>
      <c r="C20431" s="33">
        <v>111175</v>
      </c>
      <c r="D20431" s="33" t="s">
        <v>2721</v>
      </c>
      <c r="E20431" t="str">
        <f t="shared" si="323"/>
        <v>$100K-$125K</v>
      </c>
    </row>
    <row r="20432" spans="1:5" x14ac:dyDescent="0.3">
      <c r="A20432" s="33" t="s">
        <v>4</v>
      </c>
      <c r="B20432" s="33" t="s">
        <v>53</v>
      </c>
      <c r="C20432" s="33"/>
      <c r="D20432" s="33" t="s">
        <v>7335</v>
      </c>
      <c r="E20432" t="str">
        <f t="shared" si="323"/>
        <v>No Data</v>
      </c>
    </row>
    <row r="20433" spans="1:5" x14ac:dyDescent="0.3">
      <c r="A20433" s="33" t="s">
        <v>0</v>
      </c>
      <c r="B20433" s="33" t="s">
        <v>54</v>
      </c>
      <c r="C20433" s="33">
        <v>205000</v>
      </c>
      <c r="D20433" s="33" t="s">
        <v>228</v>
      </c>
      <c r="E20433" t="str">
        <f t="shared" si="323"/>
        <v>&gt;$200K</v>
      </c>
    </row>
    <row r="20434" spans="1:5" x14ac:dyDescent="0.3">
      <c r="A20434" s="33" t="s">
        <v>128</v>
      </c>
      <c r="B20434" s="33" t="s">
        <v>53</v>
      </c>
      <c r="C20434" s="33">
        <v>187663</v>
      </c>
      <c r="D20434" s="33" t="s">
        <v>3149</v>
      </c>
      <c r="E20434" t="str">
        <f t="shared" si="323"/>
        <v>$125K-$200K</v>
      </c>
    </row>
    <row r="20435" spans="1:5" x14ac:dyDescent="0.3">
      <c r="A20435" s="33" t="s">
        <v>4</v>
      </c>
      <c r="B20435" s="33" t="s">
        <v>53</v>
      </c>
      <c r="C20435" s="33">
        <v>132500</v>
      </c>
      <c r="D20435" s="33" t="s">
        <v>232</v>
      </c>
      <c r="E20435" t="str">
        <f t="shared" si="323"/>
        <v>$125K-$200K</v>
      </c>
    </row>
    <row r="20436" spans="1:5" x14ac:dyDescent="0.3">
      <c r="A20436" s="33" t="s">
        <v>125</v>
      </c>
      <c r="B20436" s="33" t="s">
        <v>53</v>
      </c>
      <c r="C20436" s="33">
        <v>125000</v>
      </c>
      <c r="D20436" s="33" t="s">
        <v>1173</v>
      </c>
      <c r="E20436" t="str">
        <f t="shared" si="323"/>
        <v>$100K-$125K</v>
      </c>
    </row>
    <row r="20437" spans="1:5" x14ac:dyDescent="0.3">
      <c r="A20437" s="33" t="s">
        <v>0</v>
      </c>
      <c r="B20437" s="33" t="s">
        <v>53</v>
      </c>
      <c r="C20437" s="33">
        <v>135500</v>
      </c>
      <c r="D20437" s="33" t="s">
        <v>7336</v>
      </c>
      <c r="E20437" t="str">
        <f t="shared" si="323"/>
        <v>$125K-$200K</v>
      </c>
    </row>
    <row r="20438" spans="1:5" x14ac:dyDescent="0.3">
      <c r="A20438" s="33" t="s">
        <v>0</v>
      </c>
      <c r="B20438" s="33" t="s">
        <v>53</v>
      </c>
      <c r="C20438" s="33"/>
      <c r="D20438" s="33" t="s">
        <v>7337</v>
      </c>
      <c r="E20438" t="str">
        <f t="shared" si="323"/>
        <v>No Data</v>
      </c>
    </row>
    <row r="20439" spans="1:5" x14ac:dyDescent="0.3">
      <c r="A20439" s="33" t="s">
        <v>4</v>
      </c>
      <c r="B20439" s="33" t="s">
        <v>53</v>
      </c>
      <c r="C20439" s="33">
        <v>185000</v>
      </c>
      <c r="D20439" s="33" t="s">
        <v>7338</v>
      </c>
      <c r="E20439" t="str">
        <f t="shared" si="323"/>
        <v>$125K-$200K</v>
      </c>
    </row>
    <row r="20440" spans="1:5" x14ac:dyDescent="0.3">
      <c r="A20440" s="33" t="s">
        <v>0</v>
      </c>
      <c r="B20440" s="33" t="s">
        <v>53</v>
      </c>
      <c r="C20440" s="33">
        <v>115000</v>
      </c>
      <c r="D20440" s="33" t="s">
        <v>1142</v>
      </c>
      <c r="E20440" t="str">
        <f t="shared" si="323"/>
        <v>$100K-$125K</v>
      </c>
    </row>
    <row r="20441" spans="1:5" x14ac:dyDescent="0.3">
      <c r="A20441" s="33" t="s">
        <v>2</v>
      </c>
      <c r="B20441" s="33" t="s">
        <v>106</v>
      </c>
      <c r="C20441" s="33">
        <v>165000</v>
      </c>
      <c r="D20441" s="33" t="s">
        <v>7339</v>
      </c>
      <c r="E20441" t="str">
        <f t="shared" si="323"/>
        <v>$125K-$200K</v>
      </c>
    </row>
    <row r="20442" spans="1:5" x14ac:dyDescent="0.3">
      <c r="A20442" s="33" t="s">
        <v>66</v>
      </c>
      <c r="B20442" s="33" t="s">
        <v>57</v>
      </c>
      <c r="C20442" s="33">
        <v>90000</v>
      </c>
      <c r="D20442" s="33" t="s">
        <v>371</v>
      </c>
      <c r="E20442" t="str">
        <f t="shared" si="323"/>
        <v>$75K-$100K</v>
      </c>
    </row>
    <row r="20443" spans="1:5" x14ac:dyDescent="0.3">
      <c r="A20443" s="33" t="s">
        <v>125</v>
      </c>
      <c r="B20443" s="33" t="s">
        <v>70</v>
      </c>
      <c r="C20443" s="33">
        <v>119400</v>
      </c>
      <c r="D20443" s="33" t="s">
        <v>1706</v>
      </c>
      <c r="E20443" t="str">
        <f t="shared" si="323"/>
        <v>$100K-$125K</v>
      </c>
    </row>
    <row r="20444" spans="1:5" x14ac:dyDescent="0.3">
      <c r="A20444" s="33" t="s">
        <v>2</v>
      </c>
      <c r="B20444" s="33" t="s">
        <v>53</v>
      </c>
      <c r="C20444" s="33">
        <v>95700</v>
      </c>
      <c r="D20444" s="33" t="s">
        <v>299</v>
      </c>
      <c r="E20444" t="str">
        <f t="shared" si="323"/>
        <v>$75K-$100K</v>
      </c>
    </row>
    <row r="20445" spans="1:5" x14ac:dyDescent="0.3">
      <c r="A20445" s="33" t="s">
        <v>2</v>
      </c>
      <c r="B20445" s="33" t="s">
        <v>53</v>
      </c>
      <c r="C20445" s="33">
        <v>60000</v>
      </c>
      <c r="D20445" s="33" t="s">
        <v>7340</v>
      </c>
      <c r="E20445" t="str">
        <f t="shared" si="323"/>
        <v>&lt;$75K</v>
      </c>
    </row>
    <row r="20446" spans="1:5" x14ac:dyDescent="0.3">
      <c r="A20446" s="33" t="s">
        <v>2</v>
      </c>
      <c r="B20446" s="33" t="s">
        <v>53</v>
      </c>
      <c r="C20446" s="33"/>
      <c r="D20446" s="33" t="s">
        <v>268</v>
      </c>
      <c r="E20446" t="str">
        <f t="shared" si="323"/>
        <v>No Data</v>
      </c>
    </row>
    <row r="20447" spans="1:5" x14ac:dyDescent="0.3">
      <c r="A20447" s="33" t="s">
        <v>2</v>
      </c>
      <c r="B20447" s="33" t="s">
        <v>53</v>
      </c>
      <c r="C20447" s="33">
        <v>47275.5</v>
      </c>
      <c r="D20447" s="33" t="s">
        <v>7341</v>
      </c>
      <c r="E20447" t="str">
        <f t="shared" si="323"/>
        <v>&lt;$75K</v>
      </c>
    </row>
    <row r="20448" spans="1:5" x14ac:dyDescent="0.3">
      <c r="A20448" s="33" t="s">
        <v>0</v>
      </c>
      <c r="B20448" s="33" t="s">
        <v>53</v>
      </c>
      <c r="C20448" s="33">
        <v>124400</v>
      </c>
      <c r="D20448" s="33" t="s">
        <v>516</v>
      </c>
      <c r="E20448" t="str">
        <f t="shared" si="323"/>
        <v>$100K-$125K</v>
      </c>
    </row>
    <row r="20449" spans="1:5" x14ac:dyDescent="0.3">
      <c r="A20449" s="33" t="s">
        <v>128</v>
      </c>
      <c r="B20449" s="33" t="s">
        <v>53</v>
      </c>
      <c r="C20449" s="33">
        <v>97000</v>
      </c>
      <c r="D20449" s="33" t="s">
        <v>7342</v>
      </c>
      <c r="E20449" t="str">
        <f t="shared" si="323"/>
        <v>$75K-$100K</v>
      </c>
    </row>
    <row r="20450" spans="1:5" x14ac:dyDescent="0.3">
      <c r="A20450" s="33" t="s">
        <v>125</v>
      </c>
      <c r="B20450" s="33" t="s">
        <v>53</v>
      </c>
      <c r="C20450" s="33">
        <v>115000</v>
      </c>
      <c r="D20450" s="33" t="s">
        <v>7343</v>
      </c>
      <c r="E20450" t="str">
        <f t="shared" si="323"/>
        <v>$100K-$125K</v>
      </c>
    </row>
    <row r="20451" spans="1:5" x14ac:dyDescent="0.3">
      <c r="A20451" s="33" t="s">
        <v>129</v>
      </c>
      <c r="B20451" s="33" t="s">
        <v>53</v>
      </c>
      <c r="C20451" s="33"/>
      <c r="D20451" s="33" t="s">
        <v>784</v>
      </c>
      <c r="E20451" t="str">
        <f t="shared" si="323"/>
        <v>No Data</v>
      </c>
    </row>
    <row r="20452" spans="1:5" x14ac:dyDescent="0.3">
      <c r="A20452" s="33" t="s">
        <v>52</v>
      </c>
      <c r="B20452" s="33" t="s">
        <v>53</v>
      </c>
      <c r="C20452" s="33">
        <v>75795</v>
      </c>
      <c r="D20452" s="33" t="s">
        <v>7344</v>
      </c>
      <c r="E20452" t="str">
        <f t="shared" si="323"/>
        <v>$75K-$100K</v>
      </c>
    </row>
    <row r="20453" spans="1:5" x14ac:dyDescent="0.3">
      <c r="A20453" s="33" t="s">
        <v>4</v>
      </c>
      <c r="B20453" s="33" t="s">
        <v>106</v>
      </c>
      <c r="C20453" s="33">
        <v>163782</v>
      </c>
      <c r="D20453" s="33" t="s">
        <v>294</v>
      </c>
      <c r="E20453" t="str">
        <f t="shared" si="323"/>
        <v>$125K-$200K</v>
      </c>
    </row>
    <row r="20454" spans="1:5" x14ac:dyDescent="0.3">
      <c r="A20454" s="33" t="s">
        <v>0</v>
      </c>
      <c r="B20454" s="33" t="s">
        <v>53</v>
      </c>
      <c r="C20454" s="33">
        <v>195000</v>
      </c>
      <c r="D20454" s="33" t="s">
        <v>3571</v>
      </c>
      <c r="E20454" t="str">
        <f t="shared" si="323"/>
        <v>$125K-$200K</v>
      </c>
    </row>
    <row r="20455" spans="1:5" x14ac:dyDescent="0.3">
      <c r="A20455" s="33" t="s">
        <v>2</v>
      </c>
      <c r="B20455" s="33" t="s">
        <v>53</v>
      </c>
      <c r="C20455" s="33"/>
      <c r="D20455" s="33" t="s">
        <v>1279</v>
      </c>
      <c r="E20455" t="str">
        <f t="shared" si="323"/>
        <v>No Data</v>
      </c>
    </row>
    <row r="20456" spans="1:5" x14ac:dyDescent="0.3">
      <c r="A20456" s="33" t="s">
        <v>0</v>
      </c>
      <c r="B20456" s="33" t="s">
        <v>53</v>
      </c>
      <c r="C20456" s="33">
        <v>122550</v>
      </c>
      <c r="D20456" s="33" t="s">
        <v>259</v>
      </c>
      <c r="E20456" t="str">
        <f t="shared" si="323"/>
        <v>$100K-$125K</v>
      </c>
    </row>
    <row r="20457" spans="1:5" x14ac:dyDescent="0.3">
      <c r="A20457" s="33" t="s">
        <v>128</v>
      </c>
      <c r="B20457" s="33" t="s">
        <v>53</v>
      </c>
      <c r="C20457" s="33"/>
      <c r="D20457" s="33" t="s">
        <v>318</v>
      </c>
      <c r="E20457" t="str">
        <f t="shared" si="323"/>
        <v>No Data</v>
      </c>
    </row>
    <row r="20458" spans="1:5" x14ac:dyDescent="0.3">
      <c r="A20458" s="33" t="s">
        <v>0</v>
      </c>
      <c r="B20458" s="33" t="s">
        <v>53</v>
      </c>
      <c r="C20458" s="33">
        <v>350000</v>
      </c>
      <c r="D20458" s="33" t="s">
        <v>482</v>
      </c>
      <c r="E20458" t="str">
        <f t="shared" si="323"/>
        <v>&gt;$200K</v>
      </c>
    </row>
    <row r="20459" spans="1:5" x14ac:dyDescent="0.3">
      <c r="A20459" s="33" t="s">
        <v>2</v>
      </c>
      <c r="B20459" s="33" t="s">
        <v>53</v>
      </c>
      <c r="C20459" s="33"/>
      <c r="D20459" s="33" t="s">
        <v>7345</v>
      </c>
      <c r="E20459" t="str">
        <f t="shared" si="323"/>
        <v>No Data</v>
      </c>
    </row>
    <row r="20460" spans="1:5" x14ac:dyDescent="0.3">
      <c r="A20460" s="33" t="s">
        <v>0</v>
      </c>
      <c r="B20460" s="33" t="s">
        <v>53</v>
      </c>
      <c r="C20460" s="33">
        <v>90000</v>
      </c>
      <c r="D20460" s="33" t="s">
        <v>3845</v>
      </c>
      <c r="E20460" t="str">
        <f t="shared" si="323"/>
        <v>$75K-$100K</v>
      </c>
    </row>
    <row r="20461" spans="1:5" x14ac:dyDescent="0.3">
      <c r="A20461" s="33" t="s">
        <v>4</v>
      </c>
      <c r="B20461" s="33" t="s">
        <v>54</v>
      </c>
      <c r="C20461" s="33">
        <v>155000</v>
      </c>
      <c r="D20461" s="33" t="s">
        <v>7346</v>
      </c>
      <c r="E20461" t="str">
        <f t="shared" si="323"/>
        <v>$125K-$200K</v>
      </c>
    </row>
    <row r="20462" spans="1:5" x14ac:dyDescent="0.3">
      <c r="A20462" s="33" t="s">
        <v>2</v>
      </c>
      <c r="B20462" s="33" t="s">
        <v>53</v>
      </c>
      <c r="C20462" s="33"/>
      <c r="D20462" s="33" t="s">
        <v>1397</v>
      </c>
      <c r="E20462" t="str">
        <f t="shared" si="323"/>
        <v>No Data</v>
      </c>
    </row>
    <row r="20463" spans="1:5" x14ac:dyDescent="0.3">
      <c r="A20463" s="33" t="s">
        <v>0</v>
      </c>
      <c r="B20463" s="33" t="s">
        <v>53</v>
      </c>
      <c r="C20463" s="33">
        <v>200000</v>
      </c>
      <c r="D20463" s="33" t="s">
        <v>431</v>
      </c>
      <c r="E20463" t="str">
        <f t="shared" si="323"/>
        <v>$125K-$200K</v>
      </c>
    </row>
    <row r="20464" spans="1:5" x14ac:dyDescent="0.3">
      <c r="A20464" s="33" t="s">
        <v>125</v>
      </c>
      <c r="B20464" s="33" t="s">
        <v>53</v>
      </c>
      <c r="C20464" s="33">
        <v>87500</v>
      </c>
      <c r="D20464" s="33" t="s">
        <v>7347</v>
      </c>
      <c r="E20464" t="str">
        <f t="shared" si="323"/>
        <v>$75K-$100K</v>
      </c>
    </row>
    <row r="20465" spans="1:5" x14ac:dyDescent="0.3">
      <c r="A20465" s="33" t="s">
        <v>0</v>
      </c>
      <c r="B20465" s="33" t="s">
        <v>53</v>
      </c>
      <c r="C20465" s="33">
        <v>154000</v>
      </c>
      <c r="D20465" s="33" t="s">
        <v>516</v>
      </c>
      <c r="E20465" t="str">
        <f t="shared" si="323"/>
        <v>$125K-$200K</v>
      </c>
    </row>
    <row r="20466" spans="1:5" x14ac:dyDescent="0.3">
      <c r="A20466" s="33" t="s">
        <v>126</v>
      </c>
      <c r="B20466" s="33" t="s">
        <v>53</v>
      </c>
      <c r="C20466" s="33">
        <v>125000</v>
      </c>
      <c r="D20466" s="33" t="s">
        <v>7348</v>
      </c>
      <c r="E20466" t="str">
        <f t="shared" si="323"/>
        <v>$100K-$125K</v>
      </c>
    </row>
    <row r="20467" spans="1:5" x14ac:dyDescent="0.3">
      <c r="A20467" s="33" t="s">
        <v>4</v>
      </c>
      <c r="B20467" s="33" t="s">
        <v>53</v>
      </c>
      <c r="C20467" s="33"/>
      <c r="D20467" s="33" t="s">
        <v>7349</v>
      </c>
      <c r="E20467" t="str">
        <f t="shared" si="323"/>
        <v>No Data</v>
      </c>
    </row>
    <row r="20468" spans="1:5" x14ac:dyDescent="0.3">
      <c r="A20468" s="33" t="s">
        <v>2</v>
      </c>
      <c r="B20468" s="33" t="s">
        <v>53</v>
      </c>
      <c r="C20468" s="33">
        <v>92550</v>
      </c>
      <c r="D20468" s="33" t="s">
        <v>4810</v>
      </c>
      <c r="E20468" t="str">
        <f t="shared" si="323"/>
        <v>$75K-$100K</v>
      </c>
    </row>
    <row r="20469" spans="1:5" x14ac:dyDescent="0.3">
      <c r="A20469" s="33" t="s">
        <v>0</v>
      </c>
      <c r="B20469" s="33" t="s">
        <v>53</v>
      </c>
      <c r="C20469" s="33">
        <v>150000</v>
      </c>
      <c r="D20469" s="33" t="s">
        <v>3716</v>
      </c>
      <c r="E20469" t="str">
        <f t="shared" si="323"/>
        <v>$125K-$200K</v>
      </c>
    </row>
    <row r="20470" spans="1:5" x14ac:dyDescent="0.3">
      <c r="A20470" s="33" t="s">
        <v>2</v>
      </c>
      <c r="B20470" s="33" t="s">
        <v>53</v>
      </c>
      <c r="C20470" s="33"/>
      <c r="D20470" s="33" t="s">
        <v>1142</v>
      </c>
      <c r="E20470" t="str">
        <f t="shared" si="323"/>
        <v>No Data</v>
      </c>
    </row>
    <row r="20471" spans="1:5" x14ac:dyDescent="0.3">
      <c r="A20471" s="33" t="s">
        <v>125</v>
      </c>
      <c r="B20471" s="33" t="s">
        <v>53</v>
      </c>
      <c r="C20471" s="33">
        <v>121500</v>
      </c>
      <c r="D20471" s="33" t="s">
        <v>7350</v>
      </c>
      <c r="E20471" t="str">
        <f t="shared" si="323"/>
        <v>$100K-$125K</v>
      </c>
    </row>
    <row r="20472" spans="1:5" x14ac:dyDescent="0.3">
      <c r="A20472" s="33" t="s">
        <v>4</v>
      </c>
      <c r="B20472" s="33" t="s">
        <v>54</v>
      </c>
      <c r="C20472" s="33">
        <v>90000</v>
      </c>
      <c r="D20472" s="33" t="s">
        <v>7351</v>
      </c>
      <c r="E20472" t="str">
        <f t="shared" si="323"/>
        <v>$75K-$100K</v>
      </c>
    </row>
    <row r="20473" spans="1:5" x14ac:dyDescent="0.3">
      <c r="A20473" s="33" t="s">
        <v>128</v>
      </c>
      <c r="B20473" s="33" t="s">
        <v>53</v>
      </c>
      <c r="C20473" s="33">
        <v>194000</v>
      </c>
      <c r="D20473" s="33" t="s">
        <v>955</v>
      </c>
      <c r="E20473" t="str">
        <f t="shared" si="323"/>
        <v>$125K-$200K</v>
      </c>
    </row>
    <row r="20474" spans="1:5" x14ac:dyDescent="0.3">
      <c r="A20474" s="33" t="s">
        <v>0</v>
      </c>
      <c r="B20474" s="33" t="s">
        <v>114</v>
      </c>
      <c r="C20474" s="33">
        <v>86399.5</v>
      </c>
      <c r="D20474" s="33" t="s">
        <v>1470</v>
      </c>
      <c r="E20474" t="str">
        <f t="shared" si="323"/>
        <v>$75K-$100K</v>
      </c>
    </row>
    <row r="20475" spans="1:5" x14ac:dyDescent="0.3">
      <c r="A20475" s="33" t="s">
        <v>0</v>
      </c>
      <c r="B20475" s="33" t="s">
        <v>53</v>
      </c>
      <c r="C20475" s="33"/>
      <c r="D20475" s="33" t="s">
        <v>457</v>
      </c>
      <c r="E20475" t="str">
        <f t="shared" si="323"/>
        <v>No Data</v>
      </c>
    </row>
    <row r="20476" spans="1:5" x14ac:dyDescent="0.3">
      <c r="A20476" s="33" t="s">
        <v>2</v>
      </c>
      <c r="B20476" s="33" t="s">
        <v>53</v>
      </c>
      <c r="C20476" s="33">
        <v>62500</v>
      </c>
      <c r="D20476" s="33" t="s">
        <v>6471</v>
      </c>
      <c r="E20476" t="str">
        <f t="shared" si="323"/>
        <v>&lt;$75K</v>
      </c>
    </row>
    <row r="20477" spans="1:5" x14ac:dyDescent="0.3">
      <c r="A20477" s="33" t="s">
        <v>2</v>
      </c>
      <c r="B20477" s="33" t="s">
        <v>53</v>
      </c>
      <c r="C20477" s="33">
        <v>122500</v>
      </c>
      <c r="D20477" s="33" t="s">
        <v>7352</v>
      </c>
      <c r="E20477" t="str">
        <f t="shared" si="323"/>
        <v>$100K-$125K</v>
      </c>
    </row>
    <row r="20478" spans="1:5" x14ac:dyDescent="0.3">
      <c r="A20478" s="33" t="s">
        <v>2</v>
      </c>
      <c r="B20478" s="33" t="s">
        <v>53</v>
      </c>
      <c r="C20478" s="33"/>
      <c r="D20478" s="33" t="s">
        <v>268</v>
      </c>
      <c r="E20478" t="str">
        <f t="shared" si="323"/>
        <v>No Data</v>
      </c>
    </row>
    <row r="20479" spans="1:5" x14ac:dyDescent="0.3">
      <c r="A20479" s="33" t="s">
        <v>126</v>
      </c>
      <c r="B20479" s="33" t="s">
        <v>54</v>
      </c>
      <c r="C20479" s="33"/>
      <c r="D20479" s="33" t="s">
        <v>1142</v>
      </c>
      <c r="E20479" t="str">
        <f t="shared" si="323"/>
        <v>No Data</v>
      </c>
    </row>
    <row r="20480" spans="1:5" x14ac:dyDescent="0.3">
      <c r="A20480" s="33" t="s">
        <v>4</v>
      </c>
      <c r="B20480" s="33" t="s">
        <v>53</v>
      </c>
      <c r="C20480" s="33">
        <v>107494.40625</v>
      </c>
      <c r="D20480" s="33" t="s">
        <v>7353</v>
      </c>
      <c r="E20480" t="str">
        <f t="shared" si="323"/>
        <v>$100K-$125K</v>
      </c>
    </row>
    <row r="20481" spans="1:5" x14ac:dyDescent="0.3">
      <c r="A20481" s="33" t="s">
        <v>4</v>
      </c>
      <c r="B20481" s="33" t="s">
        <v>97</v>
      </c>
      <c r="C20481" s="33">
        <v>98301.5</v>
      </c>
      <c r="D20481" s="33" t="s">
        <v>629</v>
      </c>
      <c r="E20481" t="str">
        <f t="shared" si="323"/>
        <v>$75K-$100K</v>
      </c>
    </row>
    <row r="20482" spans="1:5" x14ac:dyDescent="0.3">
      <c r="A20482" s="33" t="s">
        <v>125</v>
      </c>
      <c r="B20482" s="33" t="s">
        <v>110</v>
      </c>
      <c r="C20482" s="33">
        <v>111175</v>
      </c>
      <c r="D20482" s="33" t="s">
        <v>7354</v>
      </c>
      <c r="E20482" t="str">
        <f t="shared" si="323"/>
        <v>$100K-$125K</v>
      </c>
    </row>
    <row r="20483" spans="1:5" x14ac:dyDescent="0.3">
      <c r="A20483" s="33" t="s">
        <v>66</v>
      </c>
      <c r="B20483" s="33" t="s">
        <v>69</v>
      </c>
      <c r="C20483" s="33">
        <v>80850</v>
      </c>
      <c r="D20483" s="33" t="s">
        <v>532</v>
      </c>
      <c r="E20483" t="str">
        <f t="shared" ref="E20483:E20546" si="324">_xlfn.XLOOKUP(C20483,$H$16:$H$21,$G$16:$G$21,,1)</f>
        <v>$75K-$100K</v>
      </c>
    </row>
    <row r="20484" spans="1:5" x14ac:dyDescent="0.3">
      <c r="A20484" s="33" t="s">
        <v>52</v>
      </c>
      <c r="B20484" s="33" t="s">
        <v>53</v>
      </c>
      <c r="C20484" s="33">
        <v>82830</v>
      </c>
      <c r="D20484" s="33" t="s">
        <v>7355</v>
      </c>
      <c r="E20484" t="str">
        <f t="shared" si="324"/>
        <v>$75K-$100K</v>
      </c>
    </row>
    <row r="20485" spans="1:5" x14ac:dyDescent="0.3">
      <c r="A20485" s="33" t="s">
        <v>2</v>
      </c>
      <c r="B20485" s="33" t="s">
        <v>53</v>
      </c>
      <c r="C20485" s="33"/>
      <c r="D20485" s="33" t="s">
        <v>1078</v>
      </c>
      <c r="E20485" t="str">
        <f t="shared" si="324"/>
        <v>No Data</v>
      </c>
    </row>
    <row r="20486" spans="1:5" x14ac:dyDescent="0.3">
      <c r="A20486" s="33" t="s">
        <v>52</v>
      </c>
      <c r="B20486" s="33" t="s">
        <v>75</v>
      </c>
      <c r="C20486" s="33">
        <v>72900</v>
      </c>
      <c r="D20486" s="33" t="s">
        <v>4006</v>
      </c>
      <c r="E20486" t="str">
        <f t="shared" si="324"/>
        <v>&lt;$75K</v>
      </c>
    </row>
    <row r="20487" spans="1:5" x14ac:dyDescent="0.3">
      <c r="A20487" s="33" t="s">
        <v>2</v>
      </c>
      <c r="B20487" s="33" t="s">
        <v>53</v>
      </c>
      <c r="C20487" s="33"/>
      <c r="D20487" s="33" t="s">
        <v>7356</v>
      </c>
      <c r="E20487" t="str">
        <f t="shared" si="324"/>
        <v>No Data</v>
      </c>
    </row>
    <row r="20488" spans="1:5" x14ac:dyDescent="0.3">
      <c r="A20488" s="33" t="s">
        <v>126</v>
      </c>
      <c r="B20488" s="33" t="s">
        <v>88</v>
      </c>
      <c r="C20488" s="33">
        <v>147500</v>
      </c>
      <c r="D20488" s="33" t="s">
        <v>353</v>
      </c>
      <c r="E20488" t="str">
        <f t="shared" si="324"/>
        <v>$125K-$200K</v>
      </c>
    </row>
    <row r="20489" spans="1:5" x14ac:dyDescent="0.3">
      <c r="A20489" s="33" t="s">
        <v>2</v>
      </c>
      <c r="B20489" s="33" t="s">
        <v>53</v>
      </c>
      <c r="C20489" s="33">
        <v>112500</v>
      </c>
      <c r="D20489" s="33" t="s">
        <v>5633</v>
      </c>
      <c r="E20489" t="str">
        <f t="shared" si="324"/>
        <v>$100K-$125K</v>
      </c>
    </row>
    <row r="20490" spans="1:5" x14ac:dyDescent="0.3">
      <c r="A20490" s="33" t="s">
        <v>2</v>
      </c>
      <c r="B20490" s="33" t="s">
        <v>53</v>
      </c>
      <c r="C20490" s="33"/>
      <c r="D20490" s="33" t="s">
        <v>2617</v>
      </c>
      <c r="E20490" t="str">
        <f t="shared" si="324"/>
        <v>No Data</v>
      </c>
    </row>
    <row r="20491" spans="1:5" x14ac:dyDescent="0.3">
      <c r="A20491" s="33" t="s">
        <v>0</v>
      </c>
      <c r="B20491" s="33" t="s">
        <v>83</v>
      </c>
      <c r="C20491" s="33">
        <v>157500</v>
      </c>
      <c r="D20491" s="33" t="s">
        <v>932</v>
      </c>
      <c r="E20491" t="str">
        <f t="shared" si="324"/>
        <v>$125K-$200K</v>
      </c>
    </row>
    <row r="20492" spans="1:5" x14ac:dyDescent="0.3">
      <c r="A20492" s="33" t="s">
        <v>2</v>
      </c>
      <c r="B20492" s="33" t="s">
        <v>53</v>
      </c>
      <c r="C20492" s="33"/>
      <c r="D20492" s="33" t="s">
        <v>7357</v>
      </c>
      <c r="E20492" t="str">
        <f t="shared" si="324"/>
        <v>No Data</v>
      </c>
    </row>
    <row r="20493" spans="1:5" x14ac:dyDescent="0.3">
      <c r="A20493" s="33" t="s">
        <v>2</v>
      </c>
      <c r="B20493" s="33" t="s">
        <v>53</v>
      </c>
      <c r="C20493" s="33"/>
      <c r="D20493" s="33" t="s">
        <v>1435</v>
      </c>
      <c r="E20493" t="str">
        <f t="shared" si="324"/>
        <v>No Data</v>
      </c>
    </row>
    <row r="20494" spans="1:5" x14ac:dyDescent="0.3">
      <c r="A20494" s="33" t="s">
        <v>0</v>
      </c>
      <c r="B20494" s="33" t="s">
        <v>53</v>
      </c>
      <c r="C20494" s="33">
        <v>90000</v>
      </c>
      <c r="D20494" s="33" t="s">
        <v>294</v>
      </c>
      <c r="E20494" t="str">
        <f t="shared" si="324"/>
        <v>$75K-$100K</v>
      </c>
    </row>
    <row r="20495" spans="1:5" x14ac:dyDescent="0.3">
      <c r="A20495" s="33" t="s">
        <v>52</v>
      </c>
      <c r="B20495" s="33" t="s">
        <v>54</v>
      </c>
      <c r="C20495" s="33">
        <v>116393</v>
      </c>
      <c r="D20495" s="33" t="s">
        <v>632</v>
      </c>
      <c r="E20495" t="str">
        <f t="shared" si="324"/>
        <v>$100K-$125K</v>
      </c>
    </row>
    <row r="20496" spans="1:5" x14ac:dyDescent="0.3">
      <c r="A20496" s="33" t="s">
        <v>2</v>
      </c>
      <c r="B20496" s="33" t="s">
        <v>53</v>
      </c>
      <c r="C20496" s="33"/>
      <c r="D20496" s="33" t="s">
        <v>2617</v>
      </c>
      <c r="E20496" t="str">
        <f t="shared" si="324"/>
        <v>No Data</v>
      </c>
    </row>
    <row r="20497" spans="1:5" x14ac:dyDescent="0.3">
      <c r="A20497" s="33" t="s">
        <v>2</v>
      </c>
      <c r="B20497" s="33" t="s">
        <v>53</v>
      </c>
      <c r="C20497" s="33"/>
      <c r="D20497" s="33" t="s">
        <v>4053</v>
      </c>
      <c r="E20497" t="str">
        <f t="shared" si="324"/>
        <v>No Data</v>
      </c>
    </row>
    <row r="20498" spans="1:5" x14ac:dyDescent="0.3">
      <c r="A20498" s="33" t="s">
        <v>128</v>
      </c>
      <c r="B20498" s="33" t="s">
        <v>53</v>
      </c>
      <c r="C20498" s="33">
        <v>143000</v>
      </c>
      <c r="D20498" s="33" t="s">
        <v>1570</v>
      </c>
      <c r="E20498" t="str">
        <f t="shared" si="324"/>
        <v>$125K-$200K</v>
      </c>
    </row>
    <row r="20499" spans="1:5" x14ac:dyDescent="0.3">
      <c r="A20499" s="33" t="s">
        <v>2</v>
      </c>
      <c r="B20499" s="33" t="s">
        <v>53</v>
      </c>
      <c r="C20499" s="33">
        <v>52000</v>
      </c>
      <c r="D20499" s="33" t="s">
        <v>4969</v>
      </c>
      <c r="E20499" t="str">
        <f t="shared" si="324"/>
        <v>&lt;$75K</v>
      </c>
    </row>
    <row r="20500" spans="1:5" x14ac:dyDescent="0.3">
      <c r="A20500" s="33" t="s">
        <v>4</v>
      </c>
      <c r="B20500" s="33" t="s">
        <v>67</v>
      </c>
      <c r="C20500" s="33">
        <v>147500</v>
      </c>
      <c r="D20500" s="33" t="s">
        <v>913</v>
      </c>
      <c r="E20500" t="str">
        <f t="shared" si="324"/>
        <v>$125K-$200K</v>
      </c>
    </row>
    <row r="20501" spans="1:5" x14ac:dyDescent="0.3">
      <c r="A20501" s="33" t="s">
        <v>126</v>
      </c>
      <c r="B20501" s="33" t="s">
        <v>53</v>
      </c>
      <c r="C20501" s="33">
        <v>80000</v>
      </c>
      <c r="D20501" s="33" t="s">
        <v>3999</v>
      </c>
      <c r="E20501" t="str">
        <f t="shared" si="324"/>
        <v>$75K-$100K</v>
      </c>
    </row>
    <row r="20502" spans="1:5" x14ac:dyDescent="0.3">
      <c r="A20502" s="33" t="s">
        <v>1</v>
      </c>
      <c r="B20502" s="33" t="s">
        <v>86</v>
      </c>
      <c r="C20502" s="33">
        <v>185500</v>
      </c>
      <c r="D20502" s="33" t="s">
        <v>3157</v>
      </c>
      <c r="E20502" t="str">
        <f t="shared" si="324"/>
        <v>$125K-$200K</v>
      </c>
    </row>
    <row r="20503" spans="1:5" x14ac:dyDescent="0.3">
      <c r="A20503" s="33" t="s">
        <v>0</v>
      </c>
      <c r="B20503" s="33" t="s">
        <v>80</v>
      </c>
      <c r="C20503" s="33">
        <v>192000</v>
      </c>
      <c r="D20503" s="33" t="s">
        <v>3487</v>
      </c>
      <c r="E20503" t="str">
        <f t="shared" si="324"/>
        <v>$125K-$200K</v>
      </c>
    </row>
    <row r="20504" spans="1:5" x14ac:dyDescent="0.3">
      <c r="A20504" s="33" t="s">
        <v>0</v>
      </c>
      <c r="B20504" s="33" t="s">
        <v>53</v>
      </c>
      <c r="C20504" s="33"/>
      <c r="D20504" s="33" t="s">
        <v>268</v>
      </c>
      <c r="E20504" t="str">
        <f t="shared" si="324"/>
        <v>No Data</v>
      </c>
    </row>
    <row r="20505" spans="1:5" x14ac:dyDescent="0.3">
      <c r="A20505" s="33" t="s">
        <v>0</v>
      </c>
      <c r="B20505" s="33" t="s">
        <v>53</v>
      </c>
      <c r="C20505" s="33">
        <v>136875</v>
      </c>
      <c r="D20505" s="33" t="s">
        <v>609</v>
      </c>
      <c r="E20505" t="str">
        <f t="shared" si="324"/>
        <v>$125K-$200K</v>
      </c>
    </row>
    <row r="20506" spans="1:5" x14ac:dyDescent="0.3">
      <c r="A20506" s="33" t="s">
        <v>2</v>
      </c>
      <c r="B20506" s="33" t="s">
        <v>53</v>
      </c>
      <c r="C20506" s="33">
        <v>50000</v>
      </c>
      <c r="D20506" s="33" t="s">
        <v>7358</v>
      </c>
      <c r="E20506" t="str">
        <f t="shared" si="324"/>
        <v>&lt;$75K</v>
      </c>
    </row>
    <row r="20507" spans="1:5" x14ac:dyDescent="0.3">
      <c r="A20507" s="33" t="s">
        <v>4</v>
      </c>
      <c r="B20507" s="33" t="s">
        <v>81</v>
      </c>
      <c r="C20507" s="33">
        <v>99150</v>
      </c>
      <c r="D20507" s="33" t="s">
        <v>7359</v>
      </c>
      <c r="E20507" t="str">
        <f t="shared" si="324"/>
        <v>$75K-$100K</v>
      </c>
    </row>
    <row r="20508" spans="1:5" x14ac:dyDescent="0.3">
      <c r="A20508" s="33" t="s">
        <v>0</v>
      </c>
      <c r="B20508" s="33" t="s">
        <v>53</v>
      </c>
      <c r="C20508" s="33">
        <v>142045</v>
      </c>
      <c r="D20508" s="33" t="s">
        <v>1758</v>
      </c>
      <c r="E20508" t="str">
        <f t="shared" si="324"/>
        <v>$125K-$200K</v>
      </c>
    </row>
    <row r="20509" spans="1:5" x14ac:dyDescent="0.3">
      <c r="A20509" s="33" t="s">
        <v>2</v>
      </c>
      <c r="B20509" s="33" t="s">
        <v>53</v>
      </c>
      <c r="C20509" s="33">
        <v>147500</v>
      </c>
      <c r="D20509" s="33" t="s">
        <v>2499</v>
      </c>
      <c r="E20509" t="str">
        <f t="shared" si="324"/>
        <v>$125K-$200K</v>
      </c>
    </row>
    <row r="20510" spans="1:5" x14ac:dyDescent="0.3">
      <c r="A20510" s="33" t="s">
        <v>129</v>
      </c>
      <c r="B20510" s="33" t="s">
        <v>97</v>
      </c>
      <c r="C20510" s="33">
        <v>165000</v>
      </c>
      <c r="D20510" s="33" t="s">
        <v>1664</v>
      </c>
      <c r="E20510" t="str">
        <f t="shared" si="324"/>
        <v>$125K-$200K</v>
      </c>
    </row>
    <row r="20511" spans="1:5" x14ac:dyDescent="0.3">
      <c r="A20511" s="33" t="s">
        <v>4</v>
      </c>
      <c r="B20511" s="33" t="s">
        <v>53</v>
      </c>
      <c r="C20511" s="33"/>
      <c r="D20511" s="33" t="s">
        <v>299</v>
      </c>
      <c r="E20511" t="str">
        <f t="shared" si="324"/>
        <v>No Data</v>
      </c>
    </row>
    <row r="20512" spans="1:5" x14ac:dyDescent="0.3">
      <c r="A20512" s="33" t="s">
        <v>0</v>
      </c>
      <c r="B20512" s="33" t="s">
        <v>72</v>
      </c>
      <c r="C20512" s="33">
        <v>60000</v>
      </c>
      <c r="D20512" s="33" t="s">
        <v>6417</v>
      </c>
      <c r="E20512" t="str">
        <f t="shared" si="324"/>
        <v>&lt;$75K</v>
      </c>
    </row>
    <row r="20513" spans="1:5" x14ac:dyDescent="0.3">
      <c r="A20513" s="33" t="s">
        <v>2</v>
      </c>
      <c r="B20513" s="33" t="s">
        <v>53</v>
      </c>
      <c r="C20513" s="33">
        <v>77350</v>
      </c>
      <c r="D20513" s="33" t="s">
        <v>7360</v>
      </c>
      <c r="E20513" t="str">
        <f t="shared" si="324"/>
        <v>$75K-$100K</v>
      </c>
    </row>
    <row r="20514" spans="1:5" x14ac:dyDescent="0.3">
      <c r="A20514" s="33" t="s">
        <v>0</v>
      </c>
      <c r="B20514" s="33" t="s">
        <v>54</v>
      </c>
      <c r="C20514" s="33">
        <v>190000</v>
      </c>
      <c r="D20514" s="33" t="s">
        <v>1192</v>
      </c>
      <c r="E20514" t="str">
        <f t="shared" si="324"/>
        <v>$125K-$200K</v>
      </c>
    </row>
    <row r="20515" spans="1:5" x14ac:dyDescent="0.3">
      <c r="A20515" s="33" t="s">
        <v>0</v>
      </c>
      <c r="B20515" s="33" t="s">
        <v>53</v>
      </c>
      <c r="C20515" s="33">
        <v>112015</v>
      </c>
      <c r="D20515" s="33" t="s">
        <v>1808</v>
      </c>
      <c r="E20515" t="str">
        <f t="shared" si="324"/>
        <v>$100K-$125K</v>
      </c>
    </row>
    <row r="20516" spans="1:5" x14ac:dyDescent="0.3">
      <c r="A20516" s="33" t="s">
        <v>0</v>
      </c>
      <c r="B20516" s="33" t="s">
        <v>53</v>
      </c>
      <c r="C20516" s="33">
        <v>100000</v>
      </c>
      <c r="D20516" s="33" t="s">
        <v>7361</v>
      </c>
      <c r="E20516" t="str">
        <f t="shared" si="324"/>
        <v>$75K-$100K</v>
      </c>
    </row>
    <row r="20517" spans="1:5" x14ac:dyDescent="0.3">
      <c r="A20517" s="33" t="s">
        <v>125</v>
      </c>
      <c r="B20517" s="33" t="s">
        <v>53</v>
      </c>
      <c r="C20517" s="33">
        <v>127500</v>
      </c>
      <c r="D20517" s="33" t="s">
        <v>774</v>
      </c>
      <c r="E20517" t="str">
        <f t="shared" si="324"/>
        <v>$125K-$200K</v>
      </c>
    </row>
    <row r="20518" spans="1:5" x14ac:dyDescent="0.3">
      <c r="A20518" s="33" t="s">
        <v>0</v>
      </c>
      <c r="B20518" s="33" t="s">
        <v>75</v>
      </c>
      <c r="C20518" s="33">
        <v>157500</v>
      </c>
      <c r="D20518" s="33" t="s">
        <v>3411</v>
      </c>
      <c r="E20518" t="str">
        <f t="shared" si="324"/>
        <v>$125K-$200K</v>
      </c>
    </row>
    <row r="20519" spans="1:5" x14ac:dyDescent="0.3">
      <c r="A20519" s="33" t="s">
        <v>128</v>
      </c>
      <c r="B20519" s="33" t="s">
        <v>53</v>
      </c>
      <c r="C20519" s="33">
        <v>186000</v>
      </c>
      <c r="D20519" s="33" t="s">
        <v>7362</v>
      </c>
      <c r="E20519" t="str">
        <f t="shared" si="324"/>
        <v>$125K-$200K</v>
      </c>
    </row>
    <row r="20520" spans="1:5" x14ac:dyDescent="0.3">
      <c r="A20520" s="33" t="s">
        <v>4</v>
      </c>
      <c r="B20520" s="33" t="s">
        <v>53</v>
      </c>
      <c r="C20520" s="33">
        <v>110000</v>
      </c>
      <c r="D20520" s="33" t="s">
        <v>1937</v>
      </c>
      <c r="E20520" t="str">
        <f t="shared" si="324"/>
        <v>$100K-$125K</v>
      </c>
    </row>
    <row r="20521" spans="1:5" x14ac:dyDescent="0.3">
      <c r="A20521" s="33" t="s">
        <v>0</v>
      </c>
      <c r="B20521" s="33" t="s">
        <v>53</v>
      </c>
      <c r="C20521" s="33">
        <v>192000</v>
      </c>
      <c r="D20521" s="33" t="s">
        <v>217</v>
      </c>
      <c r="E20521" t="str">
        <f t="shared" si="324"/>
        <v>$125K-$200K</v>
      </c>
    </row>
    <row r="20522" spans="1:5" x14ac:dyDescent="0.3">
      <c r="A20522" s="33" t="s">
        <v>0</v>
      </c>
      <c r="B20522" s="33" t="s">
        <v>54</v>
      </c>
      <c r="C20522" s="33"/>
      <c r="D20522" s="33" t="s">
        <v>258</v>
      </c>
      <c r="E20522" t="str">
        <f t="shared" si="324"/>
        <v>No Data</v>
      </c>
    </row>
    <row r="20523" spans="1:5" x14ac:dyDescent="0.3">
      <c r="A20523" s="33" t="s">
        <v>0</v>
      </c>
      <c r="B20523" s="33" t="s">
        <v>53</v>
      </c>
      <c r="C20523" s="33">
        <v>144000</v>
      </c>
      <c r="D20523" s="33" t="s">
        <v>510</v>
      </c>
      <c r="E20523" t="str">
        <f t="shared" si="324"/>
        <v>$125K-$200K</v>
      </c>
    </row>
    <row r="20524" spans="1:5" x14ac:dyDescent="0.3">
      <c r="A20524" s="33" t="s">
        <v>4</v>
      </c>
      <c r="B20524" s="33" t="s">
        <v>53</v>
      </c>
      <c r="C20524" s="33">
        <v>211000</v>
      </c>
      <c r="D20524" s="33" t="s">
        <v>1119</v>
      </c>
      <c r="E20524" t="str">
        <f t="shared" si="324"/>
        <v>&gt;$200K</v>
      </c>
    </row>
    <row r="20525" spans="1:5" x14ac:dyDescent="0.3">
      <c r="A20525" s="33" t="s">
        <v>2</v>
      </c>
      <c r="B20525" s="33" t="s">
        <v>53</v>
      </c>
      <c r="C20525" s="33">
        <v>95000</v>
      </c>
      <c r="D20525" s="33" t="s">
        <v>7363</v>
      </c>
      <c r="E20525" t="str">
        <f t="shared" si="324"/>
        <v>$75K-$100K</v>
      </c>
    </row>
    <row r="20526" spans="1:5" x14ac:dyDescent="0.3">
      <c r="A20526" s="33" t="s">
        <v>125</v>
      </c>
      <c r="B20526" s="33" t="s">
        <v>53</v>
      </c>
      <c r="C20526" s="33"/>
      <c r="D20526" s="33" t="s">
        <v>7364</v>
      </c>
      <c r="E20526" t="str">
        <f t="shared" si="324"/>
        <v>No Data</v>
      </c>
    </row>
    <row r="20527" spans="1:5" x14ac:dyDescent="0.3">
      <c r="A20527" s="33" t="s">
        <v>0</v>
      </c>
      <c r="B20527" s="33" t="s">
        <v>54</v>
      </c>
      <c r="C20527" s="33"/>
      <c r="D20527" s="33" t="s">
        <v>4590</v>
      </c>
      <c r="E20527" t="str">
        <f t="shared" si="324"/>
        <v>No Data</v>
      </c>
    </row>
    <row r="20528" spans="1:5" x14ac:dyDescent="0.3">
      <c r="A20528" s="33" t="s">
        <v>2</v>
      </c>
      <c r="B20528" s="33" t="s">
        <v>53</v>
      </c>
      <c r="C20528" s="33">
        <v>95680</v>
      </c>
      <c r="D20528" s="33" t="s">
        <v>232</v>
      </c>
      <c r="E20528" t="str">
        <f t="shared" si="324"/>
        <v>$75K-$100K</v>
      </c>
    </row>
    <row r="20529" spans="1:5" x14ac:dyDescent="0.3">
      <c r="A20529" s="33" t="s">
        <v>2</v>
      </c>
      <c r="B20529" s="33" t="s">
        <v>53</v>
      </c>
      <c r="C20529" s="33">
        <v>81682</v>
      </c>
      <c r="D20529" s="33" t="s">
        <v>1037</v>
      </c>
      <c r="E20529" t="str">
        <f t="shared" si="324"/>
        <v>$75K-$100K</v>
      </c>
    </row>
    <row r="20530" spans="1:5" x14ac:dyDescent="0.3">
      <c r="A20530" s="33" t="s">
        <v>4</v>
      </c>
      <c r="B20530" s="33" t="s">
        <v>88</v>
      </c>
      <c r="C20530" s="33">
        <v>147500</v>
      </c>
      <c r="D20530" s="33" t="s">
        <v>353</v>
      </c>
      <c r="E20530" t="str">
        <f t="shared" si="324"/>
        <v>$125K-$200K</v>
      </c>
    </row>
    <row r="20531" spans="1:5" x14ac:dyDescent="0.3">
      <c r="A20531" s="33" t="s">
        <v>2</v>
      </c>
      <c r="B20531" s="33" t="s">
        <v>53</v>
      </c>
      <c r="C20531" s="33">
        <v>165000</v>
      </c>
      <c r="D20531" s="33" t="s">
        <v>1078</v>
      </c>
      <c r="E20531" t="str">
        <f t="shared" si="324"/>
        <v>$125K-$200K</v>
      </c>
    </row>
    <row r="20532" spans="1:5" x14ac:dyDescent="0.3">
      <c r="A20532" s="33" t="s">
        <v>128</v>
      </c>
      <c r="B20532" s="33" t="s">
        <v>53</v>
      </c>
      <c r="C20532" s="33">
        <v>140000</v>
      </c>
      <c r="D20532" s="33" t="s">
        <v>3721</v>
      </c>
      <c r="E20532" t="str">
        <f t="shared" si="324"/>
        <v>$125K-$200K</v>
      </c>
    </row>
    <row r="20533" spans="1:5" x14ac:dyDescent="0.3">
      <c r="A20533" s="33" t="s">
        <v>0</v>
      </c>
      <c r="B20533" s="33" t="s">
        <v>201</v>
      </c>
      <c r="C20533" s="33">
        <v>84200</v>
      </c>
      <c r="D20533" s="33" t="s">
        <v>7365</v>
      </c>
      <c r="E20533" t="str">
        <f t="shared" si="324"/>
        <v>$75K-$100K</v>
      </c>
    </row>
    <row r="20534" spans="1:5" x14ac:dyDescent="0.3">
      <c r="A20534" s="33" t="s">
        <v>125</v>
      </c>
      <c r="B20534" s="33" t="s">
        <v>53</v>
      </c>
      <c r="C20534" s="33">
        <v>125000</v>
      </c>
      <c r="D20534" s="33" t="s">
        <v>7366</v>
      </c>
      <c r="E20534" t="str">
        <f t="shared" si="324"/>
        <v>$100K-$125K</v>
      </c>
    </row>
    <row r="20535" spans="1:5" x14ac:dyDescent="0.3">
      <c r="A20535" s="33" t="s">
        <v>0</v>
      </c>
      <c r="B20535" s="33" t="s">
        <v>53</v>
      </c>
      <c r="C20535" s="33">
        <v>130000</v>
      </c>
      <c r="D20535" s="33" t="s">
        <v>2290</v>
      </c>
      <c r="E20535" t="str">
        <f t="shared" si="324"/>
        <v>$125K-$200K</v>
      </c>
    </row>
    <row r="20536" spans="1:5" x14ac:dyDescent="0.3">
      <c r="A20536" s="33" t="s">
        <v>52</v>
      </c>
      <c r="B20536" s="33" t="s">
        <v>69</v>
      </c>
      <c r="C20536" s="33">
        <v>29900</v>
      </c>
      <c r="D20536" s="33" t="s">
        <v>7367</v>
      </c>
      <c r="E20536" t="str">
        <f t="shared" si="324"/>
        <v>&lt;$75K</v>
      </c>
    </row>
    <row r="20537" spans="1:5" x14ac:dyDescent="0.3">
      <c r="A20537" s="33" t="s">
        <v>2</v>
      </c>
      <c r="B20537" s="33" t="s">
        <v>53</v>
      </c>
      <c r="C20537" s="33">
        <v>52500</v>
      </c>
      <c r="D20537" s="33" t="s">
        <v>4113</v>
      </c>
      <c r="E20537" t="str">
        <f t="shared" si="324"/>
        <v>&lt;$75K</v>
      </c>
    </row>
    <row r="20538" spans="1:5" x14ac:dyDescent="0.3">
      <c r="A20538" s="33" t="s">
        <v>2</v>
      </c>
      <c r="B20538" s="33" t="s">
        <v>53</v>
      </c>
      <c r="C20538" s="33">
        <v>75000</v>
      </c>
      <c r="D20538" s="33" t="s">
        <v>4004</v>
      </c>
      <c r="E20538" t="str">
        <f t="shared" si="324"/>
        <v>&lt;$75K</v>
      </c>
    </row>
    <row r="20539" spans="1:5" x14ac:dyDescent="0.3">
      <c r="A20539" s="33" t="s">
        <v>2</v>
      </c>
      <c r="B20539" s="33" t="s">
        <v>72</v>
      </c>
      <c r="C20539" s="33">
        <v>56700</v>
      </c>
      <c r="D20539" s="33" t="s">
        <v>1076</v>
      </c>
      <c r="E20539" t="str">
        <f t="shared" si="324"/>
        <v>&lt;$75K</v>
      </c>
    </row>
    <row r="20540" spans="1:5" x14ac:dyDescent="0.3">
      <c r="A20540" s="33" t="s">
        <v>2</v>
      </c>
      <c r="B20540" s="33" t="s">
        <v>53</v>
      </c>
      <c r="C20540" s="33"/>
      <c r="D20540" s="33" t="s">
        <v>2943</v>
      </c>
      <c r="E20540" t="str">
        <f t="shared" si="324"/>
        <v>No Data</v>
      </c>
    </row>
    <row r="20541" spans="1:5" x14ac:dyDescent="0.3">
      <c r="A20541" s="33" t="s">
        <v>2</v>
      </c>
      <c r="B20541" s="33" t="s">
        <v>53</v>
      </c>
      <c r="C20541" s="33"/>
      <c r="D20541" s="33" t="s">
        <v>4297</v>
      </c>
      <c r="E20541" t="str">
        <f t="shared" si="324"/>
        <v>No Data</v>
      </c>
    </row>
    <row r="20542" spans="1:5" x14ac:dyDescent="0.3">
      <c r="A20542" s="33" t="s">
        <v>0</v>
      </c>
      <c r="B20542" s="33" t="s">
        <v>53</v>
      </c>
      <c r="C20542" s="33">
        <v>107800</v>
      </c>
      <c r="D20542" s="33" t="s">
        <v>3051</v>
      </c>
      <c r="E20542" t="str">
        <f t="shared" si="324"/>
        <v>$100K-$125K</v>
      </c>
    </row>
    <row r="20543" spans="1:5" x14ac:dyDescent="0.3">
      <c r="A20543" s="33" t="s">
        <v>2</v>
      </c>
      <c r="B20543" s="33" t="s">
        <v>53</v>
      </c>
      <c r="C20543" s="33">
        <v>115000</v>
      </c>
      <c r="D20543" s="33" t="s">
        <v>2695</v>
      </c>
      <c r="E20543" t="str">
        <f t="shared" si="324"/>
        <v>$100K-$125K</v>
      </c>
    </row>
    <row r="20544" spans="1:5" x14ac:dyDescent="0.3">
      <c r="A20544" s="33" t="s">
        <v>2</v>
      </c>
      <c r="B20544" s="33" t="s">
        <v>53</v>
      </c>
      <c r="C20544" s="33"/>
      <c r="D20544" s="33" t="s">
        <v>6222</v>
      </c>
      <c r="E20544" t="str">
        <f t="shared" si="324"/>
        <v>No Data</v>
      </c>
    </row>
    <row r="20545" spans="1:5" x14ac:dyDescent="0.3">
      <c r="A20545" s="33" t="s">
        <v>52</v>
      </c>
      <c r="B20545" s="33" t="s">
        <v>53</v>
      </c>
      <c r="C20545" s="33"/>
      <c r="D20545" s="33" t="s">
        <v>268</v>
      </c>
      <c r="E20545" t="str">
        <f t="shared" si="324"/>
        <v>No Data</v>
      </c>
    </row>
    <row r="20546" spans="1:5" x14ac:dyDescent="0.3">
      <c r="A20546" s="33" t="s">
        <v>0</v>
      </c>
      <c r="B20546" s="33" t="s">
        <v>54</v>
      </c>
      <c r="C20546" s="33"/>
      <c r="D20546" s="33" t="s">
        <v>258</v>
      </c>
      <c r="E20546" t="str">
        <f t="shared" si="324"/>
        <v>No Data</v>
      </c>
    </row>
    <row r="20547" spans="1:5" x14ac:dyDescent="0.3">
      <c r="A20547" s="33" t="s">
        <v>2</v>
      </c>
      <c r="B20547" s="33" t="s">
        <v>53</v>
      </c>
      <c r="C20547" s="33">
        <v>45530</v>
      </c>
      <c r="D20547" s="33" t="s">
        <v>4878</v>
      </c>
      <c r="E20547" t="str">
        <f t="shared" ref="E20547:E20610" si="325">_xlfn.XLOOKUP(C20547,$H$16:$H$21,$G$16:$G$21,,1)</f>
        <v>&lt;$75K</v>
      </c>
    </row>
    <row r="20548" spans="1:5" x14ac:dyDescent="0.3">
      <c r="A20548" s="33" t="s">
        <v>0</v>
      </c>
      <c r="B20548" s="33" t="s">
        <v>53</v>
      </c>
      <c r="C20548" s="33">
        <v>70700</v>
      </c>
      <c r="D20548" s="33" t="s">
        <v>1730</v>
      </c>
      <c r="E20548" t="str">
        <f t="shared" si="325"/>
        <v>&lt;$75K</v>
      </c>
    </row>
    <row r="20549" spans="1:5" x14ac:dyDescent="0.3">
      <c r="A20549" s="33" t="s">
        <v>0</v>
      </c>
      <c r="B20549" s="33" t="s">
        <v>53</v>
      </c>
      <c r="C20549" s="33">
        <v>138500</v>
      </c>
      <c r="D20549" s="33" t="s">
        <v>7368</v>
      </c>
      <c r="E20549" t="str">
        <f t="shared" si="325"/>
        <v>$125K-$200K</v>
      </c>
    </row>
    <row r="20550" spans="1:5" x14ac:dyDescent="0.3">
      <c r="A20550" s="33" t="s">
        <v>2</v>
      </c>
      <c r="B20550" s="33" t="s">
        <v>53</v>
      </c>
      <c r="C20550" s="33"/>
      <c r="D20550" s="33" t="s">
        <v>7369</v>
      </c>
      <c r="E20550" t="str">
        <f t="shared" si="325"/>
        <v>No Data</v>
      </c>
    </row>
    <row r="20551" spans="1:5" x14ac:dyDescent="0.3">
      <c r="A20551" s="33" t="s">
        <v>4</v>
      </c>
      <c r="B20551" s="33" t="s">
        <v>93</v>
      </c>
      <c r="C20551" s="33">
        <v>147500</v>
      </c>
      <c r="D20551" s="33" t="s">
        <v>1172</v>
      </c>
      <c r="E20551" t="str">
        <f t="shared" si="325"/>
        <v>$125K-$200K</v>
      </c>
    </row>
    <row r="20552" spans="1:5" x14ac:dyDescent="0.3">
      <c r="A20552" s="33" t="s">
        <v>2</v>
      </c>
      <c r="B20552" s="33" t="s">
        <v>53</v>
      </c>
      <c r="C20552" s="33">
        <v>50000</v>
      </c>
      <c r="D20552" s="33" t="s">
        <v>268</v>
      </c>
      <c r="E20552" t="str">
        <f t="shared" si="325"/>
        <v>&lt;$75K</v>
      </c>
    </row>
    <row r="20553" spans="1:5" x14ac:dyDescent="0.3">
      <c r="A20553" s="33" t="s">
        <v>2</v>
      </c>
      <c r="B20553" s="33" t="s">
        <v>53</v>
      </c>
      <c r="C20553" s="33">
        <v>100000</v>
      </c>
      <c r="D20553" s="33" t="s">
        <v>268</v>
      </c>
      <c r="E20553" t="str">
        <f t="shared" si="325"/>
        <v>$75K-$100K</v>
      </c>
    </row>
    <row r="20554" spans="1:5" x14ac:dyDescent="0.3">
      <c r="A20554" s="33" t="s">
        <v>4</v>
      </c>
      <c r="B20554" s="33" t="s">
        <v>124</v>
      </c>
      <c r="C20554" s="33">
        <v>79200</v>
      </c>
      <c r="D20554" s="33" t="s">
        <v>211</v>
      </c>
      <c r="E20554" t="str">
        <f t="shared" si="325"/>
        <v>$75K-$100K</v>
      </c>
    </row>
    <row r="20555" spans="1:5" x14ac:dyDescent="0.3">
      <c r="A20555" s="33" t="s">
        <v>128</v>
      </c>
      <c r="B20555" s="33" t="s">
        <v>53</v>
      </c>
      <c r="C20555" s="33">
        <v>176000</v>
      </c>
      <c r="D20555" s="33" t="s">
        <v>1906</v>
      </c>
      <c r="E20555" t="str">
        <f t="shared" si="325"/>
        <v>$125K-$200K</v>
      </c>
    </row>
    <row r="20556" spans="1:5" x14ac:dyDescent="0.3">
      <c r="A20556" s="33" t="s">
        <v>0</v>
      </c>
      <c r="B20556" s="33" t="s">
        <v>54</v>
      </c>
      <c r="C20556" s="33">
        <v>157500</v>
      </c>
      <c r="D20556" s="33" t="s">
        <v>353</v>
      </c>
      <c r="E20556" t="str">
        <f t="shared" si="325"/>
        <v>$125K-$200K</v>
      </c>
    </row>
    <row r="20557" spans="1:5" x14ac:dyDescent="0.3">
      <c r="A20557" s="33" t="s">
        <v>0</v>
      </c>
      <c r="B20557" s="33" t="s">
        <v>53</v>
      </c>
      <c r="C20557" s="33"/>
      <c r="D20557" s="33" t="s">
        <v>7370</v>
      </c>
      <c r="E20557" t="str">
        <f t="shared" si="325"/>
        <v>No Data</v>
      </c>
    </row>
    <row r="20558" spans="1:5" x14ac:dyDescent="0.3">
      <c r="A20558" s="33" t="s">
        <v>2</v>
      </c>
      <c r="B20558" s="33" t="s">
        <v>53</v>
      </c>
      <c r="C20558" s="33"/>
      <c r="D20558" s="33" t="s">
        <v>1145</v>
      </c>
      <c r="E20558" t="str">
        <f t="shared" si="325"/>
        <v>No Data</v>
      </c>
    </row>
    <row r="20559" spans="1:5" x14ac:dyDescent="0.3">
      <c r="A20559" s="33" t="s">
        <v>0</v>
      </c>
      <c r="B20559" s="33" t="s">
        <v>53</v>
      </c>
      <c r="C20559" s="33">
        <v>82500</v>
      </c>
      <c r="D20559" s="33" t="s">
        <v>7371</v>
      </c>
      <c r="E20559" t="str">
        <f t="shared" si="325"/>
        <v>$75K-$100K</v>
      </c>
    </row>
    <row r="20560" spans="1:5" x14ac:dyDescent="0.3">
      <c r="A20560" s="33" t="s">
        <v>2</v>
      </c>
      <c r="B20560" s="33" t="s">
        <v>53</v>
      </c>
      <c r="C20560" s="33"/>
      <c r="D20560" s="33" t="s">
        <v>7372</v>
      </c>
      <c r="E20560" t="str">
        <f t="shared" si="325"/>
        <v>No Data</v>
      </c>
    </row>
    <row r="20561" spans="1:5" x14ac:dyDescent="0.3">
      <c r="A20561" s="33" t="s">
        <v>129</v>
      </c>
      <c r="B20561" s="33" t="s">
        <v>110</v>
      </c>
      <c r="C20561" s="33">
        <v>57600</v>
      </c>
      <c r="D20561" s="33" t="s">
        <v>7294</v>
      </c>
      <c r="E20561" t="str">
        <f t="shared" si="325"/>
        <v>&lt;$75K</v>
      </c>
    </row>
    <row r="20562" spans="1:5" x14ac:dyDescent="0.3">
      <c r="A20562" s="33" t="s">
        <v>0</v>
      </c>
      <c r="B20562" s="33" t="s">
        <v>53</v>
      </c>
      <c r="C20562" s="33"/>
      <c r="D20562" s="33" t="s">
        <v>389</v>
      </c>
      <c r="E20562" t="str">
        <f t="shared" si="325"/>
        <v>No Data</v>
      </c>
    </row>
    <row r="20563" spans="1:5" x14ac:dyDescent="0.3">
      <c r="A20563" s="33" t="s">
        <v>0</v>
      </c>
      <c r="B20563" s="33" t="s">
        <v>54</v>
      </c>
      <c r="C20563" s="33">
        <v>106000</v>
      </c>
      <c r="D20563" s="33" t="s">
        <v>1077</v>
      </c>
      <c r="E20563" t="str">
        <f t="shared" si="325"/>
        <v>$100K-$125K</v>
      </c>
    </row>
    <row r="20564" spans="1:5" x14ac:dyDescent="0.3">
      <c r="A20564" s="33" t="s">
        <v>2</v>
      </c>
      <c r="B20564" s="33" t="s">
        <v>53</v>
      </c>
      <c r="C20564" s="33">
        <v>115000</v>
      </c>
      <c r="D20564" s="33" t="s">
        <v>3155</v>
      </c>
      <c r="E20564" t="str">
        <f t="shared" si="325"/>
        <v>$100K-$125K</v>
      </c>
    </row>
    <row r="20565" spans="1:5" x14ac:dyDescent="0.3">
      <c r="A20565" s="33" t="s">
        <v>0</v>
      </c>
      <c r="B20565" s="33" t="s">
        <v>54</v>
      </c>
      <c r="C20565" s="33"/>
      <c r="D20565" s="33" t="s">
        <v>258</v>
      </c>
      <c r="E20565" t="str">
        <f t="shared" si="325"/>
        <v>No Data</v>
      </c>
    </row>
    <row r="20566" spans="1:5" x14ac:dyDescent="0.3">
      <c r="A20566" s="33" t="s">
        <v>0</v>
      </c>
      <c r="B20566" s="33" t="s">
        <v>53</v>
      </c>
      <c r="C20566" s="33"/>
      <c r="D20566" s="33" t="s">
        <v>7373</v>
      </c>
      <c r="E20566" t="str">
        <f t="shared" si="325"/>
        <v>No Data</v>
      </c>
    </row>
    <row r="20567" spans="1:5" x14ac:dyDescent="0.3">
      <c r="A20567" s="33" t="s">
        <v>2</v>
      </c>
      <c r="B20567" s="33" t="s">
        <v>53</v>
      </c>
      <c r="C20567" s="33">
        <v>48061.5</v>
      </c>
      <c r="D20567" s="33" t="s">
        <v>7374</v>
      </c>
      <c r="E20567" t="str">
        <f t="shared" si="325"/>
        <v>&lt;$75K</v>
      </c>
    </row>
    <row r="20568" spans="1:5" x14ac:dyDescent="0.3">
      <c r="A20568" s="33" t="s">
        <v>4</v>
      </c>
      <c r="B20568" s="33" t="s">
        <v>53</v>
      </c>
      <c r="C20568" s="33">
        <v>127500</v>
      </c>
      <c r="D20568" s="33" t="s">
        <v>7375</v>
      </c>
      <c r="E20568" t="str">
        <f t="shared" si="325"/>
        <v>$125K-$200K</v>
      </c>
    </row>
    <row r="20569" spans="1:5" x14ac:dyDescent="0.3">
      <c r="A20569" s="33" t="s">
        <v>2</v>
      </c>
      <c r="B20569" s="33" t="s">
        <v>53</v>
      </c>
      <c r="C20569" s="33">
        <v>87500</v>
      </c>
      <c r="D20569" s="33" t="s">
        <v>539</v>
      </c>
      <c r="E20569" t="str">
        <f t="shared" si="325"/>
        <v>$75K-$100K</v>
      </c>
    </row>
    <row r="20570" spans="1:5" x14ac:dyDescent="0.3">
      <c r="A20570" s="33" t="s">
        <v>66</v>
      </c>
      <c r="B20570" s="33" t="s">
        <v>53</v>
      </c>
      <c r="C20570" s="33">
        <v>80000</v>
      </c>
      <c r="D20570" s="33" t="s">
        <v>221</v>
      </c>
      <c r="E20570" t="str">
        <f t="shared" si="325"/>
        <v>$75K-$100K</v>
      </c>
    </row>
    <row r="20571" spans="1:5" x14ac:dyDescent="0.3">
      <c r="A20571" s="33" t="s">
        <v>0</v>
      </c>
      <c r="B20571" s="33" t="s">
        <v>54</v>
      </c>
      <c r="C20571" s="33">
        <v>199000</v>
      </c>
      <c r="D20571" s="33" t="s">
        <v>4580</v>
      </c>
      <c r="E20571" t="str">
        <f t="shared" si="325"/>
        <v>$125K-$200K</v>
      </c>
    </row>
    <row r="20572" spans="1:5" x14ac:dyDescent="0.3">
      <c r="A20572" s="33" t="s">
        <v>0</v>
      </c>
      <c r="B20572" s="33" t="s">
        <v>53</v>
      </c>
      <c r="C20572" s="33"/>
      <c r="D20572" s="33" t="s">
        <v>1743</v>
      </c>
      <c r="E20572" t="str">
        <f t="shared" si="325"/>
        <v>No Data</v>
      </c>
    </row>
    <row r="20573" spans="1:5" x14ac:dyDescent="0.3">
      <c r="A20573" s="33" t="s">
        <v>2</v>
      </c>
      <c r="B20573" s="33" t="s">
        <v>53</v>
      </c>
      <c r="C20573" s="33"/>
      <c r="D20573" s="33" t="s">
        <v>7376</v>
      </c>
      <c r="E20573" t="str">
        <f t="shared" si="325"/>
        <v>No Data</v>
      </c>
    </row>
    <row r="20574" spans="1:5" x14ac:dyDescent="0.3">
      <c r="A20574" s="33" t="s">
        <v>2</v>
      </c>
      <c r="B20574" s="33" t="s">
        <v>53</v>
      </c>
      <c r="C20574" s="33">
        <v>99762</v>
      </c>
      <c r="D20574" s="33" t="s">
        <v>2609</v>
      </c>
      <c r="E20574" t="str">
        <f t="shared" si="325"/>
        <v>$75K-$100K</v>
      </c>
    </row>
    <row r="20575" spans="1:5" x14ac:dyDescent="0.3">
      <c r="A20575" s="33" t="s">
        <v>2</v>
      </c>
      <c r="B20575" s="33" t="s">
        <v>53</v>
      </c>
      <c r="C20575" s="33"/>
      <c r="D20575" s="33" t="s">
        <v>5525</v>
      </c>
      <c r="E20575" t="str">
        <f t="shared" si="325"/>
        <v>No Data</v>
      </c>
    </row>
    <row r="20576" spans="1:5" x14ac:dyDescent="0.3">
      <c r="A20576" s="33" t="s">
        <v>0</v>
      </c>
      <c r="B20576" s="33" t="s">
        <v>53</v>
      </c>
      <c r="C20576" s="33">
        <v>155500</v>
      </c>
      <c r="D20576" s="33" t="s">
        <v>3345</v>
      </c>
      <c r="E20576" t="str">
        <f t="shared" si="325"/>
        <v>$125K-$200K</v>
      </c>
    </row>
    <row r="20577" spans="1:5" x14ac:dyDescent="0.3">
      <c r="A20577" s="33" t="s">
        <v>2</v>
      </c>
      <c r="B20577" s="33" t="s">
        <v>178</v>
      </c>
      <c r="C20577" s="33">
        <v>35000</v>
      </c>
      <c r="D20577" s="33" t="s">
        <v>7377</v>
      </c>
      <c r="E20577" t="str">
        <f t="shared" si="325"/>
        <v>&lt;$75K</v>
      </c>
    </row>
    <row r="20578" spans="1:5" x14ac:dyDescent="0.3">
      <c r="A20578" s="33" t="s">
        <v>0</v>
      </c>
      <c r="B20578" s="33" t="s">
        <v>53</v>
      </c>
      <c r="C20578" s="33">
        <v>185000</v>
      </c>
      <c r="D20578" s="33" t="s">
        <v>7378</v>
      </c>
      <c r="E20578" t="str">
        <f t="shared" si="325"/>
        <v>$125K-$200K</v>
      </c>
    </row>
    <row r="20579" spans="1:5" x14ac:dyDescent="0.3">
      <c r="A20579" s="33" t="s">
        <v>0</v>
      </c>
      <c r="B20579" s="33" t="s">
        <v>53</v>
      </c>
      <c r="C20579" s="33">
        <v>165000</v>
      </c>
      <c r="D20579" s="33" t="s">
        <v>3835</v>
      </c>
      <c r="E20579" t="str">
        <f t="shared" si="325"/>
        <v>$125K-$200K</v>
      </c>
    </row>
    <row r="20580" spans="1:5" x14ac:dyDescent="0.3">
      <c r="A20580" s="33" t="s">
        <v>0</v>
      </c>
      <c r="B20580" s="33" t="s">
        <v>54</v>
      </c>
      <c r="C20580" s="33">
        <v>90132</v>
      </c>
      <c r="D20580" s="33" t="s">
        <v>4213</v>
      </c>
      <c r="E20580" t="str">
        <f t="shared" si="325"/>
        <v>$75K-$100K</v>
      </c>
    </row>
    <row r="20581" spans="1:5" x14ac:dyDescent="0.3">
      <c r="A20581" s="33" t="s">
        <v>2</v>
      </c>
      <c r="B20581" s="33" t="s">
        <v>53</v>
      </c>
      <c r="C20581" s="33"/>
      <c r="D20581" s="33" t="s">
        <v>7379</v>
      </c>
      <c r="E20581" t="str">
        <f t="shared" si="325"/>
        <v>No Data</v>
      </c>
    </row>
    <row r="20582" spans="1:5" x14ac:dyDescent="0.3">
      <c r="A20582" s="33" t="s">
        <v>2</v>
      </c>
      <c r="B20582" s="33" t="s">
        <v>114</v>
      </c>
      <c r="C20582" s="33">
        <v>111175</v>
      </c>
      <c r="D20582" s="33" t="s">
        <v>353</v>
      </c>
      <c r="E20582" t="str">
        <f t="shared" si="325"/>
        <v>$100K-$125K</v>
      </c>
    </row>
    <row r="20583" spans="1:5" x14ac:dyDescent="0.3">
      <c r="A20583" s="33" t="s">
        <v>0</v>
      </c>
      <c r="B20583" s="33" t="s">
        <v>54</v>
      </c>
      <c r="C20583" s="33"/>
      <c r="D20583" s="33" t="s">
        <v>2194</v>
      </c>
      <c r="E20583" t="str">
        <f t="shared" si="325"/>
        <v>No Data</v>
      </c>
    </row>
    <row r="20584" spans="1:5" x14ac:dyDescent="0.3">
      <c r="A20584" s="33" t="s">
        <v>0</v>
      </c>
      <c r="B20584" s="33" t="s">
        <v>53</v>
      </c>
      <c r="C20584" s="33"/>
      <c r="D20584" s="33" t="s">
        <v>3270</v>
      </c>
      <c r="E20584" t="str">
        <f t="shared" si="325"/>
        <v>No Data</v>
      </c>
    </row>
    <row r="20585" spans="1:5" x14ac:dyDescent="0.3">
      <c r="A20585" s="33" t="s">
        <v>128</v>
      </c>
      <c r="B20585" s="33" t="s">
        <v>53</v>
      </c>
      <c r="C20585" s="33">
        <v>131600</v>
      </c>
      <c r="D20585" s="33" t="s">
        <v>7380</v>
      </c>
      <c r="E20585" t="str">
        <f t="shared" si="325"/>
        <v>$125K-$200K</v>
      </c>
    </row>
    <row r="20586" spans="1:5" x14ac:dyDescent="0.3">
      <c r="A20586" s="33" t="s">
        <v>2</v>
      </c>
      <c r="B20586" s="33" t="s">
        <v>53</v>
      </c>
      <c r="C20586" s="33">
        <v>62500</v>
      </c>
      <c r="D20586" s="33" t="s">
        <v>7381</v>
      </c>
      <c r="E20586" t="str">
        <f t="shared" si="325"/>
        <v>&lt;$75K</v>
      </c>
    </row>
    <row r="20587" spans="1:5" x14ac:dyDescent="0.3">
      <c r="A20587" s="33" t="s">
        <v>2</v>
      </c>
      <c r="B20587" s="33" t="s">
        <v>72</v>
      </c>
      <c r="C20587" s="33">
        <v>51014</v>
      </c>
      <c r="D20587" s="33" t="s">
        <v>1172</v>
      </c>
      <c r="E20587" t="str">
        <f t="shared" si="325"/>
        <v>&lt;$75K</v>
      </c>
    </row>
    <row r="20588" spans="1:5" x14ac:dyDescent="0.3">
      <c r="A20588" s="33" t="s">
        <v>128</v>
      </c>
      <c r="B20588" s="33" t="s">
        <v>53</v>
      </c>
      <c r="C20588" s="33"/>
      <c r="D20588" s="33" t="s">
        <v>5487</v>
      </c>
      <c r="E20588" t="str">
        <f t="shared" si="325"/>
        <v>No Data</v>
      </c>
    </row>
    <row r="20589" spans="1:5" x14ac:dyDescent="0.3">
      <c r="A20589" s="33" t="s">
        <v>2</v>
      </c>
      <c r="B20589" s="33" t="s">
        <v>53</v>
      </c>
      <c r="C20589" s="33"/>
      <c r="D20589" s="33" t="s">
        <v>213</v>
      </c>
      <c r="E20589" t="str">
        <f t="shared" si="325"/>
        <v>No Data</v>
      </c>
    </row>
    <row r="20590" spans="1:5" x14ac:dyDescent="0.3">
      <c r="A20590" s="33" t="s">
        <v>2</v>
      </c>
      <c r="B20590" s="33" t="s">
        <v>53</v>
      </c>
      <c r="C20590" s="33">
        <v>50000</v>
      </c>
      <c r="D20590" s="33" t="s">
        <v>7382</v>
      </c>
      <c r="E20590" t="str">
        <f t="shared" si="325"/>
        <v>&lt;$75K</v>
      </c>
    </row>
    <row r="20591" spans="1:5" x14ac:dyDescent="0.3">
      <c r="A20591" s="33" t="s">
        <v>2</v>
      </c>
      <c r="B20591" s="33" t="s">
        <v>87</v>
      </c>
      <c r="C20591" s="33">
        <v>89100</v>
      </c>
      <c r="D20591" s="33" t="s">
        <v>1051</v>
      </c>
      <c r="E20591" t="str">
        <f t="shared" si="325"/>
        <v>$75K-$100K</v>
      </c>
    </row>
    <row r="20592" spans="1:5" x14ac:dyDescent="0.3">
      <c r="A20592" s="33" t="s">
        <v>2</v>
      </c>
      <c r="B20592" s="33" t="s">
        <v>53</v>
      </c>
      <c r="C20592" s="33">
        <v>115000</v>
      </c>
      <c r="D20592" s="33" t="s">
        <v>766</v>
      </c>
      <c r="E20592" t="str">
        <f t="shared" si="325"/>
        <v>$100K-$125K</v>
      </c>
    </row>
    <row r="20593" spans="1:5" x14ac:dyDescent="0.3">
      <c r="A20593" s="33" t="s">
        <v>2</v>
      </c>
      <c r="B20593" s="33" t="s">
        <v>90</v>
      </c>
      <c r="C20593" s="33"/>
      <c r="D20593" s="33" t="s">
        <v>2268</v>
      </c>
      <c r="E20593" t="str">
        <f t="shared" si="325"/>
        <v>No Data</v>
      </c>
    </row>
    <row r="20594" spans="1:5" x14ac:dyDescent="0.3">
      <c r="A20594" s="33" t="s">
        <v>1</v>
      </c>
      <c r="B20594" s="33" t="s">
        <v>182</v>
      </c>
      <c r="C20594" s="33">
        <v>45360</v>
      </c>
      <c r="D20594" s="33" t="s">
        <v>5143</v>
      </c>
      <c r="E20594" t="str">
        <f t="shared" si="325"/>
        <v>&lt;$75K</v>
      </c>
    </row>
    <row r="20595" spans="1:5" x14ac:dyDescent="0.3">
      <c r="A20595" s="33" t="s">
        <v>2</v>
      </c>
      <c r="B20595" s="33" t="s">
        <v>53</v>
      </c>
      <c r="C20595" s="33">
        <v>62500</v>
      </c>
      <c r="D20595" s="33" t="s">
        <v>760</v>
      </c>
      <c r="E20595" t="str">
        <f t="shared" si="325"/>
        <v>&lt;$75K</v>
      </c>
    </row>
    <row r="20596" spans="1:5" x14ac:dyDescent="0.3">
      <c r="A20596" s="33" t="s">
        <v>2</v>
      </c>
      <c r="B20596" s="33" t="s">
        <v>53</v>
      </c>
      <c r="C20596" s="33">
        <v>107500</v>
      </c>
      <c r="D20596" s="33" t="s">
        <v>265</v>
      </c>
      <c r="E20596" t="str">
        <f t="shared" si="325"/>
        <v>$100K-$125K</v>
      </c>
    </row>
    <row r="20597" spans="1:5" x14ac:dyDescent="0.3">
      <c r="A20597" s="33" t="s">
        <v>129</v>
      </c>
      <c r="B20597" s="33" t="s">
        <v>53</v>
      </c>
      <c r="C20597" s="33">
        <v>112015</v>
      </c>
      <c r="D20597" s="33" t="s">
        <v>224</v>
      </c>
      <c r="E20597" t="str">
        <f t="shared" si="325"/>
        <v>$100K-$125K</v>
      </c>
    </row>
    <row r="20598" spans="1:5" x14ac:dyDescent="0.3">
      <c r="A20598" s="33" t="s">
        <v>2</v>
      </c>
      <c r="B20598" s="33" t="s">
        <v>53</v>
      </c>
      <c r="C20598" s="33"/>
      <c r="D20598" s="33" t="s">
        <v>2617</v>
      </c>
      <c r="E20598" t="str">
        <f t="shared" si="325"/>
        <v>No Data</v>
      </c>
    </row>
    <row r="20599" spans="1:5" x14ac:dyDescent="0.3">
      <c r="A20599" s="33" t="s">
        <v>2</v>
      </c>
      <c r="B20599" s="33" t="s">
        <v>53</v>
      </c>
      <c r="C20599" s="33">
        <v>90000</v>
      </c>
      <c r="D20599" s="33" t="s">
        <v>4089</v>
      </c>
      <c r="E20599" t="str">
        <f t="shared" si="325"/>
        <v>$75K-$100K</v>
      </c>
    </row>
    <row r="20600" spans="1:5" x14ac:dyDescent="0.3">
      <c r="A20600" s="33" t="s">
        <v>2</v>
      </c>
      <c r="B20600" s="33" t="s">
        <v>81</v>
      </c>
      <c r="C20600" s="33"/>
      <c r="D20600" s="33" t="s">
        <v>253</v>
      </c>
      <c r="E20600" t="str">
        <f t="shared" si="325"/>
        <v>No Data</v>
      </c>
    </row>
    <row r="20601" spans="1:5" x14ac:dyDescent="0.3">
      <c r="A20601" s="33" t="s">
        <v>2</v>
      </c>
      <c r="B20601" s="33" t="s">
        <v>58</v>
      </c>
      <c r="C20601" s="33">
        <v>105000</v>
      </c>
      <c r="D20601" s="33" t="s">
        <v>3444</v>
      </c>
      <c r="E20601" t="str">
        <f t="shared" si="325"/>
        <v>$100K-$125K</v>
      </c>
    </row>
    <row r="20602" spans="1:5" x14ac:dyDescent="0.3">
      <c r="A20602" s="33" t="s">
        <v>2</v>
      </c>
      <c r="B20602" s="33" t="s">
        <v>97</v>
      </c>
      <c r="C20602" s="33"/>
      <c r="D20602" s="33" t="s">
        <v>1837</v>
      </c>
      <c r="E20602" t="str">
        <f t="shared" si="325"/>
        <v>No Data</v>
      </c>
    </row>
    <row r="20603" spans="1:5" x14ac:dyDescent="0.3">
      <c r="A20603" s="33" t="s">
        <v>2</v>
      </c>
      <c r="B20603" s="33" t="s">
        <v>53</v>
      </c>
      <c r="C20603" s="33"/>
      <c r="D20603" s="33" t="s">
        <v>1250</v>
      </c>
      <c r="E20603" t="str">
        <f t="shared" si="325"/>
        <v>No Data</v>
      </c>
    </row>
    <row r="20604" spans="1:5" x14ac:dyDescent="0.3">
      <c r="A20604" s="33" t="s">
        <v>2</v>
      </c>
      <c r="B20604" s="33" t="s">
        <v>53</v>
      </c>
      <c r="C20604" s="33">
        <v>100000</v>
      </c>
      <c r="D20604" s="33" t="s">
        <v>7279</v>
      </c>
      <c r="E20604" t="str">
        <f t="shared" si="325"/>
        <v>$75K-$100K</v>
      </c>
    </row>
    <row r="20605" spans="1:5" x14ac:dyDescent="0.3">
      <c r="A20605" s="33" t="s">
        <v>1</v>
      </c>
      <c r="B20605" s="33" t="s">
        <v>54</v>
      </c>
      <c r="C20605" s="33">
        <v>110000</v>
      </c>
      <c r="D20605" s="33" t="s">
        <v>7383</v>
      </c>
      <c r="E20605" t="str">
        <f t="shared" si="325"/>
        <v>$100K-$125K</v>
      </c>
    </row>
    <row r="20606" spans="1:5" x14ac:dyDescent="0.3">
      <c r="A20606" s="33" t="s">
        <v>0</v>
      </c>
      <c r="B20606" s="33" t="s">
        <v>74</v>
      </c>
      <c r="C20606" s="33">
        <v>64800</v>
      </c>
      <c r="D20606" s="33" t="s">
        <v>1371</v>
      </c>
      <c r="E20606" t="str">
        <f t="shared" si="325"/>
        <v>&lt;$75K</v>
      </c>
    </row>
    <row r="20607" spans="1:5" x14ac:dyDescent="0.3">
      <c r="A20607" s="33" t="s">
        <v>2</v>
      </c>
      <c r="B20607" s="33" t="s">
        <v>53</v>
      </c>
      <c r="C20607" s="33"/>
      <c r="D20607" s="33" t="s">
        <v>559</v>
      </c>
      <c r="E20607" t="str">
        <f t="shared" si="325"/>
        <v>No Data</v>
      </c>
    </row>
    <row r="20608" spans="1:5" x14ac:dyDescent="0.3">
      <c r="A20608" s="33" t="s">
        <v>2</v>
      </c>
      <c r="B20608" s="33" t="s">
        <v>53</v>
      </c>
      <c r="C20608" s="33"/>
      <c r="D20608" s="33" t="s">
        <v>6945</v>
      </c>
      <c r="E20608" t="str">
        <f t="shared" si="325"/>
        <v>No Data</v>
      </c>
    </row>
    <row r="20609" spans="1:5" x14ac:dyDescent="0.3">
      <c r="A20609" s="33" t="s">
        <v>4</v>
      </c>
      <c r="B20609" s="33" t="s">
        <v>81</v>
      </c>
      <c r="C20609" s="33">
        <v>90000</v>
      </c>
      <c r="D20609" s="33" t="s">
        <v>6264</v>
      </c>
      <c r="E20609" t="str">
        <f t="shared" si="325"/>
        <v>$75K-$100K</v>
      </c>
    </row>
    <row r="20610" spans="1:5" x14ac:dyDescent="0.3">
      <c r="A20610" s="33" t="s">
        <v>2</v>
      </c>
      <c r="B20610" s="33" t="s">
        <v>53</v>
      </c>
      <c r="C20610" s="33">
        <v>120000</v>
      </c>
      <c r="D20610" s="33" t="s">
        <v>7384</v>
      </c>
      <c r="E20610" t="str">
        <f t="shared" si="325"/>
        <v>$100K-$125K</v>
      </c>
    </row>
    <row r="20611" spans="1:5" x14ac:dyDescent="0.3">
      <c r="A20611" s="33" t="s">
        <v>0</v>
      </c>
      <c r="B20611" s="33" t="s">
        <v>53</v>
      </c>
      <c r="C20611" s="33"/>
      <c r="D20611" s="33" t="s">
        <v>258</v>
      </c>
      <c r="E20611" t="str">
        <f t="shared" ref="E20611:E20674" si="326">_xlfn.XLOOKUP(C20611,$H$16:$H$21,$G$16:$G$21,,1)</f>
        <v>No Data</v>
      </c>
    </row>
    <row r="20612" spans="1:5" x14ac:dyDescent="0.3">
      <c r="A20612" s="33" t="s">
        <v>4</v>
      </c>
      <c r="B20612" s="33" t="s">
        <v>53</v>
      </c>
      <c r="C20612" s="33">
        <v>135000</v>
      </c>
      <c r="D20612" s="33" t="s">
        <v>7385</v>
      </c>
      <c r="E20612" t="str">
        <f t="shared" si="326"/>
        <v>$125K-$200K</v>
      </c>
    </row>
    <row r="20613" spans="1:5" x14ac:dyDescent="0.3">
      <c r="A20613" s="33" t="s">
        <v>0</v>
      </c>
      <c r="B20613" s="33" t="s">
        <v>53</v>
      </c>
      <c r="C20613" s="33">
        <v>114500</v>
      </c>
      <c r="D20613" s="33" t="s">
        <v>1670</v>
      </c>
      <c r="E20613" t="str">
        <f t="shared" si="326"/>
        <v>$100K-$125K</v>
      </c>
    </row>
    <row r="20614" spans="1:5" x14ac:dyDescent="0.3">
      <c r="A20614" s="33" t="s">
        <v>0</v>
      </c>
      <c r="B20614" s="33" t="s">
        <v>53</v>
      </c>
      <c r="C20614" s="33">
        <v>202500</v>
      </c>
      <c r="D20614" s="33" t="s">
        <v>217</v>
      </c>
      <c r="E20614" t="str">
        <f t="shared" si="326"/>
        <v>&gt;$200K</v>
      </c>
    </row>
    <row r="20615" spans="1:5" x14ac:dyDescent="0.3">
      <c r="A20615" s="33" t="s">
        <v>2</v>
      </c>
      <c r="B20615" s="33" t="s">
        <v>53</v>
      </c>
      <c r="C20615" s="33"/>
      <c r="D20615" s="33" t="s">
        <v>1667</v>
      </c>
      <c r="E20615" t="str">
        <f t="shared" si="326"/>
        <v>No Data</v>
      </c>
    </row>
    <row r="20616" spans="1:5" x14ac:dyDescent="0.3">
      <c r="A20616" s="33" t="s">
        <v>2</v>
      </c>
      <c r="B20616" s="33" t="s">
        <v>53</v>
      </c>
      <c r="C20616" s="33"/>
      <c r="D20616" s="33" t="s">
        <v>7386</v>
      </c>
      <c r="E20616" t="str">
        <f t="shared" si="326"/>
        <v>No Data</v>
      </c>
    </row>
    <row r="20617" spans="1:5" x14ac:dyDescent="0.3">
      <c r="A20617" s="33" t="s">
        <v>2</v>
      </c>
      <c r="B20617" s="33" t="s">
        <v>53</v>
      </c>
      <c r="C20617" s="33">
        <v>70000</v>
      </c>
      <c r="D20617" s="33" t="s">
        <v>4035</v>
      </c>
      <c r="E20617" t="str">
        <f t="shared" si="326"/>
        <v>&lt;$75K</v>
      </c>
    </row>
    <row r="20618" spans="1:5" x14ac:dyDescent="0.3">
      <c r="A20618" s="33" t="s">
        <v>125</v>
      </c>
      <c r="B20618" s="33" t="s">
        <v>53</v>
      </c>
      <c r="C20618" s="33">
        <v>51962</v>
      </c>
      <c r="D20618" s="33" t="s">
        <v>7387</v>
      </c>
      <c r="E20618" t="str">
        <f t="shared" si="326"/>
        <v>&lt;$75K</v>
      </c>
    </row>
    <row r="20619" spans="1:5" x14ac:dyDescent="0.3">
      <c r="A20619" s="33" t="s">
        <v>2</v>
      </c>
      <c r="B20619" s="33" t="s">
        <v>53</v>
      </c>
      <c r="C20619" s="33">
        <v>70000</v>
      </c>
      <c r="D20619" s="33" t="s">
        <v>248</v>
      </c>
      <c r="E20619" t="str">
        <f t="shared" si="326"/>
        <v>&lt;$75K</v>
      </c>
    </row>
    <row r="20620" spans="1:5" x14ac:dyDescent="0.3">
      <c r="A20620" s="33" t="s">
        <v>2</v>
      </c>
      <c r="B20620" s="33" t="s">
        <v>53</v>
      </c>
      <c r="C20620" s="33"/>
      <c r="D20620" s="33" t="s">
        <v>7388</v>
      </c>
      <c r="E20620" t="str">
        <f t="shared" si="326"/>
        <v>No Data</v>
      </c>
    </row>
    <row r="20621" spans="1:5" x14ac:dyDescent="0.3">
      <c r="A20621" s="33" t="s">
        <v>2</v>
      </c>
      <c r="B20621" s="33" t="s">
        <v>53</v>
      </c>
      <c r="C20621" s="33">
        <v>74315</v>
      </c>
      <c r="D20621" s="33" t="s">
        <v>7389</v>
      </c>
      <c r="E20621" t="str">
        <f t="shared" si="326"/>
        <v>&lt;$75K</v>
      </c>
    </row>
    <row r="20622" spans="1:5" x14ac:dyDescent="0.3">
      <c r="A20622" s="33" t="s">
        <v>2</v>
      </c>
      <c r="B20622" s="33" t="s">
        <v>53</v>
      </c>
      <c r="C20622" s="33">
        <v>100000</v>
      </c>
      <c r="D20622" s="33" t="s">
        <v>6505</v>
      </c>
      <c r="E20622" t="str">
        <f t="shared" si="326"/>
        <v>$75K-$100K</v>
      </c>
    </row>
    <row r="20623" spans="1:5" x14ac:dyDescent="0.3">
      <c r="A20623" s="33" t="s">
        <v>2</v>
      </c>
      <c r="B20623" s="33" t="s">
        <v>53</v>
      </c>
      <c r="C20623" s="33">
        <v>180000</v>
      </c>
      <c r="D20623" s="33" t="s">
        <v>499</v>
      </c>
      <c r="E20623" t="str">
        <f t="shared" si="326"/>
        <v>$125K-$200K</v>
      </c>
    </row>
    <row r="20624" spans="1:5" x14ac:dyDescent="0.3">
      <c r="A20624" s="33" t="s">
        <v>4</v>
      </c>
      <c r="B20624" s="33" t="s">
        <v>88</v>
      </c>
      <c r="C20624" s="33">
        <v>147500</v>
      </c>
      <c r="D20624" s="33" t="s">
        <v>297</v>
      </c>
      <c r="E20624" t="str">
        <f t="shared" si="326"/>
        <v>$125K-$200K</v>
      </c>
    </row>
    <row r="20625" spans="1:5" x14ac:dyDescent="0.3">
      <c r="A20625" s="33" t="s">
        <v>128</v>
      </c>
      <c r="B20625" s="33" t="s">
        <v>53</v>
      </c>
      <c r="C20625" s="33">
        <v>147787.5</v>
      </c>
      <c r="D20625" s="33" t="s">
        <v>2417</v>
      </c>
      <c r="E20625" t="str">
        <f t="shared" si="326"/>
        <v>$125K-$200K</v>
      </c>
    </row>
    <row r="20626" spans="1:5" x14ac:dyDescent="0.3">
      <c r="A20626" s="33" t="s">
        <v>0</v>
      </c>
      <c r="B20626" s="33" t="s">
        <v>53</v>
      </c>
      <c r="C20626" s="33">
        <v>90000</v>
      </c>
      <c r="D20626" s="33" t="s">
        <v>6591</v>
      </c>
      <c r="E20626" t="str">
        <f t="shared" si="326"/>
        <v>$75K-$100K</v>
      </c>
    </row>
    <row r="20627" spans="1:5" x14ac:dyDescent="0.3">
      <c r="A20627" s="33" t="s">
        <v>4</v>
      </c>
      <c r="B20627" s="33" t="s">
        <v>53</v>
      </c>
      <c r="C20627" s="33">
        <v>100000</v>
      </c>
      <c r="D20627" s="33" t="s">
        <v>7390</v>
      </c>
      <c r="E20627" t="str">
        <f t="shared" si="326"/>
        <v>$75K-$100K</v>
      </c>
    </row>
    <row r="20628" spans="1:5" x14ac:dyDescent="0.3">
      <c r="A20628" s="33" t="s">
        <v>0</v>
      </c>
      <c r="B20628" s="33" t="s">
        <v>53</v>
      </c>
      <c r="C20628" s="33">
        <v>160000</v>
      </c>
      <c r="D20628" s="33" t="s">
        <v>3354</v>
      </c>
      <c r="E20628" t="str">
        <f t="shared" si="326"/>
        <v>$125K-$200K</v>
      </c>
    </row>
    <row r="20629" spans="1:5" x14ac:dyDescent="0.3">
      <c r="A20629" s="33" t="s">
        <v>0</v>
      </c>
      <c r="B20629" s="33" t="s">
        <v>53</v>
      </c>
      <c r="C20629" s="33"/>
      <c r="D20629" s="33" t="s">
        <v>7391</v>
      </c>
      <c r="E20629" t="str">
        <f t="shared" si="326"/>
        <v>No Data</v>
      </c>
    </row>
    <row r="20630" spans="1:5" x14ac:dyDescent="0.3">
      <c r="A20630" s="33" t="s">
        <v>125</v>
      </c>
      <c r="B20630" s="33" t="s">
        <v>53</v>
      </c>
      <c r="C20630" s="33">
        <v>100000</v>
      </c>
      <c r="D20630" s="33" t="s">
        <v>520</v>
      </c>
      <c r="E20630" t="str">
        <f t="shared" si="326"/>
        <v>$75K-$100K</v>
      </c>
    </row>
    <row r="20631" spans="1:5" x14ac:dyDescent="0.3">
      <c r="A20631" s="33" t="s">
        <v>126</v>
      </c>
      <c r="B20631" s="33" t="s">
        <v>53</v>
      </c>
      <c r="C20631" s="33">
        <v>140000</v>
      </c>
      <c r="D20631" s="33" t="s">
        <v>265</v>
      </c>
      <c r="E20631" t="str">
        <f t="shared" si="326"/>
        <v>$125K-$200K</v>
      </c>
    </row>
    <row r="20632" spans="1:5" x14ac:dyDescent="0.3">
      <c r="A20632" s="33" t="s">
        <v>125</v>
      </c>
      <c r="B20632" s="33" t="s">
        <v>53</v>
      </c>
      <c r="C20632" s="33">
        <v>102500</v>
      </c>
      <c r="D20632" s="33" t="s">
        <v>265</v>
      </c>
      <c r="E20632" t="str">
        <f t="shared" si="326"/>
        <v>$100K-$125K</v>
      </c>
    </row>
    <row r="20633" spans="1:5" x14ac:dyDescent="0.3">
      <c r="A20633" s="33" t="s">
        <v>126</v>
      </c>
      <c r="B20633" s="33" t="s">
        <v>97</v>
      </c>
      <c r="C20633" s="33">
        <v>147500</v>
      </c>
      <c r="D20633" s="33" t="s">
        <v>2488</v>
      </c>
      <c r="E20633" t="str">
        <f t="shared" si="326"/>
        <v>$125K-$200K</v>
      </c>
    </row>
    <row r="20634" spans="1:5" x14ac:dyDescent="0.3">
      <c r="A20634" s="33" t="s">
        <v>2</v>
      </c>
      <c r="B20634" s="33" t="s">
        <v>53</v>
      </c>
      <c r="C20634" s="33">
        <v>125000</v>
      </c>
      <c r="D20634" s="33" t="s">
        <v>7392</v>
      </c>
      <c r="E20634" t="str">
        <f t="shared" si="326"/>
        <v>$100K-$125K</v>
      </c>
    </row>
    <row r="20635" spans="1:5" x14ac:dyDescent="0.3">
      <c r="A20635" s="33" t="s">
        <v>0</v>
      </c>
      <c r="B20635" s="33" t="s">
        <v>53</v>
      </c>
      <c r="C20635" s="33">
        <v>87500</v>
      </c>
      <c r="D20635" s="33" t="s">
        <v>294</v>
      </c>
      <c r="E20635" t="str">
        <f t="shared" si="326"/>
        <v>$75K-$100K</v>
      </c>
    </row>
    <row r="20636" spans="1:5" x14ac:dyDescent="0.3">
      <c r="A20636" s="33" t="s">
        <v>2</v>
      </c>
      <c r="B20636" s="33" t="s">
        <v>53</v>
      </c>
      <c r="C20636" s="33"/>
      <c r="D20636" s="33" t="s">
        <v>530</v>
      </c>
      <c r="E20636" t="str">
        <f t="shared" si="326"/>
        <v>No Data</v>
      </c>
    </row>
    <row r="20637" spans="1:5" x14ac:dyDescent="0.3">
      <c r="A20637" s="33" t="s">
        <v>129</v>
      </c>
      <c r="B20637" s="33" t="s">
        <v>98</v>
      </c>
      <c r="C20637" s="33">
        <v>56700</v>
      </c>
      <c r="D20637" s="33" t="s">
        <v>7393</v>
      </c>
      <c r="E20637" t="str">
        <f t="shared" si="326"/>
        <v>&lt;$75K</v>
      </c>
    </row>
    <row r="20638" spans="1:5" x14ac:dyDescent="0.3">
      <c r="A20638" s="33" t="s">
        <v>4</v>
      </c>
      <c r="B20638" s="33" t="s">
        <v>53</v>
      </c>
      <c r="C20638" s="33">
        <v>115000</v>
      </c>
      <c r="D20638" s="33" t="s">
        <v>7394</v>
      </c>
      <c r="E20638" t="str">
        <f t="shared" si="326"/>
        <v>$100K-$125K</v>
      </c>
    </row>
    <row r="20639" spans="1:5" x14ac:dyDescent="0.3">
      <c r="A20639" s="33" t="s">
        <v>0</v>
      </c>
      <c r="B20639" s="33" t="s">
        <v>54</v>
      </c>
      <c r="C20639" s="33"/>
      <c r="D20639" s="33" t="s">
        <v>2887</v>
      </c>
      <c r="E20639" t="str">
        <f t="shared" si="326"/>
        <v>No Data</v>
      </c>
    </row>
    <row r="20640" spans="1:5" x14ac:dyDescent="0.3">
      <c r="A20640" s="33" t="s">
        <v>0</v>
      </c>
      <c r="B20640" s="33" t="s">
        <v>53</v>
      </c>
      <c r="C20640" s="33">
        <v>152500</v>
      </c>
      <c r="D20640" s="33" t="s">
        <v>583</v>
      </c>
      <c r="E20640" t="str">
        <f t="shared" si="326"/>
        <v>$125K-$200K</v>
      </c>
    </row>
    <row r="20641" spans="1:5" x14ac:dyDescent="0.3">
      <c r="A20641" s="33" t="s">
        <v>0</v>
      </c>
      <c r="B20641" s="33" t="s">
        <v>53</v>
      </c>
      <c r="C20641" s="33">
        <v>100000</v>
      </c>
      <c r="D20641" s="33" t="s">
        <v>2348</v>
      </c>
      <c r="E20641" t="str">
        <f t="shared" si="326"/>
        <v>$75K-$100K</v>
      </c>
    </row>
    <row r="20642" spans="1:5" x14ac:dyDescent="0.3">
      <c r="A20642" s="33" t="s">
        <v>0</v>
      </c>
      <c r="B20642" s="33" t="s">
        <v>53</v>
      </c>
      <c r="C20642" s="33">
        <v>90000</v>
      </c>
      <c r="D20642" s="33" t="s">
        <v>2657</v>
      </c>
      <c r="E20642" t="str">
        <f t="shared" si="326"/>
        <v>$75K-$100K</v>
      </c>
    </row>
    <row r="20643" spans="1:5" x14ac:dyDescent="0.3">
      <c r="A20643" s="33" t="s">
        <v>2</v>
      </c>
      <c r="B20643" s="33" t="s">
        <v>53</v>
      </c>
      <c r="C20643" s="33"/>
      <c r="D20643" s="33" t="s">
        <v>305</v>
      </c>
      <c r="E20643" t="str">
        <f t="shared" si="326"/>
        <v>No Data</v>
      </c>
    </row>
    <row r="20644" spans="1:5" x14ac:dyDescent="0.3">
      <c r="A20644" s="33" t="s">
        <v>0</v>
      </c>
      <c r="B20644" s="33" t="s">
        <v>53</v>
      </c>
      <c r="C20644" s="33">
        <v>197500</v>
      </c>
      <c r="D20644" s="33" t="s">
        <v>5579</v>
      </c>
      <c r="E20644" t="str">
        <f t="shared" si="326"/>
        <v>$125K-$200K</v>
      </c>
    </row>
    <row r="20645" spans="1:5" x14ac:dyDescent="0.3">
      <c r="A20645" s="33" t="s">
        <v>4</v>
      </c>
      <c r="B20645" s="33" t="s">
        <v>88</v>
      </c>
      <c r="C20645" s="33">
        <v>79200</v>
      </c>
      <c r="D20645" s="33" t="s">
        <v>680</v>
      </c>
      <c r="E20645" t="str">
        <f t="shared" si="326"/>
        <v>$75K-$100K</v>
      </c>
    </row>
    <row r="20646" spans="1:5" x14ac:dyDescent="0.3">
      <c r="A20646" s="33" t="s">
        <v>4</v>
      </c>
      <c r="B20646" s="33" t="s">
        <v>53</v>
      </c>
      <c r="C20646" s="33"/>
      <c r="D20646" s="33" t="s">
        <v>2690</v>
      </c>
      <c r="E20646" t="str">
        <f t="shared" si="326"/>
        <v>No Data</v>
      </c>
    </row>
    <row r="20647" spans="1:5" x14ac:dyDescent="0.3">
      <c r="A20647" s="33" t="s">
        <v>125</v>
      </c>
      <c r="B20647" s="33" t="s">
        <v>53</v>
      </c>
      <c r="C20647" s="33">
        <v>107514.5</v>
      </c>
      <c r="D20647" s="33" t="s">
        <v>7395</v>
      </c>
      <c r="E20647" t="str">
        <f t="shared" si="326"/>
        <v>$100K-$125K</v>
      </c>
    </row>
    <row r="20648" spans="1:5" x14ac:dyDescent="0.3">
      <c r="A20648" s="33" t="s">
        <v>2</v>
      </c>
      <c r="B20648" s="33" t="s">
        <v>53</v>
      </c>
      <c r="C20648" s="33">
        <v>62623</v>
      </c>
      <c r="D20648" s="33" t="s">
        <v>7396</v>
      </c>
      <c r="E20648" t="str">
        <f t="shared" si="326"/>
        <v>&lt;$75K</v>
      </c>
    </row>
    <row r="20649" spans="1:5" x14ac:dyDescent="0.3">
      <c r="A20649" s="33" t="s">
        <v>2</v>
      </c>
      <c r="B20649" s="33" t="s">
        <v>53</v>
      </c>
      <c r="C20649" s="33"/>
      <c r="D20649" s="33" t="s">
        <v>232</v>
      </c>
      <c r="E20649" t="str">
        <f t="shared" si="326"/>
        <v>No Data</v>
      </c>
    </row>
    <row r="20650" spans="1:5" x14ac:dyDescent="0.3">
      <c r="A20650" s="33" t="s">
        <v>1</v>
      </c>
      <c r="B20650" s="33" t="s">
        <v>54</v>
      </c>
      <c r="C20650" s="33"/>
      <c r="D20650" s="33" t="s">
        <v>258</v>
      </c>
      <c r="E20650" t="str">
        <f t="shared" si="326"/>
        <v>No Data</v>
      </c>
    </row>
    <row r="20651" spans="1:5" x14ac:dyDescent="0.3">
      <c r="A20651" s="33" t="s">
        <v>52</v>
      </c>
      <c r="B20651" s="33" t="s">
        <v>54</v>
      </c>
      <c r="C20651" s="33"/>
      <c r="D20651" s="33" t="s">
        <v>7397</v>
      </c>
      <c r="E20651" t="str">
        <f t="shared" si="326"/>
        <v>No Data</v>
      </c>
    </row>
    <row r="20652" spans="1:5" x14ac:dyDescent="0.3">
      <c r="A20652" s="33" t="s">
        <v>4</v>
      </c>
      <c r="B20652" s="33" t="s">
        <v>69</v>
      </c>
      <c r="C20652" s="33">
        <v>89100</v>
      </c>
      <c r="D20652" s="33" t="s">
        <v>211</v>
      </c>
      <c r="E20652" t="str">
        <f t="shared" si="326"/>
        <v>$75K-$100K</v>
      </c>
    </row>
    <row r="20653" spans="1:5" x14ac:dyDescent="0.3">
      <c r="A20653" s="33" t="s">
        <v>2</v>
      </c>
      <c r="B20653" s="33" t="s">
        <v>53</v>
      </c>
      <c r="C20653" s="33">
        <v>198000</v>
      </c>
      <c r="D20653" s="33" t="s">
        <v>1172</v>
      </c>
      <c r="E20653" t="str">
        <f t="shared" si="326"/>
        <v>$125K-$200K</v>
      </c>
    </row>
    <row r="20654" spans="1:5" x14ac:dyDescent="0.3">
      <c r="A20654" s="33" t="s">
        <v>125</v>
      </c>
      <c r="B20654" s="33" t="s">
        <v>53</v>
      </c>
      <c r="C20654" s="33">
        <v>111202</v>
      </c>
      <c r="D20654" s="33" t="s">
        <v>2904</v>
      </c>
      <c r="E20654" t="str">
        <f t="shared" si="326"/>
        <v>$100K-$125K</v>
      </c>
    </row>
    <row r="20655" spans="1:5" x14ac:dyDescent="0.3">
      <c r="A20655" s="33" t="s">
        <v>2</v>
      </c>
      <c r="B20655" s="33" t="s">
        <v>53</v>
      </c>
      <c r="C20655" s="33">
        <v>119200</v>
      </c>
      <c r="D20655" s="33" t="s">
        <v>364</v>
      </c>
      <c r="E20655" t="str">
        <f t="shared" si="326"/>
        <v>$100K-$125K</v>
      </c>
    </row>
    <row r="20656" spans="1:5" x14ac:dyDescent="0.3">
      <c r="A20656" s="33" t="s">
        <v>126</v>
      </c>
      <c r="B20656" s="33" t="s">
        <v>54</v>
      </c>
      <c r="C20656" s="33">
        <v>173500</v>
      </c>
      <c r="D20656" s="33" t="s">
        <v>225</v>
      </c>
      <c r="E20656" t="str">
        <f t="shared" si="326"/>
        <v>$125K-$200K</v>
      </c>
    </row>
    <row r="20657" spans="1:5" x14ac:dyDescent="0.3">
      <c r="A20657" s="33" t="s">
        <v>2</v>
      </c>
      <c r="B20657" s="33" t="s">
        <v>53</v>
      </c>
      <c r="C20657" s="33"/>
      <c r="D20657" s="33" t="s">
        <v>7398</v>
      </c>
      <c r="E20657" t="str">
        <f t="shared" si="326"/>
        <v>No Data</v>
      </c>
    </row>
    <row r="20658" spans="1:5" x14ac:dyDescent="0.3">
      <c r="A20658" s="33" t="s">
        <v>2</v>
      </c>
      <c r="B20658" s="33" t="s">
        <v>53</v>
      </c>
      <c r="C20658" s="33">
        <v>85000</v>
      </c>
      <c r="D20658" s="33" t="s">
        <v>7399</v>
      </c>
      <c r="E20658" t="str">
        <f t="shared" si="326"/>
        <v>$75K-$100K</v>
      </c>
    </row>
    <row r="20659" spans="1:5" x14ac:dyDescent="0.3">
      <c r="A20659" s="33" t="s">
        <v>2</v>
      </c>
      <c r="B20659" s="33" t="s">
        <v>53</v>
      </c>
      <c r="C20659" s="33">
        <v>116250</v>
      </c>
      <c r="D20659" s="33" t="s">
        <v>1142</v>
      </c>
      <c r="E20659" t="str">
        <f t="shared" si="326"/>
        <v>$100K-$125K</v>
      </c>
    </row>
    <row r="20660" spans="1:5" x14ac:dyDescent="0.3">
      <c r="A20660" s="33" t="s">
        <v>4</v>
      </c>
      <c r="B20660" s="33" t="s">
        <v>53</v>
      </c>
      <c r="C20660" s="33">
        <v>85000</v>
      </c>
      <c r="D20660" s="33" t="s">
        <v>7400</v>
      </c>
      <c r="E20660" t="str">
        <f t="shared" si="326"/>
        <v>$75K-$100K</v>
      </c>
    </row>
    <row r="20661" spans="1:5" x14ac:dyDescent="0.3">
      <c r="A20661" s="33" t="s">
        <v>2</v>
      </c>
      <c r="B20661" s="33" t="s">
        <v>53</v>
      </c>
      <c r="C20661" s="33"/>
      <c r="D20661" s="33" t="s">
        <v>2610</v>
      </c>
      <c r="E20661" t="str">
        <f t="shared" si="326"/>
        <v>No Data</v>
      </c>
    </row>
    <row r="20662" spans="1:5" x14ac:dyDescent="0.3">
      <c r="A20662" s="33" t="s">
        <v>4</v>
      </c>
      <c r="B20662" s="33" t="s">
        <v>88</v>
      </c>
      <c r="C20662" s="33">
        <v>147500</v>
      </c>
      <c r="D20662" s="33" t="s">
        <v>353</v>
      </c>
      <c r="E20662" t="str">
        <f t="shared" si="326"/>
        <v>$125K-$200K</v>
      </c>
    </row>
    <row r="20663" spans="1:5" x14ac:dyDescent="0.3">
      <c r="A20663" s="33" t="s">
        <v>126</v>
      </c>
      <c r="B20663" s="33" t="s">
        <v>84</v>
      </c>
      <c r="C20663" s="33">
        <v>89100</v>
      </c>
      <c r="D20663" s="33" t="s">
        <v>3651</v>
      </c>
      <c r="E20663" t="str">
        <f t="shared" si="326"/>
        <v>$75K-$100K</v>
      </c>
    </row>
    <row r="20664" spans="1:5" x14ac:dyDescent="0.3">
      <c r="A20664" s="33" t="s">
        <v>2</v>
      </c>
      <c r="B20664" s="33" t="s">
        <v>54</v>
      </c>
      <c r="C20664" s="33">
        <v>110000</v>
      </c>
      <c r="D20664" s="33" t="s">
        <v>232</v>
      </c>
      <c r="E20664" t="str">
        <f t="shared" si="326"/>
        <v>$100K-$125K</v>
      </c>
    </row>
    <row r="20665" spans="1:5" x14ac:dyDescent="0.3">
      <c r="A20665" s="33" t="s">
        <v>129</v>
      </c>
      <c r="B20665" s="33" t="s">
        <v>97</v>
      </c>
      <c r="C20665" s="33">
        <v>196500</v>
      </c>
      <c r="D20665" s="33" t="s">
        <v>3773</v>
      </c>
      <c r="E20665" t="str">
        <f t="shared" si="326"/>
        <v>$125K-$200K</v>
      </c>
    </row>
    <row r="20666" spans="1:5" x14ac:dyDescent="0.3">
      <c r="A20666" s="33" t="s">
        <v>0</v>
      </c>
      <c r="B20666" s="33" t="s">
        <v>53</v>
      </c>
      <c r="C20666" s="33">
        <v>277500</v>
      </c>
      <c r="D20666" s="33" t="s">
        <v>431</v>
      </c>
      <c r="E20666" t="str">
        <f t="shared" si="326"/>
        <v>&gt;$200K</v>
      </c>
    </row>
    <row r="20667" spans="1:5" x14ac:dyDescent="0.3">
      <c r="A20667" s="33" t="s">
        <v>129</v>
      </c>
      <c r="B20667" s="33" t="s">
        <v>111</v>
      </c>
      <c r="C20667" s="33">
        <v>139216</v>
      </c>
      <c r="D20667" s="33" t="s">
        <v>2517</v>
      </c>
      <c r="E20667" t="str">
        <f t="shared" si="326"/>
        <v>$125K-$200K</v>
      </c>
    </row>
    <row r="20668" spans="1:5" x14ac:dyDescent="0.3">
      <c r="A20668" s="33" t="s">
        <v>128</v>
      </c>
      <c r="B20668" s="33" t="s">
        <v>53</v>
      </c>
      <c r="C20668" s="33">
        <v>213158.78125</v>
      </c>
      <c r="D20668" s="33" t="s">
        <v>551</v>
      </c>
      <c r="E20668" t="str">
        <f t="shared" si="326"/>
        <v>&gt;$200K</v>
      </c>
    </row>
    <row r="20669" spans="1:5" x14ac:dyDescent="0.3">
      <c r="A20669" s="33" t="s">
        <v>2</v>
      </c>
      <c r="B20669" s="33" t="s">
        <v>53</v>
      </c>
      <c r="C20669" s="33">
        <v>65954</v>
      </c>
      <c r="D20669" s="33" t="s">
        <v>3660</v>
      </c>
      <c r="E20669" t="str">
        <f t="shared" si="326"/>
        <v>&lt;$75K</v>
      </c>
    </row>
    <row r="20670" spans="1:5" x14ac:dyDescent="0.3">
      <c r="A20670" s="33" t="s">
        <v>125</v>
      </c>
      <c r="B20670" s="33" t="s">
        <v>53</v>
      </c>
      <c r="C20670" s="33">
        <v>124497</v>
      </c>
      <c r="D20670" s="33" t="s">
        <v>3397</v>
      </c>
      <c r="E20670" t="str">
        <f t="shared" si="326"/>
        <v>$100K-$125K</v>
      </c>
    </row>
    <row r="20671" spans="1:5" x14ac:dyDescent="0.3">
      <c r="A20671" s="33" t="s">
        <v>0</v>
      </c>
      <c r="B20671" s="33" t="s">
        <v>53</v>
      </c>
      <c r="C20671" s="33">
        <v>90670</v>
      </c>
      <c r="D20671" s="33" t="s">
        <v>7401</v>
      </c>
      <c r="E20671" t="str">
        <f t="shared" si="326"/>
        <v>$75K-$100K</v>
      </c>
    </row>
    <row r="20672" spans="1:5" x14ac:dyDescent="0.3">
      <c r="A20672" s="33" t="s">
        <v>128</v>
      </c>
      <c r="B20672" s="33" t="s">
        <v>73</v>
      </c>
      <c r="C20672" s="33">
        <v>157500</v>
      </c>
      <c r="D20672" s="33" t="s">
        <v>1434</v>
      </c>
      <c r="E20672" t="str">
        <f t="shared" si="326"/>
        <v>$125K-$200K</v>
      </c>
    </row>
    <row r="20673" spans="1:5" x14ac:dyDescent="0.3">
      <c r="A20673" s="33" t="s">
        <v>0</v>
      </c>
      <c r="B20673" s="33" t="s">
        <v>53</v>
      </c>
      <c r="C20673" s="33"/>
      <c r="D20673" s="33" t="s">
        <v>7402</v>
      </c>
      <c r="E20673" t="str">
        <f t="shared" si="326"/>
        <v>No Data</v>
      </c>
    </row>
    <row r="20674" spans="1:5" x14ac:dyDescent="0.3">
      <c r="A20674" s="33" t="s">
        <v>0</v>
      </c>
      <c r="B20674" s="33" t="s">
        <v>81</v>
      </c>
      <c r="C20674" s="33">
        <v>90000</v>
      </c>
      <c r="D20674" s="33" t="s">
        <v>1188</v>
      </c>
      <c r="E20674" t="str">
        <f t="shared" si="326"/>
        <v>$75K-$100K</v>
      </c>
    </row>
    <row r="20675" spans="1:5" x14ac:dyDescent="0.3">
      <c r="A20675" s="33" t="s">
        <v>52</v>
      </c>
      <c r="B20675" s="33" t="s">
        <v>53</v>
      </c>
      <c r="C20675" s="33">
        <v>115000</v>
      </c>
      <c r="D20675" s="33" t="s">
        <v>7403</v>
      </c>
      <c r="E20675" t="str">
        <f t="shared" ref="E20675:E20738" si="327">_xlfn.XLOOKUP(C20675,$H$16:$H$21,$G$16:$G$21,,1)</f>
        <v>$100K-$125K</v>
      </c>
    </row>
    <row r="20676" spans="1:5" x14ac:dyDescent="0.3">
      <c r="A20676" s="33" t="s">
        <v>0</v>
      </c>
      <c r="B20676" s="33" t="s">
        <v>53</v>
      </c>
      <c r="C20676" s="33"/>
      <c r="D20676" s="33" t="s">
        <v>286</v>
      </c>
      <c r="E20676" t="str">
        <f t="shared" si="327"/>
        <v>No Data</v>
      </c>
    </row>
    <row r="20677" spans="1:5" x14ac:dyDescent="0.3">
      <c r="A20677" s="33" t="s">
        <v>128</v>
      </c>
      <c r="B20677" s="33" t="s">
        <v>53</v>
      </c>
      <c r="C20677" s="33">
        <v>178000</v>
      </c>
      <c r="D20677" s="33" t="s">
        <v>596</v>
      </c>
      <c r="E20677" t="str">
        <f t="shared" si="327"/>
        <v>$125K-$200K</v>
      </c>
    </row>
    <row r="20678" spans="1:5" x14ac:dyDescent="0.3">
      <c r="A20678" s="33" t="s">
        <v>2</v>
      </c>
      <c r="B20678" s="33" t="s">
        <v>106</v>
      </c>
      <c r="C20678" s="33">
        <v>165000</v>
      </c>
      <c r="D20678" s="33" t="s">
        <v>294</v>
      </c>
      <c r="E20678" t="str">
        <f t="shared" si="327"/>
        <v>$125K-$200K</v>
      </c>
    </row>
    <row r="20679" spans="1:5" x14ac:dyDescent="0.3">
      <c r="A20679" s="33" t="s">
        <v>128</v>
      </c>
      <c r="B20679" s="33" t="s">
        <v>54</v>
      </c>
      <c r="C20679" s="33">
        <v>90000</v>
      </c>
      <c r="D20679" s="33" t="s">
        <v>7404</v>
      </c>
      <c r="E20679" t="str">
        <f t="shared" si="327"/>
        <v>$75K-$100K</v>
      </c>
    </row>
    <row r="20680" spans="1:5" x14ac:dyDescent="0.3">
      <c r="A20680" s="33" t="s">
        <v>0</v>
      </c>
      <c r="B20680" s="33" t="s">
        <v>88</v>
      </c>
      <c r="C20680" s="33">
        <v>157500</v>
      </c>
      <c r="D20680" s="33" t="s">
        <v>353</v>
      </c>
      <c r="E20680" t="str">
        <f t="shared" si="327"/>
        <v>$125K-$200K</v>
      </c>
    </row>
    <row r="20681" spans="1:5" x14ac:dyDescent="0.3">
      <c r="A20681" s="33" t="s">
        <v>4</v>
      </c>
      <c r="B20681" s="33" t="s">
        <v>53</v>
      </c>
      <c r="C20681" s="33">
        <v>155000</v>
      </c>
      <c r="D20681" s="33" t="s">
        <v>875</v>
      </c>
      <c r="E20681" t="str">
        <f t="shared" si="327"/>
        <v>$125K-$200K</v>
      </c>
    </row>
    <row r="20682" spans="1:5" x14ac:dyDescent="0.3">
      <c r="A20682" s="33" t="s">
        <v>52</v>
      </c>
      <c r="B20682" s="33" t="s">
        <v>53</v>
      </c>
      <c r="C20682" s="33"/>
      <c r="D20682" s="33" t="s">
        <v>3148</v>
      </c>
      <c r="E20682" t="str">
        <f t="shared" si="327"/>
        <v>No Data</v>
      </c>
    </row>
    <row r="20683" spans="1:5" x14ac:dyDescent="0.3">
      <c r="A20683" s="33" t="s">
        <v>0</v>
      </c>
      <c r="B20683" s="33" t="s">
        <v>53</v>
      </c>
      <c r="C20683" s="33"/>
      <c r="D20683" s="33" t="s">
        <v>1721</v>
      </c>
      <c r="E20683" t="str">
        <f t="shared" si="327"/>
        <v>No Data</v>
      </c>
    </row>
    <row r="20684" spans="1:5" x14ac:dyDescent="0.3">
      <c r="A20684" s="33" t="s">
        <v>2</v>
      </c>
      <c r="B20684" s="33" t="s">
        <v>110</v>
      </c>
      <c r="C20684" s="33">
        <v>98500</v>
      </c>
      <c r="D20684" s="33" t="s">
        <v>7405</v>
      </c>
      <c r="E20684" t="str">
        <f t="shared" si="327"/>
        <v>$75K-$100K</v>
      </c>
    </row>
    <row r="20685" spans="1:5" x14ac:dyDescent="0.3">
      <c r="A20685" s="33" t="s">
        <v>0</v>
      </c>
      <c r="B20685" s="33" t="s">
        <v>53</v>
      </c>
      <c r="C20685" s="33">
        <v>126000</v>
      </c>
      <c r="D20685" s="33" t="s">
        <v>1077</v>
      </c>
      <c r="E20685" t="str">
        <f t="shared" si="327"/>
        <v>$125K-$200K</v>
      </c>
    </row>
    <row r="20686" spans="1:5" x14ac:dyDescent="0.3">
      <c r="A20686" s="33" t="s">
        <v>0</v>
      </c>
      <c r="B20686" s="33" t="s">
        <v>53</v>
      </c>
      <c r="C20686" s="33">
        <v>240000</v>
      </c>
      <c r="D20686" s="33" t="s">
        <v>499</v>
      </c>
      <c r="E20686" t="str">
        <f t="shared" si="327"/>
        <v>&gt;$200K</v>
      </c>
    </row>
    <row r="20687" spans="1:5" x14ac:dyDescent="0.3">
      <c r="A20687" s="33" t="s">
        <v>2</v>
      </c>
      <c r="B20687" s="33" t="s">
        <v>53</v>
      </c>
      <c r="C20687" s="33">
        <v>55000</v>
      </c>
      <c r="D20687" s="33" t="s">
        <v>4705</v>
      </c>
      <c r="E20687" t="str">
        <f t="shared" si="327"/>
        <v>&lt;$75K</v>
      </c>
    </row>
    <row r="20688" spans="1:5" x14ac:dyDescent="0.3">
      <c r="A20688" s="33" t="s">
        <v>4</v>
      </c>
      <c r="B20688" s="33" t="s">
        <v>73</v>
      </c>
      <c r="C20688" s="33">
        <v>249000</v>
      </c>
      <c r="D20688" s="33" t="s">
        <v>2977</v>
      </c>
      <c r="E20688" t="str">
        <f t="shared" si="327"/>
        <v>&gt;$200K</v>
      </c>
    </row>
    <row r="20689" spans="1:5" x14ac:dyDescent="0.3">
      <c r="A20689" s="33" t="s">
        <v>0</v>
      </c>
      <c r="B20689" s="33" t="s">
        <v>53</v>
      </c>
      <c r="C20689" s="33">
        <v>130000</v>
      </c>
      <c r="D20689" s="33" t="s">
        <v>230</v>
      </c>
      <c r="E20689" t="str">
        <f t="shared" si="327"/>
        <v>$125K-$200K</v>
      </c>
    </row>
    <row r="20690" spans="1:5" x14ac:dyDescent="0.3">
      <c r="A20690" s="33" t="s">
        <v>4</v>
      </c>
      <c r="B20690" s="33" t="s">
        <v>79</v>
      </c>
      <c r="C20690" s="33">
        <v>147500</v>
      </c>
      <c r="D20690" s="33" t="s">
        <v>924</v>
      </c>
      <c r="E20690" t="str">
        <f t="shared" si="327"/>
        <v>$125K-$200K</v>
      </c>
    </row>
    <row r="20691" spans="1:5" x14ac:dyDescent="0.3">
      <c r="A20691" s="33" t="s">
        <v>0</v>
      </c>
      <c r="B20691" s="33" t="s">
        <v>53</v>
      </c>
      <c r="C20691" s="33">
        <v>150000</v>
      </c>
      <c r="D20691" s="33" t="s">
        <v>7406</v>
      </c>
      <c r="E20691" t="str">
        <f t="shared" si="327"/>
        <v>$125K-$200K</v>
      </c>
    </row>
    <row r="20692" spans="1:5" x14ac:dyDescent="0.3">
      <c r="A20692" s="33" t="s">
        <v>2</v>
      </c>
      <c r="B20692" s="33" t="s">
        <v>53</v>
      </c>
      <c r="C20692" s="33"/>
      <c r="D20692" s="33" t="s">
        <v>1142</v>
      </c>
      <c r="E20692" t="str">
        <f t="shared" si="327"/>
        <v>No Data</v>
      </c>
    </row>
    <row r="20693" spans="1:5" x14ac:dyDescent="0.3">
      <c r="A20693" s="33" t="s">
        <v>2</v>
      </c>
      <c r="B20693" s="33" t="s">
        <v>53</v>
      </c>
      <c r="C20693" s="33">
        <v>90000</v>
      </c>
      <c r="D20693" s="33" t="s">
        <v>1120</v>
      </c>
      <c r="E20693" t="str">
        <f t="shared" si="327"/>
        <v>$75K-$100K</v>
      </c>
    </row>
    <row r="20694" spans="1:5" x14ac:dyDescent="0.3">
      <c r="A20694" s="33" t="s">
        <v>126</v>
      </c>
      <c r="B20694" s="33" t="s">
        <v>53</v>
      </c>
      <c r="C20694" s="33">
        <v>150000</v>
      </c>
      <c r="D20694" s="33" t="s">
        <v>242</v>
      </c>
      <c r="E20694" t="str">
        <f t="shared" si="327"/>
        <v>$125K-$200K</v>
      </c>
    </row>
    <row r="20695" spans="1:5" x14ac:dyDescent="0.3">
      <c r="A20695" s="33" t="s">
        <v>0</v>
      </c>
      <c r="B20695" s="33" t="s">
        <v>53</v>
      </c>
      <c r="C20695" s="33"/>
      <c r="D20695" s="33" t="s">
        <v>7407</v>
      </c>
      <c r="E20695" t="str">
        <f t="shared" si="327"/>
        <v>No Data</v>
      </c>
    </row>
    <row r="20696" spans="1:5" x14ac:dyDescent="0.3">
      <c r="A20696" s="33" t="s">
        <v>1</v>
      </c>
      <c r="B20696" s="33" t="s">
        <v>124</v>
      </c>
      <c r="C20696" s="33">
        <v>79200</v>
      </c>
      <c r="D20696" s="33" t="s">
        <v>211</v>
      </c>
      <c r="E20696" t="str">
        <f t="shared" si="327"/>
        <v>$75K-$100K</v>
      </c>
    </row>
    <row r="20697" spans="1:5" x14ac:dyDescent="0.3">
      <c r="A20697" s="33" t="s">
        <v>4</v>
      </c>
      <c r="B20697" s="33" t="s">
        <v>70</v>
      </c>
      <c r="C20697" s="33">
        <v>147500</v>
      </c>
      <c r="D20697" s="33" t="s">
        <v>211</v>
      </c>
      <c r="E20697" t="str">
        <f t="shared" si="327"/>
        <v>$125K-$200K</v>
      </c>
    </row>
    <row r="20698" spans="1:5" x14ac:dyDescent="0.3">
      <c r="A20698" s="33" t="s">
        <v>126</v>
      </c>
      <c r="B20698" s="33" t="s">
        <v>53</v>
      </c>
      <c r="C20698" s="33">
        <v>175000</v>
      </c>
      <c r="D20698" s="33" t="s">
        <v>232</v>
      </c>
      <c r="E20698" t="str">
        <f t="shared" si="327"/>
        <v>$125K-$200K</v>
      </c>
    </row>
    <row r="20699" spans="1:5" x14ac:dyDescent="0.3">
      <c r="A20699" s="33" t="s">
        <v>2</v>
      </c>
      <c r="B20699" s="33" t="s">
        <v>69</v>
      </c>
      <c r="C20699" s="33">
        <v>51014</v>
      </c>
      <c r="D20699" s="33" t="s">
        <v>6364</v>
      </c>
      <c r="E20699" t="str">
        <f t="shared" si="327"/>
        <v>&lt;$75K</v>
      </c>
    </row>
    <row r="20700" spans="1:5" x14ac:dyDescent="0.3">
      <c r="A20700" s="33" t="s">
        <v>128</v>
      </c>
      <c r="B20700" s="33" t="s">
        <v>53</v>
      </c>
      <c r="C20700" s="33">
        <v>183000</v>
      </c>
      <c r="D20700" s="33" t="s">
        <v>3776</v>
      </c>
      <c r="E20700" t="str">
        <f t="shared" si="327"/>
        <v>$125K-$200K</v>
      </c>
    </row>
    <row r="20701" spans="1:5" x14ac:dyDescent="0.3">
      <c r="A20701" s="33" t="s">
        <v>4</v>
      </c>
      <c r="B20701" s="33" t="s">
        <v>53</v>
      </c>
      <c r="C20701" s="33"/>
      <c r="D20701" s="33" t="s">
        <v>5554</v>
      </c>
      <c r="E20701" t="str">
        <f t="shared" si="327"/>
        <v>No Data</v>
      </c>
    </row>
    <row r="20702" spans="1:5" x14ac:dyDescent="0.3">
      <c r="A20702" s="33" t="s">
        <v>0</v>
      </c>
      <c r="B20702" s="33" t="s">
        <v>53</v>
      </c>
      <c r="C20702" s="33">
        <v>100000</v>
      </c>
      <c r="D20702" s="33" t="s">
        <v>4931</v>
      </c>
      <c r="E20702" t="str">
        <f t="shared" si="327"/>
        <v>$75K-$100K</v>
      </c>
    </row>
    <row r="20703" spans="1:5" x14ac:dyDescent="0.3">
      <c r="A20703" s="33" t="s">
        <v>2</v>
      </c>
      <c r="B20703" s="33" t="s">
        <v>53</v>
      </c>
      <c r="C20703" s="33">
        <v>200000</v>
      </c>
      <c r="D20703" s="33" t="s">
        <v>889</v>
      </c>
      <c r="E20703" t="str">
        <f t="shared" si="327"/>
        <v>$125K-$200K</v>
      </c>
    </row>
    <row r="20704" spans="1:5" x14ac:dyDescent="0.3">
      <c r="A20704" s="33" t="s">
        <v>2</v>
      </c>
      <c r="B20704" s="33" t="s">
        <v>64</v>
      </c>
      <c r="C20704" s="33">
        <v>100500</v>
      </c>
      <c r="D20704" s="33" t="s">
        <v>3210</v>
      </c>
      <c r="E20704" t="str">
        <f t="shared" si="327"/>
        <v>$100K-$125K</v>
      </c>
    </row>
    <row r="20705" spans="1:5" x14ac:dyDescent="0.3">
      <c r="A20705" s="33" t="s">
        <v>4</v>
      </c>
      <c r="B20705" s="33" t="s">
        <v>53</v>
      </c>
      <c r="C20705" s="33">
        <v>127500</v>
      </c>
      <c r="D20705" s="33" t="s">
        <v>265</v>
      </c>
      <c r="E20705" t="str">
        <f t="shared" si="327"/>
        <v>$125K-$200K</v>
      </c>
    </row>
    <row r="20706" spans="1:5" x14ac:dyDescent="0.3">
      <c r="A20706" s="33" t="s">
        <v>125</v>
      </c>
      <c r="B20706" s="33" t="s">
        <v>53</v>
      </c>
      <c r="C20706" s="33">
        <v>90000</v>
      </c>
      <c r="D20706" s="33" t="s">
        <v>4692</v>
      </c>
      <c r="E20706" t="str">
        <f t="shared" si="327"/>
        <v>$75K-$100K</v>
      </c>
    </row>
    <row r="20707" spans="1:5" x14ac:dyDescent="0.3">
      <c r="A20707" s="33" t="s">
        <v>4</v>
      </c>
      <c r="B20707" s="33" t="s">
        <v>53</v>
      </c>
      <c r="C20707" s="33">
        <v>147500</v>
      </c>
      <c r="D20707" s="33" t="s">
        <v>491</v>
      </c>
      <c r="E20707" t="str">
        <f t="shared" si="327"/>
        <v>$125K-$200K</v>
      </c>
    </row>
    <row r="20708" spans="1:5" x14ac:dyDescent="0.3">
      <c r="A20708" s="33" t="s">
        <v>4</v>
      </c>
      <c r="B20708" s="33" t="s">
        <v>63</v>
      </c>
      <c r="C20708" s="33">
        <v>134241</v>
      </c>
      <c r="D20708" s="33" t="s">
        <v>673</v>
      </c>
      <c r="E20708" t="str">
        <f t="shared" si="327"/>
        <v>$125K-$200K</v>
      </c>
    </row>
    <row r="20709" spans="1:5" x14ac:dyDescent="0.3">
      <c r="A20709" s="33" t="s">
        <v>2</v>
      </c>
      <c r="B20709" s="33" t="s">
        <v>53</v>
      </c>
      <c r="C20709" s="33"/>
      <c r="D20709" s="33" t="s">
        <v>7408</v>
      </c>
      <c r="E20709" t="str">
        <f t="shared" si="327"/>
        <v>No Data</v>
      </c>
    </row>
    <row r="20710" spans="1:5" x14ac:dyDescent="0.3">
      <c r="A20710" s="33" t="s">
        <v>4</v>
      </c>
      <c r="B20710" s="33" t="s">
        <v>53</v>
      </c>
      <c r="C20710" s="33">
        <v>150000</v>
      </c>
      <c r="D20710" s="33" t="s">
        <v>7409</v>
      </c>
      <c r="E20710" t="str">
        <f t="shared" si="327"/>
        <v>$125K-$200K</v>
      </c>
    </row>
    <row r="20711" spans="1:5" x14ac:dyDescent="0.3">
      <c r="A20711" s="33" t="s">
        <v>125</v>
      </c>
      <c r="B20711" s="33" t="s">
        <v>89</v>
      </c>
      <c r="C20711" s="33">
        <v>64800</v>
      </c>
      <c r="D20711" s="33" t="s">
        <v>7410</v>
      </c>
      <c r="E20711" t="str">
        <f t="shared" si="327"/>
        <v>&lt;$75K</v>
      </c>
    </row>
    <row r="20712" spans="1:5" x14ac:dyDescent="0.3">
      <c r="A20712" s="33" t="s">
        <v>125</v>
      </c>
      <c r="B20712" s="33" t="s">
        <v>53</v>
      </c>
      <c r="C20712" s="33">
        <v>90000</v>
      </c>
      <c r="D20712" s="33" t="s">
        <v>327</v>
      </c>
      <c r="E20712" t="str">
        <f t="shared" si="327"/>
        <v>$75K-$100K</v>
      </c>
    </row>
    <row r="20713" spans="1:5" x14ac:dyDescent="0.3">
      <c r="A20713" s="33" t="s">
        <v>0</v>
      </c>
      <c r="B20713" s="33" t="s">
        <v>95</v>
      </c>
      <c r="C20713" s="33">
        <v>88128</v>
      </c>
      <c r="D20713" s="33" t="s">
        <v>2671</v>
      </c>
      <c r="E20713" t="str">
        <f t="shared" si="327"/>
        <v>$75K-$100K</v>
      </c>
    </row>
    <row r="20714" spans="1:5" x14ac:dyDescent="0.3">
      <c r="A20714" s="33" t="s">
        <v>128</v>
      </c>
      <c r="B20714" s="33" t="s">
        <v>53</v>
      </c>
      <c r="C20714" s="33">
        <v>125000</v>
      </c>
      <c r="D20714" s="33" t="s">
        <v>3689</v>
      </c>
      <c r="E20714" t="str">
        <f t="shared" si="327"/>
        <v>$100K-$125K</v>
      </c>
    </row>
    <row r="20715" spans="1:5" x14ac:dyDescent="0.3">
      <c r="A20715" s="33" t="s">
        <v>2</v>
      </c>
      <c r="B20715" s="33" t="s">
        <v>53</v>
      </c>
      <c r="C20715" s="33">
        <v>70000</v>
      </c>
      <c r="D20715" s="33" t="s">
        <v>232</v>
      </c>
      <c r="E20715" t="str">
        <f t="shared" si="327"/>
        <v>&lt;$75K</v>
      </c>
    </row>
    <row r="20716" spans="1:5" x14ac:dyDescent="0.3">
      <c r="A20716" s="33" t="s">
        <v>52</v>
      </c>
      <c r="B20716" s="33" t="s">
        <v>53</v>
      </c>
      <c r="C20716" s="33">
        <v>162500</v>
      </c>
      <c r="D20716" s="33" t="s">
        <v>315</v>
      </c>
      <c r="E20716" t="str">
        <f t="shared" si="327"/>
        <v>$125K-$200K</v>
      </c>
    </row>
    <row r="20717" spans="1:5" x14ac:dyDescent="0.3">
      <c r="A20717" s="33" t="s">
        <v>4</v>
      </c>
      <c r="B20717" s="33" t="s">
        <v>54</v>
      </c>
      <c r="C20717" s="33"/>
      <c r="D20717" s="33" t="s">
        <v>1413</v>
      </c>
      <c r="E20717" t="str">
        <f t="shared" si="327"/>
        <v>No Data</v>
      </c>
    </row>
    <row r="20718" spans="1:5" x14ac:dyDescent="0.3">
      <c r="A20718" s="33" t="s">
        <v>2</v>
      </c>
      <c r="B20718" s="33" t="s">
        <v>53</v>
      </c>
      <c r="C20718" s="33"/>
      <c r="D20718" s="33" t="s">
        <v>1177</v>
      </c>
      <c r="E20718" t="str">
        <f t="shared" si="327"/>
        <v>No Data</v>
      </c>
    </row>
    <row r="20719" spans="1:5" x14ac:dyDescent="0.3">
      <c r="A20719" s="33" t="s">
        <v>4</v>
      </c>
      <c r="B20719" s="33" t="s">
        <v>81</v>
      </c>
      <c r="C20719" s="33">
        <v>90000</v>
      </c>
      <c r="D20719" s="33" t="s">
        <v>1836</v>
      </c>
      <c r="E20719" t="str">
        <f t="shared" si="327"/>
        <v>$75K-$100K</v>
      </c>
    </row>
    <row r="20720" spans="1:5" x14ac:dyDescent="0.3">
      <c r="A20720" s="33" t="s">
        <v>126</v>
      </c>
      <c r="B20720" s="33" t="s">
        <v>53</v>
      </c>
      <c r="C20720" s="33"/>
      <c r="D20720" s="33" t="s">
        <v>7411</v>
      </c>
      <c r="E20720" t="str">
        <f t="shared" si="327"/>
        <v>No Data</v>
      </c>
    </row>
    <row r="20721" spans="1:5" x14ac:dyDescent="0.3">
      <c r="A20721" s="33" t="s">
        <v>0</v>
      </c>
      <c r="B20721" s="33" t="s">
        <v>53</v>
      </c>
      <c r="C20721" s="33">
        <v>90000</v>
      </c>
      <c r="D20721" s="33" t="s">
        <v>7412</v>
      </c>
      <c r="E20721" t="str">
        <f t="shared" si="327"/>
        <v>$75K-$100K</v>
      </c>
    </row>
    <row r="20722" spans="1:5" x14ac:dyDescent="0.3">
      <c r="A20722" s="33" t="s">
        <v>52</v>
      </c>
      <c r="B20722" s="33" t="s">
        <v>63</v>
      </c>
      <c r="C20722" s="33">
        <v>63000</v>
      </c>
      <c r="D20722" s="33" t="s">
        <v>3509</v>
      </c>
      <c r="E20722" t="str">
        <f t="shared" si="327"/>
        <v>&lt;$75K</v>
      </c>
    </row>
    <row r="20723" spans="1:5" x14ac:dyDescent="0.3">
      <c r="A20723" s="33" t="s">
        <v>2</v>
      </c>
      <c r="B20723" s="33" t="s">
        <v>53</v>
      </c>
      <c r="C20723" s="33">
        <v>111175</v>
      </c>
      <c r="D20723" s="33" t="s">
        <v>294</v>
      </c>
      <c r="E20723" t="str">
        <f t="shared" si="327"/>
        <v>$100K-$125K</v>
      </c>
    </row>
    <row r="20724" spans="1:5" x14ac:dyDescent="0.3">
      <c r="A20724" s="33" t="s">
        <v>1</v>
      </c>
      <c r="B20724" s="33" t="s">
        <v>115</v>
      </c>
      <c r="C20724" s="33">
        <v>80850</v>
      </c>
      <c r="D20724" s="33" t="s">
        <v>6001</v>
      </c>
      <c r="E20724" t="str">
        <f t="shared" si="327"/>
        <v>$75K-$100K</v>
      </c>
    </row>
    <row r="20725" spans="1:5" x14ac:dyDescent="0.3">
      <c r="A20725" s="33" t="s">
        <v>2</v>
      </c>
      <c r="B20725" s="33" t="s">
        <v>53</v>
      </c>
      <c r="C20725" s="33">
        <v>47515</v>
      </c>
      <c r="D20725" s="33" t="s">
        <v>1194</v>
      </c>
      <c r="E20725" t="str">
        <f t="shared" si="327"/>
        <v>&lt;$75K</v>
      </c>
    </row>
    <row r="20726" spans="1:5" x14ac:dyDescent="0.3">
      <c r="A20726" s="33" t="s">
        <v>2</v>
      </c>
      <c r="B20726" s="33" t="s">
        <v>53</v>
      </c>
      <c r="C20726" s="33">
        <v>111528</v>
      </c>
      <c r="D20726" s="33" t="s">
        <v>4452</v>
      </c>
      <c r="E20726" t="str">
        <f t="shared" si="327"/>
        <v>$100K-$125K</v>
      </c>
    </row>
    <row r="20727" spans="1:5" x14ac:dyDescent="0.3">
      <c r="A20727" s="33" t="s">
        <v>4</v>
      </c>
      <c r="B20727" s="33" t="s">
        <v>54</v>
      </c>
      <c r="C20727" s="33"/>
      <c r="D20727" s="33" t="s">
        <v>2803</v>
      </c>
      <c r="E20727" t="str">
        <f t="shared" si="327"/>
        <v>No Data</v>
      </c>
    </row>
    <row r="20728" spans="1:5" x14ac:dyDescent="0.3">
      <c r="A20728" s="33" t="s">
        <v>2</v>
      </c>
      <c r="B20728" s="33" t="s">
        <v>53</v>
      </c>
      <c r="C20728" s="33">
        <v>80000</v>
      </c>
      <c r="D20728" s="33" t="s">
        <v>7413</v>
      </c>
      <c r="E20728" t="str">
        <f t="shared" si="327"/>
        <v>$75K-$100K</v>
      </c>
    </row>
    <row r="20729" spans="1:5" x14ac:dyDescent="0.3">
      <c r="A20729" s="33" t="s">
        <v>2</v>
      </c>
      <c r="B20729" s="33" t="s">
        <v>53</v>
      </c>
      <c r="C20729" s="33">
        <v>74050</v>
      </c>
      <c r="D20729" s="33" t="s">
        <v>334</v>
      </c>
      <c r="E20729" t="str">
        <f t="shared" si="327"/>
        <v>&lt;$75K</v>
      </c>
    </row>
    <row r="20730" spans="1:5" x14ac:dyDescent="0.3">
      <c r="A20730" s="33" t="s">
        <v>4</v>
      </c>
      <c r="B20730" s="33" t="s">
        <v>53</v>
      </c>
      <c r="C20730" s="33">
        <v>122500</v>
      </c>
      <c r="D20730" s="33" t="s">
        <v>238</v>
      </c>
      <c r="E20730" t="str">
        <f t="shared" si="327"/>
        <v>$100K-$125K</v>
      </c>
    </row>
    <row r="20731" spans="1:5" x14ac:dyDescent="0.3">
      <c r="A20731" s="33" t="s">
        <v>2</v>
      </c>
      <c r="B20731" s="33" t="s">
        <v>53</v>
      </c>
      <c r="C20731" s="33">
        <v>149508.5</v>
      </c>
      <c r="D20731" s="33" t="s">
        <v>217</v>
      </c>
      <c r="E20731" t="str">
        <f t="shared" si="327"/>
        <v>$125K-$200K</v>
      </c>
    </row>
    <row r="20732" spans="1:5" x14ac:dyDescent="0.3">
      <c r="A20732" s="33" t="s">
        <v>2</v>
      </c>
      <c r="B20732" s="33" t="s">
        <v>53</v>
      </c>
      <c r="C20732" s="33"/>
      <c r="D20732" s="33" t="s">
        <v>7414</v>
      </c>
      <c r="E20732" t="str">
        <f t="shared" si="327"/>
        <v>No Data</v>
      </c>
    </row>
    <row r="20733" spans="1:5" x14ac:dyDescent="0.3">
      <c r="A20733" s="33" t="s">
        <v>2</v>
      </c>
      <c r="B20733" s="33" t="s">
        <v>53</v>
      </c>
      <c r="C20733" s="33"/>
      <c r="D20733" s="33" t="s">
        <v>7415</v>
      </c>
      <c r="E20733" t="str">
        <f t="shared" si="327"/>
        <v>No Data</v>
      </c>
    </row>
    <row r="20734" spans="1:5" x14ac:dyDescent="0.3">
      <c r="A20734" s="33" t="s">
        <v>0</v>
      </c>
      <c r="B20734" s="33" t="s">
        <v>53</v>
      </c>
      <c r="C20734" s="33">
        <v>150000</v>
      </c>
      <c r="D20734" s="33" t="s">
        <v>516</v>
      </c>
      <c r="E20734" t="str">
        <f t="shared" si="327"/>
        <v>$125K-$200K</v>
      </c>
    </row>
    <row r="20735" spans="1:5" x14ac:dyDescent="0.3">
      <c r="A20735" s="33" t="s">
        <v>0</v>
      </c>
      <c r="B20735" s="33" t="s">
        <v>53</v>
      </c>
      <c r="C20735" s="33">
        <v>113500</v>
      </c>
      <c r="D20735" s="33" t="s">
        <v>302</v>
      </c>
      <c r="E20735" t="str">
        <f t="shared" si="327"/>
        <v>$100K-$125K</v>
      </c>
    </row>
    <row r="20736" spans="1:5" x14ac:dyDescent="0.3">
      <c r="A20736" s="33" t="s">
        <v>0</v>
      </c>
      <c r="B20736" s="33" t="s">
        <v>53</v>
      </c>
      <c r="C20736" s="33">
        <v>220000</v>
      </c>
      <c r="D20736" s="33" t="s">
        <v>1028</v>
      </c>
      <c r="E20736" t="str">
        <f t="shared" si="327"/>
        <v>&gt;$200K</v>
      </c>
    </row>
    <row r="20737" spans="1:5" x14ac:dyDescent="0.3">
      <c r="A20737" s="33" t="s">
        <v>0</v>
      </c>
      <c r="B20737" s="33" t="s">
        <v>53</v>
      </c>
      <c r="C20737" s="33">
        <v>69118.1484375</v>
      </c>
      <c r="D20737" s="33" t="s">
        <v>7416</v>
      </c>
      <c r="E20737" t="str">
        <f t="shared" si="327"/>
        <v>&lt;$75K</v>
      </c>
    </row>
    <row r="20738" spans="1:5" x14ac:dyDescent="0.3">
      <c r="A20738" s="33" t="s">
        <v>2</v>
      </c>
      <c r="B20738" s="33" t="s">
        <v>53</v>
      </c>
      <c r="C20738" s="33"/>
      <c r="D20738" s="33" t="s">
        <v>249</v>
      </c>
      <c r="E20738" t="str">
        <f t="shared" si="327"/>
        <v>No Data</v>
      </c>
    </row>
    <row r="20739" spans="1:5" x14ac:dyDescent="0.3">
      <c r="A20739" s="33" t="s">
        <v>128</v>
      </c>
      <c r="B20739" s="33" t="s">
        <v>53</v>
      </c>
      <c r="C20739" s="33"/>
      <c r="D20739" s="33" t="s">
        <v>1064</v>
      </c>
      <c r="E20739" t="str">
        <f t="shared" ref="E20739:E20802" si="328">_xlfn.XLOOKUP(C20739,$H$16:$H$21,$G$16:$G$21,,1)</f>
        <v>No Data</v>
      </c>
    </row>
    <row r="20740" spans="1:5" x14ac:dyDescent="0.3">
      <c r="A20740" s="33" t="s">
        <v>126</v>
      </c>
      <c r="B20740" s="33" t="s">
        <v>107</v>
      </c>
      <c r="C20740" s="33">
        <v>147500</v>
      </c>
      <c r="D20740" s="33" t="s">
        <v>1278</v>
      </c>
      <c r="E20740" t="str">
        <f t="shared" si="328"/>
        <v>$125K-$200K</v>
      </c>
    </row>
    <row r="20741" spans="1:5" x14ac:dyDescent="0.3">
      <c r="A20741" s="33" t="s">
        <v>0</v>
      </c>
      <c r="B20741" s="33" t="s">
        <v>72</v>
      </c>
      <c r="C20741" s="33">
        <v>89100</v>
      </c>
      <c r="D20741" s="33" t="s">
        <v>7417</v>
      </c>
      <c r="E20741" t="str">
        <f t="shared" si="328"/>
        <v>$75K-$100K</v>
      </c>
    </row>
    <row r="20742" spans="1:5" x14ac:dyDescent="0.3">
      <c r="A20742" s="33" t="s">
        <v>0</v>
      </c>
      <c r="B20742" s="33" t="s">
        <v>53</v>
      </c>
      <c r="C20742" s="33">
        <v>90900</v>
      </c>
      <c r="D20742" s="33" t="s">
        <v>1150</v>
      </c>
      <c r="E20742" t="str">
        <f t="shared" si="328"/>
        <v>$75K-$100K</v>
      </c>
    </row>
    <row r="20743" spans="1:5" x14ac:dyDescent="0.3">
      <c r="A20743" s="33" t="s">
        <v>128</v>
      </c>
      <c r="B20743" s="33" t="s">
        <v>53</v>
      </c>
      <c r="C20743" s="33">
        <v>75000</v>
      </c>
      <c r="D20743" s="33" t="s">
        <v>5678</v>
      </c>
      <c r="E20743" t="str">
        <f t="shared" si="328"/>
        <v>&lt;$75K</v>
      </c>
    </row>
    <row r="20744" spans="1:5" x14ac:dyDescent="0.3">
      <c r="A20744" s="33" t="s">
        <v>2</v>
      </c>
      <c r="B20744" s="33" t="s">
        <v>53</v>
      </c>
      <c r="C20744" s="33"/>
      <c r="D20744" s="33" t="s">
        <v>1126</v>
      </c>
      <c r="E20744" t="str">
        <f t="shared" si="328"/>
        <v>No Data</v>
      </c>
    </row>
    <row r="20745" spans="1:5" x14ac:dyDescent="0.3">
      <c r="A20745" s="33" t="s">
        <v>126</v>
      </c>
      <c r="B20745" s="33" t="s">
        <v>53</v>
      </c>
      <c r="C20745" s="33">
        <v>115000</v>
      </c>
      <c r="D20745" s="33" t="s">
        <v>1099</v>
      </c>
      <c r="E20745" t="str">
        <f t="shared" si="328"/>
        <v>$100K-$125K</v>
      </c>
    </row>
    <row r="20746" spans="1:5" x14ac:dyDescent="0.3">
      <c r="A20746" s="33" t="s">
        <v>2</v>
      </c>
      <c r="B20746" s="33" t="s">
        <v>53</v>
      </c>
      <c r="C20746" s="33">
        <v>150000</v>
      </c>
      <c r="D20746" s="33" t="s">
        <v>577</v>
      </c>
      <c r="E20746" t="str">
        <f t="shared" si="328"/>
        <v>$125K-$200K</v>
      </c>
    </row>
    <row r="20747" spans="1:5" x14ac:dyDescent="0.3">
      <c r="A20747" s="33" t="s">
        <v>126</v>
      </c>
      <c r="B20747" s="33" t="s">
        <v>53</v>
      </c>
      <c r="C20747" s="33">
        <v>125785</v>
      </c>
      <c r="D20747" s="33" t="s">
        <v>2563</v>
      </c>
      <c r="E20747" t="str">
        <f t="shared" si="328"/>
        <v>$125K-$200K</v>
      </c>
    </row>
    <row r="20748" spans="1:5" x14ac:dyDescent="0.3">
      <c r="A20748" s="33" t="s">
        <v>2</v>
      </c>
      <c r="B20748" s="33" t="s">
        <v>53</v>
      </c>
      <c r="C20748" s="33"/>
      <c r="D20748" s="33" t="s">
        <v>485</v>
      </c>
      <c r="E20748" t="str">
        <f t="shared" si="328"/>
        <v>No Data</v>
      </c>
    </row>
    <row r="20749" spans="1:5" x14ac:dyDescent="0.3">
      <c r="A20749" s="33" t="s">
        <v>0</v>
      </c>
      <c r="B20749" s="33" t="s">
        <v>53</v>
      </c>
      <c r="C20749" s="33"/>
      <c r="D20749" s="33" t="s">
        <v>245</v>
      </c>
      <c r="E20749" t="str">
        <f t="shared" si="328"/>
        <v>No Data</v>
      </c>
    </row>
    <row r="20750" spans="1:5" x14ac:dyDescent="0.3">
      <c r="A20750" s="33" t="s">
        <v>4</v>
      </c>
      <c r="B20750" s="33" t="s">
        <v>68</v>
      </c>
      <c r="C20750" s="33">
        <v>133500</v>
      </c>
      <c r="D20750" s="33" t="s">
        <v>2145</v>
      </c>
      <c r="E20750" t="str">
        <f t="shared" si="328"/>
        <v>$125K-$200K</v>
      </c>
    </row>
    <row r="20751" spans="1:5" x14ac:dyDescent="0.3">
      <c r="A20751" s="33" t="s">
        <v>2</v>
      </c>
      <c r="B20751" s="33" t="s">
        <v>53</v>
      </c>
      <c r="C20751" s="33">
        <v>139860</v>
      </c>
      <c r="D20751" s="33" t="s">
        <v>7418</v>
      </c>
      <c r="E20751" t="str">
        <f t="shared" si="328"/>
        <v>$125K-$200K</v>
      </c>
    </row>
    <row r="20752" spans="1:5" x14ac:dyDescent="0.3">
      <c r="A20752" s="33" t="s">
        <v>126</v>
      </c>
      <c r="B20752" s="33" t="s">
        <v>53</v>
      </c>
      <c r="C20752" s="33">
        <v>170000</v>
      </c>
      <c r="D20752" s="33" t="s">
        <v>238</v>
      </c>
      <c r="E20752" t="str">
        <f t="shared" si="328"/>
        <v>$125K-$200K</v>
      </c>
    </row>
    <row r="20753" spans="1:5" x14ac:dyDescent="0.3">
      <c r="A20753" s="33" t="s">
        <v>1</v>
      </c>
      <c r="B20753" s="33" t="s">
        <v>97</v>
      </c>
      <c r="C20753" s="33">
        <v>69000</v>
      </c>
      <c r="D20753" s="33" t="s">
        <v>1811</v>
      </c>
      <c r="E20753" t="str">
        <f t="shared" si="328"/>
        <v>&lt;$75K</v>
      </c>
    </row>
    <row r="20754" spans="1:5" x14ac:dyDescent="0.3">
      <c r="A20754" s="33" t="s">
        <v>2</v>
      </c>
      <c r="B20754" s="33" t="s">
        <v>53</v>
      </c>
      <c r="C20754" s="33"/>
      <c r="D20754" s="33" t="s">
        <v>7419</v>
      </c>
      <c r="E20754" t="str">
        <f t="shared" si="328"/>
        <v>No Data</v>
      </c>
    </row>
    <row r="20755" spans="1:5" x14ac:dyDescent="0.3">
      <c r="A20755" s="33" t="s">
        <v>1</v>
      </c>
      <c r="B20755" s="33" t="s">
        <v>112</v>
      </c>
      <c r="C20755" s="33">
        <v>79200</v>
      </c>
      <c r="D20755" s="33" t="s">
        <v>1573</v>
      </c>
      <c r="E20755" t="str">
        <f t="shared" si="328"/>
        <v>$75K-$100K</v>
      </c>
    </row>
    <row r="20756" spans="1:5" x14ac:dyDescent="0.3">
      <c r="A20756" s="33" t="s">
        <v>1</v>
      </c>
      <c r="B20756" s="33" t="s">
        <v>88</v>
      </c>
      <c r="C20756" s="33">
        <v>128682</v>
      </c>
      <c r="D20756" s="33" t="s">
        <v>7420</v>
      </c>
      <c r="E20756" t="str">
        <f t="shared" si="328"/>
        <v>$125K-$200K</v>
      </c>
    </row>
    <row r="20757" spans="1:5" x14ac:dyDescent="0.3">
      <c r="A20757" s="33" t="s">
        <v>0</v>
      </c>
      <c r="B20757" s="33" t="s">
        <v>81</v>
      </c>
      <c r="C20757" s="33">
        <v>172000</v>
      </c>
      <c r="D20757" s="33" t="s">
        <v>3482</v>
      </c>
      <c r="E20757" t="str">
        <f t="shared" si="328"/>
        <v>$125K-$200K</v>
      </c>
    </row>
    <row r="20758" spans="1:5" x14ac:dyDescent="0.3">
      <c r="A20758" s="33" t="s">
        <v>0</v>
      </c>
      <c r="B20758" s="33" t="s">
        <v>53</v>
      </c>
      <c r="C20758" s="33">
        <v>198500</v>
      </c>
      <c r="D20758" s="33" t="s">
        <v>431</v>
      </c>
      <c r="E20758" t="str">
        <f t="shared" si="328"/>
        <v>$125K-$200K</v>
      </c>
    </row>
    <row r="20759" spans="1:5" x14ac:dyDescent="0.3">
      <c r="A20759" s="33" t="s">
        <v>2</v>
      </c>
      <c r="B20759" s="33" t="s">
        <v>53</v>
      </c>
      <c r="C20759" s="33">
        <v>110000</v>
      </c>
      <c r="D20759" s="33" t="s">
        <v>209</v>
      </c>
      <c r="E20759" t="str">
        <f t="shared" si="328"/>
        <v>$100K-$125K</v>
      </c>
    </row>
    <row r="20760" spans="1:5" x14ac:dyDescent="0.3">
      <c r="A20760" s="33" t="s">
        <v>0</v>
      </c>
      <c r="B20760" s="33" t="s">
        <v>74</v>
      </c>
      <c r="C20760" s="33">
        <v>69962.5</v>
      </c>
      <c r="D20760" s="33" t="s">
        <v>1302</v>
      </c>
      <c r="E20760" t="str">
        <f t="shared" si="328"/>
        <v>&lt;$75K</v>
      </c>
    </row>
    <row r="20761" spans="1:5" x14ac:dyDescent="0.3">
      <c r="A20761" s="33" t="s">
        <v>2</v>
      </c>
      <c r="B20761" s="33" t="s">
        <v>53</v>
      </c>
      <c r="C20761" s="33">
        <v>95000</v>
      </c>
      <c r="D20761" s="33" t="s">
        <v>268</v>
      </c>
      <c r="E20761" t="str">
        <f t="shared" si="328"/>
        <v>$75K-$100K</v>
      </c>
    </row>
    <row r="20762" spans="1:5" x14ac:dyDescent="0.3">
      <c r="A20762" s="33" t="s">
        <v>2</v>
      </c>
      <c r="B20762" s="33" t="s">
        <v>53</v>
      </c>
      <c r="C20762" s="33"/>
      <c r="D20762" s="33" t="s">
        <v>7421</v>
      </c>
      <c r="E20762" t="str">
        <f t="shared" si="328"/>
        <v>No Data</v>
      </c>
    </row>
    <row r="20763" spans="1:5" x14ac:dyDescent="0.3">
      <c r="A20763" s="33" t="s">
        <v>2</v>
      </c>
      <c r="B20763" s="33" t="s">
        <v>53</v>
      </c>
      <c r="C20763" s="33"/>
      <c r="D20763" s="33" t="s">
        <v>2440</v>
      </c>
      <c r="E20763" t="str">
        <f t="shared" si="328"/>
        <v>No Data</v>
      </c>
    </row>
    <row r="20764" spans="1:5" x14ac:dyDescent="0.3">
      <c r="A20764" s="33" t="s">
        <v>0</v>
      </c>
      <c r="B20764" s="33" t="s">
        <v>53</v>
      </c>
      <c r="C20764" s="33"/>
      <c r="D20764" s="33" t="s">
        <v>335</v>
      </c>
      <c r="E20764" t="str">
        <f t="shared" si="328"/>
        <v>No Data</v>
      </c>
    </row>
    <row r="20765" spans="1:5" x14ac:dyDescent="0.3">
      <c r="A20765" s="33" t="s">
        <v>2</v>
      </c>
      <c r="B20765" s="33" t="s">
        <v>54</v>
      </c>
      <c r="C20765" s="33">
        <v>77250</v>
      </c>
      <c r="D20765" s="33" t="s">
        <v>4770</v>
      </c>
      <c r="E20765" t="str">
        <f t="shared" si="328"/>
        <v>$75K-$100K</v>
      </c>
    </row>
    <row r="20766" spans="1:5" x14ac:dyDescent="0.3">
      <c r="A20766" s="33" t="s">
        <v>0</v>
      </c>
      <c r="B20766" s="33" t="s">
        <v>53</v>
      </c>
      <c r="C20766" s="33"/>
      <c r="D20766" s="33" t="s">
        <v>7422</v>
      </c>
      <c r="E20766" t="str">
        <f t="shared" si="328"/>
        <v>No Data</v>
      </c>
    </row>
    <row r="20767" spans="1:5" x14ac:dyDescent="0.3">
      <c r="A20767" s="33" t="s">
        <v>2</v>
      </c>
      <c r="B20767" s="33" t="s">
        <v>53</v>
      </c>
      <c r="C20767" s="33"/>
      <c r="D20767" s="33" t="s">
        <v>2147</v>
      </c>
      <c r="E20767" t="str">
        <f t="shared" si="328"/>
        <v>No Data</v>
      </c>
    </row>
    <row r="20768" spans="1:5" x14ac:dyDescent="0.3">
      <c r="A20768" s="33" t="s">
        <v>2</v>
      </c>
      <c r="B20768" s="33" t="s">
        <v>53</v>
      </c>
      <c r="C20768" s="33">
        <v>87500</v>
      </c>
      <c r="D20768" s="33" t="s">
        <v>7423</v>
      </c>
      <c r="E20768" t="str">
        <f t="shared" si="328"/>
        <v>$75K-$100K</v>
      </c>
    </row>
    <row r="20769" spans="1:5" x14ac:dyDescent="0.3">
      <c r="A20769" s="33" t="s">
        <v>2</v>
      </c>
      <c r="B20769" s="33" t="s">
        <v>53</v>
      </c>
      <c r="C20769" s="33">
        <v>80000</v>
      </c>
      <c r="D20769" s="33" t="s">
        <v>268</v>
      </c>
      <c r="E20769" t="str">
        <f t="shared" si="328"/>
        <v>$75K-$100K</v>
      </c>
    </row>
    <row r="20770" spans="1:5" x14ac:dyDescent="0.3">
      <c r="A20770" s="33" t="s">
        <v>2</v>
      </c>
      <c r="B20770" s="33" t="s">
        <v>53</v>
      </c>
      <c r="C20770" s="33">
        <v>81311.5</v>
      </c>
      <c r="D20770" s="33" t="s">
        <v>391</v>
      </c>
      <c r="E20770" t="str">
        <f t="shared" si="328"/>
        <v>$75K-$100K</v>
      </c>
    </row>
    <row r="20771" spans="1:5" x14ac:dyDescent="0.3">
      <c r="A20771" s="33" t="s">
        <v>52</v>
      </c>
      <c r="B20771" s="33" t="s">
        <v>53</v>
      </c>
      <c r="C20771" s="33"/>
      <c r="D20771" s="33" t="s">
        <v>7424</v>
      </c>
      <c r="E20771" t="str">
        <f t="shared" si="328"/>
        <v>No Data</v>
      </c>
    </row>
    <row r="20772" spans="1:5" x14ac:dyDescent="0.3">
      <c r="A20772" s="33" t="s">
        <v>125</v>
      </c>
      <c r="B20772" s="33" t="s">
        <v>53</v>
      </c>
      <c r="C20772" s="33">
        <v>114998</v>
      </c>
      <c r="D20772" s="33" t="s">
        <v>1874</v>
      </c>
      <c r="E20772" t="str">
        <f t="shared" si="328"/>
        <v>$100K-$125K</v>
      </c>
    </row>
    <row r="20773" spans="1:5" x14ac:dyDescent="0.3">
      <c r="A20773" s="33" t="s">
        <v>2</v>
      </c>
      <c r="B20773" s="33" t="s">
        <v>53</v>
      </c>
      <c r="C20773" s="33">
        <v>103500</v>
      </c>
      <c r="D20773" s="33" t="s">
        <v>520</v>
      </c>
      <c r="E20773" t="str">
        <f t="shared" si="328"/>
        <v>$100K-$125K</v>
      </c>
    </row>
    <row r="20774" spans="1:5" x14ac:dyDescent="0.3">
      <c r="A20774" s="33" t="s">
        <v>2</v>
      </c>
      <c r="B20774" s="33" t="s">
        <v>53</v>
      </c>
      <c r="C20774" s="33">
        <v>51221.23046875</v>
      </c>
      <c r="D20774" s="33" t="s">
        <v>2765</v>
      </c>
      <c r="E20774" t="str">
        <f t="shared" si="328"/>
        <v>&lt;$75K</v>
      </c>
    </row>
    <row r="20775" spans="1:5" x14ac:dyDescent="0.3">
      <c r="A20775" s="33" t="s">
        <v>2</v>
      </c>
      <c r="B20775" s="33" t="s">
        <v>86</v>
      </c>
      <c r="C20775" s="33">
        <v>111175</v>
      </c>
      <c r="D20775" s="33" t="s">
        <v>7425</v>
      </c>
      <c r="E20775" t="str">
        <f t="shared" si="328"/>
        <v>$100K-$125K</v>
      </c>
    </row>
    <row r="20776" spans="1:5" x14ac:dyDescent="0.3">
      <c r="A20776" s="33" t="s">
        <v>52</v>
      </c>
      <c r="B20776" s="33" t="s">
        <v>53</v>
      </c>
      <c r="C20776" s="33"/>
      <c r="D20776" s="33" t="s">
        <v>268</v>
      </c>
      <c r="E20776" t="str">
        <f t="shared" si="328"/>
        <v>No Data</v>
      </c>
    </row>
    <row r="20777" spans="1:5" x14ac:dyDescent="0.3">
      <c r="A20777" s="33" t="s">
        <v>4</v>
      </c>
      <c r="B20777" s="33" t="s">
        <v>53</v>
      </c>
      <c r="C20777" s="33">
        <v>157500</v>
      </c>
      <c r="D20777" s="33" t="s">
        <v>798</v>
      </c>
      <c r="E20777" t="str">
        <f t="shared" si="328"/>
        <v>$125K-$200K</v>
      </c>
    </row>
    <row r="20778" spans="1:5" x14ac:dyDescent="0.3">
      <c r="A20778" s="33" t="s">
        <v>0</v>
      </c>
      <c r="B20778" s="33" t="s">
        <v>53</v>
      </c>
      <c r="C20778" s="33">
        <v>77500</v>
      </c>
      <c r="D20778" s="33" t="s">
        <v>912</v>
      </c>
      <c r="E20778" t="str">
        <f t="shared" si="328"/>
        <v>$75K-$100K</v>
      </c>
    </row>
    <row r="20779" spans="1:5" x14ac:dyDescent="0.3">
      <c r="A20779" s="33" t="s">
        <v>128</v>
      </c>
      <c r="B20779" s="33" t="s">
        <v>53</v>
      </c>
      <c r="C20779" s="33">
        <v>181022.5</v>
      </c>
      <c r="D20779" s="33" t="s">
        <v>7426</v>
      </c>
      <c r="E20779" t="str">
        <f t="shared" si="328"/>
        <v>$125K-$200K</v>
      </c>
    </row>
    <row r="20780" spans="1:5" x14ac:dyDescent="0.3">
      <c r="A20780" s="33" t="s">
        <v>0</v>
      </c>
      <c r="B20780" s="33" t="s">
        <v>105</v>
      </c>
      <c r="C20780" s="33">
        <v>157500</v>
      </c>
      <c r="D20780" s="33" t="s">
        <v>1091</v>
      </c>
      <c r="E20780" t="str">
        <f t="shared" si="328"/>
        <v>$125K-$200K</v>
      </c>
    </row>
    <row r="20781" spans="1:5" x14ac:dyDescent="0.3">
      <c r="A20781" s="33" t="s">
        <v>2</v>
      </c>
      <c r="B20781" s="33" t="s">
        <v>53</v>
      </c>
      <c r="C20781" s="33">
        <v>117500</v>
      </c>
      <c r="D20781" s="33" t="s">
        <v>265</v>
      </c>
      <c r="E20781" t="str">
        <f t="shared" si="328"/>
        <v>$100K-$125K</v>
      </c>
    </row>
    <row r="20782" spans="1:5" x14ac:dyDescent="0.3">
      <c r="A20782" s="33" t="s">
        <v>1</v>
      </c>
      <c r="B20782" s="33" t="s">
        <v>67</v>
      </c>
      <c r="C20782" s="33">
        <v>79200</v>
      </c>
      <c r="D20782" s="33" t="s">
        <v>913</v>
      </c>
      <c r="E20782" t="str">
        <f t="shared" si="328"/>
        <v>$75K-$100K</v>
      </c>
    </row>
    <row r="20783" spans="1:5" x14ac:dyDescent="0.3">
      <c r="A20783" s="33" t="s">
        <v>2</v>
      </c>
      <c r="B20783" s="33" t="s">
        <v>53</v>
      </c>
      <c r="C20783" s="33">
        <v>67500</v>
      </c>
      <c r="D20783" s="33" t="s">
        <v>7427</v>
      </c>
      <c r="E20783" t="str">
        <f t="shared" si="328"/>
        <v>&lt;$75K</v>
      </c>
    </row>
    <row r="20784" spans="1:5" x14ac:dyDescent="0.3">
      <c r="A20784" s="33" t="s">
        <v>2</v>
      </c>
      <c r="B20784" s="33" t="s">
        <v>53</v>
      </c>
      <c r="C20784" s="33"/>
      <c r="D20784" s="33" t="s">
        <v>649</v>
      </c>
      <c r="E20784" t="str">
        <f t="shared" si="328"/>
        <v>No Data</v>
      </c>
    </row>
    <row r="20785" spans="1:5" x14ac:dyDescent="0.3">
      <c r="A20785" s="33" t="s">
        <v>2</v>
      </c>
      <c r="B20785" s="33" t="s">
        <v>53</v>
      </c>
      <c r="C20785" s="33">
        <v>77150</v>
      </c>
      <c r="D20785" s="33" t="s">
        <v>631</v>
      </c>
      <c r="E20785" t="str">
        <f t="shared" si="328"/>
        <v>$75K-$100K</v>
      </c>
    </row>
    <row r="20786" spans="1:5" x14ac:dyDescent="0.3">
      <c r="A20786" s="33" t="s">
        <v>126</v>
      </c>
      <c r="B20786" s="33" t="s">
        <v>54</v>
      </c>
      <c r="C20786" s="33"/>
      <c r="D20786" s="33" t="s">
        <v>879</v>
      </c>
      <c r="E20786" t="str">
        <f t="shared" si="328"/>
        <v>No Data</v>
      </c>
    </row>
    <row r="20787" spans="1:5" x14ac:dyDescent="0.3">
      <c r="A20787" s="33" t="s">
        <v>128</v>
      </c>
      <c r="B20787" s="33" t="s">
        <v>53</v>
      </c>
      <c r="C20787" s="33"/>
      <c r="D20787" s="33" t="s">
        <v>440</v>
      </c>
      <c r="E20787" t="str">
        <f t="shared" si="328"/>
        <v>No Data</v>
      </c>
    </row>
    <row r="20788" spans="1:5" x14ac:dyDescent="0.3">
      <c r="A20788" s="33" t="s">
        <v>128</v>
      </c>
      <c r="B20788" s="33" t="s">
        <v>53</v>
      </c>
      <c r="C20788" s="33">
        <v>90000</v>
      </c>
      <c r="D20788" s="33" t="s">
        <v>1223</v>
      </c>
      <c r="E20788" t="str">
        <f t="shared" si="328"/>
        <v>$75K-$100K</v>
      </c>
    </row>
    <row r="20789" spans="1:5" x14ac:dyDescent="0.3">
      <c r="A20789" s="33" t="s">
        <v>0</v>
      </c>
      <c r="B20789" s="33" t="s">
        <v>53</v>
      </c>
      <c r="C20789" s="33">
        <v>224500</v>
      </c>
      <c r="D20789" s="33" t="s">
        <v>217</v>
      </c>
      <c r="E20789" t="str">
        <f t="shared" si="328"/>
        <v>&gt;$200K</v>
      </c>
    </row>
    <row r="20790" spans="1:5" x14ac:dyDescent="0.3">
      <c r="A20790" s="33" t="s">
        <v>4</v>
      </c>
      <c r="B20790" s="33" t="s">
        <v>53</v>
      </c>
      <c r="C20790" s="33"/>
      <c r="D20790" s="33" t="s">
        <v>2821</v>
      </c>
      <c r="E20790" t="str">
        <f t="shared" si="328"/>
        <v>No Data</v>
      </c>
    </row>
    <row r="20791" spans="1:5" x14ac:dyDescent="0.3">
      <c r="A20791" s="33" t="s">
        <v>0</v>
      </c>
      <c r="B20791" s="33" t="s">
        <v>113</v>
      </c>
      <c r="C20791" s="33">
        <v>69962.5</v>
      </c>
      <c r="D20791" s="33" t="s">
        <v>4874</v>
      </c>
      <c r="E20791" t="str">
        <f t="shared" si="328"/>
        <v>&lt;$75K</v>
      </c>
    </row>
    <row r="20792" spans="1:5" x14ac:dyDescent="0.3">
      <c r="A20792" s="33" t="s">
        <v>2</v>
      </c>
      <c r="B20792" s="33" t="s">
        <v>53</v>
      </c>
      <c r="C20792" s="33">
        <v>105000</v>
      </c>
      <c r="D20792" s="33" t="s">
        <v>7428</v>
      </c>
      <c r="E20792" t="str">
        <f t="shared" si="328"/>
        <v>$100K-$125K</v>
      </c>
    </row>
    <row r="20793" spans="1:5" x14ac:dyDescent="0.3">
      <c r="A20793" s="33" t="s">
        <v>2</v>
      </c>
      <c r="B20793" s="33" t="s">
        <v>95</v>
      </c>
      <c r="C20793" s="33">
        <v>72900</v>
      </c>
      <c r="D20793" s="33" t="s">
        <v>2005</v>
      </c>
      <c r="E20793" t="str">
        <f t="shared" si="328"/>
        <v>&lt;$75K</v>
      </c>
    </row>
    <row r="20794" spans="1:5" x14ac:dyDescent="0.3">
      <c r="A20794" s="33" t="s">
        <v>2</v>
      </c>
      <c r="B20794" s="33" t="s">
        <v>53</v>
      </c>
      <c r="C20794" s="33"/>
      <c r="D20794" s="33" t="s">
        <v>4642</v>
      </c>
      <c r="E20794" t="str">
        <f t="shared" si="328"/>
        <v>No Data</v>
      </c>
    </row>
    <row r="20795" spans="1:5" x14ac:dyDescent="0.3">
      <c r="A20795" s="33" t="s">
        <v>0</v>
      </c>
      <c r="B20795" s="33" t="s">
        <v>54</v>
      </c>
      <c r="C20795" s="33">
        <v>114000</v>
      </c>
      <c r="D20795" s="33" t="s">
        <v>3655</v>
      </c>
      <c r="E20795" t="str">
        <f t="shared" si="328"/>
        <v>$100K-$125K</v>
      </c>
    </row>
    <row r="20796" spans="1:5" x14ac:dyDescent="0.3">
      <c r="A20796" s="33" t="s">
        <v>125</v>
      </c>
      <c r="B20796" s="33" t="s">
        <v>53</v>
      </c>
      <c r="C20796" s="33">
        <v>82000</v>
      </c>
      <c r="D20796" s="33" t="s">
        <v>1120</v>
      </c>
      <c r="E20796" t="str">
        <f t="shared" si="328"/>
        <v>$75K-$100K</v>
      </c>
    </row>
    <row r="20797" spans="1:5" x14ac:dyDescent="0.3">
      <c r="A20797" s="33" t="s">
        <v>4</v>
      </c>
      <c r="B20797" s="33" t="s">
        <v>53</v>
      </c>
      <c r="C20797" s="33"/>
      <c r="D20797" s="33" t="s">
        <v>4590</v>
      </c>
      <c r="E20797" t="str">
        <f t="shared" si="328"/>
        <v>No Data</v>
      </c>
    </row>
    <row r="20798" spans="1:5" x14ac:dyDescent="0.3">
      <c r="A20798" s="33" t="s">
        <v>2</v>
      </c>
      <c r="B20798" s="33" t="s">
        <v>53</v>
      </c>
      <c r="C20798" s="33">
        <v>97930</v>
      </c>
      <c r="D20798" s="33" t="s">
        <v>474</v>
      </c>
      <c r="E20798" t="str">
        <f t="shared" si="328"/>
        <v>$75K-$100K</v>
      </c>
    </row>
    <row r="20799" spans="1:5" x14ac:dyDescent="0.3">
      <c r="A20799" s="33" t="s">
        <v>4</v>
      </c>
      <c r="B20799" s="33" t="s">
        <v>54</v>
      </c>
      <c r="C20799" s="33">
        <v>90000</v>
      </c>
      <c r="D20799" s="33" t="s">
        <v>635</v>
      </c>
      <c r="E20799" t="str">
        <f t="shared" si="328"/>
        <v>$75K-$100K</v>
      </c>
    </row>
    <row r="20800" spans="1:5" x14ac:dyDescent="0.3">
      <c r="A20800" s="33" t="s">
        <v>0</v>
      </c>
      <c r="B20800" s="33" t="s">
        <v>53</v>
      </c>
      <c r="C20800" s="33">
        <v>88128</v>
      </c>
      <c r="D20800" s="33" t="s">
        <v>3436</v>
      </c>
      <c r="E20800" t="str">
        <f t="shared" si="328"/>
        <v>$75K-$100K</v>
      </c>
    </row>
    <row r="20801" spans="1:5" x14ac:dyDescent="0.3">
      <c r="A20801" s="33" t="s">
        <v>0</v>
      </c>
      <c r="B20801" s="33" t="s">
        <v>53</v>
      </c>
      <c r="C20801" s="33">
        <v>149120</v>
      </c>
      <c r="D20801" s="33" t="s">
        <v>6477</v>
      </c>
      <c r="E20801" t="str">
        <f t="shared" si="328"/>
        <v>$125K-$200K</v>
      </c>
    </row>
    <row r="20802" spans="1:5" x14ac:dyDescent="0.3">
      <c r="A20802" s="33" t="s">
        <v>0</v>
      </c>
      <c r="B20802" s="33" t="s">
        <v>53</v>
      </c>
      <c r="C20802" s="33"/>
      <c r="D20802" s="33" t="s">
        <v>7429</v>
      </c>
      <c r="E20802" t="str">
        <f t="shared" si="328"/>
        <v>No Data</v>
      </c>
    </row>
    <row r="20803" spans="1:5" x14ac:dyDescent="0.3">
      <c r="A20803" s="33" t="s">
        <v>2</v>
      </c>
      <c r="B20803" s="33" t="s">
        <v>53</v>
      </c>
      <c r="C20803" s="33">
        <v>47500</v>
      </c>
      <c r="D20803" s="33" t="s">
        <v>4214</v>
      </c>
      <c r="E20803" t="str">
        <f t="shared" ref="E20803:E20866" si="329">_xlfn.XLOOKUP(C20803,$H$16:$H$21,$G$16:$G$21,,1)</f>
        <v>&lt;$75K</v>
      </c>
    </row>
    <row r="20804" spans="1:5" x14ac:dyDescent="0.3">
      <c r="A20804" s="33" t="s">
        <v>0</v>
      </c>
      <c r="B20804" s="33" t="s">
        <v>53</v>
      </c>
      <c r="C20804" s="33"/>
      <c r="D20804" s="33" t="s">
        <v>258</v>
      </c>
      <c r="E20804" t="str">
        <f t="shared" si="329"/>
        <v>No Data</v>
      </c>
    </row>
    <row r="20805" spans="1:5" x14ac:dyDescent="0.3">
      <c r="A20805" s="33" t="s">
        <v>4</v>
      </c>
      <c r="B20805" s="33" t="s">
        <v>53</v>
      </c>
      <c r="C20805" s="33"/>
      <c r="D20805" s="33" t="s">
        <v>2329</v>
      </c>
      <c r="E20805" t="str">
        <f t="shared" si="329"/>
        <v>No Data</v>
      </c>
    </row>
    <row r="20806" spans="1:5" x14ac:dyDescent="0.3">
      <c r="A20806" s="33" t="s">
        <v>4</v>
      </c>
      <c r="B20806" s="33" t="s">
        <v>88</v>
      </c>
      <c r="C20806" s="33">
        <v>96773</v>
      </c>
      <c r="D20806" s="33" t="s">
        <v>7430</v>
      </c>
      <c r="E20806" t="str">
        <f t="shared" si="329"/>
        <v>$75K-$100K</v>
      </c>
    </row>
    <row r="20807" spans="1:5" x14ac:dyDescent="0.3">
      <c r="A20807" s="33" t="s">
        <v>0</v>
      </c>
      <c r="B20807" s="33" t="s">
        <v>53</v>
      </c>
      <c r="C20807" s="33"/>
      <c r="D20807" s="33" t="s">
        <v>4712</v>
      </c>
      <c r="E20807" t="str">
        <f t="shared" si="329"/>
        <v>No Data</v>
      </c>
    </row>
    <row r="20808" spans="1:5" x14ac:dyDescent="0.3">
      <c r="A20808" s="33" t="s">
        <v>2</v>
      </c>
      <c r="B20808" s="33" t="s">
        <v>73</v>
      </c>
      <c r="C20808" s="33">
        <v>57500</v>
      </c>
      <c r="D20808" s="33" t="s">
        <v>1086</v>
      </c>
      <c r="E20808" t="str">
        <f t="shared" si="329"/>
        <v>&lt;$75K</v>
      </c>
    </row>
    <row r="20809" spans="1:5" x14ac:dyDescent="0.3">
      <c r="A20809" s="33" t="s">
        <v>2</v>
      </c>
      <c r="B20809" s="33" t="s">
        <v>53</v>
      </c>
      <c r="C20809" s="33">
        <v>125000</v>
      </c>
      <c r="D20809" s="33" t="s">
        <v>2065</v>
      </c>
      <c r="E20809" t="str">
        <f t="shared" si="329"/>
        <v>$100K-$125K</v>
      </c>
    </row>
    <row r="20810" spans="1:5" x14ac:dyDescent="0.3">
      <c r="A20810" s="33" t="s">
        <v>128</v>
      </c>
      <c r="B20810" s="33" t="s">
        <v>53</v>
      </c>
      <c r="C20810" s="33">
        <v>273555</v>
      </c>
      <c r="D20810" s="33" t="s">
        <v>6074</v>
      </c>
      <c r="E20810" t="str">
        <f t="shared" si="329"/>
        <v>&gt;$200K</v>
      </c>
    </row>
    <row r="20811" spans="1:5" x14ac:dyDescent="0.3">
      <c r="A20811" s="33" t="s">
        <v>2</v>
      </c>
      <c r="B20811" s="33" t="s">
        <v>53</v>
      </c>
      <c r="C20811" s="33"/>
      <c r="D20811" s="33" t="s">
        <v>572</v>
      </c>
      <c r="E20811" t="str">
        <f t="shared" si="329"/>
        <v>No Data</v>
      </c>
    </row>
    <row r="20812" spans="1:5" x14ac:dyDescent="0.3">
      <c r="A20812" s="33" t="s">
        <v>4</v>
      </c>
      <c r="B20812" s="33" t="s">
        <v>88</v>
      </c>
      <c r="C20812" s="33">
        <v>147500</v>
      </c>
      <c r="D20812" s="33" t="s">
        <v>721</v>
      </c>
      <c r="E20812" t="str">
        <f t="shared" si="329"/>
        <v>$125K-$200K</v>
      </c>
    </row>
    <row r="20813" spans="1:5" x14ac:dyDescent="0.3">
      <c r="A20813" s="33" t="s">
        <v>2</v>
      </c>
      <c r="B20813" s="33" t="s">
        <v>53</v>
      </c>
      <c r="C20813" s="33"/>
      <c r="D20813" s="33" t="s">
        <v>268</v>
      </c>
      <c r="E20813" t="str">
        <f t="shared" si="329"/>
        <v>No Data</v>
      </c>
    </row>
    <row r="20814" spans="1:5" x14ac:dyDescent="0.3">
      <c r="A20814" s="33" t="s">
        <v>126</v>
      </c>
      <c r="B20814" s="33" t="s">
        <v>54</v>
      </c>
      <c r="C20814" s="33">
        <v>185000</v>
      </c>
      <c r="D20814" s="33" t="s">
        <v>230</v>
      </c>
      <c r="E20814" t="str">
        <f t="shared" si="329"/>
        <v>$125K-$200K</v>
      </c>
    </row>
    <row r="20815" spans="1:5" x14ac:dyDescent="0.3">
      <c r="A20815" s="33" t="s">
        <v>0</v>
      </c>
      <c r="B20815" s="33" t="s">
        <v>53</v>
      </c>
      <c r="C20815" s="33">
        <v>90000</v>
      </c>
      <c r="D20815" s="33" t="s">
        <v>7431</v>
      </c>
      <c r="E20815" t="str">
        <f t="shared" si="329"/>
        <v>$75K-$100K</v>
      </c>
    </row>
    <row r="20816" spans="1:5" x14ac:dyDescent="0.3">
      <c r="A20816" s="33" t="s">
        <v>0</v>
      </c>
      <c r="B20816" s="33" t="s">
        <v>53</v>
      </c>
      <c r="C20816" s="33"/>
      <c r="D20816" s="33" t="s">
        <v>3270</v>
      </c>
      <c r="E20816" t="str">
        <f t="shared" si="329"/>
        <v>No Data</v>
      </c>
    </row>
    <row r="20817" spans="1:5" x14ac:dyDescent="0.3">
      <c r="A20817" s="33" t="s">
        <v>2</v>
      </c>
      <c r="B20817" s="33" t="s">
        <v>53</v>
      </c>
      <c r="C20817" s="33"/>
      <c r="D20817" s="33" t="s">
        <v>5002</v>
      </c>
      <c r="E20817" t="str">
        <f t="shared" si="329"/>
        <v>No Data</v>
      </c>
    </row>
    <row r="20818" spans="1:5" x14ac:dyDescent="0.3">
      <c r="A20818" s="33" t="s">
        <v>0</v>
      </c>
      <c r="B20818" s="33" t="s">
        <v>53</v>
      </c>
      <c r="C20818" s="33">
        <v>195500</v>
      </c>
      <c r="D20818" s="33" t="s">
        <v>4004</v>
      </c>
      <c r="E20818" t="str">
        <f t="shared" si="329"/>
        <v>$125K-$200K</v>
      </c>
    </row>
    <row r="20819" spans="1:5" x14ac:dyDescent="0.3">
      <c r="A20819" s="33" t="s">
        <v>1</v>
      </c>
      <c r="B20819" s="33" t="s">
        <v>53</v>
      </c>
      <c r="C20819" s="33">
        <v>227500</v>
      </c>
      <c r="D20819" s="33" t="s">
        <v>2517</v>
      </c>
      <c r="E20819" t="str">
        <f t="shared" si="329"/>
        <v>&gt;$200K</v>
      </c>
    </row>
    <row r="20820" spans="1:5" x14ac:dyDescent="0.3">
      <c r="A20820" s="33" t="s">
        <v>1</v>
      </c>
      <c r="B20820" s="33" t="s">
        <v>53</v>
      </c>
      <c r="C20820" s="33">
        <v>90000</v>
      </c>
      <c r="D20820" s="33" t="s">
        <v>4282</v>
      </c>
      <c r="E20820" t="str">
        <f t="shared" si="329"/>
        <v>$75K-$100K</v>
      </c>
    </row>
    <row r="20821" spans="1:5" x14ac:dyDescent="0.3">
      <c r="A20821" s="33" t="s">
        <v>52</v>
      </c>
      <c r="B20821" s="33" t="s">
        <v>53</v>
      </c>
      <c r="C20821" s="33">
        <v>99080</v>
      </c>
      <c r="D20821" s="33" t="s">
        <v>679</v>
      </c>
      <c r="E20821" t="str">
        <f t="shared" si="329"/>
        <v>$75K-$100K</v>
      </c>
    </row>
    <row r="20822" spans="1:5" x14ac:dyDescent="0.3">
      <c r="A20822" s="33" t="s">
        <v>2</v>
      </c>
      <c r="B20822" s="33" t="s">
        <v>53</v>
      </c>
      <c r="C20822" s="33">
        <v>240000</v>
      </c>
      <c r="D20822" s="33" t="s">
        <v>7432</v>
      </c>
      <c r="E20822" t="str">
        <f t="shared" si="329"/>
        <v>&gt;$200K</v>
      </c>
    </row>
    <row r="20823" spans="1:5" x14ac:dyDescent="0.3">
      <c r="A20823" s="33" t="s">
        <v>4</v>
      </c>
      <c r="B20823" s="33" t="s">
        <v>53</v>
      </c>
      <c r="C20823" s="33">
        <v>90000</v>
      </c>
      <c r="D20823" s="33" t="s">
        <v>7433</v>
      </c>
      <c r="E20823" t="str">
        <f t="shared" si="329"/>
        <v>$75K-$100K</v>
      </c>
    </row>
    <row r="20824" spans="1:5" x14ac:dyDescent="0.3">
      <c r="A20824" s="33" t="s">
        <v>1</v>
      </c>
      <c r="B20824" s="33" t="s">
        <v>54</v>
      </c>
      <c r="C20824" s="33">
        <v>284000</v>
      </c>
      <c r="D20824" s="33" t="s">
        <v>217</v>
      </c>
      <c r="E20824" t="str">
        <f t="shared" si="329"/>
        <v>&gt;$200K</v>
      </c>
    </row>
    <row r="20825" spans="1:5" x14ac:dyDescent="0.3">
      <c r="A20825" s="33" t="s">
        <v>4</v>
      </c>
      <c r="B20825" s="33" t="s">
        <v>54</v>
      </c>
      <c r="C20825" s="33"/>
      <c r="D20825" s="33" t="s">
        <v>232</v>
      </c>
      <c r="E20825" t="str">
        <f t="shared" si="329"/>
        <v>No Data</v>
      </c>
    </row>
    <row r="20826" spans="1:5" x14ac:dyDescent="0.3">
      <c r="A20826" s="33" t="s">
        <v>4</v>
      </c>
      <c r="B20826" s="33" t="s">
        <v>53</v>
      </c>
      <c r="C20826" s="33">
        <v>122500</v>
      </c>
      <c r="D20826" s="33" t="s">
        <v>1587</v>
      </c>
      <c r="E20826" t="str">
        <f t="shared" si="329"/>
        <v>$100K-$125K</v>
      </c>
    </row>
    <row r="20827" spans="1:5" x14ac:dyDescent="0.3">
      <c r="A20827" s="33" t="s">
        <v>0</v>
      </c>
      <c r="B20827" s="33" t="s">
        <v>53</v>
      </c>
      <c r="C20827" s="33">
        <v>259000</v>
      </c>
      <c r="D20827" s="33" t="s">
        <v>1963</v>
      </c>
      <c r="E20827" t="str">
        <f t="shared" si="329"/>
        <v>&gt;$200K</v>
      </c>
    </row>
    <row r="20828" spans="1:5" x14ac:dyDescent="0.3">
      <c r="A20828" s="33" t="s">
        <v>2</v>
      </c>
      <c r="B20828" s="33" t="s">
        <v>53</v>
      </c>
      <c r="C20828" s="33">
        <v>125000</v>
      </c>
      <c r="D20828" s="33" t="s">
        <v>1157</v>
      </c>
      <c r="E20828" t="str">
        <f t="shared" si="329"/>
        <v>$100K-$125K</v>
      </c>
    </row>
    <row r="20829" spans="1:5" x14ac:dyDescent="0.3">
      <c r="A20829" s="33" t="s">
        <v>4</v>
      </c>
      <c r="B20829" s="33" t="s">
        <v>53</v>
      </c>
      <c r="C20829" s="33">
        <v>145000</v>
      </c>
      <c r="D20829" s="33" t="s">
        <v>7375</v>
      </c>
      <c r="E20829" t="str">
        <f t="shared" si="329"/>
        <v>$125K-$200K</v>
      </c>
    </row>
    <row r="20830" spans="1:5" x14ac:dyDescent="0.3">
      <c r="A20830" s="33" t="s">
        <v>2</v>
      </c>
      <c r="B20830" s="33" t="s">
        <v>53</v>
      </c>
      <c r="C20830" s="33">
        <v>107500</v>
      </c>
      <c r="D20830" s="33" t="s">
        <v>268</v>
      </c>
      <c r="E20830" t="str">
        <f t="shared" si="329"/>
        <v>$100K-$125K</v>
      </c>
    </row>
    <row r="20831" spans="1:5" x14ac:dyDescent="0.3">
      <c r="A20831" s="33" t="s">
        <v>128</v>
      </c>
      <c r="B20831" s="33" t="s">
        <v>53</v>
      </c>
      <c r="C20831" s="33"/>
      <c r="D20831" s="33" t="s">
        <v>1030</v>
      </c>
      <c r="E20831" t="str">
        <f t="shared" si="329"/>
        <v>No Data</v>
      </c>
    </row>
    <row r="20832" spans="1:5" x14ac:dyDescent="0.3">
      <c r="A20832" s="33" t="s">
        <v>2</v>
      </c>
      <c r="B20832" s="33" t="s">
        <v>53</v>
      </c>
      <c r="C20832" s="33">
        <v>88009.5</v>
      </c>
      <c r="D20832" s="33" t="s">
        <v>7434</v>
      </c>
      <c r="E20832" t="str">
        <f t="shared" si="329"/>
        <v>$75K-$100K</v>
      </c>
    </row>
    <row r="20833" spans="1:5" x14ac:dyDescent="0.3">
      <c r="A20833" s="33" t="s">
        <v>125</v>
      </c>
      <c r="B20833" s="33" t="s">
        <v>53</v>
      </c>
      <c r="C20833" s="33">
        <v>96500</v>
      </c>
      <c r="D20833" s="33" t="s">
        <v>1986</v>
      </c>
      <c r="E20833" t="str">
        <f t="shared" si="329"/>
        <v>$75K-$100K</v>
      </c>
    </row>
    <row r="20834" spans="1:5" x14ac:dyDescent="0.3">
      <c r="A20834" s="33" t="s">
        <v>128</v>
      </c>
      <c r="B20834" s="33" t="s">
        <v>53</v>
      </c>
      <c r="C20834" s="33">
        <v>140000</v>
      </c>
      <c r="D20834" s="33" t="s">
        <v>6588</v>
      </c>
      <c r="E20834" t="str">
        <f t="shared" si="329"/>
        <v>$125K-$200K</v>
      </c>
    </row>
    <row r="20835" spans="1:5" x14ac:dyDescent="0.3">
      <c r="A20835" s="33" t="s">
        <v>0</v>
      </c>
      <c r="B20835" s="33" t="s">
        <v>53</v>
      </c>
      <c r="C20835" s="33">
        <v>172500</v>
      </c>
      <c r="D20835" s="33" t="s">
        <v>488</v>
      </c>
      <c r="E20835" t="str">
        <f t="shared" si="329"/>
        <v>$125K-$200K</v>
      </c>
    </row>
    <row r="20836" spans="1:5" x14ac:dyDescent="0.3">
      <c r="A20836" s="33" t="s">
        <v>4</v>
      </c>
      <c r="B20836" s="33" t="s">
        <v>54</v>
      </c>
      <c r="C20836" s="33">
        <v>80000</v>
      </c>
      <c r="D20836" s="33" t="s">
        <v>7435</v>
      </c>
      <c r="E20836" t="str">
        <f t="shared" si="329"/>
        <v>$75K-$100K</v>
      </c>
    </row>
    <row r="20837" spans="1:5" x14ac:dyDescent="0.3">
      <c r="A20837" s="33" t="s">
        <v>0</v>
      </c>
      <c r="B20837" s="33" t="s">
        <v>53</v>
      </c>
      <c r="C20837" s="33">
        <v>60000</v>
      </c>
      <c r="D20837" s="33" t="s">
        <v>3152</v>
      </c>
      <c r="E20837" t="str">
        <f t="shared" si="329"/>
        <v>&lt;$75K</v>
      </c>
    </row>
    <row r="20838" spans="1:5" x14ac:dyDescent="0.3">
      <c r="A20838" s="33" t="s">
        <v>4</v>
      </c>
      <c r="B20838" s="33" t="s">
        <v>53</v>
      </c>
      <c r="C20838" s="33">
        <v>96773</v>
      </c>
      <c r="D20838" s="33" t="s">
        <v>7436</v>
      </c>
      <c r="E20838" t="str">
        <f t="shared" si="329"/>
        <v>$75K-$100K</v>
      </c>
    </row>
    <row r="20839" spans="1:5" x14ac:dyDescent="0.3">
      <c r="A20839" s="33" t="s">
        <v>1</v>
      </c>
      <c r="B20839" s="33" t="s">
        <v>81</v>
      </c>
      <c r="C20839" s="33">
        <v>99150</v>
      </c>
      <c r="D20839" s="33" t="s">
        <v>1975</v>
      </c>
      <c r="E20839" t="str">
        <f t="shared" si="329"/>
        <v>$75K-$100K</v>
      </c>
    </row>
    <row r="20840" spans="1:5" x14ac:dyDescent="0.3">
      <c r="A20840" s="33" t="s">
        <v>2</v>
      </c>
      <c r="B20840" s="33" t="s">
        <v>53</v>
      </c>
      <c r="C20840" s="33"/>
      <c r="D20840" s="33" t="s">
        <v>7437</v>
      </c>
      <c r="E20840" t="str">
        <f t="shared" si="329"/>
        <v>No Data</v>
      </c>
    </row>
    <row r="20841" spans="1:5" x14ac:dyDescent="0.3">
      <c r="A20841" s="33" t="s">
        <v>2</v>
      </c>
      <c r="B20841" s="33" t="s">
        <v>53</v>
      </c>
      <c r="C20841" s="33">
        <v>95640</v>
      </c>
      <c r="D20841" s="33" t="s">
        <v>476</v>
      </c>
      <c r="E20841" t="str">
        <f t="shared" si="329"/>
        <v>$75K-$100K</v>
      </c>
    </row>
    <row r="20842" spans="1:5" x14ac:dyDescent="0.3">
      <c r="A20842" s="33" t="s">
        <v>0</v>
      </c>
      <c r="B20842" s="33" t="s">
        <v>53</v>
      </c>
      <c r="C20842" s="33">
        <v>135000</v>
      </c>
      <c r="D20842" s="33" t="s">
        <v>7438</v>
      </c>
      <c r="E20842" t="str">
        <f t="shared" si="329"/>
        <v>$125K-$200K</v>
      </c>
    </row>
    <row r="20843" spans="1:5" x14ac:dyDescent="0.3">
      <c r="A20843" s="33" t="s">
        <v>2</v>
      </c>
      <c r="B20843" s="33" t="s">
        <v>53</v>
      </c>
      <c r="C20843" s="33">
        <v>130000</v>
      </c>
      <c r="D20843" s="33" t="s">
        <v>499</v>
      </c>
      <c r="E20843" t="str">
        <f t="shared" si="329"/>
        <v>$125K-$200K</v>
      </c>
    </row>
    <row r="20844" spans="1:5" x14ac:dyDescent="0.3">
      <c r="A20844" s="33" t="s">
        <v>2</v>
      </c>
      <c r="B20844" s="33" t="s">
        <v>53</v>
      </c>
      <c r="C20844" s="33">
        <v>81700</v>
      </c>
      <c r="D20844" s="33" t="s">
        <v>7439</v>
      </c>
      <c r="E20844" t="str">
        <f t="shared" si="329"/>
        <v>$75K-$100K</v>
      </c>
    </row>
    <row r="20845" spans="1:5" x14ac:dyDescent="0.3">
      <c r="A20845" s="33" t="s">
        <v>4</v>
      </c>
      <c r="B20845" s="33" t="s">
        <v>88</v>
      </c>
      <c r="C20845" s="33">
        <v>161160</v>
      </c>
      <c r="D20845" s="33" t="s">
        <v>353</v>
      </c>
      <c r="E20845" t="str">
        <f t="shared" si="329"/>
        <v>$125K-$200K</v>
      </c>
    </row>
    <row r="20846" spans="1:5" x14ac:dyDescent="0.3">
      <c r="A20846" s="33" t="s">
        <v>128</v>
      </c>
      <c r="B20846" s="33" t="s">
        <v>53</v>
      </c>
      <c r="C20846" s="33">
        <v>165000</v>
      </c>
      <c r="D20846" s="33" t="s">
        <v>221</v>
      </c>
      <c r="E20846" t="str">
        <f t="shared" si="329"/>
        <v>$125K-$200K</v>
      </c>
    </row>
    <row r="20847" spans="1:5" x14ac:dyDescent="0.3">
      <c r="A20847" s="33" t="s">
        <v>2</v>
      </c>
      <c r="B20847" s="33" t="s">
        <v>53</v>
      </c>
      <c r="C20847" s="33">
        <v>175000</v>
      </c>
      <c r="D20847" s="33" t="s">
        <v>5244</v>
      </c>
      <c r="E20847" t="str">
        <f t="shared" si="329"/>
        <v>$125K-$200K</v>
      </c>
    </row>
    <row r="20848" spans="1:5" x14ac:dyDescent="0.3">
      <c r="A20848" s="33" t="s">
        <v>2</v>
      </c>
      <c r="B20848" s="33" t="s">
        <v>53</v>
      </c>
      <c r="C20848" s="33">
        <v>70000</v>
      </c>
      <c r="D20848" s="33" t="s">
        <v>248</v>
      </c>
      <c r="E20848" t="str">
        <f t="shared" si="329"/>
        <v>&lt;$75K</v>
      </c>
    </row>
    <row r="20849" spans="1:5" x14ac:dyDescent="0.3">
      <c r="A20849" s="33" t="s">
        <v>4</v>
      </c>
      <c r="B20849" s="33" t="s">
        <v>53</v>
      </c>
      <c r="C20849" s="33"/>
      <c r="D20849" s="33" t="s">
        <v>232</v>
      </c>
      <c r="E20849" t="str">
        <f t="shared" si="329"/>
        <v>No Data</v>
      </c>
    </row>
    <row r="20850" spans="1:5" x14ac:dyDescent="0.3">
      <c r="A20850" s="33" t="s">
        <v>2</v>
      </c>
      <c r="B20850" s="33" t="s">
        <v>53</v>
      </c>
      <c r="C20850" s="33"/>
      <c r="D20850" s="33" t="s">
        <v>7440</v>
      </c>
      <c r="E20850" t="str">
        <f t="shared" si="329"/>
        <v>No Data</v>
      </c>
    </row>
    <row r="20851" spans="1:5" x14ac:dyDescent="0.3">
      <c r="A20851" s="33" t="s">
        <v>4</v>
      </c>
      <c r="B20851" s="33" t="s">
        <v>53</v>
      </c>
      <c r="C20851" s="33">
        <v>150000</v>
      </c>
      <c r="D20851" s="33" t="s">
        <v>232</v>
      </c>
      <c r="E20851" t="str">
        <f t="shared" si="329"/>
        <v>$125K-$200K</v>
      </c>
    </row>
    <row r="20852" spans="1:5" x14ac:dyDescent="0.3">
      <c r="A20852" s="33" t="s">
        <v>2</v>
      </c>
      <c r="B20852" s="33" t="s">
        <v>53</v>
      </c>
      <c r="C20852" s="33"/>
      <c r="D20852" s="33" t="s">
        <v>411</v>
      </c>
      <c r="E20852" t="str">
        <f t="shared" si="329"/>
        <v>No Data</v>
      </c>
    </row>
    <row r="20853" spans="1:5" x14ac:dyDescent="0.3">
      <c r="A20853" s="33" t="s">
        <v>0</v>
      </c>
      <c r="B20853" s="33" t="s">
        <v>53</v>
      </c>
      <c r="C20853" s="33">
        <v>101603</v>
      </c>
      <c r="D20853" s="33" t="s">
        <v>422</v>
      </c>
      <c r="E20853" t="str">
        <f t="shared" si="329"/>
        <v>$100K-$125K</v>
      </c>
    </row>
    <row r="20854" spans="1:5" x14ac:dyDescent="0.3">
      <c r="A20854" s="33" t="s">
        <v>2</v>
      </c>
      <c r="B20854" s="33" t="s">
        <v>65</v>
      </c>
      <c r="C20854" s="33">
        <v>111175</v>
      </c>
      <c r="D20854" s="33" t="s">
        <v>629</v>
      </c>
      <c r="E20854" t="str">
        <f t="shared" si="329"/>
        <v>$100K-$125K</v>
      </c>
    </row>
    <row r="20855" spans="1:5" x14ac:dyDescent="0.3">
      <c r="A20855" s="33" t="s">
        <v>2</v>
      </c>
      <c r="B20855" s="33" t="s">
        <v>53</v>
      </c>
      <c r="C20855" s="33"/>
      <c r="D20855" s="33" t="s">
        <v>926</v>
      </c>
      <c r="E20855" t="str">
        <f t="shared" si="329"/>
        <v>No Data</v>
      </c>
    </row>
    <row r="20856" spans="1:5" x14ac:dyDescent="0.3">
      <c r="A20856" s="33" t="s">
        <v>128</v>
      </c>
      <c r="B20856" s="33" t="s">
        <v>53</v>
      </c>
      <c r="C20856" s="33">
        <v>132500</v>
      </c>
      <c r="D20856" s="33" t="s">
        <v>1587</v>
      </c>
      <c r="E20856" t="str">
        <f t="shared" si="329"/>
        <v>$125K-$200K</v>
      </c>
    </row>
    <row r="20857" spans="1:5" x14ac:dyDescent="0.3">
      <c r="A20857" s="33" t="s">
        <v>2</v>
      </c>
      <c r="B20857" s="33" t="s">
        <v>53</v>
      </c>
      <c r="C20857" s="33"/>
      <c r="D20857" s="33" t="s">
        <v>559</v>
      </c>
      <c r="E20857" t="str">
        <f t="shared" si="329"/>
        <v>No Data</v>
      </c>
    </row>
    <row r="20858" spans="1:5" x14ac:dyDescent="0.3">
      <c r="A20858" s="33" t="s">
        <v>0</v>
      </c>
      <c r="B20858" s="33" t="s">
        <v>53</v>
      </c>
      <c r="C20858" s="33">
        <v>135000</v>
      </c>
      <c r="D20858" s="33" t="s">
        <v>3089</v>
      </c>
      <c r="E20858" t="str">
        <f t="shared" si="329"/>
        <v>$125K-$200K</v>
      </c>
    </row>
    <row r="20859" spans="1:5" x14ac:dyDescent="0.3">
      <c r="A20859" s="33" t="s">
        <v>129</v>
      </c>
      <c r="B20859" s="33" t="s">
        <v>54</v>
      </c>
      <c r="C20859" s="33">
        <v>83897</v>
      </c>
      <c r="D20859" s="33" t="s">
        <v>5522</v>
      </c>
      <c r="E20859" t="str">
        <f t="shared" si="329"/>
        <v>$75K-$100K</v>
      </c>
    </row>
    <row r="20860" spans="1:5" x14ac:dyDescent="0.3">
      <c r="A20860" s="33" t="s">
        <v>0</v>
      </c>
      <c r="B20860" s="33" t="s">
        <v>53</v>
      </c>
      <c r="C20860" s="33">
        <v>151950</v>
      </c>
      <c r="D20860" s="33" t="s">
        <v>476</v>
      </c>
      <c r="E20860" t="str">
        <f t="shared" si="329"/>
        <v>$125K-$200K</v>
      </c>
    </row>
    <row r="20861" spans="1:5" x14ac:dyDescent="0.3">
      <c r="A20861" s="33" t="s">
        <v>2</v>
      </c>
      <c r="B20861" s="33" t="s">
        <v>53</v>
      </c>
      <c r="C20861" s="33">
        <v>56000</v>
      </c>
      <c r="D20861" s="33" t="s">
        <v>1490</v>
      </c>
      <c r="E20861" t="str">
        <f t="shared" si="329"/>
        <v>&lt;$75K</v>
      </c>
    </row>
    <row r="20862" spans="1:5" x14ac:dyDescent="0.3">
      <c r="A20862" s="33" t="s">
        <v>4</v>
      </c>
      <c r="B20862" s="33" t="s">
        <v>54</v>
      </c>
      <c r="C20862" s="33"/>
      <c r="D20862" s="33" t="s">
        <v>441</v>
      </c>
      <c r="E20862" t="str">
        <f t="shared" si="329"/>
        <v>No Data</v>
      </c>
    </row>
    <row r="20863" spans="1:5" x14ac:dyDescent="0.3">
      <c r="A20863" s="33" t="s">
        <v>2</v>
      </c>
      <c r="B20863" s="33" t="s">
        <v>53</v>
      </c>
      <c r="C20863" s="33">
        <v>70000</v>
      </c>
      <c r="D20863" s="33" t="s">
        <v>539</v>
      </c>
      <c r="E20863" t="str">
        <f t="shared" si="329"/>
        <v>&lt;$75K</v>
      </c>
    </row>
    <row r="20864" spans="1:5" x14ac:dyDescent="0.3">
      <c r="A20864" s="33" t="s">
        <v>0</v>
      </c>
      <c r="B20864" s="33" t="s">
        <v>53</v>
      </c>
      <c r="C20864" s="33">
        <v>150000</v>
      </c>
      <c r="D20864" s="33" t="s">
        <v>7441</v>
      </c>
      <c r="E20864" t="str">
        <f t="shared" si="329"/>
        <v>$125K-$200K</v>
      </c>
    </row>
    <row r="20865" spans="1:5" x14ac:dyDescent="0.3">
      <c r="A20865" s="33" t="s">
        <v>2</v>
      </c>
      <c r="B20865" s="33" t="s">
        <v>53</v>
      </c>
      <c r="C20865" s="33"/>
      <c r="D20865" s="33" t="s">
        <v>5489</v>
      </c>
      <c r="E20865" t="str">
        <f t="shared" si="329"/>
        <v>No Data</v>
      </c>
    </row>
    <row r="20866" spans="1:5" x14ac:dyDescent="0.3">
      <c r="A20866" s="33" t="s">
        <v>1</v>
      </c>
      <c r="B20866" s="33" t="s">
        <v>69</v>
      </c>
      <c r="C20866" s="33">
        <v>44418.5</v>
      </c>
      <c r="D20866" s="33" t="s">
        <v>3083</v>
      </c>
      <c r="E20866" t="str">
        <f t="shared" si="329"/>
        <v>&lt;$75K</v>
      </c>
    </row>
    <row r="20867" spans="1:5" x14ac:dyDescent="0.3">
      <c r="A20867" s="33" t="s">
        <v>2</v>
      </c>
      <c r="B20867" s="33" t="s">
        <v>53</v>
      </c>
      <c r="C20867" s="33"/>
      <c r="D20867" s="33" t="s">
        <v>249</v>
      </c>
      <c r="E20867" t="str">
        <f t="shared" ref="E20867:E20930" si="330">_xlfn.XLOOKUP(C20867,$H$16:$H$21,$G$16:$G$21,,1)</f>
        <v>No Data</v>
      </c>
    </row>
    <row r="20868" spans="1:5" x14ac:dyDescent="0.3">
      <c r="A20868" s="33" t="s">
        <v>52</v>
      </c>
      <c r="B20868" s="33" t="s">
        <v>53</v>
      </c>
      <c r="C20868" s="33"/>
      <c r="D20868" s="33" t="s">
        <v>2241</v>
      </c>
      <c r="E20868" t="str">
        <f t="shared" si="330"/>
        <v>No Data</v>
      </c>
    </row>
    <row r="20869" spans="1:5" x14ac:dyDescent="0.3">
      <c r="A20869" s="33" t="s">
        <v>2</v>
      </c>
      <c r="B20869" s="33" t="s">
        <v>53</v>
      </c>
      <c r="C20869" s="33">
        <v>100000</v>
      </c>
      <c r="D20869" s="33" t="s">
        <v>5181</v>
      </c>
      <c r="E20869" t="str">
        <f t="shared" si="330"/>
        <v>$75K-$100K</v>
      </c>
    </row>
    <row r="20870" spans="1:5" x14ac:dyDescent="0.3">
      <c r="A20870" s="33" t="s">
        <v>0</v>
      </c>
      <c r="B20870" s="33" t="s">
        <v>53</v>
      </c>
      <c r="C20870" s="33">
        <v>95700</v>
      </c>
      <c r="D20870" s="33" t="s">
        <v>299</v>
      </c>
      <c r="E20870" t="str">
        <f t="shared" si="330"/>
        <v>$75K-$100K</v>
      </c>
    </row>
    <row r="20871" spans="1:5" x14ac:dyDescent="0.3">
      <c r="A20871" s="33" t="s">
        <v>2</v>
      </c>
      <c r="B20871" s="33" t="s">
        <v>53</v>
      </c>
      <c r="C20871" s="33"/>
      <c r="D20871" s="33" t="s">
        <v>6274</v>
      </c>
      <c r="E20871" t="str">
        <f t="shared" si="330"/>
        <v>No Data</v>
      </c>
    </row>
    <row r="20872" spans="1:5" x14ac:dyDescent="0.3">
      <c r="A20872" s="33" t="s">
        <v>4</v>
      </c>
      <c r="B20872" s="33" t="s">
        <v>53</v>
      </c>
      <c r="C20872" s="33"/>
      <c r="D20872" s="33" t="s">
        <v>1476</v>
      </c>
      <c r="E20872" t="str">
        <f t="shared" si="330"/>
        <v>No Data</v>
      </c>
    </row>
    <row r="20873" spans="1:5" x14ac:dyDescent="0.3">
      <c r="A20873" s="33" t="s">
        <v>4</v>
      </c>
      <c r="B20873" s="33" t="s">
        <v>53</v>
      </c>
      <c r="C20873" s="33"/>
      <c r="D20873" s="33" t="s">
        <v>395</v>
      </c>
      <c r="E20873" t="str">
        <f t="shared" si="330"/>
        <v>No Data</v>
      </c>
    </row>
    <row r="20874" spans="1:5" x14ac:dyDescent="0.3">
      <c r="A20874" s="33" t="s">
        <v>2</v>
      </c>
      <c r="B20874" s="33" t="s">
        <v>58</v>
      </c>
      <c r="C20874" s="33">
        <v>102500</v>
      </c>
      <c r="D20874" s="33" t="s">
        <v>3444</v>
      </c>
      <c r="E20874" t="str">
        <f t="shared" si="330"/>
        <v>$100K-$125K</v>
      </c>
    </row>
    <row r="20875" spans="1:5" x14ac:dyDescent="0.3">
      <c r="A20875" s="33" t="s">
        <v>2</v>
      </c>
      <c r="B20875" s="33" t="s">
        <v>53</v>
      </c>
      <c r="C20875" s="33">
        <v>75000</v>
      </c>
      <c r="D20875" s="33" t="s">
        <v>3853</v>
      </c>
      <c r="E20875" t="str">
        <f t="shared" si="330"/>
        <v>&lt;$75K</v>
      </c>
    </row>
    <row r="20876" spans="1:5" x14ac:dyDescent="0.3">
      <c r="A20876" s="33" t="s">
        <v>0</v>
      </c>
      <c r="B20876" s="33" t="s">
        <v>53</v>
      </c>
      <c r="C20876" s="33">
        <v>150000</v>
      </c>
      <c r="D20876" s="33" t="s">
        <v>7231</v>
      </c>
      <c r="E20876" t="str">
        <f t="shared" si="330"/>
        <v>$125K-$200K</v>
      </c>
    </row>
    <row r="20877" spans="1:5" x14ac:dyDescent="0.3">
      <c r="A20877" s="33" t="s">
        <v>2</v>
      </c>
      <c r="B20877" s="33" t="s">
        <v>53</v>
      </c>
      <c r="C20877" s="33"/>
      <c r="D20877" s="33" t="s">
        <v>4511</v>
      </c>
      <c r="E20877" t="str">
        <f t="shared" si="330"/>
        <v>No Data</v>
      </c>
    </row>
    <row r="20878" spans="1:5" x14ac:dyDescent="0.3">
      <c r="A20878" s="33" t="s">
        <v>128</v>
      </c>
      <c r="B20878" s="33" t="s">
        <v>53</v>
      </c>
      <c r="C20878" s="33"/>
      <c r="D20878" s="33" t="s">
        <v>258</v>
      </c>
      <c r="E20878" t="str">
        <f t="shared" si="330"/>
        <v>No Data</v>
      </c>
    </row>
    <row r="20879" spans="1:5" x14ac:dyDescent="0.3">
      <c r="A20879" s="33" t="s">
        <v>126</v>
      </c>
      <c r="B20879" s="33" t="s">
        <v>72</v>
      </c>
      <c r="C20879" s="33">
        <v>147500</v>
      </c>
      <c r="D20879" s="33" t="s">
        <v>2210</v>
      </c>
      <c r="E20879" t="str">
        <f t="shared" si="330"/>
        <v>$125K-$200K</v>
      </c>
    </row>
    <row r="20880" spans="1:5" x14ac:dyDescent="0.3">
      <c r="A20880" s="33" t="s">
        <v>125</v>
      </c>
      <c r="B20880" s="33" t="s">
        <v>53</v>
      </c>
      <c r="C20880" s="33">
        <v>137610</v>
      </c>
      <c r="D20880" s="33" t="s">
        <v>476</v>
      </c>
      <c r="E20880" t="str">
        <f t="shared" si="330"/>
        <v>$125K-$200K</v>
      </c>
    </row>
    <row r="20881" spans="1:5" x14ac:dyDescent="0.3">
      <c r="A20881" s="33" t="s">
        <v>2</v>
      </c>
      <c r="B20881" s="33" t="s">
        <v>53</v>
      </c>
      <c r="C20881" s="33"/>
      <c r="D20881" s="33" t="s">
        <v>1378</v>
      </c>
      <c r="E20881" t="str">
        <f t="shared" si="330"/>
        <v>No Data</v>
      </c>
    </row>
    <row r="20882" spans="1:5" x14ac:dyDescent="0.3">
      <c r="A20882" s="33" t="s">
        <v>4</v>
      </c>
      <c r="B20882" s="33" t="s">
        <v>54</v>
      </c>
      <c r="C20882" s="33">
        <v>100000</v>
      </c>
      <c r="D20882" s="33" t="s">
        <v>7442</v>
      </c>
      <c r="E20882" t="str">
        <f t="shared" si="330"/>
        <v>$75K-$100K</v>
      </c>
    </row>
    <row r="20883" spans="1:5" x14ac:dyDescent="0.3">
      <c r="A20883" s="33" t="s">
        <v>2</v>
      </c>
      <c r="B20883" s="33" t="s">
        <v>53</v>
      </c>
      <c r="C20883" s="33">
        <v>130000</v>
      </c>
      <c r="D20883" s="33" t="s">
        <v>232</v>
      </c>
      <c r="E20883" t="str">
        <f t="shared" si="330"/>
        <v>$125K-$200K</v>
      </c>
    </row>
    <row r="20884" spans="1:5" x14ac:dyDescent="0.3">
      <c r="A20884" s="33" t="s">
        <v>1</v>
      </c>
      <c r="B20884" s="33" t="s">
        <v>68</v>
      </c>
      <c r="C20884" s="33">
        <v>166000</v>
      </c>
      <c r="D20884" s="33" t="s">
        <v>845</v>
      </c>
      <c r="E20884" t="str">
        <f t="shared" si="330"/>
        <v>$125K-$200K</v>
      </c>
    </row>
    <row r="20885" spans="1:5" x14ac:dyDescent="0.3">
      <c r="A20885" s="33" t="s">
        <v>126</v>
      </c>
      <c r="B20885" s="33" t="s">
        <v>80</v>
      </c>
      <c r="C20885" s="33">
        <v>147500</v>
      </c>
      <c r="D20885" s="33" t="s">
        <v>4731</v>
      </c>
      <c r="E20885" t="str">
        <f t="shared" si="330"/>
        <v>$125K-$200K</v>
      </c>
    </row>
    <row r="20886" spans="1:5" x14ac:dyDescent="0.3">
      <c r="A20886" s="33" t="s">
        <v>0</v>
      </c>
      <c r="B20886" s="33" t="s">
        <v>53</v>
      </c>
      <c r="C20886" s="33">
        <v>135519</v>
      </c>
      <c r="D20886" s="33" t="s">
        <v>391</v>
      </c>
      <c r="E20886" t="str">
        <f t="shared" si="330"/>
        <v>$125K-$200K</v>
      </c>
    </row>
    <row r="20887" spans="1:5" x14ac:dyDescent="0.3">
      <c r="A20887" s="33" t="s">
        <v>0</v>
      </c>
      <c r="B20887" s="33" t="s">
        <v>53</v>
      </c>
      <c r="C20887" s="33"/>
      <c r="D20887" s="33" t="s">
        <v>7443</v>
      </c>
      <c r="E20887" t="str">
        <f t="shared" si="330"/>
        <v>No Data</v>
      </c>
    </row>
    <row r="20888" spans="1:5" x14ac:dyDescent="0.3">
      <c r="A20888" s="33" t="s">
        <v>0</v>
      </c>
      <c r="B20888" s="33" t="s">
        <v>88</v>
      </c>
      <c r="C20888" s="33">
        <v>93600</v>
      </c>
      <c r="D20888" s="33" t="s">
        <v>4890</v>
      </c>
      <c r="E20888" t="str">
        <f t="shared" si="330"/>
        <v>$75K-$100K</v>
      </c>
    </row>
    <row r="20889" spans="1:5" x14ac:dyDescent="0.3">
      <c r="A20889" s="33" t="s">
        <v>2</v>
      </c>
      <c r="B20889" s="33" t="s">
        <v>53</v>
      </c>
      <c r="C20889" s="33"/>
      <c r="D20889" s="33" t="s">
        <v>5760</v>
      </c>
      <c r="E20889" t="str">
        <f t="shared" si="330"/>
        <v>No Data</v>
      </c>
    </row>
    <row r="20890" spans="1:5" x14ac:dyDescent="0.3">
      <c r="A20890" s="33" t="s">
        <v>128</v>
      </c>
      <c r="B20890" s="33" t="s">
        <v>53</v>
      </c>
      <c r="C20890" s="33">
        <v>161000</v>
      </c>
      <c r="D20890" s="33" t="s">
        <v>520</v>
      </c>
      <c r="E20890" t="str">
        <f t="shared" si="330"/>
        <v>$125K-$200K</v>
      </c>
    </row>
    <row r="20891" spans="1:5" x14ac:dyDescent="0.3">
      <c r="A20891" s="33" t="s">
        <v>129</v>
      </c>
      <c r="B20891" s="33" t="s">
        <v>105</v>
      </c>
      <c r="C20891" s="33">
        <v>36000</v>
      </c>
      <c r="D20891" s="33" t="s">
        <v>5801</v>
      </c>
      <c r="E20891" t="str">
        <f t="shared" si="330"/>
        <v>&lt;$75K</v>
      </c>
    </row>
    <row r="20892" spans="1:5" x14ac:dyDescent="0.3">
      <c r="A20892" s="33" t="s">
        <v>52</v>
      </c>
      <c r="B20892" s="33" t="s">
        <v>53</v>
      </c>
      <c r="C20892" s="33">
        <v>95000</v>
      </c>
      <c r="D20892" s="33" t="s">
        <v>7444</v>
      </c>
      <c r="E20892" t="str">
        <f t="shared" si="330"/>
        <v>$75K-$100K</v>
      </c>
    </row>
    <row r="20893" spans="1:5" x14ac:dyDescent="0.3">
      <c r="A20893" s="33" t="s">
        <v>2</v>
      </c>
      <c r="B20893" s="33" t="s">
        <v>65</v>
      </c>
      <c r="C20893" s="33">
        <v>89100</v>
      </c>
      <c r="D20893" s="33" t="s">
        <v>2705</v>
      </c>
      <c r="E20893" t="str">
        <f t="shared" si="330"/>
        <v>$75K-$100K</v>
      </c>
    </row>
    <row r="20894" spans="1:5" x14ac:dyDescent="0.3">
      <c r="A20894" s="33" t="s">
        <v>128</v>
      </c>
      <c r="B20894" s="33" t="s">
        <v>69</v>
      </c>
      <c r="C20894" s="33">
        <v>147500</v>
      </c>
      <c r="D20894" s="33" t="s">
        <v>7445</v>
      </c>
      <c r="E20894" t="str">
        <f t="shared" si="330"/>
        <v>$125K-$200K</v>
      </c>
    </row>
    <row r="20895" spans="1:5" x14ac:dyDescent="0.3">
      <c r="A20895" s="33" t="s">
        <v>2</v>
      </c>
      <c r="B20895" s="33" t="s">
        <v>53</v>
      </c>
      <c r="C20895" s="33">
        <v>165000</v>
      </c>
      <c r="D20895" s="33" t="s">
        <v>7446</v>
      </c>
      <c r="E20895" t="str">
        <f t="shared" si="330"/>
        <v>$125K-$200K</v>
      </c>
    </row>
    <row r="20896" spans="1:5" x14ac:dyDescent="0.3">
      <c r="A20896" s="33" t="s">
        <v>2</v>
      </c>
      <c r="B20896" s="33" t="s">
        <v>53</v>
      </c>
      <c r="C20896" s="33"/>
      <c r="D20896" s="33" t="s">
        <v>833</v>
      </c>
      <c r="E20896" t="str">
        <f t="shared" si="330"/>
        <v>No Data</v>
      </c>
    </row>
    <row r="20897" spans="1:5" x14ac:dyDescent="0.3">
      <c r="A20897" s="33" t="s">
        <v>0</v>
      </c>
      <c r="B20897" s="33" t="s">
        <v>53</v>
      </c>
      <c r="C20897" s="33">
        <v>112502</v>
      </c>
      <c r="D20897" s="33" t="s">
        <v>2283</v>
      </c>
      <c r="E20897" t="str">
        <f t="shared" si="330"/>
        <v>$100K-$125K</v>
      </c>
    </row>
    <row r="20898" spans="1:5" x14ac:dyDescent="0.3">
      <c r="A20898" s="33" t="s">
        <v>2</v>
      </c>
      <c r="B20898" s="33" t="s">
        <v>53</v>
      </c>
      <c r="C20898" s="33"/>
      <c r="D20898" s="33" t="s">
        <v>988</v>
      </c>
      <c r="E20898" t="str">
        <f t="shared" si="330"/>
        <v>No Data</v>
      </c>
    </row>
    <row r="20899" spans="1:5" x14ac:dyDescent="0.3">
      <c r="A20899" s="33" t="s">
        <v>2</v>
      </c>
      <c r="B20899" s="33" t="s">
        <v>53</v>
      </c>
      <c r="C20899" s="33"/>
      <c r="D20899" s="33" t="s">
        <v>1413</v>
      </c>
      <c r="E20899" t="str">
        <f t="shared" si="330"/>
        <v>No Data</v>
      </c>
    </row>
    <row r="20900" spans="1:5" x14ac:dyDescent="0.3">
      <c r="A20900" s="33" t="s">
        <v>4</v>
      </c>
      <c r="B20900" s="33" t="s">
        <v>53</v>
      </c>
      <c r="C20900" s="33"/>
      <c r="D20900" s="33" t="s">
        <v>2840</v>
      </c>
      <c r="E20900" t="str">
        <f t="shared" si="330"/>
        <v>No Data</v>
      </c>
    </row>
    <row r="20901" spans="1:5" x14ac:dyDescent="0.3">
      <c r="A20901" s="33" t="s">
        <v>2</v>
      </c>
      <c r="B20901" s="33" t="s">
        <v>53</v>
      </c>
      <c r="C20901" s="33"/>
      <c r="D20901" s="33" t="s">
        <v>6848</v>
      </c>
      <c r="E20901" t="str">
        <f t="shared" si="330"/>
        <v>No Data</v>
      </c>
    </row>
    <row r="20902" spans="1:5" x14ac:dyDescent="0.3">
      <c r="A20902" s="33" t="s">
        <v>2</v>
      </c>
      <c r="B20902" s="33" t="s">
        <v>92</v>
      </c>
      <c r="C20902" s="33">
        <v>125000</v>
      </c>
      <c r="D20902" s="33" t="s">
        <v>532</v>
      </c>
      <c r="E20902" t="str">
        <f t="shared" si="330"/>
        <v>$100K-$125K</v>
      </c>
    </row>
    <row r="20903" spans="1:5" x14ac:dyDescent="0.3">
      <c r="A20903" s="33" t="s">
        <v>4</v>
      </c>
      <c r="B20903" s="33" t="s">
        <v>81</v>
      </c>
      <c r="C20903" s="33">
        <v>100000</v>
      </c>
      <c r="D20903" s="33" t="s">
        <v>2082</v>
      </c>
      <c r="E20903" t="str">
        <f t="shared" si="330"/>
        <v>$75K-$100K</v>
      </c>
    </row>
    <row r="20904" spans="1:5" x14ac:dyDescent="0.3">
      <c r="A20904" s="33" t="s">
        <v>2</v>
      </c>
      <c r="B20904" s="33" t="s">
        <v>53</v>
      </c>
      <c r="C20904" s="33"/>
      <c r="D20904" s="33" t="s">
        <v>7447</v>
      </c>
      <c r="E20904" t="str">
        <f t="shared" si="330"/>
        <v>No Data</v>
      </c>
    </row>
    <row r="20905" spans="1:5" x14ac:dyDescent="0.3">
      <c r="A20905" s="33" t="s">
        <v>0</v>
      </c>
      <c r="B20905" s="33" t="s">
        <v>88</v>
      </c>
      <c r="C20905" s="33">
        <v>87705</v>
      </c>
      <c r="D20905" s="33" t="s">
        <v>1599</v>
      </c>
      <c r="E20905" t="str">
        <f t="shared" si="330"/>
        <v>$75K-$100K</v>
      </c>
    </row>
    <row r="20906" spans="1:5" x14ac:dyDescent="0.3">
      <c r="A20906" s="33" t="s">
        <v>4</v>
      </c>
      <c r="B20906" s="33" t="s">
        <v>81</v>
      </c>
      <c r="C20906" s="33"/>
      <c r="D20906" s="33" t="s">
        <v>933</v>
      </c>
      <c r="E20906" t="str">
        <f t="shared" si="330"/>
        <v>No Data</v>
      </c>
    </row>
    <row r="20907" spans="1:5" x14ac:dyDescent="0.3">
      <c r="A20907" s="33" t="s">
        <v>2</v>
      </c>
      <c r="B20907" s="33" t="s">
        <v>53</v>
      </c>
      <c r="C20907" s="33">
        <v>50000</v>
      </c>
      <c r="D20907" s="33" t="s">
        <v>7448</v>
      </c>
      <c r="E20907" t="str">
        <f t="shared" si="330"/>
        <v>&lt;$75K</v>
      </c>
    </row>
    <row r="20908" spans="1:5" x14ac:dyDescent="0.3">
      <c r="A20908" s="33" t="s">
        <v>2</v>
      </c>
      <c r="B20908" s="33" t="s">
        <v>53</v>
      </c>
      <c r="C20908" s="33"/>
      <c r="D20908" s="33" t="s">
        <v>387</v>
      </c>
      <c r="E20908" t="str">
        <f t="shared" si="330"/>
        <v>No Data</v>
      </c>
    </row>
    <row r="20909" spans="1:5" x14ac:dyDescent="0.3">
      <c r="A20909" s="33" t="s">
        <v>128</v>
      </c>
      <c r="B20909" s="33" t="s">
        <v>53</v>
      </c>
      <c r="C20909" s="33">
        <v>115000</v>
      </c>
      <c r="D20909" s="33" t="s">
        <v>1196</v>
      </c>
      <c r="E20909" t="str">
        <f t="shared" si="330"/>
        <v>$100K-$125K</v>
      </c>
    </row>
    <row r="20910" spans="1:5" x14ac:dyDescent="0.3">
      <c r="A20910" s="33" t="s">
        <v>126</v>
      </c>
      <c r="B20910" s="33" t="s">
        <v>53</v>
      </c>
      <c r="C20910" s="33">
        <v>119900</v>
      </c>
      <c r="D20910" s="33" t="s">
        <v>3668</v>
      </c>
      <c r="E20910" t="str">
        <f t="shared" si="330"/>
        <v>$100K-$125K</v>
      </c>
    </row>
    <row r="20911" spans="1:5" x14ac:dyDescent="0.3">
      <c r="A20911" s="33" t="s">
        <v>4</v>
      </c>
      <c r="B20911" s="33" t="s">
        <v>127</v>
      </c>
      <c r="C20911" s="33">
        <v>91500</v>
      </c>
      <c r="D20911" s="33" t="s">
        <v>7449</v>
      </c>
      <c r="E20911" t="str">
        <f t="shared" si="330"/>
        <v>$75K-$100K</v>
      </c>
    </row>
    <row r="20912" spans="1:5" x14ac:dyDescent="0.3">
      <c r="A20912" s="33" t="s">
        <v>126</v>
      </c>
      <c r="B20912" s="33" t="s">
        <v>81</v>
      </c>
      <c r="C20912" s="33">
        <v>115000</v>
      </c>
      <c r="D20912" s="33" t="s">
        <v>2639</v>
      </c>
      <c r="E20912" t="str">
        <f t="shared" si="330"/>
        <v>$100K-$125K</v>
      </c>
    </row>
    <row r="20913" spans="1:5" x14ac:dyDescent="0.3">
      <c r="A20913" s="33" t="s">
        <v>2</v>
      </c>
      <c r="B20913" s="33" t="s">
        <v>53</v>
      </c>
      <c r="C20913" s="33"/>
      <c r="D20913" s="33" t="s">
        <v>268</v>
      </c>
      <c r="E20913" t="str">
        <f t="shared" si="330"/>
        <v>No Data</v>
      </c>
    </row>
    <row r="20914" spans="1:5" x14ac:dyDescent="0.3">
      <c r="A20914" s="33" t="s">
        <v>2</v>
      </c>
      <c r="B20914" s="33" t="s">
        <v>53</v>
      </c>
      <c r="C20914" s="33">
        <v>74000</v>
      </c>
      <c r="D20914" s="33" t="s">
        <v>7450</v>
      </c>
      <c r="E20914" t="str">
        <f t="shared" si="330"/>
        <v>&lt;$75K</v>
      </c>
    </row>
    <row r="20915" spans="1:5" x14ac:dyDescent="0.3">
      <c r="A20915" s="33" t="s">
        <v>125</v>
      </c>
      <c r="B20915" s="33" t="s">
        <v>53</v>
      </c>
      <c r="C20915" s="33">
        <v>105000</v>
      </c>
      <c r="D20915" s="33" t="s">
        <v>898</v>
      </c>
      <c r="E20915" t="str">
        <f t="shared" si="330"/>
        <v>$100K-$125K</v>
      </c>
    </row>
    <row r="20916" spans="1:5" x14ac:dyDescent="0.3">
      <c r="A20916" s="33" t="s">
        <v>4</v>
      </c>
      <c r="B20916" s="33" t="s">
        <v>53</v>
      </c>
      <c r="C20916" s="33">
        <v>140000</v>
      </c>
      <c r="D20916" s="33" t="s">
        <v>7451</v>
      </c>
      <c r="E20916" t="str">
        <f t="shared" si="330"/>
        <v>$125K-$200K</v>
      </c>
    </row>
    <row r="20917" spans="1:5" x14ac:dyDescent="0.3">
      <c r="A20917" s="33" t="s">
        <v>128</v>
      </c>
      <c r="B20917" s="33" t="s">
        <v>53</v>
      </c>
      <c r="C20917" s="33">
        <v>150000</v>
      </c>
      <c r="D20917" s="33" t="s">
        <v>1381</v>
      </c>
      <c r="E20917" t="str">
        <f t="shared" si="330"/>
        <v>$125K-$200K</v>
      </c>
    </row>
    <row r="20918" spans="1:5" x14ac:dyDescent="0.3">
      <c r="A20918" s="33" t="s">
        <v>0</v>
      </c>
      <c r="B20918" s="33" t="s">
        <v>53</v>
      </c>
      <c r="C20918" s="33"/>
      <c r="D20918" s="33" t="s">
        <v>4075</v>
      </c>
      <c r="E20918" t="str">
        <f t="shared" si="330"/>
        <v>No Data</v>
      </c>
    </row>
    <row r="20919" spans="1:5" x14ac:dyDescent="0.3">
      <c r="A20919" s="33" t="s">
        <v>2</v>
      </c>
      <c r="B20919" s="33" t="s">
        <v>53</v>
      </c>
      <c r="C20919" s="33">
        <v>200000</v>
      </c>
      <c r="D20919" s="33" t="s">
        <v>7452</v>
      </c>
      <c r="E20919" t="str">
        <f t="shared" si="330"/>
        <v>$125K-$200K</v>
      </c>
    </row>
    <row r="20920" spans="1:5" x14ac:dyDescent="0.3">
      <c r="A20920" s="33" t="s">
        <v>2</v>
      </c>
      <c r="B20920" s="33" t="s">
        <v>53</v>
      </c>
      <c r="C20920" s="33"/>
      <c r="D20920" s="33" t="s">
        <v>7453</v>
      </c>
      <c r="E20920" t="str">
        <f t="shared" si="330"/>
        <v>No Data</v>
      </c>
    </row>
    <row r="20921" spans="1:5" x14ac:dyDescent="0.3">
      <c r="A20921" s="33" t="s">
        <v>128</v>
      </c>
      <c r="B20921" s="33" t="s">
        <v>53</v>
      </c>
      <c r="C20921" s="33">
        <v>115000</v>
      </c>
      <c r="D20921" s="33" t="s">
        <v>744</v>
      </c>
      <c r="E20921" t="str">
        <f t="shared" si="330"/>
        <v>$100K-$125K</v>
      </c>
    </row>
    <row r="20922" spans="1:5" x14ac:dyDescent="0.3">
      <c r="A20922" s="33" t="s">
        <v>1</v>
      </c>
      <c r="B20922" s="33" t="s">
        <v>81</v>
      </c>
      <c r="C20922" s="33">
        <v>108415.5</v>
      </c>
      <c r="D20922" s="33" t="s">
        <v>2129</v>
      </c>
      <c r="E20922" t="str">
        <f t="shared" si="330"/>
        <v>$100K-$125K</v>
      </c>
    </row>
    <row r="20923" spans="1:5" x14ac:dyDescent="0.3">
      <c r="A20923" s="33" t="s">
        <v>0</v>
      </c>
      <c r="B20923" s="33" t="s">
        <v>53</v>
      </c>
      <c r="C20923" s="33"/>
      <c r="D20923" s="33" t="s">
        <v>675</v>
      </c>
      <c r="E20923" t="str">
        <f t="shared" si="330"/>
        <v>No Data</v>
      </c>
    </row>
    <row r="20924" spans="1:5" x14ac:dyDescent="0.3">
      <c r="A20924" s="33" t="s">
        <v>2</v>
      </c>
      <c r="B20924" s="33" t="s">
        <v>53</v>
      </c>
      <c r="C20924" s="33"/>
      <c r="D20924" s="33" t="s">
        <v>268</v>
      </c>
      <c r="E20924" t="str">
        <f t="shared" si="330"/>
        <v>No Data</v>
      </c>
    </row>
    <row r="20925" spans="1:5" x14ac:dyDescent="0.3">
      <c r="A20925" s="33" t="s">
        <v>128</v>
      </c>
      <c r="B20925" s="33" t="s">
        <v>53</v>
      </c>
      <c r="C20925" s="33"/>
      <c r="D20925" s="33" t="s">
        <v>522</v>
      </c>
      <c r="E20925" t="str">
        <f t="shared" si="330"/>
        <v>No Data</v>
      </c>
    </row>
    <row r="20926" spans="1:5" x14ac:dyDescent="0.3">
      <c r="A20926" s="33" t="s">
        <v>2</v>
      </c>
      <c r="B20926" s="33" t="s">
        <v>53</v>
      </c>
      <c r="C20926" s="33">
        <v>90000</v>
      </c>
      <c r="D20926" s="33" t="s">
        <v>315</v>
      </c>
      <c r="E20926" t="str">
        <f t="shared" si="330"/>
        <v>$75K-$100K</v>
      </c>
    </row>
    <row r="20927" spans="1:5" x14ac:dyDescent="0.3">
      <c r="A20927" s="33" t="s">
        <v>4</v>
      </c>
      <c r="B20927" s="33" t="s">
        <v>53</v>
      </c>
      <c r="C20927" s="33"/>
      <c r="D20927" s="33" t="s">
        <v>559</v>
      </c>
      <c r="E20927" t="str">
        <f t="shared" si="330"/>
        <v>No Data</v>
      </c>
    </row>
    <row r="20928" spans="1:5" x14ac:dyDescent="0.3">
      <c r="A20928" s="33" t="s">
        <v>2</v>
      </c>
      <c r="B20928" s="33" t="s">
        <v>53</v>
      </c>
      <c r="C20928" s="33"/>
      <c r="D20928" s="33" t="s">
        <v>7454</v>
      </c>
      <c r="E20928" t="str">
        <f t="shared" si="330"/>
        <v>No Data</v>
      </c>
    </row>
    <row r="20929" spans="1:5" x14ac:dyDescent="0.3">
      <c r="A20929" s="33" t="s">
        <v>126</v>
      </c>
      <c r="B20929" s="33" t="s">
        <v>81</v>
      </c>
      <c r="C20929" s="33">
        <v>147500</v>
      </c>
      <c r="D20929" s="33" t="s">
        <v>845</v>
      </c>
      <c r="E20929" t="str">
        <f t="shared" si="330"/>
        <v>$125K-$200K</v>
      </c>
    </row>
    <row r="20930" spans="1:5" x14ac:dyDescent="0.3">
      <c r="A20930" s="33" t="s">
        <v>0</v>
      </c>
      <c r="B20930" s="33" t="s">
        <v>53</v>
      </c>
      <c r="C20930" s="33">
        <v>167500</v>
      </c>
      <c r="D20930" s="33" t="s">
        <v>638</v>
      </c>
      <c r="E20930" t="str">
        <f t="shared" si="330"/>
        <v>$125K-$200K</v>
      </c>
    </row>
    <row r="20931" spans="1:5" x14ac:dyDescent="0.3">
      <c r="A20931" s="33" t="s">
        <v>4</v>
      </c>
      <c r="B20931" s="33" t="s">
        <v>53</v>
      </c>
      <c r="C20931" s="33"/>
      <c r="D20931" s="33" t="s">
        <v>7455</v>
      </c>
      <c r="E20931" t="str">
        <f t="shared" ref="E20931:E20994" si="331">_xlfn.XLOOKUP(C20931,$H$16:$H$21,$G$16:$G$21,,1)</f>
        <v>No Data</v>
      </c>
    </row>
    <row r="20932" spans="1:5" x14ac:dyDescent="0.3">
      <c r="A20932" s="33" t="s">
        <v>0</v>
      </c>
      <c r="B20932" s="33" t="s">
        <v>53</v>
      </c>
      <c r="C20932" s="33">
        <v>145500</v>
      </c>
      <c r="D20932" s="33" t="s">
        <v>326</v>
      </c>
      <c r="E20932" t="str">
        <f t="shared" si="331"/>
        <v>$125K-$200K</v>
      </c>
    </row>
    <row r="20933" spans="1:5" x14ac:dyDescent="0.3">
      <c r="A20933" s="33" t="s">
        <v>4</v>
      </c>
      <c r="B20933" s="33" t="s">
        <v>54</v>
      </c>
      <c r="C20933" s="33">
        <v>115000</v>
      </c>
      <c r="D20933" s="33" t="s">
        <v>7456</v>
      </c>
      <c r="E20933" t="str">
        <f t="shared" si="331"/>
        <v>$100K-$125K</v>
      </c>
    </row>
    <row r="20934" spans="1:5" x14ac:dyDescent="0.3">
      <c r="A20934" s="33" t="s">
        <v>2</v>
      </c>
      <c r="B20934" s="33" t="s">
        <v>53</v>
      </c>
      <c r="C20934" s="33"/>
      <c r="D20934" s="33" t="s">
        <v>5905</v>
      </c>
      <c r="E20934" t="str">
        <f t="shared" si="331"/>
        <v>No Data</v>
      </c>
    </row>
    <row r="20935" spans="1:5" x14ac:dyDescent="0.3">
      <c r="A20935" s="33" t="s">
        <v>126</v>
      </c>
      <c r="B20935" s="33" t="s">
        <v>53</v>
      </c>
      <c r="C20935" s="33">
        <v>123187.5</v>
      </c>
      <c r="D20935" s="33" t="s">
        <v>1278</v>
      </c>
      <c r="E20935" t="str">
        <f t="shared" si="331"/>
        <v>$100K-$125K</v>
      </c>
    </row>
    <row r="20936" spans="1:5" x14ac:dyDescent="0.3">
      <c r="A20936" s="33" t="s">
        <v>0</v>
      </c>
      <c r="B20936" s="33" t="s">
        <v>53</v>
      </c>
      <c r="C20936" s="33">
        <v>67500</v>
      </c>
      <c r="D20936" s="33" t="s">
        <v>7457</v>
      </c>
      <c r="E20936" t="str">
        <f t="shared" si="331"/>
        <v>&lt;$75K</v>
      </c>
    </row>
    <row r="20937" spans="1:5" x14ac:dyDescent="0.3">
      <c r="A20937" s="33" t="s">
        <v>0</v>
      </c>
      <c r="B20937" s="33" t="s">
        <v>53</v>
      </c>
      <c r="C20937" s="33">
        <v>206000</v>
      </c>
      <c r="D20937" s="33" t="s">
        <v>256</v>
      </c>
      <c r="E20937" t="str">
        <f t="shared" si="331"/>
        <v>&gt;$200K</v>
      </c>
    </row>
    <row r="20938" spans="1:5" x14ac:dyDescent="0.3">
      <c r="A20938" s="33" t="s">
        <v>128</v>
      </c>
      <c r="B20938" s="33" t="s">
        <v>54</v>
      </c>
      <c r="C20938" s="33">
        <v>115000</v>
      </c>
      <c r="D20938" s="33" t="s">
        <v>230</v>
      </c>
      <c r="E20938" t="str">
        <f t="shared" si="331"/>
        <v>$100K-$125K</v>
      </c>
    </row>
    <row r="20939" spans="1:5" x14ac:dyDescent="0.3">
      <c r="A20939" s="33" t="s">
        <v>2</v>
      </c>
      <c r="B20939" s="33" t="s">
        <v>53</v>
      </c>
      <c r="C20939" s="33">
        <v>87900</v>
      </c>
      <c r="D20939" s="33" t="s">
        <v>7458</v>
      </c>
      <c r="E20939" t="str">
        <f t="shared" si="331"/>
        <v>$75K-$100K</v>
      </c>
    </row>
    <row r="20940" spans="1:5" x14ac:dyDescent="0.3">
      <c r="A20940" s="33" t="s">
        <v>128</v>
      </c>
      <c r="B20940" s="33" t="s">
        <v>53</v>
      </c>
      <c r="C20940" s="33">
        <v>90000</v>
      </c>
      <c r="D20940" s="33" t="s">
        <v>5152</v>
      </c>
      <c r="E20940" t="str">
        <f t="shared" si="331"/>
        <v>$75K-$100K</v>
      </c>
    </row>
    <row r="20941" spans="1:5" x14ac:dyDescent="0.3">
      <c r="A20941" s="33" t="s">
        <v>0</v>
      </c>
      <c r="B20941" s="33" t="s">
        <v>53</v>
      </c>
      <c r="C20941" s="33">
        <v>150000</v>
      </c>
      <c r="D20941" s="33" t="s">
        <v>5367</v>
      </c>
      <c r="E20941" t="str">
        <f t="shared" si="331"/>
        <v>$125K-$200K</v>
      </c>
    </row>
    <row r="20942" spans="1:5" x14ac:dyDescent="0.3">
      <c r="A20942" s="33" t="s">
        <v>0</v>
      </c>
      <c r="B20942" s="33" t="s">
        <v>53</v>
      </c>
      <c r="C20942" s="33">
        <v>132368</v>
      </c>
      <c r="D20942" s="33" t="s">
        <v>7459</v>
      </c>
      <c r="E20942" t="str">
        <f t="shared" si="331"/>
        <v>$125K-$200K</v>
      </c>
    </row>
    <row r="20943" spans="1:5" x14ac:dyDescent="0.3">
      <c r="A20943" s="33" t="s">
        <v>0</v>
      </c>
      <c r="B20943" s="33" t="s">
        <v>53</v>
      </c>
      <c r="C20943" s="33">
        <v>151650</v>
      </c>
      <c r="D20943" s="33" t="s">
        <v>1136</v>
      </c>
      <c r="E20943" t="str">
        <f t="shared" si="331"/>
        <v>$125K-$200K</v>
      </c>
    </row>
    <row r="20944" spans="1:5" x14ac:dyDescent="0.3">
      <c r="A20944" s="33" t="s">
        <v>2</v>
      </c>
      <c r="B20944" s="33" t="s">
        <v>53</v>
      </c>
      <c r="C20944" s="33"/>
      <c r="D20944" s="33" t="s">
        <v>3861</v>
      </c>
      <c r="E20944" t="str">
        <f t="shared" si="331"/>
        <v>No Data</v>
      </c>
    </row>
    <row r="20945" spans="1:5" x14ac:dyDescent="0.3">
      <c r="A20945" s="33" t="s">
        <v>0</v>
      </c>
      <c r="B20945" s="33" t="s">
        <v>53</v>
      </c>
      <c r="C20945" s="33">
        <v>120000</v>
      </c>
      <c r="D20945" s="33" t="s">
        <v>479</v>
      </c>
      <c r="E20945" t="str">
        <f t="shared" si="331"/>
        <v>$100K-$125K</v>
      </c>
    </row>
    <row r="20946" spans="1:5" x14ac:dyDescent="0.3">
      <c r="A20946" s="33" t="s">
        <v>126</v>
      </c>
      <c r="B20946" s="33" t="s">
        <v>53</v>
      </c>
      <c r="C20946" s="33"/>
      <c r="D20946" s="33" t="s">
        <v>592</v>
      </c>
      <c r="E20946" t="str">
        <f t="shared" si="331"/>
        <v>No Data</v>
      </c>
    </row>
    <row r="20947" spans="1:5" x14ac:dyDescent="0.3">
      <c r="A20947" s="33" t="s">
        <v>2</v>
      </c>
      <c r="B20947" s="33" t="s">
        <v>53</v>
      </c>
      <c r="C20947" s="33">
        <v>80000</v>
      </c>
      <c r="D20947" s="33" t="s">
        <v>2485</v>
      </c>
      <c r="E20947" t="str">
        <f t="shared" si="331"/>
        <v>$75K-$100K</v>
      </c>
    </row>
    <row r="20948" spans="1:5" x14ac:dyDescent="0.3">
      <c r="A20948" s="33" t="s">
        <v>52</v>
      </c>
      <c r="B20948" s="33" t="s">
        <v>108</v>
      </c>
      <c r="C20948" s="33">
        <v>63000</v>
      </c>
      <c r="D20948" s="33" t="s">
        <v>3398</v>
      </c>
      <c r="E20948" t="str">
        <f t="shared" si="331"/>
        <v>&lt;$75K</v>
      </c>
    </row>
    <row r="20949" spans="1:5" x14ac:dyDescent="0.3">
      <c r="A20949" s="33" t="s">
        <v>2</v>
      </c>
      <c r="B20949" s="33" t="s">
        <v>53</v>
      </c>
      <c r="C20949" s="33"/>
      <c r="D20949" s="33" t="s">
        <v>4086</v>
      </c>
      <c r="E20949" t="str">
        <f t="shared" si="331"/>
        <v>No Data</v>
      </c>
    </row>
    <row r="20950" spans="1:5" x14ac:dyDescent="0.3">
      <c r="A20950" s="33" t="s">
        <v>125</v>
      </c>
      <c r="B20950" s="33" t="s">
        <v>53</v>
      </c>
      <c r="C20950" s="33">
        <v>117200</v>
      </c>
      <c r="D20950" s="33" t="s">
        <v>476</v>
      </c>
      <c r="E20950" t="str">
        <f t="shared" si="331"/>
        <v>$100K-$125K</v>
      </c>
    </row>
    <row r="20951" spans="1:5" x14ac:dyDescent="0.3">
      <c r="A20951" s="33" t="s">
        <v>1</v>
      </c>
      <c r="B20951" s="33" t="s">
        <v>53</v>
      </c>
      <c r="C20951" s="33">
        <v>44408.5</v>
      </c>
      <c r="D20951" s="33" t="s">
        <v>7460</v>
      </c>
      <c r="E20951" t="str">
        <f t="shared" si="331"/>
        <v>&lt;$75K</v>
      </c>
    </row>
    <row r="20952" spans="1:5" x14ac:dyDescent="0.3">
      <c r="A20952" s="33" t="s">
        <v>0</v>
      </c>
      <c r="B20952" s="33" t="s">
        <v>53</v>
      </c>
      <c r="C20952" s="33"/>
      <c r="D20952" s="33" t="s">
        <v>268</v>
      </c>
      <c r="E20952" t="str">
        <f t="shared" si="331"/>
        <v>No Data</v>
      </c>
    </row>
    <row r="20953" spans="1:5" x14ac:dyDescent="0.3">
      <c r="A20953" s="33" t="s">
        <v>0</v>
      </c>
      <c r="B20953" s="33" t="s">
        <v>53</v>
      </c>
      <c r="C20953" s="33"/>
      <c r="D20953" s="33" t="s">
        <v>258</v>
      </c>
      <c r="E20953" t="str">
        <f t="shared" si="331"/>
        <v>No Data</v>
      </c>
    </row>
    <row r="20954" spans="1:5" x14ac:dyDescent="0.3">
      <c r="A20954" s="33" t="s">
        <v>52</v>
      </c>
      <c r="B20954" s="33" t="s">
        <v>53</v>
      </c>
      <c r="C20954" s="33">
        <v>125000</v>
      </c>
      <c r="D20954" s="33" t="s">
        <v>1011</v>
      </c>
      <c r="E20954" t="str">
        <f t="shared" si="331"/>
        <v>$100K-$125K</v>
      </c>
    </row>
    <row r="20955" spans="1:5" x14ac:dyDescent="0.3">
      <c r="A20955" s="33" t="s">
        <v>0</v>
      </c>
      <c r="B20955" s="33" t="s">
        <v>53</v>
      </c>
      <c r="C20955" s="33">
        <v>136500</v>
      </c>
      <c r="D20955" s="33" t="s">
        <v>1482</v>
      </c>
      <c r="E20955" t="str">
        <f t="shared" si="331"/>
        <v>$125K-$200K</v>
      </c>
    </row>
    <row r="20956" spans="1:5" x14ac:dyDescent="0.3">
      <c r="A20956" s="33" t="s">
        <v>2</v>
      </c>
      <c r="B20956" s="33" t="s">
        <v>53</v>
      </c>
      <c r="C20956" s="33">
        <v>114184</v>
      </c>
      <c r="D20956" s="33" t="s">
        <v>7461</v>
      </c>
      <c r="E20956" t="str">
        <f t="shared" si="331"/>
        <v>$100K-$125K</v>
      </c>
    </row>
    <row r="20957" spans="1:5" x14ac:dyDescent="0.3">
      <c r="A20957" s="33" t="s">
        <v>2</v>
      </c>
      <c r="B20957" s="33" t="s">
        <v>73</v>
      </c>
      <c r="C20957" s="33">
        <v>100500</v>
      </c>
      <c r="D20957" s="33" t="s">
        <v>1732</v>
      </c>
      <c r="E20957" t="str">
        <f t="shared" si="331"/>
        <v>$100K-$125K</v>
      </c>
    </row>
    <row r="20958" spans="1:5" x14ac:dyDescent="0.3">
      <c r="A20958" s="33" t="s">
        <v>4</v>
      </c>
      <c r="B20958" s="33" t="s">
        <v>53</v>
      </c>
      <c r="C20958" s="33">
        <v>288500</v>
      </c>
      <c r="D20958" s="33" t="s">
        <v>225</v>
      </c>
      <c r="E20958" t="str">
        <f t="shared" si="331"/>
        <v>&gt;$200K</v>
      </c>
    </row>
    <row r="20959" spans="1:5" x14ac:dyDescent="0.3">
      <c r="A20959" s="33" t="s">
        <v>0</v>
      </c>
      <c r="B20959" s="33" t="s">
        <v>54</v>
      </c>
      <c r="C20959" s="33">
        <v>170000</v>
      </c>
      <c r="D20959" s="33" t="s">
        <v>301</v>
      </c>
      <c r="E20959" t="str">
        <f t="shared" si="331"/>
        <v>$125K-$200K</v>
      </c>
    </row>
    <row r="20960" spans="1:5" x14ac:dyDescent="0.3">
      <c r="A20960" s="33" t="s">
        <v>0</v>
      </c>
      <c r="B20960" s="33" t="s">
        <v>53</v>
      </c>
      <c r="C20960" s="33"/>
      <c r="D20960" s="33" t="s">
        <v>7462</v>
      </c>
      <c r="E20960" t="str">
        <f t="shared" si="331"/>
        <v>No Data</v>
      </c>
    </row>
    <row r="20961" spans="1:5" x14ac:dyDescent="0.3">
      <c r="A20961" s="33" t="s">
        <v>2</v>
      </c>
      <c r="B20961" s="33" t="s">
        <v>53</v>
      </c>
      <c r="C20961" s="33">
        <v>140000</v>
      </c>
      <c r="D20961" s="33" t="s">
        <v>4465</v>
      </c>
      <c r="E20961" t="str">
        <f t="shared" si="331"/>
        <v>$125K-$200K</v>
      </c>
    </row>
    <row r="20962" spans="1:5" x14ac:dyDescent="0.3">
      <c r="A20962" s="33" t="s">
        <v>2</v>
      </c>
      <c r="B20962" s="33" t="s">
        <v>54</v>
      </c>
      <c r="C20962" s="33">
        <v>53967</v>
      </c>
      <c r="D20962" s="33" t="s">
        <v>7463</v>
      </c>
      <c r="E20962" t="str">
        <f t="shared" si="331"/>
        <v>&lt;$75K</v>
      </c>
    </row>
    <row r="20963" spans="1:5" x14ac:dyDescent="0.3">
      <c r="A20963" s="33" t="s">
        <v>4</v>
      </c>
      <c r="B20963" s="33" t="s">
        <v>78</v>
      </c>
      <c r="C20963" s="33"/>
      <c r="D20963" s="33" t="s">
        <v>366</v>
      </c>
      <c r="E20963" t="str">
        <f t="shared" si="331"/>
        <v>No Data</v>
      </c>
    </row>
    <row r="20964" spans="1:5" x14ac:dyDescent="0.3">
      <c r="A20964" s="33" t="s">
        <v>0</v>
      </c>
      <c r="B20964" s="33" t="s">
        <v>53</v>
      </c>
      <c r="C20964" s="33">
        <v>135000</v>
      </c>
      <c r="D20964" s="33" t="s">
        <v>7438</v>
      </c>
      <c r="E20964" t="str">
        <f t="shared" si="331"/>
        <v>$125K-$200K</v>
      </c>
    </row>
    <row r="20965" spans="1:5" x14ac:dyDescent="0.3">
      <c r="A20965" s="33" t="s">
        <v>4</v>
      </c>
      <c r="B20965" s="33" t="s">
        <v>53</v>
      </c>
      <c r="C20965" s="33">
        <v>135000</v>
      </c>
      <c r="D20965" s="33" t="s">
        <v>265</v>
      </c>
      <c r="E20965" t="str">
        <f t="shared" si="331"/>
        <v>$125K-$200K</v>
      </c>
    </row>
    <row r="20966" spans="1:5" x14ac:dyDescent="0.3">
      <c r="A20966" s="33" t="s">
        <v>0</v>
      </c>
      <c r="B20966" s="33" t="s">
        <v>53</v>
      </c>
      <c r="C20966" s="33">
        <v>175000</v>
      </c>
      <c r="D20966" s="33" t="s">
        <v>238</v>
      </c>
      <c r="E20966" t="str">
        <f t="shared" si="331"/>
        <v>$125K-$200K</v>
      </c>
    </row>
    <row r="20967" spans="1:5" x14ac:dyDescent="0.3">
      <c r="A20967" s="33" t="s">
        <v>126</v>
      </c>
      <c r="B20967" s="33" t="s">
        <v>53</v>
      </c>
      <c r="C20967" s="33"/>
      <c r="D20967" s="33" t="s">
        <v>281</v>
      </c>
      <c r="E20967" t="str">
        <f t="shared" si="331"/>
        <v>No Data</v>
      </c>
    </row>
    <row r="20968" spans="1:5" x14ac:dyDescent="0.3">
      <c r="A20968" s="33" t="s">
        <v>0</v>
      </c>
      <c r="B20968" s="33" t="s">
        <v>53</v>
      </c>
      <c r="C20968" s="33">
        <v>150000</v>
      </c>
      <c r="D20968" s="33" t="s">
        <v>3716</v>
      </c>
      <c r="E20968" t="str">
        <f t="shared" si="331"/>
        <v>$125K-$200K</v>
      </c>
    </row>
    <row r="20969" spans="1:5" x14ac:dyDescent="0.3">
      <c r="A20969" s="33" t="s">
        <v>2</v>
      </c>
      <c r="B20969" s="33" t="s">
        <v>53</v>
      </c>
      <c r="C20969" s="33">
        <v>96725</v>
      </c>
      <c r="D20969" s="33" t="s">
        <v>609</v>
      </c>
      <c r="E20969" t="str">
        <f t="shared" si="331"/>
        <v>$75K-$100K</v>
      </c>
    </row>
    <row r="20970" spans="1:5" x14ac:dyDescent="0.3">
      <c r="A20970" s="33" t="s">
        <v>129</v>
      </c>
      <c r="B20970" s="33" t="s">
        <v>81</v>
      </c>
      <c r="C20970" s="33">
        <v>125000</v>
      </c>
      <c r="D20970" s="33" t="s">
        <v>369</v>
      </c>
      <c r="E20970" t="str">
        <f t="shared" si="331"/>
        <v>$100K-$125K</v>
      </c>
    </row>
    <row r="20971" spans="1:5" x14ac:dyDescent="0.3">
      <c r="A20971" s="33" t="s">
        <v>0</v>
      </c>
      <c r="B20971" s="33" t="s">
        <v>54</v>
      </c>
      <c r="C20971" s="33">
        <v>90000</v>
      </c>
      <c r="D20971" s="33" t="s">
        <v>3733</v>
      </c>
      <c r="E20971" t="str">
        <f t="shared" si="331"/>
        <v>$75K-$100K</v>
      </c>
    </row>
    <row r="20972" spans="1:5" x14ac:dyDescent="0.3">
      <c r="A20972" s="33" t="s">
        <v>1</v>
      </c>
      <c r="B20972" s="33" t="s">
        <v>53</v>
      </c>
      <c r="C20972" s="33">
        <v>130000</v>
      </c>
      <c r="D20972" s="33" t="s">
        <v>373</v>
      </c>
      <c r="E20972" t="str">
        <f t="shared" si="331"/>
        <v>$125K-$200K</v>
      </c>
    </row>
    <row r="20973" spans="1:5" x14ac:dyDescent="0.3">
      <c r="A20973" s="33" t="s">
        <v>0</v>
      </c>
      <c r="B20973" s="33" t="s">
        <v>53</v>
      </c>
      <c r="C20973" s="33">
        <v>160000</v>
      </c>
      <c r="D20973" s="33" t="s">
        <v>230</v>
      </c>
      <c r="E20973" t="str">
        <f t="shared" si="331"/>
        <v>$125K-$200K</v>
      </c>
    </row>
    <row r="20974" spans="1:5" x14ac:dyDescent="0.3">
      <c r="A20974" s="33" t="s">
        <v>2</v>
      </c>
      <c r="B20974" s="33" t="s">
        <v>53</v>
      </c>
      <c r="C20974" s="33"/>
      <c r="D20974" s="33" t="s">
        <v>7464</v>
      </c>
      <c r="E20974" t="str">
        <f t="shared" si="331"/>
        <v>No Data</v>
      </c>
    </row>
    <row r="20975" spans="1:5" x14ac:dyDescent="0.3">
      <c r="A20975" s="33" t="s">
        <v>0</v>
      </c>
      <c r="B20975" s="33" t="s">
        <v>53</v>
      </c>
      <c r="C20975" s="33">
        <v>47347.5390625</v>
      </c>
      <c r="D20975" s="33" t="s">
        <v>2644</v>
      </c>
      <c r="E20975" t="str">
        <f t="shared" si="331"/>
        <v>&lt;$75K</v>
      </c>
    </row>
    <row r="20976" spans="1:5" x14ac:dyDescent="0.3">
      <c r="A20976" s="33" t="s">
        <v>2</v>
      </c>
      <c r="B20976" s="33" t="s">
        <v>53</v>
      </c>
      <c r="C20976" s="33">
        <v>70000</v>
      </c>
      <c r="D20976" s="33" t="s">
        <v>7465</v>
      </c>
      <c r="E20976" t="str">
        <f t="shared" si="331"/>
        <v>&lt;$75K</v>
      </c>
    </row>
    <row r="20977" spans="1:5" x14ac:dyDescent="0.3">
      <c r="A20977" s="33" t="s">
        <v>2</v>
      </c>
      <c r="B20977" s="33" t="s">
        <v>53</v>
      </c>
      <c r="C20977" s="33"/>
      <c r="D20977" s="33" t="s">
        <v>912</v>
      </c>
      <c r="E20977" t="str">
        <f t="shared" si="331"/>
        <v>No Data</v>
      </c>
    </row>
    <row r="20978" spans="1:5" x14ac:dyDescent="0.3">
      <c r="A20978" s="33" t="s">
        <v>2</v>
      </c>
      <c r="B20978" s="33" t="s">
        <v>53</v>
      </c>
      <c r="C20978" s="33"/>
      <c r="D20978" s="33" t="s">
        <v>926</v>
      </c>
      <c r="E20978" t="str">
        <f t="shared" si="331"/>
        <v>No Data</v>
      </c>
    </row>
    <row r="20979" spans="1:5" x14ac:dyDescent="0.3">
      <c r="A20979" s="33" t="s">
        <v>0</v>
      </c>
      <c r="B20979" s="33" t="s">
        <v>53</v>
      </c>
      <c r="C20979" s="33">
        <v>136500</v>
      </c>
      <c r="D20979" s="33" t="s">
        <v>1482</v>
      </c>
      <c r="E20979" t="str">
        <f t="shared" si="331"/>
        <v>$125K-$200K</v>
      </c>
    </row>
    <row r="20980" spans="1:5" x14ac:dyDescent="0.3">
      <c r="A20980" s="33" t="s">
        <v>128</v>
      </c>
      <c r="B20980" s="33" t="s">
        <v>53</v>
      </c>
      <c r="C20980" s="33">
        <v>90000</v>
      </c>
      <c r="D20980" s="33" t="s">
        <v>7466</v>
      </c>
      <c r="E20980" t="str">
        <f t="shared" si="331"/>
        <v>$75K-$100K</v>
      </c>
    </row>
    <row r="20981" spans="1:5" x14ac:dyDescent="0.3">
      <c r="A20981" s="33" t="s">
        <v>2</v>
      </c>
      <c r="B20981" s="33" t="s">
        <v>81</v>
      </c>
      <c r="C20981" s="33">
        <v>105000</v>
      </c>
      <c r="D20981" s="33" t="s">
        <v>2228</v>
      </c>
      <c r="E20981" t="str">
        <f t="shared" si="331"/>
        <v>$100K-$125K</v>
      </c>
    </row>
    <row r="20982" spans="1:5" x14ac:dyDescent="0.3">
      <c r="A20982" s="33" t="s">
        <v>4</v>
      </c>
      <c r="B20982" s="33" t="s">
        <v>81</v>
      </c>
      <c r="C20982" s="33">
        <v>90000</v>
      </c>
      <c r="D20982" s="33" t="s">
        <v>1836</v>
      </c>
      <c r="E20982" t="str">
        <f t="shared" si="331"/>
        <v>$75K-$100K</v>
      </c>
    </row>
    <row r="20983" spans="1:5" x14ac:dyDescent="0.3">
      <c r="A20983" s="33" t="s">
        <v>125</v>
      </c>
      <c r="B20983" s="33" t="s">
        <v>53</v>
      </c>
      <c r="C20983" s="33"/>
      <c r="D20983" s="33" t="s">
        <v>3564</v>
      </c>
      <c r="E20983" t="str">
        <f t="shared" si="331"/>
        <v>No Data</v>
      </c>
    </row>
    <row r="20984" spans="1:5" x14ac:dyDescent="0.3">
      <c r="A20984" s="33" t="s">
        <v>0</v>
      </c>
      <c r="B20984" s="33" t="s">
        <v>53</v>
      </c>
      <c r="C20984" s="33"/>
      <c r="D20984" s="33" t="s">
        <v>2260</v>
      </c>
      <c r="E20984" t="str">
        <f t="shared" si="331"/>
        <v>No Data</v>
      </c>
    </row>
    <row r="20985" spans="1:5" x14ac:dyDescent="0.3">
      <c r="A20985" s="33" t="s">
        <v>0</v>
      </c>
      <c r="B20985" s="33" t="s">
        <v>124</v>
      </c>
      <c r="C20985" s="33">
        <v>50400</v>
      </c>
      <c r="D20985" s="33" t="s">
        <v>211</v>
      </c>
      <c r="E20985" t="str">
        <f t="shared" si="331"/>
        <v>&lt;$75K</v>
      </c>
    </row>
    <row r="20986" spans="1:5" x14ac:dyDescent="0.3">
      <c r="A20986" s="33" t="s">
        <v>0</v>
      </c>
      <c r="B20986" s="33" t="s">
        <v>67</v>
      </c>
      <c r="C20986" s="33">
        <v>157500</v>
      </c>
      <c r="D20986" s="33" t="s">
        <v>913</v>
      </c>
      <c r="E20986" t="str">
        <f t="shared" si="331"/>
        <v>$125K-$200K</v>
      </c>
    </row>
    <row r="20987" spans="1:5" x14ac:dyDescent="0.3">
      <c r="A20987" s="33" t="s">
        <v>4</v>
      </c>
      <c r="B20987" s="33" t="s">
        <v>53</v>
      </c>
      <c r="C20987" s="33">
        <v>120000</v>
      </c>
      <c r="D20987" s="33" t="s">
        <v>7467</v>
      </c>
      <c r="E20987" t="str">
        <f t="shared" si="331"/>
        <v>$100K-$125K</v>
      </c>
    </row>
    <row r="20988" spans="1:5" x14ac:dyDescent="0.3">
      <c r="A20988" s="33" t="s">
        <v>2</v>
      </c>
      <c r="B20988" s="33" t="s">
        <v>53</v>
      </c>
      <c r="C20988" s="33"/>
      <c r="D20988" s="33" t="s">
        <v>5502</v>
      </c>
      <c r="E20988" t="str">
        <f t="shared" si="331"/>
        <v>No Data</v>
      </c>
    </row>
    <row r="20989" spans="1:5" x14ac:dyDescent="0.3">
      <c r="A20989" s="33" t="s">
        <v>128</v>
      </c>
      <c r="B20989" s="33" t="s">
        <v>54</v>
      </c>
      <c r="C20989" s="33">
        <v>175000</v>
      </c>
      <c r="D20989" s="33" t="s">
        <v>2512</v>
      </c>
      <c r="E20989" t="str">
        <f t="shared" si="331"/>
        <v>$125K-$200K</v>
      </c>
    </row>
    <row r="20990" spans="1:5" x14ac:dyDescent="0.3">
      <c r="A20990" s="33" t="s">
        <v>0</v>
      </c>
      <c r="B20990" s="33" t="s">
        <v>53</v>
      </c>
      <c r="C20990" s="33"/>
      <c r="D20990" s="33" t="s">
        <v>7093</v>
      </c>
      <c r="E20990" t="str">
        <f t="shared" si="331"/>
        <v>No Data</v>
      </c>
    </row>
    <row r="20991" spans="1:5" x14ac:dyDescent="0.3">
      <c r="A20991" s="33" t="s">
        <v>0</v>
      </c>
      <c r="B20991" s="33" t="s">
        <v>53</v>
      </c>
      <c r="C20991" s="33">
        <v>152650</v>
      </c>
      <c r="D20991" s="33" t="s">
        <v>299</v>
      </c>
      <c r="E20991" t="str">
        <f t="shared" si="331"/>
        <v>$125K-$200K</v>
      </c>
    </row>
    <row r="20992" spans="1:5" x14ac:dyDescent="0.3">
      <c r="A20992" s="33" t="s">
        <v>2</v>
      </c>
      <c r="B20992" s="33" t="s">
        <v>53</v>
      </c>
      <c r="C20992" s="33">
        <v>105000</v>
      </c>
      <c r="D20992" s="33" t="s">
        <v>4763</v>
      </c>
      <c r="E20992" t="str">
        <f t="shared" si="331"/>
        <v>$100K-$125K</v>
      </c>
    </row>
    <row r="20993" spans="1:5" x14ac:dyDescent="0.3">
      <c r="A20993" s="33" t="s">
        <v>2</v>
      </c>
      <c r="B20993" s="33" t="s">
        <v>53</v>
      </c>
      <c r="C20993" s="33"/>
      <c r="D20993" s="33" t="s">
        <v>926</v>
      </c>
      <c r="E20993" t="str">
        <f t="shared" si="331"/>
        <v>No Data</v>
      </c>
    </row>
    <row r="20994" spans="1:5" x14ac:dyDescent="0.3">
      <c r="A20994" s="33" t="s">
        <v>2</v>
      </c>
      <c r="B20994" s="33" t="s">
        <v>53</v>
      </c>
      <c r="C20994" s="33"/>
      <c r="D20994" s="33" t="s">
        <v>238</v>
      </c>
      <c r="E20994" t="str">
        <f t="shared" si="331"/>
        <v>No Data</v>
      </c>
    </row>
    <row r="20995" spans="1:5" x14ac:dyDescent="0.3">
      <c r="A20995" s="33" t="s">
        <v>2</v>
      </c>
      <c r="B20995" s="33" t="s">
        <v>53</v>
      </c>
      <c r="C20995" s="33">
        <v>67500</v>
      </c>
      <c r="D20995" s="33" t="s">
        <v>520</v>
      </c>
      <c r="E20995" t="str">
        <f t="shared" ref="E20995:E21058" si="332">_xlfn.XLOOKUP(C20995,$H$16:$H$21,$G$16:$G$21,,1)</f>
        <v>&lt;$75K</v>
      </c>
    </row>
    <row r="20996" spans="1:5" x14ac:dyDescent="0.3">
      <c r="A20996" s="33" t="s">
        <v>4</v>
      </c>
      <c r="B20996" s="33" t="s">
        <v>53</v>
      </c>
      <c r="C20996" s="33">
        <v>125000</v>
      </c>
      <c r="D20996" s="33" t="s">
        <v>364</v>
      </c>
      <c r="E20996" t="str">
        <f t="shared" si="332"/>
        <v>$100K-$125K</v>
      </c>
    </row>
    <row r="20997" spans="1:5" x14ac:dyDescent="0.3">
      <c r="A20997" s="33" t="s">
        <v>126</v>
      </c>
      <c r="B20997" s="33" t="s">
        <v>53</v>
      </c>
      <c r="C20997" s="33"/>
      <c r="D20997" s="33" t="s">
        <v>7468</v>
      </c>
      <c r="E20997" t="str">
        <f t="shared" si="332"/>
        <v>No Data</v>
      </c>
    </row>
    <row r="20998" spans="1:5" x14ac:dyDescent="0.3">
      <c r="A20998" s="33" t="s">
        <v>0</v>
      </c>
      <c r="B20998" s="33" t="s">
        <v>53</v>
      </c>
      <c r="C20998" s="33">
        <v>157500</v>
      </c>
      <c r="D20998" s="33" t="s">
        <v>7469</v>
      </c>
      <c r="E20998" t="str">
        <f t="shared" si="332"/>
        <v>$125K-$200K</v>
      </c>
    </row>
    <row r="20999" spans="1:5" x14ac:dyDescent="0.3">
      <c r="A20999" s="33" t="s">
        <v>128</v>
      </c>
      <c r="B20999" s="33" t="s">
        <v>54</v>
      </c>
      <c r="C20999" s="33">
        <v>151000</v>
      </c>
      <c r="D20999" s="33" t="s">
        <v>7470</v>
      </c>
      <c r="E20999" t="str">
        <f t="shared" si="332"/>
        <v>$125K-$200K</v>
      </c>
    </row>
    <row r="21000" spans="1:5" x14ac:dyDescent="0.3">
      <c r="A21000" s="33" t="s">
        <v>2</v>
      </c>
      <c r="B21000" s="33" t="s">
        <v>53</v>
      </c>
      <c r="C21000" s="33">
        <v>81167</v>
      </c>
      <c r="D21000" s="33" t="s">
        <v>6245</v>
      </c>
      <c r="E21000" t="str">
        <f t="shared" si="332"/>
        <v>$75K-$100K</v>
      </c>
    </row>
    <row r="21001" spans="1:5" x14ac:dyDescent="0.3">
      <c r="A21001" s="33" t="s">
        <v>2</v>
      </c>
      <c r="B21001" s="33" t="s">
        <v>53</v>
      </c>
      <c r="C21001" s="33">
        <v>82500</v>
      </c>
      <c r="D21001" s="33" t="s">
        <v>7471</v>
      </c>
      <c r="E21001" t="str">
        <f t="shared" si="332"/>
        <v>$75K-$100K</v>
      </c>
    </row>
    <row r="21002" spans="1:5" x14ac:dyDescent="0.3">
      <c r="A21002" s="33" t="s">
        <v>126</v>
      </c>
      <c r="B21002" s="33" t="s">
        <v>53</v>
      </c>
      <c r="C21002" s="33">
        <v>145000</v>
      </c>
      <c r="D21002" s="33" t="s">
        <v>7472</v>
      </c>
      <c r="E21002" t="str">
        <f t="shared" si="332"/>
        <v>$125K-$200K</v>
      </c>
    </row>
    <row r="21003" spans="1:5" x14ac:dyDescent="0.3">
      <c r="A21003" s="33" t="s">
        <v>0</v>
      </c>
      <c r="B21003" s="33" t="s">
        <v>54</v>
      </c>
      <c r="C21003" s="33"/>
      <c r="D21003" s="33" t="s">
        <v>258</v>
      </c>
      <c r="E21003" t="str">
        <f t="shared" si="332"/>
        <v>No Data</v>
      </c>
    </row>
    <row r="21004" spans="1:5" x14ac:dyDescent="0.3">
      <c r="A21004" s="33" t="s">
        <v>2</v>
      </c>
      <c r="B21004" s="33" t="s">
        <v>53</v>
      </c>
      <c r="C21004" s="33">
        <v>60000</v>
      </c>
      <c r="D21004" s="33" t="s">
        <v>7473</v>
      </c>
      <c r="E21004" t="str">
        <f t="shared" si="332"/>
        <v>&lt;$75K</v>
      </c>
    </row>
    <row r="21005" spans="1:5" x14ac:dyDescent="0.3">
      <c r="A21005" s="33" t="s">
        <v>0</v>
      </c>
      <c r="B21005" s="33" t="s">
        <v>54</v>
      </c>
      <c r="C21005" s="33">
        <v>113269.5</v>
      </c>
      <c r="D21005" s="33" t="s">
        <v>1324</v>
      </c>
      <c r="E21005" t="str">
        <f t="shared" si="332"/>
        <v>$100K-$125K</v>
      </c>
    </row>
    <row r="21006" spans="1:5" x14ac:dyDescent="0.3">
      <c r="A21006" s="33" t="s">
        <v>0</v>
      </c>
      <c r="B21006" s="33" t="s">
        <v>72</v>
      </c>
      <c r="C21006" s="33">
        <v>157500</v>
      </c>
      <c r="D21006" s="33" t="s">
        <v>2625</v>
      </c>
      <c r="E21006" t="str">
        <f t="shared" si="332"/>
        <v>$125K-$200K</v>
      </c>
    </row>
    <row r="21007" spans="1:5" x14ac:dyDescent="0.3">
      <c r="A21007" s="33" t="s">
        <v>52</v>
      </c>
      <c r="B21007" s="33" t="s">
        <v>70</v>
      </c>
      <c r="C21007" s="33">
        <v>153500</v>
      </c>
      <c r="D21007" s="33" t="s">
        <v>1172</v>
      </c>
      <c r="E21007" t="str">
        <f t="shared" si="332"/>
        <v>$125K-$200K</v>
      </c>
    </row>
    <row r="21008" spans="1:5" x14ac:dyDescent="0.3">
      <c r="A21008" s="33" t="s">
        <v>128</v>
      </c>
      <c r="B21008" s="33" t="s">
        <v>53</v>
      </c>
      <c r="C21008" s="33"/>
      <c r="D21008" s="33" t="s">
        <v>7474</v>
      </c>
      <c r="E21008" t="str">
        <f t="shared" si="332"/>
        <v>No Data</v>
      </c>
    </row>
    <row r="21009" spans="1:5" x14ac:dyDescent="0.3">
      <c r="A21009" s="33" t="s">
        <v>0</v>
      </c>
      <c r="B21009" s="33" t="s">
        <v>53</v>
      </c>
      <c r="C21009" s="33">
        <v>85000</v>
      </c>
      <c r="D21009" s="33" t="s">
        <v>7475</v>
      </c>
      <c r="E21009" t="str">
        <f t="shared" si="332"/>
        <v>$75K-$100K</v>
      </c>
    </row>
    <row r="21010" spans="1:5" x14ac:dyDescent="0.3">
      <c r="A21010" s="33" t="s">
        <v>2</v>
      </c>
      <c r="B21010" s="33" t="s">
        <v>53</v>
      </c>
      <c r="C21010" s="33"/>
      <c r="D21010" s="33" t="s">
        <v>1397</v>
      </c>
      <c r="E21010" t="str">
        <f t="shared" si="332"/>
        <v>No Data</v>
      </c>
    </row>
    <row r="21011" spans="1:5" x14ac:dyDescent="0.3">
      <c r="A21011" s="33" t="s">
        <v>2</v>
      </c>
      <c r="B21011" s="33" t="s">
        <v>53</v>
      </c>
      <c r="C21011" s="33"/>
      <c r="D21011" s="33" t="s">
        <v>268</v>
      </c>
      <c r="E21011" t="str">
        <f t="shared" si="332"/>
        <v>No Data</v>
      </c>
    </row>
    <row r="21012" spans="1:5" x14ac:dyDescent="0.3">
      <c r="A21012" s="33" t="s">
        <v>128</v>
      </c>
      <c r="B21012" s="33" t="s">
        <v>53</v>
      </c>
      <c r="C21012" s="33">
        <v>150000</v>
      </c>
      <c r="D21012" s="33" t="s">
        <v>242</v>
      </c>
      <c r="E21012" t="str">
        <f t="shared" si="332"/>
        <v>$125K-$200K</v>
      </c>
    </row>
    <row r="21013" spans="1:5" x14ac:dyDescent="0.3">
      <c r="A21013" s="33" t="s">
        <v>4</v>
      </c>
      <c r="B21013" s="33" t="s">
        <v>88</v>
      </c>
      <c r="C21013" s="33">
        <v>147500</v>
      </c>
      <c r="D21013" s="33" t="s">
        <v>4416</v>
      </c>
      <c r="E21013" t="str">
        <f t="shared" si="332"/>
        <v>$125K-$200K</v>
      </c>
    </row>
    <row r="21014" spans="1:5" x14ac:dyDescent="0.3">
      <c r="A21014" s="33" t="s">
        <v>129</v>
      </c>
      <c r="B21014" s="33" t="s">
        <v>53</v>
      </c>
      <c r="C21014" s="33">
        <v>125000</v>
      </c>
      <c r="D21014" s="33" t="s">
        <v>7476</v>
      </c>
      <c r="E21014" t="str">
        <f t="shared" si="332"/>
        <v>$100K-$125K</v>
      </c>
    </row>
    <row r="21015" spans="1:5" x14ac:dyDescent="0.3">
      <c r="A21015" s="33" t="s">
        <v>128</v>
      </c>
      <c r="B21015" s="33" t="s">
        <v>58</v>
      </c>
      <c r="C21015" s="33">
        <v>157500</v>
      </c>
      <c r="D21015" s="33" t="s">
        <v>3739</v>
      </c>
      <c r="E21015" t="str">
        <f t="shared" si="332"/>
        <v>$125K-$200K</v>
      </c>
    </row>
    <row r="21016" spans="1:5" x14ac:dyDescent="0.3">
      <c r="A21016" s="33" t="s">
        <v>0</v>
      </c>
      <c r="B21016" s="33" t="s">
        <v>53</v>
      </c>
      <c r="C21016" s="33">
        <v>90000</v>
      </c>
      <c r="D21016" s="33" t="s">
        <v>294</v>
      </c>
      <c r="E21016" t="str">
        <f t="shared" si="332"/>
        <v>$75K-$100K</v>
      </c>
    </row>
    <row r="21017" spans="1:5" x14ac:dyDescent="0.3">
      <c r="A21017" s="33" t="s">
        <v>0</v>
      </c>
      <c r="B21017" s="33" t="s">
        <v>54</v>
      </c>
      <c r="C21017" s="33"/>
      <c r="D21017" s="33" t="s">
        <v>7477</v>
      </c>
      <c r="E21017" t="str">
        <f t="shared" si="332"/>
        <v>No Data</v>
      </c>
    </row>
    <row r="21018" spans="1:5" x14ac:dyDescent="0.3">
      <c r="A21018" s="33" t="s">
        <v>4</v>
      </c>
      <c r="B21018" s="33" t="s">
        <v>53</v>
      </c>
      <c r="C21018" s="33"/>
      <c r="D21018" s="33" t="s">
        <v>3395</v>
      </c>
      <c r="E21018" t="str">
        <f t="shared" si="332"/>
        <v>No Data</v>
      </c>
    </row>
    <row r="21019" spans="1:5" x14ac:dyDescent="0.3">
      <c r="A21019" s="33" t="s">
        <v>1</v>
      </c>
      <c r="B21019" s="33" t="s">
        <v>53</v>
      </c>
      <c r="C21019" s="33">
        <v>101029</v>
      </c>
      <c r="D21019" s="33" t="s">
        <v>7041</v>
      </c>
      <c r="E21019" t="str">
        <f t="shared" si="332"/>
        <v>$100K-$125K</v>
      </c>
    </row>
    <row r="21020" spans="1:5" x14ac:dyDescent="0.3">
      <c r="A21020" s="33" t="s">
        <v>0</v>
      </c>
      <c r="B21020" s="33" t="s">
        <v>53</v>
      </c>
      <c r="C21020" s="33"/>
      <c r="D21020" s="33" t="s">
        <v>258</v>
      </c>
      <c r="E21020" t="str">
        <f t="shared" si="332"/>
        <v>No Data</v>
      </c>
    </row>
    <row r="21021" spans="1:5" x14ac:dyDescent="0.3">
      <c r="A21021" s="33" t="s">
        <v>0</v>
      </c>
      <c r="B21021" s="33" t="s">
        <v>53</v>
      </c>
      <c r="C21021" s="33"/>
      <c r="D21021" s="33" t="s">
        <v>258</v>
      </c>
      <c r="E21021" t="str">
        <f t="shared" si="332"/>
        <v>No Data</v>
      </c>
    </row>
    <row r="21022" spans="1:5" x14ac:dyDescent="0.3">
      <c r="A21022" s="33" t="s">
        <v>4</v>
      </c>
      <c r="B21022" s="33" t="s">
        <v>53</v>
      </c>
      <c r="C21022" s="33"/>
      <c r="D21022" s="33" t="s">
        <v>879</v>
      </c>
      <c r="E21022" t="str">
        <f t="shared" si="332"/>
        <v>No Data</v>
      </c>
    </row>
    <row r="21023" spans="1:5" x14ac:dyDescent="0.3">
      <c r="A21023" s="33" t="s">
        <v>2</v>
      </c>
      <c r="B21023" s="33" t="s">
        <v>53</v>
      </c>
      <c r="C21023" s="33">
        <v>125000</v>
      </c>
      <c r="D21023" s="33" t="s">
        <v>2677</v>
      </c>
      <c r="E21023" t="str">
        <f t="shared" si="332"/>
        <v>$100K-$125K</v>
      </c>
    </row>
    <row r="21024" spans="1:5" x14ac:dyDescent="0.3">
      <c r="A21024" s="33" t="s">
        <v>2</v>
      </c>
      <c r="B21024" s="33" t="s">
        <v>53</v>
      </c>
      <c r="C21024" s="33">
        <v>80256.796875</v>
      </c>
      <c r="D21024" s="33" t="s">
        <v>7478</v>
      </c>
      <c r="E21024" t="str">
        <f t="shared" si="332"/>
        <v>$75K-$100K</v>
      </c>
    </row>
    <row r="21025" spans="1:5" x14ac:dyDescent="0.3">
      <c r="A21025" s="33" t="s">
        <v>4</v>
      </c>
      <c r="B21025" s="33" t="s">
        <v>98</v>
      </c>
      <c r="C21025" s="33">
        <v>45000</v>
      </c>
      <c r="D21025" s="33" t="s">
        <v>7479</v>
      </c>
      <c r="E21025" t="str">
        <f t="shared" si="332"/>
        <v>&lt;$75K</v>
      </c>
    </row>
    <row r="21026" spans="1:5" x14ac:dyDescent="0.3">
      <c r="A21026" s="33" t="s">
        <v>0</v>
      </c>
      <c r="B21026" s="33" t="s">
        <v>53</v>
      </c>
      <c r="C21026" s="33">
        <v>210000</v>
      </c>
      <c r="D21026" s="33" t="s">
        <v>2946</v>
      </c>
      <c r="E21026" t="str">
        <f t="shared" si="332"/>
        <v>&gt;$200K</v>
      </c>
    </row>
    <row r="21027" spans="1:5" x14ac:dyDescent="0.3">
      <c r="A21027" s="33" t="s">
        <v>4</v>
      </c>
      <c r="B21027" s="33" t="s">
        <v>54</v>
      </c>
      <c r="C21027" s="33"/>
      <c r="D21027" s="33" t="s">
        <v>7480</v>
      </c>
      <c r="E21027" t="str">
        <f t="shared" si="332"/>
        <v>No Data</v>
      </c>
    </row>
    <row r="21028" spans="1:5" x14ac:dyDescent="0.3">
      <c r="A21028" s="33" t="s">
        <v>2</v>
      </c>
      <c r="B21028" s="33" t="s">
        <v>53</v>
      </c>
      <c r="C21028" s="33"/>
      <c r="D21028" s="33" t="s">
        <v>7481</v>
      </c>
      <c r="E21028" t="str">
        <f t="shared" si="332"/>
        <v>No Data</v>
      </c>
    </row>
    <row r="21029" spans="1:5" x14ac:dyDescent="0.3">
      <c r="A21029" s="33" t="s">
        <v>129</v>
      </c>
      <c r="B21029" s="33" t="s">
        <v>53</v>
      </c>
      <c r="C21029" s="33"/>
      <c r="D21029" s="33" t="s">
        <v>485</v>
      </c>
      <c r="E21029" t="str">
        <f t="shared" si="332"/>
        <v>No Data</v>
      </c>
    </row>
    <row r="21030" spans="1:5" x14ac:dyDescent="0.3">
      <c r="A21030" s="33" t="s">
        <v>52</v>
      </c>
      <c r="B21030" s="33" t="s">
        <v>110</v>
      </c>
      <c r="C21030" s="33">
        <v>185000</v>
      </c>
      <c r="D21030" s="33" t="s">
        <v>1426</v>
      </c>
      <c r="E21030" t="str">
        <f t="shared" si="332"/>
        <v>$125K-$200K</v>
      </c>
    </row>
    <row r="21031" spans="1:5" x14ac:dyDescent="0.3">
      <c r="A21031" s="33" t="s">
        <v>0</v>
      </c>
      <c r="B21031" s="33" t="s">
        <v>53</v>
      </c>
      <c r="C21031" s="33">
        <v>150000</v>
      </c>
      <c r="D21031" s="33" t="s">
        <v>609</v>
      </c>
      <c r="E21031" t="str">
        <f t="shared" si="332"/>
        <v>$125K-$200K</v>
      </c>
    </row>
    <row r="21032" spans="1:5" x14ac:dyDescent="0.3">
      <c r="A21032" s="33" t="s">
        <v>2</v>
      </c>
      <c r="B21032" s="33" t="s">
        <v>53</v>
      </c>
      <c r="C21032" s="33">
        <v>70000</v>
      </c>
      <c r="D21032" s="33" t="s">
        <v>3549</v>
      </c>
      <c r="E21032" t="str">
        <f t="shared" si="332"/>
        <v>&lt;$75K</v>
      </c>
    </row>
    <row r="21033" spans="1:5" x14ac:dyDescent="0.3">
      <c r="A21033" s="33" t="s">
        <v>4</v>
      </c>
      <c r="B21033" s="33" t="s">
        <v>88</v>
      </c>
      <c r="C21033" s="33">
        <v>120000</v>
      </c>
      <c r="D21033" s="33" t="s">
        <v>5304</v>
      </c>
      <c r="E21033" t="str">
        <f t="shared" si="332"/>
        <v>$100K-$125K</v>
      </c>
    </row>
    <row r="21034" spans="1:5" x14ac:dyDescent="0.3">
      <c r="A21034" s="33" t="s">
        <v>4</v>
      </c>
      <c r="B21034" s="33" t="s">
        <v>53</v>
      </c>
      <c r="C21034" s="33"/>
      <c r="D21034" s="33" t="s">
        <v>232</v>
      </c>
      <c r="E21034" t="str">
        <f t="shared" si="332"/>
        <v>No Data</v>
      </c>
    </row>
    <row r="21035" spans="1:5" x14ac:dyDescent="0.3">
      <c r="A21035" s="33" t="s">
        <v>0</v>
      </c>
      <c r="B21035" s="33" t="s">
        <v>53</v>
      </c>
      <c r="C21035" s="33">
        <v>350000</v>
      </c>
      <c r="D21035" s="33" t="s">
        <v>431</v>
      </c>
      <c r="E21035" t="str">
        <f t="shared" si="332"/>
        <v>&gt;$200K</v>
      </c>
    </row>
    <row r="21036" spans="1:5" x14ac:dyDescent="0.3">
      <c r="A21036" s="33" t="s">
        <v>2</v>
      </c>
      <c r="B21036" s="33" t="s">
        <v>80</v>
      </c>
      <c r="C21036" s="33">
        <v>79200</v>
      </c>
      <c r="D21036" s="33" t="s">
        <v>7482</v>
      </c>
      <c r="E21036" t="str">
        <f t="shared" si="332"/>
        <v>$75K-$100K</v>
      </c>
    </row>
    <row r="21037" spans="1:5" x14ac:dyDescent="0.3">
      <c r="A21037" s="33" t="s">
        <v>2</v>
      </c>
      <c r="B21037" s="33" t="s">
        <v>53</v>
      </c>
      <c r="C21037" s="33"/>
      <c r="D21037" s="33" t="s">
        <v>4153</v>
      </c>
      <c r="E21037" t="str">
        <f t="shared" si="332"/>
        <v>No Data</v>
      </c>
    </row>
    <row r="21038" spans="1:5" x14ac:dyDescent="0.3">
      <c r="A21038" s="33" t="s">
        <v>2</v>
      </c>
      <c r="B21038" s="33" t="s">
        <v>53</v>
      </c>
      <c r="C21038" s="33">
        <v>67500</v>
      </c>
      <c r="D21038" s="33" t="s">
        <v>7483</v>
      </c>
      <c r="E21038" t="str">
        <f t="shared" si="332"/>
        <v>&lt;$75K</v>
      </c>
    </row>
    <row r="21039" spans="1:5" x14ac:dyDescent="0.3">
      <c r="A21039" s="33" t="s">
        <v>0</v>
      </c>
      <c r="B21039" s="33" t="s">
        <v>57</v>
      </c>
      <c r="C21039" s="33">
        <v>27000</v>
      </c>
      <c r="D21039" s="33" t="s">
        <v>7484</v>
      </c>
      <c r="E21039" t="str">
        <f t="shared" si="332"/>
        <v>&lt;$75K</v>
      </c>
    </row>
    <row r="21040" spans="1:5" x14ac:dyDescent="0.3">
      <c r="A21040" s="33" t="s">
        <v>2</v>
      </c>
      <c r="B21040" s="33" t="s">
        <v>74</v>
      </c>
      <c r="C21040" s="33">
        <v>111175</v>
      </c>
      <c r="D21040" s="33" t="s">
        <v>7485</v>
      </c>
      <c r="E21040" t="str">
        <f t="shared" si="332"/>
        <v>$100K-$125K</v>
      </c>
    </row>
    <row r="21041" spans="1:5" x14ac:dyDescent="0.3">
      <c r="A21041" s="33" t="s">
        <v>128</v>
      </c>
      <c r="B21041" s="33" t="s">
        <v>53</v>
      </c>
      <c r="C21041" s="33">
        <v>145000</v>
      </c>
      <c r="D21041" s="33" t="s">
        <v>7486</v>
      </c>
      <c r="E21041" t="str">
        <f t="shared" si="332"/>
        <v>$125K-$200K</v>
      </c>
    </row>
    <row r="21042" spans="1:5" x14ac:dyDescent="0.3">
      <c r="A21042" s="33" t="s">
        <v>2</v>
      </c>
      <c r="B21042" s="33" t="s">
        <v>53</v>
      </c>
      <c r="C21042" s="33"/>
      <c r="D21042" s="33" t="s">
        <v>7487</v>
      </c>
      <c r="E21042" t="str">
        <f t="shared" si="332"/>
        <v>No Data</v>
      </c>
    </row>
    <row r="21043" spans="1:5" x14ac:dyDescent="0.3">
      <c r="A21043" s="33" t="s">
        <v>2</v>
      </c>
      <c r="B21043" s="33" t="s">
        <v>53</v>
      </c>
      <c r="C21043" s="33">
        <v>77500</v>
      </c>
      <c r="D21043" s="33" t="s">
        <v>7488</v>
      </c>
      <c r="E21043" t="str">
        <f t="shared" si="332"/>
        <v>$75K-$100K</v>
      </c>
    </row>
    <row r="21044" spans="1:5" x14ac:dyDescent="0.3">
      <c r="A21044" s="33" t="s">
        <v>0</v>
      </c>
      <c r="B21044" s="33" t="s">
        <v>53</v>
      </c>
      <c r="C21044" s="33"/>
      <c r="D21044" s="33" t="s">
        <v>2893</v>
      </c>
      <c r="E21044" t="str">
        <f t="shared" si="332"/>
        <v>No Data</v>
      </c>
    </row>
    <row r="21045" spans="1:5" x14ac:dyDescent="0.3">
      <c r="A21045" s="33" t="s">
        <v>126</v>
      </c>
      <c r="B21045" s="33" t="s">
        <v>53</v>
      </c>
      <c r="C21045" s="33">
        <v>180000</v>
      </c>
      <c r="D21045" s="33" t="s">
        <v>651</v>
      </c>
      <c r="E21045" t="str">
        <f t="shared" si="332"/>
        <v>$125K-$200K</v>
      </c>
    </row>
    <row r="21046" spans="1:5" x14ac:dyDescent="0.3">
      <c r="A21046" s="33" t="s">
        <v>4</v>
      </c>
      <c r="B21046" s="33" t="s">
        <v>88</v>
      </c>
      <c r="C21046" s="33">
        <v>147500</v>
      </c>
      <c r="D21046" s="33" t="s">
        <v>2149</v>
      </c>
      <c r="E21046" t="str">
        <f t="shared" si="332"/>
        <v>$125K-$200K</v>
      </c>
    </row>
    <row r="21047" spans="1:5" x14ac:dyDescent="0.3">
      <c r="A21047" s="33" t="s">
        <v>0</v>
      </c>
      <c r="B21047" s="33" t="s">
        <v>54</v>
      </c>
      <c r="C21047" s="33"/>
      <c r="D21047" s="33" t="s">
        <v>485</v>
      </c>
      <c r="E21047" t="str">
        <f t="shared" si="332"/>
        <v>No Data</v>
      </c>
    </row>
    <row r="21048" spans="1:5" x14ac:dyDescent="0.3">
      <c r="A21048" s="33" t="s">
        <v>2</v>
      </c>
      <c r="B21048" s="33" t="s">
        <v>53</v>
      </c>
      <c r="C21048" s="33">
        <v>82500</v>
      </c>
      <c r="D21048" s="33" t="s">
        <v>520</v>
      </c>
      <c r="E21048" t="str">
        <f t="shared" si="332"/>
        <v>$75K-$100K</v>
      </c>
    </row>
    <row r="21049" spans="1:5" x14ac:dyDescent="0.3">
      <c r="A21049" s="33" t="s">
        <v>2</v>
      </c>
      <c r="B21049" s="33" t="s">
        <v>53</v>
      </c>
      <c r="C21049" s="33">
        <v>150000</v>
      </c>
      <c r="D21049" s="33" t="s">
        <v>1316</v>
      </c>
      <c r="E21049" t="str">
        <f t="shared" si="332"/>
        <v>$125K-$200K</v>
      </c>
    </row>
    <row r="21050" spans="1:5" x14ac:dyDescent="0.3">
      <c r="A21050" s="33" t="s">
        <v>2</v>
      </c>
      <c r="B21050" s="33" t="s">
        <v>81</v>
      </c>
      <c r="C21050" s="33"/>
      <c r="D21050" s="33" t="s">
        <v>7489</v>
      </c>
      <c r="E21050" t="str">
        <f t="shared" si="332"/>
        <v>No Data</v>
      </c>
    </row>
    <row r="21051" spans="1:5" x14ac:dyDescent="0.3">
      <c r="A21051" s="33" t="s">
        <v>2</v>
      </c>
      <c r="B21051" s="33" t="s">
        <v>53</v>
      </c>
      <c r="C21051" s="33"/>
      <c r="D21051" s="33" t="s">
        <v>7490</v>
      </c>
      <c r="E21051" t="str">
        <f t="shared" si="332"/>
        <v>No Data</v>
      </c>
    </row>
    <row r="21052" spans="1:5" x14ac:dyDescent="0.3">
      <c r="A21052" s="33" t="s">
        <v>2</v>
      </c>
      <c r="B21052" s="33" t="s">
        <v>53</v>
      </c>
      <c r="C21052" s="33"/>
      <c r="D21052" s="33" t="s">
        <v>7491</v>
      </c>
      <c r="E21052" t="str">
        <f t="shared" si="332"/>
        <v>No Data</v>
      </c>
    </row>
    <row r="21053" spans="1:5" x14ac:dyDescent="0.3">
      <c r="A21053" s="33" t="s">
        <v>0</v>
      </c>
      <c r="B21053" s="33" t="s">
        <v>53</v>
      </c>
      <c r="C21053" s="33">
        <v>115000</v>
      </c>
      <c r="D21053" s="33" t="s">
        <v>3268</v>
      </c>
      <c r="E21053" t="str">
        <f t="shared" si="332"/>
        <v>$100K-$125K</v>
      </c>
    </row>
    <row r="21054" spans="1:5" x14ac:dyDescent="0.3">
      <c r="A21054" s="33" t="s">
        <v>52</v>
      </c>
      <c r="B21054" s="33" t="s">
        <v>53</v>
      </c>
      <c r="C21054" s="33"/>
      <c r="D21054" s="33" t="s">
        <v>7492</v>
      </c>
      <c r="E21054" t="str">
        <f t="shared" si="332"/>
        <v>No Data</v>
      </c>
    </row>
    <row r="21055" spans="1:5" x14ac:dyDescent="0.3">
      <c r="A21055" s="33" t="s">
        <v>126</v>
      </c>
      <c r="B21055" s="33" t="s">
        <v>81</v>
      </c>
      <c r="C21055" s="33">
        <v>90000</v>
      </c>
      <c r="D21055" s="33" t="s">
        <v>7493</v>
      </c>
      <c r="E21055" t="str">
        <f t="shared" si="332"/>
        <v>$75K-$100K</v>
      </c>
    </row>
    <row r="21056" spans="1:5" x14ac:dyDescent="0.3">
      <c r="A21056" s="33" t="s">
        <v>0</v>
      </c>
      <c r="B21056" s="33" t="s">
        <v>53</v>
      </c>
      <c r="C21056" s="33">
        <v>206500</v>
      </c>
      <c r="D21056" s="33" t="s">
        <v>2874</v>
      </c>
      <c r="E21056" t="str">
        <f t="shared" si="332"/>
        <v>&gt;$200K</v>
      </c>
    </row>
    <row r="21057" spans="1:5" x14ac:dyDescent="0.3">
      <c r="A21057" s="33" t="s">
        <v>2</v>
      </c>
      <c r="B21057" s="33" t="s">
        <v>53</v>
      </c>
      <c r="C21057" s="33">
        <v>110000</v>
      </c>
      <c r="D21057" s="33" t="s">
        <v>1320</v>
      </c>
      <c r="E21057" t="str">
        <f t="shared" si="332"/>
        <v>$100K-$125K</v>
      </c>
    </row>
    <row r="21058" spans="1:5" x14ac:dyDescent="0.3">
      <c r="A21058" s="33" t="s">
        <v>0</v>
      </c>
      <c r="B21058" s="33" t="s">
        <v>53</v>
      </c>
      <c r="C21058" s="33"/>
      <c r="D21058" s="33" t="s">
        <v>461</v>
      </c>
      <c r="E21058" t="str">
        <f t="shared" si="332"/>
        <v>No Data</v>
      </c>
    </row>
    <row r="21059" spans="1:5" x14ac:dyDescent="0.3">
      <c r="A21059" s="33" t="s">
        <v>2</v>
      </c>
      <c r="B21059" s="33" t="s">
        <v>53</v>
      </c>
      <c r="C21059" s="33"/>
      <c r="D21059" s="33" t="s">
        <v>1002</v>
      </c>
      <c r="E21059" t="str">
        <f t="shared" ref="E21059:E21122" si="333">_xlfn.XLOOKUP(C21059,$H$16:$H$21,$G$16:$G$21,,1)</f>
        <v>No Data</v>
      </c>
    </row>
    <row r="21060" spans="1:5" x14ac:dyDescent="0.3">
      <c r="A21060" s="33" t="s">
        <v>4</v>
      </c>
      <c r="B21060" s="33" t="s">
        <v>53</v>
      </c>
      <c r="C21060" s="33">
        <v>122500</v>
      </c>
      <c r="D21060" s="33" t="s">
        <v>1225</v>
      </c>
      <c r="E21060" t="str">
        <f t="shared" si="333"/>
        <v>$100K-$125K</v>
      </c>
    </row>
    <row r="21061" spans="1:5" x14ac:dyDescent="0.3">
      <c r="A21061" s="33" t="s">
        <v>0</v>
      </c>
      <c r="B21061" s="33" t="s">
        <v>54</v>
      </c>
      <c r="C21061" s="33"/>
      <c r="D21061" s="33" t="s">
        <v>7494</v>
      </c>
      <c r="E21061" t="str">
        <f t="shared" si="333"/>
        <v>No Data</v>
      </c>
    </row>
    <row r="21062" spans="1:5" x14ac:dyDescent="0.3">
      <c r="A21062" s="33" t="s">
        <v>4</v>
      </c>
      <c r="B21062" s="33" t="s">
        <v>53</v>
      </c>
      <c r="C21062" s="33">
        <v>130000</v>
      </c>
      <c r="D21062" s="33" t="s">
        <v>7495</v>
      </c>
      <c r="E21062" t="str">
        <f t="shared" si="333"/>
        <v>$125K-$200K</v>
      </c>
    </row>
    <row r="21063" spans="1:5" x14ac:dyDescent="0.3">
      <c r="A21063" s="33" t="s">
        <v>2</v>
      </c>
      <c r="B21063" s="33" t="s">
        <v>53</v>
      </c>
      <c r="C21063" s="33">
        <v>102500</v>
      </c>
      <c r="D21063" s="33" t="s">
        <v>7496</v>
      </c>
      <c r="E21063" t="str">
        <f t="shared" si="333"/>
        <v>$100K-$125K</v>
      </c>
    </row>
    <row r="21064" spans="1:5" x14ac:dyDescent="0.3">
      <c r="A21064" s="33" t="s">
        <v>2</v>
      </c>
      <c r="B21064" s="33" t="s">
        <v>53</v>
      </c>
      <c r="C21064" s="33">
        <v>57500</v>
      </c>
      <c r="D21064" s="33" t="s">
        <v>7497</v>
      </c>
      <c r="E21064" t="str">
        <f t="shared" si="333"/>
        <v>&lt;$75K</v>
      </c>
    </row>
    <row r="21065" spans="1:5" x14ac:dyDescent="0.3">
      <c r="A21065" s="33" t="s">
        <v>125</v>
      </c>
      <c r="B21065" s="33" t="s">
        <v>53</v>
      </c>
      <c r="C21065" s="33">
        <v>120000</v>
      </c>
      <c r="D21065" s="33" t="s">
        <v>7498</v>
      </c>
      <c r="E21065" t="str">
        <f t="shared" si="333"/>
        <v>$100K-$125K</v>
      </c>
    </row>
    <row r="21066" spans="1:5" x14ac:dyDescent="0.3">
      <c r="A21066" s="33" t="s">
        <v>128</v>
      </c>
      <c r="B21066" s="33" t="s">
        <v>54</v>
      </c>
      <c r="C21066" s="33">
        <v>225000</v>
      </c>
      <c r="D21066" s="33" t="s">
        <v>7499</v>
      </c>
      <c r="E21066" t="str">
        <f t="shared" si="333"/>
        <v>&gt;$200K</v>
      </c>
    </row>
    <row r="21067" spans="1:5" x14ac:dyDescent="0.3">
      <c r="A21067" s="33" t="s">
        <v>125</v>
      </c>
      <c r="B21067" s="33" t="s">
        <v>68</v>
      </c>
      <c r="C21067" s="33">
        <v>71280</v>
      </c>
      <c r="D21067" s="33" t="s">
        <v>1208</v>
      </c>
      <c r="E21067" t="str">
        <f t="shared" si="333"/>
        <v>&lt;$75K</v>
      </c>
    </row>
    <row r="21068" spans="1:5" x14ac:dyDescent="0.3">
      <c r="A21068" s="33" t="s">
        <v>2</v>
      </c>
      <c r="B21068" s="33" t="s">
        <v>120</v>
      </c>
      <c r="C21068" s="33">
        <v>57500</v>
      </c>
      <c r="D21068" s="33" t="s">
        <v>1008</v>
      </c>
      <c r="E21068" t="str">
        <f t="shared" si="333"/>
        <v>&lt;$75K</v>
      </c>
    </row>
    <row r="21069" spans="1:5" x14ac:dyDescent="0.3">
      <c r="A21069" s="33" t="s">
        <v>4</v>
      </c>
      <c r="B21069" s="33" t="s">
        <v>88</v>
      </c>
      <c r="C21069" s="33">
        <v>147500</v>
      </c>
      <c r="D21069" s="33" t="s">
        <v>1076</v>
      </c>
      <c r="E21069" t="str">
        <f t="shared" si="333"/>
        <v>$125K-$200K</v>
      </c>
    </row>
    <row r="21070" spans="1:5" x14ac:dyDescent="0.3">
      <c r="A21070" s="33" t="s">
        <v>2</v>
      </c>
      <c r="B21070" s="33" t="s">
        <v>53</v>
      </c>
      <c r="C21070" s="33">
        <v>85000</v>
      </c>
      <c r="D21070" s="33" t="s">
        <v>232</v>
      </c>
      <c r="E21070" t="str">
        <f t="shared" si="333"/>
        <v>$75K-$100K</v>
      </c>
    </row>
    <row r="21071" spans="1:5" x14ac:dyDescent="0.3">
      <c r="A21071" s="33" t="s">
        <v>52</v>
      </c>
      <c r="B21071" s="33" t="s">
        <v>53</v>
      </c>
      <c r="C21071" s="33"/>
      <c r="D21071" s="33" t="s">
        <v>7500</v>
      </c>
      <c r="E21071" t="str">
        <f t="shared" si="333"/>
        <v>No Data</v>
      </c>
    </row>
    <row r="21072" spans="1:5" x14ac:dyDescent="0.3">
      <c r="A21072" s="33" t="s">
        <v>4</v>
      </c>
      <c r="B21072" s="33" t="s">
        <v>53</v>
      </c>
      <c r="C21072" s="33">
        <v>97500</v>
      </c>
      <c r="D21072" s="33" t="s">
        <v>2509</v>
      </c>
      <c r="E21072" t="str">
        <f t="shared" si="333"/>
        <v>$75K-$100K</v>
      </c>
    </row>
    <row r="21073" spans="1:5" x14ac:dyDescent="0.3">
      <c r="A21073" s="33" t="s">
        <v>2</v>
      </c>
      <c r="B21073" s="33" t="s">
        <v>53</v>
      </c>
      <c r="C21073" s="33">
        <v>115000</v>
      </c>
      <c r="D21073" s="33" t="s">
        <v>7501</v>
      </c>
      <c r="E21073" t="str">
        <f t="shared" si="333"/>
        <v>$100K-$125K</v>
      </c>
    </row>
    <row r="21074" spans="1:5" x14ac:dyDescent="0.3">
      <c r="A21074" s="33" t="s">
        <v>0</v>
      </c>
      <c r="B21074" s="33" t="s">
        <v>53</v>
      </c>
      <c r="C21074" s="33">
        <v>125000</v>
      </c>
      <c r="D21074" s="33" t="s">
        <v>3716</v>
      </c>
      <c r="E21074" t="str">
        <f t="shared" si="333"/>
        <v>$100K-$125K</v>
      </c>
    </row>
    <row r="21075" spans="1:5" x14ac:dyDescent="0.3">
      <c r="A21075" s="33" t="s">
        <v>0</v>
      </c>
      <c r="B21075" s="33" t="s">
        <v>54</v>
      </c>
      <c r="C21075" s="33"/>
      <c r="D21075" s="33" t="s">
        <v>7502</v>
      </c>
      <c r="E21075" t="str">
        <f t="shared" si="333"/>
        <v>No Data</v>
      </c>
    </row>
    <row r="21076" spans="1:5" x14ac:dyDescent="0.3">
      <c r="A21076" s="33" t="s">
        <v>128</v>
      </c>
      <c r="B21076" s="33" t="s">
        <v>53</v>
      </c>
      <c r="C21076" s="33">
        <v>215000</v>
      </c>
      <c r="D21076" s="33" t="s">
        <v>230</v>
      </c>
      <c r="E21076" t="str">
        <f t="shared" si="333"/>
        <v>&gt;$200K</v>
      </c>
    </row>
    <row r="21077" spans="1:5" x14ac:dyDescent="0.3">
      <c r="A21077" s="33" t="s">
        <v>126</v>
      </c>
      <c r="B21077" s="33" t="s">
        <v>53</v>
      </c>
      <c r="C21077" s="33">
        <v>125000</v>
      </c>
      <c r="D21077" s="33" t="s">
        <v>7503</v>
      </c>
      <c r="E21077" t="str">
        <f t="shared" si="333"/>
        <v>$100K-$125K</v>
      </c>
    </row>
    <row r="21078" spans="1:5" x14ac:dyDescent="0.3">
      <c r="A21078" s="33" t="s">
        <v>0</v>
      </c>
      <c r="B21078" s="33" t="s">
        <v>53</v>
      </c>
      <c r="C21078" s="33">
        <v>166677</v>
      </c>
      <c r="D21078" s="33" t="s">
        <v>2648</v>
      </c>
      <c r="E21078" t="str">
        <f t="shared" si="333"/>
        <v>$125K-$200K</v>
      </c>
    </row>
    <row r="21079" spans="1:5" x14ac:dyDescent="0.3">
      <c r="A21079" s="33" t="s">
        <v>4</v>
      </c>
      <c r="B21079" s="33" t="s">
        <v>69</v>
      </c>
      <c r="C21079" s="33">
        <v>165000</v>
      </c>
      <c r="D21079" s="33" t="s">
        <v>211</v>
      </c>
      <c r="E21079" t="str">
        <f t="shared" si="333"/>
        <v>$125K-$200K</v>
      </c>
    </row>
    <row r="21080" spans="1:5" x14ac:dyDescent="0.3">
      <c r="A21080" s="33" t="s">
        <v>125</v>
      </c>
      <c r="B21080" s="33" t="s">
        <v>53</v>
      </c>
      <c r="C21080" s="33">
        <v>149000</v>
      </c>
      <c r="D21080" s="33" t="s">
        <v>2497</v>
      </c>
      <c r="E21080" t="str">
        <f t="shared" si="333"/>
        <v>$125K-$200K</v>
      </c>
    </row>
    <row r="21081" spans="1:5" x14ac:dyDescent="0.3">
      <c r="A21081" s="33" t="s">
        <v>0</v>
      </c>
      <c r="B21081" s="33" t="s">
        <v>54</v>
      </c>
      <c r="C21081" s="33">
        <v>66500</v>
      </c>
      <c r="D21081" s="33" t="s">
        <v>4795</v>
      </c>
      <c r="E21081" t="str">
        <f t="shared" si="333"/>
        <v>&lt;$75K</v>
      </c>
    </row>
    <row r="21082" spans="1:5" x14ac:dyDescent="0.3">
      <c r="A21082" s="33" t="s">
        <v>125</v>
      </c>
      <c r="B21082" s="33" t="s">
        <v>53</v>
      </c>
      <c r="C21082" s="33">
        <v>90000</v>
      </c>
      <c r="D21082" s="33" t="s">
        <v>589</v>
      </c>
      <c r="E21082" t="str">
        <f t="shared" si="333"/>
        <v>$75K-$100K</v>
      </c>
    </row>
    <row r="21083" spans="1:5" x14ac:dyDescent="0.3">
      <c r="A21083" s="33" t="s">
        <v>2</v>
      </c>
      <c r="B21083" s="33" t="s">
        <v>53</v>
      </c>
      <c r="C21083" s="33">
        <v>202000</v>
      </c>
      <c r="D21083" s="33" t="s">
        <v>415</v>
      </c>
      <c r="E21083" t="str">
        <f t="shared" si="333"/>
        <v>&gt;$200K</v>
      </c>
    </row>
    <row r="21084" spans="1:5" x14ac:dyDescent="0.3">
      <c r="A21084" s="33" t="s">
        <v>125</v>
      </c>
      <c r="B21084" s="33" t="s">
        <v>53</v>
      </c>
      <c r="C21084" s="33">
        <v>90000</v>
      </c>
      <c r="D21084" s="33" t="s">
        <v>265</v>
      </c>
      <c r="E21084" t="str">
        <f t="shared" si="333"/>
        <v>$75K-$100K</v>
      </c>
    </row>
    <row r="21085" spans="1:5" x14ac:dyDescent="0.3">
      <c r="A21085" s="33" t="s">
        <v>0</v>
      </c>
      <c r="B21085" s="33" t="s">
        <v>53</v>
      </c>
      <c r="C21085" s="33"/>
      <c r="D21085" s="33" t="s">
        <v>7504</v>
      </c>
      <c r="E21085" t="str">
        <f t="shared" si="333"/>
        <v>No Data</v>
      </c>
    </row>
    <row r="21086" spans="1:5" x14ac:dyDescent="0.3">
      <c r="A21086" s="33" t="s">
        <v>4</v>
      </c>
      <c r="B21086" s="33" t="s">
        <v>53</v>
      </c>
      <c r="C21086" s="33"/>
      <c r="D21086" s="33" t="s">
        <v>1028</v>
      </c>
      <c r="E21086" t="str">
        <f t="shared" si="333"/>
        <v>No Data</v>
      </c>
    </row>
    <row r="21087" spans="1:5" x14ac:dyDescent="0.3">
      <c r="A21087" s="33" t="s">
        <v>2</v>
      </c>
      <c r="B21087" s="33" t="s">
        <v>54</v>
      </c>
      <c r="C21087" s="33">
        <v>350000</v>
      </c>
      <c r="D21087" s="33" t="s">
        <v>2844</v>
      </c>
      <c r="E21087" t="str">
        <f t="shared" si="333"/>
        <v>&gt;$200K</v>
      </c>
    </row>
    <row r="21088" spans="1:5" x14ac:dyDescent="0.3">
      <c r="A21088" s="33" t="s">
        <v>0</v>
      </c>
      <c r="B21088" s="33" t="s">
        <v>53</v>
      </c>
      <c r="C21088" s="33">
        <v>120000</v>
      </c>
      <c r="D21088" s="33" t="s">
        <v>609</v>
      </c>
      <c r="E21088" t="str">
        <f t="shared" si="333"/>
        <v>$100K-$125K</v>
      </c>
    </row>
    <row r="21089" spans="1:5" x14ac:dyDescent="0.3">
      <c r="A21089" s="33" t="s">
        <v>52</v>
      </c>
      <c r="B21089" s="33" t="s">
        <v>98</v>
      </c>
      <c r="C21089" s="33">
        <v>72900</v>
      </c>
      <c r="D21089" s="33" t="s">
        <v>2660</v>
      </c>
      <c r="E21089" t="str">
        <f t="shared" si="333"/>
        <v>&lt;$75K</v>
      </c>
    </row>
    <row r="21090" spans="1:5" x14ac:dyDescent="0.3">
      <c r="A21090" s="33" t="s">
        <v>2</v>
      </c>
      <c r="B21090" s="33" t="s">
        <v>53</v>
      </c>
      <c r="C21090" s="33"/>
      <c r="D21090" s="33" t="s">
        <v>268</v>
      </c>
      <c r="E21090" t="str">
        <f t="shared" si="333"/>
        <v>No Data</v>
      </c>
    </row>
    <row r="21091" spans="1:5" x14ac:dyDescent="0.3">
      <c r="A21091" s="33" t="s">
        <v>2</v>
      </c>
      <c r="B21091" s="33" t="s">
        <v>54</v>
      </c>
      <c r="C21091" s="33"/>
      <c r="D21091" s="33" t="s">
        <v>232</v>
      </c>
      <c r="E21091" t="str">
        <f t="shared" si="333"/>
        <v>No Data</v>
      </c>
    </row>
    <row r="21092" spans="1:5" x14ac:dyDescent="0.3">
      <c r="A21092" s="33" t="s">
        <v>52</v>
      </c>
      <c r="B21092" s="33" t="s">
        <v>53</v>
      </c>
      <c r="C21092" s="33"/>
      <c r="D21092" s="33" t="s">
        <v>909</v>
      </c>
      <c r="E21092" t="str">
        <f t="shared" si="333"/>
        <v>No Data</v>
      </c>
    </row>
    <row r="21093" spans="1:5" x14ac:dyDescent="0.3">
      <c r="A21093" s="33" t="s">
        <v>2</v>
      </c>
      <c r="B21093" s="33" t="s">
        <v>53</v>
      </c>
      <c r="C21093" s="33"/>
      <c r="D21093" s="33" t="s">
        <v>268</v>
      </c>
      <c r="E21093" t="str">
        <f t="shared" si="333"/>
        <v>No Data</v>
      </c>
    </row>
    <row r="21094" spans="1:5" x14ac:dyDescent="0.3">
      <c r="A21094" s="33" t="s">
        <v>128</v>
      </c>
      <c r="B21094" s="33" t="s">
        <v>53</v>
      </c>
      <c r="C21094" s="33">
        <v>159000</v>
      </c>
      <c r="D21094" s="33" t="s">
        <v>6465</v>
      </c>
      <c r="E21094" t="str">
        <f t="shared" si="333"/>
        <v>$125K-$200K</v>
      </c>
    </row>
    <row r="21095" spans="1:5" x14ac:dyDescent="0.3">
      <c r="A21095" s="33" t="s">
        <v>0</v>
      </c>
      <c r="B21095" s="33" t="s">
        <v>54</v>
      </c>
      <c r="C21095" s="33">
        <v>135000</v>
      </c>
      <c r="D21095" s="33" t="s">
        <v>4135</v>
      </c>
      <c r="E21095" t="str">
        <f t="shared" si="333"/>
        <v>$125K-$200K</v>
      </c>
    </row>
    <row r="21096" spans="1:5" x14ac:dyDescent="0.3">
      <c r="A21096" s="33" t="s">
        <v>2</v>
      </c>
      <c r="B21096" s="33" t="s">
        <v>53</v>
      </c>
      <c r="C21096" s="33"/>
      <c r="D21096" s="33" t="s">
        <v>268</v>
      </c>
      <c r="E21096" t="str">
        <f t="shared" si="333"/>
        <v>No Data</v>
      </c>
    </row>
    <row r="21097" spans="1:5" x14ac:dyDescent="0.3">
      <c r="A21097" s="33" t="s">
        <v>2</v>
      </c>
      <c r="B21097" s="33" t="s">
        <v>53</v>
      </c>
      <c r="C21097" s="33"/>
      <c r="D21097" s="33" t="s">
        <v>1064</v>
      </c>
      <c r="E21097" t="str">
        <f t="shared" si="333"/>
        <v>No Data</v>
      </c>
    </row>
    <row r="21098" spans="1:5" x14ac:dyDescent="0.3">
      <c r="A21098" s="33" t="s">
        <v>2</v>
      </c>
      <c r="B21098" s="33" t="s">
        <v>53</v>
      </c>
      <c r="C21098" s="33">
        <v>100000</v>
      </c>
      <c r="D21098" s="33" t="s">
        <v>232</v>
      </c>
      <c r="E21098" t="str">
        <f t="shared" si="333"/>
        <v>$75K-$100K</v>
      </c>
    </row>
    <row r="21099" spans="1:5" x14ac:dyDescent="0.3">
      <c r="A21099" s="33" t="s">
        <v>4</v>
      </c>
      <c r="B21099" s="33" t="s">
        <v>53</v>
      </c>
      <c r="C21099" s="33"/>
      <c r="D21099" s="33" t="s">
        <v>1476</v>
      </c>
      <c r="E21099" t="str">
        <f t="shared" si="333"/>
        <v>No Data</v>
      </c>
    </row>
    <row r="21100" spans="1:5" x14ac:dyDescent="0.3">
      <c r="A21100" s="33" t="s">
        <v>0</v>
      </c>
      <c r="B21100" s="33" t="s">
        <v>53</v>
      </c>
      <c r="C21100" s="33">
        <v>136000</v>
      </c>
      <c r="D21100" s="33" t="s">
        <v>7505</v>
      </c>
      <c r="E21100" t="str">
        <f t="shared" si="333"/>
        <v>$125K-$200K</v>
      </c>
    </row>
    <row r="21101" spans="1:5" x14ac:dyDescent="0.3">
      <c r="A21101" s="33" t="s">
        <v>2</v>
      </c>
      <c r="B21101" s="33" t="s">
        <v>53</v>
      </c>
      <c r="C21101" s="33">
        <v>95150</v>
      </c>
      <c r="D21101" s="33" t="s">
        <v>364</v>
      </c>
      <c r="E21101" t="str">
        <f t="shared" si="333"/>
        <v>$75K-$100K</v>
      </c>
    </row>
    <row r="21102" spans="1:5" x14ac:dyDescent="0.3">
      <c r="A21102" s="33" t="s">
        <v>2</v>
      </c>
      <c r="B21102" s="33" t="s">
        <v>53</v>
      </c>
      <c r="C21102" s="33">
        <v>131900</v>
      </c>
      <c r="D21102" s="33" t="s">
        <v>3691</v>
      </c>
      <c r="E21102" t="str">
        <f t="shared" si="333"/>
        <v>$125K-$200K</v>
      </c>
    </row>
    <row r="21103" spans="1:5" x14ac:dyDescent="0.3">
      <c r="A21103" s="33" t="s">
        <v>4</v>
      </c>
      <c r="B21103" s="33" t="s">
        <v>53</v>
      </c>
      <c r="C21103" s="33"/>
      <c r="D21103" s="33" t="s">
        <v>278</v>
      </c>
      <c r="E21103" t="str">
        <f t="shared" si="333"/>
        <v>No Data</v>
      </c>
    </row>
    <row r="21104" spans="1:5" x14ac:dyDescent="0.3">
      <c r="A21104" s="33" t="s">
        <v>0</v>
      </c>
      <c r="B21104" s="33" t="s">
        <v>53</v>
      </c>
      <c r="C21104" s="33">
        <v>55000</v>
      </c>
      <c r="D21104" s="33" t="s">
        <v>7506</v>
      </c>
      <c r="E21104" t="str">
        <f t="shared" si="333"/>
        <v>&lt;$75K</v>
      </c>
    </row>
    <row r="21105" spans="1:5" x14ac:dyDescent="0.3">
      <c r="A21105" s="33" t="s">
        <v>4</v>
      </c>
      <c r="B21105" s="33" t="s">
        <v>81</v>
      </c>
      <c r="C21105" s="33">
        <v>125000</v>
      </c>
      <c r="D21105" s="33" t="s">
        <v>7507</v>
      </c>
      <c r="E21105" t="str">
        <f t="shared" si="333"/>
        <v>$100K-$125K</v>
      </c>
    </row>
    <row r="21106" spans="1:5" x14ac:dyDescent="0.3">
      <c r="A21106" s="33" t="s">
        <v>2</v>
      </c>
      <c r="B21106" s="33" t="s">
        <v>53</v>
      </c>
      <c r="C21106" s="33">
        <v>90000</v>
      </c>
      <c r="D21106" s="33" t="s">
        <v>7508</v>
      </c>
      <c r="E21106" t="str">
        <f t="shared" si="333"/>
        <v>$75K-$100K</v>
      </c>
    </row>
    <row r="21107" spans="1:5" x14ac:dyDescent="0.3">
      <c r="A21107" s="33" t="s">
        <v>0</v>
      </c>
      <c r="B21107" s="33" t="s">
        <v>53</v>
      </c>
      <c r="C21107" s="33"/>
      <c r="D21107" s="33" t="s">
        <v>787</v>
      </c>
      <c r="E21107" t="str">
        <f t="shared" si="333"/>
        <v>No Data</v>
      </c>
    </row>
    <row r="21108" spans="1:5" x14ac:dyDescent="0.3">
      <c r="A21108" s="33" t="s">
        <v>2</v>
      </c>
      <c r="B21108" s="33" t="s">
        <v>53</v>
      </c>
      <c r="C21108" s="33"/>
      <c r="D21108" s="33" t="s">
        <v>480</v>
      </c>
      <c r="E21108" t="str">
        <f t="shared" si="333"/>
        <v>No Data</v>
      </c>
    </row>
    <row r="21109" spans="1:5" x14ac:dyDescent="0.3">
      <c r="A21109" s="33" t="s">
        <v>2</v>
      </c>
      <c r="B21109" s="33" t="s">
        <v>53</v>
      </c>
      <c r="C21109" s="33">
        <v>172118.5</v>
      </c>
      <c r="D21109" s="33" t="s">
        <v>217</v>
      </c>
      <c r="E21109" t="str">
        <f t="shared" si="333"/>
        <v>$125K-$200K</v>
      </c>
    </row>
    <row r="21110" spans="1:5" x14ac:dyDescent="0.3">
      <c r="A21110" s="33" t="s">
        <v>2</v>
      </c>
      <c r="B21110" s="33" t="s">
        <v>53</v>
      </c>
      <c r="C21110" s="33">
        <v>151950</v>
      </c>
      <c r="D21110" s="33" t="s">
        <v>476</v>
      </c>
      <c r="E21110" t="str">
        <f t="shared" si="333"/>
        <v>$125K-$200K</v>
      </c>
    </row>
    <row r="21111" spans="1:5" x14ac:dyDescent="0.3">
      <c r="A21111" s="33" t="s">
        <v>0</v>
      </c>
      <c r="B21111" s="33" t="s">
        <v>53</v>
      </c>
      <c r="C21111" s="33">
        <v>190000</v>
      </c>
      <c r="D21111" s="33" t="s">
        <v>326</v>
      </c>
      <c r="E21111" t="str">
        <f t="shared" si="333"/>
        <v>$125K-$200K</v>
      </c>
    </row>
    <row r="21112" spans="1:5" x14ac:dyDescent="0.3">
      <c r="A21112" s="33" t="s">
        <v>0</v>
      </c>
      <c r="B21112" s="33" t="s">
        <v>53</v>
      </c>
      <c r="C21112" s="33"/>
      <c r="D21112" s="33" t="s">
        <v>519</v>
      </c>
      <c r="E21112" t="str">
        <f t="shared" si="333"/>
        <v>No Data</v>
      </c>
    </row>
    <row r="21113" spans="1:5" x14ac:dyDescent="0.3">
      <c r="A21113" s="33" t="s">
        <v>2</v>
      </c>
      <c r="B21113" s="33" t="s">
        <v>53</v>
      </c>
      <c r="C21113" s="33">
        <v>90000</v>
      </c>
      <c r="D21113" s="33" t="s">
        <v>3436</v>
      </c>
      <c r="E21113" t="str">
        <f t="shared" si="333"/>
        <v>$75K-$100K</v>
      </c>
    </row>
    <row r="21114" spans="1:5" x14ac:dyDescent="0.3">
      <c r="A21114" s="33" t="s">
        <v>4</v>
      </c>
      <c r="B21114" s="33" t="s">
        <v>88</v>
      </c>
      <c r="C21114" s="33">
        <v>147500</v>
      </c>
      <c r="D21114" s="33" t="s">
        <v>3739</v>
      </c>
      <c r="E21114" t="str">
        <f t="shared" si="333"/>
        <v>$125K-$200K</v>
      </c>
    </row>
    <row r="21115" spans="1:5" x14ac:dyDescent="0.3">
      <c r="A21115" s="33" t="s">
        <v>2</v>
      </c>
      <c r="B21115" s="33" t="s">
        <v>53</v>
      </c>
      <c r="C21115" s="33"/>
      <c r="D21115" s="33" t="s">
        <v>1604</v>
      </c>
      <c r="E21115" t="str">
        <f t="shared" si="333"/>
        <v>No Data</v>
      </c>
    </row>
    <row r="21116" spans="1:5" x14ac:dyDescent="0.3">
      <c r="A21116" s="33" t="s">
        <v>125</v>
      </c>
      <c r="B21116" s="33" t="s">
        <v>124</v>
      </c>
      <c r="C21116" s="33">
        <v>111175</v>
      </c>
      <c r="D21116" s="33" t="s">
        <v>634</v>
      </c>
      <c r="E21116" t="str">
        <f t="shared" si="333"/>
        <v>$100K-$125K</v>
      </c>
    </row>
    <row r="21117" spans="1:5" x14ac:dyDescent="0.3">
      <c r="A21117" s="33" t="s">
        <v>4</v>
      </c>
      <c r="B21117" s="33" t="s">
        <v>54</v>
      </c>
      <c r="C21117" s="33"/>
      <c r="D21117" s="33" t="s">
        <v>658</v>
      </c>
      <c r="E21117" t="str">
        <f t="shared" si="333"/>
        <v>No Data</v>
      </c>
    </row>
    <row r="21118" spans="1:5" x14ac:dyDescent="0.3">
      <c r="A21118" s="33" t="s">
        <v>0</v>
      </c>
      <c r="B21118" s="33" t="s">
        <v>53</v>
      </c>
      <c r="C21118" s="33"/>
      <c r="D21118" s="33" t="s">
        <v>7509</v>
      </c>
      <c r="E21118" t="str">
        <f t="shared" si="333"/>
        <v>No Data</v>
      </c>
    </row>
    <row r="21119" spans="1:5" x14ac:dyDescent="0.3">
      <c r="A21119" s="33" t="s">
        <v>128</v>
      </c>
      <c r="B21119" s="33" t="s">
        <v>110</v>
      </c>
      <c r="C21119" s="33">
        <v>170575</v>
      </c>
      <c r="D21119" s="33" t="s">
        <v>1873</v>
      </c>
      <c r="E21119" t="str">
        <f t="shared" si="333"/>
        <v>$125K-$200K</v>
      </c>
    </row>
    <row r="21120" spans="1:5" x14ac:dyDescent="0.3">
      <c r="A21120" s="33" t="s">
        <v>2</v>
      </c>
      <c r="B21120" s="33" t="s">
        <v>53</v>
      </c>
      <c r="C21120" s="33"/>
      <c r="D21120" s="33" t="s">
        <v>232</v>
      </c>
      <c r="E21120" t="str">
        <f t="shared" si="333"/>
        <v>No Data</v>
      </c>
    </row>
    <row r="21121" spans="1:5" x14ac:dyDescent="0.3">
      <c r="A21121" s="33" t="s">
        <v>0</v>
      </c>
      <c r="B21121" s="33" t="s">
        <v>53</v>
      </c>
      <c r="C21121" s="33"/>
      <c r="D21121" s="33" t="s">
        <v>268</v>
      </c>
      <c r="E21121" t="str">
        <f t="shared" si="333"/>
        <v>No Data</v>
      </c>
    </row>
    <row r="21122" spans="1:5" x14ac:dyDescent="0.3">
      <c r="A21122" s="33" t="s">
        <v>2</v>
      </c>
      <c r="B21122" s="33" t="s">
        <v>53</v>
      </c>
      <c r="C21122" s="33">
        <v>52500</v>
      </c>
      <c r="D21122" s="33" t="s">
        <v>268</v>
      </c>
      <c r="E21122" t="str">
        <f t="shared" si="333"/>
        <v>&lt;$75K</v>
      </c>
    </row>
    <row r="21123" spans="1:5" x14ac:dyDescent="0.3">
      <c r="A21123" s="33" t="s">
        <v>52</v>
      </c>
      <c r="B21123" s="33" t="s">
        <v>53</v>
      </c>
      <c r="C21123" s="33"/>
      <c r="D21123" s="33" t="s">
        <v>7510</v>
      </c>
      <c r="E21123" t="str">
        <f t="shared" ref="E21123:E21186" si="334">_xlfn.XLOOKUP(C21123,$H$16:$H$21,$G$16:$G$21,,1)</f>
        <v>No Data</v>
      </c>
    </row>
    <row r="21124" spans="1:5" x14ac:dyDescent="0.3">
      <c r="A21124" s="33" t="s">
        <v>2</v>
      </c>
      <c r="B21124" s="33" t="s">
        <v>53</v>
      </c>
      <c r="C21124" s="33">
        <v>73000</v>
      </c>
      <c r="D21124" s="33" t="s">
        <v>1120</v>
      </c>
      <c r="E21124" t="str">
        <f t="shared" si="334"/>
        <v>&lt;$75K</v>
      </c>
    </row>
    <row r="21125" spans="1:5" x14ac:dyDescent="0.3">
      <c r="A21125" s="33" t="s">
        <v>2</v>
      </c>
      <c r="B21125" s="33" t="s">
        <v>53</v>
      </c>
      <c r="C21125" s="33"/>
      <c r="D21125" s="33" t="s">
        <v>7511</v>
      </c>
      <c r="E21125" t="str">
        <f t="shared" si="334"/>
        <v>No Data</v>
      </c>
    </row>
    <row r="21126" spans="1:5" x14ac:dyDescent="0.3">
      <c r="A21126" s="33" t="s">
        <v>125</v>
      </c>
      <c r="B21126" s="33" t="s">
        <v>105</v>
      </c>
      <c r="C21126" s="33">
        <v>111175</v>
      </c>
      <c r="D21126" s="33" t="s">
        <v>2430</v>
      </c>
      <c r="E21126" t="str">
        <f t="shared" si="334"/>
        <v>$100K-$125K</v>
      </c>
    </row>
    <row r="21127" spans="1:5" x14ac:dyDescent="0.3">
      <c r="A21127" s="33" t="s">
        <v>0</v>
      </c>
      <c r="B21127" s="33" t="s">
        <v>53</v>
      </c>
      <c r="C21127" s="33">
        <v>65000</v>
      </c>
      <c r="D21127" s="33" t="s">
        <v>905</v>
      </c>
      <c r="E21127" t="str">
        <f t="shared" si="334"/>
        <v>&lt;$75K</v>
      </c>
    </row>
    <row r="21128" spans="1:5" x14ac:dyDescent="0.3">
      <c r="A21128" s="33" t="s">
        <v>0</v>
      </c>
      <c r="B21128" s="33" t="s">
        <v>53</v>
      </c>
      <c r="C21128" s="33"/>
      <c r="D21128" s="33" t="s">
        <v>6154</v>
      </c>
      <c r="E21128" t="str">
        <f t="shared" si="334"/>
        <v>No Data</v>
      </c>
    </row>
    <row r="21129" spans="1:5" x14ac:dyDescent="0.3">
      <c r="A21129" s="33" t="s">
        <v>2</v>
      </c>
      <c r="B21129" s="33" t="s">
        <v>53</v>
      </c>
      <c r="C21129" s="33"/>
      <c r="D21129" s="33" t="s">
        <v>6521</v>
      </c>
      <c r="E21129" t="str">
        <f t="shared" si="334"/>
        <v>No Data</v>
      </c>
    </row>
    <row r="21130" spans="1:5" x14ac:dyDescent="0.3">
      <c r="A21130" s="33" t="s">
        <v>0</v>
      </c>
      <c r="B21130" s="33" t="s">
        <v>54</v>
      </c>
      <c r="C21130" s="33">
        <v>170500</v>
      </c>
      <c r="D21130" s="33" t="s">
        <v>1181</v>
      </c>
      <c r="E21130" t="str">
        <f t="shared" si="334"/>
        <v>$125K-$200K</v>
      </c>
    </row>
    <row r="21131" spans="1:5" x14ac:dyDescent="0.3">
      <c r="A21131" s="33" t="s">
        <v>2</v>
      </c>
      <c r="B21131" s="33" t="s">
        <v>53</v>
      </c>
      <c r="C21131" s="33">
        <v>33500</v>
      </c>
      <c r="D21131" s="33" t="s">
        <v>7512</v>
      </c>
      <c r="E21131" t="str">
        <f t="shared" si="334"/>
        <v>&lt;$75K</v>
      </c>
    </row>
    <row r="21132" spans="1:5" x14ac:dyDescent="0.3">
      <c r="A21132" s="33" t="s">
        <v>2</v>
      </c>
      <c r="B21132" s="33" t="s">
        <v>53</v>
      </c>
      <c r="C21132" s="33"/>
      <c r="D21132" s="33" t="s">
        <v>237</v>
      </c>
      <c r="E21132" t="str">
        <f t="shared" si="334"/>
        <v>No Data</v>
      </c>
    </row>
    <row r="21133" spans="1:5" x14ac:dyDescent="0.3">
      <c r="A21133" s="33" t="s">
        <v>128</v>
      </c>
      <c r="B21133" s="33" t="s">
        <v>53</v>
      </c>
      <c r="C21133" s="33">
        <v>151782</v>
      </c>
      <c r="D21133" s="33" t="s">
        <v>1913</v>
      </c>
      <c r="E21133" t="str">
        <f t="shared" si="334"/>
        <v>$125K-$200K</v>
      </c>
    </row>
    <row r="21134" spans="1:5" x14ac:dyDescent="0.3">
      <c r="A21134" s="33" t="s">
        <v>2</v>
      </c>
      <c r="B21134" s="33" t="s">
        <v>53</v>
      </c>
      <c r="C21134" s="33">
        <v>126801.5</v>
      </c>
      <c r="D21134" s="33" t="s">
        <v>384</v>
      </c>
      <c r="E21134" t="str">
        <f t="shared" si="334"/>
        <v>$125K-$200K</v>
      </c>
    </row>
    <row r="21135" spans="1:5" x14ac:dyDescent="0.3">
      <c r="A21135" s="33" t="s">
        <v>2</v>
      </c>
      <c r="B21135" s="33" t="s">
        <v>72</v>
      </c>
      <c r="C21135" s="33">
        <v>53014</v>
      </c>
      <c r="D21135" s="33" t="s">
        <v>1018</v>
      </c>
      <c r="E21135" t="str">
        <f t="shared" si="334"/>
        <v>&lt;$75K</v>
      </c>
    </row>
    <row r="21136" spans="1:5" x14ac:dyDescent="0.3">
      <c r="A21136" s="33" t="s">
        <v>52</v>
      </c>
      <c r="B21136" s="33" t="s">
        <v>53</v>
      </c>
      <c r="C21136" s="33"/>
      <c r="D21136" s="33" t="s">
        <v>7513</v>
      </c>
      <c r="E21136" t="str">
        <f t="shared" si="334"/>
        <v>No Data</v>
      </c>
    </row>
    <row r="21137" spans="1:5" x14ac:dyDescent="0.3">
      <c r="A21137" s="33" t="s">
        <v>4</v>
      </c>
      <c r="B21137" s="33" t="s">
        <v>68</v>
      </c>
      <c r="C21137" s="33"/>
      <c r="D21137" s="33" t="s">
        <v>7514</v>
      </c>
      <c r="E21137" t="str">
        <f t="shared" si="334"/>
        <v>No Data</v>
      </c>
    </row>
    <row r="21138" spans="1:5" x14ac:dyDescent="0.3">
      <c r="A21138" s="33" t="s">
        <v>2</v>
      </c>
      <c r="B21138" s="33" t="s">
        <v>53</v>
      </c>
      <c r="C21138" s="33"/>
      <c r="D21138" s="33" t="s">
        <v>879</v>
      </c>
      <c r="E21138" t="str">
        <f t="shared" si="334"/>
        <v>No Data</v>
      </c>
    </row>
    <row r="21139" spans="1:5" x14ac:dyDescent="0.3">
      <c r="A21139" s="33" t="s">
        <v>2</v>
      </c>
      <c r="B21139" s="33" t="s">
        <v>53</v>
      </c>
      <c r="C21139" s="33"/>
      <c r="D21139" s="33" t="s">
        <v>268</v>
      </c>
      <c r="E21139" t="str">
        <f t="shared" si="334"/>
        <v>No Data</v>
      </c>
    </row>
    <row r="21140" spans="1:5" x14ac:dyDescent="0.3">
      <c r="A21140" s="33" t="s">
        <v>0</v>
      </c>
      <c r="B21140" s="33" t="s">
        <v>53</v>
      </c>
      <c r="C21140" s="33"/>
      <c r="D21140" s="33" t="s">
        <v>370</v>
      </c>
      <c r="E21140" t="str">
        <f t="shared" si="334"/>
        <v>No Data</v>
      </c>
    </row>
    <row r="21141" spans="1:5" x14ac:dyDescent="0.3">
      <c r="A21141" s="33" t="s">
        <v>4</v>
      </c>
      <c r="B21141" s="33" t="s">
        <v>53</v>
      </c>
      <c r="C21141" s="33">
        <v>90000</v>
      </c>
      <c r="D21141" s="33" t="s">
        <v>364</v>
      </c>
      <c r="E21141" t="str">
        <f t="shared" si="334"/>
        <v>$75K-$100K</v>
      </c>
    </row>
    <row r="21142" spans="1:5" x14ac:dyDescent="0.3">
      <c r="A21142" s="33" t="s">
        <v>0</v>
      </c>
      <c r="B21142" s="33" t="s">
        <v>53</v>
      </c>
      <c r="C21142" s="33">
        <v>132500</v>
      </c>
      <c r="D21142" s="33" t="s">
        <v>670</v>
      </c>
      <c r="E21142" t="str">
        <f t="shared" si="334"/>
        <v>$125K-$200K</v>
      </c>
    </row>
    <row r="21143" spans="1:5" x14ac:dyDescent="0.3">
      <c r="A21143" s="33" t="s">
        <v>126</v>
      </c>
      <c r="B21143" s="33" t="s">
        <v>54</v>
      </c>
      <c r="C21143" s="33"/>
      <c r="D21143" s="33" t="s">
        <v>7515</v>
      </c>
      <c r="E21143" t="str">
        <f t="shared" si="334"/>
        <v>No Data</v>
      </c>
    </row>
    <row r="21144" spans="1:5" x14ac:dyDescent="0.3">
      <c r="A21144" s="33" t="s">
        <v>125</v>
      </c>
      <c r="B21144" s="33" t="s">
        <v>53</v>
      </c>
      <c r="C21144" s="33">
        <v>102000</v>
      </c>
      <c r="D21144" s="33" t="s">
        <v>520</v>
      </c>
      <c r="E21144" t="str">
        <f t="shared" si="334"/>
        <v>$100K-$125K</v>
      </c>
    </row>
    <row r="21145" spans="1:5" x14ac:dyDescent="0.3">
      <c r="A21145" s="33" t="s">
        <v>2</v>
      </c>
      <c r="B21145" s="33" t="s">
        <v>53</v>
      </c>
      <c r="C21145" s="33">
        <v>49168.5</v>
      </c>
      <c r="D21145" s="33" t="s">
        <v>7516</v>
      </c>
      <c r="E21145" t="str">
        <f t="shared" si="334"/>
        <v>&lt;$75K</v>
      </c>
    </row>
    <row r="21146" spans="1:5" x14ac:dyDescent="0.3">
      <c r="A21146" s="33" t="s">
        <v>2</v>
      </c>
      <c r="B21146" s="33" t="s">
        <v>54</v>
      </c>
      <c r="C21146" s="33">
        <v>72500</v>
      </c>
      <c r="D21146" s="33" t="s">
        <v>232</v>
      </c>
      <c r="E21146" t="str">
        <f t="shared" si="334"/>
        <v>&lt;$75K</v>
      </c>
    </row>
    <row r="21147" spans="1:5" x14ac:dyDescent="0.3">
      <c r="A21147" s="33" t="s">
        <v>4</v>
      </c>
      <c r="B21147" s="33" t="s">
        <v>81</v>
      </c>
      <c r="C21147" s="33">
        <v>125000</v>
      </c>
      <c r="D21147" s="33" t="s">
        <v>7517</v>
      </c>
      <c r="E21147" t="str">
        <f t="shared" si="334"/>
        <v>$100K-$125K</v>
      </c>
    </row>
    <row r="21148" spans="1:5" x14ac:dyDescent="0.3">
      <c r="A21148" s="33" t="s">
        <v>4</v>
      </c>
      <c r="B21148" s="33" t="s">
        <v>53</v>
      </c>
      <c r="C21148" s="33">
        <v>122500</v>
      </c>
      <c r="D21148" s="33" t="s">
        <v>7518</v>
      </c>
      <c r="E21148" t="str">
        <f t="shared" si="334"/>
        <v>$100K-$125K</v>
      </c>
    </row>
    <row r="21149" spans="1:5" x14ac:dyDescent="0.3">
      <c r="A21149" s="33" t="s">
        <v>4</v>
      </c>
      <c r="B21149" s="33" t="s">
        <v>53</v>
      </c>
      <c r="C21149" s="33">
        <v>147500</v>
      </c>
      <c r="D21149" s="33" t="s">
        <v>3443</v>
      </c>
      <c r="E21149" t="str">
        <f t="shared" si="334"/>
        <v>$125K-$200K</v>
      </c>
    </row>
    <row r="21150" spans="1:5" x14ac:dyDescent="0.3">
      <c r="A21150" s="33" t="s">
        <v>0</v>
      </c>
      <c r="B21150" s="33" t="s">
        <v>53</v>
      </c>
      <c r="C21150" s="33">
        <v>80850</v>
      </c>
      <c r="D21150" s="33" t="s">
        <v>1031</v>
      </c>
      <c r="E21150" t="str">
        <f t="shared" si="334"/>
        <v>$75K-$100K</v>
      </c>
    </row>
    <row r="21151" spans="1:5" x14ac:dyDescent="0.3">
      <c r="A21151" s="33" t="s">
        <v>125</v>
      </c>
      <c r="B21151" s="33" t="s">
        <v>53</v>
      </c>
      <c r="C21151" s="33">
        <v>145000</v>
      </c>
      <c r="D21151" s="33" t="s">
        <v>7519</v>
      </c>
      <c r="E21151" t="str">
        <f t="shared" si="334"/>
        <v>$125K-$200K</v>
      </c>
    </row>
    <row r="21152" spans="1:5" x14ac:dyDescent="0.3">
      <c r="A21152" s="33" t="s">
        <v>0</v>
      </c>
      <c r="B21152" s="33" t="s">
        <v>53</v>
      </c>
      <c r="C21152" s="33"/>
      <c r="D21152" s="33" t="s">
        <v>879</v>
      </c>
      <c r="E21152" t="str">
        <f t="shared" si="334"/>
        <v>No Data</v>
      </c>
    </row>
    <row r="21153" spans="1:5" x14ac:dyDescent="0.3">
      <c r="A21153" s="33" t="s">
        <v>0</v>
      </c>
      <c r="B21153" s="33" t="s">
        <v>53</v>
      </c>
      <c r="C21153" s="33">
        <v>90000</v>
      </c>
      <c r="D21153" s="33" t="s">
        <v>3980</v>
      </c>
      <c r="E21153" t="str">
        <f t="shared" si="334"/>
        <v>$75K-$100K</v>
      </c>
    </row>
    <row r="21154" spans="1:5" x14ac:dyDescent="0.3">
      <c r="A21154" s="33" t="s">
        <v>0</v>
      </c>
      <c r="B21154" s="33" t="s">
        <v>53</v>
      </c>
      <c r="C21154" s="33">
        <v>112250</v>
      </c>
      <c r="D21154" s="33" t="s">
        <v>3664</v>
      </c>
      <c r="E21154" t="str">
        <f t="shared" si="334"/>
        <v>$100K-$125K</v>
      </c>
    </row>
    <row r="21155" spans="1:5" x14ac:dyDescent="0.3">
      <c r="A21155" s="33" t="s">
        <v>2</v>
      </c>
      <c r="B21155" s="33" t="s">
        <v>53</v>
      </c>
      <c r="C21155" s="33"/>
      <c r="D21155" s="33" t="s">
        <v>1451</v>
      </c>
      <c r="E21155" t="str">
        <f t="shared" si="334"/>
        <v>No Data</v>
      </c>
    </row>
    <row r="21156" spans="1:5" x14ac:dyDescent="0.3">
      <c r="A21156" s="33" t="s">
        <v>2</v>
      </c>
      <c r="B21156" s="33" t="s">
        <v>53</v>
      </c>
      <c r="C21156" s="33"/>
      <c r="D21156" s="33" t="s">
        <v>520</v>
      </c>
      <c r="E21156" t="str">
        <f t="shared" si="334"/>
        <v>No Data</v>
      </c>
    </row>
    <row r="21157" spans="1:5" x14ac:dyDescent="0.3">
      <c r="A21157" s="33" t="s">
        <v>126</v>
      </c>
      <c r="B21157" s="33" t="s">
        <v>54</v>
      </c>
      <c r="C21157" s="33">
        <v>120000</v>
      </c>
      <c r="D21157" s="33" t="s">
        <v>766</v>
      </c>
      <c r="E21157" t="str">
        <f t="shared" si="334"/>
        <v>$100K-$125K</v>
      </c>
    </row>
    <row r="21158" spans="1:5" x14ac:dyDescent="0.3">
      <c r="A21158" s="33" t="s">
        <v>4</v>
      </c>
      <c r="B21158" s="33" t="s">
        <v>98</v>
      </c>
      <c r="C21158" s="33">
        <v>45000</v>
      </c>
      <c r="D21158" s="33" t="s">
        <v>7479</v>
      </c>
      <c r="E21158" t="str">
        <f t="shared" si="334"/>
        <v>&lt;$75K</v>
      </c>
    </row>
    <row r="21159" spans="1:5" x14ac:dyDescent="0.3">
      <c r="A21159" s="33" t="s">
        <v>4</v>
      </c>
      <c r="B21159" s="33" t="s">
        <v>69</v>
      </c>
      <c r="C21159" s="33">
        <v>147500</v>
      </c>
      <c r="D21159" s="33" t="s">
        <v>2189</v>
      </c>
      <c r="E21159" t="str">
        <f t="shared" si="334"/>
        <v>$125K-$200K</v>
      </c>
    </row>
    <row r="21160" spans="1:5" x14ac:dyDescent="0.3">
      <c r="A21160" s="33" t="s">
        <v>128</v>
      </c>
      <c r="B21160" s="33" t="s">
        <v>53</v>
      </c>
      <c r="C21160" s="33">
        <v>166500</v>
      </c>
      <c r="D21160" s="33" t="s">
        <v>7520</v>
      </c>
      <c r="E21160" t="str">
        <f t="shared" si="334"/>
        <v>$125K-$200K</v>
      </c>
    </row>
    <row r="21161" spans="1:5" x14ac:dyDescent="0.3">
      <c r="A21161" s="33" t="s">
        <v>0</v>
      </c>
      <c r="B21161" s="33" t="s">
        <v>53</v>
      </c>
      <c r="C21161" s="33"/>
      <c r="D21161" s="33" t="s">
        <v>7521</v>
      </c>
      <c r="E21161" t="str">
        <f t="shared" si="334"/>
        <v>No Data</v>
      </c>
    </row>
    <row r="21162" spans="1:5" x14ac:dyDescent="0.3">
      <c r="A21162" s="33" t="s">
        <v>0</v>
      </c>
      <c r="B21162" s="33" t="s">
        <v>53</v>
      </c>
      <c r="C21162" s="33">
        <v>187500</v>
      </c>
      <c r="D21162" s="33" t="s">
        <v>4427</v>
      </c>
      <c r="E21162" t="str">
        <f t="shared" si="334"/>
        <v>$125K-$200K</v>
      </c>
    </row>
    <row r="21163" spans="1:5" x14ac:dyDescent="0.3">
      <c r="A21163" s="33" t="s">
        <v>2</v>
      </c>
      <c r="B21163" s="33" t="s">
        <v>53</v>
      </c>
      <c r="C21163" s="33"/>
      <c r="D21163" s="33" t="s">
        <v>7522</v>
      </c>
      <c r="E21163" t="str">
        <f t="shared" si="334"/>
        <v>No Data</v>
      </c>
    </row>
    <row r="21164" spans="1:5" x14ac:dyDescent="0.3">
      <c r="A21164" s="33" t="s">
        <v>2</v>
      </c>
      <c r="B21164" s="33" t="s">
        <v>53</v>
      </c>
      <c r="C21164" s="33">
        <v>125000</v>
      </c>
      <c r="D21164" s="33" t="s">
        <v>5646</v>
      </c>
      <c r="E21164" t="str">
        <f t="shared" si="334"/>
        <v>$100K-$125K</v>
      </c>
    </row>
    <row r="21165" spans="1:5" x14ac:dyDescent="0.3">
      <c r="A21165" s="33" t="s">
        <v>2</v>
      </c>
      <c r="B21165" s="33" t="s">
        <v>53</v>
      </c>
      <c r="C21165" s="33">
        <v>35000</v>
      </c>
      <c r="D21165" s="33" t="s">
        <v>3527</v>
      </c>
      <c r="E21165" t="str">
        <f t="shared" si="334"/>
        <v>&lt;$75K</v>
      </c>
    </row>
    <row r="21166" spans="1:5" x14ac:dyDescent="0.3">
      <c r="A21166" s="33" t="s">
        <v>0</v>
      </c>
      <c r="B21166" s="33" t="s">
        <v>53</v>
      </c>
      <c r="C21166" s="33"/>
      <c r="D21166" s="33" t="s">
        <v>359</v>
      </c>
      <c r="E21166" t="str">
        <f t="shared" si="334"/>
        <v>No Data</v>
      </c>
    </row>
    <row r="21167" spans="1:5" x14ac:dyDescent="0.3">
      <c r="A21167" s="33" t="s">
        <v>2</v>
      </c>
      <c r="B21167" s="33" t="s">
        <v>53</v>
      </c>
      <c r="C21167" s="33"/>
      <c r="D21167" s="33" t="s">
        <v>5616</v>
      </c>
      <c r="E21167" t="str">
        <f t="shared" si="334"/>
        <v>No Data</v>
      </c>
    </row>
    <row r="21168" spans="1:5" x14ac:dyDescent="0.3">
      <c r="A21168" s="33" t="s">
        <v>2</v>
      </c>
      <c r="B21168" s="33" t="s">
        <v>53</v>
      </c>
      <c r="C21168" s="33"/>
      <c r="D21168" s="33" t="s">
        <v>7481</v>
      </c>
      <c r="E21168" t="str">
        <f t="shared" si="334"/>
        <v>No Data</v>
      </c>
    </row>
    <row r="21169" spans="1:5" x14ac:dyDescent="0.3">
      <c r="A21169" s="33" t="s">
        <v>4</v>
      </c>
      <c r="B21169" s="33" t="s">
        <v>53</v>
      </c>
      <c r="C21169" s="33">
        <v>150000</v>
      </c>
      <c r="D21169" s="33" t="s">
        <v>7409</v>
      </c>
      <c r="E21169" t="str">
        <f t="shared" si="334"/>
        <v>$125K-$200K</v>
      </c>
    </row>
    <row r="21170" spans="1:5" x14ac:dyDescent="0.3">
      <c r="A21170" s="33" t="s">
        <v>2</v>
      </c>
      <c r="B21170" s="33" t="s">
        <v>53</v>
      </c>
      <c r="C21170" s="33"/>
      <c r="D21170" s="33" t="s">
        <v>389</v>
      </c>
      <c r="E21170" t="str">
        <f t="shared" si="334"/>
        <v>No Data</v>
      </c>
    </row>
    <row r="21171" spans="1:5" x14ac:dyDescent="0.3">
      <c r="A21171" s="33" t="s">
        <v>52</v>
      </c>
      <c r="B21171" s="33" t="s">
        <v>53</v>
      </c>
      <c r="C21171" s="33">
        <v>80000</v>
      </c>
      <c r="D21171" s="33" t="s">
        <v>268</v>
      </c>
      <c r="E21171" t="str">
        <f t="shared" si="334"/>
        <v>$75K-$100K</v>
      </c>
    </row>
    <row r="21172" spans="1:5" x14ac:dyDescent="0.3">
      <c r="A21172" s="33" t="s">
        <v>4</v>
      </c>
      <c r="B21172" s="33" t="s">
        <v>72</v>
      </c>
      <c r="C21172" s="33">
        <v>147500</v>
      </c>
      <c r="D21172" s="33" t="s">
        <v>4358</v>
      </c>
      <c r="E21172" t="str">
        <f t="shared" si="334"/>
        <v>$125K-$200K</v>
      </c>
    </row>
    <row r="21173" spans="1:5" x14ac:dyDescent="0.3">
      <c r="A21173" s="33" t="s">
        <v>2</v>
      </c>
      <c r="B21173" s="33" t="s">
        <v>53</v>
      </c>
      <c r="C21173" s="33"/>
      <c r="D21173" s="33" t="s">
        <v>7523</v>
      </c>
      <c r="E21173" t="str">
        <f t="shared" si="334"/>
        <v>No Data</v>
      </c>
    </row>
    <row r="21174" spans="1:5" x14ac:dyDescent="0.3">
      <c r="A21174" s="33" t="s">
        <v>2</v>
      </c>
      <c r="B21174" s="33" t="s">
        <v>53</v>
      </c>
      <c r="C21174" s="33"/>
      <c r="D21174" s="33" t="s">
        <v>3856</v>
      </c>
      <c r="E21174" t="str">
        <f t="shared" si="334"/>
        <v>No Data</v>
      </c>
    </row>
    <row r="21175" spans="1:5" x14ac:dyDescent="0.3">
      <c r="A21175" s="33" t="s">
        <v>2</v>
      </c>
      <c r="B21175" s="33" t="s">
        <v>53</v>
      </c>
      <c r="C21175" s="33"/>
      <c r="D21175" s="33" t="s">
        <v>234</v>
      </c>
      <c r="E21175" t="str">
        <f t="shared" si="334"/>
        <v>No Data</v>
      </c>
    </row>
    <row r="21176" spans="1:5" x14ac:dyDescent="0.3">
      <c r="A21176" s="33" t="s">
        <v>4</v>
      </c>
      <c r="B21176" s="33" t="s">
        <v>53</v>
      </c>
      <c r="C21176" s="33"/>
      <c r="D21176" s="33" t="s">
        <v>258</v>
      </c>
      <c r="E21176" t="str">
        <f t="shared" si="334"/>
        <v>No Data</v>
      </c>
    </row>
    <row r="21177" spans="1:5" x14ac:dyDescent="0.3">
      <c r="A21177" s="33" t="s">
        <v>4</v>
      </c>
      <c r="B21177" s="33" t="s">
        <v>81</v>
      </c>
      <c r="C21177" s="33">
        <v>125000</v>
      </c>
      <c r="D21177" s="33" t="s">
        <v>7524</v>
      </c>
      <c r="E21177" t="str">
        <f t="shared" si="334"/>
        <v>$100K-$125K</v>
      </c>
    </row>
    <row r="21178" spans="1:5" x14ac:dyDescent="0.3">
      <c r="A21178" s="33" t="s">
        <v>2</v>
      </c>
      <c r="B21178" s="33" t="s">
        <v>72</v>
      </c>
      <c r="C21178" s="33">
        <v>60249</v>
      </c>
      <c r="D21178" s="33" t="s">
        <v>7525</v>
      </c>
      <c r="E21178" t="str">
        <f t="shared" si="334"/>
        <v>&lt;$75K</v>
      </c>
    </row>
    <row r="21179" spans="1:5" x14ac:dyDescent="0.3">
      <c r="A21179" s="33" t="s">
        <v>0</v>
      </c>
      <c r="B21179" s="33" t="s">
        <v>53</v>
      </c>
      <c r="C21179" s="33">
        <v>209955.5</v>
      </c>
      <c r="D21179" s="33" t="s">
        <v>217</v>
      </c>
      <c r="E21179" t="str">
        <f t="shared" si="334"/>
        <v>&gt;$200K</v>
      </c>
    </row>
    <row r="21180" spans="1:5" x14ac:dyDescent="0.3">
      <c r="A21180" s="33" t="s">
        <v>0</v>
      </c>
      <c r="B21180" s="33" t="s">
        <v>54</v>
      </c>
      <c r="C21180" s="33">
        <v>67500</v>
      </c>
      <c r="D21180" s="33" t="s">
        <v>7526</v>
      </c>
      <c r="E21180" t="str">
        <f t="shared" si="334"/>
        <v>&lt;$75K</v>
      </c>
    </row>
    <row r="21181" spans="1:5" x14ac:dyDescent="0.3">
      <c r="A21181" s="33" t="s">
        <v>129</v>
      </c>
      <c r="B21181" s="33" t="s">
        <v>65</v>
      </c>
      <c r="C21181" s="33">
        <v>89100</v>
      </c>
      <c r="D21181" s="33" t="s">
        <v>2705</v>
      </c>
      <c r="E21181" t="str">
        <f t="shared" si="334"/>
        <v>$75K-$100K</v>
      </c>
    </row>
    <row r="21182" spans="1:5" x14ac:dyDescent="0.3">
      <c r="A21182" s="33" t="s">
        <v>0</v>
      </c>
      <c r="B21182" s="33" t="s">
        <v>53</v>
      </c>
      <c r="C21182" s="33">
        <v>157500</v>
      </c>
      <c r="D21182" s="33" t="s">
        <v>217</v>
      </c>
      <c r="E21182" t="str">
        <f t="shared" si="334"/>
        <v>$125K-$200K</v>
      </c>
    </row>
    <row r="21183" spans="1:5" x14ac:dyDescent="0.3">
      <c r="A21183" s="33" t="s">
        <v>0</v>
      </c>
      <c r="B21183" s="33" t="s">
        <v>84</v>
      </c>
      <c r="C21183" s="33">
        <v>132500</v>
      </c>
      <c r="D21183" s="33" t="s">
        <v>7527</v>
      </c>
      <c r="E21183" t="str">
        <f t="shared" si="334"/>
        <v>$125K-$200K</v>
      </c>
    </row>
    <row r="21184" spans="1:5" x14ac:dyDescent="0.3">
      <c r="A21184" s="33" t="s">
        <v>0</v>
      </c>
      <c r="B21184" s="33" t="s">
        <v>53</v>
      </c>
      <c r="C21184" s="33">
        <v>224500</v>
      </c>
      <c r="D21184" s="33" t="s">
        <v>1341</v>
      </c>
      <c r="E21184" t="str">
        <f t="shared" si="334"/>
        <v>&gt;$200K</v>
      </c>
    </row>
    <row r="21185" spans="1:5" x14ac:dyDescent="0.3">
      <c r="A21185" s="33" t="s">
        <v>0</v>
      </c>
      <c r="B21185" s="33" t="s">
        <v>54</v>
      </c>
      <c r="C21185" s="33"/>
      <c r="D21185" s="33" t="s">
        <v>232</v>
      </c>
      <c r="E21185" t="str">
        <f t="shared" si="334"/>
        <v>No Data</v>
      </c>
    </row>
    <row r="21186" spans="1:5" x14ac:dyDescent="0.3">
      <c r="A21186" s="33" t="s">
        <v>0</v>
      </c>
      <c r="B21186" s="33" t="s">
        <v>54</v>
      </c>
      <c r="C21186" s="33"/>
      <c r="D21186" s="33" t="s">
        <v>7528</v>
      </c>
      <c r="E21186" t="str">
        <f t="shared" si="334"/>
        <v>No Data</v>
      </c>
    </row>
    <row r="21187" spans="1:5" x14ac:dyDescent="0.3">
      <c r="A21187" s="33" t="s">
        <v>0</v>
      </c>
      <c r="B21187" s="33" t="s">
        <v>53</v>
      </c>
      <c r="C21187" s="33">
        <v>150000</v>
      </c>
      <c r="D21187" s="33" t="s">
        <v>7529</v>
      </c>
      <c r="E21187" t="str">
        <f t="shared" ref="E21187:E21250" si="335">_xlfn.XLOOKUP(C21187,$H$16:$H$21,$G$16:$G$21,,1)</f>
        <v>$125K-$200K</v>
      </c>
    </row>
    <row r="21188" spans="1:5" x14ac:dyDescent="0.3">
      <c r="A21188" s="33" t="s">
        <v>2</v>
      </c>
      <c r="B21188" s="33" t="s">
        <v>53</v>
      </c>
      <c r="C21188" s="33">
        <v>122500</v>
      </c>
      <c r="D21188" s="33" t="s">
        <v>698</v>
      </c>
      <c r="E21188" t="str">
        <f t="shared" si="335"/>
        <v>$100K-$125K</v>
      </c>
    </row>
    <row r="21189" spans="1:5" x14ac:dyDescent="0.3">
      <c r="A21189" s="33" t="s">
        <v>0</v>
      </c>
      <c r="B21189" s="33" t="s">
        <v>53</v>
      </c>
      <c r="C21189" s="33">
        <v>115000</v>
      </c>
      <c r="D21189" s="33" t="s">
        <v>609</v>
      </c>
      <c r="E21189" t="str">
        <f t="shared" si="335"/>
        <v>$100K-$125K</v>
      </c>
    </row>
    <row r="21190" spans="1:5" x14ac:dyDescent="0.3">
      <c r="A21190" s="33" t="s">
        <v>4</v>
      </c>
      <c r="B21190" s="33" t="s">
        <v>53</v>
      </c>
      <c r="C21190" s="33">
        <v>140000</v>
      </c>
      <c r="D21190" s="33" t="s">
        <v>7530</v>
      </c>
      <c r="E21190" t="str">
        <f t="shared" si="335"/>
        <v>$125K-$200K</v>
      </c>
    </row>
    <row r="21191" spans="1:5" x14ac:dyDescent="0.3">
      <c r="A21191" s="33" t="s">
        <v>2</v>
      </c>
      <c r="B21191" s="33" t="s">
        <v>53</v>
      </c>
      <c r="C21191" s="33">
        <v>86500</v>
      </c>
      <c r="D21191" s="33" t="s">
        <v>7531</v>
      </c>
      <c r="E21191" t="str">
        <f t="shared" si="335"/>
        <v>$75K-$100K</v>
      </c>
    </row>
    <row r="21192" spans="1:5" x14ac:dyDescent="0.3">
      <c r="A21192" s="33" t="s">
        <v>2</v>
      </c>
      <c r="B21192" s="33" t="s">
        <v>53</v>
      </c>
      <c r="C21192" s="33"/>
      <c r="D21192" s="33" t="s">
        <v>268</v>
      </c>
      <c r="E21192" t="str">
        <f t="shared" si="335"/>
        <v>No Data</v>
      </c>
    </row>
    <row r="21193" spans="1:5" x14ac:dyDescent="0.3">
      <c r="A21193" s="33" t="s">
        <v>2</v>
      </c>
      <c r="B21193" s="33" t="s">
        <v>53</v>
      </c>
      <c r="C21193" s="33">
        <v>94500</v>
      </c>
      <c r="D21193" s="33" t="s">
        <v>7532</v>
      </c>
      <c r="E21193" t="str">
        <f t="shared" si="335"/>
        <v>$75K-$100K</v>
      </c>
    </row>
    <row r="21194" spans="1:5" x14ac:dyDescent="0.3">
      <c r="A21194" s="33" t="s">
        <v>0</v>
      </c>
      <c r="B21194" s="33" t="s">
        <v>88</v>
      </c>
      <c r="C21194" s="33">
        <v>114516</v>
      </c>
      <c r="D21194" s="33" t="s">
        <v>2144</v>
      </c>
      <c r="E21194" t="str">
        <f t="shared" si="335"/>
        <v>$100K-$125K</v>
      </c>
    </row>
    <row r="21195" spans="1:5" x14ac:dyDescent="0.3">
      <c r="A21195" s="33" t="s">
        <v>0</v>
      </c>
      <c r="B21195" s="33" t="s">
        <v>74</v>
      </c>
      <c r="C21195" s="33">
        <v>50400</v>
      </c>
      <c r="D21195" s="33" t="s">
        <v>834</v>
      </c>
      <c r="E21195" t="str">
        <f t="shared" si="335"/>
        <v>&lt;$75K</v>
      </c>
    </row>
    <row r="21196" spans="1:5" x14ac:dyDescent="0.3">
      <c r="A21196" s="33" t="s">
        <v>0</v>
      </c>
      <c r="B21196" s="33" t="s">
        <v>53</v>
      </c>
      <c r="C21196" s="33">
        <v>85000</v>
      </c>
      <c r="D21196" s="33" t="s">
        <v>7533</v>
      </c>
      <c r="E21196" t="str">
        <f t="shared" si="335"/>
        <v>$75K-$100K</v>
      </c>
    </row>
    <row r="21197" spans="1:5" x14ac:dyDescent="0.3">
      <c r="A21197" s="33" t="s">
        <v>0</v>
      </c>
      <c r="B21197" s="33" t="s">
        <v>53</v>
      </c>
      <c r="C21197" s="33"/>
      <c r="D21197" s="33" t="s">
        <v>258</v>
      </c>
      <c r="E21197" t="str">
        <f t="shared" si="335"/>
        <v>No Data</v>
      </c>
    </row>
    <row r="21198" spans="1:5" x14ac:dyDescent="0.3">
      <c r="A21198" s="33" t="s">
        <v>2</v>
      </c>
      <c r="B21198" s="33" t="s">
        <v>53</v>
      </c>
      <c r="C21198" s="33">
        <v>84000</v>
      </c>
      <c r="D21198" s="33" t="s">
        <v>520</v>
      </c>
      <c r="E21198" t="str">
        <f t="shared" si="335"/>
        <v>$75K-$100K</v>
      </c>
    </row>
    <row r="21199" spans="1:5" x14ac:dyDescent="0.3">
      <c r="A21199" s="33" t="s">
        <v>128</v>
      </c>
      <c r="B21199" s="33" t="s">
        <v>72</v>
      </c>
      <c r="C21199" s="33">
        <v>90670</v>
      </c>
      <c r="D21199" s="33" t="s">
        <v>7534</v>
      </c>
      <c r="E21199" t="str">
        <f t="shared" si="335"/>
        <v>$75K-$100K</v>
      </c>
    </row>
    <row r="21200" spans="1:5" x14ac:dyDescent="0.3">
      <c r="A21200" s="33" t="s">
        <v>2</v>
      </c>
      <c r="B21200" s="33" t="s">
        <v>53</v>
      </c>
      <c r="C21200" s="33">
        <v>66455.5</v>
      </c>
      <c r="D21200" s="33" t="s">
        <v>3858</v>
      </c>
      <c r="E21200" t="str">
        <f t="shared" si="335"/>
        <v>&lt;$75K</v>
      </c>
    </row>
    <row r="21201" spans="1:5" x14ac:dyDescent="0.3">
      <c r="A21201" s="33" t="s">
        <v>2</v>
      </c>
      <c r="B21201" s="33" t="s">
        <v>53</v>
      </c>
      <c r="C21201" s="33">
        <v>97400</v>
      </c>
      <c r="D21201" s="33" t="s">
        <v>302</v>
      </c>
      <c r="E21201" t="str">
        <f t="shared" si="335"/>
        <v>$75K-$100K</v>
      </c>
    </row>
    <row r="21202" spans="1:5" x14ac:dyDescent="0.3">
      <c r="A21202" s="33" t="s">
        <v>2</v>
      </c>
      <c r="B21202" s="33" t="s">
        <v>53</v>
      </c>
      <c r="C21202" s="33"/>
      <c r="D21202" s="33" t="s">
        <v>1667</v>
      </c>
      <c r="E21202" t="str">
        <f t="shared" si="335"/>
        <v>No Data</v>
      </c>
    </row>
    <row r="21203" spans="1:5" x14ac:dyDescent="0.3">
      <c r="A21203" s="33" t="s">
        <v>2</v>
      </c>
      <c r="B21203" s="33" t="s">
        <v>53</v>
      </c>
      <c r="C21203" s="33">
        <v>151950</v>
      </c>
      <c r="D21203" s="33" t="s">
        <v>476</v>
      </c>
      <c r="E21203" t="str">
        <f t="shared" si="335"/>
        <v>$125K-$200K</v>
      </c>
    </row>
    <row r="21204" spans="1:5" x14ac:dyDescent="0.3">
      <c r="A21204" s="33" t="s">
        <v>2</v>
      </c>
      <c r="B21204" s="33" t="s">
        <v>53</v>
      </c>
      <c r="C21204" s="33"/>
      <c r="D21204" s="33" t="s">
        <v>3861</v>
      </c>
      <c r="E21204" t="str">
        <f t="shared" si="335"/>
        <v>No Data</v>
      </c>
    </row>
    <row r="21205" spans="1:5" x14ac:dyDescent="0.3">
      <c r="A21205" s="33" t="s">
        <v>2</v>
      </c>
      <c r="B21205" s="33" t="s">
        <v>53</v>
      </c>
      <c r="C21205" s="33">
        <v>77000</v>
      </c>
      <c r="D21205" s="33" t="s">
        <v>520</v>
      </c>
      <c r="E21205" t="str">
        <f t="shared" si="335"/>
        <v>$75K-$100K</v>
      </c>
    </row>
    <row r="21206" spans="1:5" x14ac:dyDescent="0.3">
      <c r="A21206" s="33" t="s">
        <v>2</v>
      </c>
      <c r="B21206" s="33" t="s">
        <v>53</v>
      </c>
      <c r="C21206" s="33">
        <v>150000</v>
      </c>
      <c r="D21206" s="33" t="s">
        <v>7535</v>
      </c>
      <c r="E21206" t="str">
        <f t="shared" si="335"/>
        <v>$125K-$200K</v>
      </c>
    </row>
    <row r="21207" spans="1:5" x14ac:dyDescent="0.3">
      <c r="A21207" s="33" t="s">
        <v>128</v>
      </c>
      <c r="B21207" s="33" t="s">
        <v>53</v>
      </c>
      <c r="C21207" s="33">
        <v>164791.5</v>
      </c>
      <c r="D21207" s="33" t="s">
        <v>4755</v>
      </c>
      <c r="E21207" t="str">
        <f t="shared" si="335"/>
        <v>$125K-$200K</v>
      </c>
    </row>
    <row r="21208" spans="1:5" x14ac:dyDescent="0.3">
      <c r="A21208" s="33" t="s">
        <v>4</v>
      </c>
      <c r="B21208" s="33" t="s">
        <v>53</v>
      </c>
      <c r="C21208" s="33">
        <v>135000</v>
      </c>
      <c r="D21208" s="33" t="s">
        <v>315</v>
      </c>
      <c r="E21208" t="str">
        <f t="shared" si="335"/>
        <v>$125K-$200K</v>
      </c>
    </row>
    <row r="21209" spans="1:5" x14ac:dyDescent="0.3">
      <c r="A21209" s="33" t="s">
        <v>2</v>
      </c>
      <c r="B21209" s="33" t="s">
        <v>53</v>
      </c>
      <c r="C21209" s="33">
        <v>86000</v>
      </c>
      <c r="D21209" s="33" t="s">
        <v>520</v>
      </c>
      <c r="E21209" t="str">
        <f t="shared" si="335"/>
        <v>$75K-$100K</v>
      </c>
    </row>
    <row r="21210" spans="1:5" x14ac:dyDescent="0.3">
      <c r="A21210" s="33" t="s">
        <v>0</v>
      </c>
      <c r="B21210" s="33" t="s">
        <v>54</v>
      </c>
      <c r="C21210" s="33">
        <v>157500</v>
      </c>
      <c r="D21210" s="33" t="s">
        <v>4041</v>
      </c>
      <c r="E21210" t="str">
        <f t="shared" si="335"/>
        <v>$125K-$200K</v>
      </c>
    </row>
    <row r="21211" spans="1:5" x14ac:dyDescent="0.3">
      <c r="A21211" s="33" t="s">
        <v>0</v>
      </c>
      <c r="B21211" s="33" t="s">
        <v>54</v>
      </c>
      <c r="C21211" s="33">
        <v>136950</v>
      </c>
      <c r="D21211" s="33" t="s">
        <v>590</v>
      </c>
      <c r="E21211" t="str">
        <f t="shared" si="335"/>
        <v>$125K-$200K</v>
      </c>
    </row>
    <row r="21212" spans="1:5" x14ac:dyDescent="0.3">
      <c r="A21212" s="33" t="s">
        <v>0</v>
      </c>
      <c r="B21212" s="33" t="s">
        <v>53</v>
      </c>
      <c r="C21212" s="33">
        <v>172500</v>
      </c>
      <c r="D21212" s="33" t="s">
        <v>7536</v>
      </c>
      <c r="E21212" t="str">
        <f t="shared" si="335"/>
        <v>$125K-$200K</v>
      </c>
    </row>
    <row r="21213" spans="1:5" x14ac:dyDescent="0.3">
      <c r="A21213" s="33" t="s">
        <v>4</v>
      </c>
      <c r="B21213" s="33" t="s">
        <v>90</v>
      </c>
      <c r="C21213" s="33">
        <v>96773</v>
      </c>
      <c r="D21213" s="33" t="s">
        <v>294</v>
      </c>
      <c r="E21213" t="str">
        <f t="shared" si="335"/>
        <v>$75K-$100K</v>
      </c>
    </row>
    <row r="21214" spans="1:5" x14ac:dyDescent="0.3">
      <c r="A21214" s="33" t="s">
        <v>1</v>
      </c>
      <c r="B21214" s="33" t="s">
        <v>115</v>
      </c>
      <c r="C21214" s="33">
        <v>65000</v>
      </c>
      <c r="D21214" s="33" t="s">
        <v>7537</v>
      </c>
      <c r="E21214" t="str">
        <f t="shared" si="335"/>
        <v>&lt;$75K</v>
      </c>
    </row>
    <row r="21215" spans="1:5" x14ac:dyDescent="0.3">
      <c r="A21215" s="33" t="s">
        <v>125</v>
      </c>
      <c r="B21215" s="33" t="s">
        <v>53</v>
      </c>
      <c r="C21215" s="33">
        <v>150000</v>
      </c>
      <c r="D21215" s="33" t="s">
        <v>879</v>
      </c>
      <c r="E21215" t="str">
        <f t="shared" si="335"/>
        <v>$125K-$200K</v>
      </c>
    </row>
    <row r="21216" spans="1:5" x14ac:dyDescent="0.3">
      <c r="A21216" s="33" t="s">
        <v>128</v>
      </c>
      <c r="B21216" s="33" t="s">
        <v>53</v>
      </c>
      <c r="C21216" s="33">
        <v>150000</v>
      </c>
      <c r="D21216" s="33" t="s">
        <v>7538</v>
      </c>
      <c r="E21216" t="str">
        <f t="shared" si="335"/>
        <v>$125K-$200K</v>
      </c>
    </row>
    <row r="21217" spans="1:5" x14ac:dyDescent="0.3">
      <c r="A21217" s="33" t="s">
        <v>0</v>
      </c>
      <c r="B21217" s="33" t="s">
        <v>53</v>
      </c>
      <c r="C21217" s="33">
        <v>85000</v>
      </c>
      <c r="D21217" s="33" t="s">
        <v>457</v>
      </c>
      <c r="E21217" t="str">
        <f t="shared" si="335"/>
        <v>$75K-$100K</v>
      </c>
    </row>
    <row r="21218" spans="1:5" x14ac:dyDescent="0.3">
      <c r="A21218" s="33" t="s">
        <v>2</v>
      </c>
      <c r="B21218" s="33" t="s">
        <v>53</v>
      </c>
      <c r="C21218" s="33">
        <v>65000</v>
      </c>
      <c r="D21218" s="33" t="s">
        <v>2186</v>
      </c>
      <c r="E21218" t="str">
        <f t="shared" si="335"/>
        <v>&lt;$75K</v>
      </c>
    </row>
    <row r="21219" spans="1:5" x14ac:dyDescent="0.3">
      <c r="A21219" s="33" t="s">
        <v>2</v>
      </c>
      <c r="B21219" s="33" t="s">
        <v>53</v>
      </c>
      <c r="C21219" s="33">
        <v>70000</v>
      </c>
      <c r="D21219" s="33" t="s">
        <v>7539</v>
      </c>
      <c r="E21219" t="str">
        <f t="shared" si="335"/>
        <v>&lt;$75K</v>
      </c>
    </row>
    <row r="21220" spans="1:5" x14ac:dyDescent="0.3">
      <c r="A21220" s="33" t="s">
        <v>66</v>
      </c>
      <c r="B21220" s="33" t="s">
        <v>90</v>
      </c>
      <c r="C21220" s="33">
        <v>182500</v>
      </c>
      <c r="D21220" s="33" t="s">
        <v>1974</v>
      </c>
      <c r="E21220" t="str">
        <f t="shared" si="335"/>
        <v>$125K-$200K</v>
      </c>
    </row>
    <row r="21221" spans="1:5" x14ac:dyDescent="0.3">
      <c r="A21221" s="33" t="s">
        <v>2</v>
      </c>
      <c r="B21221" s="33" t="s">
        <v>53</v>
      </c>
      <c r="C21221" s="33">
        <v>125000</v>
      </c>
      <c r="D21221" s="33" t="s">
        <v>5080</v>
      </c>
      <c r="E21221" t="str">
        <f t="shared" si="335"/>
        <v>$100K-$125K</v>
      </c>
    </row>
    <row r="21222" spans="1:5" x14ac:dyDescent="0.3">
      <c r="A21222" s="33" t="s">
        <v>0</v>
      </c>
      <c r="B21222" s="33" t="s">
        <v>53</v>
      </c>
      <c r="C21222" s="33">
        <v>157500</v>
      </c>
      <c r="D21222" s="33" t="s">
        <v>6150</v>
      </c>
      <c r="E21222" t="str">
        <f t="shared" si="335"/>
        <v>$125K-$200K</v>
      </c>
    </row>
    <row r="21223" spans="1:5" x14ac:dyDescent="0.3">
      <c r="A21223" s="33" t="s">
        <v>128</v>
      </c>
      <c r="B21223" s="33" t="s">
        <v>53</v>
      </c>
      <c r="C21223" s="33">
        <v>135000</v>
      </c>
      <c r="D21223" s="33" t="s">
        <v>1542</v>
      </c>
      <c r="E21223" t="str">
        <f t="shared" si="335"/>
        <v>$125K-$200K</v>
      </c>
    </row>
    <row r="21224" spans="1:5" x14ac:dyDescent="0.3">
      <c r="A21224" s="33" t="s">
        <v>0</v>
      </c>
      <c r="B21224" s="33" t="s">
        <v>99</v>
      </c>
      <c r="C21224" s="33">
        <v>147500</v>
      </c>
      <c r="D21224" s="33" t="s">
        <v>4554</v>
      </c>
      <c r="E21224" t="str">
        <f t="shared" si="335"/>
        <v>$125K-$200K</v>
      </c>
    </row>
    <row r="21225" spans="1:5" x14ac:dyDescent="0.3">
      <c r="A21225" s="33" t="s">
        <v>4</v>
      </c>
      <c r="B21225" s="33" t="s">
        <v>54</v>
      </c>
      <c r="C21225" s="33">
        <v>102500</v>
      </c>
      <c r="D21225" s="33" t="s">
        <v>268</v>
      </c>
      <c r="E21225" t="str">
        <f t="shared" si="335"/>
        <v>$100K-$125K</v>
      </c>
    </row>
    <row r="21226" spans="1:5" x14ac:dyDescent="0.3">
      <c r="A21226" s="33" t="s">
        <v>0</v>
      </c>
      <c r="B21226" s="33" t="s">
        <v>69</v>
      </c>
      <c r="C21226" s="33">
        <v>139216</v>
      </c>
      <c r="D21226" s="33" t="s">
        <v>5873</v>
      </c>
      <c r="E21226" t="str">
        <f t="shared" si="335"/>
        <v>$125K-$200K</v>
      </c>
    </row>
    <row r="21227" spans="1:5" x14ac:dyDescent="0.3">
      <c r="A21227" s="33" t="s">
        <v>2</v>
      </c>
      <c r="B21227" s="33" t="s">
        <v>53</v>
      </c>
      <c r="C21227" s="33"/>
      <c r="D21227" s="33" t="s">
        <v>1435</v>
      </c>
      <c r="E21227" t="str">
        <f t="shared" si="335"/>
        <v>No Data</v>
      </c>
    </row>
    <row r="21228" spans="1:5" x14ac:dyDescent="0.3">
      <c r="A21228" s="33" t="s">
        <v>2</v>
      </c>
      <c r="B21228" s="33" t="s">
        <v>53</v>
      </c>
      <c r="C21228" s="33">
        <v>75000</v>
      </c>
      <c r="D21228" s="33" t="s">
        <v>4035</v>
      </c>
      <c r="E21228" t="str">
        <f t="shared" si="335"/>
        <v>&lt;$75K</v>
      </c>
    </row>
    <row r="21229" spans="1:5" x14ac:dyDescent="0.3">
      <c r="A21229" s="33" t="s">
        <v>0</v>
      </c>
      <c r="B21229" s="33" t="s">
        <v>53</v>
      </c>
      <c r="C21229" s="33">
        <v>174620</v>
      </c>
      <c r="D21229" s="33" t="s">
        <v>1670</v>
      </c>
      <c r="E21229" t="str">
        <f t="shared" si="335"/>
        <v>$125K-$200K</v>
      </c>
    </row>
    <row r="21230" spans="1:5" x14ac:dyDescent="0.3">
      <c r="A21230" s="33" t="s">
        <v>2</v>
      </c>
      <c r="B21230" s="33" t="s">
        <v>53</v>
      </c>
      <c r="C21230" s="33">
        <v>102500</v>
      </c>
      <c r="D21230" s="33" t="s">
        <v>765</v>
      </c>
      <c r="E21230" t="str">
        <f t="shared" si="335"/>
        <v>$100K-$125K</v>
      </c>
    </row>
    <row r="21231" spans="1:5" x14ac:dyDescent="0.3">
      <c r="A21231" s="33" t="s">
        <v>4</v>
      </c>
      <c r="B21231" s="33" t="s">
        <v>162</v>
      </c>
      <c r="C21231" s="33"/>
      <c r="D21231" s="33" t="s">
        <v>366</v>
      </c>
      <c r="E21231" t="str">
        <f t="shared" si="335"/>
        <v>No Data</v>
      </c>
    </row>
    <row r="21232" spans="1:5" x14ac:dyDescent="0.3">
      <c r="A21232" s="33" t="s">
        <v>0</v>
      </c>
      <c r="B21232" s="33" t="s">
        <v>53</v>
      </c>
      <c r="C21232" s="33">
        <v>90000</v>
      </c>
      <c r="D21232" s="33" t="s">
        <v>590</v>
      </c>
      <c r="E21232" t="str">
        <f t="shared" si="335"/>
        <v>$75K-$100K</v>
      </c>
    </row>
    <row r="21233" spans="1:5" x14ac:dyDescent="0.3">
      <c r="A21233" s="33" t="s">
        <v>0</v>
      </c>
      <c r="B21233" s="33" t="s">
        <v>53</v>
      </c>
      <c r="C21233" s="33">
        <v>115000</v>
      </c>
      <c r="D21233" s="33" t="s">
        <v>299</v>
      </c>
      <c r="E21233" t="str">
        <f t="shared" si="335"/>
        <v>$100K-$125K</v>
      </c>
    </row>
    <row r="21234" spans="1:5" x14ac:dyDescent="0.3">
      <c r="A21234" s="33" t="s">
        <v>4</v>
      </c>
      <c r="B21234" s="33" t="s">
        <v>53</v>
      </c>
      <c r="C21234" s="33"/>
      <c r="D21234" s="33" t="s">
        <v>7540</v>
      </c>
      <c r="E21234" t="str">
        <f t="shared" si="335"/>
        <v>No Data</v>
      </c>
    </row>
    <row r="21235" spans="1:5" x14ac:dyDescent="0.3">
      <c r="A21235" s="33" t="s">
        <v>0</v>
      </c>
      <c r="B21235" s="33" t="s">
        <v>53</v>
      </c>
      <c r="C21235" s="33">
        <v>145500</v>
      </c>
      <c r="D21235" s="33" t="s">
        <v>1395</v>
      </c>
      <c r="E21235" t="str">
        <f t="shared" si="335"/>
        <v>$125K-$200K</v>
      </c>
    </row>
    <row r="21236" spans="1:5" x14ac:dyDescent="0.3">
      <c r="A21236" s="33" t="s">
        <v>4</v>
      </c>
      <c r="B21236" s="33" t="s">
        <v>80</v>
      </c>
      <c r="C21236" s="33">
        <v>128682</v>
      </c>
      <c r="D21236" s="33" t="s">
        <v>6500</v>
      </c>
      <c r="E21236" t="str">
        <f t="shared" si="335"/>
        <v>$125K-$200K</v>
      </c>
    </row>
    <row r="21237" spans="1:5" x14ac:dyDescent="0.3">
      <c r="A21237" s="33" t="s">
        <v>4</v>
      </c>
      <c r="B21237" s="33" t="s">
        <v>53</v>
      </c>
      <c r="C21237" s="33">
        <v>72500</v>
      </c>
      <c r="D21237" s="33" t="s">
        <v>1887</v>
      </c>
      <c r="E21237" t="str">
        <f t="shared" si="335"/>
        <v>&lt;$75K</v>
      </c>
    </row>
    <row r="21238" spans="1:5" x14ac:dyDescent="0.3">
      <c r="A21238" s="33" t="s">
        <v>2</v>
      </c>
      <c r="B21238" s="33" t="s">
        <v>53</v>
      </c>
      <c r="C21238" s="33">
        <v>102500</v>
      </c>
      <c r="D21238" s="33" t="s">
        <v>268</v>
      </c>
      <c r="E21238" t="str">
        <f t="shared" si="335"/>
        <v>$100K-$125K</v>
      </c>
    </row>
    <row r="21239" spans="1:5" x14ac:dyDescent="0.3">
      <c r="A21239" s="33" t="s">
        <v>2</v>
      </c>
      <c r="B21239" s="33" t="s">
        <v>53</v>
      </c>
      <c r="C21239" s="33"/>
      <c r="D21239" s="33" t="s">
        <v>879</v>
      </c>
      <c r="E21239" t="str">
        <f t="shared" si="335"/>
        <v>No Data</v>
      </c>
    </row>
    <row r="21240" spans="1:5" x14ac:dyDescent="0.3">
      <c r="A21240" s="33" t="s">
        <v>2</v>
      </c>
      <c r="B21240" s="33" t="s">
        <v>53</v>
      </c>
      <c r="C21240" s="33">
        <v>85000</v>
      </c>
      <c r="D21240" s="33" t="s">
        <v>7541</v>
      </c>
      <c r="E21240" t="str">
        <f t="shared" si="335"/>
        <v>$75K-$100K</v>
      </c>
    </row>
    <row r="21241" spans="1:5" x14ac:dyDescent="0.3">
      <c r="A21241" s="33" t="s">
        <v>0</v>
      </c>
      <c r="B21241" s="33" t="s">
        <v>53</v>
      </c>
      <c r="C21241" s="33"/>
      <c r="D21241" s="33" t="s">
        <v>4186</v>
      </c>
      <c r="E21241" t="str">
        <f t="shared" si="335"/>
        <v>No Data</v>
      </c>
    </row>
    <row r="21242" spans="1:5" x14ac:dyDescent="0.3">
      <c r="A21242" s="33" t="s">
        <v>0</v>
      </c>
      <c r="B21242" s="33" t="s">
        <v>53</v>
      </c>
      <c r="C21242" s="33">
        <v>174720</v>
      </c>
      <c r="D21242" s="33" t="s">
        <v>1157</v>
      </c>
      <c r="E21242" t="str">
        <f t="shared" si="335"/>
        <v>$125K-$200K</v>
      </c>
    </row>
    <row r="21243" spans="1:5" x14ac:dyDescent="0.3">
      <c r="A21243" s="33" t="s">
        <v>128</v>
      </c>
      <c r="B21243" s="33" t="s">
        <v>72</v>
      </c>
      <c r="C21243" s="33">
        <v>157500</v>
      </c>
      <c r="D21243" s="33" t="s">
        <v>335</v>
      </c>
      <c r="E21243" t="str">
        <f t="shared" si="335"/>
        <v>$125K-$200K</v>
      </c>
    </row>
    <row r="21244" spans="1:5" x14ac:dyDescent="0.3">
      <c r="A21244" s="33" t="s">
        <v>128</v>
      </c>
      <c r="B21244" s="33" t="s">
        <v>88</v>
      </c>
      <c r="C21244" s="33">
        <v>64800</v>
      </c>
      <c r="D21244" s="33" t="s">
        <v>803</v>
      </c>
      <c r="E21244" t="str">
        <f t="shared" si="335"/>
        <v>&lt;$75K</v>
      </c>
    </row>
    <row r="21245" spans="1:5" x14ac:dyDescent="0.3">
      <c r="A21245" s="33" t="s">
        <v>52</v>
      </c>
      <c r="B21245" s="33" t="s">
        <v>53</v>
      </c>
      <c r="C21245" s="33"/>
      <c r="D21245" s="33" t="s">
        <v>5296</v>
      </c>
      <c r="E21245" t="str">
        <f t="shared" si="335"/>
        <v>No Data</v>
      </c>
    </row>
    <row r="21246" spans="1:5" x14ac:dyDescent="0.3">
      <c r="A21246" s="33" t="s">
        <v>66</v>
      </c>
      <c r="B21246" s="33" t="s">
        <v>53</v>
      </c>
      <c r="C21246" s="33"/>
      <c r="D21246" s="33" t="s">
        <v>1002</v>
      </c>
      <c r="E21246" t="str">
        <f t="shared" si="335"/>
        <v>No Data</v>
      </c>
    </row>
    <row r="21247" spans="1:5" x14ac:dyDescent="0.3">
      <c r="A21247" s="33" t="s">
        <v>2</v>
      </c>
      <c r="B21247" s="33" t="s">
        <v>53</v>
      </c>
      <c r="C21247" s="33"/>
      <c r="D21247" s="33" t="s">
        <v>238</v>
      </c>
      <c r="E21247" t="str">
        <f t="shared" si="335"/>
        <v>No Data</v>
      </c>
    </row>
    <row r="21248" spans="1:5" x14ac:dyDescent="0.3">
      <c r="A21248" s="33" t="s">
        <v>128</v>
      </c>
      <c r="B21248" s="33" t="s">
        <v>53</v>
      </c>
      <c r="C21248" s="33"/>
      <c r="D21248" s="33" t="s">
        <v>232</v>
      </c>
      <c r="E21248" t="str">
        <f t="shared" si="335"/>
        <v>No Data</v>
      </c>
    </row>
    <row r="21249" spans="1:5" x14ac:dyDescent="0.3">
      <c r="A21249" s="33" t="s">
        <v>2</v>
      </c>
      <c r="B21249" s="33" t="s">
        <v>53</v>
      </c>
      <c r="C21249" s="33">
        <v>89777</v>
      </c>
      <c r="D21249" s="33" t="s">
        <v>7542</v>
      </c>
      <c r="E21249" t="str">
        <f t="shared" si="335"/>
        <v>$75K-$100K</v>
      </c>
    </row>
    <row r="21250" spans="1:5" x14ac:dyDescent="0.3">
      <c r="A21250" s="33" t="s">
        <v>2</v>
      </c>
      <c r="B21250" s="33" t="s">
        <v>53</v>
      </c>
      <c r="C21250" s="33"/>
      <c r="D21250" s="33" t="s">
        <v>7543</v>
      </c>
      <c r="E21250" t="str">
        <f t="shared" si="335"/>
        <v>No Data</v>
      </c>
    </row>
    <row r="21251" spans="1:5" x14ac:dyDescent="0.3">
      <c r="A21251" s="33" t="s">
        <v>1</v>
      </c>
      <c r="B21251" s="33" t="s">
        <v>65</v>
      </c>
      <c r="C21251" s="33">
        <v>189500</v>
      </c>
      <c r="D21251" s="33" t="s">
        <v>2052</v>
      </c>
      <c r="E21251" t="str">
        <f t="shared" ref="E21251:E21314" si="336">_xlfn.XLOOKUP(C21251,$H$16:$H$21,$G$16:$G$21,,1)</f>
        <v>$125K-$200K</v>
      </c>
    </row>
    <row r="21252" spans="1:5" x14ac:dyDescent="0.3">
      <c r="A21252" s="33" t="s">
        <v>2</v>
      </c>
      <c r="B21252" s="33" t="s">
        <v>53</v>
      </c>
      <c r="C21252" s="33">
        <v>65000</v>
      </c>
      <c r="D21252" s="33" t="s">
        <v>265</v>
      </c>
      <c r="E21252" t="str">
        <f t="shared" si="336"/>
        <v>&lt;$75K</v>
      </c>
    </row>
    <row r="21253" spans="1:5" x14ac:dyDescent="0.3">
      <c r="A21253" s="33" t="s">
        <v>2</v>
      </c>
      <c r="B21253" s="33" t="s">
        <v>81</v>
      </c>
      <c r="C21253" s="33"/>
      <c r="D21253" s="33" t="s">
        <v>253</v>
      </c>
      <c r="E21253" t="str">
        <f t="shared" si="336"/>
        <v>No Data</v>
      </c>
    </row>
    <row r="21254" spans="1:5" x14ac:dyDescent="0.3">
      <c r="A21254" s="33" t="s">
        <v>0</v>
      </c>
      <c r="B21254" s="33" t="s">
        <v>53</v>
      </c>
      <c r="C21254" s="33"/>
      <c r="D21254" s="33" t="s">
        <v>230</v>
      </c>
      <c r="E21254" t="str">
        <f t="shared" si="336"/>
        <v>No Data</v>
      </c>
    </row>
    <row r="21255" spans="1:5" x14ac:dyDescent="0.3">
      <c r="A21255" s="33" t="s">
        <v>4</v>
      </c>
      <c r="B21255" s="33" t="s">
        <v>53</v>
      </c>
      <c r="C21255" s="33">
        <v>157500</v>
      </c>
      <c r="D21255" s="33" t="s">
        <v>4606</v>
      </c>
      <c r="E21255" t="str">
        <f t="shared" si="336"/>
        <v>$125K-$200K</v>
      </c>
    </row>
    <row r="21256" spans="1:5" x14ac:dyDescent="0.3">
      <c r="A21256" s="33" t="s">
        <v>125</v>
      </c>
      <c r="B21256" s="33" t="s">
        <v>88</v>
      </c>
      <c r="C21256" s="33">
        <v>111175</v>
      </c>
      <c r="D21256" s="33" t="s">
        <v>688</v>
      </c>
      <c r="E21256" t="str">
        <f t="shared" si="336"/>
        <v>$100K-$125K</v>
      </c>
    </row>
    <row r="21257" spans="1:5" x14ac:dyDescent="0.3">
      <c r="A21257" s="33" t="s">
        <v>0</v>
      </c>
      <c r="B21257" s="33" t="s">
        <v>53</v>
      </c>
      <c r="C21257" s="33">
        <v>99358</v>
      </c>
      <c r="D21257" s="33" t="s">
        <v>7143</v>
      </c>
      <c r="E21257" t="str">
        <f t="shared" si="336"/>
        <v>$75K-$100K</v>
      </c>
    </row>
    <row r="21258" spans="1:5" x14ac:dyDescent="0.3">
      <c r="A21258" s="33" t="s">
        <v>4</v>
      </c>
      <c r="B21258" s="33" t="s">
        <v>81</v>
      </c>
      <c r="C21258" s="33">
        <v>90000</v>
      </c>
      <c r="D21258" s="33" t="s">
        <v>1836</v>
      </c>
      <c r="E21258" t="str">
        <f t="shared" si="336"/>
        <v>$75K-$100K</v>
      </c>
    </row>
    <row r="21259" spans="1:5" x14ac:dyDescent="0.3">
      <c r="A21259" s="33" t="s">
        <v>4</v>
      </c>
      <c r="B21259" s="33" t="s">
        <v>86</v>
      </c>
      <c r="C21259" s="33">
        <v>96773</v>
      </c>
      <c r="D21259" s="33" t="s">
        <v>3157</v>
      </c>
      <c r="E21259" t="str">
        <f t="shared" si="336"/>
        <v>$75K-$100K</v>
      </c>
    </row>
    <row r="21260" spans="1:5" x14ac:dyDescent="0.3">
      <c r="A21260" s="33" t="s">
        <v>4</v>
      </c>
      <c r="B21260" s="33" t="s">
        <v>97</v>
      </c>
      <c r="C21260" s="33">
        <v>89100</v>
      </c>
      <c r="D21260" s="33" t="s">
        <v>5834</v>
      </c>
      <c r="E21260" t="str">
        <f t="shared" si="336"/>
        <v>$75K-$100K</v>
      </c>
    </row>
    <row r="21261" spans="1:5" x14ac:dyDescent="0.3">
      <c r="A21261" s="33" t="s">
        <v>2</v>
      </c>
      <c r="B21261" s="33" t="s">
        <v>53</v>
      </c>
      <c r="C21261" s="33"/>
      <c r="D21261" s="33" t="s">
        <v>1279</v>
      </c>
      <c r="E21261" t="str">
        <f t="shared" si="336"/>
        <v>No Data</v>
      </c>
    </row>
    <row r="21262" spans="1:5" x14ac:dyDescent="0.3">
      <c r="A21262" s="33" t="s">
        <v>2</v>
      </c>
      <c r="B21262" s="33" t="s">
        <v>53</v>
      </c>
      <c r="C21262" s="33">
        <v>70000</v>
      </c>
      <c r="D21262" s="33" t="s">
        <v>7544</v>
      </c>
      <c r="E21262" t="str">
        <f t="shared" si="336"/>
        <v>&lt;$75K</v>
      </c>
    </row>
    <row r="21263" spans="1:5" x14ac:dyDescent="0.3">
      <c r="A21263" s="33" t="s">
        <v>0</v>
      </c>
      <c r="B21263" s="33" t="s">
        <v>53</v>
      </c>
      <c r="C21263" s="33">
        <v>207000</v>
      </c>
      <c r="D21263" s="33" t="s">
        <v>7545</v>
      </c>
      <c r="E21263" t="str">
        <f t="shared" si="336"/>
        <v>&gt;$200K</v>
      </c>
    </row>
    <row r="21264" spans="1:5" x14ac:dyDescent="0.3">
      <c r="A21264" s="33" t="s">
        <v>0</v>
      </c>
      <c r="B21264" s="33" t="s">
        <v>53</v>
      </c>
      <c r="C21264" s="33">
        <v>155000</v>
      </c>
      <c r="D21264" s="33" t="s">
        <v>2296</v>
      </c>
      <c r="E21264" t="str">
        <f t="shared" si="336"/>
        <v>$125K-$200K</v>
      </c>
    </row>
    <row r="21265" spans="1:5" x14ac:dyDescent="0.3">
      <c r="A21265" s="33" t="s">
        <v>52</v>
      </c>
      <c r="B21265" s="33" t="s">
        <v>53</v>
      </c>
      <c r="C21265" s="33">
        <v>100000</v>
      </c>
      <c r="D21265" s="33" t="s">
        <v>7546</v>
      </c>
      <c r="E21265" t="str">
        <f t="shared" si="336"/>
        <v>$75K-$100K</v>
      </c>
    </row>
    <row r="21266" spans="1:5" x14ac:dyDescent="0.3">
      <c r="A21266" s="33" t="s">
        <v>0</v>
      </c>
      <c r="B21266" s="33" t="s">
        <v>53</v>
      </c>
      <c r="C21266" s="33"/>
      <c r="D21266" s="33" t="s">
        <v>7547</v>
      </c>
      <c r="E21266" t="str">
        <f t="shared" si="336"/>
        <v>No Data</v>
      </c>
    </row>
    <row r="21267" spans="1:5" x14ac:dyDescent="0.3">
      <c r="A21267" s="33" t="s">
        <v>52</v>
      </c>
      <c r="B21267" s="33" t="s">
        <v>53</v>
      </c>
      <c r="C21267" s="33">
        <v>167755</v>
      </c>
      <c r="D21267" s="33" t="s">
        <v>849</v>
      </c>
      <c r="E21267" t="str">
        <f t="shared" si="336"/>
        <v>$125K-$200K</v>
      </c>
    </row>
    <row r="21268" spans="1:5" x14ac:dyDescent="0.3">
      <c r="A21268" s="33" t="s">
        <v>0</v>
      </c>
      <c r="B21268" s="33" t="s">
        <v>121</v>
      </c>
      <c r="C21268" s="33">
        <v>79200</v>
      </c>
      <c r="D21268" s="33" t="s">
        <v>6191</v>
      </c>
      <c r="E21268" t="str">
        <f t="shared" si="336"/>
        <v>$75K-$100K</v>
      </c>
    </row>
    <row r="21269" spans="1:5" x14ac:dyDescent="0.3">
      <c r="A21269" s="33" t="s">
        <v>0</v>
      </c>
      <c r="B21269" s="33" t="s">
        <v>54</v>
      </c>
      <c r="C21269" s="33"/>
      <c r="D21269" s="33" t="s">
        <v>258</v>
      </c>
      <c r="E21269" t="str">
        <f t="shared" si="336"/>
        <v>No Data</v>
      </c>
    </row>
    <row r="21270" spans="1:5" x14ac:dyDescent="0.3">
      <c r="A21270" s="33" t="s">
        <v>2</v>
      </c>
      <c r="B21270" s="33" t="s">
        <v>53</v>
      </c>
      <c r="C21270" s="33">
        <v>86400</v>
      </c>
      <c r="D21270" s="33" t="s">
        <v>4770</v>
      </c>
      <c r="E21270" t="str">
        <f t="shared" si="336"/>
        <v>$75K-$100K</v>
      </c>
    </row>
    <row r="21271" spans="1:5" x14ac:dyDescent="0.3">
      <c r="A21271" s="33" t="s">
        <v>2</v>
      </c>
      <c r="B21271" s="33" t="s">
        <v>53</v>
      </c>
      <c r="C21271" s="33"/>
      <c r="D21271" s="33" t="s">
        <v>3856</v>
      </c>
      <c r="E21271" t="str">
        <f t="shared" si="336"/>
        <v>No Data</v>
      </c>
    </row>
    <row r="21272" spans="1:5" x14ac:dyDescent="0.3">
      <c r="A21272" s="33" t="s">
        <v>2</v>
      </c>
      <c r="B21272" s="33" t="s">
        <v>53</v>
      </c>
      <c r="C21272" s="33">
        <v>143000</v>
      </c>
      <c r="D21272" s="33" t="s">
        <v>7548</v>
      </c>
      <c r="E21272" t="str">
        <f t="shared" si="336"/>
        <v>$125K-$200K</v>
      </c>
    </row>
    <row r="21273" spans="1:5" x14ac:dyDescent="0.3">
      <c r="A21273" s="33" t="s">
        <v>0</v>
      </c>
      <c r="B21273" s="33" t="s">
        <v>53</v>
      </c>
      <c r="C21273" s="33">
        <v>138000</v>
      </c>
      <c r="D21273" s="33" t="s">
        <v>228</v>
      </c>
      <c r="E21273" t="str">
        <f t="shared" si="336"/>
        <v>$125K-$200K</v>
      </c>
    </row>
    <row r="21274" spans="1:5" x14ac:dyDescent="0.3">
      <c r="A21274" s="33" t="s">
        <v>0</v>
      </c>
      <c r="B21274" s="33" t="s">
        <v>54</v>
      </c>
      <c r="C21274" s="33"/>
      <c r="D21274" s="33" t="s">
        <v>378</v>
      </c>
      <c r="E21274" t="str">
        <f t="shared" si="336"/>
        <v>No Data</v>
      </c>
    </row>
    <row r="21275" spans="1:5" x14ac:dyDescent="0.3">
      <c r="A21275" s="33" t="s">
        <v>4</v>
      </c>
      <c r="B21275" s="33" t="s">
        <v>89</v>
      </c>
      <c r="C21275" s="33">
        <v>147500</v>
      </c>
      <c r="D21275" s="33" t="s">
        <v>3615</v>
      </c>
      <c r="E21275" t="str">
        <f t="shared" si="336"/>
        <v>$125K-$200K</v>
      </c>
    </row>
    <row r="21276" spans="1:5" x14ac:dyDescent="0.3">
      <c r="A21276" s="33" t="s">
        <v>0</v>
      </c>
      <c r="B21276" s="33" t="s">
        <v>54</v>
      </c>
      <c r="C21276" s="33">
        <v>140000</v>
      </c>
      <c r="D21276" s="33" t="s">
        <v>2330</v>
      </c>
      <c r="E21276" t="str">
        <f t="shared" si="336"/>
        <v>$125K-$200K</v>
      </c>
    </row>
    <row r="21277" spans="1:5" x14ac:dyDescent="0.3">
      <c r="A21277" s="33" t="s">
        <v>126</v>
      </c>
      <c r="B21277" s="33" t="s">
        <v>53</v>
      </c>
      <c r="C21277" s="33"/>
      <c r="D21277" s="33" t="s">
        <v>1501</v>
      </c>
      <c r="E21277" t="str">
        <f t="shared" si="336"/>
        <v>No Data</v>
      </c>
    </row>
    <row r="21278" spans="1:5" x14ac:dyDescent="0.3">
      <c r="A21278" s="33" t="s">
        <v>2</v>
      </c>
      <c r="B21278" s="33" t="s">
        <v>53</v>
      </c>
      <c r="C21278" s="33">
        <v>80000</v>
      </c>
      <c r="D21278" s="33" t="s">
        <v>248</v>
      </c>
      <c r="E21278" t="str">
        <f t="shared" si="336"/>
        <v>$75K-$100K</v>
      </c>
    </row>
    <row r="21279" spans="1:5" x14ac:dyDescent="0.3">
      <c r="A21279" s="33" t="s">
        <v>0</v>
      </c>
      <c r="B21279" s="33" t="s">
        <v>53</v>
      </c>
      <c r="C21279" s="33">
        <v>138000</v>
      </c>
      <c r="D21279" s="33" t="s">
        <v>487</v>
      </c>
      <c r="E21279" t="str">
        <f t="shared" si="336"/>
        <v>$125K-$200K</v>
      </c>
    </row>
    <row r="21280" spans="1:5" x14ac:dyDescent="0.3">
      <c r="A21280" s="33" t="s">
        <v>2</v>
      </c>
      <c r="B21280" s="33" t="s">
        <v>53</v>
      </c>
      <c r="C21280" s="33">
        <v>150000</v>
      </c>
      <c r="D21280" s="33" t="s">
        <v>7549</v>
      </c>
      <c r="E21280" t="str">
        <f t="shared" si="336"/>
        <v>$125K-$200K</v>
      </c>
    </row>
    <row r="21281" spans="1:5" x14ac:dyDescent="0.3">
      <c r="A21281" s="33" t="s">
        <v>2</v>
      </c>
      <c r="B21281" s="33" t="s">
        <v>53</v>
      </c>
      <c r="C21281" s="33"/>
      <c r="D21281" s="33" t="s">
        <v>268</v>
      </c>
      <c r="E21281" t="str">
        <f t="shared" si="336"/>
        <v>No Data</v>
      </c>
    </row>
    <row r="21282" spans="1:5" x14ac:dyDescent="0.3">
      <c r="A21282" s="33" t="s">
        <v>128</v>
      </c>
      <c r="B21282" s="33" t="s">
        <v>53</v>
      </c>
      <c r="C21282" s="33"/>
      <c r="D21282" s="33" t="s">
        <v>441</v>
      </c>
      <c r="E21282" t="str">
        <f t="shared" si="336"/>
        <v>No Data</v>
      </c>
    </row>
    <row r="21283" spans="1:5" x14ac:dyDescent="0.3">
      <c r="A21283" s="33" t="s">
        <v>125</v>
      </c>
      <c r="B21283" s="33" t="s">
        <v>53</v>
      </c>
      <c r="C21283" s="33">
        <v>140000</v>
      </c>
      <c r="D21283" s="33" t="s">
        <v>7550</v>
      </c>
      <c r="E21283" t="str">
        <f t="shared" si="336"/>
        <v>$125K-$200K</v>
      </c>
    </row>
    <row r="21284" spans="1:5" x14ac:dyDescent="0.3">
      <c r="A21284" s="33" t="s">
        <v>2</v>
      </c>
      <c r="B21284" s="33" t="s">
        <v>53</v>
      </c>
      <c r="C21284" s="33">
        <v>90250</v>
      </c>
      <c r="D21284" s="33" t="s">
        <v>3851</v>
      </c>
      <c r="E21284" t="str">
        <f t="shared" si="336"/>
        <v>$75K-$100K</v>
      </c>
    </row>
    <row r="21285" spans="1:5" x14ac:dyDescent="0.3">
      <c r="A21285" s="33" t="s">
        <v>0</v>
      </c>
      <c r="B21285" s="33" t="s">
        <v>80</v>
      </c>
      <c r="C21285" s="33">
        <v>109500</v>
      </c>
      <c r="D21285" s="33" t="s">
        <v>817</v>
      </c>
      <c r="E21285" t="str">
        <f t="shared" si="336"/>
        <v>$100K-$125K</v>
      </c>
    </row>
    <row r="21286" spans="1:5" x14ac:dyDescent="0.3">
      <c r="A21286" s="33" t="s">
        <v>128</v>
      </c>
      <c r="B21286" s="33" t="s">
        <v>53</v>
      </c>
      <c r="C21286" s="33"/>
      <c r="D21286" s="33" t="s">
        <v>533</v>
      </c>
      <c r="E21286" t="str">
        <f t="shared" si="336"/>
        <v>No Data</v>
      </c>
    </row>
    <row r="21287" spans="1:5" x14ac:dyDescent="0.3">
      <c r="A21287" s="33" t="s">
        <v>2</v>
      </c>
      <c r="B21287" s="33" t="s">
        <v>53</v>
      </c>
      <c r="C21287" s="33"/>
      <c r="D21287" s="33" t="s">
        <v>6690</v>
      </c>
      <c r="E21287" t="str">
        <f t="shared" si="336"/>
        <v>No Data</v>
      </c>
    </row>
    <row r="21288" spans="1:5" x14ac:dyDescent="0.3">
      <c r="A21288" s="33" t="s">
        <v>4</v>
      </c>
      <c r="B21288" s="33" t="s">
        <v>53</v>
      </c>
      <c r="C21288" s="33">
        <v>150000</v>
      </c>
      <c r="D21288" s="33" t="s">
        <v>238</v>
      </c>
      <c r="E21288" t="str">
        <f t="shared" si="336"/>
        <v>$125K-$200K</v>
      </c>
    </row>
    <row r="21289" spans="1:5" x14ac:dyDescent="0.3">
      <c r="A21289" s="33" t="s">
        <v>52</v>
      </c>
      <c r="B21289" s="33" t="s">
        <v>74</v>
      </c>
      <c r="C21289" s="33">
        <v>50400</v>
      </c>
      <c r="D21289" s="33" t="s">
        <v>5027</v>
      </c>
      <c r="E21289" t="str">
        <f t="shared" si="336"/>
        <v>&lt;$75K</v>
      </c>
    </row>
    <row r="21290" spans="1:5" x14ac:dyDescent="0.3">
      <c r="A21290" s="33" t="s">
        <v>125</v>
      </c>
      <c r="B21290" s="33" t="s">
        <v>53</v>
      </c>
      <c r="C21290" s="33">
        <v>151950</v>
      </c>
      <c r="D21290" s="33" t="s">
        <v>476</v>
      </c>
      <c r="E21290" t="str">
        <f t="shared" si="336"/>
        <v>$125K-$200K</v>
      </c>
    </row>
    <row r="21291" spans="1:5" x14ac:dyDescent="0.3">
      <c r="A21291" s="33" t="s">
        <v>2</v>
      </c>
      <c r="B21291" s="33" t="s">
        <v>53</v>
      </c>
      <c r="C21291" s="33">
        <v>60000</v>
      </c>
      <c r="D21291" s="33" t="s">
        <v>265</v>
      </c>
      <c r="E21291" t="str">
        <f t="shared" si="336"/>
        <v>&lt;$75K</v>
      </c>
    </row>
    <row r="21292" spans="1:5" x14ac:dyDescent="0.3">
      <c r="A21292" s="33" t="s">
        <v>0</v>
      </c>
      <c r="B21292" s="33" t="s">
        <v>53</v>
      </c>
      <c r="C21292" s="33"/>
      <c r="D21292" s="33" t="s">
        <v>258</v>
      </c>
      <c r="E21292" t="str">
        <f t="shared" si="336"/>
        <v>No Data</v>
      </c>
    </row>
    <row r="21293" spans="1:5" x14ac:dyDescent="0.3">
      <c r="A21293" s="33" t="s">
        <v>4</v>
      </c>
      <c r="B21293" s="33" t="s">
        <v>92</v>
      </c>
      <c r="C21293" s="33">
        <v>89100</v>
      </c>
      <c r="D21293" s="33" t="s">
        <v>532</v>
      </c>
      <c r="E21293" t="str">
        <f t="shared" si="336"/>
        <v>$75K-$100K</v>
      </c>
    </row>
    <row r="21294" spans="1:5" x14ac:dyDescent="0.3">
      <c r="A21294" s="33" t="s">
        <v>0</v>
      </c>
      <c r="B21294" s="33" t="s">
        <v>53</v>
      </c>
      <c r="C21294" s="33">
        <v>150000</v>
      </c>
      <c r="D21294" s="33" t="s">
        <v>230</v>
      </c>
      <c r="E21294" t="str">
        <f t="shared" si="336"/>
        <v>$125K-$200K</v>
      </c>
    </row>
    <row r="21295" spans="1:5" x14ac:dyDescent="0.3">
      <c r="A21295" s="33" t="s">
        <v>52</v>
      </c>
      <c r="B21295" s="33" t="s">
        <v>93</v>
      </c>
      <c r="C21295" s="33">
        <v>79200</v>
      </c>
      <c r="D21295" s="33" t="s">
        <v>1172</v>
      </c>
      <c r="E21295" t="str">
        <f t="shared" si="336"/>
        <v>$75K-$100K</v>
      </c>
    </row>
    <row r="21296" spans="1:5" x14ac:dyDescent="0.3">
      <c r="A21296" s="33" t="s">
        <v>0</v>
      </c>
      <c r="B21296" s="33" t="s">
        <v>53</v>
      </c>
      <c r="C21296" s="33">
        <v>196800</v>
      </c>
      <c r="D21296" s="33" t="s">
        <v>217</v>
      </c>
      <c r="E21296" t="str">
        <f t="shared" si="336"/>
        <v>$125K-$200K</v>
      </c>
    </row>
    <row r="21297" spans="1:5" x14ac:dyDescent="0.3">
      <c r="A21297" s="33" t="s">
        <v>2</v>
      </c>
      <c r="B21297" s="33" t="s">
        <v>53</v>
      </c>
      <c r="C21297" s="33">
        <v>117160</v>
      </c>
      <c r="D21297" s="33" t="s">
        <v>476</v>
      </c>
      <c r="E21297" t="str">
        <f t="shared" si="336"/>
        <v>$100K-$125K</v>
      </c>
    </row>
    <row r="21298" spans="1:5" x14ac:dyDescent="0.3">
      <c r="A21298" s="33" t="s">
        <v>4</v>
      </c>
      <c r="B21298" s="33" t="s">
        <v>54</v>
      </c>
      <c r="C21298" s="33"/>
      <c r="D21298" s="33" t="s">
        <v>268</v>
      </c>
      <c r="E21298" t="str">
        <f t="shared" si="336"/>
        <v>No Data</v>
      </c>
    </row>
    <row r="21299" spans="1:5" x14ac:dyDescent="0.3">
      <c r="A21299" s="33" t="s">
        <v>0</v>
      </c>
      <c r="B21299" s="33" t="s">
        <v>53</v>
      </c>
      <c r="C21299" s="33">
        <v>100900</v>
      </c>
      <c r="D21299" s="33" t="s">
        <v>4819</v>
      </c>
      <c r="E21299" t="str">
        <f t="shared" si="336"/>
        <v>$100K-$125K</v>
      </c>
    </row>
    <row r="21300" spans="1:5" x14ac:dyDescent="0.3">
      <c r="A21300" s="33" t="s">
        <v>129</v>
      </c>
      <c r="B21300" s="33" t="s">
        <v>53</v>
      </c>
      <c r="C21300" s="33">
        <v>175000</v>
      </c>
      <c r="D21300" s="33" t="s">
        <v>1799</v>
      </c>
      <c r="E21300" t="str">
        <f t="shared" si="336"/>
        <v>$125K-$200K</v>
      </c>
    </row>
    <row r="21301" spans="1:5" x14ac:dyDescent="0.3">
      <c r="A21301" s="33" t="s">
        <v>2</v>
      </c>
      <c r="B21301" s="33" t="s">
        <v>53</v>
      </c>
      <c r="C21301" s="33"/>
      <c r="D21301" s="33" t="s">
        <v>879</v>
      </c>
      <c r="E21301" t="str">
        <f t="shared" si="336"/>
        <v>No Data</v>
      </c>
    </row>
    <row r="21302" spans="1:5" x14ac:dyDescent="0.3">
      <c r="A21302" s="33" t="s">
        <v>52</v>
      </c>
      <c r="B21302" s="33" t="s">
        <v>53</v>
      </c>
      <c r="C21302" s="33">
        <v>111500</v>
      </c>
      <c r="D21302" s="33" t="s">
        <v>583</v>
      </c>
      <c r="E21302" t="str">
        <f t="shared" si="336"/>
        <v>$100K-$125K</v>
      </c>
    </row>
    <row r="21303" spans="1:5" x14ac:dyDescent="0.3">
      <c r="A21303" s="33" t="s">
        <v>2</v>
      </c>
      <c r="B21303" s="33" t="s">
        <v>53</v>
      </c>
      <c r="C21303" s="33">
        <v>100000</v>
      </c>
      <c r="D21303" s="33" t="s">
        <v>4817</v>
      </c>
      <c r="E21303" t="str">
        <f t="shared" si="336"/>
        <v>$75K-$100K</v>
      </c>
    </row>
    <row r="21304" spans="1:5" x14ac:dyDescent="0.3">
      <c r="A21304" s="33" t="s">
        <v>2</v>
      </c>
      <c r="B21304" s="33" t="s">
        <v>53</v>
      </c>
      <c r="C21304" s="33">
        <v>85000</v>
      </c>
      <c r="D21304" s="33" t="s">
        <v>7551</v>
      </c>
      <c r="E21304" t="str">
        <f t="shared" si="336"/>
        <v>$75K-$100K</v>
      </c>
    </row>
    <row r="21305" spans="1:5" x14ac:dyDescent="0.3">
      <c r="A21305" s="33" t="s">
        <v>0</v>
      </c>
      <c r="B21305" s="33" t="s">
        <v>54</v>
      </c>
      <c r="C21305" s="33"/>
      <c r="D21305" s="33" t="s">
        <v>457</v>
      </c>
      <c r="E21305" t="str">
        <f t="shared" si="336"/>
        <v>No Data</v>
      </c>
    </row>
    <row r="21306" spans="1:5" x14ac:dyDescent="0.3">
      <c r="A21306" s="33" t="s">
        <v>0</v>
      </c>
      <c r="B21306" s="33" t="s">
        <v>53</v>
      </c>
      <c r="C21306" s="33"/>
      <c r="D21306" s="33" t="s">
        <v>833</v>
      </c>
      <c r="E21306" t="str">
        <f t="shared" si="336"/>
        <v>No Data</v>
      </c>
    </row>
    <row r="21307" spans="1:5" x14ac:dyDescent="0.3">
      <c r="A21307" s="33" t="s">
        <v>4</v>
      </c>
      <c r="B21307" s="33" t="s">
        <v>53</v>
      </c>
      <c r="C21307" s="33"/>
      <c r="D21307" s="33" t="s">
        <v>258</v>
      </c>
      <c r="E21307" t="str">
        <f t="shared" si="336"/>
        <v>No Data</v>
      </c>
    </row>
    <row r="21308" spans="1:5" x14ac:dyDescent="0.3">
      <c r="A21308" s="33" t="s">
        <v>0</v>
      </c>
      <c r="B21308" s="33" t="s">
        <v>53</v>
      </c>
      <c r="C21308" s="33">
        <v>97800</v>
      </c>
      <c r="D21308" s="33" t="s">
        <v>2738</v>
      </c>
      <c r="E21308" t="str">
        <f t="shared" si="336"/>
        <v>$75K-$100K</v>
      </c>
    </row>
    <row r="21309" spans="1:5" x14ac:dyDescent="0.3">
      <c r="A21309" s="33" t="s">
        <v>125</v>
      </c>
      <c r="B21309" s="33" t="s">
        <v>53</v>
      </c>
      <c r="C21309" s="33">
        <v>93425</v>
      </c>
      <c r="D21309" s="33" t="s">
        <v>7552</v>
      </c>
      <c r="E21309" t="str">
        <f t="shared" si="336"/>
        <v>$75K-$100K</v>
      </c>
    </row>
    <row r="21310" spans="1:5" x14ac:dyDescent="0.3">
      <c r="A21310" s="33" t="s">
        <v>0</v>
      </c>
      <c r="B21310" s="33" t="s">
        <v>53</v>
      </c>
      <c r="C21310" s="33">
        <v>209000</v>
      </c>
      <c r="D21310" s="33" t="s">
        <v>1366</v>
      </c>
      <c r="E21310" t="str">
        <f t="shared" si="336"/>
        <v>&gt;$200K</v>
      </c>
    </row>
    <row r="21311" spans="1:5" x14ac:dyDescent="0.3">
      <c r="A21311" s="33" t="s">
        <v>4</v>
      </c>
      <c r="B21311" s="33" t="s">
        <v>88</v>
      </c>
      <c r="C21311" s="33">
        <v>79200</v>
      </c>
      <c r="D21311" s="33" t="s">
        <v>5621</v>
      </c>
      <c r="E21311" t="str">
        <f t="shared" si="336"/>
        <v>$75K-$100K</v>
      </c>
    </row>
    <row r="21312" spans="1:5" x14ac:dyDescent="0.3">
      <c r="A21312" s="33" t="s">
        <v>0</v>
      </c>
      <c r="B21312" s="33" t="s">
        <v>53</v>
      </c>
      <c r="C21312" s="33">
        <v>200000</v>
      </c>
      <c r="D21312" s="33" t="s">
        <v>783</v>
      </c>
      <c r="E21312" t="str">
        <f t="shared" si="336"/>
        <v>$125K-$200K</v>
      </c>
    </row>
    <row r="21313" spans="1:5" x14ac:dyDescent="0.3">
      <c r="A21313" s="33" t="s">
        <v>2</v>
      </c>
      <c r="B21313" s="33" t="s">
        <v>53</v>
      </c>
      <c r="C21313" s="33"/>
      <c r="D21313" s="33" t="s">
        <v>254</v>
      </c>
      <c r="E21313" t="str">
        <f t="shared" si="336"/>
        <v>No Data</v>
      </c>
    </row>
    <row r="21314" spans="1:5" x14ac:dyDescent="0.3">
      <c r="A21314" s="33" t="s">
        <v>128</v>
      </c>
      <c r="B21314" s="33" t="s">
        <v>69</v>
      </c>
      <c r="C21314" s="33">
        <v>80850</v>
      </c>
      <c r="D21314" s="33" t="s">
        <v>7553</v>
      </c>
      <c r="E21314" t="str">
        <f t="shared" si="336"/>
        <v>$75K-$100K</v>
      </c>
    </row>
    <row r="21315" spans="1:5" x14ac:dyDescent="0.3">
      <c r="A21315" s="33" t="s">
        <v>125</v>
      </c>
      <c r="B21315" s="33" t="s">
        <v>81</v>
      </c>
      <c r="C21315" s="33">
        <v>175000</v>
      </c>
      <c r="D21315" s="33" t="s">
        <v>4885</v>
      </c>
      <c r="E21315" t="str">
        <f t="shared" ref="E21315:E21378" si="337">_xlfn.XLOOKUP(C21315,$H$16:$H$21,$G$16:$G$21,,1)</f>
        <v>$125K-$200K</v>
      </c>
    </row>
    <row r="21316" spans="1:5" x14ac:dyDescent="0.3">
      <c r="A21316" s="33" t="s">
        <v>2</v>
      </c>
      <c r="B21316" s="33" t="s">
        <v>53</v>
      </c>
      <c r="C21316" s="33">
        <v>60000</v>
      </c>
      <c r="D21316" s="33" t="s">
        <v>1777</v>
      </c>
      <c r="E21316" t="str">
        <f t="shared" si="337"/>
        <v>&lt;$75K</v>
      </c>
    </row>
    <row r="21317" spans="1:5" x14ac:dyDescent="0.3">
      <c r="A21317" s="33" t="s">
        <v>2</v>
      </c>
      <c r="B21317" s="33" t="s">
        <v>69</v>
      </c>
      <c r="C21317" s="33">
        <v>111175</v>
      </c>
      <c r="D21317" s="33" t="s">
        <v>267</v>
      </c>
      <c r="E21317" t="str">
        <f t="shared" si="337"/>
        <v>$100K-$125K</v>
      </c>
    </row>
    <row r="21318" spans="1:5" x14ac:dyDescent="0.3">
      <c r="A21318" s="33" t="s">
        <v>2</v>
      </c>
      <c r="B21318" s="33" t="s">
        <v>53</v>
      </c>
      <c r="C21318" s="33"/>
      <c r="D21318" s="33" t="s">
        <v>7554</v>
      </c>
      <c r="E21318" t="str">
        <f t="shared" si="337"/>
        <v>No Data</v>
      </c>
    </row>
    <row r="21319" spans="1:5" x14ac:dyDescent="0.3">
      <c r="A21319" s="33" t="s">
        <v>2</v>
      </c>
      <c r="B21319" s="33" t="s">
        <v>53</v>
      </c>
      <c r="C21319" s="33">
        <v>56500</v>
      </c>
      <c r="D21319" s="33" t="s">
        <v>5288</v>
      </c>
      <c r="E21319" t="str">
        <f t="shared" si="337"/>
        <v>&lt;$75K</v>
      </c>
    </row>
    <row r="21320" spans="1:5" x14ac:dyDescent="0.3">
      <c r="A21320" s="33" t="s">
        <v>0</v>
      </c>
      <c r="B21320" s="33" t="s">
        <v>53</v>
      </c>
      <c r="C21320" s="33"/>
      <c r="D21320" s="33" t="s">
        <v>1498</v>
      </c>
      <c r="E21320" t="str">
        <f t="shared" si="337"/>
        <v>No Data</v>
      </c>
    </row>
    <row r="21321" spans="1:5" x14ac:dyDescent="0.3">
      <c r="A21321" s="33" t="s">
        <v>2</v>
      </c>
      <c r="B21321" s="33" t="s">
        <v>53</v>
      </c>
      <c r="C21321" s="33">
        <v>65000</v>
      </c>
      <c r="D21321" s="33" t="s">
        <v>7555</v>
      </c>
      <c r="E21321" t="str">
        <f t="shared" si="337"/>
        <v>&lt;$75K</v>
      </c>
    </row>
    <row r="21322" spans="1:5" x14ac:dyDescent="0.3">
      <c r="A21322" s="33" t="s">
        <v>2</v>
      </c>
      <c r="B21322" s="33" t="s">
        <v>53</v>
      </c>
      <c r="C21322" s="33">
        <v>135000</v>
      </c>
      <c r="D21322" s="33" t="s">
        <v>520</v>
      </c>
      <c r="E21322" t="str">
        <f t="shared" si="337"/>
        <v>$125K-$200K</v>
      </c>
    </row>
    <row r="21323" spans="1:5" x14ac:dyDescent="0.3">
      <c r="A21323" s="33" t="s">
        <v>0</v>
      </c>
      <c r="B21323" s="33" t="s">
        <v>54</v>
      </c>
      <c r="C21323" s="33">
        <v>153500</v>
      </c>
      <c r="D21323" s="33" t="s">
        <v>590</v>
      </c>
      <c r="E21323" t="str">
        <f t="shared" si="337"/>
        <v>$125K-$200K</v>
      </c>
    </row>
    <row r="21324" spans="1:5" x14ac:dyDescent="0.3">
      <c r="A21324" s="33" t="s">
        <v>2</v>
      </c>
      <c r="B21324" s="33" t="s">
        <v>53</v>
      </c>
      <c r="C21324" s="33">
        <v>60000</v>
      </c>
      <c r="D21324" s="33" t="s">
        <v>1120</v>
      </c>
      <c r="E21324" t="str">
        <f t="shared" si="337"/>
        <v>&lt;$75K</v>
      </c>
    </row>
    <row r="21325" spans="1:5" x14ac:dyDescent="0.3">
      <c r="A21325" s="33" t="s">
        <v>2</v>
      </c>
      <c r="B21325" s="33" t="s">
        <v>53</v>
      </c>
      <c r="C21325" s="33"/>
      <c r="D21325" s="33" t="s">
        <v>238</v>
      </c>
      <c r="E21325" t="str">
        <f t="shared" si="337"/>
        <v>No Data</v>
      </c>
    </row>
    <row r="21326" spans="1:5" x14ac:dyDescent="0.3">
      <c r="A21326" s="33" t="s">
        <v>2</v>
      </c>
      <c r="B21326" s="33" t="s">
        <v>53</v>
      </c>
      <c r="C21326" s="33">
        <v>92050</v>
      </c>
      <c r="D21326" s="33" t="s">
        <v>234</v>
      </c>
      <c r="E21326" t="str">
        <f t="shared" si="337"/>
        <v>$75K-$100K</v>
      </c>
    </row>
    <row r="21327" spans="1:5" x14ac:dyDescent="0.3">
      <c r="A21327" s="33" t="s">
        <v>2</v>
      </c>
      <c r="B21327" s="33" t="s">
        <v>53</v>
      </c>
      <c r="C21327" s="33"/>
      <c r="D21327" s="33" t="s">
        <v>7556</v>
      </c>
      <c r="E21327" t="str">
        <f t="shared" si="337"/>
        <v>No Data</v>
      </c>
    </row>
    <row r="21328" spans="1:5" x14ac:dyDescent="0.3">
      <c r="A21328" s="33" t="s">
        <v>4</v>
      </c>
      <c r="B21328" s="33" t="s">
        <v>54</v>
      </c>
      <c r="C21328" s="33"/>
      <c r="D21328" s="33" t="s">
        <v>2006</v>
      </c>
      <c r="E21328" t="str">
        <f t="shared" si="337"/>
        <v>No Data</v>
      </c>
    </row>
    <row r="21329" spans="1:5" x14ac:dyDescent="0.3">
      <c r="A21329" s="33" t="s">
        <v>4</v>
      </c>
      <c r="B21329" s="33" t="s">
        <v>53</v>
      </c>
      <c r="C21329" s="33">
        <v>180500</v>
      </c>
      <c r="D21329" s="33" t="s">
        <v>7557</v>
      </c>
      <c r="E21329" t="str">
        <f t="shared" si="337"/>
        <v>$125K-$200K</v>
      </c>
    </row>
    <row r="21330" spans="1:5" x14ac:dyDescent="0.3">
      <c r="A21330" s="33" t="s">
        <v>4</v>
      </c>
      <c r="B21330" s="33" t="s">
        <v>56</v>
      </c>
      <c r="C21330" s="33">
        <v>89100</v>
      </c>
      <c r="D21330" s="33" t="s">
        <v>629</v>
      </c>
      <c r="E21330" t="str">
        <f t="shared" si="337"/>
        <v>$75K-$100K</v>
      </c>
    </row>
    <row r="21331" spans="1:5" x14ac:dyDescent="0.3">
      <c r="A21331" s="33" t="s">
        <v>4</v>
      </c>
      <c r="B21331" s="33" t="s">
        <v>53</v>
      </c>
      <c r="C21331" s="33">
        <v>200000</v>
      </c>
      <c r="D21331" s="33" t="s">
        <v>774</v>
      </c>
      <c r="E21331" t="str">
        <f t="shared" si="337"/>
        <v>$125K-$200K</v>
      </c>
    </row>
    <row r="21332" spans="1:5" x14ac:dyDescent="0.3">
      <c r="A21332" s="33" t="s">
        <v>0</v>
      </c>
      <c r="B21332" s="33" t="s">
        <v>53</v>
      </c>
      <c r="C21332" s="33"/>
      <c r="D21332" s="33" t="s">
        <v>7558</v>
      </c>
      <c r="E21332" t="str">
        <f t="shared" si="337"/>
        <v>No Data</v>
      </c>
    </row>
    <row r="21333" spans="1:5" x14ac:dyDescent="0.3">
      <c r="A21333" s="33" t="s">
        <v>0</v>
      </c>
      <c r="B21333" s="33" t="s">
        <v>53</v>
      </c>
      <c r="C21333" s="33">
        <v>265500</v>
      </c>
      <c r="D21333" s="33" t="s">
        <v>1327</v>
      </c>
      <c r="E21333" t="str">
        <f t="shared" si="337"/>
        <v>&gt;$200K</v>
      </c>
    </row>
    <row r="21334" spans="1:5" x14ac:dyDescent="0.3">
      <c r="A21334" s="33" t="s">
        <v>2</v>
      </c>
      <c r="B21334" s="33" t="s">
        <v>54</v>
      </c>
      <c r="C21334" s="33"/>
      <c r="D21334" s="33" t="s">
        <v>232</v>
      </c>
      <c r="E21334" t="str">
        <f t="shared" si="337"/>
        <v>No Data</v>
      </c>
    </row>
    <row r="21335" spans="1:5" x14ac:dyDescent="0.3">
      <c r="A21335" s="33" t="s">
        <v>128</v>
      </c>
      <c r="B21335" s="33" t="s">
        <v>53</v>
      </c>
      <c r="C21335" s="33">
        <v>90000</v>
      </c>
      <c r="D21335" s="33" t="s">
        <v>7559</v>
      </c>
      <c r="E21335" t="str">
        <f t="shared" si="337"/>
        <v>$75K-$100K</v>
      </c>
    </row>
    <row r="21336" spans="1:5" x14ac:dyDescent="0.3">
      <c r="A21336" s="33" t="s">
        <v>0</v>
      </c>
      <c r="B21336" s="33" t="s">
        <v>54</v>
      </c>
      <c r="C21336" s="33">
        <v>133850.5</v>
      </c>
      <c r="D21336" s="33" t="s">
        <v>929</v>
      </c>
      <c r="E21336" t="str">
        <f t="shared" si="337"/>
        <v>$125K-$200K</v>
      </c>
    </row>
    <row r="21337" spans="1:5" x14ac:dyDescent="0.3">
      <c r="A21337" s="33" t="s">
        <v>2</v>
      </c>
      <c r="B21337" s="33" t="s">
        <v>53</v>
      </c>
      <c r="C21337" s="33">
        <v>90000</v>
      </c>
      <c r="D21337" s="33" t="s">
        <v>5320</v>
      </c>
      <c r="E21337" t="str">
        <f t="shared" si="337"/>
        <v>$75K-$100K</v>
      </c>
    </row>
    <row r="21338" spans="1:5" x14ac:dyDescent="0.3">
      <c r="A21338" s="33" t="s">
        <v>0</v>
      </c>
      <c r="B21338" s="33" t="s">
        <v>53</v>
      </c>
      <c r="C21338" s="33">
        <v>135000</v>
      </c>
      <c r="D21338" s="33" t="s">
        <v>7560</v>
      </c>
      <c r="E21338" t="str">
        <f t="shared" si="337"/>
        <v>$125K-$200K</v>
      </c>
    </row>
    <row r="21339" spans="1:5" x14ac:dyDescent="0.3">
      <c r="A21339" s="33" t="s">
        <v>4</v>
      </c>
      <c r="B21339" s="33" t="s">
        <v>53</v>
      </c>
      <c r="C21339" s="33">
        <v>90000</v>
      </c>
      <c r="D21339" s="33" t="s">
        <v>7561</v>
      </c>
      <c r="E21339" t="str">
        <f t="shared" si="337"/>
        <v>$75K-$100K</v>
      </c>
    </row>
    <row r="21340" spans="1:5" x14ac:dyDescent="0.3">
      <c r="A21340" s="33" t="s">
        <v>2</v>
      </c>
      <c r="B21340" s="33" t="s">
        <v>65</v>
      </c>
      <c r="C21340" s="33">
        <v>89100</v>
      </c>
      <c r="D21340" s="33" t="s">
        <v>629</v>
      </c>
      <c r="E21340" t="str">
        <f t="shared" si="337"/>
        <v>$75K-$100K</v>
      </c>
    </row>
    <row r="21341" spans="1:5" x14ac:dyDescent="0.3">
      <c r="A21341" s="33" t="s">
        <v>2</v>
      </c>
      <c r="B21341" s="33" t="s">
        <v>53</v>
      </c>
      <c r="C21341" s="33"/>
      <c r="D21341" s="33" t="s">
        <v>2571</v>
      </c>
      <c r="E21341" t="str">
        <f t="shared" si="337"/>
        <v>No Data</v>
      </c>
    </row>
    <row r="21342" spans="1:5" x14ac:dyDescent="0.3">
      <c r="A21342" s="33" t="s">
        <v>4</v>
      </c>
      <c r="B21342" s="33" t="s">
        <v>53</v>
      </c>
      <c r="C21342" s="33">
        <v>95000</v>
      </c>
      <c r="D21342" s="33" t="s">
        <v>350</v>
      </c>
      <c r="E21342" t="str">
        <f t="shared" si="337"/>
        <v>$75K-$100K</v>
      </c>
    </row>
    <row r="21343" spans="1:5" x14ac:dyDescent="0.3">
      <c r="A21343" s="33" t="s">
        <v>0</v>
      </c>
      <c r="B21343" s="33" t="s">
        <v>53</v>
      </c>
      <c r="C21343" s="33"/>
      <c r="D21343" s="33" t="s">
        <v>530</v>
      </c>
      <c r="E21343" t="str">
        <f t="shared" si="337"/>
        <v>No Data</v>
      </c>
    </row>
    <row r="21344" spans="1:5" x14ac:dyDescent="0.3">
      <c r="A21344" s="33" t="s">
        <v>2</v>
      </c>
      <c r="B21344" s="33" t="s">
        <v>53</v>
      </c>
      <c r="C21344" s="33"/>
      <c r="D21344" s="33" t="s">
        <v>2619</v>
      </c>
      <c r="E21344" t="str">
        <f t="shared" si="337"/>
        <v>No Data</v>
      </c>
    </row>
    <row r="21345" spans="1:5" x14ac:dyDescent="0.3">
      <c r="A21345" s="33" t="s">
        <v>125</v>
      </c>
      <c r="B21345" s="33" t="s">
        <v>53</v>
      </c>
      <c r="C21345" s="33">
        <v>130000</v>
      </c>
      <c r="D21345" s="33" t="s">
        <v>6163</v>
      </c>
      <c r="E21345" t="str">
        <f t="shared" si="337"/>
        <v>$125K-$200K</v>
      </c>
    </row>
    <row r="21346" spans="1:5" x14ac:dyDescent="0.3">
      <c r="A21346" s="33" t="s">
        <v>2</v>
      </c>
      <c r="B21346" s="33" t="s">
        <v>53</v>
      </c>
      <c r="C21346" s="33">
        <v>113769.5</v>
      </c>
      <c r="D21346" s="33" t="s">
        <v>3576</v>
      </c>
      <c r="E21346" t="str">
        <f t="shared" si="337"/>
        <v>$100K-$125K</v>
      </c>
    </row>
    <row r="21347" spans="1:5" x14ac:dyDescent="0.3">
      <c r="A21347" s="33" t="s">
        <v>4</v>
      </c>
      <c r="B21347" s="33" t="s">
        <v>53</v>
      </c>
      <c r="C21347" s="33"/>
      <c r="D21347" s="33" t="s">
        <v>4949</v>
      </c>
      <c r="E21347" t="str">
        <f t="shared" si="337"/>
        <v>No Data</v>
      </c>
    </row>
    <row r="21348" spans="1:5" x14ac:dyDescent="0.3">
      <c r="A21348" s="33" t="s">
        <v>2</v>
      </c>
      <c r="B21348" s="33" t="s">
        <v>53</v>
      </c>
      <c r="C21348" s="33">
        <v>60000</v>
      </c>
      <c r="D21348" s="33" t="s">
        <v>3295</v>
      </c>
      <c r="E21348" t="str">
        <f t="shared" si="337"/>
        <v>&lt;$75K</v>
      </c>
    </row>
    <row r="21349" spans="1:5" x14ac:dyDescent="0.3">
      <c r="A21349" s="33" t="s">
        <v>2</v>
      </c>
      <c r="B21349" s="33" t="s">
        <v>53</v>
      </c>
      <c r="C21349" s="33"/>
      <c r="D21349" s="33" t="s">
        <v>268</v>
      </c>
      <c r="E21349" t="str">
        <f t="shared" si="337"/>
        <v>No Data</v>
      </c>
    </row>
    <row r="21350" spans="1:5" x14ac:dyDescent="0.3">
      <c r="A21350" s="33" t="s">
        <v>4</v>
      </c>
      <c r="B21350" s="33" t="s">
        <v>53</v>
      </c>
      <c r="C21350" s="33">
        <v>122500</v>
      </c>
      <c r="D21350" s="33" t="s">
        <v>4144</v>
      </c>
      <c r="E21350" t="str">
        <f t="shared" si="337"/>
        <v>$100K-$125K</v>
      </c>
    </row>
    <row r="21351" spans="1:5" x14ac:dyDescent="0.3">
      <c r="A21351" s="33" t="s">
        <v>0</v>
      </c>
      <c r="B21351" s="33" t="s">
        <v>53</v>
      </c>
      <c r="C21351" s="33"/>
      <c r="D21351" s="33" t="s">
        <v>258</v>
      </c>
      <c r="E21351" t="str">
        <f t="shared" si="337"/>
        <v>No Data</v>
      </c>
    </row>
    <row r="21352" spans="1:5" x14ac:dyDescent="0.3">
      <c r="A21352" s="33" t="s">
        <v>0</v>
      </c>
      <c r="B21352" s="33" t="s">
        <v>53</v>
      </c>
      <c r="C21352" s="33">
        <v>192500</v>
      </c>
      <c r="D21352" s="33" t="s">
        <v>1686</v>
      </c>
      <c r="E21352" t="str">
        <f t="shared" si="337"/>
        <v>$125K-$200K</v>
      </c>
    </row>
    <row r="21353" spans="1:5" x14ac:dyDescent="0.3">
      <c r="A21353" s="33" t="s">
        <v>4</v>
      </c>
      <c r="B21353" s="33" t="s">
        <v>54</v>
      </c>
      <c r="C21353" s="33"/>
      <c r="D21353" s="33" t="s">
        <v>5118</v>
      </c>
      <c r="E21353" t="str">
        <f t="shared" si="337"/>
        <v>No Data</v>
      </c>
    </row>
    <row r="21354" spans="1:5" x14ac:dyDescent="0.3">
      <c r="A21354" s="33" t="s">
        <v>4</v>
      </c>
      <c r="B21354" s="33" t="s">
        <v>53</v>
      </c>
      <c r="C21354" s="33">
        <v>127500</v>
      </c>
      <c r="D21354" s="33" t="s">
        <v>265</v>
      </c>
      <c r="E21354" t="str">
        <f t="shared" si="337"/>
        <v>$125K-$200K</v>
      </c>
    </row>
    <row r="21355" spans="1:5" x14ac:dyDescent="0.3">
      <c r="A21355" s="33" t="s">
        <v>0</v>
      </c>
      <c r="B21355" s="33" t="s">
        <v>53</v>
      </c>
      <c r="C21355" s="33">
        <v>450000</v>
      </c>
      <c r="D21355" s="33" t="s">
        <v>933</v>
      </c>
      <c r="E21355" t="str">
        <f t="shared" si="337"/>
        <v>&gt;$200K</v>
      </c>
    </row>
    <row r="21356" spans="1:5" x14ac:dyDescent="0.3">
      <c r="A21356" s="33" t="s">
        <v>0</v>
      </c>
      <c r="B21356" s="33" t="s">
        <v>53</v>
      </c>
      <c r="C21356" s="33"/>
      <c r="D21356" s="33" t="s">
        <v>5095</v>
      </c>
      <c r="E21356" t="str">
        <f t="shared" si="337"/>
        <v>No Data</v>
      </c>
    </row>
    <row r="21357" spans="1:5" x14ac:dyDescent="0.3">
      <c r="A21357" s="33" t="s">
        <v>0</v>
      </c>
      <c r="B21357" s="33" t="s">
        <v>53</v>
      </c>
      <c r="C21357" s="33"/>
      <c r="D21357" s="33" t="s">
        <v>5721</v>
      </c>
      <c r="E21357" t="str">
        <f t="shared" si="337"/>
        <v>No Data</v>
      </c>
    </row>
    <row r="21358" spans="1:5" x14ac:dyDescent="0.3">
      <c r="A21358" s="33" t="s">
        <v>2</v>
      </c>
      <c r="B21358" s="33" t="s">
        <v>53</v>
      </c>
      <c r="C21358" s="33">
        <v>78294</v>
      </c>
      <c r="D21358" s="33" t="s">
        <v>7562</v>
      </c>
      <c r="E21358" t="str">
        <f t="shared" si="337"/>
        <v>$75K-$100K</v>
      </c>
    </row>
    <row r="21359" spans="1:5" x14ac:dyDescent="0.3">
      <c r="A21359" s="33" t="s">
        <v>2</v>
      </c>
      <c r="B21359" s="33" t="s">
        <v>54</v>
      </c>
      <c r="C21359" s="33"/>
      <c r="D21359" s="33" t="s">
        <v>7563</v>
      </c>
      <c r="E21359" t="str">
        <f t="shared" si="337"/>
        <v>No Data</v>
      </c>
    </row>
    <row r="21360" spans="1:5" x14ac:dyDescent="0.3">
      <c r="A21360" s="33" t="s">
        <v>0</v>
      </c>
      <c r="B21360" s="33" t="s">
        <v>53</v>
      </c>
      <c r="C21360" s="33"/>
      <c r="D21360" s="33" t="s">
        <v>820</v>
      </c>
      <c r="E21360" t="str">
        <f t="shared" si="337"/>
        <v>No Data</v>
      </c>
    </row>
    <row r="21361" spans="1:5" x14ac:dyDescent="0.3">
      <c r="A21361" s="33" t="s">
        <v>126</v>
      </c>
      <c r="B21361" s="33" t="s">
        <v>53</v>
      </c>
      <c r="C21361" s="33">
        <v>90000</v>
      </c>
      <c r="D21361" s="33" t="s">
        <v>5859</v>
      </c>
      <c r="E21361" t="str">
        <f t="shared" si="337"/>
        <v>$75K-$100K</v>
      </c>
    </row>
    <row r="21362" spans="1:5" x14ac:dyDescent="0.3">
      <c r="A21362" s="33" t="s">
        <v>2</v>
      </c>
      <c r="B21362" s="33" t="s">
        <v>53</v>
      </c>
      <c r="C21362" s="33"/>
      <c r="D21362" s="33" t="s">
        <v>1232</v>
      </c>
      <c r="E21362" t="str">
        <f t="shared" si="337"/>
        <v>No Data</v>
      </c>
    </row>
    <row r="21363" spans="1:5" x14ac:dyDescent="0.3">
      <c r="A21363" s="33" t="s">
        <v>0</v>
      </c>
      <c r="B21363" s="33" t="s">
        <v>53</v>
      </c>
      <c r="C21363" s="33">
        <v>185000</v>
      </c>
      <c r="D21363" s="33" t="s">
        <v>2118</v>
      </c>
      <c r="E21363" t="str">
        <f t="shared" si="337"/>
        <v>$125K-$200K</v>
      </c>
    </row>
    <row r="21364" spans="1:5" x14ac:dyDescent="0.3">
      <c r="A21364" s="33" t="s">
        <v>2</v>
      </c>
      <c r="B21364" s="33" t="s">
        <v>53</v>
      </c>
      <c r="C21364" s="33"/>
      <c r="D21364" s="33" t="s">
        <v>871</v>
      </c>
      <c r="E21364" t="str">
        <f t="shared" si="337"/>
        <v>No Data</v>
      </c>
    </row>
    <row r="21365" spans="1:5" x14ac:dyDescent="0.3">
      <c r="A21365" s="33" t="s">
        <v>4</v>
      </c>
      <c r="B21365" s="33" t="s">
        <v>65</v>
      </c>
      <c r="C21365" s="33">
        <v>147500</v>
      </c>
      <c r="D21365" s="33" t="s">
        <v>7564</v>
      </c>
      <c r="E21365" t="str">
        <f t="shared" si="337"/>
        <v>$125K-$200K</v>
      </c>
    </row>
    <row r="21366" spans="1:5" x14ac:dyDescent="0.3">
      <c r="A21366" s="33" t="s">
        <v>126</v>
      </c>
      <c r="B21366" s="33" t="s">
        <v>53</v>
      </c>
      <c r="C21366" s="33">
        <v>135000</v>
      </c>
      <c r="D21366" s="33" t="s">
        <v>1619</v>
      </c>
      <c r="E21366" t="str">
        <f t="shared" si="337"/>
        <v>$125K-$200K</v>
      </c>
    </row>
    <row r="21367" spans="1:5" x14ac:dyDescent="0.3">
      <c r="A21367" s="33" t="s">
        <v>128</v>
      </c>
      <c r="B21367" s="33" t="s">
        <v>53</v>
      </c>
      <c r="C21367" s="33"/>
      <c r="D21367" s="33" t="s">
        <v>714</v>
      </c>
      <c r="E21367" t="str">
        <f t="shared" si="337"/>
        <v>No Data</v>
      </c>
    </row>
    <row r="21368" spans="1:5" x14ac:dyDescent="0.3">
      <c r="A21368" s="33" t="s">
        <v>2</v>
      </c>
      <c r="B21368" s="33" t="s">
        <v>53</v>
      </c>
      <c r="C21368" s="33">
        <v>150000</v>
      </c>
      <c r="D21368" s="33" t="s">
        <v>7565</v>
      </c>
      <c r="E21368" t="str">
        <f t="shared" si="337"/>
        <v>$125K-$200K</v>
      </c>
    </row>
    <row r="21369" spans="1:5" x14ac:dyDescent="0.3">
      <c r="A21369" s="33" t="s">
        <v>52</v>
      </c>
      <c r="B21369" s="33" t="s">
        <v>53</v>
      </c>
      <c r="C21369" s="33">
        <v>60000</v>
      </c>
      <c r="D21369" s="33" t="s">
        <v>5288</v>
      </c>
      <c r="E21369" t="str">
        <f t="shared" si="337"/>
        <v>&lt;$75K</v>
      </c>
    </row>
    <row r="21370" spans="1:5" x14ac:dyDescent="0.3">
      <c r="A21370" s="33" t="s">
        <v>4</v>
      </c>
      <c r="B21370" s="33" t="s">
        <v>53</v>
      </c>
      <c r="C21370" s="33">
        <v>80600</v>
      </c>
      <c r="D21370" s="33" t="s">
        <v>243</v>
      </c>
      <c r="E21370" t="str">
        <f t="shared" si="337"/>
        <v>$75K-$100K</v>
      </c>
    </row>
    <row r="21371" spans="1:5" x14ac:dyDescent="0.3">
      <c r="A21371" s="33" t="s">
        <v>2</v>
      </c>
      <c r="B21371" s="33" t="s">
        <v>72</v>
      </c>
      <c r="C21371" s="33">
        <v>86400</v>
      </c>
      <c r="D21371" s="33" t="s">
        <v>7566</v>
      </c>
      <c r="E21371" t="str">
        <f t="shared" si="337"/>
        <v>$75K-$100K</v>
      </c>
    </row>
    <row r="21372" spans="1:5" x14ac:dyDescent="0.3">
      <c r="A21372" s="33" t="s">
        <v>2</v>
      </c>
      <c r="B21372" s="33" t="s">
        <v>53</v>
      </c>
      <c r="C21372" s="33">
        <v>85600</v>
      </c>
      <c r="D21372" s="33" t="s">
        <v>299</v>
      </c>
      <c r="E21372" t="str">
        <f t="shared" si="337"/>
        <v>$75K-$100K</v>
      </c>
    </row>
    <row r="21373" spans="1:5" x14ac:dyDescent="0.3">
      <c r="A21373" s="33" t="s">
        <v>4</v>
      </c>
      <c r="B21373" s="33" t="s">
        <v>202</v>
      </c>
      <c r="C21373" s="33"/>
      <c r="D21373" s="33" t="s">
        <v>366</v>
      </c>
      <c r="E21373" t="str">
        <f t="shared" si="337"/>
        <v>No Data</v>
      </c>
    </row>
    <row r="21374" spans="1:5" x14ac:dyDescent="0.3">
      <c r="A21374" s="33" t="s">
        <v>52</v>
      </c>
      <c r="B21374" s="33" t="s">
        <v>57</v>
      </c>
      <c r="C21374" s="33">
        <v>42500</v>
      </c>
      <c r="D21374" s="33" t="s">
        <v>7567</v>
      </c>
      <c r="E21374" t="str">
        <f t="shared" si="337"/>
        <v>&lt;$75K</v>
      </c>
    </row>
    <row r="21375" spans="1:5" x14ac:dyDescent="0.3">
      <c r="A21375" s="33" t="s">
        <v>2</v>
      </c>
      <c r="B21375" s="33" t="s">
        <v>53</v>
      </c>
      <c r="C21375" s="33">
        <v>69200</v>
      </c>
      <c r="D21375" s="33" t="s">
        <v>242</v>
      </c>
      <c r="E21375" t="str">
        <f t="shared" si="337"/>
        <v>&lt;$75K</v>
      </c>
    </row>
    <row r="21376" spans="1:5" x14ac:dyDescent="0.3">
      <c r="A21376" s="33" t="s">
        <v>0</v>
      </c>
      <c r="B21376" s="33" t="s">
        <v>53</v>
      </c>
      <c r="C21376" s="33">
        <v>149946.5</v>
      </c>
      <c r="D21376" s="33" t="s">
        <v>1134</v>
      </c>
      <c r="E21376" t="str">
        <f t="shared" si="337"/>
        <v>$125K-$200K</v>
      </c>
    </row>
    <row r="21377" spans="1:5" x14ac:dyDescent="0.3">
      <c r="A21377" s="33" t="s">
        <v>4</v>
      </c>
      <c r="B21377" s="33" t="s">
        <v>81</v>
      </c>
      <c r="C21377" s="33">
        <v>90000</v>
      </c>
      <c r="D21377" s="33" t="s">
        <v>7568</v>
      </c>
      <c r="E21377" t="str">
        <f t="shared" si="337"/>
        <v>$75K-$100K</v>
      </c>
    </row>
    <row r="21378" spans="1:5" x14ac:dyDescent="0.3">
      <c r="A21378" s="33" t="s">
        <v>126</v>
      </c>
      <c r="B21378" s="33" t="s">
        <v>54</v>
      </c>
      <c r="C21378" s="33">
        <v>150000</v>
      </c>
      <c r="D21378" s="33" t="s">
        <v>7569</v>
      </c>
      <c r="E21378" t="str">
        <f t="shared" si="337"/>
        <v>$125K-$200K</v>
      </c>
    </row>
    <row r="21379" spans="1:5" x14ac:dyDescent="0.3">
      <c r="A21379" s="33" t="s">
        <v>2</v>
      </c>
      <c r="B21379" s="33" t="s">
        <v>53</v>
      </c>
      <c r="C21379" s="33"/>
      <c r="D21379" s="33" t="s">
        <v>2234</v>
      </c>
      <c r="E21379" t="str">
        <f t="shared" ref="E21379:E21442" si="338">_xlfn.XLOOKUP(C21379,$H$16:$H$21,$G$16:$G$21,,1)</f>
        <v>No Data</v>
      </c>
    </row>
    <row r="21380" spans="1:5" x14ac:dyDescent="0.3">
      <c r="A21380" s="33" t="s">
        <v>125</v>
      </c>
      <c r="B21380" s="33" t="s">
        <v>53</v>
      </c>
      <c r="C21380" s="33"/>
      <c r="D21380" s="33" t="s">
        <v>1099</v>
      </c>
      <c r="E21380" t="str">
        <f t="shared" si="338"/>
        <v>No Data</v>
      </c>
    </row>
    <row r="21381" spans="1:5" x14ac:dyDescent="0.3">
      <c r="A21381" s="33" t="s">
        <v>0</v>
      </c>
      <c r="B21381" s="33" t="s">
        <v>53</v>
      </c>
      <c r="C21381" s="33">
        <v>112015</v>
      </c>
      <c r="D21381" s="33" t="s">
        <v>7570</v>
      </c>
      <c r="E21381" t="str">
        <f t="shared" si="338"/>
        <v>$100K-$125K</v>
      </c>
    </row>
    <row r="21382" spans="1:5" x14ac:dyDescent="0.3">
      <c r="A21382" s="33" t="s">
        <v>4</v>
      </c>
      <c r="B21382" s="33" t="s">
        <v>53</v>
      </c>
      <c r="C21382" s="33">
        <v>95700</v>
      </c>
      <c r="D21382" s="33" t="s">
        <v>3698</v>
      </c>
      <c r="E21382" t="str">
        <f t="shared" si="338"/>
        <v>$75K-$100K</v>
      </c>
    </row>
    <row r="21383" spans="1:5" x14ac:dyDescent="0.3">
      <c r="A21383" s="33" t="s">
        <v>2</v>
      </c>
      <c r="B21383" s="33" t="s">
        <v>53</v>
      </c>
      <c r="C21383" s="33"/>
      <c r="D21383" s="33" t="s">
        <v>787</v>
      </c>
      <c r="E21383" t="str">
        <f t="shared" si="338"/>
        <v>No Data</v>
      </c>
    </row>
    <row r="21384" spans="1:5" x14ac:dyDescent="0.3">
      <c r="A21384" s="33" t="s">
        <v>0</v>
      </c>
      <c r="B21384" s="33" t="s">
        <v>54</v>
      </c>
      <c r="C21384" s="33">
        <v>80000</v>
      </c>
      <c r="D21384" s="33" t="s">
        <v>7571</v>
      </c>
      <c r="E21384" t="str">
        <f t="shared" si="338"/>
        <v>$75K-$100K</v>
      </c>
    </row>
    <row r="21385" spans="1:5" x14ac:dyDescent="0.3">
      <c r="A21385" s="33" t="s">
        <v>2</v>
      </c>
      <c r="B21385" s="33" t="s">
        <v>81</v>
      </c>
      <c r="C21385" s="33">
        <v>82750</v>
      </c>
      <c r="D21385" s="33" t="s">
        <v>7572</v>
      </c>
      <c r="E21385" t="str">
        <f t="shared" si="338"/>
        <v>$75K-$100K</v>
      </c>
    </row>
    <row r="21386" spans="1:5" x14ac:dyDescent="0.3">
      <c r="A21386" s="33" t="s">
        <v>2</v>
      </c>
      <c r="B21386" s="33" t="s">
        <v>53</v>
      </c>
      <c r="C21386" s="33"/>
      <c r="D21386" s="33" t="s">
        <v>530</v>
      </c>
      <c r="E21386" t="str">
        <f t="shared" si="338"/>
        <v>No Data</v>
      </c>
    </row>
    <row r="21387" spans="1:5" x14ac:dyDescent="0.3">
      <c r="A21387" s="33" t="s">
        <v>0</v>
      </c>
      <c r="B21387" s="33" t="s">
        <v>53</v>
      </c>
      <c r="C21387" s="33"/>
      <c r="D21387" s="33" t="s">
        <v>232</v>
      </c>
      <c r="E21387" t="str">
        <f t="shared" si="338"/>
        <v>No Data</v>
      </c>
    </row>
    <row r="21388" spans="1:5" x14ac:dyDescent="0.3">
      <c r="A21388" s="33" t="s">
        <v>2</v>
      </c>
      <c r="B21388" s="33" t="s">
        <v>53</v>
      </c>
      <c r="C21388" s="33">
        <v>100700</v>
      </c>
      <c r="D21388" s="33" t="s">
        <v>516</v>
      </c>
      <c r="E21388" t="str">
        <f t="shared" si="338"/>
        <v>$100K-$125K</v>
      </c>
    </row>
    <row r="21389" spans="1:5" x14ac:dyDescent="0.3">
      <c r="A21389" s="33" t="s">
        <v>126</v>
      </c>
      <c r="B21389" s="33" t="s">
        <v>81</v>
      </c>
      <c r="C21389" s="33">
        <v>90000</v>
      </c>
      <c r="D21389" s="33" t="s">
        <v>2628</v>
      </c>
      <c r="E21389" t="str">
        <f t="shared" si="338"/>
        <v>$75K-$100K</v>
      </c>
    </row>
    <row r="21390" spans="1:5" x14ac:dyDescent="0.3">
      <c r="A21390" s="33" t="s">
        <v>2</v>
      </c>
      <c r="B21390" s="33" t="s">
        <v>53</v>
      </c>
      <c r="C21390" s="33">
        <v>75900</v>
      </c>
      <c r="D21390" s="33" t="s">
        <v>4723</v>
      </c>
      <c r="E21390" t="str">
        <f t="shared" si="338"/>
        <v>$75K-$100K</v>
      </c>
    </row>
    <row r="21391" spans="1:5" x14ac:dyDescent="0.3">
      <c r="A21391" s="33" t="s">
        <v>0</v>
      </c>
      <c r="B21391" s="33" t="s">
        <v>54</v>
      </c>
      <c r="C21391" s="33"/>
      <c r="D21391" s="33" t="s">
        <v>258</v>
      </c>
      <c r="E21391" t="str">
        <f t="shared" si="338"/>
        <v>No Data</v>
      </c>
    </row>
    <row r="21392" spans="1:5" x14ac:dyDescent="0.3">
      <c r="A21392" s="33" t="s">
        <v>0</v>
      </c>
      <c r="B21392" s="33" t="s">
        <v>53</v>
      </c>
      <c r="C21392" s="33">
        <v>350000</v>
      </c>
      <c r="D21392" s="33" t="s">
        <v>4249</v>
      </c>
      <c r="E21392" t="str">
        <f t="shared" si="338"/>
        <v>&gt;$200K</v>
      </c>
    </row>
    <row r="21393" spans="1:5" x14ac:dyDescent="0.3">
      <c r="A21393" s="33" t="s">
        <v>0</v>
      </c>
      <c r="B21393" s="33" t="s">
        <v>53</v>
      </c>
      <c r="C21393" s="33">
        <v>109500</v>
      </c>
      <c r="D21393" s="33" t="s">
        <v>609</v>
      </c>
      <c r="E21393" t="str">
        <f t="shared" si="338"/>
        <v>$100K-$125K</v>
      </c>
    </row>
    <row r="21394" spans="1:5" x14ac:dyDescent="0.3">
      <c r="A21394" s="33" t="s">
        <v>0</v>
      </c>
      <c r="B21394" s="33" t="s">
        <v>53</v>
      </c>
      <c r="C21394" s="33">
        <v>160000</v>
      </c>
      <c r="D21394" s="33" t="s">
        <v>879</v>
      </c>
      <c r="E21394" t="str">
        <f t="shared" si="338"/>
        <v>$125K-$200K</v>
      </c>
    </row>
    <row r="21395" spans="1:5" x14ac:dyDescent="0.3">
      <c r="A21395" s="33" t="s">
        <v>125</v>
      </c>
      <c r="B21395" s="33" t="s">
        <v>53</v>
      </c>
      <c r="C21395" s="33">
        <v>95500</v>
      </c>
      <c r="D21395" s="33" t="s">
        <v>1450</v>
      </c>
      <c r="E21395" t="str">
        <f t="shared" si="338"/>
        <v>$75K-$100K</v>
      </c>
    </row>
    <row r="21396" spans="1:5" x14ac:dyDescent="0.3">
      <c r="A21396" s="33" t="s">
        <v>0</v>
      </c>
      <c r="B21396" s="33" t="s">
        <v>53</v>
      </c>
      <c r="C21396" s="33">
        <v>125000</v>
      </c>
      <c r="D21396" s="33" t="s">
        <v>510</v>
      </c>
      <c r="E21396" t="str">
        <f t="shared" si="338"/>
        <v>$100K-$125K</v>
      </c>
    </row>
    <row r="21397" spans="1:5" x14ac:dyDescent="0.3">
      <c r="A21397" s="33" t="s">
        <v>0</v>
      </c>
      <c r="B21397" s="33" t="s">
        <v>53</v>
      </c>
      <c r="C21397" s="33">
        <v>70000</v>
      </c>
      <c r="D21397" s="33" t="s">
        <v>4557</v>
      </c>
      <c r="E21397" t="str">
        <f t="shared" si="338"/>
        <v>&lt;$75K</v>
      </c>
    </row>
    <row r="21398" spans="1:5" x14ac:dyDescent="0.3">
      <c r="A21398" s="33" t="s">
        <v>2</v>
      </c>
      <c r="B21398" s="33" t="s">
        <v>64</v>
      </c>
      <c r="C21398" s="33">
        <v>105000</v>
      </c>
      <c r="D21398" s="33" t="s">
        <v>6955</v>
      </c>
      <c r="E21398" t="str">
        <f t="shared" si="338"/>
        <v>$100K-$125K</v>
      </c>
    </row>
    <row r="21399" spans="1:5" x14ac:dyDescent="0.3">
      <c r="A21399" s="33" t="s">
        <v>2</v>
      </c>
      <c r="B21399" s="33" t="s">
        <v>53</v>
      </c>
      <c r="C21399" s="33"/>
      <c r="D21399" s="33" t="s">
        <v>559</v>
      </c>
      <c r="E21399" t="str">
        <f t="shared" si="338"/>
        <v>No Data</v>
      </c>
    </row>
    <row r="21400" spans="1:5" x14ac:dyDescent="0.3">
      <c r="A21400" s="33" t="s">
        <v>2</v>
      </c>
      <c r="B21400" s="33" t="s">
        <v>53</v>
      </c>
      <c r="C21400" s="33">
        <v>138615</v>
      </c>
      <c r="D21400" s="33" t="s">
        <v>476</v>
      </c>
      <c r="E21400" t="str">
        <f t="shared" si="338"/>
        <v>$125K-$200K</v>
      </c>
    </row>
    <row r="21401" spans="1:5" x14ac:dyDescent="0.3">
      <c r="A21401" s="33" t="s">
        <v>128</v>
      </c>
      <c r="B21401" s="33" t="s">
        <v>53</v>
      </c>
      <c r="C21401" s="33">
        <v>116700</v>
      </c>
      <c r="D21401" s="33" t="s">
        <v>7573</v>
      </c>
      <c r="E21401" t="str">
        <f t="shared" si="338"/>
        <v>$100K-$125K</v>
      </c>
    </row>
    <row r="21402" spans="1:5" x14ac:dyDescent="0.3">
      <c r="A21402" s="33" t="s">
        <v>125</v>
      </c>
      <c r="B21402" s="33" t="s">
        <v>53</v>
      </c>
      <c r="C21402" s="33"/>
      <c r="D21402" s="33" t="s">
        <v>2558</v>
      </c>
      <c r="E21402" t="str">
        <f t="shared" si="338"/>
        <v>No Data</v>
      </c>
    </row>
    <row r="21403" spans="1:5" x14ac:dyDescent="0.3">
      <c r="A21403" s="33" t="s">
        <v>125</v>
      </c>
      <c r="B21403" s="33" t="s">
        <v>88</v>
      </c>
      <c r="C21403" s="33">
        <v>111175</v>
      </c>
      <c r="D21403" s="33" t="s">
        <v>6483</v>
      </c>
      <c r="E21403" t="str">
        <f t="shared" si="338"/>
        <v>$100K-$125K</v>
      </c>
    </row>
    <row r="21404" spans="1:5" x14ac:dyDescent="0.3">
      <c r="A21404" s="33" t="s">
        <v>2</v>
      </c>
      <c r="B21404" s="33" t="s">
        <v>53</v>
      </c>
      <c r="C21404" s="33">
        <v>50325</v>
      </c>
      <c r="D21404" s="33" t="s">
        <v>609</v>
      </c>
      <c r="E21404" t="str">
        <f t="shared" si="338"/>
        <v>&lt;$75K</v>
      </c>
    </row>
    <row r="21405" spans="1:5" x14ac:dyDescent="0.3">
      <c r="A21405" s="33" t="s">
        <v>2</v>
      </c>
      <c r="B21405" s="33" t="s">
        <v>53</v>
      </c>
      <c r="C21405" s="33">
        <v>90000</v>
      </c>
      <c r="D21405" s="33" t="s">
        <v>2026</v>
      </c>
      <c r="E21405" t="str">
        <f t="shared" si="338"/>
        <v>$75K-$100K</v>
      </c>
    </row>
    <row r="21406" spans="1:5" x14ac:dyDescent="0.3">
      <c r="A21406" s="33" t="s">
        <v>4</v>
      </c>
      <c r="B21406" s="33" t="s">
        <v>53</v>
      </c>
      <c r="C21406" s="33">
        <v>135000</v>
      </c>
      <c r="D21406" s="33" t="s">
        <v>268</v>
      </c>
      <c r="E21406" t="str">
        <f t="shared" si="338"/>
        <v>$125K-$200K</v>
      </c>
    </row>
    <row r="21407" spans="1:5" x14ac:dyDescent="0.3">
      <c r="A21407" s="33" t="s">
        <v>4</v>
      </c>
      <c r="B21407" s="33" t="s">
        <v>53</v>
      </c>
      <c r="C21407" s="33">
        <v>190500</v>
      </c>
      <c r="D21407" s="33" t="s">
        <v>631</v>
      </c>
      <c r="E21407" t="str">
        <f t="shared" si="338"/>
        <v>$125K-$200K</v>
      </c>
    </row>
    <row r="21408" spans="1:5" x14ac:dyDescent="0.3">
      <c r="A21408" s="33" t="s">
        <v>129</v>
      </c>
      <c r="B21408" s="33" t="s">
        <v>114</v>
      </c>
      <c r="C21408" s="33">
        <v>43200</v>
      </c>
      <c r="D21408" s="33" t="s">
        <v>1172</v>
      </c>
      <c r="E21408" t="str">
        <f t="shared" si="338"/>
        <v>&lt;$75K</v>
      </c>
    </row>
    <row r="21409" spans="1:5" x14ac:dyDescent="0.3">
      <c r="A21409" s="33" t="s">
        <v>0</v>
      </c>
      <c r="B21409" s="33" t="s">
        <v>53</v>
      </c>
      <c r="C21409" s="33">
        <v>125000</v>
      </c>
      <c r="D21409" s="33" t="s">
        <v>3452</v>
      </c>
      <c r="E21409" t="str">
        <f t="shared" si="338"/>
        <v>$100K-$125K</v>
      </c>
    </row>
    <row r="21410" spans="1:5" x14ac:dyDescent="0.3">
      <c r="A21410" s="33" t="s">
        <v>2</v>
      </c>
      <c r="B21410" s="33" t="s">
        <v>53</v>
      </c>
      <c r="C21410" s="33"/>
      <c r="D21410" s="33" t="s">
        <v>1271</v>
      </c>
      <c r="E21410" t="str">
        <f t="shared" si="338"/>
        <v>No Data</v>
      </c>
    </row>
    <row r="21411" spans="1:5" x14ac:dyDescent="0.3">
      <c r="A21411" s="33" t="s">
        <v>129</v>
      </c>
      <c r="B21411" s="33" t="s">
        <v>53</v>
      </c>
      <c r="C21411" s="33">
        <v>112015</v>
      </c>
      <c r="D21411" s="33" t="s">
        <v>224</v>
      </c>
      <c r="E21411" t="str">
        <f t="shared" si="338"/>
        <v>$100K-$125K</v>
      </c>
    </row>
    <row r="21412" spans="1:5" x14ac:dyDescent="0.3">
      <c r="A21412" s="33" t="s">
        <v>0</v>
      </c>
      <c r="B21412" s="33" t="s">
        <v>53</v>
      </c>
      <c r="C21412" s="33">
        <v>115000</v>
      </c>
      <c r="D21412" s="33" t="s">
        <v>280</v>
      </c>
      <c r="E21412" t="str">
        <f t="shared" si="338"/>
        <v>$100K-$125K</v>
      </c>
    </row>
    <row r="21413" spans="1:5" x14ac:dyDescent="0.3">
      <c r="A21413" s="33" t="s">
        <v>128</v>
      </c>
      <c r="B21413" s="33" t="s">
        <v>53</v>
      </c>
      <c r="C21413" s="33"/>
      <c r="D21413" s="33" t="s">
        <v>787</v>
      </c>
      <c r="E21413" t="str">
        <f t="shared" si="338"/>
        <v>No Data</v>
      </c>
    </row>
    <row r="21414" spans="1:5" x14ac:dyDescent="0.3">
      <c r="A21414" s="33" t="s">
        <v>0</v>
      </c>
      <c r="B21414" s="33" t="s">
        <v>53</v>
      </c>
      <c r="C21414" s="33">
        <v>202500</v>
      </c>
      <c r="D21414" s="33" t="s">
        <v>463</v>
      </c>
      <c r="E21414" t="str">
        <f t="shared" si="338"/>
        <v>&gt;$200K</v>
      </c>
    </row>
    <row r="21415" spans="1:5" x14ac:dyDescent="0.3">
      <c r="A21415" s="33" t="s">
        <v>52</v>
      </c>
      <c r="B21415" s="33" t="s">
        <v>53</v>
      </c>
      <c r="C21415" s="33">
        <v>65000</v>
      </c>
      <c r="D21415" s="33" t="s">
        <v>3217</v>
      </c>
      <c r="E21415" t="str">
        <f t="shared" si="338"/>
        <v>&lt;$75K</v>
      </c>
    </row>
    <row r="21416" spans="1:5" x14ac:dyDescent="0.3">
      <c r="A21416" s="33" t="s">
        <v>125</v>
      </c>
      <c r="B21416" s="33" t="s">
        <v>53</v>
      </c>
      <c r="C21416" s="33"/>
      <c r="D21416" s="33" t="s">
        <v>833</v>
      </c>
      <c r="E21416" t="str">
        <f t="shared" si="338"/>
        <v>No Data</v>
      </c>
    </row>
    <row r="21417" spans="1:5" x14ac:dyDescent="0.3">
      <c r="A21417" s="33" t="s">
        <v>2</v>
      </c>
      <c r="B21417" s="33" t="s">
        <v>53</v>
      </c>
      <c r="C21417" s="33">
        <v>82500</v>
      </c>
      <c r="D21417" s="33" t="s">
        <v>265</v>
      </c>
      <c r="E21417" t="str">
        <f t="shared" si="338"/>
        <v>$75K-$100K</v>
      </c>
    </row>
    <row r="21418" spans="1:5" x14ac:dyDescent="0.3">
      <c r="A21418" s="33" t="s">
        <v>2</v>
      </c>
      <c r="B21418" s="33" t="s">
        <v>53</v>
      </c>
      <c r="C21418" s="33">
        <v>125000</v>
      </c>
      <c r="D21418" s="33" t="s">
        <v>235</v>
      </c>
      <c r="E21418" t="str">
        <f t="shared" si="338"/>
        <v>$100K-$125K</v>
      </c>
    </row>
    <row r="21419" spans="1:5" x14ac:dyDescent="0.3">
      <c r="A21419" s="33" t="s">
        <v>0</v>
      </c>
      <c r="B21419" s="33" t="s">
        <v>103</v>
      </c>
      <c r="C21419" s="33">
        <v>131560</v>
      </c>
      <c r="D21419" s="33" t="s">
        <v>816</v>
      </c>
      <c r="E21419" t="str">
        <f t="shared" si="338"/>
        <v>$125K-$200K</v>
      </c>
    </row>
    <row r="21420" spans="1:5" x14ac:dyDescent="0.3">
      <c r="A21420" s="33" t="s">
        <v>2</v>
      </c>
      <c r="B21420" s="33" t="s">
        <v>67</v>
      </c>
      <c r="C21420" s="33">
        <v>94034.5</v>
      </c>
      <c r="D21420" s="33" t="s">
        <v>1577</v>
      </c>
      <c r="E21420" t="str">
        <f t="shared" si="338"/>
        <v>$75K-$100K</v>
      </c>
    </row>
    <row r="21421" spans="1:5" x14ac:dyDescent="0.3">
      <c r="A21421" s="33" t="s">
        <v>0</v>
      </c>
      <c r="B21421" s="33" t="s">
        <v>53</v>
      </c>
      <c r="C21421" s="33">
        <v>60000</v>
      </c>
      <c r="D21421" s="33" t="s">
        <v>7574</v>
      </c>
      <c r="E21421" t="str">
        <f t="shared" si="338"/>
        <v>&lt;$75K</v>
      </c>
    </row>
    <row r="21422" spans="1:5" x14ac:dyDescent="0.3">
      <c r="A21422" s="33" t="s">
        <v>4</v>
      </c>
      <c r="B21422" s="33" t="s">
        <v>53</v>
      </c>
      <c r="C21422" s="33"/>
      <c r="D21422" s="33" t="s">
        <v>5941</v>
      </c>
      <c r="E21422" t="str">
        <f t="shared" si="338"/>
        <v>No Data</v>
      </c>
    </row>
    <row r="21423" spans="1:5" x14ac:dyDescent="0.3">
      <c r="A21423" s="33" t="s">
        <v>2</v>
      </c>
      <c r="B21423" s="33" t="s">
        <v>53</v>
      </c>
      <c r="C21423" s="33">
        <v>125000</v>
      </c>
      <c r="D21423" s="33" t="s">
        <v>230</v>
      </c>
      <c r="E21423" t="str">
        <f t="shared" si="338"/>
        <v>$100K-$125K</v>
      </c>
    </row>
    <row r="21424" spans="1:5" x14ac:dyDescent="0.3">
      <c r="A21424" s="33" t="s">
        <v>125</v>
      </c>
      <c r="B21424" s="33" t="s">
        <v>53</v>
      </c>
      <c r="C21424" s="33">
        <v>125593</v>
      </c>
      <c r="D21424" s="33" t="s">
        <v>5302</v>
      </c>
      <c r="E21424" t="str">
        <f t="shared" si="338"/>
        <v>$125K-$200K</v>
      </c>
    </row>
    <row r="21425" spans="1:5" x14ac:dyDescent="0.3">
      <c r="A21425" s="33" t="s">
        <v>2</v>
      </c>
      <c r="B21425" s="33" t="s">
        <v>53</v>
      </c>
      <c r="C21425" s="33"/>
      <c r="D21425" s="33" t="s">
        <v>1265</v>
      </c>
      <c r="E21425" t="str">
        <f t="shared" si="338"/>
        <v>No Data</v>
      </c>
    </row>
    <row r="21426" spans="1:5" x14ac:dyDescent="0.3">
      <c r="A21426" s="33" t="s">
        <v>0</v>
      </c>
      <c r="B21426" s="33" t="s">
        <v>53</v>
      </c>
      <c r="C21426" s="33"/>
      <c r="D21426" s="33" t="s">
        <v>392</v>
      </c>
      <c r="E21426" t="str">
        <f t="shared" si="338"/>
        <v>No Data</v>
      </c>
    </row>
    <row r="21427" spans="1:5" x14ac:dyDescent="0.3">
      <c r="A21427" s="33" t="s">
        <v>2</v>
      </c>
      <c r="B21427" s="33" t="s">
        <v>53</v>
      </c>
      <c r="C21427" s="33">
        <v>125000</v>
      </c>
      <c r="D21427" s="33" t="s">
        <v>807</v>
      </c>
      <c r="E21427" t="str">
        <f t="shared" si="338"/>
        <v>$100K-$125K</v>
      </c>
    </row>
    <row r="21428" spans="1:5" x14ac:dyDescent="0.3">
      <c r="A21428" s="33" t="s">
        <v>4</v>
      </c>
      <c r="B21428" s="33" t="s">
        <v>180</v>
      </c>
      <c r="C21428" s="33"/>
      <c r="D21428" s="33" t="s">
        <v>366</v>
      </c>
      <c r="E21428" t="str">
        <f t="shared" si="338"/>
        <v>No Data</v>
      </c>
    </row>
    <row r="21429" spans="1:5" x14ac:dyDescent="0.3">
      <c r="A21429" s="33" t="s">
        <v>0</v>
      </c>
      <c r="B21429" s="33" t="s">
        <v>53</v>
      </c>
      <c r="C21429" s="33"/>
      <c r="D21429" s="33" t="s">
        <v>2943</v>
      </c>
      <c r="E21429" t="str">
        <f t="shared" si="338"/>
        <v>No Data</v>
      </c>
    </row>
    <row r="21430" spans="1:5" x14ac:dyDescent="0.3">
      <c r="A21430" s="33" t="s">
        <v>2</v>
      </c>
      <c r="B21430" s="33" t="s">
        <v>53</v>
      </c>
      <c r="C21430" s="33">
        <v>90000</v>
      </c>
      <c r="D21430" s="33" t="s">
        <v>7575</v>
      </c>
      <c r="E21430" t="str">
        <f t="shared" si="338"/>
        <v>$75K-$100K</v>
      </c>
    </row>
    <row r="21431" spans="1:5" x14ac:dyDescent="0.3">
      <c r="A21431" s="33" t="s">
        <v>2</v>
      </c>
      <c r="B21431" s="33" t="s">
        <v>54</v>
      </c>
      <c r="C21431" s="33">
        <v>57500</v>
      </c>
      <c r="D21431" s="33" t="s">
        <v>7576</v>
      </c>
      <c r="E21431" t="str">
        <f t="shared" si="338"/>
        <v>&lt;$75K</v>
      </c>
    </row>
    <row r="21432" spans="1:5" x14ac:dyDescent="0.3">
      <c r="A21432" s="33" t="s">
        <v>4</v>
      </c>
      <c r="B21432" s="33" t="s">
        <v>53</v>
      </c>
      <c r="C21432" s="33">
        <v>115000</v>
      </c>
      <c r="D21432" s="33" t="s">
        <v>4787</v>
      </c>
      <c r="E21432" t="str">
        <f t="shared" si="338"/>
        <v>$100K-$125K</v>
      </c>
    </row>
    <row r="21433" spans="1:5" x14ac:dyDescent="0.3">
      <c r="A21433" s="33" t="s">
        <v>2</v>
      </c>
      <c r="B21433" s="33" t="s">
        <v>53</v>
      </c>
      <c r="C21433" s="33"/>
      <c r="D21433" s="33" t="s">
        <v>5996</v>
      </c>
      <c r="E21433" t="str">
        <f t="shared" si="338"/>
        <v>No Data</v>
      </c>
    </row>
    <row r="21434" spans="1:5" x14ac:dyDescent="0.3">
      <c r="A21434" s="33" t="s">
        <v>0</v>
      </c>
      <c r="B21434" s="33" t="s">
        <v>53</v>
      </c>
      <c r="C21434" s="33">
        <v>82500</v>
      </c>
      <c r="D21434" s="33" t="s">
        <v>2045</v>
      </c>
      <c r="E21434" t="str">
        <f t="shared" si="338"/>
        <v>$75K-$100K</v>
      </c>
    </row>
    <row r="21435" spans="1:5" x14ac:dyDescent="0.3">
      <c r="A21435" s="33" t="s">
        <v>2</v>
      </c>
      <c r="B21435" s="33" t="s">
        <v>53</v>
      </c>
      <c r="C21435" s="33">
        <v>71250</v>
      </c>
      <c r="D21435" s="33" t="s">
        <v>3173</v>
      </c>
      <c r="E21435" t="str">
        <f t="shared" si="338"/>
        <v>&lt;$75K</v>
      </c>
    </row>
    <row r="21436" spans="1:5" x14ac:dyDescent="0.3">
      <c r="A21436" s="33" t="s">
        <v>125</v>
      </c>
      <c r="B21436" s="33" t="s">
        <v>53</v>
      </c>
      <c r="C21436" s="33">
        <v>150000</v>
      </c>
      <c r="D21436" s="33" t="s">
        <v>947</v>
      </c>
      <c r="E21436" t="str">
        <f t="shared" si="338"/>
        <v>$125K-$200K</v>
      </c>
    </row>
    <row r="21437" spans="1:5" x14ac:dyDescent="0.3">
      <c r="A21437" s="33" t="s">
        <v>4</v>
      </c>
      <c r="B21437" s="33" t="s">
        <v>54</v>
      </c>
      <c r="C21437" s="33">
        <v>157000</v>
      </c>
      <c r="D21437" s="33" t="s">
        <v>2213</v>
      </c>
      <c r="E21437" t="str">
        <f t="shared" si="338"/>
        <v>$125K-$200K</v>
      </c>
    </row>
    <row r="21438" spans="1:5" x14ac:dyDescent="0.3">
      <c r="A21438" s="33" t="s">
        <v>125</v>
      </c>
      <c r="B21438" s="33" t="s">
        <v>53</v>
      </c>
      <c r="C21438" s="33"/>
      <c r="D21438" s="33" t="s">
        <v>3593</v>
      </c>
      <c r="E21438" t="str">
        <f t="shared" si="338"/>
        <v>No Data</v>
      </c>
    </row>
    <row r="21439" spans="1:5" x14ac:dyDescent="0.3">
      <c r="A21439" s="33" t="s">
        <v>2</v>
      </c>
      <c r="B21439" s="33" t="s">
        <v>53</v>
      </c>
      <c r="C21439" s="33"/>
      <c r="D21439" s="33" t="s">
        <v>7577</v>
      </c>
      <c r="E21439" t="str">
        <f t="shared" si="338"/>
        <v>No Data</v>
      </c>
    </row>
    <row r="21440" spans="1:5" x14ac:dyDescent="0.3">
      <c r="A21440" s="33" t="s">
        <v>2</v>
      </c>
      <c r="B21440" s="33" t="s">
        <v>53</v>
      </c>
      <c r="C21440" s="33"/>
      <c r="D21440" s="33" t="s">
        <v>5740</v>
      </c>
      <c r="E21440" t="str">
        <f t="shared" si="338"/>
        <v>No Data</v>
      </c>
    </row>
    <row r="21441" spans="1:5" x14ac:dyDescent="0.3">
      <c r="A21441" s="33" t="s">
        <v>2</v>
      </c>
      <c r="B21441" s="33" t="s">
        <v>53</v>
      </c>
      <c r="C21441" s="33">
        <v>60000</v>
      </c>
      <c r="D21441" s="33" t="s">
        <v>7578</v>
      </c>
      <c r="E21441" t="str">
        <f t="shared" si="338"/>
        <v>&lt;$75K</v>
      </c>
    </row>
    <row r="21442" spans="1:5" x14ac:dyDescent="0.3">
      <c r="A21442" s="33" t="s">
        <v>0</v>
      </c>
      <c r="B21442" s="33" t="s">
        <v>53</v>
      </c>
      <c r="C21442" s="33"/>
      <c r="D21442" s="33" t="s">
        <v>7579</v>
      </c>
      <c r="E21442" t="str">
        <f t="shared" si="338"/>
        <v>No Data</v>
      </c>
    </row>
    <row r="21443" spans="1:5" x14ac:dyDescent="0.3">
      <c r="A21443" s="33" t="s">
        <v>125</v>
      </c>
      <c r="B21443" s="33" t="s">
        <v>53</v>
      </c>
      <c r="C21443" s="33"/>
      <c r="D21443" s="33" t="s">
        <v>5984</v>
      </c>
      <c r="E21443" t="str">
        <f t="shared" ref="E21443:E21506" si="339">_xlfn.XLOOKUP(C21443,$H$16:$H$21,$G$16:$G$21,,1)</f>
        <v>No Data</v>
      </c>
    </row>
    <row r="21444" spans="1:5" x14ac:dyDescent="0.3">
      <c r="A21444" s="33" t="s">
        <v>52</v>
      </c>
      <c r="B21444" s="33" t="s">
        <v>53</v>
      </c>
      <c r="C21444" s="33"/>
      <c r="D21444" s="33" t="s">
        <v>268</v>
      </c>
      <c r="E21444" t="str">
        <f t="shared" si="339"/>
        <v>No Data</v>
      </c>
    </row>
    <row r="21445" spans="1:5" x14ac:dyDescent="0.3">
      <c r="A21445" s="33" t="s">
        <v>0</v>
      </c>
      <c r="B21445" s="33" t="s">
        <v>53</v>
      </c>
      <c r="C21445" s="33">
        <v>69570</v>
      </c>
      <c r="D21445" s="33" t="s">
        <v>6374</v>
      </c>
      <c r="E21445" t="str">
        <f t="shared" si="339"/>
        <v>&lt;$75K</v>
      </c>
    </row>
    <row r="21446" spans="1:5" x14ac:dyDescent="0.3">
      <c r="A21446" s="33" t="s">
        <v>2</v>
      </c>
      <c r="B21446" s="33" t="s">
        <v>53</v>
      </c>
      <c r="C21446" s="33">
        <v>56250</v>
      </c>
      <c r="D21446" s="33" t="s">
        <v>472</v>
      </c>
      <c r="E21446" t="str">
        <f t="shared" si="339"/>
        <v>&lt;$75K</v>
      </c>
    </row>
    <row r="21447" spans="1:5" x14ac:dyDescent="0.3">
      <c r="A21447" s="33" t="s">
        <v>2</v>
      </c>
      <c r="B21447" s="33" t="s">
        <v>53</v>
      </c>
      <c r="C21447" s="33">
        <v>119040</v>
      </c>
      <c r="D21447" s="33" t="s">
        <v>7580</v>
      </c>
      <c r="E21447" t="str">
        <f t="shared" si="339"/>
        <v>$100K-$125K</v>
      </c>
    </row>
    <row r="21448" spans="1:5" x14ac:dyDescent="0.3">
      <c r="A21448" s="33" t="s">
        <v>125</v>
      </c>
      <c r="B21448" s="33" t="s">
        <v>53</v>
      </c>
      <c r="C21448" s="33">
        <v>95100</v>
      </c>
      <c r="D21448" s="33" t="s">
        <v>3051</v>
      </c>
      <c r="E21448" t="str">
        <f t="shared" si="339"/>
        <v>$75K-$100K</v>
      </c>
    </row>
    <row r="21449" spans="1:5" x14ac:dyDescent="0.3">
      <c r="A21449" s="33" t="s">
        <v>2</v>
      </c>
      <c r="B21449" s="33" t="s">
        <v>53</v>
      </c>
      <c r="C21449" s="33">
        <v>89118</v>
      </c>
      <c r="D21449" s="33" t="s">
        <v>1219</v>
      </c>
      <c r="E21449" t="str">
        <f t="shared" si="339"/>
        <v>$75K-$100K</v>
      </c>
    </row>
    <row r="21450" spans="1:5" x14ac:dyDescent="0.3">
      <c r="A21450" s="33" t="s">
        <v>2</v>
      </c>
      <c r="B21450" s="33" t="s">
        <v>53</v>
      </c>
      <c r="C21450" s="33"/>
      <c r="D21450" s="33" t="s">
        <v>7581</v>
      </c>
      <c r="E21450" t="str">
        <f t="shared" si="339"/>
        <v>No Data</v>
      </c>
    </row>
    <row r="21451" spans="1:5" x14ac:dyDescent="0.3">
      <c r="A21451" s="33" t="s">
        <v>0</v>
      </c>
      <c r="B21451" s="33" t="s">
        <v>53</v>
      </c>
      <c r="C21451" s="33"/>
      <c r="D21451" s="33" t="s">
        <v>7582</v>
      </c>
      <c r="E21451" t="str">
        <f t="shared" si="339"/>
        <v>No Data</v>
      </c>
    </row>
    <row r="21452" spans="1:5" x14ac:dyDescent="0.3">
      <c r="A21452" s="33" t="s">
        <v>128</v>
      </c>
      <c r="B21452" s="33" t="s">
        <v>53</v>
      </c>
      <c r="C21452" s="33">
        <v>175000</v>
      </c>
      <c r="D21452" s="33" t="s">
        <v>7583</v>
      </c>
      <c r="E21452" t="str">
        <f t="shared" si="339"/>
        <v>$125K-$200K</v>
      </c>
    </row>
    <row r="21453" spans="1:5" x14ac:dyDescent="0.3">
      <c r="A21453" s="33" t="s">
        <v>125</v>
      </c>
      <c r="B21453" s="33" t="s">
        <v>53</v>
      </c>
      <c r="C21453" s="33">
        <v>186675</v>
      </c>
      <c r="D21453" s="33" t="s">
        <v>803</v>
      </c>
      <c r="E21453" t="str">
        <f t="shared" si="339"/>
        <v>$125K-$200K</v>
      </c>
    </row>
    <row r="21454" spans="1:5" x14ac:dyDescent="0.3">
      <c r="A21454" s="33" t="s">
        <v>52</v>
      </c>
      <c r="B21454" s="33" t="s">
        <v>53</v>
      </c>
      <c r="C21454" s="33"/>
      <c r="D21454" s="33" t="s">
        <v>3987</v>
      </c>
      <c r="E21454" t="str">
        <f t="shared" si="339"/>
        <v>No Data</v>
      </c>
    </row>
    <row r="21455" spans="1:5" x14ac:dyDescent="0.3">
      <c r="A21455" s="33" t="s">
        <v>2</v>
      </c>
      <c r="B21455" s="33" t="s">
        <v>53</v>
      </c>
      <c r="C21455" s="33">
        <v>116393</v>
      </c>
      <c r="D21455" s="33" t="s">
        <v>7584</v>
      </c>
      <c r="E21455" t="str">
        <f t="shared" si="339"/>
        <v>$100K-$125K</v>
      </c>
    </row>
    <row r="21456" spans="1:5" x14ac:dyDescent="0.3">
      <c r="A21456" s="33" t="s">
        <v>2</v>
      </c>
      <c r="B21456" s="33" t="s">
        <v>53</v>
      </c>
      <c r="C21456" s="33"/>
      <c r="D21456" s="33" t="s">
        <v>7585</v>
      </c>
      <c r="E21456" t="str">
        <f t="shared" si="339"/>
        <v>No Data</v>
      </c>
    </row>
    <row r="21457" spans="1:5" x14ac:dyDescent="0.3">
      <c r="A21457" s="33" t="s">
        <v>2</v>
      </c>
      <c r="B21457" s="33" t="s">
        <v>53</v>
      </c>
      <c r="C21457" s="33"/>
      <c r="D21457" s="33" t="s">
        <v>926</v>
      </c>
      <c r="E21457" t="str">
        <f t="shared" si="339"/>
        <v>No Data</v>
      </c>
    </row>
    <row r="21458" spans="1:5" x14ac:dyDescent="0.3">
      <c r="A21458" s="33" t="s">
        <v>0</v>
      </c>
      <c r="B21458" s="33" t="s">
        <v>53</v>
      </c>
      <c r="C21458" s="33">
        <v>123437</v>
      </c>
      <c r="D21458" s="33" t="s">
        <v>1802</v>
      </c>
      <c r="E21458" t="str">
        <f t="shared" si="339"/>
        <v>$100K-$125K</v>
      </c>
    </row>
    <row r="21459" spans="1:5" x14ac:dyDescent="0.3">
      <c r="A21459" s="33" t="s">
        <v>4</v>
      </c>
      <c r="B21459" s="33" t="s">
        <v>53</v>
      </c>
      <c r="C21459" s="33">
        <v>113500</v>
      </c>
      <c r="D21459" s="33" t="s">
        <v>1971</v>
      </c>
      <c r="E21459" t="str">
        <f t="shared" si="339"/>
        <v>$100K-$125K</v>
      </c>
    </row>
    <row r="21460" spans="1:5" x14ac:dyDescent="0.3">
      <c r="A21460" s="33" t="s">
        <v>128</v>
      </c>
      <c r="B21460" s="33" t="s">
        <v>53</v>
      </c>
      <c r="C21460" s="33"/>
      <c r="D21460" s="33" t="s">
        <v>7586</v>
      </c>
      <c r="E21460" t="str">
        <f t="shared" si="339"/>
        <v>No Data</v>
      </c>
    </row>
    <row r="21461" spans="1:5" x14ac:dyDescent="0.3">
      <c r="A21461" s="33" t="s">
        <v>128</v>
      </c>
      <c r="B21461" s="33" t="s">
        <v>53</v>
      </c>
      <c r="C21461" s="33">
        <v>115000</v>
      </c>
      <c r="D21461" s="33" t="s">
        <v>364</v>
      </c>
      <c r="E21461" t="str">
        <f t="shared" si="339"/>
        <v>$100K-$125K</v>
      </c>
    </row>
    <row r="21462" spans="1:5" x14ac:dyDescent="0.3">
      <c r="A21462" s="33" t="s">
        <v>0</v>
      </c>
      <c r="B21462" s="33" t="s">
        <v>54</v>
      </c>
      <c r="C21462" s="33"/>
      <c r="D21462" s="33" t="s">
        <v>258</v>
      </c>
      <c r="E21462" t="str">
        <f t="shared" si="339"/>
        <v>No Data</v>
      </c>
    </row>
    <row r="21463" spans="1:5" x14ac:dyDescent="0.3">
      <c r="A21463" s="33" t="s">
        <v>128</v>
      </c>
      <c r="B21463" s="33" t="s">
        <v>53</v>
      </c>
      <c r="C21463" s="33">
        <v>154000</v>
      </c>
      <c r="D21463" s="33" t="s">
        <v>7587</v>
      </c>
      <c r="E21463" t="str">
        <f t="shared" si="339"/>
        <v>$125K-$200K</v>
      </c>
    </row>
    <row r="21464" spans="1:5" x14ac:dyDescent="0.3">
      <c r="A21464" s="33" t="s">
        <v>2</v>
      </c>
      <c r="B21464" s="33" t="s">
        <v>53</v>
      </c>
      <c r="C21464" s="33"/>
      <c r="D21464" s="33" t="s">
        <v>226</v>
      </c>
      <c r="E21464" t="str">
        <f t="shared" si="339"/>
        <v>No Data</v>
      </c>
    </row>
    <row r="21465" spans="1:5" x14ac:dyDescent="0.3">
      <c r="A21465" s="33" t="s">
        <v>4</v>
      </c>
      <c r="B21465" s="33" t="s">
        <v>53</v>
      </c>
      <c r="C21465" s="33"/>
      <c r="D21465" s="33" t="s">
        <v>7588</v>
      </c>
      <c r="E21465" t="str">
        <f t="shared" si="339"/>
        <v>No Data</v>
      </c>
    </row>
    <row r="21466" spans="1:5" x14ac:dyDescent="0.3">
      <c r="A21466" s="33" t="s">
        <v>0</v>
      </c>
      <c r="B21466" s="33" t="s">
        <v>53</v>
      </c>
      <c r="C21466" s="33">
        <v>115000</v>
      </c>
      <c r="D21466" s="33" t="s">
        <v>268</v>
      </c>
      <c r="E21466" t="str">
        <f t="shared" si="339"/>
        <v>$100K-$125K</v>
      </c>
    </row>
    <row r="21467" spans="1:5" x14ac:dyDescent="0.3">
      <c r="A21467" s="33" t="s">
        <v>128</v>
      </c>
      <c r="B21467" s="33" t="s">
        <v>88</v>
      </c>
      <c r="C21467" s="33">
        <v>79200</v>
      </c>
      <c r="D21467" s="33" t="s">
        <v>680</v>
      </c>
      <c r="E21467" t="str">
        <f t="shared" si="339"/>
        <v>$75K-$100K</v>
      </c>
    </row>
    <row r="21468" spans="1:5" x14ac:dyDescent="0.3">
      <c r="A21468" s="33" t="s">
        <v>0</v>
      </c>
      <c r="B21468" s="33" t="s">
        <v>54</v>
      </c>
      <c r="C21468" s="33">
        <v>80400</v>
      </c>
      <c r="D21468" s="33" t="s">
        <v>5789</v>
      </c>
      <c r="E21468" t="str">
        <f t="shared" si="339"/>
        <v>$75K-$100K</v>
      </c>
    </row>
    <row r="21469" spans="1:5" x14ac:dyDescent="0.3">
      <c r="A21469" s="33" t="s">
        <v>4</v>
      </c>
      <c r="B21469" s="33" t="s">
        <v>68</v>
      </c>
      <c r="C21469" s="33"/>
      <c r="D21469" s="33" t="s">
        <v>7589</v>
      </c>
      <c r="E21469" t="str">
        <f t="shared" si="339"/>
        <v>No Data</v>
      </c>
    </row>
    <row r="21470" spans="1:5" x14ac:dyDescent="0.3">
      <c r="A21470" s="33" t="s">
        <v>0</v>
      </c>
      <c r="B21470" s="33" t="s">
        <v>54</v>
      </c>
      <c r="C21470" s="33"/>
      <c r="D21470" s="33" t="s">
        <v>230</v>
      </c>
      <c r="E21470" t="str">
        <f t="shared" si="339"/>
        <v>No Data</v>
      </c>
    </row>
    <row r="21471" spans="1:5" x14ac:dyDescent="0.3">
      <c r="A21471" s="33" t="s">
        <v>0</v>
      </c>
      <c r="B21471" s="33" t="s">
        <v>54</v>
      </c>
      <c r="C21471" s="33">
        <v>116600</v>
      </c>
      <c r="D21471" s="33" t="s">
        <v>476</v>
      </c>
      <c r="E21471" t="str">
        <f t="shared" si="339"/>
        <v>$100K-$125K</v>
      </c>
    </row>
    <row r="21472" spans="1:5" x14ac:dyDescent="0.3">
      <c r="A21472" s="33" t="s">
        <v>1</v>
      </c>
      <c r="B21472" s="33" t="s">
        <v>53</v>
      </c>
      <c r="C21472" s="33">
        <v>90000</v>
      </c>
      <c r="D21472" s="33" t="s">
        <v>2740</v>
      </c>
      <c r="E21472" t="str">
        <f t="shared" si="339"/>
        <v>$75K-$100K</v>
      </c>
    </row>
    <row r="21473" spans="1:5" x14ac:dyDescent="0.3">
      <c r="A21473" s="33" t="s">
        <v>2</v>
      </c>
      <c r="B21473" s="33" t="s">
        <v>53</v>
      </c>
      <c r="C21473" s="33">
        <v>109874.734375</v>
      </c>
      <c r="D21473" s="33" t="s">
        <v>4662</v>
      </c>
      <c r="E21473" t="str">
        <f t="shared" si="339"/>
        <v>$100K-$125K</v>
      </c>
    </row>
    <row r="21474" spans="1:5" x14ac:dyDescent="0.3">
      <c r="A21474" s="33" t="s">
        <v>2</v>
      </c>
      <c r="B21474" s="33" t="s">
        <v>53</v>
      </c>
      <c r="C21474" s="33"/>
      <c r="D21474" s="33" t="s">
        <v>7590</v>
      </c>
      <c r="E21474" t="str">
        <f t="shared" si="339"/>
        <v>No Data</v>
      </c>
    </row>
    <row r="21475" spans="1:5" x14ac:dyDescent="0.3">
      <c r="A21475" s="33" t="s">
        <v>0</v>
      </c>
      <c r="B21475" s="33" t="s">
        <v>54</v>
      </c>
      <c r="C21475" s="33"/>
      <c r="D21475" s="33" t="s">
        <v>440</v>
      </c>
      <c r="E21475" t="str">
        <f t="shared" si="339"/>
        <v>No Data</v>
      </c>
    </row>
    <row r="21476" spans="1:5" x14ac:dyDescent="0.3">
      <c r="A21476" s="33" t="s">
        <v>52</v>
      </c>
      <c r="B21476" s="33" t="s">
        <v>53</v>
      </c>
      <c r="C21476" s="33">
        <v>92500</v>
      </c>
      <c r="D21476" s="33" t="s">
        <v>1679</v>
      </c>
      <c r="E21476" t="str">
        <f t="shared" si="339"/>
        <v>$75K-$100K</v>
      </c>
    </row>
    <row r="21477" spans="1:5" x14ac:dyDescent="0.3">
      <c r="A21477" s="33" t="s">
        <v>4</v>
      </c>
      <c r="B21477" s="33" t="s">
        <v>180</v>
      </c>
      <c r="C21477" s="33"/>
      <c r="D21477" s="33" t="s">
        <v>366</v>
      </c>
      <c r="E21477" t="str">
        <f t="shared" si="339"/>
        <v>No Data</v>
      </c>
    </row>
    <row r="21478" spans="1:5" x14ac:dyDescent="0.3">
      <c r="A21478" s="33" t="s">
        <v>2</v>
      </c>
      <c r="B21478" s="33" t="s">
        <v>53</v>
      </c>
      <c r="C21478" s="33">
        <v>53222</v>
      </c>
      <c r="D21478" s="33" t="s">
        <v>2396</v>
      </c>
      <c r="E21478" t="str">
        <f t="shared" si="339"/>
        <v>&lt;$75K</v>
      </c>
    </row>
    <row r="21479" spans="1:5" x14ac:dyDescent="0.3">
      <c r="A21479" s="33" t="s">
        <v>0</v>
      </c>
      <c r="B21479" s="33" t="s">
        <v>53</v>
      </c>
      <c r="C21479" s="33"/>
      <c r="D21479" s="33" t="s">
        <v>1460</v>
      </c>
      <c r="E21479" t="str">
        <f t="shared" si="339"/>
        <v>No Data</v>
      </c>
    </row>
    <row r="21480" spans="1:5" x14ac:dyDescent="0.3">
      <c r="A21480" s="33" t="s">
        <v>0</v>
      </c>
      <c r="B21480" s="33" t="s">
        <v>53</v>
      </c>
      <c r="C21480" s="33">
        <v>150000</v>
      </c>
      <c r="D21480" s="33" t="s">
        <v>7591</v>
      </c>
      <c r="E21480" t="str">
        <f t="shared" si="339"/>
        <v>$125K-$200K</v>
      </c>
    </row>
    <row r="21481" spans="1:5" x14ac:dyDescent="0.3">
      <c r="A21481" s="33" t="s">
        <v>4</v>
      </c>
      <c r="B21481" s="33" t="s">
        <v>96</v>
      </c>
      <c r="C21481" s="33">
        <v>147500</v>
      </c>
      <c r="D21481" s="33" t="s">
        <v>5144</v>
      </c>
      <c r="E21481" t="str">
        <f t="shared" si="339"/>
        <v>$125K-$200K</v>
      </c>
    </row>
    <row r="21482" spans="1:5" x14ac:dyDescent="0.3">
      <c r="A21482" s="33" t="s">
        <v>4</v>
      </c>
      <c r="B21482" s="33" t="s">
        <v>53</v>
      </c>
      <c r="C21482" s="33"/>
      <c r="D21482" s="33" t="s">
        <v>2046</v>
      </c>
      <c r="E21482" t="str">
        <f t="shared" si="339"/>
        <v>No Data</v>
      </c>
    </row>
    <row r="21483" spans="1:5" x14ac:dyDescent="0.3">
      <c r="A21483" s="33" t="s">
        <v>0</v>
      </c>
      <c r="B21483" s="33" t="s">
        <v>53</v>
      </c>
      <c r="C21483" s="33">
        <v>195000</v>
      </c>
      <c r="D21483" s="33" t="s">
        <v>1351</v>
      </c>
      <c r="E21483" t="str">
        <f t="shared" si="339"/>
        <v>$125K-$200K</v>
      </c>
    </row>
    <row r="21484" spans="1:5" x14ac:dyDescent="0.3">
      <c r="A21484" s="33" t="s">
        <v>4</v>
      </c>
      <c r="B21484" s="33" t="s">
        <v>70</v>
      </c>
      <c r="C21484" s="33">
        <v>147500</v>
      </c>
      <c r="D21484" s="33" t="s">
        <v>841</v>
      </c>
      <c r="E21484" t="str">
        <f t="shared" si="339"/>
        <v>$125K-$200K</v>
      </c>
    </row>
    <row r="21485" spans="1:5" x14ac:dyDescent="0.3">
      <c r="A21485" s="33" t="s">
        <v>128</v>
      </c>
      <c r="B21485" s="33" t="s">
        <v>53</v>
      </c>
      <c r="C21485" s="33">
        <v>185000</v>
      </c>
      <c r="D21485" s="33" t="s">
        <v>624</v>
      </c>
      <c r="E21485" t="str">
        <f t="shared" si="339"/>
        <v>$125K-$200K</v>
      </c>
    </row>
    <row r="21486" spans="1:5" x14ac:dyDescent="0.3">
      <c r="A21486" s="33" t="s">
        <v>4</v>
      </c>
      <c r="B21486" s="33" t="s">
        <v>97</v>
      </c>
      <c r="C21486" s="33">
        <v>147500</v>
      </c>
      <c r="D21486" s="33" t="s">
        <v>864</v>
      </c>
      <c r="E21486" t="str">
        <f t="shared" si="339"/>
        <v>$125K-$200K</v>
      </c>
    </row>
    <row r="21487" spans="1:5" x14ac:dyDescent="0.3">
      <c r="A21487" s="33" t="s">
        <v>4</v>
      </c>
      <c r="B21487" s="33" t="s">
        <v>54</v>
      </c>
      <c r="C21487" s="33">
        <v>90000</v>
      </c>
      <c r="D21487" s="33" t="s">
        <v>391</v>
      </c>
      <c r="E21487" t="str">
        <f t="shared" si="339"/>
        <v>$75K-$100K</v>
      </c>
    </row>
    <row r="21488" spans="1:5" x14ac:dyDescent="0.3">
      <c r="A21488" s="33" t="s">
        <v>2</v>
      </c>
      <c r="B21488" s="33" t="s">
        <v>53</v>
      </c>
      <c r="C21488" s="33">
        <v>92527.5</v>
      </c>
      <c r="D21488" s="33" t="s">
        <v>1704</v>
      </c>
      <c r="E21488" t="str">
        <f t="shared" si="339"/>
        <v>$75K-$100K</v>
      </c>
    </row>
    <row r="21489" spans="1:5" x14ac:dyDescent="0.3">
      <c r="A21489" s="33" t="s">
        <v>0</v>
      </c>
      <c r="B21489" s="33" t="s">
        <v>54</v>
      </c>
      <c r="C21489" s="33">
        <v>162623.5</v>
      </c>
      <c r="D21489" s="33" t="s">
        <v>268</v>
      </c>
      <c r="E21489" t="str">
        <f t="shared" si="339"/>
        <v>$125K-$200K</v>
      </c>
    </row>
    <row r="21490" spans="1:5" x14ac:dyDescent="0.3">
      <c r="A21490" s="33" t="s">
        <v>0</v>
      </c>
      <c r="B21490" s="33" t="s">
        <v>53</v>
      </c>
      <c r="C21490" s="33">
        <v>155000</v>
      </c>
      <c r="D21490" s="33" t="s">
        <v>3835</v>
      </c>
      <c r="E21490" t="str">
        <f t="shared" si="339"/>
        <v>$125K-$200K</v>
      </c>
    </row>
    <row r="21491" spans="1:5" x14ac:dyDescent="0.3">
      <c r="A21491" s="33" t="s">
        <v>2</v>
      </c>
      <c r="B21491" s="33" t="s">
        <v>53</v>
      </c>
      <c r="C21491" s="33"/>
      <c r="D21491" s="33" t="s">
        <v>3270</v>
      </c>
      <c r="E21491" t="str">
        <f t="shared" si="339"/>
        <v>No Data</v>
      </c>
    </row>
    <row r="21492" spans="1:5" x14ac:dyDescent="0.3">
      <c r="A21492" s="33" t="s">
        <v>2</v>
      </c>
      <c r="B21492" s="33" t="s">
        <v>53</v>
      </c>
      <c r="C21492" s="33">
        <v>51362.640625</v>
      </c>
      <c r="D21492" s="33" t="s">
        <v>1238</v>
      </c>
      <c r="E21492" t="str">
        <f t="shared" si="339"/>
        <v>&lt;$75K</v>
      </c>
    </row>
    <row r="21493" spans="1:5" x14ac:dyDescent="0.3">
      <c r="A21493" s="33" t="s">
        <v>2</v>
      </c>
      <c r="B21493" s="33" t="s">
        <v>53</v>
      </c>
      <c r="C21493" s="33"/>
      <c r="D21493" s="33" t="s">
        <v>327</v>
      </c>
      <c r="E21493" t="str">
        <f t="shared" si="339"/>
        <v>No Data</v>
      </c>
    </row>
    <row r="21494" spans="1:5" x14ac:dyDescent="0.3">
      <c r="A21494" s="33" t="s">
        <v>1</v>
      </c>
      <c r="B21494" s="33" t="s">
        <v>53</v>
      </c>
      <c r="C21494" s="33">
        <v>207500</v>
      </c>
      <c r="D21494" s="33" t="s">
        <v>7592</v>
      </c>
      <c r="E21494" t="str">
        <f t="shared" si="339"/>
        <v>&gt;$200K</v>
      </c>
    </row>
    <row r="21495" spans="1:5" x14ac:dyDescent="0.3">
      <c r="A21495" s="33" t="s">
        <v>1</v>
      </c>
      <c r="B21495" s="33" t="s">
        <v>53</v>
      </c>
      <c r="C21495" s="33">
        <v>225500</v>
      </c>
      <c r="D21495" s="33" t="s">
        <v>5563</v>
      </c>
      <c r="E21495" t="str">
        <f t="shared" si="339"/>
        <v>&gt;$200K</v>
      </c>
    </row>
    <row r="21496" spans="1:5" x14ac:dyDescent="0.3">
      <c r="A21496" s="33" t="s">
        <v>4</v>
      </c>
      <c r="B21496" s="33" t="s">
        <v>53</v>
      </c>
      <c r="C21496" s="33">
        <v>105000</v>
      </c>
      <c r="D21496" s="33" t="s">
        <v>364</v>
      </c>
      <c r="E21496" t="str">
        <f t="shared" si="339"/>
        <v>$100K-$125K</v>
      </c>
    </row>
    <row r="21497" spans="1:5" x14ac:dyDescent="0.3">
      <c r="A21497" s="33" t="s">
        <v>0</v>
      </c>
      <c r="B21497" s="33" t="s">
        <v>53</v>
      </c>
      <c r="C21497" s="33"/>
      <c r="D21497" s="33" t="s">
        <v>7593</v>
      </c>
      <c r="E21497" t="str">
        <f t="shared" si="339"/>
        <v>No Data</v>
      </c>
    </row>
    <row r="21498" spans="1:5" x14ac:dyDescent="0.3">
      <c r="A21498" s="33" t="s">
        <v>2</v>
      </c>
      <c r="B21498" s="33" t="s">
        <v>53</v>
      </c>
      <c r="C21498" s="33">
        <v>122500</v>
      </c>
      <c r="D21498" s="33" t="s">
        <v>389</v>
      </c>
      <c r="E21498" t="str">
        <f t="shared" si="339"/>
        <v>$100K-$125K</v>
      </c>
    </row>
    <row r="21499" spans="1:5" x14ac:dyDescent="0.3">
      <c r="A21499" s="33" t="s">
        <v>128</v>
      </c>
      <c r="B21499" s="33" t="s">
        <v>53</v>
      </c>
      <c r="C21499" s="33">
        <v>100000</v>
      </c>
      <c r="D21499" s="33" t="s">
        <v>7594</v>
      </c>
      <c r="E21499" t="str">
        <f t="shared" si="339"/>
        <v>$75K-$100K</v>
      </c>
    </row>
    <row r="21500" spans="1:5" x14ac:dyDescent="0.3">
      <c r="A21500" s="33" t="s">
        <v>2</v>
      </c>
      <c r="B21500" s="33" t="s">
        <v>53</v>
      </c>
      <c r="C21500" s="33"/>
      <c r="D21500" s="33" t="s">
        <v>1339</v>
      </c>
      <c r="E21500" t="str">
        <f t="shared" si="339"/>
        <v>No Data</v>
      </c>
    </row>
    <row r="21501" spans="1:5" x14ac:dyDescent="0.3">
      <c r="A21501" s="33" t="s">
        <v>2</v>
      </c>
      <c r="B21501" s="33" t="s">
        <v>53</v>
      </c>
      <c r="C21501" s="33">
        <v>115000</v>
      </c>
      <c r="D21501" s="33" t="s">
        <v>7595</v>
      </c>
      <c r="E21501" t="str">
        <f t="shared" si="339"/>
        <v>$100K-$125K</v>
      </c>
    </row>
    <row r="21502" spans="1:5" x14ac:dyDescent="0.3">
      <c r="A21502" s="33" t="s">
        <v>0</v>
      </c>
      <c r="B21502" s="33" t="s">
        <v>53</v>
      </c>
      <c r="C21502" s="33">
        <v>101000</v>
      </c>
      <c r="D21502" s="33" t="s">
        <v>7596</v>
      </c>
      <c r="E21502" t="str">
        <f t="shared" si="339"/>
        <v>$100K-$125K</v>
      </c>
    </row>
    <row r="21503" spans="1:5" x14ac:dyDescent="0.3">
      <c r="A21503" s="33" t="s">
        <v>4</v>
      </c>
      <c r="B21503" s="33" t="s">
        <v>53</v>
      </c>
      <c r="C21503" s="33"/>
      <c r="D21503" s="33" t="s">
        <v>1427</v>
      </c>
      <c r="E21503" t="str">
        <f t="shared" si="339"/>
        <v>No Data</v>
      </c>
    </row>
    <row r="21504" spans="1:5" x14ac:dyDescent="0.3">
      <c r="A21504" s="33" t="s">
        <v>0</v>
      </c>
      <c r="B21504" s="33" t="s">
        <v>53</v>
      </c>
      <c r="C21504" s="33">
        <v>175000</v>
      </c>
      <c r="D21504" s="33" t="s">
        <v>265</v>
      </c>
      <c r="E21504" t="str">
        <f t="shared" si="339"/>
        <v>$125K-$200K</v>
      </c>
    </row>
    <row r="21505" spans="1:5" x14ac:dyDescent="0.3">
      <c r="A21505" s="33" t="s">
        <v>2</v>
      </c>
      <c r="B21505" s="33" t="s">
        <v>53</v>
      </c>
      <c r="C21505" s="33">
        <v>77169</v>
      </c>
      <c r="D21505" s="33" t="s">
        <v>733</v>
      </c>
      <c r="E21505" t="str">
        <f t="shared" si="339"/>
        <v>$75K-$100K</v>
      </c>
    </row>
    <row r="21506" spans="1:5" x14ac:dyDescent="0.3">
      <c r="A21506" s="33" t="s">
        <v>4</v>
      </c>
      <c r="B21506" s="33" t="s">
        <v>53</v>
      </c>
      <c r="C21506" s="33">
        <v>135000</v>
      </c>
      <c r="D21506" s="33" t="s">
        <v>3499</v>
      </c>
      <c r="E21506" t="str">
        <f t="shared" si="339"/>
        <v>$125K-$200K</v>
      </c>
    </row>
    <row r="21507" spans="1:5" x14ac:dyDescent="0.3">
      <c r="A21507" s="33" t="s">
        <v>2</v>
      </c>
      <c r="B21507" s="33" t="s">
        <v>53</v>
      </c>
      <c r="C21507" s="33">
        <v>81311.5</v>
      </c>
      <c r="D21507" s="33" t="s">
        <v>1105</v>
      </c>
      <c r="E21507" t="str">
        <f t="shared" ref="E21507:E21570" si="340">_xlfn.XLOOKUP(C21507,$H$16:$H$21,$G$16:$G$21,,1)</f>
        <v>$75K-$100K</v>
      </c>
    </row>
    <row r="21508" spans="1:5" x14ac:dyDescent="0.3">
      <c r="A21508" s="33" t="s">
        <v>2</v>
      </c>
      <c r="B21508" s="33" t="s">
        <v>53</v>
      </c>
      <c r="C21508" s="33"/>
      <c r="D21508" s="33" t="s">
        <v>7597</v>
      </c>
      <c r="E21508" t="str">
        <f t="shared" si="340"/>
        <v>No Data</v>
      </c>
    </row>
    <row r="21509" spans="1:5" x14ac:dyDescent="0.3">
      <c r="A21509" s="33" t="s">
        <v>0</v>
      </c>
      <c r="B21509" s="33" t="s">
        <v>53</v>
      </c>
      <c r="C21509" s="33">
        <v>125000</v>
      </c>
      <c r="D21509" s="33" t="s">
        <v>690</v>
      </c>
      <c r="E21509" t="str">
        <f t="shared" si="340"/>
        <v>$100K-$125K</v>
      </c>
    </row>
    <row r="21510" spans="1:5" x14ac:dyDescent="0.3">
      <c r="A21510" s="33" t="s">
        <v>0</v>
      </c>
      <c r="B21510" s="33" t="s">
        <v>53</v>
      </c>
      <c r="C21510" s="33"/>
      <c r="D21510" s="33" t="s">
        <v>506</v>
      </c>
      <c r="E21510" t="str">
        <f t="shared" si="340"/>
        <v>No Data</v>
      </c>
    </row>
    <row r="21511" spans="1:5" x14ac:dyDescent="0.3">
      <c r="A21511" s="33" t="s">
        <v>4</v>
      </c>
      <c r="B21511" s="33" t="s">
        <v>53</v>
      </c>
      <c r="C21511" s="33">
        <v>90000</v>
      </c>
      <c r="D21511" s="33" t="s">
        <v>2960</v>
      </c>
      <c r="E21511" t="str">
        <f t="shared" si="340"/>
        <v>$75K-$100K</v>
      </c>
    </row>
    <row r="21512" spans="1:5" x14ac:dyDescent="0.3">
      <c r="A21512" s="33" t="s">
        <v>2</v>
      </c>
      <c r="B21512" s="33" t="s">
        <v>53</v>
      </c>
      <c r="C21512" s="33"/>
      <c r="D21512" s="33" t="s">
        <v>7598</v>
      </c>
      <c r="E21512" t="str">
        <f t="shared" si="340"/>
        <v>No Data</v>
      </c>
    </row>
    <row r="21513" spans="1:5" x14ac:dyDescent="0.3">
      <c r="A21513" s="33" t="s">
        <v>4</v>
      </c>
      <c r="B21513" s="33" t="s">
        <v>53</v>
      </c>
      <c r="C21513" s="33"/>
      <c r="D21513" s="33" t="s">
        <v>7599</v>
      </c>
      <c r="E21513" t="str">
        <f t="shared" si="340"/>
        <v>No Data</v>
      </c>
    </row>
    <row r="21514" spans="1:5" x14ac:dyDescent="0.3">
      <c r="A21514" s="33" t="s">
        <v>2</v>
      </c>
      <c r="B21514" s="33" t="s">
        <v>53</v>
      </c>
      <c r="C21514" s="33"/>
      <c r="D21514" s="33" t="s">
        <v>7600</v>
      </c>
      <c r="E21514" t="str">
        <f t="shared" si="340"/>
        <v>No Data</v>
      </c>
    </row>
    <row r="21515" spans="1:5" x14ac:dyDescent="0.3">
      <c r="A21515" s="33" t="s">
        <v>2</v>
      </c>
      <c r="B21515" s="33" t="s">
        <v>53</v>
      </c>
      <c r="C21515" s="33">
        <v>42500</v>
      </c>
      <c r="D21515" s="33" t="s">
        <v>7601</v>
      </c>
      <c r="E21515" t="str">
        <f t="shared" si="340"/>
        <v>&lt;$75K</v>
      </c>
    </row>
    <row r="21516" spans="1:5" x14ac:dyDescent="0.3">
      <c r="A21516" s="33" t="s">
        <v>128</v>
      </c>
      <c r="B21516" s="33" t="s">
        <v>53</v>
      </c>
      <c r="C21516" s="33">
        <v>212000</v>
      </c>
      <c r="D21516" s="33" t="s">
        <v>7602</v>
      </c>
      <c r="E21516" t="str">
        <f t="shared" si="340"/>
        <v>&gt;$200K</v>
      </c>
    </row>
    <row r="21517" spans="1:5" x14ac:dyDescent="0.3">
      <c r="A21517" s="33" t="s">
        <v>2</v>
      </c>
      <c r="B21517" s="33" t="s">
        <v>53</v>
      </c>
      <c r="C21517" s="33">
        <v>114624</v>
      </c>
      <c r="D21517" s="33" t="s">
        <v>1157</v>
      </c>
      <c r="E21517" t="str">
        <f t="shared" si="340"/>
        <v>$100K-$125K</v>
      </c>
    </row>
    <row r="21518" spans="1:5" x14ac:dyDescent="0.3">
      <c r="A21518" s="33" t="s">
        <v>4</v>
      </c>
      <c r="B21518" s="33" t="s">
        <v>53</v>
      </c>
      <c r="C21518" s="33">
        <v>140000</v>
      </c>
      <c r="D21518" s="33" t="s">
        <v>1320</v>
      </c>
      <c r="E21518" t="str">
        <f t="shared" si="340"/>
        <v>$125K-$200K</v>
      </c>
    </row>
    <row r="21519" spans="1:5" x14ac:dyDescent="0.3">
      <c r="A21519" s="33" t="s">
        <v>2</v>
      </c>
      <c r="B21519" s="33" t="s">
        <v>53</v>
      </c>
      <c r="C21519" s="33">
        <v>74000</v>
      </c>
      <c r="D21519" s="33" t="s">
        <v>7603</v>
      </c>
      <c r="E21519" t="str">
        <f t="shared" si="340"/>
        <v>&lt;$75K</v>
      </c>
    </row>
    <row r="21520" spans="1:5" x14ac:dyDescent="0.3">
      <c r="A21520" s="33" t="s">
        <v>0</v>
      </c>
      <c r="B21520" s="33" t="s">
        <v>53</v>
      </c>
      <c r="C21520" s="33"/>
      <c r="D21520" s="33" t="s">
        <v>2720</v>
      </c>
      <c r="E21520" t="str">
        <f t="shared" si="340"/>
        <v>No Data</v>
      </c>
    </row>
    <row r="21521" spans="1:5" x14ac:dyDescent="0.3">
      <c r="A21521" s="33" t="s">
        <v>52</v>
      </c>
      <c r="B21521" s="33" t="s">
        <v>53</v>
      </c>
      <c r="C21521" s="33">
        <v>100000</v>
      </c>
      <c r="D21521" s="33" t="s">
        <v>3429</v>
      </c>
      <c r="E21521" t="str">
        <f t="shared" si="340"/>
        <v>$75K-$100K</v>
      </c>
    </row>
    <row r="21522" spans="1:5" x14ac:dyDescent="0.3">
      <c r="A21522" s="33" t="s">
        <v>4</v>
      </c>
      <c r="B21522" s="33" t="s">
        <v>53</v>
      </c>
      <c r="C21522" s="33">
        <v>99150</v>
      </c>
      <c r="D21522" s="33" t="s">
        <v>651</v>
      </c>
      <c r="E21522" t="str">
        <f t="shared" si="340"/>
        <v>$75K-$100K</v>
      </c>
    </row>
    <row r="21523" spans="1:5" x14ac:dyDescent="0.3">
      <c r="A21523" s="33" t="s">
        <v>0</v>
      </c>
      <c r="B21523" s="33" t="s">
        <v>53</v>
      </c>
      <c r="C21523" s="33">
        <v>133500</v>
      </c>
      <c r="D21523" s="33" t="s">
        <v>4268</v>
      </c>
      <c r="E21523" t="str">
        <f t="shared" si="340"/>
        <v>$125K-$200K</v>
      </c>
    </row>
    <row r="21524" spans="1:5" x14ac:dyDescent="0.3">
      <c r="A21524" s="33" t="s">
        <v>126</v>
      </c>
      <c r="B21524" s="33" t="s">
        <v>53</v>
      </c>
      <c r="C21524" s="33"/>
      <c r="D21524" s="33" t="s">
        <v>7604</v>
      </c>
      <c r="E21524" t="str">
        <f t="shared" si="340"/>
        <v>No Data</v>
      </c>
    </row>
    <row r="21525" spans="1:5" x14ac:dyDescent="0.3">
      <c r="A21525" s="33" t="s">
        <v>4</v>
      </c>
      <c r="B21525" s="33" t="s">
        <v>53</v>
      </c>
      <c r="C21525" s="33"/>
      <c r="D21525" s="33" t="s">
        <v>820</v>
      </c>
      <c r="E21525" t="str">
        <f t="shared" si="340"/>
        <v>No Data</v>
      </c>
    </row>
    <row r="21526" spans="1:5" x14ac:dyDescent="0.3">
      <c r="A21526" s="33" t="s">
        <v>4</v>
      </c>
      <c r="B21526" s="33" t="s">
        <v>69</v>
      </c>
      <c r="C21526" s="33">
        <v>147500</v>
      </c>
      <c r="D21526" s="33" t="s">
        <v>5988</v>
      </c>
      <c r="E21526" t="str">
        <f t="shared" si="340"/>
        <v>$125K-$200K</v>
      </c>
    </row>
    <row r="21527" spans="1:5" x14ac:dyDescent="0.3">
      <c r="A21527" s="33" t="s">
        <v>0</v>
      </c>
      <c r="B21527" s="33" t="s">
        <v>54</v>
      </c>
      <c r="C21527" s="33"/>
      <c r="D21527" s="33" t="s">
        <v>258</v>
      </c>
      <c r="E21527" t="str">
        <f t="shared" si="340"/>
        <v>No Data</v>
      </c>
    </row>
    <row r="21528" spans="1:5" x14ac:dyDescent="0.3">
      <c r="A21528" s="33" t="s">
        <v>2</v>
      </c>
      <c r="B21528" s="33" t="s">
        <v>53</v>
      </c>
      <c r="C21528" s="33">
        <v>85132.5</v>
      </c>
      <c r="D21528" s="33" t="s">
        <v>6786</v>
      </c>
      <c r="E21528" t="str">
        <f t="shared" si="340"/>
        <v>$75K-$100K</v>
      </c>
    </row>
    <row r="21529" spans="1:5" x14ac:dyDescent="0.3">
      <c r="A21529" s="33" t="s">
        <v>125</v>
      </c>
      <c r="B21529" s="33" t="s">
        <v>53</v>
      </c>
      <c r="C21529" s="33"/>
      <c r="D21529" s="33" t="s">
        <v>1228</v>
      </c>
      <c r="E21529" t="str">
        <f t="shared" si="340"/>
        <v>No Data</v>
      </c>
    </row>
    <row r="21530" spans="1:5" x14ac:dyDescent="0.3">
      <c r="A21530" s="33" t="s">
        <v>2</v>
      </c>
      <c r="B21530" s="33" t="s">
        <v>53</v>
      </c>
      <c r="C21530" s="33">
        <v>70000</v>
      </c>
      <c r="D21530" s="33" t="s">
        <v>248</v>
      </c>
      <c r="E21530" t="str">
        <f t="shared" si="340"/>
        <v>&lt;$75K</v>
      </c>
    </row>
    <row r="21531" spans="1:5" x14ac:dyDescent="0.3">
      <c r="A21531" s="33" t="s">
        <v>2</v>
      </c>
      <c r="B21531" s="33" t="s">
        <v>53</v>
      </c>
      <c r="C21531" s="33">
        <v>95274</v>
      </c>
      <c r="D21531" s="33" t="s">
        <v>5708</v>
      </c>
      <c r="E21531" t="str">
        <f t="shared" si="340"/>
        <v>$75K-$100K</v>
      </c>
    </row>
    <row r="21532" spans="1:5" x14ac:dyDescent="0.3">
      <c r="A21532" s="33" t="s">
        <v>0</v>
      </c>
      <c r="B21532" s="33" t="s">
        <v>53</v>
      </c>
      <c r="C21532" s="33">
        <v>224500</v>
      </c>
      <c r="D21532" s="33" t="s">
        <v>1341</v>
      </c>
      <c r="E21532" t="str">
        <f t="shared" si="340"/>
        <v>&gt;$200K</v>
      </c>
    </row>
    <row r="21533" spans="1:5" x14ac:dyDescent="0.3">
      <c r="A21533" s="33" t="s">
        <v>2</v>
      </c>
      <c r="B21533" s="33" t="s">
        <v>53</v>
      </c>
      <c r="C21533" s="33">
        <v>90000</v>
      </c>
      <c r="D21533" s="33" t="s">
        <v>3175</v>
      </c>
      <c r="E21533" t="str">
        <f t="shared" si="340"/>
        <v>$75K-$100K</v>
      </c>
    </row>
    <row r="21534" spans="1:5" x14ac:dyDescent="0.3">
      <c r="A21534" s="33" t="s">
        <v>125</v>
      </c>
      <c r="B21534" s="33" t="s">
        <v>53</v>
      </c>
      <c r="C21534" s="33">
        <v>200000</v>
      </c>
      <c r="D21534" s="33" t="s">
        <v>4279</v>
      </c>
      <c r="E21534" t="str">
        <f t="shared" si="340"/>
        <v>$125K-$200K</v>
      </c>
    </row>
    <row r="21535" spans="1:5" x14ac:dyDescent="0.3">
      <c r="A21535" s="33" t="s">
        <v>2</v>
      </c>
      <c r="B21535" s="33" t="s">
        <v>53</v>
      </c>
      <c r="C21535" s="33"/>
      <c r="D21535" s="33" t="s">
        <v>268</v>
      </c>
      <c r="E21535" t="str">
        <f t="shared" si="340"/>
        <v>No Data</v>
      </c>
    </row>
    <row r="21536" spans="1:5" x14ac:dyDescent="0.3">
      <c r="A21536" s="33" t="s">
        <v>0</v>
      </c>
      <c r="B21536" s="33" t="s">
        <v>53</v>
      </c>
      <c r="C21536" s="33">
        <v>140000</v>
      </c>
      <c r="D21536" s="33" t="s">
        <v>256</v>
      </c>
      <c r="E21536" t="str">
        <f t="shared" si="340"/>
        <v>$125K-$200K</v>
      </c>
    </row>
    <row r="21537" spans="1:5" x14ac:dyDescent="0.3">
      <c r="A21537" s="33" t="s">
        <v>2</v>
      </c>
      <c r="B21537" s="33" t="s">
        <v>53</v>
      </c>
      <c r="C21537" s="33"/>
      <c r="D21537" s="33" t="s">
        <v>7605</v>
      </c>
      <c r="E21537" t="str">
        <f t="shared" si="340"/>
        <v>No Data</v>
      </c>
    </row>
    <row r="21538" spans="1:5" x14ac:dyDescent="0.3">
      <c r="A21538" s="33" t="s">
        <v>126</v>
      </c>
      <c r="B21538" s="33" t="s">
        <v>54</v>
      </c>
      <c r="C21538" s="33">
        <v>143500</v>
      </c>
      <c r="D21538" s="33" t="s">
        <v>2844</v>
      </c>
      <c r="E21538" t="str">
        <f t="shared" si="340"/>
        <v>$125K-$200K</v>
      </c>
    </row>
    <row r="21539" spans="1:5" x14ac:dyDescent="0.3">
      <c r="A21539" s="33" t="s">
        <v>2</v>
      </c>
      <c r="B21539" s="33" t="s">
        <v>53</v>
      </c>
      <c r="C21539" s="33"/>
      <c r="D21539" s="33" t="s">
        <v>1912</v>
      </c>
      <c r="E21539" t="str">
        <f t="shared" si="340"/>
        <v>No Data</v>
      </c>
    </row>
    <row r="21540" spans="1:5" x14ac:dyDescent="0.3">
      <c r="A21540" s="33" t="s">
        <v>4</v>
      </c>
      <c r="B21540" s="33" t="s">
        <v>111</v>
      </c>
      <c r="C21540" s="33">
        <v>147500</v>
      </c>
      <c r="D21540" s="33" t="s">
        <v>2517</v>
      </c>
      <c r="E21540" t="str">
        <f t="shared" si="340"/>
        <v>$125K-$200K</v>
      </c>
    </row>
    <row r="21541" spans="1:5" x14ac:dyDescent="0.3">
      <c r="A21541" s="33" t="s">
        <v>2</v>
      </c>
      <c r="B21541" s="33" t="s">
        <v>53</v>
      </c>
      <c r="C21541" s="33"/>
      <c r="D21541" s="33" t="s">
        <v>7606</v>
      </c>
      <c r="E21541" t="str">
        <f t="shared" si="340"/>
        <v>No Data</v>
      </c>
    </row>
    <row r="21542" spans="1:5" x14ac:dyDescent="0.3">
      <c r="A21542" s="33" t="s">
        <v>4</v>
      </c>
      <c r="B21542" s="33" t="s">
        <v>104</v>
      </c>
      <c r="C21542" s="33">
        <v>147500</v>
      </c>
      <c r="D21542" s="33" t="s">
        <v>6501</v>
      </c>
      <c r="E21542" t="str">
        <f t="shared" si="340"/>
        <v>$125K-$200K</v>
      </c>
    </row>
    <row r="21543" spans="1:5" x14ac:dyDescent="0.3">
      <c r="A21543" s="33" t="s">
        <v>2</v>
      </c>
      <c r="B21543" s="33" t="s">
        <v>53</v>
      </c>
      <c r="C21543" s="33"/>
      <c r="D21543" s="33" t="s">
        <v>3346</v>
      </c>
      <c r="E21543" t="str">
        <f t="shared" si="340"/>
        <v>No Data</v>
      </c>
    </row>
    <row r="21544" spans="1:5" x14ac:dyDescent="0.3">
      <c r="A21544" s="33" t="s">
        <v>2</v>
      </c>
      <c r="B21544" s="33" t="s">
        <v>53</v>
      </c>
      <c r="C21544" s="33"/>
      <c r="D21544" s="33" t="s">
        <v>6825</v>
      </c>
      <c r="E21544" t="str">
        <f t="shared" si="340"/>
        <v>No Data</v>
      </c>
    </row>
    <row r="21545" spans="1:5" x14ac:dyDescent="0.3">
      <c r="A21545" s="33" t="s">
        <v>129</v>
      </c>
      <c r="B21545" s="33" t="s">
        <v>86</v>
      </c>
      <c r="C21545" s="33">
        <v>80850</v>
      </c>
      <c r="D21545" s="33" t="s">
        <v>211</v>
      </c>
      <c r="E21545" t="str">
        <f t="shared" si="340"/>
        <v>$75K-$100K</v>
      </c>
    </row>
    <row r="21546" spans="1:5" x14ac:dyDescent="0.3">
      <c r="A21546" s="33" t="s">
        <v>125</v>
      </c>
      <c r="B21546" s="33" t="s">
        <v>124</v>
      </c>
      <c r="C21546" s="33">
        <v>79200</v>
      </c>
      <c r="D21546" s="33" t="s">
        <v>5550</v>
      </c>
      <c r="E21546" t="str">
        <f t="shared" si="340"/>
        <v>$75K-$100K</v>
      </c>
    </row>
    <row r="21547" spans="1:5" x14ac:dyDescent="0.3">
      <c r="A21547" s="33" t="s">
        <v>128</v>
      </c>
      <c r="B21547" s="33" t="s">
        <v>53</v>
      </c>
      <c r="C21547" s="33">
        <v>160000</v>
      </c>
      <c r="D21547" s="33" t="s">
        <v>638</v>
      </c>
      <c r="E21547" t="str">
        <f t="shared" si="340"/>
        <v>$125K-$200K</v>
      </c>
    </row>
    <row r="21548" spans="1:5" x14ac:dyDescent="0.3">
      <c r="A21548" s="33" t="s">
        <v>2</v>
      </c>
      <c r="B21548" s="33" t="s">
        <v>53</v>
      </c>
      <c r="C21548" s="33">
        <v>106479</v>
      </c>
      <c r="D21548" s="33" t="s">
        <v>1541</v>
      </c>
      <c r="E21548" t="str">
        <f t="shared" si="340"/>
        <v>$100K-$125K</v>
      </c>
    </row>
    <row r="21549" spans="1:5" x14ac:dyDescent="0.3">
      <c r="A21549" s="33" t="s">
        <v>4</v>
      </c>
      <c r="B21549" s="33" t="s">
        <v>53</v>
      </c>
      <c r="C21549" s="33"/>
      <c r="D21549" s="33" t="s">
        <v>3134</v>
      </c>
      <c r="E21549" t="str">
        <f t="shared" si="340"/>
        <v>No Data</v>
      </c>
    </row>
    <row r="21550" spans="1:5" x14ac:dyDescent="0.3">
      <c r="A21550" s="33" t="s">
        <v>0</v>
      </c>
      <c r="B21550" s="33" t="s">
        <v>53</v>
      </c>
      <c r="C21550" s="33">
        <v>170000</v>
      </c>
      <c r="D21550" s="33" t="s">
        <v>228</v>
      </c>
      <c r="E21550" t="str">
        <f t="shared" si="340"/>
        <v>$125K-$200K</v>
      </c>
    </row>
    <row r="21551" spans="1:5" x14ac:dyDescent="0.3">
      <c r="A21551" s="33" t="s">
        <v>2</v>
      </c>
      <c r="B21551" s="33" t="s">
        <v>84</v>
      </c>
      <c r="C21551" s="33">
        <v>53014</v>
      </c>
      <c r="D21551" s="33" t="s">
        <v>1176</v>
      </c>
      <c r="E21551" t="str">
        <f t="shared" si="340"/>
        <v>&lt;$75K</v>
      </c>
    </row>
    <row r="21552" spans="1:5" x14ac:dyDescent="0.3">
      <c r="A21552" s="33" t="s">
        <v>2</v>
      </c>
      <c r="B21552" s="33" t="s">
        <v>53</v>
      </c>
      <c r="C21552" s="33"/>
      <c r="D21552" s="33" t="s">
        <v>7607</v>
      </c>
      <c r="E21552" t="str">
        <f t="shared" si="340"/>
        <v>No Data</v>
      </c>
    </row>
    <row r="21553" spans="1:5" x14ac:dyDescent="0.3">
      <c r="A21553" s="33" t="s">
        <v>2</v>
      </c>
      <c r="B21553" s="33" t="s">
        <v>53</v>
      </c>
      <c r="C21553" s="33"/>
      <c r="D21553" s="33" t="s">
        <v>234</v>
      </c>
      <c r="E21553" t="str">
        <f t="shared" si="340"/>
        <v>No Data</v>
      </c>
    </row>
    <row r="21554" spans="1:5" x14ac:dyDescent="0.3">
      <c r="A21554" s="33" t="s">
        <v>2</v>
      </c>
      <c r="B21554" s="33" t="s">
        <v>53</v>
      </c>
      <c r="C21554" s="33"/>
      <c r="D21554" s="33" t="s">
        <v>7608</v>
      </c>
      <c r="E21554" t="str">
        <f t="shared" si="340"/>
        <v>No Data</v>
      </c>
    </row>
    <row r="21555" spans="1:5" x14ac:dyDescent="0.3">
      <c r="A21555" s="33" t="s">
        <v>0</v>
      </c>
      <c r="B21555" s="33" t="s">
        <v>53</v>
      </c>
      <c r="C21555" s="33">
        <v>152174.5</v>
      </c>
      <c r="D21555" s="33" t="s">
        <v>1400</v>
      </c>
      <c r="E21555" t="str">
        <f t="shared" si="340"/>
        <v>$125K-$200K</v>
      </c>
    </row>
    <row r="21556" spans="1:5" x14ac:dyDescent="0.3">
      <c r="A21556" s="33" t="s">
        <v>2</v>
      </c>
      <c r="B21556" s="33" t="s">
        <v>110</v>
      </c>
      <c r="C21556" s="33">
        <v>80850</v>
      </c>
      <c r="D21556" s="33" t="s">
        <v>629</v>
      </c>
      <c r="E21556" t="str">
        <f t="shared" si="340"/>
        <v>$75K-$100K</v>
      </c>
    </row>
    <row r="21557" spans="1:5" x14ac:dyDescent="0.3">
      <c r="A21557" s="33" t="s">
        <v>2</v>
      </c>
      <c r="B21557" s="33" t="s">
        <v>53</v>
      </c>
      <c r="C21557" s="33"/>
      <c r="D21557" s="33" t="s">
        <v>7609</v>
      </c>
      <c r="E21557" t="str">
        <f t="shared" si="340"/>
        <v>No Data</v>
      </c>
    </row>
    <row r="21558" spans="1:5" x14ac:dyDescent="0.3">
      <c r="A21558" s="33" t="s">
        <v>2</v>
      </c>
      <c r="B21558" s="33" t="s">
        <v>53</v>
      </c>
      <c r="C21558" s="33">
        <v>60000</v>
      </c>
      <c r="D21558" s="33" t="s">
        <v>7610</v>
      </c>
      <c r="E21558" t="str">
        <f t="shared" si="340"/>
        <v>&lt;$75K</v>
      </c>
    </row>
    <row r="21559" spans="1:5" x14ac:dyDescent="0.3">
      <c r="A21559" s="33" t="s">
        <v>0</v>
      </c>
      <c r="B21559" s="33" t="s">
        <v>53</v>
      </c>
      <c r="C21559" s="33"/>
      <c r="D21559" s="33" t="s">
        <v>7611</v>
      </c>
      <c r="E21559" t="str">
        <f t="shared" si="340"/>
        <v>No Data</v>
      </c>
    </row>
    <row r="21560" spans="1:5" x14ac:dyDescent="0.3">
      <c r="A21560" s="33" t="s">
        <v>2</v>
      </c>
      <c r="B21560" s="33" t="s">
        <v>53</v>
      </c>
      <c r="C21560" s="33"/>
      <c r="D21560" s="33" t="s">
        <v>1945</v>
      </c>
      <c r="E21560" t="str">
        <f t="shared" si="340"/>
        <v>No Data</v>
      </c>
    </row>
    <row r="21561" spans="1:5" x14ac:dyDescent="0.3">
      <c r="A21561" s="33" t="s">
        <v>0</v>
      </c>
      <c r="B21561" s="33" t="s">
        <v>53</v>
      </c>
      <c r="C21561" s="33"/>
      <c r="D21561" s="33" t="s">
        <v>7612</v>
      </c>
      <c r="E21561" t="str">
        <f t="shared" si="340"/>
        <v>No Data</v>
      </c>
    </row>
    <row r="21562" spans="1:5" x14ac:dyDescent="0.3">
      <c r="A21562" s="33" t="s">
        <v>125</v>
      </c>
      <c r="B21562" s="33" t="s">
        <v>53</v>
      </c>
      <c r="C21562" s="33">
        <v>148500</v>
      </c>
      <c r="D21562" s="33" t="s">
        <v>5080</v>
      </c>
      <c r="E21562" t="str">
        <f t="shared" si="340"/>
        <v>$125K-$200K</v>
      </c>
    </row>
    <row r="21563" spans="1:5" x14ac:dyDescent="0.3">
      <c r="A21563" s="33" t="s">
        <v>0</v>
      </c>
      <c r="B21563" s="33" t="s">
        <v>54</v>
      </c>
      <c r="C21563" s="33"/>
      <c r="D21563" s="33" t="s">
        <v>258</v>
      </c>
      <c r="E21563" t="str">
        <f t="shared" si="340"/>
        <v>No Data</v>
      </c>
    </row>
    <row r="21564" spans="1:5" x14ac:dyDescent="0.3">
      <c r="A21564" s="33" t="s">
        <v>0</v>
      </c>
      <c r="B21564" s="33" t="s">
        <v>53</v>
      </c>
      <c r="C21564" s="33">
        <v>96545</v>
      </c>
      <c r="D21564" s="33" t="s">
        <v>5495</v>
      </c>
      <c r="E21564" t="str">
        <f t="shared" si="340"/>
        <v>$75K-$100K</v>
      </c>
    </row>
    <row r="21565" spans="1:5" x14ac:dyDescent="0.3">
      <c r="A21565" s="33" t="s">
        <v>2</v>
      </c>
      <c r="B21565" s="33" t="s">
        <v>53</v>
      </c>
      <c r="C21565" s="33">
        <v>107500</v>
      </c>
      <c r="D21565" s="33" t="s">
        <v>7613</v>
      </c>
      <c r="E21565" t="str">
        <f t="shared" si="340"/>
        <v>$100K-$125K</v>
      </c>
    </row>
    <row r="21566" spans="1:5" x14ac:dyDescent="0.3">
      <c r="A21566" s="33" t="s">
        <v>4</v>
      </c>
      <c r="B21566" s="33" t="s">
        <v>53</v>
      </c>
      <c r="C21566" s="33">
        <v>165000</v>
      </c>
      <c r="D21566" s="33" t="s">
        <v>7614</v>
      </c>
      <c r="E21566" t="str">
        <f t="shared" si="340"/>
        <v>$125K-$200K</v>
      </c>
    </row>
    <row r="21567" spans="1:5" x14ac:dyDescent="0.3">
      <c r="A21567" s="33" t="s">
        <v>4</v>
      </c>
      <c r="B21567" s="33" t="s">
        <v>53</v>
      </c>
      <c r="C21567" s="33"/>
      <c r="D21567" s="33" t="s">
        <v>258</v>
      </c>
      <c r="E21567" t="str">
        <f t="shared" si="340"/>
        <v>No Data</v>
      </c>
    </row>
    <row r="21568" spans="1:5" x14ac:dyDescent="0.3">
      <c r="A21568" s="33" t="s">
        <v>0</v>
      </c>
      <c r="B21568" s="33" t="s">
        <v>53</v>
      </c>
      <c r="C21568" s="33">
        <v>126000</v>
      </c>
      <c r="D21568" s="33" t="s">
        <v>234</v>
      </c>
      <c r="E21568" t="str">
        <f t="shared" si="340"/>
        <v>$125K-$200K</v>
      </c>
    </row>
    <row r="21569" spans="1:5" x14ac:dyDescent="0.3">
      <c r="A21569" s="33" t="s">
        <v>2</v>
      </c>
      <c r="B21569" s="33" t="s">
        <v>53</v>
      </c>
      <c r="C21569" s="33">
        <v>76892</v>
      </c>
      <c r="D21569" s="33" t="s">
        <v>1092</v>
      </c>
      <c r="E21569" t="str">
        <f t="shared" si="340"/>
        <v>$75K-$100K</v>
      </c>
    </row>
    <row r="21570" spans="1:5" x14ac:dyDescent="0.3">
      <c r="A21570" s="33" t="s">
        <v>4</v>
      </c>
      <c r="B21570" s="33" t="s">
        <v>53</v>
      </c>
      <c r="C21570" s="33">
        <v>115000</v>
      </c>
      <c r="D21570" s="33" t="s">
        <v>301</v>
      </c>
      <c r="E21570" t="str">
        <f t="shared" si="340"/>
        <v>$100K-$125K</v>
      </c>
    </row>
    <row r="21571" spans="1:5" x14ac:dyDescent="0.3">
      <c r="A21571" s="33" t="s">
        <v>4</v>
      </c>
      <c r="B21571" s="33" t="s">
        <v>68</v>
      </c>
      <c r="C21571" s="33"/>
      <c r="D21571" s="33" t="s">
        <v>7615</v>
      </c>
      <c r="E21571" t="str">
        <f t="shared" ref="E21571:E21634" si="341">_xlfn.XLOOKUP(C21571,$H$16:$H$21,$G$16:$G$21,,1)</f>
        <v>No Data</v>
      </c>
    </row>
    <row r="21572" spans="1:5" x14ac:dyDescent="0.3">
      <c r="A21572" s="33" t="s">
        <v>2</v>
      </c>
      <c r="B21572" s="33" t="s">
        <v>53</v>
      </c>
      <c r="C21572" s="33"/>
      <c r="D21572" s="33" t="s">
        <v>2202</v>
      </c>
      <c r="E21572" t="str">
        <f t="shared" si="341"/>
        <v>No Data</v>
      </c>
    </row>
    <row r="21573" spans="1:5" x14ac:dyDescent="0.3">
      <c r="A21573" s="33" t="s">
        <v>0</v>
      </c>
      <c r="B21573" s="33" t="s">
        <v>53</v>
      </c>
      <c r="C21573" s="33"/>
      <c r="D21573" s="33" t="s">
        <v>464</v>
      </c>
      <c r="E21573" t="str">
        <f t="shared" si="341"/>
        <v>No Data</v>
      </c>
    </row>
    <row r="21574" spans="1:5" x14ac:dyDescent="0.3">
      <c r="A21574" s="33" t="s">
        <v>0</v>
      </c>
      <c r="B21574" s="33" t="s">
        <v>54</v>
      </c>
      <c r="C21574" s="33"/>
      <c r="D21574" s="33" t="s">
        <v>258</v>
      </c>
      <c r="E21574" t="str">
        <f t="shared" si="341"/>
        <v>No Data</v>
      </c>
    </row>
    <row r="21575" spans="1:5" x14ac:dyDescent="0.3">
      <c r="A21575" s="33" t="s">
        <v>2</v>
      </c>
      <c r="B21575" s="33" t="s">
        <v>53</v>
      </c>
      <c r="C21575" s="33">
        <v>55000</v>
      </c>
      <c r="D21575" s="33" t="s">
        <v>6658</v>
      </c>
      <c r="E21575" t="str">
        <f t="shared" si="341"/>
        <v>&lt;$75K</v>
      </c>
    </row>
    <row r="21576" spans="1:5" x14ac:dyDescent="0.3">
      <c r="A21576" s="33" t="s">
        <v>2</v>
      </c>
      <c r="B21576" s="33" t="s">
        <v>53</v>
      </c>
      <c r="C21576" s="33">
        <v>90000</v>
      </c>
      <c r="D21576" s="33" t="s">
        <v>1076</v>
      </c>
      <c r="E21576" t="str">
        <f t="shared" si="341"/>
        <v>$75K-$100K</v>
      </c>
    </row>
    <row r="21577" spans="1:5" x14ac:dyDescent="0.3">
      <c r="A21577" s="33" t="s">
        <v>128</v>
      </c>
      <c r="B21577" s="33" t="s">
        <v>53</v>
      </c>
      <c r="C21577" s="33">
        <v>375000</v>
      </c>
      <c r="D21577" s="33" t="s">
        <v>7616</v>
      </c>
      <c r="E21577" t="str">
        <f t="shared" si="341"/>
        <v>&gt;$200K</v>
      </c>
    </row>
    <row r="21578" spans="1:5" x14ac:dyDescent="0.3">
      <c r="A21578" s="33" t="s">
        <v>2</v>
      </c>
      <c r="B21578" s="33" t="s">
        <v>103</v>
      </c>
      <c r="C21578" s="33">
        <v>89100</v>
      </c>
      <c r="D21578" s="33" t="s">
        <v>2359</v>
      </c>
      <c r="E21578" t="str">
        <f t="shared" si="341"/>
        <v>$75K-$100K</v>
      </c>
    </row>
    <row r="21579" spans="1:5" x14ac:dyDescent="0.3">
      <c r="A21579" s="33" t="s">
        <v>2</v>
      </c>
      <c r="B21579" s="33" t="s">
        <v>83</v>
      </c>
      <c r="C21579" s="33">
        <v>44100</v>
      </c>
      <c r="D21579" s="33" t="s">
        <v>391</v>
      </c>
      <c r="E21579" t="str">
        <f t="shared" si="341"/>
        <v>&lt;$75K</v>
      </c>
    </row>
    <row r="21580" spans="1:5" x14ac:dyDescent="0.3">
      <c r="A21580" s="33" t="s">
        <v>0</v>
      </c>
      <c r="B21580" s="33" t="s">
        <v>53</v>
      </c>
      <c r="C21580" s="33">
        <v>77500</v>
      </c>
      <c r="D21580" s="33" t="s">
        <v>313</v>
      </c>
      <c r="E21580" t="str">
        <f t="shared" si="341"/>
        <v>$75K-$100K</v>
      </c>
    </row>
    <row r="21581" spans="1:5" x14ac:dyDescent="0.3">
      <c r="A21581" s="33" t="s">
        <v>0</v>
      </c>
      <c r="B21581" s="33" t="s">
        <v>53</v>
      </c>
      <c r="C21581" s="33">
        <v>117500</v>
      </c>
      <c r="D21581" s="33" t="s">
        <v>1657</v>
      </c>
      <c r="E21581" t="str">
        <f t="shared" si="341"/>
        <v>$100K-$125K</v>
      </c>
    </row>
    <row r="21582" spans="1:5" x14ac:dyDescent="0.3">
      <c r="A21582" s="33" t="s">
        <v>2</v>
      </c>
      <c r="B21582" s="33" t="s">
        <v>201</v>
      </c>
      <c r="C21582" s="33">
        <v>69300</v>
      </c>
      <c r="D21582" s="33" t="s">
        <v>1734</v>
      </c>
      <c r="E21582" t="str">
        <f t="shared" si="341"/>
        <v>&lt;$75K</v>
      </c>
    </row>
    <row r="21583" spans="1:5" x14ac:dyDescent="0.3">
      <c r="A21583" s="33" t="s">
        <v>0</v>
      </c>
      <c r="B21583" s="33" t="s">
        <v>53</v>
      </c>
      <c r="C21583" s="33">
        <v>100000</v>
      </c>
      <c r="D21583" s="33" t="s">
        <v>1142</v>
      </c>
      <c r="E21583" t="str">
        <f t="shared" si="341"/>
        <v>$75K-$100K</v>
      </c>
    </row>
    <row r="21584" spans="1:5" x14ac:dyDescent="0.3">
      <c r="A21584" s="33" t="s">
        <v>4</v>
      </c>
      <c r="B21584" s="33" t="s">
        <v>53</v>
      </c>
      <c r="C21584" s="33">
        <v>125000</v>
      </c>
      <c r="D21584" s="33" t="s">
        <v>1929</v>
      </c>
      <c r="E21584" t="str">
        <f t="shared" si="341"/>
        <v>$100K-$125K</v>
      </c>
    </row>
    <row r="21585" spans="1:5" x14ac:dyDescent="0.3">
      <c r="A21585" s="33" t="s">
        <v>2</v>
      </c>
      <c r="B21585" s="33" t="s">
        <v>53</v>
      </c>
      <c r="C21585" s="33">
        <v>70100</v>
      </c>
      <c r="D21585" s="33" t="s">
        <v>541</v>
      </c>
      <c r="E21585" t="str">
        <f t="shared" si="341"/>
        <v>&lt;$75K</v>
      </c>
    </row>
    <row r="21586" spans="1:5" x14ac:dyDescent="0.3">
      <c r="A21586" s="33" t="s">
        <v>52</v>
      </c>
      <c r="B21586" s="33" t="s">
        <v>53</v>
      </c>
      <c r="C21586" s="33">
        <v>96500</v>
      </c>
      <c r="D21586" s="33" t="s">
        <v>520</v>
      </c>
      <c r="E21586" t="str">
        <f t="shared" si="341"/>
        <v>$75K-$100K</v>
      </c>
    </row>
    <row r="21587" spans="1:5" x14ac:dyDescent="0.3">
      <c r="A21587" s="33" t="s">
        <v>2</v>
      </c>
      <c r="B21587" s="33" t="s">
        <v>53</v>
      </c>
      <c r="C21587" s="33">
        <v>84500</v>
      </c>
      <c r="D21587" s="33" t="s">
        <v>520</v>
      </c>
      <c r="E21587" t="str">
        <f t="shared" si="341"/>
        <v>$75K-$100K</v>
      </c>
    </row>
    <row r="21588" spans="1:5" x14ac:dyDescent="0.3">
      <c r="A21588" s="33" t="s">
        <v>0</v>
      </c>
      <c r="B21588" s="33" t="s">
        <v>53</v>
      </c>
      <c r="C21588" s="33">
        <v>350000</v>
      </c>
      <c r="D21588" s="33" t="s">
        <v>3855</v>
      </c>
      <c r="E21588" t="str">
        <f t="shared" si="341"/>
        <v>&gt;$200K</v>
      </c>
    </row>
    <row r="21589" spans="1:5" x14ac:dyDescent="0.3">
      <c r="A21589" s="33" t="s">
        <v>128</v>
      </c>
      <c r="B21589" s="33" t="s">
        <v>53</v>
      </c>
      <c r="C21589" s="33">
        <v>157500</v>
      </c>
      <c r="D21589" s="33" t="s">
        <v>1906</v>
      </c>
      <c r="E21589" t="str">
        <f t="shared" si="341"/>
        <v>$125K-$200K</v>
      </c>
    </row>
    <row r="21590" spans="1:5" x14ac:dyDescent="0.3">
      <c r="A21590" s="33" t="s">
        <v>128</v>
      </c>
      <c r="B21590" s="33" t="s">
        <v>53</v>
      </c>
      <c r="C21590" s="33">
        <v>162500</v>
      </c>
      <c r="D21590" s="33" t="s">
        <v>7617</v>
      </c>
      <c r="E21590" t="str">
        <f t="shared" si="341"/>
        <v>$125K-$200K</v>
      </c>
    </row>
    <row r="21591" spans="1:5" x14ac:dyDescent="0.3">
      <c r="A21591" s="33" t="s">
        <v>52</v>
      </c>
      <c r="B21591" s="33" t="s">
        <v>53</v>
      </c>
      <c r="C21591" s="33"/>
      <c r="D21591" s="33" t="s">
        <v>909</v>
      </c>
      <c r="E21591" t="str">
        <f t="shared" si="341"/>
        <v>No Data</v>
      </c>
    </row>
    <row r="21592" spans="1:5" x14ac:dyDescent="0.3">
      <c r="A21592" s="33" t="s">
        <v>0</v>
      </c>
      <c r="B21592" s="33" t="s">
        <v>53</v>
      </c>
      <c r="C21592" s="33">
        <v>124350</v>
      </c>
      <c r="D21592" s="33" t="s">
        <v>744</v>
      </c>
      <c r="E21592" t="str">
        <f t="shared" si="341"/>
        <v>$100K-$125K</v>
      </c>
    </row>
    <row r="21593" spans="1:5" x14ac:dyDescent="0.3">
      <c r="A21593" s="33" t="s">
        <v>2</v>
      </c>
      <c r="B21593" s="33" t="s">
        <v>53</v>
      </c>
      <c r="C21593" s="33"/>
      <c r="D21593" s="33" t="s">
        <v>3861</v>
      </c>
      <c r="E21593" t="str">
        <f t="shared" si="341"/>
        <v>No Data</v>
      </c>
    </row>
    <row r="21594" spans="1:5" x14ac:dyDescent="0.3">
      <c r="A21594" s="33" t="s">
        <v>2</v>
      </c>
      <c r="B21594" s="33" t="s">
        <v>53</v>
      </c>
      <c r="C21594" s="33">
        <v>51586</v>
      </c>
      <c r="D21594" s="33" t="s">
        <v>2101</v>
      </c>
      <c r="E21594" t="str">
        <f t="shared" si="341"/>
        <v>&lt;$75K</v>
      </c>
    </row>
    <row r="21595" spans="1:5" x14ac:dyDescent="0.3">
      <c r="A21595" s="33" t="s">
        <v>4</v>
      </c>
      <c r="B21595" s="33" t="s">
        <v>54</v>
      </c>
      <c r="C21595" s="33"/>
      <c r="D21595" s="33" t="s">
        <v>1604</v>
      </c>
      <c r="E21595" t="str">
        <f t="shared" si="341"/>
        <v>No Data</v>
      </c>
    </row>
    <row r="21596" spans="1:5" x14ac:dyDescent="0.3">
      <c r="A21596" s="33" t="s">
        <v>1</v>
      </c>
      <c r="B21596" s="33" t="s">
        <v>86</v>
      </c>
      <c r="C21596" s="33">
        <v>80850</v>
      </c>
      <c r="D21596" s="33" t="s">
        <v>2968</v>
      </c>
      <c r="E21596" t="str">
        <f t="shared" si="341"/>
        <v>$75K-$100K</v>
      </c>
    </row>
    <row r="21597" spans="1:5" x14ac:dyDescent="0.3">
      <c r="A21597" s="33" t="s">
        <v>0</v>
      </c>
      <c r="B21597" s="33" t="s">
        <v>53</v>
      </c>
      <c r="C21597" s="33">
        <v>145000</v>
      </c>
      <c r="D21597" s="33" t="s">
        <v>265</v>
      </c>
      <c r="E21597" t="str">
        <f t="shared" si="341"/>
        <v>$125K-$200K</v>
      </c>
    </row>
    <row r="21598" spans="1:5" x14ac:dyDescent="0.3">
      <c r="A21598" s="33" t="s">
        <v>2</v>
      </c>
      <c r="B21598" s="33" t="s">
        <v>53</v>
      </c>
      <c r="C21598" s="33"/>
      <c r="D21598" s="33" t="s">
        <v>833</v>
      </c>
      <c r="E21598" t="str">
        <f t="shared" si="341"/>
        <v>No Data</v>
      </c>
    </row>
    <row r="21599" spans="1:5" x14ac:dyDescent="0.3">
      <c r="A21599" s="33" t="s">
        <v>52</v>
      </c>
      <c r="B21599" s="33" t="s">
        <v>53</v>
      </c>
      <c r="C21599" s="33"/>
      <c r="D21599" s="33" t="s">
        <v>3148</v>
      </c>
      <c r="E21599" t="str">
        <f t="shared" si="341"/>
        <v>No Data</v>
      </c>
    </row>
    <row r="21600" spans="1:5" x14ac:dyDescent="0.3">
      <c r="A21600" s="33" t="s">
        <v>4</v>
      </c>
      <c r="B21600" s="33" t="s">
        <v>53</v>
      </c>
      <c r="C21600" s="33">
        <v>151136.5</v>
      </c>
      <c r="D21600" s="33" t="s">
        <v>7618</v>
      </c>
      <c r="E21600" t="str">
        <f t="shared" si="341"/>
        <v>$125K-$200K</v>
      </c>
    </row>
    <row r="21601" spans="1:5" x14ac:dyDescent="0.3">
      <c r="A21601" s="33" t="s">
        <v>52</v>
      </c>
      <c r="B21601" s="33" t="s">
        <v>70</v>
      </c>
      <c r="C21601" s="33">
        <v>89100</v>
      </c>
      <c r="D21601" s="33" t="s">
        <v>1561</v>
      </c>
      <c r="E21601" t="str">
        <f t="shared" si="341"/>
        <v>$75K-$100K</v>
      </c>
    </row>
    <row r="21602" spans="1:5" x14ac:dyDescent="0.3">
      <c r="A21602" s="33" t="s">
        <v>0</v>
      </c>
      <c r="B21602" s="33" t="s">
        <v>53</v>
      </c>
      <c r="C21602" s="33">
        <v>90000</v>
      </c>
      <c r="D21602" s="33" t="s">
        <v>391</v>
      </c>
      <c r="E21602" t="str">
        <f t="shared" si="341"/>
        <v>$75K-$100K</v>
      </c>
    </row>
    <row r="21603" spans="1:5" x14ac:dyDescent="0.3">
      <c r="A21603" s="33" t="s">
        <v>0</v>
      </c>
      <c r="B21603" s="33" t="s">
        <v>53</v>
      </c>
      <c r="C21603" s="33">
        <v>115000</v>
      </c>
      <c r="D21603" s="33" t="s">
        <v>326</v>
      </c>
      <c r="E21603" t="str">
        <f t="shared" si="341"/>
        <v>$100K-$125K</v>
      </c>
    </row>
    <row r="21604" spans="1:5" x14ac:dyDescent="0.3">
      <c r="A21604" s="33" t="s">
        <v>128</v>
      </c>
      <c r="B21604" s="33" t="s">
        <v>53</v>
      </c>
      <c r="C21604" s="33">
        <v>90000</v>
      </c>
      <c r="D21604" s="33" t="s">
        <v>333</v>
      </c>
      <c r="E21604" t="str">
        <f t="shared" si="341"/>
        <v>$75K-$100K</v>
      </c>
    </row>
    <row r="21605" spans="1:5" x14ac:dyDescent="0.3">
      <c r="A21605" s="33" t="s">
        <v>0</v>
      </c>
      <c r="B21605" s="33" t="s">
        <v>53</v>
      </c>
      <c r="C21605" s="33">
        <v>145000</v>
      </c>
      <c r="D21605" s="33" t="s">
        <v>7619</v>
      </c>
      <c r="E21605" t="str">
        <f t="shared" si="341"/>
        <v>$125K-$200K</v>
      </c>
    </row>
    <row r="21606" spans="1:5" x14ac:dyDescent="0.3">
      <c r="A21606" s="33" t="s">
        <v>4</v>
      </c>
      <c r="B21606" s="33" t="s">
        <v>81</v>
      </c>
      <c r="C21606" s="33">
        <v>125000</v>
      </c>
      <c r="D21606" s="33" t="s">
        <v>7620</v>
      </c>
      <c r="E21606" t="str">
        <f t="shared" si="341"/>
        <v>$100K-$125K</v>
      </c>
    </row>
    <row r="21607" spans="1:5" x14ac:dyDescent="0.3">
      <c r="A21607" s="33" t="s">
        <v>0</v>
      </c>
      <c r="B21607" s="33" t="s">
        <v>53</v>
      </c>
      <c r="C21607" s="33"/>
      <c r="D21607" s="33" t="s">
        <v>1142</v>
      </c>
      <c r="E21607" t="str">
        <f t="shared" si="341"/>
        <v>No Data</v>
      </c>
    </row>
    <row r="21608" spans="1:5" x14ac:dyDescent="0.3">
      <c r="A21608" s="33" t="s">
        <v>4</v>
      </c>
      <c r="B21608" s="33" t="s">
        <v>53</v>
      </c>
      <c r="C21608" s="33">
        <v>135000</v>
      </c>
      <c r="D21608" s="33" t="s">
        <v>7621</v>
      </c>
      <c r="E21608" t="str">
        <f t="shared" si="341"/>
        <v>$125K-$200K</v>
      </c>
    </row>
    <row r="21609" spans="1:5" x14ac:dyDescent="0.3">
      <c r="A21609" s="33" t="s">
        <v>4</v>
      </c>
      <c r="B21609" s="33" t="s">
        <v>81</v>
      </c>
      <c r="C21609" s="33">
        <v>175000</v>
      </c>
      <c r="D21609" s="33" t="s">
        <v>7622</v>
      </c>
      <c r="E21609" t="str">
        <f t="shared" si="341"/>
        <v>$125K-$200K</v>
      </c>
    </row>
    <row r="21610" spans="1:5" x14ac:dyDescent="0.3">
      <c r="A21610" s="33" t="s">
        <v>2</v>
      </c>
      <c r="B21610" s="33" t="s">
        <v>95</v>
      </c>
      <c r="C21610" s="33">
        <v>80850</v>
      </c>
      <c r="D21610" s="33" t="s">
        <v>2150</v>
      </c>
      <c r="E21610" t="str">
        <f t="shared" si="341"/>
        <v>$75K-$100K</v>
      </c>
    </row>
    <row r="21611" spans="1:5" x14ac:dyDescent="0.3">
      <c r="A21611" s="33" t="s">
        <v>52</v>
      </c>
      <c r="B21611" s="33" t="s">
        <v>53</v>
      </c>
      <c r="C21611" s="33">
        <v>105000</v>
      </c>
      <c r="D21611" s="33" t="s">
        <v>7623</v>
      </c>
      <c r="E21611" t="str">
        <f t="shared" si="341"/>
        <v>$100K-$125K</v>
      </c>
    </row>
    <row r="21612" spans="1:5" x14ac:dyDescent="0.3">
      <c r="A21612" s="33" t="s">
        <v>4</v>
      </c>
      <c r="B21612" s="33" t="s">
        <v>122</v>
      </c>
      <c r="C21612" s="33">
        <v>147500</v>
      </c>
      <c r="D21612" s="33" t="s">
        <v>1757</v>
      </c>
      <c r="E21612" t="str">
        <f t="shared" si="341"/>
        <v>$125K-$200K</v>
      </c>
    </row>
    <row r="21613" spans="1:5" x14ac:dyDescent="0.3">
      <c r="A21613" s="33" t="s">
        <v>2</v>
      </c>
      <c r="B21613" s="33" t="s">
        <v>53</v>
      </c>
      <c r="C21613" s="33">
        <v>70000</v>
      </c>
      <c r="D21613" s="33" t="s">
        <v>248</v>
      </c>
      <c r="E21613" t="str">
        <f t="shared" si="341"/>
        <v>&lt;$75K</v>
      </c>
    </row>
    <row r="21614" spans="1:5" x14ac:dyDescent="0.3">
      <c r="A21614" s="33" t="s">
        <v>0</v>
      </c>
      <c r="B21614" s="33" t="s">
        <v>53</v>
      </c>
      <c r="C21614" s="33">
        <v>202093</v>
      </c>
      <c r="D21614" s="33" t="s">
        <v>499</v>
      </c>
      <c r="E21614" t="str">
        <f t="shared" si="341"/>
        <v>&gt;$200K</v>
      </c>
    </row>
    <row r="21615" spans="1:5" x14ac:dyDescent="0.3">
      <c r="A21615" s="33" t="s">
        <v>52</v>
      </c>
      <c r="B21615" s="33" t="s">
        <v>53</v>
      </c>
      <c r="C21615" s="33">
        <v>62500</v>
      </c>
      <c r="D21615" s="33" t="s">
        <v>760</v>
      </c>
      <c r="E21615" t="str">
        <f t="shared" si="341"/>
        <v>&lt;$75K</v>
      </c>
    </row>
    <row r="21616" spans="1:5" x14ac:dyDescent="0.3">
      <c r="A21616" s="33" t="s">
        <v>2</v>
      </c>
      <c r="B21616" s="33" t="s">
        <v>53</v>
      </c>
      <c r="C21616" s="33">
        <v>127500</v>
      </c>
      <c r="D21616" s="33" t="s">
        <v>299</v>
      </c>
      <c r="E21616" t="str">
        <f t="shared" si="341"/>
        <v>$125K-$200K</v>
      </c>
    </row>
    <row r="21617" spans="1:5" x14ac:dyDescent="0.3">
      <c r="A21617" s="33" t="s">
        <v>0</v>
      </c>
      <c r="B21617" s="33" t="s">
        <v>53</v>
      </c>
      <c r="C21617" s="33">
        <v>166941.5</v>
      </c>
      <c r="D21617" s="33" t="s">
        <v>7624</v>
      </c>
      <c r="E21617" t="str">
        <f t="shared" si="341"/>
        <v>$125K-$200K</v>
      </c>
    </row>
    <row r="21618" spans="1:5" x14ac:dyDescent="0.3">
      <c r="A21618" s="33" t="s">
        <v>2</v>
      </c>
      <c r="B21618" s="33" t="s">
        <v>53</v>
      </c>
      <c r="C21618" s="33"/>
      <c r="D21618" s="33" t="s">
        <v>254</v>
      </c>
      <c r="E21618" t="str">
        <f t="shared" si="341"/>
        <v>No Data</v>
      </c>
    </row>
    <row r="21619" spans="1:5" x14ac:dyDescent="0.3">
      <c r="A21619" s="33" t="s">
        <v>0</v>
      </c>
      <c r="B21619" s="33" t="s">
        <v>53</v>
      </c>
      <c r="C21619" s="33">
        <v>108415.5</v>
      </c>
      <c r="D21619" s="33" t="s">
        <v>232</v>
      </c>
      <c r="E21619" t="str">
        <f t="shared" si="341"/>
        <v>$100K-$125K</v>
      </c>
    </row>
    <row r="21620" spans="1:5" x14ac:dyDescent="0.3">
      <c r="A21620" s="33" t="s">
        <v>0</v>
      </c>
      <c r="B21620" s="33" t="s">
        <v>54</v>
      </c>
      <c r="C21620" s="33">
        <v>235000</v>
      </c>
      <c r="D21620" s="33" t="s">
        <v>7625</v>
      </c>
      <c r="E21620" t="str">
        <f t="shared" si="341"/>
        <v>&gt;$200K</v>
      </c>
    </row>
    <row r="21621" spans="1:5" x14ac:dyDescent="0.3">
      <c r="A21621" s="33" t="s">
        <v>0</v>
      </c>
      <c r="B21621" s="33" t="s">
        <v>53</v>
      </c>
      <c r="C21621" s="33">
        <v>160000</v>
      </c>
      <c r="D21621" s="33" t="s">
        <v>7626</v>
      </c>
      <c r="E21621" t="str">
        <f t="shared" si="341"/>
        <v>$125K-$200K</v>
      </c>
    </row>
    <row r="21622" spans="1:5" x14ac:dyDescent="0.3">
      <c r="A21622" s="33" t="s">
        <v>2</v>
      </c>
      <c r="B21622" s="33" t="s">
        <v>53</v>
      </c>
      <c r="C21622" s="33"/>
      <c r="D21622" s="33" t="s">
        <v>2823</v>
      </c>
      <c r="E21622" t="str">
        <f t="shared" si="341"/>
        <v>No Data</v>
      </c>
    </row>
    <row r="21623" spans="1:5" x14ac:dyDescent="0.3">
      <c r="A21623" s="33" t="s">
        <v>0</v>
      </c>
      <c r="B21623" s="33" t="s">
        <v>53</v>
      </c>
      <c r="C21623" s="33">
        <v>140000</v>
      </c>
      <c r="D21623" s="33" t="s">
        <v>3166</v>
      </c>
      <c r="E21623" t="str">
        <f t="shared" si="341"/>
        <v>$125K-$200K</v>
      </c>
    </row>
    <row r="21624" spans="1:5" x14ac:dyDescent="0.3">
      <c r="A21624" s="33" t="s">
        <v>128</v>
      </c>
      <c r="B21624" s="33" t="s">
        <v>53</v>
      </c>
      <c r="C21624" s="33">
        <v>135144.5</v>
      </c>
      <c r="D21624" s="33" t="s">
        <v>929</v>
      </c>
      <c r="E21624" t="str">
        <f t="shared" si="341"/>
        <v>$125K-$200K</v>
      </c>
    </row>
    <row r="21625" spans="1:5" x14ac:dyDescent="0.3">
      <c r="A21625" s="33" t="s">
        <v>52</v>
      </c>
      <c r="B21625" s="33" t="s">
        <v>65</v>
      </c>
      <c r="C21625" s="33">
        <v>72900</v>
      </c>
      <c r="D21625" s="33" t="s">
        <v>2977</v>
      </c>
      <c r="E21625" t="str">
        <f t="shared" si="341"/>
        <v>&lt;$75K</v>
      </c>
    </row>
    <row r="21626" spans="1:5" x14ac:dyDescent="0.3">
      <c r="A21626" s="33" t="s">
        <v>2</v>
      </c>
      <c r="B21626" s="33" t="s">
        <v>53</v>
      </c>
      <c r="C21626" s="33">
        <v>77500</v>
      </c>
      <c r="D21626" s="33" t="s">
        <v>3152</v>
      </c>
      <c r="E21626" t="str">
        <f t="shared" si="341"/>
        <v>$75K-$100K</v>
      </c>
    </row>
    <row r="21627" spans="1:5" x14ac:dyDescent="0.3">
      <c r="A21627" s="33" t="s">
        <v>0</v>
      </c>
      <c r="B21627" s="33" t="s">
        <v>53</v>
      </c>
      <c r="C21627" s="33">
        <v>119000</v>
      </c>
      <c r="D21627" s="33" t="s">
        <v>2990</v>
      </c>
      <c r="E21627" t="str">
        <f t="shared" si="341"/>
        <v>$100K-$125K</v>
      </c>
    </row>
    <row r="21628" spans="1:5" x14ac:dyDescent="0.3">
      <c r="A21628" s="33" t="s">
        <v>0</v>
      </c>
      <c r="B21628" s="33" t="s">
        <v>53</v>
      </c>
      <c r="C21628" s="33">
        <v>157500</v>
      </c>
      <c r="D21628" s="33" t="s">
        <v>5322</v>
      </c>
      <c r="E21628" t="str">
        <f t="shared" si="341"/>
        <v>$125K-$200K</v>
      </c>
    </row>
    <row r="21629" spans="1:5" x14ac:dyDescent="0.3">
      <c r="A21629" s="33" t="s">
        <v>126</v>
      </c>
      <c r="B21629" s="33" t="s">
        <v>87</v>
      </c>
      <c r="C21629" s="33">
        <v>165000</v>
      </c>
      <c r="D21629" s="33" t="s">
        <v>673</v>
      </c>
      <c r="E21629" t="str">
        <f t="shared" si="341"/>
        <v>$125K-$200K</v>
      </c>
    </row>
    <row r="21630" spans="1:5" x14ac:dyDescent="0.3">
      <c r="A21630" s="33" t="s">
        <v>2</v>
      </c>
      <c r="B21630" s="33" t="s">
        <v>53</v>
      </c>
      <c r="C21630" s="33">
        <v>82500</v>
      </c>
      <c r="D21630" s="33" t="s">
        <v>7627</v>
      </c>
      <c r="E21630" t="str">
        <f t="shared" si="341"/>
        <v>$75K-$100K</v>
      </c>
    </row>
    <row r="21631" spans="1:5" x14ac:dyDescent="0.3">
      <c r="A21631" s="33" t="s">
        <v>128</v>
      </c>
      <c r="B21631" s="33" t="s">
        <v>53</v>
      </c>
      <c r="C21631" s="33">
        <v>197000</v>
      </c>
      <c r="D21631" s="33" t="s">
        <v>651</v>
      </c>
      <c r="E21631" t="str">
        <f t="shared" si="341"/>
        <v>$125K-$200K</v>
      </c>
    </row>
    <row r="21632" spans="1:5" x14ac:dyDescent="0.3">
      <c r="A21632" s="33" t="s">
        <v>4</v>
      </c>
      <c r="B21632" s="33" t="s">
        <v>53</v>
      </c>
      <c r="C21632" s="33">
        <v>165000</v>
      </c>
      <c r="D21632" s="33" t="s">
        <v>238</v>
      </c>
      <c r="E21632" t="str">
        <f t="shared" si="341"/>
        <v>$125K-$200K</v>
      </c>
    </row>
    <row r="21633" spans="1:5" x14ac:dyDescent="0.3">
      <c r="A21633" s="33" t="s">
        <v>4</v>
      </c>
      <c r="B21633" s="33" t="s">
        <v>53</v>
      </c>
      <c r="C21633" s="33">
        <v>190500</v>
      </c>
      <c r="D21633" s="33" t="s">
        <v>2245</v>
      </c>
      <c r="E21633" t="str">
        <f t="shared" si="341"/>
        <v>$125K-$200K</v>
      </c>
    </row>
    <row r="21634" spans="1:5" x14ac:dyDescent="0.3">
      <c r="A21634" s="33" t="s">
        <v>0</v>
      </c>
      <c r="B21634" s="33" t="s">
        <v>54</v>
      </c>
      <c r="C21634" s="33">
        <v>212625</v>
      </c>
      <c r="D21634" s="33" t="s">
        <v>4580</v>
      </c>
      <c r="E21634" t="str">
        <f t="shared" si="341"/>
        <v>&gt;$200K</v>
      </c>
    </row>
    <row r="21635" spans="1:5" x14ac:dyDescent="0.3">
      <c r="A21635" s="33" t="s">
        <v>2</v>
      </c>
      <c r="B21635" s="33" t="s">
        <v>53</v>
      </c>
      <c r="C21635" s="33"/>
      <c r="D21635" s="33" t="s">
        <v>5603</v>
      </c>
      <c r="E21635" t="str">
        <f t="shared" ref="E21635:E21698" si="342">_xlfn.XLOOKUP(C21635,$H$16:$H$21,$G$16:$G$21,,1)</f>
        <v>No Data</v>
      </c>
    </row>
    <row r="21636" spans="1:5" x14ac:dyDescent="0.3">
      <c r="A21636" s="33" t="s">
        <v>4</v>
      </c>
      <c r="B21636" s="33" t="s">
        <v>53</v>
      </c>
      <c r="C21636" s="33">
        <v>125000</v>
      </c>
      <c r="D21636" s="33" t="s">
        <v>944</v>
      </c>
      <c r="E21636" t="str">
        <f t="shared" si="342"/>
        <v>$100K-$125K</v>
      </c>
    </row>
    <row r="21637" spans="1:5" x14ac:dyDescent="0.3">
      <c r="A21637" s="33" t="s">
        <v>2</v>
      </c>
      <c r="B21637" s="33" t="s">
        <v>53</v>
      </c>
      <c r="C21637" s="33"/>
      <c r="D21637" s="33" t="s">
        <v>1126</v>
      </c>
      <c r="E21637" t="str">
        <f t="shared" si="342"/>
        <v>No Data</v>
      </c>
    </row>
    <row r="21638" spans="1:5" x14ac:dyDescent="0.3">
      <c r="A21638" s="33" t="s">
        <v>0</v>
      </c>
      <c r="B21638" s="33" t="s">
        <v>72</v>
      </c>
      <c r="C21638" s="33">
        <v>158500</v>
      </c>
      <c r="D21638" s="33" t="s">
        <v>7628</v>
      </c>
      <c r="E21638" t="str">
        <f t="shared" si="342"/>
        <v>$125K-$200K</v>
      </c>
    </row>
    <row r="21639" spans="1:5" x14ac:dyDescent="0.3">
      <c r="A21639" s="33" t="s">
        <v>0</v>
      </c>
      <c r="B21639" s="33" t="s">
        <v>53</v>
      </c>
      <c r="C21639" s="33">
        <v>150000</v>
      </c>
      <c r="D21639" s="33" t="s">
        <v>1855</v>
      </c>
      <c r="E21639" t="str">
        <f t="shared" si="342"/>
        <v>$125K-$200K</v>
      </c>
    </row>
    <row r="21640" spans="1:5" x14ac:dyDescent="0.3">
      <c r="A21640" s="33" t="s">
        <v>4</v>
      </c>
      <c r="B21640" s="33" t="s">
        <v>53</v>
      </c>
      <c r="C21640" s="33">
        <v>80850</v>
      </c>
      <c r="D21640" s="33" t="s">
        <v>7629</v>
      </c>
      <c r="E21640" t="str">
        <f t="shared" si="342"/>
        <v>$75K-$100K</v>
      </c>
    </row>
    <row r="21641" spans="1:5" x14ac:dyDescent="0.3">
      <c r="A21641" s="33" t="s">
        <v>2</v>
      </c>
      <c r="B21641" s="33" t="s">
        <v>53</v>
      </c>
      <c r="C21641" s="33">
        <v>169311</v>
      </c>
      <c r="D21641" s="33" t="s">
        <v>217</v>
      </c>
      <c r="E21641" t="str">
        <f t="shared" si="342"/>
        <v>$125K-$200K</v>
      </c>
    </row>
    <row r="21642" spans="1:5" x14ac:dyDescent="0.3">
      <c r="A21642" s="33" t="s">
        <v>0</v>
      </c>
      <c r="B21642" s="33" t="s">
        <v>53</v>
      </c>
      <c r="C21642" s="33">
        <v>119500</v>
      </c>
      <c r="D21642" s="33" t="s">
        <v>495</v>
      </c>
      <c r="E21642" t="str">
        <f t="shared" si="342"/>
        <v>$100K-$125K</v>
      </c>
    </row>
    <row r="21643" spans="1:5" x14ac:dyDescent="0.3">
      <c r="A21643" s="33" t="s">
        <v>0</v>
      </c>
      <c r="B21643" s="33" t="s">
        <v>53</v>
      </c>
      <c r="C21643" s="33"/>
      <c r="D21643" s="33" t="s">
        <v>1028</v>
      </c>
      <c r="E21643" t="str">
        <f t="shared" si="342"/>
        <v>No Data</v>
      </c>
    </row>
    <row r="21644" spans="1:5" x14ac:dyDescent="0.3">
      <c r="A21644" s="33" t="s">
        <v>0</v>
      </c>
      <c r="B21644" s="33" t="s">
        <v>53</v>
      </c>
      <c r="C21644" s="33">
        <v>140350</v>
      </c>
      <c r="D21644" s="33" t="s">
        <v>1348</v>
      </c>
      <c r="E21644" t="str">
        <f t="shared" si="342"/>
        <v>$125K-$200K</v>
      </c>
    </row>
    <row r="21645" spans="1:5" x14ac:dyDescent="0.3">
      <c r="A21645" s="33" t="s">
        <v>2</v>
      </c>
      <c r="B21645" s="33" t="s">
        <v>53</v>
      </c>
      <c r="C21645" s="33"/>
      <c r="D21645" s="33" t="s">
        <v>7630</v>
      </c>
      <c r="E21645" t="str">
        <f t="shared" si="342"/>
        <v>No Data</v>
      </c>
    </row>
    <row r="21646" spans="1:5" x14ac:dyDescent="0.3">
      <c r="A21646" s="33" t="s">
        <v>126</v>
      </c>
      <c r="B21646" s="33" t="s">
        <v>104</v>
      </c>
      <c r="C21646" s="33">
        <v>147500</v>
      </c>
      <c r="D21646" s="33" t="s">
        <v>5802</v>
      </c>
      <c r="E21646" t="str">
        <f t="shared" si="342"/>
        <v>$125K-$200K</v>
      </c>
    </row>
    <row r="21647" spans="1:5" x14ac:dyDescent="0.3">
      <c r="A21647" s="33" t="s">
        <v>0</v>
      </c>
      <c r="B21647" s="33" t="s">
        <v>53</v>
      </c>
      <c r="C21647" s="33"/>
      <c r="D21647" s="33" t="s">
        <v>7631</v>
      </c>
      <c r="E21647" t="str">
        <f t="shared" si="342"/>
        <v>No Data</v>
      </c>
    </row>
    <row r="21648" spans="1:5" x14ac:dyDescent="0.3">
      <c r="A21648" s="33" t="s">
        <v>0</v>
      </c>
      <c r="B21648" s="33" t="s">
        <v>53</v>
      </c>
      <c r="C21648" s="33">
        <v>210000</v>
      </c>
      <c r="D21648" s="33" t="s">
        <v>230</v>
      </c>
      <c r="E21648" t="str">
        <f t="shared" si="342"/>
        <v>&gt;$200K</v>
      </c>
    </row>
    <row r="21649" spans="1:5" x14ac:dyDescent="0.3">
      <c r="A21649" s="33" t="s">
        <v>0</v>
      </c>
      <c r="B21649" s="33" t="s">
        <v>53</v>
      </c>
      <c r="C21649" s="33">
        <v>185000</v>
      </c>
      <c r="D21649" s="33" t="s">
        <v>7632</v>
      </c>
      <c r="E21649" t="str">
        <f t="shared" si="342"/>
        <v>$125K-$200K</v>
      </c>
    </row>
    <row r="21650" spans="1:5" x14ac:dyDescent="0.3">
      <c r="A21650" s="33" t="s">
        <v>125</v>
      </c>
      <c r="B21650" s="33" t="s">
        <v>53</v>
      </c>
      <c r="C21650" s="33">
        <v>85764</v>
      </c>
      <c r="D21650" s="33" t="s">
        <v>2058</v>
      </c>
      <c r="E21650" t="str">
        <f t="shared" si="342"/>
        <v>$75K-$100K</v>
      </c>
    </row>
    <row r="21651" spans="1:5" x14ac:dyDescent="0.3">
      <c r="A21651" s="33" t="s">
        <v>2</v>
      </c>
      <c r="B21651" s="33" t="s">
        <v>95</v>
      </c>
      <c r="C21651" s="33">
        <v>165000</v>
      </c>
      <c r="D21651" s="33" t="s">
        <v>747</v>
      </c>
      <c r="E21651" t="str">
        <f t="shared" si="342"/>
        <v>$125K-$200K</v>
      </c>
    </row>
    <row r="21652" spans="1:5" x14ac:dyDescent="0.3">
      <c r="A21652" s="33" t="s">
        <v>0</v>
      </c>
      <c r="B21652" s="33" t="s">
        <v>53</v>
      </c>
      <c r="C21652" s="33"/>
      <c r="D21652" s="33" t="s">
        <v>7633</v>
      </c>
      <c r="E21652" t="str">
        <f t="shared" si="342"/>
        <v>No Data</v>
      </c>
    </row>
    <row r="21653" spans="1:5" x14ac:dyDescent="0.3">
      <c r="A21653" s="33" t="s">
        <v>52</v>
      </c>
      <c r="B21653" s="33" t="s">
        <v>53</v>
      </c>
      <c r="C21653" s="33">
        <v>150000</v>
      </c>
      <c r="D21653" s="33" t="s">
        <v>2749</v>
      </c>
      <c r="E21653" t="str">
        <f t="shared" si="342"/>
        <v>$125K-$200K</v>
      </c>
    </row>
    <row r="21654" spans="1:5" x14ac:dyDescent="0.3">
      <c r="A21654" s="33" t="s">
        <v>0</v>
      </c>
      <c r="B21654" s="33" t="s">
        <v>53</v>
      </c>
      <c r="C21654" s="33">
        <v>115000</v>
      </c>
      <c r="D21654" s="33" t="s">
        <v>7634</v>
      </c>
      <c r="E21654" t="str">
        <f t="shared" si="342"/>
        <v>$100K-$125K</v>
      </c>
    </row>
    <row r="21655" spans="1:5" x14ac:dyDescent="0.3">
      <c r="A21655" s="33" t="s">
        <v>4</v>
      </c>
      <c r="B21655" s="33" t="s">
        <v>86</v>
      </c>
      <c r="C21655" s="33">
        <v>147500</v>
      </c>
      <c r="D21655" s="33" t="s">
        <v>809</v>
      </c>
      <c r="E21655" t="str">
        <f t="shared" si="342"/>
        <v>$125K-$200K</v>
      </c>
    </row>
    <row r="21656" spans="1:5" x14ac:dyDescent="0.3">
      <c r="A21656" s="33" t="s">
        <v>0</v>
      </c>
      <c r="B21656" s="33" t="s">
        <v>53</v>
      </c>
      <c r="C21656" s="33">
        <v>195000</v>
      </c>
      <c r="D21656" s="33" t="s">
        <v>237</v>
      </c>
      <c r="E21656" t="str">
        <f t="shared" si="342"/>
        <v>$125K-$200K</v>
      </c>
    </row>
    <row r="21657" spans="1:5" x14ac:dyDescent="0.3">
      <c r="A21657" s="33" t="s">
        <v>128</v>
      </c>
      <c r="B21657" s="33" t="s">
        <v>105</v>
      </c>
      <c r="C21657" s="33">
        <v>157500</v>
      </c>
      <c r="D21657" s="33" t="s">
        <v>1091</v>
      </c>
      <c r="E21657" t="str">
        <f t="shared" si="342"/>
        <v>$125K-$200K</v>
      </c>
    </row>
    <row r="21658" spans="1:5" x14ac:dyDescent="0.3">
      <c r="A21658" s="33" t="s">
        <v>2</v>
      </c>
      <c r="B21658" s="33" t="s">
        <v>53</v>
      </c>
      <c r="C21658" s="33"/>
      <c r="D21658" s="33" t="s">
        <v>2693</v>
      </c>
      <c r="E21658" t="str">
        <f t="shared" si="342"/>
        <v>No Data</v>
      </c>
    </row>
    <row r="21659" spans="1:5" x14ac:dyDescent="0.3">
      <c r="A21659" s="33" t="s">
        <v>4</v>
      </c>
      <c r="B21659" s="33" t="s">
        <v>53</v>
      </c>
      <c r="C21659" s="33">
        <v>223774.5</v>
      </c>
      <c r="D21659" s="33" t="s">
        <v>217</v>
      </c>
      <c r="E21659" t="str">
        <f t="shared" si="342"/>
        <v>&gt;$200K</v>
      </c>
    </row>
    <row r="21660" spans="1:5" x14ac:dyDescent="0.3">
      <c r="A21660" s="33" t="s">
        <v>2</v>
      </c>
      <c r="B21660" s="33" t="s">
        <v>53</v>
      </c>
      <c r="C21660" s="33"/>
      <c r="D21660" s="33" t="s">
        <v>2626</v>
      </c>
      <c r="E21660" t="str">
        <f t="shared" si="342"/>
        <v>No Data</v>
      </c>
    </row>
    <row r="21661" spans="1:5" x14ac:dyDescent="0.3">
      <c r="A21661" s="33" t="s">
        <v>4</v>
      </c>
      <c r="B21661" s="33" t="s">
        <v>54</v>
      </c>
      <c r="C21661" s="33">
        <v>155000</v>
      </c>
      <c r="D21661" s="33" t="s">
        <v>7635</v>
      </c>
      <c r="E21661" t="str">
        <f t="shared" si="342"/>
        <v>$125K-$200K</v>
      </c>
    </row>
    <row r="21662" spans="1:5" x14ac:dyDescent="0.3">
      <c r="A21662" s="33" t="s">
        <v>126</v>
      </c>
      <c r="B21662" s="33" t="s">
        <v>53</v>
      </c>
      <c r="C21662" s="33">
        <v>175000</v>
      </c>
      <c r="D21662" s="33" t="s">
        <v>287</v>
      </c>
      <c r="E21662" t="str">
        <f t="shared" si="342"/>
        <v>$125K-$200K</v>
      </c>
    </row>
    <row r="21663" spans="1:5" x14ac:dyDescent="0.3">
      <c r="A21663" s="33" t="s">
        <v>0</v>
      </c>
      <c r="B21663" s="33" t="s">
        <v>72</v>
      </c>
      <c r="C21663" s="33">
        <v>154000</v>
      </c>
      <c r="D21663" s="33" t="s">
        <v>1873</v>
      </c>
      <c r="E21663" t="str">
        <f t="shared" si="342"/>
        <v>$125K-$200K</v>
      </c>
    </row>
    <row r="21664" spans="1:5" x14ac:dyDescent="0.3">
      <c r="A21664" s="33" t="s">
        <v>0</v>
      </c>
      <c r="B21664" s="33" t="s">
        <v>53</v>
      </c>
      <c r="C21664" s="33"/>
      <c r="D21664" s="33" t="s">
        <v>7636</v>
      </c>
      <c r="E21664" t="str">
        <f t="shared" si="342"/>
        <v>No Data</v>
      </c>
    </row>
    <row r="21665" spans="1:5" x14ac:dyDescent="0.3">
      <c r="A21665" s="33" t="s">
        <v>0</v>
      </c>
      <c r="B21665" s="33" t="s">
        <v>53</v>
      </c>
      <c r="C21665" s="33">
        <v>129326</v>
      </c>
      <c r="D21665" s="33" t="s">
        <v>7637</v>
      </c>
      <c r="E21665" t="str">
        <f t="shared" si="342"/>
        <v>$125K-$200K</v>
      </c>
    </row>
    <row r="21666" spans="1:5" x14ac:dyDescent="0.3">
      <c r="A21666" s="33" t="s">
        <v>4</v>
      </c>
      <c r="B21666" s="33" t="s">
        <v>53</v>
      </c>
      <c r="C21666" s="33">
        <v>170000</v>
      </c>
      <c r="D21666" s="33" t="s">
        <v>238</v>
      </c>
      <c r="E21666" t="str">
        <f t="shared" si="342"/>
        <v>$125K-$200K</v>
      </c>
    </row>
    <row r="21667" spans="1:5" x14ac:dyDescent="0.3">
      <c r="A21667" s="33" t="s">
        <v>2</v>
      </c>
      <c r="B21667" s="33" t="s">
        <v>53</v>
      </c>
      <c r="C21667" s="33">
        <v>115000</v>
      </c>
      <c r="D21667" s="33" t="s">
        <v>232</v>
      </c>
      <c r="E21667" t="str">
        <f t="shared" si="342"/>
        <v>$100K-$125K</v>
      </c>
    </row>
    <row r="21668" spans="1:5" x14ac:dyDescent="0.3">
      <c r="A21668" s="33" t="s">
        <v>0</v>
      </c>
      <c r="B21668" s="33" t="s">
        <v>53</v>
      </c>
      <c r="C21668" s="33">
        <v>265500</v>
      </c>
      <c r="D21668" s="33" t="s">
        <v>1327</v>
      </c>
      <c r="E21668" t="str">
        <f t="shared" si="342"/>
        <v>&gt;$200K</v>
      </c>
    </row>
    <row r="21669" spans="1:5" x14ac:dyDescent="0.3">
      <c r="A21669" s="33" t="s">
        <v>0</v>
      </c>
      <c r="B21669" s="33" t="s">
        <v>53</v>
      </c>
      <c r="C21669" s="33"/>
      <c r="D21669" s="33" t="s">
        <v>7638</v>
      </c>
      <c r="E21669" t="str">
        <f t="shared" si="342"/>
        <v>No Data</v>
      </c>
    </row>
    <row r="21670" spans="1:5" x14ac:dyDescent="0.3">
      <c r="A21670" s="33" t="s">
        <v>52</v>
      </c>
      <c r="B21670" s="33" t="s">
        <v>53</v>
      </c>
      <c r="C21670" s="33">
        <v>60000</v>
      </c>
      <c r="D21670" s="33" t="s">
        <v>7639</v>
      </c>
      <c r="E21670" t="str">
        <f t="shared" si="342"/>
        <v>&lt;$75K</v>
      </c>
    </row>
    <row r="21671" spans="1:5" x14ac:dyDescent="0.3">
      <c r="A21671" s="33" t="s">
        <v>2</v>
      </c>
      <c r="B21671" s="33" t="s">
        <v>53</v>
      </c>
      <c r="C21671" s="33"/>
      <c r="D21671" s="33" t="s">
        <v>1912</v>
      </c>
      <c r="E21671" t="str">
        <f t="shared" si="342"/>
        <v>No Data</v>
      </c>
    </row>
    <row r="21672" spans="1:5" x14ac:dyDescent="0.3">
      <c r="A21672" s="33" t="s">
        <v>2</v>
      </c>
      <c r="B21672" s="33" t="s">
        <v>53</v>
      </c>
      <c r="C21672" s="33"/>
      <c r="D21672" s="33" t="s">
        <v>5370</v>
      </c>
      <c r="E21672" t="str">
        <f t="shared" si="342"/>
        <v>No Data</v>
      </c>
    </row>
    <row r="21673" spans="1:5" x14ac:dyDescent="0.3">
      <c r="A21673" s="33" t="s">
        <v>1</v>
      </c>
      <c r="B21673" s="33" t="s">
        <v>87</v>
      </c>
      <c r="C21673" s="33">
        <v>170000</v>
      </c>
      <c r="D21673" s="33" t="s">
        <v>7640</v>
      </c>
      <c r="E21673" t="str">
        <f t="shared" si="342"/>
        <v>$125K-$200K</v>
      </c>
    </row>
    <row r="21674" spans="1:5" x14ac:dyDescent="0.3">
      <c r="A21674" s="33" t="s">
        <v>2</v>
      </c>
      <c r="B21674" s="33" t="s">
        <v>53</v>
      </c>
      <c r="C21674" s="33">
        <v>120000</v>
      </c>
      <c r="D21674" s="33" t="s">
        <v>520</v>
      </c>
      <c r="E21674" t="str">
        <f t="shared" si="342"/>
        <v>$100K-$125K</v>
      </c>
    </row>
    <row r="21675" spans="1:5" x14ac:dyDescent="0.3">
      <c r="A21675" s="33" t="s">
        <v>2</v>
      </c>
      <c r="B21675" s="33" t="s">
        <v>53</v>
      </c>
      <c r="C21675" s="33">
        <v>65000</v>
      </c>
      <c r="D21675" s="33" t="s">
        <v>6857</v>
      </c>
      <c r="E21675" t="str">
        <f t="shared" si="342"/>
        <v>&lt;$75K</v>
      </c>
    </row>
    <row r="21676" spans="1:5" x14ac:dyDescent="0.3">
      <c r="A21676" s="33" t="s">
        <v>2</v>
      </c>
      <c r="B21676" s="33" t="s">
        <v>53</v>
      </c>
      <c r="C21676" s="33">
        <v>100000</v>
      </c>
      <c r="D21676" s="33" t="s">
        <v>7641</v>
      </c>
      <c r="E21676" t="str">
        <f t="shared" si="342"/>
        <v>$75K-$100K</v>
      </c>
    </row>
    <row r="21677" spans="1:5" x14ac:dyDescent="0.3">
      <c r="A21677" s="33" t="s">
        <v>2</v>
      </c>
      <c r="B21677" s="33" t="s">
        <v>53</v>
      </c>
      <c r="C21677" s="33">
        <v>80000</v>
      </c>
      <c r="D21677" s="33" t="s">
        <v>248</v>
      </c>
      <c r="E21677" t="str">
        <f t="shared" si="342"/>
        <v>$75K-$100K</v>
      </c>
    </row>
    <row r="21678" spans="1:5" x14ac:dyDescent="0.3">
      <c r="A21678" s="33" t="s">
        <v>2</v>
      </c>
      <c r="B21678" s="33" t="s">
        <v>53</v>
      </c>
      <c r="C21678" s="33"/>
      <c r="D21678" s="33" t="s">
        <v>268</v>
      </c>
      <c r="E21678" t="str">
        <f t="shared" si="342"/>
        <v>No Data</v>
      </c>
    </row>
    <row r="21679" spans="1:5" x14ac:dyDescent="0.3">
      <c r="A21679" s="33" t="s">
        <v>0</v>
      </c>
      <c r="B21679" s="33" t="s">
        <v>53</v>
      </c>
      <c r="C21679" s="33">
        <v>183310</v>
      </c>
      <c r="D21679" s="33" t="s">
        <v>6113</v>
      </c>
      <c r="E21679" t="str">
        <f t="shared" si="342"/>
        <v>$125K-$200K</v>
      </c>
    </row>
    <row r="21680" spans="1:5" x14ac:dyDescent="0.3">
      <c r="A21680" s="33" t="s">
        <v>129</v>
      </c>
      <c r="B21680" s="33" t="s">
        <v>111</v>
      </c>
      <c r="C21680" s="33">
        <v>89100</v>
      </c>
      <c r="D21680" s="33" t="s">
        <v>1559</v>
      </c>
      <c r="E21680" t="str">
        <f t="shared" si="342"/>
        <v>$75K-$100K</v>
      </c>
    </row>
    <row r="21681" spans="1:5" x14ac:dyDescent="0.3">
      <c r="A21681" s="33" t="s">
        <v>0</v>
      </c>
      <c r="B21681" s="33" t="s">
        <v>53</v>
      </c>
      <c r="C21681" s="33"/>
      <c r="D21681" s="33" t="s">
        <v>258</v>
      </c>
      <c r="E21681" t="str">
        <f t="shared" si="342"/>
        <v>No Data</v>
      </c>
    </row>
    <row r="21682" spans="1:5" x14ac:dyDescent="0.3">
      <c r="A21682" s="33" t="s">
        <v>4</v>
      </c>
      <c r="B21682" s="33" t="s">
        <v>53</v>
      </c>
      <c r="C21682" s="33"/>
      <c r="D21682" s="33" t="s">
        <v>5772</v>
      </c>
      <c r="E21682" t="str">
        <f t="shared" si="342"/>
        <v>No Data</v>
      </c>
    </row>
    <row r="21683" spans="1:5" x14ac:dyDescent="0.3">
      <c r="A21683" s="33" t="s">
        <v>2</v>
      </c>
      <c r="B21683" s="33" t="s">
        <v>163</v>
      </c>
      <c r="C21683" s="33">
        <v>102500</v>
      </c>
      <c r="D21683" s="33" t="s">
        <v>2580</v>
      </c>
      <c r="E21683" t="str">
        <f t="shared" si="342"/>
        <v>$100K-$125K</v>
      </c>
    </row>
    <row r="21684" spans="1:5" x14ac:dyDescent="0.3">
      <c r="A21684" s="33" t="s">
        <v>2</v>
      </c>
      <c r="B21684" s="33" t="s">
        <v>53</v>
      </c>
      <c r="C21684" s="33">
        <v>144481.5</v>
      </c>
      <c r="D21684" s="33" t="s">
        <v>1541</v>
      </c>
      <c r="E21684" t="str">
        <f t="shared" si="342"/>
        <v>$125K-$200K</v>
      </c>
    </row>
    <row r="21685" spans="1:5" x14ac:dyDescent="0.3">
      <c r="A21685" s="33" t="s">
        <v>2</v>
      </c>
      <c r="B21685" s="33" t="s">
        <v>110</v>
      </c>
      <c r="C21685" s="33">
        <v>80850</v>
      </c>
      <c r="D21685" s="33" t="s">
        <v>3729</v>
      </c>
      <c r="E21685" t="str">
        <f t="shared" si="342"/>
        <v>$75K-$100K</v>
      </c>
    </row>
    <row r="21686" spans="1:5" x14ac:dyDescent="0.3">
      <c r="A21686" s="33" t="s">
        <v>0</v>
      </c>
      <c r="B21686" s="33" t="s">
        <v>53</v>
      </c>
      <c r="C21686" s="33">
        <v>132500</v>
      </c>
      <c r="D21686" s="33" t="s">
        <v>965</v>
      </c>
      <c r="E21686" t="str">
        <f t="shared" si="342"/>
        <v>$125K-$200K</v>
      </c>
    </row>
    <row r="21687" spans="1:5" x14ac:dyDescent="0.3">
      <c r="A21687" s="33" t="s">
        <v>4</v>
      </c>
      <c r="B21687" s="33" t="s">
        <v>53</v>
      </c>
      <c r="C21687" s="33"/>
      <c r="D21687" s="33" t="s">
        <v>3098</v>
      </c>
      <c r="E21687" t="str">
        <f t="shared" si="342"/>
        <v>No Data</v>
      </c>
    </row>
    <row r="21688" spans="1:5" x14ac:dyDescent="0.3">
      <c r="A21688" s="33" t="s">
        <v>126</v>
      </c>
      <c r="B21688" s="33" t="s">
        <v>56</v>
      </c>
      <c r="C21688" s="33">
        <v>147500</v>
      </c>
      <c r="D21688" s="33" t="s">
        <v>7642</v>
      </c>
      <c r="E21688" t="str">
        <f t="shared" si="342"/>
        <v>$125K-$200K</v>
      </c>
    </row>
    <row r="21689" spans="1:5" x14ac:dyDescent="0.3">
      <c r="A21689" s="33" t="s">
        <v>0</v>
      </c>
      <c r="B21689" s="33" t="s">
        <v>54</v>
      </c>
      <c r="C21689" s="33">
        <v>90000</v>
      </c>
      <c r="D21689" s="33" t="s">
        <v>315</v>
      </c>
      <c r="E21689" t="str">
        <f t="shared" si="342"/>
        <v>$75K-$100K</v>
      </c>
    </row>
    <row r="21690" spans="1:5" x14ac:dyDescent="0.3">
      <c r="A21690" s="33" t="s">
        <v>2</v>
      </c>
      <c r="B21690" s="33" t="s">
        <v>53</v>
      </c>
      <c r="C21690" s="33">
        <v>70000</v>
      </c>
      <c r="D21690" s="33" t="s">
        <v>1037</v>
      </c>
      <c r="E21690" t="str">
        <f t="shared" si="342"/>
        <v>&lt;$75K</v>
      </c>
    </row>
    <row r="21691" spans="1:5" x14ac:dyDescent="0.3">
      <c r="A21691" s="33" t="s">
        <v>2</v>
      </c>
      <c r="B21691" s="33" t="s">
        <v>53</v>
      </c>
      <c r="C21691" s="33"/>
      <c r="D21691" s="33" t="s">
        <v>2534</v>
      </c>
      <c r="E21691" t="str">
        <f t="shared" si="342"/>
        <v>No Data</v>
      </c>
    </row>
    <row r="21692" spans="1:5" x14ac:dyDescent="0.3">
      <c r="A21692" s="33" t="s">
        <v>2</v>
      </c>
      <c r="B21692" s="33" t="s">
        <v>53</v>
      </c>
      <c r="C21692" s="33">
        <v>60000</v>
      </c>
      <c r="D21692" s="33" t="s">
        <v>7643</v>
      </c>
      <c r="E21692" t="str">
        <f t="shared" si="342"/>
        <v>&lt;$75K</v>
      </c>
    </row>
    <row r="21693" spans="1:5" x14ac:dyDescent="0.3">
      <c r="A21693" s="33" t="s">
        <v>4</v>
      </c>
      <c r="B21693" s="33" t="s">
        <v>88</v>
      </c>
      <c r="C21693" s="33">
        <v>79200</v>
      </c>
      <c r="D21693" s="33" t="s">
        <v>1302</v>
      </c>
      <c r="E21693" t="str">
        <f t="shared" si="342"/>
        <v>$75K-$100K</v>
      </c>
    </row>
    <row r="21694" spans="1:5" x14ac:dyDescent="0.3">
      <c r="A21694" s="33" t="s">
        <v>2</v>
      </c>
      <c r="B21694" s="33" t="s">
        <v>53</v>
      </c>
      <c r="C21694" s="33">
        <v>60000</v>
      </c>
      <c r="D21694" s="33" t="s">
        <v>268</v>
      </c>
      <c r="E21694" t="str">
        <f t="shared" si="342"/>
        <v>&lt;$75K</v>
      </c>
    </row>
    <row r="21695" spans="1:5" x14ac:dyDescent="0.3">
      <c r="A21695" s="33" t="s">
        <v>0</v>
      </c>
      <c r="B21695" s="33" t="s">
        <v>53</v>
      </c>
      <c r="C21695" s="33">
        <v>160500</v>
      </c>
      <c r="D21695" s="33" t="s">
        <v>520</v>
      </c>
      <c r="E21695" t="str">
        <f t="shared" si="342"/>
        <v>$125K-$200K</v>
      </c>
    </row>
    <row r="21696" spans="1:5" x14ac:dyDescent="0.3">
      <c r="A21696" s="33" t="s">
        <v>126</v>
      </c>
      <c r="B21696" s="33" t="s">
        <v>53</v>
      </c>
      <c r="C21696" s="33">
        <v>145000</v>
      </c>
      <c r="D21696" s="33" t="s">
        <v>1281</v>
      </c>
      <c r="E21696" t="str">
        <f t="shared" si="342"/>
        <v>$125K-$200K</v>
      </c>
    </row>
    <row r="21697" spans="1:5" x14ac:dyDescent="0.3">
      <c r="A21697" s="33" t="s">
        <v>2</v>
      </c>
      <c r="B21697" s="33" t="s">
        <v>53</v>
      </c>
      <c r="C21697" s="33">
        <v>61000</v>
      </c>
      <c r="D21697" s="33" t="s">
        <v>3261</v>
      </c>
      <c r="E21697" t="str">
        <f t="shared" si="342"/>
        <v>&lt;$75K</v>
      </c>
    </row>
    <row r="21698" spans="1:5" x14ac:dyDescent="0.3">
      <c r="A21698" s="33" t="s">
        <v>2</v>
      </c>
      <c r="B21698" s="33" t="s">
        <v>53</v>
      </c>
      <c r="C21698" s="33"/>
      <c r="D21698" s="33" t="s">
        <v>833</v>
      </c>
      <c r="E21698" t="str">
        <f t="shared" si="342"/>
        <v>No Data</v>
      </c>
    </row>
    <row r="21699" spans="1:5" x14ac:dyDescent="0.3">
      <c r="A21699" s="33" t="s">
        <v>52</v>
      </c>
      <c r="B21699" s="33" t="s">
        <v>53</v>
      </c>
      <c r="C21699" s="33">
        <v>157500</v>
      </c>
      <c r="D21699" s="33" t="s">
        <v>845</v>
      </c>
      <c r="E21699" t="str">
        <f t="shared" ref="E21699:E21762" si="343">_xlfn.XLOOKUP(C21699,$H$16:$H$21,$G$16:$G$21,,1)</f>
        <v>$125K-$200K</v>
      </c>
    </row>
    <row r="21700" spans="1:5" x14ac:dyDescent="0.3">
      <c r="A21700" s="33" t="s">
        <v>2</v>
      </c>
      <c r="B21700" s="33" t="s">
        <v>53</v>
      </c>
      <c r="C21700" s="33">
        <v>47500</v>
      </c>
      <c r="D21700" s="33" t="s">
        <v>4663</v>
      </c>
      <c r="E21700" t="str">
        <f t="shared" si="343"/>
        <v>&lt;$75K</v>
      </c>
    </row>
    <row r="21701" spans="1:5" x14ac:dyDescent="0.3">
      <c r="A21701" s="33" t="s">
        <v>4</v>
      </c>
      <c r="B21701" s="33" t="s">
        <v>53</v>
      </c>
      <c r="C21701" s="33">
        <v>122500</v>
      </c>
      <c r="D21701" s="33" t="s">
        <v>3577</v>
      </c>
      <c r="E21701" t="str">
        <f t="shared" si="343"/>
        <v>$100K-$125K</v>
      </c>
    </row>
    <row r="21702" spans="1:5" x14ac:dyDescent="0.3">
      <c r="A21702" s="33" t="s">
        <v>0</v>
      </c>
      <c r="B21702" s="33" t="s">
        <v>53</v>
      </c>
      <c r="C21702" s="33">
        <v>109500</v>
      </c>
      <c r="D21702" s="33" t="s">
        <v>609</v>
      </c>
      <c r="E21702" t="str">
        <f t="shared" si="343"/>
        <v>$100K-$125K</v>
      </c>
    </row>
    <row r="21703" spans="1:5" x14ac:dyDescent="0.3">
      <c r="A21703" s="33" t="s">
        <v>1</v>
      </c>
      <c r="B21703" s="33" t="s">
        <v>81</v>
      </c>
      <c r="C21703" s="33">
        <v>166000</v>
      </c>
      <c r="D21703" s="33" t="s">
        <v>4848</v>
      </c>
      <c r="E21703" t="str">
        <f t="shared" si="343"/>
        <v>$125K-$200K</v>
      </c>
    </row>
    <row r="21704" spans="1:5" x14ac:dyDescent="0.3">
      <c r="A21704" s="33" t="s">
        <v>0</v>
      </c>
      <c r="B21704" s="33" t="s">
        <v>53</v>
      </c>
      <c r="C21704" s="33">
        <v>132500</v>
      </c>
      <c r="D21704" s="33" t="s">
        <v>7644</v>
      </c>
      <c r="E21704" t="str">
        <f t="shared" si="343"/>
        <v>$125K-$200K</v>
      </c>
    </row>
    <row r="21705" spans="1:5" x14ac:dyDescent="0.3">
      <c r="A21705" s="33" t="s">
        <v>2</v>
      </c>
      <c r="B21705" s="33" t="s">
        <v>53</v>
      </c>
      <c r="C21705" s="33">
        <v>157500</v>
      </c>
      <c r="D21705" s="33" t="s">
        <v>431</v>
      </c>
      <c r="E21705" t="str">
        <f t="shared" si="343"/>
        <v>$125K-$200K</v>
      </c>
    </row>
    <row r="21706" spans="1:5" x14ac:dyDescent="0.3">
      <c r="A21706" s="33" t="s">
        <v>52</v>
      </c>
      <c r="B21706" s="33" t="s">
        <v>53</v>
      </c>
      <c r="C21706" s="33"/>
      <c r="D21706" s="33" t="s">
        <v>2700</v>
      </c>
      <c r="E21706" t="str">
        <f t="shared" si="343"/>
        <v>No Data</v>
      </c>
    </row>
    <row r="21707" spans="1:5" x14ac:dyDescent="0.3">
      <c r="A21707" s="33" t="s">
        <v>2</v>
      </c>
      <c r="B21707" s="33" t="s">
        <v>53</v>
      </c>
      <c r="C21707" s="33"/>
      <c r="D21707" s="33" t="s">
        <v>1946</v>
      </c>
      <c r="E21707" t="str">
        <f t="shared" si="343"/>
        <v>No Data</v>
      </c>
    </row>
    <row r="21708" spans="1:5" x14ac:dyDescent="0.3">
      <c r="A21708" s="33" t="s">
        <v>52</v>
      </c>
      <c r="B21708" s="33" t="s">
        <v>53</v>
      </c>
      <c r="C21708" s="33">
        <v>55000</v>
      </c>
      <c r="D21708" s="33" t="s">
        <v>7645</v>
      </c>
      <c r="E21708" t="str">
        <f t="shared" si="343"/>
        <v>&lt;$75K</v>
      </c>
    </row>
    <row r="21709" spans="1:5" x14ac:dyDescent="0.3">
      <c r="A21709" s="33" t="s">
        <v>2</v>
      </c>
      <c r="B21709" s="33" t="s">
        <v>53</v>
      </c>
      <c r="C21709" s="33">
        <v>125000</v>
      </c>
      <c r="D21709" s="33" t="s">
        <v>1099</v>
      </c>
      <c r="E21709" t="str">
        <f t="shared" si="343"/>
        <v>$100K-$125K</v>
      </c>
    </row>
    <row r="21710" spans="1:5" x14ac:dyDescent="0.3">
      <c r="A21710" s="33" t="s">
        <v>0</v>
      </c>
      <c r="B21710" s="33" t="s">
        <v>53</v>
      </c>
      <c r="C21710" s="33">
        <v>107789.5</v>
      </c>
      <c r="D21710" s="33" t="s">
        <v>7646</v>
      </c>
      <c r="E21710" t="str">
        <f t="shared" si="343"/>
        <v>$100K-$125K</v>
      </c>
    </row>
    <row r="21711" spans="1:5" x14ac:dyDescent="0.3">
      <c r="A21711" s="33" t="s">
        <v>0</v>
      </c>
      <c r="B21711" s="33" t="s">
        <v>53</v>
      </c>
      <c r="C21711" s="33">
        <v>145000</v>
      </c>
      <c r="D21711" s="33" t="s">
        <v>7647</v>
      </c>
      <c r="E21711" t="str">
        <f t="shared" si="343"/>
        <v>$125K-$200K</v>
      </c>
    </row>
    <row r="21712" spans="1:5" x14ac:dyDescent="0.3">
      <c r="A21712" s="33" t="s">
        <v>2</v>
      </c>
      <c r="B21712" s="33" t="s">
        <v>53</v>
      </c>
      <c r="C21712" s="33">
        <v>136400</v>
      </c>
      <c r="D21712" s="33" t="s">
        <v>534</v>
      </c>
      <c r="E21712" t="str">
        <f t="shared" si="343"/>
        <v>$125K-$200K</v>
      </c>
    </row>
    <row r="21713" spans="1:5" x14ac:dyDescent="0.3">
      <c r="A21713" s="33" t="s">
        <v>2</v>
      </c>
      <c r="B21713" s="33" t="s">
        <v>53</v>
      </c>
      <c r="C21713" s="33">
        <v>67818</v>
      </c>
      <c r="D21713" s="33" t="s">
        <v>715</v>
      </c>
      <c r="E21713" t="str">
        <f t="shared" si="343"/>
        <v>&lt;$75K</v>
      </c>
    </row>
    <row r="21714" spans="1:5" x14ac:dyDescent="0.3">
      <c r="A21714" s="33" t="s">
        <v>2</v>
      </c>
      <c r="B21714" s="33" t="s">
        <v>53</v>
      </c>
      <c r="C21714" s="33">
        <v>80000</v>
      </c>
      <c r="D21714" s="33" t="s">
        <v>3314</v>
      </c>
      <c r="E21714" t="str">
        <f t="shared" si="343"/>
        <v>$75K-$100K</v>
      </c>
    </row>
    <row r="21715" spans="1:5" x14ac:dyDescent="0.3">
      <c r="A21715" s="33" t="s">
        <v>2</v>
      </c>
      <c r="B21715" s="33" t="s">
        <v>53</v>
      </c>
      <c r="C21715" s="33"/>
      <c r="D21715" s="33" t="s">
        <v>1375</v>
      </c>
      <c r="E21715" t="str">
        <f t="shared" si="343"/>
        <v>No Data</v>
      </c>
    </row>
    <row r="21716" spans="1:5" x14ac:dyDescent="0.3">
      <c r="A21716" s="33" t="s">
        <v>126</v>
      </c>
      <c r="B21716" s="33" t="s">
        <v>88</v>
      </c>
      <c r="C21716" s="33">
        <v>147500</v>
      </c>
      <c r="D21716" s="33" t="s">
        <v>353</v>
      </c>
      <c r="E21716" t="str">
        <f t="shared" si="343"/>
        <v>$125K-$200K</v>
      </c>
    </row>
    <row r="21717" spans="1:5" x14ac:dyDescent="0.3">
      <c r="A21717" s="33" t="s">
        <v>2</v>
      </c>
      <c r="B21717" s="33" t="s">
        <v>69</v>
      </c>
      <c r="C21717" s="33">
        <v>200000</v>
      </c>
      <c r="D21717" s="33" t="s">
        <v>211</v>
      </c>
      <c r="E21717" t="str">
        <f t="shared" si="343"/>
        <v>$125K-$200K</v>
      </c>
    </row>
    <row r="21718" spans="1:5" x14ac:dyDescent="0.3">
      <c r="A21718" s="33" t="s">
        <v>2</v>
      </c>
      <c r="B21718" s="33" t="s">
        <v>53</v>
      </c>
      <c r="C21718" s="33">
        <v>78000</v>
      </c>
      <c r="D21718" s="33" t="s">
        <v>6684</v>
      </c>
      <c r="E21718" t="str">
        <f t="shared" si="343"/>
        <v>$75K-$100K</v>
      </c>
    </row>
    <row r="21719" spans="1:5" x14ac:dyDescent="0.3">
      <c r="A21719" s="33" t="s">
        <v>2</v>
      </c>
      <c r="B21719" s="33" t="s">
        <v>53</v>
      </c>
      <c r="C21719" s="33"/>
      <c r="D21719" s="33" t="s">
        <v>3085</v>
      </c>
      <c r="E21719" t="str">
        <f t="shared" si="343"/>
        <v>No Data</v>
      </c>
    </row>
    <row r="21720" spans="1:5" x14ac:dyDescent="0.3">
      <c r="A21720" s="33" t="s">
        <v>0</v>
      </c>
      <c r="B21720" s="33" t="s">
        <v>53</v>
      </c>
      <c r="C21720" s="33">
        <v>220000</v>
      </c>
      <c r="D21720" s="33" t="s">
        <v>1799</v>
      </c>
      <c r="E21720" t="str">
        <f t="shared" si="343"/>
        <v>&gt;$200K</v>
      </c>
    </row>
    <row r="21721" spans="1:5" x14ac:dyDescent="0.3">
      <c r="A21721" s="33" t="s">
        <v>0</v>
      </c>
      <c r="B21721" s="33" t="s">
        <v>53</v>
      </c>
      <c r="C21721" s="33"/>
      <c r="D21721" s="33" t="s">
        <v>249</v>
      </c>
      <c r="E21721" t="str">
        <f t="shared" si="343"/>
        <v>No Data</v>
      </c>
    </row>
    <row r="21722" spans="1:5" x14ac:dyDescent="0.3">
      <c r="A21722" s="33" t="s">
        <v>1</v>
      </c>
      <c r="B21722" s="33" t="s">
        <v>69</v>
      </c>
      <c r="C21722" s="33">
        <v>89100</v>
      </c>
      <c r="D21722" s="33" t="s">
        <v>211</v>
      </c>
      <c r="E21722" t="str">
        <f t="shared" si="343"/>
        <v>$75K-$100K</v>
      </c>
    </row>
    <row r="21723" spans="1:5" x14ac:dyDescent="0.3">
      <c r="A21723" s="33" t="s">
        <v>2</v>
      </c>
      <c r="B21723" s="33" t="s">
        <v>53</v>
      </c>
      <c r="C21723" s="33">
        <v>97500</v>
      </c>
      <c r="D21723" s="33" t="s">
        <v>4090</v>
      </c>
      <c r="E21723" t="str">
        <f t="shared" si="343"/>
        <v>$75K-$100K</v>
      </c>
    </row>
    <row r="21724" spans="1:5" x14ac:dyDescent="0.3">
      <c r="A21724" s="33" t="s">
        <v>2</v>
      </c>
      <c r="B21724" s="33" t="s">
        <v>53</v>
      </c>
      <c r="C21724" s="33">
        <v>130000</v>
      </c>
      <c r="D21724" s="33" t="s">
        <v>387</v>
      </c>
      <c r="E21724" t="str">
        <f t="shared" si="343"/>
        <v>$125K-$200K</v>
      </c>
    </row>
    <row r="21725" spans="1:5" x14ac:dyDescent="0.3">
      <c r="A21725" s="33" t="s">
        <v>2</v>
      </c>
      <c r="B21725" s="33" t="s">
        <v>53</v>
      </c>
      <c r="C21725" s="33">
        <v>52500</v>
      </c>
      <c r="D21725" s="33" t="s">
        <v>7648</v>
      </c>
      <c r="E21725" t="str">
        <f t="shared" si="343"/>
        <v>&lt;$75K</v>
      </c>
    </row>
    <row r="21726" spans="1:5" x14ac:dyDescent="0.3">
      <c r="A21726" s="33" t="s">
        <v>0</v>
      </c>
      <c r="B21726" s="33" t="s">
        <v>54</v>
      </c>
      <c r="C21726" s="33">
        <v>132500</v>
      </c>
      <c r="D21726" s="33" t="s">
        <v>276</v>
      </c>
      <c r="E21726" t="str">
        <f t="shared" si="343"/>
        <v>$125K-$200K</v>
      </c>
    </row>
    <row r="21727" spans="1:5" x14ac:dyDescent="0.3">
      <c r="A21727" s="33" t="s">
        <v>2</v>
      </c>
      <c r="B21727" s="33" t="s">
        <v>53</v>
      </c>
      <c r="C21727" s="33"/>
      <c r="D21727" s="33" t="s">
        <v>787</v>
      </c>
      <c r="E21727" t="str">
        <f t="shared" si="343"/>
        <v>No Data</v>
      </c>
    </row>
    <row r="21728" spans="1:5" x14ac:dyDescent="0.3">
      <c r="A21728" s="33" t="s">
        <v>0</v>
      </c>
      <c r="B21728" s="33" t="s">
        <v>53</v>
      </c>
      <c r="C21728" s="33">
        <v>175000</v>
      </c>
      <c r="D21728" s="33" t="s">
        <v>7649</v>
      </c>
      <c r="E21728" t="str">
        <f t="shared" si="343"/>
        <v>$125K-$200K</v>
      </c>
    </row>
    <row r="21729" spans="1:5" x14ac:dyDescent="0.3">
      <c r="A21729" s="33" t="s">
        <v>0</v>
      </c>
      <c r="B21729" s="33" t="s">
        <v>53</v>
      </c>
      <c r="C21729" s="33"/>
      <c r="D21729" s="33" t="s">
        <v>7650</v>
      </c>
      <c r="E21729" t="str">
        <f t="shared" si="343"/>
        <v>No Data</v>
      </c>
    </row>
    <row r="21730" spans="1:5" x14ac:dyDescent="0.3">
      <c r="A21730" s="33" t="s">
        <v>2</v>
      </c>
      <c r="B21730" s="33" t="s">
        <v>53</v>
      </c>
      <c r="C21730" s="33"/>
      <c r="D21730" s="33" t="s">
        <v>7651</v>
      </c>
      <c r="E21730" t="str">
        <f t="shared" si="343"/>
        <v>No Data</v>
      </c>
    </row>
    <row r="21731" spans="1:5" x14ac:dyDescent="0.3">
      <c r="A21731" s="33" t="s">
        <v>2</v>
      </c>
      <c r="B21731" s="33" t="s">
        <v>53</v>
      </c>
      <c r="C21731" s="33">
        <v>77500</v>
      </c>
      <c r="D21731" s="33" t="s">
        <v>4138</v>
      </c>
      <c r="E21731" t="str">
        <f t="shared" si="343"/>
        <v>$75K-$100K</v>
      </c>
    </row>
    <row r="21732" spans="1:5" x14ac:dyDescent="0.3">
      <c r="A21732" s="33" t="s">
        <v>128</v>
      </c>
      <c r="B21732" s="33" t="s">
        <v>53</v>
      </c>
      <c r="C21732" s="33">
        <v>203000</v>
      </c>
      <c r="D21732" s="33" t="s">
        <v>955</v>
      </c>
      <c r="E21732" t="str">
        <f t="shared" si="343"/>
        <v>&gt;$200K</v>
      </c>
    </row>
    <row r="21733" spans="1:5" x14ac:dyDescent="0.3">
      <c r="A21733" s="33" t="s">
        <v>128</v>
      </c>
      <c r="B21733" s="33" t="s">
        <v>53</v>
      </c>
      <c r="C21733" s="33">
        <v>204000</v>
      </c>
      <c r="D21733" s="33" t="s">
        <v>992</v>
      </c>
      <c r="E21733" t="str">
        <f t="shared" si="343"/>
        <v>&gt;$200K</v>
      </c>
    </row>
    <row r="21734" spans="1:5" x14ac:dyDescent="0.3">
      <c r="A21734" s="33" t="s">
        <v>4</v>
      </c>
      <c r="B21734" s="33" t="s">
        <v>53</v>
      </c>
      <c r="C21734" s="33">
        <v>140000</v>
      </c>
      <c r="D21734" s="33" t="s">
        <v>209</v>
      </c>
      <c r="E21734" t="str">
        <f t="shared" si="343"/>
        <v>$125K-$200K</v>
      </c>
    </row>
    <row r="21735" spans="1:5" x14ac:dyDescent="0.3">
      <c r="A21735" s="33" t="s">
        <v>0</v>
      </c>
      <c r="B21735" s="33" t="s">
        <v>53</v>
      </c>
      <c r="C21735" s="33">
        <v>180000</v>
      </c>
      <c r="D21735" s="33" t="s">
        <v>7652</v>
      </c>
      <c r="E21735" t="str">
        <f t="shared" si="343"/>
        <v>$125K-$200K</v>
      </c>
    </row>
    <row r="21736" spans="1:5" x14ac:dyDescent="0.3">
      <c r="A21736" s="33" t="s">
        <v>4</v>
      </c>
      <c r="B21736" s="33" t="s">
        <v>54</v>
      </c>
      <c r="C21736" s="33">
        <v>105000</v>
      </c>
      <c r="D21736" s="33" t="s">
        <v>364</v>
      </c>
      <c r="E21736" t="str">
        <f t="shared" si="343"/>
        <v>$100K-$125K</v>
      </c>
    </row>
    <row r="21737" spans="1:5" x14ac:dyDescent="0.3">
      <c r="A21737" s="33" t="s">
        <v>2</v>
      </c>
      <c r="B21737" s="33" t="s">
        <v>53</v>
      </c>
      <c r="C21737" s="33"/>
      <c r="D21737" s="33" t="s">
        <v>2670</v>
      </c>
      <c r="E21737" t="str">
        <f t="shared" si="343"/>
        <v>No Data</v>
      </c>
    </row>
    <row r="21738" spans="1:5" x14ac:dyDescent="0.3">
      <c r="A21738" s="33" t="s">
        <v>0</v>
      </c>
      <c r="B21738" s="33" t="s">
        <v>54</v>
      </c>
      <c r="C21738" s="33">
        <v>136875</v>
      </c>
      <c r="D21738" s="33" t="s">
        <v>609</v>
      </c>
      <c r="E21738" t="str">
        <f t="shared" si="343"/>
        <v>$125K-$200K</v>
      </c>
    </row>
    <row r="21739" spans="1:5" x14ac:dyDescent="0.3">
      <c r="A21739" s="33" t="s">
        <v>2</v>
      </c>
      <c r="B21739" s="33" t="s">
        <v>53</v>
      </c>
      <c r="C21739" s="33"/>
      <c r="D21739" s="33" t="s">
        <v>7653</v>
      </c>
      <c r="E21739" t="str">
        <f t="shared" si="343"/>
        <v>No Data</v>
      </c>
    </row>
    <row r="21740" spans="1:5" x14ac:dyDescent="0.3">
      <c r="A21740" s="33" t="s">
        <v>129</v>
      </c>
      <c r="B21740" s="33" t="s">
        <v>53</v>
      </c>
      <c r="C21740" s="33"/>
      <c r="D21740" s="33" t="s">
        <v>7654</v>
      </c>
      <c r="E21740" t="str">
        <f t="shared" si="343"/>
        <v>No Data</v>
      </c>
    </row>
    <row r="21741" spans="1:5" x14ac:dyDescent="0.3">
      <c r="A21741" s="33" t="s">
        <v>2</v>
      </c>
      <c r="B21741" s="33" t="s">
        <v>53</v>
      </c>
      <c r="C21741" s="33">
        <v>115000</v>
      </c>
      <c r="D21741" s="33" t="s">
        <v>1479</v>
      </c>
      <c r="E21741" t="str">
        <f t="shared" si="343"/>
        <v>$100K-$125K</v>
      </c>
    </row>
    <row r="21742" spans="1:5" x14ac:dyDescent="0.3">
      <c r="A21742" s="33" t="s">
        <v>2</v>
      </c>
      <c r="B21742" s="33" t="s">
        <v>53</v>
      </c>
      <c r="C21742" s="33">
        <v>174000</v>
      </c>
      <c r="D21742" s="33" t="s">
        <v>1401</v>
      </c>
      <c r="E21742" t="str">
        <f t="shared" si="343"/>
        <v>$125K-$200K</v>
      </c>
    </row>
    <row r="21743" spans="1:5" x14ac:dyDescent="0.3">
      <c r="A21743" s="33" t="s">
        <v>0</v>
      </c>
      <c r="B21743" s="33" t="s">
        <v>53</v>
      </c>
      <c r="C21743" s="33">
        <v>113269.5</v>
      </c>
      <c r="D21743" s="33" t="s">
        <v>1835</v>
      </c>
      <c r="E21743" t="str">
        <f t="shared" si="343"/>
        <v>$100K-$125K</v>
      </c>
    </row>
    <row r="21744" spans="1:5" x14ac:dyDescent="0.3">
      <c r="A21744" s="33" t="s">
        <v>0</v>
      </c>
      <c r="B21744" s="33" t="s">
        <v>53</v>
      </c>
      <c r="C21744" s="33">
        <v>71402</v>
      </c>
      <c r="D21744" s="33" t="s">
        <v>1179</v>
      </c>
      <c r="E21744" t="str">
        <f t="shared" si="343"/>
        <v>&lt;$75K</v>
      </c>
    </row>
    <row r="21745" spans="1:5" x14ac:dyDescent="0.3">
      <c r="A21745" s="33" t="s">
        <v>128</v>
      </c>
      <c r="B21745" s="33" t="s">
        <v>53</v>
      </c>
      <c r="C21745" s="33">
        <v>132500</v>
      </c>
      <c r="D21745" s="33" t="s">
        <v>7655</v>
      </c>
      <c r="E21745" t="str">
        <f t="shared" si="343"/>
        <v>$125K-$200K</v>
      </c>
    </row>
    <row r="21746" spans="1:5" x14ac:dyDescent="0.3">
      <c r="A21746" s="33" t="s">
        <v>2</v>
      </c>
      <c r="B21746" s="33" t="s">
        <v>53</v>
      </c>
      <c r="C21746" s="33"/>
      <c r="D21746" s="33" t="s">
        <v>501</v>
      </c>
      <c r="E21746" t="str">
        <f t="shared" si="343"/>
        <v>No Data</v>
      </c>
    </row>
    <row r="21747" spans="1:5" x14ac:dyDescent="0.3">
      <c r="A21747" s="33" t="s">
        <v>0</v>
      </c>
      <c r="B21747" s="33" t="s">
        <v>53</v>
      </c>
      <c r="C21747" s="33"/>
      <c r="D21747" s="33" t="s">
        <v>258</v>
      </c>
      <c r="E21747" t="str">
        <f t="shared" si="343"/>
        <v>No Data</v>
      </c>
    </row>
    <row r="21748" spans="1:5" x14ac:dyDescent="0.3">
      <c r="A21748" s="33" t="s">
        <v>0</v>
      </c>
      <c r="B21748" s="33" t="s">
        <v>53</v>
      </c>
      <c r="C21748" s="33">
        <v>125000</v>
      </c>
      <c r="D21748" s="33" t="s">
        <v>4221</v>
      </c>
      <c r="E21748" t="str">
        <f t="shared" si="343"/>
        <v>$100K-$125K</v>
      </c>
    </row>
    <row r="21749" spans="1:5" x14ac:dyDescent="0.3">
      <c r="A21749" s="33" t="s">
        <v>4</v>
      </c>
      <c r="B21749" s="33" t="s">
        <v>53</v>
      </c>
      <c r="C21749" s="33">
        <v>110650</v>
      </c>
      <c r="D21749" s="33" t="s">
        <v>1380</v>
      </c>
      <c r="E21749" t="str">
        <f t="shared" si="343"/>
        <v>$100K-$125K</v>
      </c>
    </row>
    <row r="21750" spans="1:5" x14ac:dyDescent="0.3">
      <c r="A21750" s="33" t="s">
        <v>0</v>
      </c>
      <c r="B21750" s="33" t="s">
        <v>53</v>
      </c>
      <c r="C21750" s="33">
        <v>120500</v>
      </c>
      <c r="D21750" s="33" t="s">
        <v>5231</v>
      </c>
      <c r="E21750" t="str">
        <f t="shared" si="343"/>
        <v>$100K-$125K</v>
      </c>
    </row>
    <row r="21751" spans="1:5" x14ac:dyDescent="0.3">
      <c r="A21751" s="33" t="s">
        <v>128</v>
      </c>
      <c r="B21751" s="33" t="s">
        <v>69</v>
      </c>
      <c r="C21751" s="33">
        <v>147500</v>
      </c>
      <c r="D21751" s="33" t="s">
        <v>7138</v>
      </c>
      <c r="E21751" t="str">
        <f t="shared" si="343"/>
        <v>$125K-$200K</v>
      </c>
    </row>
    <row r="21752" spans="1:5" x14ac:dyDescent="0.3">
      <c r="A21752" s="33" t="s">
        <v>128</v>
      </c>
      <c r="B21752" s="33" t="s">
        <v>53</v>
      </c>
      <c r="C21752" s="33">
        <v>90000</v>
      </c>
      <c r="D21752" s="33" t="s">
        <v>294</v>
      </c>
      <c r="E21752" t="str">
        <f t="shared" si="343"/>
        <v>$75K-$100K</v>
      </c>
    </row>
    <row r="21753" spans="1:5" x14ac:dyDescent="0.3">
      <c r="A21753" s="33" t="s">
        <v>1</v>
      </c>
      <c r="B21753" s="33" t="s">
        <v>110</v>
      </c>
      <c r="C21753" s="33">
        <v>89100</v>
      </c>
      <c r="D21753" s="33" t="s">
        <v>6481</v>
      </c>
      <c r="E21753" t="str">
        <f t="shared" si="343"/>
        <v>$75K-$100K</v>
      </c>
    </row>
    <row r="21754" spans="1:5" x14ac:dyDescent="0.3">
      <c r="A21754" s="33" t="s">
        <v>0</v>
      </c>
      <c r="B21754" s="33" t="s">
        <v>53</v>
      </c>
      <c r="C21754" s="33">
        <v>170000</v>
      </c>
      <c r="D21754" s="33" t="s">
        <v>230</v>
      </c>
      <c r="E21754" t="str">
        <f t="shared" si="343"/>
        <v>$125K-$200K</v>
      </c>
    </row>
    <row r="21755" spans="1:5" x14ac:dyDescent="0.3">
      <c r="A21755" s="33" t="s">
        <v>2</v>
      </c>
      <c r="B21755" s="33" t="s">
        <v>53</v>
      </c>
      <c r="C21755" s="33">
        <v>65000</v>
      </c>
      <c r="D21755" s="33" t="s">
        <v>449</v>
      </c>
      <c r="E21755" t="str">
        <f t="shared" si="343"/>
        <v>&lt;$75K</v>
      </c>
    </row>
    <row r="21756" spans="1:5" x14ac:dyDescent="0.3">
      <c r="A21756" s="33" t="s">
        <v>4</v>
      </c>
      <c r="B21756" s="33" t="s">
        <v>53</v>
      </c>
      <c r="C21756" s="33"/>
      <c r="D21756" s="33" t="s">
        <v>252</v>
      </c>
      <c r="E21756" t="str">
        <f t="shared" si="343"/>
        <v>No Data</v>
      </c>
    </row>
    <row r="21757" spans="1:5" x14ac:dyDescent="0.3">
      <c r="A21757" s="33" t="s">
        <v>2</v>
      </c>
      <c r="B21757" s="33" t="s">
        <v>121</v>
      </c>
      <c r="C21757" s="33">
        <v>163782</v>
      </c>
      <c r="D21757" s="33" t="s">
        <v>7656</v>
      </c>
      <c r="E21757" t="str">
        <f t="shared" si="343"/>
        <v>$125K-$200K</v>
      </c>
    </row>
    <row r="21758" spans="1:5" x14ac:dyDescent="0.3">
      <c r="A21758" s="33" t="s">
        <v>0</v>
      </c>
      <c r="B21758" s="33" t="s">
        <v>53</v>
      </c>
      <c r="C21758" s="33">
        <v>90000</v>
      </c>
      <c r="D21758" s="33" t="s">
        <v>333</v>
      </c>
      <c r="E21758" t="str">
        <f t="shared" si="343"/>
        <v>$75K-$100K</v>
      </c>
    </row>
    <row r="21759" spans="1:5" x14ac:dyDescent="0.3">
      <c r="A21759" s="33" t="s">
        <v>2</v>
      </c>
      <c r="B21759" s="33" t="s">
        <v>53</v>
      </c>
      <c r="C21759" s="33">
        <v>150000</v>
      </c>
      <c r="D21759" s="33" t="s">
        <v>7657</v>
      </c>
      <c r="E21759" t="str">
        <f t="shared" si="343"/>
        <v>$125K-$200K</v>
      </c>
    </row>
    <row r="21760" spans="1:5" x14ac:dyDescent="0.3">
      <c r="A21760" s="33" t="s">
        <v>0</v>
      </c>
      <c r="B21760" s="33" t="s">
        <v>53</v>
      </c>
      <c r="C21760" s="33">
        <v>90000</v>
      </c>
      <c r="D21760" s="33" t="s">
        <v>3283</v>
      </c>
      <c r="E21760" t="str">
        <f t="shared" si="343"/>
        <v>$75K-$100K</v>
      </c>
    </row>
    <row r="21761" spans="1:5" x14ac:dyDescent="0.3">
      <c r="A21761" s="33" t="s">
        <v>2</v>
      </c>
      <c r="B21761" s="33" t="s">
        <v>53</v>
      </c>
      <c r="C21761" s="33"/>
      <c r="D21761" s="33" t="s">
        <v>268</v>
      </c>
      <c r="E21761" t="str">
        <f t="shared" si="343"/>
        <v>No Data</v>
      </c>
    </row>
    <row r="21762" spans="1:5" x14ac:dyDescent="0.3">
      <c r="A21762" s="33" t="s">
        <v>2</v>
      </c>
      <c r="B21762" s="33" t="s">
        <v>53</v>
      </c>
      <c r="C21762" s="33"/>
      <c r="D21762" s="33" t="s">
        <v>7658</v>
      </c>
      <c r="E21762" t="str">
        <f t="shared" si="343"/>
        <v>No Data</v>
      </c>
    </row>
    <row r="21763" spans="1:5" x14ac:dyDescent="0.3">
      <c r="A21763" s="33" t="s">
        <v>0</v>
      </c>
      <c r="B21763" s="33" t="s">
        <v>53</v>
      </c>
      <c r="C21763" s="33">
        <v>75465</v>
      </c>
      <c r="D21763" s="33" t="s">
        <v>7659</v>
      </c>
      <c r="E21763" t="str">
        <f t="shared" ref="E21763:E21826" si="344">_xlfn.XLOOKUP(C21763,$H$16:$H$21,$G$16:$G$21,,1)</f>
        <v>$75K-$100K</v>
      </c>
    </row>
    <row r="21764" spans="1:5" x14ac:dyDescent="0.3">
      <c r="A21764" s="33" t="s">
        <v>2</v>
      </c>
      <c r="B21764" s="33" t="s">
        <v>53</v>
      </c>
      <c r="C21764" s="33"/>
      <c r="D21764" s="33" t="s">
        <v>799</v>
      </c>
      <c r="E21764" t="str">
        <f t="shared" si="344"/>
        <v>No Data</v>
      </c>
    </row>
    <row r="21765" spans="1:5" x14ac:dyDescent="0.3">
      <c r="A21765" s="33" t="s">
        <v>126</v>
      </c>
      <c r="B21765" s="33" t="s">
        <v>88</v>
      </c>
      <c r="C21765" s="33">
        <v>147500</v>
      </c>
      <c r="D21765" s="33" t="s">
        <v>7660</v>
      </c>
      <c r="E21765" t="str">
        <f t="shared" si="344"/>
        <v>$125K-$200K</v>
      </c>
    </row>
    <row r="21766" spans="1:5" x14ac:dyDescent="0.3">
      <c r="A21766" s="33" t="s">
        <v>52</v>
      </c>
      <c r="B21766" s="33" t="s">
        <v>53</v>
      </c>
      <c r="C21766" s="33">
        <v>69018</v>
      </c>
      <c r="D21766" s="33" t="s">
        <v>7661</v>
      </c>
      <c r="E21766" t="str">
        <f t="shared" si="344"/>
        <v>&lt;$75K</v>
      </c>
    </row>
    <row r="21767" spans="1:5" x14ac:dyDescent="0.3">
      <c r="A21767" s="33" t="s">
        <v>0</v>
      </c>
      <c r="B21767" s="33" t="s">
        <v>53</v>
      </c>
      <c r="C21767" s="33">
        <v>142000</v>
      </c>
      <c r="D21767" s="33" t="s">
        <v>6175</v>
      </c>
      <c r="E21767" t="str">
        <f t="shared" si="344"/>
        <v>$125K-$200K</v>
      </c>
    </row>
    <row r="21768" spans="1:5" x14ac:dyDescent="0.3">
      <c r="A21768" s="33" t="s">
        <v>2</v>
      </c>
      <c r="B21768" s="33" t="s">
        <v>53</v>
      </c>
      <c r="C21768" s="33"/>
      <c r="D21768" s="33" t="s">
        <v>7662</v>
      </c>
      <c r="E21768" t="str">
        <f t="shared" si="344"/>
        <v>No Data</v>
      </c>
    </row>
    <row r="21769" spans="1:5" x14ac:dyDescent="0.3">
      <c r="A21769" s="33" t="s">
        <v>125</v>
      </c>
      <c r="B21769" s="33" t="s">
        <v>53</v>
      </c>
      <c r="C21769" s="33"/>
      <c r="D21769" s="33" t="s">
        <v>7663</v>
      </c>
      <c r="E21769" t="str">
        <f t="shared" si="344"/>
        <v>No Data</v>
      </c>
    </row>
    <row r="21770" spans="1:5" x14ac:dyDescent="0.3">
      <c r="A21770" s="33" t="s">
        <v>128</v>
      </c>
      <c r="B21770" s="33" t="s">
        <v>53</v>
      </c>
      <c r="C21770" s="33">
        <v>160000</v>
      </c>
      <c r="D21770" s="33" t="s">
        <v>221</v>
      </c>
      <c r="E21770" t="str">
        <f t="shared" si="344"/>
        <v>$125K-$200K</v>
      </c>
    </row>
    <row r="21771" spans="1:5" x14ac:dyDescent="0.3">
      <c r="A21771" s="33" t="s">
        <v>128</v>
      </c>
      <c r="B21771" s="33" t="s">
        <v>53</v>
      </c>
      <c r="C21771" s="33"/>
      <c r="D21771" s="33" t="s">
        <v>3999</v>
      </c>
      <c r="E21771" t="str">
        <f t="shared" si="344"/>
        <v>No Data</v>
      </c>
    </row>
    <row r="21772" spans="1:5" x14ac:dyDescent="0.3">
      <c r="A21772" s="33" t="s">
        <v>2</v>
      </c>
      <c r="B21772" s="33" t="s">
        <v>53</v>
      </c>
      <c r="C21772" s="33"/>
      <c r="D21772" s="33" t="s">
        <v>249</v>
      </c>
      <c r="E21772" t="str">
        <f t="shared" si="344"/>
        <v>No Data</v>
      </c>
    </row>
    <row r="21773" spans="1:5" x14ac:dyDescent="0.3">
      <c r="A21773" s="33" t="s">
        <v>0</v>
      </c>
      <c r="B21773" s="33" t="s">
        <v>54</v>
      </c>
      <c r="C21773" s="33"/>
      <c r="D21773" s="33" t="s">
        <v>2326</v>
      </c>
      <c r="E21773" t="str">
        <f t="shared" si="344"/>
        <v>No Data</v>
      </c>
    </row>
    <row r="21774" spans="1:5" x14ac:dyDescent="0.3">
      <c r="A21774" s="33" t="s">
        <v>52</v>
      </c>
      <c r="B21774" s="33" t="s">
        <v>53</v>
      </c>
      <c r="C21774" s="33">
        <v>90000</v>
      </c>
      <c r="D21774" s="33" t="s">
        <v>1024</v>
      </c>
      <c r="E21774" t="str">
        <f t="shared" si="344"/>
        <v>$75K-$100K</v>
      </c>
    </row>
    <row r="21775" spans="1:5" x14ac:dyDescent="0.3">
      <c r="A21775" s="33" t="s">
        <v>2</v>
      </c>
      <c r="B21775" s="33" t="s">
        <v>53</v>
      </c>
      <c r="C21775" s="33">
        <v>95000</v>
      </c>
      <c r="D21775" s="33" t="s">
        <v>265</v>
      </c>
      <c r="E21775" t="str">
        <f t="shared" si="344"/>
        <v>$75K-$100K</v>
      </c>
    </row>
    <row r="21776" spans="1:5" x14ac:dyDescent="0.3">
      <c r="A21776" s="33" t="s">
        <v>0</v>
      </c>
      <c r="B21776" s="33" t="s">
        <v>53</v>
      </c>
      <c r="C21776" s="33">
        <v>115000</v>
      </c>
      <c r="D21776" s="33" t="s">
        <v>3664</v>
      </c>
      <c r="E21776" t="str">
        <f t="shared" si="344"/>
        <v>$100K-$125K</v>
      </c>
    </row>
    <row r="21777" spans="1:5" x14ac:dyDescent="0.3">
      <c r="A21777" s="33" t="s">
        <v>4</v>
      </c>
      <c r="B21777" s="33" t="s">
        <v>68</v>
      </c>
      <c r="C21777" s="33"/>
      <c r="D21777" s="33" t="s">
        <v>7664</v>
      </c>
      <c r="E21777" t="str">
        <f t="shared" si="344"/>
        <v>No Data</v>
      </c>
    </row>
    <row r="21778" spans="1:5" x14ac:dyDescent="0.3">
      <c r="A21778" s="33" t="s">
        <v>0</v>
      </c>
      <c r="B21778" s="33" t="s">
        <v>97</v>
      </c>
      <c r="C21778" s="33"/>
      <c r="D21778" s="33" t="s">
        <v>666</v>
      </c>
      <c r="E21778" t="str">
        <f t="shared" si="344"/>
        <v>No Data</v>
      </c>
    </row>
    <row r="21779" spans="1:5" x14ac:dyDescent="0.3">
      <c r="A21779" s="33" t="s">
        <v>4</v>
      </c>
      <c r="B21779" s="33" t="s">
        <v>53</v>
      </c>
      <c r="C21779" s="33"/>
      <c r="D21779" s="33" t="s">
        <v>374</v>
      </c>
      <c r="E21779" t="str">
        <f t="shared" si="344"/>
        <v>No Data</v>
      </c>
    </row>
    <row r="21780" spans="1:5" x14ac:dyDescent="0.3">
      <c r="A21780" s="33" t="s">
        <v>2</v>
      </c>
      <c r="B21780" s="33" t="s">
        <v>53</v>
      </c>
      <c r="C21780" s="33"/>
      <c r="D21780" s="33" t="s">
        <v>7665</v>
      </c>
      <c r="E21780" t="str">
        <f t="shared" si="344"/>
        <v>No Data</v>
      </c>
    </row>
    <row r="21781" spans="1:5" x14ac:dyDescent="0.3">
      <c r="A21781" s="33" t="s">
        <v>0</v>
      </c>
      <c r="B21781" s="33" t="s">
        <v>53</v>
      </c>
      <c r="C21781" s="33">
        <v>190000</v>
      </c>
      <c r="D21781" s="33" t="s">
        <v>415</v>
      </c>
      <c r="E21781" t="str">
        <f t="shared" si="344"/>
        <v>$125K-$200K</v>
      </c>
    </row>
    <row r="21782" spans="1:5" x14ac:dyDescent="0.3">
      <c r="A21782" s="33" t="s">
        <v>2</v>
      </c>
      <c r="B21782" s="33" t="s">
        <v>53</v>
      </c>
      <c r="C21782" s="33"/>
      <c r="D21782" s="33" t="s">
        <v>7666</v>
      </c>
      <c r="E21782" t="str">
        <f t="shared" si="344"/>
        <v>No Data</v>
      </c>
    </row>
    <row r="21783" spans="1:5" x14ac:dyDescent="0.3">
      <c r="A21783" s="33" t="s">
        <v>2</v>
      </c>
      <c r="B21783" s="33" t="s">
        <v>53</v>
      </c>
      <c r="C21783" s="33">
        <v>94000</v>
      </c>
      <c r="D21783" s="33" t="s">
        <v>2240</v>
      </c>
      <c r="E21783" t="str">
        <f t="shared" si="344"/>
        <v>$75K-$100K</v>
      </c>
    </row>
    <row r="21784" spans="1:5" x14ac:dyDescent="0.3">
      <c r="A21784" s="33" t="s">
        <v>0</v>
      </c>
      <c r="B21784" s="33" t="s">
        <v>53</v>
      </c>
      <c r="C21784" s="33">
        <v>90000</v>
      </c>
      <c r="D21784" s="33" t="s">
        <v>268</v>
      </c>
      <c r="E21784" t="str">
        <f t="shared" si="344"/>
        <v>$75K-$100K</v>
      </c>
    </row>
    <row r="21785" spans="1:5" x14ac:dyDescent="0.3">
      <c r="A21785" s="33" t="s">
        <v>4</v>
      </c>
      <c r="B21785" s="33" t="s">
        <v>53</v>
      </c>
      <c r="C21785" s="33"/>
      <c r="D21785" s="33" t="s">
        <v>3491</v>
      </c>
      <c r="E21785" t="str">
        <f t="shared" si="344"/>
        <v>No Data</v>
      </c>
    </row>
    <row r="21786" spans="1:5" x14ac:dyDescent="0.3">
      <c r="A21786" s="33" t="s">
        <v>2</v>
      </c>
      <c r="B21786" s="33" t="s">
        <v>53</v>
      </c>
      <c r="C21786" s="33">
        <v>72500</v>
      </c>
      <c r="D21786" s="33" t="s">
        <v>7667</v>
      </c>
      <c r="E21786" t="str">
        <f t="shared" si="344"/>
        <v>&lt;$75K</v>
      </c>
    </row>
    <row r="21787" spans="1:5" x14ac:dyDescent="0.3">
      <c r="A21787" s="33" t="s">
        <v>2</v>
      </c>
      <c r="B21787" s="33" t="s">
        <v>53</v>
      </c>
      <c r="C21787" s="33"/>
      <c r="D21787" s="33" t="s">
        <v>2272</v>
      </c>
      <c r="E21787" t="str">
        <f t="shared" si="344"/>
        <v>No Data</v>
      </c>
    </row>
    <row r="21788" spans="1:5" x14ac:dyDescent="0.3">
      <c r="A21788" s="33" t="s">
        <v>2</v>
      </c>
      <c r="B21788" s="33" t="s">
        <v>53</v>
      </c>
      <c r="C21788" s="33">
        <v>103600</v>
      </c>
      <c r="D21788" s="33" t="s">
        <v>3851</v>
      </c>
      <c r="E21788" t="str">
        <f t="shared" si="344"/>
        <v>$100K-$125K</v>
      </c>
    </row>
    <row r="21789" spans="1:5" x14ac:dyDescent="0.3">
      <c r="A21789" s="33" t="s">
        <v>2</v>
      </c>
      <c r="B21789" s="33" t="s">
        <v>88</v>
      </c>
      <c r="C21789" s="33">
        <v>111175</v>
      </c>
      <c r="D21789" s="33" t="s">
        <v>811</v>
      </c>
      <c r="E21789" t="str">
        <f t="shared" si="344"/>
        <v>$100K-$125K</v>
      </c>
    </row>
    <row r="21790" spans="1:5" x14ac:dyDescent="0.3">
      <c r="A21790" s="33" t="s">
        <v>2</v>
      </c>
      <c r="B21790" s="33" t="s">
        <v>53</v>
      </c>
      <c r="C21790" s="33"/>
      <c r="D21790" s="33" t="s">
        <v>833</v>
      </c>
      <c r="E21790" t="str">
        <f t="shared" si="344"/>
        <v>No Data</v>
      </c>
    </row>
    <row r="21791" spans="1:5" x14ac:dyDescent="0.3">
      <c r="A21791" s="33" t="s">
        <v>2</v>
      </c>
      <c r="B21791" s="33" t="s">
        <v>53</v>
      </c>
      <c r="C21791" s="33">
        <v>80500</v>
      </c>
      <c r="D21791" s="33" t="s">
        <v>2026</v>
      </c>
      <c r="E21791" t="str">
        <f t="shared" si="344"/>
        <v>$75K-$100K</v>
      </c>
    </row>
    <row r="21792" spans="1:5" x14ac:dyDescent="0.3">
      <c r="A21792" s="33" t="s">
        <v>52</v>
      </c>
      <c r="B21792" s="33" t="s">
        <v>68</v>
      </c>
      <c r="C21792" s="33">
        <v>63000</v>
      </c>
      <c r="D21792" s="33" t="s">
        <v>6938</v>
      </c>
      <c r="E21792" t="str">
        <f t="shared" si="344"/>
        <v>&lt;$75K</v>
      </c>
    </row>
    <row r="21793" spans="1:5" x14ac:dyDescent="0.3">
      <c r="A21793" s="33" t="s">
        <v>0</v>
      </c>
      <c r="B21793" s="33" t="s">
        <v>54</v>
      </c>
      <c r="C21793" s="33">
        <v>172000</v>
      </c>
      <c r="D21793" s="33" t="s">
        <v>503</v>
      </c>
      <c r="E21793" t="str">
        <f t="shared" si="344"/>
        <v>$125K-$200K</v>
      </c>
    </row>
    <row r="21794" spans="1:5" x14ac:dyDescent="0.3">
      <c r="A21794" s="33" t="s">
        <v>0</v>
      </c>
      <c r="B21794" s="33" t="s">
        <v>53</v>
      </c>
      <c r="C21794" s="33"/>
      <c r="D21794" s="33" t="s">
        <v>7668</v>
      </c>
      <c r="E21794" t="str">
        <f t="shared" si="344"/>
        <v>No Data</v>
      </c>
    </row>
    <row r="21795" spans="1:5" x14ac:dyDescent="0.3">
      <c r="A21795" s="33" t="s">
        <v>0</v>
      </c>
      <c r="B21795" s="33" t="s">
        <v>53</v>
      </c>
      <c r="C21795" s="33"/>
      <c r="D21795" s="33" t="s">
        <v>879</v>
      </c>
      <c r="E21795" t="str">
        <f t="shared" si="344"/>
        <v>No Data</v>
      </c>
    </row>
    <row r="21796" spans="1:5" x14ac:dyDescent="0.3">
      <c r="A21796" s="33" t="s">
        <v>2</v>
      </c>
      <c r="B21796" s="33" t="s">
        <v>53</v>
      </c>
      <c r="C21796" s="33">
        <v>151500</v>
      </c>
      <c r="D21796" s="33" t="s">
        <v>2801</v>
      </c>
      <c r="E21796" t="str">
        <f t="shared" si="344"/>
        <v>$125K-$200K</v>
      </c>
    </row>
    <row r="21797" spans="1:5" x14ac:dyDescent="0.3">
      <c r="A21797" s="33" t="s">
        <v>128</v>
      </c>
      <c r="B21797" s="33" t="s">
        <v>53</v>
      </c>
      <c r="C21797" s="33"/>
      <c r="D21797" s="33" t="s">
        <v>406</v>
      </c>
      <c r="E21797" t="str">
        <f t="shared" si="344"/>
        <v>No Data</v>
      </c>
    </row>
    <row r="21798" spans="1:5" x14ac:dyDescent="0.3">
      <c r="A21798" s="33" t="s">
        <v>125</v>
      </c>
      <c r="B21798" s="33" t="s">
        <v>53</v>
      </c>
      <c r="C21798" s="33">
        <v>106000</v>
      </c>
      <c r="D21798" s="33" t="s">
        <v>520</v>
      </c>
      <c r="E21798" t="str">
        <f t="shared" si="344"/>
        <v>$100K-$125K</v>
      </c>
    </row>
    <row r="21799" spans="1:5" x14ac:dyDescent="0.3">
      <c r="A21799" s="33" t="s">
        <v>4</v>
      </c>
      <c r="B21799" s="33" t="s">
        <v>53</v>
      </c>
      <c r="C21799" s="33">
        <v>195000</v>
      </c>
      <c r="D21799" s="33" t="s">
        <v>265</v>
      </c>
      <c r="E21799" t="str">
        <f t="shared" si="344"/>
        <v>$125K-$200K</v>
      </c>
    </row>
    <row r="21800" spans="1:5" x14ac:dyDescent="0.3">
      <c r="A21800" s="33" t="s">
        <v>0</v>
      </c>
      <c r="B21800" s="33" t="s">
        <v>53</v>
      </c>
      <c r="C21800" s="33">
        <v>122538</v>
      </c>
      <c r="D21800" s="33" t="s">
        <v>7669</v>
      </c>
      <c r="E21800" t="str">
        <f t="shared" si="344"/>
        <v>$100K-$125K</v>
      </c>
    </row>
    <row r="21801" spans="1:5" x14ac:dyDescent="0.3">
      <c r="A21801" s="33" t="s">
        <v>2</v>
      </c>
      <c r="B21801" s="33" t="s">
        <v>53</v>
      </c>
      <c r="C21801" s="33">
        <v>95700</v>
      </c>
      <c r="D21801" s="33" t="s">
        <v>609</v>
      </c>
      <c r="E21801" t="str">
        <f t="shared" si="344"/>
        <v>$75K-$100K</v>
      </c>
    </row>
    <row r="21802" spans="1:5" x14ac:dyDescent="0.3">
      <c r="A21802" s="33" t="s">
        <v>4</v>
      </c>
      <c r="B21802" s="33" t="s">
        <v>97</v>
      </c>
      <c r="C21802" s="33">
        <v>133500</v>
      </c>
      <c r="D21802" s="33" t="s">
        <v>7670</v>
      </c>
      <c r="E21802" t="str">
        <f t="shared" si="344"/>
        <v>$125K-$200K</v>
      </c>
    </row>
    <row r="21803" spans="1:5" x14ac:dyDescent="0.3">
      <c r="A21803" s="33" t="s">
        <v>0</v>
      </c>
      <c r="B21803" s="33" t="s">
        <v>53</v>
      </c>
      <c r="C21803" s="33">
        <v>82500</v>
      </c>
      <c r="D21803" s="33" t="s">
        <v>457</v>
      </c>
      <c r="E21803" t="str">
        <f t="shared" si="344"/>
        <v>$75K-$100K</v>
      </c>
    </row>
    <row r="21804" spans="1:5" x14ac:dyDescent="0.3">
      <c r="A21804" s="33" t="s">
        <v>126</v>
      </c>
      <c r="B21804" s="33" t="s">
        <v>69</v>
      </c>
      <c r="C21804" s="33">
        <v>155500</v>
      </c>
      <c r="D21804" s="33" t="s">
        <v>5191</v>
      </c>
      <c r="E21804" t="str">
        <f t="shared" si="344"/>
        <v>$125K-$200K</v>
      </c>
    </row>
    <row r="21805" spans="1:5" x14ac:dyDescent="0.3">
      <c r="A21805" s="33" t="s">
        <v>2</v>
      </c>
      <c r="B21805" s="33" t="s">
        <v>53</v>
      </c>
      <c r="C21805" s="33"/>
      <c r="D21805" s="33" t="s">
        <v>7671</v>
      </c>
      <c r="E21805" t="str">
        <f t="shared" si="344"/>
        <v>No Data</v>
      </c>
    </row>
    <row r="21806" spans="1:5" x14ac:dyDescent="0.3">
      <c r="A21806" s="33" t="s">
        <v>52</v>
      </c>
      <c r="B21806" s="33" t="s">
        <v>53</v>
      </c>
      <c r="C21806" s="33"/>
      <c r="D21806" s="33" t="s">
        <v>350</v>
      </c>
      <c r="E21806" t="str">
        <f t="shared" si="344"/>
        <v>No Data</v>
      </c>
    </row>
    <row r="21807" spans="1:5" x14ac:dyDescent="0.3">
      <c r="A21807" s="33" t="s">
        <v>0</v>
      </c>
      <c r="B21807" s="33" t="s">
        <v>53</v>
      </c>
      <c r="C21807" s="33"/>
      <c r="D21807" s="33" t="s">
        <v>1126</v>
      </c>
      <c r="E21807" t="str">
        <f t="shared" si="344"/>
        <v>No Data</v>
      </c>
    </row>
    <row r="21808" spans="1:5" x14ac:dyDescent="0.3">
      <c r="A21808" s="33" t="s">
        <v>2</v>
      </c>
      <c r="B21808" s="33" t="s">
        <v>53</v>
      </c>
      <c r="C21808" s="33"/>
      <c r="D21808" s="33" t="s">
        <v>268</v>
      </c>
      <c r="E21808" t="str">
        <f t="shared" si="344"/>
        <v>No Data</v>
      </c>
    </row>
    <row r="21809" spans="1:5" x14ac:dyDescent="0.3">
      <c r="A21809" s="33" t="s">
        <v>2</v>
      </c>
      <c r="B21809" s="33" t="s">
        <v>53</v>
      </c>
      <c r="C21809" s="33">
        <v>75000</v>
      </c>
      <c r="D21809" s="33" t="s">
        <v>520</v>
      </c>
      <c r="E21809" t="str">
        <f t="shared" si="344"/>
        <v>&lt;$75K</v>
      </c>
    </row>
    <row r="21810" spans="1:5" x14ac:dyDescent="0.3">
      <c r="A21810" s="33" t="s">
        <v>2</v>
      </c>
      <c r="B21810" s="33" t="s">
        <v>53</v>
      </c>
      <c r="C21810" s="33">
        <v>125000</v>
      </c>
      <c r="D21810" s="33" t="s">
        <v>7672</v>
      </c>
      <c r="E21810" t="str">
        <f t="shared" si="344"/>
        <v>$100K-$125K</v>
      </c>
    </row>
    <row r="21811" spans="1:5" x14ac:dyDescent="0.3">
      <c r="A21811" s="33" t="s">
        <v>0</v>
      </c>
      <c r="B21811" s="33" t="s">
        <v>54</v>
      </c>
      <c r="C21811" s="33">
        <v>119550</v>
      </c>
      <c r="D21811" s="33" t="s">
        <v>299</v>
      </c>
      <c r="E21811" t="str">
        <f t="shared" si="344"/>
        <v>$100K-$125K</v>
      </c>
    </row>
    <row r="21812" spans="1:5" x14ac:dyDescent="0.3">
      <c r="A21812" s="33" t="s">
        <v>2</v>
      </c>
      <c r="B21812" s="33" t="s">
        <v>53</v>
      </c>
      <c r="C21812" s="33"/>
      <c r="D21812" s="33" t="s">
        <v>7673</v>
      </c>
      <c r="E21812" t="str">
        <f t="shared" si="344"/>
        <v>No Data</v>
      </c>
    </row>
    <row r="21813" spans="1:5" x14ac:dyDescent="0.3">
      <c r="A21813" s="33" t="s">
        <v>2</v>
      </c>
      <c r="B21813" s="33" t="s">
        <v>53</v>
      </c>
      <c r="C21813" s="33">
        <v>120000</v>
      </c>
      <c r="D21813" s="33" t="s">
        <v>1455</v>
      </c>
      <c r="E21813" t="str">
        <f t="shared" si="344"/>
        <v>$100K-$125K</v>
      </c>
    </row>
    <row r="21814" spans="1:5" x14ac:dyDescent="0.3">
      <c r="A21814" s="33" t="s">
        <v>2</v>
      </c>
      <c r="B21814" s="33" t="s">
        <v>53</v>
      </c>
      <c r="C21814" s="33">
        <v>115575</v>
      </c>
      <c r="D21814" s="33" t="s">
        <v>367</v>
      </c>
      <c r="E21814" t="str">
        <f t="shared" si="344"/>
        <v>$100K-$125K</v>
      </c>
    </row>
    <row r="21815" spans="1:5" x14ac:dyDescent="0.3">
      <c r="A21815" s="33" t="s">
        <v>125</v>
      </c>
      <c r="B21815" s="33" t="s">
        <v>53</v>
      </c>
      <c r="C21815" s="33">
        <v>112500</v>
      </c>
      <c r="D21815" s="33" t="s">
        <v>7674</v>
      </c>
      <c r="E21815" t="str">
        <f t="shared" si="344"/>
        <v>$100K-$125K</v>
      </c>
    </row>
    <row r="21816" spans="1:5" x14ac:dyDescent="0.3">
      <c r="A21816" s="33" t="s">
        <v>52</v>
      </c>
      <c r="B21816" s="33" t="s">
        <v>53</v>
      </c>
      <c r="C21816" s="33">
        <v>50000</v>
      </c>
      <c r="D21816" s="33" t="s">
        <v>7675</v>
      </c>
      <c r="E21816" t="str">
        <f t="shared" si="344"/>
        <v>&lt;$75K</v>
      </c>
    </row>
    <row r="21817" spans="1:5" x14ac:dyDescent="0.3">
      <c r="A21817" s="33" t="s">
        <v>129</v>
      </c>
      <c r="B21817" s="33" t="s">
        <v>72</v>
      </c>
      <c r="C21817" s="33">
        <v>89100</v>
      </c>
      <c r="D21817" s="33" t="s">
        <v>7676</v>
      </c>
      <c r="E21817" t="str">
        <f t="shared" si="344"/>
        <v>$75K-$100K</v>
      </c>
    </row>
    <row r="21818" spans="1:5" x14ac:dyDescent="0.3">
      <c r="A21818" s="33" t="s">
        <v>128</v>
      </c>
      <c r="B21818" s="33" t="s">
        <v>54</v>
      </c>
      <c r="C21818" s="33">
        <v>172500</v>
      </c>
      <c r="D21818" s="33" t="s">
        <v>743</v>
      </c>
      <c r="E21818" t="str">
        <f t="shared" si="344"/>
        <v>$125K-$200K</v>
      </c>
    </row>
    <row r="21819" spans="1:5" x14ac:dyDescent="0.3">
      <c r="A21819" s="33" t="s">
        <v>4</v>
      </c>
      <c r="B21819" s="33" t="s">
        <v>53</v>
      </c>
      <c r="C21819" s="33"/>
      <c r="D21819" s="33" t="s">
        <v>7677</v>
      </c>
      <c r="E21819" t="str">
        <f t="shared" si="344"/>
        <v>No Data</v>
      </c>
    </row>
    <row r="21820" spans="1:5" x14ac:dyDescent="0.3">
      <c r="A21820" s="33" t="s">
        <v>2</v>
      </c>
      <c r="B21820" s="33" t="s">
        <v>53</v>
      </c>
      <c r="C21820" s="33"/>
      <c r="D21820" s="33" t="s">
        <v>230</v>
      </c>
      <c r="E21820" t="str">
        <f t="shared" si="344"/>
        <v>No Data</v>
      </c>
    </row>
    <row r="21821" spans="1:5" x14ac:dyDescent="0.3">
      <c r="A21821" s="33" t="s">
        <v>0</v>
      </c>
      <c r="B21821" s="33" t="s">
        <v>53</v>
      </c>
      <c r="C21821" s="33">
        <v>228000</v>
      </c>
      <c r="D21821" s="33" t="s">
        <v>217</v>
      </c>
      <c r="E21821" t="str">
        <f t="shared" si="344"/>
        <v>&gt;$200K</v>
      </c>
    </row>
    <row r="21822" spans="1:5" x14ac:dyDescent="0.3">
      <c r="A21822" s="33" t="s">
        <v>0</v>
      </c>
      <c r="B21822" s="33" t="s">
        <v>53</v>
      </c>
      <c r="C21822" s="33">
        <v>134000</v>
      </c>
      <c r="D21822" s="33" t="s">
        <v>516</v>
      </c>
      <c r="E21822" t="str">
        <f t="shared" si="344"/>
        <v>$125K-$200K</v>
      </c>
    </row>
    <row r="21823" spans="1:5" x14ac:dyDescent="0.3">
      <c r="A21823" s="33" t="s">
        <v>2</v>
      </c>
      <c r="B21823" s="33" t="s">
        <v>53</v>
      </c>
      <c r="C21823" s="33"/>
      <c r="D21823" s="33" t="s">
        <v>7678</v>
      </c>
      <c r="E21823" t="str">
        <f t="shared" si="344"/>
        <v>No Data</v>
      </c>
    </row>
    <row r="21824" spans="1:5" x14ac:dyDescent="0.3">
      <c r="A21824" s="33" t="s">
        <v>2</v>
      </c>
      <c r="B21824" s="33" t="s">
        <v>110</v>
      </c>
      <c r="C21824" s="33">
        <v>89100</v>
      </c>
      <c r="D21824" s="33" t="s">
        <v>3729</v>
      </c>
      <c r="E21824" t="str">
        <f t="shared" si="344"/>
        <v>$75K-$100K</v>
      </c>
    </row>
    <row r="21825" spans="1:5" x14ac:dyDescent="0.3">
      <c r="A21825" s="33" t="s">
        <v>4</v>
      </c>
      <c r="B21825" s="33" t="s">
        <v>53</v>
      </c>
      <c r="C21825" s="33"/>
      <c r="D21825" s="33" t="s">
        <v>232</v>
      </c>
      <c r="E21825" t="str">
        <f t="shared" si="344"/>
        <v>No Data</v>
      </c>
    </row>
    <row r="21826" spans="1:5" x14ac:dyDescent="0.3">
      <c r="A21826" s="33" t="s">
        <v>0</v>
      </c>
      <c r="B21826" s="33" t="s">
        <v>53</v>
      </c>
      <c r="C21826" s="33">
        <v>282500</v>
      </c>
      <c r="D21826" s="33" t="s">
        <v>2402</v>
      </c>
      <c r="E21826" t="str">
        <f t="shared" si="344"/>
        <v>&gt;$200K</v>
      </c>
    </row>
    <row r="21827" spans="1:5" x14ac:dyDescent="0.3">
      <c r="A21827" s="33" t="s">
        <v>2</v>
      </c>
      <c r="B21827" s="33" t="s">
        <v>53</v>
      </c>
      <c r="C21827" s="33">
        <v>97500</v>
      </c>
      <c r="D21827" s="33" t="s">
        <v>559</v>
      </c>
      <c r="E21827" t="str">
        <f t="shared" ref="E21827:E21890" si="345">_xlfn.XLOOKUP(C21827,$H$16:$H$21,$G$16:$G$21,,1)</f>
        <v>$75K-$100K</v>
      </c>
    </row>
    <row r="21828" spans="1:5" x14ac:dyDescent="0.3">
      <c r="A21828" s="33" t="s">
        <v>2</v>
      </c>
      <c r="B21828" s="33" t="s">
        <v>53</v>
      </c>
      <c r="C21828" s="33"/>
      <c r="D21828" s="33" t="s">
        <v>2203</v>
      </c>
      <c r="E21828" t="str">
        <f t="shared" si="345"/>
        <v>No Data</v>
      </c>
    </row>
    <row r="21829" spans="1:5" x14ac:dyDescent="0.3">
      <c r="A21829" s="33" t="s">
        <v>2</v>
      </c>
      <c r="B21829" s="33" t="s">
        <v>53</v>
      </c>
      <c r="C21829" s="33">
        <v>60000</v>
      </c>
      <c r="D21829" s="33" t="s">
        <v>6471</v>
      </c>
      <c r="E21829" t="str">
        <f t="shared" si="345"/>
        <v>&lt;$75K</v>
      </c>
    </row>
    <row r="21830" spans="1:5" x14ac:dyDescent="0.3">
      <c r="A21830" s="33" t="s">
        <v>2</v>
      </c>
      <c r="B21830" s="33" t="s">
        <v>53</v>
      </c>
      <c r="C21830" s="33"/>
      <c r="D21830" s="33" t="s">
        <v>7679</v>
      </c>
      <c r="E21830" t="str">
        <f t="shared" si="345"/>
        <v>No Data</v>
      </c>
    </row>
    <row r="21831" spans="1:5" x14ac:dyDescent="0.3">
      <c r="A21831" s="33" t="s">
        <v>128</v>
      </c>
      <c r="B21831" s="33" t="s">
        <v>95</v>
      </c>
      <c r="C21831" s="33">
        <v>157500</v>
      </c>
      <c r="D21831" s="33" t="s">
        <v>6144</v>
      </c>
      <c r="E21831" t="str">
        <f t="shared" si="345"/>
        <v>$125K-$200K</v>
      </c>
    </row>
    <row r="21832" spans="1:5" x14ac:dyDescent="0.3">
      <c r="A21832" s="33" t="s">
        <v>2</v>
      </c>
      <c r="B21832" s="33" t="s">
        <v>54</v>
      </c>
      <c r="C21832" s="33">
        <v>60000</v>
      </c>
      <c r="D21832" s="33" t="s">
        <v>7680</v>
      </c>
      <c r="E21832" t="str">
        <f t="shared" si="345"/>
        <v>&lt;$75K</v>
      </c>
    </row>
    <row r="21833" spans="1:5" x14ac:dyDescent="0.3">
      <c r="A21833" s="33" t="s">
        <v>4</v>
      </c>
      <c r="B21833" s="33" t="s">
        <v>88</v>
      </c>
      <c r="C21833" s="33">
        <v>79200</v>
      </c>
      <c r="D21833" s="33" t="s">
        <v>426</v>
      </c>
      <c r="E21833" t="str">
        <f t="shared" si="345"/>
        <v>$75K-$100K</v>
      </c>
    </row>
    <row r="21834" spans="1:5" x14ac:dyDescent="0.3">
      <c r="A21834" s="33" t="s">
        <v>2</v>
      </c>
      <c r="B21834" s="33" t="s">
        <v>53</v>
      </c>
      <c r="C21834" s="33"/>
      <c r="D21834" s="33" t="s">
        <v>7681</v>
      </c>
      <c r="E21834" t="str">
        <f t="shared" si="345"/>
        <v>No Data</v>
      </c>
    </row>
    <row r="21835" spans="1:5" x14ac:dyDescent="0.3">
      <c r="A21835" s="33" t="s">
        <v>2</v>
      </c>
      <c r="B21835" s="33" t="s">
        <v>53</v>
      </c>
      <c r="C21835" s="33"/>
      <c r="D21835" s="33" t="s">
        <v>3471</v>
      </c>
      <c r="E21835" t="str">
        <f t="shared" si="345"/>
        <v>No Data</v>
      </c>
    </row>
    <row r="21836" spans="1:5" x14ac:dyDescent="0.3">
      <c r="A21836" s="33" t="s">
        <v>0</v>
      </c>
      <c r="B21836" s="33" t="s">
        <v>53</v>
      </c>
      <c r="C21836" s="33">
        <v>98496</v>
      </c>
      <c r="D21836" s="33" t="s">
        <v>632</v>
      </c>
      <c r="E21836" t="str">
        <f t="shared" si="345"/>
        <v>$75K-$100K</v>
      </c>
    </row>
    <row r="21837" spans="1:5" x14ac:dyDescent="0.3">
      <c r="A21837" s="33" t="s">
        <v>2</v>
      </c>
      <c r="B21837" s="33" t="s">
        <v>53</v>
      </c>
      <c r="C21837" s="33">
        <v>133000</v>
      </c>
      <c r="D21837" s="33" t="s">
        <v>2808</v>
      </c>
      <c r="E21837" t="str">
        <f t="shared" si="345"/>
        <v>$125K-$200K</v>
      </c>
    </row>
    <row r="21838" spans="1:5" x14ac:dyDescent="0.3">
      <c r="A21838" s="33" t="s">
        <v>1</v>
      </c>
      <c r="B21838" s="33" t="s">
        <v>69</v>
      </c>
      <c r="C21838" s="33">
        <v>224500</v>
      </c>
      <c r="D21838" s="33" t="s">
        <v>4122</v>
      </c>
      <c r="E21838" t="str">
        <f t="shared" si="345"/>
        <v>&gt;$200K</v>
      </c>
    </row>
    <row r="21839" spans="1:5" x14ac:dyDescent="0.3">
      <c r="A21839" s="33" t="s">
        <v>0</v>
      </c>
      <c r="B21839" s="33" t="s">
        <v>53</v>
      </c>
      <c r="C21839" s="33">
        <v>226500</v>
      </c>
      <c r="D21839" s="33" t="s">
        <v>3908</v>
      </c>
      <c r="E21839" t="str">
        <f t="shared" si="345"/>
        <v>&gt;$200K</v>
      </c>
    </row>
    <row r="21840" spans="1:5" x14ac:dyDescent="0.3">
      <c r="A21840" s="33" t="s">
        <v>2</v>
      </c>
      <c r="B21840" s="33" t="s">
        <v>53</v>
      </c>
      <c r="C21840" s="33"/>
      <c r="D21840" s="33" t="s">
        <v>7682</v>
      </c>
      <c r="E21840" t="str">
        <f t="shared" si="345"/>
        <v>No Data</v>
      </c>
    </row>
    <row r="21841" spans="1:5" x14ac:dyDescent="0.3">
      <c r="A21841" s="33" t="s">
        <v>2</v>
      </c>
      <c r="B21841" s="33" t="s">
        <v>53</v>
      </c>
      <c r="C21841" s="33"/>
      <c r="D21841" s="33" t="s">
        <v>1028</v>
      </c>
      <c r="E21841" t="str">
        <f t="shared" si="345"/>
        <v>No Data</v>
      </c>
    </row>
    <row r="21842" spans="1:5" x14ac:dyDescent="0.3">
      <c r="A21842" s="33" t="s">
        <v>2</v>
      </c>
      <c r="B21842" s="33" t="s">
        <v>53</v>
      </c>
      <c r="C21842" s="33">
        <v>167500</v>
      </c>
      <c r="D21842" s="33" t="s">
        <v>7683</v>
      </c>
      <c r="E21842" t="str">
        <f t="shared" si="345"/>
        <v>$125K-$200K</v>
      </c>
    </row>
    <row r="21843" spans="1:5" x14ac:dyDescent="0.3">
      <c r="A21843" s="33" t="s">
        <v>0</v>
      </c>
      <c r="B21843" s="33" t="s">
        <v>53</v>
      </c>
      <c r="C21843" s="33">
        <v>150000</v>
      </c>
      <c r="D21843" s="33" t="s">
        <v>232</v>
      </c>
      <c r="E21843" t="str">
        <f t="shared" si="345"/>
        <v>$125K-$200K</v>
      </c>
    </row>
    <row r="21844" spans="1:5" x14ac:dyDescent="0.3">
      <c r="A21844" s="33" t="s">
        <v>0</v>
      </c>
      <c r="B21844" s="33" t="s">
        <v>69</v>
      </c>
      <c r="C21844" s="33">
        <v>157500</v>
      </c>
      <c r="D21844" s="33" t="s">
        <v>211</v>
      </c>
      <c r="E21844" t="str">
        <f t="shared" si="345"/>
        <v>$125K-$200K</v>
      </c>
    </row>
    <row r="21845" spans="1:5" x14ac:dyDescent="0.3">
      <c r="A21845" s="33" t="s">
        <v>4</v>
      </c>
      <c r="B21845" s="33" t="s">
        <v>54</v>
      </c>
      <c r="C21845" s="33"/>
      <c r="D21845" s="33" t="s">
        <v>7684</v>
      </c>
      <c r="E21845" t="str">
        <f t="shared" si="345"/>
        <v>No Data</v>
      </c>
    </row>
    <row r="21846" spans="1:5" x14ac:dyDescent="0.3">
      <c r="A21846" s="33" t="s">
        <v>4</v>
      </c>
      <c r="B21846" s="33" t="s">
        <v>53</v>
      </c>
      <c r="C21846" s="33"/>
      <c r="D21846" s="33" t="s">
        <v>3861</v>
      </c>
      <c r="E21846" t="str">
        <f t="shared" si="345"/>
        <v>No Data</v>
      </c>
    </row>
    <row r="21847" spans="1:5" x14ac:dyDescent="0.3">
      <c r="A21847" s="33" t="s">
        <v>2</v>
      </c>
      <c r="B21847" s="33" t="s">
        <v>53</v>
      </c>
      <c r="C21847" s="33">
        <v>79968</v>
      </c>
      <c r="D21847" s="33" t="s">
        <v>7685</v>
      </c>
      <c r="E21847" t="str">
        <f t="shared" si="345"/>
        <v>$75K-$100K</v>
      </c>
    </row>
    <row r="21848" spans="1:5" x14ac:dyDescent="0.3">
      <c r="A21848" s="33" t="s">
        <v>0</v>
      </c>
      <c r="B21848" s="33" t="s">
        <v>88</v>
      </c>
      <c r="C21848" s="33">
        <v>157500</v>
      </c>
      <c r="D21848" s="33" t="s">
        <v>924</v>
      </c>
      <c r="E21848" t="str">
        <f t="shared" si="345"/>
        <v>$125K-$200K</v>
      </c>
    </row>
    <row r="21849" spans="1:5" x14ac:dyDescent="0.3">
      <c r="A21849" s="33" t="s">
        <v>52</v>
      </c>
      <c r="B21849" s="33" t="s">
        <v>53</v>
      </c>
      <c r="C21849" s="33">
        <v>135000</v>
      </c>
      <c r="D21849" s="33" t="s">
        <v>7686</v>
      </c>
      <c r="E21849" t="str">
        <f t="shared" si="345"/>
        <v>$125K-$200K</v>
      </c>
    </row>
    <row r="21850" spans="1:5" x14ac:dyDescent="0.3">
      <c r="A21850" s="33" t="s">
        <v>2</v>
      </c>
      <c r="B21850" s="33" t="s">
        <v>53</v>
      </c>
      <c r="C21850" s="33">
        <v>127500</v>
      </c>
      <c r="D21850" s="33" t="s">
        <v>299</v>
      </c>
      <c r="E21850" t="str">
        <f t="shared" si="345"/>
        <v>$125K-$200K</v>
      </c>
    </row>
    <row r="21851" spans="1:5" x14ac:dyDescent="0.3">
      <c r="A21851" s="33" t="s">
        <v>2</v>
      </c>
      <c r="B21851" s="33" t="s">
        <v>53</v>
      </c>
      <c r="C21851" s="33">
        <v>115000</v>
      </c>
      <c r="D21851" s="33" t="s">
        <v>427</v>
      </c>
      <c r="E21851" t="str">
        <f t="shared" si="345"/>
        <v>$100K-$125K</v>
      </c>
    </row>
    <row r="21852" spans="1:5" x14ac:dyDescent="0.3">
      <c r="A21852" s="33" t="s">
        <v>2</v>
      </c>
      <c r="B21852" s="33" t="s">
        <v>53</v>
      </c>
      <c r="C21852" s="33"/>
      <c r="D21852" s="33" t="s">
        <v>268</v>
      </c>
      <c r="E21852" t="str">
        <f t="shared" si="345"/>
        <v>No Data</v>
      </c>
    </row>
    <row r="21853" spans="1:5" x14ac:dyDescent="0.3">
      <c r="A21853" s="33" t="s">
        <v>1</v>
      </c>
      <c r="B21853" s="33" t="s">
        <v>98</v>
      </c>
      <c r="C21853" s="33">
        <v>89100</v>
      </c>
      <c r="D21853" s="33" t="s">
        <v>7687</v>
      </c>
      <c r="E21853" t="str">
        <f t="shared" si="345"/>
        <v>$75K-$100K</v>
      </c>
    </row>
    <row r="21854" spans="1:5" x14ac:dyDescent="0.3">
      <c r="A21854" s="33" t="s">
        <v>0</v>
      </c>
      <c r="B21854" s="33" t="s">
        <v>53</v>
      </c>
      <c r="C21854" s="33">
        <v>167500</v>
      </c>
      <c r="D21854" s="33" t="s">
        <v>431</v>
      </c>
      <c r="E21854" t="str">
        <f t="shared" si="345"/>
        <v>$125K-$200K</v>
      </c>
    </row>
    <row r="21855" spans="1:5" x14ac:dyDescent="0.3">
      <c r="A21855" s="33" t="s">
        <v>0</v>
      </c>
      <c r="B21855" s="33" t="s">
        <v>53</v>
      </c>
      <c r="C21855" s="33">
        <v>167375</v>
      </c>
      <c r="D21855" s="33" t="s">
        <v>1657</v>
      </c>
      <c r="E21855" t="str">
        <f t="shared" si="345"/>
        <v>$125K-$200K</v>
      </c>
    </row>
    <row r="21856" spans="1:5" x14ac:dyDescent="0.3">
      <c r="A21856" s="33" t="s">
        <v>2</v>
      </c>
      <c r="B21856" s="33" t="s">
        <v>53</v>
      </c>
      <c r="C21856" s="33"/>
      <c r="D21856" s="33" t="s">
        <v>7688</v>
      </c>
      <c r="E21856" t="str">
        <f t="shared" si="345"/>
        <v>No Data</v>
      </c>
    </row>
    <row r="21857" spans="1:5" x14ac:dyDescent="0.3">
      <c r="A21857" s="33" t="s">
        <v>2</v>
      </c>
      <c r="B21857" s="33" t="s">
        <v>69</v>
      </c>
      <c r="C21857" s="33">
        <v>111175</v>
      </c>
      <c r="D21857" s="33" t="s">
        <v>7689</v>
      </c>
      <c r="E21857" t="str">
        <f t="shared" si="345"/>
        <v>$100K-$125K</v>
      </c>
    </row>
    <row r="21858" spans="1:5" x14ac:dyDescent="0.3">
      <c r="A21858" s="33" t="s">
        <v>125</v>
      </c>
      <c r="B21858" s="33" t="s">
        <v>53</v>
      </c>
      <c r="C21858" s="33"/>
      <c r="D21858" s="33" t="s">
        <v>7690</v>
      </c>
      <c r="E21858" t="str">
        <f t="shared" si="345"/>
        <v>No Data</v>
      </c>
    </row>
    <row r="21859" spans="1:5" x14ac:dyDescent="0.3">
      <c r="A21859" s="33" t="s">
        <v>0</v>
      </c>
      <c r="B21859" s="33" t="s">
        <v>53</v>
      </c>
      <c r="C21859" s="33">
        <v>198500</v>
      </c>
      <c r="D21859" s="33" t="s">
        <v>431</v>
      </c>
      <c r="E21859" t="str">
        <f t="shared" si="345"/>
        <v>$125K-$200K</v>
      </c>
    </row>
    <row r="21860" spans="1:5" x14ac:dyDescent="0.3">
      <c r="A21860" s="33" t="s">
        <v>0</v>
      </c>
      <c r="B21860" s="33" t="s">
        <v>53</v>
      </c>
      <c r="C21860" s="33"/>
      <c r="D21860" s="33" t="s">
        <v>7691</v>
      </c>
      <c r="E21860" t="str">
        <f t="shared" si="345"/>
        <v>No Data</v>
      </c>
    </row>
    <row r="21861" spans="1:5" x14ac:dyDescent="0.3">
      <c r="A21861" s="33" t="s">
        <v>126</v>
      </c>
      <c r="B21861" s="33" t="s">
        <v>53</v>
      </c>
      <c r="C21861" s="33">
        <v>140000</v>
      </c>
      <c r="D21861" s="33" t="s">
        <v>7583</v>
      </c>
      <c r="E21861" t="str">
        <f t="shared" si="345"/>
        <v>$125K-$200K</v>
      </c>
    </row>
    <row r="21862" spans="1:5" x14ac:dyDescent="0.3">
      <c r="A21862" s="33" t="s">
        <v>4</v>
      </c>
      <c r="B21862" s="33" t="s">
        <v>81</v>
      </c>
      <c r="C21862" s="33">
        <v>90000</v>
      </c>
      <c r="D21862" s="33" t="s">
        <v>6169</v>
      </c>
      <c r="E21862" t="str">
        <f t="shared" si="345"/>
        <v>$75K-$100K</v>
      </c>
    </row>
    <row r="21863" spans="1:5" x14ac:dyDescent="0.3">
      <c r="A21863" s="33" t="s">
        <v>0</v>
      </c>
      <c r="B21863" s="33" t="s">
        <v>53</v>
      </c>
      <c r="C21863" s="33">
        <v>65000</v>
      </c>
      <c r="D21863" s="33" t="s">
        <v>7692</v>
      </c>
      <c r="E21863" t="str">
        <f t="shared" si="345"/>
        <v>&lt;$75K</v>
      </c>
    </row>
    <row r="21864" spans="1:5" x14ac:dyDescent="0.3">
      <c r="A21864" s="33" t="s">
        <v>2</v>
      </c>
      <c r="B21864" s="33" t="s">
        <v>54</v>
      </c>
      <c r="C21864" s="33">
        <v>85000</v>
      </c>
      <c r="D21864" s="33" t="s">
        <v>5425</v>
      </c>
      <c r="E21864" t="str">
        <f t="shared" si="345"/>
        <v>$75K-$100K</v>
      </c>
    </row>
    <row r="21865" spans="1:5" x14ac:dyDescent="0.3">
      <c r="A21865" s="33" t="s">
        <v>52</v>
      </c>
      <c r="B21865" s="33" t="s">
        <v>70</v>
      </c>
      <c r="C21865" s="33">
        <v>56700</v>
      </c>
      <c r="D21865" s="33" t="s">
        <v>834</v>
      </c>
      <c r="E21865" t="str">
        <f t="shared" si="345"/>
        <v>&lt;$75K</v>
      </c>
    </row>
    <row r="21866" spans="1:5" x14ac:dyDescent="0.3">
      <c r="A21866" s="33" t="s">
        <v>0</v>
      </c>
      <c r="B21866" s="33" t="s">
        <v>53</v>
      </c>
      <c r="C21866" s="33">
        <v>174000</v>
      </c>
      <c r="D21866" s="33" t="s">
        <v>1570</v>
      </c>
      <c r="E21866" t="str">
        <f t="shared" si="345"/>
        <v>$125K-$200K</v>
      </c>
    </row>
    <row r="21867" spans="1:5" x14ac:dyDescent="0.3">
      <c r="A21867" s="33" t="s">
        <v>0</v>
      </c>
      <c r="B21867" s="33" t="s">
        <v>53</v>
      </c>
      <c r="C21867" s="33">
        <v>275000</v>
      </c>
      <c r="D21867" s="33" t="s">
        <v>583</v>
      </c>
      <c r="E21867" t="str">
        <f t="shared" si="345"/>
        <v>&gt;$200K</v>
      </c>
    </row>
    <row r="21868" spans="1:5" x14ac:dyDescent="0.3">
      <c r="A21868" s="33" t="s">
        <v>0</v>
      </c>
      <c r="B21868" s="33" t="s">
        <v>53</v>
      </c>
      <c r="C21868" s="33"/>
      <c r="D21868" s="33" t="s">
        <v>7237</v>
      </c>
      <c r="E21868" t="str">
        <f t="shared" si="345"/>
        <v>No Data</v>
      </c>
    </row>
    <row r="21869" spans="1:5" x14ac:dyDescent="0.3">
      <c r="A21869" s="33" t="s">
        <v>2</v>
      </c>
      <c r="B21869" s="33" t="s">
        <v>53</v>
      </c>
      <c r="C21869" s="33"/>
      <c r="D21869" s="33" t="s">
        <v>909</v>
      </c>
      <c r="E21869" t="str">
        <f t="shared" si="345"/>
        <v>No Data</v>
      </c>
    </row>
    <row r="21870" spans="1:5" x14ac:dyDescent="0.3">
      <c r="A21870" s="33" t="s">
        <v>0</v>
      </c>
      <c r="B21870" s="33" t="s">
        <v>53</v>
      </c>
      <c r="C21870" s="33">
        <v>192500</v>
      </c>
      <c r="D21870" s="33" t="s">
        <v>2023</v>
      </c>
      <c r="E21870" t="str">
        <f t="shared" si="345"/>
        <v>$125K-$200K</v>
      </c>
    </row>
    <row r="21871" spans="1:5" x14ac:dyDescent="0.3">
      <c r="A21871" s="33" t="s">
        <v>2</v>
      </c>
      <c r="B21871" s="33" t="s">
        <v>53</v>
      </c>
      <c r="C21871" s="33">
        <v>52500</v>
      </c>
      <c r="D21871" s="33" t="s">
        <v>7693</v>
      </c>
      <c r="E21871" t="str">
        <f t="shared" si="345"/>
        <v>&lt;$75K</v>
      </c>
    </row>
    <row r="21872" spans="1:5" x14ac:dyDescent="0.3">
      <c r="A21872" s="33" t="s">
        <v>126</v>
      </c>
      <c r="B21872" s="33" t="s">
        <v>104</v>
      </c>
      <c r="C21872" s="33">
        <v>147500</v>
      </c>
      <c r="D21872" s="33" t="s">
        <v>6020</v>
      </c>
      <c r="E21872" t="str">
        <f t="shared" si="345"/>
        <v>$125K-$200K</v>
      </c>
    </row>
    <row r="21873" spans="1:5" x14ac:dyDescent="0.3">
      <c r="A21873" s="33" t="s">
        <v>4</v>
      </c>
      <c r="B21873" s="33" t="s">
        <v>53</v>
      </c>
      <c r="C21873" s="33"/>
      <c r="D21873" s="33" t="s">
        <v>6804</v>
      </c>
      <c r="E21873" t="str">
        <f t="shared" si="345"/>
        <v>No Data</v>
      </c>
    </row>
    <row r="21874" spans="1:5" x14ac:dyDescent="0.3">
      <c r="A21874" s="33" t="s">
        <v>2</v>
      </c>
      <c r="B21874" s="33" t="s">
        <v>53</v>
      </c>
      <c r="C21874" s="33">
        <v>115000</v>
      </c>
      <c r="D21874" s="33" t="s">
        <v>1873</v>
      </c>
      <c r="E21874" t="str">
        <f t="shared" si="345"/>
        <v>$100K-$125K</v>
      </c>
    </row>
    <row r="21875" spans="1:5" x14ac:dyDescent="0.3">
      <c r="A21875" s="33" t="s">
        <v>2</v>
      </c>
      <c r="B21875" s="33" t="s">
        <v>53</v>
      </c>
      <c r="C21875" s="33"/>
      <c r="D21875" s="33" t="s">
        <v>1460</v>
      </c>
      <c r="E21875" t="str">
        <f t="shared" si="345"/>
        <v>No Data</v>
      </c>
    </row>
    <row r="21876" spans="1:5" x14ac:dyDescent="0.3">
      <c r="A21876" s="33" t="s">
        <v>4</v>
      </c>
      <c r="B21876" s="33" t="s">
        <v>53</v>
      </c>
      <c r="C21876" s="33">
        <v>160000</v>
      </c>
      <c r="D21876" s="33" t="s">
        <v>4375</v>
      </c>
      <c r="E21876" t="str">
        <f t="shared" si="345"/>
        <v>$125K-$200K</v>
      </c>
    </row>
    <row r="21877" spans="1:5" x14ac:dyDescent="0.3">
      <c r="A21877" s="33" t="s">
        <v>2</v>
      </c>
      <c r="B21877" s="33" t="s">
        <v>53</v>
      </c>
      <c r="C21877" s="33">
        <v>82500</v>
      </c>
      <c r="D21877" s="33" t="s">
        <v>520</v>
      </c>
      <c r="E21877" t="str">
        <f t="shared" si="345"/>
        <v>$75K-$100K</v>
      </c>
    </row>
    <row r="21878" spans="1:5" x14ac:dyDescent="0.3">
      <c r="A21878" s="33" t="s">
        <v>1</v>
      </c>
      <c r="B21878" s="33" t="s">
        <v>88</v>
      </c>
      <c r="C21878" s="33">
        <v>79200</v>
      </c>
      <c r="D21878" s="33" t="s">
        <v>4584</v>
      </c>
      <c r="E21878" t="str">
        <f t="shared" si="345"/>
        <v>$75K-$100K</v>
      </c>
    </row>
    <row r="21879" spans="1:5" x14ac:dyDescent="0.3">
      <c r="A21879" s="33" t="s">
        <v>128</v>
      </c>
      <c r="B21879" s="33" t="s">
        <v>53</v>
      </c>
      <c r="C21879" s="33">
        <v>220000</v>
      </c>
      <c r="D21879" s="33" t="s">
        <v>1025</v>
      </c>
      <c r="E21879" t="str">
        <f t="shared" si="345"/>
        <v>&gt;$200K</v>
      </c>
    </row>
    <row r="21880" spans="1:5" x14ac:dyDescent="0.3">
      <c r="A21880" s="33" t="s">
        <v>125</v>
      </c>
      <c r="B21880" s="33" t="s">
        <v>53</v>
      </c>
      <c r="C21880" s="33">
        <v>165000</v>
      </c>
      <c r="D21880" s="33" t="s">
        <v>2118</v>
      </c>
      <c r="E21880" t="str">
        <f t="shared" si="345"/>
        <v>$125K-$200K</v>
      </c>
    </row>
    <row r="21881" spans="1:5" x14ac:dyDescent="0.3">
      <c r="A21881" s="33" t="s">
        <v>0</v>
      </c>
      <c r="B21881" s="33" t="s">
        <v>54</v>
      </c>
      <c r="C21881" s="33">
        <v>152174.5</v>
      </c>
      <c r="D21881" s="33" t="s">
        <v>1400</v>
      </c>
      <c r="E21881" t="str">
        <f t="shared" si="345"/>
        <v>$125K-$200K</v>
      </c>
    </row>
    <row r="21882" spans="1:5" x14ac:dyDescent="0.3">
      <c r="A21882" s="33" t="s">
        <v>0</v>
      </c>
      <c r="B21882" s="33" t="s">
        <v>53</v>
      </c>
      <c r="C21882" s="33">
        <v>56814</v>
      </c>
      <c r="D21882" s="33" t="s">
        <v>5756</v>
      </c>
      <c r="E21882" t="str">
        <f t="shared" si="345"/>
        <v>&lt;$75K</v>
      </c>
    </row>
    <row r="21883" spans="1:5" x14ac:dyDescent="0.3">
      <c r="A21883" s="33" t="s">
        <v>4</v>
      </c>
      <c r="B21883" s="33" t="s">
        <v>53</v>
      </c>
      <c r="C21883" s="33">
        <v>147500</v>
      </c>
      <c r="D21883" s="33" t="s">
        <v>7694</v>
      </c>
      <c r="E21883" t="str">
        <f t="shared" si="345"/>
        <v>$125K-$200K</v>
      </c>
    </row>
    <row r="21884" spans="1:5" x14ac:dyDescent="0.3">
      <c r="A21884" s="33" t="s">
        <v>125</v>
      </c>
      <c r="B21884" s="33" t="s">
        <v>53</v>
      </c>
      <c r="C21884" s="33">
        <v>90000</v>
      </c>
      <c r="D21884" s="33" t="s">
        <v>7695</v>
      </c>
      <c r="E21884" t="str">
        <f t="shared" si="345"/>
        <v>$75K-$100K</v>
      </c>
    </row>
    <row r="21885" spans="1:5" x14ac:dyDescent="0.3">
      <c r="A21885" s="33" t="s">
        <v>128</v>
      </c>
      <c r="B21885" s="33" t="s">
        <v>65</v>
      </c>
      <c r="C21885" s="33">
        <v>147500</v>
      </c>
      <c r="D21885" s="33" t="s">
        <v>1629</v>
      </c>
      <c r="E21885" t="str">
        <f t="shared" si="345"/>
        <v>$125K-$200K</v>
      </c>
    </row>
    <row r="21886" spans="1:5" x14ac:dyDescent="0.3">
      <c r="A21886" s="33" t="s">
        <v>0</v>
      </c>
      <c r="B21886" s="33" t="s">
        <v>53</v>
      </c>
      <c r="C21886" s="33"/>
      <c r="D21886" s="33" t="s">
        <v>258</v>
      </c>
      <c r="E21886" t="str">
        <f t="shared" si="345"/>
        <v>No Data</v>
      </c>
    </row>
    <row r="21887" spans="1:5" x14ac:dyDescent="0.3">
      <c r="A21887" s="33" t="s">
        <v>2</v>
      </c>
      <c r="B21887" s="33" t="s">
        <v>53</v>
      </c>
      <c r="C21887" s="33">
        <v>65000</v>
      </c>
      <c r="D21887" s="33" t="s">
        <v>243</v>
      </c>
      <c r="E21887" t="str">
        <f t="shared" si="345"/>
        <v>&lt;$75K</v>
      </c>
    </row>
    <row r="21888" spans="1:5" x14ac:dyDescent="0.3">
      <c r="A21888" s="33" t="s">
        <v>4</v>
      </c>
      <c r="B21888" s="33" t="s">
        <v>122</v>
      </c>
      <c r="C21888" s="33">
        <v>147500</v>
      </c>
      <c r="D21888" s="33" t="s">
        <v>1757</v>
      </c>
      <c r="E21888" t="str">
        <f t="shared" si="345"/>
        <v>$125K-$200K</v>
      </c>
    </row>
    <row r="21889" spans="1:5" x14ac:dyDescent="0.3">
      <c r="A21889" s="33" t="s">
        <v>0</v>
      </c>
      <c r="B21889" s="33" t="s">
        <v>53</v>
      </c>
      <c r="C21889" s="33"/>
      <c r="D21889" s="33" t="s">
        <v>234</v>
      </c>
      <c r="E21889" t="str">
        <f t="shared" si="345"/>
        <v>No Data</v>
      </c>
    </row>
    <row r="21890" spans="1:5" x14ac:dyDescent="0.3">
      <c r="A21890" s="33" t="s">
        <v>2</v>
      </c>
      <c r="B21890" s="33" t="s">
        <v>68</v>
      </c>
      <c r="C21890" s="33"/>
      <c r="D21890" s="33" t="s">
        <v>7696</v>
      </c>
      <c r="E21890" t="str">
        <f t="shared" si="345"/>
        <v>No Data</v>
      </c>
    </row>
    <row r="21891" spans="1:5" x14ac:dyDescent="0.3">
      <c r="A21891" s="33" t="s">
        <v>4</v>
      </c>
      <c r="B21891" s="33" t="s">
        <v>53</v>
      </c>
      <c r="C21891" s="33">
        <v>167409</v>
      </c>
      <c r="D21891" s="33" t="s">
        <v>1687</v>
      </c>
      <c r="E21891" t="str">
        <f t="shared" ref="E21891:E21954" si="346">_xlfn.XLOOKUP(C21891,$H$16:$H$21,$G$16:$G$21,,1)</f>
        <v>$125K-$200K</v>
      </c>
    </row>
    <row r="21892" spans="1:5" x14ac:dyDescent="0.3">
      <c r="A21892" s="33" t="s">
        <v>4</v>
      </c>
      <c r="B21892" s="33" t="s">
        <v>53</v>
      </c>
      <c r="C21892" s="33"/>
      <c r="D21892" s="33" t="s">
        <v>278</v>
      </c>
      <c r="E21892" t="str">
        <f t="shared" si="346"/>
        <v>No Data</v>
      </c>
    </row>
    <row r="21893" spans="1:5" x14ac:dyDescent="0.3">
      <c r="A21893" s="33" t="s">
        <v>52</v>
      </c>
      <c r="B21893" s="33" t="s">
        <v>53</v>
      </c>
      <c r="C21893" s="33"/>
      <c r="D21893" s="33" t="s">
        <v>238</v>
      </c>
      <c r="E21893" t="str">
        <f t="shared" si="346"/>
        <v>No Data</v>
      </c>
    </row>
    <row r="21894" spans="1:5" x14ac:dyDescent="0.3">
      <c r="A21894" s="33" t="s">
        <v>2</v>
      </c>
      <c r="B21894" s="33" t="s">
        <v>53</v>
      </c>
      <c r="C21894" s="33">
        <v>85375</v>
      </c>
      <c r="D21894" s="33" t="s">
        <v>7697</v>
      </c>
      <c r="E21894" t="str">
        <f t="shared" si="346"/>
        <v>$75K-$100K</v>
      </c>
    </row>
    <row r="21895" spans="1:5" x14ac:dyDescent="0.3">
      <c r="A21895" s="33" t="s">
        <v>125</v>
      </c>
      <c r="B21895" s="33" t="s">
        <v>54</v>
      </c>
      <c r="C21895" s="33">
        <v>119400</v>
      </c>
      <c r="D21895" s="33" t="s">
        <v>3421</v>
      </c>
      <c r="E21895" t="str">
        <f t="shared" si="346"/>
        <v>$100K-$125K</v>
      </c>
    </row>
    <row r="21896" spans="1:5" x14ac:dyDescent="0.3">
      <c r="A21896" s="33" t="s">
        <v>2</v>
      </c>
      <c r="B21896" s="33" t="s">
        <v>58</v>
      </c>
      <c r="C21896" s="33">
        <v>77017.5</v>
      </c>
      <c r="D21896" s="33" t="s">
        <v>7698</v>
      </c>
      <c r="E21896" t="str">
        <f t="shared" si="346"/>
        <v>$75K-$100K</v>
      </c>
    </row>
    <row r="21897" spans="1:5" x14ac:dyDescent="0.3">
      <c r="A21897" s="33" t="s">
        <v>2</v>
      </c>
      <c r="B21897" s="33" t="s">
        <v>88</v>
      </c>
      <c r="C21897" s="33">
        <v>165000</v>
      </c>
      <c r="D21897" s="33" t="s">
        <v>211</v>
      </c>
      <c r="E21897" t="str">
        <f t="shared" si="346"/>
        <v>$125K-$200K</v>
      </c>
    </row>
    <row r="21898" spans="1:5" x14ac:dyDescent="0.3">
      <c r="A21898" s="33" t="s">
        <v>4</v>
      </c>
      <c r="B21898" s="33" t="s">
        <v>53</v>
      </c>
      <c r="C21898" s="33"/>
      <c r="D21898" s="33" t="s">
        <v>3310</v>
      </c>
      <c r="E21898" t="str">
        <f t="shared" si="346"/>
        <v>No Data</v>
      </c>
    </row>
    <row r="21899" spans="1:5" x14ac:dyDescent="0.3">
      <c r="A21899" s="33" t="s">
        <v>0</v>
      </c>
      <c r="B21899" s="33" t="s">
        <v>53</v>
      </c>
      <c r="C21899" s="33">
        <v>150000</v>
      </c>
      <c r="D21899" s="33" t="s">
        <v>2274</v>
      </c>
      <c r="E21899" t="str">
        <f t="shared" si="346"/>
        <v>$125K-$200K</v>
      </c>
    </row>
    <row r="21900" spans="1:5" x14ac:dyDescent="0.3">
      <c r="A21900" s="33" t="s">
        <v>0</v>
      </c>
      <c r="B21900" s="33" t="s">
        <v>54</v>
      </c>
      <c r="C21900" s="33"/>
      <c r="D21900" s="33" t="s">
        <v>258</v>
      </c>
      <c r="E21900" t="str">
        <f t="shared" si="346"/>
        <v>No Data</v>
      </c>
    </row>
    <row r="21901" spans="1:5" x14ac:dyDescent="0.3">
      <c r="A21901" s="33" t="s">
        <v>129</v>
      </c>
      <c r="B21901" s="33" t="s">
        <v>53</v>
      </c>
      <c r="C21901" s="33"/>
      <c r="D21901" s="33" t="s">
        <v>457</v>
      </c>
      <c r="E21901" t="str">
        <f t="shared" si="346"/>
        <v>No Data</v>
      </c>
    </row>
    <row r="21902" spans="1:5" x14ac:dyDescent="0.3">
      <c r="A21902" s="33" t="s">
        <v>0</v>
      </c>
      <c r="B21902" s="33" t="s">
        <v>54</v>
      </c>
      <c r="C21902" s="33">
        <v>119550</v>
      </c>
      <c r="D21902" s="33" t="s">
        <v>299</v>
      </c>
      <c r="E21902" t="str">
        <f t="shared" si="346"/>
        <v>$100K-$125K</v>
      </c>
    </row>
    <row r="21903" spans="1:5" x14ac:dyDescent="0.3">
      <c r="A21903" s="33" t="s">
        <v>52</v>
      </c>
      <c r="B21903" s="33" t="s">
        <v>53</v>
      </c>
      <c r="C21903" s="33"/>
      <c r="D21903" s="33" t="s">
        <v>249</v>
      </c>
      <c r="E21903" t="str">
        <f t="shared" si="346"/>
        <v>No Data</v>
      </c>
    </row>
    <row r="21904" spans="1:5" x14ac:dyDescent="0.3">
      <c r="A21904" s="33" t="s">
        <v>2</v>
      </c>
      <c r="B21904" s="33" t="s">
        <v>53</v>
      </c>
      <c r="C21904" s="33"/>
      <c r="D21904" s="33" t="s">
        <v>3008</v>
      </c>
      <c r="E21904" t="str">
        <f t="shared" si="346"/>
        <v>No Data</v>
      </c>
    </row>
    <row r="21905" spans="1:5" x14ac:dyDescent="0.3">
      <c r="A21905" s="33" t="s">
        <v>0</v>
      </c>
      <c r="B21905" s="33" t="s">
        <v>53</v>
      </c>
      <c r="C21905" s="33"/>
      <c r="D21905" s="33" t="s">
        <v>1393</v>
      </c>
      <c r="E21905" t="str">
        <f t="shared" si="346"/>
        <v>No Data</v>
      </c>
    </row>
    <row r="21906" spans="1:5" x14ac:dyDescent="0.3">
      <c r="A21906" s="33" t="s">
        <v>4</v>
      </c>
      <c r="B21906" s="33" t="s">
        <v>53</v>
      </c>
      <c r="C21906" s="33">
        <v>125000</v>
      </c>
      <c r="D21906" s="33" t="s">
        <v>7699</v>
      </c>
      <c r="E21906" t="str">
        <f t="shared" si="346"/>
        <v>$100K-$125K</v>
      </c>
    </row>
    <row r="21907" spans="1:5" x14ac:dyDescent="0.3">
      <c r="A21907" s="33" t="s">
        <v>2</v>
      </c>
      <c r="B21907" s="33" t="s">
        <v>53</v>
      </c>
      <c r="C21907" s="33"/>
      <c r="D21907" s="33" t="s">
        <v>1777</v>
      </c>
      <c r="E21907" t="str">
        <f t="shared" si="346"/>
        <v>No Data</v>
      </c>
    </row>
    <row r="21908" spans="1:5" x14ac:dyDescent="0.3">
      <c r="A21908" s="33" t="s">
        <v>2</v>
      </c>
      <c r="B21908" s="33" t="s">
        <v>53</v>
      </c>
      <c r="C21908" s="33">
        <v>83500</v>
      </c>
      <c r="D21908" s="33" t="s">
        <v>268</v>
      </c>
      <c r="E21908" t="str">
        <f t="shared" si="346"/>
        <v>$75K-$100K</v>
      </c>
    </row>
    <row r="21909" spans="1:5" x14ac:dyDescent="0.3">
      <c r="A21909" s="33" t="s">
        <v>126</v>
      </c>
      <c r="B21909" s="33" t="s">
        <v>53</v>
      </c>
      <c r="C21909" s="33">
        <v>154000</v>
      </c>
      <c r="D21909" s="33" t="s">
        <v>767</v>
      </c>
      <c r="E21909" t="str">
        <f t="shared" si="346"/>
        <v>$125K-$200K</v>
      </c>
    </row>
    <row r="21910" spans="1:5" x14ac:dyDescent="0.3">
      <c r="A21910" s="33" t="s">
        <v>2</v>
      </c>
      <c r="B21910" s="33" t="s">
        <v>53</v>
      </c>
      <c r="C21910" s="33"/>
      <c r="D21910" s="33" t="s">
        <v>1797</v>
      </c>
      <c r="E21910" t="str">
        <f t="shared" si="346"/>
        <v>No Data</v>
      </c>
    </row>
    <row r="21911" spans="1:5" x14ac:dyDescent="0.3">
      <c r="A21911" s="33" t="s">
        <v>128</v>
      </c>
      <c r="B21911" s="33" t="s">
        <v>53</v>
      </c>
      <c r="C21911" s="33">
        <v>149000</v>
      </c>
      <c r="D21911" s="33" t="s">
        <v>2990</v>
      </c>
      <c r="E21911" t="str">
        <f t="shared" si="346"/>
        <v>$125K-$200K</v>
      </c>
    </row>
    <row r="21912" spans="1:5" x14ac:dyDescent="0.3">
      <c r="A21912" s="33" t="s">
        <v>4</v>
      </c>
      <c r="B21912" s="33" t="s">
        <v>53</v>
      </c>
      <c r="C21912" s="33">
        <v>125000</v>
      </c>
      <c r="D21912" s="33" t="s">
        <v>391</v>
      </c>
      <c r="E21912" t="str">
        <f t="shared" si="346"/>
        <v>$100K-$125K</v>
      </c>
    </row>
    <row r="21913" spans="1:5" x14ac:dyDescent="0.3">
      <c r="A21913" s="33" t="s">
        <v>2</v>
      </c>
      <c r="B21913" s="33" t="s">
        <v>53</v>
      </c>
      <c r="C21913" s="33">
        <v>138516</v>
      </c>
      <c r="D21913" s="33" t="s">
        <v>225</v>
      </c>
      <c r="E21913" t="str">
        <f t="shared" si="346"/>
        <v>$125K-$200K</v>
      </c>
    </row>
    <row r="21914" spans="1:5" x14ac:dyDescent="0.3">
      <c r="A21914" s="33" t="s">
        <v>126</v>
      </c>
      <c r="B21914" s="33" t="s">
        <v>79</v>
      </c>
      <c r="C21914" s="33">
        <v>161160</v>
      </c>
      <c r="D21914" s="33" t="s">
        <v>211</v>
      </c>
      <c r="E21914" t="str">
        <f t="shared" si="346"/>
        <v>$125K-$200K</v>
      </c>
    </row>
    <row r="21915" spans="1:5" x14ac:dyDescent="0.3">
      <c r="A21915" s="33" t="s">
        <v>1</v>
      </c>
      <c r="B21915" s="33" t="s">
        <v>83</v>
      </c>
      <c r="C21915" s="33">
        <v>69300</v>
      </c>
      <c r="D21915" s="33" t="s">
        <v>391</v>
      </c>
      <c r="E21915" t="str">
        <f t="shared" si="346"/>
        <v>&lt;$75K</v>
      </c>
    </row>
    <row r="21916" spans="1:5" x14ac:dyDescent="0.3">
      <c r="A21916" s="33" t="s">
        <v>0</v>
      </c>
      <c r="B21916" s="33" t="s">
        <v>53</v>
      </c>
      <c r="C21916" s="33">
        <v>202500</v>
      </c>
      <c r="D21916" s="33" t="s">
        <v>377</v>
      </c>
      <c r="E21916" t="str">
        <f t="shared" si="346"/>
        <v>&gt;$200K</v>
      </c>
    </row>
    <row r="21917" spans="1:5" x14ac:dyDescent="0.3">
      <c r="A21917" s="33" t="s">
        <v>128</v>
      </c>
      <c r="B21917" s="33" t="s">
        <v>54</v>
      </c>
      <c r="C21917" s="33">
        <v>130000</v>
      </c>
      <c r="D21917" s="33" t="s">
        <v>230</v>
      </c>
      <c r="E21917" t="str">
        <f t="shared" si="346"/>
        <v>$125K-$200K</v>
      </c>
    </row>
    <row r="21918" spans="1:5" x14ac:dyDescent="0.3">
      <c r="A21918" s="33" t="s">
        <v>0</v>
      </c>
      <c r="B21918" s="33" t="s">
        <v>53</v>
      </c>
      <c r="C21918" s="33"/>
      <c r="D21918" s="33" t="s">
        <v>4364</v>
      </c>
      <c r="E21918" t="str">
        <f t="shared" si="346"/>
        <v>No Data</v>
      </c>
    </row>
    <row r="21919" spans="1:5" x14ac:dyDescent="0.3">
      <c r="A21919" s="33" t="s">
        <v>0</v>
      </c>
      <c r="B21919" s="33" t="s">
        <v>53</v>
      </c>
      <c r="C21919" s="33"/>
      <c r="D21919" s="33" t="s">
        <v>2959</v>
      </c>
      <c r="E21919" t="str">
        <f t="shared" si="346"/>
        <v>No Data</v>
      </c>
    </row>
    <row r="21920" spans="1:5" x14ac:dyDescent="0.3">
      <c r="A21920" s="33" t="s">
        <v>4</v>
      </c>
      <c r="B21920" s="33" t="s">
        <v>54</v>
      </c>
      <c r="C21920" s="33">
        <v>119080</v>
      </c>
      <c r="D21920" s="33" t="s">
        <v>7008</v>
      </c>
      <c r="E21920" t="str">
        <f t="shared" si="346"/>
        <v>$100K-$125K</v>
      </c>
    </row>
    <row r="21921" spans="1:5" x14ac:dyDescent="0.3">
      <c r="A21921" s="33" t="s">
        <v>128</v>
      </c>
      <c r="B21921" s="33" t="s">
        <v>53</v>
      </c>
      <c r="C21921" s="33"/>
      <c r="D21921" s="33" t="s">
        <v>522</v>
      </c>
      <c r="E21921" t="str">
        <f t="shared" si="346"/>
        <v>No Data</v>
      </c>
    </row>
    <row r="21922" spans="1:5" x14ac:dyDescent="0.3">
      <c r="A21922" s="33" t="s">
        <v>0</v>
      </c>
      <c r="B21922" s="33" t="s">
        <v>53</v>
      </c>
      <c r="C21922" s="33">
        <v>140000</v>
      </c>
      <c r="D21922" s="33" t="s">
        <v>7700</v>
      </c>
      <c r="E21922" t="str">
        <f t="shared" si="346"/>
        <v>$125K-$200K</v>
      </c>
    </row>
    <row r="21923" spans="1:5" x14ac:dyDescent="0.3">
      <c r="A21923" s="33" t="s">
        <v>128</v>
      </c>
      <c r="B21923" s="33" t="s">
        <v>53</v>
      </c>
      <c r="C21923" s="33">
        <v>120000</v>
      </c>
      <c r="D21923" s="33" t="s">
        <v>7701</v>
      </c>
      <c r="E21923" t="str">
        <f t="shared" si="346"/>
        <v>$100K-$125K</v>
      </c>
    </row>
    <row r="21924" spans="1:5" x14ac:dyDescent="0.3">
      <c r="A21924" s="33" t="s">
        <v>129</v>
      </c>
      <c r="B21924" s="33" t="s">
        <v>53</v>
      </c>
      <c r="C21924" s="33">
        <v>80080</v>
      </c>
      <c r="D21924" s="33" t="s">
        <v>7702</v>
      </c>
      <c r="E21924" t="str">
        <f t="shared" si="346"/>
        <v>$75K-$100K</v>
      </c>
    </row>
    <row r="21925" spans="1:5" x14ac:dyDescent="0.3">
      <c r="A21925" s="33" t="s">
        <v>2</v>
      </c>
      <c r="B21925" s="33" t="s">
        <v>99</v>
      </c>
      <c r="C21925" s="33">
        <v>79200</v>
      </c>
      <c r="D21925" s="33" t="s">
        <v>329</v>
      </c>
      <c r="E21925" t="str">
        <f t="shared" si="346"/>
        <v>$75K-$100K</v>
      </c>
    </row>
    <row r="21926" spans="1:5" x14ac:dyDescent="0.3">
      <c r="A21926" s="33" t="s">
        <v>0</v>
      </c>
      <c r="B21926" s="33" t="s">
        <v>72</v>
      </c>
      <c r="C21926" s="33">
        <v>56700</v>
      </c>
      <c r="D21926" s="33" t="s">
        <v>1225</v>
      </c>
      <c r="E21926" t="str">
        <f t="shared" si="346"/>
        <v>&lt;$75K</v>
      </c>
    </row>
    <row r="21927" spans="1:5" x14ac:dyDescent="0.3">
      <c r="A21927" s="33" t="s">
        <v>0</v>
      </c>
      <c r="B21927" s="33" t="s">
        <v>53</v>
      </c>
      <c r="C21927" s="33">
        <v>115000</v>
      </c>
      <c r="D21927" s="33" t="s">
        <v>268</v>
      </c>
      <c r="E21927" t="str">
        <f t="shared" si="346"/>
        <v>$100K-$125K</v>
      </c>
    </row>
    <row r="21928" spans="1:5" x14ac:dyDescent="0.3">
      <c r="A21928" s="33" t="s">
        <v>125</v>
      </c>
      <c r="B21928" s="33" t="s">
        <v>53</v>
      </c>
      <c r="C21928" s="33">
        <v>150000</v>
      </c>
      <c r="D21928" s="33" t="s">
        <v>499</v>
      </c>
      <c r="E21928" t="str">
        <f t="shared" si="346"/>
        <v>$125K-$200K</v>
      </c>
    </row>
    <row r="21929" spans="1:5" x14ac:dyDescent="0.3">
      <c r="A21929" s="33" t="s">
        <v>0</v>
      </c>
      <c r="B21929" s="33" t="s">
        <v>65</v>
      </c>
      <c r="C21929" s="33">
        <v>131560</v>
      </c>
      <c r="D21929" s="33" t="s">
        <v>2116</v>
      </c>
      <c r="E21929" t="str">
        <f t="shared" si="346"/>
        <v>$125K-$200K</v>
      </c>
    </row>
    <row r="21930" spans="1:5" x14ac:dyDescent="0.3">
      <c r="A21930" s="33" t="s">
        <v>0</v>
      </c>
      <c r="B21930" s="33" t="s">
        <v>54</v>
      </c>
      <c r="C21930" s="33">
        <v>70000</v>
      </c>
      <c r="D21930" s="33" t="s">
        <v>510</v>
      </c>
      <c r="E21930" t="str">
        <f t="shared" si="346"/>
        <v>&lt;$75K</v>
      </c>
    </row>
    <row r="21931" spans="1:5" x14ac:dyDescent="0.3">
      <c r="A21931" s="33" t="s">
        <v>0</v>
      </c>
      <c r="B21931" s="33" t="s">
        <v>53</v>
      </c>
      <c r="C21931" s="33"/>
      <c r="D21931" s="33" t="s">
        <v>258</v>
      </c>
      <c r="E21931" t="str">
        <f t="shared" si="346"/>
        <v>No Data</v>
      </c>
    </row>
    <row r="21932" spans="1:5" x14ac:dyDescent="0.3">
      <c r="A21932" s="33" t="s">
        <v>2</v>
      </c>
      <c r="B21932" s="33" t="s">
        <v>53</v>
      </c>
      <c r="C21932" s="33"/>
      <c r="D21932" s="33" t="s">
        <v>485</v>
      </c>
      <c r="E21932" t="str">
        <f t="shared" si="346"/>
        <v>No Data</v>
      </c>
    </row>
    <row r="21933" spans="1:5" x14ac:dyDescent="0.3">
      <c r="A21933" s="33" t="s">
        <v>0</v>
      </c>
      <c r="B21933" s="33" t="s">
        <v>53</v>
      </c>
      <c r="C21933" s="33"/>
      <c r="D21933" s="33" t="s">
        <v>478</v>
      </c>
      <c r="E21933" t="str">
        <f t="shared" si="346"/>
        <v>No Data</v>
      </c>
    </row>
    <row r="21934" spans="1:5" x14ac:dyDescent="0.3">
      <c r="A21934" s="33" t="s">
        <v>2</v>
      </c>
      <c r="B21934" s="33" t="s">
        <v>53</v>
      </c>
      <c r="C21934" s="33">
        <v>77490</v>
      </c>
      <c r="D21934" s="33" t="s">
        <v>6255</v>
      </c>
      <c r="E21934" t="str">
        <f t="shared" si="346"/>
        <v>$75K-$100K</v>
      </c>
    </row>
    <row r="21935" spans="1:5" x14ac:dyDescent="0.3">
      <c r="A21935" s="33" t="s">
        <v>125</v>
      </c>
      <c r="B21935" s="33" t="s">
        <v>86</v>
      </c>
      <c r="C21935" s="33">
        <v>89100</v>
      </c>
      <c r="D21935" s="33" t="s">
        <v>7703</v>
      </c>
      <c r="E21935" t="str">
        <f t="shared" si="346"/>
        <v>$75K-$100K</v>
      </c>
    </row>
    <row r="21936" spans="1:5" x14ac:dyDescent="0.3">
      <c r="A21936" s="33" t="s">
        <v>2</v>
      </c>
      <c r="B21936" s="33" t="s">
        <v>53</v>
      </c>
      <c r="C21936" s="33"/>
      <c r="D21936" s="33" t="s">
        <v>4185</v>
      </c>
      <c r="E21936" t="str">
        <f t="shared" si="346"/>
        <v>No Data</v>
      </c>
    </row>
    <row r="21937" spans="1:5" x14ac:dyDescent="0.3">
      <c r="A21937" s="33" t="s">
        <v>0</v>
      </c>
      <c r="B21937" s="33" t="s">
        <v>53</v>
      </c>
      <c r="C21937" s="33">
        <v>112015</v>
      </c>
      <c r="D21937" s="33" t="s">
        <v>1758</v>
      </c>
      <c r="E21937" t="str">
        <f t="shared" si="346"/>
        <v>$100K-$125K</v>
      </c>
    </row>
    <row r="21938" spans="1:5" x14ac:dyDescent="0.3">
      <c r="A21938" s="33" t="s">
        <v>125</v>
      </c>
      <c r="B21938" s="33" t="s">
        <v>53</v>
      </c>
      <c r="C21938" s="33">
        <v>100500</v>
      </c>
      <c r="D21938" s="33" t="s">
        <v>7704</v>
      </c>
      <c r="E21938" t="str">
        <f t="shared" si="346"/>
        <v>$100K-$125K</v>
      </c>
    </row>
    <row r="21939" spans="1:5" x14ac:dyDescent="0.3">
      <c r="A21939" s="33" t="s">
        <v>2</v>
      </c>
      <c r="B21939" s="33" t="s">
        <v>53</v>
      </c>
      <c r="C21939" s="33"/>
      <c r="D21939" s="33" t="s">
        <v>7705</v>
      </c>
      <c r="E21939" t="str">
        <f t="shared" si="346"/>
        <v>No Data</v>
      </c>
    </row>
    <row r="21940" spans="1:5" x14ac:dyDescent="0.3">
      <c r="A21940" s="33" t="s">
        <v>2</v>
      </c>
      <c r="B21940" s="33" t="s">
        <v>53</v>
      </c>
      <c r="C21940" s="33"/>
      <c r="D21940" s="33" t="s">
        <v>7706</v>
      </c>
      <c r="E21940" t="str">
        <f t="shared" si="346"/>
        <v>No Data</v>
      </c>
    </row>
    <row r="21941" spans="1:5" x14ac:dyDescent="0.3">
      <c r="A21941" s="33" t="s">
        <v>0</v>
      </c>
      <c r="B21941" s="33" t="s">
        <v>53</v>
      </c>
      <c r="C21941" s="33"/>
      <c r="D21941" s="33" t="s">
        <v>3098</v>
      </c>
      <c r="E21941" t="str">
        <f t="shared" si="346"/>
        <v>No Data</v>
      </c>
    </row>
    <row r="21942" spans="1:5" x14ac:dyDescent="0.3">
      <c r="A21942" s="33" t="s">
        <v>2</v>
      </c>
      <c r="B21942" s="33" t="s">
        <v>53</v>
      </c>
      <c r="C21942" s="33">
        <v>115560</v>
      </c>
      <c r="D21942" s="33" t="s">
        <v>6300</v>
      </c>
      <c r="E21942" t="str">
        <f t="shared" si="346"/>
        <v>$100K-$125K</v>
      </c>
    </row>
    <row r="21943" spans="1:5" x14ac:dyDescent="0.3">
      <c r="A21943" s="33" t="s">
        <v>2</v>
      </c>
      <c r="B21943" s="33" t="s">
        <v>53</v>
      </c>
      <c r="C21943" s="33">
        <v>62500</v>
      </c>
      <c r="D21943" s="33" t="s">
        <v>472</v>
      </c>
      <c r="E21943" t="str">
        <f t="shared" si="346"/>
        <v>&lt;$75K</v>
      </c>
    </row>
    <row r="21944" spans="1:5" x14ac:dyDescent="0.3">
      <c r="A21944" s="33" t="s">
        <v>2</v>
      </c>
      <c r="B21944" s="33" t="s">
        <v>53</v>
      </c>
      <c r="C21944" s="33">
        <v>125000</v>
      </c>
      <c r="D21944" s="33" t="s">
        <v>4457</v>
      </c>
      <c r="E21944" t="str">
        <f t="shared" si="346"/>
        <v>$100K-$125K</v>
      </c>
    </row>
    <row r="21945" spans="1:5" x14ac:dyDescent="0.3">
      <c r="A21945" s="33" t="s">
        <v>2</v>
      </c>
      <c r="B21945" s="33" t="s">
        <v>53</v>
      </c>
      <c r="C21945" s="33">
        <v>50000</v>
      </c>
      <c r="D21945" s="33" t="s">
        <v>7707</v>
      </c>
      <c r="E21945" t="str">
        <f t="shared" si="346"/>
        <v>&lt;$75K</v>
      </c>
    </row>
    <row r="21946" spans="1:5" x14ac:dyDescent="0.3">
      <c r="A21946" s="33" t="s">
        <v>0</v>
      </c>
      <c r="B21946" s="33" t="s">
        <v>105</v>
      </c>
      <c r="C21946" s="33">
        <v>79200</v>
      </c>
      <c r="D21946" s="33" t="s">
        <v>1302</v>
      </c>
      <c r="E21946" t="str">
        <f t="shared" si="346"/>
        <v>$75K-$100K</v>
      </c>
    </row>
    <row r="21947" spans="1:5" x14ac:dyDescent="0.3">
      <c r="A21947" s="33" t="s">
        <v>2</v>
      </c>
      <c r="B21947" s="33" t="s">
        <v>53</v>
      </c>
      <c r="C21947" s="33">
        <v>135000</v>
      </c>
      <c r="D21947" s="33" t="s">
        <v>1351</v>
      </c>
      <c r="E21947" t="str">
        <f t="shared" si="346"/>
        <v>$125K-$200K</v>
      </c>
    </row>
    <row r="21948" spans="1:5" x14ac:dyDescent="0.3">
      <c r="A21948" s="33" t="s">
        <v>0</v>
      </c>
      <c r="B21948" s="33" t="s">
        <v>96</v>
      </c>
      <c r="C21948" s="33">
        <v>88128</v>
      </c>
      <c r="D21948" s="33" t="s">
        <v>6761</v>
      </c>
      <c r="E21948" t="str">
        <f t="shared" si="346"/>
        <v>$75K-$100K</v>
      </c>
    </row>
    <row r="21949" spans="1:5" x14ac:dyDescent="0.3">
      <c r="A21949" s="33" t="s">
        <v>4</v>
      </c>
      <c r="B21949" s="33" t="s">
        <v>53</v>
      </c>
      <c r="C21949" s="33"/>
      <c r="D21949" s="33" t="s">
        <v>7708</v>
      </c>
      <c r="E21949" t="str">
        <f t="shared" si="346"/>
        <v>No Data</v>
      </c>
    </row>
    <row r="21950" spans="1:5" x14ac:dyDescent="0.3">
      <c r="A21950" s="33" t="s">
        <v>129</v>
      </c>
      <c r="B21950" s="33" t="s">
        <v>85</v>
      </c>
      <c r="C21950" s="33">
        <v>105650</v>
      </c>
      <c r="D21950" s="33" t="s">
        <v>4636</v>
      </c>
      <c r="E21950" t="str">
        <f t="shared" si="346"/>
        <v>$100K-$125K</v>
      </c>
    </row>
    <row r="21951" spans="1:5" x14ac:dyDescent="0.3">
      <c r="A21951" s="33" t="s">
        <v>125</v>
      </c>
      <c r="B21951" s="33" t="s">
        <v>53</v>
      </c>
      <c r="C21951" s="33">
        <v>110000</v>
      </c>
      <c r="D21951" s="33" t="s">
        <v>7709</v>
      </c>
      <c r="E21951" t="str">
        <f t="shared" si="346"/>
        <v>$100K-$125K</v>
      </c>
    </row>
    <row r="21952" spans="1:5" x14ac:dyDescent="0.3">
      <c r="A21952" s="33" t="s">
        <v>2</v>
      </c>
      <c r="B21952" s="33" t="s">
        <v>53</v>
      </c>
      <c r="C21952" s="33"/>
      <c r="D21952" s="33" t="s">
        <v>7710</v>
      </c>
      <c r="E21952" t="str">
        <f t="shared" si="346"/>
        <v>No Data</v>
      </c>
    </row>
    <row r="21953" spans="1:5" x14ac:dyDescent="0.3">
      <c r="A21953" s="33" t="s">
        <v>4</v>
      </c>
      <c r="B21953" s="33" t="s">
        <v>53</v>
      </c>
      <c r="C21953" s="33"/>
      <c r="D21953" s="33" t="s">
        <v>912</v>
      </c>
      <c r="E21953" t="str">
        <f t="shared" si="346"/>
        <v>No Data</v>
      </c>
    </row>
    <row r="21954" spans="1:5" x14ac:dyDescent="0.3">
      <c r="A21954" s="33" t="s">
        <v>2</v>
      </c>
      <c r="B21954" s="33" t="s">
        <v>53</v>
      </c>
      <c r="C21954" s="33"/>
      <c r="D21954" s="33" t="s">
        <v>1912</v>
      </c>
      <c r="E21954" t="str">
        <f t="shared" si="346"/>
        <v>No Data</v>
      </c>
    </row>
    <row r="21955" spans="1:5" x14ac:dyDescent="0.3">
      <c r="A21955" s="33" t="s">
        <v>2</v>
      </c>
      <c r="B21955" s="33" t="s">
        <v>53</v>
      </c>
      <c r="C21955" s="33">
        <v>32500</v>
      </c>
      <c r="D21955" s="33" t="s">
        <v>287</v>
      </c>
      <c r="E21955" t="str">
        <f t="shared" ref="E21955:E22018" si="347">_xlfn.XLOOKUP(C21955,$H$16:$H$21,$G$16:$G$21,,1)</f>
        <v>&lt;$75K</v>
      </c>
    </row>
    <row r="21956" spans="1:5" x14ac:dyDescent="0.3">
      <c r="A21956" s="33" t="s">
        <v>125</v>
      </c>
      <c r="B21956" s="33" t="s">
        <v>72</v>
      </c>
      <c r="C21956" s="33">
        <v>111175</v>
      </c>
      <c r="D21956" s="33" t="s">
        <v>294</v>
      </c>
      <c r="E21956" t="str">
        <f t="shared" si="347"/>
        <v>$100K-$125K</v>
      </c>
    </row>
    <row r="21957" spans="1:5" x14ac:dyDescent="0.3">
      <c r="A21957" s="33" t="s">
        <v>2</v>
      </c>
      <c r="B21957" s="33" t="s">
        <v>53</v>
      </c>
      <c r="C21957" s="33"/>
      <c r="D21957" s="33" t="s">
        <v>2539</v>
      </c>
      <c r="E21957" t="str">
        <f t="shared" si="347"/>
        <v>No Data</v>
      </c>
    </row>
    <row r="21958" spans="1:5" x14ac:dyDescent="0.3">
      <c r="A21958" s="33" t="s">
        <v>0</v>
      </c>
      <c r="B21958" s="33" t="s">
        <v>53</v>
      </c>
      <c r="C21958" s="33">
        <v>155000</v>
      </c>
      <c r="D21958" s="33" t="s">
        <v>1126</v>
      </c>
      <c r="E21958" t="str">
        <f t="shared" si="347"/>
        <v>$125K-$200K</v>
      </c>
    </row>
    <row r="21959" spans="1:5" x14ac:dyDescent="0.3">
      <c r="A21959" s="33" t="s">
        <v>0</v>
      </c>
      <c r="B21959" s="33" t="s">
        <v>53</v>
      </c>
      <c r="C21959" s="33">
        <v>99288.140625</v>
      </c>
      <c r="D21959" s="33" t="s">
        <v>4459</v>
      </c>
      <c r="E21959" t="str">
        <f t="shared" si="347"/>
        <v>$75K-$100K</v>
      </c>
    </row>
    <row r="21960" spans="1:5" x14ac:dyDescent="0.3">
      <c r="A21960" s="33" t="s">
        <v>2</v>
      </c>
      <c r="B21960" s="33" t="s">
        <v>92</v>
      </c>
      <c r="C21960" s="33">
        <v>72000</v>
      </c>
      <c r="D21960" s="33" t="s">
        <v>2104</v>
      </c>
      <c r="E21960" t="str">
        <f t="shared" si="347"/>
        <v>&lt;$75K</v>
      </c>
    </row>
    <row r="21961" spans="1:5" x14ac:dyDescent="0.3">
      <c r="A21961" s="33" t="s">
        <v>4</v>
      </c>
      <c r="B21961" s="33" t="s">
        <v>53</v>
      </c>
      <c r="C21961" s="33"/>
      <c r="D21961" s="33" t="s">
        <v>475</v>
      </c>
      <c r="E21961" t="str">
        <f t="shared" si="347"/>
        <v>No Data</v>
      </c>
    </row>
    <row r="21962" spans="1:5" x14ac:dyDescent="0.3">
      <c r="A21962" s="33" t="s">
        <v>0</v>
      </c>
      <c r="B21962" s="33" t="s">
        <v>53</v>
      </c>
      <c r="C21962" s="33">
        <v>99000</v>
      </c>
      <c r="D21962" s="33" t="s">
        <v>609</v>
      </c>
      <c r="E21962" t="str">
        <f t="shared" si="347"/>
        <v>$75K-$100K</v>
      </c>
    </row>
    <row r="21963" spans="1:5" x14ac:dyDescent="0.3">
      <c r="A21963" s="33" t="s">
        <v>2</v>
      </c>
      <c r="B21963" s="33" t="s">
        <v>53</v>
      </c>
      <c r="C21963" s="33"/>
      <c r="D21963" s="33" t="s">
        <v>7711</v>
      </c>
      <c r="E21963" t="str">
        <f t="shared" si="347"/>
        <v>No Data</v>
      </c>
    </row>
    <row r="21964" spans="1:5" x14ac:dyDescent="0.3">
      <c r="A21964" s="33" t="s">
        <v>0</v>
      </c>
      <c r="B21964" s="33" t="s">
        <v>53</v>
      </c>
      <c r="C21964" s="33">
        <v>198500</v>
      </c>
      <c r="D21964" s="33" t="s">
        <v>431</v>
      </c>
      <c r="E21964" t="str">
        <f t="shared" si="347"/>
        <v>$125K-$200K</v>
      </c>
    </row>
    <row r="21965" spans="1:5" x14ac:dyDescent="0.3">
      <c r="A21965" s="33" t="s">
        <v>2</v>
      </c>
      <c r="B21965" s="33" t="s">
        <v>53</v>
      </c>
      <c r="C21965" s="33"/>
      <c r="D21965" s="33" t="s">
        <v>7712</v>
      </c>
      <c r="E21965" t="str">
        <f t="shared" si="347"/>
        <v>No Data</v>
      </c>
    </row>
    <row r="21966" spans="1:5" x14ac:dyDescent="0.3">
      <c r="A21966" s="33" t="s">
        <v>2</v>
      </c>
      <c r="B21966" s="33" t="s">
        <v>53</v>
      </c>
      <c r="C21966" s="33">
        <v>75000</v>
      </c>
      <c r="D21966" s="33" t="s">
        <v>7713</v>
      </c>
      <c r="E21966" t="str">
        <f t="shared" si="347"/>
        <v>&lt;$75K</v>
      </c>
    </row>
    <row r="21967" spans="1:5" x14ac:dyDescent="0.3">
      <c r="A21967" s="33" t="s">
        <v>0</v>
      </c>
      <c r="B21967" s="33" t="s">
        <v>53</v>
      </c>
      <c r="C21967" s="33">
        <v>67500</v>
      </c>
      <c r="D21967" s="33" t="s">
        <v>6154</v>
      </c>
      <c r="E21967" t="str">
        <f t="shared" si="347"/>
        <v>&lt;$75K</v>
      </c>
    </row>
    <row r="21968" spans="1:5" x14ac:dyDescent="0.3">
      <c r="A21968" s="33" t="s">
        <v>0</v>
      </c>
      <c r="B21968" s="33" t="s">
        <v>53</v>
      </c>
      <c r="C21968" s="33">
        <v>166419.5</v>
      </c>
      <c r="D21968" s="33" t="s">
        <v>899</v>
      </c>
      <c r="E21968" t="str">
        <f t="shared" si="347"/>
        <v>$125K-$200K</v>
      </c>
    </row>
    <row r="21969" spans="1:5" x14ac:dyDescent="0.3">
      <c r="A21969" s="33" t="s">
        <v>128</v>
      </c>
      <c r="B21969" s="33" t="s">
        <v>53</v>
      </c>
      <c r="C21969" s="33">
        <v>200000</v>
      </c>
      <c r="D21969" s="33" t="s">
        <v>677</v>
      </c>
      <c r="E21969" t="str">
        <f t="shared" si="347"/>
        <v>$125K-$200K</v>
      </c>
    </row>
    <row r="21970" spans="1:5" x14ac:dyDescent="0.3">
      <c r="A21970" s="33" t="s">
        <v>128</v>
      </c>
      <c r="B21970" s="33" t="s">
        <v>53</v>
      </c>
      <c r="C21970" s="33">
        <v>90000</v>
      </c>
      <c r="D21970" s="33" t="s">
        <v>7714</v>
      </c>
      <c r="E21970" t="str">
        <f t="shared" si="347"/>
        <v>$75K-$100K</v>
      </c>
    </row>
    <row r="21971" spans="1:5" x14ac:dyDescent="0.3">
      <c r="A21971" s="33" t="s">
        <v>4</v>
      </c>
      <c r="B21971" s="33" t="s">
        <v>53</v>
      </c>
      <c r="C21971" s="33">
        <v>136500</v>
      </c>
      <c r="D21971" s="33" t="s">
        <v>7715</v>
      </c>
      <c r="E21971" t="str">
        <f t="shared" si="347"/>
        <v>$125K-$200K</v>
      </c>
    </row>
    <row r="21972" spans="1:5" x14ac:dyDescent="0.3">
      <c r="A21972" s="33" t="s">
        <v>0</v>
      </c>
      <c r="B21972" s="33" t="s">
        <v>64</v>
      </c>
      <c r="C21972" s="33">
        <v>157500</v>
      </c>
      <c r="D21972" s="33" t="s">
        <v>7039</v>
      </c>
      <c r="E21972" t="str">
        <f t="shared" si="347"/>
        <v>$125K-$200K</v>
      </c>
    </row>
    <row r="21973" spans="1:5" x14ac:dyDescent="0.3">
      <c r="A21973" s="33" t="s">
        <v>0</v>
      </c>
      <c r="B21973" s="33" t="s">
        <v>53</v>
      </c>
      <c r="C21973" s="33">
        <v>119792.5</v>
      </c>
      <c r="D21973" s="33" t="s">
        <v>3420</v>
      </c>
      <c r="E21973" t="str">
        <f t="shared" si="347"/>
        <v>$100K-$125K</v>
      </c>
    </row>
    <row r="21974" spans="1:5" x14ac:dyDescent="0.3">
      <c r="A21974" s="33" t="s">
        <v>0</v>
      </c>
      <c r="B21974" s="33" t="s">
        <v>53</v>
      </c>
      <c r="C21974" s="33">
        <v>137000</v>
      </c>
      <c r="D21974" s="33" t="s">
        <v>1581</v>
      </c>
      <c r="E21974" t="str">
        <f t="shared" si="347"/>
        <v>$125K-$200K</v>
      </c>
    </row>
    <row r="21975" spans="1:5" x14ac:dyDescent="0.3">
      <c r="A21975" s="33" t="s">
        <v>0</v>
      </c>
      <c r="B21975" s="33" t="s">
        <v>53</v>
      </c>
      <c r="C21975" s="33"/>
      <c r="D21975" s="33" t="s">
        <v>364</v>
      </c>
      <c r="E21975" t="str">
        <f t="shared" si="347"/>
        <v>No Data</v>
      </c>
    </row>
    <row r="21976" spans="1:5" x14ac:dyDescent="0.3">
      <c r="A21976" s="33" t="s">
        <v>52</v>
      </c>
      <c r="B21976" s="33" t="s">
        <v>53</v>
      </c>
      <c r="C21976" s="33"/>
      <c r="D21976" s="33" t="s">
        <v>912</v>
      </c>
      <c r="E21976" t="str">
        <f t="shared" si="347"/>
        <v>No Data</v>
      </c>
    </row>
    <row r="21977" spans="1:5" x14ac:dyDescent="0.3">
      <c r="A21977" s="33" t="s">
        <v>2</v>
      </c>
      <c r="B21977" s="33" t="s">
        <v>53</v>
      </c>
      <c r="C21977" s="33"/>
      <c r="D21977" s="33" t="s">
        <v>7716</v>
      </c>
      <c r="E21977" t="str">
        <f t="shared" si="347"/>
        <v>No Data</v>
      </c>
    </row>
    <row r="21978" spans="1:5" x14ac:dyDescent="0.3">
      <c r="A21978" s="33" t="s">
        <v>0</v>
      </c>
      <c r="B21978" s="33" t="s">
        <v>53</v>
      </c>
      <c r="C21978" s="33">
        <v>83200</v>
      </c>
      <c r="D21978" s="33" t="s">
        <v>1411</v>
      </c>
      <c r="E21978" t="str">
        <f t="shared" si="347"/>
        <v>$75K-$100K</v>
      </c>
    </row>
    <row r="21979" spans="1:5" x14ac:dyDescent="0.3">
      <c r="A21979" s="33" t="s">
        <v>4</v>
      </c>
      <c r="B21979" s="33" t="s">
        <v>53</v>
      </c>
      <c r="C21979" s="33"/>
      <c r="D21979" s="33" t="s">
        <v>7717</v>
      </c>
      <c r="E21979" t="str">
        <f t="shared" si="347"/>
        <v>No Data</v>
      </c>
    </row>
    <row r="21980" spans="1:5" x14ac:dyDescent="0.3">
      <c r="A21980" s="33" t="s">
        <v>2</v>
      </c>
      <c r="B21980" s="33" t="s">
        <v>53</v>
      </c>
      <c r="C21980" s="33"/>
      <c r="D21980" s="33" t="s">
        <v>7718</v>
      </c>
      <c r="E21980" t="str">
        <f t="shared" si="347"/>
        <v>No Data</v>
      </c>
    </row>
    <row r="21981" spans="1:5" x14ac:dyDescent="0.3">
      <c r="A21981" s="33" t="s">
        <v>0</v>
      </c>
      <c r="B21981" s="33" t="s">
        <v>88</v>
      </c>
      <c r="C21981" s="33">
        <v>113500</v>
      </c>
      <c r="D21981" s="33" t="s">
        <v>2769</v>
      </c>
      <c r="E21981" t="str">
        <f t="shared" si="347"/>
        <v>$100K-$125K</v>
      </c>
    </row>
    <row r="21982" spans="1:5" x14ac:dyDescent="0.3">
      <c r="A21982" s="33" t="s">
        <v>126</v>
      </c>
      <c r="B21982" s="33" t="s">
        <v>53</v>
      </c>
      <c r="C21982" s="33">
        <v>138200</v>
      </c>
      <c r="D21982" s="33" t="s">
        <v>646</v>
      </c>
      <c r="E21982" t="str">
        <f t="shared" si="347"/>
        <v>$125K-$200K</v>
      </c>
    </row>
    <row r="21983" spans="1:5" x14ac:dyDescent="0.3">
      <c r="A21983" s="33" t="s">
        <v>2</v>
      </c>
      <c r="B21983" s="33" t="s">
        <v>53</v>
      </c>
      <c r="C21983" s="33">
        <v>69500</v>
      </c>
      <c r="D21983" s="33" t="s">
        <v>2141</v>
      </c>
      <c r="E21983" t="str">
        <f t="shared" si="347"/>
        <v>&lt;$75K</v>
      </c>
    </row>
    <row r="21984" spans="1:5" x14ac:dyDescent="0.3">
      <c r="A21984" s="33" t="s">
        <v>0</v>
      </c>
      <c r="B21984" s="33" t="s">
        <v>88</v>
      </c>
      <c r="C21984" s="33">
        <v>72000</v>
      </c>
      <c r="D21984" s="33" t="s">
        <v>7719</v>
      </c>
      <c r="E21984" t="str">
        <f t="shared" si="347"/>
        <v>&lt;$75K</v>
      </c>
    </row>
    <row r="21985" spans="1:5" x14ac:dyDescent="0.3">
      <c r="A21985" s="33" t="s">
        <v>0</v>
      </c>
      <c r="B21985" s="33" t="s">
        <v>53</v>
      </c>
      <c r="C21985" s="33">
        <v>79000</v>
      </c>
      <c r="D21985" s="33" t="s">
        <v>2942</v>
      </c>
      <c r="E21985" t="str">
        <f t="shared" si="347"/>
        <v>$75K-$100K</v>
      </c>
    </row>
    <row r="21986" spans="1:5" x14ac:dyDescent="0.3">
      <c r="A21986" s="33" t="s">
        <v>0</v>
      </c>
      <c r="B21986" s="33" t="s">
        <v>99</v>
      </c>
      <c r="C21986" s="33"/>
      <c r="D21986" s="33" t="s">
        <v>2268</v>
      </c>
      <c r="E21986" t="str">
        <f t="shared" si="347"/>
        <v>No Data</v>
      </c>
    </row>
    <row r="21987" spans="1:5" x14ac:dyDescent="0.3">
      <c r="A21987" s="33" t="s">
        <v>2</v>
      </c>
      <c r="B21987" s="33" t="s">
        <v>53</v>
      </c>
      <c r="C21987" s="33">
        <v>115000</v>
      </c>
      <c r="D21987" s="33" t="s">
        <v>7720</v>
      </c>
      <c r="E21987" t="str">
        <f t="shared" si="347"/>
        <v>$100K-$125K</v>
      </c>
    </row>
    <row r="21988" spans="1:5" x14ac:dyDescent="0.3">
      <c r="A21988" s="33" t="s">
        <v>126</v>
      </c>
      <c r="B21988" s="33" t="s">
        <v>72</v>
      </c>
      <c r="C21988" s="33">
        <v>147500</v>
      </c>
      <c r="D21988" s="33" t="s">
        <v>2210</v>
      </c>
      <c r="E21988" t="str">
        <f t="shared" si="347"/>
        <v>$125K-$200K</v>
      </c>
    </row>
    <row r="21989" spans="1:5" x14ac:dyDescent="0.3">
      <c r="A21989" s="33" t="s">
        <v>2</v>
      </c>
      <c r="B21989" s="33" t="s">
        <v>53</v>
      </c>
      <c r="C21989" s="33"/>
      <c r="D21989" s="33" t="s">
        <v>7721</v>
      </c>
      <c r="E21989" t="str">
        <f t="shared" si="347"/>
        <v>No Data</v>
      </c>
    </row>
    <row r="21990" spans="1:5" x14ac:dyDescent="0.3">
      <c r="A21990" s="33" t="s">
        <v>2</v>
      </c>
      <c r="B21990" s="33" t="s">
        <v>53</v>
      </c>
      <c r="C21990" s="33">
        <v>100000</v>
      </c>
      <c r="D21990" s="33" t="s">
        <v>860</v>
      </c>
      <c r="E21990" t="str">
        <f t="shared" si="347"/>
        <v>$75K-$100K</v>
      </c>
    </row>
    <row r="21991" spans="1:5" x14ac:dyDescent="0.3">
      <c r="A21991" s="33" t="s">
        <v>0</v>
      </c>
      <c r="B21991" s="33" t="s">
        <v>53</v>
      </c>
      <c r="C21991" s="33">
        <v>150000</v>
      </c>
      <c r="D21991" s="33" t="s">
        <v>677</v>
      </c>
      <c r="E21991" t="str">
        <f t="shared" si="347"/>
        <v>$125K-$200K</v>
      </c>
    </row>
    <row r="21992" spans="1:5" x14ac:dyDescent="0.3">
      <c r="A21992" s="33" t="s">
        <v>2</v>
      </c>
      <c r="B21992" s="33" t="s">
        <v>53</v>
      </c>
      <c r="C21992" s="33"/>
      <c r="D21992" s="33" t="s">
        <v>7722</v>
      </c>
      <c r="E21992" t="str">
        <f t="shared" si="347"/>
        <v>No Data</v>
      </c>
    </row>
    <row r="21993" spans="1:5" x14ac:dyDescent="0.3">
      <c r="A21993" s="33" t="s">
        <v>129</v>
      </c>
      <c r="B21993" s="33" t="s">
        <v>53</v>
      </c>
      <c r="C21993" s="33">
        <v>97500</v>
      </c>
      <c r="D21993" s="33" t="s">
        <v>457</v>
      </c>
      <c r="E21993" t="str">
        <f t="shared" si="347"/>
        <v>$75K-$100K</v>
      </c>
    </row>
    <row r="21994" spans="1:5" x14ac:dyDescent="0.3">
      <c r="A21994" s="33" t="s">
        <v>0</v>
      </c>
      <c r="B21994" s="33" t="s">
        <v>53</v>
      </c>
      <c r="C21994" s="33"/>
      <c r="D21994" s="33" t="s">
        <v>533</v>
      </c>
      <c r="E21994" t="str">
        <f t="shared" si="347"/>
        <v>No Data</v>
      </c>
    </row>
    <row r="21995" spans="1:5" x14ac:dyDescent="0.3">
      <c r="A21995" s="33" t="s">
        <v>2</v>
      </c>
      <c r="B21995" s="33" t="s">
        <v>53</v>
      </c>
      <c r="C21995" s="33">
        <v>50000</v>
      </c>
      <c r="D21995" s="33" t="s">
        <v>1238</v>
      </c>
      <c r="E21995" t="str">
        <f t="shared" si="347"/>
        <v>&lt;$75K</v>
      </c>
    </row>
    <row r="21996" spans="1:5" x14ac:dyDescent="0.3">
      <c r="A21996" s="33" t="s">
        <v>128</v>
      </c>
      <c r="B21996" s="33" t="s">
        <v>53</v>
      </c>
      <c r="C21996" s="33">
        <v>135144.5</v>
      </c>
      <c r="D21996" s="33" t="s">
        <v>929</v>
      </c>
      <c r="E21996" t="str">
        <f t="shared" si="347"/>
        <v>$125K-$200K</v>
      </c>
    </row>
    <row r="21997" spans="1:5" x14ac:dyDescent="0.3">
      <c r="A21997" s="33" t="s">
        <v>2</v>
      </c>
      <c r="B21997" s="33" t="s">
        <v>117</v>
      </c>
      <c r="C21997" s="33">
        <v>68590.5</v>
      </c>
      <c r="D21997" s="33" t="s">
        <v>7723</v>
      </c>
      <c r="E21997" t="str">
        <f t="shared" si="347"/>
        <v>&lt;$75K</v>
      </c>
    </row>
    <row r="21998" spans="1:5" x14ac:dyDescent="0.3">
      <c r="A21998" s="33" t="s">
        <v>4</v>
      </c>
      <c r="B21998" s="33" t="s">
        <v>76</v>
      </c>
      <c r="C21998" s="33">
        <v>96773</v>
      </c>
      <c r="D21998" s="33" t="s">
        <v>7724</v>
      </c>
      <c r="E21998" t="str">
        <f t="shared" si="347"/>
        <v>$75K-$100K</v>
      </c>
    </row>
    <row r="21999" spans="1:5" x14ac:dyDescent="0.3">
      <c r="A21999" s="33" t="s">
        <v>2</v>
      </c>
      <c r="B21999" s="33" t="s">
        <v>53</v>
      </c>
      <c r="C21999" s="33"/>
      <c r="D21999" s="33" t="s">
        <v>268</v>
      </c>
      <c r="E21999" t="str">
        <f t="shared" si="347"/>
        <v>No Data</v>
      </c>
    </row>
    <row r="22000" spans="1:5" x14ac:dyDescent="0.3">
      <c r="A22000" s="33" t="s">
        <v>125</v>
      </c>
      <c r="B22000" s="33" t="s">
        <v>53</v>
      </c>
      <c r="C22000" s="33">
        <v>185000</v>
      </c>
      <c r="D22000" s="33" t="s">
        <v>905</v>
      </c>
      <c r="E22000" t="str">
        <f t="shared" si="347"/>
        <v>$125K-$200K</v>
      </c>
    </row>
    <row r="22001" spans="1:5" x14ac:dyDescent="0.3">
      <c r="A22001" s="33" t="s">
        <v>126</v>
      </c>
      <c r="B22001" s="33" t="s">
        <v>53</v>
      </c>
      <c r="C22001" s="33">
        <v>125000</v>
      </c>
      <c r="D22001" s="33" t="s">
        <v>2048</v>
      </c>
      <c r="E22001" t="str">
        <f t="shared" si="347"/>
        <v>$100K-$125K</v>
      </c>
    </row>
    <row r="22002" spans="1:5" x14ac:dyDescent="0.3">
      <c r="A22002" s="33" t="s">
        <v>2</v>
      </c>
      <c r="B22002" s="33" t="s">
        <v>80</v>
      </c>
      <c r="C22002" s="33">
        <v>53014</v>
      </c>
      <c r="D22002" s="33" t="s">
        <v>3487</v>
      </c>
      <c r="E22002" t="str">
        <f t="shared" si="347"/>
        <v>&lt;$75K</v>
      </c>
    </row>
    <row r="22003" spans="1:5" x14ac:dyDescent="0.3">
      <c r="A22003" s="33" t="s">
        <v>129</v>
      </c>
      <c r="B22003" s="33" t="s">
        <v>53</v>
      </c>
      <c r="C22003" s="33">
        <v>111500</v>
      </c>
      <c r="D22003" s="33" t="s">
        <v>596</v>
      </c>
      <c r="E22003" t="str">
        <f t="shared" si="347"/>
        <v>$100K-$125K</v>
      </c>
    </row>
    <row r="22004" spans="1:5" x14ac:dyDescent="0.3">
      <c r="A22004" s="33" t="s">
        <v>52</v>
      </c>
      <c r="B22004" s="33" t="s">
        <v>53</v>
      </c>
      <c r="C22004" s="33">
        <v>92036.234375</v>
      </c>
      <c r="D22004" s="33" t="s">
        <v>6721</v>
      </c>
      <c r="E22004" t="str">
        <f t="shared" si="347"/>
        <v>$75K-$100K</v>
      </c>
    </row>
    <row r="22005" spans="1:5" x14ac:dyDescent="0.3">
      <c r="A22005" s="33" t="s">
        <v>2</v>
      </c>
      <c r="B22005" s="33" t="s">
        <v>53</v>
      </c>
      <c r="C22005" s="33"/>
      <c r="D22005" s="33" t="s">
        <v>617</v>
      </c>
      <c r="E22005" t="str">
        <f t="shared" si="347"/>
        <v>No Data</v>
      </c>
    </row>
    <row r="22006" spans="1:5" x14ac:dyDescent="0.3">
      <c r="A22006" s="33" t="s">
        <v>0</v>
      </c>
      <c r="B22006" s="33" t="s">
        <v>53</v>
      </c>
      <c r="C22006" s="33">
        <v>124250</v>
      </c>
      <c r="D22006" s="33" t="s">
        <v>242</v>
      </c>
      <c r="E22006" t="str">
        <f t="shared" si="347"/>
        <v>$100K-$125K</v>
      </c>
    </row>
    <row r="22007" spans="1:5" x14ac:dyDescent="0.3">
      <c r="A22007" s="33" t="s">
        <v>4</v>
      </c>
      <c r="B22007" s="33" t="s">
        <v>54</v>
      </c>
      <c r="C22007" s="33"/>
      <c r="D22007" s="33" t="s">
        <v>225</v>
      </c>
      <c r="E22007" t="str">
        <f t="shared" si="347"/>
        <v>No Data</v>
      </c>
    </row>
    <row r="22008" spans="1:5" x14ac:dyDescent="0.3">
      <c r="A22008" s="33" t="s">
        <v>0</v>
      </c>
      <c r="B22008" s="33" t="s">
        <v>53</v>
      </c>
      <c r="C22008" s="33"/>
      <c r="D22008" s="33" t="s">
        <v>1142</v>
      </c>
      <c r="E22008" t="str">
        <f t="shared" si="347"/>
        <v>No Data</v>
      </c>
    </row>
    <row r="22009" spans="1:5" x14ac:dyDescent="0.3">
      <c r="A22009" s="33" t="s">
        <v>4</v>
      </c>
      <c r="B22009" s="33" t="s">
        <v>53</v>
      </c>
      <c r="C22009" s="33"/>
      <c r="D22009" s="33" t="s">
        <v>1028</v>
      </c>
      <c r="E22009" t="str">
        <f t="shared" si="347"/>
        <v>No Data</v>
      </c>
    </row>
    <row r="22010" spans="1:5" x14ac:dyDescent="0.3">
      <c r="A22010" s="33" t="s">
        <v>4</v>
      </c>
      <c r="B22010" s="33" t="s">
        <v>53</v>
      </c>
      <c r="C22010" s="33"/>
      <c r="D22010" s="33" t="s">
        <v>572</v>
      </c>
      <c r="E22010" t="str">
        <f t="shared" si="347"/>
        <v>No Data</v>
      </c>
    </row>
    <row r="22011" spans="1:5" x14ac:dyDescent="0.3">
      <c r="A22011" s="33" t="s">
        <v>0</v>
      </c>
      <c r="B22011" s="33" t="s">
        <v>53</v>
      </c>
      <c r="C22011" s="33"/>
      <c r="D22011" s="33" t="s">
        <v>232</v>
      </c>
      <c r="E22011" t="str">
        <f t="shared" si="347"/>
        <v>No Data</v>
      </c>
    </row>
    <row r="22012" spans="1:5" x14ac:dyDescent="0.3">
      <c r="A22012" s="33" t="s">
        <v>2</v>
      </c>
      <c r="B22012" s="33" t="s">
        <v>53</v>
      </c>
      <c r="C22012" s="33">
        <v>51800</v>
      </c>
      <c r="D22012" s="33" t="s">
        <v>7725</v>
      </c>
      <c r="E22012" t="str">
        <f t="shared" si="347"/>
        <v>&lt;$75K</v>
      </c>
    </row>
    <row r="22013" spans="1:5" x14ac:dyDescent="0.3">
      <c r="A22013" s="33" t="s">
        <v>4</v>
      </c>
      <c r="B22013" s="33" t="s">
        <v>54</v>
      </c>
      <c r="C22013" s="33">
        <v>91846.5</v>
      </c>
      <c r="D22013" s="33" t="s">
        <v>5481</v>
      </c>
      <c r="E22013" t="str">
        <f t="shared" si="347"/>
        <v>$75K-$100K</v>
      </c>
    </row>
    <row r="22014" spans="1:5" x14ac:dyDescent="0.3">
      <c r="A22014" s="33" t="s">
        <v>0</v>
      </c>
      <c r="B22014" s="33" t="s">
        <v>53</v>
      </c>
      <c r="C22014" s="33">
        <v>112015</v>
      </c>
      <c r="D22014" s="33" t="s">
        <v>5055</v>
      </c>
      <c r="E22014" t="str">
        <f t="shared" si="347"/>
        <v>$100K-$125K</v>
      </c>
    </row>
    <row r="22015" spans="1:5" x14ac:dyDescent="0.3">
      <c r="A22015" s="33" t="s">
        <v>2</v>
      </c>
      <c r="B22015" s="33" t="s">
        <v>53</v>
      </c>
      <c r="C22015" s="33">
        <v>85000</v>
      </c>
      <c r="D22015" s="33" t="s">
        <v>1951</v>
      </c>
      <c r="E22015" t="str">
        <f t="shared" si="347"/>
        <v>$75K-$100K</v>
      </c>
    </row>
    <row r="22016" spans="1:5" x14ac:dyDescent="0.3">
      <c r="A22016" s="33" t="s">
        <v>4</v>
      </c>
      <c r="B22016" s="33" t="s">
        <v>53</v>
      </c>
      <c r="C22016" s="33">
        <v>90000</v>
      </c>
      <c r="D22016" s="33" t="s">
        <v>499</v>
      </c>
      <c r="E22016" t="str">
        <f t="shared" si="347"/>
        <v>$75K-$100K</v>
      </c>
    </row>
    <row r="22017" spans="1:5" x14ac:dyDescent="0.3">
      <c r="A22017" s="33" t="s">
        <v>2</v>
      </c>
      <c r="B22017" s="33" t="s">
        <v>53</v>
      </c>
      <c r="C22017" s="33">
        <v>55000</v>
      </c>
      <c r="D22017" s="33" t="s">
        <v>292</v>
      </c>
      <c r="E22017" t="str">
        <f t="shared" si="347"/>
        <v>&lt;$75K</v>
      </c>
    </row>
    <row r="22018" spans="1:5" x14ac:dyDescent="0.3">
      <c r="A22018" s="33" t="s">
        <v>128</v>
      </c>
      <c r="B22018" s="33" t="s">
        <v>53</v>
      </c>
      <c r="C22018" s="33">
        <v>90000</v>
      </c>
      <c r="D22018" s="33" t="s">
        <v>299</v>
      </c>
      <c r="E22018" t="str">
        <f t="shared" si="347"/>
        <v>$75K-$100K</v>
      </c>
    </row>
    <row r="22019" spans="1:5" x14ac:dyDescent="0.3">
      <c r="A22019" s="33" t="s">
        <v>4</v>
      </c>
      <c r="B22019" s="33" t="s">
        <v>53</v>
      </c>
      <c r="C22019" s="33"/>
      <c r="D22019" s="33" t="s">
        <v>475</v>
      </c>
      <c r="E22019" t="str">
        <f t="shared" ref="E22019:E22082" si="348">_xlfn.XLOOKUP(C22019,$H$16:$H$21,$G$16:$G$21,,1)</f>
        <v>No Data</v>
      </c>
    </row>
    <row r="22020" spans="1:5" x14ac:dyDescent="0.3">
      <c r="A22020" s="33" t="s">
        <v>4</v>
      </c>
      <c r="B22020" s="33" t="s">
        <v>53</v>
      </c>
      <c r="C22020" s="33"/>
      <c r="D22020" s="33" t="s">
        <v>7726</v>
      </c>
      <c r="E22020" t="str">
        <f t="shared" si="348"/>
        <v>No Data</v>
      </c>
    </row>
    <row r="22021" spans="1:5" x14ac:dyDescent="0.3">
      <c r="A22021" s="33" t="s">
        <v>0</v>
      </c>
      <c r="B22021" s="33" t="s">
        <v>53</v>
      </c>
      <c r="C22021" s="33"/>
      <c r="D22021" s="33" t="s">
        <v>1846</v>
      </c>
      <c r="E22021" t="str">
        <f t="shared" si="348"/>
        <v>No Data</v>
      </c>
    </row>
    <row r="22022" spans="1:5" x14ac:dyDescent="0.3">
      <c r="A22022" s="33" t="s">
        <v>2</v>
      </c>
      <c r="B22022" s="33" t="s">
        <v>53</v>
      </c>
      <c r="C22022" s="33">
        <v>60500</v>
      </c>
      <c r="D22022" s="33" t="s">
        <v>7727</v>
      </c>
      <c r="E22022" t="str">
        <f t="shared" si="348"/>
        <v>&lt;$75K</v>
      </c>
    </row>
    <row r="22023" spans="1:5" x14ac:dyDescent="0.3">
      <c r="A22023" s="33" t="s">
        <v>125</v>
      </c>
      <c r="B22023" s="33" t="s">
        <v>53</v>
      </c>
      <c r="C22023" s="33">
        <v>43031</v>
      </c>
      <c r="D22023" s="33" t="s">
        <v>7728</v>
      </c>
      <c r="E22023" t="str">
        <f t="shared" si="348"/>
        <v>&lt;$75K</v>
      </c>
    </row>
    <row r="22024" spans="1:5" x14ac:dyDescent="0.3">
      <c r="A22024" s="33" t="s">
        <v>2</v>
      </c>
      <c r="B22024" s="33" t="s">
        <v>53</v>
      </c>
      <c r="C22024" s="33"/>
      <c r="D22024" s="33" t="s">
        <v>1348</v>
      </c>
      <c r="E22024" t="str">
        <f t="shared" si="348"/>
        <v>No Data</v>
      </c>
    </row>
    <row r="22025" spans="1:5" x14ac:dyDescent="0.3">
      <c r="A22025" s="33" t="s">
        <v>2</v>
      </c>
      <c r="B22025" s="33" t="s">
        <v>53</v>
      </c>
      <c r="C22025" s="33"/>
      <c r="D22025" s="33" t="s">
        <v>1756</v>
      </c>
      <c r="E22025" t="str">
        <f t="shared" si="348"/>
        <v>No Data</v>
      </c>
    </row>
    <row r="22026" spans="1:5" x14ac:dyDescent="0.3">
      <c r="A22026" s="33" t="s">
        <v>4</v>
      </c>
      <c r="B22026" s="33" t="s">
        <v>53</v>
      </c>
      <c r="C22026" s="33">
        <v>135000</v>
      </c>
      <c r="D22026" s="33" t="s">
        <v>7729</v>
      </c>
      <c r="E22026" t="str">
        <f t="shared" si="348"/>
        <v>$125K-$200K</v>
      </c>
    </row>
    <row r="22027" spans="1:5" x14ac:dyDescent="0.3">
      <c r="A22027" s="33" t="s">
        <v>0</v>
      </c>
      <c r="B22027" s="33" t="s">
        <v>53</v>
      </c>
      <c r="C22027" s="33">
        <v>135000</v>
      </c>
      <c r="D22027" s="33" t="s">
        <v>2279</v>
      </c>
      <c r="E22027" t="str">
        <f t="shared" si="348"/>
        <v>$125K-$200K</v>
      </c>
    </row>
    <row r="22028" spans="1:5" x14ac:dyDescent="0.3">
      <c r="A22028" s="33" t="s">
        <v>129</v>
      </c>
      <c r="B22028" s="33" t="s">
        <v>54</v>
      </c>
      <c r="C22028" s="33">
        <v>90000</v>
      </c>
      <c r="D22028" s="33" t="s">
        <v>457</v>
      </c>
      <c r="E22028" t="str">
        <f t="shared" si="348"/>
        <v>$75K-$100K</v>
      </c>
    </row>
    <row r="22029" spans="1:5" x14ac:dyDescent="0.3">
      <c r="A22029" s="33" t="s">
        <v>0</v>
      </c>
      <c r="B22029" s="33" t="s">
        <v>54</v>
      </c>
      <c r="C22029" s="33"/>
      <c r="D22029" s="33" t="s">
        <v>1393</v>
      </c>
      <c r="E22029" t="str">
        <f t="shared" si="348"/>
        <v>No Data</v>
      </c>
    </row>
    <row r="22030" spans="1:5" x14ac:dyDescent="0.3">
      <c r="A22030" s="33" t="s">
        <v>2</v>
      </c>
      <c r="B22030" s="33" t="s">
        <v>53</v>
      </c>
      <c r="C22030" s="33"/>
      <c r="D22030" s="33" t="s">
        <v>7730</v>
      </c>
      <c r="E22030" t="str">
        <f t="shared" si="348"/>
        <v>No Data</v>
      </c>
    </row>
    <row r="22031" spans="1:5" x14ac:dyDescent="0.3">
      <c r="A22031" s="33" t="s">
        <v>129</v>
      </c>
      <c r="B22031" s="33" t="s">
        <v>90</v>
      </c>
      <c r="C22031" s="33">
        <v>132500</v>
      </c>
      <c r="D22031" s="33" t="s">
        <v>268</v>
      </c>
      <c r="E22031" t="str">
        <f t="shared" si="348"/>
        <v>$125K-$200K</v>
      </c>
    </row>
    <row r="22032" spans="1:5" x14ac:dyDescent="0.3">
      <c r="A22032" s="33" t="s">
        <v>0</v>
      </c>
      <c r="B22032" s="33" t="s">
        <v>54</v>
      </c>
      <c r="C22032" s="33"/>
      <c r="D22032" s="33" t="s">
        <v>2132</v>
      </c>
      <c r="E22032" t="str">
        <f t="shared" si="348"/>
        <v>No Data</v>
      </c>
    </row>
    <row r="22033" spans="1:5" x14ac:dyDescent="0.3">
      <c r="A22033" s="33" t="s">
        <v>2</v>
      </c>
      <c r="B22033" s="33" t="s">
        <v>53</v>
      </c>
      <c r="C22033" s="33"/>
      <c r="D22033" s="33" t="s">
        <v>232</v>
      </c>
      <c r="E22033" t="str">
        <f t="shared" si="348"/>
        <v>No Data</v>
      </c>
    </row>
    <row r="22034" spans="1:5" x14ac:dyDescent="0.3">
      <c r="A22034" s="33" t="s">
        <v>4</v>
      </c>
      <c r="B22034" s="33" t="s">
        <v>53</v>
      </c>
      <c r="C22034" s="33">
        <v>120000</v>
      </c>
      <c r="D22034" s="33" t="s">
        <v>522</v>
      </c>
      <c r="E22034" t="str">
        <f t="shared" si="348"/>
        <v>$100K-$125K</v>
      </c>
    </row>
    <row r="22035" spans="1:5" x14ac:dyDescent="0.3">
      <c r="A22035" s="33" t="s">
        <v>4</v>
      </c>
      <c r="B22035" s="33" t="s">
        <v>68</v>
      </c>
      <c r="C22035" s="33">
        <v>147500</v>
      </c>
      <c r="D22035" s="33" t="s">
        <v>7731</v>
      </c>
      <c r="E22035" t="str">
        <f t="shared" si="348"/>
        <v>$125K-$200K</v>
      </c>
    </row>
    <row r="22036" spans="1:5" x14ac:dyDescent="0.3">
      <c r="A22036" s="33" t="s">
        <v>66</v>
      </c>
      <c r="B22036" s="33" t="s">
        <v>69</v>
      </c>
      <c r="C22036" s="33">
        <v>89100</v>
      </c>
      <c r="D22036" s="33" t="s">
        <v>211</v>
      </c>
      <c r="E22036" t="str">
        <f t="shared" si="348"/>
        <v>$75K-$100K</v>
      </c>
    </row>
    <row r="22037" spans="1:5" x14ac:dyDescent="0.3">
      <c r="A22037" s="33" t="s">
        <v>0</v>
      </c>
      <c r="B22037" s="33" t="s">
        <v>67</v>
      </c>
      <c r="C22037" s="33">
        <v>172000</v>
      </c>
      <c r="D22037" s="33" t="s">
        <v>3740</v>
      </c>
      <c r="E22037" t="str">
        <f t="shared" si="348"/>
        <v>$125K-$200K</v>
      </c>
    </row>
    <row r="22038" spans="1:5" x14ac:dyDescent="0.3">
      <c r="A22038" s="33" t="s">
        <v>0</v>
      </c>
      <c r="B22038" s="33" t="s">
        <v>108</v>
      </c>
      <c r="C22038" s="33">
        <v>64821.5</v>
      </c>
      <c r="D22038" s="33" t="s">
        <v>725</v>
      </c>
      <c r="E22038" t="str">
        <f t="shared" si="348"/>
        <v>&lt;$75K</v>
      </c>
    </row>
    <row r="22039" spans="1:5" x14ac:dyDescent="0.3">
      <c r="A22039" s="33" t="s">
        <v>52</v>
      </c>
      <c r="B22039" s="33" t="s">
        <v>53</v>
      </c>
      <c r="C22039" s="33"/>
      <c r="D22039" s="33" t="s">
        <v>772</v>
      </c>
      <c r="E22039" t="str">
        <f t="shared" si="348"/>
        <v>No Data</v>
      </c>
    </row>
    <row r="22040" spans="1:5" x14ac:dyDescent="0.3">
      <c r="A22040" s="33" t="s">
        <v>0</v>
      </c>
      <c r="B22040" s="33" t="s">
        <v>83</v>
      </c>
      <c r="C22040" s="33">
        <v>157500</v>
      </c>
      <c r="D22040" s="33" t="s">
        <v>2600</v>
      </c>
      <c r="E22040" t="str">
        <f t="shared" si="348"/>
        <v>$125K-$200K</v>
      </c>
    </row>
    <row r="22041" spans="1:5" x14ac:dyDescent="0.3">
      <c r="A22041" s="33" t="s">
        <v>2</v>
      </c>
      <c r="B22041" s="33" t="s">
        <v>53</v>
      </c>
      <c r="C22041" s="33"/>
      <c r="D22041" s="33" t="s">
        <v>771</v>
      </c>
      <c r="E22041" t="str">
        <f t="shared" si="348"/>
        <v>No Data</v>
      </c>
    </row>
    <row r="22042" spans="1:5" x14ac:dyDescent="0.3">
      <c r="A22042" s="33" t="s">
        <v>2</v>
      </c>
      <c r="B22042" s="33" t="s">
        <v>53</v>
      </c>
      <c r="C22042" s="33">
        <v>87500</v>
      </c>
      <c r="D22042" s="33" t="s">
        <v>313</v>
      </c>
      <c r="E22042" t="str">
        <f t="shared" si="348"/>
        <v>$75K-$100K</v>
      </c>
    </row>
    <row r="22043" spans="1:5" x14ac:dyDescent="0.3">
      <c r="A22043" s="33" t="s">
        <v>2</v>
      </c>
      <c r="B22043" s="33" t="s">
        <v>90</v>
      </c>
      <c r="C22043" s="33">
        <v>105650</v>
      </c>
      <c r="D22043" s="33" t="s">
        <v>294</v>
      </c>
      <c r="E22043" t="str">
        <f t="shared" si="348"/>
        <v>$100K-$125K</v>
      </c>
    </row>
    <row r="22044" spans="1:5" x14ac:dyDescent="0.3">
      <c r="A22044" s="33" t="s">
        <v>0</v>
      </c>
      <c r="B22044" s="33" t="s">
        <v>53</v>
      </c>
      <c r="C22044" s="33"/>
      <c r="D22044" s="33" t="s">
        <v>1199</v>
      </c>
      <c r="E22044" t="str">
        <f t="shared" si="348"/>
        <v>No Data</v>
      </c>
    </row>
    <row r="22045" spans="1:5" x14ac:dyDescent="0.3">
      <c r="A22045" s="33" t="s">
        <v>2</v>
      </c>
      <c r="B22045" s="33" t="s">
        <v>53</v>
      </c>
      <c r="C22045" s="33"/>
      <c r="D22045" s="33" t="s">
        <v>232</v>
      </c>
      <c r="E22045" t="str">
        <f t="shared" si="348"/>
        <v>No Data</v>
      </c>
    </row>
    <row r="22046" spans="1:5" x14ac:dyDescent="0.3">
      <c r="A22046" s="33" t="s">
        <v>2</v>
      </c>
      <c r="B22046" s="33" t="s">
        <v>53</v>
      </c>
      <c r="C22046" s="33"/>
      <c r="D22046" s="33" t="s">
        <v>1423</v>
      </c>
      <c r="E22046" t="str">
        <f t="shared" si="348"/>
        <v>No Data</v>
      </c>
    </row>
    <row r="22047" spans="1:5" x14ac:dyDescent="0.3">
      <c r="A22047" s="33" t="s">
        <v>2</v>
      </c>
      <c r="B22047" s="33" t="s">
        <v>53</v>
      </c>
      <c r="C22047" s="33"/>
      <c r="D22047" s="33" t="s">
        <v>279</v>
      </c>
      <c r="E22047" t="str">
        <f t="shared" si="348"/>
        <v>No Data</v>
      </c>
    </row>
    <row r="22048" spans="1:5" x14ac:dyDescent="0.3">
      <c r="A22048" s="33" t="s">
        <v>2</v>
      </c>
      <c r="B22048" s="33" t="s">
        <v>72</v>
      </c>
      <c r="C22048" s="33">
        <v>105000</v>
      </c>
      <c r="D22048" s="33" t="s">
        <v>673</v>
      </c>
      <c r="E22048" t="str">
        <f t="shared" si="348"/>
        <v>$100K-$125K</v>
      </c>
    </row>
    <row r="22049" spans="1:5" x14ac:dyDescent="0.3">
      <c r="A22049" s="33" t="s">
        <v>1</v>
      </c>
      <c r="B22049" s="33" t="s">
        <v>53</v>
      </c>
      <c r="C22049" s="33">
        <v>99150</v>
      </c>
      <c r="D22049" s="33" t="s">
        <v>626</v>
      </c>
      <c r="E22049" t="str">
        <f t="shared" si="348"/>
        <v>$75K-$100K</v>
      </c>
    </row>
    <row r="22050" spans="1:5" x14ac:dyDescent="0.3">
      <c r="A22050" s="33" t="s">
        <v>126</v>
      </c>
      <c r="B22050" s="33" t="s">
        <v>53</v>
      </c>
      <c r="C22050" s="33">
        <v>135000</v>
      </c>
      <c r="D22050" s="33" t="s">
        <v>237</v>
      </c>
      <c r="E22050" t="str">
        <f t="shared" si="348"/>
        <v>$125K-$200K</v>
      </c>
    </row>
    <row r="22051" spans="1:5" x14ac:dyDescent="0.3">
      <c r="A22051" s="33" t="s">
        <v>4</v>
      </c>
      <c r="B22051" s="33" t="s">
        <v>54</v>
      </c>
      <c r="C22051" s="33"/>
      <c r="D22051" s="33" t="s">
        <v>4118</v>
      </c>
      <c r="E22051" t="str">
        <f t="shared" si="348"/>
        <v>No Data</v>
      </c>
    </row>
    <row r="22052" spans="1:5" x14ac:dyDescent="0.3">
      <c r="A22052" s="33" t="s">
        <v>2</v>
      </c>
      <c r="B22052" s="33" t="s">
        <v>53</v>
      </c>
      <c r="C22052" s="33"/>
      <c r="D22052" s="33" t="s">
        <v>3920</v>
      </c>
      <c r="E22052" t="str">
        <f t="shared" si="348"/>
        <v>No Data</v>
      </c>
    </row>
    <row r="22053" spans="1:5" x14ac:dyDescent="0.3">
      <c r="A22053" s="33" t="s">
        <v>1</v>
      </c>
      <c r="B22053" s="33" t="s">
        <v>65</v>
      </c>
      <c r="C22053" s="33">
        <v>172500</v>
      </c>
      <c r="D22053" s="33" t="s">
        <v>1629</v>
      </c>
      <c r="E22053" t="str">
        <f t="shared" si="348"/>
        <v>$125K-$200K</v>
      </c>
    </row>
    <row r="22054" spans="1:5" x14ac:dyDescent="0.3">
      <c r="A22054" s="33" t="s">
        <v>4</v>
      </c>
      <c r="B22054" s="33" t="s">
        <v>53</v>
      </c>
      <c r="C22054" s="33">
        <v>140000</v>
      </c>
      <c r="D22054" s="33" t="s">
        <v>1320</v>
      </c>
      <c r="E22054" t="str">
        <f t="shared" si="348"/>
        <v>$125K-$200K</v>
      </c>
    </row>
    <row r="22055" spans="1:5" x14ac:dyDescent="0.3">
      <c r="A22055" s="33" t="s">
        <v>128</v>
      </c>
      <c r="B22055" s="33" t="s">
        <v>53</v>
      </c>
      <c r="C22055" s="33">
        <v>140359</v>
      </c>
      <c r="D22055" s="33" t="s">
        <v>225</v>
      </c>
      <c r="E22055" t="str">
        <f t="shared" si="348"/>
        <v>$125K-$200K</v>
      </c>
    </row>
    <row r="22056" spans="1:5" x14ac:dyDescent="0.3">
      <c r="A22056" s="33" t="s">
        <v>4</v>
      </c>
      <c r="B22056" s="33" t="s">
        <v>53</v>
      </c>
      <c r="C22056" s="33"/>
      <c r="D22056" s="33" t="s">
        <v>7732</v>
      </c>
      <c r="E22056" t="str">
        <f t="shared" si="348"/>
        <v>No Data</v>
      </c>
    </row>
    <row r="22057" spans="1:5" x14ac:dyDescent="0.3">
      <c r="A22057" s="33" t="s">
        <v>2</v>
      </c>
      <c r="B22057" s="33" t="s">
        <v>53</v>
      </c>
      <c r="C22057" s="33">
        <v>95000</v>
      </c>
      <c r="D22057" s="33" t="s">
        <v>265</v>
      </c>
      <c r="E22057" t="str">
        <f t="shared" si="348"/>
        <v>$75K-$100K</v>
      </c>
    </row>
    <row r="22058" spans="1:5" x14ac:dyDescent="0.3">
      <c r="A22058" s="33" t="s">
        <v>0</v>
      </c>
      <c r="B22058" s="33" t="s">
        <v>53</v>
      </c>
      <c r="C22058" s="33">
        <v>102500</v>
      </c>
      <c r="D22058" s="33" t="s">
        <v>7733</v>
      </c>
      <c r="E22058" t="str">
        <f t="shared" si="348"/>
        <v>$100K-$125K</v>
      </c>
    </row>
    <row r="22059" spans="1:5" x14ac:dyDescent="0.3">
      <c r="A22059" s="33" t="s">
        <v>129</v>
      </c>
      <c r="B22059" s="33" t="s">
        <v>69</v>
      </c>
      <c r="C22059" s="33">
        <v>177283</v>
      </c>
      <c r="D22059" s="33" t="s">
        <v>211</v>
      </c>
      <c r="E22059" t="str">
        <f t="shared" si="348"/>
        <v>$125K-$200K</v>
      </c>
    </row>
    <row r="22060" spans="1:5" x14ac:dyDescent="0.3">
      <c r="A22060" s="33" t="s">
        <v>66</v>
      </c>
      <c r="B22060" s="33" t="s">
        <v>68</v>
      </c>
      <c r="C22060" s="33">
        <v>110000</v>
      </c>
      <c r="D22060" s="33" t="s">
        <v>7734</v>
      </c>
      <c r="E22060" t="str">
        <f t="shared" si="348"/>
        <v>$100K-$125K</v>
      </c>
    </row>
    <row r="22061" spans="1:5" x14ac:dyDescent="0.3">
      <c r="A22061" s="33" t="s">
        <v>0</v>
      </c>
      <c r="B22061" s="33" t="s">
        <v>53</v>
      </c>
      <c r="C22061" s="33">
        <v>161955.5</v>
      </c>
      <c r="D22061" s="33" t="s">
        <v>217</v>
      </c>
      <c r="E22061" t="str">
        <f t="shared" si="348"/>
        <v>$125K-$200K</v>
      </c>
    </row>
    <row r="22062" spans="1:5" x14ac:dyDescent="0.3">
      <c r="A22062" s="33" t="s">
        <v>52</v>
      </c>
      <c r="B22062" s="33" t="s">
        <v>53</v>
      </c>
      <c r="C22062" s="33">
        <v>107500</v>
      </c>
      <c r="D22062" s="33" t="s">
        <v>7735</v>
      </c>
      <c r="E22062" t="str">
        <f t="shared" si="348"/>
        <v>$100K-$125K</v>
      </c>
    </row>
    <row r="22063" spans="1:5" x14ac:dyDescent="0.3">
      <c r="A22063" s="33" t="s">
        <v>2</v>
      </c>
      <c r="B22063" s="33" t="s">
        <v>53</v>
      </c>
      <c r="C22063" s="33">
        <v>90000</v>
      </c>
      <c r="D22063" s="33" t="s">
        <v>483</v>
      </c>
      <c r="E22063" t="str">
        <f t="shared" si="348"/>
        <v>$75K-$100K</v>
      </c>
    </row>
    <row r="22064" spans="1:5" x14ac:dyDescent="0.3">
      <c r="A22064" s="33" t="s">
        <v>2</v>
      </c>
      <c r="B22064" s="33" t="s">
        <v>83</v>
      </c>
      <c r="C22064" s="33">
        <v>111175</v>
      </c>
      <c r="D22064" s="33" t="s">
        <v>391</v>
      </c>
      <c r="E22064" t="str">
        <f t="shared" si="348"/>
        <v>$100K-$125K</v>
      </c>
    </row>
    <row r="22065" spans="1:5" x14ac:dyDescent="0.3">
      <c r="A22065" s="33" t="s">
        <v>2</v>
      </c>
      <c r="B22065" s="33" t="s">
        <v>53</v>
      </c>
      <c r="C22065" s="33">
        <v>70000</v>
      </c>
      <c r="D22065" s="33" t="s">
        <v>6426</v>
      </c>
      <c r="E22065" t="str">
        <f t="shared" si="348"/>
        <v>&lt;$75K</v>
      </c>
    </row>
    <row r="22066" spans="1:5" x14ac:dyDescent="0.3">
      <c r="A22066" s="33" t="s">
        <v>0</v>
      </c>
      <c r="B22066" s="33" t="s">
        <v>53</v>
      </c>
      <c r="C22066" s="33">
        <v>175000</v>
      </c>
      <c r="D22066" s="33" t="s">
        <v>238</v>
      </c>
      <c r="E22066" t="str">
        <f t="shared" si="348"/>
        <v>$125K-$200K</v>
      </c>
    </row>
    <row r="22067" spans="1:5" x14ac:dyDescent="0.3">
      <c r="A22067" s="33" t="s">
        <v>2</v>
      </c>
      <c r="B22067" s="33" t="s">
        <v>69</v>
      </c>
      <c r="C22067" s="33">
        <v>105650</v>
      </c>
      <c r="D22067" s="33" t="s">
        <v>561</v>
      </c>
      <c r="E22067" t="str">
        <f t="shared" si="348"/>
        <v>$100K-$125K</v>
      </c>
    </row>
    <row r="22068" spans="1:5" x14ac:dyDescent="0.3">
      <c r="A22068" s="33" t="s">
        <v>2</v>
      </c>
      <c r="B22068" s="33" t="s">
        <v>53</v>
      </c>
      <c r="C22068" s="33"/>
      <c r="D22068" s="33" t="s">
        <v>5648</v>
      </c>
      <c r="E22068" t="str">
        <f t="shared" si="348"/>
        <v>No Data</v>
      </c>
    </row>
    <row r="22069" spans="1:5" x14ac:dyDescent="0.3">
      <c r="A22069" s="33" t="s">
        <v>2</v>
      </c>
      <c r="B22069" s="33" t="s">
        <v>53</v>
      </c>
      <c r="C22069" s="33"/>
      <c r="D22069" s="33" t="s">
        <v>6442</v>
      </c>
      <c r="E22069" t="str">
        <f t="shared" si="348"/>
        <v>No Data</v>
      </c>
    </row>
    <row r="22070" spans="1:5" x14ac:dyDescent="0.3">
      <c r="A22070" s="33" t="s">
        <v>2</v>
      </c>
      <c r="B22070" s="33" t="s">
        <v>84</v>
      </c>
      <c r="C22070" s="33">
        <v>100500</v>
      </c>
      <c r="D22070" s="33" t="s">
        <v>491</v>
      </c>
      <c r="E22070" t="str">
        <f t="shared" si="348"/>
        <v>$100K-$125K</v>
      </c>
    </row>
    <row r="22071" spans="1:5" x14ac:dyDescent="0.3">
      <c r="A22071" s="33" t="s">
        <v>2</v>
      </c>
      <c r="B22071" s="33" t="s">
        <v>53</v>
      </c>
      <c r="C22071" s="33">
        <v>89830</v>
      </c>
      <c r="D22071" s="33" t="s">
        <v>476</v>
      </c>
      <c r="E22071" t="str">
        <f t="shared" si="348"/>
        <v>$75K-$100K</v>
      </c>
    </row>
    <row r="22072" spans="1:5" x14ac:dyDescent="0.3">
      <c r="A22072" s="33" t="s">
        <v>2</v>
      </c>
      <c r="B22072" s="33" t="s">
        <v>69</v>
      </c>
      <c r="C22072" s="33">
        <v>102500</v>
      </c>
      <c r="D22072" s="33" t="s">
        <v>898</v>
      </c>
      <c r="E22072" t="str">
        <f t="shared" si="348"/>
        <v>$100K-$125K</v>
      </c>
    </row>
    <row r="22073" spans="1:5" x14ac:dyDescent="0.3">
      <c r="A22073" s="33" t="s">
        <v>128</v>
      </c>
      <c r="B22073" s="33" t="s">
        <v>53</v>
      </c>
      <c r="C22073" s="33">
        <v>180000</v>
      </c>
      <c r="D22073" s="33" t="s">
        <v>3472</v>
      </c>
      <c r="E22073" t="str">
        <f t="shared" si="348"/>
        <v>$125K-$200K</v>
      </c>
    </row>
    <row r="22074" spans="1:5" x14ac:dyDescent="0.3">
      <c r="A22074" s="33" t="s">
        <v>126</v>
      </c>
      <c r="B22074" s="33" t="s">
        <v>53</v>
      </c>
      <c r="C22074" s="33">
        <v>125000</v>
      </c>
      <c r="D22074" s="33" t="s">
        <v>2148</v>
      </c>
      <c r="E22074" t="str">
        <f t="shared" si="348"/>
        <v>$100K-$125K</v>
      </c>
    </row>
    <row r="22075" spans="1:5" x14ac:dyDescent="0.3">
      <c r="A22075" s="33" t="s">
        <v>125</v>
      </c>
      <c r="B22075" s="33" t="s">
        <v>53</v>
      </c>
      <c r="C22075" s="33">
        <v>140000</v>
      </c>
      <c r="D22075" s="33" t="s">
        <v>265</v>
      </c>
      <c r="E22075" t="str">
        <f t="shared" si="348"/>
        <v>$125K-$200K</v>
      </c>
    </row>
    <row r="22076" spans="1:5" x14ac:dyDescent="0.3">
      <c r="A22076" s="33" t="s">
        <v>2</v>
      </c>
      <c r="B22076" s="33" t="s">
        <v>53</v>
      </c>
      <c r="C22076" s="33">
        <v>75000</v>
      </c>
      <c r="D22076" s="33" t="s">
        <v>315</v>
      </c>
      <c r="E22076" t="str">
        <f t="shared" si="348"/>
        <v>&lt;$75K</v>
      </c>
    </row>
    <row r="22077" spans="1:5" x14ac:dyDescent="0.3">
      <c r="A22077" s="33" t="s">
        <v>0</v>
      </c>
      <c r="B22077" s="33" t="s">
        <v>53</v>
      </c>
      <c r="C22077" s="33"/>
      <c r="D22077" s="33" t="s">
        <v>1498</v>
      </c>
      <c r="E22077" t="str">
        <f t="shared" si="348"/>
        <v>No Data</v>
      </c>
    </row>
    <row r="22078" spans="1:5" x14ac:dyDescent="0.3">
      <c r="A22078" s="33" t="s">
        <v>2</v>
      </c>
      <c r="B22078" s="33" t="s">
        <v>53</v>
      </c>
      <c r="C22078" s="33">
        <v>90000</v>
      </c>
      <c r="D22078" s="33" t="s">
        <v>6011</v>
      </c>
      <c r="E22078" t="str">
        <f t="shared" si="348"/>
        <v>$75K-$100K</v>
      </c>
    </row>
    <row r="22079" spans="1:5" x14ac:dyDescent="0.3">
      <c r="A22079" s="33" t="s">
        <v>0</v>
      </c>
      <c r="B22079" s="33" t="s">
        <v>53</v>
      </c>
      <c r="C22079" s="33">
        <v>117500</v>
      </c>
      <c r="D22079" s="33" t="s">
        <v>7736</v>
      </c>
      <c r="E22079" t="str">
        <f t="shared" si="348"/>
        <v>$100K-$125K</v>
      </c>
    </row>
    <row r="22080" spans="1:5" x14ac:dyDescent="0.3">
      <c r="A22080" s="33" t="s">
        <v>2</v>
      </c>
      <c r="B22080" s="33" t="s">
        <v>53</v>
      </c>
      <c r="C22080" s="33">
        <v>88602.5</v>
      </c>
      <c r="D22080" s="33" t="s">
        <v>936</v>
      </c>
      <c r="E22080" t="str">
        <f t="shared" si="348"/>
        <v>$75K-$100K</v>
      </c>
    </row>
    <row r="22081" spans="1:5" x14ac:dyDescent="0.3">
      <c r="A22081" s="33" t="s">
        <v>0</v>
      </c>
      <c r="B22081" s="33" t="s">
        <v>88</v>
      </c>
      <c r="C22081" s="33">
        <v>157500</v>
      </c>
      <c r="D22081" s="33" t="s">
        <v>7737</v>
      </c>
      <c r="E22081" t="str">
        <f t="shared" si="348"/>
        <v>$125K-$200K</v>
      </c>
    </row>
    <row r="22082" spans="1:5" x14ac:dyDescent="0.3">
      <c r="A22082" s="33" t="s">
        <v>2</v>
      </c>
      <c r="B22082" s="33" t="s">
        <v>86</v>
      </c>
      <c r="C22082" s="33">
        <v>72900</v>
      </c>
      <c r="D22082" s="33" t="s">
        <v>5318</v>
      </c>
      <c r="E22082" t="str">
        <f t="shared" si="348"/>
        <v>&lt;$75K</v>
      </c>
    </row>
    <row r="22083" spans="1:5" x14ac:dyDescent="0.3">
      <c r="A22083" s="33" t="s">
        <v>2</v>
      </c>
      <c r="B22083" s="33" t="s">
        <v>53</v>
      </c>
      <c r="C22083" s="33"/>
      <c r="D22083" s="33" t="s">
        <v>7504</v>
      </c>
      <c r="E22083" t="str">
        <f t="shared" ref="E22083:E22146" si="349">_xlfn.XLOOKUP(C22083,$H$16:$H$21,$G$16:$G$21,,1)</f>
        <v>No Data</v>
      </c>
    </row>
    <row r="22084" spans="1:5" x14ac:dyDescent="0.3">
      <c r="A22084" s="33" t="s">
        <v>1</v>
      </c>
      <c r="B22084" s="33" t="s">
        <v>88</v>
      </c>
      <c r="C22084" s="33">
        <v>166000</v>
      </c>
      <c r="D22084" s="33" t="s">
        <v>651</v>
      </c>
      <c r="E22084" t="str">
        <f t="shared" si="349"/>
        <v>$125K-$200K</v>
      </c>
    </row>
    <row r="22085" spans="1:5" x14ac:dyDescent="0.3">
      <c r="A22085" s="33" t="s">
        <v>2</v>
      </c>
      <c r="B22085" s="33" t="s">
        <v>53</v>
      </c>
      <c r="C22085" s="33"/>
      <c r="D22085" s="33" t="s">
        <v>1427</v>
      </c>
      <c r="E22085" t="str">
        <f t="shared" si="349"/>
        <v>No Data</v>
      </c>
    </row>
    <row r="22086" spans="1:5" x14ac:dyDescent="0.3">
      <c r="A22086" s="33" t="s">
        <v>2</v>
      </c>
      <c r="B22086" s="33" t="s">
        <v>53</v>
      </c>
      <c r="C22086" s="33"/>
      <c r="D22086" s="33" t="s">
        <v>7738</v>
      </c>
      <c r="E22086" t="str">
        <f t="shared" si="349"/>
        <v>No Data</v>
      </c>
    </row>
    <row r="22087" spans="1:5" x14ac:dyDescent="0.3">
      <c r="A22087" s="33" t="s">
        <v>0</v>
      </c>
      <c r="B22087" s="33" t="s">
        <v>53</v>
      </c>
      <c r="C22087" s="33"/>
      <c r="D22087" s="33" t="s">
        <v>1380</v>
      </c>
      <c r="E22087" t="str">
        <f t="shared" si="349"/>
        <v>No Data</v>
      </c>
    </row>
    <row r="22088" spans="1:5" x14ac:dyDescent="0.3">
      <c r="A22088" s="33" t="s">
        <v>2</v>
      </c>
      <c r="B22088" s="33" t="s">
        <v>53</v>
      </c>
      <c r="C22088" s="33">
        <v>87500</v>
      </c>
      <c r="D22088" s="33" t="s">
        <v>2485</v>
      </c>
      <c r="E22088" t="str">
        <f t="shared" si="349"/>
        <v>$75K-$100K</v>
      </c>
    </row>
    <row r="22089" spans="1:5" x14ac:dyDescent="0.3">
      <c r="A22089" s="33" t="s">
        <v>2</v>
      </c>
      <c r="B22089" s="33" t="s">
        <v>53</v>
      </c>
      <c r="C22089" s="33"/>
      <c r="D22089" s="33" t="s">
        <v>7739</v>
      </c>
      <c r="E22089" t="str">
        <f t="shared" si="349"/>
        <v>No Data</v>
      </c>
    </row>
    <row r="22090" spans="1:5" x14ac:dyDescent="0.3">
      <c r="A22090" s="33" t="s">
        <v>0</v>
      </c>
      <c r="B22090" s="33" t="s">
        <v>103</v>
      </c>
      <c r="C22090" s="33">
        <v>109500</v>
      </c>
      <c r="D22090" s="33" t="s">
        <v>267</v>
      </c>
      <c r="E22090" t="str">
        <f t="shared" si="349"/>
        <v>$100K-$125K</v>
      </c>
    </row>
    <row r="22091" spans="1:5" x14ac:dyDescent="0.3">
      <c r="A22091" s="33" t="s">
        <v>4</v>
      </c>
      <c r="B22091" s="33" t="s">
        <v>53</v>
      </c>
      <c r="C22091" s="33">
        <v>96773</v>
      </c>
      <c r="D22091" s="33" t="s">
        <v>7740</v>
      </c>
      <c r="E22091" t="str">
        <f t="shared" si="349"/>
        <v>$75K-$100K</v>
      </c>
    </row>
    <row r="22092" spans="1:5" x14ac:dyDescent="0.3">
      <c r="A22092" s="33" t="s">
        <v>128</v>
      </c>
      <c r="B22092" s="33" t="s">
        <v>53</v>
      </c>
      <c r="C22092" s="33">
        <v>175000</v>
      </c>
      <c r="D22092" s="33" t="s">
        <v>7741</v>
      </c>
      <c r="E22092" t="str">
        <f t="shared" si="349"/>
        <v>$125K-$200K</v>
      </c>
    </row>
    <row r="22093" spans="1:5" x14ac:dyDescent="0.3">
      <c r="A22093" s="33" t="s">
        <v>2</v>
      </c>
      <c r="B22093" s="33" t="s">
        <v>53</v>
      </c>
      <c r="C22093" s="33">
        <v>65000</v>
      </c>
      <c r="D22093" s="33" t="s">
        <v>7742</v>
      </c>
      <c r="E22093" t="str">
        <f t="shared" si="349"/>
        <v>&lt;$75K</v>
      </c>
    </row>
    <row r="22094" spans="1:5" x14ac:dyDescent="0.3">
      <c r="A22094" s="33" t="s">
        <v>125</v>
      </c>
      <c r="B22094" s="33" t="s">
        <v>53</v>
      </c>
      <c r="C22094" s="33">
        <v>107500</v>
      </c>
      <c r="D22094" s="33" t="s">
        <v>2014</v>
      </c>
      <c r="E22094" t="str">
        <f t="shared" si="349"/>
        <v>$100K-$125K</v>
      </c>
    </row>
    <row r="22095" spans="1:5" x14ac:dyDescent="0.3">
      <c r="A22095" s="33" t="s">
        <v>0</v>
      </c>
      <c r="B22095" s="33" t="s">
        <v>53</v>
      </c>
      <c r="C22095" s="33">
        <v>128349.5</v>
      </c>
      <c r="D22095" s="33" t="s">
        <v>7743</v>
      </c>
      <c r="E22095" t="str">
        <f t="shared" si="349"/>
        <v>$125K-$200K</v>
      </c>
    </row>
    <row r="22096" spans="1:5" x14ac:dyDescent="0.3">
      <c r="A22096" s="33" t="s">
        <v>2</v>
      </c>
      <c r="B22096" s="33" t="s">
        <v>53</v>
      </c>
      <c r="C22096" s="33">
        <v>153000</v>
      </c>
      <c r="D22096" s="33" t="s">
        <v>217</v>
      </c>
      <c r="E22096" t="str">
        <f t="shared" si="349"/>
        <v>$125K-$200K</v>
      </c>
    </row>
    <row r="22097" spans="1:5" x14ac:dyDescent="0.3">
      <c r="A22097" s="33" t="s">
        <v>128</v>
      </c>
      <c r="B22097" s="33" t="s">
        <v>53</v>
      </c>
      <c r="C22097" s="33">
        <v>185000</v>
      </c>
      <c r="D22097" s="33" t="s">
        <v>1034</v>
      </c>
      <c r="E22097" t="str">
        <f t="shared" si="349"/>
        <v>$125K-$200K</v>
      </c>
    </row>
    <row r="22098" spans="1:5" x14ac:dyDescent="0.3">
      <c r="A22098" s="33" t="s">
        <v>0</v>
      </c>
      <c r="B22098" s="33" t="s">
        <v>53</v>
      </c>
      <c r="C22098" s="33">
        <v>75000</v>
      </c>
      <c r="D22098" s="33" t="s">
        <v>3374</v>
      </c>
      <c r="E22098" t="str">
        <f t="shared" si="349"/>
        <v>&lt;$75K</v>
      </c>
    </row>
    <row r="22099" spans="1:5" x14ac:dyDescent="0.3">
      <c r="A22099" s="33" t="s">
        <v>2</v>
      </c>
      <c r="B22099" s="33" t="s">
        <v>53</v>
      </c>
      <c r="C22099" s="33">
        <v>116000</v>
      </c>
      <c r="D22099" s="33" t="s">
        <v>2366</v>
      </c>
      <c r="E22099" t="str">
        <f t="shared" si="349"/>
        <v>$100K-$125K</v>
      </c>
    </row>
    <row r="22100" spans="1:5" x14ac:dyDescent="0.3">
      <c r="A22100" s="33" t="s">
        <v>2</v>
      </c>
      <c r="B22100" s="33" t="s">
        <v>53</v>
      </c>
      <c r="C22100" s="33">
        <v>76650</v>
      </c>
      <c r="D22100" s="33" t="s">
        <v>609</v>
      </c>
      <c r="E22100" t="str">
        <f t="shared" si="349"/>
        <v>$75K-$100K</v>
      </c>
    </row>
    <row r="22101" spans="1:5" x14ac:dyDescent="0.3">
      <c r="A22101" s="33" t="s">
        <v>0</v>
      </c>
      <c r="B22101" s="33" t="s">
        <v>53</v>
      </c>
      <c r="C22101" s="33">
        <v>228222</v>
      </c>
      <c r="D22101" s="33" t="s">
        <v>217</v>
      </c>
      <c r="E22101" t="str">
        <f t="shared" si="349"/>
        <v>&gt;$200K</v>
      </c>
    </row>
    <row r="22102" spans="1:5" x14ac:dyDescent="0.3">
      <c r="A22102" s="33" t="s">
        <v>128</v>
      </c>
      <c r="B22102" s="33" t="s">
        <v>53</v>
      </c>
      <c r="C22102" s="33">
        <v>115000</v>
      </c>
      <c r="D22102" s="33" t="s">
        <v>7744</v>
      </c>
      <c r="E22102" t="str">
        <f t="shared" si="349"/>
        <v>$100K-$125K</v>
      </c>
    </row>
    <row r="22103" spans="1:5" x14ac:dyDescent="0.3">
      <c r="A22103" s="33" t="s">
        <v>2</v>
      </c>
      <c r="B22103" s="33" t="s">
        <v>53</v>
      </c>
      <c r="C22103" s="33"/>
      <c r="D22103" s="33" t="s">
        <v>480</v>
      </c>
      <c r="E22103" t="str">
        <f t="shared" si="349"/>
        <v>No Data</v>
      </c>
    </row>
    <row r="22104" spans="1:5" x14ac:dyDescent="0.3">
      <c r="A22104" s="33" t="s">
        <v>129</v>
      </c>
      <c r="B22104" s="33" t="s">
        <v>53</v>
      </c>
      <c r="C22104" s="33">
        <v>200000</v>
      </c>
      <c r="D22104" s="33" t="s">
        <v>230</v>
      </c>
      <c r="E22104" t="str">
        <f t="shared" si="349"/>
        <v>$125K-$200K</v>
      </c>
    </row>
    <row r="22105" spans="1:5" x14ac:dyDescent="0.3">
      <c r="A22105" s="33" t="s">
        <v>2</v>
      </c>
      <c r="B22105" s="33" t="s">
        <v>53</v>
      </c>
      <c r="C22105" s="33"/>
      <c r="D22105" s="33" t="s">
        <v>268</v>
      </c>
      <c r="E22105" t="str">
        <f t="shared" si="349"/>
        <v>No Data</v>
      </c>
    </row>
    <row r="22106" spans="1:5" x14ac:dyDescent="0.3">
      <c r="A22106" s="33" t="s">
        <v>0</v>
      </c>
      <c r="B22106" s="33" t="s">
        <v>53</v>
      </c>
      <c r="C22106" s="33">
        <v>130000</v>
      </c>
      <c r="D22106" s="33" t="s">
        <v>2801</v>
      </c>
      <c r="E22106" t="str">
        <f t="shared" si="349"/>
        <v>$125K-$200K</v>
      </c>
    </row>
    <row r="22107" spans="1:5" x14ac:dyDescent="0.3">
      <c r="A22107" s="33" t="s">
        <v>4</v>
      </c>
      <c r="B22107" s="33" t="s">
        <v>81</v>
      </c>
      <c r="C22107" s="33">
        <v>147500</v>
      </c>
      <c r="D22107" s="33" t="s">
        <v>1076</v>
      </c>
      <c r="E22107" t="str">
        <f t="shared" si="349"/>
        <v>$125K-$200K</v>
      </c>
    </row>
    <row r="22108" spans="1:5" x14ac:dyDescent="0.3">
      <c r="A22108" s="33" t="s">
        <v>0</v>
      </c>
      <c r="B22108" s="33" t="s">
        <v>53</v>
      </c>
      <c r="C22108" s="33"/>
      <c r="D22108" s="33" t="s">
        <v>4048</v>
      </c>
      <c r="E22108" t="str">
        <f t="shared" si="349"/>
        <v>No Data</v>
      </c>
    </row>
    <row r="22109" spans="1:5" x14ac:dyDescent="0.3">
      <c r="A22109" s="33" t="s">
        <v>4</v>
      </c>
      <c r="B22109" s="33" t="s">
        <v>53</v>
      </c>
      <c r="C22109" s="33"/>
      <c r="D22109" s="33" t="s">
        <v>572</v>
      </c>
      <c r="E22109" t="str">
        <f t="shared" si="349"/>
        <v>No Data</v>
      </c>
    </row>
    <row r="22110" spans="1:5" x14ac:dyDescent="0.3">
      <c r="A22110" s="33" t="s">
        <v>0</v>
      </c>
      <c r="B22110" s="33" t="s">
        <v>53</v>
      </c>
      <c r="C22110" s="33">
        <v>147500</v>
      </c>
      <c r="D22110" s="33" t="s">
        <v>488</v>
      </c>
      <c r="E22110" t="str">
        <f t="shared" si="349"/>
        <v>$125K-$200K</v>
      </c>
    </row>
    <row r="22111" spans="1:5" x14ac:dyDescent="0.3">
      <c r="A22111" s="33" t="s">
        <v>2</v>
      </c>
      <c r="B22111" s="33" t="s">
        <v>53</v>
      </c>
      <c r="C22111" s="33">
        <v>120000</v>
      </c>
      <c r="D22111" s="33" t="s">
        <v>7745</v>
      </c>
      <c r="E22111" t="str">
        <f t="shared" si="349"/>
        <v>$100K-$125K</v>
      </c>
    </row>
    <row r="22112" spans="1:5" x14ac:dyDescent="0.3">
      <c r="A22112" s="33" t="s">
        <v>2</v>
      </c>
      <c r="B22112" s="33" t="s">
        <v>53</v>
      </c>
      <c r="C22112" s="33"/>
      <c r="D22112" s="33" t="s">
        <v>226</v>
      </c>
      <c r="E22112" t="str">
        <f t="shared" si="349"/>
        <v>No Data</v>
      </c>
    </row>
    <row r="22113" spans="1:5" x14ac:dyDescent="0.3">
      <c r="A22113" s="33" t="s">
        <v>4</v>
      </c>
      <c r="B22113" s="33" t="s">
        <v>97</v>
      </c>
      <c r="C22113" s="33">
        <v>133500</v>
      </c>
      <c r="D22113" s="33" t="s">
        <v>3046</v>
      </c>
      <c r="E22113" t="str">
        <f t="shared" si="349"/>
        <v>$125K-$200K</v>
      </c>
    </row>
    <row r="22114" spans="1:5" x14ac:dyDescent="0.3">
      <c r="A22114" s="33" t="s">
        <v>52</v>
      </c>
      <c r="B22114" s="33" t="s">
        <v>53</v>
      </c>
      <c r="C22114" s="33">
        <v>82500</v>
      </c>
      <c r="D22114" s="33" t="s">
        <v>1092</v>
      </c>
      <c r="E22114" t="str">
        <f t="shared" si="349"/>
        <v>$75K-$100K</v>
      </c>
    </row>
    <row r="22115" spans="1:5" x14ac:dyDescent="0.3">
      <c r="A22115" s="33" t="s">
        <v>126</v>
      </c>
      <c r="B22115" s="33" t="s">
        <v>53</v>
      </c>
      <c r="C22115" s="33">
        <v>274500</v>
      </c>
      <c r="D22115" s="33" t="s">
        <v>913</v>
      </c>
      <c r="E22115" t="str">
        <f t="shared" si="349"/>
        <v>&gt;$200K</v>
      </c>
    </row>
    <row r="22116" spans="1:5" x14ac:dyDescent="0.3">
      <c r="A22116" s="33" t="s">
        <v>2</v>
      </c>
      <c r="B22116" s="33" t="s">
        <v>69</v>
      </c>
      <c r="C22116" s="33">
        <v>105300</v>
      </c>
      <c r="D22116" s="33" t="s">
        <v>211</v>
      </c>
      <c r="E22116" t="str">
        <f t="shared" si="349"/>
        <v>$100K-$125K</v>
      </c>
    </row>
    <row r="22117" spans="1:5" x14ac:dyDescent="0.3">
      <c r="A22117" s="33" t="s">
        <v>66</v>
      </c>
      <c r="B22117" s="33" t="s">
        <v>53</v>
      </c>
      <c r="C22117" s="33">
        <v>115000</v>
      </c>
      <c r="D22117" s="33" t="s">
        <v>3345</v>
      </c>
      <c r="E22117" t="str">
        <f t="shared" si="349"/>
        <v>$100K-$125K</v>
      </c>
    </row>
    <row r="22118" spans="1:5" x14ac:dyDescent="0.3">
      <c r="A22118" s="33" t="s">
        <v>125</v>
      </c>
      <c r="B22118" s="33" t="s">
        <v>53</v>
      </c>
      <c r="C22118" s="33"/>
      <c r="D22118" s="33" t="s">
        <v>7746</v>
      </c>
      <c r="E22118" t="str">
        <f t="shared" si="349"/>
        <v>No Data</v>
      </c>
    </row>
    <row r="22119" spans="1:5" x14ac:dyDescent="0.3">
      <c r="A22119" s="33" t="s">
        <v>0</v>
      </c>
      <c r="B22119" s="33" t="s">
        <v>53</v>
      </c>
      <c r="C22119" s="33">
        <v>150000</v>
      </c>
      <c r="D22119" s="33" t="s">
        <v>4485</v>
      </c>
      <c r="E22119" t="str">
        <f t="shared" si="349"/>
        <v>$125K-$200K</v>
      </c>
    </row>
    <row r="22120" spans="1:5" x14ac:dyDescent="0.3">
      <c r="A22120" s="33" t="s">
        <v>0</v>
      </c>
      <c r="B22120" s="33" t="s">
        <v>53</v>
      </c>
      <c r="C22120" s="33">
        <v>100000</v>
      </c>
      <c r="D22120" s="33" t="s">
        <v>609</v>
      </c>
      <c r="E22120" t="str">
        <f t="shared" si="349"/>
        <v>$75K-$100K</v>
      </c>
    </row>
    <row r="22121" spans="1:5" x14ac:dyDescent="0.3">
      <c r="A22121" s="33" t="s">
        <v>0</v>
      </c>
      <c r="B22121" s="33" t="s">
        <v>97</v>
      </c>
      <c r="C22121" s="33">
        <v>166419.5</v>
      </c>
      <c r="D22121" s="33" t="s">
        <v>3357</v>
      </c>
      <c r="E22121" t="str">
        <f t="shared" si="349"/>
        <v>$125K-$200K</v>
      </c>
    </row>
    <row r="22122" spans="1:5" x14ac:dyDescent="0.3">
      <c r="A22122" s="33" t="s">
        <v>0</v>
      </c>
      <c r="B22122" s="33" t="s">
        <v>65</v>
      </c>
      <c r="C22122" s="33">
        <v>109500</v>
      </c>
      <c r="D22122" s="33" t="s">
        <v>211</v>
      </c>
      <c r="E22122" t="str">
        <f t="shared" si="349"/>
        <v>$100K-$125K</v>
      </c>
    </row>
    <row r="22123" spans="1:5" x14ac:dyDescent="0.3">
      <c r="A22123" s="33" t="s">
        <v>0</v>
      </c>
      <c r="B22123" s="33" t="s">
        <v>53</v>
      </c>
      <c r="C22123" s="33">
        <v>72500</v>
      </c>
      <c r="D22123" s="33" t="s">
        <v>2942</v>
      </c>
      <c r="E22123" t="str">
        <f t="shared" si="349"/>
        <v>&lt;$75K</v>
      </c>
    </row>
    <row r="22124" spans="1:5" x14ac:dyDescent="0.3">
      <c r="A22124" s="33" t="s">
        <v>2</v>
      </c>
      <c r="B22124" s="33" t="s">
        <v>53</v>
      </c>
      <c r="C22124" s="33">
        <v>95680</v>
      </c>
      <c r="D22124" s="33" t="s">
        <v>232</v>
      </c>
      <c r="E22124" t="str">
        <f t="shared" si="349"/>
        <v>$75K-$100K</v>
      </c>
    </row>
    <row r="22125" spans="1:5" x14ac:dyDescent="0.3">
      <c r="A22125" s="33" t="s">
        <v>0</v>
      </c>
      <c r="B22125" s="33" t="s">
        <v>72</v>
      </c>
      <c r="C22125" s="33">
        <v>192000</v>
      </c>
      <c r="D22125" s="33" t="s">
        <v>7747</v>
      </c>
      <c r="E22125" t="str">
        <f t="shared" si="349"/>
        <v>$125K-$200K</v>
      </c>
    </row>
    <row r="22126" spans="1:5" x14ac:dyDescent="0.3">
      <c r="A22126" s="33" t="s">
        <v>126</v>
      </c>
      <c r="B22126" s="33" t="s">
        <v>53</v>
      </c>
      <c r="C22126" s="33">
        <v>173500</v>
      </c>
      <c r="D22126" s="33" t="s">
        <v>225</v>
      </c>
      <c r="E22126" t="str">
        <f t="shared" si="349"/>
        <v>$125K-$200K</v>
      </c>
    </row>
    <row r="22127" spans="1:5" x14ac:dyDescent="0.3">
      <c r="A22127" s="33" t="s">
        <v>4</v>
      </c>
      <c r="B22127" s="33" t="s">
        <v>53</v>
      </c>
      <c r="C22127" s="33">
        <v>110000</v>
      </c>
      <c r="D22127" s="33" t="s">
        <v>3842</v>
      </c>
      <c r="E22127" t="str">
        <f t="shared" si="349"/>
        <v>$100K-$125K</v>
      </c>
    </row>
    <row r="22128" spans="1:5" x14ac:dyDescent="0.3">
      <c r="A22128" s="33" t="s">
        <v>52</v>
      </c>
      <c r="B22128" s="33" t="s">
        <v>53</v>
      </c>
      <c r="C22128" s="33">
        <v>85000</v>
      </c>
      <c r="D22128" s="33" t="s">
        <v>1490</v>
      </c>
      <c r="E22128" t="str">
        <f t="shared" si="349"/>
        <v>$75K-$100K</v>
      </c>
    </row>
    <row r="22129" spans="1:5" x14ac:dyDescent="0.3">
      <c r="A22129" s="33" t="s">
        <v>126</v>
      </c>
      <c r="B22129" s="33" t="s">
        <v>53</v>
      </c>
      <c r="C22129" s="33">
        <v>225000</v>
      </c>
      <c r="D22129" s="33" t="s">
        <v>1441</v>
      </c>
      <c r="E22129" t="str">
        <f t="shared" si="349"/>
        <v>&gt;$200K</v>
      </c>
    </row>
    <row r="22130" spans="1:5" x14ac:dyDescent="0.3">
      <c r="A22130" s="33" t="s">
        <v>128</v>
      </c>
      <c r="B22130" s="33" t="s">
        <v>88</v>
      </c>
      <c r="C22130" s="33">
        <v>93600</v>
      </c>
      <c r="D22130" s="33" t="s">
        <v>924</v>
      </c>
      <c r="E22130" t="str">
        <f t="shared" si="349"/>
        <v>$75K-$100K</v>
      </c>
    </row>
    <row r="22131" spans="1:5" x14ac:dyDescent="0.3">
      <c r="A22131" s="33" t="s">
        <v>2</v>
      </c>
      <c r="B22131" s="33" t="s">
        <v>53</v>
      </c>
      <c r="C22131" s="33">
        <v>72500</v>
      </c>
      <c r="D22131" s="33" t="s">
        <v>7748</v>
      </c>
      <c r="E22131" t="str">
        <f t="shared" si="349"/>
        <v>&lt;$75K</v>
      </c>
    </row>
    <row r="22132" spans="1:5" x14ac:dyDescent="0.3">
      <c r="A22132" s="33" t="s">
        <v>2</v>
      </c>
      <c r="B22132" s="33" t="s">
        <v>53</v>
      </c>
      <c r="C22132" s="33">
        <v>137610</v>
      </c>
      <c r="D22132" s="33" t="s">
        <v>476</v>
      </c>
      <c r="E22132" t="str">
        <f t="shared" si="349"/>
        <v>$125K-$200K</v>
      </c>
    </row>
    <row r="22133" spans="1:5" x14ac:dyDescent="0.3">
      <c r="A22133" s="33" t="s">
        <v>4</v>
      </c>
      <c r="B22133" s="33" t="s">
        <v>53</v>
      </c>
      <c r="C22133" s="33">
        <v>90000</v>
      </c>
      <c r="D22133" s="33" t="s">
        <v>7749</v>
      </c>
      <c r="E22133" t="str">
        <f t="shared" si="349"/>
        <v>$75K-$100K</v>
      </c>
    </row>
    <row r="22134" spans="1:5" x14ac:dyDescent="0.3">
      <c r="A22134" s="33" t="s">
        <v>2</v>
      </c>
      <c r="B22134" s="33" t="s">
        <v>53</v>
      </c>
      <c r="C22134" s="33">
        <v>90000</v>
      </c>
      <c r="D22134" s="33" t="s">
        <v>217</v>
      </c>
      <c r="E22134" t="str">
        <f t="shared" si="349"/>
        <v>$75K-$100K</v>
      </c>
    </row>
    <row r="22135" spans="1:5" x14ac:dyDescent="0.3">
      <c r="A22135" s="33" t="s">
        <v>4</v>
      </c>
      <c r="B22135" s="33" t="s">
        <v>53</v>
      </c>
      <c r="C22135" s="33"/>
      <c r="D22135" s="33" t="s">
        <v>538</v>
      </c>
      <c r="E22135" t="str">
        <f t="shared" si="349"/>
        <v>No Data</v>
      </c>
    </row>
    <row r="22136" spans="1:5" x14ac:dyDescent="0.3">
      <c r="A22136" s="33" t="s">
        <v>2</v>
      </c>
      <c r="B22136" s="33" t="s">
        <v>53</v>
      </c>
      <c r="C22136" s="33">
        <v>125000</v>
      </c>
      <c r="D22136" s="33" t="s">
        <v>3341</v>
      </c>
      <c r="E22136" t="str">
        <f t="shared" si="349"/>
        <v>$100K-$125K</v>
      </c>
    </row>
    <row r="22137" spans="1:5" x14ac:dyDescent="0.3">
      <c r="A22137" s="33" t="s">
        <v>0</v>
      </c>
      <c r="B22137" s="33" t="s">
        <v>54</v>
      </c>
      <c r="C22137" s="33">
        <v>134000</v>
      </c>
      <c r="D22137" s="33" t="s">
        <v>7750</v>
      </c>
      <c r="E22137" t="str">
        <f t="shared" si="349"/>
        <v>$125K-$200K</v>
      </c>
    </row>
    <row r="22138" spans="1:5" x14ac:dyDescent="0.3">
      <c r="A22138" s="33" t="s">
        <v>0</v>
      </c>
      <c r="B22138" s="33" t="s">
        <v>53</v>
      </c>
      <c r="C22138" s="33">
        <v>125000</v>
      </c>
      <c r="D22138" s="33" t="s">
        <v>315</v>
      </c>
      <c r="E22138" t="str">
        <f t="shared" si="349"/>
        <v>$100K-$125K</v>
      </c>
    </row>
    <row r="22139" spans="1:5" x14ac:dyDescent="0.3">
      <c r="A22139" s="33" t="s">
        <v>2</v>
      </c>
      <c r="B22139" s="33" t="s">
        <v>54</v>
      </c>
      <c r="C22139" s="33"/>
      <c r="D22139" s="33" t="s">
        <v>7751</v>
      </c>
      <c r="E22139" t="str">
        <f t="shared" si="349"/>
        <v>No Data</v>
      </c>
    </row>
    <row r="22140" spans="1:5" x14ac:dyDescent="0.3">
      <c r="A22140" s="33" t="s">
        <v>2</v>
      </c>
      <c r="B22140" s="33" t="s">
        <v>53</v>
      </c>
      <c r="C22140" s="33"/>
      <c r="D22140" s="33" t="s">
        <v>1120</v>
      </c>
      <c r="E22140" t="str">
        <f t="shared" si="349"/>
        <v>No Data</v>
      </c>
    </row>
    <row r="22141" spans="1:5" x14ac:dyDescent="0.3">
      <c r="A22141" s="33" t="s">
        <v>2</v>
      </c>
      <c r="B22141" s="33" t="s">
        <v>53</v>
      </c>
      <c r="C22141" s="33">
        <v>90000</v>
      </c>
      <c r="D22141" s="33" t="s">
        <v>1993</v>
      </c>
      <c r="E22141" t="str">
        <f t="shared" si="349"/>
        <v>$75K-$100K</v>
      </c>
    </row>
    <row r="22142" spans="1:5" x14ac:dyDescent="0.3">
      <c r="A22142" s="33" t="s">
        <v>0</v>
      </c>
      <c r="B22142" s="33" t="s">
        <v>53</v>
      </c>
      <c r="C22142" s="33">
        <v>161500</v>
      </c>
      <c r="D22142" s="33" t="s">
        <v>524</v>
      </c>
      <c r="E22142" t="str">
        <f t="shared" si="349"/>
        <v>$125K-$200K</v>
      </c>
    </row>
    <row r="22143" spans="1:5" x14ac:dyDescent="0.3">
      <c r="A22143" s="33" t="s">
        <v>0</v>
      </c>
      <c r="B22143" s="33" t="s">
        <v>53</v>
      </c>
      <c r="C22143" s="33">
        <v>125000</v>
      </c>
      <c r="D22143" s="33" t="s">
        <v>2760</v>
      </c>
      <c r="E22143" t="str">
        <f t="shared" si="349"/>
        <v>$100K-$125K</v>
      </c>
    </row>
    <row r="22144" spans="1:5" x14ac:dyDescent="0.3">
      <c r="A22144" s="33" t="s">
        <v>2</v>
      </c>
      <c r="B22144" s="33" t="s">
        <v>53</v>
      </c>
      <c r="C22144" s="33">
        <v>127500</v>
      </c>
      <c r="D22144" s="33" t="s">
        <v>7752</v>
      </c>
      <c r="E22144" t="str">
        <f t="shared" si="349"/>
        <v>$125K-$200K</v>
      </c>
    </row>
    <row r="22145" spans="1:5" x14ac:dyDescent="0.3">
      <c r="A22145" s="33" t="s">
        <v>4</v>
      </c>
      <c r="B22145" s="33" t="s">
        <v>53</v>
      </c>
      <c r="C22145" s="33">
        <v>80000</v>
      </c>
      <c r="D22145" s="33" t="s">
        <v>268</v>
      </c>
      <c r="E22145" t="str">
        <f t="shared" si="349"/>
        <v>$75K-$100K</v>
      </c>
    </row>
    <row r="22146" spans="1:5" x14ac:dyDescent="0.3">
      <c r="A22146" s="33" t="s">
        <v>0</v>
      </c>
      <c r="B22146" s="33" t="s">
        <v>53</v>
      </c>
      <c r="C22146" s="33">
        <v>127500</v>
      </c>
      <c r="D22146" s="33" t="s">
        <v>3383</v>
      </c>
      <c r="E22146" t="str">
        <f t="shared" si="349"/>
        <v>$125K-$200K</v>
      </c>
    </row>
    <row r="22147" spans="1:5" x14ac:dyDescent="0.3">
      <c r="A22147" s="33" t="s">
        <v>4</v>
      </c>
      <c r="B22147" s="33" t="s">
        <v>81</v>
      </c>
      <c r="C22147" s="33">
        <v>120000</v>
      </c>
      <c r="D22147" s="33" t="s">
        <v>7142</v>
      </c>
      <c r="E22147" t="str">
        <f t="shared" ref="E22147:E22210" si="350">_xlfn.XLOOKUP(C22147,$H$16:$H$21,$G$16:$G$21,,1)</f>
        <v>$100K-$125K</v>
      </c>
    </row>
    <row r="22148" spans="1:5" x14ac:dyDescent="0.3">
      <c r="A22148" s="33" t="s">
        <v>4</v>
      </c>
      <c r="B22148" s="33" t="s">
        <v>72</v>
      </c>
      <c r="C22148" s="33">
        <v>147500</v>
      </c>
      <c r="D22148" s="33" t="s">
        <v>7753</v>
      </c>
      <c r="E22148" t="str">
        <f t="shared" si="350"/>
        <v>$125K-$200K</v>
      </c>
    </row>
    <row r="22149" spans="1:5" x14ac:dyDescent="0.3">
      <c r="A22149" s="33" t="s">
        <v>2</v>
      </c>
      <c r="B22149" s="33" t="s">
        <v>53</v>
      </c>
      <c r="C22149" s="33">
        <v>47500</v>
      </c>
      <c r="D22149" s="33" t="s">
        <v>7754</v>
      </c>
      <c r="E22149" t="str">
        <f t="shared" si="350"/>
        <v>&lt;$75K</v>
      </c>
    </row>
    <row r="22150" spans="1:5" x14ac:dyDescent="0.3">
      <c r="A22150" s="33" t="s">
        <v>128</v>
      </c>
      <c r="B22150" s="33" t="s">
        <v>53</v>
      </c>
      <c r="C22150" s="33">
        <v>215000</v>
      </c>
      <c r="D22150" s="33" t="s">
        <v>1080</v>
      </c>
      <c r="E22150" t="str">
        <f t="shared" si="350"/>
        <v>&gt;$200K</v>
      </c>
    </row>
    <row r="22151" spans="1:5" x14ac:dyDescent="0.3">
      <c r="A22151" s="33" t="s">
        <v>2</v>
      </c>
      <c r="B22151" s="33" t="s">
        <v>53</v>
      </c>
      <c r="C22151" s="33">
        <v>69107</v>
      </c>
      <c r="D22151" s="33" t="s">
        <v>6050</v>
      </c>
      <c r="E22151" t="str">
        <f t="shared" si="350"/>
        <v>&lt;$75K</v>
      </c>
    </row>
    <row r="22152" spans="1:5" x14ac:dyDescent="0.3">
      <c r="A22152" s="33" t="s">
        <v>0</v>
      </c>
      <c r="B22152" s="33" t="s">
        <v>53</v>
      </c>
      <c r="C22152" s="33">
        <v>105000</v>
      </c>
      <c r="D22152" s="33" t="s">
        <v>675</v>
      </c>
      <c r="E22152" t="str">
        <f t="shared" si="350"/>
        <v>$100K-$125K</v>
      </c>
    </row>
    <row r="22153" spans="1:5" x14ac:dyDescent="0.3">
      <c r="A22153" s="33" t="s">
        <v>126</v>
      </c>
      <c r="B22153" s="33" t="s">
        <v>53</v>
      </c>
      <c r="C22153" s="33">
        <v>175000</v>
      </c>
      <c r="D22153" s="33" t="s">
        <v>7755</v>
      </c>
      <c r="E22153" t="str">
        <f t="shared" si="350"/>
        <v>$125K-$200K</v>
      </c>
    </row>
    <row r="22154" spans="1:5" x14ac:dyDescent="0.3">
      <c r="A22154" s="33" t="s">
        <v>125</v>
      </c>
      <c r="B22154" s="33" t="s">
        <v>53</v>
      </c>
      <c r="C22154" s="33"/>
      <c r="D22154" s="33" t="s">
        <v>7756</v>
      </c>
      <c r="E22154" t="str">
        <f t="shared" si="350"/>
        <v>No Data</v>
      </c>
    </row>
    <row r="22155" spans="1:5" x14ac:dyDescent="0.3">
      <c r="A22155" s="33" t="s">
        <v>52</v>
      </c>
      <c r="B22155" s="33" t="s">
        <v>53</v>
      </c>
      <c r="C22155" s="33"/>
      <c r="D22155" s="33" t="s">
        <v>7757</v>
      </c>
      <c r="E22155" t="str">
        <f t="shared" si="350"/>
        <v>No Data</v>
      </c>
    </row>
    <row r="22156" spans="1:5" x14ac:dyDescent="0.3">
      <c r="A22156" s="33" t="s">
        <v>0</v>
      </c>
      <c r="B22156" s="33" t="s">
        <v>53</v>
      </c>
      <c r="C22156" s="33"/>
      <c r="D22156" s="33" t="s">
        <v>258</v>
      </c>
      <c r="E22156" t="str">
        <f t="shared" si="350"/>
        <v>No Data</v>
      </c>
    </row>
    <row r="22157" spans="1:5" x14ac:dyDescent="0.3">
      <c r="A22157" s="33" t="s">
        <v>2</v>
      </c>
      <c r="B22157" s="33" t="s">
        <v>53</v>
      </c>
      <c r="C22157" s="33">
        <v>115000</v>
      </c>
      <c r="D22157" s="33" t="s">
        <v>466</v>
      </c>
      <c r="E22157" t="str">
        <f t="shared" si="350"/>
        <v>$100K-$125K</v>
      </c>
    </row>
    <row r="22158" spans="1:5" x14ac:dyDescent="0.3">
      <c r="A22158" s="33" t="s">
        <v>2</v>
      </c>
      <c r="B22158" s="33" t="s">
        <v>53</v>
      </c>
      <c r="C22158" s="33">
        <v>100000</v>
      </c>
      <c r="D22158" s="33" t="s">
        <v>232</v>
      </c>
      <c r="E22158" t="str">
        <f t="shared" si="350"/>
        <v>$75K-$100K</v>
      </c>
    </row>
    <row r="22159" spans="1:5" x14ac:dyDescent="0.3">
      <c r="A22159" s="33" t="s">
        <v>2</v>
      </c>
      <c r="B22159" s="33" t="s">
        <v>89</v>
      </c>
      <c r="C22159" s="33">
        <v>51014</v>
      </c>
      <c r="D22159" s="33" t="s">
        <v>4474</v>
      </c>
      <c r="E22159" t="str">
        <f t="shared" si="350"/>
        <v>&lt;$75K</v>
      </c>
    </row>
    <row r="22160" spans="1:5" x14ac:dyDescent="0.3">
      <c r="A22160" s="33" t="s">
        <v>2</v>
      </c>
      <c r="B22160" s="33" t="s">
        <v>53</v>
      </c>
      <c r="C22160" s="33"/>
      <c r="D22160" s="33" t="s">
        <v>7758</v>
      </c>
      <c r="E22160" t="str">
        <f t="shared" si="350"/>
        <v>No Data</v>
      </c>
    </row>
    <row r="22161" spans="1:5" x14ac:dyDescent="0.3">
      <c r="A22161" s="33" t="s">
        <v>128</v>
      </c>
      <c r="B22161" s="33" t="s">
        <v>88</v>
      </c>
      <c r="C22161" s="33">
        <v>170500</v>
      </c>
      <c r="D22161" s="33" t="s">
        <v>688</v>
      </c>
      <c r="E22161" t="str">
        <f t="shared" si="350"/>
        <v>$125K-$200K</v>
      </c>
    </row>
    <row r="22162" spans="1:5" x14ac:dyDescent="0.3">
      <c r="A22162" s="33" t="s">
        <v>128</v>
      </c>
      <c r="B22162" s="33" t="s">
        <v>54</v>
      </c>
      <c r="C22162" s="33"/>
      <c r="D22162" s="33" t="s">
        <v>6179</v>
      </c>
      <c r="E22162" t="str">
        <f t="shared" si="350"/>
        <v>No Data</v>
      </c>
    </row>
    <row r="22163" spans="1:5" x14ac:dyDescent="0.3">
      <c r="A22163" s="33" t="s">
        <v>4</v>
      </c>
      <c r="B22163" s="33" t="s">
        <v>53</v>
      </c>
      <c r="C22163" s="33"/>
      <c r="D22163" s="33" t="s">
        <v>7759</v>
      </c>
      <c r="E22163" t="str">
        <f t="shared" si="350"/>
        <v>No Data</v>
      </c>
    </row>
    <row r="22164" spans="1:5" x14ac:dyDescent="0.3">
      <c r="A22164" s="33" t="s">
        <v>0</v>
      </c>
      <c r="B22164" s="33" t="s">
        <v>53</v>
      </c>
      <c r="C22164" s="33">
        <v>92219.3125</v>
      </c>
      <c r="D22164" s="33" t="s">
        <v>6773</v>
      </c>
      <c r="E22164" t="str">
        <f t="shared" si="350"/>
        <v>$75K-$100K</v>
      </c>
    </row>
    <row r="22165" spans="1:5" x14ac:dyDescent="0.3">
      <c r="A22165" s="33" t="s">
        <v>2</v>
      </c>
      <c r="B22165" s="33" t="s">
        <v>53</v>
      </c>
      <c r="C22165" s="33">
        <v>36000</v>
      </c>
      <c r="D22165" s="33" t="s">
        <v>520</v>
      </c>
      <c r="E22165" t="str">
        <f t="shared" si="350"/>
        <v>&lt;$75K</v>
      </c>
    </row>
    <row r="22166" spans="1:5" x14ac:dyDescent="0.3">
      <c r="A22166" s="33" t="s">
        <v>2</v>
      </c>
      <c r="B22166" s="33" t="s">
        <v>53</v>
      </c>
      <c r="C22166" s="33"/>
      <c r="D22166" s="33" t="s">
        <v>1296</v>
      </c>
      <c r="E22166" t="str">
        <f t="shared" si="350"/>
        <v>No Data</v>
      </c>
    </row>
    <row r="22167" spans="1:5" x14ac:dyDescent="0.3">
      <c r="A22167" s="33" t="s">
        <v>4</v>
      </c>
      <c r="B22167" s="33" t="s">
        <v>54</v>
      </c>
      <c r="C22167" s="33">
        <v>115000</v>
      </c>
      <c r="D22167" s="33" t="s">
        <v>7456</v>
      </c>
      <c r="E22167" t="str">
        <f t="shared" si="350"/>
        <v>$100K-$125K</v>
      </c>
    </row>
    <row r="22168" spans="1:5" x14ac:dyDescent="0.3">
      <c r="A22168" s="33" t="s">
        <v>0</v>
      </c>
      <c r="B22168" s="33" t="s">
        <v>57</v>
      </c>
      <c r="C22168" s="33">
        <v>57118</v>
      </c>
      <c r="D22168" s="33" t="s">
        <v>632</v>
      </c>
      <c r="E22168" t="str">
        <f t="shared" si="350"/>
        <v>&lt;$75K</v>
      </c>
    </row>
    <row r="22169" spans="1:5" x14ac:dyDescent="0.3">
      <c r="A22169" s="33" t="s">
        <v>2</v>
      </c>
      <c r="B22169" s="33" t="s">
        <v>53</v>
      </c>
      <c r="C22169" s="33">
        <v>115000</v>
      </c>
      <c r="D22169" s="33" t="s">
        <v>766</v>
      </c>
      <c r="E22169" t="str">
        <f t="shared" si="350"/>
        <v>$100K-$125K</v>
      </c>
    </row>
    <row r="22170" spans="1:5" x14ac:dyDescent="0.3">
      <c r="A22170" s="33" t="s">
        <v>2</v>
      </c>
      <c r="B22170" s="33" t="s">
        <v>53</v>
      </c>
      <c r="C22170" s="33"/>
      <c r="D22170" s="33" t="s">
        <v>258</v>
      </c>
      <c r="E22170" t="str">
        <f t="shared" si="350"/>
        <v>No Data</v>
      </c>
    </row>
    <row r="22171" spans="1:5" x14ac:dyDescent="0.3">
      <c r="A22171" s="33" t="s">
        <v>0</v>
      </c>
      <c r="B22171" s="33" t="s">
        <v>53</v>
      </c>
      <c r="C22171" s="33">
        <v>350000</v>
      </c>
      <c r="D22171" s="33" t="s">
        <v>431</v>
      </c>
      <c r="E22171" t="str">
        <f t="shared" si="350"/>
        <v>&gt;$200K</v>
      </c>
    </row>
    <row r="22172" spans="1:5" x14ac:dyDescent="0.3">
      <c r="A22172" s="33" t="s">
        <v>52</v>
      </c>
      <c r="B22172" s="33" t="s">
        <v>53</v>
      </c>
      <c r="C22172" s="33"/>
      <c r="D22172" s="33" t="s">
        <v>7760</v>
      </c>
      <c r="E22172" t="str">
        <f t="shared" si="350"/>
        <v>No Data</v>
      </c>
    </row>
    <row r="22173" spans="1:5" x14ac:dyDescent="0.3">
      <c r="A22173" s="33" t="s">
        <v>2</v>
      </c>
      <c r="B22173" s="33" t="s">
        <v>69</v>
      </c>
      <c r="C22173" s="33">
        <v>56700</v>
      </c>
      <c r="D22173" s="33" t="s">
        <v>5592</v>
      </c>
      <c r="E22173" t="str">
        <f t="shared" si="350"/>
        <v>&lt;$75K</v>
      </c>
    </row>
    <row r="22174" spans="1:5" x14ac:dyDescent="0.3">
      <c r="A22174" s="33" t="s">
        <v>4</v>
      </c>
      <c r="B22174" s="33" t="s">
        <v>53</v>
      </c>
      <c r="C22174" s="33">
        <v>107500</v>
      </c>
      <c r="D22174" s="33" t="s">
        <v>7761</v>
      </c>
      <c r="E22174" t="str">
        <f t="shared" si="350"/>
        <v>$100K-$125K</v>
      </c>
    </row>
    <row r="22175" spans="1:5" x14ac:dyDescent="0.3">
      <c r="A22175" s="33" t="s">
        <v>4</v>
      </c>
      <c r="B22175" s="33" t="s">
        <v>54</v>
      </c>
      <c r="C22175" s="33"/>
      <c r="D22175" s="33" t="s">
        <v>389</v>
      </c>
      <c r="E22175" t="str">
        <f t="shared" si="350"/>
        <v>No Data</v>
      </c>
    </row>
    <row r="22176" spans="1:5" x14ac:dyDescent="0.3">
      <c r="A22176" s="33" t="s">
        <v>2</v>
      </c>
      <c r="B22176" s="33" t="s">
        <v>53</v>
      </c>
      <c r="C22176" s="33"/>
      <c r="D22176" s="33" t="s">
        <v>3085</v>
      </c>
      <c r="E22176" t="str">
        <f t="shared" si="350"/>
        <v>No Data</v>
      </c>
    </row>
    <row r="22177" spans="1:5" x14ac:dyDescent="0.3">
      <c r="A22177" s="33" t="s">
        <v>2</v>
      </c>
      <c r="B22177" s="33" t="s">
        <v>53</v>
      </c>
      <c r="C22177" s="33"/>
      <c r="D22177" s="33" t="s">
        <v>7762</v>
      </c>
      <c r="E22177" t="str">
        <f t="shared" si="350"/>
        <v>No Data</v>
      </c>
    </row>
    <row r="22178" spans="1:5" x14ac:dyDescent="0.3">
      <c r="A22178" s="33" t="s">
        <v>66</v>
      </c>
      <c r="B22178" s="33" t="s">
        <v>69</v>
      </c>
      <c r="C22178" s="33">
        <v>89100</v>
      </c>
      <c r="D22178" s="33" t="s">
        <v>211</v>
      </c>
      <c r="E22178" t="str">
        <f t="shared" si="350"/>
        <v>$75K-$100K</v>
      </c>
    </row>
    <row r="22179" spans="1:5" x14ac:dyDescent="0.3">
      <c r="A22179" s="33" t="s">
        <v>2</v>
      </c>
      <c r="B22179" s="33" t="s">
        <v>53</v>
      </c>
      <c r="C22179" s="33"/>
      <c r="D22179" s="33" t="s">
        <v>7763</v>
      </c>
      <c r="E22179" t="str">
        <f t="shared" si="350"/>
        <v>No Data</v>
      </c>
    </row>
    <row r="22180" spans="1:5" x14ac:dyDescent="0.3">
      <c r="A22180" s="33" t="s">
        <v>0</v>
      </c>
      <c r="B22180" s="33" t="s">
        <v>53</v>
      </c>
      <c r="C22180" s="33"/>
      <c r="D22180" s="33" t="s">
        <v>879</v>
      </c>
      <c r="E22180" t="str">
        <f t="shared" si="350"/>
        <v>No Data</v>
      </c>
    </row>
    <row r="22181" spans="1:5" x14ac:dyDescent="0.3">
      <c r="A22181" s="33" t="s">
        <v>0</v>
      </c>
      <c r="B22181" s="33" t="s">
        <v>53</v>
      </c>
      <c r="C22181" s="33"/>
      <c r="D22181" s="33" t="s">
        <v>258</v>
      </c>
      <c r="E22181" t="str">
        <f t="shared" si="350"/>
        <v>No Data</v>
      </c>
    </row>
    <row r="22182" spans="1:5" x14ac:dyDescent="0.3">
      <c r="A22182" s="33" t="s">
        <v>4</v>
      </c>
      <c r="B22182" s="33" t="s">
        <v>53</v>
      </c>
      <c r="C22182" s="33"/>
      <c r="D22182" s="33" t="s">
        <v>7764</v>
      </c>
      <c r="E22182" t="str">
        <f t="shared" si="350"/>
        <v>No Data</v>
      </c>
    </row>
    <row r="22183" spans="1:5" x14ac:dyDescent="0.3">
      <c r="A22183" s="33" t="s">
        <v>52</v>
      </c>
      <c r="B22183" s="33" t="s">
        <v>53</v>
      </c>
      <c r="C22183" s="33">
        <v>124497</v>
      </c>
      <c r="D22183" s="33" t="s">
        <v>3397</v>
      </c>
      <c r="E22183" t="str">
        <f t="shared" si="350"/>
        <v>$100K-$125K</v>
      </c>
    </row>
    <row r="22184" spans="1:5" x14ac:dyDescent="0.3">
      <c r="A22184" s="33" t="s">
        <v>4</v>
      </c>
      <c r="B22184" s="33" t="s">
        <v>88</v>
      </c>
      <c r="C22184" s="33">
        <v>147500</v>
      </c>
      <c r="D22184" s="33" t="s">
        <v>353</v>
      </c>
      <c r="E22184" t="str">
        <f t="shared" si="350"/>
        <v>$125K-$200K</v>
      </c>
    </row>
    <row r="22185" spans="1:5" x14ac:dyDescent="0.3">
      <c r="A22185" s="33" t="s">
        <v>52</v>
      </c>
      <c r="B22185" s="33" t="s">
        <v>57</v>
      </c>
      <c r="C22185" s="33">
        <v>75000</v>
      </c>
      <c r="D22185" s="33" t="s">
        <v>7765</v>
      </c>
      <c r="E22185" t="str">
        <f t="shared" si="350"/>
        <v>&lt;$75K</v>
      </c>
    </row>
    <row r="22186" spans="1:5" x14ac:dyDescent="0.3">
      <c r="A22186" s="33" t="s">
        <v>2</v>
      </c>
      <c r="B22186" s="33" t="s">
        <v>53</v>
      </c>
      <c r="C22186" s="33"/>
      <c r="D22186" s="33" t="s">
        <v>695</v>
      </c>
      <c r="E22186" t="str">
        <f t="shared" si="350"/>
        <v>No Data</v>
      </c>
    </row>
    <row r="22187" spans="1:5" x14ac:dyDescent="0.3">
      <c r="A22187" s="33" t="s">
        <v>128</v>
      </c>
      <c r="B22187" s="33" t="s">
        <v>54</v>
      </c>
      <c r="C22187" s="33">
        <v>150000</v>
      </c>
      <c r="D22187" s="33" t="s">
        <v>7766</v>
      </c>
      <c r="E22187" t="str">
        <f t="shared" si="350"/>
        <v>$125K-$200K</v>
      </c>
    </row>
    <row r="22188" spans="1:5" x14ac:dyDescent="0.3">
      <c r="A22188" s="33" t="s">
        <v>128</v>
      </c>
      <c r="B22188" s="33" t="s">
        <v>54</v>
      </c>
      <c r="C22188" s="33">
        <v>174000</v>
      </c>
      <c r="D22188" s="33" t="s">
        <v>7767</v>
      </c>
      <c r="E22188" t="str">
        <f t="shared" si="350"/>
        <v>$125K-$200K</v>
      </c>
    </row>
    <row r="22189" spans="1:5" x14ac:dyDescent="0.3">
      <c r="A22189" s="33" t="s">
        <v>2</v>
      </c>
      <c r="B22189" s="33" t="s">
        <v>53</v>
      </c>
      <c r="C22189" s="33">
        <v>160000</v>
      </c>
      <c r="D22189" s="33" t="s">
        <v>268</v>
      </c>
      <c r="E22189" t="str">
        <f t="shared" si="350"/>
        <v>$125K-$200K</v>
      </c>
    </row>
    <row r="22190" spans="1:5" x14ac:dyDescent="0.3">
      <c r="A22190" s="33" t="s">
        <v>1</v>
      </c>
      <c r="B22190" s="33" t="s">
        <v>110</v>
      </c>
      <c r="C22190" s="33">
        <v>172500</v>
      </c>
      <c r="D22190" s="33" t="s">
        <v>971</v>
      </c>
      <c r="E22190" t="str">
        <f t="shared" si="350"/>
        <v>$125K-$200K</v>
      </c>
    </row>
    <row r="22191" spans="1:5" x14ac:dyDescent="0.3">
      <c r="A22191" s="33" t="s">
        <v>0</v>
      </c>
      <c r="B22191" s="33" t="s">
        <v>53</v>
      </c>
      <c r="C22191" s="33">
        <v>200000</v>
      </c>
      <c r="D22191" s="33" t="s">
        <v>431</v>
      </c>
      <c r="E22191" t="str">
        <f t="shared" si="350"/>
        <v>$125K-$200K</v>
      </c>
    </row>
    <row r="22192" spans="1:5" x14ac:dyDescent="0.3">
      <c r="A22192" s="33" t="s">
        <v>2</v>
      </c>
      <c r="B22192" s="33" t="s">
        <v>53</v>
      </c>
      <c r="C22192" s="33">
        <v>83500</v>
      </c>
      <c r="D22192" s="33" t="s">
        <v>1490</v>
      </c>
      <c r="E22192" t="str">
        <f t="shared" si="350"/>
        <v>$75K-$100K</v>
      </c>
    </row>
    <row r="22193" spans="1:5" x14ac:dyDescent="0.3">
      <c r="A22193" s="33" t="s">
        <v>4</v>
      </c>
      <c r="B22193" s="33" t="s">
        <v>96</v>
      </c>
      <c r="C22193" s="33">
        <v>96773</v>
      </c>
      <c r="D22193" s="33" t="s">
        <v>6761</v>
      </c>
      <c r="E22193" t="str">
        <f t="shared" si="350"/>
        <v>$75K-$100K</v>
      </c>
    </row>
    <row r="22194" spans="1:5" x14ac:dyDescent="0.3">
      <c r="A22194" s="33" t="s">
        <v>2</v>
      </c>
      <c r="B22194" s="33" t="s">
        <v>53</v>
      </c>
      <c r="C22194" s="33"/>
      <c r="D22194" s="33" t="s">
        <v>238</v>
      </c>
      <c r="E22194" t="str">
        <f t="shared" si="350"/>
        <v>No Data</v>
      </c>
    </row>
    <row r="22195" spans="1:5" x14ac:dyDescent="0.3">
      <c r="A22195" s="33" t="s">
        <v>128</v>
      </c>
      <c r="B22195" s="33" t="s">
        <v>53</v>
      </c>
      <c r="C22195" s="33"/>
      <c r="D22195" s="33" t="s">
        <v>3835</v>
      </c>
      <c r="E22195" t="str">
        <f t="shared" si="350"/>
        <v>No Data</v>
      </c>
    </row>
    <row r="22196" spans="1:5" x14ac:dyDescent="0.3">
      <c r="A22196" s="33" t="s">
        <v>2</v>
      </c>
      <c r="B22196" s="33" t="s">
        <v>53</v>
      </c>
      <c r="C22196" s="33"/>
      <c r="D22196" s="33" t="s">
        <v>7768</v>
      </c>
      <c r="E22196" t="str">
        <f t="shared" si="350"/>
        <v>No Data</v>
      </c>
    </row>
    <row r="22197" spans="1:5" x14ac:dyDescent="0.3">
      <c r="A22197" s="33" t="s">
        <v>4</v>
      </c>
      <c r="B22197" s="33" t="s">
        <v>53</v>
      </c>
      <c r="C22197" s="33">
        <v>300000</v>
      </c>
      <c r="D22197" s="33" t="s">
        <v>7769</v>
      </c>
      <c r="E22197" t="str">
        <f t="shared" si="350"/>
        <v>&gt;$200K</v>
      </c>
    </row>
    <row r="22198" spans="1:5" x14ac:dyDescent="0.3">
      <c r="A22198" s="33" t="s">
        <v>2</v>
      </c>
      <c r="B22198" s="33" t="s">
        <v>53</v>
      </c>
      <c r="C22198" s="33"/>
      <c r="D22198" s="33" t="s">
        <v>485</v>
      </c>
      <c r="E22198" t="str">
        <f t="shared" si="350"/>
        <v>No Data</v>
      </c>
    </row>
    <row r="22199" spans="1:5" x14ac:dyDescent="0.3">
      <c r="A22199" s="33" t="s">
        <v>2</v>
      </c>
      <c r="B22199" s="33" t="s">
        <v>53</v>
      </c>
      <c r="C22199" s="33"/>
      <c r="D22199" s="33" t="s">
        <v>249</v>
      </c>
      <c r="E22199" t="str">
        <f t="shared" si="350"/>
        <v>No Data</v>
      </c>
    </row>
    <row r="22200" spans="1:5" x14ac:dyDescent="0.3">
      <c r="A22200" s="33" t="s">
        <v>125</v>
      </c>
      <c r="B22200" s="33" t="s">
        <v>53</v>
      </c>
      <c r="C22200" s="33">
        <v>115000</v>
      </c>
      <c r="D22200" s="33" t="s">
        <v>7770</v>
      </c>
      <c r="E22200" t="str">
        <f t="shared" si="350"/>
        <v>$100K-$125K</v>
      </c>
    </row>
    <row r="22201" spans="1:5" x14ac:dyDescent="0.3">
      <c r="A22201" s="33" t="s">
        <v>125</v>
      </c>
      <c r="B22201" s="33" t="s">
        <v>53</v>
      </c>
      <c r="C22201" s="33">
        <v>125000</v>
      </c>
      <c r="D22201" s="33" t="s">
        <v>908</v>
      </c>
      <c r="E22201" t="str">
        <f t="shared" si="350"/>
        <v>$100K-$125K</v>
      </c>
    </row>
    <row r="22202" spans="1:5" x14ac:dyDescent="0.3">
      <c r="A22202" s="33" t="s">
        <v>2</v>
      </c>
      <c r="B22202" s="33" t="s">
        <v>53</v>
      </c>
      <c r="C22202" s="33">
        <v>60000</v>
      </c>
      <c r="D22202" s="33" t="s">
        <v>1546</v>
      </c>
      <c r="E22202" t="str">
        <f t="shared" si="350"/>
        <v>&lt;$75K</v>
      </c>
    </row>
    <row r="22203" spans="1:5" x14ac:dyDescent="0.3">
      <c r="A22203" s="33" t="s">
        <v>2</v>
      </c>
      <c r="B22203" s="33" t="s">
        <v>53</v>
      </c>
      <c r="C22203" s="33"/>
      <c r="D22203" s="33" t="s">
        <v>7771</v>
      </c>
      <c r="E22203" t="str">
        <f t="shared" si="350"/>
        <v>No Data</v>
      </c>
    </row>
    <row r="22204" spans="1:5" x14ac:dyDescent="0.3">
      <c r="A22204" s="33" t="s">
        <v>125</v>
      </c>
      <c r="B22204" s="33" t="s">
        <v>53</v>
      </c>
      <c r="C22204" s="33">
        <v>153000</v>
      </c>
      <c r="D22204" s="33" t="s">
        <v>499</v>
      </c>
      <c r="E22204" t="str">
        <f t="shared" si="350"/>
        <v>$125K-$200K</v>
      </c>
    </row>
    <row r="22205" spans="1:5" x14ac:dyDescent="0.3">
      <c r="A22205" s="33" t="s">
        <v>0</v>
      </c>
      <c r="B22205" s="33" t="s">
        <v>53</v>
      </c>
      <c r="C22205" s="33">
        <v>55500</v>
      </c>
      <c r="D22205" s="33" t="s">
        <v>7772</v>
      </c>
      <c r="E22205" t="str">
        <f t="shared" si="350"/>
        <v>&lt;$75K</v>
      </c>
    </row>
    <row r="22206" spans="1:5" x14ac:dyDescent="0.3">
      <c r="A22206" s="33" t="s">
        <v>0</v>
      </c>
      <c r="B22206" s="33" t="s">
        <v>53</v>
      </c>
      <c r="C22206" s="33">
        <v>141000</v>
      </c>
      <c r="D22206" s="33" t="s">
        <v>242</v>
      </c>
      <c r="E22206" t="str">
        <f t="shared" si="350"/>
        <v>$125K-$200K</v>
      </c>
    </row>
    <row r="22207" spans="1:5" x14ac:dyDescent="0.3">
      <c r="A22207" s="33" t="s">
        <v>2</v>
      </c>
      <c r="B22207" s="33" t="s">
        <v>53</v>
      </c>
      <c r="C22207" s="33">
        <v>175000</v>
      </c>
      <c r="D22207" s="33" t="s">
        <v>7773</v>
      </c>
      <c r="E22207" t="str">
        <f t="shared" si="350"/>
        <v>$125K-$200K</v>
      </c>
    </row>
    <row r="22208" spans="1:5" x14ac:dyDescent="0.3">
      <c r="A22208" s="33" t="s">
        <v>2</v>
      </c>
      <c r="B22208" s="33" t="s">
        <v>53</v>
      </c>
      <c r="C22208" s="33">
        <v>101500</v>
      </c>
      <c r="D22208" s="33" t="s">
        <v>520</v>
      </c>
      <c r="E22208" t="str">
        <f t="shared" si="350"/>
        <v>$100K-$125K</v>
      </c>
    </row>
    <row r="22209" spans="1:5" x14ac:dyDescent="0.3">
      <c r="A22209" s="33" t="s">
        <v>52</v>
      </c>
      <c r="B22209" s="33" t="s">
        <v>53</v>
      </c>
      <c r="C22209" s="33">
        <v>131085</v>
      </c>
      <c r="D22209" s="33" t="s">
        <v>234</v>
      </c>
      <c r="E22209" t="str">
        <f t="shared" si="350"/>
        <v>$125K-$200K</v>
      </c>
    </row>
    <row r="22210" spans="1:5" x14ac:dyDescent="0.3">
      <c r="A22210" s="33" t="s">
        <v>128</v>
      </c>
      <c r="B22210" s="33" t="s">
        <v>53</v>
      </c>
      <c r="C22210" s="33"/>
      <c r="D22210" s="33" t="s">
        <v>279</v>
      </c>
      <c r="E22210" t="str">
        <f t="shared" si="350"/>
        <v>No Data</v>
      </c>
    </row>
    <row r="22211" spans="1:5" x14ac:dyDescent="0.3">
      <c r="A22211" s="33" t="s">
        <v>0</v>
      </c>
      <c r="B22211" s="33" t="s">
        <v>53</v>
      </c>
      <c r="C22211" s="33">
        <v>103550</v>
      </c>
      <c r="D22211" s="33" t="s">
        <v>7774</v>
      </c>
      <c r="E22211" t="str">
        <f t="shared" ref="E22211:E22274" si="351">_xlfn.XLOOKUP(C22211,$H$16:$H$21,$G$16:$G$21,,1)</f>
        <v>$100K-$125K</v>
      </c>
    </row>
    <row r="22212" spans="1:5" x14ac:dyDescent="0.3">
      <c r="A22212" s="33" t="s">
        <v>125</v>
      </c>
      <c r="B22212" s="33" t="s">
        <v>53</v>
      </c>
      <c r="C22212" s="33">
        <v>99150</v>
      </c>
      <c r="D22212" s="33" t="s">
        <v>5530</v>
      </c>
      <c r="E22212" t="str">
        <f t="shared" si="351"/>
        <v>$75K-$100K</v>
      </c>
    </row>
    <row r="22213" spans="1:5" x14ac:dyDescent="0.3">
      <c r="A22213" s="33" t="s">
        <v>2</v>
      </c>
      <c r="B22213" s="33" t="s">
        <v>53</v>
      </c>
      <c r="C22213" s="33">
        <v>64040</v>
      </c>
      <c r="D22213" s="33" t="s">
        <v>6255</v>
      </c>
      <c r="E22213" t="str">
        <f t="shared" si="351"/>
        <v>&lt;$75K</v>
      </c>
    </row>
    <row r="22214" spans="1:5" x14ac:dyDescent="0.3">
      <c r="A22214" s="33" t="s">
        <v>4</v>
      </c>
      <c r="B22214" s="33" t="s">
        <v>53</v>
      </c>
      <c r="C22214" s="33">
        <v>105000</v>
      </c>
      <c r="D22214" s="33" t="s">
        <v>364</v>
      </c>
      <c r="E22214" t="str">
        <f t="shared" si="351"/>
        <v>$100K-$125K</v>
      </c>
    </row>
    <row r="22215" spans="1:5" x14ac:dyDescent="0.3">
      <c r="A22215" s="33" t="s">
        <v>125</v>
      </c>
      <c r="B22215" s="33" t="s">
        <v>53</v>
      </c>
      <c r="C22215" s="33">
        <v>140000</v>
      </c>
      <c r="D22215" s="33" t="s">
        <v>879</v>
      </c>
      <c r="E22215" t="str">
        <f t="shared" si="351"/>
        <v>$125K-$200K</v>
      </c>
    </row>
    <row r="22216" spans="1:5" x14ac:dyDescent="0.3">
      <c r="A22216" s="33" t="s">
        <v>0</v>
      </c>
      <c r="B22216" s="33" t="s">
        <v>53</v>
      </c>
      <c r="C22216" s="33">
        <v>65000</v>
      </c>
      <c r="D22216" s="33" t="s">
        <v>905</v>
      </c>
      <c r="E22216" t="str">
        <f t="shared" si="351"/>
        <v>&lt;$75K</v>
      </c>
    </row>
    <row r="22217" spans="1:5" x14ac:dyDescent="0.3">
      <c r="A22217" s="33" t="s">
        <v>0</v>
      </c>
      <c r="B22217" s="33" t="s">
        <v>54</v>
      </c>
      <c r="C22217" s="33">
        <v>177500</v>
      </c>
      <c r="D22217" s="33" t="s">
        <v>6373</v>
      </c>
      <c r="E22217" t="str">
        <f t="shared" si="351"/>
        <v>$125K-$200K</v>
      </c>
    </row>
    <row r="22218" spans="1:5" x14ac:dyDescent="0.3">
      <c r="A22218" s="33" t="s">
        <v>2</v>
      </c>
      <c r="B22218" s="33" t="s">
        <v>53</v>
      </c>
      <c r="C22218" s="33">
        <v>110000</v>
      </c>
      <c r="D22218" s="33" t="s">
        <v>1399</v>
      </c>
      <c r="E22218" t="str">
        <f t="shared" si="351"/>
        <v>$100K-$125K</v>
      </c>
    </row>
    <row r="22219" spans="1:5" x14ac:dyDescent="0.3">
      <c r="A22219" s="33" t="s">
        <v>128</v>
      </c>
      <c r="B22219" s="33" t="s">
        <v>85</v>
      </c>
      <c r="C22219" s="33">
        <v>72900</v>
      </c>
      <c r="D22219" s="33" t="s">
        <v>294</v>
      </c>
      <c r="E22219" t="str">
        <f t="shared" si="351"/>
        <v>&lt;$75K</v>
      </c>
    </row>
    <row r="22220" spans="1:5" x14ac:dyDescent="0.3">
      <c r="A22220" s="33" t="s">
        <v>2</v>
      </c>
      <c r="B22220" s="33" t="s">
        <v>53</v>
      </c>
      <c r="C22220" s="33"/>
      <c r="D22220" s="33" t="s">
        <v>506</v>
      </c>
      <c r="E22220" t="str">
        <f t="shared" si="351"/>
        <v>No Data</v>
      </c>
    </row>
    <row r="22221" spans="1:5" x14ac:dyDescent="0.3">
      <c r="A22221" s="33" t="s">
        <v>4</v>
      </c>
      <c r="B22221" s="33" t="s">
        <v>72</v>
      </c>
      <c r="C22221" s="33">
        <v>89100</v>
      </c>
      <c r="D22221" s="33" t="s">
        <v>2181</v>
      </c>
      <c r="E22221" t="str">
        <f t="shared" si="351"/>
        <v>$75K-$100K</v>
      </c>
    </row>
    <row r="22222" spans="1:5" x14ac:dyDescent="0.3">
      <c r="A22222" s="33" t="s">
        <v>4</v>
      </c>
      <c r="B22222" s="33" t="s">
        <v>53</v>
      </c>
      <c r="C22222" s="33">
        <v>108415.5</v>
      </c>
      <c r="D22222" s="33" t="s">
        <v>919</v>
      </c>
      <c r="E22222" t="str">
        <f t="shared" si="351"/>
        <v>$100K-$125K</v>
      </c>
    </row>
    <row r="22223" spans="1:5" x14ac:dyDescent="0.3">
      <c r="A22223" s="33" t="s">
        <v>0</v>
      </c>
      <c r="B22223" s="33" t="s">
        <v>53</v>
      </c>
      <c r="C22223" s="33">
        <v>104000</v>
      </c>
      <c r="D22223" s="33" t="s">
        <v>1099</v>
      </c>
      <c r="E22223" t="str">
        <f t="shared" si="351"/>
        <v>$100K-$125K</v>
      </c>
    </row>
    <row r="22224" spans="1:5" x14ac:dyDescent="0.3">
      <c r="A22224" s="33" t="s">
        <v>125</v>
      </c>
      <c r="B22224" s="33" t="s">
        <v>88</v>
      </c>
      <c r="C22224" s="33">
        <v>79200</v>
      </c>
      <c r="D22224" s="33" t="s">
        <v>803</v>
      </c>
      <c r="E22224" t="str">
        <f t="shared" si="351"/>
        <v>$75K-$100K</v>
      </c>
    </row>
    <row r="22225" spans="1:5" x14ac:dyDescent="0.3">
      <c r="A22225" s="33" t="s">
        <v>125</v>
      </c>
      <c r="B22225" s="33" t="s">
        <v>53</v>
      </c>
      <c r="C22225" s="33">
        <v>148500</v>
      </c>
      <c r="D22225" s="33" t="s">
        <v>611</v>
      </c>
      <c r="E22225" t="str">
        <f t="shared" si="351"/>
        <v>$125K-$200K</v>
      </c>
    </row>
    <row r="22226" spans="1:5" x14ac:dyDescent="0.3">
      <c r="A22226" s="33" t="s">
        <v>126</v>
      </c>
      <c r="B22226" s="33" t="s">
        <v>53</v>
      </c>
      <c r="C22226" s="33">
        <v>111608.5</v>
      </c>
      <c r="D22226" s="33" t="s">
        <v>792</v>
      </c>
      <c r="E22226" t="str">
        <f t="shared" si="351"/>
        <v>$100K-$125K</v>
      </c>
    </row>
    <row r="22227" spans="1:5" x14ac:dyDescent="0.3">
      <c r="A22227" s="33" t="s">
        <v>4</v>
      </c>
      <c r="B22227" s="33" t="s">
        <v>53</v>
      </c>
      <c r="C22227" s="33"/>
      <c r="D22227" s="33" t="s">
        <v>403</v>
      </c>
      <c r="E22227" t="str">
        <f t="shared" si="351"/>
        <v>No Data</v>
      </c>
    </row>
    <row r="22228" spans="1:5" x14ac:dyDescent="0.3">
      <c r="A22228" s="33" t="s">
        <v>4</v>
      </c>
      <c r="B22228" s="33" t="s">
        <v>53</v>
      </c>
      <c r="C22228" s="33">
        <v>139539.5</v>
      </c>
      <c r="D22228" s="33" t="s">
        <v>6113</v>
      </c>
      <c r="E22228" t="str">
        <f t="shared" si="351"/>
        <v>$125K-$200K</v>
      </c>
    </row>
    <row r="22229" spans="1:5" x14ac:dyDescent="0.3">
      <c r="A22229" s="33" t="s">
        <v>129</v>
      </c>
      <c r="B22229" s="33" t="s">
        <v>69</v>
      </c>
      <c r="C22229" s="33">
        <v>80850</v>
      </c>
      <c r="D22229" s="33" t="s">
        <v>267</v>
      </c>
      <c r="E22229" t="str">
        <f t="shared" si="351"/>
        <v>$75K-$100K</v>
      </c>
    </row>
    <row r="22230" spans="1:5" x14ac:dyDescent="0.3">
      <c r="A22230" s="33" t="s">
        <v>0</v>
      </c>
      <c r="B22230" s="33" t="s">
        <v>53</v>
      </c>
      <c r="C22230" s="33">
        <v>228222</v>
      </c>
      <c r="D22230" s="33" t="s">
        <v>217</v>
      </c>
      <c r="E22230" t="str">
        <f t="shared" si="351"/>
        <v>&gt;$200K</v>
      </c>
    </row>
    <row r="22231" spans="1:5" x14ac:dyDescent="0.3">
      <c r="A22231" s="33" t="s">
        <v>4</v>
      </c>
      <c r="B22231" s="33" t="s">
        <v>107</v>
      </c>
      <c r="C22231" s="33">
        <v>147500</v>
      </c>
      <c r="D22231" s="33" t="s">
        <v>633</v>
      </c>
      <c r="E22231" t="str">
        <f t="shared" si="351"/>
        <v>$125K-$200K</v>
      </c>
    </row>
    <row r="22232" spans="1:5" x14ac:dyDescent="0.3">
      <c r="A22232" s="33" t="s">
        <v>129</v>
      </c>
      <c r="B22232" s="33" t="s">
        <v>87</v>
      </c>
      <c r="C22232" s="33">
        <v>206000</v>
      </c>
      <c r="D22232" s="33" t="s">
        <v>7775</v>
      </c>
      <c r="E22232" t="str">
        <f t="shared" si="351"/>
        <v>&gt;$200K</v>
      </c>
    </row>
    <row r="22233" spans="1:5" x14ac:dyDescent="0.3">
      <c r="A22233" s="33" t="s">
        <v>4</v>
      </c>
      <c r="B22233" s="33" t="s">
        <v>53</v>
      </c>
      <c r="C22233" s="33">
        <v>105000</v>
      </c>
      <c r="D22233" s="33" t="s">
        <v>315</v>
      </c>
      <c r="E22233" t="str">
        <f t="shared" si="351"/>
        <v>$100K-$125K</v>
      </c>
    </row>
    <row r="22234" spans="1:5" x14ac:dyDescent="0.3">
      <c r="A22234" s="33" t="s">
        <v>125</v>
      </c>
      <c r="B22234" s="33" t="s">
        <v>53</v>
      </c>
      <c r="C22234" s="33">
        <v>91500</v>
      </c>
      <c r="D22234" s="33" t="s">
        <v>520</v>
      </c>
      <c r="E22234" t="str">
        <f t="shared" si="351"/>
        <v>$75K-$100K</v>
      </c>
    </row>
    <row r="22235" spans="1:5" x14ac:dyDescent="0.3">
      <c r="A22235" s="33" t="s">
        <v>52</v>
      </c>
      <c r="B22235" s="33" t="s">
        <v>53</v>
      </c>
      <c r="C22235" s="33"/>
      <c r="D22235" s="33" t="s">
        <v>1332</v>
      </c>
      <c r="E22235" t="str">
        <f t="shared" si="351"/>
        <v>No Data</v>
      </c>
    </row>
    <row r="22236" spans="1:5" x14ac:dyDescent="0.3">
      <c r="A22236" s="33" t="s">
        <v>52</v>
      </c>
      <c r="B22236" s="33" t="s">
        <v>53</v>
      </c>
      <c r="C22236" s="33"/>
      <c r="D22236" s="33" t="s">
        <v>1671</v>
      </c>
      <c r="E22236" t="str">
        <f t="shared" si="351"/>
        <v>No Data</v>
      </c>
    </row>
    <row r="22237" spans="1:5" x14ac:dyDescent="0.3">
      <c r="A22237" s="33" t="s">
        <v>2</v>
      </c>
      <c r="B22237" s="33" t="s">
        <v>53</v>
      </c>
      <c r="C22237" s="33">
        <v>90000</v>
      </c>
      <c r="D22237" s="33" t="s">
        <v>7776</v>
      </c>
      <c r="E22237" t="str">
        <f t="shared" si="351"/>
        <v>$75K-$100K</v>
      </c>
    </row>
    <row r="22238" spans="1:5" x14ac:dyDescent="0.3">
      <c r="A22238" s="33" t="s">
        <v>2</v>
      </c>
      <c r="B22238" s="33" t="s">
        <v>53</v>
      </c>
      <c r="C22238" s="33"/>
      <c r="D22238" s="33" t="s">
        <v>7777</v>
      </c>
      <c r="E22238" t="str">
        <f t="shared" si="351"/>
        <v>No Data</v>
      </c>
    </row>
    <row r="22239" spans="1:5" x14ac:dyDescent="0.3">
      <c r="A22239" s="33" t="s">
        <v>128</v>
      </c>
      <c r="B22239" s="33" t="s">
        <v>53</v>
      </c>
      <c r="C22239" s="33">
        <v>157500</v>
      </c>
      <c r="D22239" s="33" t="s">
        <v>571</v>
      </c>
      <c r="E22239" t="str">
        <f t="shared" si="351"/>
        <v>$125K-$200K</v>
      </c>
    </row>
    <row r="22240" spans="1:5" x14ac:dyDescent="0.3">
      <c r="A22240" s="33" t="s">
        <v>0</v>
      </c>
      <c r="B22240" s="33" t="s">
        <v>71</v>
      </c>
      <c r="C22240" s="33">
        <v>106439.5</v>
      </c>
      <c r="D22240" s="33" t="s">
        <v>2796</v>
      </c>
      <c r="E22240" t="str">
        <f t="shared" si="351"/>
        <v>$100K-$125K</v>
      </c>
    </row>
    <row r="22241" spans="1:5" x14ac:dyDescent="0.3">
      <c r="A22241" s="33" t="s">
        <v>4</v>
      </c>
      <c r="B22241" s="33" t="s">
        <v>53</v>
      </c>
      <c r="C22241" s="33">
        <v>211000</v>
      </c>
      <c r="D22241" s="33" t="s">
        <v>225</v>
      </c>
      <c r="E22241" t="str">
        <f t="shared" si="351"/>
        <v>&gt;$200K</v>
      </c>
    </row>
    <row r="22242" spans="1:5" x14ac:dyDescent="0.3">
      <c r="A22242" s="33" t="s">
        <v>0</v>
      </c>
      <c r="B22242" s="33" t="s">
        <v>54</v>
      </c>
      <c r="C22242" s="33">
        <v>50000</v>
      </c>
      <c r="D22242" s="33" t="s">
        <v>7778</v>
      </c>
      <c r="E22242" t="str">
        <f t="shared" si="351"/>
        <v>&lt;$75K</v>
      </c>
    </row>
    <row r="22243" spans="1:5" x14ac:dyDescent="0.3">
      <c r="A22243" s="33" t="s">
        <v>125</v>
      </c>
      <c r="B22243" s="33" t="s">
        <v>53</v>
      </c>
      <c r="C22243" s="33">
        <v>175000</v>
      </c>
      <c r="D22243" s="33" t="s">
        <v>4102</v>
      </c>
      <c r="E22243" t="str">
        <f t="shared" si="351"/>
        <v>$125K-$200K</v>
      </c>
    </row>
    <row r="22244" spans="1:5" x14ac:dyDescent="0.3">
      <c r="A22244" s="33" t="s">
        <v>0</v>
      </c>
      <c r="B22244" s="33" t="s">
        <v>53</v>
      </c>
      <c r="C22244" s="33">
        <v>115011.5</v>
      </c>
      <c r="D22244" s="33" t="s">
        <v>5942</v>
      </c>
      <c r="E22244" t="str">
        <f t="shared" si="351"/>
        <v>$100K-$125K</v>
      </c>
    </row>
    <row r="22245" spans="1:5" x14ac:dyDescent="0.3">
      <c r="A22245" s="33" t="s">
        <v>2</v>
      </c>
      <c r="B22245" s="33" t="s">
        <v>53</v>
      </c>
      <c r="C22245" s="33"/>
      <c r="D22245" s="33" t="s">
        <v>500</v>
      </c>
      <c r="E22245" t="str">
        <f t="shared" si="351"/>
        <v>No Data</v>
      </c>
    </row>
    <row r="22246" spans="1:5" x14ac:dyDescent="0.3">
      <c r="A22246" s="33" t="s">
        <v>2</v>
      </c>
      <c r="B22246" s="33" t="s">
        <v>53</v>
      </c>
      <c r="C22246" s="33">
        <v>169311</v>
      </c>
      <c r="D22246" s="33" t="s">
        <v>217</v>
      </c>
      <c r="E22246" t="str">
        <f t="shared" si="351"/>
        <v>$125K-$200K</v>
      </c>
    </row>
    <row r="22247" spans="1:5" x14ac:dyDescent="0.3">
      <c r="A22247" s="33" t="s">
        <v>2</v>
      </c>
      <c r="B22247" s="33" t="s">
        <v>53</v>
      </c>
      <c r="C22247" s="33"/>
      <c r="D22247" s="33" t="s">
        <v>7779</v>
      </c>
      <c r="E22247" t="str">
        <f t="shared" si="351"/>
        <v>No Data</v>
      </c>
    </row>
    <row r="22248" spans="1:5" x14ac:dyDescent="0.3">
      <c r="A22248" s="33" t="s">
        <v>2</v>
      </c>
      <c r="B22248" s="33" t="s">
        <v>53</v>
      </c>
      <c r="C22248" s="33">
        <v>75000</v>
      </c>
      <c r="D22248" s="33" t="s">
        <v>905</v>
      </c>
      <c r="E22248" t="str">
        <f t="shared" si="351"/>
        <v>&lt;$75K</v>
      </c>
    </row>
    <row r="22249" spans="1:5" x14ac:dyDescent="0.3">
      <c r="A22249" s="33" t="s">
        <v>2</v>
      </c>
      <c r="B22249" s="33" t="s">
        <v>53</v>
      </c>
      <c r="C22249" s="33"/>
      <c r="D22249" s="33" t="s">
        <v>2184</v>
      </c>
      <c r="E22249" t="str">
        <f t="shared" si="351"/>
        <v>No Data</v>
      </c>
    </row>
    <row r="22250" spans="1:5" x14ac:dyDescent="0.3">
      <c r="A22250" s="33" t="s">
        <v>128</v>
      </c>
      <c r="B22250" s="33" t="s">
        <v>53</v>
      </c>
      <c r="C22250" s="33">
        <v>114550</v>
      </c>
      <c r="D22250" s="33" t="s">
        <v>234</v>
      </c>
      <c r="E22250" t="str">
        <f t="shared" si="351"/>
        <v>$100K-$125K</v>
      </c>
    </row>
    <row r="22251" spans="1:5" x14ac:dyDescent="0.3">
      <c r="A22251" s="33" t="s">
        <v>4</v>
      </c>
      <c r="B22251" s="33" t="s">
        <v>76</v>
      </c>
      <c r="C22251" s="33">
        <v>133000</v>
      </c>
      <c r="D22251" s="33" t="s">
        <v>77</v>
      </c>
      <c r="E22251" t="str">
        <f t="shared" si="351"/>
        <v>$125K-$200K</v>
      </c>
    </row>
    <row r="22252" spans="1:5" x14ac:dyDescent="0.3">
      <c r="A22252" s="33" t="s">
        <v>2</v>
      </c>
      <c r="B22252" s="33" t="s">
        <v>53</v>
      </c>
      <c r="C22252" s="33">
        <v>55000</v>
      </c>
      <c r="D22252" s="33" t="s">
        <v>292</v>
      </c>
      <c r="E22252" t="str">
        <f t="shared" si="351"/>
        <v>&lt;$75K</v>
      </c>
    </row>
    <row r="22253" spans="1:5" x14ac:dyDescent="0.3">
      <c r="A22253" s="33" t="s">
        <v>128</v>
      </c>
      <c r="B22253" s="33" t="s">
        <v>53</v>
      </c>
      <c r="C22253" s="33">
        <v>152500</v>
      </c>
      <c r="D22253" s="33" t="s">
        <v>7780</v>
      </c>
      <c r="E22253" t="str">
        <f t="shared" si="351"/>
        <v>$125K-$200K</v>
      </c>
    </row>
    <row r="22254" spans="1:5" x14ac:dyDescent="0.3">
      <c r="A22254" s="33" t="s">
        <v>2</v>
      </c>
      <c r="B22254" s="33" t="s">
        <v>53</v>
      </c>
      <c r="C22254" s="33">
        <v>50000</v>
      </c>
      <c r="D22254" s="33" t="s">
        <v>2026</v>
      </c>
      <c r="E22254" t="str">
        <f t="shared" si="351"/>
        <v>&lt;$75K</v>
      </c>
    </row>
    <row r="22255" spans="1:5" x14ac:dyDescent="0.3">
      <c r="A22255" s="33" t="s">
        <v>2</v>
      </c>
      <c r="B22255" s="33" t="s">
        <v>53</v>
      </c>
      <c r="C22255" s="33"/>
      <c r="D22255" s="33" t="s">
        <v>253</v>
      </c>
      <c r="E22255" t="str">
        <f t="shared" si="351"/>
        <v>No Data</v>
      </c>
    </row>
    <row r="22256" spans="1:5" x14ac:dyDescent="0.3">
      <c r="A22256" s="33" t="s">
        <v>0</v>
      </c>
      <c r="B22256" s="33" t="s">
        <v>53</v>
      </c>
      <c r="C22256" s="33">
        <v>123750</v>
      </c>
      <c r="D22256" s="33" t="s">
        <v>609</v>
      </c>
      <c r="E22256" t="str">
        <f t="shared" si="351"/>
        <v>$100K-$125K</v>
      </c>
    </row>
    <row r="22257" spans="1:5" x14ac:dyDescent="0.3">
      <c r="A22257" s="33" t="s">
        <v>0</v>
      </c>
      <c r="B22257" s="33" t="s">
        <v>54</v>
      </c>
      <c r="C22257" s="33"/>
      <c r="D22257" s="33" t="s">
        <v>258</v>
      </c>
      <c r="E22257" t="str">
        <f t="shared" si="351"/>
        <v>No Data</v>
      </c>
    </row>
    <row r="22258" spans="1:5" x14ac:dyDescent="0.3">
      <c r="A22258" s="33" t="s">
        <v>4</v>
      </c>
      <c r="B22258" s="33" t="s">
        <v>58</v>
      </c>
      <c r="C22258" s="33">
        <v>72000</v>
      </c>
      <c r="D22258" s="33" t="s">
        <v>811</v>
      </c>
      <c r="E22258" t="str">
        <f t="shared" si="351"/>
        <v>&lt;$75K</v>
      </c>
    </row>
    <row r="22259" spans="1:5" x14ac:dyDescent="0.3">
      <c r="A22259" s="33" t="s">
        <v>2</v>
      </c>
      <c r="B22259" s="33" t="s">
        <v>53</v>
      </c>
      <c r="C22259" s="33"/>
      <c r="D22259" s="33" t="s">
        <v>7781</v>
      </c>
      <c r="E22259" t="str">
        <f t="shared" si="351"/>
        <v>No Data</v>
      </c>
    </row>
    <row r="22260" spans="1:5" x14ac:dyDescent="0.3">
      <c r="A22260" s="33" t="s">
        <v>0</v>
      </c>
      <c r="B22260" s="33" t="s">
        <v>53</v>
      </c>
      <c r="C22260" s="33">
        <v>112500</v>
      </c>
      <c r="D22260" s="33" t="s">
        <v>7782</v>
      </c>
      <c r="E22260" t="str">
        <f t="shared" si="351"/>
        <v>$100K-$125K</v>
      </c>
    </row>
    <row r="22261" spans="1:5" x14ac:dyDescent="0.3">
      <c r="A22261" s="33" t="s">
        <v>2</v>
      </c>
      <c r="B22261" s="33" t="s">
        <v>53</v>
      </c>
      <c r="C22261" s="33"/>
      <c r="D22261" s="33" t="s">
        <v>1849</v>
      </c>
      <c r="E22261" t="str">
        <f t="shared" si="351"/>
        <v>No Data</v>
      </c>
    </row>
    <row r="22262" spans="1:5" x14ac:dyDescent="0.3">
      <c r="A22262" s="33" t="s">
        <v>2</v>
      </c>
      <c r="B22262" s="33" t="s">
        <v>53</v>
      </c>
      <c r="C22262" s="33">
        <v>63594</v>
      </c>
      <c r="D22262" s="33" t="s">
        <v>1092</v>
      </c>
      <c r="E22262" t="str">
        <f t="shared" si="351"/>
        <v>&lt;$75K</v>
      </c>
    </row>
    <row r="22263" spans="1:5" x14ac:dyDescent="0.3">
      <c r="A22263" s="33" t="s">
        <v>2</v>
      </c>
      <c r="B22263" s="33" t="s">
        <v>53</v>
      </c>
      <c r="C22263" s="33">
        <v>80000</v>
      </c>
      <c r="D22263" s="33" t="s">
        <v>248</v>
      </c>
      <c r="E22263" t="str">
        <f t="shared" si="351"/>
        <v>$75K-$100K</v>
      </c>
    </row>
    <row r="22264" spans="1:5" x14ac:dyDescent="0.3">
      <c r="A22264" s="33" t="s">
        <v>0</v>
      </c>
      <c r="B22264" s="33" t="s">
        <v>53</v>
      </c>
      <c r="C22264" s="33">
        <v>202500</v>
      </c>
      <c r="D22264" s="33" t="s">
        <v>315</v>
      </c>
      <c r="E22264" t="str">
        <f t="shared" si="351"/>
        <v>&gt;$200K</v>
      </c>
    </row>
    <row r="22265" spans="1:5" x14ac:dyDescent="0.3">
      <c r="A22265" s="33" t="s">
        <v>4</v>
      </c>
      <c r="B22265" s="33" t="s">
        <v>53</v>
      </c>
      <c r="C22265" s="33">
        <v>208114</v>
      </c>
      <c r="D22265" s="33" t="s">
        <v>225</v>
      </c>
      <c r="E22265" t="str">
        <f t="shared" si="351"/>
        <v>&gt;$200K</v>
      </c>
    </row>
    <row r="22266" spans="1:5" x14ac:dyDescent="0.3">
      <c r="A22266" s="33" t="s">
        <v>128</v>
      </c>
      <c r="B22266" s="33" t="s">
        <v>104</v>
      </c>
      <c r="C22266" s="33">
        <v>147500</v>
      </c>
      <c r="D22266" s="33" t="s">
        <v>532</v>
      </c>
      <c r="E22266" t="str">
        <f t="shared" si="351"/>
        <v>$125K-$200K</v>
      </c>
    </row>
    <row r="22267" spans="1:5" x14ac:dyDescent="0.3">
      <c r="A22267" s="33" t="s">
        <v>0</v>
      </c>
      <c r="B22267" s="33" t="s">
        <v>88</v>
      </c>
      <c r="C22267" s="33">
        <v>157500</v>
      </c>
      <c r="D22267" s="33" t="s">
        <v>561</v>
      </c>
      <c r="E22267" t="str">
        <f t="shared" si="351"/>
        <v>$125K-$200K</v>
      </c>
    </row>
    <row r="22268" spans="1:5" x14ac:dyDescent="0.3">
      <c r="A22268" s="33" t="s">
        <v>2</v>
      </c>
      <c r="B22268" s="33" t="s">
        <v>53</v>
      </c>
      <c r="C22268" s="33">
        <v>105000</v>
      </c>
      <c r="D22268" s="33" t="s">
        <v>7783</v>
      </c>
      <c r="E22268" t="str">
        <f t="shared" si="351"/>
        <v>$100K-$125K</v>
      </c>
    </row>
    <row r="22269" spans="1:5" x14ac:dyDescent="0.3">
      <c r="A22269" s="33" t="s">
        <v>129</v>
      </c>
      <c r="B22269" s="33" t="s">
        <v>106</v>
      </c>
      <c r="C22269" s="33">
        <v>99150</v>
      </c>
      <c r="D22269" s="33" t="s">
        <v>297</v>
      </c>
      <c r="E22269" t="str">
        <f t="shared" si="351"/>
        <v>$75K-$100K</v>
      </c>
    </row>
    <row r="22270" spans="1:5" x14ac:dyDescent="0.3">
      <c r="A22270" s="33" t="s">
        <v>2</v>
      </c>
      <c r="B22270" s="33" t="s">
        <v>110</v>
      </c>
      <c r="C22270" s="33">
        <v>57500</v>
      </c>
      <c r="D22270" s="33" t="s">
        <v>1172</v>
      </c>
      <c r="E22270" t="str">
        <f t="shared" si="351"/>
        <v>&lt;$75K</v>
      </c>
    </row>
    <row r="22271" spans="1:5" x14ac:dyDescent="0.3">
      <c r="A22271" s="33" t="s">
        <v>2</v>
      </c>
      <c r="B22271" s="33" t="s">
        <v>53</v>
      </c>
      <c r="C22271" s="33">
        <v>102400</v>
      </c>
      <c r="D22271" s="33" t="s">
        <v>302</v>
      </c>
      <c r="E22271" t="str">
        <f t="shared" si="351"/>
        <v>$100K-$125K</v>
      </c>
    </row>
    <row r="22272" spans="1:5" x14ac:dyDescent="0.3">
      <c r="A22272" s="33" t="s">
        <v>2</v>
      </c>
      <c r="B22272" s="33" t="s">
        <v>54</v>
      </c>
      <c r="C22272" s="33">
        <v>65000</v>
      </c>
      <c r="D22272" s="33" t="s">
        <v>6049</v>
      </c>
      <c r="E22272" t="str">
        <f t="shared" si="351"/>
        <v>&lt;$75K</v>
      </c>
    </row>
    <row r="22273" spans="1:5" x14ac:dyDescent="0.3">
      <c r="A22273" s="33" t="s">
        <v>2</v>
      </c>
      <c r="B22273" s="33" t="s">
        <v>53</v>
      </c>
      <c r="C22273" s="33">
        <v>84000</v>
      </c>
      <c r="D22273" s="33" t="s">
        <v>268</v>
      </c>
      <c r="E22273" t="str">
        <f t="shared" si="351"/>
        <v>$75K-$100K</v>
      </c>
    </row>
    <row r="22274" spans="1:5" x14ac:dyDescent="0.3">
      <c r="A22274" s="33" t="s">
        <v>0</v>
      </c>
      <c r="B22274" s="33" t="s">
        <v>54</v>
      </c>
      <c r="C22274" s="33">
        <v>105000</v>
      </c>
      <c r="D22274" s="33" t="s">
        <v>364</v>
      </c>
      <c r="E22274" t="str">
        <f t="shared" si="351"/>
        <v>$100K-$125K</v>
      </c>
    </row>
    <row r="22275" spans="1:5" x14ac:dyDescent="0.3">
      <c r="A22275" s="33" t="s">
        <v>0</v>
      </c>
      <c r="B22275" s="33" t="s">
        <v>53</v>
      </c>
      <c r="C22275" s="33">
        <v>150000</v>
      </c>
      <c r="D22275" s="33" t="s">
        <v>609</v>
      </c>
      <c r="E22275" t="str">
        <f t="shared" ref="E22275:E22338" si="352">_xlfn.XLOOKUP(C22275,$H$16:$H$21,$G$16:$G$21,,1)</f>
        <v>$125K-$200K</v>
      </c>
    </row>
    <row r="22276" spans="1:5" x14ac:dyDescent="0.3">
      <c r="A22276" s="33" t="s">
        <v>2</v>
      </c>
      <c r="B22276" s="33" t="s">
        <v>53</v>
      </c>
      <c r="C22276" s="33">
        <v>80000</v>
      </c>
      <c r="D22276" s="33" t="s">
        <v>7784</v>
      </c>
      <c r="E22276" t="str">
        <f t="shared" si="352"/>
        <v>$75K-$100K</v>
      </c>
    </row>
    <row r="22277" spans="1:5" x14ac:dyDescent="0.3">
      <c r="A22277" s="33" t="s">
        <v>2</v>
      </c>
      <c r="B22277" s="33" t="s">
        <v>53</v>
      </c>
      <c r="C22277" s="33"/>
      <c r="D22277" s="33" t="s">
        <v>1604</v>
      </c>
      <c r="E22277" t="str">
        <f t="shared" si="352"/>
        <v>No Data</v>
      </c>
    </row>
    <row r="22278" spans="1:5" x14ac:dyDescent="0.3">
      <c r="A22278" s="33" t="s">
        <v>0</v>
      </c>
      <c r="B22278" s="33" t="s">
        <v>53</v>
      </c>
      <c r="C22278" s="33">
        <v>94000</v>
      </c>
      <c r="D22278" s="33" t="s">
        <v>3268</v>
      </c>
      <c r="E22278" t="str">
        <f t="shared" si="352"/>
        <v>$75K-$100K</v>
      </c>
    </row>
    <row r="22279" spans="1:5" x14ac:dyDescent="0.3">
      <c r="A22279" s="33" t="s">
        <v>2</v>
      </c>
      <c r="B22279" s="33" t="s">
        <v>53</v>
      </c>
      <c r="C22279" s="33">
        <v>115000</v>
      </c>
      <c r="D22279" s="33" t="s">
        <v>7785</v>
      </c>
      <c r="E22279" t="str">
        <f t="shared" si="352"/>
        <v>$100K-$125K</v>
      </c>
    </row>
    <row r="22280" spans="1:5" x14ac:dyDescent="0.3">
      <c r="A22280" s="33" t="s">
        <v>2</v>
      </c>
      <c r="B22280" s="33" t="s">
        <v>53</v>
      </c>
      <c r="C22280" s="33">
        <v>125500</v>
      </c>
      <c r="D22280" s="33" t="s">
        <v>256</v>
      </c>
      <c r="E22280" t="str">
        <f t="shared" si="352"/>
        <v>$125K-$200K</v>
      </c>
    </row>
    <row r="22281" spans="1:5" x14ac:dyDescent="0.3">
      <c r="A22281" s="33" t="s">
        <v>2</v>
      </c>
      <c r="B22281" s="33" t="s">
        <v>53</v>
      </c>
      <c r="C22281" s="33"/>
      <c r="D22281" s="33" t="s">
        <v>232</v>
      </c>
      <c r="E22281" t="str">
        <f t="shared" si="352"/>
        <v>No Data</v>
      </c>
    </row>
    <row r="22282" spans="1:5" x14ac:dyDescent="0.3">
      <c r="A22282" s="33" t="s">
        <v>0</v>
      </c>
      <c r="B22282" s="33" t="s">
        <v>53</v>
      </c>
      <c r="C22282" s="33"/>
      <c r="D22282" s="33" t="s">
        <v>5753</v>
      </c>
      <c r="E22282" t="str">
        <f t="shared" si="352"/>
        <v>No Data</v>
      </c>
    </row>
    <row r="22283" spans="1:5" x14ac:dyDescent="0.3">
      <c r="A22283" s="33" t="s">
        <v>2</v>
      </c>
      <c r="B22283" s="33" t="s">
        <v>53</v>
      </c>
      <c r="C22283" s="33"/>
      <c r="D22283" s="33" t="s">
        <v>2670</v>
      </c>
      <c r="E22283" t="str">
        <f t="shared" si="352"/>
        <v>No Data</v>
      </c>
    </row>
    <row r="22284" spans="1:5" x14ac:dyDescent="0.3">
      <c r="A22284" s="33" t="s">
        <v>2</v>
      </c>
      <c r="B22284" s="33" t="s">
        <v>53</v>
      </c>
      <c r="C22284" s="33"/>
      <c r="D22284" s="33" t="s">
        <v>7786</v>
      </c>
      <c r="E22284" t="str">
        <f t="shared" si="352"/>
        <v>No Data</v>
      </c>
    </row>
    <row r="22285" spans="1:5" x14ac:dyDescent="0.3">
      <c r="A22285" s="33" t="s">
        <v>0</v>
      </c>
      <c r="B22285" s="33" t="s">
        <v>53</v>
      </c>
      <c r="C22285" s="33">
        <v>149946.5</v>
      </c>
      <c r="D22285" s="33" t="s">
        <v>1134</v>
      </c>
      <c r="E22285" t="str">
        <f t="shared" si="352"/>
        <v>$125K-$200K</v>
      </c>
    </row>
    <row r="22286" spans="1:5" x14ac:dyDescent="0.3">
      <c r="A22286" s="33" t="s">
        <v>4</v>
      </c>
      <c r="B22286" s="33" t="s">
        <v>81</v>
      </c>
      <c r="C22286" s="33">
        <v>90000</v>
      </c>
      <c r="D22286" s="33" t="s">
        <v>2082</v>
      </c>
      <c r="E22286" t="str">
        <f t="shared" si="352"/>
        <v>$75K-$100K</v>
      </c>
    </row>
    <row r="22287" spans="1:5" x14ac:dyDescent="0.3">
      <c r="A22287" s="33" t="s">
        <v>2</v>
      </c>
      <c r="B22287" s="33" t="s">
        <v>203</v>
      </c>
      <c r="C22287" s="33">
        <v>105000</v>
      </c>
      <c r="D22287" s="33" t="s">
        <v>898</v>
      </c>
      <c r="E22287" t="str">
        <f t="shared" si="352"/>
        <v>$100K-$125K</v>
      </c>
    </row>
    <row r="22288" spans="1:5" x14ac:dyDescent="0.3">
      <c r="A22288" s="33" t="s">
        <v>2</v>
      </c>
      <c r="B22288" s="33" t="s">
        <v>53</v>
      </c>
      <c r="C22288" s="33">
        <v>89000</v>
      </c>
      <c r="D22288" s="33" t="s">
        <v>7787</v>
      </c>
      <c r="E22288" t="str">
        <f t="shared" si="352"/>
        <v>$75K-$100K</v>
      </c>
    </row>
    <row r="22289" spans="1:5" x14ac:dyDescent="0.3">
      <c r="A22289" s="33" t="s">
        <v>2</v>
      </c>
      <c r="B22289" s="33" t="s">
        <v>53</v>
      </c>
      <c r="C22289" s="33"/>
      <c r="D22289" s="33" t="s">
        <v>7788</v>
      </c>
      <c r="E22289" t="str">
        <f t="shared" si="352"/>
        <v>No Data</v>
      </c>
    </row>
    <row r="22290" spans="1:5" x14ac:dyDescent="0.3">
      <c r="A22290" s="33" t="s">
        <v>4</v>
      </c>
      <c r="B22290" s="33" t="s">
        <v>97</v>
      </c>
      <c r="C22290" s="33">
        <v>97444</v>
      </c>
      <c r="D22290" s="33" t="s">
        <v>3555</v>
      </c>
      <c r="E22290" t="str">
        <f t="shared" si="352"/>
        <v>$75K-$100K</v>
      </c>
    </row>
    <row r="22291" spans="1:5" x14ac:dyDescent="0.3">
      <c r="A22291" s="33" t="s">
        <v>0</v>
      </c>
      <c r="B22291" s="33" t="s">
        <v>53</v>
      </c>
      <c r="C22291" s="33">
        <v>177283</v>
      </c>
      <c r="D22291" s="33" t="s">
        <v>7737</v>
      </c>
      <c r="E22291" t="str">
        <f t="shared" si="352"/>
        <v>$125K-$200K</v>
      </c>
    </row>
    <row r="22292" spans="1:5" x14ac:dyDescent="0.3">
      <c r="A22292" s="33" t="s">
        <v>125</v>
      </c>
      <c r="B22292" s="33" t="s">
        <v>53</v>
      </c>
      <c r="C22292" s="33"/>
      <c r="D22292" s="33" t="s">
        <v>4260</v>
      </c>
      <c r="E22292" t="str">
        <f t="shared" si="352"/>
        <v>No Data</v>
      </c>
    </row>
    <row r="22293" spans="1:5" x14ac:dyDescent="0.3">
      <c r="A22293" s="33" t="s">
        <v>2</v>
      </c>
      <c r="B22293" s="33" t="s">
        <v>53</v>
      </c>
      <c r="C22293" s="33">
        <v>60000</v>
      </c>
      <c r="D22293" s="33" t="s">
        <v>1756</v>
      </c>
      <c r="E22293" t="str">
        <f t="shared" si="352"/>
        <v>&lt;$75K</v>
      </c>
    </row>
    <row r="22294" spans="1:5" x14ac:dyDescent="0.3">
      <c r="A22294" s="33" t="s">
        <v>4</v>
      </c>
      <c r="B22294" s="33" t="s">
        <v>53</v>
      </c>
      <c r="C22294" s="33"/>
      <c r="D22294" s="33" t="s">
        <v>2568</v>
      </c>
      <c r="E22294" t="str">
        <f t="shared" si="352"/>
        <v>No Data</v>
      </c>
    </row>
    <row r="22295" spans="1:5" x14ac:dyDescent="0.3">
      <c r="A22295" s="33" t="s">
        <v>128</v>
      </c>
      <c r="B22295" s="33" t="s">
        <v>53</v>
      </c>
      <c r="C22295" s="33">
        <v>125000</v>
      </c>
      <c r="D22295" s="33" t="s">
        <v>1142</v>
      </c>
      <c r="E22295" t="str">
        <f t="shared" si="352"/>
        <v>$100K-$125K</v>
      </c>
    </row>
    <row r="22296" spans="1:5" x14ac:dyDescent="0.3">
      <c r="A22296" s="33" t="s">
        <v>52</v>
      </c>
      <c r="B22296" s="33" t="s">
        <v>53</v>
      </c>
      <c r="C22296" s="33"/>
      <c r="D22296" s="33" t="s">
        <v>3789</v>
      </c>
      <c r="E22296" t="str">
        <f t="shared" si="352"/>
        <v>No Data</v>
      </c>
    </row>
    <row r="22297" spans="1:5" x14ac:dyDescent="0.3">
      <c r="A22297" s="33" t="s">
        <v>4</v>
      </c>
      <c r="B22297" s="33" t="s">
        <v>183</v>
      </c>
      <c r="C22297" s="33">
        <v>211000</v>
      </c>
      <c r="D22297" s="33" t="s">
        <v>225</v>
      </c>
      <c r="E22297" t="str">
        <f t="shared" si="352"/>
        <v>&gt;$200K</v>
      </c>
    </row>
    <row r="22298" spans="1:5" x14ac:dyDescent="0.3">
      <c r="A22298" s="33" t="s">
        <v>2</v>
      </c>
      <c r="B22298" s="33" t="s">
        <v>53</v>
      </c>
      <c r="C22298" s="33"/>
      <c r="D22298" s="33" t="s">
        <v>7789</v>
      </c>
      <c r="E22298" t="str">
        <f t="shared" si="352"/>
        <v>No Data</v>
      </c>
    </row>
    <row r="22299" spans="1:5" x14ac:dyDescent="0.3">
      <c r="A22299" s="33" t="s">
        <v>0</v>
      </c>
      <c r="B22299" s="33" t="s">
        <v>88</v>
      </c>
      <c r="C22299" s="33">
        <v>157500</v>
      </c>
      <c r="D22299" s="33" t="s">
        <v>353</v>
      </c>
      <c r="E22299" t="str">
        <f t="shared" si="352"/>
        <v>$125K-$200K</v>
      </c>
    </row>
    <row r="22300" spans="1:5" x14ac:dyDescent="0.3">
      <c r="A22300" s="33" t="s">
        <v>2</v>
      </c>
      <c r="B22300" s="33" t="s">
        <v>53</v>
      </c>
      <c r="C22300" s="33"/>
      <c r="D22300" s="33" t="s">
        <v>799</v>
      </c>
      <c r="E22300" t="str">
        <f t="shared" si="352"/>
        <v>No Data</v>
      </c>
    </row>
    <row r="22301" spans="1:5" x14ac:dyDescent="0.3">
      <c r="A22301" s="33" t="s">
        <v>2</v>
      </c>
      <c r="B22301" s="33" t="s">
        <v>53</v>
      </c>
      <c r="C22301" s="33"/>
      <c r="D22301" s="33" t="s">
        <v>7790</v>
      </c>
      <c r="E22301" t="str">
        <f t="shared" si="352"/>
        <v>No Data</v>
      </c>
    </row>
    <row r="22302" spans="1:5" x14ac:dyDescent="0.3">
      <c r="A22302" s="33" t="s">
        <v>128</v>
      </c>
      <c r="B22302" s="33" t="s">
        <v>54</v>
      </c>
      <c r="C22302" s="33">
        <v>122000</v>
      </c>
      <c r="D22302" s="33" t="s">
        <v>1077</v>
      </c>
      <c r="E22302" t="str">
        <f t="shared" si="352"/>
        <v>$100K-$125K</v>
      </c>
    </row>
    <row r="22303" spans="1:5" x14ac:dyDescent="0.3">
      <c r="A22303" s="33" t="s">
        <v>128</v>
      </c>
      <c r="B22303" s="33" t="s">
        <v>53</v>
      </c>
      <c r="C22303" s="33">
        <v>102482</v>
      </c>
      <c r="D22303" s="33" t="s">
        <v>6767</v>
      </c>
      <c r="E22303" t="str">
        <f t="shared" si="352"/>
        <v>$100K-$125K</v>
      </c>
    </row>
    <row r="22304" spans="1:5" x14ac:dyDescent="0.3">
      <c r="A22304" s="33" t="s">
        <v>2</v>
      </c>
      <c r="B22304" s="33" t="s">
        <v>53</v>
      </c>
      <c r="C22304" s="33"/>
      <c r="D22304" s="33" t="s">
        <v>5750</v>
      </c>
      <c r="E22304" t="str">
        <f t="shared" si="352"/>
        <v>No Data</v>
      </c>
    </row>
    <row r="22305" spans="1:5" x14ac:dyDescent="0.3">
      <c r="A22305" s="33" t="s">
        <v>0</v>
      </c>
      <c r="B22305" s="33" t="s">
        <v>53</v>
      </c>
      <c r="C22305" s="33">
        <v>165000</v>
      </c>
      <c r="D22305" s="33" t="s">
        <v>1505</v>
      </c>
      <c r="E22305" t="str">
        <f t="shared" si="352"/>
        <v>$125K-$200K</v>
      </c>
    </row>
    <row r="22306" spans="1:5" x14ac:dyDescent="0.3">
      <c r="A22306" s="33" t="s">
        <v>4</v>
      </c>
      <c r="B22306" s="33" t="s">
        <v>53</v>
      </c>
      <c r="C22306" s="33"/>
      <c r="D22306" s="33" t="s">
        <v>7791</v>
      </c>
      <c r="E22306" t="str">
        <f t="shared" si="352"/>
        <v>No Data</v>
      </c>
    </row>
    <row r="22307" spans="1:5" x14ac:dyDescent="0.3">
      <c r="A22307" s="33" t="s">
        <v>0</v>
      </c>
      <c r="B22307" s="33" t="s">
        <v>53</v>
      </c>
      <c r="C22307" s="33">
        <v>182500</v>
      </c>
      <c r="D22307" s="33" t="s">
        <v>7792</v>
      </c>
      <c r="E22307" t="str">
        <f t="shared" si="352"/>
        <v>$125K-$200K</v>
      </c>
    </row>
    <row r="22308" spans="1:5" x14ac:dyDescent="0.3">
      <c r="A22308" s="33" t="s">
        <v>2</v>
      </c>
      <c r="B22308" s="33" t="s">
        <v>53</v>
      </c>
      <c r="C22308" s="33">
        <v>107500</v>
      </c>
      <c r="D22308" s="33" t="s">
        <v>3784</v>
      </c>
      <c r="E22308" t="str">
        <f t="shared" si="352"/>
        <v>$100K-$125K</v>
      </c>
    </row>
    <row r="22309" spans="1:5" x14ac:dyDescent="0.3">
      <c r="A22309" s="33" t="s">
        <v>2</v>
      </c>
      <c r="B22309" s="33" t="s">
        <v>53</v>
      </c>
      <c r="C22309" s="33">
        <v>60000</v>
      </c>
      <c r="D22309" s="33" t="s">
        <v>7793</v>
      </c>
      <c r="E22309" t="str">
        <f t="shared" si="352"/>
        <v>&lt;$75K</v>
      </c>
    </row>
    <row r="22310" spans="1:5" x14ac:dyDescent="0.3">
      <c r="A22310" s="33" t="s">
        <v>126</v>
      </c>
      <c r="B22310" s="33" t="s">
        <v>53</v>
      </c>
      <c r="C22310" s="33">
        <v>147500</v>
      </c>
      <c r="D22310" s="33" t="s">
        <v>1511</v>
      </c>
      <c r="E22310" t="str">
        <f t="shared" si="352"/>
        <v>$125K-$200K</v>
      </c>
    </row>
    <row r="22311" spans="1:5" x14ac:dyDescent="0.3">
      <c r="A22311" s="33" t="s">
        <v>2</v>
      </c>
      <c r="B22311" s="33" t="s">
        <v>53</v>
      </c>
      <c r="C22311" s="33"/>
      <c r="D22311" s="33" t="s">
        <v>3326</v>
      </c>
      <c r="E22311" t="str">
        <f t="shared" si="352"/>
        <v>No Data</v>
      </c>
    </row>
    <row r="22312" spans="1:5" x14ac:dyDescent="0.3">
      <c r="A22312" s="33" t="s">
        <v>2</v>
      </c>
      <c r="B22312" s="33" t="s">
        <v>53</v>
      </c>
      <c r="C22312" s="33"/>
      <c r="D22312" s="33" t="s">
        <v>268</v>
      </c>
      <c r="E22312" t="str">
        <f t="shared" si="352"/>
        <v>No Data</v>
      </c>
    </row>
    <row r="22313" spans="1:5" x14ac:dyDescent="0.3">
      <c r="A22313" s="33" t="s">
        <v>0</v>
      </c>
      <c r="B22313" s="33" t="s">
        <v>53</v>
      </c>
      <c r="C22313" s="33">
        <v>128500</v>
      </c>
      <c r="D22313" s="33" t="s">
        <v>352</v>
      </c>
      <c r="E22313" t="str">
        <f t="shared" si="352"/>
        <v>$125K-$200K</v>
      </c>
    </row>
    <row r="22314" spans="1:5" x14ac:dyDescent="0.3">
      <c r="A22314" s="33" t="s">
        <v>1</v>
      </c>
      <c r="B22314" s="33" t="s">
        <v>53</v>
      </c>
      <c r="C22314" s="33">
        <v>190000</v>
      </c>
      <c r="D22314" s="33" t="s">
        <v>7794</v>
      </c>
      <c r="E22314" t="str">
        <f t="shared" si="352"/>
        <v>$125K-$200K</v>
      </c>
    </row>
    <row r="22315" spans="1:5" x14ac:dyDescent="0.3">
      <c r="A22315" s="33" t="s">
        <v>2</v>
      </c>
      <c r="B22315" s="33" t="s">
        <v>53</v>
      </c>
      <c r="C22315" s="33">
        <v>90000</v>
      </c>
      <c r="D22315" s="33" t="s">
        <v>385</v>
      </c>
      <c r="E22315" t="str">
        <f t="shared" si="352"/>
        <v>$75K-$100K</v>
      </c>
    </row>
    <row r="22316" spans="1:5" x14ac:dyDescent="0.3">
      <c r="A22316" s="33" t="s">
        <v>2</v>
      </c>
      <c r="B22316" s="33" t="s">
        <v>53</v>
      </c>
      <c r="C22316" s="33"/>
      <c r="D22316" s="33" t="s">
        <v>1967</v>
      </c>
      <c r="E22316" t="str">
        <f t="shared" si="352"/>
        <v>No Data</v>
      </c>
    </row>
    <row r="22317" spans="1:5" x14ac:dyDescent="0.3">
      <c r="A22317" s="33" t="s">
        <v>0</v>
      </c>
      <c r="B22317" s="33" t="s">
        <v>53</v>
      </c>
      <c r="C22317" s="33">
        <v>142500</v>
      </c>
      <c r="D22317" s="33" t="s">
        <v>234</v>
      </c>
      <c r="E22317" t="str">
        <f t="shared" si="352"/>
        <v>$125K-$200K</v>
      </c>
    </row>
    <row r="22318" spans="1:5" x14ac:dyDescent="0.3">
      <c r="A22318" s="33" t="s">
        <v>2</v>
      </c>
      <c r="B22318" s="33" t="s">
        <v>53</v>
      </c>
      <c r="C22318" s="33">
        <v>93000</v>
      </c>
      <c r="D22318" s="33" t="s">
        <v>7795</v>
      </c>
      <c r="E22318" t="str">
        <f t="shared" si="352"/>
        <v>$75K-$100K</v>
      </c>
    </row>
    <row r="22319" spans="1:5" x14ac:dyDescent="0.3">
      <c r="A22319" s="33" t="s">
        <v>0</v>
      </c>
      <c r="B22319" s="33" t="s">
        <v>65</v>
      </c>
      <c r="C22319" s="33">
        <v>72900</v>
      </c>
      <c r="D22319" s="33" t="s">
        <v>3842</v>
      </c>
      <c r="E22319" t="str">
        <f t="shared" si="352"/>
        <v>&lt;$75K</v>
      </c>
    </row>
    <row r="22320" spans="1:5" x14ac:dyDescent="0.3">
      <c r="A22320" s="33" t="s">
        <v>0</v>
      </c>
      <c r="B22320" s="33" t="s">
        <v>53</v>
      </c>
      <c r="C22320" s="33">
        <v>178500</v>
      </c>
      <c r="D22320" s="33" t="s">
        <v>217</v>
      </c>
      <c r="E22320" t="str">
        <f t="shared" si="352"/>
        <v>$125K-$200K</v>
      </c>
    </row>
    <row r="22321" spans="1:5" x14ac:dyDescent="0.3">
      <c r="A22321" s="33" t="s">
        <v>2</v>
      </c>
      <c r="B22321" s="33" t="s">
        <v>110</v>
      </c>
      <c r="C22321" s="33">
        <v>111175</v>
      </c>
      <c r="D22321" s="33" t="s">
        <v>1480</v>
      </c>
      <c r="E22321" t="str">
        <f t="shared" si="352"/>
        <v>$100K-$125K</v>
      </c>
    </row>
    <row r="22322" spans="1:5" x14ac:dyDescent="0.3">
      <c r="A22322" s="33" t="s">
        <v>2</v>
      </c>
      <c r="B22322" s="33" t="s">
        <v>53</v>
      </c>
      <c r="C22322" s="33">
        <v>86000</v>
      </c>
      <c r="D22322" s="33" t="s">
        <v>2733</v>
      </c>
      <c r="E22322" t="str">
        <f t="shared" si="352"/>
        <v>$75K-$100K</v>
      </c>
    </row>
    <row r="22323" spans="1:5" x14ac:dyDescent="0.3">
      <c r="A22323" s="33" t="s">
        <v>125</v>
      </c>
      <c r="B22323" s="33" t="s">
        <v>53</v>
      </c>
      <c r="C22323" s="33">
        <v>85000</v>
      </c>
      <c r="D22323" s="33" t="s">
        <v>958</v>
      </c>
      <c r="E22323" t="str">
        <f t="shared" si="352"/>
        <v>$75K-$100K</v>
      </c>
    </row>
    <row r="22324" spans="1:5" x14ac:dyDescent="0.3">
      <c r="A22324" s="33" t="s">
        <v>4</v>
      </c>
      <c r="B22324" s="33" t="s">
        <v>53</v>
      </c>
      <c r="C22324" s="33">
        <v>132798.78125</v>
      </c>
      <c r="D22324" s="33" t="s">
        <v>346</v>
      </c>
      <c r="E22324" t="str">
        <f t="shared" si="352"/>
        <v>$125K-$200K</v>
      </c>
    </row>
    <row r="22325" spans="1:5" x14ac:dyDescent="0.3">
      <c r="A22325" s="33" t="s">
        <v>0</v>
      </c>
      <c r="B22325" s="33" t="s">
        <v>53</v>
      </c>
      <c r="C22325" s="33">
        <v>115000</v>
      </c>
      <c r="D22325" s="33" t="s">
        <v>299</v>
      </c>
      <c r="E22325" t="str">
        <f t="shared" si="352"/>
        <v>$100K-$125K</v>
      </c>
    </row>
    <row r="22326" spans="1:5" x14ac:dyDescent="0.3">
      <c r="A22326" s="33" t="s">
        <v>128</v>
      </c>
      <c r="B22326" s="33" t="s">
        <v>72</v>
      </c>
      <c r="C22326" s="33">
        <v>105300</v>
      </c>
      <c r="D22326" s="33" t="s">
        <v>463</v>
      </c>
      <c r="E22326" t="str">
        <f t="shared" si="352"/>
        <v>$100K-$125K</v>
      </c>
    </row>
    <row r="22327" spans="1:5" x14ac:dyDescent="0.3">
      <c r="A22327" s="33" t="s">
        <v>0</v>
      </c>
      <c r="B22327" s="33" t="s">
        <v>53</v>
      </c>
      <c r="C22327" s="33"/>
      <c r="D22327" s="33" t="s">
        <v>6845</v>
      </c>
      <c r="E22327" t="str">
        <f t="shared" si="352"/>
        <v>No Data</v>
      </c>
    </row>
    <row r="22328" spans="1:5" x14ac:dyDescent="0.3">
      <c r="A22328" s="33" t="s">
        <v>0</v>
      </c>
      <c r="B22328" s="33" t="s">
        <v>53</v>
      </c>
      <c r="C22328" s="33">
        <v>150000</v>
      </c>
      <c r="D22328" s="33" t="s">
        <v>3921</v>
      </c>
      <c r="E22328" t="str">
        <f t="shared" si="352"/>
        <v>$125K-$200K</v>
      </c>
    </row>
    <row r="22329" spans="1:5" x14ac:dyDescent="0.3">
      <c r="A22329" s="33" t="s">
        <v>2</v>
      </c>
      <c r="B22329" s="33" t="s">
        <v>53</v>
      </c>
      <c r="C22329" s="33">
        <v>83105</v>
      </c>
      <c r="D22329" s="33" t="s">
        <v>1735</v>
      </c>
      <c r="E22329" t="str">
        <f t="shared" si="352"/>
        <v>$75K-$100K</v>
      </c>
    </row>
    <row r="22330" spans="1:5" x14ac:dyDescent="0.3">
      <c r="A22330" s="33" t="s">
        <v>2</v>
      </c>
      <c r="B22330" s="33" t="s">
        <v>53</v>
      </c>
      <c r="C22330" s="33"/>
      <c r="D22330" s="33" t="s">
        <v>4768</v>
      </c>
      <c r="E22330" t="str">
        <f t="shared" si="352"/>
        <v>No Data</v>
      </c>
    </row>
    <row r="22331" spans="1:5" x14ac:dyDescent="0.3">
      <c r="A22331" s="33" t="s">
        <v>4</v>
      </c>
      <c r="B22331" s="33" t="s">
        <v>81</v>
      </c>
      <c r="C22331" s="33"/>
      <c r="D22331" s="33" t="s">
        <v>6143</v>
      </c>
      <c r="E22331" t="str">
        <f t="shared" si="352"/>
        <v>No Data</v>
      </c>
    </row>
    <row r="22332" spans="1:5" x14ac:dyDescent="0.3">
      <c r="A22332" s="33" t="s">
        <v>2</v>
      </c>
      <c r="B22332" s="33" t="s">
        <v>53</v>
      </c>
      <c r="C22332" s="33">
        <v>110000</v>
      </c>
      <c r="D22332" s="33" t="s">
        <v>2102</v>
      </c>
      <c r="E22332" t="str">
        <f t="shared" si="352"/>
        <v>$100K-$125K</v>
      </c>
    </row>
    <row r="22333" spans="1:5" x14ac:dyDescent="0.3">
      <c r="A22333" s="33" t="s">
        <v>0</v>
      </c>
      <c r="B22333" s="33" t="s">
        <v>53</v>
      </c>
      <c r="C22333" s="33">
        <v>77635.5</v>
      </c>
      <c r="D22333" s="33" t="s">
        <v>4213</v>
      </c>
      <c r="E22333" t="str">
        <f t="shared" si="352"/>
        <v>$75K-$100K</v>
      </c>
    </row>
    <row r="22334" spans="1:5" x14ac:dyDescent="0.3">
      <c r="A22334" s="33" t="s">
        <v>2</v>
      </c>
      <c r="B22334" s="33" t="s">
        <v>88</v>
      </c>
      <c r="C22334" s="33">
        <v>57500</v>
      </c>
      <c r="D22334" s="33" t="s">
        <v>3505</v>
      </c>
      <c r="E22334" t="str">
        <f t="shared" si="352"/>
        <v>&lt;$75K</v>
      </c>
    </row>
    <row r="22335" spans="1:5" x14ac:dyDescent="0.3">
      <c r="A22335" s="33" t="s">
        <v>1</v>
      </c>
      <c r="B22335" s="33" t="s">
        <v>124</v>
      </c>
      <c r="C22335" s="33">
        <v>156650</v>
      </c>
      <c r="D22335" s="33" t="s">
        <v>2120</v>
      </c>
      <c r="E22335" t="str">
        <f t="shared" si="352"/>
        <v>$125K-$200K</v>
      </c>
    </row>
    <row r="22336" spans="1:5" x14ac:dyDescent="0.3">
      <c r="A22336" s="33" t="s">
        <v>2</v>
      </c>
      <c r="B22336" s="33" t="s">
        <v>53</v>
      </c>
      <c r="C22336" s="33">
        <v>130000</v>
      </c>
      <c r="D22336" s="33" t="s">
        <v>7796</v>
      </c>
      <c r="E22336" t="str">
        <f t="shared" si="352"/>
        <v>$125K-$200K</v>
      </c>
    </row>
    <row r="22337" spans="1:5" x14ac:dyDescent="0.3">
      <c r="A22337" s="33" t="s">
        <v>2</v>
      </c>
      <c r="B22337" s="33" t="s">
        <v>53</v>
      </c>
      <c r="C22337" s="33"/>
      <c r="D22337" s="33" t="s">
        <v>6493</v>
      </c>
      <c r="E22337" t="str">
        <f t="shared" si="352"/>
        <v>No Data</v>
      </c>
    </row>
    <row r="22338" spans="1:5" x14ac:dyDescent="0.3">
      <c r="A22338" s="33" t="s">
        <v>0</v>
      </c>
      <c r="B22338" s="33" t="s">
        <v>53</v>
      </c>
      <c r="C22338" s="33">
        <v>200000</v>
      </c>
      <c r="D22338" s="33" t="s">
        <v>1366</v>
      </c>
      <c r="E22338" t="str">
        <f t="shared" si="352"/>
        <v>$125K-$200K</v>
      </c>
    </row>
    <row r="22339" spans="1:5" x14ac:dyDescent="0.3">
      <c r="A22339" s="33" t="s">
        <v>2</v>
      </c>
      <c r="B22339" s="33" t="s">
        <v>53</v>
      </c>
      <c r="C22339" s="33"/>
      <c r="D22339" s="33" t="s">
        <v>7797</v>
      </c>
      <c r="E22339" t="str">
        <f t="shared" ref="E22339:E22402" si="353">_xlfn.XLOOKUP(C22339,$H$16:$H$21,$G$16:$G$21,,1)</f>
        <v>No Data</v>
      </c>
    </row>
    <row r="22340" spans="1:5" x14ac:dyDescent="0.3">
      <c r="A22340" s="33" t="s">
        <v>4</v>
      </c>
      <c r="B22340" s="33" t="s">
        <v>53</v>
      </c>
      <c r="C22340" s="33">
        <v>86000</v>
      </c>
      <c r="D22340" s="33" t="s">
        <v>2947</v>
      </c>
      <c r="E22340" t="str">
        <f t="shared" si="353"/>
        <v>$75K-$100K</v>
      </c>
    </row>
    <row r="22341" spans="1:5" x14ac:dyDescent="0.3">
      <c r="A22341" s="33" t="s">
        <v>2</v>
      </c>
      <c r="B22341" s="33" t="s">
        <v>53</v>
      </c>
      <c r="C22341" s="33">
        <v>72500</v>
      </c>
      <c r="D22341" s="33" t="s">
        <v>6966</v>
      </c>
      <c r="E22341" t="str">
        <f t="shared" si="353"/>
        <v>&lt;$75K</v>
      </c>
    </row>
    <row r="22342" spans="1:5" x14ac:dyDescent="0.3">
      <c r="A22342" s="33" t="s">
        <v>125</v>
      </c>
      <c r="B22342" s="33" t="s">
        <v>53</v>
      </c>
      <c r="C22342" s="33">
        <v>115000</v>
      </c>
      <c r="D22342" s="33" t="s">
        <v>5760</v>
      </c>
      <c r="E22342" t="str">
        <f t="shared" si="353"/>
        <v>$100K-$125K</v>
      </c>
    </row>
    <row r="22343" spans="1:5" x14ac:dyDescent="0.3">
      <c r="A22343" s="33" t="s">
        <v>0</v>
      </c>
      <c r="B22343" s="33" t="s">
        <v>72</v>
      </c>
      <c r="C22343" s="33">
        <v>113221</v>
      </c>
      <c r="D22343" s="33" t="s">
        <v>2108</v>
      </c>
      <c r="E22343" t="str">
        <f t="shared" si="353"/>
        <v>$100K-$125K</v>
      </c>
    </row>
    <row r="22344" spans="1:5" x14ac:dyDescent="0.3">
      <c r="A22344" s="33" t="s">
        <v>4</v>
      </c>
      <c r="B22344" s="33" t="s">
        <v>54</v>
      </c>
      <c r="C22344" s="33"/>
      <c r="D22344" s="33" t="s">
        <v>258</v>
      </c>
      <c r="E22344" t="str">
        <f t="shared" si="353"/>
        <v>No Data</v>
      </c>
    </row>
    <row r="22345" spans="1:5" x14ac:dyDescent="0.3">
      <c r="A22345" s="33" t="s">
        <v>0</v>
      </c>
      <c r="B22345" s="33" t="s">
        <v>88</v>
      </c>
      <c r="C22345" s="33">
        <v>147500</v>
      </c>
      <c r="D22345" s="33" t="s">
        <v>309</v>
      </c>
      <c r="E22345" t="str">
        <f t="shared" si="353"/>
        <v>$125K-$200K</v>
      </c>
    </row>
    <row r="22346" spans="1:5" x14ac:dyDescent="0.3">
      <c r="A22346" s="33" t="s">
        <v>0</v>
      </c>
      <c r="B22346" s="33" t="s">
        <v>53</v>
      </c>
      <c r="C22346" s="33">
        <v>105130</v>
      </c>
      <c r="D22346" s="33" t="s">
        <v>3999</v>
      </c>
      <c r="E22346" t="str">
        <f t="shared" si="353"/>
        <v>$100K-$125K</v>
      </c>
    </row>
    <row r="22347" spans="1:5" x14ac:dyDescent="0.3">
      <c r="A22347" s="33" t="s">
        <v>4</v>
      </c>
      <c r="B22347" s="33" t="s">
        <v>54</v>
      </c>
      <c r="C22347" s="33">
        <v>90000</v>
      </c>
      <c r="D22347" s="33" t="s">
        <v>7798</v>
      </c>
      <c r="E22347" t="str">
        <f t="shared" si="353"/>
        <v>$75K-$100K</v>
      </c>
    </row>
    <row r="22348" spans="1:5" x14ac:dyDescent="0.3">
      <c r="A22348" s="33" t="s">
        <v>0</v>
      </c>
      <c r="B22348" s="33" t="s">
        <v>53</v>
      </c>
      <c r="C22348" s="33">
        <v>125000</v>
      </c>
      <c r="D22348" s="33" t="s">
        <v>3051</v>
      </c>
      <c r="E22348" t="str">
        <f t="shared" si="353"/>
        <v>$100K-$125K</v>
      </c>
    </row>
    <row r="22349" spans="1:5" x14ac:dyDescent="0.3">
      <c r="A22349" s="33" t="s">
        <v>2</v>
      </c>
      <c r="B22349" s="33" t="s">
        <v>53</v>
      </c>
      <c r="C22349" s="33"/>
      <c r="D22349" s="33" t="s">
        <v>3987</v>
      </c>
      <c r="E22349" t="str">
        <f t="shared" si="353"/>
        <v>No Data</v>
      </c>
    </row>
    <row r="22350" spans="1:5" x14ac:dyDescent="0.3">
      <c r="A22350" s="33" t="s">
        <v>2</v>
      </c>
      <c r="B22350" s="33" t="s">
        <v>53</v>
      </c>
      <c r="C22350" s="33"/>
      <c r="D22350" s="33" t="s">
        <v>3395</v>
      </c>
      <c r="E22350" t="str">
        <f t="shared" si="353"/>
        <v>No Data</v>
      </c>
    </row>
    <row r="22351" spans="1:5" x14ac:dyDescent="0.3">
      <c r="A22351" s="33" t="s">
        <v>0</v>
      </c>
      <c r="B22351" s="33" t="s">
        <v>53</v>
      </c>
      <c r="C22351" s="33"/>
      <c r="D22351" s="33" t="s">
        <v>258</v>
      </c>
      <c r="E22351" t="str">
        <f t="shared" si="353"/>
        <v>No Data</v>
      </c>
    </row>
    <row r="22352" spans="1:5" x14ac:dyDescent="0.3">
      <c r="A22352" s="33" t="s">
        <v>2</v>
      </c>
      <c r="B22352" s="33" t="s">
        <v>53</v>
      </c>
      <c r="C22352" s="33"/>
      <c r="D22352" s="33" t="s">
        <v>4053</v>
      </c>
      <c r="E22352" t="str">
        <f t="shared" si="353"/>
        <v>No Data</v>
      </c>
    </row>
    <row r="22353" spans="1:5" x14ac:dyDescent="0.3">
      <c r="A22353" s="33" t="s">
        <v>2</v>
      </c>
      <c r="B22353" s="33" t="s">
        <v>53</v>
      </c>
      <c r="C22353" s="33">
        <v>102500</v>
      </c>
      <c r="D22353" s="33" t="s">
        <v>7799</v>
      </c>
      <c r="E22353" t="str">
        <f t="shared" si="353"/>
        <v>$100K-$125K</v>
      </c>
    </row>
    <row r="22354" spans="1:5" x14ac:dyDescent="0.3">
      <c r="A22354" s="33" t="s">
        <v>0</v>
      </c>
      <c r="B22354" s="33" t="s">
        <v>54</v>
      </c>
      <c r="C22354" s="33"/>
      <c r="D22354" s="33" t="s">
        <v>7800</v>
      </c>
      <c r="E22354" t="str">
        <f t="shared" si="353"/>
        <v>No Data</v>
      </c>
    </row>
    <row r="22355" spans="1:5" x14ac:dyDescent="0.3">
      <c r="A22355" s="33" t="s">
        <v>0</v>
      </c>
      <c r="B22355" s="33" t="s">
        <v>53</v>
      </c>
      <c r="C22355" s="33"/>
      <c r="D22355" s="33" t="s">
        <v>457</v>
      </c>
      <c r="E22355" t="str">
        <f t="shared" si="353"/>
        <v>No Data</v>
      </c>
    </row>
    <row r="22356" spans="1:5" x14ac:dyDescent="0.3">
      <c r="A22356" s="33" t="s">
        <v>1</v>
      </c>
      <c r="B22356" s="33" t="s">
        <v>88</v>
      </c>
      <c r="C22356" s="33">
        <v>79200</v>
      </c>
      <c r="D22356" s="33" t="s">
        <v>211</v>
      </c>
      <c r="E22356" t="str">
        <f t="shared" si="353"/>
        <v>$75K-$100K</v>
      </c>
    </row>
    <row r="22357" spans="1:5" x14ac:dyDescent="0.3">
      <c r="A22357" s="33" t="s">
        <v>0</v>
      </c>
      <c r="B22357" s="33" t="s">
        <v>53</v>
      </c>
      <c r="C22357" s="33">
        <v>110000</v>
      </c>
      <c r="D22357" s="33" t="s">
        <v>7801</v>
      </c>
      <c r="E22357" t="str">
        <f t="shared" si="353"/>
        <v>$100K-$125K</v>
      </c>
    </row>
    <row r="22358" spans="1:5" x14ac:dyDescent="0.3">
      <c r="A22358" s="33" t="s">
        <v>125</v>
      </c>
      <c r="B22358" s="33" t="s">
        <v>53</v>
      </c>
      <c r="C22358" s="33">
        <v>135000</v>
      </c>
      <c r="D22358" s="33" t="s">
        <v>221</v>
      </c>
      <c r="E22358" t="str">
        <f t="shared" si="353"/>
        <v>$125K-$200K</v>
      </c>
    </row>
    <row r="22359" spans="1:5" x14ac:dyDescent="0.3">
      <c r="A22359" s="33" t="s">
        <v>0</v>
      </c>
      <c r="B22359" s="33" t="s">
        <v>53</v>
      </c>
      <c r="C22359" s="33">
        <v>190000</v>
      </c>
      <c r="D22359" s="33" t="s">
        <v>1336</v>
      </c>
      <c r="E22359" t="str">
        <f t="shared" si="353"/>
        <v>$125K-$200K</v>
      </c>
    </row>
    <row r="22360" spans="1:5" x14ac:dyDescent="0.3">
      <c r="A22360" s="33" t="s">
        <v>2</v>
      </c>
      <c r="B22360" s="33" t="s">
        <v>53</v>
      </c>
      <c r="C22360" s="33"/>
      <c r="D22360" s="33" t="s">
        <v>268</v>
      </c>
      <c r="E22360" t="str">
        <f t="shared" si="353"/>
        <v>No Data</v>
      </c>
    </row>
    <row r="22361" spans="1:5" x14ac:dyDescent="0.3">
      <c r="A22361" s="33" t="s">
        <v>4</v>
      </c>
      <c r="B22361" s="33" t="s">
        <v>54</v>
      </c>
      <c r="C22361" s="33">
        <v>140000</v>
      </c>
      <c r="D22361" s="33" t="s">
        <v>2051</v>
      </c>
      <c r="E22361" t="str">
        <f t="shared" si="353"/>
        <v>$125K-$200K</v>
      </c>
    </row>
    <row r="22362" spans="1:5" x14ac:dyDescent="0.3">
      <c r="A22362" s="33" t="s">
        <v>2</v>
      </c>
      <c r="B22362" s="33" t="s">
        <v>53</v>
      </c>
      <c r="C22362" s="33"/>
      <c r="D22362" s="33" t="s">
        <v>1545</v>
      </c>
      <c r="E22362" t="str">
        <f t="shared" si="353"/>
        <v>No Data</v>
      </c>
    </row>
    <row r="22363" spans="1:5" x14ac:dyDescent="0.3">
      <c r="A22363" s="33" t="s">
        <v>2</v>
      </c>
      <c r="B22363" s="33" t="s">
        <v>53</v>
      </c>
      <c r="C22363" s="33"/>
      <c r="D22363" s="33" t="s">
        <v>6764</v>
      </c>
      <c r="E22363" t="str">
        <f t="shared" si="353"/>
        <v>No Data</v>
      </c>
    </row>
    <row r="22364" spans="1:5" x14ac:dyDescent="0.3">
      <c r="A22364" s="33" t="s">
        <v>2</v>
      </c>
      <c r="B22364" s="33" t="s">
        <v>53</v>
      </c>
      <c r="C22364" s="33">
        <v>75000</v>
      </c>
      <c r="D22364" s="33" t="s">
        <v>7802</v>
      </c>
      <c r="E22364" t="str">
        <f t="shared" si="353"/>
        <v>&lt;$75K</v>
      </c>
    </row>
    <row r="22365" spans="1:5" x14ac:dyDescent="0.3">
      <c r="A22365" s="33" t="s">
        <v>2</v>
      </c>
      <c r="B22365" s="33" t="s">
        <v>53</v>
      </c>
      <c r="C22365" s="33"/>
      <c r="D22365" s="33" t="s">
        <v>4553</v>
      </c>
      <c r="E22365" t="str">
        <f t="shared" si="353"/>
        <v>No Data</v>
      </c>
    </row>
    <row r="22366" spans="1:5" x14ac:dyDescent="0.3">
      <c r="A22366" s="33" t="s">
        <v>0</v>
      </c>
      <c r="B22366" s="33" t="s">
        <v>53</v>
      </c>
      <c r="C22366" s="33">
        <v>173500</v>
      </c>
      <c r="D22366" s="33" t="s">
        <v>225</v>
      </c>
      <c r="E22366" t="str">
        <f t="shared" si="353"/>
        <v>$125K-$200K</v>
      </c>
    </row>
    <row r="22367" spans="1:5" x14ac:dyDescent="0.3">
      <c r="A22367" s="33" t="s">
        <v>128</v>
      </c>
      <c r="B22367" s="33" t="s">
        <v>53</v>
      </c>
      <c r="C22367" s="33">
        <v>170000</v>
      </c>
      <c r="D22367" s="33" t="s">
        <v>3772</v>
      </c>
      <c r="E22367" t="str">
        <f t="shared" si="353"/>
        <v>$125K-$200K</v>
      </c>
    </row>
    <row r="22368" spans="1:5" x14ac:dyDescent="0.3">
      <c r="A22368" s="33" t="s">
        <v>0</v>
      </c>
      <c r="B22368" s="33" t="s">
        <v>69</v>
      </c>
      <c r="C22368" s="33">
        <v>89100</v>
      </c>
      <c r="D22368" s="33" t="s">
        <v>211</v>
      </c>
      <c r="E22368" t="str">
        <f t="shared" si="353"/>
        <v>$75K-$100K</v>
      </c>
    </row>
    <row r="22369" spans="1:5" x14ac:dyDescent="0.3">
      <c r="A22369" s="33" t="s">
        <v>4</v>
      </c>
      <c r="B22369" s="33" t="s">
        <v>53</v>
      </c>
      <c r="C22369" s="33">
        <v>72500</v>
      </c>
      <c r="D22369" s="33" t="s">
        <v>7803</v>
      </c>
      <c r="E22369" t="str">
        <f t="shared" si="353"/>
        <v>&lt;$75K</v>
      </c>
    </row>
    <row r="22370" spans="1:5" x14ac:dyDescent="0.3">
      <c r="A22370" s="33" t="s">
        <v>2</v>
      </c>
      <c r="B22370" s="33" t="s">
        <v>53</v>
      </c>
      <c r="C22370" s="33">
        <v>126339.5</v>
      </c>
      <c r="D22370" s="33" t="s">
        <v>859</v>
      </c>
      <c r="E22370" t="str">
        <f t="shared" si="353"/>
        <v>$125K-$200K</v>
      </c>
    </row>
    <row r="22371" spans="1:5" x14ac:dyDescent="0.3">
      <c r="A22371" s="33" t="s">
        <v>125</v>
      </c>
      <c r="B22371" s="33" t="s">
        <v>53</v>
      </c>
      <c r="C22371" s="33">
        <v>89076</v>
      </c>
      <c r="D22371" s="33" t="s">
        <v>7804</v>
      </c>
      <c r="E22371" t="str">
        <f t="shared" si="353"/>
        <v>$75K-$100K</v>
      </c>
    </row>
    <row r="22372" spans="1:5" x14ac:dyDescent="0.3">
      <c r="A22372" s="33" t="s">
        <v>126</v>
      </c>
      <c r="B22372" s="33" t="s">
        <v>104</v>
      </c>
      <c r="C22372" s="33">
        <v>147500</v>
      </c>
      <c r="D22372" s="33" t="s">
        <v>267</v>
      </c>
      <c r="E22372" t="str">
        <f t="shared" si="353"/>
        <v>$125K-$200K</v>
      </c>
    </row>
    <row r="22373" spans="1:5" x14ac:dyDescent="0.3">
      <c r="A22373" s="33" t="s">
        <v>1</v>
      </c>
      <c r="B22373" s="33" t="s">
        <v>93</v>
      </c>
      <c r="C22373" s="33">
        <v>101029</v>
      </c>
      <c r="D22373" s="33" t="s">
        <v>4774</v>
      </c>
      <c r="E22373" t="str">
        <f t="shared" si="353"/>
        <v>$100K-$125K</v>
      </c>
    </row>
    <row r="22374" spans="1:5" x14ac:dyDescent="0.3">
      <c r="A22374" s="33" t="s">
        <v>2</v>
      </c>
      <c r="B22374" s="33" t="s">
        <v>53</v>
      </c>
      <c r="C22374" s="33"/>
      <c r="D22374" s="33" t="s">
        <v>4257</v>
      </c>
      <c r="E22374" t="str">
        <f t="shared" si="353"/>
        <v>No Data</v>
      </c>
    </row>
    <row r="22375" spans="1:5" x14ac:dyDescent="0.3">
      <c r="A22375" s="33" t="s">
        <v>2</v>
      </c>
      <c r="B22375" s="33" t="s">
        <v>194</v>
      </c>
      <c r="C22375" s="33">
        <v>53014</v>
      </c>
      <c r="D22375" s="33" t="s">
        <v>7656</v>
      </c>
      <c r="E22375" t="str">
        <f t="shared" si="353"/>
        <v>&lt;$75K</v>
      </c>
    </row>
    <row r="22376" spans="1:5" x14ac:dyDescent="0.3">
      <c r="A22376" s="33" t="s">
        <v>126</v>
      </c>
      <c r="B22376" s="33" t="s">
        <v>53</v>
      </c>
      <c r="C22376" s="33">
        <v>115000</v>
      </c>
      <c r="D22376" s="33" t="s">
        <v>1072</v>
      </c>
      <c r="E22376" t="str">
        <f t="shared" si="353"/>
        <v>$100K-$125K</v>
      </c>
    </row>
    <row r="22377" spans="1:5" x14ac:dyDescent="0.3">
      <c r="A22377" s="33" t="s">
        <v>0</v>
      </c>
      <c r="B22377" s="33" t="s">
        <v>53</v>
      </c>
      <c r="C22377" s="33"/>
      <c r="D22377" s="33" t="s">
        <v>457</v>
      </c>
      <c r="E22377" t="str">
        <f t="shared" si="353"/>
        <v>No Data</v>
      </c>
    </row>
    <row r="22378" spans="1:5" x14ac:dyDescent="0.3">
      <c r="A22378" s="33" t="s">
        <v>126</v>
      </c>
      <c r="B22378" s="33" t="s">
        <v>68</v>
      </c>
      <c r="C22378" s="33">
        <v>147500</v>
      </c>
      <c r="D22378" s="33" t="s">
        <v>6402</v>
      </c>
      <c r="E22378" t="str">
        <f t="shared" si="353"/>
        <v>$125K-$200K</v>
      </c>
    </row>
    <row r="22379" spans="1:5" x14ac:dyDescent="0.3">
      <c r="A22379" s="33" t="s">
        <v>2</v>
      </c>
      <c r="B22379" s="33" t="s">
        <v>53</v>
      </c>
      <c r="C22379" s="33"/>
      <c r="D22379" s="33" t="s">
        <v>1177</v>
      </c>
      <c r="E22379" t="str">
        <f t="shared" si="353"/>
        <v>No Data</v>
      </c>
    </row>
    <row r="22380" spans="1:5" x14ac:dyDescent="0.3">
      <c r="A22380" s="33" t="s">
        <v>128</v>
      </c>
      <c r="B22380" s="33" t="s">
        <v>53</v>
      </c>
      <c r="C22380" s="33">
        <v>122800</v>
      </c>
      <c r="D22380" s="33" t="s">
        <v>1730</v>
      </c>
      <c r="E22380" t="str">
        <f t="shared" si="353"/>
        <v>$100K-$125K</v>
      </c>
    </row>
    <row r="22381" spans="1:5" x14ac:dyDescent="0.3">
      <c r="A22381" s="33" t="s">
        <v>2</v>
      </c>
      <c r="B22381" s="33" t="s">
        <v>53</v>
      </c>
      <c r="C22381" s="33">
        <v>132166</v>
      </c>
      <c r="D22381" s="33" t="s">
        <v>217</v>
      </c>
      <c r="E22381" t="str">
        <f t="shared" si="353"/>
        <v>$125K-$200K</v>
      </c>
    </row>
    <row r="22382" spans="1:5" x14ac:dyDescent="0.3">
      <c r="A22382" s="33" t="s">
        <v>2</v>
      </c>
      <c r="B22382" s="33" t="s">
        <v>53</v>
      </c>
      <c r="C22382" s="33">
        <v>137500</v>
      </c>
      <c r="D22382" s="33" t="s">
        <v>1020</v>
      </c>
      <c r="E22382" t="str">
        <f t="shared" si="353"/>
        <v>$125K-$200K</v>
      </c>
    </row>
    <row r="22383" spans="1:5" x14ac:dyDescent="0.3">
      <c r="A22383" s="33" t="s">
        <v>0</v>
      </c>
      <c r="B22383" s="33" t="s">
        <v>57</v>
      </c>
      <c r="C22383" s="33">
        <v>115000</v>
      </c>
      <c r="D22383" s="33" t="s">
        <v>1128</v>
      </c>
      <c r="E22383" t="str">
        <f t="shared" si="353"/>
        <v>$100K-$125K</v>
      </c>
    </row>
    <row r="22384" spans="1:5" x14ac:dyDescent="0.3">
      <c r="A22384" s="33" t="s">
        <v>4</v>
      </c>
      <c r="B22384" s="33" t="s">
        <v>63</v>
      </c>
      <c r="C22384" s="33">
        <v>65000</v>
      </c>
      <c r="D22384" s="33" t="s">
        <v>7805</v>
      </c>
      <c r="E22384" t="str">
        <f t="shared" si="353"/>
        <v>&lt;$75K</v>
      </c>
    </row>
    <row r="22385" spans="1:5" x14ac:dyDescent="0.3">
      <c r="A22385" s="33" t="s">
        <v>0</v>
      </c>
      <c r="B22385" s="33" t="s">
        <v>53</v>
      </c>
      <c r="C22385" s="33">
        <v>157500</v>
      </c>
      <c r="D22385" s="33" t="s">
        <v>228</v>
      </c>
      <c r="E22385" t="str">
        <f t="shared" si="353"/>
        <v>$125K-$200K</v>
      </c>
    </row>
    <row r="22386" spans="1:5" x14ac:dyDescent="0.3">
      <c r="A22386" s="33" t="s">
        <v>4</v>
      </c>
      <c r="B22386" s="33" t="s">
        <v>53</v>
      </c>
      <c r="C22386" s="33">
        <v>143500</v>
      </c>
      <c r="D22386" s="33" t="s">
        <v>7806</v>
      </c>
      <c r="E22386" t="str">
        <f t="shared" si="353"/>
        <v>$125K-$200K</v>
      </c>
    </row>
    <row r="22387" spans="1:5" x14ac:dyDescent="0.3">
      <c r="A22387" s="33" t="s">
        <v>0</v>
      </c>
      <c r="B22387" s="33" t="s">
        <v>53</v>
      </c>
      <c r="C22387" s="33">
        <v>111205</v>
      </c>
      <c r="D22387" s="33" t="s">
        <v>803</v>
      </c>
      <c r="E22387" t="str">
        <f t="shared" si="353"/>
        <v>$100K-$125K</v>
      </c>
    </row>
    <row r="22388" spans="1:5" x14ac:dyDescent="0.3">
      <c r="A22388" s="33" t="s">
        <v>0</v>
      </c>
      <c r="B22388" s="33" t="s">
        <v>54</v>
      </c>
      <c r="C22388" s="33"/>
      <c r="D22388" s="33" t="s">
        <v>7807</v>
      </c>
      <c r="E22388" t="str">
        <f t="shared" si="353"/>
        <v>No Data</v>
      </c>
    </row>
    <row r="22389" spans="1:5" x14ac:dyDescent="0.3">
      <c r="A22389" s="33" t="s">
        <v>2</v>
      </c>
      <c r="B22389" s="33" t="s">
        <v>53</v>
      </c>
      <c r="C22389" s="33"/>
      <c r="D22389" s="33" t="s">
        <v>7808</v>
      </c>
      <c r="E22389" t="str">
        <f t="shared" si="353"/>
        <v>No Data</v>
      </c>
    </row>
    <row r="22390" spans="1:5" x14ac:dyDescent="0.3">
      <c r="A22390" s="33" t="s">
        <v>129</v>
      </c>
      <c r="B22390" s="33" t="s">
        <v>88</v>
      </c>
      <c r="C22390" s="33">
        <v>79200</v>
      </c>
      <c r="D22390" s="33" t="s">
        <v>7809</v>
      </c>
      <c r="E22390" t="str">
        <f t="shared" si="353"/>
        <v>$75K-$100K</v>
      </c>
    </row>
    <row r="22391" spans="1:5" x14ac:dyDescent="0.3">
      <c r="A22391" s="33" t="s">
        <v>2</v>
      </c>
      <c r="B22391" s="33" t="s">
        <v>53</v>
      </c>
      <c r="C22391" s="33">
        <v>69900</v>
      </c>
      <c r="D22391" s="33" t="s">
        <v>7810</v>
      </c>
      <c r="E22391" t="str">
        <f t="shared" si="353"/>
        <v>&lt;$75K</v>
      </c>
    </row>
    <row r="22392" spans="1:5" x14ac:dyDescent="0.3">
      <c r="A22392" s="33" t="s">
        <v>2</v>
      </c>
      <c r="B22392" s="33" t="s">
        <v>53</v>
      </c>
      <c r="C22392" s="33">
        <v>95000</v>
      </c>
      <c r="D22392" s="33" t="s">
        <v>3652</v>
      </c>
      <c r="E22392" t="str">
        <f t="shared" si="353"/>
        <v>$75K-$100K</v>
      </c>
    </row>
    <row r="22393" spans="1:5" x14ac:dyDescent="0.3">
      <c r="A22393" s="33" t="s">
        <v>126</v>
      </c>
      <c r="B22393" s="33" t="s">
        <v>95</v>
      </c>
      <c r="C22393" s="33">
        <v>147500</v>
      </c>
      <c r="D22393" s="33" t="s">
        <v>651</v>
      </c>
      <c r="E22393" t="str">
        <f t="shared" si="353"/>
        <v>$125K-$200K</v>
      </c>
    </row>
    <row r="22394" spans="1:5" x14ac:dyDescent="0.3">
      <c r="A22394" s="33" t="s">
        <v>0</v>
      </c>
      <c r="B22394" s="33" t="s">
        <v>53</v>
      </c>
      <c r="C22394" s="33">
        <v>130500</v>
      </c>
      <c r="D22394" s="33" t="s">
        <v>845</v>
      </c>
      <c r="E22394" t="str">
        <f t="shared" si="353"/>
        <v>$125K-$200K</v>
      </c>
    </row>
    <row r="22395" spans="1:5" x14ac:dyDescent="0.3">
      <c r="A22395" s="33" t="s">
        <v>0</v>
      </c>
      <c r="B22395" s="33" t="s">
        <v>53</v>
      </c>
      <c r="C22395" s="33">
        <v>210000</v>
      </c>
      <c r="D22395" s="33" t="s">
        <v>596</v>
      </c>
      <c r="E22395" t="str">
        <f t="shared" si="353"/>
        <v>&gt;$200K</v>
      </c>
    </row>
    <row r="22396" spans="1:5" x14ac:dyDescent="0.3">
      <c r="A22396" s="33" t="s">
        <v>0</v>
      </c>
      <c r="B22396" s="33" t="s">
        <v>53</v>
      </c>
      <c r="C22396" s="33"/>
      <c r="D22396" s="33" t="s">
        <v>237</v>
      </c>
      <c r="E22396" t="str">
        <f t="shared" si="353"/>
        <v>No Data</v>
      </c>
    </row>
    <row r="22397" spans="1:5" x14ac:dyDescent="0.3">
      <c r="A22397" s="33" t="s">
        <v>2</v>
      </c>
      <c r="B22397" s="33" t="s">
        <v>53</v>
      </c>
      <c r="C22397" s="33"/>
      <c r="D22397" s="33" t="s">
        <v>7811</v>
      </c>
      <c r="E22397" t="str">
        <f t="shared" si="353"/>
        <v>No Data</v>
      </c>
    </row>
    <row r="22398" spans="1:5" x14ac:dyDescent="0.3">
      <c r="A22398" s="33" t="s">
        <v>2</v>
      </c>
      <c r="B22398" s="33" t="s">
        <v>53</v>
      </c>
      <c r="C22398" s="33">
        <v>64500</v>
      </c>
      <c r="D22398" s="33" t="s">
        <v>7812</v>
      </c>
      <c r="E22398" t="str">
        <f t="shared" si="353"/>
        <v>&lt;$75K</v>
      </c>
    </row>
    <row r="22399" spans="1:5" x14ac:dyDescent="0.3">
      <c r="A22399" s="33" t="s">
        <v>0</v>
      </c>
      <c r="B22399" s="33" t="s">
        <v>54</v>
      </c>
      <c r="C22399" s="33"/>
      <c r="D22399" s="33" t="s">
        <v>258</v>
      </c>
      <c r="E22399" t="str">
        <f t="shared" si="353"/>
        <v>No Data</v>
      </c>
    </row>
    <row r="22400" spans="1:5" x14ac:dyDescent="0.3">
      <c r="A22400" s="33" t="s">
        <v>2</v>
      </c>
      <c r="B22400" s="33" t="s">
        <v>53</v>
      </c>
      <c r="C22400" s="33">
        <v>83862.5</v>
      </c>
      <c r="D22400" s="33" t="s">
        <v>4484</v>
      </c>
      <c r="E22400" t="str">
        <f t="shared" si="353"/>
        <v>$75K-$100K</v>
      </c>
    </row>
    <row r="22401" spans="1:5" x14ac:dyDescent="0.3">
      <c r="A22401" s="33" t="s">
        <v>128</v>
      </c>
      <c r="B22401" s="33" t="s">
        <v>53</v>
      </c>
      <c r="C22401" s="33">
        <v>159133</v>
      </c>
      <c r="D22401" s="33" t="s">
        <v>859</v>
      </c>
      <c r="E22401" t="str">
        <f t="shared" si="353"/>
        <v>$125K-$200K</v>
      </c>
    </row>
    <row r="22402" spans="1:5" x14ac:dyDescent="0.3">
      <c r="A22402" s="33" t="s">
        <v>2</v>
      </c>
      <c r="B22402" s="33" t="s">
        <v>53</v>
      </c>
      <c r="C22402" s="33">
        <v>92500</v>
      </c>
      <c r="D22402" s="33" t="s">
        <v>7813</v>
      </c>
      <c r="E22402" t="str">
        <f t="shared" si="353"/>
        <v>$75K-$100K</v>
      </c>
    </row>
    <row r="22403" spans="1:5" x14ac:dyDescent="0.3">
      <c r="A22403" s="33" t="s">
        <v>2</v>
      </c>
      <c r="B22403" s="33" t="s">
        <v>73</v>
      </c>
      <c r="C22403" s="33">
        <v>70500</v>
      </c>
      <c r="D22403" s="33" t="s">
        <v>520</v>
      </c>
      <c r="E22403" t="str">
        <f t="shared" ref="E22403:E22466" si="354">_xlfn.XLOOKUP(C22403,$H$16:$H$21,$G$16:$G$21,,1)</f>
        <v>&lt;$75K</v>
      </c>
    </row>
    <row r="22404" spans="1:5" x14ac:dyDescent="0.3">
      <c r="A22404" s="33" t="s">
        <v>2</v>
      </c>
      <c r="B22404" s="33" t="s">
        <v>53</v>
      </c>
      <c r="C22404" s="33">
        <v>90000</v>
      </c>
      <c r="D22404" s="33" t="s">
        <v>3787</v>
      </c>
      <c r="E22404" t="str">
        <f t="shared" si="354"/>
        <v>$75K-$100K</v>
      </c>
    </row>
    <row r="22405" spans="1:5" x14ac:dyDescent="0.3">
      <c r="A22405" s="33" t="s">
        <v>52</v>
      </c>
      <c r="B22405" s="33" t="s">
        <v>112</v>
      </c>
      <c r="C22405" s="33"/>
      <c r="D22405" s="33" t="s">
        <v>2268</v>
      </c>
      <c r="E22405" t="str">
        <f t="shared" si="354"/>
        <v>No Data</v>
      </c>
    </row>
    <row r="22406" spans="1:5" x14ac:dyDescent="0.3">
      <c r="A22406" s="33" t="s">
        <v>2</v>
      </c>
      <c r="B22406" s="33" t="s">
        <v>53</v>
      </c>
      <c r="C22406" s="33">
        <v>125000</v>
      </c>
      <c r="D22406" s="33" t="s">
        <v>7814</v>
      </c>
      <c r="E22406" t="str">
        <f t="shared" si="354"/>
        <v>$100K-$125K</v>
      </c>
    </row>
    <row r="22407" spans="1:5" x14ac:dyDescent="0.3">
      <c r="A22407" s="33" t="s">
        <v>126</v>
      </c>
      <c r="B22407" s="33" t="s">
        <v>53</v>
      </c>
      <c r="C22407" s="33">
        <v>110000</v>
      </c>
      <c r="D22407" s="33" t="s">
        <v>7815</v>
      </c>
      <c r="E22407" t="str">
        <f t="shared" si="354"/>
        <v>$100K-$125K</v>
      </c>
    </row>
    <row r="22408" spans="1:5" x14ac:dyDescent="0.3">
      <c r="A22408" s="33" t="s">
        <v>0</v>
      </c>
      <c r="B22408" s="33" t="s">
        <v>53</v>
      </c>
      <c r="C22408" s="33"/>
      <c r="D22408" s="33" t="s">
        <v>6131</v>
      </c>
      <c r="E22408" t="str">
        <f t="shared" si="354"/>
        <v>No Data</v>
      </c>
    </row>
    <row r="22409" spans="1:5" x14ac:dyDescent="0.3">
      <c r="A22409" s="33" t="s">
        <v>4</v>
      </c>
      <c r="B22409" s="33" t="s">
        <v>53</v>
      </c>
      <c r="C22409" s="33"/>
      <c r="D22409" s="33" t="s">
        <v>2029</v>
      </c>
      <c r="E22409" t="str">
        <f t="shared" si="354"/>
        <v>No Data</v>
      </c>
    </row>
    <row r="22410" spans="1:5" x14ac:dyDescent="0.3">
      <c r="A22410" s="33" t="s">
        <v>0</v>
      </c>
      <c r="B22410" s="33" t="s">
        <v>53</v>
      </c>
      <c r="C22410" s="33">
        <v>127256.0625</v>
      </c>
      <c r="D22410" s="33" t="s">
        <v>7816</v>
      </c>
      <c r="E22410" t="str">
        <f t="shared" si="354"/>
        <v>$125K-$200K</v>
      </c>
    </row>
    <row r="22411" spans="1:5" x14ac:dyDescent="0.3">
      <c r="A22411" s="33" t="s">
        <v>0</v>
      </c>
      <c r="B22411" s="33" t="s">
        <v>53</v>
      </c>
      <c r="C22411" s="33"/>
      <c r="D22411" s="33" t="s">
        <v>7287</v>
      </c>
      <c r="E22411" t="str">
        <f t="shared" si="354"/>
        <v>No Data</v>
      </c>
    </row>
    <row r="22412" spans="1:5" x14ac:dyDescent="0.3">
      <c r="A22412" s="33" t="s">
        <v>2</v>
      </c>
      <c r="B22412" s="33" t="s">
        <v>53</v>
      </c>
      <c r="C22412" s="33"/>
      <c r="D22412" s="33" t="s">
        <v>7817</v>
      </c>
      <c r="E22412" t="str">
        <f t="shared" si="354"/>
        <v>No Data</v>
      </c>
    </row>
    <row r="22413" spans="1:5" x14ac:dyDescent="0.3">
      <c r="A22413" s="33" t="s">
        <v>0</v>
      </c>
      <c r="B22413" s="33" t="s">
        <v>53</v>
      </c>
      <c r="C22413" s="33">
        <v>136656</v>
      </c>
      <c r="D22413" s="33" t="s">
        <v>7416</v>
      </c>
      <c r="E22413" t="str">
        <f t="shared" si="354"/>
        <v>$125K-$200K</v>
      </c>
    </row>
    <row r="22414" spans="1:5" x14ac:dyDescent="0.3">
      <c r="A22414" s="33" t="s">
        <v>2</v>
      </c>
      <c r="B22414" s="33" t="s">
        <v>53</v>
      </c>
      <c r="C22414" s="33">
        <v>83500</v>
      </c>
      <c r="D22414" s="33" t="s">
        <v>2850</v>
      </c>
      <c r="E22414" t="str">
        <f t="shared" si="354"/>
        <v>$75K-$100K</v>
      </c>
    </row>
    <row r="22415" spans="1:5" x14ac:dyDescent="0.3">
      <c r="A22415" s="33" t="s">
        <v>2</v>
      </c>
      <c r="B22415" s="33" t="s">
        <v>83</v>
      </c>
      <c r="C22415" s="33">
        <v>105000</v>
      </c>
      <c r="D22415" s="33" t="s">
        <v>6889</v>
      </c>
      <c r="E22415" t="str">
        <f t="shared" si="354"/>
        <v>$100K-$125K</v>
      </c>
    </row>
    <row r="22416" spans="1:5" x14ac:dyDescent="0.3">
      <c r="A22416" s="33" t="s">
        <v>2</v>
      </c>
      <c r="B22416" s="33" t="s">
        <v>53</v>
      </c>
      <c r="C22416" s="33">
        <v>128356</v>
      </c>
      <c r="D22416" s="33" t="s">
        <v>4549</v>
      </c>
      <c r="E22416" t="str">
        <f t="shared" si="354"/>
        <v>$125K-$200K</v>
      </c>
    </row>
    <row r="22417" spans="1:5" x14ac:dyDescent="0.3">
      <c r="A22417" s="33" t="s">
        <v>2</v>
      </c>
      <c r="B22417" s="33" t="s">
        <v>53</v>
      </c>
      <c r="C22417" s="33">
        <v>175000</v>
      </c>
      <c r="D22417" s="33" t="s">
        <v>7818</v>
      </c>
      <c r="E22417" t="str">
        <f t="shared" si="354"/>
        <v>$125K-$200K</v>
      </c>
    </row>
    <row r="22418" spans="1:5" x14ac:dyDescent="0.3">
      <c r="A22418" s="33" t="s">
        <v>0</v>
      </c>
      <c r="B22418" s="33" t="s">
        <v>54</v>
      </c>
      <c r="C22418" s="33"/>
      <c r="D22418" s="33" t="s">
        <v>258</v>
      </c>
      <c r="E22418" t="str">
        <f t="shared" si="354"/>
        <v>No Data</v>
      </c>
    </row>
    <row r="22419" spans="1:5" x14ac:dyDescent="0.3">
      <c r="A22419" s="33" t="s">
        <v>1</v>
      </c>
      <c r="B22419" s="33" t="s">
        <v>105</v>
      </c>
      <c r="C22419" s="33">
        <v>64800</v>
      </c>
      <c r="D22419" s="33" t="s">
        <v>7819</v>
      </c>
      <c r="E22419" t="str">
        <f t="shared" si="354"/>
        <v>&lt;$75K</v>
      </c>
    </row>
    <row r="22420" spans="1:5" x14ac:dyDescent="0.3">
      <c r="A22420" s="33" t="s">
        <v>2</v>
      </c>
      <c r="B22420" s="33" t="s">
        <v>53</v>
      </c>
      <c r="C22420" s="33">
        <v>100000</v>
      </c>
      <c r="D22420" s="33" t="s">
        <v>232</v>
      </c>
      <c r="E22420" t="str">
        <f t="shared" si="354"/>
        <v>$75K-$100K</v>
      </c>
    </row>
    <row r="22421" spans="1:5" x14ac:dyDescent="0.3">
      <c r="A22421" s="33" t="s">
        <v>0</v>
      </c>
      <c r="B22421" s="33" t="s">
        <v>53</v>
      </c>
      <c r="C22421" s="33">
        <v>195000</v>
      </c>
      <c r="D22421" s="33" t="s">
        <v>914</v>
      </c>
      <c r="E22421" t="str">
        <f t="shared" si="354"/>
        <v>$125K-$200K</v>
      </c>
    </row>
    <row r="22422" spans="1:5" x14ac:dyDescent="0.3">
      <c r="A22422" s="33" t="s">
        <v>128</v>
      </c>
      <c r="B22422" s="33" t="s">
        <v>53</v>
      </c>
      <c r="C22422" s="33">
        <v>150000</v>
      </c>
      <c r="D22422" s="33" t="s">
        <v>280</v>
      </c>
      <c r="E22422" t="str">
        <f t="shared" si="354"/>
        <v>$125K-$200K</v>
      </c>
    </row>
    <row r="22423" spans="1:5" x14ac:dyDescent="0.3">
      <c r="A22423" s="33" t="s">
        <v>1</v>
      </c>
      <c r="B22423" s="33" t="s">
        <v>56</v>
      </c>
      <c r="C22423" s="33">
        <v>89100</v>
      </c>
      <c r="D22423" s="33" t="s">
        <v>549</v>
      </c>
      <c r="E22423" t="str">
        <f t="shared" si="354"/>
        <v>$75K-$100K</v>
      </c>
    </row>
    <row r="22424" spans="1:5" x14ac:dyDescent="0.3">
      <c r="A22424" s="33" t="s">
        <v>0</v>
      </c>
      <c r="B22424" s="33" t="s">
        <v>53</v>
      </c>
      <c r="C22424" s="33">
        <v>135000</v>
      </c>
      <c r="D22424" s="33" t="s">
        <v>7820</v>
      </c>
      <c r="E22424" t="str">
        <f t="shared" si="354"/>
        <v>$125K-$200K</v>
      </c>
    </row>
    <row r="22425" spans="1:5" x14ac:dyDescent="0.3">
      <c r="A22425" s="33" t="s">
        <v>0</v>
      </c>
      <c r="B22425" s="33" t="s">
        <v>53</v>
      </c>
      <c r="C22425" s="33">
        <v>150000</v>
      </c>
      <c r="D22425" s="33" t="s">
        <v>7821</v>
      </c>
      <c r="E22425" t="str">
        <f t="shared" si="354"/>
        <v>$125K-$200K</v>
      </c>
    </row>
    <row r="22426" spans="1:5" x14ac:dyDescent="0.3">
      <c r="A22426" s="33" t="s">
        <v>0</v>
      </c>
      <c r="B22426" s="33" t="s">
        <v>53</v>
      </c>
      <c r="C22426" s="33">
        <v>96230.5</v>
      </c>
      <c r="D22426" s="33" t="s">
        <v>2247</v>
      </c>
      <c r="E22426" t="str">
        <f t="shared" si="354"/>
        <v>$75K-$100K</v>
      </c>
    </row>
    <row r="22427" spans="1:5" x14ac:dyDescent="0.3">
      <c r="A22427" s="33" t="s">
        <v>0</v>
      </c>
      <c r="B22427" s="33" t="s">
        <v>53</v>
      </c>
      <c r="C22427" s="33"/>
      <c r="D22427" s="33" t="s">
        <v>299</v>
      </c>
      <c r="E22427" t="str">
        <f t="shared" si="354"/>
        <v>No Data</v>
      </c>
    </row>
    <row r="22428" spans="1:5" x14ac:dyDescent="0.3">
      <c r="A22428" s="33" t="s">
        <v>0</v>
      </c>
      <c r="B22428" s="33" t="s">
        <v>53</v>
      </c>
      <c r="C22428" s="33">
        <v>130000</v>
      </c>
      <c r="D22428" s="33" t="s">
        <v>6706</v>
      </c>
      <c r="E22428" t="str">
        <f t="shared" si="354"/>
        <v>$125K-$200K</v>
      </c>
    </row>
    <row r="22429" spans="1:5" x14ac:dyDescent="0.3">
      <c r="A22429" s="33" t="s">
        <v>126</v>
      </c>
      <c r="B22429" s="33" t="s">
        <v>54</v>
      </c>
      <c r="C22429" s="33">
        <v>162500</v>
      </c>
      <c r="D22429" s="33" t="s">
        <v>265</v>
      </c>
      <c r="E22429" t="str">
        <f t="shared" si="354"/>
        <v>$125K-$200K</v>
      </c>
    </row>
    <row r="22430" spans="1:5" x14ac:dyDescent="0.3">
      <c r="A22430" s="33" t="s">
        <v>2</v>
      </c>
      <c r="B22430" s="33" t="s">
        <v>53</v>
      </c>
      <c r="C22430" s="33">
        <v>95000</v>
      </c>
      <c r="D22430" s="33" t="s">
        <v>799</v>
      </c>
      <c r="E22430" t="str">
        <f t="shared" si="354"/>
        <v>$75K-$100K</v>
      </c>
    </row>
    <row r="22431" spans="1:5" x14ac:dyDescent="0.3">
      <c r="A22431" s="33" t="s">
        <v>2</v>
      </c>
      <c r="B22431" s="33" t="s">
        <v>53</v>
      </c>
      <c r="C22431" s="33">
        <v>62500</v>
      </c>
      <c r="D22431" s="33" t="s">
        <v>7822</v>
      </c>
      <c r="E22431" t="str">
        <f t="shared" si="354"/>
        <v>&lt;$75K</v>
      </c>
    </row>
    <row r="22432" spans="1:5" x14ac:dyDescent="0.3">
      <c r="A22432" s="33" t="s">
        <v>2</v>
      </c>
      <c r="B22432" s="33" t="s">
        <v>53</v>
      </c>
      <c r="C22432" s="33"/>
      <c r="D22432" s="33" t="s">
        <v>3856</v>
      </c>
      <c r="E22432" t="str">
        <f t="shared" si="354"/>
        <v>No Data</v>
      </c>
    </row>
    <row r="22433" spans="1:5" x14ac:dyDescent="0.3">
      <c r="A22433" s="33" t="s">
        <v>4</v>
      </c>
      <c r="B22433" s="33" t="s">
        <v>53</v>
      </c>
      <c r="C22433" s="33"/>
      <c r="D22433" s="33" t="s">
        <v>3621</v>
      </c>
      <c r="E22433" t="str">
        <f t="shared" si="354"/>
        <v>No Data</v>
      </c>
    </row>
    <row r="22434" spans="1:5" x14ac:dyDescent="0.3">
      <c r="A22434" s="33" t="s">
        <v>1</v>
      </c>
      <c r="B22434" s="33" t="s">
        <v>81</v>
      </c>
      <c r="C22434" s="33">
        <v>185500</v>
      </c>
      <c r="D22434" s="33" t="s">
        <v>482</v>
      </c>
      <c r="E22434" t="str">
        <f t="shared" si="354"/>
        <v>$125K-$200K</v>
      </c>
    </row>
    <row r="22435" spans="1:5" x14ac:dyDescent="0.3">
      <c r="A22435" s="33" t="s">
        <v>0</v>
      </c>
      <c r="B22435" s="33" t="s">
        <v>53</v>
      </c>
      <c r="C22435" s="33"/>
      <c r="D22435" s="33" t="s">
        <v>327</v>
      </c>
      <c r="E22435" t="str">
        <f t="shared" si="354"/>
        <v>No Data</v>
      </c>
    </row>
    <row r="22436" spans="1:5" x14ac:dyDescent="0.3">
      <c r="A22436" s="33" t="s">
        <v>2</v>
      </c>
      <c r="B22436" s="33" t="s">
        <v>53</v>
      </c>
      <c r="C22436" s="33"/>
      <c r="D22436" s="33" t="s">
        <v>7823</v>
      </c>
      <c r="E22436" t="str">
        <f t="shared" si="354"/>
        <v>No Data</v>
      </c>
    </row>
    <row r="22437" spans="1:5" x14ac:dyDescent="0.3">
      <c r="A22437" s="33" t="s">
        <v>0</v>
      </c>
      <c r="B22437" s="33" t="s">
        <v>53</v>
      </c>
      <c r="C22437" s="33">
        <v>115000</v>
      </c>
      <c r="D22437" s="33" t="s">
        <v>299</v>
      </c>
      <c r="E22437" t="str">
        <f t="shared" si="354"/>
        <v>$100K-$125K</v>
      </c>
    </row>
    <row r="22438" spans="1:5" x14ac:dyDescent="0.3">
      <c r="A22438" s="33" t="s">
        <v>0</v>
      </c>
      <c r="B22438" s="33" t="s">
        <v>54</v>
      </c>
      <c r="C22438" s="33">
        <v>138937.5</v>
      </c>
      <c r="D22438" s="33" t="s">
        <v>391</v>
      </c>
      <c r="E22438" t="str">
        <f t="shared" si="354"/>
        <v>$125K-$200K</v>
      </c>
    </row>
    <row r="22439" spans="1:5" x14ac:dyDescent="0.3">
      <c r="A22439" s="33" t="s">
        <v>0</v>
      </c>
      <c r="B22439" s="33" t="s">
        <v>53</v>
      </c>
      <c r="C22439" s="33">
        <v>100000</v>
      </c>
      <c r="D22439" s="33" t="s">
        <v>855</v>
      </c>
      <c r="E22439" t="str">
        <f t="shared" si="354"/>
        <v>$75K-$100K</v>
      </c>
    </row>
    <row r="22440" spans="1:5" x14ac:dyDescent="0.3">
      <c r="A22440" s="33" t="s">
        <v>52</v>
      </c>
      <c r="B22440" s="33" t="s">
        <v>74</v>
      </c>
      <c r="C22440" s="33">
        <v>64800</v>
      </c>
      <c r="D22440" s="33" t="s">
        <v>7137</v>
      </c>
      <c r="E22440" t="str">
        <f t="shared" si="354"/>
        <v>&lt;$75K</v>
      </c>
    </row>
    <row r="22441" spans="1:5" x14ac:dyDescent="0.3">
      <c r="A22441" s="33" t="s">
        <v>0</v>
      </c>
      <c r="B22441" s="33" t="s">
        <v>53</v>
      </c>
      <c r="C22441" s="33">
        <v>30000</v>
      </c>
      <c r="D22441" s="33" t="s">
        <v>7824</v>
      </c>
      <c r="E22441" t="str">
        <f t="shared" si="354"/>
        <v>&lt;$75K</v>
      </c>
    </row>
    <row r="22442" spans="1:5" x14ac:dyDescent="0.3">
      <c r="A22442" s="33" t="s">
        <v>2</v>
      </c>
      <c r="B22442" s="33" t="s">
        <v>88</v>
      </c>
      <c r="C22442" s="33">
        <v>111175</v>
      </c>
      <c r="D22442" s="33" t="s">
        <v>4416</v>
      </c>
      <c r="E22442" t="str">
        <f t="shared" si="354"/>
        <v>$100K-$125K</v>
      </c>
    </row>
    <row r="22443" spans="1:5" x14ac:dyDescent="0.3">
      <c r="A22443" s="33" t="s">
        <v>0</v>
      </c>
      <c r="B22443" s="33" t="s">
        <v>53</v>
      </c>
      <c r="C22443" s="33">
        <v>84800</v>
      </c>
      <c r="D22443" s="33" t="s">
        <v>1142</v>
      </c>
      <c r="E22443" t="str">
        <f t="shared" si="354"/>
        <v>$75K-$100K</v>
      </c>
    </row>
    <row r="22444" spans="1:5" x14ac:dyDescent="0.3">
      <c r="A22444" s="33" t="s">
        <v>4</v>
      </c>
      <c r="B22444" s="33" t="s">
        <v>53</v>
      </c>
      <c r="C22444" s="33">
        <v>103500</v>
      </c>
      <c r="D22444" s="33" t="s">
        <v>4741</v>
      </c>
      <c r="E22444" t="str">
        <f t="shared" si="354"/>
        <v>$100K-$125K</v>
      </c>
    </row>
    <row r="22445" spans="1:5" x14ac:dyDescent="0.3">
      <c r="A22445" s="33" t="s">
        <v>2</v>
      </c>
      <c r="B22445" s="33" t="s">
        <v>53</v>
      </c>
      <c r="C22445" s="33">
        <v>65037.5</v>
      </c>
      <c r="D22445" s="33" t="s">
        <v>7825</v>
      </c>
      <c r="E22445" t="str">
        <f t="shared" si="354"/>
        <v>&lt;$75K</v>
      </c>
    </row>
    <row r="22446" spans="1:5" x14ac:dyDescent="0.3">
      <c r="A22446" s="33" t="s">
        <v>126</v>
      </c>
      <c r="B22446" s="33" t="s">
        <v>53</v>
      </c>
      <c r="C22446" s="33">
        <v>115000</v>
      </c>
      <c r="D22446" s="33" t="s">
        <v>537</v>
      </c>
      <c r="E22446" t="str">
        <f t="shared" si="354"/>
        <v>$100K-$125K</v>
      </c>
    </row>
    <row r="22447" spans="1:5" x14ac:dyDescent="0.3">
      <c r="A22447" s="33" t="s">
        <v>2</v>
      </c>
      <c r="B22447" s="33" t="s">
        <v>53</v>
      </c>
      <c r="C22447" s="33">
        <v>92527.5</v>
      </c>
      <c r="D22447" s="33" t="s">
        <v>4082</v>
      </c>
      <c r="E22447" t="str">
        <f t="shared" si="354"/>
        <v>$75K-$100K</v>
      </c>
    </row>
    <row r="22448" spans="1:5" x14ac:dyDescent="0.3">
      <c r="A22448" s="33" t="s">
        <v>52</v>
      </c>
      <c r="B22448" s="33" t="s">
        <v>53</v>
      </c>
      <c r="C22448" s="33">
        <v>110000</v>
      </c>
      <c r="D22448" s="33" t="s">
        <v>7826</v>
      </c>
      <c r="E22448" t="str">
        <f t="shared" si="354"/>
        <v>$100K-$125K</v>
      </c>
    </row>
    <row r="22449" spans="1:5" x14ac:dyDescent="0.3">
      <c r="A22449" s="33" t="s">
        <v>2</v>
      </c>
      <c r="B22449" s="33" t="s">
        <v>53</v>
      </c>
      <c r="C22449" s="33">
        <v>78517</v>
      </c>
      <c r="D22449" s="33" t="s">
        <v>792</v>
      </c>
      <c r="E22449" t="str">
        <f t="shared" si="354"/>
        <v>$75K-$100K</v>
      </c>
    </row>
    <row r="22450" spans="1:5" x14ac:dyDescent="0.3">
      <c r="A22450" s="33" t="s">
        <v>125</v>
      </c>
      <c r="B22450" s="33" t="s">
        <v>53</v>
      </c>
      <c r="C22450" s="33">
        <v>85000</v>
      </c>
      <c r="D22450" s="33" t="s">
        <v>7827</v>
      </c>
      <c r="E22450" t="str">
        <f t="shared" si="354"/>
        <v>$75K-$100K</v>
      </c>
    </row>
    <row r="22451" spans="1:5" x14ac:dyDescent="0.3">
      <c r="A22451" s="33" t="s">
        <v>1</v>
      </c>
      <c r="B22451" s="33" t="s">
        <v>67</v>
      </c>
      <c r="C22451" s="33">
        <v>190000</v>
      </c>
      <c r="D22451" s="33" t="s">
        <v>3740</v>
      </c>
      <c r="E22451" t="str">
        <f t="shared" si="354"/>
        <v>$125K-$200K</v>
      </c>
    </row>
    <row r="22452" spans="1:5" x14ac:dyDescent="0.3">
      <c r="A22452" s="33" t="s">
        <v>2</v>
      </c>
      <c r="B22452" s="33" t="s">
        <v>53</v>
      </c>
      <c r="C22452" s="33"/>
      <c r="D22452" s="33" t="s">
        <v>268</v>
      </c>
      <c r="E22452" t="str">
        <f t="shared" si="354"/>
        <v>No Data</v>
      </c>
    </row>
    <row r="22453" spans="1:5" x14ac:dyDescent="0.3">
      <c r="A22453" s="33" t="s">
        <v>126</v>
      </c>
      <c r="B22453" s="33" t="s">
        <v>183</v>
      </c>
      <c r="C22453" s="33">
        <v>173500</v>
      </c>
      <c r="D22453" s="33" t="s">
        <v>225</v>
      </c>
      <c r="E22453" t="str">
        <f t="shared" si="354"/>
        <v>$125K-$200K</v>
      </c>
    </row>
    <row r="22454" spans="1:5" x14ac:dyDescent="0.3">
      <c r="A22454" s="33" t="s">
        <v>0</v>
      </c>
      <c r="B22454" s="33" t="s">
        <v>54</v>
      </c>
      <c r="C22454" s="33"/>
      <c r="D22454" s="33" t="s">
        <v>1708</v>
      </c>
      <c r="E22454" t="str">
        <f t="shared" si="354"/>
        <v>No Data</v>
      </c>
    </row>
    <row r="22455" spans="1:5" x14ac:dyDescent="0.3">
      <c r="A22455" s="33" t="s">
        <v>0</v>
      </c>
      <c r="B22455" s="33" t="s">
        <v>53</v>
      </c>
      <c r="C22455" s="33">
        <v>60000</v>
      </c>
      <c r="D22455" s="33" t="s">
        <v>7828</v>
      </c>
      <c r="E22455" t="str">
        <f t="shared" si="354"/>
        <v>&lt;$75K</v>
      </c>
    </row>
    <row r="22456" spans="1:5" x14ac:dyDescent="0.3">
      <c r="A22456" s="33" t="s">
        <v>125</v>
      </c>
      <c r="B22456" s="33" t="s">
        <v>53</v>
      </c>
      <c r="C22456" s="33">
        <v>95000</v>
      </c>
      <c r="D22456" s="33" t="s">
        <v>7829</v>
      </c>
      <c r="E22456" t="str">
        <f t="shared" si="354"/>
        <v>$75K-$100K</v>
      </c>
    </row>
    <row r="22457" spans="1:5" x14ac:dyDescent="0.3">
      <c r="A22457" s="33" t="s">
        <v>4</v>
      </c>
      <c r="B22457" s="33" t="s">
        <v>88</v>
      </c>
      <c r="C22457" s="33">
        <v>146000</v>
      </c>
      <c r="D22457" s="33" t="s">
        <v>4765</v>
      </c>
      <c r="E22457" t="str">
        <f t="shared" si="354"/>
        <v>$125K-$200K</v>
      </c>
    </row>
    <row r="22458" spans="1:5" x14ac:dyDescent="0.3">
      <c r="A22458" s="33" t="s">
        <v>4</v>
      </c>
      <c r="B22458" s="33" t="s">
        <v>53</v>
      </c>
      <c r="C22458" s="33">
        <v>125000</v>
      </c>
      <c r="D22458" s="33" t="s">
        <v>7830</v>
      </c>
      <c r="E22458" t="str">
        <f t="shared" si="354"/>
        <v>$100K-$125K</v>
      </c>
    </row>
    <row r="22459" spans="1:5" x14ac:dyDescent="0.3">
      <c r="A22459" s="33" t="s">
        <v>2</v>
      </c>
      <c r="B22459" s="33" t="s">
        <v>53</v>
      </c>
      <c r="C22459" s="33">
        <v>97500</v>
      </c>
      <c r="D22459" s="33" t="s">
        <v>261</v>
      </c>
      <c r="E22459" t="str">
        <f t="shared" si="354"/>
        <v>$75K-$100K</v>
      </c>
    </row>
    <row r="22460" spans="1:5" x14ac:dyDescent="0.3">
      <c r="A22460" s="33" t="s">
        <v>4</v>
      </c>
      <c r="B22460" s="33" t="s">
        <v>73</v>
      </c>
      <c r="C22460" s="33">
        <v>62500</v>
      </c>
      <c r="D22460" s="33" t="s">
        <v>7831</v>
      </c>
      <c r="E22460" t="str">
        <f t="shared" si="354"/>
        <v>&lt;$75K</v>
      </c>
    </row>
    <row r="22461" spans="1:5" x14ac:dyDescent="0.3">
      <c r="A22461" s="33" t="s">
        <v>2</v>
      </c>
      <c r="B22461" s="33" t="s">
        <v>53</v>
      </c>
      <c r="C22461" s="33"/>
      <c r="D22461" s="33" t="s">
        <v>268</v>
      </c>
      <c r="E22461" t="str">
        <f t="shared" si="354"/>
        <v>No Data</v>
      </c>
    </row>
    <row r="22462" spans="1:5" x14ac:dyDescent="0.3">
      <c r="A22462" s="33" t="s">
        <v>2</v>
      </c>
      <c r="B22462" s="33" t="s">
        <v>54</v>
      </c>
      <c r="C22462" s="33"/>
      <c r="D22462" s="33" t="s">
        <v>6509</v>
      </c>
      <c r="E22462" t="str">
        <f t="shared" si="354"/>
        <v>No Data</v>
      </c>
    </row>
    <row r="22463" spans="1:5" x14ac:dyDescent="0.3">
      <c r="A22463" s="33" t="s">
        <v>125</v>
      </c>
      <c r="B22463" s="33" t="s">
        <v>53</v>
      </c>
      <c r="C22463" s="33"/>
      <c r="D22463" s="33" t="s">
        <v>970</v>
      </c>
      <c r="E22463" t="str">
        <f t="shared" si="354"/>
        <v>No Data</v>
      </c>
    </row>
    <row r="22464" spans="1:5" x14ac:dyDescent="0.3">
      <c r="A22464" s="33" t="s">
        <v>125</v>
      </c>
      <c r="B22464" s="33" t="s">
        <v>53</v>
      </c>
      <c r="C22464" s="33">
        <v>189000</v>
      </c>
      <c r="D22464" s="33" t="s">
        <v>7832</v>
      </c>
      <c r="E22464" t="str">
        <f t="shared" si="354"/>
        <v>$125K-$200K</v>
      </c>
    </row>
    <row r="22465" spans="1:5" x14ac:dyDescent="0.3">
      <c r="A22465" s="33" t="s">
        <v>0</v>
      </c>
      <c r="B22465" s="33" t="s">
        <v>53</v>
      </c>
      <c r="C22465" s="33">
        <v>150000</v>
      </c>
      <c r="D22465" s="33" t="s">
        <v>4156</v>
      </c>
      <c r="E22465" t="str">
        <f t="shared" si="354"/>
        <v>$125K-$200K</v>
      </c>
    </row>
    <row r="22466" spans="1:5" x14ac:dyDescent="0.3">
      <c r="A22466" s="33" t="s">
        <v>128</v>
      </c>
      <c r="B22466" s="33" t="s">
        <v>53</v>
      </c>
      <c r="C22466" s="33">
        <v>175000</v>
      </c>
      <c r="D22466" s="33" t="s">
        <v>7833</v>
      </c>
      <c r="E22466" t="str">
        <f t="shared" si="354"/>
        <v>$125K-$200K</v>
      </c>
    </row>
    <row r="22467" spans="1:5" x14ac:dyDescent="0.3">
      <c r="A22467" s="33" t="s">
        <v>0</v>
      </c>
      <c r="B22467" s="33" t="s">
        <v>53</v>
      </c>
      <c r="C22467" s="33">
        <v>150000</v>
      </c>
      <c r="D22467" s="33" t="s">
        <v>7834</v>
      </c>
      <c r="E22467" t="str">
        <f t="shared" ref="E22467:E22530" si="355">_xlfn.XLOOKUP(C22467,$H$16:$H$21,$G$16:$G$21,,1)</f>
        <v>$125K-$200K</v>
      </c>
    </row>
    <row r="22468" spans="1:5" x14ac:dyDescent="0.3">
      <c r="A22468" s="33" t="s">
        <v>4</v>
      </c>
      <c r="B22468" s="33" t="s">
        <v>54</v>
      </c>
      <c r="C22468" s="33">
        <v>115000</v>
      </c>
      <c r="D22468" s="33" t="s">
        <v>1449</v>
      </c>
      <c r="E22468" t="str">
        <f t="shared" si="355"/>
        <v>$100K-$125K</v>
      </c>
    </row>
    <row r="22469" spans="1:5" x14ac:dyDescent="0.3">
      <c r="A22469" s="33" t="s">
        <v>0</v>
      </c>
      <c r="B22469" s="33" t="s">
        <v>53</v>
      </c>
      <c r="C22469" s="33">
        <v>170000</v>
      </c>
      <c r="D22469" s="33" t="s">
        <v>230</v>
      </c>
      <c r="E22469" t="str">
        <f t="shared" si="355"/>
        <v>$125K-$200K</v>
      </c>
    </row>
    <row r="22470" spans="1:5" x14ac:dyDescent="0.3">
      <c r="A22470" s="33" t="s">
        <v>2</v>
      </c>
      <c r="B22470" s="33" t="s">
        <v>53</v>
      </c>
      <c r="C22470" s="33"/>
      <c r="D22470" s="33" t="s">
        <v>1604</v>
      </c>
      <c r="E22470" t="str">
        <f t="shared" si="355"/>
        <v>No Data</v>
      </c>
    </row>
    <row r="22471" spans="1:5" x14ac:dyDescent="0.3">
      <c r="A22471" s="33" t="s">
        <v>2</v>
      </c>
      <c r="B22471" s="33" t="s">
        <v>53</v>
      </c>
      <c r="C22471" s="33">
        <v>45000</v>
      </c>
      <c r="D22471" s="33" t="s">
        <v>7835</v>
      </c>
      <c r="E22471" t="str">
        <f t="shared" si="355"/>
        <v>&lt;$75K</v>
      </c>
    </row>
    <row r="22472" spans="1:5" x14ac:dyDescent="0.3">
      <c r="A22472" s="33" t="s">
        <v>1</v>
      </c>
      <c r="B22472" s="33" t="s">
        <v>64</v>
      </c>
      <c r="C22472" s="33">
        <v>101029</v>
      </c>
      <c r="D22472" s="33" t="s">
        <v>3353</v>
      </c>
      <c r="E22472" t="str">
        <f t="shared" si="355"/>
        <v>$100K-$125K</v>
      </c>
    </row>
    <row r="22473" spans="1:5" x14ac:dyDescent="0.3">
      <c r="A22473" s="33" t="s">
        <v>2</v>
      </c>
      <c r="B22473" s="33" t="s">
        <v>53</v>
      </c>
      <c r="C22473" s="33">
        <v>125000</v>
      </c>
      <c r="D22473" s="33" t="s">
        <v>520</v>
      </c>
      <c r="E22473" t="str">
        <f t="shared" si="355"/>
        <v>$100K-$125K</v>
      </c>
    </row>
    <row r="22474" spans="1:5" x14ac:dyDescent="0.3">
      <c r="A22474" s="33" t="s">
        <v>2</v>
      </c>
      <c r="B22474" s="33" t="s">
        <v>53</v>
      </c>
      <c r="C22474" s="33"/>
      <c r="D22474" s="33" t="s">
        <v>7836</v>
      </c>
      <c r="E22474" t="str">
        <f t="shared" si="355"/>
        <v>No Data</v>
      </c>
    </row>
    <row r="22475" spans="1:5" x14ac:dyDescent="0.3">
      <c r="A22475" s="33" t="s">
        <v>4</v>
      </c>
      <c r="B22475" s="33" t="s">
        <v>53</v>
      </c>
      <c r="C22475" s="33">
        <v>120000</v>
      </c>
      <c r="D22475" s="33" t="s">
        <v>7837</v>
      </c>
      <c r="E22475" t="str">
        <f t="shared" si="355"/>
        <v>$100K-$125K</v>
      </c>
    </row>
    <row r="22476" spans="1:5" x14ac:dyDescent="0.3">
      <c r="A22476" s="33" t="s">
        <v>4</v>
      </c>
      <c r="B22476" s="33" t="s">
        <v>54</v>
      </c>
      <c r="C22476" s="33">
        <v>150000</v>
      </c>
      <c r="D22476" s="33" t="s">
        <v>453</v>
      </c>
      <c r="E22476" t="str">
        <f t="shared" si="355"/>
        <v>$125K-$200K</v>
      </c>
    </row>
    <row r="22477" spans="1:5" x14ac:dyDescent="0.3">
      <c r="A22477" s="33" t="s">
        <v>2</v>
      </c>
      <c r="B22477" s="33" t="s">
        <v>53</v>
      </c>
      <c r="C22477" s="33">
        <v>107025</v>
      </c>
      <c r="D22477" s="33" t="s">
        <v>2737</v>
      </c>
      <c r="E22477" t="str">
        <f t="shared" si="355"/>
        <v>$100K-$125K</v>
      </c>
    </row>
    <row r="22478" spans="1:5" x14ac:dyDescent="0.3">
      <c r="A22478" s="33" t="s">
        <v>2</v>
      </c>
      <c r="B22478" s="33" t="s">
        <v>53</v>
      </c>
      <c r="C22478" s="33"/>
      <c r="D22478" s="33" t="s">
        <v>1948</v>
      </c>
      <c r="E22478" t="str">
        <f t="shared" si="355"/>
        <v>No Data</v>
      </c>
    </row>
    <row r="22479" spans="1:5" x14ac:dyDescent="0.3">
      <c r="A22479" s="33" t="s">
        <v>2</v>
      </c>
      <c r="B22479" s="33" t="s">
        <v>53</v>
      </c>
      <c r="C22479" s="33">
        <v>84800</v>
      </c>
      <c r="D22479" s="33" t="s">
        <v>6213</v>
      </c>
      <c r="E22479" t="str">
        <f t="shared" si="355"/>
        <v>$75K-$100K</v>
      </c>
    </row>
    <row r="22480" spans="1:5" x14ac:dyDescent="0.3">
      <c r="A22480" s="33" t="s">
        <v>0</v>
      </c>
      <c r="B22480" s="33" t="s">
        <v>53</v>
      </c>
      <c r="C22480" s="33">
        <v>50000</v>
      </c>
      <c r="D22480" s="33" t="s">
        <v>7838</v>
      </c>
      <c r="E22480" t="str">
        <f t="shared" si="355"/>
        <v>&lt;$75K</v>
      </c>
    </row>
    <row r="22481" spans="1:5" x14ac:dyDescent="0.3">
      <c r="A22481" s="33" t="s">
        <v>2</v>
      </c>
      <c r="B22481" s="33" t="s">
        <v>53</v>
      </c>
      <c r="C22481" s="33">
        <v>115791.5</v>
      </c>
      <c r="D22481" s="33" t="s">
        <v>4228</v>
      </c>
      <c r="E22481" t="str">
        <f t="shared" si="355"/>
        <v>$100K-$125K</v>
      </c>
    </row>
    <row r="22482" spans="1:5" x14ac:dyDescent="0.3">
      <c r="A22482" s="33" t="s">
        <v>0</v>
      </c>
      <c r="B22482" s="33" t="s">
        <v>53</v>
      </c>
      <c r="C22482" s="33">
        <v>75000</v>
      </c>
      <c r="D22482" s="33" t="s">
        <v>3104</v>
      </c>
      <c r="E22482" t="str">
        <f t="shared" si="355"/>
        <v>&lt;$75K</v>
      </c>
    </row>
    <row r="22483" spans="1:5" x14ac:dyDescent="0.3">
      <c r="A22483" s="33" t="s">
        <v>2</v>
      </c>
      <c r="B22483" s="33" t="s">
        <v>75</v>
      </c>
      <c r="C22483" s="33">
        <v>111175</v>
      </c>
      <c r="D22483" s="33" t="s">
        <v>629</v>
      </c>
      <c r="E22483" t="str">
        <f t="shared" si="355"/>
        <v>$100K-$125K</v>
      </c>
    </row>
    <row r="22484" spans="1:5" x14ac:dyDescent="0.3">
      <c r="A22484" s="33" t="s">
        <v>2</v>
      </c>
      <c r="B22484" s="33" t="s">
        <v>53</v>
      </c>
      <c r="C22484" s="33">
        <v>80850</v>
      </c>
      <c r="D22484" s="33" t="s">
        <v>3094</v>
      </c>
      <c r="E22484" t="str">
        <f t="shared" si="355"/>
        <v>$75K-$100K</v>
      </c>
    </row>
    <row r="22485" spans="1:5" x14ac:dyDescent="0.3">
      <c r="A22485" s="33" t="s">
        <v>0</v>
      </c>
      <c r="B22485" s="33" t="s">
        <v>72</v>
      </c>
      <c r="C22485" s="33">
        <v>131560</v>
      </c>
      <c r="D22485" s="33" t="s">
        <v>3903</v>
      </c>
      <c r="E22485" t="str">
        <f t="shared" si="355"/>
        <v>$125K-$200K</v>
      </c>
    </row>
    <row r="22486" spans="1:5" x14ac:dyDescent="0.3">
      <c r="A22486" s="33" t="s">
        <v>128</v>
      </c>
      <c r="B22486" s="33" t="s">
        <v>53</v>
      </c>
      <c r="C22486" s="33">
        <v>190000</v>
      </c>
      <c r="D22486" s="33" t="s">
        <v>3944</v>
      </c>
      <c r="E22486" t="str">
        <f t="shared" si="355"/>
        <v>$125K-$200K</v>
      </c>
    </row>
    <row r="22487" spans="1:5" x14ac:dyDescent="0.3">
      <c r="A22487" s="33" t="s">
        <v>2</v>
      </c>
      <c r="B22487" s="33" t="s">
        <v>53</v>
      </c>
      <c r="C22487" s="33"/>
      <c r="D22487" s="33" t="s">
        <v>5364</v>
      </c>
      <c r="E22487" t="str">
        <f t="shared" si="355"/>
        <v>No Data</v>
      </c>
    </row>
    <row r="22488" spans="1:5" x14ac:dyDescent="0.3">
      <c r="A22488" s="33" t="s">
        <v>0</v>
      </c>
      <c r="B22488" s="33" t="s">
        <v>53</v>
      </c>
      <c r="C22488" s="33">
        <v>175000</v>
      </c>
      <c r="D22488" s="33" t="s">
        <v>7839</v>
      </c>
      <c r="E22488" t="str">
        <f t="shared" si="355"/>
        <v>$125K-$200K</v>
      </c>
    </row>
    <row r="22489" spans="1:5" x14ac:dyDescent="0.3">
      <c r="A22489" s="33" t="s">
        <v>0</v>
      </c>
      <c r="B22489" s="33" t="s">
        <v>163</v>
      </c>
      <c r="C22489" s="33">
        <v>131000</v>
      </c>
      <c r="D22489" s="33" t="s">
        <v>7840</v>
      </c>
      <c r="E22489" t="str">
        <f t="shared" si="355"/>
        <v>$125K-$200K</v>
      </c>
    </row>
    <row r="22490" spans="1:5" x14ac:dyDescent="0.3">
      <c r="A22490" s="33" t="s">
        <v>4</v>
      </c>
      <c r="B22490" s="33" t="s">
        <v>53</v>
      </c>
      <c r="C22490" s="33">
        <v>96550</v>
      </c>
      <c r="D22490" s="33" t="s">
        <v>6255</v>
      </c>
      <c r="E22490" t="str">
        <f t="shared" si="355"/>
        <v>$75K-$100K</v>
      </c>
    </row>
    <row r="22491" spans="1:5" x14ac:dyDescent="0.3">
      <c r="A22491" s="33" t="s">
        <v>2</v>
      </c>
      <c r="B22491" s="33" t="s">
        <v>53</v>
      </c>
      <c r="C22491" s="33">
        <v>60500</v>
      </c>
      <c r="D22491" s="33" t="s">
        <v>3777</v>
      </c>
      <c r="E22491" t="str">
        <f t="shared" si="355"/>
        <v>&lt;$75K</v>
      </c>
    </row>
    <row r="22492" spans="1:5" x14ac:dyDescent="0.3">
      <c r="A22492" s="33" t="s">
        <v>2</v>
      </c>
      <c r="B22492" s="33" t="s">
        <v>53</v>
      </c>
      <c r="C22492" s="33">
        <v>69591</v>
      </c>
      <c r="D22492" s="33" t="s">
        <v>7841</v>
      </c>
      <c r="E22492" t="str">
        <f t="shared" si="355"/>
        <v>&lt;$75K</v>
      </c>
    </row>
    <row r="22493" spans="1:5" x14ac:dyDescent="0.3">
      <c r="A22493" s="33" t="s">
        <v>0</v>
      </c>
      <c r="B22493" s="33" t="s">
        <v>53</v>
      </c>
      <c r="C22493" s="33">
        <v>115000</v>
      </c>
      <c r="D22493" s="33" t="s">
        <v>3196</v>
      </c>
      <c r="E22493" t="str">
        <f t="shared" si="355"/>
        <v>$100K-$125K</v>
      </c>
    </row>
    <row r="22494" spans="1:5" x14ac:dyDescent="0.3">
      <c r="A22494" s="33" t="s">
        <v>2</v>
      </c>
      <c r="B22494" s="33" t="s">
        <v>53</v>
      </c>
      <c r="C22494" s="33"/>
      <c r="D22494" s="33" t="s">
        <v>7842</v>
      </c>
      <c r="E22494" t="str">
        <f t="shared" si="355"/>
        <v>No Data</v>
      </c>
    </row>
    <row r="22495" spans="1:5" x14ac:dyDescent="0.3">
      <c r="A22495" s="33" t="s">
        <v>128</v>
      </c>
      <c r="B22495" s="33" t="s">
        <v>53</v>
      </c>
      <c r="C22495" s="33"/>
      <c r="D22495" s="33" t="s">
        <v>7843</v>
      </c>
      <c r="E22495" t="str">
        <f t="shared" si="355"/>
        <v>No Data</v>
      </c>
    </row>
    <row r="22496" spans="1:5" x14ac:dyDescent="0.3">
      <c r="A22496" s="33" t="s">
        <v>0</v>
      </c>
      <c r="B22496" s="33" t="s">
        <v>53</v>
      </c>
      <c r="C22496" s="33">
        <v>123750</v>
      </c>
      <c r="D22496" s="33" t="s">
        <v>609</v>
      </c>
      <c r="E22496" t="str">
        <f t="shared" si="355"/>
        <v>$100K-$125K</v>
      </c>
    </row>
    <row r="22497" spans="1:5" x14ac:dyDescent="0.3">
      <c r="A22497" s="33" t="s">
        <v>0</v>
      </c>
      <c r="B22497" s="33" t="s">
        <v>72</v>
      </c>
      <c r="C22497" s="33">
        <v>192000</v>
      </c>
      <c r="D22497" s="33" t="s">
        <v>5546</v>
      </c>
      <c r="E22497" t="str">
        <f t="shared" si="355"/>
        <v>$125K-$200K</v>
      </c>
    </row>
    <row r="22498" spans="1:5" x14ac:dyDescent="0.3">
      <c r="A22498" s="33" t="s">
        <v>2</v>
      </c>
      <c r="B22498" s="33" t="s">
        <v>53</v>
      </c>
      <c r="C22498" s="33"/>
      <c r="D22498" s="33" t="s">
        <v>252</v>
      </c>
      <c r="E22498" t="str">
        <f t="shared" si="355"/>
        <v>No Data</v>
      </c>
    </row>
    <row r="22499" spans="1:5" x14ac:dyDescent="0.3">
      <c r="A22499" s="33" t="s">
        <v>2</v>
      </c>
      <c r="B22499" s="33" t="s">
        <v>53</v>
      </c>
      <c r="C22499" s="33">
        <v>62678</v>
      </c>
      <c r="D22499" s="33" t="s">
        <v>1071</v>
      </c>
      <c r="E22499" t="str">
        <f t="shared" si="355"/>
        <v>&lt;$75K</v>
      </c>
    </row>
    <row r="22500" spans="1:5" x14ac:dyDescent="0.3">
      <c r="A22500" s="33" t="s">
        <v>129</v>
      </c>
      <c r="B22500" s="33" t="s">
        <v>88</v>
      </c>
      <c r="C22500" s="33">
        <v>79200</v>
      </c>
      <c r="D22500" s="33" t="s">
        <v>1211</v>
      </c>
      <c r="E22500" t="str">
        <f t="shared" si="355"/>
        <v>$75K-$100K</v>
      </c>
    </row>
    <row r="22501" spans="1:5" x14ac:dyDescent="0.3">
      <c r="A22501" s="33" t="s">
        <v>2</v>
      </c>
      <c r="B22501" s="33" t="s">
        <v>53</v>
      </c>
      <c r="C22501" s="33">
        <v>60000</v>
      </c>
      <c r="D22501" s="33" t="s">
        <v>265</v>
      </c>
      <c r="E22501" t="str">
        <f t="shared" si="355"/>
        <v>&lt;$75K</v>
      </c>
    </row>
    <row r="22502" spans="1:5" x14ac:dyDescent="0.3">
      <c r="A22502" s="33" t="s">
        <v>2</v>
      </c>
      <c r="B22502" s="33" t="s">
        <v>53</v>
      </c>
      <c r="C22502" s="33"/>
      <c r="D22502" s="33" t="s">
        <v>1427</v>
      </c>
      <c r="E22502" t="str">
        <f t="shared" si="355"/>
        <v>No Data</v>
      </c>
    </row>
    <row r="22503" spans="1:5" x14ac:dyDescent="0.3">
      <c r="A22503" s="33" t="s">
        <v>4</v>
      </c>
      <c r="B22503" s="33" t="s">
        <v>53</v>
      </c>
      <c r="C22503" s="33"/>
      <c r="D22503" s="33" t="s">
        <v>2947</v>
      </c>
      <c r="E22503" t="str">
        <f t="shared" si="355"/>
        <v>No Data</v>
      </c>
    </row>
    <row r="22504" spans="1:5" x14ac:dyDescent="0.3">
      <c r="A22504" s="33" t="s">
        <v>125</v>
      </c>
      <c r="B22504" s="33" t="s">
        <v>53</v>
      </c>
      <c r="C22504" s="33">
        <v>120000</v>
      </c>
      <c r="D22504" s="33" t="s">
        <v>7844</v>
      </c>
      <c r="E22504" t="str">
        <f t="shared" si="355"/>
        <v>$100K-$125K</v>
      </c>
    </row>
    <row r="22505" spans="1:5" x14ac:dyDescent="0.3">
      <c r="A22505" s="33" t="s">
        <v>129</v>
      </c>
      <c r="B22505" s="33" t="s">
        <v>53</v>
      </c>
      <c r="C22505" s="33">
        <v>99150</v>
      </c>
      <c r="D22505" s="33" t="s">
        <v>3895</v>
      </c>
      <c r="E22505" t="str">
        <f t="shared" si="355"/>
        <v>$75K-$100K</v>
      </c>
    </row>
    <row r="22506" spans="1:5" x14ac:dyDescent="0.3">
      <c r="A22506" s="33" t="s">
        <v>2</v>
      </c>
      <c r="B22506" s="33" t="s">
        <v>53</v>
      </c>
      <c r="C22506" s="33">
        <v>90000</v>
      </c>
      <c r="D22506" s="33" t="s">
        <v>3775</v>
      </c>
      <c r="E22506" t="str">
        <f t="shared" si="355"/>
        <v>$75K-$100K</v>
      </c>
    </row>
    <row r="22507" spans="1:5" x14ac:dyDescent="0.3">
      <c r="A22507" s="33" t="s">
        <v>2</v>
      </c>
      <c r="B22507" s="33" t="s">
        <v>110</v>
      </c>
      <c r="C22507" s="33">
        <v>53014</v>
      </c>
      <c r="D22507" s="33" t="s">
        <v>1018</v>
      </c>
      <c r="E22507" t="str">
        <f t="shared" si="355"/>
        <v>&lt;$75K</v>
      </c>
    </row>
    <row r="22508" spans="1:5" x14ac:dyDescent="0.3">
      <c r="A22508" s="33" t="s">
        <v>2</v>
      </c>
      <c r="B22508" s="33" t="s">
        <v>53</v>
      </c>
      <c r="C22508" s="33">
        <v>75000</v>
      </c>
      <c r="D22508" s="33" t="s">
        <v>7845</v>
      </c>
      <c r="E22508" t="str">
        <f t="shared" si="355"/>
        <v>&lt;$75K</v>
      </c>
    </row>
    <row r="22509" spans="1:5" x14ac:dyDescent="0.3">
      <c r="A22509" s="33" t="s">
        <v>52</v>
      </c>
      <c r="B22509" s="33" t="s">
        <v>53</v>
      </c>
      <c r="C22509" s="33"/>
      <c r="D22509" s="33" t="s">
        <v>7237</v>
      </c>
      <c r="E22509" t="str">
        <f t="shared" si="355"/>
        <v>No Data</v>
      </c>
    </row>
    <row r="22510" spans="1:5" x14ac:dyDescent="0.3">
      <c r="A22510" s="33" t="s">
        <v>4</v>
      </c>
      <c r="B22510" s="33" t="s">
        <v>53</v>
      </c>
      <c r="C22510" s="33">
        <v>121194.546875</v>
      </c>
      <c r="D22510" s="33" t="s">
        <v>7846</v>
      </c>
      <c r="E22510" t="str">
        <f t="shared" si="355"/>
        <v>$100K-$125K</v>
      </c>
    </row>
    <row r="22511" spans="1:5" x14ac:dyDescent="0.3">
      <c r="A22511" s="33" t="s">
        <v>0</v>
      </c>
      <c r="B22511" s="33" t="s">
        <v>64</v>
      </c>
      <c r="C22511" s="33">
        <v>50400</v>
      </c>
      <c r="D22511" s="33" t="s">
        <v>1811</v>
      </c>
      <c r="E22511" t="str">
        <f t="shared" si="355"/>
        <v>&lt;$75K</v>
      </c>
    </row>
    <row r="22512" spans="1:5" x14ac:dyDescent="0.3">
      <c r="A22512" s="33" t="s">
        <v>0</v>
      </c>
      <c r="B22512" s="33" t="s">
        <v>53</v>
      </c>
      <c r="C22512" s="33"/>
      <c r="D22512" s="33" t="s">
        <v>1525</v>
      </c>
      <c r="E22512" t="str">
        <f t="shared" si="355"/>
        <v>No Data</v>
      </c>
    </row>
    <row r="22513" spans="1:5" x14ac:dyDescent="0.3">
      <c r="A22513" s="33" t="s">
        <v>2</v>
      </c>
      <c r="B22513" s="33" t="s">
        <v>53</v>
      </c>
      <c r="C22513" s="33">
        <v>70000</v>
      </c>
      <c r="D22513" s="33" t="s">
        <v>7847</v>
      </c>
      <c r="E22513" t="str">
        <f t="shared" si="355"/>
        <v>&lt;$75K</v>
      </c>
    </row>
    <row r="22514" spans="1:5" x14ac:dyDescent="0.3">
      <c r="A22514" s="33" t="s">
        <v>125</v>
      </c>
      <c r="B22514" s="33" t="s">
        <v>53</v>
      </c>
      <c r="C22514" s="33">
        <v>125000</v>
      </c>
      <c r="D22514" s="33" t="s">
        <v>1173</v>
      </c>
      <c r="E22514" t="str">
        <f t="shared" si="355"/>
        <v>$100K-$125K</v>
      </c>
    </row>
    <row r="22515" spans="1:5" x14ac:dyDescent="0.3">
      <c r="A22515" s="33" t="s">
        <v>0</v>
      </c>
      <c r="B22515" s="33" t="s">
        <v>54</v>
      </c>
      <c r="C22515" s="33"/>
      <c r="D22515" s="33" t="s">
        <v>4712</v>
      </c>
      <c r="E22515" t="str">
        <f t="shared" si="355"/>
        <v>No Data</v>
      </c>
    </row>
    <row r="22516" spans="1:5" x14ac:dyDescent="0.3">
      <c r="A22516" s="33" t="s">
        <v>129</v>
      </c>
      <c r="B22516" s="33" t="s">
        <v>57</v>
      </c>
      <c r="C22516" s="33"/>
      <c r="D22516" s="33" t="s">
        <v>7171</v>
      </c>
      <c r="E22516" t="str">
        <f t="shared" si="355"/>
        <v>No Data</v>
      </c>
    </row>
    <row r="22517" spans="1:5" x14ac:dyDescent="0.3">
      <c r="A22517" s="33" t="s">
        <v>4</v>
      </c>
      <c r="B22517" s="33" t="s">
        <v>53</v>
      </c>
      <c r="C22517" s="33"/>
      <c r="D22517" s="33" t="s">
        <v>1435</v>
      </c>
      <c r="E22517" t="str">
        <f t="shared" si="355"/>
        <v>No Data</v>
      </c>
    </row>
    <row r="22518" spans="1:5" x14ac:dyDescent="0.3">
      <c r="A22518" s="33" t="s">
        <v>4</v>
      </c>
      <c r="B22518" s="33" t="s">
        <v>53</v>
      </c>
      <c r="C22518" s="33">
        <v>170500</v>
      </c>
      <c r="D22518" s="33" t="s">
        <v>5937</v>
      </c>
      <c r="E22518" t="str">
        <f t="shared" si="355"/>
        <v>$125K-$200K</v>
      </c>
    </row>
    <row r="22519" spans="1:5" x14ac:dyDescent="0.3">
      <c r="A22519" s="33" t="s">
        <v>2</v>
      </c>
      <c r="B22519" s="33" t="s">
        <v>53</v>
      </c>
      <c r="C22519" s="33">
        <v>81000</v>
      </c>
      <c r="D22519" s="33" t="s">
        <v>5405</v>
      </c>
      <c r="E22519" t="str">
        <f t="shared" si="355"/>
        <v>$75K-$100K</v>
      </c>
    </row>
    <row r="22520" spans="1:5" x14ac:dyDescent="0.3">
      <c r="A22520" s="33" t="s">
        <v>0</v>
      </c>
      <c r="B22520" s="33" t="s">
        <v>54</v>
      </c>
      <c r="C22520" s="33">
        <v>50000</v>
      </c>
      <c r="D22520" s="33" t="s">
        <v>7848</v>
      </c>
      <c r="E22520" t="str">
        <f t="shared" si="355"/>
        <v>&lt;$75K</v>
      </c>
    </row>
    <row r="22521" spans="1:5" x14ac:dyDescent="0.3">
      <c r="A22521" s="33" t="s">
        <v>2</v>
      </c>
      <c r="B22521" s="33" t="s">
        <v>53</v>
      </c>
      <c r="C22521" s="33">
        <v>85000</v>
      </c>
      <c r="D22521" s="33" t="s">
        <v>232</v>
      </c>
      <c r="E22521" t="str">
        <f t="shared" si="355"/>
        <v>$75K-$100K</v>
      </c>
    </row>
    <row r="22522" spans="1:5" x14ac:dyDescent="0.3">
      <c r="A22522" s="33" t="s">
        <v>4</v>
      </c>
      <c r="B22522" s="33" t="s">
        <v>53</v>
      </c>
      <c r="C22522" s="33"/>
      <c r="D22522" s="33" t="s">
        <v>7849</v>
      </c>
      <c r="E22522" t="str">
        <f t="shared" si="355"/>
        <v>No Data</v>
      </c>
    </row>
    <row r="22523" spans="1:5" x14ac:dyDescent="0.3">
      <c r="A22523" s="33" t="s">
        <v>0</v>
      </c>
      <c r="B22523" s="33" t="s">
        <v>53</v>
      </c>
      <c r="C22523" s="33">
        <v>103000</v>
      </c>
      <c r="D22523" s="33" t="s">
        <v>1811</v>
      </c>
      <c r="E22523" t="str">
        <f t="shared" si="355"/>
        <v>$100K-$125K</v>
      </c>
    </row>
    <row r="22524" spans="1:5" x14ac:dyDescent="0.3">
      <c r="A22524" s="33" t="s">
        <v>0</v>
      </c>
      <c r="B22524" s="33" t="s">
        <v>54</v>
      </c>
      <c r="C22524" s="33">
        <v>131000</v>
      </c>
      <c r="D22524" s="33" t="s">
        <v>7850</v>
      </c>
      <c r="E22524" t="str">
        <f t="shared" si="355"/>
        <v>$125K-$200K</v>
      </c>
    </row>
    <row r="22525" spans="1:5" x14ac:dyDescent="0.3">
      <c r="A22525" s="33" t="s">
        <v>126</v>
      </c>
      <c r="B22525" s="33" t="s">
        <v>53</v>
      </c>
      <c r="C22525" s="33">
        <v>173500</v>
      </c>
      <c r="D22525" s="33" t="s">
        <v>225</v>
      </c>
      <c r="E22525" t="str">
        <f t="shared" si="355"/>
        <v>$125K-$200K</v>
      </c>
    </row>
    <row r="22526" spans="1:5" x14ac:dyDescent="0.3">
      <c r="A22526" s="33" t="s">
        <v>4</v>
      </c>
      <c r="B22526" s="33" t="s">
        <v>54</v>
      </c>
      <c r="C22526" s="33"/>
      <c r="D22526" s="33" t="s">
        <v>7851</v>
      </c>
      <c r="E22526" t="str">
        <f t="shared" si="355"/>
        <v>No Data</v>
      </c>
    </row>
    <row r="22527" spans="1:5" x14ac:dyDescent="0.3">
      <c r="A22527" s="33" t="s">
        <v>0</v>
      </c>
      <c r="B22527" s="33" t="s">
        <v>53</v>
      </c>
      <c r="C22527" s="33">
        <v>132500</v>
      </c>
      <c r="D22527" s="33" t="s">
        <v>6175</v>
      </c>
      <c r="E22527" t="str">
        <f t="shared" si="355"/>
        <v>$125K-$200K</v>
      </c>
    </row>
    <row r="22528" spans="1:5" x14ac:dyDescent="0.3">
      <c r="A22528" s="33" t="s">
        <v>2</v>
      </c>
      <c r="B22528" s="33" t="s">
        <v>53</v>
      </c>
      <c r="C22528" s="33">
        <v>90000</v>
      </c>
      <c r="D22528" s="33" t="s">
        <v>2473</v>
      </c>
      <c r="E22528" t="str">
        <f t="shared" si="355"/>
        <v>$75K-$100K</v>
      </c>
    </row>
    <row r="22529" spans="1:5" x14ac:dyDescent="0.3">
      <c r="A22529" s="33" t="s">
        <v>4</v>
      </c>
      <c r="B22529" s="33" t="s">
        <v>81</v>
      </c>
      <c r="C22529" s="33">
        <v>90000</v>
      </c>
      <c r="D22529" s="33" t="s">
        <v>7852</v>
      </c>
      <c r="E22529" t="str">
        <f t="shared" si="355"/>
        <v>$75K-$100K</v>
      </c>
    </row>
    <row r="22530" spans="1:5" x14ac:dyDescent="0.3">
      <c r="A22530" s="33" t="s">
        <v>125</v>
      </c>
      <c r="B22530" s="33" t="s">
        <v>94</v>
      </c>
      <c r="C22530" s="33">
        <v>118640</v>
      </c>
      <c r="D22530" s="33" t="s">
        <v>3793</v>
      </c>
      <c r="E22530" t="str">
        <f t="shared" si="355"/>
        <v>$100K-$125K</v>
      </c>
    </row>
    <row r="22531" spans="1:5" x14ac:dyDescent="0.3">
      <c r="A22531" s="33" t="s">
        <v>2</v>
      </c>
      <c r="B22531" s="33" t="s">
        <v>53</v>
      </c>
      <c r="C22531" s="33"/>
      <c r="D22531" s="33" t="s">
        <v>268</v>
      </c>
      <c r="E22531" t="str">
        <f t="shared" ref="E22531:E22594" si="356">_xlfn.XLOOKUP(C22531,$H$16:$H$21,$G$16:$G$21,,1)</f>
        <v>No Data</v>
      </c>
    </row>
    <row r="22532" spans="1:5" x14ac:dyDescent="0.3">
      <c r="A22532" s="33" t="s">
        <v>2</v>
      </c>
      <c r="B22532" s="33" t="s">
        <v>53</v>
      </c>
      <c r="C22532" s="33">
        <v>83500</v>
      </c>
      <c r="D22532" s="33" t="s">
        <v>7853</v>
      </c>
      <c r="E22532" t="str">
        <f t="shared" si="356"/>
        <v>$75K-$100K</v>
      </c>
    </row>
    <row r="22533" spans="1:5" x14ac:dyDescent="0.3">
      <c r="A22533" s="33" t="s">
        <v>2</v>
      </c>
      <c r="B22533" s="33" t="s">
        <v>53</v>
      </c>
      <c r="C22533" s="33"/>
      <c r="D22533" s="33" t="s">
        <v>1378</v>
      </c>
      <c r="E22533" t="str">
        <f t="shared" si="356"/>
        <v>No Data</v>
      </c>
    </row>
    <row r="22534" spans="1:5" x14ac:dyDescent="0.3">
      <c r="A22534" s="33" t="s">
        <v>0</v>
      </c>
      <c r="B22534" s="33" t="s">
        <v>53</v>
      </c>
      <c r="C22534" s="33"/>
      <c r="D22534" s="33" t="s">
        <v>268</v>
      </c>
      <c r="E22534" t="str">
        <f t="shared" si="356"/>
        <v>No Data</v>
      </c>
    </row>
    <row r="22535" spans="1:5" x14ac:dyDescent="0.3">
      <c r="A22535" s="33" t="s">
        <v>126</v>
      </c>
      <c r="B22535" s="33" t="s">
        <v>72</v>
      </c>
      <c r="C22535" s="33">
        <v>125000</v>
      </c>
      <c r="D22535" s="33" t="s">
        <v>3080</v>
      </c>
      <c r="E22535" t="str">
        <f t="shared" si="356"/>
        <v>$100K-$125K</v>
      </c>
    </row>
    <row r="22536" spans="1:5" x14ac:dyDescent="0.3">
      <c r="A22536" s="33" t="s">
        <v>4</v>
      </c>
      <c r="B22536" s="33" t="s">
        <v>54</v>
      </c>
      <c r="C22536" s="33">
        <v>86500</v>
      </c>
      <c r="D22536" s="33" t="s">
        <v>7854</v>
      </c>
      <c r="E22536" t="str">
        <f t="shared" si="356"/>
        <v>$75K-$100K</v>
      </c>
    </row>
    <row r="22537" spans="1:5" x14ac:dyDescent="0.3">
      <c r="A22537" s="33" t="s">
        <v>0</v>
      </c>
      <c r="B22537" s="33" t="s">
        <v>54</v>
      </c>
      <c r="C22537" s="33">
        <v>122220</v>
      </c>
      <c r="D22537" s="33" t="s">
        <v>4549</v>
      </c>
      <c r="E22537" t="str">
        <f t="shared" si="356"/>
        <v>$100K-$125K</v>
      </c>
    </row>
    <row r="22538" spans="1:5" x14ac:dyDescent="0.3">
      <c r="A22538" s="33" t="s">
        <v>2</v>
      </c>
      <c r="B22538" s="33" t="s">
        <v>53</v>
      </c>
      <c r="C22538" s="33">
        <v>95000</v>
      </c>
      <c r="D22538" s="33" t="s">
        <v>265</v>
      </c>
      <c r="E22538" t="str">
        <f t="shared" si="356"/>
        <v>$75K-$100K</v>
      </c>
    </row>
    <row r="22539" spans="1:5" x14ac:dyDescent="0.3">
      <c r="A22539" s="33" t="s">
        <v>2</v>
      </c>
      <c r="B22539" s="33" t="s">
        <v>104</v>
      </c>
      <c r="C22539" s="33">
        <v>111202</v>
      </c>
      <c r="D22539" s="33" t="s">
        <v>2410</v>
      </c>
      <c r="E22539" t="str">
        <f t="shared" si="356"/>
        <v>$100K-$125K</v>
      </c>
    </row>
    <row r="22540" spans="1:5" x14ac:dyDescent="0.3">
      <c r="A22540" s="33" t="s">
        <v>0</v>
      </c>
      <c r="B22540" s="33" t="s">
        <v>53</v>
      </c>
      <c r="C22540" s="33">
        <v>114871.5</v>
      </c>
      <c r="D22540" s="33" t="s">
        <v>5455</v>
      </c>
      <c r="E22540" t="str">
        <f t="shared" si="356"/>
        <v>$100K-$125K</v>
      </c>
    </row>
    <row r="22541" spans="1:5" x14ac:dyDescent="0.3">
      <c r="A22541" s="33" t="s">
        <v>128</v>
      </c>
      <c r="B22541" s="33" t="s">
        <v>53</v>
      </c>
      <c r="C22541" s="33">
        <v>185000</v>
      </c>
      <c r="D22541" s="33" t="s">
        <v>7855</v>
      </c>
      <c r="E22541" t="str">
        <f t="shared" si="356"/>
        <v>$125K-$200K</v>
      </c>
    </row>
    <row r="22542" spans="1:5" x14ac:dyDescent="0.3">
      <c r="A22542" s="33" t="s">
        <v>2</v>
      </c>
      <c r="B22542" s="33" t="s">
        <v>53</v>
      </c>
      <c r="C22542" s="33">
        <v>44000</v>
      </c>
      <c r="D22542" s="33" t="s">
        <v>6858</v>
      </c>
      <c r="E22542" t="str">
        <f t="shared" si="356"/>
        <v>&lt;$75K</v>
      </c>
    </row>
    <row r="22543" spans="1:5" x14ac:dyDescent="0.3">
      <c r="A22543" s="33" t="s">
        <v>128</v>
      </c>
      <c r="B22543" s="33" t="s">
        <v>53</v>
      </c>
      <c r="C22543" s="33">
        <v>167760</v>
      </c>
      <c r="D22543" s="33" t="s">
        <v>849</v>
      </c>
      <c r="E22543" t="str">
        <f t="shared" si="356"/>
        <v>$125K-$200K</v>
      </c>
    </row>
    <row r="22544" spans="1:5" x14ac:dyDescent="0.3">
      <c r="A22544" s="33" t="s">
        <v>2</v>
      </c>
      <c r="B22544" s="33" t="s">
        <v>53</v>
      </c>
      <c r="C22544" s="33"/>
      <c r="D22544" s="33" t="s">
        <v>4012</v>
      </c>
      <c r="E22544" t="str">
        <f t="shared" si="356"/>
        <v>No Data</v>
      </c>
    </row>
    <row r="22545" spans="1:5" x14ac:dyDescent="0.3">
      <c r="A22545" s="33" t="s">
        <v>4</v>
      </c>
      <c r="B22545" s="33" t="s">
        <v>53</v>
      </c>
      <c r="C22545" s="33">
        <v>90000</v>
      </c>
      <c r="D22545" s="33" t="s">
        <v>234</v>
      </c>
      <c r="E22545" t="str">
        <f t="shared" si="356"/>
        <v>$75K-$100K</v>
      </c>
    </row>
    <row r="22546" spans="1:5" x14ac:dyDescent="0.3">
      <c r="A22546" s="33" t="s">
        <v>4</v>
      </c>
      <c r="B22546" s="33" t="s">
        <v>79</v>
      </c>
      <c r="C22546" s="33">
        <v>146500</v>
      </c>
      <c r="D22546" s="33" t="s">
        <v>211</v>
      </c>
      <c r="E22546" t="str">
        <f t="shared" si="356"/>
        <v>$125K-$200K</v>
      </c>
    </row>
    <row r="22547" spans="1:5" x14ac:dyDescent="0.3">
      <c r="A22547" s="33" t="s">
        <v>128</v>
      </c>
      <c r="B22547" s="33" t="s">
        <v>54</v>
      </c>
      <c r="C22547" s="33">
        <v>154000</v>
      </c>
      <c r="D22547" s="33" t="s">
        <v>7856</v>
      </c>
      <c r="E22547" t="str">
        <f t="shared" si="356"/>
        <v>$125K-$200K</v>
      </c>
    </row>
    <row r="22548" spans="1:5" x14ac:dyDescent="0.3">
      <c r="A22548" s="33" t="s">
        <v>0</v>
      </c>
      <c r="B22548" s="33" t="s">
        <v>53</v>
      </c>
      <c r="C22548" s="33">
        <v>140062.5</v>
      </c>
      <c r="D22548" s="33" t="s">
        <v>1162</v>
      </c>
      <c r="E22548" t="str">
        <f t="shared" si="356"/>
        <v>$125K-$200K</v>
      </c>
    </row>
    <row r="22549" spans="1:5" x14ac:dyDescent="0.3">
      <c r="A22549" s="33" t="s">
        <v>2</v>
      </c>
      <c r="B22549" s="33" t="s">
        <v>53</v>
      </c>
      <c r="C22549" s="33"/>
      <c r="D22549" s="33" t="s">
        <v>249</v>
      </c>
      <c r="E22549" t="str">
        <f t="shared" si="356"/>
        <v>No Data</v>
      </c>
    </row>
    <row r="22550" spans="1:5" x14ac:dyDescent="0.3">
      <c r="A22550" s="33" t="s">
        <v>0</v>
      </c>
      <c r="B22550" s="33" t="s">
        <v>54</v>
      </c>
      <c r="C22550" s="33">
        <v>152500</v>
      </c>
      <c r="D22550" s="33" t="s">
        <v>230</v>
      </c>
      <c r="E22550" t="str">
        <f t="shared" si="356"/>
        <v>$125K-$200K</v>
      </c>
    </row>
    <row r="22551" spans="1:5" x14ac:dyDescent="0.3">
      <c r="A22551" s="33" t="s">
        <v>126</v>
      </c>
      <c r="B22551" s="33" t="s">
        <v>81</v>
      </c>
      <c r="C22551" s="33">
        <v>100000</v>
      </c>
      <c r="D22551" s="33" t="s">
        <v>2659</v>
      </c>
      <c r="E22551" t="str">
        <f t="shared" si="356"/>
        <v>$75K-$100K</v>
      </c>
    </row>
    <row r="22552" spans="1:5" x14ac:dyDescent="0.3">
      <c r="A22552" s="33" t="s">
        <v>4</v>
      </c>
      <c r="B22552" s="33" t="s">
        <v>70</v>
      </c>
      <c r="C22552" s="33">
        <v>45000</v>
      </c>
      <c r="D22552" s="33" t="s">
        <v>1706</v>
      </c>
      <c r="E22552" t="str">
        <f t="shared" si="356"/>
        <v>&lt;$75K</v>
      </c>
    </row>
    <row r="22553" spans="1:5" x14ac:dyDescent="0.3">
      <c r="A22553" s="33" t="s">
        <v>0</v>
      </c>
      <c r="B22553" s="33" t="s">
        <v>54</v>
      </c>
      <c r="C22553" s="33"/>
      <c r="D22553" s="33" t="s">
        <v>258</v>
      </c>
      <c r="E22553" t="str">
        <f t="shared" si="356"/>
        <v>No Data</v>
      </c>
    </row>
    <row r="22554" spans="1:5" x14ac:dyDescent="0.3">
      <c r="A22554" s="33" t="s">
        <v>0</v>
      </c>
      <c r="B22554" s="33" t="s">
        <v>54</v>
      </c>
      <c r="C22554" s="33">
        <v>229500</v>
      </c>
      <c r="D22554" s="33" t="s">
        <v>5401</v>
      </c>
      <c r="E22554" t="str">
        <f t="shared" si="356"/>
        <v>&gt;$200K</v>
      </c>
    </row>
    <row r="22555" spans="1:5" x14ac:dyDescent="0.3">
      <c r="A22555" s="33" t="s">
        <v>0</v>
      </c>
      <c r="B22555" s="33" t="s">
        <v>99</v>
      </c>
      <c r="C22555" s="33">
        <v>177283</v>
      </c>
      <c r="D22555" s="33" t="s">
        <v>1958</v>
      </c>
      <c r="E22555" t="str">
        <f t="shared" si="356"/>
        <v>$125K-$200K</v>
      </c>
    </row>
    <row r="22556" spans="1:5" x14ac:dyDescent="0.3">
      <c r="A22556" s="33" t="s">
        <v>2</v>
      </c>
      <c r="B22556" s="33" t="s">
        <v>88</v>
      </c>
      <c r="C22556" s="33">
        <v>163782</v>
      </c>
      <c r="D22556" s="33" t="s">
        <v>7857</v>
      </c>
      <c r="E22556" t="str">
        <f t="shared" si="356"/>
        <v>$125K-$200K</v>
      </c>
    </row>
    <row r="22557" spans="1:5" x14ac:dyDescent="0.3">
      <c r="A22557" s="33" t="s">
        <v>129</v>
      </c>
      <c r="B22557" s="33" t="s">
        <v>54</v>
      </c>
      <c r="C22557" s="33">
        <v>95000</v>
      </c>
      <c r="D22557" s="33" t="s">
        <v>265</v>
      </c>
      <c r="E22557" t="str">
        <f t="shared" si="356"/>
        <v>$75K-$100K</v>
      </c>
    </row>
    <row r="22558" spans="1:5" x14ac:dyDescent="0.3">
      <c r="A22558" s="33" t="s">
        <v>125</v>
      </c>
      <c r="B22558" s="33" t="s">
        <v>100</v>
      </c>
      <c r="C22558" s="33">
        <v>111175</v>
      </c>
      <c r="D22558" s="33" t="s">
        <v>3509</v>
      </c>
      <c r="E22558" t="str">
        <f t="shared" si="356"/>
        <v>$100K-$125K</v>
      </c>
    </row>
    <row r="22559" spans="1:5" x14ac:dyDescent="0.3">
      <c r="A22559" s="33" t="s">
        <v>2</v>
      </c>
      <c r="B22559" s="33" t="s">
        <v>53</v>
      </c>
      <c r="C22559" s="33"/>
      <c r="D22559" s="33" t="s">
        <v>7858</v>
      </c>
      <c r="E22559" t="str">
        <f t="shared" si="356"/>
        <v>No Data</v>
      </c>
    </row>
    <row r="22560" spans="1:5" x14ac:dyDescent="0.3">
      <c r="A22560" s="33" t="s">
        <v>0</v>
      </c>
      <c r="B22560" s="33" t="s">
        <v>53</v>
      </c>
      <c r="C22560" s="33"/>
      <c r="D22560" s="33" t="s">
        <v>232</v>
      </c>
      <c r="E22560" t="str">
        <f t="shared" si="356"/>
        <v>No Data</v>
      </c>
    </row>
    <row r="22561" spans="1:5" x14ac:dyDescent="0.3">
      <c r="A22561" s="33" t="s">
        <v>128</v>
      </c>
      <c r="B22561" s="33" t="s">
        <v>54</v>
      </c>
      <c r="C22561" s="33"/>
      <c r="D22561" s="33" t="s">
        <v>234</v>
      </c>
      <c r="E22561" t="str">
        <f t="shared" si="356"/>
        <v>No Data</v>
      </c>
    </row>
    <row r="22562" spans="1:5" x14ac:dyDescent="0.3">
      <c r="A22562" s="33" t="s">
        <v>4</v>
      </c>
      <c r="B22562" s="33" t="s">
        <v>53</v>
      </c>
      <c r="C22562" s="33">
        <v>90000</v>
      </c>
      <c r="D22562" s="33" t="s">
        <v>1982</v>
      </c>
      <c r="E22562" t="str">
        <f t="shared" si="356"/>
        <v>$75K-$100K</v>
      </c>
    </row>
    <row r="22563" spans="1:5" x14ac:dyDescent="0.3">
      <c r="A22563" s="33" t="s">
        <v>2</v>
      </c>
      <c r="B22563" s="33" t="s">
        <v>53</v>
      </c>
      <c r="C22563" s="33">
        <v>130000</v>
      </c>
      <c r="D22563" s="33" t="s">
        <v>1255</v>
      </c>
      <c r="E22563" t="str">
        <f t="shared" si="356"/>
        <v>$125K-$200K</v>
      </c>
    </row>
    <row r="22564" spans="1:5" x14ac:dyDescent="0.3">
      <c r="A22564" s="33" t="s">
        <v>125</v>
      </c>
      <c r="B22564" s="33" t="s">
        <v>53</v>
      </c>
      <c r="C22564" s="33">
        <v>100000</v>
      </c>
      <c r="D22564" s="33" t="s">
        <v>611</v>
      </c>
      <c r="E22564" t="str">
        <f t="shared" si="356"/>
        <v>$75K-$100K</v>
      </c>
    </row>
    <row r="22565" spans="1:5" x14ac:dyDescent="0.3">
      <c r="A22565" s="33" t="s">
        <v>0</v>
      </c>
      <c r="B22565" s="33" t="s">
        <v>53</v>
      </c>
      <c r="C22565" s="33"/>
      <c r="D22565" s="33" t="s">
        <v>218</v>
      </c>
      <c r="E22565" t="str">
        <f t="shared" si="356"/>
        <v>No Data</v>
      </c>
    </row>
    <row r="22566" spans="1:5" x14ac:dyDescent="0.3">
      <c r="A22566" s="33" t="s">
        <v>0</v>
      </c>
      <c r="B22566" s="33" t="s">
        <v>53</v>
      </c>
      <c r="C22566" s="33"/>
      <c r="D22566" s="33" t="s">
        <v>7859</v>
      </c>
      <c r="E22566" t="str">
        <f t="shared" si="356"/>
        <v>No Data</v>
      </c>
    </row>
    <row r="22567" spans="1:5" x14ac:dyDescent="0.3">
      <c r="A22567" s="33" t="s">
        <v>4</v>
      </c>
      <c r="B22567" s="33" t="s">
        <v>53</v>
      </c>
      <c r="C22567" s="33">
        <v>125000</v>
      </c>
      <c r="D22567" s="33" t="s">
        <v>480</v>
      </c>
      <c r="E22567" t="str">
        <f t="shared" si="356"/>
        <v>$100K-$125K</v>
      </c>
    </row>
    <row r="22568" spans="1:5" x14ac:dyDescent="0.3">
      <c r="A22568" s="33" t="s">
        <v>4</v>
      </c>
      <c r="B22568" s="33" t="s">
        <v>53</v>
      </c>
      <c r="C22568" s="33">
        <v>90000</v>
      </c>
      <c r="D22568" s="33" t="s">
        <v>268</v>
      </c>
      <c r="E22568" t="str">
        <f t="shared" si="356"/>
        <v>$75K-$100K</v>
      </c>
    </row>
    <row r="22569" spans="1:5" x14ac:dyDescent="0.3">
      <c r="A22569" s="33" t="s">
        <v>4</v>
      </c>
      <c r="B22569" s="33" t="s">
        <v>53</v>
      </c>
      <c r="C22569" s="33">
        <v>117500</v>
      </c>
      <c r="D22569" s="33" t="s">
        <v>232</v>
      </c>
      <c r="E22569" t="str">
        <f t="shared" si="356"/>
        <v>$100K-$125K</v>
      </c>
    </row>
    <row r="22570" spans="1:5" x14ac:dyDescent="0.3">
      <c r="A22570" s="33" t="s">
        <v>2</v>
      </c>
      <c r="B22570" s="33" t="s">
        <v>53</v>
      </c>
      <c r="C22570" s="33"/>
      <c r="D22570" s="33" t="s">
        <v>7860</v>
      </c>
      <c r="E22570" t="str">
        <f t="shared" si="356"/>
        <v>No Data</v>
      </c>
    </row>
    <row r="22571" spans="1:5" x14ac:dyDescent="0.3">
      <c r="A22571" s="33" t="s">
        <v>0</v>
      </c>
      <c r="B22571" s="33" t="s">
        <v>53</v>
      </c>
      <c r="C22571" s="33">
        <v>100000</v>
      </c>
      <c r="D22571" s="33" t="s">
        <v>1089</v>
      </c>
      <c r="E22571" t="str">
        <f t="shared" si="356"/>
        <v>$75K-$100K</v>
      </c>
    </row>
    <row r="22572" spans="1:5" x14ac:dyDescent="0.3">
      <c r="A22572" s="33" t="s">
        <v>2</v>
      </c>
      <c r="B22572" s="33" t="s">
        <v>54</v>
      </c>
      <c r="C22572" s="33">
        <v>57140</v>
      </c>
      <c r="D22572" s="33" t="s">
        <v>3991</v>
      </c>
      <c r="E22572" t="str">
        <f t="shared" si="356"/>
        <v>&lt;$75K</v>
      </c>
    </row>
    <row r="22573" spans="1:5" x14ac:dyDescent="0.3">
      <c r="A22573" s="33" t="s">
        <v>129</v>
      </c>
      <c r="B22573" s="33" t="s">
        <v>53</v>
      </c>
      <c r="C22573" s="33"/>
      <c r="D22573" s="33" t="s">
        <v>7861</v>
      </c>
      <c r="E22573" t="str">
        <f t="shared" si="356"/>
        <v>No Data</v>
      </c>
    </row>
    <row r="22574" spans="1:5" x14ac:dyDescent="0.3">
      <c r="A22574" s="33" t="s">
        <v>0</v>
      </c>
      <c r="B22574" s="33" t="s">
        <v>54</v>
      </c>
      <c r="C22574" s="33"/>
      <c r="D22574" s="33" t="s">
        <v>479</v>
      </c>
      <c r="E22574" t="str">
        <f t="shared" si="356"/>
        <v>No Data</v>
      </c>
    </row>
    <row r="22575" spans="1:5" x14ac:dyDescent="0.3">
      <c r="A22575" s="33" t="s">
        <v>4</v>
      </c>
      <c r="B22575" s="33" t="s">
        <v>53</v>
      </c>
      <c r="C22575" s="33">
        <v>110000</v>
      </c>
      <c r="D22575" s="33" t="s">
        <v>7862</v>
      </c>
      <c r="E22575" t="str">
        <f t="shared" si="356"/>
        <v>$100K-$125K</v>
      </c>
    </row>
    <row r="22576" spans="1:5" x14ac:dyDescent="0.3">
      <c r="A22576" s="33" t="s">
        <v>0</v>
      </c>
      <c r="B22576" s="33" t="s">
        <v>54</v>
      </c>
      <c r="C22576" s="33">
        <v>105000</v>
      </c>
      <c r="D22576" s="33" t="s">
        <v>457</v>
      </c>
      <c r="E22576" t="str">
        <f t="shared" si="356"/>
        <v>$100K-$125K</v>
      </c>
    </row>
    <row r="22577" spans="1:5" x14ac:dyDescent="0.3">
      <c r="A22577" s="33" t="s">
        <v>126</v>
      </c>
      <c r="B22577" s="33" t="s">
        <v>53</v>
      </c>
      <c r="C22577" s="33">
        <v>115000</v>
      </c>
      <c r="D22577" s="33" t="s">
        <v>6511</v>
      </c>
      <c r="E22577" t="str">
        <f t="shared" si="356"/>
        <v>$100K-$125K</v>
      </c>
    </row>
    <row r="22578" spans="1:5" x14ac:dyDescent="0.3">
      <c r="A22578" s="33" t="s">
        <v>2</v>
      </c>
      <c r="B22578" s="33" t="s">
        <v>53</v>
      </c>
      <c r="C22578" s="33">
        <v>81000</v>
      </c>
      <c r="D22578" s="33" t="s">
        <v>7863</v>
      </c>
      <c r="E22578" t="str">
        <f t="shared" si="356"/>
        <v>$75K-$100K</v>
      </c>
    </row>
    <row r="22579" spans="1:5" x14ac:dyDescent="0.3">
      <c r="A22579" s="33" t="s">
        <v>2</v>
      </c>
      <c r="B22579" s="33" t="s">
        <v>53</v>
      </c>
      <c r="C22579" s="33"/>
      <c r="D22579" s="33" t="s">
        <v>3243</v>
      </c>
      <c r="E22579" t="str">
        <f t="shared" si="356"/>
        <v>No Data</v>
      </c>
    </row>
    <row r="22580" spans="1:5" x14ac:dyDescent="0.3">
      <c r="A22580" s="33" t="s">
        <v>2</v>
      </c>
      <c r="B22580" s="33" t="s">
        <v>53</v>
      </c>
      <c r="C22580" s="33">
        <v>60000</v>
      </c>
      <c r="D22580" s="33" t="s">
        <v>4663</v>
      </c>
      <c r="E22580" t="str">
        <f t="shared" si="356"/>
        <v>&lt;$75K</v>
      </c>
    </row>
    <row r="22581" spans="1:5" x14ac:dyDescent="0.3">
      <c r="A22581" s="33" t="s">
        <v>0</v>
      </c>
      <c r="B22581" s="33" t="s">
        <v>53</v>
      </c>
      <c r="C22581" s="33">
        <v>90000</v>
      </c>
      <c r="D22581" s="33" t="s">
        <v>7864</v>
      </c>
      <c r="E22581" t="str">
        <f t="shared" si="356"/>
        <v>$75K-$100K</v>
      </c>
    </row>
    <row r="22582" spans="1:5" x14ac:dyDescent="0.3">
      <c r="A22582" s="33" t="s">
        <v>4</v>
      </c>
      <c r="B22582" s="33" t="s">
        <v>53</v>
      </c>
      <c r="C22582" s="33"/>
      <c r="D22582" s="33" t="s">
        <v>1545</v>
      </c>
      <c r="E22582" t="str">
        <f t="shared" si="356"/>
        <v>No Data</v>
      </c>
    </row>
    <row r="22583" spans="1:5" x14ac:dyDescent="0.3">
      <c r="A22583" s="33" t="s">
        <v>0</v>
      </c>
      <c r="B22583" s="33" t="s">
        <v>53</v>
      </c>
      <c r="C22583" s="33"/>
      <c r="D22583" s="33" t="s">
        <v>2030</v>
      </c>
      <c r="E22583" t="str">
        <f t="shared" si="356"/>
        <v>No Data</v>
      </c>
    </row>
    <row r="22584" spans="1:5" x14ac:dyDescent="0.3">
      <c r="A22584" s="33" t="s">
        <v>4</v>
      </c>
      <c r="B22584" s="33" t="s">
        <v>53</v>
      </c>
      <c r="C22584" s="33"/>
      <c r="D22584" s="33" t="s">
        <v>2798</v>
      </c>
      <c r="E22584" t="str">
        <f t="shared" si="356"/>
        <v>No Data</v>
      </c>
    </row>
    <row r="22585" spans="1:5" x14ac:dyDescent="0.3">
      <c r="A22585" s="33" t="s">
        <v>2</v>
      </c>
      <c r="B22585" s="33" t="s">
        <v>53</v>
      </c>
      <c r="C22585" s="33">
        <v>110000</v>
      </c>
      <c r="D22585" s="33" t="s">
        <v>1332</v>
      </c>
      <c r="E22585" t="str">
        <f t="shared" si="356"/>
        <v>$100K-$125K</v>
      </c>
    </row>
    <row r="22586" spans="1:5" x14ac:dyDescent="0.3">
      <c r="A22586" s="33" t="s">
        <v>2</v>
      </c>
      <c r="B22586" s="33" t="s">
        <v>53</v>
      </c>
      <c r="C22586" s="33"/>
      <c r="D22586" s="33" t="s">
        <v>1451</v>
      </c>
      <c r="E22586" t="str">
        <f t="shared" si="356"/>
        <v>No Data</v>
      </c>
    </row>
    <row r="22587" spans="1:5" x14ac:dyDescent="0.3">
      <c r="A22587" s="33" t="s">
        <v>2</v>
      </c>
      <c r="B22587" s="33" t="s">
        <v>53</v>
      </c>
      <c r="C22587" s="33">
        <v>109350</v>
      </c>
      <c r="D22587" s="33" t="s">
        <v>1380</v>
      </c>
      <c r="E22587" t="str">
        <f t="shared" si="356"/>
        <v>$100K-$125K</v>
      </c>
    </row>
    <row r="22588" spans="1:5" x14ac:dyDescent="0.3">
      <c r="A22588" s="33" t="s">
        <v>129</v>
      </c>
      <c r="B22588" s="33" t="s">
        <v>53</v>
      </c>
      <c r="C22588" s="33"/>
      <c r="D22588" s="33" t="s">
        <v>268</v>
      </c>
      <c r="E22588" t="str">
        <f t="shared" si="356"/>
        <v>No Data</v>
      </c>
    </row>
    <row r="22589" spans="1:5" x14ac:dyDescent="0.3">
      <c r="A22589" s="33" t="s">
        <v>2</v>
      </c>
      <c r="B22589" s="33" t="s">
        <v>53</v>
      </c>
      <c r="C22589" s="33">
        <v>50000</v>
      </c>
      <c r="D22589" s="33" t="s">
        <v>7865</v>
      </c>
      <c r="E22589" t="str">
        <f t="shared" si="356"/>
        <v>&lt;$75K</v>
      </c>
    </row>
    <row r="22590" spans="1:5" x14ac:dyDescent="0.3">
      <c r="A22590" s="33" t="s">
        <v>2</v>
      </c>
      <c r="B22590" s="33" t="s">
        <v>53</v>
      </c>
      <c r="C22590" s="33">
        <v>66053</v>
      </c>
      <c r="D22590" s="33" t="s">
        <v>4467</v>
      </c>
      <c r="E22590" t="str">
        <f t="shared" si="356"/>
        <v>&lt;$75K</v>
      </c>
    </row>
    <row r="22591" spans="1:5" x14ac:dyDescent="0.3">
      <c r="A22591" s="33" t="s">
        <v>0</v>
      </c>
      <c r="B22591" s="33" t="s">
        <v>53</v>
      </c>
      <c r="C22591" s="33">
        <v>102500</v>
      </c>
      <c r="D22591" s="33" t="s">
        <v>7866</v>
      </c>
      <c r="E22591" t="str">
        <f t="shared" si="356"/>
        <v>$100K-$125K</v>
      </c>
    </row>
    <row r="22592" spans="1:5" x14ac:dyDescent="0.3">
      <c r="A22592" s="33" t="s">
        <v>126</v>
      </c>
      <c r="B22592" s="33" t="s">
        <v>53</v>
      </c>
      <c r="C22592" s="33"/>
      <c r="D22592" s="33" t="s">
        <v>1712</v>
      </c>
      <c r="E22592" t="str">
        <f t="shared" si="356"/>
        <v>No Data</v>
      </c>
    </row>
    <row r="22593" spans="1:5" x14ac:dyDescent="0.3">
      <c r="A22593" s="33" t="s">
        <v>4</v>
      </c>
      <c r="B22593" s="33" t="s">
        <v>53</v>
      </c>
      <c r="C22593" s="33">
        <v>210000</v>
      </c>
      <c r="D22593" s="33" t="s">
        <v>2661</v>
      </c>
      <c r="E22593" t="str">
        <f t="shared" si="356"/>
        <v>&gt;$200K</v>
      </c>
    </row>
    <row r="22594" spans="1:5" x14ac:dyDescent="0.3">
      <c r="A22594" s="33" t="s">
        <v>4</v>
      </c>
      <c r="B22594" s="33" t="s">
        <v>99</v>
      </c>
      <c r="C22594" s="33"/>
      <c r="D22594" s="33" t="s">
        <v>366</v>
      </c>
      <c r="E22594" t="str">
        <f t="shared" si="356"/>
        <v>No Data</v>
      </c>
    </row>
    <row r="22595" spans="1:5" x14ac:dyDescent="0.3">
      <c r="A22595" s="33" t="s">
        <v>129</v>
      </c>
      <c r="B22595" s="33" t="s">
        <v>97</v>
      </c>
      <c r="C22595" s="33">
        <v>44418.5</v>
      </c>
      <c r="D22595" s="33" t="s">
        <v>3996</v>
      </c>
      <c r="E22595" t="str">
        <f t="shared" ref="E22595:E22658" si="357">_xlfn.XLOOKUP(C22595,$H$16:$H$21,$G$16:$G$21,,1)</f>
        <v>&lt;$75K</v>
      </c>
    </row>
    <row r="22596" spans="1:5" x14ac:dyDescent="0.3">
      <c r="A22596" s="33" t="s">
        <v>4</v>
      </c>
      <c r="B22596" s="33" t="s">
        <v>53</v>
      </c>
      <c r="C22596" s="33">
        <v>107500</v>
      </c>
      <c r="D22596" s="33" t="s">
        <v>7867</v>
      </c>
      <c r="E22596" t="str">
        <f t="shared" si="357"/>
        <v>$100K-$125K</v>
      </c>
    </row>
    <row r="22597" spans="1:5" x14ac:dyDescent="0.3">
      <c r="A22597" s="33" t="s">
        <v>0</v>
      </c>
      <c r="B22597" s="33" t="s">
        <v>54</v>
      </c>
      <c r="C22597" s="33"/>
      <c r="D22597" s="33" t="s">
        <v>965</v>
      </c>
      <c r="E22597" t="str">
        <f t="shared" si="357"/>
        <v>No Data</v>
      </c>
    </row>
    <row r="22598" spans="1:5" x14ac:dyDescent="0.3">
      <c r="A22598" s="33" t="s">
        <v>2</v>
      </c>
      <c r="B22598" s="33" t="s">
        <v>53</v>
      </c>
      <c r="C22598" s="33">
        <v>46000</v>
      </c>
      <c r="D22598" s="33" t="s">
        <v>4705</v>
      </c>
      <c r="E22598" t="str">
        <f t="shared" si="357"/>
        <v>&lt;$75K</v>
      </c>
    </row>
    <row r="22599" spans="1:5" x14ac:dyDescent="0.3">
      <c r="A22599" s="33" t="s">
        <v>0</v>
      </c>
      <c r="B22599" s="33" t="s">
        <v>53</v>
      </c>
      <c r="C22599" s="33"/>
      <c r="D22599" s="33" t="s">
        <v>1322</v>
      </c>
      <c r="E22599" t="str">
        <f t="shared" si="357"/>
        <v>No Data</v>
      </c>
    </row>
    <row r="22600" spans="1:5" x14ac:dyDescent="0.3">
      <c r="A22600" s="33" t="s">
        <v>0</v>
      </c>
      <c r="B22600" s="33" t="s">
        <v>53</v>
      </c>
      <c r="C22600" s="33"/>
      <c r="D22600" s="33" t="s">
        <v>258</v>
      </c>
      <c r="E22600" t="str">
        <f t="shared" si="357"/>
        <v>No Data</v>
      </c>
    </row>
    <row r="22601" spans="1:5" x14ac:dyDescent="0.3">
      <c r="A22601" s="33" t="s">
        <v>52</v>
      </c>
      <c r="B22601" s="33" t="s">
        <v>53</v>
      </c>
      <c r="C22601" s="33">
        <v>75000</v>
      </c>
      <c r="D22601" s="33" t="s">
        <v>530</v>
      </c>
      <c r="E22601" t="str">
        <f t="shared" si="357"/>
        <v>&lt;$75K</v>
      </c>
    </row>
    <row r="22602" spans="1:5" x14ac:dyDescent="0.3">
      <c r="A22602" s="33" t="s">
        <v>0</v>
      </c>
      <c r="B22602" s="33" t="s">
        <v>72</v>
      </c>
      <c r="C22602" s="33">
        <v>109500</v>
      </c>
      <c r="D22602" s="33" t="s">
        <v>294</v>
      </c>
      <c r="E22602" t="str">
        <f t="shared" si="357"/>
        <v>$100K-$125K</v>
      </c>
    </row>
    <row r="22603" spans="1:5" x14ac:dyDescent="0.3">
      <c r="A22603" s="33" t="s">
        <v>0</v>
      </c>
      <c r="B22603" s="33" t="s">
        <v>54</v>
      </c>
      <c r="C22603" s="33"/>
      <c r="D22603" s="33" t="s">
        <v>3570</v>
      </c>
      <c r="E22603" t="str">
        <f t="shared" si="357"/>
        <v>No Data</v>
      </c>
    </row>
    <row r="22604" spans="1:5" x14ac:dyDescent="0.3">
      <c r="A22604" s="33" t="s">
        <v>126</v>
      </c>
      <c r="B22604" s="33" t="s">
        <v>53</v>
      </c>
      <c r="C22604" s="33">
        <v>152500</v>
      </c>
      <c r="D22604" s="33" t="s">
        <v>4646</v>
      </c>
      <c r="E22604" t="str">
        <f t="shared" si="357"/>
        <v>$125K-$200K</v>
      </c>
    </row>
    <row r="22605" spans="1:5" x14ac:dyDescent="0.3">
      <c r="A22605" s="33" t="s">
        <v>0</v>
      </c>
      <c r="B22605" s="33" t="s">
        <v>54</v>
      </c>
      <c r="C22605" s="33"/>
      <c r="D22605" s="33" t="s">
        <v>258</v>
      </c>
      <c r="E22605" t="str">
        <f t="shared" si="357"/>
        <v>No Data</v>
      </c>
    </row>
    <row r="22606" spans="1:5" x14ac:dyDescent="0.3">
      <c r="A22606" s="33" t="s">
        <v>126</v>
      </c>
      <c r="B22606" s="33" t="s">
        <v>53</v>
      </c>
      <c r="C22606" s="33"/>
      <c r="D22606" s="33" t="s">
        <v>7868</v>
      </c>
      <c r="E22606" t="str">
        <f t="shared" si="357"/>
        <v>No Data</v>
      </c>
    </row>
    <row r="22607" spans="1:5" x14ac:dyDescent="0.3">
      <c r="A22607" s="33" t="s">
        <v>4</v>
      </c>
      <c r="B22607" s="33" t="s">
        <v>53</v>
      </c>
      <c r="C22607" s="33">
        <v>150000</v>
      </c>
      <c r="D22607" s="33" t="s">
        <v>268</v>
      </c>
      <c r="E22607" t="str">
        <f t="shared" si="357"/>
        <v>$125K-$200K</v>
      </c>
    </row>
    <row r="22608" spans="1:5" x14ac:dyDescent="0.3">
      <c r="A22608" s="33" t="s">
        <v>2</v>
      </c>
      <c r="B22608" s="33" t="s">
        <v>53</v>
      </c>
      <c r="C22608" s="33">
        <v>90000</v>
      </c>
      <c r="D22608" s="33" t="s">
        <v>780</v>
      </c>
      <c r="E22608" t="str">
        <f t="shared" si="357"/>
        <v>$75K-$100K</v>
      </c>
    </row>
    <row r="22609" spans="1:5" x14ac:dyDescent="0.3">
      <c r="A22609" s="33" t="s">
        <v>128</v>
      </c>
      <c r="B22609" s="33" t="s">
        <v>53</v>
      </c>
      <c r="C22609" s="33">
        <v>199641</v>
      </c>
      <c r="D22609" s="33" t="s">
        <v>218</v>
      </c>
      <c r="E22609" t="str">
        <f t="shared" si="357"/>
        <v>$125K-$200K</v>
      </c>
    </row>
    <row r="22610" spans="1:5" x14ac:dyDescent="0.3">
      <c r="A22610" s="33" t="s">
        <v>4</v>
      </c>
      <c r="B22610" s="33" t="s">
        <v>83</v>
      </c>
      <c r="C22610" s="33">
        <v>131580</v>
      </c>
      <c r="D22610" s="33" t="s">
        <v>262</v>
      </c>
      <c r="E22610" t="str">
        <f t="shared" si="357"/>
        <v>$125K-$200K</v>
      </c>
    </row>
    <row r="22611" spans="1:5" x14ac:dyDescent="0.3">
      <c r="A22611" s="33" t="s">
        <v>0</v>
      </c>
      <c r="B22611" s="33" t="s">
        <v>53</v>
      </c>
      <c r="C22611" s="33">
        <v>127500</v>
      </c>
      <c r="D22611" s="33" t="s">
        <v>2405</v>
      </c>
      <c r="E22611" t="str">
        <f t="shared" si="357"/>
        <v>$125K-$200K</v>
      </c>
    </row>
    <row r="22612" spans="1:5" x14ac:dyDescent="0.3">
      <c r="A22612" s="33" t="s">
        <v>0</v>
      </c>
      <c r="B22612" s="33" t="s">
        <v>53</v>
      </c>
      <c r="C22612" s="33"/>
      <c r="D22612" s="33" t="s">
        <v>1777</v>
      </c>
      <c r="E22612" t="str">
        <f t="shared" si="357"/>
        <v>No Data</v>
      </c>
    </row>
    <row r="22613" spans="1:5" x14ac:dyDescent="0.3">
      <c r="A22613" s="33" t="s">
        <v>4</v>
      </c>
      <c r="B22613" s="33" t="s">
        <v>53</v>
      </c>
      <c r="C22613" s="33">
        <v>110000</v>
      </c>
      <c r="D22613" s="33" t="s">
        <v>301</v>
      </c>
      <c r="E22613" t="str">
        <f t="shared" si="357"/>
        <v>$100K-$125K</v>
      </c>
    </row>
    <row r="22614" spans="1:5" x14ac:dyDescent="0.3">
      <c r="A22614" s="33" t="s">
        <v>2</v>
      </c>
      <c r="B22614" s="33" t="s">
        <v>53</v>
      </c>
      <c r="C22614" s="33"/>
      <c r="D22614" s="33" t="s">
        <v>7869</v>
      </c>
      <c r="E22614" t="str">
        <f t="shared" si="357"/>
        <v>No Data</v>
      </c>
    </row>
    <row r="22615" spans="1:5" x14ac:dyDescent="0.3">
      <c r="A22615" s="33" t="s">
        <v>2</v>
      </c>
      <c r="B22615" s="33" t="s">
        <v>57</v>
      </c>
      <c r="C22615" s="33">
        <v>62500</v>
      </c>
      <c r="D22615" s="33" t="s">
        <v>2766</v>
      </c>
      <c r="E22615" t="str">
        <f t="shared" si="357"/>
        <v>&lt;$75K</v>
      </c>
    </row>
    <row r="22616" spans="1:5" x14ac:dyDescent="0.3">
      <c r="A22616" s="33" t="s">
        <v>52</v>
      </c>
      <c r="B22616" s="33" t="s">
        <v>53</v>
      </c>
      <c r="C22616" s="33">
        <v>161335</v>
      </c>
      <c r="D22616" s="33" t="s">
        <v>849</v>
      </c>
      <c r="E22616" t="str">
        <f t="shared" si="357"/>
        <v>$125K-$200K</v>
      </c>
    </row>
    <row r="22617" spans="1:5" x14ac:dyDescent="0.3">
      <c r="A22617" s="33" t="s">
        <v>2</v>
      </c>
      <c r="B22617" s="33" t="s">
        <v>53</v>
      </c>
      <c r="C22617" s="33"/>
      <c r="D22617" s="33" t="s">
        <v>249</v>
      </c>
      <c r="E22617" t="str">
        <f t="shared" si="357"/>
        <v>No Data</v>
      </c>
    </row>
    <row r="22618" spans="1:5" x14ac:dyDescent="0.3">
      <c r="A22618" s="33" t="s">
        <v>128</v>
      </c>
      <c r="B22618" s="33" t="s">
        <v>54</v>
      </c>
      <c r="C22618" s="33"/>
      <c r="D22618" s="33" t="s">
        <v>7870</v>
      </c>
      <c r="E22618" t="str">
        <f t="shared" si="357"/>
        <v>No Data</v>
      </c>
    </row>
    <row r="22619" spans="1:5" x14ac:dyDescent="0.3">
      <c r="A22619" s="33" t="s">
        <v>0</v>
      </c>
      <c r="B22619" s="33" t="s">
        <v>118</v>
      </c>
      <c r="C22619" s="33">
        <v>155000</v>
      </c>
      <c r="D22619" s="33" t="s">
        <v>3151</v>
      </c>
      <c r="E22619" t="str">
        <f t="shared" si="357"/>
        <v>$125K-$200K</v>
      </c>
    </row>
    <row r="22620" spans="1:5" x14ac:dyDescent="0.3">
      <c r="A22620" s="33" t="s">
        <v>125</v>
      </c>
      <c r="B22620" s="33" t="s">
        <v>53</v>
      </c>
      <c r="C22620" s="33"/>
      <c r="D22620" s="33" t="s">
        <v>1108</v>
      </c>
      <c r="E22620" t="str">
        <f t="shared" si="357"/>
        <v>No Data</v>
      </c>
    </row>
    <row r="22621" spans="1:5" x14ac:dyDescent="0.3">
      <c r="A22621" s="33" t="s">
        <v>0</v>
      </c>
      <c r="B22621" s="33" t="s">
        <v>53</v>
      </c>
      <c r="C22621" s="33">
        <v>100000</v>
      </c>
      <c r="D22621" s="33" t="s">
        <v>3813</v>
      </c>
      <c r="E22621" t="str">
        <f t="shared" si="357"/>
        <v>$75K-$100K</v>
      </c>
    </row>
    <row r="22622" spans="1:5" x14ac:dyDescent="0.3">
      <c r="A22622" s="33" t="s">
        <v>4</v>
      </c>
      <c r="B22622" s="33" t="s">
        <v>97</v>
      </c>
      <c r="C22622" s="33">
        <v>98283</v>
      </c>
      <c r="D22622" s="33" t="s">
        <v>3083</v>
      </c>
      <c r="E22622" t="str">
        <f t="shared" si="357"/>
        <v>$75K-$100K</v>
      </c>
    </row>
    <row r="22623" spans="1:5" x14ac:dyDescent="0.3">
      <c r="A22623" s="33" t="s">
        <v>0</v>
      </c>
      <c r="B22623" s="33" t="s">
        <v>53</v>
      </c>
      <c r="C22623" s="33">
        <v>250000</v>
      </c>
      <c r="D22623" s="33" t="s">
        <v>648</v>
      </c>
      <c r="E22623" t="str">
        <f t="shared" si="357"/>
        <v>&gt;$200K</v>
      </c>
    </row>
    <row r="22624" spans="1:5" x14ac:dyDescent="0.3">
      <c r="A22624" s="33" t="s">
        <v>128</v>
      </c>
      <c r="B22624" s="33" t="s">
        <v>53</v>
      </c>
      <c r="C22624" s="33">
        <v>129000</v>
      </c>
      <c r="D22624" s="33" t="s">
        <v>7596</v>
      </c>
      <c r="E22624" t="str">
        <f t="shared" si="357"/>
        <v>$125K-$200K</v>
      </c>
    </row>
    <row r="22625" spans="1:5" x14ac:dyDescent="0.3">
      <c r="A22625" s="33" t="s">
        <v>0</v>
      </c>
      <c r="B22625" s="33" t="s">
        <v>53</v>
      </c>
      <c r="C22625" s="33">
        <v>98000</v>
      </c>
      <c r="D22625" s="33" t="s">
        <v>7871</v>
      </c>
      <c r="E22625" t="str">
        <f t="shared" si="357"/>
        <v>$75K-$100K</v>
      </c>
    </row>
    <row r="22626" spans="1:5" x14ac:dyDescent="0.3">
      <c r="A22626" s="33" t="s">
        <v>0</v>
      </c>
      <c r="B22626" s="33" t="s">
        <v>53</v>
      </c>
      <c r="C22626" s="33">
        <v>189000</v>
      </c>
      <c r="D22626" s="33" t="s">
        <v>7872</v>
      </c>
      <c r="E22626" t="str">
        <f t="shared" si="357"/>
        <v>$125K-$200K</v>
      </c>
    </row>
    <row r="22627" spans="1:5" x14ac:dyDescent="0.3">
      <c r="A22627" s="33" t="s">
        <v>2</v>
      </c>
      <c r="B22627" s="33" t="s">
        <v>87</v>
      </c>
      <c r="C22627" s="33">
        <v>51000</v>
      </c>
      <c r="D22627" s="33" t="s">
        <v>5537</v>
      </c>
      <c r="E22627" t="str">
        <f t="shared" si="357"/>
        <v>&lt;$75K</v>
      </c>
    </row>
    <row r="22628" spans="1:5" x14ac:dyDescent="0.3">
      <c r="A22628" s="33" t="s">
        <v>0</v>
      </c>
      <c r="B22628" s="33" t="s">
        <v>53</v>
      </c>
      <c r="C22628" s="33">
        <v>190877</v>
      </c>
      <c r="D22628" s="33" t="s">
        <v>2599</v>
      </c>
      <c r="E22628" t="str">
        <f t="shared" si="357"/>
        <v>$125K-$200K</v>
      </c>
    </row>
    <row r="22629" spans="1:5" x14ac:dyDescent="0.3">
      <c r="A22629" s="33" t="s">
        <v>0</v>
      </c>
      <c r="B22629" s="33" t="s">
        <v>83</v>
      </c>
      <c r="C22629" s="33">
        <v>149946.5</v>
      </c>
      <c r="D22629" s="33" t="s">
        <v>4213</v>
      </c>
      <c r="E22629" t="str">
        <f t="shared" si="357"/>
        <v>$125K-$200K</v>
      </c>
    </row>
    <row r="22630" spans="1:5" x14ac:dyDescent="0.3">
      <c r="A22630" s="33" t="s">
        <v>4</v>
      </c>
      <c r="B22630" s="33" t="s">
        <v>53</v>
      </c>
      <c r="C22630" s="33"/>
      <c r="D22630" s="33" t="s">
        <v>1826</v>
      </c>
      <c r="E22630" t="str">
        <f t="shared" si="357"/>
        <v>No Data</v>
      </c>
    </row>
    <row r="22631" spans="1:5" x14ac:dyDescent="0.3">
      <c r="A22631" s="33" t="s">
        <v>125</v>
      </c>
      <c r="B22631" s="33" t="s">
        <v>53</v>
      </c>
      <c r="C22631" s="33"/>
      <c r="D22631" s="33" t="s">
        <v>998</v>
      </c>
      <c r="E22631" t="str">
        <f t="shared" si="357"/>
        <v>No Data</v>
      </c>
    </row>
    <row r="22632" spans="1:5" x14ac:dyDescent="0.3">
      <c r="A22632" s="33" t="s">
        <v>0</v>
      </c>
      <c r="B22632" s="33" t="s">
        <v>53</v>
      </c>
      <c r="C22632" s="33"/>
      <c r="D22632" s="33" t="s">
        <v>1124</v>
      </c>
      <c r="E22632" t="str">
        <f t="shared" si="357"/>
        <v>No Data</v>
      </c>
    </row>
    <row r="22633" spans="1:5" x14ac:dyDescent="0.3">
      <c r="A22633" s="33" t="s">
        <v>126</v>
      </c>
      <c r="B22633" s="33" t="s">
        <v>88</v>
      </c>
      <c r="C22633" s="33">
        <v>147500</v>
      </c>
      <c r="D22633" s="33" t="s">
        <v>680</v>
      </c>
      <c r="E22633" t="str">
        <f t="shared" si="357"/>
        <v>$125K-$200K</v>
      </c>
    </row>
    <row r="22634" spans="1:5" x14ac:dyDescent="0.3">
      <c r="A22634" s="33" t="s">
        <v>125</v>
      </c>
      <c r="B22634" s="33" t="s">
        <v>53</v>
      </c>
      <c r="C22634" s="33"/>
      <c r="D22634" s="33" t="s">
        <v>1589</v>
      </c>
      <c r="E22634" t="str">
        <f t="shared" si="357"/>
        <v>No Data</v>
      </c>
    </row>
    <row r="22635" spans="1:5" x14ac:dyDescent="0.3">
      <c r="A22635" s="33" t="s">
        <v>2</v>
      </c>
      <c r="B22635" s="33" t="s">
        <v>53</v>
      </c>
      <c r="C22635" s="33">
        <v>75000</v>
      </c>
      <c r="D22635" s="33" t="s">
        <v>4004</v>
      </c>
      <c r="E22635" t="str">
        <f t="shared" si="357"/>
        <v>&lt;$75K</v>
      </c>
    </row>
    <row r="22636" spans="1:5" x14ac:dyDescent="0.3">
      <c r="A22636" s="33" t="s">
        <v>2</v>
      </c>
      <c r="B22636" s="33" t="s">
        <v>53</v>
      </c>
      <c r="C22636" s="33"/>
      <c r="D22636" s="33" t="s">
        <v>7873</v>
      </c>
      <c r="E22636" t="str">
        <f t="shared" si="357"/>
        <v>No Data</v>
      </c>
    </row>
    <row r="22637" spans="1:5" x14ac:dyDescent="0.3">
      <c r="A22637" s="33" t="s">
        <v>0</v>
      </c>
      <c r="B22637" s="33" t="s">
        <v>68</v>
      </c>
      <c r="C22637" s="33">
        <v>132500</v>
      </c>
      <c r="D22637" s="33" t="s">
        <v>7874</v>
      </c>
      <c r="E22637" t="str">
        <f t="shared" si="357"/>
        <v>$125K-$200K</v>
      </c>
    </row>
    <row r="22638" spans="1:5" x14ac:dyDescent="0.3">
      <c r="A22638" s="33" t="s">
        <v>2</v>
      </c>
      <c r="B22638" s="33" t="s">
        <v>53</v>
      </c>
      <c r="C22638" s="33">
        <v>75000</v>
      </c>
      <c r="D22638" s="33" t="s">
        <v>905</v>
      </c>
      <c r="E22638" t="str">
        <f t="shared" si="357"/>
        <v>&lt;$75K</v>
      </c>
    </row>
    <row r="22639" spans="1:5" x14ac:dyDescent="0.3">
      <c r="A22639" s="33" t="s">
        <v>4</v>
      </c>
      <c r="B22639" s="33" t="s">
        <v>97</v>
      </c>
      <c r="C22639" s="33">
        <v>89100</v>
      </c>
      <c r="D22639" s="33" t="s">
        <v>494</v>
      </c>
      <c r="E22639" t="str">
        <f t="shared" si="357"/>
        <v>$75K-$100K</v>
      </c>
    </row>
    <row r="22640" spans="1:5" x14ac:dyDescent="0.3">
      <c r="A22640" s="33" t="s">
        <v>2</v>
      </c>
      <c r="B22640" s="33" t="s">
        <v>53</v>
      </c>
      <c r="C22640" s="33"/>
      <c r="D22640" s="33" t="s">
        <v>3769</v>
      </c>
      <c r="E22640" t="str">
        <f t="shared" si="357"/>
        <v>No Data</v>
      </c>
    </row>
    <row r="22641" spans="1:5" x14ac:dyDescent="0.3">
      <c r="A22641" s="33" t="s">
        <v>2</v>
      </c>
      <c r="B22641" s="33" t="s">
        <v>53</v>
      </c>
      <c r="C22641" s="33"/>
      <c r="D22641" s="33" t="s">
        <v>7705</v>
      </c>
      <c r="E22641" t="str">
        <f t="shared" si="357"/>
        <v>No Data</v>
      </c>
    </row>
    <row r="22642" spans="1:5" x14ac:dyDescent="0.3">
      <c r="A22642" s="33" t="s">
        <v>2</v>
      </c>
      <c r="B22642" s="33" t="s">
        <v>53</v>
      </c>
      <c r="C22642" s="33">
        <v>87500</v>
      </c>
      <c r="D22642" s="33" t="s">
        <v>1926</v>
      </c>
      <c r="E22642" t="str">
        <f t="shared" si="357"/>
        <v>$75K-$100K</v>
      </c>
    </row>
    <row r="22643" spans="1:5" x14ac:dyDescent="0.3">
      <c r="A22643" s="33" t="s">
        <v>0</v>
      </c>
      <c r="B22643" s="33" t="s">
        <v>88</v>
      </c>
      <c r="C22643" s="33">
        <v>69962.5</v>
      </c>
      <c r="D22643" s="33" t="s">
        <v>2768</v>
      </c>
      <c r="E22643" t="str">
        <f t="shared" si="357"/>
        <v>&lt;$75K</v>
      </c>
    </row>
    <row r="22644" spans="1:5" x14ac:dyDescent="0.3">
      <c r="A22644" s="33" t="s">
        <v>2</v>
      </c>
      <c r="B22644" s="33" t="s">
        <v>53</v>
      </c>
      <c r="C22644" s="33">
        <v>84500</v>
      </c>
      <c r="D22644" s="33" t="s">
        <v>520</v>
      </c>
      <c r="E22644" t="str">
        <f t="shared" si="357"/>
        <v>$75K-$100K</v>
      </c>
    </row>
    <row r="22645" spans="1:5" x14ac:dyDescent="0.3">
      <c r="A22645" s="33" t="s">
        <v>4</v>
      </c>
      <c r="B22645" s="33" t="s">
        <v>53</v>
      </c>
      <c r="C22645" s="33">
        <v>101000</v>
      </c>
      <c r="D22645" s="33" t="s">
        <v>516</v>
      </c>
      <c r="E22645" t="str">
        <f t="shared" si="357"/>
        <v>$100K-$125K</v>
      </c>
    </row>
    <row r="22646" spans="1:5" x14ac:dyDescent="0.3">
      <c r="A22646" s="33" t="s">
        <v>2</v>
      </c>
      <c r="B22646" s="33" t="s">
        <v>53</v>
      </c>
      <c r="C22646" s="33"/>
      <c r="D22646" s="33" t="s">
        <v>7875</v>
      </c>
      <c r="E22646" t="str">
        <f t="shared" si="357"/>
        <v>No Data</v>
      </c>
    </row>
    <row r="22647" spans="1:5" x14ac:dyDescent="0.3">
      <c r="A22647" s="33" t="s">
        <v>0</v>
      </c>
      <c r="B22647" s="33" t="s">
        <v>54</v>
      </c>
      <c r="C22647" s="33"/>
      <c r="D22647" s="33" t="s">
        <v>232</v>
      </c>
      <c r="E22647" t="str">
        <f t="shared" si="357"/>
        <v>No Data</v>
      </c>
    </row>
    <row r="22648" spans="1:5" x14ac:dyDescent="0.3">
      <c r="A22648" s="33" t="s">
        <v>52</v>
      </c>
      <c r="B22648" s="33" t="s">
        <v>53</v>
      </c>
      <c r="C22648" s="33">
        <v>138640</v>
      </c>
      <c r="D22648" s="33" t="s">
        <v>849</v>
      </c>
      <c r="E22648" t="str">
        <f t="shared" si="357"/>
        <v>$125K-$200K</v>
      </c>
    </row>
    <row r="22649" spans="1:5" x14ac:dyDescent="0.3">
      <c r="A22649" s="33" t="s">
        <v>2</v>
      </c>
      <c r="B22649" s="33" t="s">
        <v>53</v>
      </c>
      <c r="C22649" s="33">
        <v>113500</v>
      </c>
      <c r="D22649" s="33" t="s">
        <v>514</v>
      </c>
      <c r="E22649" t="str">
        <f t="shared" si="357"/>
        <v>$100K-$125K</v>
      </c>
    </row>
    <row r="22650" spans="1:5" x14ac:dyDescent="0.3">
      <c r="A22650" s="33" t="s">
        <v>2</v>
      </c>
      <c r="B22650" s="33" t="s">
        <v>73</v>
      </c>
      <c r="C22650" s="33">
        <v>111175</v>
      </c>
      <c r="D22650" s="33" t="s">
        <v>7876</v>
      </c>
      <c r="E22650" t="str">
        <f t="shared" si="357"/>
        <v>$100K-$125K</v>
      </c>
    </row>
    <row r="22651" spans="1:5" x14ac:dyDescent="0.3">
      <c r="A22651" s="33" t="s">
        <v>2</v>
      </c>
      <c r="B22651" s="33" t="s">
        <v>53</v>
      </c>
      <c r="C22651" s="33"/>
      <c r="D22651" s="33" t="s">
        <v>268</v>
      </c>
      <c r="E22651" t="str">
        <f t="shared" si="357"/>
        <v>No Data</v>
      </c>
    </row>
    <row r="22652" spans="1:5" x14ac:dyDescent="0.3">
      <c r="A22652" s="33" t="s">
        <v>0</v>
      </c>
      <c r="B22652" s="33" t="s">
        <v>53</v>
      </c>
      <c r="C22652" s="33">
        <v>180000</v>
      </c>
      <c r="D22652" s="33" t="s">
        <v>238</v>
      </c>
      <c r="E22652" t="str">
        <f t="shared" si="357"/>
        <v>$125K-$200K</v>
      </c>
    </row>
    <row r="22653" spans="1:5" x14ac:dyDescent="0.3">
      <c r="A22653" s="33" t="s">
        <v>0</v>
      </c>
      <c r="B22653" s="33" t="s">
        <v>53</v>
      </c>
      <c r="C22653" s="33">
        <v>220832</v>
      </c>
      <c r="D22653" s="33" t="s">
        <v>7877</v>
      </c>
      <c r="E22653" t="str">
        <f t="shared" si="357"/>
        <v>&gt;$200K</v>
      </c>
    </row>
    <row r="22654" spans="1:5" x14ac:dyDescent="0.3">
      <c r="A22654" s="33" t="s">
        <v>1</v>
      </c>
      <c r="B22654" s="33" t="s">
        <v>69</v>
      </c>
      <c r="C22654" s="33">
        <v>166000</v>
      </c>
      <c r="D22654" s="33" t="s">
        <v>7102</v>
      </c>
      <c r="E22654" t="str">
        <f t="shared" si="357"/>
        <v>$125K-$200K</v>
      </c>
    </row>
    <row r="22655" spans="1:5" x14ac:dyDescent="0.3">
      <c r="A22655" s="33" t="s">
        <v>0</v>
      </c>
      <c r="B22655" s="33" t="s">
        <v>53</v>
      </c>
      <c r="C22655" s="33">
        <v>85000</v>
      </c>
      <c r="D22655" s="33" t="s">
        <v>242</v>
      </c>
      <c r="E22655" t="str">
        <f t="shared" si="357"/>
        <v>$75K-$100K</v>
      </c>
    </row>
    <row r="22656" spans="1:5" x14ac:dyDescent="0.3">
      <c r="A22656" s="33" t="s">
        <v>0</v>
      </c>
      <c r="B22656" s="33" t="s">
        <v>53</v>
      </c>
      <c r="C22656" s="33">
        <v>112104.5</v>
      </c>
      <c r="D22656" s="33" t="s">
        <v>7878</v>
      </c>
      <c r="E22656" t="str">
        <f t="shared" si="357"/>
        <v>$100K-$125K</v>
      </c>
    </row>
    <row r="22657" spans="1:5" x14ac:dyDescent="0.3">
      <c r="A22657" s="33" t="s">
        <v>0</v>
      </c>
      <c r="B22657" s="33" t="s">
        <v>53</v>
      </c>
      <c r="C22657" s="33">
        <v>135000</v>
      </c>
      <c r="D22657" s="33" t="s">
        <v>7879</v>
      </c>
      <c r="E22657" t="str">
        <f t="shared" si="357"/>
        <v>$125K-$200K</v>
      </c>
    </row>
    <row r="22658" spans="1:5" x14ac:dyDescent="0.3">
      <c r="A22658" s="33" t="s">
        <v>4</v>
      </c>
      <c r="B22658" s="33" t="s">
        <v>74</v>
      </c>
      <c r="C22658" s="33">
        <v>131580</v>
      </c>
      <c r="D22658" s="33" t="s">
        <v>6060</v>
      </c>
      <c r="E22658" t="str">
        <f t="shared" si="357"/>
        <v>$125K-$200K</v>
      </c>
    </row>
    <row r="22659" spans="1:5" x14ac:dyDescent="0.3">
      <c r="A22659" s="33" t="s">
        <v>2</v>
      </c>
      <c r="B22659" s="33" t="s">
        <v>70</v>
      </c>
      <c r="C22659" s="33">
        <v>56700</v>
      </c>
      <c r="D22659" s="33" t="s">
        <v>4375</v>
      </c>
      <c r="E22659" t="str">
        <f t="shared" ref="E22659:E22722" si="358">_xlfn.XLOOKUP(C22659,$H$16:$H$21,$G$16:$G$21,,1)</f>
        <v>&lt;$75K</v>
      </c>
    </row>
    <row r="22660" spans="1:5" x14ac:dyDescent="0.3">
      <c r="A22660" s="33" t="s">
        <v>128</v>
      </c>
      <c r="B22660" s="33" t="s">
        <v>121</v>
      </c>
      <c r="C22660" s="33">
        <v>88128</v>
      </c>
      <c r="D22660" s="33" t="s">
        <v>2254</v>
      </c>
      <c r="E22660" t="str">
        <f t="shared" si="358"/>
        <v>$75K-$100K</v>
      </c>
    </row>
    <row r="22661" spans="1:5" x14ac:dyDescent="0.3">
      <c r="A22661" s="33" t="s">
        <v>2</v>
      </c>
      <c r="B22661" s="33" t="s">
        <v>53</v>
      </c>
      <c r="C22661" s="33">
        <v>120040</v>
      </c>
      <c r="D22661" s="33" t="s">
        <v>1670</v>
      </c>
      <c r="E22661" t="str">
        <f t="shared" si="358"/>
        <v>$100K-$125K</v>
      </c>
    </row>
    <row r="22662" spans="1:5" x14ac:dyDescent="0.3">
      <c r="A22662" s="33" t="s">
        <v>4</v>
      </c>
      <c r="B22662" s="33" t="s">
        <v>53</v>
      </c>
      <c r="C22662" s="33">
        <v>122500</v>
      </c>
      <c r="D22662" s="33" t="s">
        <v>7880</v>
      </c>
      <c r="E22662" t="str">
        <f t="shared" si="358"/>
        <v>$100K-$125K</v>
      </c>
    </row>
    <row r="22663" spans="1:5" x14ac:dyDescent="0.3">
      <c r="A22663" s="33" t="s">
        <v>0</v>
      </c>
      <c r="B22663" s="33" t="s">
        <v>53</v>
      </c>
      <c r="C22663" s="33">
        <v>119500</v>
      </c>
      <c r="D22663" s="33" t="s">
        <v>299</v>
      </c>
      <c r="E22663" t="str">
        <f t="shared" si="358"/>
        <v>$100K-$125K</v>
      </c>
    </row>
    <row r="22664" spans="1:5" x14ac:dyDescent="0.3">
      <c r="A22664" s="33" t="s">
        <v>0</v>
      </c>
      <c r="B22664" s="33" t="s">
        <v>53</v>
      </c>
      <c r="C22664" s="33"/>
      <c r="D22664" s="33" t="s">
        <v>479</v>
      </c>
      <c r="E22664" t="str">
        <f t="shared" si="358"/>
        <v>No Data</v>
      </c>
    </row>
    <row r="22665" spans="1:5" x14ac:dyDescent="0.3">
      <c r="A22665" s="33" t="s">
        <v>52</v>
      </c>
      <c r="B22665" s="33" t="s">
        <v>53</v>
      </c>
      <c r="C22665" s="33"/>
      <c r="D22665" s="33" t="s">
        <v>479</v>
      </c>
      <c r="E22665" t="str">
        <f t="shared" si="358"/>
        <v>No Data</v>
      </c>
    </row>
    <row r="22666" spans="1:5" x14ac:dyDescent="0.3">
      <c r="A22666" s="33" t="s">
        <v>1</v>
      </c>
      <c r="B22666" s="33" t="s">
        <v>81</v>
      </c>
      <c r="C22666" s="33">
        <v>190000</v>
      </c>
      <c r="D22666" s="33" t="s">
        <v>5212</v>
      </c>
      <c r="E22666" t="str">
        <f t="shared" si="358"/>
        <v>$125K-$200K</v>
      </c>
    </row>
    <row r="22667" spans="1:5" x14ac:dyDescent="0.3">
      <c r="A22667" s="33" t="s">
        <v>2</v>
      </c>
      <c r="B22667" s="33" t="s">
        <v>53</v>
      </c>
      <c r="C22667" s="33">
        <v>150000</v>
      </c>
      <c r="D22667" s="33" t="s">
        <v>496</v>
      </c>
      <c r="E22667" t="str">
        <f t="shared" si="358"/>
        <v>$125K-$200K</v>
      </c>
    </row>
    <row r="22668" spans="1:5" x14ac:dyDescent="0.3">
      <c r="A22668" s="33" t="s">
        <v>128</v>
      </c>
      <c r="B22668" s="33" t="s">
        <v>53</v>
      </c>
      <c r="C22668" s="33">
        <v>90000</v>
      </c>
      <c r="D22668" s="33" t="s">
        <v>7881</v>
      </c>
      <c r="E22668" t="str">
        <f t="shared" si="358"/>
        <v>$75K-$100K</v>
      </c>
    </row>
    <row r="22669" spans="1:5" x14ac:dyDescent="0.3">
      <c r="A22669" s="33" t="s">
        <v>2</v>
      </c>
      <c r="B22669" s="33" t="s">
        <v>53</v>
      </c>
      <c r="C22669" s="33">
        <v>84000</v>
      </c>
      <c r="D22669" s="33" t="s">
        <v>520</v>
      </c>
      <c r="E22669" t="str">
        <f t="shared" si="358"/>
        <v>$75K-$100K</v>
      </c>
    </row>
    <row r="22670" spans="1:5" x14ac:dyDescent="0.3">
      <c r="A22670" s="33" t="s">
        <v>2</v>
      </c>
      <c r="B22670" s="33" t="s">
        <v>53</v>
      </c>
      <c r="C22670" s="33">
        <v>101500</v>
      </c>
      <c r="D22670" s="33" t="s">
        <v>520</v>
      </c>
      <c r="E22670" t="str">
        <f t="shared" si="358"/>
        <v>$100K-$125K</v>
      </c>
    </row>
    <row r="22671" spans="1:5" x14ac:dyDescent="0.3">
      <c r="A22671" s="33" t="s">
        <v>4</v>
      </c>
      <c r="B22671" s="33" t="s">
        <v>53</v>
      </c>
      <c r="C22671" s="33">
        <v>137500</v>
      </c>
      <c r="D22671" s="33" t="s">
        <v>268</v>
      </c>
      <c r="E22671" t="str">
        <f t="shared" si="358"/>
        <v>$125K-$200K</v>
      </c>
    </row>
    <row r="22672" spans="1:5" x14ac:dyDescent="0.3">
      <c r="A22672" s="33" t="s">
        <v>4</v>
      </c>
      <c r="B22672" s="33" t="s">
        <v>53</v>
      </c>
      <c r="C22672" s="33">
        <v>115000</v>
      </c>
      <c r="D22672" s="33" t="s">
        <v>3207</v>
      </c>
      <c r="E22672" t="str">
        <f t="shared" si="358"/>
        <v>$100K-$125K</v>
      </c>
    </row>
    <row r="22673" spans="1:5" x14ac:dyDescent="0.3">
      <c r="A22673" s="33" t="s">
        <v>2</v>
      </c>
      <c r="B22673" s="33" t="s">
        <v>53</v>
      </c>
      <c r="C22673" s="33"/>
      <c r="D22673" s="33" t="s">
        <v>7882</v>
      </c>
      <c r="E22673" t="str">
        <f t="shared" si="358"/>
        <v>No Data</v>
      </c>
    </row>
    <row r="22674" spans="1:5" x14ac:dyDescent="0.3">
      <c r="A22674" s="33" t="s">
        <v>129</v>
      </c>
      <c r="B22674" s="33" t="s">
        <v>53</v>
      </c>
      <c r="C22674" s="33">
        <v>63000</v>
      </c>
      <c r="D22674" s="33" t="s">
        <v>7883</v>
      </c>
      <c r="E22674" t="str">
        <f t="shared" si="358"/>
        <v>&lt;$75K</v>
      </c>
    </row>
    <row r="22675" spans="1:5" x14ac:dyDescent="0.3">
      <c r="A22675" s="33" t="s">
        <v>2</v>
      </c>
      <c r="B22675" s="33" t="s">
        <v>53</v>
      </c>
      <c r="C22675" s="33"/>
      <c r="D22675" s="33" t="s">
        <v>2438</v>
      </c>
      <c r="E22675" t="str">
        <f t="shared" si="358"/>
        <v>No Data</v>
      </c>
    </row>
    <row r="22676" spans="1:5" x14ac:dyDescent="0.3">
      <c r="A22676" s="33" t="s">
        <v>0</v>
      </c>
      <c r="B22676" s="33" t="s">
        <v>53</v>
      </c>
      <c r="C22676" s="33">
        <v>115000</v>
      </c>
      <c r="D22676" s="33" t="s">
        <v>679</v>
      </c>
      <c r="E22676" t="str">
        <f t="shared" si="358"/>
        <v>$100K-$125K</v>
      </c>
    </row>
    <row r="22677" spans="1:5" x14ac:dyDescent="0.3">
      <c r="A22677" s="33" t="s">
        <v>4</v>
      </c>
      <c r="B22677" s="33" t="s">
        <v>54</v>
      </c>
      <c r="C22677" s="33"/>
      <c r="D22677" s="33" t="s">
        <v>622</v>
      </c>
      <c r="E22677" t="str">
        <f t="shared" si="358"/>
        <v>No Data</v>
      </c>
    </row>
    <row r="22678" spans="1:5" x14ac:dyDescent="0.3">
      <c r="A22678" s="33" t="s">
        <v>2</v>
      </c>
      <c r="B22678" s="33" t="s">
        <v>53</v>
      </c>
      <c r="C22678" s="33"/>
      <c r="D22678" s="33" t="s">
        <v>1743</v>
      </c>
      <c r="E22678" t="str">
        <f t="shared" si="358"/>
        <v>No Data</v>
      </c>
    </row>
    <row r="22679" spans="1:5" x14ac:dyDescent="0.3">
      <c r="A22679" s="33" t="s">
        <v>126</v>
      </c>
      <c r="B22679" s="33" t="s">
        <v>99</v>
      </c>
      <c r="C22679" s="33">
        <v>147500</v>
      </c>
      <c r="D22679" s="33" t="s">
        <v>329</v>
      </c>
      <c r="E22679" t="str">
        <f t="shared" si="358"/>
        <v>$125K-$200K</v>
      </c>
    </row>
    <row r="22680" spans="1:5" x14ac:dyDescent="0.3">
      <c r="A22680" s="33" t="s">
        <v>52</v>
      </c>
      <c r="B22680" s="33" t="s">
        <v>53</v>
      </c>
      <c r="C22680" s="33">
        <v>85000</v>
      </c>
      <c r="D22680" s="33" t="s">
        <v>7884</v>
      </c>
      <c r="E22680" t="str">
        <f t="shared" si="358"/>
        <v>$75K-$100K</v>
      </c>
    </row>
    <row r="22681" spans="1:5" x14ac:dyDescent="0.3">
      <c r="A22681" s="33" t="s">
        <v>128</v>
      </c>
      <c r="B22681" s="33" t="s">
        <v>53</v>
      </c>
      <c r="C22681" s="33">
        <v>137500</v>
      </c>
      <c r="D22681" s="33" t="s">
        <v>1984</v>
      </c>
      <c r="E22681" t="str">
        <f t="shared" si="358"/>
        <v>$125K-$200K</v>
      </c>
    </row>
    <row r="22682" spans="1:5" x14ac:dyDescent="0.3">
      <c r="A22682" s="33" t="s">
        <v>4</v>
      </c>
      <c r="B22682" s="33" t="s">
        <v>53</v>
      </c>
      <c r="C22682" s="33">
        <v>132368</v>
      </c>
      <c r="D22682" s="33" t="s">
        <v>1808</v>
      </c>
      <c r="E22682" t="str">
        <f t="shared" si="358"/>
        <v>$125K-$200K</v>
      </c>
    </row>
    <row r="22683" spans="1:5" x14ac:dyDescent="0.3">
      <c r="A22683" s="33" t="s">
        <v>0</v>
      </c>
      <c r="B22683" s="33" t="s">
        <v>53</v>
      </c>
      <c r="C22683" s="33"/>
      <c r="D22683" s="33" t="s">
        <v>520</v>
      </c>
      <c r="E22683" t="str">
        <f t="shared" si="358"/>
        <v>No Data</v>
      </c>
    </row>
    <row r="22684" spans="1:5" x14ac:dyDescent="0.3">
      <c r="A22684" s="33" t="s">
        <v>0</v>
      </c>
      <c r="B22684" s="33" t="s">
        <v>53</v>
      </c>
      <c r="C22684" s="33">
        <v>120000</v>
      </c>
      <c r="D22684" s="33" t="s">
        <v>7885</v>
      </c>
      <c r="E22684" t="str">
        <f t="shared" si="358"/>
        <v>$100K-$125K</v>
      </c>
    </row>
    <row r="22685" spans="1:5" x14ac:dyDescent="0.3">
      <c r="A22685" s="33" t="s">
        <v>2</v>
      </c>
      <c r="B22685" s="33" t="s">
        <v>53</v>
      </c>
      <c r="C22685" s="33">
        <v>130000</v>
      </c>
      <c r="D22685" s="33" t="s">
        <v>635</v>
      </c>
      <c r="E22685" t="str">
        <f t="shared" si="358"/>
        <v>$125K-$200K</v>
      </c>
    </row>
    <row r="22686" spans="1:5" x14ac:dyDescent="0.3">
      <c r="A22686" s="33" t="s">
        <v>0</v>
      </c>
      <c r="B22686" s="33" t="s">
        <v>53</v>
      </c>
      <c r="C22686" s="33">
        <v>151500</v>
      </c>
      <c r="D22686" s="33" t="s">
        <v>1410</v>
      </c>
      <c r="E22686" t="str">
        <f t="shared" si="358"/>
        <v>$125K-$200K</v>
      </c>
    </row>
    <row r="22687" spans="1:5" x14ac:dyDescent="0.3">
      <c r="A22687" s="33" t="s">
        <v>1</v>
      </c>
      <c r="B22687" s="33" t="s">
        <v>53</v>
      </c>
      <c r="C22687" s="33">
        <v>172500</v>
      </c>
      <c r="D22687" s="33" t="s">
        <v>7886</v>
      </c>
      <c r="E22687" t="str">
        <f t="shared" si="358"/>
        <v>$125K-$200K</v>
      </c>
    </row>
    <row r="22688" spans="1:5" x14ac:dyDescent="0.3">
      <c r="A22688" s="33" t="s">
        <v>2</v>
      </c>
      <c r="B22688" s="33" t="s">
        <v>53</v>
      </c>
      <c r="C22688" s="33"/>
      <c r="D22688" s="33" t="s">
        <v>7887</v>
      </c>
      <c r="E22688" t="str">
        <f t="shared" si="358"/>
        <v>No Data</v>
      </c>
    </row>
    <row r="22689" spans="1:5" x14ac:dyDescent="0.3">
      <c r="A22689" s="33" t="s">
        <v>0</v>
      </c>
      <c r="B22689" s="33" t="s">
        <v>53</v>
      </c>
      <c r="C22689" s="33">
        <v>350000</v>
      </c>
      <c r="D22689" s="33" t="s">
        <v>692</v>
      </c>
      <c r="E22689" t="str">
        <f t="shared" si="358"/>
        <v>&gt;$200K</v>
      </c>
    </row>
    <row r="22690" spans="1:5" x14ac:dyDescent="0.3">
      <c r="A22690" s="33" t="s">
        <v>52</v>
      </c>
      <c r="B22690" s="33" t="s">
        <v>124</v>
      </c>
      <c r="C22690" s="33">
        <v>79200</v>
      </c>
      <c r="D22690" s="33" t="s">
        <v>211</v>
      </c>
      <c r="E22690" t="str">
        <f t="shared" si="358"/>
        <v>$75K-$100K</v>
      </c>
    </row>
    <row r="22691" spans="1:5" x14ac:dyDescent="0.3">
      <c r="A22691" s="33" t="s">
        <v>126</v>
      </c>
      <c r="B22691" s="33" t="s">
        <v>53</v>
      </c>
      <c r="C22691" s="33">
        <v>264500</v>
      </c>
      <c r="D22691" s="33" t="s">
        <v>7888</v>
      </c>
      <c r="E22691" t="str">
        <f t="shared" si="358"/>
        <v>&gt;$200K</v>
      </c>
    </row>
    <row r="22692" spans="1:5" x14ac:dyDescent="0.3">
      <c r="A22692" s="33" t="s">
        <v>128</v>
      </c>
      <c r="B22692" s="33" t="s">
        <v>53</v>
      </c>
      <c r="C22692" s="33">
        <v>200000</v>
      </c>
      <c r="D22692" s="33" t="s">
        <v>1799</v>
      </c>
      <c r="E22692" t="str">
        <f t="shared" si="358"/>
        <v>$125K-$200K</v>
      </c>
    </row>
    <row r="22693" spans="1:5" x14ac:dyDescent="0.3">
      <c r="A22693" s="33" t="s">
        <v>2</v>
      </c>
      <c r="B22693" s="33" t="s">
        <v>53</v>
      </c>
      <c r="C22693" s="33">
        <v>88000</v>
      </c>
      <c r="D22693" s="33" t="s">
        <v>7889</v>
      </c>
      <c r="E22693" t="str">
        <f t="shared" si="358"/>
        <v>$75K-$100K</v>
      </c>
    </row>
    <row r="22694" spans="1:5" x14ac:dyDescent="0.3">
      <c r="A22694" s="33" t="s">
        <v>0</v>
      </c>
      <c r="B22694" s="33" t="s">
        <v>53</v>
      </c>
      <c r="C22694" s="33">
        <v>165000</v>
      </c>
      <c r="D22694" s="33" t="s">
        <v>905</v>
      </c>
      <c r="E22694" t="str">
        <f t="shared" si="358"/>
        <v>$125K-$200K</v>
      </c>
    </row>
    <row r="22695" spans="1:5" x14ac:dyDescent="0.3">
      <c r="A22695" s="33" t="s">
        <v>4</v>
      </c>
      <c r="B22695" s="33" t="s">
        <v>114</v>
      </c>
      <c r="C22695" s="33">
        <v>45000</v>
      </c>
      <c r="D22695" s="33" t="s">
        <v>2768</v>
      </c>
      <c r="E22695" t="str">
        <f t="shared" si="358"/>
        <v>&lt;$75K</v>
      </c>
    </row>
    <row r="22696" spans="1:5" x14ac:dyDescent="0.3">
      <c r="A22696" s="33" t="s">
        <v>2</v>
      </c>
      <c r="B22696" s="33" t="s">
        <v>53</v>
      </c>
      <c r="C22696" s="33">
        <v>125540</v>
      </c>
      <c r="D22696" s="33" t="s">
        <v>476</v>
      </c>
      <c r="E22696" t="str">
        <f t="shared" si="358"/>
        <v>$125K-$200K</v>
      </c>
    </row>
    <row r="22697" spans="1:5" x14ac:dyDescent="0.3">
      <c r="A22697" s="33" t="s">
        <v>128</v>
      </c>
      <c r="B22697" s="33" t="s">
        <v>53</v>
      </c>
      <c r="C22697" s="33">
        <v>170000</v>
      </c>
      <c r="D22697" s="33" t="s">
        <v>2023</v>
      </c>
      <c r="E22697" t="str">
        <f t="shared" si="358"/>
        <v>$125K-$200K</v>
      </c>
    </row>
    <row r="22698" spans="1:5" x14ac:dyDescent="0.3">
      <c r="A22698" s="33" t="s">
        <v>0</v>
      </c>
      <c r="B22698" s="33" t="s">
        <v>53</v>
      </c>
      <c r="C22698" s="33">
        <v>150000</v>
      </c>
      <c r="D22698" s="33" t="s">
        <v>242</v>
      </c>
      <c r="E22698" t="str">
        <f t="shared" si="358"/>
        <v>$125K-$200K</v>
      </c>
    </row>
    <row r="22699" spans="1:5" x14ac:dyDescent="0.3">
      <c r="A22699" s="33" t="s">
        <v>2</v>
      </c>
      <c r="B22699" s="33" t="s">
        <v>88</v>
      </c>
      <c r="C22699" s="33">
        <v>64800</v>
      </c>
      <c r="D22699" s="33" t="s">
        <v>3396</v>
      </c>
      <c r="E22699" t="str">
        <f t="shared" si="358"/>
        <v>&lt;$75K</v>
      </c>
    </row>
    <row r="22700" spans="1:5" x14ac:dyDescent="0.3">
      <c r="A22700" s="33" t="s">
        <v>2</v>
      </c>
      <c r="B22700" s="33" t="s">
        <v>53</v>
      </c>
      <c r="C22700" s="33">
        <v>70000</v>
      </c>
      <c r="D22700" s="33" t="s">
        <v>248</v>
      </c>
      <c r="E22700" t="str">
        <f t="shared" si="358"/>
        <v>&lt;$75K</v>
      </c>
    </row>
    <row r="22701" spans="1:5" x14ac:dyDescent="0.3">
      <c r="A22701" s="33" t="s">
        <v>2</v>
      </c>
      <c r="B22701" s="33" t="s">
        <v>53</v>
      </c>
      <c r="C22701" s="33">
        <v>81500</v>
      </c>
      <c r="D22701" s="33" t="s">
        <v>520</v>
      </c>
      <c r="E22701" t="str">
        <f t="shared" si="358"/>
        <v>$75K-$100K</v>
      </c>
    </row>
    <row r="22702" spans="1:5" x14ac:dyDescent="0.3">
      <c r="A22702" s="33" t="s">
        <v>0</v>
      </c>
      <c r="B22702" s="33" t="s">
        <v>53</v>
      </c>
      <c r="C22702" s="33">
        <v>88128</v>
      </c>
      <c r="D22702" s="33" t="s">
        <v>5391</v>
      </c>
      <c r="E22702" t="str">
        <f t="shared" si="358"/>
        <v>$75K-$100K</v>
      </c>
    </row>
    <row r="22703" spans="1:5" x14ac:dyDescent="0.3">
      <c r="A22703" s="33" t="s">
        <v>2</v>
      </c>
      <c r="B22703" s="33" t="s">
        <v>53</v>
      </c>
      <c r="C22703" s="33"/>
      <c r="D22703" s="33" t="s">
        <v>278</v>
      </c>
      <c r="E22703" t="str">
        <f t="shared" si="358"/>
        <v>No Data</v>
      </c>
    </row>
    <row r="22704" spans="1:5" x14ac:dyDescent="0.3">
      <c r="A22704" s="33" t="s">
        <v>126</v>
      </c>
      <c r="B22704" s="33" t="s">
        <v>63</v>
      </c>
      <c r="C22704" s="33">
        <v>147500</v>
      </c>
      <c r="D22704" s="33" t="s">
        <v>7890</v>
      </c>
      <c r="E22704" t="str">
        <f t="shared" si="358"/>
        <v>$125K-$200K</v>
      </c>
    </row>
    <row r="22705" spans="1:5" x14ac:dyDescent="0.3">
      <c r="A22705" s="33" t="s">
        <v>2</v>
      </c>
      <c r="B22705" s="33" t="s">
        <v>53</v>
      </c>
      <c r="C22705" s="33"/>
      <c r="D22705" s="33" t="s">
        <v>1279</v>
      </c>
      <c r="E22705" t="str">
        <f t="shared" si="358"/>
        <v>No Data</v>
      </c>
    </row>
    <row r="22706" spans="1:5" x14ac:dyDescent="0.3">
      <c r="A22706" s="33" t="s">
        <v>126</v>
      </c>
      <c r="B22706" s="33" t="s">
        <v>53</v>
      </c>
      <c r="C22706" s="33">
        <v>150000</v>
      </c>
      <c r="D22706" s="33" t="s">
        <v>466</v>
      </c>
      <c r="E22706" t="str">
        <f t="shared" si="358"/>
        <v>$125K-$200K</v>
      </c>
    </row>
    <row r="22707" spans="1:5" x14ac:dyDescent="0.3">
      <c r="A22707" s="33" t="s">
        <v>129</v>
      </c>
      <c r="B22707" s="33" t="s">
        <v>64</v>
      </c>
      <c r="C22707" s="33">
        <v>45000</v>
      </c>
      <c r="D22707" s="33" t="s">
        <v>7891</v>
      </c>
      <c r="E22707" t="str">
        <f t="shared" si="358"/>
        <v>&lt;$75K</v>
      </c>
    </row>
    <row r="22708" spans="1:5" x14ac:dyDescent="0.3">
      <c r="A22708" s="33" t="s">
        <v>4</v>
      </c>
      <c r="B22708" s="33" t="s">
        <v>81</v>
      </c>
      <c r="C22708" s="33">
        <v>190000</v>
      </c>
      <c r="D22708" s="33" t="s">
        <v>7892</v>
      </c>
      <c r="E22708" t="str">
        <f t="shared" si="358"/>
        <v>$125K-$200K</v>
      </c>
    </row>
    <row r="22709" spans="1:5" x14ac:dyDescent="0.3">
      <c r="A22709" s="33" t="s">
        <v>4</v>
      </c>
      <c r="B22709" s="33" t="s">
        <v>53</v>
      </c>
      <c r="C22709" s="33">
        <v>150000</v>
      </c>
      <c r="D22709" s="33" t="s">
        <v>7893</v>
      </c>
      <c r="E22709" t="str">
        <f t="shared" si="358"/>
        <v>$125K-$200K</v>
      </c>
    </row>
    <row r="22710" spans="1:5" x14ac:dyDescent="0.3">
      <c r="A22710" s="33" t="s">
        <v>4</v>
      </c>
      <c r="B22710" s="33" t="s">
        <v>53</v>
      </c>
      <c r="C22710" s="33"/>
      <c r="D22710" s="33" t="s">
        <v>7894</v>
      </c>
      <c r="E22710" t="str">
        <f t="shared" si="358"/>
        <v>No Data</v>
      </c>
    </row>
    <row r="22711" spans="1:5" x14ac:dyDescent="0.3">
      <c r="A22711" s="33" t="s">
        <v>52</v>
      </c>
      <c r="B22711" s="33" t="s">
        <v>53</v>
      </c>
      <c r="C22711" s="33"/>
      <c r="D22711" s="33" t="s">
        <v>278</v>
      </c>
      <c r="E22711" t="str">
        <f t="shared" si="358"/>
        <v>No Data</v>
      </c>
    </row>
    <row r="22712" spans="1:5" x14ac:dyDescent="0.3">
      <c r="A22712" s="33" t="s">
        <v>125</v>
      </c>
      <c r="B22712" s="33" t="s">
        <v>53</v>
      </c>
      <c r="C22712" s="33">
        <v>98800</v>
      </c>
      <c r="D22712" s="33" t="s">
        <v>6053</v>
      </c>
      <c r="E22712" t="str">
        <f t="shared" si="358"/>
        <v>$75K-$100K</v>
      </c>
    </row>
    <row r="22713" spans="1:5" x14ac:dyDescent="0.3">
      <c r="A22713" s="33" t="s">
        <v>0</v>
      </c>
      <c r="B22713" s="33" t="s">
        <v>53</v>
      </c>
      <c r="C22713" s="33">
        <v>90000</v>
      </c>
      <c r="D22713" s="33" t="s">
        <v>7895</v>
      </c>
      <c r="E22713" t="str">
        <f t="shared" si="358"/>
        <v>$75K-$100K</v>
      </c>
    </row>
    <row r="22714" spans="1:5" x14ac:dyDescent="0.3">
      <c r="A22714" s="33" t="s">
        <v>129</v>
      </c>
      <c r="B22714" s="33" t="s">
        <v>105</v>
      </c>
      <c r="C22714" s="33">
        <v>79200</v>
      </c>
      <c r="D22714" s="33" t="s">
        <v>1091</v>
      </c>
      <c r="E22714" t="str">
        <f t="shared" si="358"/>
        <v>$75K-$100K</v>
      </c>
    </row>
    <row r="22715" spans="1:5" x14ac:dyDescent="0.3">
      <c r="A22715" s="33" t="s">
        <v>2</v>
      </c>
      <c r="B22715" s="33" t="s">
        <v>53</v>
      </c>
      <c r="C22715" s="33"/>
      <c r="D22715" s="33" t="s">
        <v>4229</v>
      </c>
      <c r="E22715" t="str">
        <f t="shared" si="358"/>
        <v>No Data</v>
      </c>
    </row>
    <row r="22716" spans="1:5" x14ac:dyDescent="0.3">
      <c r="A22716" s="33" t="s">
        <v>128</v>
      </c>
      <c r="B22716" s="33" t="s">
        <v>53</v>
      </c>
      <c r="C22716" s="33">
        <v>200000</v>
      </c>
      <c r="D22716" s="33" t="s">
        <v>677</v>
      </c>
      <c r="E22716" t="str">
        <f t="shared" si="358"/>
        <v>$125K-$200K</v>
      </c>
    </row>
    <row r="22717" spans="1:5" x14ac:dyDescent="0.3">
      <c r="A22717" s="33" t="s">
        <v>1</v>
      </c>
      <c r="B22717" s="33" t="s">
        <v>53</v>
      </c>
      <c r="C22717" s="33">
        <v>80850</v>
      </c>
      <c r="D22717" s="33" t="s">
        <v>7896</v>
      </c>
      <c r="E22717" t="str">
        <f t="shared" si="358"/>
        <v>$75K-$100K</v>
      </c>
    </row>
    <row r="22718" spans="1:5" x14ac:dyDescent="0.3">
      <c r="A22718" s="33" t="s">
        <v>0</v>
      </c>
      <c r="B22718" s="33" t="s">
        <v>53</v>
      </c>
      <c r="C22718" s="33">
        <v>190000</v>
      </c>
      <c r="D22718" s="33" t="s">
        <v>2296</v>
      </c>
      <c r="E22718" t="str">
        <f t="shared" si="358"/>
        <v>$125K-$200K</v>
      </c>
    </row>
    <row r="22719" spans="1:5" x14ac:dyDescent="0.3">
      <c r="A22719" s="33" t="s">
        <v>2</v>
      </c>
      <c r="B22719" s="33" t="s">
        <v>53</v>
      </c>
      <c r="C22719" s="33"/>
      <c r="D22719" s="33" t="s">
        <v>1126</v>
      </c>
      <c r="E22719" t="str">
        <f t="shared" si="358"/>
        <v>No Data</v>
      </c>
    </row>
    <row r="22720" spans="1:5" x14ac:dyDescent="0.3">
      <c r="A22720" s="33" t="s">
        <v>2</v>
      </c>
      <c r="B22720" s="33" t="s">
        <v>53</v>
      </c>
      <c r="C22720" s="33"/>
      <c r="D22720" s="33" t="s">
        <v>7897</v>
      </c>
      <c r="E22720" t="str">
        <f t="shared" si="358"/>
        <v>No Data</v>
      </c>
    </row>
    <row r="22721" spans="1:5" x14ac:dyDescent="0.3">
      <c r="A22721" s="33" t="s">
        <v>4</v>
      </c>
      <c r="B22721" s="33" t="s">
        <v>54</v>
      </c>
      <c r="C22721" s="33">
        <v>147500</v>
      </c>
      <c r="D22721" s="33" t="s">
        <v>7898</v>
      </c>
      <c r="E22721" t="str">
        <f t="shared" si="358"/>
        <v>$125K-$200K</v>
      </c>
    </row>
    <row r="22722" spans="1:5" x14ac:dyDescent="0.3">
      <c r="A22722" s="33" t="s">
        <v>1</v>
      </c>
      <c r="B22722" s="33" t="s">
        <v>53</v>
      </c>
      <c r="C22722" s="33"/>
      <c r="D22722" s="33" t="s">
        <v>7899</v>
      </c>
      <c r="E22722" t="str">
        <f t="shared" si="358"/>
        <v>No Data</v>
      </c>
    </row>
    <row r="22723" spans="1:5" x14ac:dyDescent="0.3">
      <c r="A22723" s="33" t="s">
        <v>52</v>
      </c>
      <c r="B22723" s="33" t="s">
        <v>53</v>
      </c>
      <c r="C22723" s="33">
        <v>86500</v>
      </c>
      <c r="D22723" s="33" t="s">
        <v>3987</v>
      </c>
      <c r="E22723" t="str">
        <f t="shared" ref="E22723:E22786" si="359">_xlfn.XLOOKUP(C22723,$H$16:$H$21,$G$16:$G$21,,1)</f>
        <v>$75K-$100K</v>
      </c>
    </row>
    <row r="22724" spans="1:5" x14ac:dyDescent="0.3">
      <c r="A22724" s="33" t="s">
        <v>0</v>
      </c>
      <c r="B22724" s="33" t="s">
        <v>53</v>
      </c>
      <c r="C22724" s="33">
        <v>182500</v>
      </c>
      <c r="D22724" s="33" t="s">
        <v>614</v>
      </c>
      <c r="E22724" t="str">
        <f t="shared" si="359"/>
        <v>$125K-$200K</v>
      </c>
    </row>
    <row r="22725" spans="1:5" x14ac:dyDescent="0.3">
      <c r="A22725" s="33" t="s">
        <v>0</v>
      </c>
      <c r="B22725" s="33" t="s">
        <v>72</v>
      </c>
      <c r="C22725" s="33">
        <v>90670</v>
      </c>
      <c r="D22725" s="33" t="s">
        <v>7900</v>
      </c>
      <c r="E22725" t="str">
        <f t="shared" si="359"/>
        <v>$75K-$100K</v>
      </c>
    </row>
    <row r="22726" spans="1:5" x14ac:dyDescent="0.3">
      <c r="A22726" s="33" t="s">
        <v>126</v>
      </c>
      <c r="B22726" s="33" t="s">
        <v>53</v>
      </c>
      <c r="C22726" s="33"/>
      <c r="D22726" s="33" t="s">
        <v>339</v>
      </c>
      <c r="E22726" t="str">
        <f t="shared" si="359"/>
        <v>No Data</v>
      </c>
    </row>
    <row r="22727" spans="1:5" x14ac:dyDescent="0.3">
      <c r="A22727" s="33" t="s">
        <v>1</v>
      </c>
      <c r="B22727" s="33" t="s">
        <v>81</v>
      </c>
      <c r="C22727" s="33">
        <v>90000</v>
      </c>
      <c r="D22727" s="33" t="s">
        <v>6253</v>
      </c>
      <c r="E22727" t="str">
        <f t="shared" si="359"/>
        <v>$75K-$100K</v>
      </c>
    </row>
    <row r="22728" spans="1:5" x14ac:dyDescent="0.3">
      <c r="A22728" s="33" t="s">
        <v>0</v>
      </c>
      <c r="B22728" s="33" t="s">
        <v>53</v>
      </c>
      <c r="C22728" s="33"/>
      <c r="D22728" s="33" t="s">
        <v>879</v>
      </c>
      <c r="E22728" t="str">
        <f t="shared" si="359"/>
        <v>No Data</v>
      </c>
    </row>
    <row r="22729" spans="1:5" x14ac:dyDescent="0.3">
      <c r="A22729" s="33" t="s">
        <v>0</v>
      </c>
      <c r="B22729" s="33" t="s">
        <v>53</v>
      </c>
      <c r="C22729" s="33">
        <v>150000</v>
      </c>
      <c r="D22729" s="33" t="s">
        <v>3716</v>
      </c>
      <c r="E22729" t="str">
        <f t="shared" si="359"/>
        <v>$125K-$200K</v>
      </c>
    </row>
    <row r="22730" spans="1:5" x14ac:dyDescent="0.3">
      <c r="A22730" s="33" t="s">
        <v>0</v>
      </c>
      <c r="B22730" s="33" t="s">
        <v>53</v>
      </c>
      <c r="C22730" s="33">
        <v>120259</v>
      </c>
      <c r="D22730" s="33" t="s">
        <v>7901</v>
      </c>
      <c r="E22730" t="str">
        <f t="shared" si="359"/>
        <v>$100K-$125K</v>
      </c>
    </row>
    <row r="22731" spans="1:5" x14ac:dyDescent="0.3">
      <c r="A22731" s="33" t="s">
        <v>0</v>
      </c>
      <c r="B22731" s="33" t="s">
        <v>53</v>
      </c>
      <c r="C22731" s="33">
        <v>61022</v>
      </c>
      <c r="D22731" s="33" t="s">
        <v>2396</v>
      </c>
      <c r="E22731" t="str">
        <f t="shared" si="359"/>
        <v>&lt;$75K</v>
      </c>
    </row>
    <row r="22732" spans="1:5" x14ac:dyDescent="0.3">
      <c r="A22732" s="33" t="s">
        <v>0</v>
      </c>
      <c r="B22732" s="33" t="s">
        <v>53</v>
      </c>
      <c r="C22732" s="33"/>
      <c r="D22732" s="33" t="s">
        <v>1764</v>
      </c>
      <c r="E22732" t="str">
        <f t="shared" si="359"/>
        <v>No Data</v>
      </c>
    </row>
    <row r="22733" spans="1:5" x14ac:dyDescent="0.3">
      <c r="A22733" s="33" t="s">
        <v>125</v>
      </c>
      <c r="B22733" s="33" t="s">
        <v>53</v>
      </c>
      <c r="C22733" s="33"/>
      <c r="D22733" s="33" t="s">
        <v>234</v>
      </c>
      <c r="E22733" t="str">
        <f t="shared" si="359"/>
        <v>No Data</v>
      </c>
    </row>
    <row r="22734" spans="1:5" x14ac:dyDescent="0.3">
      <c r="A22734" s="33" t="s">
        <v>2</v>
      </c>
      <c r="B22734" s="33" t="s">
        <v>53</v>
      </c>
      <c r="C22734" s="33"/>
      <c r="D22734" s="33" t="s">
        <v>2484</v>
      </c>
      <c r="E22734" t="str">
        <f t="shared" si="359"/>
        <v>No Data</v>
      </c>
    </row>
    <row r="22735" spans="1:5" x14ac:dyDescent="0.3">
      <c r="A22735" s="33" t="s">
        <v>128</v>
      </c>
      <c r="B22735" s="33" t="s">
        <v>53</v>
      </c>
      <c r="C22735" s="33"/>
      <c r="D22735" s="33" t="s">
        <v>7902</v>
      </c>
      <c r="E22735" t="str">
        <f t="shared" si="359"/>
        <v>No Data</v>
      </c>
    </row>
    <row r="22736" spans="1:5" x14ac:dyDescent="0.3">
      <c r="A22736" s="33" t="s">
        <v>2</v>
      </c>
      <c r="B22736" s="33" t="s">
        <v>53</v>
      </c>
      <c r="C22736" s="33"/>
      <c r="D22736" s="33" t="s">
        <v>2568</v>
      </c>
      <c r="E22736" t="str">
        <f t="shared" si="359"/>
        <v>No Data</v>
      </c>
    </row>
    <row r="22737" spans="1:5" x14ac:dyDescent="0.3">
      <c r="A22737" s="33" t="s">
        <v>2</v>
      </c>
      <c r="B22737" s="33" t="s">
        <v>70</v>
      </c>
      <c r="C22737" s="33">
        <v>111175</v>
      </c>
      <c r="D22737" s="33" t="s">
        <v>6665</v>
      </c>
      <c r="E22737" t="str">
        <f t="shared" si="359"/>
        <v>$100K-$125K</v>
      </c>
    </row>
    <row r="22738" spans="1:5" x14ac:dyDescent="0.3">
      <c r="A22738" s="33" t="s">
        <v>2</v>
      </c>
      <c r="B22738" s="33" t="s">
        <v>53</v>
      </c>
      <c r="C22738" s="33"/>
      <c r="D22738" s="33" t="s">
        <v>411</v>
      </c>
      <c r="E22738" t="str">
        <f t="shared" si="359"/>
        <v>No Data</v>
      </c>
    </row>
    <row r="22739" spans="1:5" x14ac:dyDescent="0.3">
      <c r="A22739" s="33" t="s">
        <v>0</v>
      </c>
      <c r="B22739" s="33" t="s">
        <v>53</v>
      </c>
      <c r="C22739" s="33">
        <v>160000</v>
      </c>
      <c r="D22739" s="33" t="s">
        <v>3358</v>
      </c>
      <c r="E22739" t="str">
        <f t="shared" si="359"/>
        <v>$125K-$200K</v>
      </c>
    </row>
    <row r="22740" spans="1:5" x14ac:dyDescent="0.3">
      <c r="A22740" s="33" t="s">
        <v>2</v>
      </c>
      <c r="B22740" s="33" t="s">
        <v>53</v>
      </c>
      <c r="C22740" s="33"/>
      <c r="D22740" s="33" t="s">
        <v>232</v>
      </c>
      <c r="E22740" t="str">
        <f t="shared" si="359"/>
        <v>No Data</v>
      </c>
    </row>
    <row r="22741" spans="1:5" x14ac:dyDescent="0.3">
      <c r="A22741" s="33" t="s">
        <v>0</v>
      </c>
      <c r="B22741" s="33" t="s">
        <v>53</v>
      </c>
      <c r="C22741" s="33"/>
      <c r="D22741" s="33" t="s">
        <v>258</v>
      </c>
      <c r="E22741" t="str">
        <f t="shared" si="359"/>
        <v>No Data</v>
      </c>
    </row>
    <row r="22742" spans="1:5" x14ac:dyDescent="0.3">
      <c r="A22742" s="33" t="s">
        <v>128</v>
      </c>
      <c r="B22742" s="33" t="s">
        <v>53</v>
      </c>
      <c r="C22742" s="33">
        <v>205000</v>
      </c>
      <c r="D22742" s="33" t="s">
        <v>1906</v>
      </c>
      <c r="E22742" t="str">
        <f t="shared" si="359"/>
        <v>&gt;$200K</v>
      </c>
    </row>
    <row r="22743" spans="1:5" x14ac:dyDescent="0.3">
      <c r="A22743" s="33" t="s">
        <v>4</v>
      </c>
      <c r="B22743" s="33" t="s">
        <v>53</v>
      </c>
      <c r="C22743" s="33"/>
      <c r="D22743" s="33" t="s">
        <v>7903</v>
      </c>
      <c r="E22743" t="str">
        <f t="shared" si="359"/>
        <v>No Data</v>
      </c>
    </row>
    <row r="22744" spans="1:5" x14ac:dyDescent="0.3">
      <c r="A22744" s="33" t="s">
        <v>0</v>
      </c>
      <c r="B22744" s="33" t="s">
        <v>54</v>
      </c>
      <c r="C22744" s="33"/>
      <c r="D22744" s="33" t="s">
        <v>7904</v>
      </c>
      <c r="E22744" t="str">
        <f t="shared" si="359"/>
        <v>No Data</v>
      </c>
    </row>
    <row r="22745" spans="1:5" x14ac:dyDescent="0.3">
      <c r="A22745" s="33" t="s">
        <v>128</v>
      </c>
      <c r="B22745" s="33" t="s">
        <v>53</v>
      </c>
      <c r="C22745" s="33"/>
      <c r="D22745" s="33" t="s">
        <v>675</v>
      </c>
      <c r="E22745" t="str">
        <f t="shared" si="359"/>
        <v>No Data</v>
      </c>
    </row>
    <row r="22746" spans="1:5" x14ac:dyDescent="0.3">
      <c r="A22746" s="33" t="s">
        <v>0</v>
      </c>
      <c r="B22746" s="33" t="s">
        <v>53</v>
      </c>
      <c r="C22746" s="33">
        <v>161500</v>
      </c>
      <c r="D22746" s="33" t="s">
        <v>524</v>
      </c>
      <c r="E22746" t="str">
        <f t="shared" si="359"/>
        <v>$125K-$200K</v>
      </c>
    </row>
    <row r="22747" spans="1:5" x14ac:dyDescent="0.3">
      <c r="A22747" s="33" t="s">
        <v>4</v>
      </c>
      <c r="B22747" s="33" t="s">
        <v>97</v>
      </c>
      <c r="C22747" s="33">
        <v>147500</v>
      </c>
      <c r="D22747" s="33" t="s">
        <v>3046</v>
      </c>
      <c r="E22747" t="str">
        <f t="shared" si="359"/>
        <v>$125K-$200K</v>
      </c>
    </row>
    <row r="22748" spans="1:5" x14ac:dyDescent="0.3">
      <c r="A22748" s="33" t="s">
        <v>126</v>
      </c>
      <c r="B22748" s="33" t="s">
        <v>54</v>
      </c>
      <c r="C22748" s="33">
        <v>180000</v>
      </c>
      <c r="D22748" s="33" t="s">
        <v>230</v>
      </c>
      <c r="E22748" t="str">
        <f t="shared" si="359"/>
        <v>$125K-$200K</v>
      </c>
    </row>
    <row r="22749" spans="1:5" x14ac:dyDescent="0.3">
      <c r="A22749" s="33" t="s">
        <v>2</v>
      </c>
      <c r="B22749" s="33" t="s">
        <v>53</v>
      </c>
      <c r="C22749" s="33">
        <v>110000</v>
      </c>
      <c r="D22749" s="33" t="s">
        <v>449</v>
      </c>
      <c r="E22749" t="str">
        <f t="shared" si="359"/>
        <v>$100K-$125K</v>
      </c>
    </row>
    <row r="22750" spans="1:5" x14ac:dyDescent="0.3">
      <c r="A22750" s="33" t="s">
        <v>52</v>
      </c>
      <c r="B22750" s="33" t="s">
        <v>53</v>
      </c>
      <c r="C22750" s="33"/>
      <c r="D22750" s="33" t="s">
        <v>3008</v>
      </c>
      <c r="E22750" t="str">
        <f t="shared" si="359"/>
        <v>No Data</v>
      </c>
    </row>
    <row r="22751" spans="1:5" x14ac:dyDescent="0.3">
      <c r="A22751" s="33" t="s">
        <v>0</v>
      </c>
      <c r="B22751" s="33" t="s">
        <v>53</v>
      </c>
      <c r="C22751" s="33">
        <v>125000</v>
      </c>
      <c r="D22751" s="33" t="s">
        <v>7905</v>
      </c>
      <c r="E22751" t="str">
        <f t="shared" si="359"/>
        <v>$100K-$125K</v>
      </c>
    </row>
    <row r="22752" spans="1:5" x14ac:dyDescent="0.3">
      <c r="A22752" s="33" t="s">
        <v>4</v>
      </c>
      <c r="B22752" s="33" t="s">
        <v>54</v>
      </c>
      <c r="C22752" s="33">
        <v>93700</v>
      </c>
      <c r="D22752" s="33" t="s">
        <v>2634</v>
      </c>
      <c r="E22752" t="str">
        <f t="shared" si="359"/>
        <v>$75K-$100K</v>
      </c>
    </row>
    <row r="22753" spans="1:5" x14ac:dyDescent="0.3">
      <c r="A22753" s="33" t="s">
        <v>0</v>
      </c>
      <c r="B22753" s="33" t="s">
        <v>53</v>
      </c>
      <c r="C22753" s="33">
        <v>140998</v>
      </c>
      <c r="D22753" s="33" t="s">
        <v>1134</v>
      </c>
      <c r="E22753" t="str">
        <f t="shared" si="359"/>
        <v>$125K-$200K</v>
      </c>
    </row>
    <row r="22754" spans="1:5" x14ac:dyDescent="0.3">
      <c r="A22754" s="33" t="s">
        <v>0</v>
      </c>
      <c r="B22754" s="33" t="s">
        <v>53</v>
      </c>
      <c r="C22754" s="33">
        <v>164000</v>
      </c>
      <c r="D22754" s="33" t="s">
        <v>431</v>
      </c>
      <c r="E22754" t="str">
        <f t="shared" si="359"/>
        <v>$125K-$200K</v>
      </c>
    </row>
    <row r="22755" spans="1:5" x14ac:dyDescent="0.3">
      <c r="A22755" s="33" t="s">
        <v>0</v>
      </c>
      <c r="B22755" s="33" t="s">
        <v>69</v>
      </c>
      <c r="C22755" s="33">
        <v>56700</v>
      </c>
      <c r="D22755" s="33" t="s">
        <v>211</v>
      </c>
      <c r="E22755" t="str">
        <f t="shared" si="359"/>
        <v>&lt;$75K</v>
      </c>
    </row>
    <row r="22756" spans="1:5" x14ac:dyDescent="0.3">
      <c r="A22756" s="33" t="s">
        <v>0</v>
      </c>
      <c r="B22756" s="33" t="s">
        <v>53</v>
      </c>
      <c r="C22756" s="33">
        <v>120390</v>
      </c>
      <c r="D22756" s="33" t="s">
        <v>7906</v>
      </c>
      <c r="E22756" t="str">
        <f t="shared" si="359"/>
        <v>$100K-$125K</v>
      </c>
    </row>
    <row r="22757" spans="1:5" x14ac:dyDescent="0.3">
      <c r="A22757" s="33" t="s">
        <v>2</v>
      </c>
      <c r="B22757" s="33" t="s">
        <v>53</v>
      </c>
      <c r="C22757" s="33"/>
      <c r="D22757" s="33" t="s">
        <v>441</v>
      </c>
      <c r="E22757" t="str">
        <f t="shared" si="359"/>
        <v>No Data</v>
      </c>
    </row>
    <row r="22758" spans="1:5" x14ac:dyDescent="0.3">
      <c r="A22758" s="33" t="s">
        <v>0</v>
      </c>
      <c r="B22758" s="33" t="s">
        <v>53</v>
      </c>
      <c r="C22758" s="33"/>
      <c r="D22758" s="33" t="s">
        <v>624</v>
      </c>
      <c r="E22758" t="str">
        <f t="shared" si="359"/>
        <v>No Data</v>
      </c>
    </row>
    <row r="22759" spans="1:5" x14ac:dyDescent="0.3">
      <c r="A22759" s="33" t="s">
        <v>1</v>
      </c>
      <c r="B22759" s="33" t="s">
        <v>65</v>
      </c>
      <c r="C22759" s="33">
        <v>72900</v>
      </c>
      <c r="D22759" s="33" t="s">
        <v>2977</v>
      </c>
      <c r="E22759" t="str">
        <f t="shared" si="359"/>
        <v>&lt;$75K</v>
      </c>
    </row>
    <row r="22760" spans="1:5" x14ac:dyDescent="0.3">
      <c r="A22760" s="33" t="s">
        <v>125</v>
      </c>
      <c r="B22760" s="33" t="s">
        <v>53</v>
      </c>
      <c r="C22760" s="33">
        <v>185000</v>
      </c>
      <c r="D22760" s="33" t="s">
        <v>7907</v>
      </c>
      <c r="E22760" t="str">
        <f t="shared" si="359"/>
        <v>$125K-$200K</v>
      </c>
    </row>
    <row r="22761" spans="1:5" x14ac:dyDescent="0.3">
      <c r="A22761" s="33" t="s">
        <v>0</v>
      </c>
      <c r="B22761" s="33" t="s">
        <v>53</v>
      </c>
      <c r="C22761" s="33"/>
      <c r="D22761" s="33" t="s">
        <v>3415</v>
      </c>
      <c r="E22761" t="str">
        <f t="shared" si="359"/>
        <v>No Data</v>
      </c>
    </row>
    <row r="22762" spans="1:5" x14ac:dyDescent="0.3">
      <c r="A22762" s="33" t="s">
        <v>128</v>
      </c>
      <c r="B22762" s="33" t="s">
        <v>100</v>
      </c>
      <c r="C22762" s="33">
        <v>72000</v>
      </c>
      <c r="D22762" s="33" t="s">
        <v>7908</v>
      </c>
      <c r="E22762" t="str">
        <f t="shared" si="359"/>
        <v>&lt;$75K</v>
      </c>
    </row>
    <row r="22763" spans="1:5" x14ac:dyDescent="0.3">
      <c r="A22763" s="33" t="s">
        <v>125</v>
      </c>
      <c r="B22763" s="33" t="s">
        <v>53</v>
      </c>
      <c r="C22763" s="33"/>
      <c r="D22763" s="33" t="s">
        <v>1030</v>
      </c>
      <c r="E22763" t="str">
        <f t="shared" si="359"/>
        <v>No Data</v>
      </c>
    </row>
    <row r="22764" spans="1:5" x14ac:dyDescent="0.3">
      <c r="A22764" s="33" t="s">
        <v>128</v>
      </c>
      <c r="B22764" s="33" t="s">
        <v>53</v>
      </c>
      <c r="C22764" s="33">
        <v>175000</v>
      </c>
      <c r="D22764" s="33" t="s">
        <v>265</v>
      </c>
      <c r="E22764" t="str">
        <f t="shared" si="359"/>
        <v>$125K-$200K</v>
      </c>
    </row>
    <row r="22765" spans="1:5" x14ac:dyDescent="0.3">
      <c r="A22765" s="33" t="s">
        <v>4</v>
      </c>
      <c r="B22765" s="33" t="s">
        <v>99</v>
      </c>
      <c r="C22765" s="33">
        <v>15000</v>
      </c>
      <c r="D22765" s="33" t="s">
        <v>530</v>
      </c>
      <c r="E22765" t="str">
        <f t="shared" si="359"/>
        <v>&lt;$75K</v>
      </c>
    </row>
    <row r="22766" spans="1:5" x14ac:dyDescent="0.3">
      <c r="A22766" s="33" t="s">
        <v>4</v>
      </c>
      <c r="B22766" s="33" t="s">
        <v>53</v>
      </c>
      <c r="C22766" s="33">
        <v>125000</v>
      </c>
      <c r="D22766" s="33" t="s">
        <v>1125</v>
      </c>
      <c r="E22766" t="str">
        <f t="shared" si="359"/>
        <v>$100K-$125K</v>
      </c>
    </row>
    <row r="22767" spans="1:5" x14ac:dyDescent="0.3">
      <c r="A22767" s="33" t="s">
        <v>125</v>
      </c>
      <c r="B22767" s="33" t="s">
        <v>53</v>
      </c>
      <c r="C22767" s="33"/>
      <c r="D22767" s="33" t="s">
        <v>336</v>
      </c>
      <c r="E22767" t="str">
        <f t="shared" si="359"/>
        <v>No Data</v>
      </c>
    </row>
    <row r="22768" spans="1:5" x14ac:dyDescent="0.3">
      <c r="A22768" s="33" t="s">
        <v>2</v>
      </c>
      <c r="B22768" s="33" t="s">
        <v>53</v>
      </c>
      <c r="C22768" s="33">
        <v>97086.5</v>
      </c>
      <c r="D22768" s="33" t="s">
        <v>1037</v>
      </c>
      <c r="E22768" t="str">
        <f t="shared" si="359"/>
        <v>$75K-$100K</v>
      </c>
    </row>
    <row r="22769" spans="1:5" x14ac:dyDescent="0.3">
      <c r="A22769" s="33" t="s">
        <v>0</v>
      </c>
      <c r="B22769" s="33" t="s">
        <v>53</v>
      </c>
      <c r="C22769" s="33">
        <v>112015</v>
      </c>
      <c r="D22769" s="33" t="s">
        <v>1738</v>
      </c>
      <c r="E22769" t="str">
        <f t="shared" si="359"/>
        <v>$100K-$125K</v>
      </c>
    </row>
    <row r="22770" spans="1:5" x14ac:dyDescent="0.3">
      <c r="A22770" s="33" t="s">
        <v>0</v>
      </c>
      <c r="B22770" s="33" t="s">
        <v>53</v>
      </c>
      <c r="C22770" s="33">
        <v>147840.5</v>
      </c>
      <c r="D22770" s="33" t="s">
        <v>3644</v>
      </c>
      <c r="E22770" t="str">
        <f t="shared" si="359"/>
        <v>$125K-$200K</v>
      </c>
    </row>
    <row r="22771" spans="1:5" x14ac:dyDescent="0.3">
      <c r="A22771" s="33" t="s">
        <v>4</v>
      </c>
      <c r="B22771" s="33" t="s">
        <v>64</v>
      </c>
      <c r="C22771" s="33">
        <v>147500</v>
      </c>
      <c r="D22771" s="33" t="s">
        <v>7909</v>
      </c>
      <c r="E22771" t="str">
        <f t="shared" si="359"/>
        <v>$125K-$200K</v>
      </c>
    </row>
    <row r="22772" spans="1:5" x14ac:dyDescent="0.3">
      <c r="A22772" s="33" t="s">
        <v>4</v>
      </c>
      <c r="B22772" s="33" t="s">
        <v>53</v>
      </c>
      <c r="C22772" s="33"/>
      <c r="D22772" s="33" t="s">
        <v>258</v>
      </c>
      <c r="E22772" t="str">
        <f t="shared" si="359"/>
        <v>No Data</v>
      </c>
    </row>
    <row r="22773" spans="1:5" x14ac:dyDescent="0.3">
      <c r="A22773" s="33" t="s">
        <v>125</v>
      </c>
      <c r="B22773" s="33" t="s">
        <v>53</v>
      </c>
      <c r="C22773" s="33">
        <v>125654.5</v>
      </c>
      <c r="D22773" s="33" t="s">
        <v>1541</v>
      </c>
      <c r="E22773" t="str">
        <f t="shared" si="359"/>
        <v>$125K-$200K</v>
      </c>
    </row>
    <row r="22774" spans="1:5" x14ac:dyDescent="0.3">
      <c r="A22774" s="33" t="s">
        <v>0</v>
      </c>
      <c r="B22774" s="33" t="s">
        <v>53</v>
      </c>
      <c r="C22774" s="33">
        <v>116950</v>
      </c>
      <c r="D22774" s="33" t="s">
        <v>7910</v>
      </c>
      <c r="E22774" t="str">
        <f t="shared" si="359"/>
        <v>$100K-$125K</v>
      </c>
    </row>
    <row r="22775" spans="1:5" x14ac:dyDescent="0.3">
      <c r="A22775" s="33" t="s">
        <v>126</v>
      </c>
      <c r="B22775" s="33" t="s">
        <v>69</v>
      </c>
      <c r="C22775" s="33">
        <v>147500</v>
      </c>
      <c r="D22775" s="33" t="s">
        <v>283</v>
      </c>
      <c r="E22775" t="str">
        <f t="shared" si="359"/>
        <v>$125K-$200K</v>
      </c>
    </row>
    <row r="22776" spans="1:5" x14ac:dyDescent="0.3">
      <c r="A22776" s="33" t="s">
        <v>128</v>
      </c>
      <c r="B22776" s="33" t="s">
        <v>53</v>
      </c>
      <c r="C22776" s="33">
        <v>125000</v>
      </c>
      <c r="D22776" s="33" t="s">
        <v>5792</v>
      </c>
      <c r="E22776" t="str">
        <f t="shared" si="359"/>
        <v>$100K-$125K</v>
      </c>
    </row>
    <row r="22777" spans="1:5" x14ac:dyDescent="0.3">
      <c r="A22777" s="33" t="s">
        <v>2</v>
      </c>
      <c r="B22777" s="33" t="s">
        <v>53</v>
      </c>
      <c r="C22777" s="33"/>
      <c r="D22777" s="33" t="s">
        <v>6718</v>
      </c>
      <c r="E22777" t="str">
        <f t="shared" si="359"/>
        <v>No Data</v>
      </c>
    </row>
    <row r="22778" spans="1:5" x14ac:dyDescent="0.3">
      <c r="A22778" s="33" t="s">
        <v>0</v>
      </c>
      <c r="B22778" s="33" t="s">
        <v>88</v>
      </c>
      <c r="C22778" s="33">
        <v>157500</v>
      </c>
      <c r="D22778" s="33" t="s">
        <v>7911</v>
      </c>
      <c r="E22778" t="str">
        <f t="shared" si="359"/>
        <v>$125K-$200K</v>
      </c>
    </row>
    <row r="22779" spans="1:5" x14ac:dyDescent="0.3">
      <c r="A22779" s="33" t="s">
        <v>126</v>
      </c>
      <c r="B22779" s="33" t="s">
        <v>53</v>
      </c>
      <c r="C22779" s="33">
        <v>125000</v>
      </c>
      <c r="D22779" s="33" t="s">
        <v>611</v>
      </c>
      <c r="E22779" t="str">
        <f t="shared" si="359"/>
        <v>$100K-$125K</v>
      </c>
    </row>
    <row r="22780" spans="1:5" x14ac:dyDescent="0.3">
      <c r="A22780" s="33" t="s">
        <v>0</v>
      </c>
      <c r="B22780" s="33" t="s">
        <v>53</v>
      </c>
      <c r="C22780" s="33"/>
      <c r="D22780" s="33" t="s">
        <v>7306</v>
      </c>
      <c r="E22780" t="str">
        <f t="shared" si="359"/>
        <v>No Data</v>
      </c>
    </row>
    <row r="22781" spans="1:5" x14ac:dyDescent="0.3">
      <c r="A22781" s="33" t="s">
        <v>2</v>
      </c>
      <c r="B22781" s="33" t="s">
        <v>53</v>
      </c>
      <c r="C22781" s="33">
        <v>112050</v>
      </c>
      <c r="D22781" s="33" t="s">
        <v>2559</v>
      </c>
      <c r="E22781" t="str">
        <f t="shared" si="359"/>
        <v>$100K-$125K</v>
      </c>
    </row>
    <row r="22782" spans="1:5" x14ac:dyDescent="0.3">
      <c r="A22782" s="33" t="s">
        <v>0</v>
      </c>
      <c r="B22782" s="33" t="s">
        <v>53</v>
      </c>
      <c r="C22782" s="33"/>
      <c r="D22782" s="33" t="s">
        <v>218</v>
      </c>
      <c r="E22782" t="str">
        <f t="shared" si="359"/>
        <v>No Data</v>
      </c>
    </row>
    <row r="22783" spans="1:5" x14ac:dyDescent="0.3">
      <c r="A22783" s="33" t="s">
        <v>4</v>
      </c>
      <c r="B22783" s="33" t="s">
        <v>53</v>
      </c>
      <c r="C22783" s="33"/>
      <c r="D22783" s="33" t="s">
        <v>1028</v>
      </c>
      <c r="E22783" t="str">
        <f t="shared" si="359"/>
        <v>No Data</v>
      </c>
    </row>
    <row r="22784" spans="1:5" x14ac:dyDescent="0.3">
      <c r="A22784" s="33" t="s">
        <v>0</v>
      </c>
      <c r="B22784" s="33" t="s">
        <v>53</v>
      </c>
      <c r="C22784" s="33">
        <v>90000</v>
      </c>
      <c r="D22784" s="33" t="s">
        <v>7912</v>
      </c>
      <c r="E22784" t="str">
        <f t="shared" si="359"/>
        <v>$75K-$100K</v>
      </c>
    </row>
    <row r="22785" spans="1:5" x14ac:dyDescent="0.3">
      <c r="A22785" s="33" t="s">
        <v>0</v>
      </c>
      <c r="B22785" s="33" t="s">
        <v>53</v>
      </c>
      <c r="C22785" s="33">
        <v>145000</v>
      </c>
      <c r="D22785" s="33" t="s">
        <v>675</v>
      </c>
      <c r="E22785" t="str">
        <f t="shared" si="359"/>
        <v>$125K-$200K</v>
      </c>
    </row>
    <row r="22786" spans="1:5" x14ac:dyDescent="0.3">
      <c r="A22786" s="33" t="s">
        <v>0</v>
      </c>
      <c r="B22786" s="33" t="s">
        <v>53</v>
      </c>
      <c r="C22786" s="33">
        <v>209000</v>
      </c>
      <c r="D22786" s="33" t="s">
        <v>470</v>
      </c>
      <c r="E22786" t="str">
        <f t="shared" si="359"/>
        <v>&gt;$200K</v>
      </c>
    </row>
    <row r="22787" spans="1:5" x14ac:dyDescent="0.3">
      <c r="A22787" s="33" t="s">
        <v>4</v>
      </c>
      <c r="B22787" s="33" t="s">
        <v>53</v>
      </c>
      <c r="C22787" s="33">
        <v>111050</v>
      </c>
      <c r="D22787" s="33" t="s">
        <v>564</v>
      </c>
      <c r="E22787" t="str">
        <f t="shared" ref="E22787:E22850" si="360">_xlfn.XLOOKUP(C22787,$H$16:$H$21,$G$16:$G$21,,1)</f>
        <v>$100K-$125K</v>
      </c>
    </row>
    <row r="22788" spans="1:5" x14ac:dyDescent="0.3">
      <c r="A22788" s="33" t="s">
        <v>4</v>
      </c>
      <c r="B22788" s="33" t="s">
        <v>53</v>
      </c>
      <c r="C22788" s="33">
        <v>146500</v>
      </c>
      <c r="D22788" s="33" t="s">
        <v>476</v>
      </c>
      <c r="E22788" t="str">
        <f t="shared" si="360"/>
        <v>$125K-$200K</v>
      </c>
    </row>
    <row r="22789" spans="1:5" x14ac:dyDescent="0.3">
      <c r="A22789" s="33" t="s">
        <v>2</v>
      </c>
      <c r="B22789" s="33" t="s">
        <v>53</v>
      </c>
      <c r="C22789" s="33"/>
      <c r="D22789" s="33" t="s">
        <v>7913</v>
      </c>
      <c r="E22789" t="str">
        <f t="shared" si="360"/>
        <v>No Data</v>
      </c>
    </row>
    <row r="22790" spans="1:5" x14ac:dyDescent="0.3">
      <c r="A22790" s="33" t="s">
        <v>2</v>
      </c>
      <c r="B22790" s="33" t="s">
        <v>53</v>
      </c>
      <c r="C22790" s="33">
        <v>120000</v>
      </c>
      <c r="D22790" s="33" t="s">
        <v>7914</v>
      </c>
      <c r="E22790" t="str">
        <f t="shared" si="360"/>
        <v>$100K-$125K</v>
      </c>
    </row>
    <row r="22791" spans="1:5" x14ac:dyDescent="0.3">
      <c r="A22791" s="33" t="s">
        <v>2</v>
      </c>
      <c r="B22791" s="33" t="s">
        <v>53</v>
      </c>
      <c r="C22791" s="33">
        <v>77500</v>
      </c>
      <c r="D22791" s="33" t="s">
        <v>463</v>
      </c>
      <c r="E22791" t="str">
        <f t="shared" si="360"/>
        <v>$75K-$100K</v>
      </c>
    </row>
    <row r="22792" spans="1:5" x14ac:dyDescent="0.3">
      <c r="A22792" s="33" t="s">
        <v>2</v>
      </c>
      <c r="B22792" s="33" t="s">
        <v>53</v>
      </c>
      <c r="C22792" s="33">
        <v>125000</v>
      </c>
      <c r="D22792" s="33" t="s">
        <v>1441</v>
      </c>
      <c r="E22792" t="str">
        <f t="shared" si="360"/>
        <v>$100K-$125K</v>
      </c>
    </row>
    <row r="22793" spans="1:5" x14ac:dyDescent="0.3">
      <c r="A22793" s="33" t="s">
        <v>2</v>
      </c>
      <c r="B22793" s="33" t="s">
        <v>53</v>
      </c>
      <c r="C22793" s="33"/>
      <c r="D22793" s="33" t="s">
        <v>6899</v>
      </c>
      <c r="E22793" t="str">
        <f t="shared" si="360"/>
        <v>No Data</v>
      </c>
    </row>
    <row r="22794" spans="1:5" x14ac:dyDescent="0.3">
      <c r="A22794" s="33" t="s">
        <v>0</v>
      </c>
      <c r="B22794" s="33" t="s">
        <v>53</v>
      </c>
      <c r="C22794" s="33">
        <v>115000</v>
      </c>
      <c r="D22794" s="33" t="s">
        <v>744</v>
      </c>
      <c r="E22794" t="str">
        <f t="shared" si="360"/>
        <v>$100K-$125K</v>
      </c>
    </row>
    <row r="22795" spans="1:5" x14ac:dyDescent="0.3">
      <c r="A22795" s="33" t="s">
        <v>0</v>
      </c>
      <c r="B22795" s="33" t="s">
        <v>53</v>
      </c>
      <c r="C22795" s="33">
        <v>145500</v>
      </c>
      <c r="D22795" s="33" t="s">
        <v>326</v>
      </c>
      <c r="E22795" t="str">
        <f t="shared" si="360"/>
        <v>$125K-$200K</v>
      </c>
    </row>
    <row r="22796" spans="1:5" x14ac:dyDescent="0.3">
      <c r="A22796" s="33" t="s">
        <v>2</v>
      </c>
      <c r="B22796" s="33" t="s">
        <v>53</v>
      </c>
      <c r="C22796" s="33">
        <v>90000</v>
      </c>
      <c r="D22796" s="33" t="s">
        <v>1081</v>
      </c>
      <c r="E22796" t="str">
        <f t="shared" si="360"/>
        <v>$75K-$100K</v>
      </c>
    </row>
    <row r="22797" spans="1:5" x14ac:dyDescent="0.3">
      <c r="A22797" s="33" t="s">
        <v>0</v>
      </c>
      <c r="B22797" s="33" t="s">
        <v>53</v>
      </c>
      <c r="C22797" s="33"/>
      <c r="D22797" s="33" t="s">
        <v>7915</v>
      </c>
      <c r="E22797" t="str">
        <f t="shared" si="360"/>
        <v>No Data</v>
      </c>
    </row>
    <row r="22798" spans="1:5" x14ac:dyDescent="0.3">
      <c r="A22798" s="33" t="s">
        <v>52</v>
      </c>
      <c r="B22798" s="33" t="s">
        <v>53</v>
      </c>
      <c r="C22798" s="33"/>
      <c r="D22798" s="33" t="s">
        <v>278</v>
      </c>
      <c r="E22798" t="str">
        <f t="shared" si="360"/>
        <v>No Data</v>
      </c>
    </row>
    <row r="22799" spans="1:5" x14ac:dyDescent="0.3">
      <c r="A22799" s="33" t="s">
        <v>0</v>
      </c>
      <c r="B22799" s="33" t="s">
        <v>53</v>
      </c>
      <c r="C22799" s="33">
        <v>107500</v>
      </c>
      <c r="D22799" s="33" t="s">
        <v>265</v>
      </c>
      <c r="E22799" t="str">
        <f t="shared" si="360"/>
        <v>$100K-$125K</v>
      </c>
    </row>
    <row r="22800" spans="1:5" x14ac:dyDescent="0.3">
      <c r="A22800" s="33" t="s">
        <v>4</v>
      </c>
      <c r="B22800" s="33" t="s">
        <v>103</v>
      </c>
      <c r="C22800" s="33">
        <v>147500</v>
      </c>
      <c r="D22800" s="33" t="s">
        <v>816</v>
      </c>
      <c r="E22800" t="str">
        <f t="shared" si="360"/>
        <v>$125K-$200K</v>
      </c>
    </row>
    <row r="22801" spans="1:5" x14ac:dyDescent="0.3">
      <c r="A22801" s="33" t="s">
        <v>128</v>
      </c>
      <c r="B22801" s="33" t="s">
        <v>80</v>
      </c>
      <c r="C22801" s="33">
        <v>79200</v>
      </c>
      <c r="D22801" s="33" t="s">
        <v>5718</v>
      </c>
      <c r="E22801" t="str">
        <f t="shared" si="360"/>
        <v>$75K-$100K</v>
      </c>
    </row>
    <row r="22802" spans="1:5" x14ac:dyDescent="0.3">
      <c r="A22802" s="33" t="s">
        <v>0</v>
      </c>
      <c r="B22802" s="33" t="s">
        <v>53</v>
      </c>
      <c r="C22802" s="33">
        <v>75000</v>
      </c>
      <c r="D22802" s="33" t="s">
        <v>905</v>
      </c>
      <c r="E22802" t="str">
        <f t="shared" si="360"/>
        <v>&lt;$75K</v>
      </c>
    </row>
    <row r="22803" spans="1:5" x14ac:dyDescent="0.3">
      <c r="A22803" s="33" t="s">
        <v>128</v>
      </c>
      <c r="B22803" s="33" t="s">
        <v>98</v>
      </c>
      <c r="C22803" s="33">
        <v>90670</v>
      </c>
      <c r="D22803" s="33" t="s">
        <v>7916</v>
      </c>
      <c r="E22803" t="str">
        <f t="shared" si="360"/>
        <v>$75K-$100K</v>
      </c>
    </row>
    <row r="22804" spans="1:5" x14ac:dyDescent="0.3">
      <c r="A22804" s="33" t="s">
        <v>125</v>
      </c>
      <c r="B22804" s="33" t="s">
        <v>97</v>
      </c>
      <c r="C22804" s="33">
        <v>111175</v>
      </c>
      <c r="D22804" s="33" t="s">
        <v>2914</v>
      </c>
      <c r="E22804" t="str">
        <f t="shared" si="360"/>
        <v>$100K-$125K</v>
      </c>
    </row>
    <row r="22805" spans="1:5" x14ac:dyDescent="0.3">
      <c r="A22805" s="33" t="s">
        <v>0</v>
      </c>
      <c r="B22805" s="33" t="s">
        <v>54</v>
      </c>
      <c r="C22805" s="33">
        <v>99280</v>
      </c>
      <c r="D22805" s="33" t="s">
        <v>6056</v>
      </c>
      <c r="E22805" t="str">
        <f t="shared" si="360"/>
        <v>$75K-$100K</v>
      </c>
    </row>
    <row r="22806" spans="1:5" x14ac:dyDescent="0.3">
      <c r="A22806" s="33" t="s">
        <v>0</v>
      </c>
      <c r="B22806" s="33" t="s">
        <v>53</v>
      </c>
      <c r="C22806" s="33">
        <v>107000</v>
      </c>
      <c r="D22806" s="33" t="s">
        <v>2737</v>
      </c>
      <c r="E22806" t="str">
        <f t="shared" si="360"/>
        <v>$100K-$125K</v>
      </c>
    </row>
    <row r="22807" spans="1:5" x14ac:dyDescent="0.3">
      <c r="A22807" s="33" t="s">
        <v>125</v>
      </c>
      <c r="B22807" s="33" t="s">
        <v>53</v>
      </c>
      <c r="C22807" s="33"/>
      <c r="D22807" s="33" t="s">
        <v>366</v>
      </c>
      <c r="E22807" t="str">
        <f t="shared" si="360"/>
        <v>No Data</v>
      </c>
    </row>
    <row r="22808" spans="1:5" x14ac:dyDescent="0.3">
      <c r="A22808" s="33" t="s">
        <v>0</v>
      </c>
      <c r="B22808" s="33" t="s">
        <v>53</v>
      </c>
      <c r="C22808" s="33"/>
      <c r="D22808" s="33" t="s">
        <v>440</v>
      </c>
      <c r="E22808" t="str">
        <f t="shared" si="360"/>
        <v>No Data</v>
      </c>
    </row>
    <row r="22809" spans="1:5" x14ac:dyDescent="0.3">
      <c r="A22809" s="33" t="s">
        <v>0</v>
      </c>
      <c r="B22809" s="33" t="s">
        <v>53</v>
      </c>
      <c r="C22809" s="33"/>
      <c r="D22809" s="33" t="s">
        <v>4048</v>
      </c>
      <c r="E22809" t="str">
        <f t="shared" si="360"/>
        <v>No Data</v>
      </c>
    </row>
    <row r="22810" spans="1:5" x14ac:dyDescent="0.3">
      <c r="A22810" s="33" t="s">
        <v>4</v>
      </c>
      <c r="B22810" s="33" t="s">
        <v>53</v>
      </c>
      <c r="C22810" s="33"/>
      <c r="D22810" s="33" t="s">
        <v>1213</v>
      </c>
      <c r="E22810" t="str">
        <f t="shared" si="360"/>
        <v>No Data</v>
      </c>
    </row>
    <row r="22811" spans="1:5" x14ac:dyDescent="0.3">
      <c r="A22811" s="33" t="s">
        <v>2</v>
      </c>
      <c r="B22811" s="33" t="s">
        <v>53</v>
      </c>
      <c r="C22811" s="33">
        <v>80500</v>
      </c>
      <c r="D22811" s="33" t="s">
        <v>7917</v>
      </c>
      <c r="E22811" t="str">
        <f t="shared" si="360"/>
        <v>$75K-$100K</v>
      </c>
    </row>
    <row r="22812" spans="1:5" x14ac:dyDescent="0.3">
      <c r="A22812" s="33" t="s">
        <v>4</v>
      </c>
      <c r="B22812" s="33" t="s">
        <v>65</v>
      </c>
      <c r="C22812" s="33">
        <v>153500</v>
      </c>
      <c r="D22812" s="33" t="s">
        <v>629</v>
      </c>
      <c r="E22812" t="str">
        <f t="shared" si="360"/>
        <v>$125K-$200K</v>
      </c>
    </row>
    <row r="22813" spans="1:5" x14ac:dyDescent="0.3">
      <c r="A22813" s="33" t="s">
        <v>128</v>
      </c>
      <c r="B22813" s="33" t="s">
        <v>53</v>
      </c>
      <c r="C22813" s="33">
        <v>157500</v>
      </c>
      <c r="D22813" s="33" t="s">
        <v>7918</v>
      </c>
      <c r="E22813" t="str">
        <f t="shared" si="360"/>
        <v>$125K-$200K</v>
      </c>
    </row>
    <row r="22814" spans="1:5" x14ac:dyDescent="0.3">
      <c r="A22814" s="33" t="s">
        <v>2</v>
      </c>
      <c r="B22814" s="33" t="s">
        <v>53</v>
      </c>
      <c r="C22814" s="33">
        <v>87500</v>
      </c>
      <c r="D22814" s="33" t="s">
        <v>315</v>
      </c>
      <c r="E22814" t="str">
        <f t="shared" si="360"/>
        <v>$75K-$100K</v>
      </c>
    </row>
    <row r="22815" spans="1:5" x14ac:dyDescent="0.3">
      <c r="A22815" s="33" t="s">
        <v>0</v>
      </c>
      <c r="B22815" s="33" t="s">
        <v>54</v>
      </c>
      <c r="C22815" s="33">
        <v>155000</v>
      </c>
      <c r="D22815" s="33" t="s">
        <v>711</v>
      </c>
      <c r="E22815" t="str">
        <f t="shared" si="360"/>
        <v>$125K-$200K</v>
      </c>
    </row>
    <row r="22816" spans="1:5" x14ac:dyDescent="0.3">
      <c r="A22816" s="33" t="s">
        <v>0</v>
      </c>
      <c r="B22816" s="33" t="s">
        <v>98</v>
      </c>
      <c r="C22816" s="33">
        <v>109500</v>
      </c>
      <c r="D22816" s="33" t="s">
        <v>1040</v>
      </c>
      <c r="E22816" t="str">
        <f t="shared" si="360"/>
        <v>$100K-$125K</v>
      </c>
    </row>
    <row r="22817" spans="1:5" x14ac:dyDescent="0.3">
      <c r="A22817" s="33" t="s">
        <v>0</v>
      </c>
      <c r="B22817" s="33" t="s">
        <v>53</v>
      </c>
      <c r="C22817" s="33">
        <v>127500</v>
      </c>
      <c r="D22817" s="33" t="s">
        <v>1851</v>
      </c>
      <c r="E22817" t="str">
        <f t="shared" si="360"/>
        <v>$125K-$200K</v>
      </c>
    </row>
    <row r="22818" spans="1:5" x14ac:dyDescent="0.3">
      <c r="A22818" s="33" t="s">
        <v>128</v>
      </c>
      <c r="B22818" s="33" t="s">
        <v>53</v>
      </c>
      <c r="C22818" s="33">
        <v>157500</v>
      </c>
      <c r="D22818" s="33" t="s">
        <v>2119</v>
      </c>
      <c r="E22818" t="str">
        <f t="shared" si="360"/>
        <v>$125K-$200K</v>
      </c>
    </row>
    <row r="22819" spans="1:5" x14ac:dyDescent="0.3">
      <c r="A22819" s="33" t="s">
        <v>0</v>
      </c>
      <c r="B22819" s="33" t="s">
        <v>53</v>
      </c>
      <c r="C22819" s="33">
        <v>205000</v>
      </c>
      <c r="D22819" s="33" t="s">
        <v>228</v>
      </c>
      <c r="E22819" t="str">
        <f t="shared" si="360"/>
        <v>&gt;$200K</v>
      </c>
    </row>
    <row r="22820" spans="1:5" x14ac:dyDescent="0.3">
      <c r="A22820" s="33" t="s">
        <v>0</v>
      </c>
      <c r="B22820" s="33" t="s">
        <v>53</v>
      </c>
      <c r="C22820" s="33"/>
      <c r="D22820" s="33" t="s">
        <v>252</v>
      </c>
      <c r="E22820" t="str">
        <f t="shared" si="360"/>
        <v>No Data</v>
      </c>
    </row>
    <row r="22821" spans="1:5" x14ac:dyDescent="0.3">
      <c r="A22821" s="33" t="s">
        <v>52</v>
      </c>
      <c r="B22821" s="33" t="s">
        <v>54</v>
      </c>
      <c r="C22821" s="33">
        <v>65000</v>
      </c>
      <c r="D22821" s="33" t="s">
        <v>454</v>
      </c>
      <c r="E22821" t="str">
        <f t="shared" si="360"/>
        <v>&lt;$75K</v>
      </c>
    </row>
    <row r="22822" spans="1:5" x14ac:dyDescent="0.3">
      <c r="A22822" s="33" t="s">
        <v>125</v>
      </c>
      <c r="B22822" s="33" t="s">
        <v>53</v>
      </c>
      <c r="C22822" s="33"/>
      <c r="D22822" s="33" t="s">
        <v>802</v>
      </c>
      <c r="E22822" t="str">
        <f t="shared" si="360"/>
        <v>No Data</v>
      </c>
    </row>
    <row r="22823" spans="1:5" x14ac:dyDescent="0.3">
      <c r="A22823" s="33" t="s">
        <v>0</v>
      </c>
      <c r="B22823" s="33" t="s">
        <v>53</v>
      </c>
      <c r="C22823" s="33"/>
      <c r="D22823" s="33" t="s">
        <v>2957</v>
      </c>
      <c r="E22823" t="str">
        <f t="shared" si="360"/>
        <v>No Data</v>
      </c>
    </row>
    <row r="22824" spans="1:5" x14ac:dyDescent="0.3">
      <c r="A22824" s="33" t="s">
        <v>4</v>
      </c>
      <c r="B22824" s="33" t="s">
        <v>81</v>
      </c>
      <c r="C22824" s="33">
        <v>70000</v>
      </c>
      <c r="D22824" s="33" t="s">
        <v>4298</v>
      </c>
      <c r="E22824" t="str">
        <f t="shared" si="360"/>
        <v>&lt;$75K</v>
      </c>
    </row>
    <row r="22825" spans="1:5" x14ac:dyDescent="0.3">
      <c r="A22825" s="33" t="s">
        <v>4</v>
      </c>
      <c r="B22825" s="33" t="s">
        <v>53</v>
      </c>
      <c r="C22825" s="33">
        <v>75800</v>
      </c>
      <c r="D22825" s="33" t="s">
        <v>242</v>
      </c>
      <c r="E22825" t="str">
        <f t="shared" si="360"/>
        <v>$75K-$100K</v>
      </c>
    </row>
    <row r="22826" spans="1:5" x14ac:dyDescent="0.3">
      <c r="A22826" s="33" t="s">
        <v>52</v>
      </c>
      <c r="B22826" s="33" t="s">
        <v>53</v>
      </c>
      <c r="C22826" s="33">
        <v>145000</v>
      </c>
      <c r="D22826" s="33" t="s">
        <v>315</v>
      </c>
      <c r="E22826" t="str">
        <f t="shared" si="360"/>
        <v>$125K-$200K</v>
      </c>
    </row>
    <row r="22827" spans="1:5" x14ac:dyDescent="0.3">
      <c r="A22827" s="33" t="s">
        <v>2</v>
      </c>
      <c r="B22827" s="33" t="s">
        <v>53</v>
      </c>
      <c r="C22827" s="33">
        <v>120000</v>
      </c>
      <c r="D22827" s="33" t="s">
        <v>2808</v>
      </c>
      <c r="E22827" t="str">
        <f t="shared" si="360"/>
        <v>$100K-$125K</v>
      </c>
    </row>
    <row r="22828" spans="1:5" x14ac:dyDescent="0.3">
      <c r="A22828" s="33" t="s">
        <v>0</v>
      </c>
      <c r="B22828" s="33" t="s">
        <v>90</v>
      </c>
      <c r="C22828" s="33">
        <v>56500</v>
      </c>
      <c r="D22828" s="33" t="s">
        <v>7919</v>
      </c>
      <c r="E22828" t="str">
        <f t="shared" si="360"/>
        <v>&lt;$75K</v>
      </c>
    </row>
    <row r="22829" spans="1:5" x14ac:dyDescent="0.3">
      <c r="A22829" s="33" t="s">
        <v>129</v>
      </c>
      <c r="B22829" s="33" t="s">
        <v>88</v>
      </c>
      <c r="C22829" s="33">
        <v>79200</v>
      </c>
      <c r="D22829" s="33" t="s">
        <v>4915</v>
      </c>
      <c r="E22829" t="str">
        <f t="shared" si="360"/>
        <v>$75K-$100K</v>
      </c>
    </row>
    <row r="22830" spans="1:5" x14ac:dyDescent="0.3">
      <c r="A22830" s="33" t="s">
        <v>0</v>
      </c>
      <c r="B22830" s="33" t="s">
        <v>53</v>
      </c>
      <c r="C22830" s="33">
        <v>190600</v>
      </c>
      <c r="D22830" s="33" t="s">
        <v>7920</v>
      </c>
      <c r="E22830" t="str">
        <f t="shared" si="360"/>
        <v>$125K-$200K</v>
      </c>
    </row>
    <row r="22831" spans="1:5" x14ac:dyDescent="0.3">
      <c r="A22831" s="33" t="s">
        <v>2</v>
      </c>
      <c r="B22831" s="33" t="s">
        <v>53</v>
      </c>
      <c r="C22831" s="33"/>
      <c r="D22831" s="33" t="s">
        <v>799</v>
      </c>
      <c r="E22831" t="str">
        <f t="shared" si="360"/>
        <v>No Data</v>
      </c>
    </row>
    <row r="22832" spans="1:5" x14ac:dyDescent="0.3">
      <c r="A22832" s="33" t="s">
        <v>1</v>
      </c>
      <c r="B22832" s="33" t="s">
        <v>116</v>
      </c>
      <c r="C22832" s="33">
        <v>71280</v>
      </c>
      <c r="D22832" s="33" t="s">
        <v>1285</v>
      </c>
      <c r="E22832" t="str">
        <f t="shared" si="360"/>
        <v>&lt;$75K</v>
      </c>
    </row>
    <row r="22833" spans="1:5" x14ac:dyDescent="0.3">
      <c r="A22833" s="33" t="s">
        <v>125</v>
      </c>
      <c r="B22833" s="33" t="s">
        <v>53</v>
      </c>
      <c r="C22833" s="33"/>
      <c r="D22833" s="33" t="s">
        <v>729</v>
      </c>
      <c r="E22833" t="str">
        <f t="shared" si="360"/>
        <v>No Data</v>
      </c>
    </row>
    <row r="22834" spans="1:5" x14ac:dyDescent="0.3">
      <c r="A22834" s="33" t="s">
        <v>2</v>
      </c>
      <c r="B22834" s="33" t="s">
        <v>53</v>
      </c>
      <c r="C22834" s="33"/>
      <c r="D22834" s="33" t="s">
        <v>232</v>
      </c>
      <c r="E22834" t="str">
        <f t="shared" si="360"/>
        <v>No Data</v>
      </c>
    </row>
    <row r="22835" spans="1:5" x14ac:dyDescent="0.3">
      <c r="A22835" s="33" t="s">
        <v>2</v>
      </c>
      <c r="B22835" s="33" t="s">
        <v>53</v>
      </c>
      <c r="C22835" s="33"/>
      <c r="D22835" s="33" t="s">
        <v>7921</v>
      </c>
      <c r="E22835" t="str">
        <f t="shared" si="360"/>
        <v>No Data</v>
      </c>
    </row>
    <row r="22836" spans="1:5" x14ac:dyDescent="0.3">
      <c r="A22836" s="33" t="s">
        <v>52</v>
      </c>
      <c r="B22836" s="33" t="s">
        <v>53</v>
      </c>
      <c r="C22836" s="33">
        <v>95000</v>
      </c>
      <c r="D22836" s="33" t="s">
        <v>7922</v>
      </c>
      <c r="E22836" t="str">
        <f t="shared" si="360"/>
        <v>$75K-$100K</v>
      </c>
    </row>
    <row r="22837" spans="1:5" x14ac:dyDescent="0.3">
      <c r="A22837" s="33" t="s">
        <v>2</v>
      </c>
      <c r="B22837" s="33" t="s">
        <v>53</v>
      </c>
      <c r="C22837" s="33"/>
      <c r="D22837" s="33" t="s">
        <v>1858</v>
      </c>
      <c r="E22837" t="str">
        <f t="shared" si="360"/>
        <v>No Data</v>
      </c>
    </row>
    <row r="22838" spans="1:5" x14ac:dyDescent="0.3">
      <c r="A22838" s="33" t="s">
        <v>2</v>
      </c>
      <c r="B22838" s="33" t="s">
        <v>53</v>
      </c>
      <c r="C22838" s="33"/>
      <c r="D22838" s="33" t="s">
        <v>7923</v>
      </c>
      <c r="E22838" t="str">
        <f t="shared" si="360"/>
        <v>No Data</v>
      </c>
    </row>
    <row r="22839" spans="1:5" x14ac:dyDescent="0.3">
      <c r="A22839" s="33" t="s">
        <v>0</v>
      </c>
      <c r="B22839" s="33" t="s">
        <v>53</v>
      </c>
      <c r="C22839" s="33"/>
      <c r="D22839" s="33" t="s">
        <v>1002</v>
      </c>
      <c r="E22839" t="str">
        <f t="shared" si="360"/>
        <v>No Data</v>
      </c>
    </row>
    <row r="22840" spans="1:5" x14ac:dyDescent="0.3">
      <c r="A22840" s="33" t="s">
        <v>0</v>
      </c>
      <c r="B22840" s="33" t="s">
        <v>53</v>
      </c>
      <c r="C22840" s="33">
        <v>200000</v>
      </c>
      <c r="D22840" s="33" t="s">
        <v>431</v>
      </c>
      <c r="E22840" t="str">
        <f t="shared" si="360"/>
        <v>$125K-$200K</v>
      </c>
    </row>
    <row r="22841" spans="1:5" x14ac:dyDescent="0.3">
      <c r="A22841" s="33" t="s">
        <v>2</v>
      </c>
      <c r="B22841" s="33" t="s">
        <v>79</v>
      </c>
      <c r="C22841" s="33">
        <v>111175</v>
      </c>
      <c r="D22841" s="33" t="s">
        <v>2981</v>
      </c>
      <c r="E22841" t="str">
        <f t="shared" si="360"/>
        <v>$100K-$125K</v>
      </c>
    </row>
    <row r="22842" spans="1:5" x14ac:dyDescent="0.3">
      <c r="A22842" s="33" t="s">
        <v>0</v>
      </c>
      <c r="B22842" s="33" t="s">
        <v>53</v>
      </c>
      <c r="C22842" s="33"/>
      <c r="D22842" s="33" t="s">
        <v>1911</v>
      </c>
      <c r="E22842" t="str">
        <f t="shared" si="360"/>
        <v>No Data</v>
      </c>
    </row>
    <row r="22843" spans="1:5" x14ac:dyDescent="0.3">
      <c r="A22843" s="33" t="s">
        <v>2</v>
      </c>
      <c r="B22843" s="33" t="s">
        <v>53</v>
      </c>
      <c r="C22843" s="33"/>
      <c r="D22843" s="33" t="s">
        <v>5111</v>
      </c>
      <c r="E22843" t="str">
        <f t="shared" si="360"/>
        <v>No Data</v>
      </c>
    </row>
    <row r="22844" spans="1:5" x14ac:dyDescent="0.3">
      <c r="A22844" s="33" t="s">
        <v>2</v>
      </c>
      <c r="B22844" s="33" t="s">
        <v>53</v>
      </c>
      <c r="C22844" s="33">
        <v>102500</v>
      </c>
      <c r="D22844" s="33" t="s">
        <v>268</v>
      </c>
      <c r="E22844" t="str">
        <f t="shared" si="360"/>
        <v>$100K-$125K</v>
      </c>
    </row>
    <row r="22845" spans="1:5" x14ac:dyDescent="0.3">
      <c r="A22845" s="33" t="s">
        <v>52</v>
      </c>
      <c r="B22845" s="33" t="s">
        <v>53</v>
      </c>
      <c r="C22845" s="33"/>
      <c r="D22845" s="33" t="s">
        <v>3640</v>
      </c>
      <c r="E22845" t="str">
        <f t="shared" si="360"/>
        <v>No Data</v>
      </c>
    </row>
    <row r="22846" spans="1:5" x14ac:dyDescent="0.3">
      <c r="A22846" s="33" t="s">
        <v>2</v>
      </c>
      <c r="B22846" s="33" t="s">
        <v>53</v>
      </c>
      <c r="C22846" s="33">
        <v>148500</v>
      </c>
      <c r="D22846" s="33" t="s">
        <v>733</v>
      </c>
      <c r="E22846" t="str">
        <f t="shared" si="360"/>
        <v>$125K-$200K</v>
      </c>
    </row>
    <row r="22847" spans="1:5" x14ac:dyDescent="0.3">
      <c r="A22847" s="33" t="s">
        <v>0</v>
      </c>
      <c r="B22847" s="33" t="s">
        <v>53</v>
      </c>
      <c r="C22847" s="33">
        <v>225000</v>
      </c>
      <c r="D22847" s="33" t="s">
        <v>1781</v>
      </c>
      <c r="E22847" t="str">
        <f t="shared" si="360"/>
        <v>&gt;$200K</v>
      </c>
    </row>
    <row r="22848" spans="1:5" x14ac:dyDescent="0.3">
      <c r="A22848" s="33" t="s">
        <v>2</v>
      </c>
      <c r="B22848" s="33" t="s">
        <v>53</v>
      </c>
      <c r="C22848" s="33">
        <v>75000</v>
      </c>
      <c r="D22848" s="33" t="s">
        <v>553</v>
      </c>
      <c r="E22848" t="str">
        <f t="shared" si="360"/>
        <v>&lt;$75K</v>
      </c>
    </row>
    <row r="22849" spans="1:5" x14ac:dyDescent="0.3">
      <c r="A22849" s="33" t="s">
        <v>128</v>
      </c>
      <c r="B22849" s="33" t="s">
        <v>53</v>
      </c>
      <c r="C22849" s="33"/>
      <c r="D22849" s="33" t="s">
        <v>5666</v>
      </c>
      <c r="E22849" t="str">
        <f t="shared" si="360"/>
        <v>No Data</v>
      </c>
    </row>
    <row r="22850" spans="1:5" x14ac:dyDescent="0.3">
      <c r="A22850" s="33" t="s">
        <v>125</v>
      </c>
      <c r="B22850" s="33" t="s">
        <v>53</v>
      </c>
      <c r="C22850" s="33">
        <v>130000</v>
      </c>
      <c r="D22850" s="33" t="s">
        <v>7924</v>
      </c>
      <c r="E22850" t="str">
        <f t="shared" si="360"/>
        <v>$125K-$200K</v>
      </c>
    </row>
    <row r="22851" spans="1:5" x14ac:dyDescent="0.3">
      <c r="A22851" s="33" t="s">
        <v>0</v>
      </c>
      <c r="B22851" s="33" t="s">
        <v>53</v>
      </c>
      <c r="C22851" s="33">
        <v>119000</v>
      </c>
      <c r="D22851" s="33" t="s">
        <v>1985</v>
      </c>
      <c r="E22851" t="str">
        <f t="shared" ref="E22851:E22914" si="361">_xlfn.XLOOKUP(C22851,$H$16:$H$21,$G$16:$G$21,,1)</f>
        <v>$100K-$125K</v>
      </c>
    </row>
    <row r="22852" spans="1:5" x14ac:dyDescent="0.3">
      <c r="A22852" s="33" t="s">
        <v>2</v>
      </c>
      <c r="B22852" s="33" t="s">
        <v>53</v>
      </c>
      <c r="C22852" s="33"/>
      <c r="D22852" s="33" t="s">
        <v>7925</v>
      </c>
      <c r="E22852" t="str">
        <f t="shared" si="361"/>
        <v>No Data</v>
      </c>
    </row>
    <row r="22853" spans="1:5" x14ac:dyDescent="0.3">
      <c r="A22853" s="33" t="s">
        <v>4</v>
      </c>
      <c r="B22853" s="33" t="s">
        <v>54</v>
      </c>
      <c r="C22853" s="33"/>
      <c r="D22853" s="33" t="s">
        <v>7926</v>
      </c>
      <c r="E22853" t="str">
        <f t="shared" si="361"/>
        <v>No Data</v>
      </c>
    </row>
    <row r="22854" spans="1:5" x14ac:dyDescent="0.3">
      <c r="A22854" s="33" t="s">
        <v>0</v>
      </c>
      <c r="B22854" s="33" t="s">
        <v>53</v>
      </c>
      <c r="C22854" s="33">
        <v>157500</v>
      </c>
      <c r="D22854" s="33" t="s">
        <v>845</v>
      </c>
      <c r="E22854" t="str">
        <f t="shared" si="361"/>
        <v>$125K-$200K</v>
      </c>
    </row>
    <row r="22855" spans="1:5" x14ac:dyDescent="0.3">
      <c r="A22855" s="33" t="s">
        <v>2</v>
      </c>
      <c r="B22855" s="33" t="s">
        <v>53</v>
      </c>
      <c r="C22855" s="33">
        <v>75000</v>
      </c>
      <c r="D22855" s="33" t="s">
        <v>7927</v>
      </c>
      <c r="E22855" t="str">
        <f t="shared" si="361"/>
        <v>&lt;$75K</v>
      </c>
    </row>
    <row r="22856" spans="1:5" x14ac:dyDescent="0.3">
      <c r="A22856" s="33" t="s">
        <v>129</v>
      </c>
      <c r="B22856" s="33" t="s">
        <v>99</v>
      </c>
      <c r="C22856" s="33">
        <v>161000</v>
      </c>
      <c r="D22856" s="33" t="s">
        <v>7928</v>
      </c>
      <c r="E22856" t="str">
        <f t="shared" si="361"/>
        <v>$125K-$200K</v>
      </c>
    </row>
    <row r="22857" spans="1:5" x14ac:dyDescent="0.3">
      <c r="A22857" s="33" t="s">
        <v>2</v>
      </c>
      <c r="B22857" s="33" t="s">
        <v>53</v>
      </c>
      <c r="C22857" s="33"/>
      <c r="D22857" s="33" t="s">
        <v>367</v>
      </c>
      <c r="E22857" t="str">
        <f t="shared" si="361"/>
        <v>No Data</v>
      </c>
    </row>
    <row r="22858" spans="1:5" x14ac:dyDescent="0.3">
      <c r="A22858" s="33" t="s">
        <v>2</v>
      </c>
      <c r="B22858" s="33" t="s">
        <v>53</v>
      </c>
      <c r="C22858" s="33"/>
      <c r="D22858" s="33" t="s">
        <v>232</v>
      </c>
      <c r="E22858" t="str">
        <f t="shared" si="361"/>
        <v>No Data</v>
      </c>
    </row>
    <row r="22859" spans="1:5" x14ac:dyDescent="0.3">
      <c r="A22859" s="33" t="s">
        <v>2</v>
      </c>
      <c r="B22859" s="33" t="s">
        <v>53</v>
      </c>
      <c r="C22859" s="33">
        <v>65000</v>
      </c>
      <c r="D22859" s="33" t="s">
        <v>232</v>
      </c>
      <c r="E22859" t="str">
        <f t="shared" si="361"/>
        <v>&lt;$75K</v>
      </c>
    </row>
    <row r="22860" spans="1:5" x14ac:dyDescent="0.3">
      <c r="A22860" s="33" t="s">
        <v>2</v>
      </c>
      <c r="B22860" s="33" t="s">
        <v>110</v>
      </c>
      <c r="C22860" s="33">
        <v>72900</v>
      </c>
      <c r="D22860" s="33" t="s">
        <v>2879</v>
      </c>
      <c r="E22860" t="str">
        <f t="shared" si="361"/>
        <v>&lt;$75K</v>
      </c>
    </row>
    <row r="22861" spans="1:5" x14ac:dyDescent="0.3">
      <c r="A22861" s="33" t="s">
        <v>0</v>
      </c>
      <c r="B22861" s="33" t="s">
        <v>53</v>
      </c>
      <c r="C22861" s="33"/>
      <c r="D22861" s="33" t="s">
        <v>238</v>
      </c>
      <c r="E22861" t="str">
        <f t="shared" si="361"/>
        <v>No Data</v>
      </c>
    </row>
    <row r="22862" spans="1:5" x14ac:dyDescent="0.3">
      <c r="A22862" s="33" t="s">
        <v>4</v>
      </c>
      <c r="B22862" s="33" t="s">
        <v>53</v>
      </c>
      <c r="C22862" s="33">
        <v>162500</v>
      </c>
      <c r="D22862" s="33" t="s">
        <v>7929</v>
      </c>
      <c r="E22862" t="str">
        <f t="shared" si="361"/>
        <v>$125K-$200K</v>
      </c>
    </row>
    <row r="22863" spans="1:5" x14ac:dyDescent="0.3">
      <c r="A22863" s="33" t="s">
        <v>2</v>
      </c>
      <c r="B22863" s="33" t="s">
        <v>53</v>
      </c>
      <c r="C22863" s="33"/>
      <c r="D22863" s="33" t="s">
        <v>299</v>
      </c>
      <c r="E22863" t="str">
        <f t="shared" si="361"/>
        <v>No Data</v>
      </c>
    </row>
    <row r="22864" spans="1:5" x14ac:dyDescent="0.3">
      <c r="A22864" s="33" t="s">
        <v>0</v>
      </c>
      <c r="B22864" s="33" t="s">
        <v>53</v>
      </c>
      <c r="C22864" s="33">
        <v>161500</v>
      </c>
      <c r="D22864" s="33" t="s">
        <v>524</v>
      </c>
      <c r="E22864" t="str">
        <f t="shared" si="361"/>
        <v>$125K-$200K</v>
      </c>
    </row>
    <row r="22865" spans="1:5" x14ac:dyDescent="0.3">
      <c r="A22865" s="33" t="s">
        <v>2</v>
      </c>
      <c r="B22865" s="33" t="s">
        <v>53</v>
      </c>
      <c r="C22865" s="33"/>
      <c r="D22865" s="33" t="s">
        <v>1210</v>
      </c>
      <c r="E22865" t="str">
        <f t="shared" si="361"/>
        <v>No Data</v>
      </c>
    </row>
    <row r="22866" spans="1:5" x14ac:dyDescent="0.3">
      <c r="A22866" s="33" t="s">
        <v>52</v>
      </c>
      <c r="B22866" s="33" t="s">
        <v>53</v>
      </c>
      <c r="C22866" s="33">
        <v>62500</v>
      </c>
      <c r="D22866" s="33" t="s">
        <v>760</v>
      </c>
      <c r="E22866" t="str">
        <f t="shared" si="361"/>
        <v>&lt;$75K</v>
      </c>
    </row>
    <row r="22867" spans="1:5" x14ac:dyDescent="0.3">
      <c r="A22867" s="33" t="s">
        <v>4</v>
      </c>
      <c r="B22867" s="33" t="s">
        <v>53</v>
      </c>
      <c r="C22867" s="33"/>
      <c r="D22867" s="33" t="s">
        <v>7930</v>
      </c>
      <c r="E22867" t="str">
        <f t="shared" si="361"/>
        <v>No Data</v>
      </c>
    </row>
    <row r="22868" spans="1:5" x14ac:dyDescent="0.3">
      <c r="A22868" s="33" t="s">
        <v>0</v>
      </c>
      <c r="B22868" s="33" t="s">
        <v>53</v>
      </c>
      <c r="C22868" s="33">
        <v>150000</v>
      </c>
      <c r="D22868" s="33" t="s">
        <v>3166</v>
      </c>
      <c r="E22868" t="str">
        <f t="shared" si="361"/>
        <v>$125K-$200K</v>
      </c>
    </row>
    <row r="22869" spans="1:5" x14ac:dyDescent="0.3">
      <c r="A22869" s="33" t="s">
        <v>2</v>
      </c>
      <c r="B22869" s="33" t="s">
        <v>53</v>
      </c>
      <c r="C22869" s="33">
        <v>65000.1328125</v>
      </c>
      <c r="D22869" s="33" t="s">
        <v>472</v>
      </c>
      <c r="E22869" t="str">
        <f t="shared" si="361"/>
        <v>&lt;$75K</v>
      </c>
    </row>
    <row r="22870" spans="1:5" x14ac:dyDescent="0.3">
      <c r="A22870" s="33" t="s">
        <v>4</v>
      </c>
      <c r="B22870" s="33" t="s">
        <v>88</v>
      </c>
      <c r="C22870" s="33">
        <v>96773</v>
      </c>
      <c r="D22870" s="33" t="s">
        <v>7931</v>
      </c>
      <c r="E22870" t="str">
        <f t="shared" si="361"/>
        <v>$75K-$100K</v>
      </c>
    </row>
    <row r="22871" spans="1:5" x14ac:dyDescent="0.3">
      <c r="A22871" s="33" t="s">
        <v>2</v>
      </c>
      <c r="B22871" s="33" t="s">
        <v>53</v>
      </c>
      <c r="C22871" s="33">
        <v>52500</v>
      </c>
      <c r="D22871" s="33" t="s">
        <v>5879</v>
      </c>
      <c r="E22871" t="str">
        <f t="shared" si="361"/>
        <v>&lt;$75K</v>
      </c>
    </row>
    <row r="22872" spans="1:5" x14ac:dyDescent="0.3">
      <c r="A22872" s="33" t="s">
        <v>2</v>
      </c>
      <c r="B22872" s="33" t="s">
        <v>53</v>
      </c>
      <c r="C22872" s="33"/>
      <c r="D22872" s="33" t="s">
        <v>1998</v>
      </c>
      <c r="E22872" t="str">
        <f t="shared" si="361"/>
        <v>No Data</v>
      </c>
    </row>
    <row r="22873" spans="1:5" x14ac:dyDescent="0.3">
      <c r="A22873" s="33" t="s">
        <v>0</v>
      </c>
      <c r="B22873" s="33" t="s">
        <v>53</v>
      </c>
      <c r="C22873" s="33"/>
      <c r="D22873" s="33" t="s">
        <v>1041</v>
      </c>
      <c r="E22873" t="str">
        <f t="shared" si="361"/>
        <v>No Data</v>
      </c>
    </row>
    <row r="22874" spans="1:5" x14ac:dyDescent="0.3">
      <c r="A22874" s="33" t="s">
        <v>0</v>
      </c>
      <c r="B22874" s="33" t="s">
        <v>53</v>
      </c>
      <c r="C22874" s="33">
        <v>150000</v>
      </c>
      <c r="D22874" s="33" t="s">
        <v>238</v>
      </c>
      <c r="E22874" t="str">
        <f t="shared" si="361"/>
        <v>$125K-$200K</v>
      </c>
    </row>
    <row r="22875" spans="1:5" x14ac:dyDescent="0.3">
      <c r="A22875" s="33" t="s">
        <v>0</v>
      </c>
      <c r="B22875" s="33" t="s">
        <v>53</v>
      </c>
      <c r="C22875" s="33"/>
      <c r="D22875" s="33" t="s">
        <v>735</v>
      </c>
      <c r="E22875" t="str">
        <f t="shared" si="361"/>
        <v>No Data</v>
      </c>
    </row>
    <row r="22876" spans="1:5" x14ac:dyDescent="0.3">
      <c r="A22876" s="33" t="s">
        <v>4</v>
      </c>
      <c r="B22876" s="33" t="s">
        <v>75</v>
      </c>
      <c r="C22876" s="33">
        <v>97444</v>
      </c>
      <c r="D22876" s="33" t="s">
        <v>629</v>
      </c>
      <c r="E22876" t="str">
        <f t="shared" si="361"/>
        <v>$75K-$100K</v>
      </c>
    </row>
    <row r="22877" spans="1:5" x14ac:dyDescent="0.3">
      <c r="A22877" s="33" t="s">
        <v>128</v>
      </c>
      <c r="B22877" s="33" t="s">
        <v>53</v>
      </c>
      <c r="C22877" s="33">
        <v>125000</v>
      </c>
      <c r="D22877" s="33" t="s">
        <v>328</v>
      </c>
      <c r="E22877" t="str">
        <f t="shared" si="361"/>
        <v>$100K-$125K</v>
      </c>
    </row>
    <row r="22878" spans="1:5" x14ac:dyDescent="0.3">
      <c r="A22878" s="33" t="s">
        <v>2</v>
      </c>
      <c r="B22878" s="33" t="s">
        <v>53</v>
      </c>
      <c r="C22878" s="33">
        <v>85000</v>
      </c>
      <c r="D22878" s="33" t="s">
        <v>3631</v>
      </c>
      <c r="E22878" t="str">
        <f t="shared" si="361"/>
        <v>$75K-$100K</v>
      </c>
    </row>
    <row r="22879" spans="1:5" x14ac:dyDescent="0.3">
      <c r="A22879" s="33" t="s">
        <v>2</v>
      </c>
      <c r="B22879" s="33" t="s">
        <v>53</v>
      </c>
      <c r="C22879" s="33">
        <v>90000</v>
      </c>
      <c r="D22879" s="33" t="s">
        <v>5183</v>
      </c>
      <c r="E22879" t="str">
        <f t="shared" si="361"/>
        <v>$75K-$100K</v>
      </c>
    </row>
    <row r="22880" spans="1:5" x14ac:dyDescent="0.3">
      <c r="A22880" s="33" t="s">
        <v>0</v>
      </c>
      <c r="B22880" s="33" t="s">
        <v>54</v>
      </c>
      <c r="C22880" s="33"/>
      <c r="D22880" s="33" t="s">
        <v>7932</v>
      </c>
      <c r="E22880" t="str">
        <f t="shared" si="361"/>
        <v>No Data</v>
      </c>
    </row>
    <row r="22881" spans="1:5" x14ac:dyDescent="0.3">
      <c r="A22881" s="33" t="s">
        <v>2</v>
      </c>
      <c r="B22881" s="33" t="s">
        <v>97</v>
      </c>
      <c r="C22881" s="33">
        <v>53014</v>
      </c>
      <c r="D22881" s="33" t="s">
        <v>3555</v>
      </c>
      <c r="E22881" t="str">
        <f t="shared" si="361"/>
        <v>&lt;$75K</v>
      </c>
    </row>
    <row r="22882" spans="1:5" x14ac:dyDescent="0.3">
      <c r="A22882" s="33" t="s">
        <v>128</v>
      </c>
      <c r="B22882" s="33" t="s">
        <v>53</v>
      </c>
      <c r="C22882" s="33">
        <v>200000</v>
      </c>
      <c r="D22882" s="33" t="s">
        <v>3472</v>
      </c>
      <c r="E22882" t="str">
        <f t="shared" si="361"/>
        <v>$125K-$200K</v>
      </c>
    </row>
    <row r="22883" spans="1:5" x14ac:dyDescent="0.3">
      <c r="A22883" s="33" t="s">
        <v>0</v>
      </c>
      <c r="B22883" s="33" t="s">
        <v>53</v>
      </c>
      <c r="C22883" s="33">
        <v>73000</v>
      </c>
      <c r="D22883" s="33" t="s">
        <v>2290</v>
      </c>
      <c r="E22883" t="str">
        <f t="shared" si="361"/>
        <v>&lt;$75K</v>
      </c>
    </row>
    <row r="22884" spans="1:5" x14ac:dyDescent="0.3">
      <c r="A22884" s="33" t="s">
        <v>4</v>
      </c>
      <c r="B22884" s="33" t="s">
        <v>54</v>
      </c>
      <c r="C22884" s="33"/>
      <c r="D22884" s="33" t="s">
        <v>7933</v>
      </c>
      <c r="E22884" t="str">
        <f t="shared" si="361"/>
        <v>No Data</v>
      </c>
    </row>
    <row r="22885" spans="1:5" x14ac:dyDescent="0.3">
      <c r="A22885" s="33" t="s">
        <v>2</v>
      </c>
      <c r="B22885" s="33" t="s">
        <v>53</v>
      </c>
      <c r="C22885" s="33"/>
      <c r="D22885" s="33" t="s">
        <v>368</v>
      </c>
      <c r="E22885" t="str">
        <f t="shared" si="361"/>
        <v>No Data</v>
      </c>
    </row>
    <row r="22886" spans="1:5" x14ac:dyDescent="0.3">
      <c r="A22886" s="33" t="s">
        <v>0</v>
      </c>
      <c r="B22886" s="33" t="s">
        <v>53</v>
      </c>
      <c r="C22886" s="33"/>
      <c r="D22886" s="33" t="s">
        <v>3387</v>
      </c>
      <c r="E22886" t="str">
        <f t="shared" si="361"/>
        <v>No Data</v>
      </c>
    </row>
    <row r="22887" spans="1:5" x14ac:dyDescent="0.3">
      <c r="A22887" s="33" t="s">
        <v>128</v>
      </c>
      <c r="B22887" s="33" t="s">
        <v>70</v>
      </c>
      <c r="C22887" s="33">
        <v>89100</v>
      </c>
      <c r="D22887" s="33" t="s">
        <v>2701</v>
      </c>
      <c r="E22887" t="str">
        <f t="shared" si="361"/>
        <v>$75K-$100K</v>
      </c>
    </row>
    <row r="22888" spans="1:5" x14ac:dyDescent="0.3">
      <c r="A22888" s="33" t="s">
        <v>125</v>
      </c>
      <c r="B22888" s="33" t="s">
        <v>53</v>
      </c>
      <c r="C22888" s="33">
        <v>90000</v>
      </c>
      <c r="D22888" s="33" t="s">
        <v>7934</v>
      </c>
      <c r="E22888" t="str">
        <f t="shared" si="361"/>
        <v>$75K-$100K</v>
      </c>
    </row>
    <row r="22889" spans="1:5" x14ac:dyDescent="0.3">
      <c r="A22889" s="33" t="s">
        <v>1</v>
      </c>
      <c r="B22889" s="33" t="s">
        <v>98</v>
      </c>
      <c r="C22889" s="33">
        <v>104668</v>
      </c>
      <c r="D22889" s="33" t="s">
        <v>1040</v>
      </c>
      <c r="E22889" t="str">
        <f t="shared" si="361"/>
        <v>$100K-$125K</v>
      </c>
    </row>
    <row r="22890" spans="1:5" x14ac:dyDescent="0.3">
      <c r="A22890" s="33" t="s">
        <v>128</v>
      </c>
      <c r="B22890" s="33" t="s">
        <v>53</v>
      </c>
      <c r="C22890" s="33"/>
      <c r="D22890" s="33" t="s">
        <v>7935</v>
      </c>
      <c r="E22890" t="str">
        <f t="shared" si="361"/>
        <v>No Data</v>
      </c>
    </row>
    <row r="22891" spans="1:5" x14ac:dyDescent="0.3">
      <c r="A22891" s="33" t="s">
        <v>2</v>
      </c>
      <c r="B22891" s="33" t="s">
        <v>53</v>
      </c>
      <c r="C22891" s="33"/>
      <c r="D22891" s="33" t="s">
        <v>1412</v>
      </c>
      <c r="E22891" t="str">
        <f t="shared" si="361"/>
        <v>No Data</v>
      </c>
    </row>
    <row r="22892" spans="1:5" x14ac:dyDescent="0.3">
      <c r="A22892" s="33" t="s">
        <v>0</v>
      </c>
      <c r="B22892" s="33" t="s">
        <v>53</v>
      </c>
      <c r="C22892" s="33"/>
      <c r="D22892" s="33" t="s">
        <v>4897</v>
      </c>
      <c r="E22892" t="str">
        <f t="shared" si="361"/>
        <v>No Data</v>
      </c>
    </row>
    <row r="22893" spans="1:5" x14ac:dyDescent="0.3">
      <c r="A22893" s="33" t="s">
        <v>0</v>
      </c>
      <c r="B22893" s="33" t="s">
        <v>53</v>
      </c>
      <c r="C22893" s="33"/>
      <c r="D22893" s="33" t="s">
        <v>1708</v>
      </c>
      <c r="E22893" t="str">
        <f t="shared" si="361"/>
        <v>No Data</v>
      </c>
    </row>
    <row r="22894" spans="1:5" x14ac:dyDescent="0.3">
      <c r="A22894" s="33" t="s">
        <v>2</v>
      </c>
      <c r="B22894" s="33" t="s">
        <v>53</v>
      </c>
      <c r="C22894" s="33">
        <v>75000</v>
      </c>
      <c r="D22894" s="33" t="s">
        <v>4206</v>
      </c>
      <c r="E22894" t="str">
        <f t="shared" si="361"/>
        <v>&lt;$75K</v>
      </c>
    </row>
    <row r="22895" spans="1:5" x14ac:dyDescent="0.3">
      <c r="A22895" s="33" t="s">
        <v>125</v>
      </c>
      <c r="B22895" s="33" t="s">
        <v>80</v>
      </c>
      <c r="C22895" s="33">
        <v>111175</v>
      </c>
      <c r="D22895" s="33" t="s">
        <v>1637</v>
      </c>
      <c r="E22895" t="str">
        <f t="shared" si="361"/>
        <v>$100K-$125K</v>
      </c>
    </row>
    <row r="22896" spans="1:5" x14ac:dyDescent="0.3">
      <c r="A22896" s="33" t="s">
        <v>4</v>
      </c>
      <c r="B22896" s="33" t="s">
        <v>54</v>
      </c>
      <c r="C22896" s="33">
        <v>90000</v>
      </c>
      <c r="D22896" s="33" t="s">
        <v>3192</v>
      </c>
      <c r="E22896" t="str">
        <f t="shared" si="361"/>
        <v>$75K-$100K</v>
      </c>
    </row>
    <row r="22897" spans="1:5" x14ac:dyDescent="0.3">
      <c r="A22897" s="33" t="s">
        <v>4</v>
      </c>
      <c r="B22897" s="33" t="s">
        <v>53</v>
      </c>
      <c r="C22897" s="33">
        <v>125000</v>
      </c>
      <c r="D22897" s="33" t="s">
        <v>4912</v>
      </c>
      <c r="E22897" t="str">
        <f t="shared" si="361"/>
        <v>$100K-$125K</v>
      </c>
    </row>
    <row r="22898" spans="1:5" x14ac:dyDescent="0.3">
      <c r="A22898" s="33" t="s">
        <v>125</v>
      </c>
      <c r="B22898" s="33" t="s">
        <v>53</v>
      </c>
      <c r="C22898" s="33">
        <v>122500</v>
      </c>
      <c r="D22898" s="33" t="s">
        <v>7936</v>
      </c>
      <c r="E22898" t="str">
        <f t="shared" si="361"/>
        <v>$100K-$125K</v>
      </c>
    </row>
    <row r="22899" spans="1:5" x14ac:dyDescent="0.3">
      <c r="A22899" s="33" t="s">
        <v>2</v>
      </c>
      <c r="B22899" s="33" t="s">
        <v>53</v>
      </c>
      <c r="C22899" s="33">
        <v>57500</v>
      </c>
      <c r="D22899" s="33" t="s">
        <v>7937</v>
      </c>
      <c r="E22899" t="str">
        <f t="shared" si="361"/>
        <v>&lt;$75K</v>
      </c>
    </row>
    <row r="22900" spans="1:5" x14ac:dyDescent="0.3">
      <c r="A22900" s="33" t="s">
        <v>128</v>
      </c>
      <c r="B22900" s="33" t="s">
        <v>53</v>
      </c>
      <c r="C22900" s="33"/>
      <c r="D22900" s="33" t="s">
        <v>533</v>
      </c>
      <c r="E22900" t="str">
        <f t="shared" si="361"/>
        <v>No Data</v>
      </c>
    </row>
    <row r="22901" spans="1:5" x14ac:dyDescent="0.3">
      <c r="A22901" s="33" t="s">
        <v>2</v>
      </c>
      <c r="B22901" s="33" t="s">
        <v>53</v>
      </c>
      <c r="C22901" s="33">
        <v>150000</v>
      </c>
      <c r="D22901" s="33" t="s">
        <v>905</v>
      </c>
      <c r="E22901" t="str">
        <f t="shared" si="361"/>
        <v>$125K-$200K</v>
      </c>
    </row>
    <row r="22902" spans="1:5" x14ac:dyDescent="0.3">
      <c r="A22902" s="33" t="s">
        <v>2</v>
      </c>
      <c r="B22902" s="33" t="s">
        <v>53</v>
      </c>
      <c r="C22902" s="33"/>
      <c r="D22902" s="33" t="s">
        <v>441</v>
      </c>
      <c r="E22902" t="str">
        <f t="shared" si="361"/>
        <v>No Data</v>
      </c>
    </row>
    <row r="22903" spans="1:5" x14ac:dyDescent="0.3">
      <c r="A22903" s="33" t="s">
        <v>0</v>
      </c>
      <c r="B22903" s="33" t="s">
        <v>53</v>
      </c>
      <c r="C22903" s="33"/>
      <c r="D22903" s="33" t="s">
        <v>7932</v>
      </c>
      <c r="E22903" t="str">
        <f t="shared" si="361"/>
        <v>No Data</v>
      </c>
    </row>
    <row r="22904" spans="1:5" x14ac:dyDescent="0.3">
      <c r="A22904" s="33" t="s">
        <v>4</v>
      </c>
      <c r="B22904" s="33" t="s">
        <v>81</v>
      </c>
      <c r="C22904" s="33">
        <v>101014</v>
      </c>
      <c r="D22904" s="33" t="s">
        <v>596</v>
      </c>
      <c r="E22904" t="str">
        <f t="shared" si="361"/>
        <v>$100K-$125K</v>
      </c>
    </row>
    <row r="22905" spans="1:5" x14ac:dyDescent="0.3">
      <c r="A22905" s="33" t="s">
        <v>2</v>
      </c>
      <c r="B22905" s="33" t="s">
        <v>53</v>
      </c>
      <c r="C22905" s="33"/>
      <c r="D22905" s="33" t="s">
        <v>7094</v>
      </c>
      <c r="E22905" t="str">
        <f t="shared" si="361"/>
        <v>No Data</v>
      </c>
    </row>
    <row r="22906" spans="1:5" x14ac:dyDescent="0.3">
      <c r="A22906" s="33" t="s">
        <v>2</v>
      </c>
      <c r="B22906" s="33" t="s">
        <v>53</v>
      </c>
      <c r="C22906" s="33"/>
      <c r="D22906" s="33" t="s">
        <v>4679</v>
      </c>
      <c r="E22906" t="str">
        <f t="shared" si="361"/>
        <v>No Data</v>
      </c>
    </row>
    <row r="22907" spans="1:5" x14ac:dyDescent="0.3">
      <c r="A22907" s="33" t="s">
        <v>2</v>
      </c>
      <c r="B22907" s="33" t="s">
        <v>53</v>
      </c>
      <c r="C22907" s="33"/>
      <c r="D22907" s="33" t="s">
        <v>2948</v>
      </c>
      <c r="E22907" t="str">
        <f t="shared" si="361"/>
        <v>No Data</v>
      </c>
    </row>
    <row r="22908" spans="1:5" x14ac:dyDescent="0.3">
      <c r="A22908" s="33" t="s">
        <v>2</v>
      </c>
      <c r="B22908" s="33" t="s">
        <v>53</v>
      </c>
      <c r="C22908" s="33"/>
      <c r="D22908" s="33" t="s">
        <v>3395</v>
      </c>
      <c r="E22908" t="str">
        <f t="shared" si="361"/>
        <v>No Data</v>
      </c>
    </row>
    <row r="22909" spans="1:5" x14ac:dyDescent="0.3">
      <c r="A22909" s="33" t="s">
        <v>4</v>
      </c>
      <c r="B22909" s="33" t="s">
        <v>53</v>
      </c>
      <c r="C22909" s="33"/>
      <c r="D22909" s="33" t="s">
        <v>258</v>
      </c>
      <c r="E22909" t="str">
        <f t="shared" si="361"/>
        <v>No Data</v>
      </c>
    </row>
    <row r="22910" spans="1:5" x14ac:dyDescent="0.3">
      <c r="A22910" s="33" t="s">
        <v>2</v>
      </c>
      <c r="B22910" s="33" t="s">
        <v>73</v>
      </c>
      <c r="C22910" s="33">
        <v>57500</v>
      </c>
      <c r="D22910" s="33" t="s">
        <v>3509</v>
      </c>
      <c r="E22910" t="str">
        <f t="shared" si="361"/>
        <v>&lt;$75K</v>
      </c>
    </row>
    <row r="22911" spans="1:5" x14ac:dyDescent="0.3">
      <c r="A22911" s="33" t="s">
        <v>0</v>
      </c>
      <c r="B22911" s="33" t="s">
        <v>105</v>
      </c>
      <c r="C22911" s="33">
        <v>192000</v>
      </c>
      <c r="D22911" s="33" t="s">
        <v>2430</v>
      </c>
      <c r="E22911" t="str">
        <f t="shared" si="361"/>
        <v>$125K-$200K</v>
      </c>
    </row>
    <row r="22912" spans="1:5" x14ac:dyDescent="0.3">
      <c r="A22912" s="33" t="s">
        <v>0</v>
      </c>
      <c r="B22912" s="33" t="s">
        <v>53</v>
      </c>
      <c r="C22912" s="33">
        <v>145000</v>
      </c>
      <c r="D22912" s="33" t="s">
        <v>2845</v>
      </c>
      <c r="E22912" t="str">
        <f t="shared" si="361"/>
        <v>$125K-$200K</v>
      </c>
    </row>
    <row r="22913" spans="1:5" x14ac:dyDescent="0.3">
      <c r="A22913" s="33" t="s">
        <v>2</v>
      </c>
      <c r="B22913" s="33" t="s">
        <v>53</v>
      </c>
      <c r="C22913" s="33">
        <v>84500</v>
      </c>
      <c r="D22913" s="33" t="s">
        <v>520</v>
      </c>
      <c r="E22913" t="str">
        <f t="shared" si="361"/>
        <v>$75K-$100K</v>
      </c>
    </row>
    <row r="22914" spans="1:5" x14ac:dyDescent="0.3">
      <c r="A22914" s="33" t="s">
        <v>2</v>
      </c>
      <c r="B22914" s="33" t="s">
        <v>53</v>
      </c>
      <c r="C22914" s="33">
        <v>84000</v>
      </c>
      <c r="D22914" s="33" t="s">
        <v>7804</v>
      </c>
      <c r="E22914" t="str">
        <f t="shared" si="361"/>
        <v>$75K-$100K</v>
      </c>
    </row>
    <row r="22915" spans="1:5" x14ac:dyDescent="0.3">
      <c r="A22915" s="33" t="s">
        <v>0</v>
      </c>
      <c r="B22915" s="33" t="s">
        <v>53</v>
      </c>
      <c r="C22915" s="33"/>
      <c r="D22915" s="33" t="s">
        <v>7823</v>
      </c>
      <c r="E22915" t="str">
        <f t="shared" ref="E22915:E22978" si="362">_xlfn.XLOOKUP(C22915,$H$16:$H$21,$G$16:$G$21,,1)</f>
        <v>No Data</v>
      </c>
    </row>
    <row r="22916" spans="1:5" x14ac:dyDescent="0.3">
      <c r="A22916" s="33" t="s">
        <v>2</v>
      </c>
      <c r="B22916" s="33" t="s">
        <v>53</v>
      </c>
      <c r="C22916" s="33"/>
      <c r="D22916" s="33" t="s">
        <v>2684</v>
      </c>
      <c r="E22916" t="str">
        <f t="shared" si="362"/>
        <v>No Data</v>
      </c>
    </row>
    <row r="22917" spans="1:5" x14ac:dyDescent="0.3">
      <c r="A22917" s="33" t="s">
        <v>0</v>
      </c>
      <c r="B22917" s="33" t="s">
        <v>53</v>
      </c>
      <c r="C22917" s="33">
        <v>225000</v>
      </c>
      <c r="D22917" s="33" t="s">
        <v>614</v>
      </c>
      <c r="E22917" t="str">
        <f t="shared" si="362"/>
        <v>&gt;$200K</v>
      </c>
    </row>
    <row r="22918" spans="1:5" x14ac:dyDescent="0.3">
      <c r="A22918" s="33" t="s">
        <v>126</v>
      </c>
      <c r="B22918" s="33" t="s">
        <v>183</v>
      </c>
      <c r="C22918" s="33">
        <v>173500</v>
      </c>
      <c r="D22918" s="33" t="s">
        <v>225</v>
      </c>
      <c r="E22918" t="str">
        <f t="shared" si="362"/>
        <v>$125K-$200K</v>
      </c>
    </row>
    <row r="22919" spans="1:5" x14ac:dyDescent="0.3">
      <c r="A22919" s="33" t="s">
        <v>128</v>
      </c>
      <c r="B22919" s="33" t="s">
        <v>53</v>
      </c>
      <c r="C22919" s="33">
        <v>158000</v>
      </c>
      <c r="D22919" s="33" t="s">
        <v>3342</v>
      </c>
      <c r="E22919" t="str">
        <f t="shared" si="362"/>
        <v>$125K-$200K</v>
      </c>
    </row>
    <row r="22920" spans="1:5" x14ac:dyDescent="0.3">
      <c r="A22920" s="33" t="s">
        <v>2</v>
      </c>
      <c r="B22920" s="33" t="s">
        <v>58</v>
      </c>
      <c r="C22920" s="33">
        <v>100500</v>
      </c>
      <c r="D22920" s="33" t="s">
        <v>7938</v>
      </c>
      <c r="E22920" t="str">
        <f t="shared" si="362"/>
        <v>$100K-$125K</v>
      </c>
    </row>
    <row r="22921" spans="1:5" x14ac:dyDescent="0.3">
      <c r="A22921" s="33" t="s">
        <v>0</v>
      </c>
      <c r="B22921" s="33" t="s">
        <v>53</v>
      </c>
      <c r="C22921" s="33">
        <v>225000</v>
      </c>
      <c r="D22921" s="33" t="s">
        <v>366</v>
      </c>
      <c r="E22921" t="str">
        <f t="shared" si="362"/>
        <v>&gt;$200K</v>
      </c>
    </row>
    <row r="22922" spans="1:5" x14ac:dyDescent="0.3">
      <c r="A22922" s="33" t="s">
        <v>2</v>
      </c>
      <c r="B22922" s="33" t="s">
        <v>53</v>
      </c>
      <c r="C22922" s="33"/>
      <c r="D22922" s="33" t="s">
        <v>232</v>
      </c>
      <c r="E22922" t="str">
        <f t="shared" si="362"/>
        <v>No Data</v>
      </c>
    </row>
    <row r="22923" spans="1:5" x14ac:dyDescent="0.3">
      <c r="A22923" s="33" t="s">
        <v>4</v>
      </c>
      <c r="B22923" s="33" t="s">
        <v>53</v>
      </c>
      <c r="C22923" s="33">
        <v>110000</v>
      </c>
      <c r="D22923" s="33" t="s">
        <v>7939</v>
      </c>
      <c r="E22923" t="str">
        <f t="shared" si="362"/>
        <v>$100K-$125K</v>
      </c>
    </row>
    <row r="22924" spans="1:5" x14ac:dyDescent="0.3">
      <c r="A22924" s="33" t="s">
        <v>0</v>
      </c>
      <c r="B22924" s="33" t="s">
        <v>83</v>
      </c>
      <c r="C22924" s="33">
        <v>109500</v>
      </c>
      <c r="D22924" s="33" t="s">
        <v>3486</v>
      </c>
      <c r="E22924" t="str">
        <f t="shared" si="362"/>
        <v>$100K-$125K</v>
      </c>
    </row>
    <row r="22925" spans="1:5" x14ac:dyDescent="0.3">
      <c r="A22925" s="33" t="s">
        <v>2</v>
      </c>
      <c r="B22925" s="33" t="s">
        <v>53</v>
      </c>
      <c r="C22925" s="33"/>
      <c r="D22925" s="33" t="s">
        <v>268</v>
      </c>
      <c r="E22925" t="str">
        <f t="shared" si="362"/>
        <v>No Data</v>
      </c>
    </row>
    <row r="22926" spans="1:5" x14ac:dyDescent="0.3">
      <c r="A22926" s="33" t="s">
        <v>2</v>
      </c>
      <c r="B22926" s="33" t="s">
        <v>53</v>
      </c>
      <c r="C22926" s="33">
        <v>50000</v>
      </c>
      <c r="D22926" s="33" t="s">
        <v>1504</v>
      </c>
      <c r="E22926" t="str">
        <f t="shared" si="362"/>
        <v>&lt;$75K</v>
      </c>
    </row>
    <row r="22927" spans="1:5" x14ac:dyDescent="0.3">
      <c r="A22927" s="33" t="s">
        <v>2</v>
      </c>
      <c r="B22927" s="33" t="s">
        <v>53</v>
      </c>
      <c r="C22927" s="33"/>
      <c r="D22927" s="33" t="s">
        <v>268</v>
      </c>
      <c r="E22927" t="str">
        <f t="shared" si="362"/>
        <v>No Data</v>
      </c>
    </row>
    <row r="22928" spans="1:5" x14ac:dyDescent="0.3">
      <c r="A22928" s="33" t="s">
        <v>1</v>
      </c>
      <c r="B22928" s="33" t="s">
        <v>123</v>
      </c>
      <c r="C22928" s="33">
        <v>107550</v>
      </c>
      <c r="D22928" s="33" t="s">
        <v>3149</v>
      </c>
      <c r="E22928" t="str">
        <f t="shared" si="362"/>
        <v>$100K-$125K</v>
      </c>
    </row>
    <row r="22929" spans="1:5" x14ac:dyDescent="0.3">
      <c r="A22929" s="33" t="s">
        <v>125</v>
      </c>
      <c r="B22929" s="33" t="s">
        <v>53</v>
      </c>
      <c r="C22929" s="33"/>
      <c r="D22929" s="33" t="s">
        <v>799</v>
      </c>
      <c r="E22929" t="str">
        <f t="shared" si="362"/>
        <v>No Data</v>
      </c>
    </row>
    <row r="22930" spans="1:5" x14ac:dyDescent="0.3">
      <c r="A22930" s="33" t="s">
        <v>2</v>
      </c>
      <c r="B22930" s="33" t="s">
        <v>53</v>
      </c>
      <c r="C22930" s="33"/>
      <c r="D22930" s="33" t="s">
        <v>1229</v>
      </c>
      <c r="E22930" t="str">
        <f t="shared" si="362"/>
        <v>No Data</v>
      </c>
    </row>
    <row r="22931" spans="1:5" x14ac:dyDescent="0.3">
      <c r="A22931" s="33" t="s">
        <v>4</v>
      </c>
      <c r="B22931" s="33" t="s">
        <v>53</v>
      </c>
      <c r="C22931" s="33"/>
      <c r="D22931" s="33" t="s">
        <v>964</v>
      </c>
      <c r="E22931" t="str">
        <f t="shared" si="362"/>
        <v>No Data</v>
      </c>
    </row>
    <row r="22932" spans="1:5" x14ac:dyDescent="0.3">
      <c r="A22932" s="33" t="s">
        <v>2</v>
      </c>
      <c r="B22932" s="33" t="s">
        <v>53</v>
      </c>
      <c r="C22932" s="33">
        <v>82500</v>
      </c>
      <c r="D22932" s="33" t="s">
        <v>2667</v>
      </c>
      <c r="E22932" t="str">
        <f t="shared" si="362"/>
        <v>$75K-$100K</v>
      </c>
    </row>
    <row r="22933" spans="1:5" x14ac:dyDescent="0.3">
      <c r="A22933" s="33" t="s">
        <v>0</v>
      </c>
      <c r="B22933" s="33" t="s">
        <v>53</v>
      </c>
      <c r="C22933" s="33">
        <v>175000</v>
      </c>
      <c r="D22933" s="33" t="s">
        <v>7940</v>
      </c>
      <c r="E22933" t="str">
        <f t="shared" si="362"/>
        <v>$125K-$200K</v>
      </c>
    </row>
    <row r="22934" spans="1:5" x14ac:dyDescent="0.3">
      <c r="A22934" s="33" t="s">
        <v>2</v>
      </c>
      <c r="B22934" s="33" t="s">
        <v>53</v>
      </c>
      <c r="C22934" s="33">
        <v>115000</v>
      </c>
      <c r="D22934" s="33" t="s">
        <v>299</v>
      </c>
      <c r="E22934" t="str">
        <f t="shared" si="362"/>
        <v>$100K-$125K</v>
      </c>
    </row>
    <row r="22935" spans="1:5" x14ac:dyDescent="0.3">
      <c r="A22935" s="33" t="s">
        <v>126</v>
      </c>
      <c r="B22935" s="33" t="s">
        <v>53</v>
      </c>
      <c r="C22935" s="33">
        <v>165000</v>
      </c>
      <c r="D22935" s="33" t="s">
        <v>644</v>
      </c>
      <c r="E22935" t="str">
        <f t="shared" si="362"/>
        <v>$125K-$200K</v>
      </c>
    </row>
    <row r="22936" spans="1:5" x14ac:dyDescent="0.3">
      <c r="A22936" s="33" t="s">
        <v>126</v>
      </c>
      <c r="B22936" s="33" t="s">
        <v>53</v>
      </c>
      <c r="C22936" s="33">
        <v>140000</v>
      </c>
      <c r="D22936" s="33" t="s">
        <v>265</v>
      </c>
      <c r="E22936" t="str">
        <f t="shared" si="362"/>
        <v>$125K-$200K</v>
      </c>
    </row>
    <row r="22937" spans="1:5" x14ac:dyDescent="0.3">
      <c r="A22937" s="33" t="s">
        <v>128</v>
      </c>
      <c r="B22937" s="33" t="s">
        <v>53</v>
      </c>
      <c r="C22937" s="33">
        <v>252844</v>
      </c>
      <c r="D22937" s="33" t="s">
        <v>217</v>
      </c>
      <c r="E22937" t="str">
        <f t="shared" si="362"/>
        <v>&gt;$200K</v>
      </c>
    </row>
    <row r="22938" spans="1:5" x14ac:dyDescent="0.3">
      <c r="A22938" s="33" t="s">
        <v>0</v>
      </c>
      <c r="B22938" s="33" t="s">
        <v>53</v>
      </c>
      <c r="C22938" s="33">
        <v>145000</v>
      </c>
      <c r="D22938" s="33" t="s">
        <v>268</v>
      </c>
      <c r="E22938" t="str">
        <f t="shared" si="362"/>
        <v>$125K-$200K</v>
      </c>
    </row>
    <row r="22939" spans="1:5" x14ac:dyDescent="0.3">
      <c r="A22939" s="33" t="s">
        <v>4</v>
      </c>
      <c r="B22939" s="33" t="s">
        <v>53</v>
      </c>
      <c r="C22939" s="33">
        <v>152650</v>
      </c>
      <c r="D22939" s="33" t="s">
        <v>299</v>
      </c>
      <c r="E22939" t="str">
        <f t="shared" si="362"/>
        <v>$125K-$200K</v>
      </c>
    </row>
    <row r="22940" spans="1:5" x14ac:dyDescent="0.3">
      <c r="A22940" s="33" t="s">
        <v>0</v>
      </c>
      <c r="B22940" s="33" t="s">
        <v>53</v>
      </c>
      <c r="C22940" s="33">
        <v>160000</v>
      </c>
      <c r="D22940" s="33" t="s">
        <v>1086</v>
      </c>
      <c r="E22940" t="str">
        <f t="shared" si="362"/>
        <v>$125K-$200K</v>
      </c>
    </row>
    <row r="22941" spans="1:5" x14ac:dyDescent="0.3">
      <c r="A22941" s="33" t="s">
        <v>2</v>
      </c>
      <c r="B22941" s="33" t="s">
        <v>53</v>
      </c>
      <c r="C22941" s="33">
        <v>67500</v>
      </c>
      <c r="D22941" s="33" t="s">
        <v>7822</v>
      </c>
      <c r="E22941" t="str">
        <f t="shared" si="362"/>
        <v>&lt;$75K</v>
      </c>
    </row>
    <row r="22942" spans="1:5" x14ac:dyDescent="0.3">
      <c r="A22942" s="33" t="s">
        <v>2</v>
      </c>
      <c r="B22942" s="33" t="s">
        <v>53</v>
      </c>
      <c r="C22942" s="33">
        <v>64272.5</v>
      </c>
      <c r="D22942" s="33" t="s">
        <v>936</v>
      </c>
      <c r="E22942" t="str">
        <f t="shared" si="362"/>
        <v>&lt;$75K</v>
      </c>
    </row>
    <row r="22943" spans="1:5" x14ac:dyDescent="0.3">
      <c r="A22943" s="33" t="s">
        <v>128</v>
      </c>
      <c r="B22943" s="33" t="s">
        <v>53</v>
      </c>
      <c r="C22943" s="33">
        <v>300000</v>
      </c>
      <c r="D22943" s="33" t="s">
        <v>2576</v>
      </c>
      <c r="E22943" t="str">
        <f t="shared" si="362"/>
        <v>&gt;$200K</v>
      </c>
    </row>
    <row r="22944" spans="1:5" x14ac:dyDescent="0.3">
      <c r="A22944" s="33" t="s">
        <v>129</v>
      </c>
      <c r="B22944" s="33" t="s">
        <v>53</v>
      </c>
      <c r="C22944" s="33"/>
      <c r="D22944" s="33" t="s">
        <v>1303</v>
      </c>
      <c r="E22944" t="str">
        <f t="shared" si="362"/>
        <v>No Data</v>
      </c>
    </row>
    <row r="22945" spans="1:5" x14ac:dyDescent="0.3">
      <c r="A22945" s="33" t="s">
        <v>52</v>
      </c>
      <c r="B22945" s="33" t="s">
        <v>53</v>
      </c>
      <c r="C22945" s="33"/>
      <c r="D22945" s="33" t="s">
        <v>249</v>
      </c>
      <c r="E22945" t="str">
        <f t="shared" si="362"/>
        <v>No Data</v>
      </c>
    </row>
    <row r="22946" spans="1:5" x14ac:dyDescent="0.3">
      <c r="A22946" s="33" t="s">
        <v>2</v>
      </c>
      <c r="B22946" s="33" t="s">
        <v>53</v>
      </c>
      <c r="C22946" s="33">
        <v>84410</v>
      </c>
      <c r="D22946" s="33" t="s">
        <v>476</v>
      </c>
      <c r="E22946" t="str">
        <f t="shared" si="362"/>
        <v>$75K-$100K</v>
      </c>
    </row>
    <row r="22947" spans="1:5" x14ac:dyDescent="0.3">
      <c r="A22947" s="33" t="s">
        <v>2</v>
      </c>
      <c r="B22947" s="33" t="s">
        <v>53</v>
      </c>
      <c r="C22947" s="33">
        <v>120000</v>
      </c>
      <c r="D22947" s="33" t="s">
        <v>256</v>
      </c>
      <c r="E22947" t="str">
        <f t="shared" si="362"/>
        <v>$100K-$125K</v>
      </c>
    </row>
    <row r="22948" spans="1:5" x14ac:dyDescent="0.3">
      <c r="A22948" s="33" t="s">
        <v>0</v>
      </c>
      <c r="B22948" s="33" t="s">
        <v>53</v>
      </c>
      <c r="C22948" s="33">
        <v>99000</v>
      </c>
      <c r="D22948" s="33" t="s">
        <v>609</v>
      </c>
      <c r="E22948" t="str">
        <f t="shared" si="362"/>
        <v>$75K-$100K</v>
      </c>
    </row>
    <row r="22949" spans="1:5" x14ac:dyDescent="0.3">
      <c r="A22949" s="33" t="s">
        <v>0</v>
      </c>
      <c r="B22949" s="33" t="s">
        <v>53</v>
      </c>
      <c r="C22949" s="33">
        <v>115000</v>
      </c>
      <c r="D22949" s="33" t="s">
        <v>299</v>
      </c>
      <c r="E22949" t="str">
        <f t="shared" si="362"/>
        <v>$100K-$125K</v>
      </c>
    </row>
    <row r="22950" spans="1:5" x14ac:dyDescent="0.3">
      <c r="A22950" s="33" t="s">
        <v>2</v>
      </c>
      <c r="B22950" s="33" t="s">
        <v>53</v>
      </c>
      <c r="C22950" s="33">
        <v>105000</v>
      </c>
      <c r="D22950" s="33" t="s">
        <v>7941</v>
      </c>
      <c r="E22950" t="str">
        <f t="shared" si="362"/>
        <v>$100K-$125K</v>
      </c>
    </row>
    <row r="22951" spans="1:5" x14ac:dyDescent="0.3">
      <c r="A22951" s="33" t="s">
        <v>4</v>
      </c>
      <c r="B22951" s="33" t="s">
        <v>69</v>
      </c>
      <c r="C22951" s="33">
        <v>56700</v>
      </c>
      <c r="D22951" s="33" t="s">
        <v>4984</v>
      </c>
      <c r="E22951" t="str">
        <f t="shared" si="362"/>
        <v>&lt;$75K</v>
      </c>
    </row>
    <row r="22952" spans="1:5" x14ac:dyDescent="0.3">
      <c r="A22952" s="33" t="s">
        <v>0</v>
      </c>
      <c r="B22952" s="33" t="s">
        <v>53</v>
      </c>
      <c r="C22952" s="33">
        <v>167000</v>
      </c>
      <c r="D22952" s="33" t="s">
        <v>7942</v>
      </c>
      <c r="E22952" t="str">
        <f t="shared" si="362"/>
        <v>$125K-$200K</v>
      </c>
    </row>
    <row r="22953" spans="1:5" x14ac:dyDescent="0.3">
      <c r="A22953" s="33" t="s">
        <v>0</v>
      </c>
      <c r="B22953" s="33" t="s">
        <v>54</v>
      </c>
      <c r="C22953" s="33"/>
      <c r="D22953" s="33" t="s">
        <v>258</v>
      </c>
      <c r="E22953" t="str">
        <f t="shared" si="362"/>
        <v>No Data</v>
      </c>
    </row>
    <row r="22954" spans="1:5" x14ac:dyDescent="0.3">
      <c r="A22954" s="33" t="s">
        <v>2</v>
      </c>
      <c r="B22954" s="33" t="s">
        <v>53</v>
      </c>
      <c r="C22954" s="33"/>
      <c r="D22954" s="33" t="s">
        <v>7943</v>
      </c>
      <c r="E22954" t="str">
        <f t="shared" si="362"/>
        <v>No Data</v>
      </c>
    </row>
    <row r="22955" spans="1:5" x14ac:dyDescent="0.3">
      <c r="A22955" s="33" t="s">
        <v>2</v>
      </c>
      <c r="B22955" s="33" t="s">
        <v>53</v>
      </c>
      <c r="C22955" s="33">
        <v>90000</v>
      </c>
      <c r="D22955" s="33" t="s">
        <v>1587</v>
      </c>
      <c r="E22955" t="str">
        <f t="shared" si="362"/>
        <v>$75K-$100K</v>
      </c>
    </row>
    <row r="22956" spans="1:5" x14ac:dyDescent="0.3">
      <c r="A22956" s="33" t="s">
        <v>2</v>
      </c>
      <c r="B22956" s="33" t="s">
        <v>53</v>
      </c>
      <c r="C22956" s="33"/>
      <c r="D22956" s="33" t="s">
        <v>368</v>
      </c>
      <c r="E22956" t="str">
        <f t="shared" si="362"/>
        <v>No Data</v>
      </c>
    </row>
    <row r="22957" spans="1:5" x14ac:dyDescent="0.3">
      <c r="A22957" s="33" t="s">
        <v>2</v>
      </c>
      <c r="B22957" s="33" t="s">
        <v>53</v>
      </c>
      <c r="C22957" s="33">
        <v>75000</v>
      </c>
      <c r="D22957" s="33" t="s">
        <v>7944</v>
      </c>
      <c r="E22957" t="str">
        <f t="shared" si="362"/>
        <v>&lt;$75K</v>
      </c>
    </row>
    <row r="22958" spans="1:5" x14ac:dyDescent="0.3">
      <c r="A22958" s="33" t="s">
        <v>0</v>
      </c>
      <c r="B22958" s="33" t="s">
        <v>53</v>
      </c>
      <c r="C22958" s="33"/>
      <c r="D22958" s="33" t="s">
        <v>258</v>
      </c>
      <c r="E22958" t="str">
        <f t="shared" si="362"/>
        <v>No Data</v>
      </c>
    </row>
    <row r="22959" spans="1:5" x14ac:dyDescent="0.3">
      <c r="A22959" s="33" t="s">
        <v>2</v>
      </c>
      <c r="B22959" s="33" t="s">
        <v>53</v>
      </c>
      <c r="C22959" s="33"/>
      <c r="D22959" s="33" t="s">
        <v>268</v>
      </c>
      <c r="E22959" t="str">
        <f t="shared" si="362"/>
        <v>No Data</v>
      </c>
    </row>
    <row r="22960" spans="1:5" x14ac:dyDescent="0.3">
      <c r="A22960" s="33" t="s">
        <v>4</v>
      </c>
      <c r="B22960" s="33" t="s">
        <v>53</v>
      </c>
      <c r="C22960" s="33"/>
      <c r="D22960" s="33" t="s">
        <v>300</v>
      </c>
      <c r="E22960" t="str">
        <f t="shared" si="362"/>
        <v>No Data</v>
      </c>
    </row>
    <row r="22961" spans="1:5" x14ac:dyDescent="0.3">
      <c r="A22961" s="33" t="s">
        <v>0</v>
      </c>
      <c r="B22961" s="33" t="s">
        <v>53</v>
      </c>
      <c r="C22961" s="33">
        <v>150000</v>
      </c>
      <c r="D22961" s="33" t="s">
        <v>4396</v>
      </c>
      <c r="E22961" t="str">
        <f t="shared" si="362"/>
        <v>$125K-$200K</v>
      </c>
    </row>
    <row r="22962" spans="1:5" x14ac:dyDescent="0.3">
      <c r="A22962" s="33" t="s">
        <v>0</v>
      </c>
      <c r="B22962" s="33" t="s">
        <v>53</v>
      </c>
      <c r="C22962" s="33"/>
      <c r="D22962" s="33" t="s">
        <v>1412</v>
      </c>
      <c r="E22962" t="str">
        <f t="shared" si="362"/>
        <v>No Data</v>
      </c>
    </row>
    <row r="22963" spans="1:5" x14ac:dyDescent="0.3">
      <c r="A22963" s="33" t="s">
        <v>126</v>
      </c>
      <c r="B22963" s="33" t="s">
        <v>72</v>
      </c>
      <c r="C22963" s="33">
        <v>147500</v>
      </c>
      <c r="D22963" s="33" t="s">
        <v>7160</v>
      </c>
      <c r="E22963" t="str">
        <f t="shared" si="362"/>
        <v>$125K-$200K</v>
      </c>
    </row>
    <row r="22964" spans="1:5" x14ac:dyDescent="0.3">
      <c r="A22964" s="33" t="s">
        <v>2</v>
      </c>
      <c r="B22964" s="33" t="s">
        <v>53</v>
      </c>
      <c r="C22964" s="33"/>
      <c r="D22964" s="33" t="s">
        <v>1229</v>
      </c>
      <c r="E22964" t="str">
        <f t="shared" si="362"/>
        <v>No Data</v>
      </c>
    </row>
    <row r="22965" spans="1:5" x14ac:dyDescent="0.3">
      <c r="A22965" s="33" t="s">
        <v>2</v>
      </c>
      <c r="B22965" s="33" t="s">
        <v>53</v>
      </c>
      <c r="C22965" s="33">
        <v>81682</v>
      </c>
      <c r="D22965" s="33" t="s">
        <v>1037</v>
      </c>
      <c r="E22965" t="str">
        <f t="shared" si="362"/>
        <v>$75K-$100K</v>
      </c>
    </row>
    <row r="22966" spans="1:5" x14ac:dyDescent="0.3">
      <c r="A22966" s="33" t="s">
        <v>0</v>
      </c>
      <c r="B22966" s="33" t="s">
        <v>53</v>
      </c>
      <c r="C22966" s="33">
        <v>205000</v>
      </c>
      <c r="D22966" s="33" t="s">
        <v>3196</v>
      </c>
      <c r="E22966" t="str">
        <f t="shared" si="362"/>
        <v>&gt;$200K</v>
      </c>
    </row>
    <row r="22967" spans="1:5" x14ac:dyDescent="0.3">
      <c r="A22967" s="33" t="s">
        <v>2</v>
      </c>
      <c r="B22967" s="33" t="s">
        <v>53</v>
      </c>
      <c r="C22967" s="33">
        <v>64033</v>
      </c>
      <c r="D22967" s="33" t="s">
        <v>7945</v>
      </c>
      <c r="E22967" t="str">
        <f t="shared" si="362"/>
        <v>&lt;$75K</v>
      </c>
    </row>
    <row r="22968" spans="1:5" x14ac:dyDescent="0.3">
      <c r="A22968" s="33" t="s">
        <v>2</v>
      </c>
      <c r="B22968" s="33" t="s">
        <v>53</v>
      </c>
      <c r="C22968" s="33">
        <v>95700</v>
      </c>
      <c r="D22968" s="33" t="s">
        <v>299</v>
      </c>
      <c r="E22968" t="str">
        <f t="shared" si="362"/>
        <v>$75K-$100K</v>
      </c>
    </row>
    <row r="22969" spans="1:5" x14ac:dyDescent="0.3">
      <c r="A22969" s="33" t="s">
        <v>2</v>
      </c>
      <c r="B22969" s="33" t="s">
        <v>53</v>
      </c>
      <c r="C22969" s="33">
        <v>90000</v>
      </c>
      <c r="D22969" s="33" t="s">
        <v>5992</v>
      </c>
      <c r="E22969" t="str">
        <f t="shared" si="362"/>
        <v>$75K-$100K</v>
      </c>
    </row>
    <row r="22970" spans="1:5" x14ac:dyDescent="0.3">
      <c r="A22970" s="33" t="s">
        <v>2</v>
      </c>
      <c r="B22970" s="33" t="s">
        <v>53</v>
      </c>
      <c r="C22970" s="33">
        <v>127500</v>
      </c>
      <c r="D22970" s="33" t="s">
        <v>7752</v>
      </c>
      <c r="E22970" t="str">
        <f t="shared" si="362"/>
        <v>$125K-$200K</v>
      </c>
    </row>
    <row r="22971" spans="1:5" x14ac:dyDescent="0.3">
      <c r="A22971" s="33" t="s">
        <v>4</v>
      </c>
      <c r="B22971" s="33" t="s">
        <v>53</v>
      </c>
      <c r="C22971" s="33"/>
      <c r="D22971" s="33" t="s">
        <v>307</v>
      </c>
      <c r="E22971" t="str">
        <f t="shared" si="362"/>
        <v>No Data</v>
      </c>
    </row>
    <row r="22972" spans="1:5" x14ac:dyDescent="0.3">
      <c r="A22972" s="33" t="s">
        <v>0</v>
      </c>
      <c r="B22972" s="33" t="s">
        <v>53</v>
      </c>
      <c r="C22972" s="33">
        <v>105000</v>
      </c>
      <c r="D22972" s="33" t="s">
        <v>364</v>
      </c>
      <c r="E22972" t="str">
        <f t="shared" si="362"/>
        <v>$100K-$125K</v>
      </c>
    </row>
    <row r="22973" spans="1:5" x14ac:dyDescent="0.3">
      <c r="A22973" s="33" t="s">
        <v>2</v>
      </c>
      <c r="B22973" s="33" t="s">
        <v>53</v>
      </c>
      <c r="C22973" s="33">
        <v>100000</v>
      </c>
      <c r="D22973" s="33" t="s">
        <v>449</v>
      </c>
      <c r="E22973" t="str">
        <f t="shared" si="362"/>
        <v>$75K-$100K</v>
      </c>
    </row>
    <row r="22974" spans="1:5" x14ac:dyDescent="0.3">
      <c r="A22974" s="33" t="s">
        <v>0</v>
      </c>
      <c r="B22974" s="33" t="s">
        <v>53</v>
      </c>
      <c r="C22974" s="33">
        <v>117823.5</v>
      </c>
      <c r="D22974" s="33" t="s">
        <v>7946</v>
      </c>
      <c r="E22974" t="str">
        <f t="shared" si="362"/>
        <v>$100K-$125K</v>
      </c>
    </row>
    <row r="22975" spans="1:5" x14ac:dyDescent="0.3">
      <c r="A22975" s="33" t="s">
        <v>0</v>
      </c>
      <c r="B22975" s="33" t="s">
        <v>53</v>
      </c>
      <c r="C22975" s="33">
        <v>205000</v>
      </c>
      <c r="D22975" s="33" t="s">
        <v>7947</v>
      </c>
      <c r="E22975" t="str">
        <f t="shared" si="362"/>
        <v>&gt;$200K</v>
      </c>
    </row>
    <row r="22976" spans="1:5" x14ac:dyDescent="0.3">
      <c r="A22976" s="33" t="s">
        <v>2</v>
      </c>
      <c r="B22976" s="33" t="s">
        <v>53</v>
      </c>
      <c r="C22976" s="33">
        <v>83500</v>
      </c>
      <c r="D22976" s="33" t="s">
        <v>7853</v>
      </c>
      <c r="E22976" t="str">
        <f t="shared" si="362"/>
        <v>$75K-$100K</v>
      </c>
    </row>
    <row r="22977" spans="1:5" x14ac:dyDescent="0.3">
      <c r="A22977" s="33" t="s">
        <v>2</v>
      </c>
      <c r="B22977" s="33" t="s">
        <v>69</v>
      </c>
      <c r="C22977" s="33">
        <v>89100</v>
      </c>
      <c r="D22977" s="33" t="s">
        <v>211</v>
      </c>
      <c r="E22977" t="str">
        <f t="shared" si="362"/>
        <v>$75K-$100K</v>
      </c>
    </row>
    <row r="22978" spans="1:5" x14ac:dyDescent="0.3">
      <c r="A22978" s="33" t="s">
        <v>2</v>
      </c>
      <c r="B22978" s="33" t="s">
        <v>54</v>
      </c>
      <c r="C22978" s="33"/>
      <c r="D22978" s="33" t="s">
        <v>3769</v>
      </c>
      <c r="E22978" t="str">
        <f t="shared" si="362"/>
        <v>No Data</v>
      </c>
    </row>
    <row r="22979" spans="1:5" x14ac:dyDescent="0.3">
      <c r="A22979" s="33" t="s">
        <v>0</v>
      </c>
      <c r="B22979" s="33" t="s">
        <v>53</v>
      </c>
      <c r="C22979" s="33">
        <v>125000</v>
      </c>
      <c r="D22979" s="33" t="s">
        <v>5713</v>
      </c>
      <c r="E22979" t="str">
        <f t="shared" ref="E22979:E23042" si="363">_xlfn.XLOOKUP(C22979,$H$16:$H$21,$G$16:$G$21,,1)</f>
        <v>$100K-$125K</v>
      </c>
    </row>
    <row r="22980" spans="1:5" x14ac:dyDescent="0.3">
      <c r="A22980" s="33" t="s">
        <v>0</v>
      </c>
      <c r="B22980" s="33" t="s">
        <v>54</v>
      </c>
      <c r="C22980" s="33"/>
      <c r="D22980" s="33" t="s">
        <v>1541</v>
      </c>
      <c r="E22980" t="str">
        <f t="shared" si="363"/>
        <v>No Data</v>
      </c>
    </row>
    <row r="22981" spans="1:5" x14ac:dyDescent="0.3">
      <c r="A22981" s="33" t="s">
        <v>129</v>
      </c>
      <c r="B22981" s="33" t="s">
        <v>114</v>
      </c>
      <c r="C22981" s="33">
        <v>58515</v>
      </c>
      <c r="D22981" s="33" t="s">
        <v>1958</v>
      </c>
      <c r="E22981" t="str">
        <f t="shared" si="363"/>
        <v>&lt;$75K</v>
      </c>
    </row>
    <row r="22982" spans="1:5" x14ac:dyDescent="0.3">
      <c r="A22982" s="33" t="s">
        <v>4</v>
      </c>
      <c r="B22982" s="33" t="s">
        <v>123</v>
      </c>
      <c r="C22982" s="33">
        <v>192500</v>
      </c>
      <c r="D22982" s="33" t="s">
        <v>7948</v>
      </c>
      <c r="E22982" t="str">
        <f t="shared" si="363"/>
        <v>$125K-$200K</v>
      </c>
    </row>
    <row r="22983" spans="1:5" x14ac:dyDescent="0.3">
      <c r="A22983" s="33" t="s">
        <v>2</v>
      </c>
      <c r="B22983" s="33" t="s">
        <v>53</v>
      </c>
      <c r="C22983" s="33"/>
      <c r="D22983" s="33" t="s">
        <v>268</v>
      </c>
      <c r="E22983" t="str">
        <f t="shared" si="363"/>
        <v>No Data</v>
      </c>
    </row>
    <row r="22984" spans="1:5" x14ac:dyDescent="0.3">
      <c r="A22984" s="33" t="s">
        <v>0</v>
      </c>
      <c r="B22984" s="33" t="s">
        <v>53</v>
      </c>
      <c r="C22984" s="33">
        <v>85000</v>
      </c>
      <c r="D22984" s="33" t="s">
        <v>7949</v>
      </c>
      <c r="E22984" t="str">
        <f t="shared" si="363"/>
        <v>$75K-$100K</v>
      </c>
    </row>
    <row r="22985" spans="1:5" x14ac:dyDescent="0.3">
      <c r="A22985" s="33" t="s">
        <v>2</v>
      </c>
      <c r="B22985" s="33" t="s">
        <v>53</v>
      </c>
      <c r="C22985" s="33">
        <v>131900</v>
      </c>
      <c r="D22985" s="33" t="s">
        <v>729</v>
      </c>
      <c r="E22985" t="str">
        <f t="shared" si="363"/>
        <v>$125K-$200K</v>
      </c>
    </row>
    <row r="22986" spans="1:5" x14ac:dyDescent="0.3">
      <c r="A22986" s="33" t="s">
        <v>2</v>
      </c>
      <c r="B22986" s="33" t="s">
        <v>53</v>
      </c>
      <c r="C22986" s="33"/>
      <c r="D22986" s="33" t="s">
        <v>1385</v>
      </c>
      <c r="E22986" t="str">
        <f t="shared" si="363"/>
        <v>No Data</v>
      </c>
    </row>
    <row r="22987" spans="1:5" x14ac:dyDescent="0.3">
      <c r="A22987" s="33" t="s">
        <v>129</v>
      </c>
      <c r="B22987" s="33" t="s">
        <v>54</v>
      </c>
      <c r="C22987" s="33"/>
      <c r="D22987" s="33" t="s">
        <v>5067</v>
      </c>
      <c r="E22987" t="str">
        <f t="shared" si="363"/>
        <v>No Data</v>
      </c>
    </row>
    <row r="22988" spans="1:5" x14ac:dyDescent="0.3">
      <c r="A22988" s="33" t="s">
        <v>4</v>
      </c>
      <c r="B22988" s="33" t="s">
        <v>53</v>
      </c>
      <c r="C22988" s="33"/>
      <c r="D22988" s="33" t="s">
        <v>249</v>
      </c>
      <c r="E22988" t="str">
        <f t="shared" si="363"/>
        <v>No Data</v>
      </c>
    </row>
    <row r="22989" spans="1:5" x14ac:dyDescent="0.3">
      <c r="A22989" s="33" t="s">
        <v>66</v>
      </c>
      <c r="B22989" s="33" t="s">
        <v>123</v>
      </c>
      <c r="C22989" s="33">
        <v>86500</v>
      </c>
      <c r="D22989" s="33" t="s">
        <v>7950</v>
      </c>
      <c r="E22989" t="str">
        <f t="shared" si="363"/>
        <v>$75K-$100K</v>
      </c>
    </row>
    <row r="22990" spans="1:5" x14ac:dyDescent="0.3">
      <c r="A22990" s="33" t="s">
        <v>0</v>
      </c>
      <c r="B22990" s="33" t="s">
        <v>53</v>
      </c>
      <c r="C22990" s="33">
        <v>90000</v>
      </c>
      <c r="D22990" s="33" t="s">
        <v>1142</v>
      </c>
      <c r="E22990" t="str">
        <f t="shared" si="363"/>
        <v>$75K-$100K</v>
      </c>
    </row>
    <row r="22991" spans="1:5" x14ac:dyDescent="0.3">
      <c r="A22991" s="33" t="s">
        <v>0</v>
      </c>
      <c r="B22991" s="33" t="s">
        <v>53</v>
      </c>
      <c r="C22991" s="33">
        <v>150000</v>
      </c>
      <c r="D22991" s="33" t="s">
        <v>2144</v>
      </c>
      <c r="E22991" t="str">
        <f t="shared" si="363"/>
        <v>$125K-$200K</v>
      </c>
    </row>
    <row r="22992" spans="1:5" x14ac:dyDescent="0.3">
      <c r="A22992" s="33" t="s">
        <v>52</v>
      </c>
      <c r="B22992" s="33" t="s">
        <v>64</v>
      </c>
      <c r="C22992" s="33">
        <v>79200</v>
      </c>
      <c r="D22992" s="33" t="s">
        <v>353</v>
      </c>
      <c r="E22992" t="str">
        <f t="shared" si="363"/>
        <v>$75K-$100K</v>
      </c>
    </row>
    <row r="22993" spans="1:5" x14ac:dyDescent="0.3">
      <c r="A22993" s="33" t="s">
        <v>4</v>
      </c>
      <c r="B22993" s="33" t="s">
        <v>53</v>
      </c>
      <c r="C22993" s="33">
        <v>125000</v>
      </c>
      <c r="D22993" s="33" t="s">
        <v>7951</v>
      </c>
      <c r="E22993" t="str">
        <f t="shared" si="363"/>
        <v>$100K-$125K</v>
      </c>
    </row>
    <row r="22994" spans="1:5" x14ac:dyDescent="0.3">
      <c r="A22994" s="33" t="s">
        <v>2</v>
      </c>
      <c r="B22994" s="33" t="s">
        <v>53</v>
      </c>
      <c r="C22994" s="33">
        <v>125000</v>
      </c>
      <c r="D22994" s="33" t="s">
        <v>7952</v>
      </c>
      <c r="E22994" t="str">
        <f t="shared" si="363"/>
        <v>$100K-$125K</v>
      </c>
    </row>
    <row r="22995" spans="1:5" x14ac:dyDescent="0.3">
      <c r="A22995" s="33" t="s">
        <v>2</v>
      </c>
      <c r="B22995" s="33" t="s">
        <v>53</v>
      </c>
      <c r="C22995" s="33">
        <v>77500</v>
      </c>
      <c r="D22995" s="33" t="s">
        <v>520</v>
      </c>
      <c r="E22995" t="str">
        <f t="shared" si="363"/>
        <v>$75K-$100K</v>
      </c>
    </row>
    <row r="22996" spans="1:5" x14ac:dyDescent="0.3">
      <c r="A22996" s="33" t="s">
        <v>126</v>
      </c>
      <c r="B22996" s="33" t="s">
        <v>54</v>
      </c>
      <c r="C22996" s="33">
        <v>90000</v>
      </c>
      <c r="D22996" s="33" t="s">
        <v>7953</v>
      </c>
      <c r="E22996" t="str">
        <f t="shared" si="363"/>
        <v>$75K-$100K</v>
      </c>
    </row>
    <row r="22997" spans="1:5" x14ac:dyDescent="0.3">
      <c r="A22997" s="33" t="s">
        <v>4</v>
      </c>
      <c r="B22997" s="33" t="s">
        <v>53</v>
      </c>
      <c r="C22997" s="33"/>
      <c r="D22997" s="33" t="s">
        <v>255</v>
      </c>
      <c r="E22997" t="str">
        <f t="shared" si="363"/>
        <v>No Data</v>
      </c>
    </row>
    <row r="22998" spans="1:5" x14ac:dyDescent="0.3">
      <c r="A22998" s="33" t="s">
        <v>129</v>
      </c>
      <c r="B22998" s="33" t="s">
        <v>53</v>
      </c>
      <c r="C22998" s="33">
        <v>217500</v>
      </c>
      <c r="D22998" s="33" t="s">
        <v>889</v>
      </c>
      <c r="E22998" t="str">
        <f t="shared" si="363"/>
        <v>&gt;$200K</v>
      </c>
    </row>
    <row r="22999" spans="1:5" x14ac:dyDescent="0.3">
      <c r="A22999" s="33" t="s">
        <v>4</v>
      </c>
      <c r="B22999" s="33" t="s">
        <v>53</v>
      </c>
      <c r="C22999" s="33"/>
      <c r="D22999" s="33" t="s">
        <v>2307</v>
      </c>
      <c r="E22999" t="str">
        <f t="shared" si="363"/>
        <v>No Data</v>
      </c>
    </row>
    <row r="23000" spans="1:5" x14ac:dyDescent="0.3">
      <c r="A23000" s="33" t="s">
        <v>128</v>
      </c>
      <c r="B23000" s="33" t="s">
        <v>53</v>
      </c>
      <c r="C23000" s="33">
        <v>90000</v>
      </c>
      <c r="D23000" s="33" t="s">
        <v>738</v>
      </c>
      <c r="E23000" t="str">
        <f t="shared" si="363"/>
        <v>$75K-$100K</v>
      </c>
    </row>
    <row r="23001" spans="1:5" x14ac:dyDescent="0.3">
      <c r="A23001" s="33" t="s">
        <v>1</v>
      </c>
      <c r="B23001" s="33" t="s">
        <v>88</v>
      </c>
      <c r="C23001" s="33">
        <v>267000</v>
      </c>
      <c r="D23001" s="33" t="s">
        <v>211</v>
      </c>
      <c r="E23001" t="str">
        <f t="shared" si="363"/>
        <v>&gt;$200K</v>
      </c>
    </row>
    <row r="23002" spans="1:5" x14ac:dyDescent="0.3">
      <c r="A23002" s="33" t="s">
        <v>2</v>
      </c>
      <c r="B23002" s="33" t="s">
        <v>53</v>
      </c>
      <c r="C23002" s="33"/>
      <c r="D23002" s="33" t="s">
        <v>480</v>
      </c>
      <c r="E23002" t="str">
        <f t="shared" si="363"/>
        <v>No Data</v>
      </c>
    </row>
    <row r="23003" spans="1:5" x14ac:dyDescent="0.3">
      <c r="A23003" s="33" t="s">
        <v>126</v>
      </c>
      <c r="B23003" s="33" t="s">
        <v>95</v>
      </c>
      <c r="C23003" s="33">
        <v>147500</v>
      </c>
      <c r="D23003" s="33" t="s">
        <v>2150</v>
      </c>
      <c r="E23003" t="str">
        <f t="shared" si="363"/>
        <v>$125K-$200K</v>
      </c>
    </row>
    <row r="23004" spans="1:5" x14ac:dyDescent="0.3">
      <c r="A23004" s="33" t="s">
        <v>2</v>
      </c>
      <c r="B23004" s="33" t="s">
        <v>53</v>
      </c>
      <c r="C23004" s="33"/>
      <c r="D23004" s="33" t="s">
        <v>7954</v>
      </c>
      <c r="E23004" t="str">
        <f t="shared" si="363"/>
        <v>No Data</v>
      </c>
    </row>
    <row r="23005" spans="1:5" x14ac:dyDescent="0.3">
      <c r="A23005" s="33" t="s">
        <v>0</v>
      </c>
      <c r="B23005" s="33" t="s">
        <v>53</v>
      </c>
      <c r="C23005" s="33">
        <v>128500</v>
      </c>
      <c r="D23005" s="33" t="s">
        <v>958</v>
      </c>
      <c r="E23005" t="str">
        <f t="shared" si="363"/>
        <v>$125K-$200K</v>
      </c>
    </row>
    <row r="23006" spans="1:5" x14ac:dyDescent="0.3">
      <c r="A23006" s="33" t="s">
        <v>2</v>
      </c>
      <c r="B23006" s="33" t="s">
        <v>53</v>
      </c>
      <c r="C23006" s="33"/>
      <c r="D23006" s="33" t="s">
        <v>1604</v>
      </c>
      <c r="E23006" t="str">
        <f t="shared" si="363"/>
        <v>No Data</v>
      </c>
    </row>
    <row r="23007" spans="1:5" x14ac:dyDescent="0.3">
      <c r="A23007" s="33" t="s">
        <v>4</v>
      </c>
      <c r="B23007" s="33" t="s">
        <v>53</v>
      </c>
      <c r="C23007" s="33">
        <v>242000</v>
      </c>
      <c r="D23007" s="33" t="s">
        <v>431</v>
      </c>
      <c r="E23007" t="str">
        <f t="shared" si="363"/>
        <v>&gt;$200K</v>
      </c>
    </row>
    <row r="23008" spans="1:5" x14ac:dyDescent="0.3">
      <c r="A23008" s="33" t="s">
        <v>2</v>
      </c>
      <c r="B23008" s="33" t="s">
        <v>53</v>
      </c>
      <c r="C23008" s="33">
        <v>55000</v>
      </c>
      <c r="D23008" s="33" t="s">
        <v>1130</v>
      </c>
      <c r="E23008" t="str">
        <f t="shared" si="363"/>
        <v>&lt;$75K</v>
      </c>
    </row>
    <row r="23009" spans="1:5" x14ac:dyDescent="0.3">
      <c r="A23009" s="33" t="s">
        <v>0</v>
      </c>
      <c r="B23009" s="33" t="s">
        <v>54</v>
      </c>
      <c r="C23009" s="33">
        <v>105000</v>
      </c>
      <c r="D23009" s="33" t="s">
        <v>7055</v>
      </c>
      <c r="E23009" t="str">
        <f t="shared" si="363"/>
        <v>$100K-$125K</v>
      </c>
    </row>
    <row r="23010" spans="1:5" x14ac:dyDescent="0.3">
      <c r="A23010" s="33" t="s">
        <v>2</v>
      </c>
      <c r="B23010" s="33" t="s">
        <v>53</v>
      </c>
      <c r="C23010" s="33">
        <v>119550</v>
      </c>
      <c r="D23010" s="33" t="s">
        <v>299</v>
      </c>
      <c r="E23010" t="str">
        <f t="shared" si="363"/>
        <v>$100K-$125K</v>
      </c>
    </row>
    <row r="23011" spans="1:5" x14ac:dyDescent="0.3">
      <c r="A23011" s="33" t="s">
        <v>4</v>
      </c>
      <c r="B23011" s="33" t="s">
        <v>53</v>
      </c>
      <c r="C23011" s="33">
        <v>140000</v>
      </c>
      <c r="D23011" s="33" t="s">
        <v>1303</v>
      </c>
      <c r="E23011" t="str">
        <f t="shared" si="363"/>
        <v>$125K-$200K</v>
      </c>
    </row>
    <row r="23012" spans="1:5" x14ac:dyDescent="0.3">
      <c r="A23012" s="33" t="s">
        <v>128</v>
      </c>
      <c r="B23012" s="33" t="s">
        <v>97</v>
      </c>
      <c r="C23012" s="33">
        <v>89100</v>
      </c>
      <c r="D23012" s="33" t="s">
        <v>294</v>
      </c>
      <c r="E23012" t="str">
        <f t="shared" si="363"/>
        <v>$75K-$100K</v>
      </c>
    </row>
    <row r="23013" spans="1:5" x14ac:dyDescent="0.3">
      <c r="A23013" s="33" t="s">
        <v>0</v>
      </c>
      <c r="B23013" s="33" t="s">
        <v>53</v>
      </c>
      <c r="C23013" s="33"/>
      <c r="D23013" s="33" t="s">
        <v>3456</v>
      </c>
      <c r="E23013" t="str">
        <f t="shared" si="363"/>
        <v>No Data</v>
      </c>
    </row>
    <row r="23014" spans="1:5" x14ac:dyDescent="0.3">
      <c r="A23014" s="33" t="s">
        <v>126</v>
      </c>
      <c r="B23014" s="33" t="s">
        <v>53</v>
      </c>
      <c r="C23014" s="33">
        <v>180000</v>
      </c>
      <c r="D23014" s="33" t="s">
        <v>230</v>
      </c>
      <c r="E23014" t="str">
        <f t="shared" si="363"/>
        <v>$125K-$200K</v>
      </c>
    </row>
    <row r="23015" spans="1:5" x14ac:dyDescent="0.3">
      <c r="A23015" s="33" t="s">
        <v>2</v>
      </c>
      <c r="B23015" s="33" t="s">
        <v>53</v>
      </c>
      <c r="C23015" s="33"/>
      <c r="D23015" s="33" t="s">
        <v>268</v>
      </c>
      <c r="E23015" t="str">
        <f t="shared" si="363"/>
        <v>No Data</v>
      </c>
    </row>
    <row r="23016" spans="1:5" x14ac:dyDescent="0.3">
      <c r="A23016" s="33" t="s">
        <v>2</v>
      </c>
      <c r="B23016" s="33" t="s">
        <v>53</v>
      </c>
      <c r="C23016" s="33">
        <v>138516</v>
      </c>
      <c r="D23016" s="33" t="s">
        <v>225</v>
      </c>
      <c r="E23016" t="str">
        <f t="shared" si="363"/>
        <v>$125K-$200K</v>
      </c>
    </row>
    <row r="23017" spans="1:5" x14ac:dyDescent="0.3">
      <c r="A23017" s="33" t="s">
        <v>128</v>
      </c>
      <c r="B23017" s="33" t="s">
        <v>81</v>
      </c>
      <c r="C23017" s="33">
        <v>125000</v>
      </c>
      <c r="D23017" s="33" t="s">
        <v>4885</v>
      </c>
      <c r="E23017" t="str">
        <f t="shared" si="363"/>
        <v>$100K-$125K</v>
      </c>
    </row>
    <row r="23018" spans="1:5" x14ac:dyDescent="0.3">
      <c r="A23018" s="33" t="s">
        <v>129</v>
      </c>
      <c r="B23018" s="33" t="s">
        <v>53</v>
      </c>
      <c r="C23018" s="33"/>
      <c r="D23018" s="33" t="s">
        <v>729</v>
      </c>
      <c r="E23018" t="str">
        <f t="shared" si="363"/>
        <v>No Data</v>
      </c>
    </row>
    <row r="23019" spans="1:5" x14ac:dyDescent="0.3">
      <c r="A23019" s="33" t="s">
        <v>0</v>
      </c>
      <c r="B23019" s="33" t="s">
        <v>53</v>
      </c>
      <c r="C23019" s="33">
        <v>100051</v>
      </c>
      <c r="D23019" s="33" t="s">
        <v>7955</v>
      </c>
      <c r="E23019" t="str">
        <f t="shared" si="363"/>
        <v>$100K-$125K</v>
      </c>
    </row>
    <row r="23020" spans="1:5" x14ac:dyDescent="0.3">
      <c r="A23020" s="33" t="s">
        <v>2</v>
      </c>
      <c r="B23020" s="33" t="s">
        <v>53</v>
      </c>
      <c r="C23020" s="33">
        <v>90000</v>
      </c>
      <c r="D23020" s="33" t="s">
        <v>3988</v>
      </c>
      <c r="E23020" t="str">
        <f t="shared" si="363"/>
        <v>$75K-$100K</v>
      </c>
    </row>
    <row r="23021" spans="1:5" x14ac:dyDescent="0.3">
      <c r="A23021" s="33" t="s">
        <v>2</v>
      </c>
      <c r="B23021" s="33" t="s">
        <v>53</v>
      </c>
      <c r="C23021" s="33">
        <v>64272</v>
      </c>
      <c r="D23021" s="33" t="s">
        <v>7842</v>
      </c>
      <c r="E23021" t="str">
        <f t="shared" si="363"/>
        <v>&lt;$75K</v>
      </c>
    </row>
    <row r="23022" spans="1:5" x14ac:dyDescent="0.3">
      <c r="A23022" s="33" t="s">
        <v>0</v>
      </c>
      <c r="B23022" s="33" t="s">
        <v>53</v>
      </c>
      <c r="C23022" s="33">
        <v>150000</v>
      </c>
      <c r="D23022" s="33" t="s">
        <v>235</v>
      </c>
      <c r="E23022" t="str">
        <f t="shared" si="363"/>
        <v>$125K-$200K</v>
      </c>
    </row>
    <row r="23023" spans="1:5" x14ac:dyDescent="0.3">
      <c r="A23023" s="33" t="s">
        <v>0</v>
      </c>
      <c r="B23023" s="33" t="s">
        <v>53</v>
      </c>
      <c r="C23023" s="33">
        <v>175000</v>
      </c>
      <c r="D23023" s="33" t="s">
        <v>6090</v>
      </c>
      <c r="E23023" t="str">
        <f t="shared" si="363"/>
        <v>$125K-$200K</v>
      </c>
    </row>
    <row r="23024" spans="1:5" x14ac:dyDescent="0.3">
      <c r="A23024" s="33" t="s">
        <v>4</v>
      </c>
      <c r="B23024" s="33" t="s">
        <v>53</v>
      </c>
      <c r="C23024" s="33">
        <v>115000</v>
      </c>
      <c r="D23024" s="33" t="s">
        <v>7956</v>
      </c>
      <c r="E23024" t="str">
        <f t="shared" si="363"/>
        <v>$100K-$125K</v>
      </c>
    </row>
    <row r="23025" spans="1:5" x14ac:dyDescent="0.3">
      <c r="A23025" s="33" t="s">
        <v>2</v>
      </c>
      <c r="B23025" s="33" t="s">
        <v>53</v>
      </c>
      <c r="C23025" s="33">
        <v>66255.671875</v>
      </c>
      <c r="D23025" s="33" t="s">
        <v>7957</v>
      </c>
      <c r="E23025" t="str">
        <f t="shared" si="363"/>
        <v>&lt;$75K</v>
      </c>
    </row>
    <row r="23026" spans="1:5" x14ac:dyDescent="0.3">
      <c r="A23026" s="33" t="s">
        <v>2</v>
      </c>
      <c r="B23026" s="33" t="s">
        <v>53</v>
      </c>
      <c r="C23026" s="33">
        <v>115000</v>
      </c>
      <c r="D23026" s="33" t="s">
        <v>7811</v>
      </c>
      <c r="E23026" t="str">
        <f t="shared" si="363"/>
        <v>$100K-$125K</v>
      </c>
    </row>
    <row r="23027" spans="1:5" x14ac:dyDescent="0.3">
      <c r="A23027" s="33" t="s">
        <v>125</v>
      </c>
      <c r="B23027" s="33" t="s">
        <v>53</v>
      </c>
      <c r="C23027" s="33">
        <v>90000</v>
      </c>
      <c r="D23027" s="33" t="s">
        <v>7958</v>
      </c>
      <c r="E23027" t="str">
        <f t="shared" si="363"/>
        <v>$75K-$100K</v>
      </c>
    </row>
    <row r="23028" spans="1:5" x14ac:dyDescent="0.3">
      <c r="A23028" s="33" t="s">
        <v>0</v>
      </c>
      <c r="B23028" s="33" t="s">
        <v>53</v>
      </c>
      <c r="C23028" s="33">
        <v>250000</v>
      </c>
      <c r="D23028" s="33" t="s">
        <v>230</v>
      </c>
      <c r="E23028" t="str">
        <f t="shared" si="363"/>
        <v>&gt;$200K</v>
      </c>
    </row>
    <row r="23029" spans="1:5" x14ac:dyDescent="0.3">
      <c r="A23029" s="33" t="s">
        <v>4</v>
      </c>
      <c r="B23029" s="33" t="s">
        <v>72</v>
      </c>
      <c r="C23029" s="33">
        <v>133000</v>
      </c>
      <c r="D23029" s="33" t="s">
        <v>1278</v>
      </c>
      <c r="E23029" t="str">
        <f t="shared" si="363"/>
        <v>$125K-$200K</v>
      </c>
    </row>
    <row r="23030" spans="1:5" x14ac:dyDescent="0.3">
      <c r="A23030" s="33" t="s">
        <v>126</v>
      </c>
      <c r="B23030" s="33" t="s">
        <v>53</v>
      </c>
      <c r="C23030" s="33"/>
      <c r="D23030" s="33" t="s">
        <v>6280</v>
      </c>
      <c r="E23030" t="str">
        <f t="shared" si="363"/>
        <v>No Data</v>
      </c>
    </row>
    <row r="23031" spans="1:5" x14ac:dyDescent="0.3">
      <c r="A23031" s="33" t="s">
        <v>0</v>
      </c>
      <c r="B23031" s="33" t="s">
        <v>53</v>
      </c>
      <c r="C23031" s="33"/>
      <c r="D23031" s="33" t="s">
        <v>258</v>
      </c>
      <c r="E23031" t="str">
        <f t="shared" si="363"/>
        <v>No Data</v>
      </c>
    </row>
    <row r="23032" spans="1:5" x14ac:dyDescent="0.3">
      <c r="A23032" s="33" t="s">
        <v>2</v>
      </c>
      <c r="B23032" s="33" t="s">
        <v>105</v>
      </c>
      <c r="C23032" s="33">
        <v>111175</v>
      </c>
      <c r="D23032" s="33" t="s">
        <v>1091</v>
      </c>
      <c r="E23032" t="str">
        <f t="shared" si="363"/>
        <v>$100K-$125K</v>
      </c>
    </row>
    <row r="23033" spans="1:5" x14ac:dyDescent="0.3">
      <c r="A23033" s="33" t="s">
        <v>0</v>
      </c>
      <c r="B23033" s="33" t="s">
        <v>53</v>
      </c>
      <c r="C23033" s="33"/>
      <c r="D23033" s="33" t="s">
        <v>5267</v>
      </c>
      <c r="E23033" t="str">
        <f t="shared" si="363"/>
        <v>No Data</v>
      </c>
    </row>
    <row r="23034" spans="1:5" x14ac:dyDescent="0.3">
      <c r="A23034" s="33" t="s">
        <v>2</v>
      </c>
      <c r="B23034" s="33" t="s">
        <v>54</v>
      </c>
      <c r="C23034" s="33"/>
      <c r="D23034" s="33" t="s">
        <v>385</v>
      </c>
      <c r="E23034" t="str">
        <f t="shared" si="363"/>
        <v>No Data</v>
      </c>
    </row>
    <row r="23035" spans="1:5" x14ac:dyDescent="0.3">
      <c r="A23035" s="33" t="s">
        <v>0</v>
      </c>
      <c r="B23035" s="33" t="s">
        <v>53</v>
      </c>
      <c r="C23035" s="33">
        <v>80718</v>
      </c>
      <c r="D23035" s="33" t="s">
        <v>3788</v>
      </c>
      <c r="E23035" t="str">
        <f t="shared" si="363"/>
        <v>$75K-$100K</v>
      </c>
    </row>
    <row r="23036" spans="1:5" x14ac:dyDescent="0.3">
      <c r="A23036" s="33" t="s">
        <v>125</v>
      </c>
      <c r="B23036" s="33" t="s">
        <v>53</v>
      </c>
      <c r="C23036" s="33">
        <v>102500</v>
      </c>
      <c r="D23036" s="33" t="s">
        <v>5656</v>
      </c>
      <c r="E23036" t="str">
        <f t="shared" si="363"/>
        <v>$100K-$125K</v>
      </c>
    </row>
    <row r="23037" spans="1:5" x14ac:dyDescent="0.3">
      <c r="A23037" s="33" t="s">
        <v>2</v>
      </c>
      <c r="B23037" s="33" t="s">
        <v>53</v>
      </c>
      <c r="C23037" s="33"/>
      <c r="D23037" s="33" t="s">
        <v>7959</v>
      </c>
      <c r="E23037" t="str">
        <f t="shared" si="363"/>
        <v>No Data</v>
      </c>
    </row>
    <row r="23038" spans="1:5" x14ac:dyDescent="0.3">
      <c r="A23038" s="33" t="s">
        <v>0</v>
      </c>
      <c r="B23038" s="33" t="s">
        <v>53</v>
      </c>
      <c r="C23038" s="33"/>
      <c r="D23038" s="33" t="s">
        <v>479</v>
      </c>
      <c r="E23038" t="str">
        <f t="shared" si="363"/>
        <v>No Data</v>
      </c>
    </row>
    <row r="23039" spans="1:5" x14ac:dyDescent="0.3">
      <c r="A23039" s="33" t="s">
        <v>129</v>
      </c>
      <c r="B23039" s="33" t="s">
        <v>53</v>
      </c>
      <c r="C23039" s="33"/>
      <c r="D23039" s="33" t="s">
        <v>2326</v>
      </c>
      <c r="E23039" t="str">
        <f t="shared" si="363"/>
        <v>No Data</v>
      </c>
    </row>
    <row r="23040" spans="1:5" x14ac:dyDescent="0.3">
      <c r="A23040" s="33" t="s">
        <v>2</v>
      </c>
      <c r="B23040" s="33" t="s">
        <v>53</v>
      </c>
      <c r="C23040" s="33"/>
      <c r="D23040" s="33" t="s">
        <v>803</v>
      </c>
      <c r="E23040" t="str">
        <f t="shared" si="363"/>
        <v>No Data</v>
      </c>
    </row>
    <row r="23041" spans="1:5" x14ac:dyDescent="0.3">
      <c r="A23041" s="33" t="s">
        <v>2</v>
      </c>
      <c r="B23041" s="33" t="s">
        <v>53</v>
      </c>
      <c r="C23041" s="33">
        <v>73404.5</v>
      </c>
      <c r="D23041" s="33" t="s">
        <v>7960</v>
      </c>
      <c r="E23041" t="str">
        <f t="shared" si="363"/>
        <v>&lt;$75K</v>
      </c>
    </row>
    <row r="23042" spans="1:5" x14ac:dyDescent="0.3">
      <c r="A23042" s="33" t="s">
        <v>2</v>
      </c>
      <c r="B23042" s="33" t="s">
        <v>53</v>
      </c>
      <c r="C23042" s="33"/>
      <c r="D23042" s="33" t="s">
        <v>1055</v>
      </c>
      <c r="E23042" t="str">
        <f t="shared" si="363"/>
        <v>No Data</v>
      </c>
    </row>
    <row r="23043" spans="1:5" x14ac:dyDescent="0.3">
      <c r="A23043" s="33" t="s">
        <v>2</v>
      </c>
      <c r="B23043" s="33" t="s">
        <v>53</v>
      </c>
      <c r="C23043" s="33"/>
      <c r="D23043" s="33" t="s">
        <v>7961</v>
      </c>
      <c r="E23043" t="str">
        <f t="shared" ref="E23043:E23106" si="364">_xlfn.XLOOKUP(C23043,$H$16:$H$21,$G$16:$G$21,,1)</f>
        <v>No Data</v>
      </c>
    </row>
    <row r="23044" spans="1:5" x14ac:dyDescent="0.3">
      <c r="A23044" s="33" t="s">
        <v>2</v>
      </c>
      <c r="B23044" s="33" t="s">
        <v>53</v>
      </c>
      <c r="C23044" s="33">
        <v>117500</v>
      </c>
      <c r="D23044" s="33" t="s">
        <v>541</v>
      </c>
      <c r="E23044" t="str">
        <f t="shared" si="364"/>
        <v>$100K-$125K</v>
      </c>
    </row>
    <row r="23045" spans="1:5" x14ac:dyDescent="0.3">
      <c r="A23045" s="33" t="s">
        <v>128</v>
      </c>
      <c r="B23045" s="33" t="s">
        <v>53</v>
      </c>
      <c r="C23045" s="33"/>
      <c r="D23045" s="33" t="s">
        <v>4118</v>
      </c>
      <c r="E23045" t="str">
        <f t="shared" si="364"/>
        <v>No Data</v>
      </c>
    </row>
    <row r="23046" spans="1:5" x14ac:dyDescent="0.3">
      <c r="A23046" s="33" t="s">
        <v>129</v>
      </c>
      <c r="B23046" s="33" t="s">
        <v>124</v>
      </c>
      <c r="C23046" s="33">
        <v>79200</v>
      </c>
      <c r="D23046" s="33" t="s">
        <v>2120</v>
      </c>
      <c r="E23046" t="str">
        <f t="shared" si="364"/>
        <v>$75K-$100K</v>
      </c>
    </row>
    <row r="23047" spans="1:5" x14ac:dyDescent="0.3">
      <c r="A23047" s="33" t="s">
        <v>2</v>
      </c>
      <c r="B23047" s="33" t="s">
        <v>53</v>
      </c>
      <c r="C23047" s="33"/>
      <c r="D23047" s="33" t="s">
        <v>748</v>
      </c>
      <c r="E23047" t="str">
        <f t="shared" si="364"/>
        <v>No Data</v>
      </c>
    </row>
    <row r="23048" spans="1:5" x14ac:dyDescent="0.3">
      <c r="A23048" s="33" t="s">
        <v>125</v>
      </c>
      <c r="B23048" s="33" t="s">
        <v>53</v>
      </c>
      <c r="C23048" s="33">
        <v>125000</v>
      </c>
      <c r="D23048" s="33" t="s">
        <v>635</v>
      </c>
      <c r="E23048" t="str">
        <f t="shared" si="364"/>
        <v>$100K-$125K</v>
      </c>
    </row>
    <row r="23049" spans="1:5" x14ac:dyDescent="0.3">
      <c r="A23049" s="33" t="s">
        <v>4</v>
      </c>
      <c r="B23049" s="33" t="s">
        <v>111</v>
      </c>
      <c r="C23049" s="33">
        <v>147500</v>
      </c>
      <c r="D23049" s="33" t="s">
        <v>7962</v>
      </c>
      <c r="E23049" t="str">
        <f t="shared" si="364"/>
        <v>$125K-$200K</v>
      </c>
    </row>
    <row r="23050" spans="1:5" x14ac:dyDescent="0.3">
      <c r="A23050" s="33" t="s">
        <v>0</v>
      </c>
      <c r="B23050" s="33" t="s">
        <v>53</v>
      </c>
      <c r="C23050" s="33">
        <v>155000</v>
      </c>
      <c r="D23050" s="33" t="s">
        <v>7963</v>
      </c>
      <c r="E23050" t="str">
        <f t="shared" si="364"/>
        <v>$125K-$200K</v>
      </c>
    </row>
    <row r="23051" spans="1:5" x14ac:dyDescent="0.3">
      <c r="A23051" s="33" t="s">
        <v>2</v>
      </c>
      <c r="B23051" s="33" t="s">
        <v>53</v>
      </c>
      <c r="C23051" s="33">
        <v>204000</v>
      </c>
      <c r="D23051" s="33" t="s">
        <v>280</v>
      </c>
      <c r="E23051" t="str">
        <f t="shared" si="364"/>
        <v>&gt;$200K</v>
      </c>
    </row>
    <row r="23052" spans="1:5" x14ac:dyDescent="0.3">
      <c r="A23052" s="33" t="s">
        <v>129</v>
      </c>
      <c r="B23052" s="33" t="s">
        <v>80</v>
      </c>
      <c r="C23052" s="33">
        <v>79200</v>
      </c>
      <c r="D23052" s="33" t="s">
        <v>1200</v>
      </c>
      <c r="E23052" t="str">
        <f t="shared" si="364"/>
        <v>$75K-$100K</v>
      </c>
    </row>
    <row r="23053" spans="1:5" x14ac:dyDescent="0.3">
      <c r="A23053" s="33" t="s">
        <v>0</v>
      </c>
      <c r="B23053" s="33" t="s">
        <v>53</v>
      </c>
      <c r="C23053" s="33">
        <v>90000</v>
      </c>
      <c r="D23053" s="33" t="s">
        <v>5770</v>
      </c>
      <c r="E23053" t="str">
        <f t="shared" si="364"/>
        <v>$75K-$100K</v>
      </c>
    </row>
    <row r="23054" spans="1:5" x14ac:dyDescent="0.3">
      <c r="A23054" s="33" t="s">
        <v>0</v>
      </c>
      <c r="B23054" s="33" t="s">
        <v>53</v>
      </c>
      <c r="C23054" s="33">
        <v>110000</v>
      </c>
      <c r="D23054" s="33" t="s">
        <v>7827</v>
      </c>
      <c r="E23054" t="str">
        <f t="shared" si="364"/>
        <v>$100K-$125K</v>
      </c>
    </row>
    <row r="23055" spans="1:5" x14ac:dyDescent="0.3">
      <c r="A23055" s="33" t="s">
        <v>125</v>
      </c>
      <c r="B23055" s="33" t="s">
        <v>56</v>
      </c>
      <c r="C23055" s="33">
        <v>111175</v>
      </c>
      <c r="D23055" s="33" t="s">
        <v>545</v>
      </c>
      <c r="E23055" t="str">
        <f t="shared" si="364"/>
        <v>$100K-$125K</v>
      </c>
    </row>
    <row r="23056" spans="1:5" x14ac:dyDescent="0.3">
      <c r="A23056" s="33" t="s">
        <v>0</v>
      </c>
      <c r="B23056" s="33" t="s">
        <v>53</v>
      </c>
      <c r="C23056" s="33"/>
      <c r="D23056" s="33" t="s">
        <v>7964</v>
      </c>
      <c r="E23056" t="str">
        <f t="shared" si="364"/>
        <v>No Data</v>
      </c>
    </row>
    <row r="23057" spans="1:5" x14ac:dyDescent="0.3">
      <c r="A23057" s="33" t="s">
        <v>4</v>
      </c>
      <c r="B23057" s="33" t="s">
        <v>110</v>
      </c>
      <c r="C23057" s="33">
        <v>133000</v>
      </c>
      <c r="D23057" s="33" t="s">
        <v>2977</v>
      </c>
      <c r="E23057" t="str">
        <f t="shared" si="364"/>
        <v>$125K-$200K</v>
      </c>
    </row>
    <row r="23058" spans="1:5" x14ac:dyDescent="0.3">
      <c r="A23058" s="33" t="s">
        <v>4</v>
      </c>
      <c r="B23058" s="33" t="s">
        <v>53</v>
      </c>
      <c r="C23058" s="33">
        <v>115000</v>
      </c>
      <c r="D23058" s="33" t="s">
        <v>525</v>
      </c>
      <c r="E23058" t="str">
        <f t="shared" si="364"/>
        <v>$100K-$125K</v>
      </c>
    </row>
    <row r="23059" spans="1:5" x14ac:dyDescent="0.3">
      <c r="A23059" s="33" t="s">
        <v>125</v>
      </c>
      <c r="B23059" s="33" t="s">
        <v>53</v>
      </c>
      <c r="C23059" s="33">
        <v>165000</v>
      </c>
      <c r="D23059" s="33" t="s">
        <v>7965</v>
      </c>
      <c r="E23059" t="str">
        <f t="shared" si="364"/>
        <v>$125K-$200K</v>
      </c>
    </row>
    <row r="23060" spans="1:5" x14ac:dyDescent="0.3">
      <c r="A23060" s="33" t="s">
        <v>2</v>
      </c>
      <c r="B23060" s="33" t="s">
        <v>54</v>
      </c>
      <c r="C23060" s="33"/>
      <c r="D23060" s="33" t="s">
        <v>1126</v>
      </c>
      <c r="E23060" t="str">
        <f t="shared" si="364"/>
        <v>No Data</v>
      </c>
    </row>
    <row r="23061" spans="1:5" x14ac:dyDescent="0.3">
      <c r="A23061" s="33" t="s">
        <v>0</v>
      </c>
      <c r="B23061" s="33" t="s">
        <v>53</v>
      </c>
      <c r="C23061" s="33">
        <v>100400</v>
      </c>
      <c r="D23061" s="33" t="s">
        <v>591</v>
      </c>
      <c r="E23061" t="str">
        <f t="shared" si="364"/>
        <v>$100K-$125K</v>
      </c>
    </row>
    <row r="23062" spans="1:5" x14ac:dyDescent="0.3">
      <c r="A23062" s="33" t="s">
        <v>2</v>
      </c>
      <c r="B23062" s="33" t="s">
        <v>53</v>
      </c>
      <c r="C23062" s="33"/>
      <c r="D23062" s="33" t="s">
        <v>232</v>
      </c>
      <c r="E23062" t="str">
        <f t="shared" si="364"/>
        <v>No Data</v>
      </c>
    </row>
    <row r="23063" spans="1:5" x14ac:dyDescent="0.3">
      <c r="A23063" s="33" t="s">
        <v>129</v>
      </c>
      <c r="B23063" s="33" t="s">
        <v>68</v>
      </c>
      <c r="C23063" s="33"/>
      <c r="D23063" s="33" t="s">
        <v>7966</v>
      </c>
      <c r="E23063" t="str">
        <f t="shared" si="364"/>
        <v>No Data</v>
      </c>
    </row>
    <row r="23064" spans="1:5" x14ac:dyDescent="0.3">
      <c r="A23064" s="33" t="s">
        <v>4</v>
      </c>
      <c r="B23064" s="33" t="s">
        <v>70</v>
      </c>
      <c r="C23064" s="33">
        <v>98283</v>
      </c>
      <c r="D23064" s="33" t="s">
        <v>1706</v>
      </c>
      <c r="E23064" t="str">
        <f t="shared" si="364"/>
        <v>$75K-$100K</v>
      </c>
    </row>
    <row r="23065" spans="1:5" x14ac:dyDescent="0.3">
      <c r="A23065" s="33" t="s">
        <v>1</v>
      </c>
      <c r="B23065" s="33" t="s">
        <v>88</v>
      </c>
      <c r="C23065" s="33">
        <v>185500</v>
      </c>
      <c r="D23065" s="33" t="s">
        <v>211</v>
      </c>
      <c r="E23065" t="str">
        <f t="shared" si="364"/>
        <v>$125K-$200K</v>
      </c>
    </row>
    <row r="23066" spans="1:5" x14ac:dyDescent="0.3">
      <c r="A23066" s="33" t="s">
        <v>2</v>
      </c>
      <c r="B23066" s="33" t="s">
        <v>53</v>
      </c>
      <c r="C23066" s="33">
        <v>100000</v>
      </c>
      <c r="D23066" s="33" t="s">
        <v>268</v>
      </c>
      <c r="E23066" t="str">
        <f t="shared" si="364"/>
        <v>$75K-$100K</v>
      </c>
    </row>
    <row r="23067" spans="1:5" x14ac:dyDescent="0.3">
      <c r="A23067" s="33" t="s">
        <v>0</v>
      </c>
      <c r="B23067" s="33" t="s">
        <v>53</v>
      </c>
      <c r="C23067" s="33">
        <v>115000</v>
      </c>
      <c r="D23067" s="33" t="s">
        <v>326</v>
      </c>
      <c r="E23067" t="str">
        <f t="shared" si="364"/>
        <v>$100K-$125K</v>
      </c>
    </row>
    <row r="23068" spans="1:5" x14ac:dyDescent="0.3">
      <c r="A23068" s="33" t="s">
        <v>125</v>
      </c>
      <c r="B23068" s="33" t="s">
        <v>53</v>
      </c>
      <c r="C23068" s="33">
        <v>100000</v>
      </c>
      <c r="D23068" s="33" t="s">
        <v>792</v>
      </c>
      <c r="E23068" t="str">
        <f t="shared" si="364"/>
        <v>$75K-$100K</v>
      </c>
    </row>
    <row r="23069" spans="1:5" x14ac:dyDescent="0.3">
      <c r="A23069" s="33" t="s">
        <v>126</v>
      </c>
      <c r="B23069" s="33" t="s">
        <v>53</v>
      </c>
      <c r="C23069" s="33">
        <v>152000</v>
      </c>
      <c r="D23069" s="33" t="s">
        <v>7967</v>
      </c>
      <c r="E23069" t="str">
        <f t="shared" si="364"/>
        <v>$125K-$200K</v>
      </c>
    </row>
    <row r="23070" spans="1:5" x14ac:dyDescent="0.3">
      <c r="A23070" s="33" t="s">
        <v>128</v>
      </c>
      <c r="B23070" s="33" t="s">
        <v>53</v>
      </c>
      <c r="C23070" s="33">
        <v>175000</v>
      </c>
      <c r="D23070" s="33" t="s">
        <v>5307</v>
      </c>
      <c r="E23070" t="str">
        <f t="shared" si="364"/>
        <v>$125K-$200K</v>
      </c>
    </row>
    <row r="23071" spans="1:5" x14ac:dyDescent="0.3">
      <c r="A23071" s="33" t="s">
        <v>4</v>
      </c>
      <c r="B23071" s="33" t="s">
        <v>95</v>
      </c>
      <c r="C23071" s="33">
        <v>96773</v>
      </c>
      <c r="D23071" s="33" t="s">
        <v>1737</v>
      </c>
      <c r="E23071" t="str">
        <f t="shared" si="364"/>
        <v>$75K-$100K</v>
      </c>
    </row>
    <row r="23072" spans="1:5" x14ac:dyDescent="0.3">
      <c r="A23072" s="33" t="s">
        <v>2</v>
      </c>
      <c r="B23072" s="33" t="s">
        <v>53</v>
      </c>
      <c r="C23072" s="33"/>
      <c r="D23072" s="33" t="s">
        <v>530</v>
      </c>
      <c r="E23072" t="str">
        <f t="shared" si="364"/>
        <v>No Data</v>
      </c>
    </row>
    <row r="23073" spans="1:5" x14ac:dyDescent="0.3">
      <c r="A23073" s="33" t="s">
        <v>128</v>
      </c>
      <c r="B23073" s="33" t="s">
        <v>58</v>
      </c>
      <c r="C23073" s="33">
        <v>79200</v>
      </c>
      <c r="D23073" s="33" t="s">
        <v>353</v>
      </c>
      <c r="E23073" t="str">
        <f t="shared" si="364"/>
        <v>$75K-$100K</v>
      </c>
    </row>
    <row r="23074" spans="1:5" x14ac:dyDescent="0.3">
      <c r="A23074" s="33" t="s">
        <v>128</v>
      </c>
      <c r="B23074" s="33" t="s">
        <v>53</v>
      </c>
      <c r="C23074" s="33">
        <v>230000</v>
      </c>
      <c r="D23074" s="33" t="s">
        <v>7968</v>
      </c>
      <c r="E23074" t="str">
        <f t="shared" si="364"/>
        <v>&gt;$200K</v>
      </c>
    </row>
    <row r="23075" spans="1:5" x14ac:dyDescent="0.3">
      <c r="A23075" s="33" t="s">
        <v>4</v>
      </c>
      <c r="B23075" s="33" t="s">
        <v>54</v>
      </c>
      <c r="C23075" s="33">
        <v>172500</v>
      </c>
      <c r="D23075" s="33" t="s">
        <v>238</v>
      </c>
      <c r="E23075" t="str">
        <f t="shared" si="364"/>
        <v>$125K-$200K</v>
      </c>
    </row>
    <row r="23076" spans="1:5" x14ac:dyDescent="0.3">
      <c r="A23076" s="33" t="s">
        <v>125</v>
      </c>
      <c r="B23076" s="33" t="s">
        <v>116</v>
      </c>
      <c r="C23076" s="33">
        <v>111175</v>
      </c>
      <c r="D23076" s="33" t="s">
        <v>337</v>
      </c>
      <c r="E23076" t="str">
        <f t="shared" si="364"/>
        <v>$100K-$125K</v>
      </c>
    </row>
    <row r="23077" spans="1:5" x14ac:dyDescent="0.3">
      <c r="A23077" s="33" t="s">
        <v>4</v>
      </c>
      <c r="B23077" s="33" t="s">
        <v>83</v>
      </c>
      <c r="C23077" s="33">
        <v>81900</v>
      </c>
      <c r="D23077" s="33" t="s">
        <v>932</v>
      </c>
      <c r="E23077" t="str">
        <f t="shared" si="364"/>
        <v>$75K-$100K</v>
      </c>
    </row>
    <row r="23078" spans="1:5" x14ac:dyDescent="0.3">
      <c r="A23078" s="33" t="s">
        <v>2</v>
      </c>
      <c r="B23078" s="33" t="s">
        <v>53</v>
      </c>
      <c r="C23078" s="33">
        <v>52500</v>
      </c>
      <c r="D23078" s="33" t="s">
        <v>7969</v>
      </c>
      <c r="E23078" t="str">
        <f t="shared" si="364"/>
        <v>&lt;$75K</v>
      </c>
    </row>
    <row r="23079" spans="1:5" x14ac:dyDescent="0.3">
      <c r="A23079" s="33" t="s">
        <v>2</v>
      </c>
      <c r="B23079" s="33" t="s">
        <v>53</v>
      </c>
      <c r="C23079" s="33">
        <v>97500</v>
      </c>
      <c r="D23079" s="33" t="s">
        <v>7970</v>
      </c>
      <c r="E23079" t="str">
        <f t="shared" si="364"/>
        <v>$75K-$100K</v>
      </c>
    </row>
    <row r="23080" spans="1:5" x14ac:dyDescent="0.3">
      <c r="A23080" s="33" t="s">
        <v>1</v>
      </c>
      <c r="B23080" s="33" t="s">
        <v>170</v>
      </c>
      <c r="C23080" s="33">
        <v>64800</v>
      </c>
      <c r="D23080" s="33" t="s">
        <v>3996</v>
      </c>
      <c r="E23080" t="str">
        <f t="shared" si="364"/>
        <v>&lt;$75K</v>
      </c>
    </row>
    <row r="23081" spans="1:5" x14ac:dyDescent="0.3">
      <c r="A23081" s="33" t="s">
        <v>129</v>
      </c>
      <c r="B23081" s="33" t="s">
        <v>70</v>
      </c>
      <c r="C23081" s="33">
        <v>89100</v>
      </c>
      <c r="D23081" s="33" t="s">
        <v>7971</v>
      </c>
      <c r="E23081" t="str">
        <f t="shared" si="364"/>
        <v>$75K-$100K</v>
      </c>
    </row>
    <row r="23082" spans="1:5" x14ac:dyDescent="0.3">
      <c r="A23082" s="33" t="s">
        <v>1</v>
      </c>
      <c r="B23082" s="33" t="s">
        <v>124</v>
      </c>
      <c r="C23082" s="33">
        <v>50400</v>
      </c>
      <c r="D23082" s="33" t="s">
        <v>211</v>
      </c>
      <c r="E23082" t="str">
        <f t="shared" si="364"/>
        <v>&lt;$75K</v>
      </c>
    </row>
    <row r="23083" spans="1:5" x14ac:dyDescent="0.3">
      <c r="A23083" s="33" t="s">
        <v>0</v>
      </c>
      <c r="B23083" s="33" t="s">
        <v>53</v>
      </c>
      <c r="C23083" s="33">
        <v>149946.5</v>
      </c>
      <c r="D23083" s="33" t="s">
        <v>1134</v>
      </c>
      <c r="E23083" t="str">
        <f t="shared" si="364"/>
        <v>$125K-$200K</v>
      </c>
    </row>
    <row r="23084" spans="1:5" x14ac:dyDescent="0.3">
      <c r="A23084" s="33" t="s">
        <v>4</v>
      </c>
      <c r="B23084" s="33" t="s">
        <v>86</v>
      </c>
      <c r="C23084" s="33">
        <v>147500</v>
      </c>
      <c r="D23084" s="33" t="s">
        <v>2968</v>
      </c>
      <c r="E23084" t="str">
        <f t="shared" si="364"/>
        <v>$125K-$200K</v>
      </c>
    </row>
    <row r="23085" spans="1:5" x14ac:dyDescent="0.3">
      <c r="A23085" s="33" t="s">
        <v>126</v>
      </c>
      <c r="B23085" s="33" t="s">
        <v>54</v>
      </c>
      <c r="C23085" s="33"/>
      <c r="D23085" s="33" t="s">
        <v>258</v>
      </c>
      <c r="E23085" t="str">
        <f t="shared" si="364"/>
        <v>No Data</v>
      </c>
    </row>
    <row r="23086" spans="1:5" x14ac:dyDescent="0.3">
      <c r="A23086" s="33" t="s">
        <v>128</v>
      </c>
      <c r="B23086" s="33" t="s">
        <v>53</v>
      </c>
      <c r="C23086" s="33">
        <v>165000</v>
      </c>
      <c r="D23086" s="33" t="s">
        <v>2250</v>
      </c>
      <c r="E23086" t="str">
        <f t="shared" si="364"/>
        <v>$125K-$200K</v>
      </c>
    </row>
    <row r="23087" spans="1:5" x14ac:dyDescent="0.3">
      <c r="A23087" s="33" t="s">
        <v>128</v>
      </c>
      <c r="B23087" s="33" t="s">
        <v>53</v>
      </c>
      <c r="C23087" s="33">
        <v>90000</v>
      </c>
      <c r="D23087" s="33" t="s">
        <v>2673</v>
      </c>
      <c r="E23087" t="str">
        <f t="shared" si="364"/>
        <v>$75K-$100K</v>
      </c>
    </row>
    <row r="23088" spans="1:5" x14ac:dyDescent="0.3">
      <c r="A23088" s="33" t="s">
        <v>126</v>
      </c>
      <c r="B23088" s="33" t="s">
        <v>53</v>
      </c>
      <c r="C23088" s="33">
        <v>126000</v>
      </c>
      <c r="D23088" s="33" t="s">
        <v>234</v>
      </c>
      <c r="E23088" t="str">
        <f t="shared" si="364"/>
        <v>$125K-$200K</v>
      </c>
    </row>
    <row r="23089" spans="1:5" x14ac:dyDescent="0.3">
      <c r="A23089" s="33" t="s">
        <v>0</v>
      </c>
      <c r="B23089" s="33" t="s">
        <v>53</v>
      </c>
      <c r="C23089" s="33"/>
      <c r="D23089" s="33" t="s">
        <v>2922</v>
      </c>
      <c r="E23089" t="str">
        <f t="shared" si="364"/>
        <v>No Data</v>
      </c>
    </row>
    <row r="23090" spans="1:5" x14ac:dyDescent="0.3">
      <c r="A23090" s="33" t="s">
        <v>2</v>
      </c>
      <c r="B23090" s="33" t="s">
        <v>53</v>
      </c>
      <c r="C23090" s="33"/>
      <c r="D23090" s="33" t="s">
        <v>7972</v>
      </c>
      <c r="E23090" t="str">
        <f t="shared" si="364"/>
        <v>No Data</v>
      </c>
    </row>
    <row r="23091" spans="1:5" x14ac:dyDescent="0.3">
      <c r="A23091" s="33" t="s">
        <v>126</v>
      </c>
      <c r="B23091" s="33" t="s">
        <v>54</v>
      </c>
      <c r="C23091" s="33"/>
      <c r="D23091" s="33" t="s">
        <v>2452</v>
      </c>
      <c r="E23091" t="str">
        <f t="shared" si="364"/>
        <v>No Data</v>
      </c>
    </row>
    <row r="23092" spans="1:5" x14ac:dyDescent="0.3">
      <c r="A23092" s="33" t="s">
        <v>0</v>
      </c>
      <c r="B23092" s="33" t="s">
        <v>53</v>
      </c>
      <c r="C23092" s="33">
        <v>108415.5</v>
      </c>
      <c r="D23092" s="33" t="s">
        <v>7973</v>
      </c>
      <c r="E23092" t="str">
        <f t="shared" si="364"/>
        <v>$100K-$125K</v>
      </c>
    </row>
    <row r="23093" spans="1:5" x14ac:dyDescent="0.3">
      <c r="A23093" s="33" t="s">
        <v>128</v>
      </c>
      <c r="B23093" s="33" t="s">
        <v>53</v>
      </c>
      <c r="C23093" s="33">
        <v>82200</v>
      </c>
      <c r="D23093" s="33" t="s">
        <v>352</v>
      </c>
      <c r="E23093" t="str">
        <f t="shared" si="364"/>
        <v>$75K-$100K</v>
      </c>
    </row>
    <row r="23094" spans="1:5" x14ac:dyDescent="0.3">
      <c r="A23094" s="33" t="s">
        <v>0</v>
      </c>
      <c r="B23094" s="33" t="s">
        <v>53</v>
      </c>
      <c r="C23094" s="33">
        <v>130000</v>
      </c>
      <c r="D23094" s="33" t="s">
        <v>2845</v>
      </c>
      <c r="E23094" t="str">
        <f t="shared" si="364"/>
        <v>$125K-$200K</v>
      </c>
    </row>
    <row r="23095" spans="1:5" x14ac:dyDescent="0.3">
      <c r="A23095" s="33" t="s">
        <v>0</v>
      </c>
      <c r="B23095" s="33" t="s">
        <v>53</v>
      </c>
      <c r="C23095" s="33">
        <v>115000</v>
      </c>
      <c r="D23095" s="33" t="s">
        <v>590</v>
      </c>
      <c r="E23095" t="str">
        <f t="shared" si="364"/>
        <v>$100K-$125K</v>
      </c>
    </row>
    <row r="23096" spans="1:5" x14ac:dyDescent="0.3">
      <c r="A23096" s="33" t="s">
        <v>4</v>
      </c>
      <c r="B23096" s="33" t="s">
        <v>53</v>
      </c>
      <c r="C23096" s="33">
        <v>150000</v>
      </c>
      <c r="D23096" s="33" t="s">
        <v>428</v>
      </c>
      <c r="E23096" t="str">
        <f t="shared" si="364"/>
        <v>$125K-$200K</v>
      </c>
    </row>
    <row r="23097" spans="1:5" x14ac:dyDescent="0.3">
      <c r="A23097" s="33" t="s">
        <v>129</v>
      </c>
      <c r="B23097" s="33" t="s">
        <v>70</v>
      </c>
      <c r="C23097" s="33">
        <v>89100</v>
      </c>
      <c r="D23097" s="33" t="s">
        <v>7974</v>
      </c>
      <c r="E23097" t="str">
        <f t="shared" si="364"/>
        <v>$75K-$100K</v>
      </c>
    </row>
    <row r="23098" spans="1:5" x14ac:dyDescent="0.3">
      <c r="A23098" s="33" t="s">
        <v>2</v>
      </c>
      <c r="B23098" s="33" t="s">
        <v>53</v>
      </c>
      <c r="C23098" s="33">
        <v>50000</v>
      </c>
      <c r="D23098" s="33" t="s">
        <v>7975</v>
      </c>
      <c r="E23098" t="str">
        <f t="shared" si="364"/>
        <v>&lt;$75K</v>
      </c>
    </row>
    <row r="23099" spans="1:5" x14ac:dyDescent="0.3">
      <c r="A23099" s="33" t="s">
        <v>52</v>
      </c>
      <c r="B23099" s="33" t="s">
        <v>53</v>
      </c>
      <c r="C23099" s="33">
        <v>67500</v>
      </c>
      <c r="D23099" s="33" t="s">
        <v>7976</v>
      </c>
      <c r="E23099" t="str">
        <f t="shared" si="364"/>
        <v>&lt;$75K</v>
      </c>
    </row>
    <row r="23100" spans="1:5" x14ac:dyDescent="0.3">
      <c r="A23100" s="33" t="s">
        <v>2</v>
      </c>
      <c r="B23100" s="33" t="s">
        <v>53</v>
      </c>
      <c r="C23100" s="33"/>
      <c r="D23100" s="33" t="s">
        <v>1239</v>
      </c>
      <c r="E23100" t="str">
        <f t="shared" si="364"/>
        <v>No Data</v>
      </c>
    </row>
    <row r="23101" spans="1:5" x14ac:dyDescent="0.3">
      <c r="A23101" s="33" t="s">
        <v>129</v>
      </c>
      <c r="B23101" s="33" t="s">
        <v>87</v>
      </c>
      <c r="C23101" s="33">
        <v>89100</v>
      </c>
      <c r="D23101" s="33" t="s">
        <v>1711</v>
      </c>
      <c r="E23101" t="str">
        <f t="shared" si="364"/>
        <v>$75K-$100K</v>
      </c>
    </row>
    <row r="23102" spans="1:5" x14ac:dyDescent="0.3">
      <c r="A23102" s="33" t="s">
        <v>0</v>
      </c>
      <c r="B23102" s="33" t="s">
        <v>53</v>
      </c>
      <c r="C23102" s="33"/>
      <c r="D23102" s="33" t="s">
        <v>485</v>
      </c>
      <c r="E23102" t="str">
        <f t="shared" si="364"/>
        <v>No Data</v>
      </c>
    </row>
    <row r="23103" spans="1:5" x14ac:dyDescent="0.3">
      <c r="A23103" s="33" t="s">
        <v>0</v>
      </c>
      <c r="B23103" s="33" t="s">
        <v>53</v>
      </c>
      <c r="C23103" s="33"/>
      <c r="D23103" s="33" t="s">
        <v>5373</v>
      </c>
      <c r="E23103" t="str">
        <f t="shared" si="364"/>
        <v>No Data</v>
      </c>
    </row>
    <row r="23104" spans="1:5" x14ac:dyDescent="0.3">
      <c r="A23104" s="33" t="s">
        <v>126</v>
      </c>
      <c r="B23104" s="33" t="s">
        <v>53</v>
      </c>
      <c r="C23104" s="33">
        <v>125000</v>
      </c>
      <c r="D23104" s="33" t="s">
        <v>499</v>
      </c>
      <c r="E23104" t="str">
        <f t="shared" si="364"/>
        <v>$100K-$125K</v>
      </c>
    </row>
    <row r="23105" spans="1:5" x14ac:dyDescent="0.3">
      <c r="A23105" s="33" t="s">
        <v>129</v>
      </c>
      <c r="B23105" s="33" t="s">
        <v>54</v>
      </c>
      <c r="C23105" s="33"/>
      <c r="D23105" s="33" t="s">
        <v>218</v>
      </c>
      <c r="E23105" t="str">
        <f t="shared" si="364"/>
        <v>No Data</v>
      </c>
    </row>
    <row r="23106" spans="1:5" x14ac:dyDescent="0.3">
      <c r="A23106" s="33" t="s">
        <v>4</v>
      </c>
      <c r="B23106" s="33" t="s">
        <v>124</v>
      </c>
      <c r="C23106" s="33">
        <v>45000</v>
      </c>
      <c r="D23106" s="33" t="s">
        <v>211</v>
      </c>
      <c r="E23106" t="str">
        <f t="shared" si="364"/>
        <v>&lt;$75K</v>
      </c>
    </row>
    <row r="23107" spans="1:5" x14ac:dyDescent="0.3">
      <c r="A23107" s="33" t="s">
        <v>2</v>
      </c>
      <c r="B23107" s="33" t="s">
        <v>53</v>
      </c>
      <c r="C23107" s="33">
        <v>75000</v>
      </c>
      <c r="D23107" s="33" t="s">
        <v>7977</v>
      </c>
      <c r="E23107" t="str">
        <f t="shared" ref="E23107:E23170" si="365">_xlfn.XLOOKUP(C23107,$H$16:$H$21,$G$16:$G$21,,1)</f>
        <v>&lt;$75K</v>
      </c>
    </row>
    <row r="23108" spans="1:5" x14ac:dyDescent="0.3">
      <c r="A23108" s="33" t="s">
        <v>125</v>
      </c>
      <c r="B23108" s="33" t="s">
        <v>58</v>
      </c>
      <c r="C23108" s="33">
        <v>109500</v>
      </c>
      <c r="D23108" s="33" t="s">
        <v>811</v>
      </c>
      <c r="E23108" t="str">
        <f t="shared" si="365"/>
        <v>$100K-$125K</v>
      </c>
    </row>
    <row r="23109" spans="1:5" x14ac:dyDescent="0.3">
      <c r="A23109" s="33" t="s">
        <v>0</v>
      </c>
      <c r="B23109" s="33" t="s">
        <v>54</v>
      </c>
      <c r="C23109" s="33">
        <v>80850</v>
      </c>
      <c r="D23109" s="33" t="s">
        <v>294</v>
      </c>
      <c r="E23109" t="str">
        <f t="shared" si="365"/>
        <v>$75K-$100K</v>
      </c>
    </row>
    <row r="23110" spans="1:5" x14ac:dyDescent="0.3">
      <c r="A23110" s="33" t="s">
        <v>0</v>
      </c>
      <c r="B23110" s="33" t="s">
        <v>54</v>
      </c>
      <c r="C23110" s="33">
        <v>87500</v>
      </c>
      <c r="D23110" s="33" t="s">
        <v>7978</v>
      </c>
      <c r="E23110" t="str">
        <f t="shared" si="365"/>
        <v>$75K-$100K</v>
      </c>
    </row>
    <row r="23111" spans="1:5" x14ac:dyDescent="0.3">
      <c r="A23111" s="33" t="s">
        <v>2</v>
      </c>
      <c r="B23111" s="33" t="s">
        <v>53</v>
      </c>
      <c r="C23111" s="33"/>
      <c r="D23111" s="33" t="s">
        <v>4237</v>
      </c>
      <c r="E23111" t="str">
        <f t="shared" si="365"/>
        <v>No Data</v>
      </c>
    </row>
    <row r="23112" spans="1:5" x14ac:dyDescent="0.3">
      <c r="A23112" s="33" t="s">
        <v>0</v>
      </c>
      <c r="B23112" s="33" t="s">
        <v>53</v>
      </c>
      <c r="C23112" s="33"/>
      <c r="D23112" s="33" t="s">
        <v>457</v>
      </c>
      <c r="E23112" t="str">
        <f t="shared" si="365"/>
        <v>No Data</v>
      </c>
    </row>
    <row r="23113" spans="1:5" x14ac:dyDescent="0.3">
      <c r="A23113" s="33" t="s">
        <v>125</v>
      </c>
      <c r="B23113" s="33" t="s">
        <v>53</v>
      </c>
      <c r="C23113" s="33"/>
      <c r="D23113" s="33" t="s">
        <v>362</v>
      </c>
      <c r="E23113" t="str">
        <f t="shared" si="365"/>
        <v>No Data</v>
      </c>
    </row>
    <row r="23114" spans="1:5" x14ac:dyDescent="0.3">
      <c r="A23114" s="33" t="s">
        <v>0</v>
      </c>
      <c r="B23114" s="33" t="s">
        <v>72</v>
      </c>
      <c r="C23114" s="33">
        <v>152625</v>
      </c>
      <c r="D23114" s="33" t="s">
        <v>1035</v>
      </c>
      <c r="E23114" t="str">
        <f t="shared" si="365"/>
        <v>$125K-$200K</v>
      </c>
    </row>
    <row r="23115" spans="1:5" x14ac:dyDescent="0.3">
      <c r="A23115" s="33" t="s">
        <v>0</v>
      </c>
      <c r="B23115" s="33" t="s">
        <v>53</v>
      </c>
      <c r="C23115" s="33">
        <v>118500</v>
      </c>
      <c r="D23115" s="33" t="s">
        <v>7979</v>
      </c>
      <c r="E23115" t="str">
        <f t="shared" si="365"/>
        <v>$100K-$125K</v>
      </c>
    </row>
    <row r="23116" spans="1:5" x14ac:dyDescent="0.3">
      <c r="A23116" s="33" t="s">
        <v>0</v>
      </c>
      <c r="B23116" s="33" t="s">
        <v>53</v>
      </c>
      <c r="C23116" s="33">
        <v>150000</v>
      </c>
      <c r="D23116" s="33" t="s">
        <v>1260</v>
      </c>
      <c r="E23116" t="str">
        <f t="shared" si="365"/>
        <v>$125K-$200K</v>
      </c>
    </row>
    <row r="23117" spans="1:5" x14ac:dyDescent="0.3">
      <c r="A23117" s="33" t="s">
        <v>2</v>
      </c>
      <c r="B23117" s="33" t="s">
        <v>53</v>
      </c>
      <c r="C23117" s="33">
        <v>124640</v>
      </c>
      <c r="D23117" s="33" t="s">
        <v>405</v>
      </c>
      <c r="E23117" t="str">
        <f t="shared" si="365"/>
        <v>$100K-$125K</v>
      </c>
    </row>
    <row r="23118" spans="1:5" x14ac:dyDescent="0.3">
      <c r="A23118" s="33" t="s">
        <v>4</v>
      </c>
      <c r="B23118" s="33" t="s">
        <v>53</v>
      </c>
      <c r="C23118" s="33">
        <v>170000</v>
      </c>
      <c r="D23118" s="33" t="s">
        <v>7980</v>
      </c>
      <c r="E23118" t="str">
        <f t="shared" si="365"/>
        <v>$125K-$200K</v>
      </c>
    </row>
    <row r="23119" spans="1:5" x14ac:dyDescent="0.3">
      <c r="A23119" s="33" t="s">
        <v>128</v>
      </c>
      <c r="B23119" s="33" t="s">
        <v>54</v>
      </c>
      <c r="C23119" s="33">
        <v>146000</v>
      </c>
      <c r="D23119" s="33" t="s">
        <v>1077</v>
      </c>
      <c r="E23119" t="str">
        <f t="shared" si="365"/>
        <v>$125K-$200K</v>
      </c>
    </row>
    <row r="23120" spans="1:5" x14ac:dyDescent="0.3">
      <c r="A23120" s="33" t="s">
        <v>2</v>
      </c>
      <c r="B23120" s="33" t="s">
        <v>53</v>
      </c>
      <c r="C23120" s="33">
        <v>116393</v>
      </c>
      <c r="D23120" s="33" t="s">
        <v>7584</v>
      </c>
      <c r="E23120" t="str">
        <f t="shared" si="365"/>
        <v>$100K-$125K</v>
      </c>
    </row>
    <row r="23121" spans="1:5" x14ac:dyDescent="0.3">
      <c r="A23121" s="33" t="s">
        <v>4</v>
      </c>
      <c r="B23121" s="33" t="s">
        <v>53</v>
      </c>
      <c r="C23121" s="33"/>
      <c r="D23121" s="33" t="s">
        <v>258</v>
      </c>
      <c r="E23121" t="str">
        <f t="shared" si="365"/>
        <v>No Data</v>
      </c>
    </row>
    <row r="23122" spans="1:5" x14ac:dyDescent="0.3">
      <c r="A23122" s="33" t="s">
        <v>2</v>
      </c>
      <c r="B23122" s="33" t="s">
        <v>53</v>
      </c>
      <c r="C23122" s="33">
        <v>106700</v>
      </c>
      <c r="D23122" s="33" t="s">
        <v>733</v>
      </c>
      <c r="E23122" t="str">
        <f t="shared" si="365"/>
        <v>$100K-$125K</v>
      </c>
    </row>
    <row r="23123" spans="1:5" x14ac:dyDescent="0.3">
      <c r="A23123" s="33" t="s">
        <v>2</v>
      </c>
      <c r="B23123" s="33" t="s">
        <v>53</v>
      </c>
      <c r="C23123" s="33">
        <v>115000</v>
      </c>
      <c r="D23123" s="33" t="s">
        <v>1886</v>
      </c>
      <c r="E23123" t="str">
        <f t="shared" si="365"/>
        <v>$100K-$125K</v>
      </c>
    </row>
    <row r="23124" spans="1:5" x14ac:dyDescent="0.3">
      <c r="A23124" s="33" t="s">
        <v>2</v>
      </c>
      <c r="B23124" s="33" t="s">
        <v>53</v>
      </c>
      <c r="C23124" s="33"/>
      <c r="D23124" s="33" t="s">
        <v>5735</v>
      </c>
      <c r="E23124" t="str">
        <f t="shared" si="365"/>
        <v>No Data</v>
      </c>
    </row>
    <row r="23125" spans="1:5" x14ac:dyDescent="0.3">
      <c r="A23125" s="33" t="s">
        <v>2</v>
      </c>
      <c r="B23125" s="33" t="s">
        <v>53</v>
      </c>
      <c r="C23125" s="33">
        <v>62500</v>
      </c>
      <c r="D23125" s="33" t="s">
        <v>7981</v>
      </c>
      <c r="E23125" t="str">
        <f t="shared" si="365"/>
        <v>&lt;$75K</v>
      </c>
    </row>
    <row r="23126" spans="1:5" x14ac:dyDescent="0.3">
      <c r="A23126" s="33" t="s">
        <v>128</v>
      </c>
      <c r="B23126" s="33" t="s">
        <v>95</v>
      </c>
      <c r="C23126" s="33">
        <v>166000</v>
      </c>
      <c r="D23126" s="33" t="s">
        <v>7982</v>
      </c>
      <c r="E23126" t="str">
        <f t="shared" si="365"/>
        <v>$125K-$200K</v>
      </c>
    </row>
    <row r="23127" spans="1:5" x14ac:dyDescent="0.3">
      <c r="A23127" s="33" t="s">
        <v>0</v>
      </c>
      <c r="B23127" s="33" t="s">
        <v>74</v>
      </c>
      <c r="C23127" s="33"/>
      <c r="D23127" s="33" t="s">
        <v>1576</v>
      </c>
      <c r="E23127" t="str">
        <f t="shared" si="365"/>
        <v>No Data</v>
      </c>
    </row>
    <row r="23128" spans="1:5" x14ac:dyDescent="0.3">
      <c r="A23128" s="33" t="s">
        <v>128</v>
      </c>
      <c r="B23128" s="33" t="s">
        <v>53</v>
      </c>
      <c r="C23128" s="33">
        <v>102000</v>
      </c>
      <c r="D23128" s="33" t="s">
        <v>242</v>
      </c>
      <c r="E23128" t="str">
        <f t="shared" si="365"/>
        <v>$100K-$125K</v>
      </c>
    </row>
    <row r="23129" spans="1:5" x14ac:dyDescent="0.3">
      <c r="A23129" s="33" t="s">
        <v>0</v>
      </c>
      <c r="B23129" s="33" t="s">
        <v>69</v>
      </c>
      <c r="C23129" s="33">
        <v>157500</v>
      </c>
      <c r="D23129" s="33" t="s">
        <v>7983</v>
      </c>
      <c r="E23129" t="str">
        <f t="shared" si="365"/>
        <v>$125K-$200K</v>
      </c>
    </row>
    <row r="23130" spans="1:5" x14ac:dyDescent="0.3">
      <c r="A23130" s="33" t="s">
        <v>125</v>
      </c>
      <c r="B23130" s="33" t="s">
        <v>106</v>
      </c>
      <c r="C23130" s="33">
        <v>51014</v>
      </c>
      <c r="D23130" s="33" t="s">
        <v>335</v>
      </c>
      <c r="E23130" t="str">
        <f t="shared" si="365"/>
        <v>&lt;$75K</v>
      </c>
    </row>
    <row r="23131" spans="1:5" x14ac:dyDescent="0.3">
      <c r="A23131" s="33" t="s">
        <v>2</v>
      </c>
      <c r="B23131" s="33" t="s">
        <v>53</v>
      </c>
      <c r="C23131" s="33">
        <v>70000</v>
      </c>
      <c r="D23131" s="33" t="s">
        <v>248</v>
      </c>
      <c r="E23131" t="str">
        <f t="shared" si="365"/>
        <v>&lt;$75K</v>
      </c>
    </row>
    <row r="23132" spans="1:5" x14ac:dyDescent="0.3">
      <c r="A23132" s="33" t="s">
        <v>0</v>
      </c>
      <c r="B23132" s="33" t="s">
        <v>54</v>
      </c>
      <c r="C23132" s="33"/>
      <c r="D23132" s="33" t="s">
        <v>440</v>
      </c>
      <c r="E23132" t="str">
        <f t="shared" si="365"/>
        <v>No Data</v>
      </c>
    </row>
    <row r="23133" spans="1:5" x14ac:dyDescent="0.3">
      <c r="A23133" s="33" t="s">
        <v>125</v>
      </c>
      <c r="B23133" s="33" t="s">
        <v>53</v>
      </c>
      <c r="C23133" s="33"/>
      <c r="D23133" s="33" t="s">
        <v>6746</v>
      </c>
      <c r="E23133" t="str">
        <f t="shared" si="365"/>
        <v>No Data</v>
      </c>
    </row>
    <row r="23134" spans="1:5" x14ac:dyDescent="0.3">
      <c r="A23134" s="33" t="s">
        <v>128</v>
      </c>
      <c r="B23134" s="33" t="s">
        <v>53</v>
      </c>
      <c r="C23134" s="33">
        <v>196800</v>
      </c>
      <c r="D23134" s="33" t="s">
        <v>217</v>
      </c>
      <c r="E23134" t="str">
        <f t="shared" si="365"/>
        <v>$125K-$200K</v>
      </c>
    </row>
    <row r="23135" spans="1:5" x14ac:dyDescent="0.3">
      <c r="A23135" s="33" t="s">
        <v>4</v>
      </c>
      <c r="B23135" s="33" t="s">
        <v>53</v>
      </c>
      <c r="C23135" s="33">
        <v>115000</v>
      </c>
      <c r="D23135" s="33" t="s">
        <v>7984</v>
      </c>
      <c r="E23135" t="str">
        <f t="shared" si="365"/>
        <v>$100K-$125K</v>
      </c>
    </row>
    <row r="23136" spans="1:5" x14ac:dyDescent="0.3">
      <c r="A23136" s="33" t="s">
        <v>126</v>
      </c>
      <c r="B23136" s="33" t="s">
        <v>53</v>
      </c>
      <c r="C23136" s="33">
        <v>125000</v>
      </c>
      <c r="D23136" s="33" t="s">
        <v>7985</v>
      </c>
      <c r="E23136" t="str">
        <f t="shared" si="365"/>
        <v>$100K-$125K</v>
      </c>
    </row>
    <row r="23137" spans="1:5" x14ac:dyDescent="0.3">
      <c r="A23137" s="33" t="s">
        <v>4</v>
      </c>
      <c r="B23137" s="33" t="s">
        <v>53</v>
      </c>
      <c r="C23137" s="33">
        <v>208114</v>
      </c>
      <c r="D23137" s="33" t="s">
        <v>225</v>
      </c>
      <c r="E23137" t="str">
        <f t="shared" si="365"/>
        <v>&gt;$200K</v>
      </c>
    </row>
    <row r="23138" spans="1:5" x14ac:dyDescent="0.3">
      <c r="A23138" s="33" t="s">
        <v>0</v>
      </c>
      <c r="B23138" s="33" t="s">
        <v>54</v>
      </c>
      <c r="C23138" s="33"/>
      <c r="D23138" s="33" t="s">
        <v>7986</v>
      </c>
      <c r="E23138" t="str">
        <f t="shared" si="365"/>
        <v>No Data</v>
      </c>
    </row>
    <row r="23139" spans="1:5" x14ac:dyDescent="0.3">
      <c r="A23139" s="33" t="s">
        <v>126</v>
      </c>
      <c r="B23139" s="33" t="s">
        <v>110</v>
      </c>
      <c r="C23139" s="33">
        <v>98283</v>
      </c>
      <c r="D23139" s="33" t="s">
        <v>629</v>
      </c>
      <c r="E23139" t="str">
        <f t="shared" si="365"/>
        <v>$75K-$100K</v>
      </c>
    </row>
    <row r="23140" spans="1:5" x14ac:dyDescent="0.3">
      <c r="A23140" s="33" t="s">
        <v>4</v>
      </c>
      <c r="B23140" s="33" t="s">
        <v>88</v>
      </c>
      <c r="C23140" s="33">
        <v>147500</v>
      </c>
      <c r="D23140" s="33" t="s">
        <v>2303</v>
      </c>
      <c r="E23140" t="str">
        <f t="shared" si="365"/>
        <v>$125K-$200K</v>
      </c>
    </row>
    <row r="23141" spans="1:5" x14ac:dyDescent="0.3">
      <c r="A23141" s="33" t="s">
        <v>2</v>
      </c>
      <c r="B23141" s="33" t="s">
        <v>70</v>
      </c>
      <c r="C23141" s="33">
        <v>111175</v>
      </c>
      <c r="D23141" s="33" t="s">
        <v>1706</v>
      </c>
      <c r="E23141" t="str">
        <f t="shared" si="365"/>
        <v>$100K-$125K</v>
      </c>
    </row>
    <row r="23142" spans="1:5" x14ac:dyDescent="0.3">
      <c r="A23142" s="33" t="s">
        <v>0</v>
      </c>
      <c r="B23142" s="33" t="s">
        <v>53</v>
      </c>
      <c r="C23142" s="33">
        <v>77599.9609375</v>
      </c>
      <c r="D23142" s="33" t="s">
        <v>7987</v>
      </c>
      <c r="E23142" t="str">
        <f t="shared" si="365"/>
        <v>$75K-$100K</v>
      </c>
    </row>
    <row r="23143" spans="1:5" x14ac:dyDescent="0.3">
      <c r="A23143" s="33" t="s">
        <v>2</v>
      </c>
      <c r="B23143" s="33" t="s">
        <v>53</v>
      </c>
      <c r="C23143" s="33">
        <v>86000</v>
      </c>
      <c r="D23143" s="33" t="s">
        <v>2733</v>
      </c>
      <c r="E23143" t="str">
        <f t="shared" si="365"/>
        <v>$75K-$100K</v>
      </c>
    </row>
    <row r="23144" spans="1:5" x14ac:dyDescent="0.3">
      <c r="A23144" s="33" t="s">
        <v>0</v>
      </c>
      <c r="B23144" s="33" t="s">
        <v>54</v>
      </c>
      <c r="C23144" s="33">
        <v>95326</v>
      </c>
      <c r="D23144" s="33" t="s">
        <v>7988</v>
      </c>
      <c r="E23144" t="str">
        <f t="shared" si="365"/>
        <v>$75K-$100K</v>
      </c>
    </row>
    <row r="23145" spans="1:5" x14ac:dyDescent="0.3">
      <c r="A23145" s="33" t="s">
        <v>2</v>
      </c>
      <c r="B23145" s="33" t="s">
        <v>53</v>
      </c>
      <c r="C23145" s="33"/>
      <c r="D23145" s="33" t="s">
        <v>7989</v>
      </c>
      <c r="E23145" t="str">
        <f t="shared" si="365"/>
        <v>No Data</v>
      </c>
    </row>
    <row r="23146" spans="1:5" x14ac:dyDescent="0.3">
      <c r="A23146" s="33" t="s">
        <v>125</v>
      </c>
      <c r="B23146" s="33" t="s">
        <v>53</v>
      </c>
      <c r="C23146" s="33">
        <v>145000</v>
      </c>
      <c r="D23146" s="33" t="s">
        <v>2521</v>
      </c>
      <c r="E23146" t="str">
        <f t="shared" si="365"/>
        <v>$125K-$200K</v>
      </c>
    </row>
    <row r="23147" spans="1:5" x14ac:dyDescent="0.3">
      <c r="A23147" s="33" t="s">
        <v>2</v>
      </c>
      <c r="B23147" s="33" t="s">
        <v>53</v>
      </c>
      <c r="C23147" s="33">
        <v>82500</v>
      </c>
      <c r="D23147" s="33" t="s">
        <v>7990</v>
      </c>
      <c r="E23147" t="str">
        <f t="shared" si="365"/>
        <v>$75K-$100K</v>
      </c>
    </row>
    <row r="23148" spans="1:5" x14ac:dyDescent="0.3">
      <c r="A23148" s="33" t="s">
        <v>128</v>
      </c>
      <c r="B23148" s="33" t="s">
        <v>53</v>
      </c>
      <c r="C23148" s="33">
        <v>162500</v>
      </c>
      <c r="D23148" s="33" t="s">
        <v>232</v>
      </c>
      <c r="E23148" t="str">
        <f t="shared" si="365"/>
        <v>$125K-$200K</v>
      </c>
    </row>
    <row r="23149" spans="1:5" x14ac:dyDescent="0.3">
      <c r="A23149" s="33" t="s">
        <v>128</v>
      </c>
      <c r="B23149" s="33" t="s">
        <v>53</v>
      </c>
      <c r="C23149" s="33">
        <v>150329</v>
      </c>
      <c r="D23149" s="33" t="s">
        <v>7991</v>
      </c>
      <c r="E23149" t="str">
        <f t="shared" si="365"/>
        <v>$125K-$200K</v>
      </c>
    </row>
    <row r="23150" spans="1:5" x14ac:dyDescent="0.3">
      <c r="A23150" s="33" t="s">
        <v>4</v>
      </c>
      <c r="B23150" s="33" t="s">
        <v>72</v>
      </c>
      <c r="C23150" s="33">
        <v>147500</v>
      </c>
      <c r="D23150" s="33" t="s">
        <v>7992</v>
      </c>
      <c r="E23150" t="str">
        <f t="shared" si="365"/>
        <v>$125K-$200K</v>
      </c>
    </row>
    <row r="23151" spans="1:5" x14ac:dyDescent="0.3">
      <c r="A23151" s="33" t="s">
        <v>0</v>
      </c>
      <c r="B23151" s="33" t="s">
        <v>53</v>
      </c>
      <c r="C23151" s="33">
        <v>198500</v>
      </c>
      <c r="D23151" s="33" t="s">
        <v>431</v>
      </c>
      <c r="E23151" t="str">
        <f t="shared" si="365"/>
        <v>$125K-$200K</v>
      </c>
    </row>
    <row r="23152" spans="1:5" x14ac:dyDescent="0.3">
      <c r="A23152" s="33" t="s">
        <v>4</v>
      </c>
      <c r="B23152" s="33" t="s">
        <v>53</v>
      </c>
      <c r="C23152" s="33"/>
      <c r="D23152" s="33" t="s">
        <v>7993</v>
      </c>
      <c r="E23152" t="str">
        <f t="shared" si="365"/>
        <v>No Data</v>
      </c>
    </row>
    <row r="23153" spans="1:5" x14ac:dyDescent="0.3">
      <c r="A23153" s="33" t="s">
        <v>4</v>
      </c>
      <c r="B23153" s="33" t="s">
        <v>53</v>
      </c>
      <c r="C23153" s="33">
        <v>142500</v>
      </c>
      <c r="D23153" s="33" t="s">
        <v>265</v>
      </c>
      <c r="E23153" t="str">
        <f t="shared" si="365"/>
        <v>$125K-$200K</v>
      </c>
    </row>
    <row r="23154" spans="1:5" x14ac:dyDescent="0.3">
      <c r="A23154" s="33" t="s">
        <v>2</v>
      </c>
      <c r="B23154" s="33" t="s">
        <v>53</v>
      </c>
      <c r="C23154" s="33">
        <v>90000</v>
      </c>
      <c r="D23154" s="33" t="s">
        <v>353</v>
      </c>
      <c r="E23154" t="str">
        <f t="shared" si="365"/>
        <v>$75K-$100K</v>
      </c>
    </row>
    <row r="23155" spans="1:5" x14ac:dyDescent="0.3">
      <c r="A23155" s="33" t="s">
        <v>0</v>
      </c>
      <c r="B23155" s="33" t="s">
        <v>53</v>
      </c>
      <c r="C23155" s="33">
        <v>110000</v>
      </c>
      <c r="D23155" s="33" t="s">
        <v>463</v>
      </c>
      <c r="E23155" t="str">
        <f t="shared" si="365"/>
        <v>$100K-$125K</v>
      </c>
    </row>
    <row r="23156" spans="1:5" x14ac:dyDescent="0.3">
      <c r="A23156" s="33" t="s">
        <v>0</v>
      </c>
      <c r="B23156" s="33" t="s">
        <v>53</v>
      </c>
      <c r="C23156" s="33">
        <v>147500</v>
      </c>
      <c r="D23156" s="33" t="s">
        <v>879</v>
      </c>
      <c r="E23156" t="str">
        <f t="shared" si="365"/>
        <v>$125K-$200K</v>
      </c>
    </row>
    <row r="23157" spans="1:5" x14ac:dyDescent="0.3">
      <c r="A23157" s="33" t="s">
        <v>4</v>
      </c>
      <c r="B23157" s="33" t="s">
        <v>95</v>
      </c>
      <c r="C23157" s="33">
        <v>147500</v>
      </c>
      <c r="D23157" s="33" t="s">
        <v>561</v>
      </c>
      <c r="E23157" t="str">
        <f t="shared" si="365"/>
        <v>$125K-$200K</v>
      </c>
    </row>
    <row r="23158" spans="1:5" x14ac:dyDescent="0.3">
      <c r="A23158" s="33" t="s">
        <v>4</v>
      </c>
      <c r="B23158" s="33" t="s">
        <v>81</v>
      </c>
      <c r="C23158" s="33"/>
      <c r="D23158" s="33" t="s">
        <v>2696</v>
      </c>
      <c r="E23158" t="str">
        <f t="shared" si="365"/>
        <v>No Data</v>
      </c>
    </row>
    <row r="23159" spans="1:5" x14ac:dyDescent="0.3">
      <c r="A23159" s="33" t="s">
        <v>129</v>
      </c>
      <c r="B23159" s="33" t="s">
        <v>88</v>
      </c>
      <c r="C23159" s="33">
        <v>44418.5</v>
      </c>
      <c r="D23159" s="33" t="s">
        <v>7994</v>
      </c>
      <c r="E23159" t="str">
        <f t="shared" si="365"/>
        <v>&lt;$75K</v>
      </c>
    </row>
    <row r="23160" spans="1:5" x14ac:dyDescent="0.3">
      <c r="A23160" s="33" t="s">
        <v>2</v>
      </c>
      <c r="B23160" s="33" t="s">
        <v>53</v>
      </c>
      <c r="C23160" s="33"/>
      <c r="D23160" s="33" t="s">
        <v>5468</v>
      </c>
      <c r="E23160" t="str">
        <f t="shared" si="365"/>
        <v>No Data</v>
      </c>
    </row>
    <row r="23161" spans="1:5" x14ac:dyDescent="0.3">
      <c r="A23161" s="33" t="s">
        <v>0</v>
      </c>
      <c r="B23161" s="33" t="s">
        <v>53</v>
      </c>
      <c r="C23161" s="33">
        <v>115000</v>
      </c>
      <c r="D23161" s="33" t="s">
        <v>4609</v>
      </c>
      <c r="E23161" t="str">
        <f t="shared" si="365"/>
        <v>$100K-$125K</v>
      </c>
    </row>
    <row r="23162" spans="1:5" x14ac:dyDescent="0.3">
      <c r="A23162" s="33" t="s">
        <v>4</v>
      </c>
      <c r="B23162" s="33" t="s">
        <v>81</v>
      </c>
      <c r="C23162" s="33">
        <v>175000</v>
      </c>
      <c r="D23162" s="33" t="s">
        <v>7995</v>
      </c>
      <c r="E23162" t="str">
        <f t="shared" si="365"/>
        <v>$125K-$200K</v>
      </c>
    </row>
    <row r="23163" spans="1:5" x14ac:dyDescent="0.3">
      <c r="A23163" s="33" t="s">
        <v>0</v>
      </c>
      <c r="B23163" s="33" t="s">
        <v>53</v>
      </c>
      <c r="C23163" s="33">
        <v>108560</v>
      </c>
      <c r="D23163" s="33" t="s">
        <v>2215</v>
      </c>
      <c r="E23163" t="str">
        <f t="shared" si="365"/>
        <v>$100K-$125K</v>
      </c>
    </row>
    <row r="23164" spans="1:5" x14ac:dyDescent="0.3">
      <c r="A23164" s="33" t="s">
        <v>126</v>
      </c>
      <c r="B23164" s="33" t="s">
        <v>53</v>
      </c>
      <c r="C23164" s="33">
        <v>325000</v>
      </c>
      <c r="D23164" s="33" t="s">
        <v>505</v>
      </c>
      <c r="E23164" t="str">
        <f t="shared" si="365"/>
        <v>&gt;$200K</v>
      </c>
    </row>
    <row r="23165" spans="1:5" x14ac:dyDescent="0.3">
      <c r="A23165" s="33" t="s">
        <v>0</v>
      </c>
      <c r="B23165" s="33" t="s">
        <v>53</v>
      </c>
      <c r="C23165" s="33">
        <v>233500</v>
      </c>
      <c r="D23165" s="33" t="s">
        <v>916</v>
      </c>
      <c r="E23165" t="str">
        <f t="shared" si="365"/>
        <v>&gt;$200K</v>
      </c>
    </row>
    <row r="23166" spans="1:5" x14ac:dyDescent="0.3">
      <c r="A23166" s="33" t="s">
        <v>1</v>
      </c>
      <c r="B23166" s="33" t="s">
        <v>53</v>
      </c>
      <c r="C23166" s="33"/>
      <c r="D23166" s="33" t="s">
        <v>258</v>
      </c>
      <c r="E23166" t="str">
        <f t="shared" si="365"/>
        <v>No Data</v>
      </c>
    </row>
    <row r="23167" spans="1:5" x14ac:dyDescent="0.3">
      <c r="A23167" s="33" t="s">
        <v>4</v>
      </c>
      <c r="B23167" s="33" t="s">
        <v>54</v>
      </c>
      <c r="C23167" s="33"/>
      <c r="D23167" s="33" t="s">
        <v>272</v>
      </c>
      <c r="E23167" t="str">
        <f t="shared" si="365"/>
        <v>No Data</v>
      </c>
    </row>
    <row r="23168" spans="1:5" x14ac:dyDescent="0.3">
      <c r="A23168" s="33" t="s">
        <v>2</v>
      </c>
      <c r="B23168" s="33" t="s">
        <v>53</v>
      </c>
      <c r="C23168" s="33"/>
      <c r="D23168" s="33" t="s">
        <v>7996</v>
      </c>
      <c r="E23168" t="str">
        <f t="shared" si="365"/>
        <v>No Data</v>
      </c>
    </row>
    <row r="23169" spans="1:5" x14ac:dyDescent="0.3">
      <c r="A23169" s="33" t="s">
        <v>125</v>
      </c>
      <c r="B23169" s="33" t="s">
        <v>53</v>
      </c>
      <c r="C23169" s="33">
        <v>94366.5</v>
      </c>
      <c r="D23169" s="33" t="s">
        <v>4449</v>
      </c>
      <c r="E23169" t="str">
        <f t="shared" si="365"/>
        <v>$75K-$100K</v>
      </c>
    </row>
    <row r="23170" spans="1:5" x14ac:dyDescent="0.3">
      <c r="A23170" s="33" t="s">
        <v>128</v>
      </c>
      <c r="B23170" s="33" t="s">
        <v>53</v>
      </c>
      <c r="C23170" s="33">
        <v>350000</v>
      </c>
      <c r="D23170" s="33" t="s">
        <v>218</v>
      </c>
      <c r="E23170" t="str">
        <f t="shared" si="365"/>
        <v>&gt;$200K</v>
      </c>
    </row>
    <row r="23171" spans="1:5" x14ac:dyDescent="0.3">
      <c r="A23171" s="33" t="s">
        <v>0</v>
      </c>
      <c r="B23171" s="33" t="s">
        <v>53</v>
      </c>
      <c r="C23171" s="33">
        <v>124250</v>
      </c>
      <c r="D23171" s="33" t="s">
        <v>242</v>
      </c>
      <c r="E23171" t="str">
        <f t="shared" ref="E23171:E23234" si="366">_xlfn.XLOOKUP(C23171,$H$16:$H$21,$G$16:$G$21,,1)</f>
        <v>$100K-$125K</v>
      </c>
    </row>
    <row r="23172" spans="1:5" x14ac:dyDescent="0.3">
      <c r="A23172" s="33" t="s">
        <v>2</v>
      </c>
      <c r="B23172" s="33" t="s">
        <v>53</v>
      </c>
      <c r="C23172" s="33"/>
      <c r="D23172" s="33" t="s">
        <v>7234</v>
      </c>
      <c r="E23172" t="str">
        <f t="shared" si="366"/>
        <v>No Data</v>
      </c>
    </row>
    <row r="23173" spans="1:5" x14ac:dyDescent="0.3">
      <c r="A23173" s="33" t="s">
        <v>0</v>
      </c>
      <c r="B23173" s="33" t="s">
        <v>53</v>
      </c>
      <c r="C23173" s="33">
        <v>90000</v>
      </c>
      <c r="D23173" s="33" t="s">
        <v>1142</v>
      </c>
      <c r="E23173" t="str">
        <f t="shared" si="366"/>
        <v>$75K-$100K</v>
      </c>
    </row>
    <row r="23174" spans="1:5" x14ac:dyDescent="0.3">
      <c r="A23174" s="33" t="s">
        <v>0</v>
      </c>
      <c r="B23174" s="33" t="s">
        <v>53</v>
      </c>
      <c r="C23174" s="33">
        <v>132368</v>
      </c>
      <c r="D23174" s="33" t="s">
        <v>974</v>
      </c>
      <c r="E23174" t="str">
        <f t="shared" si="366"/>
        <v>$125K-$200K</v>
      </c>
    </row>
    <row r="23175" spans="1:5" x14ac:dyDescent="0.3">
      <c r="A23175" s="33" t="s">
        <v>2</v>
      </c>
      <c r="B23175" s="33" t="s">
        <v>53</v>
      </c>
      <c r="C23175" s="33"/>
      <c r="D23175" s="33" t="s">
        <v>457</v>
      </c>
      <c r="E23175" t="str">
        <f t="shared" si="366"/>
        <v>No Data</v>
      </c>
    </row>
    <row r="23176" spans="1:5" x14ac:dyDescent="0.3">
      <c r="A23176" s="33" t="s">
        <v>2</v>
      </c>
      <c r="B23176" s="33" t="s">
        <v>53</v>
      </c>
      <c r="C23176" s="33"/>
      <c r="D23176" s="33" t="s">
        <v>1020</v>
      </c>
      <c r="E23176" t="str">
        <f t="shared" si="366"/>
        <v>No Data</v>
      </c>
    </row>
    <row r="23177" spans="1:5" x14ac:dyDescent="0.3">
      <c r="A23177" s="33" t="s">
        <v>2</v>
      </c>
      <c r="B23177" s="33" t="s">
        <v>53</v>
      </c>
      <c r="C23177" s="33">
        <v>115500</v>
      </c>
      <c r="D23177" s="33" t="s">
        <v>958</v>
      </c>
      <c r="E23177" t="str">
        <f t="shared" si="366"/>
        <v>$100K-$125K</v>
      </c>
    </row>
    <row r="23178" spans="1:5" x14ac:dyDescent="0.3">
      <c r="A23178" s="33" t="s">
        <v>125</v>
      </c>
      <c r="B23178" s="33" t="s">
        <v>53</v>
      </c>
      <c r="C23178" s="33"/>
      <c r="D23178" s="33" t="s">
        <v>7997</v>
      </c>
      <c r="E23178" t="str">
        <f t="shared" si="366"/>
        <v>No Data</v>
      </c>
    </row>
    <row r="23179" spans="1:5" x14ac:dyDescent="0.3">
      <c r="A23179" s="33" t="s">
        <v>0</v>
      </c>
      <c r="B23179" s="33" t="s">
        <v>53</v>
      </c>
      <c r="C23179" s="33"/>
      <c r="D23179" s="33" t="s">
        <v>7998</v>
      </c>
      <c r="E23179" t="str">
        <f t="shared" si="366"/>
        <v>No Data</v>
      </c>
    </row>
    <row r="23180" spans="1:5" x14ac:dyDescent="0.3">
      <c r="A23180" s="33" t="s">
        <v>2</v>
      </c>
      <c r="B23180" s="33" t="s">
        <v>53</v>
      </c>
      <c r="C23180" s="33"/>
      <c r="D23180" s="33" t="s">
        <v>4670</v>
      </c>
      <c r="E23180" t="str">
        <f t="shared" si="366"/>
        <v>No Data</v>
      </c>
    </row>
    <row r="23181" spans="1:5" x14ac:dyDescent="0.3">
      <c r="A23181" s="33" t="s">
        <v>2</v>
      </c>
      <c r="B23181" s="33" t="s">
        <v>113</v>
      </c>
      <c r="C23181" s="33">
        <v>57500</v>
      </c>
      <c r="D23181" s="33" t="s">
        <v>4874</v>
      </c>
      <c r="E23181" t="str">
        <f t="shared" si="366"/>
        <v>&lt;$75K</v>
      </c>
    </row>
    <row r="23182" spans="1:5" x14ac:dyDescent="0.3">
      <c r="A23182" s="33" t="s">
        <v>2</v>
      </c>
      <c r="B23182" s="33" t="s">
        <v>53</v>
      </c>
      <c r="C23182" s="33"/>
      <c r="D23182" s="33" t="s">
        <v>7999</v>
      </c>
      <c r="E23182" t="str">
        <f t="shared" si="366"/>
        <v>No Data</v>
      </c>
    </row>
    <row r="23183" spans="1:5" x14ac:dyDescent="0.3">
      <c r="A23183" s="33" t="s">
        <v>125</v>
      </c>
      <c r="B23183" s="33" t="s">
        <v>57</v>
      </c>
      <c r="C23183" s="33">
        <v>95000</v>
      </c>
      <c r="D23183" s="33" t="s">
        <v>2766</v>
      </c>
      <c r="E23183" t="str">
        <f t="shared" si="366"/>
        <v>$75K-$100K</v>
      </c>
    </row>
    <row r="23184" spans="1:5" x14ac:dyDescent="0.3">
      <c r="A23184" s="33" t="s">
        <v>52</v>
      </c>
      <c r="B23184" s="33" t="s">
        <v>53</v>
      </c>
      <c r="C23184" s="33">
        <v>85000</v>
      </c>
      <c r="D23184" s="33" t="s">
        <v>1618</v>
      </c>
      <c r="E23184" t="str">
        <f t="shared" si="366"/>
        <v>$75K-$100K</v>
      </c>
    </row>
    <row r="23185" spans="1:5" x14ac:dyDescent="0.3">
      <c r="A23185" s="33" t="s">
        <v>2</v>
      </c>
      <c r="B23185" s="33" t="s">
        <v>53</v>
      </c>
      <c r="C23185" s="33">
        <v>90000</v>
      </c>
      <c r="D23185" s="33" t="s">
        <v>1725</v>
      </c>
      <c r="E23185" t="str">
        <f t="shared" si="366"/>
        <v>$75K-$100K</v>
      </c>
    </row>
    <row r="23186" spans="1:5" x14ac:dyDescent="0.3">
      <c r="A23186" s="33" t="s">
        <v>126</v>
      </c>
      <c r="B23186" s="33" t="s">
        <v>53</v>
      </c>
      <c r="C23186" s="33">
        <v>90000</v>
      </c>
      <c r="D23186" s="33" t="s">
        <v>391</v>
      </c>
      <c r="E23186" t="str">
        <f t="shared" si="366"/>
        <v>$75K-$100K</v>
      </c>
    </row>
    <row r="23187" spans="1:5" x14ac:dyDescent="0.3">
      <c r="A23187" s="33" t="s">
        <v>0</v>
      </c>
      <c r="B23187" s="33" t="s">
        <v>53</v>
      </c>
      <c r="C23187" s="33">
        <v>41500</v>
      </c>
      <c r="D23187" s="33" t="s">
        <v>905</v>
      </c>
      <c r="E23187" t="str">
        <f t="shared" si="366"/>
        <v>&lt;$75K</v>
      </c>
    </row>
    <row r="23188" spans="1:5" x14ac:dyDescent="0.3">
      <c r="A23188" s="33" t="s">
        <v>126</v>
      </c>
      <c r="B23188" s="33" t="s">
        <v>53</v>
      </c>
      <c r="C23188" s="33">
        <v>150287.5</v>
      </c>
      <c r="D23188" s="33" t="s">
        <v>8000</v>
      </c>
      <c r="E23188" t="str">
        <f t="shared" si="366"/>
        <v>$125K-$200K</v>
      </c>
    </row>
    <row r="23189" spans="1:5" x14ac:dyDescent="0.3">
      <c r="A23189" s="33" t="s">
        <v>2</v>
      </c>
      <c r="B23189" s="33" t="s">
        <v>53</v>
      </c>
      <c r="C23189" s="33">
        <v>129000</v>
      </c>
      <c r="D23189" s="33" t="s">
        <v>8001</v>
      </c>
      <c r="E23189" t="str">
        <f t="shared" si="366"/>
        <v>$125K-$200K</v>
      </c>
    </row>
    <row r="23190" spans="1:5" x14ac:dyDescent="0.3">
      <c r="A23190" s="33" t="s">
        <v>2</v>
      </c>
      <c r="B23190" s="33" t="s">
        <v>53</v>
      </c>
      <c r="C23190" s="33"/>
      <c r="D23190" s="33" t="s">
        <v>7411</v>
      </c>
      <c r="E23190" t="str">
        <f t="shared" si="366"/>
        <v>No Data</v>
      </c>
    </row>
    <row r="23191" spans="1:5" x14ac:dyDescent="0.3">
      <c r="A23191" s="33" t="s">
        <v>4</v>
      </c>
      <c r="B23191" s="33" t="s">
        <v>53</v>
      </c>
      <c r="C23191" s="33">
        <v>135000</v>
      </c>
      <c r="D23191" s="33" t="s">
        <v>3104</v>
      </c>
      <c r="E23191" t="str">
        <f t="shared" si="366"/>
        <v>$125K-$200K</v>
      </c>
    </row>
    <row r="23192" spans="1:5" x14ac:dyDescent="0.3">
      <c r="A23192" s="33" t="s">
        <v>4</v>
      </c>
      <c r="B23192" s="33" t="s">
        <v>54</v>
      </c>
      <c r="C23192" s="33"/>
      <c r="D23192" s="33" t="s">
        <v>5172</v>
      </c>
      <c r="E23192" t="str">
        <f t="shared" si="366"/>
        <v>No Data</v>
      </c>
    </row>
    <row r="23193" spans="1:5" x14ac:dyDescent="0.3">
      <c r="A23193" s="33" t="s">
        <v>2</v>
      </c>
      <c r="B23193" s="33" t="s">
        <v>53</v>
      </c>
      <c r="C23193" s="33"/>
      <c r="D23193" s="33" t="s">
        <v>8002</v>
      </c>
      <c r="E23193" t="str">
        <f t="shared" si="366"/>
        <v>No Data</v>
      </c>
    </row>
    <row r="23194" spans="1:5" x14ac:dyDescent="0.3">
      <c r="A23194" s="33" t="s">
        <v>2</v>
      </c>
      <c r="B23194" s="33" t="s">
        <v>53</v>
      </c>
      <c r="C23194" s="33"/>
      <c r="D23194" s="33" t="s">
        <v>2568</v>
      </c>
      <c r="E23194" t="str">
        <f t="shared" si="366"/>
        <v>No Data</v>
      </c>
    </row>
    <row r="23195" spans="1:5" x14ac:dyDescent="0.3">
      <c r="A23195" s="33" t="s">
        <v>52</v>
      </c>
      <c r="B23195" s="33" t="s">
        <v>53</v>
      </c>
      <c r="C23195" s="33">
        <v>108750</v>
      </c>
      <c r="D23195" s="33" t="s">
        <v>8003</v>
      </c>
      <c r="E23195" t="str">
        <f t="shared" si="366"/>
        <v>$100K-$125K</v>
      </c>
    </row>
    <row r="23196" spans="1:5" x14ac:dyDescent="0.3">
      <c r="A23196" s="33" t="s">
        <v>0</v>
      </c>
      <c r="B23196" s="33" t="s">
        <v>53</v>
      </c>
      <c r="C23196" s="33"/>
      <c r="D23196" s="33" t="s">
        <v>249</v>
      </c>
      <c r="E23196" t="str">
        <f t="shared" si="366"/>
        <v>No Data</v>
      </c>
    </row>
    <row r="23197" spans="1:5" x14ac:dyDescent="0.3">
      <c r="A23197" s="33" t="s">
        <v>126</v>
      </c>
      <c r="B23197" s="33" t="s">
        <v>53</v>
      </c>
      <c r="C23197" s="33">
        <v>98250</v>
      </c>
      <c r="D23197" s="33" t="s">
        <v>294</v>
      </c>
      <c r="E23197" t="str">
        <f t="shared" si="366"/>
        <v>$75K-$100K</v>
      </c>
    </row>
    <row r="23198" spans="1:5" x14ac:dyDescent="0.3">
      <c r="A23198" s="33" t="s">
        <v>2</v>
      </c>
      <c r="B23198" s="33" t="s">
        <v>53</v>
      </c>
      <c r="C23198" s="33"/>
      <c r="D23198" s="33" t="s">
        <v>8004</v>
      </c>
      <c r="E23198" t="str">
        <f t="shared" si="366"/>
        <v>No Data</v>
      </c>
    </row>
    <row r="23199" spans="1:5" x14ac:dyDescent="0.3">
      <c r="A23199" s="33" t="s">
        <v>2</v>
      </c>
      <c r="B23199" s="33" t="s">
        <v>53</v>
      </c>
      <c r="C23199" s="33"/>
      <c r="D23199" s="33" t="s">
        <v>3374</v>
      </c>
      <c r="E23199" t="str">
        <f t="shared" si="366"/>
        <v>No Data</v>
      </c>
    </row>
    <row r="23200" spans="1:5" x14ac:dyDescent="0.3">
      <c r="A23200" s="33" t="s">
        <v>0</v>
      </c>
      <c r="B23200" s="33" t="s">
        <v>53</v>
      </c>
      <c r="C23200" s="33">
        <v>210000</v>
      </c>
      <c r="D23200" s="33" t="s">
        <v>230</v>
      </c>
      <c r="E23200" t="str">
        <f t="shared" si="366"/>
        <v>&gt;$200K</v>
      </c>
    </row>
    <row r="23201" spans="1:5" x14ac:dyDescent="0.3">
      <c r="A23201" s="33" t="s">
        <v>0</v>
      </c>
      <c r="B23201" s="33" t="s">
        <v>53</v>
      </c>
      <c r="C23201" s="33">
        <v>107800</v>
      </c>
      <c r="D23201" s="33" t="s">
        <v>1136</v>
      </c>
      <c r="E23201" t="str">
        <f t="shared" si="366"/>
        <v>$100K-$125K</v>
      </c>
    </row>
    <row r="23202" spans="1:5" x14ac:dyDescent="0.3">
      <c r="A23202" s="33" t="s">
        <v>128</v>
      </c>
      <c r="B23202" s="33" t="s">
        <v>185</v>
      </c>
      <c r="C23202" s="33">
        <v>123500</v>
      </c>
      <c r="D23202" s="33" t="s">
        <v>3901</v>
      </c>
      <c r="E23202" t="str">
        <f t="shared" si="366"/>
        <v>$100K-$125K</v>
      </c>
    </row>
    <row r="23203" spans="1:5" x14ac:dyDescent="0.3">
      <c r="A23203" s="33" t="s">
        <v>52</v>
      </c>
      <c r="B23203" s="33" t="s">
        <v>53</v>
      </c>
      <c r="C23203" s="33"/>
      <c r="D23203" s="33" t="s">
        <v>6153</v>
      </c>
      <c r="E23203" t="str">
        <f t="shared" si="366"/>
        <v>No Data</v>
      </c>
    </row>
    <row r="23204" spans="1:5" x14ac:dyDescent="0.3">
      <c r="A23204" s="33" t="s">
        <v>128</v>
      </c>
      <c r="B23204" s="33" t="s">
        <v>53</v>
      </c>
      <c r="C23204" s="33">
        <v>137500</v>
      </c>
      <c r="D23204" s="33" t="s">
        <v>8005</v>
      </c>
      <c r="E23204" t="str">
        <f t="shared" si="366"/>
        <v>$125K-$200K</v>
      </c>
    </row>
    <row r="23205" spans="1:5" x14ac:dyDescent="0.3">
      <c r="A23205" s="33" t="s">
        <v>2</v>
      </c>
      <c r="B23205" s="33" t="s">
        <v>53</v>
      </c>
      <c r="C23205" s="33">
        <v>61500</v>
      </c>
      <c r="D23205" s="33" t="s">
        <v>8006</v>
      </c>
      <c r="E23205" t="str">
        <f t="shared" si="366"/>
        <v>&lt;$75K</v>
      </c>
    </row>
    <row r="23206" spans="1:5" x14ac:dyDescent="0.3">
      <c r="A23206" s="33" t="s">
        <v>0</v>
      </c>
      <c r="B23206" s="33" t="s">
        <v>81</v>
      </c>
      <c r="C23206" s="33">
        <v>125000</v>
      </c>
      <c r="D23206" s="33" t="s">
        <v>919</v>
      </c>
      <c r="E23206" t="str">
        <f t="shared" si="366"/>
        <v>$100K-$125K</v>
      </c>
    </row>
    <row r="23207" spans="1:5" x14ac:dyDescent="0.3">
      <c r="A23207" s="33" t="s">
        <v>0</v>
      </c>
      <c r="B23207" s="33" t="s">
        <v>54</v>
      </c>
      <c r="C23207" s="33"/>
      <c r="D23207" s="33" t="s">
        <v>258</v>
      </c>
      <c r="E23207" t="str">
        <f t="shared" si="366"/>
        <v>No Data</v>
      </c>
    </row>
    <row r="23208" spans="1:5" x14ac:dyDescent="0.3">
      <c r="A23208" s="33" t="s">
        <v>0</v>
      </c>
      <c r="B23208" s="33" t="s">
        <v>54</v>
      </c>
      <c r="C23208" s="33"/>
      <c r="D23208" s="33" t="s">
        <v>258</v>
      </c>
      <c r="E23208" t="str">
        <f t="shared" si="366"/>
        <v>No Data</v>
      </c>
    </row>
    <row r="23209" spans="1:5" x14ac:dyDescent="0.3">
      <c r="A23209" s="33" t="s">
        <v>128</v>
      </c>
      <c r="B23209" s="33" t="s">
        <v>99</v>
      </c>
      <c r="C23209" s="33">
        <v>157500</v>
      </c>
      <c r="D23209" s="33" t="s">
        <v>329</v>
      </c>
      <c r="E23209" t="str">
        <f t="shared" si="366"/>
        <v>$125K-$200K</v>
      </c>
    </row>
    <row r="23210" spans="1:5" x14ac:dyDescent="0.3">
      <c r="A23210" s="33" t="s">
        <v>0</v>
      </c>
      <c r="B23210" s="33" t="s">
        <v>99</v>
      </c>
      <c r="C23210" s="33">
        <v>72000</v>
      </c>
      <c r="D23210" s="33" t="s">
        <v>329</v>
      </c>
      <c r="E23210" t="str">
        <f t="shared" si="366"/>
        <v>&lt;$75K</v>
      </c>
    </row>
    <row r="23211" spans="1:5" x14ac:dyDescent="0.3">
      <c r="A23211" s="33" t="s">
        <v>0</v>
      </c>
      <c r="B23211" s="33" t="s">
        <v>53</v>
      </c>
      <c r="C23211" s="33">
        <v>117390</v>
      </c>
      <c r="D23211" s="33" t="s">
        <v>4404</v>
      </c>
      <c r="E23211" t="str">
        <f t="shared" si="366"/>
        <v>$100K-$125K</v>
      </c>
    </row>
    <row r="23212" spans="1:5" x14ac:dyDescent="0.3">
      <c r="A23212" s="33" t="s">
        <v>2</v>
      </c>
      <c r="B23212" s="33" t="s">
        <v>53</v>
      </c>
      <c r="C23212" s="33">
        <v>111175</v>
      </c>
      <c r="D23212" s="33" t="s">
        <v>8007</v>
      </c>
      <c r="E23212" t="str">
        <f t="shared" si="366"/>
        <v>$100K-$125K</v>
      </c>
    </row>
    <row r="23213" spans="1:5" x14ac:dyDescent="0.3">
      <c r="A23213" s="33" t="s">
        <v>0</v>
      </c>
      <c r="B23213" s="33" t="s">
        <v>53</v>
      </c>
      <c r="C23213" s="33">
        <v>115000</v>
      </c>
      <c r="D23213" s="33" t="s">
        <v>299</v>
      </c>
      <c r="E23213" t="str">
        <f t="shared" si="366"/>
        <v>$100K-$125K</v>
      </c>
    </row>
    <row r="23214" spans="1:5" x14ac:dyDescent="0.3">
      <c r="A23214" s="33" t="s">
        <v>126</v>
      </c>
      <c r="B23214" s="33" t="s">
        <v>54</v>
      </c>
      <c r="C23214" s="33">
        <v>173500</v>
      </c>
      <c r="D23214" s="33" t="s">
        <v>225</v>
      </c>
      <c r="E23214" t="str">
        <f t="shared" si="366"/>
        <v>$125K-$200K</v>
      </c>
    </row>
    <row r="23215" spans="1:5" x14ac:dyDescent="0.3">
      <c r="A23215" s="33" t="s">
        <v>2</v>
      </c>
      <c r="B23215" s="33" t="s">
        <v>53</v>
      </c>
      <c r="C23215" s="33">
        <v>150000</v>
      </c>
      <c r="D23215" s="33" t="s">
        <v>496</v>
      </c>
      <c r="E23215" t="str">
        <f t="shared" si="366"/>
        <v>$125K-$200K</v>
      </c>
    </row>
    <row r="23216" spans="1:5" x14ac:dyDescent="0.3">
      <c r="A23216" s="33" t="s">
        <v>4</v>
      </c>
      <c r="B23216" s="33" t="s">
        <v>110</v>
      </c>
      <c r="C23216" s="33">
        <v>89100</v>
      </c>
      <c r="D23216" s="33" t="s">
        <v>1610</v>
      </c>
      <c r="E23216" t="str">
        <f t="shared" si="366"/>
        <v>$75K-$100K</v>
      </c>
    </row>
    <row r="23217" spans="1:5" x14ac:dyDescent="0.3">
      <c r="A23217" s="33" t="s">
        <v>2</v>
      </c>
      <c r="B23217" s="33" t="s">
        <v>53</v>
      </c>
      <c r="C23217" s="33">
        <v>109159</v>
      </c>
      <c r="D23217" s="33" t="s">
        <v>8008</v>
      </c>
      <c r="E23217" t="str">
        <f t="shared" si="366"/>
        <v>$100K-$125K</v>
      </c>
    </row>
    <row r="23218" spans="1:5" x14ac:dyDescent="0.3">
      <c r="A23218" s="33" t="s">
        <v>4</v>
      </c>
      <c r="B23218" s="33" t="s">
        <v>72</v>
      </c>
      <c r="C23218" s="33">
        <v>131580</v>
      </c>
      <c r="D23218" s="33" t="s">
        <v>2181</v>
      </c>
      <c r="E23218" t="str">
        <f t="shared" si="366"/>
        <v>$125K-$200K</v>
      </c>
    </row>
    <row r="23219" spans="1:5" x14ac:dyDescent="0.3">
      <c r="A23219" s="33" t="s">
        <v>2</v>
      </c>
      <c r="B23219" s="33" t="s">
        <v>53</v>
      </c>
      <c r="C23219" s="33">
        <v>107500</v>
      </c>
      <c r="D23219" s="33" t="s">
        <v>4216</v>
      </c>
      <c r="E23219" t="str">
        <f t="shared" si="366"/>
        <v>$100K-$125K</v>
      </c>
    </row>
    <row r="23220" spans="1:5" x14ac:dyDescent="0.3">
      <c r="A23220" s="33" t="s">
        <v>129</v>
      </c>
      <c r="B23220" s="33" t="s">
        <v>121</v>
      </c>
      <c r="C23220" s="33">
        <v>87500</v>
      </c>
      <c r="D23220" s="33" t="s">
        <v>268</v>
      </c>
      <c r="E23220" t="str">
        <f t="shared" si="366"/>
        <v>$75K-$100K</v>
      </c>
    </row>
    <row r="23221" spans="1:5" x14ac:dyDescent="0.3">
      <c r="A23221" s="33" t="s">
        <v>4</v>
      </c>
      <c r="B23221" s="33" t="s">
        <v>53</v>
      </c>
      <c r="C23221" s="33"/>
      <c r="D23221" s="33" t="s">
        <v>8009</v>
      </c>
      <c r="E23221" t="str">
        <f t="shared" si="366"/>
        <v>No Data</v>
      </c>
    </row>
    <row r="23222" spans="1:5" x14ac:dyDescent="0.3">
      <c r="A23222" s="33" t="s">
        <v>2</v>
      </c>
      <c r="B23222" s="33" t="s">
        <v>53</v>
      </c>
      <c r="C23222" s="33"/>
      <c r="D23222" s="33" t="s">
        <v>455</v>
      </c>
      <c r="E23222" t="str">
        <f t="shared" si="366"/>
        <v>No Data</v>
      </c>
    </row>
    <row r="23223" spans="1:5" x14ac:dyDescent="0.3">
      <c r="A23223" s="33" t="s">
        <v>1</v>
      </c>
      <c r="B23223" s="33" t="s">
        <v>110</v>
      </c>
      <c r="C23223" s="33">
        <v>157000</v>
      </c>
      <c r="D23223" s="33" t="s">
        <v>971</v>
      </c>
      <c r="E23223" t="str">
        <f t="shared" si="366"/>
        <v>$125K-$200K</v>
      </c>
    </row>
    <row r="23224" spans="1:5" x14ac:dyDescent="0.3">
      <c r="A23224" s="33" t="s">
        <v>2</v>
      </c>
      <c r="B23224" s="33" t="s">
        <v>53</v>
      </c>
      <c r="C23224" s="33"/>
      <c r="D23224" s="33" t="s">
        <v>3131</v>
      </c>
      <c r="E23224" t="str">
        <f t="shared" si="366"/>
        <v>No Data</v>
      </c>
    </row>
    <row r="23225" spans="1:5" x14ac:dyDescent="0.3">
      <c r="A23225" s="33" t="s">
        <v>4</v>
      </c>
      <c r="B23225" s="33" t="s">
        <v>88</v>
      </c>
      <c r="C23225" s="33">
        <v>155904.5</v>
      </c>
      <c r="D23225" s="33" t="s">
        <v>561</v>
      </c>
      <c r="E23225" t="str">
        <f t="shared" si="366"/>
        <v>$125K-$200K</v>
      </c>
    </row>
    <row r="23226" spans="1:5" x14ac:dyDescent="0.3">
      <c r="A23226" s="33" t="s">
        <v>4</v>
      </c>
      <c r="B23226" s="33" t="s">
        <v>53</v>
      </c>
      <c r="C23226" s="33">
        <v>112500</v>
      </c>
      <c r="D23226" s="33" t="s">
        <v>457</v>
      </c>
      <c r="E23226" t="str">
        <f t="shared" si="366"/>
        <v>$100K-$125K</v>
      </c>
    </row>
    <row r="23227" spans="1:5" x14ac:dyDescent="0.3">
      <c r="A23227" s="33" t="s">
        <v>125</v>
      </c>
      <c r="B23227" s="33" t="s">
        <v>53</v>
      </c>
      <c r="C23227" s="33">
        <v>70000</v>
      </c>
      <c r="D23227" s="33" t="s">
        <v>8010</v>
      </c>
      <c r="E23227" t="str">
        <f t="shared" si="366"/>
        <v>&lt;$75K</v>
      </c>
    </row>
    <row r="23228" spans="1:5" x14ac:dyDescent="0.3">
      <c r="A23228" s="33" t="s">
        <v>0</v>
      </c>
      <c r="B23228" s="33" t="s">
        <v>53</v>
      </c>
      <c r="C23228" s="33"/>
      <c r="D23228" s="33" t="s">
        <v>1265</v>
      </c>
      <c r="E23228" t="str">
        <f t="shared" si="366"/>
        <v>No Data</v>
      </c>
    </row>
    <row r="23229" spans="1:5" x14ac:dyDescent="0.3">
      <c r="A23229" s="33" t="s">
        <v>4</v>
      </c>
      <c r="B23229" s="33" t="s">
        <v>53</v>
      </c>
      <c r="C23229" s="33">
        <v>97500</v>
      </c>
      <c r="D23229" s="33" t="s">
        <v>424</v>
      </c>
      <c r="E23229" t="str">
        <f t="shared" si="366"/>
        <v>$75K-$100K</v>
      </c>
    </row>
    <row r="23230" spans="1:5" x14ac:dyDescent="0.3">
      <c r="A23230" s="33" t="s">
        <v>2</v>
      </c>
      <c r="B23230" s="33" t="s">
        <v>53</v>
      </c>
      <c r="C23230" s="33">
        <v>89879</v>
      </c>
      <c r="D23230" s="33" t="s">
        <v>8011</v>
      </c>
      <c r="E23230" t="str">
        <f t="shared" si="366"/>
        <v>$75K-$100K</v>
      </c>
    </row>
    <row r="23231" spans="1:5" x14ac:dyDescent="0.3">
      <c r="A23231" s="33" t="s">
        <v>2</v>
      </c>
      <c r="B23231" s="33" t="s">
        <v>53</v>
      </c>
      <c r="C23231" s="33"/>
      <c r="D23231" s="33" t="s">
        <v>8012</v>
      </c>
      <c r="E23231" t="str">
        <f t="shared" si="366"/>
        <v>No Data</v>
      </c>
    </row>
    <row r="23232" spans="1:5" x14ac:dyDescent="0.3">
      <c r="A23232" s="33" t="s">
        <v>125</v>
      </c>
      <c r="B23232" s="33" t="s">
        <v>70</v>
      </c>
      <c r="C23232" s="33">
        <v>86400</v>
      </c>
      <c r="D23232" s="33" t="s">
        <v>5304</v>
      </c>
      <c r="E23232" t="str">
        <f t="shared" si="366"/>
        <v>$75K-$100K</v>
      </c>
    </row>
    <row r="23233" spans="1:5" x14ac:dyDescent="0.3">
      <c r="A23233" s="33" t="s">
        <v>2</v>
      </c>
      <c r="B23233" s="33" t="s">
        <v>53</v>
      </c>
      <c r="C23233" s="33">
        <v>94400</v>
      </c>
      <c r="D23233" s="33" t="s">
        <v>1766</v>
      </c>
      <c r="E23233" t="str">
        <f t="shared" si="366"/>
        <v>$75K-$100K</v>
      </c>
    </row>
    <row r="23234" spans="1:5" x14ac:dyDescent="0.3">
      <c r="A23234" s="33" t="s">
        <v>0</v>
      </c>
      <c r="B23234" s="33" t="s">
        <v>53</v>
      </c>
      <c r="C23234" s="33">
        <v>150000</v>
      </c>
      <c r="D23234" s="33" t="s">
        <v>431</v>
      </c>
      <c r="E23234" t="str">
        <f t="shared" si="366"/>
        <v>$125K-$200K</v>
      </c>
    </row>
    <row r="23235" spans="1:5" x14ac:dyDescent="0.3">
      <c r="A23235" s="33" t="s">
        <v>4</v>
      </c>
      <c r="B23235" s="33" t="s">
        <v>183</v>
      </c>
      <c r="C23235" s="33">
        <v>208114</v>
      </c>
      <c r="D23235" s="33" t="s">
        <v>225</v>
      </c>
      <c r="E23235" t="str">
        <f t="shared" ref="E23235:E23298" si="367">_xlfn.XLOOKUP(C23235,$H$16:$H$21,$G$16:$G$21,,1)</f>
        <v>&gt;$200K</v>
      </c>
    </row>
    <row r="23236" spans="1:5" x14ac:dyDescent="0.3">
      <c r="A23236" s="33" t="s">
        <v>2</v>
      </c>
      <c r="B23236" s="33" t="s">
        <v>53</v>
      </c>
      <c r="C23236" s="33">
        <v>95000</v>
      </c>
      <c r="D23236" s="33" t="s">
        <v>1126</v>
      </c>
      <c r="E23236" t="str">
        <f t="shared" si="367"/>
        <v>$75K-$100K</v>
      </c>
    </row>
    <row r="23237" spans="1:5" x14ac:dyDescent="0.3">
      <c r="A23237" s="33" t="s">
        <v>128</v>
      </c>
      <c r="B23237" s="33" t="s">
        <v>54</v>
      </c>
      <c r="C23237" s="33">
        <v>191000</v>
      </c>
      <c r="D23237" s="33" t="s">
        <v>1784</v>
      </c>
      <c r="E23237" t="str">
        <f t="shared" si="367"/>
        <v>$125K-$200K</v>
      </c>
    </row>
    <row r="23238" spans="1:5" x14ac:dyDescent="0.3">
      <c r="A23238" s="33" t="s">
        <v>2</v>
      </c>
      <c r="B23238" s="33" t="s">
        <v>53</v>
      </c>
      <c r="C23238" s="33">
        <v>50000</v>
      </c>
      <c r="D23238" s="33" t="s">
        <v>476</v>
      </c>
      <c r="E23238" t="str">
        <f t="shared" si="367"/>
        <v>&lt;$75K</v>
      </c>
    </row>
    <row r="23239" spans="1:5" x14ac:dyDescent="0.3">
      <c r="A23239" s="33" t="s">
        <v>4</v>
      </c>
      <c r="B23239" s="33" t="s">
        <v>202</v>
      </c>
      <c r="C23239" s="33"/>
      <c r="D23239" s="33" t="s">
        <v>366</v>
      </c>
      <c r="E23239" t="str">
        <f t="shared" si="367"/>
        <v>No Data</v>
      </c>
    </row>
    <row r="23240" spans="1:5" x14ac:dyDescent="0.3">
      <c r="A23240" s="33" t="s">
        <v>0</v>
      </c>
      <c r="B23240" s="33" t="s">
        <v>53</v>
      </c>
      <c r="C23240" s="33">
        <v>141558.5</v>
      </c>
      <c r="D23240" s="33" t="s">
        <v>3420</v>
      </c>
      <c r="E23240" t="str">
        <f t="shared" si="367"/>
        <v>$125K-$200K</v>
      </c>
    </row>
    <row r="23241" spans="1:5" x14ac:dyDescent="0.3">
      <c r="A23241" s="33" t="s">
        <v>2</v>
      </c>
      <c r="B23241" s="33" t="s">
        <v>53</v>
      </c>
      <c r="C23241" s="33"/>
      <c r="D23241" s="33" t="s">
        <v>559</v>
      </c>
      <c r="E23241" t="str">
        <f t="shared" si="367"/>
        <v>No Data</v>
      </c>
    </row>
    <row r="23242" spans="1:5" x14ac:dyDescent="0.3">
      <c r="A23242" s="33" t="s">
        <v>125</v>
      </c>
      <c r="B23242" s="33" t="s">
        <v>53</v>
      </c>
      <c r="C23242" s="33">
        <v>175000</v>
      </c>
      <c r="D23242" s="33" t="s">
        <v>680</v>
      </c>
      <c r="E23242" t="str">
        <f t="shared" si="367"/>
        <v>$125K-$200K</v>
      </c>
    </row>
    <row r="23243" spans="1:5" x14ac:dyDescent="0.3">
      <c r="A23243" s="33" t="s">
        <v>0</v>
      </c>
      <c r="B23243" s="33" t="s">
        <v>53</v>
      </c>
      <c r="C23243" s="33">
        <v>82879</v>
      </c>
      <c r="D23243" s="33" t="s">
        <v>3290</v>
      </c>
      <c r="E23243" t="str">
        <f t="shared" si="367"/>
        <v>$75K-$100K</v>
      </c>
    </row>
    <row r="23244" spans="1:5" x14ac:dyDescent="0.3">
      <c r="A23244" s="33" t="s">
        <v>2</v>
      </c>
      <c r="B23244" s="33" t="s">
        <v>53</v>
      </c>
      <c r="C23244" s="33">
        <v>65000</v>
      </c>
      <c r="D23244" s="33" t="s">
        <v>8013</v>
      </c>
      <c r="E23244" t="str">
        <f t="shared" si="367"/>
        <v>&lt;$75K</v>
      </c>
    </row>
    <row r="23245" spans="1:5" x14ac:dyDescent="0.3">
      <c r="A23245" s="33" t="s">
        <v>126</v>
      </c>
      <c r="B23245" s="33" t="s">
        <v>53</v>
      </c>
      <c r="C23245" s="33"/>
      <c r="D23245" s="33" t="s">
        <v>1253</v>
      </c>
      <c r="E23245" t="str">
        <f t="shared" si="367"/>
        <v>No Data</v>
      </c>
    </row>
    <row r="23246" spans="1:5" x14ac:dyDescent="0.3">
      <c r="A23246" s="33" t="s">
        <v>52</v>
      </c>
      <c r="B23246" s="33" t="s">
        <v>53</v>
      </c>
      <c r="C23246" s="33"/>
      <c r="D23246" s="33" t="s">
        <v>8014</v>
      </c>
      <c r="E23246" t="str">
        <f t="shared" si="367"/>
        <v>No Data</v>
      </c>
    </row>
    <row r="23247" spans="1:5" x14ac:dyDescent="0.3">
      <c r="A23247" s="33" t="s">
        <v>125</v>
      </c>
      <c r="B23247" s="33" t="s">
        <v>53</v>
      </c>
      <c r="C23247" s="33">
        <v>90000</v>
      </c>
      <c r="D23247" s="33" t="s">
        <v>8015</v>
      </c>
      <c r="E23247" t="str">
        <f t="shared" si="367"/>
        <v>$75K-$100K</v>
      </c>
    </row>
    <row r="23248" spans="1:5" x14ac:dyDescent="0.3">
      <c r="A23248" s="33" t="s">
        <v>0</v>
      </c>
      <c r="B23248" s="33" t="s">
        <v>53</v>
      </c>
      <c r="C23248" s="33">
        <v>124500</v>
      </c>
      <c r="D23248" s="33" t="s">
        <v>3835</v>
      </c>
      <c r="E23248" t="str">
        <f t="shared" si="367"/>
        <v>$100K-$125K</v>
      </c>
    </row>
    <row r="23249" spans="1:5" x14ac:dyDescent="0.3">
      <c r="A23249" s="33" t="s">
        <v>129</v>
      </c>
      <c r="B23249" s="33" t="s">
        <v>53</v>
      </c>
      <c r="C23249" s="33">
        <v>99150</v>
      </c>
      <c r="D23249" s="33" t="s">
        <v>5988</v>
      </c>
      <c r="E23249" t="str">
        <f t="shared" si="367"/>
        <v>$75K-$100K</v>
      </c>
    </row>
    <row r="23250" spans="1:5" x14ac:dyDescent="0.3">
      <c r="A23250" s="33" t="s">
        <v>2</v>
      </c>
      <c r="B23250" s="33" t="s">
        <v>53</v>
      </c>
      <c r="C23250" s="33"/>
      <c r="D23250" s="33" t="s">
        <v>559</v>
      </c>
      <c r="E23250" t="str">
        <f t="shared" si="367"/>
        <v>No Data</v>
      </c>
    </row>
    <row r="23251" spans="1:5" x14ac:dyDescent="0.3">
      <c r="A23251" s="33" t="s">
        <v>0</v>
      </c>
      <c r="B23251" s="33" t="s">
        <v>53</v>
      </c>
      <c r="C23251" s="33">
        <v>200000</v>
      </c>
      <c r="D23251" s="33" t="s">
        <v>8016</v>
      </c>
      <c r="E23251" t="str">
        <f t="shared" si="367"/>
        <v>$125K-$200K</v>
      </c>
    </row>
    <row r="23252" spans="1:5" x14ac:dyDescent="0.3">
      <c r="A23252" s="33" t="s">
        <v>2</v>
      </c>
      <c r="B23252" s="33" t="s">
        <v>53</v>
      </c>
      <c r="C23252" s="33">
        <v>92058</v>
      </c>
      <c r="D23252" s="33" t="s">
        <v>8017</v>
      </c>
      <c r="E23252" t="str">
        <f t="shared" si="367"/>
        <v>$75K-$100K</v>
      </c>
    </row>
    <row r="23253" spans="1:5" x14ac:dyDescent="0.3">
      <c r="A23253" s="33" t="s">
        <v>2</v>
      </c>
      <c r="B23253" s="33" t="s">
        <v>53</v>
      </c>
      <c r="C23253" s="33"/>
      <c r="D23253" s="33" t="s">
        <v>4123</v>
      </c>
      <c r="E23253" t="str">
        <f t="shared" si="367"/>
        <v>No Data</v>
      </c>
    </row>
    <row r="23254" spans="1:5" x14ac:dyDescent="0.3">
      <c r="A23254" s="33" t="s">
        <v>0</v>
      </c>
      <c r="B23254" s="33" t="s">
        <v>53</v>
      </c>
      <c r="C23254" s="33">
        <v>152500</v>
      </c>
      <c r="D23254" s="33" t="s">
        <v>937</v>
      </c>
      <c r="E23254" t="str">
        <f t="shared" si="367"/>
        <v>$125K-$200K</v>
      </c>
    </row>
    <row r="23255" spans="1:5" x14ac:dyDescent="0.3">
      <c r="A23255" s="33" t="s">
        <v>2</v>
      </c>
      <c r="B23255" s="33" t="s">
        <v>53</v>
      </c>
      <c r="C23255" s="33">
        <v>148238.5</v>
      </c>
      <c r="D23255" s="33" t="s">
        <v>1541</v>
      </c>
      <c r="E23255" t="str">
        <f t="shared" si="367"/>
        <v>$125K-$200K</v>
      </c>
    </row>
    <row r="23256" spans="1:5" x14ac:dyDescent="0.3">
      <c r="A23256" s="33" t="s">
        <v>2</v>
      </c>
      <c r="B23256" s="33" t="s">
        <v>53</v>
      </c>
      <c r="C23256" s="33">
        <v>75000</v>
      </c>
      <c r="D23256" s="33" t="s">
        <v>351</v>
      </c>
      <c r="E23256" t="str">
        <f t="shared" si="367"/>
        <v>&lt;$75K</v>
      </c>
    </row>
    <row r="23257" spans="1:5" x14ac:dyDescent="0.3">
      <c r="A23257" s="33" t="s">
        <v>126</v>
      </c>
      <c r="B23257" s="33" t="s">
        <v>69</v>
      </c>
      <c r="C23257" s="33">
        <v>72900</v>
      </c>
      <c r="D23257" s="33" t="s">
        <v>8018</v>
      </c>
      <c r="E23257" t="str">
        <f t="shared" si="367"/>
        <v>&lt;$75K</v>
      </c>
    </row>
    <row r="23258" spans="1:5" x14ac:dyDescent="0.3">
      <c r="A23258" s="33" t="s">
        <v>128</v>
      </c>
      <c r="B23258" s="33" t="s">
        <v>53</v>
      </c>
      <c r="C23258" s="33">
        <v>168500</v>
      </c>
      <c r="D23258" s="33" t="s">
        <v>6902</v>
      </c>
      <c r="E23258" t="str">
        <f t="shared" si="367"/>
        <v>$125K-$200K</v>
      </c>
    </row>
    <row r="23259" spans="1:5" x14ac:dyDescent="0.3">
      <c r="A23259" s="33" t="s">
        <v>125</v>
      </c>
      <c r="B23259" s="33" t="s">
        <v>53</v>
      </c>
      <c r="C23259" s="33">
        <v>105000</v>
      </c>
      <c r="D23259" s="33" t="s">
        <v>1387</v>
      </c>
      <c r="E23259" t="str">
        <f t="shared" si="367"/>
        <v>$100K-$125K</v>
      </c>
    </row>
    <row r="23260" spans="1:5" x14ac:dyDescent="0.3">
      <c r="A23260" s="33" t="s">
        <v>0</v>
      </c>
      <c r="B23260" s="33" t="s">
        <v>70</v>
      </c>
      <c r="C23260" s="33">
        <v>89100</v>
      </c>
      <c r="D23260" s="33" t="s">
        <v>211</v>
      </c>
      <c r="E23260" t="str">
        <f t="shared" si="367"/>
        <v>$75K-$100K</v>
      </c>
    </row>
    <row r="23261" spans="1:5" x14ac:dyDescent="0.3">
      <c r="A23261" s="33" t="s">
        <v>0</v>
      </c>
      <c r="B23261" s="33" t="s">
        <v>53</v>
      </c>
      <c r="C23261" s="33">
        <v>132368</v>
      </c>
      <c r="D23261" s="33" t="s">
        <v>5376</v>
      </c>
      <c r="E23261" t="str">
        <f t="shared" si="367"/>
        <v>$125K-$200K</v>
      </c>
    </row>
    <row r="23262" spans="1:5" x14ac:dyDescent="0.3">
      <c r="A23262" s="33" t="s">
        <v>1</v>
      </c>
      <c r="B23262" s="33" t="s">
        <v>64</v>
      </c>
      <c r="C23262" s="33">
        <v>79200</v>
      </c>
      <c r="D23262" s="33" t="s">
        <v>2707</v>
      </c>
      <c r="E23262" t="str">
        <f t="shared" si="367"/>
        <v>$75K-$100K</v>
      </c>
    </row>
    <row r="23263" spans="1:5" x14ac:dyDescent="0.3">
      <c r="A23263" s="33" t="s">
        <v>2</v>
      </c>
      <c r="B23263" s="33" t="s">
        <v>53</v>
      </c>
      <c r="C23263" s="33"/>
      <c r="D23263" s="33" t="s">
        <v>230</v>
      </c>
      <c r="E23263" t="str">
        <f t="shared" si="367"/>
        <v>No Data</v>
      </c>
    </row>
    <row r="23264" spans="1:5" x14ac:dyDescent="0.3">
      <c r="A23264" s="33" t="s">
        <v>2</v>
      </c>
      <c r="B23264" s="33" t="s">
        <v>53</v>
      </c>
      <c r="C23264" s="33"/>
      <c r="D23264" s="33" t="s">
        <v>8019</v>
      </c>
      <c r="E23264" t="str">
        <f t="shared" si="367"/>
        <v>No Data</v>
      </c>
    </row>
    <row r="23265" spans="1:5" x14ac:dyDescent="0.3">
      <c r="A23265" s="33" t="s">
        <v>0</v>
      </c>
      <c r="B23265" s="33" t="s">
        <v>104</v>
      </c>
      <c r="C23265" s="33">
        <v>81000</v>
      </c>
      <c r="D23265" s="33" t="s">
        <v>6020</v>
      </c>
      <c r="E23265" t="str">
        <f t="shared" si="367"/>
        <v>$75K-$100K</v>
      </c>
    </row>
    <row r="23266" spans="1:5" x14ac:dyDescent="0.3">
      <c r="A23266" s="33" t="s">
        <v>2</v>
      </c>
      <c r="B23266" s="33" t="s">
        <v>53</v>
      </c>
      <c r="C23266" s="33"/>
      <c r="D23266" s="33" t="s">
        <v>8020</v>
      </c>
      <c r="E23266" t="str">
        <f t="shared" si="367"/>
        <v>No Data</v>
      </c>
    </row>
    <row r="23267" spans="1:5" x14ac:dyDescent="0.3">
      <c r="A23267" s="33" t="s">
        <v>2</v>
      </c>
      <c r="B23267" s="33" t="s">
        <v>53</v>
      </c>
      <c r="C23267" s="33">
        <v>66250</v>
      </c>
      <c r="D23267" s="33" t="s">
        <v>294</v>
      </c>
      <c r="E23267" t="str">
        <f t="shared" si="367"/>
        <v>&lt;$75K</v>
      </c>
    </row>
    <row r="23268" spans="1:5" x14ac:dyDescent="0.3">
      <c r="A23268" s="33" t="s">
        <v>0</v>
      </c>
      <c r="B23268" s="33" t="s">
        <v>80</v>
      </c>
      <c r="C23268" s="33">
        <v>170575</v>
      </c>
      <c r="D23268" s="33" t="s">
        <v>5877</v>
      </c>
      <c r="E23268" t="str">
        <f t="shared" si="367"/>
        <v>$125K-$200K</v>
      </c>
    </row>
    <row r="23269" spans="1:5" x14ac:dyDescent="0.3">
      <c r="A23269" s="33" t="s">
        <v>2</v>
      </c>
      <c r="B23269" s="33" t="s">
        <v>53</v>
      </c>
      <c r="C23269" s="33">
        <v>111500</v>
      </c>
      <c r="D23269" s="33" t="s">
        <v>8021</v>
      </c>
      <c r="E23269" t="str">
        <f t="shared" si="367"/>
        <v>$100K-$125K</v>
      </c>
    </row>
    <row r="23270" spans="1:5" x14ac:dyDescent="0.3">
      <c r="A23270" s="33" t="s">
        <v>0</v>
      </c>
      <c r="B23270" s="33" t="s">
        <v>53</v>
      </c>
      <c r="C23270" s="33"/>
      <c r="D23270" s="33" t="s">
        <v>349</v>
      </c>
      <c r="E23270" t="str">
        <f t="shared" si="367"/>
        <v>No Data</v>
      </c>
    </row>
    <row r="23271" spans="1:5" x14ac:dyDescent="0.3">
      <c r="A23271" s="33" t="s">
        <v>0</v>
      </c>
      <c r="B23271" s="33" t="s">
        <v>53</v>
      </c>
      <c r="C23271" s="33">
        <v>130750</v>
      </c>
      <c r="D23271" s="33" t="s">
        <v>8022</v>
      </c>
      <c r="E23271" t="str">
        <f t="shared" si="367"/>
        <v>$125K-$200K</v>
      </c>
    </row>
    <row r="23272" spans="1:5" x14ac:dyDescent="0.3">
      <c r="A23272" s="33" t="s">
        <v>52</v>
      </c>
      <c r="B23272" s="33" t="s">
        <v>53</v>
      </c>
      <c r="C23272" s="33">
        <v>91100</v>
      </c>
      <c r="D23272" s="33" t="s">
        <v>2994</v>
      </c>
      <c r="E23272" t="str">
        <f t="shared" si="367"/>
        <v>$75K-$100K</v>
      </c>
    </row>
    <row r="23273" spans="1:5" x14ac:dyDescent="0.3">
      <c r="A23273" s="33" t="s">
        <v>0</v>
      </c>
      <c r="B23273" s="33" t="s">
        <v>53</v>
      </c>
      <c r="C23273" s="33">
        <v>224500</v>
      </c>
      <c r="D23273" s="33" t="s">
        <v>217</v>
      </c>
      <c r="E23273" t="str">
        <f t="shared" si="367"/>
        <v>&gt;$200K</v>
      </c>
    </row>
    <row r="23274" spans="1:5" x14ac:dyDescent="0.3">
      <c r="A23274" s="33" t="s">
        <v>2</v>
      </c>
      <c r="B23274" s="33" t="s">
        <v>53</v>
      </c>
      <c r="C23274" s="33"/>
      <c r="D23274" s="33" t="s">
        <v>4227</v>
      </c>
      <c r="E23274" t="str">
        <f t="shared" si="367"/>
        <v>No Data</v>
      </c>
    </row>
    <row r="23275" spans="1:5" x14ac:dyDescent="0.3">
      <c r="A23275" s="33" t="s">
        <v>2</v>
      </c>
      <c r="B23275" s="33" t="s">
        <v>53</v>
      </c>
      <c r="C23275" s="33">
        <v>80000</v>
      </c>
      <c r="D23275" s="33" t="s">
        <v>3085</v>
      </c>
      <c r="E23275" t="str">
        <f t="shared" si="367"/>
        <v>$75K-$100K</v>
      </c>
    </row>
    <row r="23276" spans="1:5" x14ac:dyDescent="0.3">
      <c r="A23276" s="33" t="s">
        <v>0</v>
      </c>
      <c r="B23276" s="33" t="s">
        <v>53</v>
      </c>
      <c r="C23276" s="33"/>
      <c r="D23276" s="33" t="s">
        <v>8023</v>
      </c>
      <c r="E23276" t="str">
        <f t="shared" si="367"/>
        <v>No Data</v>
      </c>
    </row>
    <row r="23277" spans="1:5" x14ac:dyDescent="0.3">
      <c r="A23277" s="33" t="s">
        <v>129</v>
      </c>
      <c r="B23277" s="33" t="s">
        <v>70</v>
      </c>
      <c r="C23277" s="33">
        <v>89100</v>
      </c>
      <c r="D23277" s="33" t="s">
        <v>211</v>
      </c>
      <c r="E23277" t="str">
        <f t="shared" si="367"/>
        <v>$75K-$100K</v>
      </c>
    </row>
    <row r="23278" spans="1:5" x14ac:dyDescent="0.3">
      <c r="A23278" s="33" t="s">
        <v>4</v>
      </c>
      <c r="B23278" s="33" t="s">
        <v>104</v>
      </c>
      <c r="C23278" s="33">
        <v>133500</v>
      </c>
      <c r="D23278" s="33" t="s">
        <v>5858</v>
      </c>
      <c r="E23278" t="str">
        <f t="shared" si="367"/>
        <v>$125K-$200K</v>
      </c>
    </row>
    <row r="23279" spans="1:5" x14ac:dyDescent="0.3">
      <c r="A23279" s="33" t="s">
        <v>128</v>
      </c>
      <c r="B23279" s="33" t="s">
        <v>53</v>
      </c>
      <c r="C23279" s="33">
        <v>120000</v>
      </c>
      <c r="D23279" s="33" t="s">
        <v>8024</v>
      </c>
      <c r="E23279" t="str">
        <f t="shared" si="367"/>
        <v>$100K-$125K</v>
      </c>
    </row>
    <row r="23280" spans="1:5" x14ac:dyDescent="0.3">
      <c r="A23280" s="33" t="s">
        <v>0</v>
      </c>
      <c r="B23280" s="33" t="s">
        <v>53</v>
      </c>
      <c r="C23280" s="33">
        <v>180000</v>
      </c>
      <c r="D23280" s="33" t="s">
        <v>238</v>
      </c>
      <c r="E23280" t="str">
        <f t="shared" si="367"/>
        <v>$125K-$200K</v>
      </c>
    </row>
    <row r="23281" spans="1:5" x14ac:dyDescent="0.3">
      <c r="A23281" s="33" t="s">
        <v>2</v>
      </c>
      <c r="B23281" s="33" t="s">
        <v>53</v>
      </c>
      <c r="C23281" s="33">
        <v>124500</v>
      </c>
      <c r="D23281" s="33" t="s">
        <v>8025</v>
      </c>
      <c r="E23281" t="str">
        <f t="shared" si="367"/>
        <v>$100K-$125K</v>
      </c>
    </row>
    <row r="23282" spans="1:5" x14ac:dyDescent="0.3">
      <c r="A23282" s="33" t="s">
        <v>2</v>
      </c>
      <c r="B23282" s="33" t="s">
        <v>53</v>
      </c>
      <c r="C23282" s="33">
        <v>100000</v>
      </c>
      <c r="D23282" s="33" t="s">
        <v>3000</v>
      </c>
      <c r="E23282" t="str">
        <f t="shared" si="367"/>
        <v>$75K-$100K</v>
      </c>
    </row>
    <row r="23283" spans="1:5" x14ac:dyDescent="0.3">
      <c r="A23283" s="33" t="s">
        <v>126</v>
      </c>
      <c r="B23283" s="33" t="s">
        <v>53</v>
      </c>
      <c r="C23283" s="33">
        <v>120000</v>
      </c>
      <c r="D23283" s="33" t="s">
        <v>315</v>
      </c>
      <c r="E23283" t="str">
        <f t="shared" si="367"/>
        <v>$100K-$125K</v>
      </c>
    </row>
    <row r="23284" spans="1:5" x14ac:dyDescent="0.3">
      <c r="A23284" s="33" t="s">
        <v>4</v>
      </c>
      <c r="B23284" s="33" t="s">
        <v>53</v>
      </c>
      <c r="C23284" s="33">
        <v>105000</v>
      </c>
      <c r="D23284" s="33" t="s">
        <v>5885</v>
      </c>
      <c r="E23284" t="str">
        <f t="shared" si="367"/>
        <v>$100K-$125K</v>
      </c>
    </row>
    <row r="23285" spans="1:5" x14ac:dyDescent="0.3">
      <c r="A23285" s="33" t="s">
        <v>4</v>
      </c>
      <c r="B23285" s="33" t="s">
        <v>53</v>
      </c>
      <c r="C23285" s="33">
        <v>124179</v>
      </c>
      <c r="D23285" s="33" t="s">
        <v>8026</v>
      </c>
      <c r="E23285" t="str">
        <f t="shared" si="367"/>
        <v>$100K-$125K</v>
      </c>
    </row>
    <row r="23286" spans="1:5" x14ac:dyDescent="0.3">
      <c r="A23286" s="33" t="s">
        <v>0</v>
      </c>
      <c r="B23286" s="33" t="s">
        <v>53</v>
      </c>
      <c r="C23286" s="33"/>
      <c r="D23286" s="33" t="s">
        <v>258</v>
      </c>
      <c r="E23286" t="str">
        <f t="shared" si="367"/>
        <v>No Data</v>
      </c>
    </row>
    <row r="23287" spans="1:5" x14ac:dyDescent="0.3">
      <c r="A23287" s="33" t="s">
        <v>2</v>
      </c>
      <c r="B23287" s="33" t="s">
        <v>53</v>
      </c>
      <c r="C23287" s="33"/>
      <c r="D23287" s="33" t="s">
        <v>2151</v>
      </c>
      <c r="E23287" t="str">
        <f t="shared" si="367"/>
        <v>No Data</v>
      </c>
    </row>
    <row r="23288" spans="1:5" x14ac:dyDescent="0.3">
      <c r="A23288" s="33" t="s">
        <v>0</v>
      </c>
      <c r="B23288" s="33" t="s">
        <v>53</v>
      </c>
      <c r="C23288" s="33">
        <v>177820</v>
      </c>
      <c r="D23288" s="33" t="s">
        <v>3452</v>
      </c>
      <c r="E23288" t="str">
        <f t="shared" si="367"/>
        <v>$125K-$200K</v>
      </c>
    </row>
    <row r="23289" spans="1:5" x14ac:dyDescent="0.3">
      <c r="A23289" s="33" t="s">
        <v>2</v>
      </c>
      <c r="B23289" s="33" t="s">
        <v>53</v>
      </c>
      <c r="C23289" s="33"/>
      <c r="D23289" s="33" t="s">
        <v>7114</v>
      </c>
      <c r="E23289" t="str">
        <f t="shared" si="367"/>
        <v>No Data</v>
      </c>
    </row>
    <row r="23290" spans="1:5" x14ac:dyDescent="0.3">
      <c r="A23290" s="33" t="s">
        <v>4</v>
      </c>
      <c r="B23290" s="33" t="s">
        <v>53</v>
      </c>
      <c r="C23290" s="33">
        <v>115000</v>
      </c>
      <c r="D23290" s="33" t="s">
        <v>8027</v>
      </c>
      <c r="E23290" t="str">
        <f t="shared" si="367"/>
        <v>$100K-$125K</v>
      </c>
    </row>
    <row r="23291" spans="1:5" x14ac:dyDescent="0.3">
      <c r="A23291" s="33" t="s">
        <v>129</v>
      </c>
      <c r="B23291" s="33" t="s">
        <v>53</v>
      </c>
      <c r="C23291" s="33">
        <v>50000</v>
      </c>
      <c r="D23291" s="33" t="s">
        <v>8028</v>
      </c>
      <c r="E23291" t="str">
        <f t="shared" si="367"/>
        <v>&lt;$75K</v>
      </c>
    </row>
    <row r="23292" spans="1:5" x14ac:dyDescent="0.3">
      <c r="A23292" s="33" t="s">
        <v>128</v>
      </c>
      <c r="B23292" s="33" t="s">
        <v>57</v>
      </c>
      <c r="C23292" s="33">
        <v>137500</v>
      </c>
      <c r="D23292" s="33" t="s">
        <v>2766</v>
      </c>
      <c r="E23292" t="str">
        <f t="shared" si="367"/>
        <v>$125K-$200K</v>
      </c>
    </row>
    <row r="23293" spans="1:5" x14ac:dyDescent="0.3">
      <c r="A23293" s="33" t="s">
        <v>0</v>
      </c>
      <c r="B23293" s="33" t="s">
        <v>53</v>
      </c>
      <c r="C23293" s="33">
        <v>92500</v>
      </c>
      <c r="D23293" s="33" t="s">
        <v>457</v>
      </c>
      <c r="E23293" t="str">
        <f t="shared" si="367"/>
        <v>$75K-$100K</v>
      </c>
    </row>
    <row r="23294" spans="1:5" x14ac:dyDescent="0.3">
      <c r="A23294" s="33" t="s">
        <v>128</v>
      </c>
      <c r="B23294" s="33" t="s">
        <v>53</v>
      </c>
      <c r="C23294" s="33">
        <v>150000</v>
      </c>
      <c r="D23294" s="33" t="s">
        <v>1434</v>
      </c>
      <c r="E23294" t="str">
        <f t="shared" si="367"/>
        <v>$125K-$200K</v>
      </c>
    </row>
    <row r="23295" spans="1:5" x14ac:dyDescent="0.3">
      <c r="A23295" s="33" t="s">
        <v>0</v>
      </c>
      <c r="B23295" s="33" t="s">
        <v>53</v>
      </c>
      <c r="C23295" s="33">
        <v>90000</v>
      </c>
      <c r="D23295" s="33" t="s">
        <v>908</v>
      </c>
      <c r="E23295" t="str">
        <f t="shared" si="367"/>
        <v>$75K-$100K</v>
      </c>
    </row>
    <row r="23296" spans="1:5" x14ac:dyDescent="0.3">
      <c r="A23296" s="33" t="s">
        <v>4</v>
      </c>
      <c r="B23296" s="33" t="s">
        <v>53</v>
      </c>
      <c r="C23296" s="33"/>
      <c r="D23296" s="33" t="s">
        <v>1653</v>
      </c>
      <c r="E23296" t="str">
        <f t="shared" si="367"/>
        <v>No Data</v>
      </c>
    </row>
    <row r="23297" spans="1:5" x14ac:dyDescent="0.3">
      <c r="A23297" s="33" t="s">
        <v>0</v>
      </c>
      <c r="B23297" s="33" t="s">
        <v>53</v>
      </c>
      <c r="C23297" s="33"/>
      <c r="D23297" s="33" t="s">
        <v>858</v>
      </c>
      <c r="E23297" t="str">
        <f t="shared" si="367"/>
        <v>No Data</v>
      </c>
    </row>
    <row r="23298" spans="1:5" x14ac:dyDescent="0.3">
      <c r="A23298" s="33" t="s">
        <v>0</v>
      </c>
      <c r="B23298" s="33" t="s">
        <v>53</v>
      </c>
      <c r="C23298" s="33"/>
      <c r="D23298" s="33" t="s">
        <v>299</v>
      </c>
      <c r="E23298" t="str">
        <f t="shared" si="367"/>
        <v>No Data</v>
      </c>
    </row>
    <row r="23299" spans="1:5" x14ac:dyDescent="0.3">
      <c r="A23299" s="33" t="s">
        <v>0</v>
      </c>
      <c r="B23299" s="33" t="s">
        <v>53</v>
      </c>
      <c r="C23299" s="33"/>
      <c r="D23299" s="33" t="s">
        <v>8029</v>
      </c>
      <c r="E23299" t="str">
        <f t="shared" ref="E23299:E23362" si="368">_xlfn.XLOOKUP(C23299,$H$16:$H$21,$G$16:$G$21,,1)</f>
        <v>No Data</v>
      </c>
    </row>
    <row r="23300" spans="1:5" x14ac:dyDescent="0.3">
      <c r="A23300" s="33" t="s">
        <v>0</v>
      </c>
      <c r="B23300" s="33" t="s">
        <v>53</v>
      </c>
      <c r="C23300" s="33">
        <v>107800</v>
      </c>
      <c r="D23300" s="33" t="s">
        <v>1136</v>
      </c>
      <c r="E23300" t="str">
        <f t="shared" si="368"/>
        <v>$100K-$125K</v>
      </c>
    </row>
    <row r="23301" spans="1:5" x14ac:dyDescent="0.3">
      <c r="A23301" s="33" t="s">
        <v>2</v>
      </c>
      <c r="B23301" s="33" t="s">
        <v>53</v>
      </c>
      <c r="C23301" s="33"/>
      <c r="D23301" s="33" t="s">
        <v>1779</v>
      </c>
      <c r="E23301" t="str">
        <f t="shared" si="368"/>
        <v>No Data</v>
      </c>
    </row>
    <row r="23302" spans="1:5" x14ac:dyDescent="0.3">
      <c r="A23302" s="33" t="s">
        <v>1</v>
      </c>
      <c r="B23302" s="33" t="s">
        <v>53</v>
      </c>
      <c r="C23302" s="33">
        <v>166000</v>
      </c>
      <c r="D23302" s="33" t="s">
        <v>651</v>
      </c>
      <c r="E23302" t="str">
        <f t="shared" si="368"/>
        <v>$125K-$200K</v>
      </c>
    </row>
    <row r="23303" spans="1:5" x14ac:dyDescent="0.3">
      <c r="A23303" s="33" t="s">
        <v>128</v>
      </c>
      <c r="B23303" s="33" t="s">
        <v>53</v>
      </c>
      <c r="C23303" s="33">
        <v>175000</v>
      </c>
      <c r="D23303" s="33" t="s">
        <v>230</v>
      </c>
      <c r="E23303" t="str">
        <f t="shared" si="368"/>
        <v>$125K-$200K</v>
      </c>
    </row>
    <row r="23304" spans="1:5" x14ac:dyDescent="0.3">
      <c r="A23304" s="33" t="s">
        <v>0</v>
      </c>
      <c r="B23304" s="33" t="s">
        <v>53</v>
      </c>
      <c r="C23304" s="33"/>
      <c r="D23304" s="33" t="s">
        <v>258</v>
      </c>
      <c r="E23304" t="str">
        <f t="shared" si="368"/>
        <v>No Data</v>
      </c>
    </row>
    <row r="23305" spans="1:5" x14ac:dyDescent="0.3">
      <c r="A23305" s="33" t="s">
        <v>0</v>
      </c>
      <c r="B23305" s="33" t="s">
        <v>53</v>
      </c>
      <c r="C23305" s="33">
        <v>164000</v>
      </c>
      <c r="D23305" s="33" t="s">
        <v>8030</v>
      </c>
      <c r="E23305" t="str">
        <f t="shared" si="368"/>
        <v>$125K-$200K</v>
      </c>
    </row>
    <row r="23306" spans="1:5" x14ac:dyDescent="0.3">
      <c r="A23306" s="33" t="s">
        <v>2</v>
      </c>
      <c r="B23306" s="33" t="s">
        <v>53</v>
      </c>
      <c r="C23306" s="33">
        <v>99500</v>
      </c>
      <c r="D23306" s="33" t="s">
        <v>520</v>
      </c>
      <c r="E23306" t="str">
        <f t="shared" si="368"/>
        <v>$75K-$100K</v>
      </c>
    </row>
    <row r="23307" spans="1:5" x14ac:dyDescent="0.3">
      <c r="A23307" s="33" t="s">
        <v>4</v>
      </c>
      <c r="B23307" s="33" t="s">
        <v>68</v>
      </c>
      <c r="C23307" s="33">
        <v>131580</v>
      </c>
      <c r="D23307" s="33" t="s">
        <v>5951</v>
      </c>
      <c r="E23307" t="str">
        <f t="shared" si="368"/>
        <v>$125K-$200K</v>
      </c>
    </row>
    <row r="23308" spans="1:5" x14ac:dyDescent="0.3">
      <c r="A23308" s="33" t="s">
        <v>129</v>
      </c>
      <c r="B23308" s="33" t="s">
        <v>53</v>
      </c>
      <c r="C23308" s="33">
        <v>267000</v>
      </c>
      <c r="D23308" s="33" t="s">
        <v>1818</v>
      </c>
      <c r="E23308" t="str">
        <f t="shared" si="368"/>
        <v>&gt;$200K</v>
      </c>
    </row>
    <row r="23309" spans="1:5" x14ac:dyDescent="0.3">
      <c r="A23309" s="33" t="s">
        <v>0</v>
      </c>
      <c r="B23309" s="33" t="s">
        <v>53</v>
      </c>
      <c r="C23309" s="33">
        <v>150000</v>
      </c>
      <c r="D23309" s="33" t="s">
        <v>1173</v>
      </c>
      <c r="E23309" t="str">
        <f t="shared" si="368"/>
        <v>$125K-$200K</v>
      </c>
    </row>
    <row r="23310" spans="1:5" x14ac:dyDescent="0.3">
      <c r="A23310" s="33" t="s">
        <v>2</v>
      </c>
      <c r="B23310" s="33" t="s">
        <v>53</v>
      </c>
      <c r="C23310" s="33">
        <v>65000</v>
      </c>
      <c r="D23310" s="33" t="s">
        <v>8031</v>
      </c>
      <c r="E23310" t="str">
        <f t="shared" si="368"/>
        <v>&lt;$75K</v>
      </c>
    </row>
    <row r="23311" spans="1:5" x14ac:dyDescent="0.3">
      <c r="A23311" s="33" t="s">
        <v>2</v>
      </c>
      <c r="B23311" s="33" t="s">
        <v>53</v>
      </c>
      <c r="C23311" s="33">
        <v>70000</v>
      </c>
      <c r="D23311" s="33" t="s">
        <v>268</v>
      </c>
      <c r="E23311" t="str">
        <f t="shared" si="368"/>
        <v>&lt;$75K</v>
      </c>
    </row>
    <row r="23312" spans="1:5" x14ac:dyDescent="0.3">
      <c r="A23312" s="33" t="s">
        <v>2</v>
      </c>
      <c r="B23312" s="33" t="s">
        <v>53</v>
      </c>
      <c r="C23312" s="33"/>
      <c r="D23312" s="33" t="s">
        <v>238</v>
      </c>
      <c r="E23312" t="str">
        <f t="shared" si="368"/>
        <v>No Data</v>
      </c>
    </row>
    <row r="23313" spans="1:5" x14ac:dyDescent="0.3">
      <c r="A23313" s="33" t="s">
        <v>126</v>
      </c>
      <c r="B23313" s="33" t="s">
        <v>73</v>
      </c>
      <c r="C23313" s="33">
        <v>147500</v>
      </c>
      <c r="D23313" s="33" t="s">
        <v>8032</v>
      </c>
      <c r="E23313" t="str">
        <f t="shared" si="368"/>
        <v>$125K-$200K</v>
      </c>
    </row>
    <row r="23314" spans="1:5" x14ac:dyDescent="0.3">
      <c r="A23314" s="33" t="s">
        <v>2</v>
      </c>
      <c r="B23314" s="33" t="s">
        <v>53</v>
      </c>
      <c r="C23314" s="33"/>
      <c r="D23314" s="33" t="s">
        <v>268</v>
      </c>
      <c r="E23314" t="str">
        <f t="shared" si="368"/>
        <v>No Data</v>
      </c>
    </row>
    <row r="23315" spans="1:5" x14ac:dyDescent="0.3">
      <c r="A23315" s="33" t="s">
        <v>2</v>
      </c>
      <c r="B23315" s="33" t="s">
        <v>53</v>
      </c>
      <c r="C23315" s="33">
        <v>50000</v>
      </c>
      <c r="D23315" s="33" t="s">
        <v>6932</v>
      </c>
      <c r="E23315" t="str">
        <f t="shared" si="368"/>
        <v>&lt;$75K</v>
      </c>
    </row>
    <row r="23316" spans="1:5" x14ac:dyDescent="0.3">
      <c r="A23316" s="33" t="s">
        <v>2</v>
      </c>
      <c r="B23316" s="33" t="s">
        <v>53</v>
      </c>
      <c r="C23316" s="33"/>
      <c r="D23316" s="33" t="s">
        <v>232</v>
      </c>
      <c r="E23316" t="str">
        <f t="shared" si="368"/>
        <v>No Data</v>
      </c>
    </row>
    <row r="23317" spans="1:5" x14ac:dyDescent="0.3">
      <c r="A23317" s="33" t="s">
        <v>0</v>
      </c>
      <c r="B23317" s="33" t="s">
        <v>53</v>
      </c>
      <c r="C23317" s="33"/>
      <c r="D23317" s="33" t="s">
        <v>249</v>
      </c>
      <c r="E23317" t="str">
        <f t="shared" si="368"/>
        <v>No Data</v>
      </c>
    </row>
    <row r="23318" spans="1:5" x14ac:dyDescent="0.3">
      <c r="A23318" s="33" t="s">
        <v>0</v>
      </c>
      <c r="B23318" s="33" t="s">
        <v>53</v>
      </c>
      <c r="C23318" s="33">
        <v>172000</v>
      </c>
      <c r="D23318" s="33" t="s">
        <v>364</v>
      </c>
      <c r="E23318" t="str">
        <f t="shared" si="368"/>
        <v>$125K-$200K</v>
      </c>
    </row>
    <row r="23319" spans="1:5" x14ac:dyDescent="0.3">
      <c r="A23319" s="33" t="s">
        <v>0</v>
      </c>
      <c r="B23319" s="33" t="s">
        <v>53</v>
      </c>
      <c r="C23319" s="33">
        <v>84000</v>
      </c>
      <c r="D23319" s="33" t="s">
        <v>2625</v>
      </c>
      <c r="E23319" t="str">
        <f t="shared" si="368"/>
        <v>$75K-$100K</v>
      </c>
    </row>
    <row r="23320" spans="1:5" x14ac:dyDescent="0.3">
      <c r="A23320" s="33" t="s">
        <v>128</v>
      </c>
      <c r="B23320" s="33" t="s">
        <v>53</v>
      </c>
      <c r="C23320" s="33">
        <v>115000</v>
      </c>
      <c r="D23320" s="33" t="s">
        <v>675</v>
      </c>
      <c r="E23320" t="str">
        <f t="shared" si="368"/>
        <v>$100K-$125K</v>
      </c>
    </row>
    <row r="23321" spans="1:5" x14ac:dyDescent="0.3">
      <c r="A23321" s="33" t="s">
        <v>0</v>
      </c>
      <c r="B23321" s="33" t="s">
        <v>53</v>
      </c>
      <c r="C23321" s="33">
        <v>114500</v>
      </c>
      <c r="D23321" s="33" t="s">
        <v>7979</v>
      </c>
      <c r="E23321" t="str">
        <f t="shared" si="368"/>
        <v>$100K-$125K</v>
      </c>
    </row>
    <row r="23322" spans="1:5" x14ac:dyDescent="0.3">
      <c r="A23322" s="33" t="s">
        <v>4</v>
      </c>
      <c r="B23322" s="33" t="s">
        <v>72</v>
      </c>
      <c r="C23322" s="33">
        <v>147500</v>
      </c>
      <c r="D23322" s="33" t="s">
        <v>3679</v>
      </c>
      <c r="E23322" t="str">
        <f t="shared" si="368"/>
        <v>$125K-$200K</v>
      </c>
    </row>
    <row r="23323" spans="1:5" x14ac:dyDescent="0.3">
      <c r="A23323" s="33" t="s">
        <v>0</v>
      </c>
      <c r="B23323" s="33" t="s">
        <v>53</v>
      </c>
      <c r="C23323" s="33">
        <v>126650</v>
      </c>
      <c r="D23323" s="33" t="s">
        <v>299</v>
      </c>
      <c r="E23323" t="str">
        <f t="shared" si="368"/>
        <v>$125K-$200K</v>
      </c>
    </row>
    <row r="23324" spans="1:5" x14ac:dyDescent="0.3">
      <c r="A23324" s="33" t="s">
        <v>128</v>
      </c>
      <c r="B23324" s="33" t="s">
        <v>53</v>
      </c>
      <c r="C23324" s="33">
        <v>140000</v>
      </c>
      <c r="D23324" s="33" t="s">
        <v>1789</v>
      </c>
      <c r="E23324" t="str">
        <f t="shared" si="368"/>
        <v>$125K-$200K</v>
      </c>
    </row>
    <row r="23325" spans="1:5" x14ac:dyDescent="0.3">
      <c r="A23325" s="33" t="s">
        <v>0</v>
      </c>
      <c r="B23325" s="33" t="s">
        <v>54</v>
      </c>
      <c r="C23325" s="33">
        <v>140000</v>
      </c>
      <c r="D23325" s="33" t="s">
        <v>1243</v>
      </c>
      <c r="E23325" t="str">
        <f t="shared" si="368"/>
        <v>$125K-$200K</v>
      </c>
    </row>
    <row r="23326" spans="1:5" x14ac:dyDescent="0.3">
      <c r="A23326" s="33" t="s">
        <v>2</v>
      </c>
      <c r="B23326" s="33" t="s">
        <v>53</v>
      </c>
      <c r="C23326" s="33"/>
      <c r="D23326" s="33" t="s">
        <v>8033</v>
      </c>
      <c r="E23326" t="str">
        <f t="shared" si="368"/>
        <v>No Data</v>
      </c>
    </row>
    <row r="23327" spans="1:5" x14ac:dyDescent="0.3">
      <c r="A23327" s="33" t="s">
        <v>0</v>
      </c>
      <c r="B23327" s="33" t="s">
        <v>80</v>
      </c>
      <c r="C23327" s="33">
        <v>157500</v>
      </c>
      <c r="D23327" s="33" t="s">
        <v>2709</v>
      </c>
      <c r="E23327" t="str">
        <f t="shared" si="368"/>
        <v>$125K-$200K</v>
      </c>
    </row>
    <row r="23328" spans="1:5" x14ac:dyDescent="0.3">
      <c r="A23328" s="33" t="s">
        <v>2</v>
      </c>
      <c r="B23328" s="33" t="s">
        <v>53</v>
      </c>
      <c r="C23328" s="33"/>
      <c r="D23328" s="33" t="s">
        <v>2957</v>
      </c>
      <c r="E23328" t="str">
        <f t="shared" si="368"/>
        <v>No Data</v>
      </c>
    </row>
    <row r="23329" spans="1:5" x14ac:dyDescent="0.3">
      <c r="A23329" s="33" t="s">
        <v>128</v>
      </c>
      <c r="B23329" s="33" t="s">
        <v>53</v>
      </c>
      <c r="C23329" s="33"/>
      <c r="D23329" s="33" t="s">
        <v>6157</v>
      </c>
      <c r="E23329" t="str">
        <f t="shared" si="368"/>
        <v>No Data</v>
      </c>
    </row>
    <row r="23330" spans="1:5" x14ac:dyDescent="0.3">
      <c r="A23330" s="33" t="s">
        <v>126</v>
      </c>
      <c r="B23330" s="33" t="s">
        <v>97</v>
      </c>
      <c r="C23330" s="33">
        <v>147500</v>
      </c>
      <c r="D23330" s="33" t="s">
        <v>2208</v>
      </c>
      <c r="E23330" t="str">
        <f t="shared" si="368"/>
        <v>$125K-$200K</v>
      </c>
    </row>
    <row r="23331" spans="1:5" x14ac:dyDescent="0.3">
      <c r="A23331" s="33" t="s">
        <v>0</v>
      </c>
      <c r="B23331" s="33" t="s">
        <v>93</v>
      </c>
      <c r="C23331" s="33">
        <v>212000</v>
      </c>
      <c r="D23331" s="33" t="s">
        <v>353</v>
      </c>
      <c r="E23331" t="str">
        <f t="shared" si="368"/>
        <v>&gt;$200K</v>
      </c>
    </row>
    <row r="23332" spans="1:5" x14ac:dyDescent="0.3">
      <c r="A23332" s="33" t="s">
        <v>4</v>
      </c>
      <c r="B23332" s="33" t="s">
        <v>53</v>
      </c>
      <c r="C23332" s="33">
        <v>150000</v>
      </c>
      <c r="D23332" s="33" t="s">
        <v>8034</v>
      </c>
      <c r="E23332" t="str">
        <f t="shared" si="368"/>
        <v>$125K-$200K</v>
      </c>
    </row>
    <row r="23333" spans="1:5" x14ac:dyDescent="0.3">
      <c r="A23333" s="33" t="s">
        <v>0</v>
      </c>
      <c r="B23333" s="33" t="s">
        <v>53</v>
      </c>
      <c r="C23333" s="33">
        <v>131550</v>
      </c>
      <c r="D23333" s="33" t="s">
        <v>541</v>
      </c>
      <c r="E23333" t="str">
        <f t="shared" si="368"/>
        <v>$125K-$200K</v>
      </c>
    </row>
    <row r="23334" spans="1:5" x14ac:dyDescent="0.3">
      <c r="A23334" s="33" t="s">
        <v>129</v>
      </c>
      <c r="B23334" s="33" t="s">
        <v>81</v>
      </c>
      <c r="C23334" s="33">
        <v>110000</v>
      </c>
      <c r="D23334" s="33" t="s">
        <v>8035</v>
      </c>
      <c r="E23334" t="str">
        <f t="shared" si="368"/>
        <v>$100K-$125K</v>
      </c>
    </row>
    <row r="23335" spans="1:5" x14ac:dyDescent="0.3">
      <c r="A23335" s="33" t="s">
        <v>4</v>
      </c>
      <c r="B23335" s="33" t="s">
        <v>53</v>
      </c>
      <c r="C23335" s="33">
        <v>145000</v>
      </c>
      <c r="D23335" s="33" t="s">
        <v>238</v>
      </c>
      <c r="E23335" t="str">
        <f t="shared" si="368"/>
        <v>$125K-$200K</v>
      </c>
    </row>
    <row r="23336" spans="1:5" x14ac:dyDescent="0.3">
      <c r="A23336" s="33" t="s">
        <v>0</v>
      </c>
      <c r="B23336" s="33" t="s">
        <v>53</v>
      </c>
      <c r="C23336" s="33"/>
      <c r="D23336" s="33" t="s">
        <v>232</v>
      </c>
      <c r="E23336" t="str">
        <f t="shared" si="368"/>
        <v>No Data</v>
      </c>
    </row>
    <row r="23337" spans="1:5" x14ac:dyDescent="0.3">
      <c r="A23337" s="33" t="s">
        <v>2</v>
      </c>
      <c r="B23337" s="33" t="s">
        <v>53</v>
      </c>
      <c r="C23337" s="33"/>
      <c r="D23337" s="33" t="s">
        <v>4048</v>
      </c>
      <c r="E23337" t="str">
        <f t="shared" si="368"/>
        <v>No Data</v>
      </c>
    </row>
    <row r="23338" spans="1:5" x14ac:dyDescent="0.3">
      <c r="A23338" s="33" t="s">
        <v>0</v>
      </c>
      <c r="B23338" s="33" t="s">
        <v>53</v>
      </c>
      <c r="C23338" s="33">
        <v>125000</v>
      </c>
      <c r="D23338" s="33" t="s">
        <v>1099</v>
      </c>
      <c r="E23338" t="str">
        <f t="shared" si="368"/>
        <v>$100K-$125K</v>
      </c>
    </row>
    <row r="23339" spans="1:5" x14ac:dyDescent="0.3">
      <c r="A23339" s="33" t="s">
        <v>128</v>
      </c>
      <c r="B23339" s="33" t="s">
        <v>53</v>
      </c>
      <c r="C23339" s="33">
        <v>90000</v>
      </c>
      <c r="D23339" s="33" t="s">
        <v>8036</v>
      </c>
      <c r="E23339" t="str">
        <f t="shared" si="368"/>
        <v>$75K-$100K</v>
      </c>
    </row>
    <row r="23340" spans="1:5" x14ac:dyDescent="0.3">
      <c r="A23340" s="33" t="s">
        <v>0</v>
      </c>
      <c r="B23340" s="33" t="s">
        <v>53</v>
      </c>
      <c r="C23340" s="33"/>
      <c r="D23340" s="33" t="s">
        <v>249</v>
      </c>
      <c r="E23340" t="str">
        <f t="shared" si="368"/>
        <v>No Data</v>
      </c>
    </row>
    <row r="23341" spans="1:5" x14ac:dyDescent="0.3">
      <c r="A23341" s="33" t="s">
        <v>1</v>
      </c>
      <c r="B23341" s="33" t="s">
        <v>95</v>
      </c>
      <c r="C23341" s="33">
        <v>166000</v>
      </c>
      <c r="D23341" s="33" t="s">
        <v>6144</v>
      </c>
      <c r="E23341" t="str">
        <f t="shared" si="368"/>
        <v>$125K-$200K</v>
      </c>
    </row>
    <row r="23342" spans="1:5" x14ac:dyDescent="0.3">
      <c r="A23342" s="33" t="s">
        <v>2</v>
      </c>
      <c r="B23342" s="33" t="s">
        <v>53</v>
      </c>
      <c r="C23342" s="33"/>
      <c r="D23342" s="33" t="s">
        <v>871</v>
      </c>
      <c r="E23342" t="str">
        <f t="shared" si="368"/>
        <v>No Data</v>
      </c>
    </row>
    <row r="23343" spans="1:5" x14ac:dyDescent="0.3">
      <c r="A23343" s="33" t="s">
        <v>2</v>
      </c>
      <c r="B23343" s="33" t="s">
        <v>53</v>
      </c>
      <c r="C23343" s="33">
        <v>50000</v>
      </c>
      <c r="D23343" s="33" t="s">
        <v>8037</v>
      </c>
      <c r="E23343" t="str">
        <f t="shared" si="368"/>
        <v>&lt;$75K</v>
      </c>
    </row>
    <row r="23344" spans="1:5" x14ac:dyDescent="0.3">
      <c r="A23344" s="33" t="s">
        <v>129</v>
      </c>
      <c r="B23344" s="33" t="s">
        <v>53</v>
      </c>
      <c r="C23344" s="33"/>
      <c r="D23344" s="33" t="s">
        <v>3861</v>
      </c>
      <c r="E23344" t="str">
        <f t="shared" si="368"/>
        <v>No Data</v>
      </c>
    </row>
    <row r="23345" spans="1:5" x14ac:dyDescent="0.3">
      <c r="A23345" s="33" t="s">
        <v>0</v>
      </c>
      <c r="B23345" s="33" t="s">
        <v>53</v>
      </c>
      <c r="C23345" s="33">
        <v>178000</v>
      </c>
      <c r="D23345" s="33" t="s">
        <v>596</v>
      </c>
      <c r="E23345" t="str">
        <f t="shared" si="368"/>
        <v>$125K-$200K</v>
      </c>
    </row>
    <row r="23346" spans="1:5" x14ac:dyDescent="0.3">
      <c r="A23346" s="33" t="s">
        <v>126</v>
      </c>
      <c r="B23346" s="33" t="s">
        <v>97</v>
      </c>
      <c r="C23346" s="33">
        <v>147500</v>
      </c>
      <c r="D23346" s="33" t="s">
        <v>756</v>
      </c>
      <c r="E23346" t="str">
        <f t="shared" si="368"/>
        <v>$125K-$200K</v>
      </c>
    </row>
    <row r="23347" spans="1:5" x14ac:dyDescent="0.3">
      <c r="A23347" s="33" t="s">
        <v>128</v>
      </c>
      <c r="B23347" s="33" t="s">
        <v>110</v>
      </c>
      <c r="C23347" s="33">
        <v>45000</v>
      </c>
      <c r="D23347" s="33" t="s">
        <v>8038</v>
      </c>
      <c r="E23347" t="str">
        <f t="shared" si="368"/>
        <v>&lt;$75K</v>
      </c>
    </row>
    <row r="23348" spans="1:5" x14ac:dyDescent="0.3">
      <c r="A23348" s="33" t="s">
        <v>128</v>
      </c>
      <c r="B23348" s="33" t="s">
        <v>53</v>
      </c>
      <c r="C23348" s="33">
        <v>99150</v>
      </c>
      <c r="D23348" s="33" t="s">
        <v>4524</v>
      </c>
      <c r="E23348" t="str">
        <f t="shared" si="368"/>
        <v>$75K-$100K</v>
      </c>
    </row>
    <row r="23349" spans="1:5" x14ac:dyDescent="0.3">
      <c r="A23349" s="33" t="s">
        <v>2</v>
      </c>
      <c r="B23349" s="33" t="s">
        <v>53</v>
      </c>
      <c r="C23349" s="33">
        <v>86000</v>
      </c>
      <c r="D23349" s="33" t="s">
        <v>6825</v>
      </c>
      <c r="E23349" t="str">
        <f t="shared" si="368"/>
        <v>$75K-$100K</v>
      </c>
    </row>
    <row r="23350" spans="1:5" x14ac:dyDescent="0.3">
      <c r="A23350" s="33" t="s">
        <v>2</v>
      </c>
      <c r="B23350" s="33" t="s">
        <v>53</v>
      </c>
      <c r="C23350" s="33"/>
      <c r="D23350" s="33" t="s">
        <v>1665</v>
      </c>
      <c r="E23350" t="str">
        <f t="shared" si="368"/>
        <v>No Data</v>
      </c>
    </row>
    <row r="23351" spans="1:5" x14ac:dyDescent="0.3">
      <c r="A23351" s="33" t="s">
        <v>0</v>
      </c>
      <c r="B23351" s="33" t="s">
        <v>92</v>
      </c>
      <c r="C23351" s="33">
        <v>121064</v>
      </c>
      <c r="D23351" s="33" t="s">
        <v>8039</v>
      </c>
      <c r="E23351" t="str">
        <f t="shared" si="368"/>
        <v>$100K-$125K</v>
      </c>
    </row>
    <row r="23352" spans="1:5" x14ac:dyDescent="0.3">
      <c r="A23352" s="33" t="s">
        <v>52</v>
      </c>
      <c r="B23352" s="33" t="s">
        <v>53</v>
      </c>
      <c r="C23352" s="33"/>
      <c r="D23352" s="33" t="s">
        <v>2601</v>
      </c>
      <c r="E23352" t="str">
        <f t="shared" si="368"/>
        <v>No Data</v>
      </c>
    </row>
    <row r="23353" spans="1:5" x14ac:dyDescent="0.3">
      <c r="A23353" s="33" t="s">
        <v>129</v>
      </c>
      <c r="B23353" s="33" t="s">
        <v>53</v>
      </c>
      <c r="C23353" s="33">
        <v>98496</v>
      </c>
      <c r="D23353" s="33" t="s">
        <v>8040</v>
      </c>
      <c r="E23353" t="str">
        <f t="shared" si="368"/>
        <v>$75K-$100K</v>
      </c>
    </row>
    <row r="23354" spans="1:5" x14ac:dyDescent="0.3">
      <c r="A23354" s="33" t="s">
        <v>52</v>
      </c>
      <c r="B23354" s="33" t="s">
        <v>53</v>
      </c>
      <c r="C23354" s="33"/>
      <c r="D23354" s="33" t="s">
        <v>8041</v>
      </c>
      <c r="E23354" t="str">
        <f t="shared" si="368"/>
        <v>No Data</v>
      </c>
    </row>
    <row r="23355" spans="1:5" x14ac:dyDescent="0.3">
      <c r="A23355" s="33" t="s">
        <v>0</v>
      </c>
      <c r="B23355" s="33" t="s">
        <v>54</v>
      </c>
      <c r="C23355" s="33"/>
      <c r="D23355" s="33" t="s">
        <v>258</v>
      </c>
      <c r="E23355" t="str">
        <f t="shared" si="368"/>
        <v>No Data</v>
      </c>
    </row>
    <row r="23356" spans="1:5" x14ac:dyDescent="0.3">
      <c r="A23356" s="33" t="s">
        <v>2</v>
      </c>
      <c r="B23356" s="33" t="s">
        <v>53</v>
      </c>
      <c r="C23356" s="33">
        <v>72500</v>
      </c>
      <c r="D23356" s="33" t="s">
        <v>449</v>
      </c>
      <c r="E23356" t="str">
        <f t="shared" si="368"/>
        <v>&lt;$75K</v>
      </c>
    </row>
    <row r="23357" spans="1:5" x14ac:dyDescent="0.3">
      <c r="A23357" s="33" t="s">
        <v>4</v>
      </c>
      <c r="B23357" s="33" t="s">
        <v>53</v>
      </c>
      <c r="C23357" s="33"/>
      <c r="D23357" s="33" t="s">
        <v>6213</v>
      </c>
      <c r="E23357" t="str">
        <f t="shared" si="368"/>
        <v>No Data</v>
      </c>
    </row>
    <row r="23358" spans="1:5" x14ac:dyDescent="0.3">
      <c r="A23358" s="33" t="s">
        <v>128</v>
      </c>
      <c r="B23358" s="33" t="s">
        <v>54</v>
      </c>
      <c r="C23358" s="33">
        <v>125000</v>
      </c>
      <c r="D23358" s="33" t="s">
        <v>499</v>
      </c>
      <c r="E23358" t="str">
        <f t="shared" si="368"/>
        <v>$100K-$125K</v>
      </c>
    </row>
    <row r="23359" spans="1:5" x14ac:dyDescent="0.3">
      <c r="A23359" s="33" t="s">
        <v>0</v>
      </c>
      <c r="B23359" s="33" t="s">
        <v>53</v>
      </c>
      <c r="C23359" s="33">
        <v>80000</v>
      </c>
      <c r="D23359" s="33" t="s">
        <v>8042</v>
      </c>
      <c r="E23359" t="str">
        <f t="shared" si="368"/>
        <v>$75K-$100K</v>
      </c>
    </row>
    <row r="23360" spans="1:5" x14ac:dyDescent="0.3">
      <c r="A23360" s="33" t="s">
        <v>0</v>
      </c>
      <c r="B23360" s="33" t="s">
        <v>53</v>
      </c>
      <c r="C23360" s="33">
        <v>166000</v>
      </c>
      <c r="D23360" s="33" t="s">
        <v>7982</v>
      </c>
      <c r="E23360" t="str">
        <f t="shared" si="368"/>
        <v>$125K-$200K</v>
      </c>
    </row>
    <row r="23361" spans="1:5" x14ac:dyDescent="0.3">
      <c r="A23361" s="33" t="s">
        <v>0</v>
      </c>
      <c r="B23361" s="33" t="s">
        <v>53</v>
      </c>
      <c r="C23361" s="33">
        <v>157500</v>
      </c>
      <c r="D23361" s="33" t="s">
        <v>5347</v>
      </c>
      <c r="E23361" t="str">
        <f t="shared" si="368"/>
        <v>$125K-$200K</v>
      </c>
    </row>
    <row r="23362" spans="1:5" x14ac:dyDescent="0.3">
      <c r="A23362" s="33" t="s">
        <v>0</v>
      </c>
      <c r="B23362" s="33" t="s">
        <v>53</v>
      </c>
      <c r="C23362" s="33">
        <v>90000</v>
      </c>
      <c r="D23362" s="33" t="s">
        <v>8043</v>
      </c>
      <c r="E23362" t="str">
        <f t="shared" si="368"/>
        <v>$75K-$100K</v>
      </c>
    </row>
    <row r="23363" spans="1:5" x14ac:dyDescent="0.3">
      <c r="A23363" s="33" t="s">
        <v>128</v>
      </c>
      <c r="B23363" s="33" t="s">
        <v>97</v>
      </c>
      <c r="C23363" s="33"/>
      <c r="D23363" s="33" t="s">
        <v>666</v>
      </c>
      <c r="E23363" t="str">
        <f t="shared" ref="E23363:E23426" si="369">_xlfn.XLOOKUP(C23363,$H$16:$H$21,$G$16:$G$21,,1)</f>
        <v>No Data</v>
      </c>
    </row>
    <row r="23364" spans="1:5" x14ac:dyDescent="0.3">
      <c r="A23364" s="33" t="s">
        <v>2</v>
      </c>
      <c r="B23364" s="33" t="s">
        <v>53</v>
      </c>
      <c r="C23364" s="33">
        <v>56312.7421875</v>
      </c>
      <c r="D23364" s="33" t="s">
        <v>472</v>
      </c>
      <c r="E23364" t="str">
        <f t="shared" si="369"/>
        <v>&lt;$75K</v>
      </c>
    </row>
    <row r="23365" spans="1:5" x14ac:dyDescent="0.3">
      <c r="A23365" s="33" t="s">
        <v>0</v>
      </c>
      <c r="B23365" s="33" t="s">
        <v>53</v>
      </c>
      <c r="C23365" s="33">
        <v>216000</v>
      </c>
      <c r="D23365" s="33" t="s">
        <v>245</v>
      </c>
      <c r="E23365" t="str">
        <f t="shared" si="369"/>
        <v>&gt;$200K</v>
      </c>
    </row>
    <row r="23366" spans="1:5" x14ac:dyDescent="0.3">
      <c r="A23366" s="33" t="s">
        <v>0</v>
      </c>
      <c r="B23366" s="33" t="s">
        <v>97</v>
      </c>
      <c r="C23366" s="33">
        <v>157500</v>
      </c>
      <c r="D23366" s="33" t="s">
        <v>294</v>
      </c>
      <c r="E23366" t="str">
        <f t="shared" si="369"/>
        <v>$125K-$200K</v>
      </c>
    </row>
    <row r="23367" spans="1:5" x14ac:dyDescent="0.3">
      <c r="A23367" s="33" t="s">
        <v>0</v>
      </c>
      <c r="B23367" s="33" t="s">
        <v>53</v>
      </c>
      <c r="C23367" s="33"/>
      <c r="D23367" s="33" t="s">
        <v>8044</v>
      </c>
      <c r="E23367" t="str">
        <f t="shared" si="369"/>
        <v>No Data</v>
      </c>
    </row>
    <row r="23368" spans="1:5" x14ac:dyDescent="0.3">
      <c r="A23368" s="33" t="s">
        <v>2</v>
      </c>
      <c r="B23368" s="33" t="s">
        <v>53</v>
      </c>
      <c r="C23368" s="33">
        <v>111500</v>
      </c>
      <c r="D23368" s="33" t="s">
        <v>596</v>
      </c>
      <c r="E23368" t="str">
        <f t="shared" si="369"/>
        <v>$100K-$125K</v>
      </c>
    </row>
    <row r="23369" spans="1:5" x14ac:dyDescent="0.3">
      <c r="A23369" s="33" t="s">
        <v>128</v>
      </c>
      <c r="B23369" s="33" t="s">
        <v>53</v>
      </c>
      <c r="C23369" s="33">
        <v>225000</v>
      </c>
      <c r="D23369" s="33" t="s">
        <v>1697</v>
      </c>
      <c r="E23369" t="str">
        <f t="shared" si="369"/>
        <v>&gt;$200K</v>
      </c>
    </row>
    <row r="23370" spans="1:5" x14ac:dyDescent="0.3">
      <c r="A23370" s="33" t="s">
        <v>0</v>
      </c>
      <c r="B23370" s="33" t="s">
        <v>53</v>
      </c>
      <c r="C23370" s="33"/>
      <c r="D23370" s="33" t="s">
        <v>8045</v>
      </c>
      <c r="E23370" t="str">
        <f t="shared" si="369"/>
        <v>No Data</v>
      </c>
    </row>
    <row r="23371" spans="1:5" x14ac:dyDescent="0.3">
      <c r="A23371" s="33" t="s">
        <v>2</v>
      </c>
      <c r="B23371" s="33" t="s">
        <v>54</v>
      </c>
      <c r="C23371" s="33">
        <v>108961</v>
      </c>
      <c r="D23371" s="33" t="s">
        <v>3129</v>
      </c>
      <c r="E23371" t="str">
        <f t="shared" si="369"/>
        <v>$100K-$125K</v>
      </c>
    </row>
    <row r="23372" spans="1:5" x14ac:dyDescent="0.3">
      <c r="A23372" s="33" t="s">
        <v>0</v>
      </c>
      <c r="B23372" s="33" t="s">
        <v>53</v>
      </c>
      <c r="C23372" s="33">
        <v>147956.96875</v>
      </c>
      <c r="D23372" s="33" t="s">
        <v>8046</v>
      </c>
      <c r="E23372" t="str">
        <f t="shared" si="369"/>
        <v>$125K-$200K</v>
      </c>
    </row>
    <row r="23373" spans="1:5" x14ac:dyDescent="0.3">
      <c r="A23373" s="33" t="s">
        <v>4</v>
      </c>
      <c r="B23373" s="33" t="s">
        <v>53</v>
      </c>
      <c r="C23373" s="33">
        <v>205000</v>
      </c>
      <c r="D23373" s="33" t="s">
        <v>238</v>
      </c>
      <c r="E23373" t="str">
        <f t="shared" si="369"/>
        <v>&gt;$200K</v>
      </c>
    </row>
    <row r="23374" spans="1:5" x14ac:dyDescent="0.3">
      <c r="A23374" s="33" t="s">
        <v>4</v>
      </c>
      <c r="B23374" s="33" t="s">
        <v>53</v>
      </c>
      <c r="C23374" s="33">
        <v>119550</v>
      </c>
      <c r="D23374" s="33" t="s">
        <v>299</v>
      </c>
      <c r="E23374" t="str">
        <f t="shared" si="369"/>
        <v>$100K-$125K</v>
      </c>
    </row>
    <row r="23375" spans="1:5" x14ac:dyDescent="0.3">
      <c r="A23375" s="33" t="s">
        <v>4</v>
      </c>
      <c r="B23375" s="33" t="s">
        <v>70</v>
      </c>
      <c r="C23375" s="33">
        <v>98283</v>
      </c>
      <c r="D23375" s="33" t="s">
        <v>294</v>
      </c>
      <c r="E23375" t="str">
        <f t="shared" si="369"/>
        <v>$75K-$100K</v>
      </c>
    </row>
    <row r="23376" spans="1:5" x14ac:dyDescent="0.3">
      <c r="A23376" s="33" t="s">
        <v>129</v>
      </c>
      <c r="B23376" s="33" t="s">
        <v>53</v>
      </c>
      <c r="C23376" s="33"/>
      <c r="D23376" s="33" t="s">
        <v>2326</v>
      </c>
      <c r="E23376" t="str">
        <f t="shared" si="369"/>
        <v>No Data</v>
      </c>
    </row>
    <row r="23377" spans="1:5" x14ac:dyDescent="0.3">
      <c r="A23377" s="33" t="s">
        <v>2</v>
      </c>
      <c r="B23377" s="33" t="s">
        <v>53</v>
      </c>
      <c r="C23377" s="33">
        <v>90000</v>
      </c>
      <c r="D23377" s="33" t="s">
        <v>8047</v>
      </c>
      <c r="E23377" t="str">
        <f t="shared" si="369"/>
        <v>$75K-$100K</v>
      </c>
    </row>
    <row r="23378" spans="1:5" x14ac:dyDescent="0.3">
      <c r="A23378" s="33" t="s">
        <v>0</v>
      </c>
      <c r="B23378" s="33" t="s">
        <v>83</v>
      </c>
      <c r="C23378" s="33">
        <v>109500</v>
      </c>
      <c r="D23378" s="33" t="s">
        <v>335</v>
      </c>
      <c r="E23378" t="str">
        <f t="shared" si="369"/>
        <v>$100K-$125K</v>
      </c>
    </row>
    <row r="23379" spans="1:5" x14ac:dyDescent="0.3">
      <c r="A23379" s="33" t="s">
        <v>2</v>
      </c>
      <c r="B23379" s="33" t="s">
        <v>53</v>
      </c>
      <c r="C23379" s="33">
        <v>75000</v>
      </c>
      <c r="D23379" s="33" t="s">
        <v>905</v>
      </c>
      <c r="E23379" t="str">
        <f t="shared" si="369"/>
        <v>&lt;$75K</v>
      </c>
    </row>
    <row r="23380" spans="1:5" x14ac:dyDescent="0.3">
      <c r="A23380" s="33" t="s">
        <v>2</v>
      </c>
      <c r="B23380" s="33" t="s">
        <v>53</v>
      </c>
      <c r="C23380" s="33">
        <v>128816</v>
      </c>
      <c r="D23380" s="33" t="s">
        <v>8048</v>
      </c>
      <c r="E23380" t="str">
        <f t="shared" si="369"/>
        <v>$125K-$200K</v>
      </c>
    </row>
    <row r="23381" spans="1:5" x14ac:dyDescent="0.3">
      <c r="A23381" s="33" t="s">
        <v>4</v>
      </c>
      <c r="B23381" s="33" t="s">
        <v>104</v>
      </c>
      <c r="C23381" s="33">
        <v>249000</v>
      </c>
      <c r="D23381" s="33" t="s">
        <v>1695</v>
      </c>
      <c r="E23381" t="str">
        <f t="shared" si="369"/>
        <v>&gt;$200K</v>
      </c>
    </row>
    <row r="23382" spans="1:5" x14ac:dyDescent="0.3">
      <c r="A23382" s="33" t="s">
        <v>1</v>
      </c>
      <c r="B23382" s="33" t="s">
        <v>53</v>
      </c>
      <c r="C23382" s="33">
        <v>198000</v>
      </c>
      <c r="D23382" s="33" t="s">
        <v>1172</v>
      </c>
      <c r="E23382" t="str">
        <f t="shared" si="369"/>
        <v>$125K-$200K</v>
      </c>
    </row>
    <row r="23383" spans="1:5" x14ac:dyDescent="0.3">
      <c r="A23383" s="33" t="s">
        <v>0</v>
      </c>
      <c r="B23383" s="33" t="s">
        <v>53</v>
      </c>
      <c r="C23383" s="33">
        <v>243000</v>
      </c>
      <c r="D23383" s="33" t="s">
        <v>2712</v>
      </c>
      <c r="E23383" t="str">
        <f t="shared" si="369"/>
        <v>&gt;$200K</v>
      </c>
    </row>
    <row r="23384" spans="1:5" x14ac:dyDescent="0.3">
      <c r="A23384" s="33" t="s">
        <v>128</v>
      </c>
      <c r="B23384" s="33" t="s">
        <v>53</v>
      </c>
      <c r="C23384" s="33">
        <v>150000</v>
      </c>
      <c r="D23384" s="33" t="s">
        <v>2333</v>
      </c>
      <c r="E23384" t="str">
        <f t="shared" si="369"/>
        <v>$125K-$200K</v>
      </c>
    </row>
    <row r="23385" spans="1:5" x14ac:dyDescent="0.3">
      <c r="A23385" s="33" t="s">
        <v>0</v>
      </c>
      <c r="B23385" s="33" t="s">
        <v>53</v>
      </c>
      <c r="C23385" s="33">
        <v>103510</v>
      </c>
      <c r="D23385" s="33" t="s">
        <v>3350</v>
      </c>
      <c r="E23385" t="str">
        <f t="shared" si="369"/>
        <v>$100K-$125K</v>
      </c>
    </row>
    <row r="23386" spans="1:5" x14ac:dyDescent="0.3">
      <c r="A23386" s="33" t="s">
        <v>2</v>
      </c>
      <c r="B23386" s="33" t="s">
        <v>53</v>
      </c>
      <c r="C23386" s="33"/>
      <c r="D23386" s="33" t="s">
        <v>1120</v>
      </c>
      <c r="E23386" t="str">
        <f t="shared" si="369"/>
        <v>No Data</v>
      </c>
    </row>
    <row r="23387" spans="1:5" x14ac:dyDescent="0.3">
      <c r="A23387" s="33" t="s">
        <v>0</v>
      </c>
      <c r="B23387" s="33" t="s">
        <v>53</v>
      </c>
      <c r="C23387" s="33">
        <v>200000</v>
      </c>
      <c r="D23387" s="33" t="s">
        <v>431</v>
      </c>
      <c r="E23387" t="str">
        <f t="shared" si="369"/>
        <v>$125K-$200K</v>
      </c>
    </row>
    <row r="23388" spans="1:5" x14ac:dyDescent="0.3">
      <c r="A23388" s="33" t="s">
        <v>128</v>
      </c>
      <c r="B23388" s="33" t="s">
        <v>53</v>
      </c>
      <c r="C23388" s="33">
        <v>175000</v>
      </c>
      <c r="D23388" s="33" t="s">
        <v>6160</v>
      </c>
      <c r="E23388" t="str">
        <f t="shared" si="369"/>
        <v>$125K-$200K</v>
      </c>
    </row>
    <row r="23389" spans="1:5" x14ac:dyDescent="0.3">
      <c r="A23389" s="33" t="s">
        <v>126</v>
      </c>
      <c r="B23389" s="33" t="s">
        <v>53</v>
      </c>
      <c r="C23389" s="33">
        <v>150000</v>
      </c>
      <c r="D23389" s="33" t="s">
        <v>8049</v>
      </c>
      <c r="E23389" t="str">
        <f t="shared" si="369"/>
        <v>$125K-$200K</v>
      </c>
    </row>
    <row r="23390" spans="1:5" x14ac:dyDescent="0.3">
      <c r="A23390" s="33" t="s">
        <v>2</v>
      </c>
      <c r="B23390" s="33" t="s">
        <v>53</v>
      </c>
      <c r="C23390" s="33">
        <v>73782.5</v>
      </c>
      <c r="D23390" s="33" t="s">
        <v>8050</v>
      </c>
      <c r="E23390" t="str">
        <f t="shared" si="369"/>
        <v>&lt;$75K</v>
      </c>
    </row>
    <row r="23391" spans="1:5" x14ac:dyDescent="0.3">
      <c r="A23391" s="33" t="s">
        <v>2</v>
      </c>
      <c r="B23391" s="33" t="s">
        <v>53</v>
      </c>
      <c r="C23391" s="33"/>
      <c r="D23391" s="33" t="s">
        <v>1412</v>
      </c>
      <c r="E23391" t="str">
        <f t="shared" si="369"/>
        <v>No Data</v>
      </c>
    </row>
    <row r="23392" spans="1:5" x14ac:dyDescent="0.3">
      <c r="A23392" s="33" t="s">
        <v>2</v>
      </c>
      <c r="B23392" s="33" t="s">
        <v>53</v>
      </c>
      <c r="C23392" s="33">
        <v>97086.5</v>
      </c>
      <c r="D23392" s="33" t="s">
        <v>1037</v>
      </c>
      <c r="E23392" t="str">
        <f t="shared" si="369"/>
        <v>$75K-$100K</v>
      </c>
    </row>
    <row r="23393" spans="1:5" x14ac:dyDescent="0.3">
      <c r="A23393" s="33" t="s">
        <v>125</v>
      </c>
      <c r="B23393" s="33" t="s">
        <v>53</v>
      </c>
      <c r="C23393" s="33">
        <v>125000</v>
      </c>
      <c r="D23393" s="33" t="s">
        <v>510</v>
      </c>
      <c r="E23393" t="str">
        <f t="shared" si="369"/>
        <v>$100K-$125K</v>
      </c>
    </row>
    <row r="23394" spans="1:5" x14ac:dyDescent="0.3">
      <c r="A23394" s="33" t="s">
        <v>2</v>
      </c>
      <c r="B23394" s="33" t="s">
        <v>53</v>
      </c>
      <c r="C23394" s="33"/>
      <c r="D23394" s="33" t="s">
        <v>8051</v>
      </c>
      <c r="E23394" t="str">
        <f t="shared" si="369"/>
        <v>No Data</v>
      </c>
    </row>
    <row r="23395" spans="1:5" x14ac:dyDescent="0.3">
      <c r="A23395" s="33" t="s">
        <v>2</v>
      </c>
      <c r="B23395" s="33" t="s">
        <v>67</v>
      </c>
      <c r="C23395" s="33">
        <v>149653</v>
      </c>
      <c r="D23395" s="33" t="s">
        <v>1577</v>
      </c>
      <c r="E23395" t="str">
        <f t="shared" si="369"/>
        <v>$125K-$200K</v>
      </c>
    </row>
    <row r="23396" spans="1:5" x14ac:dyDescent="0.3">
      <c r="A23396" s="33" t="s">
        <v>2</v>
      </c>
      <c r="B23396" s="33" t="s">
        <v>53</v>
      </c>
      <c r="C23396" s="33">
        <v>88082.75</v>
      </c>
      <c r="D23396" s="33" t="s">
        <v>8052</v>
      </c>
      <c r="E23396" t="str">
        <f t="shared" si="369"/>
        <v>$75K-$100K</v>
      </c>
    </row>
    <row r="23397" spans="1:5" x14ac:dyDescent="0.3">
      <c r="A23397" s="33" t="s">
        <v>126</v>
      </c>
      <c r="B23397" s="33" t="s">
        <v>88</v>
      </c>
      <c r="C23397" s="33">
        <v>35000</v>
      </c>
      <c r="D23397" s="33" t="s">
        <v>8053</v>
      </c>
      <c r="E23397" t="str">
        <f t="shared" si="369"/>
        <v>&lt;$75K</v>
      </c>
    </row>
    <row r="23398" spans="1:5" x14ac:dyDescent="0.3">
      <c r="A23398" s="33" t="s">
        <v>4</v>
      </c>
      <c r="B23398" s="33" t="s">
        <v>53</v>
      </c>
      <c r="C23398" s="33"/>
      <c r="D23398" s="33" t="s">
        <v>506</v>
      </c>
      <c r="E23398" t="str">
        <f t="shared" si="369"/>
        <v>No Data</v>
      </c>
    </row>
    <row r="23399" spans="1:5" x14ac:dyDescent="0.3">
      <c r="A23399" s="33" t="s">
        <v>2</v>
      </c>
      <c r="B23399" s="33" t="s">
        <v>53</v>
      </c>
      <c r="C23399" s="33"/>
      <c r="D23399" s="33" t="s">
        <v>8054</v>
      </c>
      <c r="E23399" t="str">
        <f t="shared" si="369"/>
        <v>No Data</v>
      </c>
    </row>
    <row r="23400" spans="1:5" x14ac:dyDescent="0.3">
      <c r="A23400" s="33" t="s">
        <v>66</v>
      </c>
      <c r="B23400" s="33" t="s">
        <v>73</v>
      </c>
      <c r="C23400" s="33">
        <v>100000</v>
      </c>
      <c r="D23400" s="33" t="s">
        <v>8055</v>
      </c>
      <c r="E23400" t="str">
        <f t="shared" si="369"/>
        <v>$75K-$100K</v>
      </c>
    </row>
    <row r="23401" spans="1:5" x14ac:dyDescent="0.3">
      <c r="A23401" s="33" t="s">
        <v>128</v>
      </c>
      <c r="B23401" s="33" t="s">
        <v>53</v>
      </c>
      <c r="C23401" s="33">
        <v>182500</v>
      </c>
      <c r="D23401" s="33" t="s">
        <v>238</v>
      </c>
      <c r="E23401" t="str">
        <f t="shared" si="369"/>
        <v>$125K-$200K</v>
      </c>
    </row>
    <row r="23402" spans="1:5" x14ac:dyDescent="0.3">
      <c r="A23402" s="33" t="s">
        <v>128</v>
      </c>
      <c r="B23402" s="33" t="s">
        <v>53</v>
      </c>
      <c r="C23402" s="33"/>
      <c r="D23402" s="33" t="s">
        <v>8056</v>
      </c>
      <c r="E23402" t="str">
        <f t="shared" si="369"/>
        <v>No Data</v>
      </c>
    </row>
    <row r="23403" spans="1:5" x14ac:dyDescent="0.3">
      <c r="A23403" s="33" t="s">
        <v>2</v>
      </c>
      <c r="B23403" s="33" t="s">
        <v>53</v>
      </c>
      <c r="C23403" s="33">
        <v>54000</v>
      </c>
      <c r="D23403" s="33" t="s">
        <v>8057</v>
      </c>
      <c r="E23403" t="str">
        <f t="shared" si="369"/>
        <v>&lt;$75K</v>
      </c>
    </row>
    <row r="23404" spans="1:5" x14ac:dyDescent="0.3">
      <c r="A23404" s="33" t="s">
        <v>129</v>
      </c>
      <c r="B23404" s="33" t="s">
        <v>53</v>
      </c>
      <c r="C23404" s="33">
        <v>115000</v>
      </c>
      <c r="D23404" s="33" t="s">
        <v>8058</v>
      </c>
      <c r="E23404" t="str">
        <f t="shared" si="369"/>
        <v>$100K-$125K</v>
      </c>
    </row>
    <row r="23405" spans="1:5" x14ac:dyDescent="0.3">
      <c r="A23405" s="33" t="s">
        <v>52</v>
      </c>
      <c r="B23405" s="33" t="s">
        <v>53</v>
      </c>
      <c r="C23405" s="33"/>
      <c r="D23405" s="33" t="s">
        <v>8059</v>
      </c>
      <c r="E23405" t="str">
        <f t="shared" si="369"/>
        <v>No Data</v>
      </c>
    </row>
    <row r="23406" spans="1:5" x14ac:dyDescent="0.3">
      <c r="A23406" s="33" t="s">
        <v>2</v>
      </c>
      <c r="B23406" s="33" t="s">
        <v>53</v>
      </c>
      <c r="C23406" s="33">
        <v>121025</v>
      </c>
      <c r="D23406" s="33" t="s">
        <v>7107</v>
      </c>
      <c r="E23406" t="str">
        <f t="shared" si="369"/>
        <v>$100K-$125K</v>
      </c>
    </row>
    <row r="23407" spans="1:5" x14ac:dyDescent="0.3">
      <c r="A23407" s="33" t="s">
        <v>2</v>
      </c>
      <c r="B23407" s="33" t="s">
        <v>53</v>
      </c>
      <c r="C23407" s="33">
        <v>95000</v>
      </c>
      <c r="D23407" s="33" t="s">
        <v>265</v>
      </c>
      <c r="E23407" t="str">
        <f t="shared" si="369"/>
        <v>$75K-$100K</v>
      </c>
    </row>
    <row r="23408" spans="1:5" x14ac:dyDescent="0.3">
      <c r="A23408" s="33" t="s">
        <v>0</v>
      </c>
      <c r="B23408" s="33" t="s">
        <v>53</v>
      </c>
      <c r="C23408" s="33">
        <v>375000</v>
      </c>
      <c r="D23408" s="33" t="s">
        <v>1913</v>
      </c>
      <c r="E23408" t="str">
        <f t="shared" si="369"/>
        <v>&gt;$200K</v>
      </c>
    </row>
    <row r="23409" spans="1:5" x14ac:dyDescent="0.3">
      <c r="A23409" s="33" t="s">
        <v>52</v>
      </c>
      <c r="B23409" s="33" t="s">
        <v>53</v>
      </c>
      <c r="C23409" s="33"/>
      <c r="D23409" s="33" t="s">
        <v>8060</v>
      </c>
      <c r="E23409" t="str">
        <f t="shared" si="369"/>
        <v>No Data</v>
      </c>
    </row>
    <row r="23410" spans="1:5" x14ac:dyDescent="0.3">
      <c r="A23410" s="33" t="s">
        <v>0</v>
      </c>
      <c r="B23410" s="33" t="s">
        <v>53</v>
      </c>
      <c r="C23410" s="33">
        <v>90000</v>
      </c>
      <c r="D23410" s="33" t="s">
        <v>684</v>
      </c>
      <c r="E23410" t="str">
        <f t="shared" si="369"/>
        <v>$75K-$100K</v>
      </c>
    </row>
    <row r="23411" spans="1:5" x14ac:dyDescent="0.3">
      <c r="A23411" s="33" t="s">
        <v>128</v>
      </c>
      <c r="B23411" s="33" t="s">
        <v>53</v>
      </c>
      <c r="C23411" s="33">
        <v>150000</v>
      </c>
      <c r="D23411" s="33" t="s">
        <v>8061</v>
      </c>
      <c r="E23411" t="str">
        <f t="shared" si="369"/>
        <v>$125K-$200K</v>
      </c>
    </row>
    <row r="23412" spans="1:5" x14ac:dyDescent="0.3">
      <c r="A23412" s="33" t="s">
        <v>2</v>
      </c>
      <c r="B23412" s="33" t="s">
        <v>53</v>
      </c>
      <c r="C23412" s="33"/>
      <c r="D23412" s="33" t="s">
        <v>3628</v>
      </c>
      <c r="E23412" t="str">
        <f t="shared" si="369"/>
        <v>No Data</v>
      </c>
    </row>
    <row r="23413" spans="1:5" x14ac:dyDescent="0.3">
      <c r="A23413" s="33" t="s">
        <v>0</v>
      </c>
      <c r="B23413" s="33" t="s">
        <v>53</v>
      </c>
      <c r="C23413" s="33">
        <v>52500</v>
      </c>
      <c r="D23413" s="33" t="s">
        <v>8062</v>
      </c>
      <c r="E23413" t="str">
        <f t="shared" si="369"/>
        <v>&lt;$75K</v>
      </c>
    </row>
    <row r="23414" spans="1:5" x14ac:dyDescent="0.3">
      <c r="A23414" s="33" t="s">
        <v>128</v>
      </c>
      <c r="B23414" s="33" t="s">
        <v>53</v>
      </c>
      <c r="C23414" s="33"/>
      <c r="D23414" s="33" t="s">
        <v>252</v>
      </c>
      <c r="E23414" t="str">
        <f t="shared" si="369"/>
        <v>No Data</v>
      </c>
    </row>
    <row r="23415" spans="1:5" x14ac:dyDescent="0.3">
      <c r="A23415" s="33" t="s">
        <v>2</v>
      </c>
      <c r="B23415" s="33" t="s">
        <v>53</v>
      </c>
      <c r="C23415" s="33"/>
      <c r="D23415" s="33" t="s">
        <v>8063</v>
      </c>
      <c r="E23415" t="str">
        <f t="shared" si="369"/>
        <v>No Data</v>
      </c>
    </row>
    <row r="23416" spans="1:5" x14ac:dyDescent="0.3">
      <c r="A23416" s="33" t="s">
        <v>4</v>
      </c>
      <c r="B23416" s="33" t="s">
        <v>83</v>
      </c>
      <c r="C23416" s="33">
        <v>147500</v>
      </c>
      <c r="D23416" s="33" t="s">
        <v>932</v>
      </c>
      <c r="E23416" t="str">
        <f t="shared" si="369"/>
        <v>$125K-$200K</v>
      </c>
    </row>
    <row r="23417" spans="1:5" x14ac:dyDescent="0.3">
      <c r="A23417" s="33" t="s">
        <v>125</v>
      </c>
      <c r="B23417" s="33" t="s">
        <v>53</v>
      </c>
      <c r="C23417" s="33">
        <v>146380</v>
      </c>
      <c r="D23417" s="33" t="s">
        <v>3129</v>
      </c>
      <c r="E23417" t="str">
        <f t="shared" si="369"/>
        <v>$125K-$200K</v>
      </c>
    </row>
    <row r="23418" spans="1:5" x14ac:dyDescent="0.3">
      <c r="A23418" s="33" t="s">
        <v>4</v>
      </c>
      <c r="B23418" s="33" t="s">
        <v>53</v>
      </c>
      <c r="C23418" s="33">
        <v>140000</v>
      </c>
      <c r="D23418" s="33" t="s">
        <v>1320</v>
      </c>
      <c r="E23418" t="str">
        <f t="shared" si="369"/>
        <v>$125K-$200K</v>
      </c>
    </row>
    <row r="23419" spans="1:5" x14ac:dyDescent="0.3">
      <c r="A23419" s="33" t="s">
        <v>125</v>
      </c>
      <c r="B23419" s="33" t="s">
        <v>53</v>
      </c>
      <c r="C23419" s="33">
        <v>97735.5</v>
      </c>
      <c r="D23419" s="33" t="s">
        <v>8064</v>
      </c>
      <c r="E23419" t="str">
        <f t="shared" si="369"/>
        <v>$75K-$100K</v>
      </c>
    </row>
    <row r="23420" spans="1:5" x14ac:dyDescent="0.3">
      <c r="A23420" s="33" t="s">
        <v>0</v>
      </c>
      <c r="B23420" s="33" t="s">
        <v>53</v>
      </c>
      <c r="C23420" s="33">
        <v>200000</v>
      </c>
      <c r="D23420" s="33" t="s">
        <v>1370</v>
      </c>
      <c r="E23420" t="str">
        <f t="shared" si="369"/>
        <v>$125K-$200K</v>
      </c>
    </row>
    <row r="23421" spans="1:5" x14ac:dyDescent="0.3">
      <c r="A23421" s="33" t="s">
        <v>125</v>
      </c>
      <c r="B23421" s="33" t="s">
        <v>53</v>
      </c>
      <c r="C23421" s="33">
        <v>111175</v>
      </c>
      <c r="D23421" s="33" t="s">
        <v>8065</v>
      </c>
      <c r="E23421" t="str">
        <f t="shared" si="369"/>
        <v>$100K-$125K</v>
      </c>
    </row>
    <row r="23422" spans="1:5" x14ac:dyDescent="0.3">
      <c r="A23422" s="33" t="s">
        <v>4</v>
      </c>
      <c r="B23422" s="33" t="s">
        <v>88</v>
      </c>
      <c r="C23422" s="33">
        <v>79200</v>
      </c>
      <c r="D23422" s="33" t="s">
        <v>7911</v>
      </c>
      <c r="E23422" t="str">
        <f t="shared" si="369"/>
        <v>$75K-$100K</v>
      </c>
    </row>
    <row r="23423" spans="1:5" x14ac:dyDescent="0.3">
      <c r="A23423" s="33" t="s">
        <v>0</v>
      </c>
      <c r="B23423" s="33" t="s">
        <v>53</v>
      </c>
      <c r="C23423" s="33">
        <v>129188.796875</v>
      </c>
      <c r="D23423" s="33" t="s">
        <v>8066</v>
      </c>
      <c r="E23423" t="str">
        <f t="shared" si="369"/>
        <v>$125K-$200K</v>
      </c>
    </row>
    <row r="23424" spans="1:5" x14ac:dyDescent="0.3">
      <c r="A23424" s="33" t="s">
        <v>2</v>
      </c>
      <c r="B23424" s="33" t="s">
        <v>53</v>
      </c>
      <c r="C23424" s="33">
        <v>105000</v>
      </c>
      <c r="D23424" s="33" t="s">
        <v>2485</v>
      </c>
      <c r="E23424" t="str">
        <f t="shared" si="369"/>
        <v>$100K-$125K</v>
      </c>
    </row>
    <row r="23425" spans="1:5" x14ac:dyDescent="0.3">
      <c r="A23425" s="33" t="s">
        <v>2</v>
      </c>
      <c r="B23425" s="33" t="s">
        <v>53</v>
      </c>
      <c r="C23425" s="33"/>
      <c r="D23425" s="33" t="s">
        <v>998</v>
      </c>
      <c r="E23425" t="str">
        <f t="shared" si="369"/>
        <v>No Data</v>
      </c>
    </row>
    <row r="23426" spans="1:5" x14ac:dyDescent="0.3">
      <c r="A23426" s="33" t="s">
        <v>0</v>
      </c>
      <c r="B23426" s="33" t="s">
        <v>73</v>
      </c>
      <c r="C23426" s="33">
        <v>63000</v>
      </c>
      <c r="D23426" s="33" t="s">
        <v>8067</v>
      </c>
      <c r="E23426" t="str">
        <f t="shared" si="369"/>
        <v>&lt;$75K</v>
      </c>
    </row>
    <row r="23427" spans="1:5" x14ac:dyDescent="0.3">
      <c r="A23427" s="33" t="s">
        <v>2</v>
      </c>
      <c r="B23427" s="33" t="s">
        <v>53</v>
      </c>
      <c r="C23427" s="33"/>
      <c r="D23427" s="33" t="s">
        <v>8068</v>
      </c>
      <c r="E23427" t="str">
        <f t="shared" ref="E23427:E23490" si="370">_xlfn.XLOOKUP(C23427,$H$16:$H$21,$G$16:$G$21,,1)</f>
        <v>No Data</v>
      </c>
    </row>
    <row r="23428" spans="1:5" x14ac:dyDescent="0.3">
      <c r="A23428" s="33" t="s">
        <v>2</v>
      </c>
      <c r="B23428" s="33" t="s">
        <v>53</v>
      </c>
      <c r="C23428" s="33"/>
      <c r="D23428" s="33" t="s">
        <v>8069</v>
      </c>
      <c r="E23428" t="str">
        <f t="shared" si="370"/>
        <v>No Data</v>
      </c>
    </row>
    <row r="23429" spans="1:5" x14ac:dyDescent="0.3">
      <c r="A23429" s="33" t="s">
        <v>0</v>
      </c>
      <c r="B23429" s="33" t="s">
        <v>53</v>
      </c>
      <c r="C23429" s="33">
        <v>157500</v>
      </c>
      <c r="D23429" s="33" t="s">
        <v>228</v>
      </c>
      <c r="E23429" t="str">
        <f t="shared" si="370"/>
        <v>$125K-$200K</v>
      </c>
    </row>
    <row r="23430" spans="1:5" x14ac:dyDescent="0.3">
      <c r="A23430" s="33" t="s">
        <v>125</v>
      </c>
      <c r="B23430" s="33" t="s">
        <v>53</v>
      </c>
      <c r="C23430" s="33">
        <v>105600</v>
      </c>
      <c r="D23430" s="33" t="s">
        <v>476</v>
      </c>
      <c r="E23430" t="str">
        <f t="shared" si="370"/>
        <v>$100K-$125K</v>
      </c>
    </row>
    <row r="23431" spans="1:5" x14ac:dyDescent="0.3">
      <c r="A23431" s="33" t="s">
        <v>0</v>
      </c>
      <c r="B23431" s="33" t="s">
        <v>53</v>
      </c>
      <c r="C23431" s="33">
        <v>100000</v>
      </c>
      <c r="D23431" s="33" t="s">
        <v>7949</v>
      </c>
      <c r="E23431" t="str">
        <f t="shared" si="370"/>
        <v>$75K-$100K</v>
      </c>
    </row>
    <row r="23432" spans="1:5" x14ac:dyDescent="0.3">
      <c r="A23432" s="33" t="s">
        <v>128</v>
      </c>
      <c r="B23432" s="33" t="s">
        <v>93</v>
      </c>
      <c r="C23432" s="33">
        <v>157500</v>
      </c>
      <c r="D23432" s="33" t="s">
        <v>353</v>
      </c>
      <c r="E23432" t="str">
        <f t="shared" si="370"/>
        <v>$125K-$200K</v>
      </c>
    </row>
    <row r="23433" spans="1:5" x14ac:dyDescent="0.3">
      <c r="A23433" s="33" t="s">
        <v>4</v>
      </c>
      <c r="B23433" s="33" t="s">
        <v>88</v>
      </c>
      <c r="C23433" s="33">
        <v>147500</v>
      </c>
      <c r="D23433" s="33" t="s">
        <v>4116</v>
      </c>
      <c r="E23433" t="str">
        <f t="shared" si="370"/>
        <v>$125K-$200K</v>
      </c>
    </row>
    <row r="23434" spans="1:5" x14ac:dyDescent="0.3">
      <c r="A23434" s="33" t="s">
        <v>2</v>
      </c>
      <c r="B23434" s="33" t="s">
        <v>53</v>
      </c>
      <c r="C23434" s="33"/>
      <c r="D23434" s="33" t="s">
        <v>268</v>
      </c>
      <c r="E23434" t="str">
        <f t="shared" si="370"/>
        <v>No Data</v>
      </c>
    </row>
    <row r="23435" spans="1:5" x14ac:dyDescent="0.3">
      <c r="A23435" s="33" t="s">
        <v>0</v>
      </c>
      <c r="B23435" s="33" t="s">
        <v>53</v>
      </c>
      <c r="C23435" s="33">
        <v>61000</v>
      </c>
      <c r="D23435" s="33" t="s">
        <v>8070</v>
      </c>
      <c r="E23435" t="str">
        <f t="shared" si="370"/>
        <v>&lt;$75K</v>
      </c>
    </row>
    <row r="23436" spans="1:5" x14ac:dyDescent="0.3">
      <c r="A23436" s="33" t="s">
        <v>125</v>
      </c>
      <c r="B23436" s="33" t="s">
        <v>53</v>
      </c>
      <c r="C23436" s="33"/>
      <c r="D23436" s="33" t="s">
        <v>8071</v>
      </c>
      <c r="E23436" t="str">
        <f t="shared" si="370"/>
        <v>No Data</v>
      </c>
    </row>
    <row r="23437" spans="1:5" x14ac:dyDescent="0.3">
      <c r="A23437" s="33" t="s">
        <v>0</v>
      </c>
      <c r="B23437" s="33" t="s">
        <v>53</v>
      </c>
      <c r="C23437" s="33"/>
      <c r="D23437" s="33" t="s">
        <v>8072</v>
      </c>
      <c r="E23437" t="str">
        <f t="shared" si="370"/>
        <v>No Data</v>
      </c>
    </row>
    <row r="23438" spans="1:5" x14ac:dyDescent="0.3">
      <c r="A23438" s="33" t="s">
        <v>0</v>
      </c>
      <c r="B23438" s="33" t="s">
        <v>88</v>
      </c>
      <c r="C23438" s="33">
        <v>93600</v>
      </c>
      <c r="D23438" s="33" t="s">
        <v>673</v>
      </c>
      <c r="E23438" t="str">
        <f t="shared" si="370"/>
        <v>$75K-$100K</v>
      </c>
    </row>
    <row r="23439" spans="1:5" x14ac:dyDescent="0.3">
      <c r="A23439" s="33" t="s">
        <v>2</v>
      </c>
      <c r="B23439" s="33" t="s">
        <v>53</v>
      </c>
      <c r="C23439" s="33"/>
      <c r="D23439" s="33" t="s">
        <v>520</v>
      </c>
      <c r="E23439" t="str">
        <f t="shared" si="370"/>
        <v>No Data</v>
      </c>
    </row>
    <row r="23440" spans="1:5" x14ac:dyDescent="0.3">
      <c r="A23440" s="33" t="s">
        <v>128</v>
      </c>
      <c r="B23440" s="33" t="s">
        <v>53</v>
      </c>
      <c r="C23440" s="33">
        <v>327330</v>
      </c>
      <c r="D23440" s="33" t="s">
        <v>571</v>
      </c>
      <c r="E23440" t="str">
        <f t="shared" si="370"/>
        <v>&gt;$200K</v>
      </c>
    </row>
    <row r="23441" spans="1:5" x14ac:dyDescent="0.3">
      <c r="A23441" s="33" t="s">
        <v>0</v>
      </c>
      <c r="B23441" s="33" t="s">
        <v>53</v>
      </c>
      <c r="C23441" s="33"/>
      <c r="D23441" s="33" t="s">
        <v>1435</v>
      </c>
      <c r="E23441" t="str">
        <f t="shared" si="370"/>
        <v>No Data</v>
      </c>
    </row>
    <row r="23442" spans="1:5" x14ac:dyDescent="0.3">
      <c r="A23442" s="33" t="s">
        <v>128</v>
      </c>
      <c r="B23442" s="33" t="s">
        <v>53</v>
      </c>
      <c r="C23442" s="33">
        <v>198000</v>
      </c>
      <c r="D23442" s="33" t="s">
        <v>2976</v>
      </c>
      <c r="E23442" t="str">
        <f t="shared" si="370"/>
        <v>$125K-$200K</v>
      </c>
    </row>
    <row r="23443" spans="1:5" x14ac:dyDescent="0.3">
      <c r="A23443" s="33" t="s">
        <v>0</v>
      </c>
      <c r="B23443" s="33" t="s">
        <v>54</v>
      </c>
      <c r="C23443" s="33"/>
      <c r="D23443" s="33" t="s">
        <v>440</v>
      </c>
      <c r="E23443" t="str">
        <f t="shared" si="370"/>
        <v>No Data</v>
      </c>
    </row>
    <row r="23444" spans="1:5" x14ac:dyDescent="0.3">
      <c r="A23444" s="33" t="s">
        <v>0</v>
      </c>
      <c r="B23444" s="33" t="s">
        <v>53</v>
      </c>
      <c r="C23444" s="33">
        <v>140000</v>
      </c>
      <c r="D23444" s="33" t="s">
        <v>1395</v>
      </c>
      <c r="E23444" t="str">
        <f t="shared" si="370"/>
        <v>$125K-$200K</v>
      </c>
    </row>
    <row r="23445" spans="1:5" x14ac:dyDescent="0.3">
      <c r="A23445" s="33" t="s">
        <v>0</v>
      </c>
      <c r="B23445" s="33" t="s">
        <v>53</v>
      </c>
      <c r="C23445" s="33"/>
      <c r="D23445" s="33" t="s">
        <v>3019</v>
      </c>
      <c r="E23445" t="str">
        <f t="shared" si="370"/>
        <v>No Data</v>
      </c>
    </row>
    <row r="23446" spans="1:5" x14ac:dyDescent="0.3">
      <c r="A23446" s="33" t="s">
        <v>0</v>
      </c>
      <c r="B23446" s="33" t="s">
        <v>54</v>
      </c>
      <c r="C23446" s="33"/>
      <c r="D23446" s="33" t="s">
        <v>258</v>
      </c>
      <c r="E23446" t="str">
        <f t="shared" si="370"/>
        <v>No Data</v>
      </c>
    </row>
    <row r="23447" spans="1:5" x14ac:dyDescent="0.3">
      <c r="A23447" s="33" t="s">
        <v>0</v>
      </c>
      <c r="B23447" s="33" t="s">
        <v>88</v>
      </c>
      <c r="C23447" s="33">
        <v>79200</v>
      </c>
      <c r="D23447" s="33" t="s">
        <v>834</v>
      </c>
      <c r="E23447" t="str">
        <f t="shared" si="370"/>
        <v>$75K-$100K</v>
      </c>
    </row>
    <row r="23448" spans="1:5" x14ac:dyDescent="0.3">
      <c r="A23448" s="33" t="s">
        <v>0</v>
      </c>
      <c r="B23448" s="33" t="s">
        <v>53</v>
      </c>
      <c r="C23448" s="33"/>
      <c r="D23448" s="33" t="s">
        <v>258</v>
      </c>
      <c r="E23448" t="str">
        <f t="shared" si="370"/>
        <v>No Data</v>
      </c>
    </row>
    <row r="23449" spans="1:5" x14ac:dyDescent="0.3">
      <c r="A23449" s="33" t="s">
        <v>0</v>
      </c>
      <c r="B23449" s="33" t="s">
        <v>53</v>
      </c>
      <c r="C23449" s="33">
        <v>132368</v>
      </c>
      <c r="D23449" s="33" t="s">
        <v>2609</v>
      </c>
      <c r="E23449" t="str">
        <f t="shared" si="370"/>
        <v>$125K-$200K</v>
      </c>
    </row>
    <row r="23450" spans="1:5" x14ac:dyDescent="0.3">
      <c r="A23450" s="33" t="s">
        <v>0</v>
      </c>
      <c r="B23450" s="33" t="s">
        <v>53</v>
      </c>
      <c r="C23450" s="33">
        <v>234000</v>
      </c>
      <c r="D23450" s="33" t="s">
        <v>217</v>
      </c>
      <c r="E23450" t="str">
        <f t="shared" si="370"/>
        <v>&gt;$200K</v>
      </c>
    </row>
    <row r="23451" spans="1:5" x14ac:dyDescent="0.3">
      <c r="A23451" s="33" t="s">
        <v>0</v>
      </c>
      <c r="B23451" s="33" t="s">
        <v>53</v>
      </c>
      <c r="C23451" s="33">
        <v>112500</v>
      </c>
      <c r="D23451" s="33" t="s">
        <v>8073</v>
      </c>
      <c r="E23451" t="str">
        <f t="shared" si="370"/>
        <v>$100K-$125K</v>
      </c>
    </row>
    <row r="23452" spans="1:5" x14ac:dyDescent="0.3">
      <c r="A23452" s="33" t="s">
        <v>2</v>
      </c>
      <c r="B23452" s="33" t="s">
        <v>53</v>
      </c>
      <c r="C23452" s="33">
        <v>62500</v>
      </c>
      <c r="D23452" s="33" t="s">
        <v>5021</v>
      </c>
      <c r="E23452" t="str">
        <f t="shared" si="370"/>
        <v>&lt;$75K</v>
      </c>
    </row>
    <row r="23453" spans="1:5" x14ac:dyDescent="0.3">
      <c r="A23453" s="33" t="s">
        <v>4</v>
      </c>
      <c r="B23453" s="33" t="s">
        <v>53</v>
      </c>
      <c r="C23453" s="33">
        <v>212350.5</v>
      </c>
      <c r="D23453" s="33" t="s">
        <v>1505</v>
      </c>
      <c r="E23453" t="str">
        <f t="shared" si="370"/>
        <v>&gt;$200K</v>
      </c>
    </row>
    <row r="23454" spans="1:5" x14ac:dyDescent="0.3">
      <c r="A23454" s="33" t="s">
        <v>2</v>
      </c>
      <c r="B23454" s="33" t="s">
        <v>53</v>
      </c>
      <c r="C23454" s="33">
        <v>92550</v>
      </c>
      <c r="D23454" s="33" t="s">
        <v>334</v>
      </c>
      <c r="E23454" t="str">
        <f t="shared" si="370"/>
        <v>$75K-$100K</v>
      </c>
    </row>
    <row r="23455" spans="1:5" x14ac:dyDescent="0.3">
      <c r="A23455" s="33" t="s">
        <v>0</v>
      </c>
      <c r="B23455" s="33" t="s">
        <v>53</v>
      </c>
      <c r="C23455" s="33">
        <v>195000</v>
      </c>
      <c r="D23455" s="33" t="s">
        <v>499</v>
      </c>
      <c r="E23455" t="str">
        <f t="shared" si="370"/>
        <v>$125K-$200K</v>
      </c>
    </row>
    <row r="23456" spans="1:5" x14ac:dyDescent="0.3">
      <c r="A23456" s="33" t="s">
        <v>2</v>
      </c>
      <c r="B23456" s="33" t="s">
        <v>53</v>
      </c>
      <c r="C23456" s="33">
        <v>112500</v>
      </c>
      <c r="D23456" s="33" t="s">
        <v>8074</v>
      </c>
      <c r="E23456" t="str">
        <f t="shared" si="370"/>
        <v>$100K-$125K</v>
      </c>
    </row>
    <row r="23457" spans="1:5" x14ac:dyDescent="0.3">
      <c r="A23457" s="33" t="s">
        <v>2</v>
      </c>
      <c r="B23457" s="33" t="s">
        <v>53</v>
      </c>
      <c r="C23457" s="33"/>
      <c r="D23457" s="33" t="s">
        <v>232</v>
      </c>
      <c r="E23457" t="str">
        <f t="shared" si="370"/>
        <v>No Data</v>
      </c>
    </row>
    <row r="23458" spans="1:5" x14ac:dyDescent="0.3">
      <c r="A23458" s="33" t="s">
        <v>128</v>
      </c>
      <c r="B23458" s="33" t="s">
        <v>53</v>
      </c>
      <c r="C23458" s="33">
        <v>115000</v>
      </c>
      <c r="D23458" s="33" t="s">
        <v>1730</v>
      </c>
      <c r="E23458" t="str">
        <f t="shared" si="370"/>
        <v>$100K-$125K</v>
      </c>
    </row>
    <row r="23459" spans="1:5" x14ac:dyDescent="0.3">
      <c r="A23459" s="33" t="s">
        <v>0</v>
      </c>
      <c r="B23459" s="33" t="s">
        <v>72</v>
      </c>
      <c r="C23459" s="33">
        <v>70000</v>
      </c>
      <c r="D23459" s="33" t="s">
        <v>5394</v>
      </c>
      <c r="E23459" t="str">
        <f t="shared" si="370"/>
        <v>&lt;$75K</v>
      </c>
    </row>
    <row r="23460" spans="1:5" x14ac:dyDescent="0.3">
      <c r="A23460" s="33" t="s">
        <v>4</v>
      </c>
      <c r="B23460" s="33" t="s">
        <v>79</v>
      </c>
      <c r="C23460" s="33">
        <v>79200</v>
      </c>
      <c r="D23460" s="33" t="s">
        <v>1302</v>
      </c>
      <c r="E23460" t="str">
        <f t="shared" si="370"/>
        <v>$75K-$100K</v>
      </c>
    </row>
    <row r="23461" spans="1:5" x14ac:dyDescent="0.3">
      <c r="A23461" s="33" t="s">
        <v>0</v>
      </c>
      <c r="B23461" s="33" t="s">
        <v>53</v>
      </c>
      <c r="C23461" s="33"/>
      <c r="D23461" s="33" t="s">
        <v>879</v>
      </c>
      <c r="E23461" t="str">
        <f t="shared" si="370"/>
        <v>No Data</v>
      </c>
    </row>
    <row r="23462" spans="1:5" x14ac:dyDescent="0.3">
      <c r="A23462" s="33" t="s">
        <v>2</v>
      </c>
      <c r="B23462" s="33" t="s">
        <v>53</v>
      </c>
      <c r="C23462" s="33">
        <v>122500</v>
      </c>
      <c r="D23462" s="33" t="s">
        <v>2119</v>
      </c>
      <c r="E23462" t="str">
        <f t="shared" si="370"/>
        <v>$100K-$125K</v>
      </c>
    </row>
    <row r="23463" spans="1:5" x14ac:dyDescent="0.3">
      <c r="A23463" s="33" t="s">
        <v>2</v>
      </c>
      <c r="B23463" s="33" t="s">
        <v>53</v>
      </c>
      <c r="C23463" s="33">
        <v>90000</v>
      </c>
      <c r="D23463" s="33" t="s">
        <v>8075</v>
      </c>
      <c r="E23463" t="str">
        <f t="shared" si="370"/>
        <v>$75K-$100K</v>
      </c>
    </row>
    <row r="23464" spans="1:5" x14ac:dyDescent="0.3">
      <c r="A23464" s="33" t="s">
        <v>128</v>
      </c>
      <c r="B23464" s="33" t="s">
        <v>53</v>
      </c>
      <c r="C23464" s="33">
        <v>152000</v>
      </c>
      <c r="D23464" s="33" t="s">
        <v>3264</v>
      </c>
      <c r="E23464" t="str">
        <f t="shared" si="370"/>
        <v>$125K-$200K</v>
      </c>
    </row>
    <row r="23465" spans="1:5" x14ac:dyDescent="0.3">
      <c r="A23465" s="33" t="s">
        <v>126</v>
      </c>
      <c r="B23465" s="33" t="s">
        <v>53</v>
      </c>
      <c r="C23465" s="33">
        <v>102500</v>
      </c>
      <c r="D23465" s="33" t="s">
        <v>265</v>
      </c>
      <c r="E23465" t="str">
        <f t="shared" si="370"/>
        <v>$100K-$125K</v>
      </c>
    </row>
    <row r="23466" spans="1:5" x14ac:dyDescent="0.3">
      <c r="A23466" s="33" t="s">
        <v>4</v>
      </c>
      <c r="B23466" s="33" t="s">
        <v>53</v>
      </c>
      <c r="C23466" s="33">
        <v>70000</v>
      </c>
      <c r="D23466" s="33" t="s">
        <v>8076</v>
      </c>
      <c r="E23466" t="str">
        <f t="shared" si="370"/>
        <v>&lt;$75K</v>
      </c>
    </row>
    <row r="23467" spans="1:5" x14ac:dyDescent="0.3">
      <c r="A23467" s="33" t="s">
        <v>126</v>
      </c>
      <c r="B23467" s="33" t="s">
        <v>53</v>
      </c>
      <c r="C23467" s="33"/>
      <c r="D23467" s="33" t="s">
        <v>480</v>
      </c>
      <c r="E23467" t="str">
        <f t="shared" si="370"/>
        <v>No Data</v>
      </c>
    </row>
    <row r="23468" spans="1:5" x14ac:dyDescent="0.3">
      <c r="A23468" s="33" t="s">
        <v>128</v>
      </c>
      <c r="B23468" s="33" t="s">
        <v>53</v>
      </c>
      <c r="C23468" s="33">
        <v>136000</v>
      </c>
      <c r="D23468" s="33" t="s">
        <v>3535</v>
      </c>
      <c r="E23468" t="str">
        <f t="shared" si="370"/>
        <v>$125K-$200K</v>
      </c>
    </row>
    <row r="23469" spans="1:5" x14ac:dyDescent="0.3">
      <c r="A23469" s="33" t="s">
        <v>2</v>
      </c>
      <c r="B23469" s="33" t="s">
        <v>53</v>
      </c>
      <c r="C23469" s="33">
        <v>135938.5</v>
      </c>
      <c r="D23469" s="33" t="s">
        <v>8077</v>
      </c>
      <c r="E23469" t="str">
        <f t="shared" si="370"/>
        <v>$125K-$200K</v>
      </c>
    </row>
    <row r="23470" spans="1:5" x14ac:dyDescent="0.3">
      <c r="A23470" s="33" t="s">
        <v>0</v>
      </c>
      <c r="B23470" s="33" t="s">
        <v>53</v>
      </c>
      <c r="C23470" s="33">
        <v>180000</v>
      </c>
      <c r="D23470" s="33" t="s">
        <v>6440</v>
      </c>
      <c r="E23470" t="str">
        <f t="shared" si="370"/>
        <v>$125K-$200K</v>
      </c>
    </row>
    <row r="23471" spans="1:5" x14ac:dyDescent="0.3">
      <c r="A23471" s="33" t="s">
        <v>2</v>
      </c>
      <c r="B23471" s="33" t="s">
        <v>53</v>
      </c>
      <c r="C23471" s="33"/>
      <c r="D23471" s="33" t="s">
        <v>2617</v>
      </c>
      <c r="E23471" t="str">
        <f t="shared" si="370"/>
        <v>No Data</v>
      </c>
    </row>
    <row r="23472" spans="1:5" x14ac:dyDescent="0.3">
      <c r="A23472" s="33" t="s">
        <v>128</v>
      </c>
      <c r="B23472" s="33" t="s">
        <v>81</v>
      </c>
      <c r="C23472" s="33">
        <v>140000</v>
      </c>
      <c r="D23472" s="33" t="s">
        <v>1316</v>
      </c>
      <c r="E23472" t="str">
        <f t="shared" si="370"/>
        <v>$125K-$200K</v>
      </c>
    </row>
    <row r="23473" spans="1:5" x14ac:dyDescent="0.3">
      <c r="A23473" s="33" t="s">
        <v>4</v>
      </c>
      <c r="B23473" s="33" t="s">
        <v>54</v>
      </c>
      <c r="C23473" s="33">
        <v>105500</v>
      </c>
      <c r="D23473" s="33" t="s">
        <v>8078</v>
      </c>
      <c r="E23473" t="str">
        <f t="shared" si="370"/>
        <v>$100K-$125K</v>
      </c>
    </row>
    <row r="23474" spans="1:5" x14ac:dyDescent="0.3">
      <c r="A23474" s="33" t="s">
        <v>128</v>
      </c>
      <c r="B23474" s="33" t="s">
        <v>53</v>
      </c>
      <c r="C23474" s="33">
        <v>168000</v>
      </c>
      <c r="D23474" s="33" t="s">
        <v>499</v>
      </c>
      <c r="E23474" t="str">
        <f t="shared" si="370"/>
        <v>$125K-$200K</v>
      </c>
    </row>
    <row r="23475" spans="1:5" x14ac:dyDescent="0.3">
      <c r="A23475" s="33" t="s">
        <v>2</v>
      </c>
      <c r="B23475" s="33" t="s">
        <v>70</v>
      </c>
      <c r="C23475" s="33">
        <v>111175</v>
      </c>
      <c r="D23475" s="33" t="s">
        <v>1706</v>
      </c>
      <c r="E23475" t="str">
        <f t="shared" si="370"/>
        <v>$100K-$125K</v>
      </c>
    </row>
    <row r="23476" spans="1:5" x14ac:dyDescent="0.3">
      <c r="A23476" s="33" t="s">
        <v>2</v>
      </c>
      <c r="B23476" s="33" t="s">
        <v>53</v>
      </c>
      <c r="C23476" s="33">
        <v>61353</v>
      </c>
      <c r="D23476" s="33" t="s">
        <v>2391</v>
      </c>
      <c r="E23476" t="str">
        <f t="shared" si="370"/>
        <v>&lt;$75K</v>
      </c>
    </row>
    <row r="23477" spans="1:5" x14ac:dyDescent="0.3">
      <c r="A23477" s="33" t="s">
        <v>4</v>
      </c>
      <c r="B23477" s="33" t="s">
        <v>88</v>
      </c>
      <c r="C23477" s="33">
        <v>147500</v>
      </c>
      <c r="D23477" s="33" t="s">
        <v>697</v>
      </c>
      <c r="E23477" t="str">
        <f t="shared" si="370"/>
        <v>$125K-$200K</v>
      </c>
    </row>
    <row r="23478" spans="1:5" x14ac:dyDescent="0.3">
      <c r="A23478" s="33" t="s">
        <v>128</v>
      </c>
      <c r="B23478" s="33" t="s">
        <v>54</v>
      </c>
      <c r="C23478" s="33">
        <v>116512.265625</v>
      </c>
      <c r="D23478" s="33" t="s">
        <v>6892</v>
      </c>
      <c r="E23478" t="str">
        <f t="shared" si="370"/>
        <v>$100K-$125K</v>
      </c>
    </row>
    <row r="23479" spans="1:5" x14ac:dyDescent="0.3">
      <c r="A23479" s="33" t="s">
        <v>4</v>
      </c>
      <c r="B23479" s="33" t="s">
        <v>53</v>
      </c>
      <c r="C23479" s="33"/>
      <c r="D23479" s="33" t="s">
        <v>230</v>
      </c>
      <c r="E23479" t="str">
        <f t="shared" si="370"/>
        <v>No Data</v>
      </c>
    </row>
    <row r="23480" spans="1:5" x14ac:dyDescent="0.3">
      <c r="A23480" s="33" t="s">
        <v>52</v>
      </c>
      <c r="B23480" s="33" t="s">
        <v>53</v>
      </c>
      <c r="C23480" s="33"/>
      <c r="D23480" s="33" t="s">
        <v>1967</v>
      </c>
      <c r="E23480" t="str">
        <f t="shared" si="370"/>
        <v>No Data</v>
      </c>
    </row>
    <row r="23481" spans="1:5" x14ac:dyDescent="0.3">
      <c r="A23481" s="33" t="s">
        <v>4</v>
      </c>
      <c r="B23481" s="33" t="s">
        <v>53</v>
      </c>
      <c r="C23481" s="33">
        <v>197000</v>
      </c>
      <c r="D23481" s="33" t="s">
        <v>1137</v>
      </c>
      <c r="E23481" t="str">
        <f t="shared" si="370"/>
        <v>$125K-$200K</v>
      </c>
    </row>
    <row r="23482" spans="1:5" x14ac:dyDescent="0.3">
      <c r="A23482" s="33" t="s">
        <v>128</v>
      </c>
      <c r="B23482" s="33" t="s">
        <v>54</v>
      </c>
      <c r="C23482" s="33">
        <v>143000</v>
      </c>
      <c r="D23482" s="33" t="s">
        <v>1570</v>
      </c>
      <c r="E23482" t="str">
        <f t="shared" si="370"/>
        <v>$125K-$200K</v>
      </c>
    </row>
    <row r="23483" spans="1:5" x14ac:dyDescent="0.3">
      <c r="A23483" s="33" t="s">
        <v>2</v>
      </c>
      <c r="B23483" s="33" t="s">
        <v>53</v>
      </c>
      <c r="C23483" s="33">
        <v>115800</v>
      </c>
      <c r="D23483" s="33" t="s">
        <v>4810</v>
      </c>
      <c r="E23483" t="str">
        <f t="shared" si="370"/>
        <v>$100K-$125K</v>
      </c>
    </row>
    <row r="23484" spans="1:5" x14ac:dyDescent="0.3">
      <c r="A23484" s="33" t="s">
        <v>0</v>
      </c>
      <c r="B23484" s="33" t="s">
        <v>53</v>
      </c>
      <c r="C23484" s="33">
        <v>78300</v>
      </c>
      <c r="D23484" s="33" t="s">
        <v>242</v>
      </c>
      <c r="E23484" t="str">
        <f t="shared" si="370"/>
        <v>$75K-$100K</v>
      </c>
    </row>
    <row r="23485" spans="1:5" x14ac:dyDescent="0.3">
      <c r="A23485" s="33" t="s">
        <v>0</v>
      </c>
      <c r="B23485" s="33" t="s">
        <v>54</v>
      </c>
      <c r="C23485" s="33">
        <v>138500</v>
      </c>
      <c r="D23485" s="33" t="s">
        <v>8079</v>
      </c>
      <c r="E23485" t="str">
        <f t="shared" si="370"/>
        <v>$125K-$200K</v>
      </c>
    </row>
    <row r="23486" spans="1:5" x14ac:dyDescent="0.3">
      <c r="A23486" s="33" t="s">
        <v>0</v>
      </c>
      <c r="B23486" s="33" t="s">
        <v>53</v>
      </c>
      <c r="C23486" s="33">
        <v>142045</v>
      </c>
      <c r="D23486" s="33" t="s">
        <v>8080</v>
      </c>
      <c r="E23486" t="str">
        <f t="shared" si="370"/>
        <v>$125K-$200K</v>
      </c>
    </row>
    <row r="23487" spans="1:5" x14ac:dyDescent="0.3">
      <c r="A23487" s="33" t="s">
        <v>52</v>
      </c>
      <c r="B23487" s="33" t="s">
        <v>53</v>
      </c>
      <c r="C23487" s="33"/>
      <c r="D23487" s="33" t="s">
        <v>232</v>
      </c>
      <c r="E23487" t="str">
        <f t="shared" si="370"/>
        <v>No Data</v>
      </c>
    </row>
    <row r="23488" spans="1:5" x14ac:dyDescent="0.3">
      <c r="A23488" s="33" t="s">
        <v>0</v>
      </c>
      <c r="B23488" s="33" t="s">
        <v>53</v>
      </c>
      <c r="C23488" s="33">
        <v>60000</v>
      </c>
      <c r="D23488" s="33" t="s">
        <v>8081</v>
      </c>
      <c r="E23488" t="str">
        <f t="shared" si="370"/>
        <v>&lt;$75K</v>
      </c>
    </row>
    <row r="23489" spans="1:5" x14ac:dyDescent="0.3">
      <c r="A23489" s="33" t="s">
        <v>4</v>
      </c>
      <c r="B23489" s="33" t="s">
        <v>72</v>
      </c>
      <c r="C23489" s="33">
        <v>89100</v>
      </c>
      <c r="D23489" s="33" t="s">
        <v>8082</v>
      </c>
      <c r="E23489" t="str">
        <f t="shared" si="370"/>
        <v>$75K-$100K</v>
      </c>
    </row>
    <row r="23490" spans="1:5" x14ac:dyDescent="0.3">
      <c r="A23490" s="33" t="s">
        <v>2</v>
      </c>
      <c r="B23490" s="33" t="s">
        <v>53</v>
      </c>
      <c r="C23490" s="33"/>
      <c r="D23490" s="33" t="s">
        <v>1236</v>
      </c>
      <c r="E23490" t="str">
        <f t="shared" si="370"/>
        <v>No Data</v>
      </c>
    </row>
    <row r="23491" spans="1:5" x14ac:dyDescent="0.3">
      <c r="A23491" s="33" t="s">
        <v>2</v>
      </c>
      <c r="B23491" s="33" t="s">
        <v>53</v>
      </c>
      <c r="C23491" s="33">
        <v>65000</v>
      </c>
      <c r="D23491" s="33" t="s">
        <v>8083</v>
      </c>
      <c r="E23491" t="str">
        <f t="shared" ref="E23491:E23554" si="371">_xlfn.XLOOKUP(C23491,$H$16:$H$21,$G$16:$G$21,,1)</f>
        <v>&lt;$75K</v>
      </c>
    </row>
    <row r="23492" spans="1:5" x14ac:dyDescent="0.3">
      <c r="A23492" s="33" t="s">
        <v>2</v>
      </c>
      <c r="B23492" s="33" t="s">
        <v>53</v>
      </c>
      <c r="C23492" s="33"/>
      <c r="D23492" s="33" t="s">
        <v>471</v>
      </c>
      <c r="E23492" t="str">
        <f t="shared" si="371"/>
        <v>No Data</v>
      </c>
    </row>
    <row r="23493" spans="1:5" x14ac:dyDescent="0.3">
      <c r="A23493" s="33" t="s">
        <v>0</v>
      </c>
      <c r="B23493" s="33" t="s">
        <v>53</v>
      </c>
      <c r="C23493" s="33">
        <v>67500</v>
      </c>
      <c r="D23493" s="33" t="s">
        <v>268</v>
      </c>
      <c r="E23493" t="str">
        <f t="shared" si="371"/>
        <v>&lt;$75K</v>
      </c>
    </row>
    <row r="23494" spans="1:5" x14ac:dyDescent="0.3">
      <c r="A23494" s="33" t="s">
        <v>2</v>
      </c>
      <c r="B23494" s="33" t="s">
        <v>53</v>
      </c>
      <c r="C23494" s="33"/>
      <c r="D23494" s="33" t="s">
        <v>8084</v>
      </c>
      <c r="E23494" t="str">
        <f t="shared" si="371"/>
        <v>No Data</v>
      </c>
    </row>
    <row r="23495" spans="1:5" x14ac:dyDescent="0.3">
      <c r="A23495" s="33" t="s">
        <v>2</v>
      </c>
      <c r="B23495" s="33" t="s">
        <v>53</v>
      </c>
      <c r="C23495" s="33"/>
      <c r="D23495" s="33" t="s">
        <v>2911</v>
      </c>
      <c r="E23495" t="str">
        <f t="shared" si="371"/>
        <v>No Data</v>
      </c>
    </row>
    <row r="23496" spans="1:5" x14ac:dyDescent="0.3">
      <c r="A23496" s="33" t="s">
        <v>129</v>
      </c>
      <c r="B23496" s="33" t="s">
        <v>68</v>
      </c>
      <c r="C23496" s="33"/>
      <c r="D23496" s="33" t="s">
        <v>8085</v>
      </c>
      <c r="E23496" t="str">
        <f t="shared" si="371"/>
        <v>No Data</v>
      </c>
    </row>
    <row r="23497" spans="1:5" x14ac:dyDescent="0.3">
      <c r="A23497" s="33" t="s">
        <v>2</v>
      </c>
      <c r="B23497" s="33" t="s">
        <v>53</v>
      </c>
      <c r="C23497" s="33"/>
      <c r="D23497" s="33" t="s">
        <v>8086</v>
      </c>
      <c r="E23497" t="str">
        <f t="shared" si="371"/>
        <v>No Data</v>
      </c>
    </row>
    <row r="23498" spans="1:5" x14ac:dyDescent="0.3">
      <c r="A23498" s="33" t="s">
        <v>2</v>
      </c>
      <c r="B23498" s="33" t="s">
        <v>95</v>
      </c>
      <c r="C23498" s="33">
        <v>109500</v>
      </c>
      <c r="D23498" s="33" t="s">
        <v>857</v>
      </c>
      <c r="E23498" t="str">
        <f t="shared" si="371"/>
        <v>$100K-$125K</v>
      </c>
    </row>
    <row r="23499" spans="1:5" x14ac:dyDescent="0.3">
      <c r="A23499" s="33" t="s">
        <v>2</v>
      </c>
      <c r="B23499" s="33" t="s">
        <v>53</v>
      </c>
      <c r="C23499" s="33">
        <v>57500</v>
      </c>
      <c r="D23499" s="33" t="s">
        <v>8087</v>
      </c>
      <c r="E23499" t="str">
        <f t="shared" si="371"/>
        <v>&lt;$75K</v>
      </c>
    </row>
    <row r="23500" spans="1:5" x14ac:dyDescent="0.3">
      <c r="A23500" s="33" t="s">
        <v>0</v>
      </c>
      <c r="B23500" s="33" t="s">
        <v>53</v>
      </c>
      <c r="C23500" s="33">
        <v>175000</v>
      </c>
      <c r="D23500" s="33" t="s">
        <v>1214</v>
      </c>
      <c r="E23500" t="str">
        <f t="shared" si="371"/>
        <v>$125K-$200K</v>
      </c>
    </row>
    <row r="23501" spans="1:5" x14ac:dyDescent="0.3">
      <c r="A23501" s="33" t="s">
        <v>0</v>
      </c>
      <c r="B23501" s="33" t="s">
        <v>53</v>
      </c>
      <c r="C23501" s="33">
        <v>125000</v>
      </c>
      <c r="D23501" s="33" t="s">
        <v>6546</v>
      </c>
      <c r="E23501" t="str">
        <f t="shared" si="371"/>
        <v>$100K-$125K</v>
      </c>
    </row>
    <row r="23502" spans="1:5" x14ac:dyDescent="0.3">
      <c r="A23502" s="33" t="s">
        <v>2</v>
      </c>
      <c r="B23502" s="33" t="s">
        <v>53</v>
      </c>
      <c r="C23502" s="33"/>
      <c r="D23502" s="33" t="s">
        <v>8088</v>
      </c>
      <c r="E23502" t="str">
        <f t="shared" si="371"/>
        <v>No Data</v>
      </c>
    </row>
    <row r="23503" spans="1:5" x14ac:dyDescent="0.3">
      <c r="A23503" s="33" t="s">
        <v>2</v>
      </c>
      <c r="B23503" s="33" t="s">
        <v>53</v>
      </c>
      <c r="C23503" s="33">
        <v>77334.90625</v>
      </c>
      <c r="D23503" s="33" t="s">
        <v>814</v>
      </c>
      <c r="E23503" t="str">
        <f t="shared" si="371"/>
        <v>$75K-$100K</v>
      </c>
    </row>
    <row r="23504" spans="1:5" x14ac:dyDescent="0.3">
      <c r="A23504" s="33" t="s">
        <v>128</v>
      </c>
      <c r="B23504" s="33" t="s">
        <v>53</v>
      </c>
      <c r="C23504" s="33">
        <v>135144.5</v>
      </c>
      <c r="D23504" s="33" t="s">
        <v>929</v>
      </c>
      <c r="E23504" t="str">
        <f t="shared" si="371"/>
        <v>$125K-$200K</v>
      </c>
    </row>
    <row r="23505" spans="1:5" x14ac:dyDescent="0.3">
      <c r="A23505" s="33" t="s">
        <v>4</v>
      </c>
      <c r="B23505" s="33" t="s">
        <v>54</v>
      </c>
      <c r="C23505" s="33">
        <v>170000</v>
      </c>
      <c r="D23505" s="33" t="s">
        <v>8089</v>
      </c>
      <c r="E23505" t="str">
        <f t="shared" si="371"/>
        <v>$125K-$200K</v>
      </c>
    </row>
    <row r="23506" spans="1:5" x14ac:dyDescent="0.3">
      <c r="A23506" s="33" t="s">
        <v>2</v>
      </c>
      <c r="B23506" s="33" t="s">
        <v>53</v>
      </c>
      <c r="C23506" s="33"/>
      <c r="D23506" s="33" t="s">
        <v>8090</v>
      </c>
      <c r="E23506" t="str">
        <f t="shared" si="371"/>
        <v>No Data</v>
      </c>
    </row>
    <row r="23507" spans="1:5" x14ac:dyDescent="0.3">
      <c r="A23507" s="33" t="s">
        <v>4</v>
      </c>
      <c r="B23507" s="33" t="s">
        <v>53</v>
      </c>
      <c r="C23507" s="33">
        <v>80000</v>
      </c>
      <c r="D23507" s="33" t="s">
        <v>479</v>
      </c>
      <c r="E23507" t="str">
        <f t="shared" si="371"/>
        <v>$75K-$100K</v>
      </c>
    </row>
    <row r="23508" spans="1:5" x14ac:dyDescent="0.3">
      <c r="A23508" s="33" t="s">
        <v>4</v>
      </c>
      <c r="B23508" s="33" t="s">
        <v>56</v>
      </c>
      <c r="C23508" s="33">
        <v>97444</v>
      </c>
      <c r="D23508" s="33" t="s">
        <v>2544</v>
      </c>
      <c r="E23508" t="str">
        <f t="shared" si="371"/>
        <v>$75K-$100K</v>
      </c>
    </row>
    <row r="23509" spans="1:5" x14ac:dyDescent="0.3">
      <c r="A23509" s="33" t="s">
        <v>4</v>
      </c>
      <c r="B23509" s="33" t="s">
        <v>53</v>
      </c>
      <c r="C23509" s="33">
        <v>130000</v>
      </c>
      <c r="D23509" s="33" t="s">
        <v>1223</v>
      </c>
      <c r="E23509" t="str">
        <f t="shared" si="371"/>
        <v>$125K-$200K</v>
      </c>
    </row>
    <row r="23510" spans="1:5" x14ac:dyDescent="0.3">
      <c r="A23510" s="33" t="s">
        <v>4</v>
      </c>
      <c r="B23510" s="33" t="s">
        <v>53</v>
      </c>
      <c r="C23510" s="33">
        <v>140000</v>
      </c>
      <c r="D23510" s="33" t="s">
        <v>1427</v>
      </c>
      <c r="E23510" t="str">
        <f t="shared" si="371"/>
        <v>$125K-$200K</v>
      </c>
    </row>
    <row r="23511" spans="1:5" x14ac:dyDescent="0.3">
      <c r="A23511" s="33" t="s">
        <v>128</v>
      </c>
      <c r="B23511" s="33" t="s">
        <v>53</v>
      </c>
      <c r="C23511" s="33">
        <v>160000</v>
      </c>
      <c r="D23511" s="33" t="s">
        <v>8091</v>
      </c>
      <c r="E23511" t="str">
        <f t="shared" si="371"/>
        <v>$125K-$200K</v>
      </c>
    </row>
    <row r="23512" spans="1:5" x14ac:dyDescent="0.3">
      <c r="A23512" s="33" t="s">
        <v>2</v>
      </c>
      <c r="B23512" s="33" t="s">
        <v>53</v>
      </c>
      <c r="C23512" s="33">
        <v>80250</v>
      </c>
      <c r="D23512" s="33" t="s">
        <v>3341</v>
      </c>
      <c r="E23512" t="str">
        <f t="shared" si="371"/>
        <v>$75K-$100K</v>
      </c>
    </row>
    <row r="23513" spans="1:5" x14ac:dyDescent="0.3">
      <c r="A23513" s="33" t="s">
        <v>1</v>
      </c>
      <c r="B23513" s="33" t="s">
        <v>53</v>
      </c>
      <c r="C23513" s="33">
        <v>218700</v>
      </c>
      <c r="D23513" s="33" t="s">
        <v>913</v>
      </c>
      <c r="E23513" t="str">
        <f t="shared" si="371"/>
        <v>&gt;$200K</v>
      </c>
    </row>
    <row r="23514" spans="1:5" x14ac:dyDescent="0.3">
      <c r="A23514" s="33" t="s">
        <v>126</v>
      </c>
      <c r="B23514" s="33" t="s">
        <v>53</v>
      </c>
      <c r="C23514" s="33">
        <v>165000</v>
      </c>
      <c r="D23514" s="33" t="s">
        <v>3441</v>
      </c>
      <c r="E23514" t="str">
        <f t="shared" si="371"/>
        <v>$125K-$200K</v>
      </c>
    </row>
    <row r="23515" spans="1:5" x14ac:dyDescent="0.3">
      <c r="A23515" s="33" t="s">
        <v>2</v>
      </c>
      <c r="B23515" s="33" t="s">
        <v>53</v>
      </c>
      <c r="C23515" s="33">
        <v>62678</v>
      </c>
      <c r="D23515" s="33" t="s">
        <v>1071</v>
      </c>
      <c r="E23515" t="str">
        <f t="shared" si="371"/>
        <v>&lt;$75K</v>
      </c>
    </row>
    <row r="23516" spans="1:5" x14ac:dyDescent="0.3">
      <c r="A23516" s="33" t="s">
        <v>125</v>
      </c>
      <c r="B23516" s="33" t="s">
        <v>53</v>
      </c>
      <c r="C23516" s="33"/>
      <c r="D23516" s="33" t="s">
        <v>1571</v>
      </c>
      <c r="E23516" t="str">
        <f t="shared" si="371"/>
        <v>No Data</v>
      </c>
    </row>
    <row r="23517" spans="1:5" x14ac:dyDescent="0.3">
      <c r="A23517" s="33" t="s">
        <v>0</v>
      </c>
      <c r="B23517" s="33" t="s">
        <v>53</v>
      </c>
      <c r="C23517" s="33">
        <v>150000</v>
      </c>
      <c r="D23517" s="33" t="s">
        <v>1730</v>
      </c>
      <c r="E23517" t="str">
        <f t="shared" si="371"/>
        <v>$125K-$200K</v>
      </c>
    </row>
    <row r="23518" spans="1:5" x14ac:dyDescent="0.3">
      <c r="A23518" s="33" t="s">
        <v>0</v>
      </c>
      <c r="B23518" s="33" t="s">
        <v>53</v>
      </c>
      <c r="C23518" s="33">
        <v>184875</v>
      </c>
      <c r="D23518" s="33" t="s">
        <v>3045</v>
      </c>
      <c r="E23518" t="str">
        <f t="shared" si="371"/>
        <v>$125K-$200K</v>
      </c>
    </row>
    <row r="23519" spans="1:5" x14ac:dyDescent="0.3">
      <c r="A23519" s="33" t="s">
        <v>0</v>
      </c>
      <c r="B23519" s="33" t="s">
        <v>53</v>
      </c>
      <c r="C23519" s="33">
        <v>135000</v>
      </c>
      <c r="D23519" s="33" t="s">
        <v>8092</v>
      </c>
      <c r="E23519" t="str">
        <f t="shared" si="371"/>
        <v>$125K-$200K</v>
      </c>
    </row>
    <row r="23520" spans="1:5" x14ac:dyDescent="0.3">
      <c r="A23520" s="33" t="s">
        <v>0</v>
      </c>
      <c r="B23520" s="33" t="s">
        <v>88</v>
      </c>
      <c r="C23520" s="33">
        <v>170500</v>
      </c>
      <c r="D23520" s="33" t="s">
        <v>4765</v>
      </c>
      <c r="E23520" t="str">
        <f t="shared" si="371"/>
        <v>$125K-$200K</v>
      </c>
    </row>
    <row r="23521" spans="1:5" x14ac:dyDescent="0.3">
      <c r="A23521" s="33" t="s">
        <v>4</v>
      </c>
      <c r="B23521" s="33" t="s">
        <v>53</v>
      </c>
      <c r="C23521" s="33">
        <v>119909.5</v>
      </c>
      <c r="D23521" s="33" t="s">
        <v>5005</v>
      </c>
      <c r="E23521" t="str">
        <f t="shared" si="371"/>
        <v>$100K-$125K</v>
      </c>
    </row>
    <row r="23522" spans="1:5" x14ac:dyDescent="0.3">
      <c r="A23522" s="33" t="s">
        <v>2</v>
      </c>
      <c r="B23522" s="33" t="s">
        <v>53</v>
      </c>
      <c r="C23522" s="33"/>
      <c r="D23522" s="33" t="s">
        <v>3593</v>
      </c>
      <c r="E23522" t="str">
        <f t="shared" si="371"/>
        <v>No Data</v>
      </c>
    </row>
    <row r="23523" spans="1:5" x14ac:dyDescent="0.3">
      <c r="A23523" s="33" t="s">
        <v>2</v>
      </c>
      <c r="B23523" s="33" t="s">
        <v>53</v>
      </c>
      <c r="C23523" s="33">
        <v>73000</v>
      </c>
      <c r="D23523" s="33" t="s">
        <v>8093</v>
      </c>
      <c r="E23523" t="str">
        <f t="shared" si="371"/>
        <v>&lt;$75K</v>
      </c>
    </row>
    <row r="23524" spans="1:5" x14ac:dyDescent="0.3">
      <c r="A23524" s="33" t="s">
        <v>2</v>
      </c>
      <c r="B23524" s="33" t="s">
        <v>53</v>
      </c>
      <c r="C23524" s="33"/>
      <c r="D23524" s="33" t="s">
        <v>879</v>
      </c>
      <c r="E23524" t="str">
        <f t="shared" si="371"/>
        <v>No Data</v>
      </c>
    </row>
    <row r="23525" spans="1:5" x14ac:dyDescent="0.3">
      <c r="A23525" s="33" t="s">
        <v>125</v>
      </c>
      <c r="B23525" s="33" t="s">
        <v>53</v>
      </c>
      <c r="C23525" s="33">
        <v>104000</v>
      </c>
      <c r="D23525" s="33" t="s">
        <v>7829</v>
      </c>
      <c r="E23525" t="str">
        <f t="shared" si="371"/>
        <v>$100K-$125K</v>
      </c>
    </row>
    <row r="23526" spans="1:5" x14ac:dyDescent="0.3">
      <c r="A23526" s="33" t="s">
        <v>0</v>
      </c>
      <c r="B23526" s="33" t="s">
        <v>53</v>
      </c>
      <c r="C23526" s="33">
        <v>99000</v>
      </c>
      <c r="D23526" s="33" t="s">
        <v>357</v>
      </c>
      <c r="E23526" t="str">
        <f t="shared" si="371"/>
        <v>$75K-$100K</v>
      </c>
    </row>
    <row r="23527" spans="1:5" x14ac:dyDescent="0.3">
      <c r="A23527" s="33" t="s">
        <v>125</v>
      </c>
      <c r="B23527" s="33" t="s">
        <v>53</v>
      </c>
      <c r="C23527" s="33">
        <v>80000</v>
      </c>
      <c r="D23527" s="33" t="s">
        <v>230</v>
      </c>
      <c r="E23527" t="str">
        <f t="shared" si="371"/>
        <v>$75K-$100K</v>
      </c>
    </row>
    <row r="23528" spans="1:5" x14ac:dyDescent="0.3">
      <c r="A23528" s="33" t="s">
        <v>0</v>
      </c>
      <c r="B23528" s="33" t="s">
        <v>53</v>
      </c>
      <c r="C23528" s="33"/>
      <c r="D23528" s="33" t="s">
        <v>258</v>
      </c>
      <c r="E23528" t="str">
        <f t="shared" si="371"/>
        <v>No Data</v>
      </c>
    </row>
    <row r="23529" spans="1:5" x14ac:dyDescent="0.3">
      <c r="A23529" s="33" t="s">
        <v>125</v>
      </c>
      <c r="B23529" s="33" t="s">
        <v>53</v>
      </c>
      <c r="C23529" s="33"/>
      <c r="D23529" s="33" t="s">
        <v>272</v>
      </c>
      <c r="E23529" t="str">
        <f t="shared" si="371"/>
        <v>No Data</v>
      </c>
    </row>
    <row r="23530" spans="1:5" x14ac:dyDescent="0.3">
      <c r="A23530" s="33" t="s">
        <v>0</v>
      </c>
      <c r="B23530" s="33" t="s">
        <v>53</v>
      </c>
      <c r="C23530" s="33">
        <v>187500</v>
      </c>
      <c r="D23530" s="33" t="s">
        <v>8094</v>
      </c>
      <c r="E23530" t="str">
        <f t="shared" si="371"/>
        <v>$125K-$200K</v>
      </c>
    </row>
    <row r="23531" spans="1:5" x14ac:dyDescent="0.3">
      <c r="A23531" s="33" t="s">
        <v>2</v>
      </c>
      <c r="B23531" s="33" t="s">
        <v>54</v>
      </c>
      <c r="C23531" s="33"/>
      <c r="D23531" s="33" t="s">
        <v>3984</v>
      </c>
      <c r="E23531" t="str">
        <f t="shared" si="371"/>
        <v>No Data</v>
      </c>
    </row>
    <row r="23532" spans="1:5" x14ac:dyDescent="0.3">
      <c r="A23532" s="33" t="s">
        <v>2</v>
      </c>
      <c r="B23532" s="33" t="s">
        <v>53</v>
      </c>
      <c r="C23532" s="33"/>
      <c r="D23532" s="33" t="s">
        <v>4657</v>
      </c>
      <c r="E23532" t="str">
        <f t="shared" si="371"/>
        <v>No Data</v>
      </c>
    </row>
    <row r="23533" spans="1:5" x14ac:dyDescent="0.3">
      <c r="A23533" s="33" t="s">
        <v>2</v>
      </c>
      <c r="B23533" s="33" t="s">
        <v>53</v>
      </c>
      <c r="C23533" s="33">
        <v>90000</v>
      </c>
      <c r="D23533" s="33" t="s">
        <v>8095</v>
      </c>
      <c r="E23533" t="str">
        <f t="shared" si="371"/>
        <v>$75K-$100K</v>
      </c>
    </row>
    <row r="23534" spans="1:5" x14ac:dyDescent="0.3">
      <c r="A23534" s="33" t="s">
        <v>4</v>
      </c>
      <c r="B23534" s="33" t="s">
        <v>53</v>
      </c>
      <c r="C23534" s="33">
        <v>185000</v>
      </c>
      <c r="D23534" s="33" t="s">
        <v>230</v>
      </c>
      <c r="E23534" t="str">
        <f t="shared" si="371"/>
        <v>$125K-$200K</v>
      </c>
    </row>
    <row r="23535" spans="1:5" x14ac:dyDescent="0.3">
      <c r="A23535" s="33" t="s">
        <v>128</v>
      </c>
      <c r="B23535" s="33" t="s">
        <v>54</v>
      </c>
      <c r="C23535" s="33"/>
      <c r="D23535" s="33" t="s">
        <v>8096</v>
      </c>
      <c r="E23535" t="str">
        <f t="shared" si="371"/>
        <v>No Data</v>
      </c>
    </row>
    <row r="23536" spans="1:5" x14ac:dyDescent="0.3">
      <c r="A23536" s="33" t="s">
        <v>2</v>
      </c>
      <c r="B23536" s="33" t="s">
        <v>53</v>
      </c>
      <c r="C23536" s="33">
        <v>95000</v>
      </c>
      <c r="D23536" s="33" t="s">
        <v>8097</v>
      </c>
      <c r="E23536" t="str">
        <f t="shared" si="371"/>
        <v>$75K-$100K</v>
      </c>
    </row>
    <row r="23537" spans="1:5" x14ac:dyDescent="0.3">
      <c r="A23537" s="33" t="s">
        <v>4</v>
      </c>
      <c r="B23537" s="33" t="s">
        <v>53</v>
      </c>
      <c r="C23537" s="33">
        <v>120000</v>
      </c>
      <c r="D23537" s="33" t="s">
        <v>232</v>
      </c>
      <c r="E23537" t="str">
        <f t="shared" si="371"/>
        <v>$100K-$125K</v>
      </c>
    </row>
    <row r="23538" spans="1:5" x14ac:dyDescent="0.3">
      <c r="A23538" s="33" t="s">
        <v>2</v>
      </c>
      <c r="B23538" s="33" t="s">
        <v>53</v>
      </c>
      <c r="C23538" s="33"/>
      <c r="D23538" s="33" t="s">
        <v>8098</v>
      </c>
      <c r="E23538" t="str">
        <f t="shared" si="371"/>
        <v>No Data</v>
      </c>
    </row>
    <row r="23539" spans="1:5" x14ac:dyDescent="0.3">
      <c r="A23539" s="33" t="s">
        <v>0</v>
      </c>
      <c r="B23539" s="33" t="s">
        <v>53</v>
      </c>
      <c r="C23539" s="33">
        <v>99150</v>
      </c>
      <c r="D23539" s="33" t="s">
        <v>228</v>
      </c>
      <c r="E23539" t="str">
        <f t="shared" si="371"/>
        <v>$75K-$100K</v>
      </c>
    </row>
    <row r="23540" spans="1:5" x14ac:dyDescent="0.3">
      <c r="A23540" s="33" t="s">
        <v>2</v>
      </c>
      <c r="B23540" s="33" t="s">
        <v>53</v>
      </c>
      <c r="C23540" s="33"/>
      <c r="D23540" s="33" t="s">
        <v>4013</v>
      </c>
      <c r="E23540" t="str">
        <f t="shared" si="371"/>
        <v>No Data</v>
      </c>
    </row>
    <row r="23541" spans="1:5" x14ac:dyDescent="0.3">
      <c r="A23541" s="33" t="s">
        <v>126</v>
      </c>
      <c r="B23541" s="33" t="s">
        <v>54</v>
      </c>
      <c r="C23541" s="33">
        <v>200000</v>
      </c>
      <c r="D23541" s="33" t="s">
        <v>680</v>
      </c>
      <c r="E23541" t="str">
        <f t="shared" si="371"/>
        <v>$125K-$200K</v>
      </c>
    </row>
    <row r="23542" spans="1:5" x14ac:dyDescent="0.3">
      <c r="A23542" s="33" t="s">
        <v>4</v>
      </c>
      <c r="B23542" s="33" t="s">
        <v>65</v>
      </c>
      <c r="C23542" s="33">
        <v>147500</v>
      </c>
      <c r="D23542" s="33" t="s">
        <v>1629</v>
      </c>
      <c r="E23542" t="str">
        <f t="shared" si="371"/>
        <v>$125K-$200K</v>
      </c>
    </row>
    <row r="23543" spans="1:5" x14ac:dyDescent="0.3">
      <c r="A23543" s="33" t="s">
        <v>0</v>
      </c>
      <c r="B23543" s="33" t="s">
        <v>53</v>
      </c>
      <c r="C23543" s="33"/>
      <c r="D23543" s="33" t="s">
        <v>6461</v>
      </c>
      <c r="E23543" t="str">
        <f t="shared" si="371"/>
        <v>No Data</v>
      </c>
    </row>
    <row r="23544" spans="1:5" x14ac:dyDescent="0.3">
      <c r="A23544" s="33" t="s">
        <v>0</v>
      </c>
      <c r="B23544" s="33" t="s">
        <v>53</v>
      </c>
      <c r="C23544" s="33">
        <v>172500</v>
      </c>
      <c r="D23544" s="33" t="s">
        <v>391</v>
      </c>
      <c r="E23544" t="str">
        <f t="shared" si="371"/>
        <v>$125K-$200K</v>
      </c>
    </row>
    <row r="23545" spans="1:5" x14ac:dyDescent="0.3">
      <c r="A23545" s="33" t="s">
        <v>125</v>
      </c>
      <c r="B23545" s="33" t="s">
        <v>53</v>
      </c>
      <c r="C23545" s="33">
        <v>100000</v>
      </c>
      <c r="D23545" s="33" t="s">
        <v>667</v>
      </c>
      <c r="E23545" t="str">
        <f t="shared" si="371"/>
        <v>$75K-$100K</v>
      </c>
    </row>
    <row r="23546" spans="1:5" x14ac:dyDescent="0.3">
      <c r="A23546" s="33" t="s">
        <v>2</v>
      </c>
      <c r="B23546" s="33" t="s">
        <v>53</v>
      </c>
      <c r="C23546" s="33">
        <v>110000</v>
      </c>
      <c r="D23546" s="33" t="s">
        <v>1658</v>
      </c>
      <c r="E23546" t="str">
        <f t="shared" si="371"/>
        <v>$100K-$125K</v>
      </c>
    </row>
    <row r="23547" spans="1:5" x14ac:dyDescent="0.3">
      <c r="A23547" s="33" t="s">
        <v>128</v>
      </c>
      <c r="B23547" s="33" t="s">
        <v>53</v>
      </c>
      <c r="C23547" s="33">
        <v>153007.5</v>
      </c>
      <c r="D23547" s="33" t="s">
        <v>792</v>
      </c>
      <c r="E23547" t="str">
        <f t="shared" si="371"/>
        <v>$125K-$200K</v>
      </c>
    </row>
    <row r="23548" spans="1:5" x14ac:dyDescent="0.3">
      <c r="A23548" s="33" t="s">
        <v>2</v>
      </c>
      <c r="B23548" s="33" t="s">
        <v>53</v>
      </c>
      <c r="C23548" s="33">
        <v>82051.5</v>
      </c>
      <c r="D23548" s="33" t="s">
        <v>8099</v>
      </c>
      <c r="E23548" t="str">
        <f t="shared" si="371"/>
        <v>$75K-$100K</v>
      </c>
    </row>
    <row r="23549" spans="1:5" x14ac:dyDescent="0.3">
      <c r="A23549" s="33" t="s">
        <v>0</v>
      </c>
      <c r="B23549" s="33" t="s">
        <v>53</v>
      </c>
      <c r="C23549" s="33">
        <v>252000</v>
      </c>
      <c r="D23549" s="33" t="s">
        <v>596</v>
      </c>
      <c r="E23549" t="str">
        <f t="shared" si="371"/>
        <v>&gt;$200K</v>
      </c>
    </row>
    <row r="23550" spans="1:5" x14ac:dyDescent="0.3">
      <c r="A23550" s="33" t="s">
        <v>4</v>
      </c>
      <c r="B23550" s="33" t="s">
        <v>53</v>
      </c>
      <c r="C23550" s="33">
        <v>125000</v>
      </c>
      <c r="D23550" s="33" t="s">
        <v>635</v>
      </c>
      <c r="E23550" t="str">
        <f t="shared" si="371"/>
        <v>$100K-$125K</v>
      </c>
    </row>
    <row r="23551" spans="1:5" x14ac:dyDescent="0.3">
      <c r="A23551" s="33" t="s">
        <v>2</v>
      </c>
      <c r="B23551" s="33" t="s">
        <v>70</v>
      </c>
      <c r="C23551" s="33">
        <v>111175</v>
      </c>
      <c r="D23551" s="33" t="s">
        <v>1706</v>
      </c>
      <c r="E23551" t="str">
        <f t="shared" si="371"/>
        <v>$100K-$125K</v>
      </c>
    </row>
    <row r="23552" spans="1:5" x14ac:dyDescent="0.3">
      <c r="A23552" s="33" t="s">
        <v>2</v>
      </c>
      <c r="B23552" s="33" t="s">
        <v>53</v>
      </c>
      <c r="C23552" s="33"/>
      <c r="D23552" s="33" t="s">
        <v>357</v>
      </c>
      <c r="E23552" t="str">
        <f t="shared" si="371"/>
        <v>No Data</v>
      </c>
    </row>
    <row r="23553" spans="1:5" x14ac:dyDescent="0.3">
      <c r="A23553" s="33" t="s">
        <v>52</v>
      </c>
      <c r="B23553" s="33" t="s">
        <v>53</v>
      </c>
      <c r="C23553" s="33">
        <v>165000</v>
      </c>
      <c r="D23553" s="33" t="s">
        <v>845</v>
      </c>
      <c r="E23553" t="str">
        <f t="shared" si="371"/>
        <v>$125K-$200K</v>
      </c>
    </row>
    <row r="23554" spans="1:5" x14ac:dyDescent="0.3">
      <c r="A23554" s="33" t="s">
        <v>66</v>
      </c>
      <c r="B23554" s="33" t="s">
        <v>53</v>
      </c>
      <c r="C23554" s="33"/>
      <c r="D23554" s="33" t="s">
        <v>912</v>
      </c>
      <c r="E23554" t="str">
        <f t="shared" si="371"/>
        <v>No Data</v>
      </c>
    </row>
    <row r="23555" spans="1:5" x14ac:dyDescent="0.3">
      <c r="A23555" s="33" t="s">
        <v>2</v>
      </c>
      <c r="B23555" s="33" t="s">
        <v>53</v>
      </c>
      <c r="C23555" s="33"/>
      <c r="D23555" s="33" t="s">
        <v>8100</v>
      </c>
      <c r="E23555" t="str">
        <f t="shared" ref="E23555:E23618" si="372">_xlfn.XLOOKUP(C23555,$H$16:$H$21,$G$16:$G$21,,1)</f>
        <v>No Data</v>
      </c>
    </row>
    <row r="23556" spans="1:5" x14ac:dyDescent="0.3">
      <c r="A23556" s="33" t="s">
        <v>2</v>
      </c>
      <c r="B23556" s="33" t="s">
        <v>54</v>
      </c>
      <c r="C23556" s="33">
        <v>90000</v>
      </c>
      <c r="D23556" s="33" t="s">
        <v>769</v>
      </c>
      <c r="E23556" t="str">
        <f t="shared" si="372"/>
        <v>$75K-$100K</v>
      </c>
    </row>
    <row r="23557" spans="1:5" x14ac:dyDescent="0.3">
      <c r="A23557" s="33" t="s">
        <v>2</v>
      </c>
      <c r="B23557" s="33" t="s">
        <v>53</v>
      </c>
      <c r="C23557" s="33"/>
      <c r="D23557" s="33" t="s">
        <v>232</v>
      </c>
      <c r="E23557" t="str">
        <f t="shared" si="372"/>
        <v>No Data</v>
      </c>
    </row>
    <row r="23558" spans="1:5" x14ac:dyDescent="0.3">
      <c r="A23558" s="33" t="s">
        <v>0</v>
      </c>
      <c r="B23558" s="33" t="s">
        <v>53</v>
      </c>
      <c r="C23558" s="33"/>
      <c r="D23558" s="33" t="s">
        <v>4015</v>
      </c>
      <c r="E23558" t="str">
        <f t="shared" si="372"/>
        <v>No Data</v>
      </c>
    </row>
    <row r="23559" spans="1:5" x14ac:dyDescent="0.3">
      <c r="A23559" s="33" t="s">
        <v>128</v>
      </c>
      <c r="B23559" s="33" t="s">
        <v>54</v>
      </c>
      <c r="C23559" s="33">
        <v>210000</v>
      </c>
      <c r="D23559" s="33" t="s">
        <v>1080</v>
      </c>
      <c r="E23559" t="str">
        <f t="shared" si="372"/>
        <v>&gt;$200K</v>
      </c>
    </row>
    <row r="23560" spans="1:5" x14ac:dyDescent="0.3">
      <c r="A23560" s="33" t="s">
        <v>0</v>
      </c>
      <c r="B23560" s="33" t="s">
        <v>53</v>
      </c>
      <c r="C23560" s="33">
        <v>151650</v>
      </c>
      <c r="D23560" s="33" t="s">
        <v>1136</v>
      </c>
      <c r="E23560" t="str">
        <f t="shared" si="372"/>
        <v>$125K-$200K</v>
      </c>
    </row>
    <row r="23561" spans="1:5" x14ac:dyDescent="0.3">
      <c r="A23561" s="33" t="s">
        <v>0</v>
      </c>
      <c r="B23561" s="33" t="s">
        <v>83</v>
      </c>
      <c r="C23561" s="33">
        <v>170500</v>
      </c>
      <c r="D23561" s="33" t="s">
        <v>2085</v>
      </c>
      <c r="E23561" t="str">
        <f t="shared" si="372"/>
        <v>$125K-$200K</v>
      </c>
    </row>
    <row r="23562" spans="1:5" x14ac:dyDescent="0.3">
      <c r="A23562" s="33" t="s">
        <v>126</v>
      </c>
      <c r="B23562" s="33" t="s">
        <v>183</v>
      </c>
      <c r="C23562" s="33">
        <v>173500</v>
      </c>
      <c r="D23562" s="33" t="s">
        <v>225</v>
      </c>
      <c r="E23562" t="str">
        <f t="shared" si="372"/>
        <v>$125K-$200K</v>
      </c>
    </row>
    <row r="23563" spans="1:5" x14ac:dyDescent="0.3">
      <c r="A23563" s="33" t="s">
        <v>2</v>
      </c>
      <c r="B23563" s="33" t="s">
        <v>53</v>
      </c>
      <c r="C23563" s="33">
        <v>95000</v>
      </c>
      <c r="D23563" s="33" t="s">
        <v>265</v>
      </c>
      <c r="E23563" t="str">
        <f t="shared" si="372"/>
        <v>$75K-$100K</v>
      </c>
    </row>
    <row r="23564" spans="1:5" x14ac:dyDescent="0.3">
      <c r="A23564" s="33" t="s">
        <v>125</v>
      </c>
      <c r="B23564" s="33" t="s">
        <v>53</v>
      </c>
      <c r="C23564" s="33"/>
      <c r="D23564" s="33" t="s">
        <v>8101</v>
      </c>
      <c r="E23564" t="str">
        <f t="shared" si="372"/>
        <v>No Data</v>
      </c>
    </row>
    <row r="23565" spans="1:5" x14ac:dyDescent="0.3">
      <c r="A23565" s="33" t="s">
        <v>2</v>
      </c>
      <c r="B23565" s="33" t="s">
        <v>53</v>
      </c>
      <c r="C23565" s="33"/>
      <c r="D23565" s="33" t="s">
        <v>1105</v>
      </c>
      <c r="E23565" t="str">
        <f t="shared" si="372"/>
        <v>No Data</v>
      </c>
    </row>
    <row r="23566" spans="1:5" x14ac:dyDescent="0.3">
      <c r="A23566" s="33" t="s">
        <v>2</v>
      </c>
      <c r="B23566" s="33" t="s">
        <v>53</v>
      </c>
      <c r="C23566" s="33">
        <v>179500</v>
      </c>
      <c r="D23566" s="33" t="s">
        <v>431</v>
      </c>
      <c r="E23566" t="str">
        <f t="shared" si="372"/>
        <v>$125K-$200K</v>
      </c>
    </row>
    <row r="23567" spans="1:5" x14ac:dyDescent="0.3">
      <c r="A23567" s="33" t="s">
        <v>129</v>
      </c>
      <c r="B23567" s="33" t="s">
        <v>53</v>
      </c>
      <c r="C23567" s="33"/>
      <c r="D23567" s="33" t="s">
        <v>8102</v>
      </c>
      <c r="E23567" t="str">
        <f t="shared" si="372"/>
        <v>No Data</v>
      </c>
    </row>
    <row r="23568" spans="1:5" x14ac:dyDescent="0.3">
      <c r="A23568" s="33" t="s">
        <v>0</v>
      </c>
      <c r="B23568" s="33" t="s">
        <v>53</v>
      </c>
      <c r="C23568" s="33"/>
      <c r="D23568" s="33" t="s">
        <v>5674</v>
      </c>
      <c r="E23568" t="str">
        <f t="shared" si="372"/>
        <v>No Data</v>
      </c>
    </row>
    <row r="23569" spans="1:5" x14ac:dyDescent="0.3">
      <c r="A23569" s="33" t="s">
        <v>0</v>
      </c>
      <c r="B23569" s="33" t="s">
        <v>53</v>
      </c>
      <c r="C23569" s="33">
        <v>175000</v>
      </c>
      <c r="D23569" s="33" t="s">
        <v>8103</v>
      </c>
      <c r="E23569" t="str">
        <f t="shared" si="372"/>
        <v>$125K-$200K</v>
      </c>
    </row>
    <row r="23570" spans="1:5" x14ac:dyDescent="0.3">
      <c r="A23570" s="33" t="s">
        <v>2</v>
      </c>
      <c r="B23570" s="33" t="s">
        <v>53</v>
      </c>
      <c r="C23570" s="33">
        <v>52200</v>
      </c>
      <c r="D23570" s="33" t="s">
        <v>299</v>
      </c>
      <c r="E23570" t="str">
        <f t="shared" si="372"/>
        <v>&lt;$75K</v>
      </c>
    </row>
    <row r="23571" spans="1:5" x14ac:dyDescent="0.3">
      <c r="A23571" s="33" t="s">
        <v>2</v>
      </c>
      <c r="B23571" s="33" t="s">
        <v>53</v>
      </c>
      <c r="C23571" s="33"/>
      <c r="D23571" s="33" t="s">
        <v>3527</v>
      </c>
      <c r="E23571" t="str">
        <f t="shared" si="372"/>
        <v>No Data</v>
      </c>
    </row>
    <row r="23572" spans="1:5" x14ac:dyDescent="0.3">
      <c r="A23572" s="33" t="s">
        <v>4</v>
      </c>
      <c r="B23572" s="33" t="s">
        <v>54</v>
      </c>
      <c r="C23572" s="33">
        <v>130000</v>
      </c>
      <c r="D23572" s="33" t="s">
        <v>4368</v>
      </c>
      <c r="E23572" t="str">
        <f t="shared" si="372"/>
        <v>$125K-$200K</v>
      </c>
    </row>
    <row r="23573" spans="1:5" x14ac:dyDescent="0.3">
      <c r="A23573" s="33" t="s">
        <v>4</v>
      </c>
      <c r="B23573" s="33" t="s">
        <v>53</v>
      </c>
      <c r="C23573" s="33"/>
      <c r="D23573" s="33" t="s">
        <v>8104</v>
      </c>
      <c r="E23573" t="str">
        <f t="shared" si="372"/>
        <v>No Data</v>
      </c>
    </row>
    <row r="23574" spans="1:5" x14ac:dyDescent="0.3">
      <c r="A23574" s="33" t="s">
        <v>0</v>
      </c>
      <c r="B23574" s="33" t="s">
        <v>53</v>
      </c>
      <c r="C23574" s="33">
        <v>66000</v>
      </c>
      <c r="D23574" s="33" t="s">
        <v>326</v>
      </c>
      <c r="E23574" t="str">
        <f t="shared" si="372"/>
        <v>&lt;$75K</v>
      </c>
    </row>
    <row r="23575" spans="1:5" x14ac:dyDescent="0.3">
      <c r="A23575" s="33" t="s">
        <v>126</v>
      </c>
      <c r="B23575" s="33" t="s">
        <v>88</v>
      </c>
      <c r="C23575" s="33">
        <v>79200</v>
      </c>
      <c r="D23575" s="33" t="s">
        <v>651</v>
      </c>
      <c r="E23575" t="str">
        <f t="shared" si="372"/>
        <v>$75K-$100K</v>
      </c>
    </row>
    <row r="23576" spans="1:5" x14ac:dyDescent="0.3">
      <c r="A23576" s="33" t="s">
        <v>2</v>
      </c>
      <c r="B23576" s="33" t="s">
        <v>53</v>
      </c>
      <c r="C23576" s="33"/>
      <c r="D23576" s="33" t="s">
        <v>471</v>
      </c>
      <c r="E23576" t="str">
        <f t="shared" si="372"/>
        <v>No Data</v>
      </c>
    </row>
    <row r="23577" spans="1:5" x14ac:dyDescent="0.3">
      <c r="A23577" s="33" t="s">
        <v>4</v>
      </c>
      <c r="B23577" s="33" t="s">
        <v>53</v>
      </c>
      <c r="C23577" s="33"/>
      <c r="D23577" s="33" t="s">
        <v>553</v>
      </c>
      <c r="E23577" t="str">
        <f t="shared" si="372"/>
        <v>No Data</v>
      </c>
    </row>
    <row r="23578" spans="1:5" x14ac:dyDescent="0.3">
      <c r="A23578" s="33" t="s">
        <v>0</v>
      </c>
      <c r="B23578" s="33" t="s">
        <v>53</v>
      </c>
      <c r="C23578" s="33">
        <v>107212</v>
      </c>
      <c r="D23578" s="33" t="s">
        <v>8105</v>
      </c>
      <c r="E23578" t="str">
        <f t="shared" si="372"/>
        <v>$100K-$125K</v>
      </c>
    </row>
    <row r="23579" spans="1:5" x14ac:dyDescent="0.3">
      <c r="A23579" s="33" t="s">
        <v>0</v>
      </c>
      <c r="B23579" s="33" t="s">
        <v>72</v>
      </c>
      <c r="C23579" s="33">
        <v>72900</v>
      </c>
      <c r="D23579" s="33" t="s">
        <v>7160</v>
      </c>
      <c r="E23579" t="str">
        <f t="shared" si="372"/>
        <v>&lt;$75K</v>
      </c>
    </row>
    <row r="23580" spans="1:5" x14ac:dyDescent="0.3">
      <c r="A23580" s="33" t="s">
        <v>0</v>
      </c>
      <c r="B23580" s="33" t="s">
        <v>53</v>
      </c>
      <c r="C23580" s="33">
        <v>157500</v>
      </c>
      <c r="D23580" s="33" t="s">
        <v>2025</v>
      </c>
      <c r="E23580" t="str">
        <f t="shared" si="372"/>
        <v>$125K-$200K</v>
      </c>
    </row>
    <row r="23581" spans="1:5" x14ac:dyDescent="0.3">
      <c r="A23581" s="33" t="s">
        <v>2</v>
      </c>
      <c r="B23581" s="33" t="s">
        <v>53</v>
      </c>
      <c r="C23581" s="33"/>
      <c r="D23581" s="33" t="s">
        <v>366</v>
      </c>
      <c r="E23581" t="str">
        <f t="shared" si="372"/>
        <v>No Data</v>
      </c>
    </row>
    <row r="23582" spans="1:5" x14ac:dyDescent="0.3">
      <c r="A23582" s="33" t="s">
        <v>2</v>
      </c>
      <c r="B23582" s="33" t="s">
        <v>53</v>
      </c>
      <c r="C23582" s="33"/>
      <c r="D23582" s="33" t="s">
        <v>1826</v>
      </c>
      <c r="E23582" t="str">
        <f t="shared" si="372"/>
        <v>No Data</v>
      </c>
    </row>
    <row r="23583" spans="1:5" x14ac:dyDescent="0.3">
      <c r="A23583" s="33" t="s">
        <v>2</v>
      </c>
      <c r="B23583" s="33" t="s">
        <v>53</v>
      </c>
      <c r="C23583" s="33">
        <v>64350</v>
      </c>
      <c r="D23583" s="33" t="s">
        <v>8106</v>
      </c>
      <c r="E23583" t="str">
        <f t="shared" si="372"/>
        <v>&lt;$75K</v>
      </c>
    </row>
    <row r="23584" spans="1:5" x14ac:dyDescent="0.3">
      <c r="A23584" s="33" t="s">
        <v>2</v>
      </c>
      <c r="B23584" s="33" t="s">
        <v>53</v>
      </c>
      <c r="C23584" s="33">
        <v>95592</v>
      </c>
      <c r="D23584" s="33" t="s">
        <v>8107</v>
      </c>
      <c r="E23584" t="str">
        <f t="shared" si="372"/>
        <v>$75K-$100K</v>
      </c>
    </row>
    <row r="23585" spans="1:5" x14ac:dyDescent="0.3">
      <c r="A23585" s="33" t="s">
        <v>0</v>
      </c>
      <c r="B23585" s="33" t="s">
        <v>53</v>
      </c>
      <c r="C23585" s="33"/>
      <c r="D23585" s="33" t="s">
        <v>2202</v>
      </c>
      <c r="E23585" t="str">
        <f t="shared" si="372"/>
        <v>No Data</v>
      </c>
    </row>
    <row r="23586" spans="1:5" x14ac:dyDescent="0.3">
      <c r="A23586" s="33" t="s">
        <v>0</v>
      </c>
      <c r="B23586" s="33" t="s">
        <v>53</v>
      </c>
      <c r="C23586" s="33">
        <v>157500</v>
      </c>
      <c r="D23586" s="33" t="s">
        <v>8108</v>
      </c>
      <c r="E23586" t="str">
        <f t="shared" si="372"/>
        <v>$125K-$200K</v>
      </c>
    </row>
    <row r="23587" spans="1:5" x14ac:dyDescent="0.3">
      <c r="A23587" s="33" t="s">
        <v>0</v>
      </c>
      <c r="B23587" s="33" t="s">
        <v>53</v>
      </c>
      <c r="C23587" s="33">
        <v>265500</v>
      </c>
      <c r="D23587" s="33" t="s">
        <v>1327</v>
      </c>
      <c r="E23587" t="str">
        <f t="shared" si="372"/>
        <v>&gt;$200K</v>
      </c>
    </row>
    <row r="23588" spans="1:5" x14ac:dyDescent="0.3">
      <c r="A23588" s="33" t="s">
        <v>4</v>
      </c>
      <c r="B23588" s="33" t="s">
        <v>81</v>
      </c>
      <c r="C23588" s="33">
        <v>90000</v>
      </c>
      <c r="D23588" s="33" t="s">
        <v>6169</v>
      </c>
      <c r="E23588" t="str">
        <f t="shared" si="372"/>
        <v>$75K-$100K</v>
      </c>
    </row>
    <row r="23589" spans="1:5" x14ac:dyDescent="0.3">
      <c r="A23589" s="33" t="s">
        <v>128</v>
      </c>
      <c r="B23589" s="33" t="s">
        <v>53</v>
      </c>
      <c r="C23589" s="33">
        <v>271526.5</v>
      </c>
      <c r="D23589" s="33" t="s">
        <v>217</v>
      </c>
      <c r="E23589" t="str">
        <f t="shared" si="372"/>
        <v>&gt;$200K</v>
      </c>
    </row>
    <row r="23590" spans="1:5" x14ac:dyDescent="0.3">
      <c r="A23590" s="33" t="s">
        <v>4</v>
      </c>
      <c r="B23590" s="33" t="s">
        <v>164</v>
      </c>
      <c r="C23590" s="33">
        <v>45000</v>
      </c>
      <c r="D23590" s="33" t="s">
        <v>7294</v>
      </c>
      <c r="E23590" t="str">
        <f t="shared" si="372"/>
        <v>&lt;$75K</v>
      </c>
    </row>
    <row r="23591" spans="1:5" x14ac:dyDescent="0.3">
      <c r="A23591" s="33" t="s">
        <v>2</v>
      </c>
      <c r="B23591" s="33" t="s">
        <v>53</v>
      </c>
      <c r="C23591" s="33">
        <v>143800</v>
      </c>
      <c r="D23591" s="33" t="s">
        <v>679</v>
      </c>
      <c r="E23591" t="str">
        <f t="shared" si="372"/>
        <v>$125K-$200K</v>
      </c>
    </row>
    <row r="23592" spans="1:5" x14ac:dyDescent="0.3">
      <c r="A23592" s="33" t="s">
        <v>4</v>
      </c>
      <c r="B23592" s="33" t="s">
        <v>54</v>
      </c>
      <c r="C23592" s="33">
        <v>105630.5</v>
      </c>
      <c r="D23592" s="33" t="s">
        <v>8109</v>
      </c>
      <c r="E23592" t="str">
        <f t="shared" si="372"/>
        <v>$100K-$125K</v>
      </c>
    </row>
    <row r="23593" spans="1:5" x14ac:dyDescent="0.3">
      <c r="A23593" s="33" t="s">
        <v>126</v>
      </c>
      <c r="B23593" s="33" t="s">
        <v>54</v>
      </c>
      <c r="C23593" s="33"/>
      <c r="D23593" s="33" t="s">
        <v>7114</v>
      </c>
      <c r="E23593" t="str">
        <f t="shared" si="372"/>
        <v>No Data</v>
      </c>
    </row>
    <row r="23594" spans="1:5" x14ac:dyDescent="0.3">
      <c r="A23594" s="33" t="s">
        <v>2</v>
      </c>
      <c r="B23594" s="33" t="s">
        <v>53</v>
      </c>
      <c r="C23594" s="33"/>
      <c r="D23594" s="33" t="s">
        <v>6007</v>
      </c>
      <c r="E23594" t="str">
        <f t="shared" si="372"/>
        <v>No Data</v>
      </c>
    </row>
    <row r="23595" spans="1:5" x14ac:dyDescent="0.3">
      <c r="A23595" s="33" t="s">
        <v>52</v>
      </c>
      <c r="B23595" s="33" t="s">
        <v>53</v>
      </c>
      <c r="C23595" s="33">
        <v>112500</v>
      </c>
      <c r="D23595" s="33" t="s">
        <v>8110</v>
      </c>
      <c r="E23595" t="str">
        <f t="shared" si="372"/>
        <v>$100K-$125K</v>
      </c>
    </row>
    <row r="23596" spans="1:5" x14ac:dyDescent="0.3">
      <c r="A23596" s="33" t="s">
        <v>0</v>
      </c>
      <c r="B23596" s="33" t="s">
        <v>81</v>
      </c>
      <c r="C23596" s="33">
        <v>63000</v>
      </c>
      <c r="D23596" s="33" t="s">
        <v>1216</v>
      </c>
      <c r="E23596" t="str">
        <f t="shared" si="372"/>
        <v>&lt;$75K</v>
      </c>
    </row>
    <row r="23597" spans="1:5" x14ac:dyDescent="0.3">
      <c r="A23597" s="33" t="s">
        <v>2</v>
      </c>
      <c r="B23597" s="33" t="s">
        <v>53</v>
      </c>
      <c r="C23597" s="33"/>
      <c r="D23597" s="33" t="s">
        <v>833</v>
      </c>
      <c r="E23597" t="str">
        <f t="shared" si="372"/>
        <v>No Data</v>
      </c>
    </row>
    <row r="23598" spans="1:5" x14ac:dyDescent="0.3">
      <c r="A23598" s="33" t="s">
        <v>0</v>
      </c>
      <c r="B23598" s="33" t="s">
        <v>53</v>
      </c>
      <c r="C23598" s="33">
        <v>99955</v>
      </c>
      <c r="D23598" s="33" t="s">
        <v>5134</v>
      </c>
      <c r="E23598" t="str">
        <f t="shared" si="372"/>
        <v>$75K-$100K</v>
      </c>
    </row>
    <row r="23599" spans="1:5" x14ac:dyDescent="0.3">
      <c r="A23599" s="33" t="s">
        <v>4</v>
      </c>
      <c r="B23599" s="33" t="s">
        <v>88</v>
      </c>
      <c r="C23599" s="33">
        <v>96773</v>
      </c>
      <c r="D23599" s="33" t="s">
        <v>2729</v>
      </c>
      <c r="E23599" t="str">
        <f t="shared" si="372"/>
        <v>$75K-$100K</v>
      </c>
    </row>
    <row r="23600" spans="1:5" x14ac:dyDescent="0.3">
      <c r="A23600" s="33" t="s">
        <v>4</v>
      </c>
      <c r="B23600" s="33" t="s">
        <v>53</v>
      </c>
      <c r="C23600" s="33"/>
      <c r="D23600" s="33" t="s">
        <v>879</v>
      </c>
      <c r="E23600" t="str">
        <f t="shared" si="372"/>
        <v>No Data</v>
      </c>
    </row>
    <row r="23601" spans="1:5" x14ac:dyDescent="0.3">
      <c r="A23601" s="33" t="s">
        <v>125</v>
      </c>
      <c r="B23601" s="33" t="s">
        <v>53</v>
      </c>
      <c r="C23601" s="33">
        <v>95000</v>
      </c>
      <c r="D23601" s="33" t="s">
        <v>2766</v>
      </c>
      <c r="E23601" t="str">
        <f t="shared" si="372"/>
        <v>$75K-$100K</v>
      </c>
    </row>
    <row r="23602" spans="1:5" x14ac:dyDescent="0.3">
      <c r="A23602" s="33" t="s">
        <v>1</v>
      </c>
      <c r="B23602" s="33" t="s">
        <v>115</v>
      </c>
      <c r="C23602" s="33">
        <v>90670</v>
      </c>
      <c r="D23602" s="33" t="s">
        <v>668</v>
      </c>
      <c r="E23602" t="str">
        <f t="shared" si="372"/>
        <v>$75K-$100K</v>
      </c>
    </row>
    <row r="23603" spans="1:5" x14ac:dyDescent="0.3">
      <c r="A23603" s="33" t="s">
        <v>125</v>
      </c>
      <c r="B23603" s="33" t="s">
        <v>53</v>
      </c>
      <c r="C23603" s="33">
        <v>60000</v>
      </c>
      <c r="D23603" s="33" t="s">
        <v>8111</v>
      </c>
      <c r="E23603" t="str">
        <f t="shared" si="372"/>
        <v>&lt;$75K</v>
      </c>
    </row>
    <row r="23604" spans="1:5" x14ac:dyDescent="0.3">
      <c r="A23604" s="33" t="s">
        <v>2</v>
      </c>
      <c r="B23604" s="33" t="s">
        <v>53</v>
      </c>
      <c r="C23604" s="33">
        <v>98500</v>
      </c>
      <c r="D23604" s="33" t="s">
        <v>1732</v>
      </c>
      <c r="E23604" t="str">
        <f t="shared" si="372"/>
        <v>$75K-$100K</v>
      </c>
    </row>
    <row r="23605" spans="1:5" x14ac:dyDescent="0.3">
      <c r="A23605" s="33" t="s">
        <v>2</v>
      </c>
      <c r="B23605" s="33" t="s">
        <v>53</v>
      </c>
      <c r="C23605" s="33">
        <v>74000</v>
      </c>
      <c r="D23605" s="33" t="s">
        <v>2260</v>
      </c>
      <c r="E23605" t="str">
        <f t="shared" si="372"/>
        <v>&lt;$75K</v>
      </c>
    </row>
    <row r="23606" spans="1:5" x14ac:dyDescent="0.3">
      <c r="A23606" s="33" t="s">
        <v>2</v>
      </c>
      <c r="B23606" s="33" t="s">
        <v>53</v>
      </c>
      <c r="C23606" s="33">
        <v>87000</v>
      </c>
      <c r="D23606" s="33" t="s">
        <v>3504</v>
      </c>
      <c r="E23606" t="str">
        <f t="shared" si="372"/>
        <v>$75K-$100K</v>
      </c>
    </row>
    <row r="23607" spans="1:5" x14ac:dyDescent="0.3">
      <c r="A23607" s="33" t="s">
        <v>4</v>
      </c>
      <c r="B23607" s="33" t="s">
        <v>53</v>
      </c>
      <c r="C23607" s="33">
        <v>110000</v>
      </c>
      <c r="D23607" s="33" t="s">
        <v>8112</v>
      </c>
      <c r="E23607" t="str">
        <f t="shared" si="372"/>
        <v>$100K-$125K</v>
      </c>
    </row>
    <row r="23608" spans="1:5" x14ac:dyDescent="0.3">
      <c r="A23608" s="33" t="s">
        <v>2</v>
      </c>
      <c r="B23608" s="33" t="s">
        <v>53</v>
      </c>
      <c r="C23608" s="33"/>
      <c r="D23608" s="33" t="s">
        <v>4227</v>
      </c>
      <c r="E23608" t="str">
        <f t="shared" si="372"/>
        <v>No Data</v>
      </c>
    </row>
    <row r="23609" spans="1:5" x14ac:dyDescent="0.3">
      <c r="A23609" s="33" t="s">
        <v>2</v>
      </c>
      <c r="B23609" s="33" t="s">
        <v>53</v>
      </c>
      <c r="C23609" s="33">
        <v>75000</v>
      </c>
      <c r="D23609" s="33" t="s">
        <v>463</v>
      </c>
      <c r="E23609" t="str">
        <f t="shared" si="372"/>
        <v>&lt;$75K</v>
      </c>
    </row>
    <row r="23610" spans="1:5" x14ac:dyDescent="0.3">
      <c r="A23610" s="33" t="s">
        <v>128</v>
      </c>
      <c r="B23610" s="33" t="s">
        <v>53</v>
      </c>
      <c r="C23610" s="33">
        <v>135144.5</v>
      </c>
      <c r="D23610" s="33" t="s">
        <v>929</v>
      </c>
      <c r="E23610" t="str">
        <f t="shared" si="372"/>
        <v>$125K-$200K</v>
      </c>
    </row>
    <row r="23611" spans="1:5" x14ac:dyDescent="0.3">
      <c r="A23611" s="33" t="s">
        <v>2</v>
      </c>
      <c r="B23611" s="33" t="s">
        <v>53</v>
      </c>
      <c r="C23611" s="33">
        <v>65000</v>
      </c>
      <c r="D23611" s="33" t="s">
        <v>905</v>
      </c>
      <c r="E23611" t="str">
        <f t="shared" si="372"/>
        <v>&lt;$75K</v>
      </c>
    </row>
    <row r="23612" spans="1:5" x14ac:dyDescent="0.3">
      <c r="A23612" s="33" t="s">
        <v>0</v>
      </c>
      <c r="B23612" s="33" t="s">
        <v>53</v>
      </c>
      <c r="C23612" s="33">
        <v>187500</v>
      </c>
      <c r="D23612" s="33" t="s">
        <v>3550</v>
      </c>
      <c r="E23612" t="str">
        <f t="shared" si="372"/>
        <v>$125K-$200K</v>
      </c>
    </row>
    <row r="23613" spans="1:5" x14ac:dyDescent="0.3">
      <c r="A23613" s="33" t="s">
        <v>2</v>
      </c>
      <c r="B23613" s="33" t="s">
        <v>97</v>
      </c>
      <c r="C23613" s="33">
        <v>105300</v>
      </c>
      <c r="D23613" s="33" t="s">
        <v>3357</v>
      </c>
      <c r="E23613" t="str">
        <f t="shared" si="372"/>
        <v>$100K-$125K</v>
      </c>
    </row>
    <row r="23614" spans="1:5" x14ac:dyDescent="0.3">
      <c r="A23614" s="33" t="s">
        <v>0</v>
      </c>
      <c r="B23614" s="33" t="s">
        <v>53</v>
      </c>
      <c r="C23614" s="33">
        <v>140000</v>
      </c>
      <c r="D23614" s="33" t="s">
        <v>1260</v>
      </c>
      <c r="E23614" t="str">
        <f t="shared" si="372"/>
        <v>$125K-$200K</v>
      </c>
    </row>
    <row r="23615" spans="1:5" x14ac:dyDescent="0.3">
      <c r="A23615" s="33" t="s">
        <v>2</v>
      </c>
      <c r="B23615" s="33" t="s">
        <v>53</v>
      </c>
      <c r="C23615" s="33"/>
      <c r="D23615" s="33" t="s">
        <v>6661</v>
      </c>
      <c r="E23615" t="str">
        <f t="shared" si="372"/>
        <v>No Data</v>
      </c>
    </row>
    <row r="23616" spans="1:5" x14ac:dyDescent="0.3">
      <c r="A23616" s="33" t="s">
        <v>2</v>
      </c>
      <c r="B23616" s="33" t="s">
        <v>53</v>
      </c>
      <c r="C23616" s="33">
        <v>75250</v>
      </c>
      <c r="D23616" s="33" t="s">
        <v>8113</v>
      </c>
      <c r="E23616" t="str">
        <f t="shared" si="372"/>
        <v>$75K-$100K</v>
      </c>
    </row>
    <row r="23617" spans="1:5" x14ac:dyDescent="0.3">
      <c r="A23617" s="33" t="s">
        <v>0</v>
      </c>
      <c r="B23617" s="33" t="s">
        <v>53</v>
      </c>
      <c r="C23617" s="33"/>
      <c r="D23617" s="33" t="s">
        <v>232</v>
      </c>
      <c r="E23617" t="str">
        <f t="shared" si="372"/>
        <v>No Data</v>
      </c>
    </row>
    <row r="23618" spans="1:5" x14ac:dyDescent="0.3">
      <c r="A23618" s="33" t="s">
        <v>52</v>
      </c>
      <c r="B23618" s="33" t="s">
        <v>54</v>
      </c>
      <c r="C23618" s="33">
        <v>75000</v>
      </c>
      <c r="D23618" s="33" t="s">
        <v>265</v>
      </c>
      <c r="E23618" t="str">
        <f t="shared" si="372"/>
        <v>&lt;$75K</v>
      </c>
    </row>
    <row r="23619" spans="1:5" x14ac:dyDescent="0.3">
      <c r="A23619" s="33" t="s">
        <v>0</v>
      </c>
      <c r="B23619" s="33" t="s">
        <v>67</v>
      </c>
      <c r="C23619" s="33">
        <v>93600</v>
      </c>
      <c r="D23619" s="33" t="s">
        <v>913</v>
      </c>
      <c r="E23619" t="str">
        <f t="shared" ref="E23619:E23682" si="373">_xlfn.XLOOKUP(C23619,$H$16:$H$21,$G$16:$G$21,,1)</f>
        <v>$75K-$100K</v>
      </c>
    </row>
    <row r="23620" spans="1:5" x14ac:dyDescent="0.3">
      <c r="A23620" s="33" t="s">
        <v>2</v>
      </c>
      <c r="B23620" s="33" t="s">
        <v>53</v>
      </c>
      <c r="C23620" s="33">
        <v>72500</v>
      </c>
      <c r="D23620" s="33" t="s">
        <v>4715</v>
      </c>
      <c r="E23620" t="str">
        <f t="shared" si="373"/>
        <v>&lt;$75K</v>
      </c>
    </row>
    <row r="23621" spans="1:5" x14ac:dyDescent="0.3">
      <c r="A23621" s="33" t="s">
        <v>0</v>
      </c>
      <c r="B23621" s="33" t="s">
        <v>53</v>
      </c>
      <c r="C23621" s="33">
        <v>54000</v>
      </c>
      <c r="D23621" s="33" t="s">
        <v>8114</v>
      </c>
      <c r="E23621" t="str">
        <f t="shared" si="373"/>
        <v>&lt;$75K</v>
      </c>
    </row>
    <row r="23622" spans="1:5" x14ac:dyDescent="0.3">
      <c r="A23622" s="33" t="s">
        <v>1</v>
      </c>
      <c r="B23622" s="33" t="s">
        <v>53</v>
      </c>
      <c r="C23622" s="33"/>
      <c r="D23622" s="33" t="s">
        <v>8115</v>
      </c>
      <c r="E23622" t="str">
        <f t="shared" si="373"/>
        <v>No Data</v>
      </c>
    </row>
    <row r="23623" spans="1:5" x14ac:dyDescent="0.3">
      <c r="A23623" s="33" t="s">
        <v>2</v>
      </c>
      <c r="B23623" s="33" t="s">
        <v>53</v>
      </c>
      <c r="C23623" s="33">
        <v>105000</v>
      </c>
      <c r="D23623" s="33" t="s">
        <v>8116</v>
      </c>
      <c r="E23623" t="str">
        <f t="shared" si="373"/>
        <v>$100K-$125K</v>
      </c>
    </row>
    <row r="23624" spans="1:5" x14ac:dyDescent="0.3">
      <c r="A23624" s="33" t="s">
        <v>2</v>
      </c>
      <c r="B23624" s="33" t="s">
        <v>53</v>
      </c>
      <c r="C23624" s="33">
        <v>90000</v>
      </c>
      <c r="D23624" s="33" t="s">
        <v>8117</v>
      </c>
      <c r="E23624" t="str">
        <f t="shared" si="373"/>
        <v>$75K-$100K</v>
      </c>
    </row>
    <row r="23625" spans="1:5" x14ac:dyDescent="0.3">
      <c r="A23625" s="33" t="s">
        <v>128</v>
      </c>
      <c r="B23625" s="33" t="s">
        <v>72</v>
      </c>
      <c r="C23625" s="33">
        <v>157500</v>
      </c>
      <c r="D23625" s="33" t="s">
        <v>2843</v>
      </c>
      <c r="E23625" t="str">
        <f t="shared" si="373"/>
        <v>$125K-$200K</v>
      </c>
    </row>
    <row r="23626" spans="1:5" x14ac:dyDescent="0.3">
      <c r="A23626" s="33" t="s">
        <v>128</v>
      </c>
      <c r="B23626" s="33" t="s">
        <v>53</v>
      </c>
      <c r="C23626" s="33">
        <v>127500</v>
      </c>
      <c r="D23626" s="33" t="s">
        <v>8118</v>
      </c>
      <c r="E23626" t="str">
        <f t="shared" si="373"/>
        <v>$125K-$200K</v>
      </c>
    </row>
    <row r="23627" spans="1:5" x14ac:dyDescent="0.3">
      <c r="A23627" s="33" t="s">
        <v>4</v>
      </c>
      <c r="B23627" s="33" t="s">
        <v>53</v>
      </c>
      <c r="C23627" s="33">
        <v>108133</v>
      </c>
      <c r="D23627" s="33" t="s">
        <v>6730</v>
      </c>
      <c r="E23627" t="str">
        <f t="shared" si="373"/>
        <v>$100K-$125K</v>
      </c>
    </row>
    <row r="23628" spans="1:5" x14ac:dyDescent="0.3">
      <c r="A23628" s="33" t="s">
        <v>2</v>
      </c>
      <c r="B23628" s="33" t="s">
        <v>72</v>
      </c>
      <c r="C23628" s="33">
        <v>118140</v>
      </c>
      <c r="D23628" s="33" t="s">
        <v>8119</v>
      </c>
      <c r="E23628" t="str">
        <f t="shared" si="373"/>
        <v>$100K-$125K</v>
      </c>
    </row>
    <row r="23629" spans="1:5" x14ac:dyDescent="0.3">
      <c r="A23629" s="33" t="s">
        <v>0</v>
      </c>
      <c r="B23629" s="33" t="s">
        <v>53</v>
      </c>
      <c r="C23629" s="33">
        <v>277500</v>
      </c>
      <c r="D23629" s="33" t="s">
        <v>431</v>
      </c>
      <c r="E23629" t="str">
        <f t="shared" si="373"/>
        <v>&gt;$200K</v>
      </c>
    </row>
    <row r="23630" spans="1:5" x14ac:dyDescent="0.3">
      <c r="A23630" s="33" t="s">
        <v>4</v>
      </c>
      <c r="B23630" s="33" t="s">
        <v>53</v>
      </c>
      <c r="C23630" s="33"/>
      <c r="D23630" s="33" t="s">
        <v>258</v>
      </c>
      <c r="E23630" t="str">
        <f t="shared" si="373"/>
        <v>No Data</v>
      </c>
    </row>
    <row r="23631" spans="1:5" x14ac:dyDescent="0.3">
      <c r="A23631" s="33" t="s">
        <v>0</v>
      </c>
      <c r="B23631" s="33" t="s">
        <v>53</v>
      </c>
      <c r="C23631" s="33"/>
      <c r="D23631" s="33" t="s">
        <v>8120</v>
      </c>
      <c r="E23631" t="str">
        <f t="shared" si="373"/>
        <v>No Data</v>
      </c>
    </row>
    <row r="23632" spans="1:5" x14ac:dyDescent="0.3">
      <c r="A23632" s="33" t="s">
        <v>0</v>
      </c>
      <c r="B23632" s="33" t="s">
        <v>53</v>
      </c>
      <c r="C23632" s="33">
        <v>102500</v>
      </c>
      <c r="D23632" s="33" t="s">
        <v>2097</v>
      </c>
      <c r="E23632" t="str">
        <f t="shared" si="373"/>
        <v>$100K-$125K</v>
      </c>
    </row>
    <row r="23633" spans="1:5" x14ac:dyDescent="0.3">
      <c r="A23633" s="33" t="s">
        <v>128</v>
      </c>
      <c r="B23633" s="33" t="s">
        <v>53</v>
      </c>
      <c r="C23633" s="33"/>
      <c r="D23633" s="33" t="s">
        <v>510</v>
      </c>
      <c r="E23633" t="str">
        <f t="shared" si="373"/>
        <v>No Data</v>
      </c>
    </row>
    <row r="23634" spans="1:5" x14ac:dyDescent="0.3">
      <c r="A23634" s="33" t="s">
        <v>129</v>
      </c>
      <c r="B23634" s="33" t="s">
        <v>53</v>
      </c>
      <c r="C23634" s="33"/>
      <c r="D23634" s="33" t="s">
        <v>3247</v>
      </c>
      <c r="E23634" t="str">
        <f t="shared" si="373"/>
        <v>No Data</v>
      </c>
    </row>
    <row r="23635" spans="1:5" x14ac:dyDescent="0.3">
      <c r="A23635" s="33" t="s">
        <v>0</v>
      </c>
      <c r="B23635" s="33" t="s">
        <v>53</v>
      </c>
      <c r="C23635" s="33">
        <v>138500</v>
      </c>
      <c r="D23635" s="33" t="s">
        <v>1327</v>
      </c>
      <c r="E23635" t="str">
        <f t="shared" si="373"/>
        <v>$125K-$200K</v>
      </c>
    </row>
    <row r="23636" spans="1:5" x14ac:dyDescent="0.3">
      <c r="A23636" s="33" t="s">
        <v>128</v>
      </c>
      <c r="B23636" s="33" t="s">
        <v>53</v>
      </c>
      <c r="C23636" s="33"/>
      <c r="D23636" s="33" t="s">
        <v>5999</v>
      </c>
      <c r="E23636" t="str">
        <f t="shared" si="373"/>
        <v>No Data</v>
      </c>
    </row>
    <row r="23637" spans="1:5" x14ac:dyDescent="0.3">
      <c r="A23637" s="33" t="s">
        <v>126</v>
      </c>
      <c r="B23637" s="33" t="s">
        <v>53</v>
      </c>
      <c r="C23637" s="33">
        <v>114062.5</v>
      </c>
      <c r="D23637" s="33" t="s">
        <v>609</v>
      </c>
      <c r="E23637" t="str">
        <f t="shared" si="373"/>
        <v>$100K-$125K</v>
      </c>
    </row>
    <row r="23638" spans="1:5" x14ac:dyDescent="0.3">
      <c r="A23638" s="33" t="s">
        <v>0</v>
      </c>
      <c r="B23638" s="33" t="s">
        <v>53</v>
      </c>
      <c r="C23638" s="33">
        <v>174720</v>
      </c>
      <c r="D23638" s="33" t="s">
        <v>470</v>
      </c>
      <c r="E23638" t="str">
        <f t="shared" si="373"/>
        <v>$125K-$200K</v>
      </c>
    </row>
    <row r="23639" spans="1:5" x14ac:dyDescent="0.3">
      <c r="A23639" s="33" t="s">
        <v>2</v>
      </c>
      <c r="B23639" s="33" t="s">
        <v>53</v>
      </c>
      <c r="C23639" s="33">
        <v>140000</v>
      </c>
      <c r="D23639" s="33" t="s">
        <v>268</v>
      </c>
      <c r="E23639" t="str">
        <f t="shared" si="373"/>
        <v>$125K-$200K</v>
      </c>
    </row>
    <row r="23640" spans="1:5" x14ac:dyDescent="0.3">
      <c r="A23640" s="33" t="s">
        <v>2</v>
      </c>
      <c r="B23640" s="33" t="s">
        <v>53</v>
      </c>
      <c r="C23640" s="33"/>
      <c r="D23640" s="33" t="s">
        <v>1239</v>
      </c>
      <c r="E23640" t="str">
        <f t="shared" si="373"/>
        <v>No Data</v>
      </c>
    </row>
    <row r="23641" spans="1:5" x14ac:dyDescent="0.3">
      <c r="A23641" s="33" t="s">
        <v>0</v>
      </c>
      <c r="B23641" s="33" t="s">
        <v>53</v>
      </c>
      <c r="C23641" s="33">
        <v>152650</v>
      </c>
      <c r="D23641" s="33" t="s">
        <v>299</v>
      </c>
      <c r="E23641" t="str">
        <f t="shared" si="373"/>
        <v>$125K-$200K</v>
      </c>
    </row>
    <row r="23642" spans="1:5" x14ac:dyDescent="0.3">
      <c r="A23642" s="33" t="s">
        <v>0</v>
      </c>
      <c r="B23642" s="33" t="s">
        <v>53</v>
      </c>
      <c r="C23642" s="33"/>
      <c r="D23642" s="33" t="s">
        <v>1213</v>
      </c>
      <c r="E23642" t="str">
        <f t="shared" si="373"/>
        <v>No Data</v>
      </c>
    </row>
    <row r="23643" spans="1:5" x14ac:dyDescent="0.3">
      <c r="A23643" s="33" t="s">
        <v>2</v>
      </c>
      <c r="B23643" s="33" t="s">
        <v>53</v>
      </c>
      <c r="C23643" s="33">
        <v>84500</v>
      </c>
      <c r="D23643" s="33" t="s">
        <v>1120</v>
      </c>
      <c r="E23643" t="str">
        <f t="shared" si="373"/>
        <v>$75K-$100K</v>
      </c>
    </row>
    <row r="23644" spans="1:5" x14ac:dyDescent="0.3">
      <c r="A23644" s="33" t="s">
        <v>4</v>
      </c>
      <c r="B23644" s="33" t="s">
        <v>68</v>
      </c>
      <c r="C23644" s="33"/>
      <c r="D23644" s="33" t="s">
        <v>8121</v>
      </c>
      <c r="E23644" t="str">
        <f t="shared" si="373"/>
        <v>No Data</v>
      </c>
    </row>
    <row r="23645" spans="1:5" x14ac:dyDescent="0.3">
      <c r="A23645" s="33" t="s">
        <v>129</v>
      </c>
      <c r="B23645" s="33" t="s">
        <v>88</v>
      </c>
      <c r="C23645" s="33">
        <v>79200</v>
      </c>
      <c r="D23645" s="33" t="s">
        <v>1035</v>
      </c>
      <c r="E23645" t="str">
        <f t="shared" si="373"/>
        <v>$75K-$100K</v>
      </c>
    </row>
    <row r="23646" spans="1:5" x14ac:dyDescent="0.3">
      <c r="A23646" s="33" t="s">
        <v>128</v>
      </c>
      <c r="B23646" s="33" t="s">
        <v>53</v>
      </c>
      <c r="C23646" s="33">
        <v>177500</v>
      </c>
      <c r="D23646" s="33" t="s">
        <v>2397</v>
      </c>
      <c r="E23646" t="str">
        <f t="shared" si="373"/>
        <v>$125K-$200K</v>
      </c>
    </row>
    <row r="23647" spans="1:5" x14ac:dyDescent="0.3">
      <c r="A23647" s="33" t="s">
        <v>0</v>
      </c>
      <c r="B23647" s="33" t="s">
        <v>53</v>
      </c>
      <c r="C23647" s="33"/>
      <c r="D23647" s="33" t="s">
        <v>8122</v>
      </c>
      <c r="E23647" t="str">
        <f t="shared" si="373"/>
        <v>No Data</v>
      </c>
    </row>
    <row r="23648" spans="1:5" x14ac:dyDescent="0.3">
      <c r="A23648" s="33" t="s">
        <v>2</v>
      </c>
      <c r="B23648" s="33" t="s">
        <v>53</v>
      </c>
      <c r="C23648" s="33">
        <v>67500</v>
      </c>
      <c r="D23648" s="33" t="s">
        <v>4386</v>
      </c>
      <c r="E23648" t="str">
        <f t="shared" si="373"/>
        <v>&lt;$75K</v>
      </c>
    </row>
    <row r="23649" spans="1:5" x14ac:dyDescent="0.3">
      <c r="A23649" s="33" t="s">
        <v>0</v>
      </c>
      <c r="B23649" s="33" t="s">
        <v>53</v>
      </c>
      <c r="C23649" s="33">
        <v>100000</v>
      </c>
      <c r="D23649" s="33" t="s">
        <v>3167</v>
      </c>
      <c r="E23649" t="str">
        <f t="shared" si="373"/>
        <v>$75K-$100K</v>
      </c>
    </row>
    <row r="23650" spans="1:5" x14ac:dyDescent="0.3">
      <c r="A23650" s="33" t="s">
        <v>2</v>
      </c>
      <c r="B23650" s="33" t="s">
        <v>53</v>
      </c>
      <c r="C23650" s="33">
        <v>130000</v>
      </c>
      <c r="D23650" s="33" t="s">
        <v>3155</v>
      </c>
      <c r="E23650" t="str">
        <f t="shared" si="373"/>
        <v>$125K-$200K</v>
      </c>
    </row>
    <row r="23651" spans="1:5" x14ac:dyDescent="0.3">
      <c r="A23651" s="33" t="s">
        <v>0</v>
      </c>
      <c r="B23651" s="33" t="s">
        <v>53</v>
      </c>
      <c r="C23651" s="33">
        <v>150000</v>
      </c>
      <c r="D23651" s="33" t="s">
        <v>8123</v>
      </c>
      <c r="E23651" t="str">
        <f t="shared" si="373"/>
        <v>$125K-$200K</v>
      </c>
    </row>
    <row r="23652" spans="1:5" x14ac:dyDescent="0.3">
      <c r="A23652" s="33" t="s">
        <v>2</v>
      </c>
      <c r="B23652" s="33" t="s">
        <v>53</v>
      </c>
      <c r="C23652" s="33"/>
      <c r="D23652" s="33" t="s">
        <v>598</v>
      </c>
      <c r="E23652" t="str">
        <f t="shared" si="373"/>
        <v>No Data</v>
      </c>
    </row>
    <row r="23653" spans="1:5" x14ac:dyDescent="0.3">
      <c r="A23653" s="33" t="s">
        <v>0</v>
      </c>
      <c r="B23653" s="33" t="s">
        <v>53</v>
      </c>
      <c r="C23653" s="33">
        <v>87809.8046875</v>
      </c>
      <c r="D23653" s="33" t="s">
        <v>8124</v>
      </c>
      <c r="E23653" t="str">
        <f t="shared" si="373"/>
        <v>$75K-$100K</v>
      </c>
    </row>
    <row r="23654" spans="1:5" x14ac:dyDescent="0.3">
      <c r="A23654" s="33" t="s">
        <v>0</v>
      </c>
      <c r="B23654" s="33" t="s">
        <v>53</v>
      </c>
      <c r="C23654" s="33">
        <v>155000</v>
      </c>
      <c r="D23654" s="33" t="s">
        <v>8125</v>
      </c>
      <c r="E23654" t="str">
        <f t="shared" si="373"/>
        <v>$125K-$200K</v>
      </c>
    </row>
    <row r="23655" spans="1:5" x14ac:dyDescent="0.3">
      <c r="A23655" s="33" t="s">
        <v>2</v>
      </c>
      <c r="B23655" s="33" t="s">
        <v>105</v>
      </c>
      <c r="C23655" s="33">
        <v>111175</v>
      </c>
      <c r="D23655" s="33" t="s">
        <v>1091</v>
      </c>
      <c r="E23655" t="str">
        <f t="shared" si="373"/>
        <v>$100K-$125K</v>
      </c>
    </row>
    <row r="23656" spans="1:5" x14ac:dyDescent="0.3">
      <c r="A23656" s="33" t="s">
        <v>2</v>
      </c>
      <c r="B23656" s="33" t="s">
        <v>53</v>
      </c>
      <c r="C23656" s="33"/>
      <c r="D23656" s="33" t="s">
        <v>2998</v>
      </c>
      <c r="E23656" t="str">
        <f t="shared" si="373"/>
        <v>No Data</v>
      </c>
    </row>
    <row r="23657" spans="1:5" x14ac:dyDescent="0.3">
      <c r="A23657" s="33" t="s">
        <v>4</v>
      </c>
      <c r="B23657" s="33" t="s">
        <v>53</v>
      </c>
      <c r="C23657" s="33">
        <v>150000</v>
      </c>
      <c r="D23657" s="33" t="s">
        <v>8126</v>
      </c>
      <c r="E23657" t="str">
        <f t="shared" si="373"/>
        <v>$125K-$200K</v>
      </c>
    </row>
    <row r="23658" spans="1:5" x14ac:dyDescent="0.3">
      <c r="A23658" s="33" t="s">
        <v>126</v>
      </c>
      <c r="B23658" s="33" t="s">
        <v>53</v>
      </c>
      <c r="C23658" s="33">
        <v>173500</v>
      </c>
      <c r="D23658" s="33" t="s">
        <v>225</v>
      </c>
      <c r="E23658" t="str">
        <f t="shared" si="373"/>
        <v>$125K-$200K</v>
      </c>
    </row>
    <row r="23659" spans="1:5" x14ac:dyDescent="0.3">
      <c r="A23659" s="33" t="s">
        <v>4</v>
      </c>
      <c r="B23659" s="33" t="s">
        <v>85</v>
      </c>
      <c r="C23659" s="33">
        <v>97444</v>
      </c>
      <c r="D23659" s="33" t="s">
        <v>1024</v>
      </c>
      <c r="E23659" t="str">
        <f t="shared" si="373"/>
        <v>$75K-$100K</v>
      </c>
    </row>
    <row r="23660" spans="1:5" x14ac:dyDescent="0.3">
      <c r="A23660" s="33" t="s">
        <v>129</v>
      </c>
      <c r="B23660" s="33" t="s">
        <v>70</v>
      </c>
      <c r="C23660" s="33">
        <v>89100</v>
      </c>
      <c r="D23660" s="33" t="s">
        <v>211</v>
      </c>
      <c r="E23660" t="str">
        <f t="shared" si="373"/>
        <v>$75K-$100K</v>
      </c>
    </row>
    <row r="23661" spans="1:5" x14ac:dyDescent="0.3">
      <c r="A23661" s="33" t="s">
        <v>2</v>
      </c>
      <c r="B23661" s="33" t="s">
        <v>53</v>
      </c>
      <c r="C23661" s="33"/>
      <c r="D23661" s="33" t="s">
        <v>530</v>
      </c>
      <c r="E23661" t="str">
        <f t="shared" si="373"/>
        <v>No Data</v>
      </c>
    </row>
    <row r="23662" spans="1:5" x14ac:dyDescent="0.3">
      <c r="A23662" s="33" t="s">
        <v>2</v>
      </c>
      <c r="B23662" s="33" t="s">
        <v>53</v>
      </c>
      <c r="C23662" s="33"/>
      <c r="D23662" s="33" t="s">
        <v>5303</v>
      </c>
      <c r="E23662" t="str">
        <f t="shared" si="373"/>
        <v>No Data</v>
      </c>
    </row>
    <row r="23663" spans="1:5" x14ac:dyDescent="0.3">
      <c r="A23663" s="33" t="s">
        <v>0</v>
      </c>
      <c r="B23663" s="33" t="s">
        <v>53</v>
      </c>
      <c r="C23663" s="33">
        <v>124250</v>
      </c>
      <c r="D23663" s="33" t="s">
        <v>242</v>
      </c>
      <c r="E23663" t="str">
        <f t="shared" si="373"/>
        <v>$100K-$125K</v>
      </c>
    </row>
    <row r="23664" spans="1:5" x14ac:dyDescent="0.3">
      <c r="A23664" s="33" t="s">
        <v>52</v>
      </c>
      <c r="B23664" s="33" t="s">
        <v>53</v>
      </c>
      <c r="C23664" s="33">
        <v>124500</v>
      </c>
      <c r="D23664" s="33" t="s">
        <v>8127</v>
      </c>
      <c r="E23664" t="str">
        <f t="shared" si="373"/>
        <v>$100K-$125K</v>
      </c>
    </row>
    <row r="23665" spans="1:5" x14ac:dyDescent="0.3">
      <c r="A23665" s="33" t="s">
        <v>2</v>
      </c>
      <c r="B23665" s="33" t="s">
        <v>53</v>
      </c>
      <c r="C23665" s="33">
        <v>90000</v>
      </c>
      <c r="D23665" s="33" t="s">
        <v>3797</v>
      </c>
      <c r="E23665" t="str">
        <f t="shared" si="373"/>
        <v>$75K-$100K</v>
      </c>
    </row>
    <row r="23666" spans="1:5" x14ac:dyDescent="0.3">
      <c r="A23666" s="33" t="s">
        <v>0</v>
      </c>
      <c r="B23666" s="33" t="s">
        <v>73</v>
      </c>
      <c r="C23666" s="33">
        <v>116950</v>
      </c>
      <c r="D23666" s="33" t="s">
        <v>5198</v>
      </c>
      <c r="E23666" t="str">
        <f t="shared" si="373"/>
        <v>$100K-$125K</v>
      </c>
    </row>
    <row r="23667" spans="1:5" x14ac:dyDescent="0.3">
      <c r="A23667" s="33" t="s">
        <v>126</v>
      </c>
      <c r="B23667" s="33" t="s">
        <v>53</v>
      </c>
      <c r="C23667" s="33"/>
      <c r="D23667" s="33" t="s">
        <v>232</v>
      </c>
      <c r="E23667" t="str">
        <f t="shared" si="373"/>
        <v>No Data</v>
      </c>
    </row>
    <row r="23668" spans="1:5" x14ac:dyDescent="0.3">
      <c r="A23668" s="33" t="s">
        <v>125</v>
      </c>
      <c r="B23668" s="33" t="s">
        <v>53</v>
      </c>
      <c r="C23668" s="33">
        <v>111175</v>
      </c>
      <c r="D23668" s="33" t="s">
        <v>804</v>
      </c>
      <c r="E23668" t="str">
        <f t="shared" si="373"/>
        <v>$100K-$125K</v>
      </c>
    </row>
    <row r="23669" spans="1:5" x14ac:dyDescent="0.3">
      <c r="A23669" s="33" t="s">
        <v>2</v>
      </c>
      <c r="B23669" s="33" t="s">
        <v>53</v>
      </c>
      <c r="C23669" s="33">
        <v>115000</v>
      </c>
      <c r="D23669" s="33" t="s">
        <v>228</v>
      </c>
      <c r="E23669" t="str">
        <f t="shared" si="373"/>
        <v>$100K-$125K</v>
      </c>
    </row>
    <row r="23670" spans="1:5" x14ac:dyDescent="0.3">
      <c r="A23670" s="33" t="s">
        <v>0</v>
      </c>
      <c r="B23670" s="33" t="s">
        <v>53</v>
      </c>
      <c r="C23670" s="33">
        <v>150000</v>
      </c>
      <c r="D23670" s="33" t="s">
        <v>6745</v>
      </c>
      <c r="E23670" t="str">
        <f t="shared" si="373"/>
        <v>$125K-$200K</v>
      </c>
    </row>
    <row r="23671" spans="1:5" x14ac:dyDescent="0.3">
      <c r="A23671" s="33" t="s">
        <v>2</v>
      </c>
      <c r="B23671" s="33" t="s">
        <v>53</v>
      </c>
      <c r="C23671" s="33">
        <v>89000</v>
      </c>
      <c r="D23671" s="33" t="s">
        <v>2290</v>
      </c>
      <c r="E23671" t="str">
        <f t="shared" si="373"/>
        <v>$75K-$100K</v>
      </c>
    </row>
    <row r="23672" spans="1:5" x14ac:dyDescent="0.3">
      <c r="A23672" s="33" t="s">
        <v>2</v>
      </c>
      <c r="B23672" s="33" t="s">
        <v>81</v>
      </c>
      <c r="C23672" s="33">
        <v>99150</v>
      </c>
      <c r="D23672" s="33" t="s">
        <v>3482</v>
      </c>
      <c r="E23672" t="str">
        <f t="shared" si="373"/>
        <v>$75K-$100K</v>
      </c>
    </row>
    <row r="23673" spans="1:5" x14ac:dyDescent="0.3">
      <c r="A23673" s="33" t="s">
        <v>2</v>
      </c>
      <c r="B23673" s="33" t="s">
        <v>53</v>
      </c>
      <c r="C23673" s="33">
        <v>51586</v>
      </c>
      <c r="D23673" s="33" t="s">
        <v>2101</v>
      </c>
      <c r="E23673" t="str">
        <f t="shared" si="373"/>
        <v>&lt;$75K</v>
      </c>
    </row>
    <row r="23674" spans="1:5" x14ac:dyDescent="0.3">
      <c r="A23674" s="33" t="s">
        <v>0</v>
      </c>
      <c r="B23674" s="33" t="s">
        <v>53</v>
      </c>
      <c r="C23674" s="33">
        <v>148000</v>
      </c>
      <c r="D23674" s="33" t="s">
        <v>256</v>
      </c>
      <c r="E23674" t="str">
        <f t="shared" si="373"/>
        <v>$125K-$200K</v>
      </c>
    </row>
    <row r="23675" spans="1:5" x14ac:dyDescent="0.3">
      <c r="A23675" s="33" t="s">
        <v>4</v>
      </c>
      <c r="B23675" s="33" t="s">
        <v>53</v>
      </c>
      <c r="C23675" s="33">
        <v>190000</v>
      </c>
      <c r="D23675" s="33" t="s">
        <v>232</v>
      </c>
      <c r="E23675" t="str">
        <f t="shared" si="373"/>
        <v>$125K-$200K</v>
      </c>
    </row>
    <row r="23676" spans="1:5" x14ac:dyDescent="0.3">
      <c r="A23676" s="33" t="s">
        <v>2</v>
      </c>
      <c r="B23676" s="33" t="s">
        <v>53</v>
      </c>
      <c r="C23676" s="33">
        <v>114184</v>
      </c>
      <c r="D23676" s="33" t="s">
        <v>7461</v>
      </c>
      <c r="E23676" t="str">
        <f t="shared" si="373"/>
        <v>$100K-$125K</v>
      </c>
    </row>
    <row r="23677" spans="1:5" x14ac:dyDescent="0.3">
      <c r="A23677" s="33" t="s">
        <v>128</v>
      </c>
      <c r="B23677" s="33" t="s">
        <v>53</v>
      </c>
      <c r="C23677" s="33">
        <v>115000</v>
      </c>
      <c r="D23677" s="33" t="s">
        <v>943</v>
      </c>
      <c r="E23677" t="str">
        <f t="shared" si="373"/>
        <v>$100K-$125K</v>
      </c>
    </row>
    <row r="23678" spans="1:5" x14ac:dyDescent="0.3">
      <c r="A23678" s="33" t="s">
        <v>2</v>
      </c>
      <c r="B23678" s="33" t="s">
        <v>53</v>
      </c>
      <c r="C23678" s="33">
        <v>94000</v>
      </c>
      <c r="D23678" s="33" t="s">
        <v>4558</v>
      </c>
      <c r="E23678" t="str">
        <f t="shared" si="373"/>
        <v>$75K-$100K</v>
      </c>
    </row>
    <row r="23679" spans="1:5" x14ac:dyDescent="0.3">
      <c r="A23679" s="33" t="s">
        <v>2</v>
      </c>
      <c r="B23679" s="33" t="s">
        <v>53</v>
      </c>
      <c r="C23679" s="33"/>
      <c r="D23679" s="33" t="s">
        <v>232</v>
      </c>
      <c r="E23679" t="str">
        <f t="shared" si="373"/>
        <v>No Data</v>
      </c>
    </row>
    <row r="23680" spans="1:5" x14ac:dyDescent="0.3">
      <c r="A23680" s="33" t="s">
        <v>128</v>
      </c>
      <c r="B23680" s="33" t="s">
        <v>68</v>
      </c>
      <c r="C23680" s="33">
        <v>157500</v>
      </c>
      <c r="D23680" s="33" t="s">
        <v>2145</v>
      </c>
      <c r="E23680" t="str">
        <f t="shared" si="373"/>
        <v>$125K-$200K</v>
      </c>
    </row>
    <row r="23681" spans="1:5" x14ac:dyDescent="0.3">
      <c r="A23681" s="33" t="s">
        <v>4</v>
      </c>
      <c r="B23681" s="33" t="s">
        <v>53</v>
      </c>
      <c r="C23681" s="33">
        <v>90000</v>
      </c>
      <c r="D23681" s="33" t="s">
        <v>6153</v>
      </c>
      <c r="E23681" t="str">
        <f t="shared" si="373"/>
        <v>$75K-$100K</v>
      </c>
    </row>
    <row r="23682" spans="1:5" x14ac:dyDescent="0.3">
      <c r="A23682" s="33" t="s">
        <v>2</v>
      </c>
      <c r="B23682" s="33" t="s">
        <v>53</v>
      </c>
      <c r="C23682" s="33"/>
      <c r="D23682" s="33" t="s">
        <v>8128</v>
      </c>
      <c r="E23682" t="str">
        <f t="shared" si="373"/>
        <v>No Data</v>
      </c>
    </row>
    <row r="23683" spans="1:5" x14ac:dyDescent="0.3">
      <c r="A23683" s="33" t="s">
        <v>2</v>
      </c>
      <c r="B23683" s="33" t="s">
        <v>53</v>
      </c>
      <c r="C23683" s="33"/>
      <c r="D23683" s="33" t="s">
        <v>1476</v>
      </c>
      <c r="E23683" t="str">
        <f t="shared" ref="E23683:E23746" si="374">_xlfn.XLOOKUP(C23683,$H$16:$H$21,$G$16:$G$21,,1)</f>
        <v>No Data</v>
      </c>
    </row>
    <row r="23684" spans="1:5" x14ac:dyDescent="0.3">
      <c r="A23684" s="33" t="s">
        <v>128</v>
      </c>
      <c r="B23684" s="33" t="s">
        <v>53</v>
      </c>
      <c r="C23684" s="33">
        <v>150000</v>
      </c>
      <c r="D23684" s="33" t="s">
        <v>1970</v>
      </c>
      <c r="E23684" t="str">
        <f t="shared" si="374"/>
        <v>$125K-$200K</v>
      </c>
    </row>
    <row r="23685" spans="1:5" x14ac:dyDescent="0.3">
      <c r="A23685" s="33" t="s">
        <v>128</v>
      </c>
      <c r="B23685" s="33" t="s">
        <v>53</v>
      </c>
      <c r="C23685" s="33">
        <v>187500</v>
      </c>
      <c r="D23685" s="33" t="s">
        <v>1426</v>
      </c>
      <c r="E23685" t="str">
        <f t="shared" si="374"/>
        <v>$125K-$200K</v>
      </c>
    </row>
    <row r="23686" spans="1:5" x14ac:dyDescent="0.3">
      <c r="A23686" s="33" t="s">
        <v>0</v>
      </c>
      <c r="B23686" s="33" t="s">
        <v>83</v>
      </c>
      <c r="C23686" s="33">
        <v>157500</v>
      </c>
      <c r="D23686" s="33" t="s">
        <v>932</v>
      </c>
      <c r="E23686" t="str">
        <f t="shared" si="374"/>
        <v>$125K-$200K</v>
      </c>
    </row>
    <row r="23687" spans="1:5" x14ac:dyDescent="0.3">
      <c r="A23687" s="33" t="s">
        <v>0</v>
      </c>
      <c r="B23687" s="33" t="s">
        <v>53</v>
      </c>
      <c r="C23687" s="33"/>
      <c r="D23687" s="33" t="s">
        <v>802</v>
      </c>
      <c r="E23687" t="str">
        <f t="shared" si="374"/>
        <v>No Data</v>
      </c>
    </row>
    <row r="23688" spans="1:5" x14ac:dyDescent="0.3">
      <c r="A23688" s="33" t="s">
        <v>52</v>
      </c>
      <c r="B23688" s="33" t="s">
        <v>53</v>
      </c>
      <c r="C23688" s="33">
        <v>90000</v>
      </c>
      <c r="D23688" s="33" t="s">
        <v>299</v>
      </c>
      <c r="E23688" t="str">
        <f t="shared" si="374"/>
        <v>$75K-$100K</v>
      </c>
    </row>
    <row r="23689" spans="1:5" x14ac:dyDescent="0.3">
      <c r="A23689" s="33" t="s">
        <v>126</v>
      </c>
      <c r="B23689" s="33" t="s">
        <v>53</v>
      </c>
      <c r="C23689" s="33">
        <v>99150</v>
      </c>
      <c r="D23689" s="33" t="s">
        <v>3679</v>
      </c>
      <c r="E23689" t="str">
        <f t="shared" si="374"/>
        <v>$75K-$100K</v>
      </c>
    </row>
    <row r="23690" spans="1:5" x14ac:dyDescent="0.3">
      <c r="A23690" s="33" t="s">
        <v>126</v>
      </c>
      <c r="B23690" s="33" t="s">
        <v>72</v>
      </c>
      <c r="C23690" s="33">
        <v>147500</v>
      </c>
      <c r="D23690" s="33" t="s">
        <v>8129</v>
      </c>
      <c r="E23690" t="str">
        <f t="shared" si="374"/>
        <v>$125K-$200K</v>
      </c>
    </row>
    <row r="23691" spans="1:5" x14ac:dyDescent="0.3">
      <c r="A23691" s="33" t="s">
        <v>2</v>
      </c>
      <c r="B23691" s="33" t="s">
        <v>53</v>
      </c>
      <c r="C23691" s="33">
        <v>181177.5</v>
      </c>
      <c r="D23691" s="33" t="s">
        <v>217</v>
      </c>
      <c r="E23691" t="str">
        <f t="shared" si="374"/>
        <v>$125K-$200K</v>
      </c>
    </row>
    <row r="23692" spans="1:5" x14ac:dyDescent="0.3">
      <c r="A23692" s="33" t="s">
        <v>0</v>
      </c>
      <c r="B23692" s="33" t="s">
        <v>53</v>
      </c>
      <c r="C23692" s="33">
        <v>158857.5</v>
      </c>
      <c r="D23692" s="33" t="s">
        <v>217</v>
      </c>
      <c r="E23692" t="str">
        <f t="shared" si="374"/>
        <v>$125K-$200K</v>
      </c>
    </row>
    <row r="23693" spans="1:5" x14ac:dyDescent="0.3">
      <c r="A23693" s="33" t="s">
        <v>4</v>
      </c>
      <c r="B23693" s="33" t="s">
        <v>53</v>
      </c>
      <c r="C23693" s="33">
        <v>90000</v>
      </c>
      <c r="D23693" s="33" t="s">
        <v>1426</v>
      </c>
      <c r="E23693" t="str">
        <f t="shared" si="374"/>
        <v>$75K-$100K</v>
      </c>
    </row>
    <row r="23694" spans="1:5" x14ac:dyDescent="0.3">
      <c r="A23694" s="33" t="s">
        <v>128</v>
      </c>
      <c r="B23694" s="33" t="s">
        <v>53</v>
      </c>
      <c r="C23694" s="33">
        <v>142500</v>
      </c>
      <c r="D23694" s="33" t="s">
        <v>234</v>
      </c>
      <c r="E23694" t="str">
        <f t="shared" si="374"/>
        <v>$125K-$200K</v>
      </c>
    </row>
    <row r="23695" spans="1:5" x14ac:dyDescent="0.3">
      <c r="A23695" s="33" t="s">
        <v>125</v>
      </c>
      <c r="B23695" s="33" t="s">
        <v>53</v>
      </c>
      <c r="C23695" s="33"/>
      <c r="D23695" s="33" t="s">
        <v>1589</v>
      </c>
      <c r="E23695" t="str">
        <f t="shared" si="374"/>
        <v>No Data</v>
      </c>
    </row>
    <row r="23696" spans="1:5" x14ac:dyDescent="0.3">
      <c r="A23696" s="33" t="s">
        <v>2</v>
      </c>
      <c r="B23696" s="33" t="s">
        <v>54</v>
      </c>
      <c r="C23696" s="33">
        <v>82430</v>
      </c>
      <c r="D23696" s="33" t="s">
        <v>476</v>
      </c>
      <c r="E23696" t="str">
        <f t="shared" si="374"/>
        <v>$75K-$100K</v>
      </c>
    </row>
    <row r="23697" spans="1:5" x14ac:dyDescent="0.3">
      <c r="A23697" s="33" t="s">
        <v>52</v>
      </c>
      <c r="B23697" s="33" t="s">
        <v>53</v>
      </c>
      <c r="C23697" s="33">
        <v>90000</v>
      </c>
      <c r="D23697" s="33" t="s">
        <v>8130</v>
      </c>
      <c r="E23697" t="str">
        <f t="shared" si="374"/>
        <v>$75K-$100K</v>
      </c>
    </row>
    <row r="23698" spans="1:5" x14ac:dyDescent="0.3">
      <c r="A23698" s="33" t="s">
        <v>0</v>
      </c>
      <c r="B23698" s="33" t="s">
        <v>53</v>
      </c>
      <c r="C23698" s="33">
        <v>164000</v>
      </c>
      <c r="D23698" s="33" t="s">
        <v>431</v>
      </c>
      <c r="E23698" t="str">
        <f t="shared" si="374"/>
        <v>$125K-$200K</v>
      </c>
    </row>
    <row r="23699" spans="1:5" x14ac:dyDescent="0.3">
      <c r="A23699" s="33" t="s">
        <v>0</v>
      </c>
      <c r="B23699" s="33" t="s">
        <v>73</v>
      </c>
      <c r="C23699" s="33">
        <v>99150</v>
      </c>
      <c r="D23699" s="33" t="s">
        <v>953</v>
      </c>
      <c r="E23699" t="str">
        <f t="shared" si="374"/>
        <v>$75K-$100K</v>
      </c>
    </row>
    <row r="23700" spans="1:5" x14ac:dyDescent="0.3">
      <c r="A23700" s="33" t="s">
        <v>125</v>
      </c>
      <c r="B23700" s="33" t="s">
        <v>53</v>
      </c>
      <c r="C23700" s="33">
        <v>90000</v>
      </c>
      <c r="D23700" s="33" t="s">
        <v>8131</v>
      </c>
      <c r="E23700" t="str">
        <f t="shared" si="374"/>
        <v>$75K-$100K</v>
      </c>
    </row>
    <row r="23701" spans="1:5" x14ac:dyDescent="0.3">
      <c r="A23701" s="33" t="s">
        <v>128</v>
      </c>
      <c r="B23701" s="33" t="s">
        <v>53</v>
      </c>
      <c r="C23701" s="33"/>
      <c r="D23701" s="33" t="s">
        <v>7612</v>
      </c>
      <c r="E23701" t="str">
        <f t="shared" si="374"/>
        <v>No Data</v>
      </c>
    </row>
    <row r="23702" spans="1:5" x14ac:dyDescent="0.3">
      <c r="A23702" s="33" t="s">
        <v>0</v>
      </c>
      <c r="B23702" s="33" t="s">
        <v>53</v>
      </c>
      <c r="C23702" s="33">
        <v>200000</v>
      </c>
      <c r="D23702" s="33" t="s">
        <v>1538</v>
      </c>
      <c r="E23702" t="str">
        <f t="shared" si="374"/>
        <v>$125K-$200K</v>
      </c>
    </row>
    <row r="23703" spans="1:5" x14ac:dyDescent="0.3">
      <c r="A23703" s="33" t="s">
        <v>0</v>
      </c>
      <c r="B23703" s="33" t="s">
        <v>53</v>
      </c>
      <c r="C23703" s="33">
        <v>115000</v>
      </c>
      <c r="D23703" s="33" t="s">
        <v>299</v>
      </c>
      <c r="E23703" t="str">
        <f t="shared" si="374"/>
        <v>$100K-$125K</v>
      </c>
    </row>
    <row r="23704" spans="1:5" x14ac:dyDescent="0.3">
      <c r="A23704" s="33" t="s">
        <v>2</v>
      </c>
      <c r="B23704" s="33" t="s">
        <v>53</v>
      </c>
      <c r="C23704" s="33"/>
      <c r="D23704" s="33" t="s">
        <v>2800</v>
      </c>
      <c r="E23704" t="str">
        <f t="shared" si="374"/>
        <v>No Data</v>
      </c>
    </row>
    <row r="23705" spans="1:5" x14ac:dyDescent="0.3">
      <c r="A23705" s="33" t="s">
        <v>2</v>
      </c>
      <c r="B23705" s="33" t="s">
        <v>53</v>
      </c>
      <c r="C23705" s="33"/>
      <c r="D23705" s="33" t="s">
        <v>4231</v>
      </c>
      <c r="E23705" t="str">
        <f t="shared" si="374"/>
        <v>No Data</v>
      </c>
    </row>
    <row r="23706" spans="1:5" x14ac:dyDescent="0.3">
      <c r="A23706" s="33" t="s">
        <v>1</v>
      </c>
      <c r="B23706" s="33" t="s">
        <v>69</v>
      </c>
      <c r="C23706" s="33">
        <v>56700</v>
      </c>
      <c r="D23706" s="33" t="s">
        <v>211</v>
      </c>
      <c r="E23706" t="str">
        <f t="shared" si="374"/>
        <v>&lt;$75K</v>
      </c>
    </row>
    <row r="23707" spans="1:5" x14ac:dyDescent="0.3">
      <c r="A23707" s="33" t="s">
        <v>125</v>
      </c>
      <c r="B23707" s="33" t="s">
        <v>53</v>
      </c>
      <c r="C23707" s="33"/>
      <c r="D23707" s="33" t="s">
        <v>729</v>
      </c>
      <c r="E23707" t="str">
        <f t="shared" si="374"/>
        <v>No Data</v>
      </c>
    </row>
    <row r="23708" spans="1:5" x14ac:dyDescent="0.3">
      <c r="A23708" s="33" t="s">
        <v>128</v>
      </c>
      <c r="B23708" s="33" t="s">
        <v>53</v>
      </c>
      <c r="C23708" s="33">
        <v>160000</v>
      </c>
      <c r="D23708" s="33" t="s">
        <v>520</v>
      </c>
      <c r="E23708" t="str">
        <f t="shared" si="374"/>
        <v>$125K-$200K</v>
      </c>
    </row>
    <row r="23709" spans="1:5" x14ac:dyDescent="0.3">
      <c r="A23709" s="33" t="s">
        <v>2</v>
      </c>
      <c r="B23709" s="33" t="s">
        <v>53</v>
      </c>
      <c r="C23709" s="33"/>
      <c r="D23709" s="33" t="s">
        <v>387</v>
      </c>
      <c r="E23709" t="str">
        <f t="shared" si="374"/>
        <v>No Data</v>
      </c>
    </row>
    <row r="23710" spans="1:5" x14ac:dyDescent="0.3">
      <c r="A23710" s="33" t="s">
        <v>2</v>
      </c>
      <c r="B23710" s="33" t="s">
        <v>69</v>
      </c>
      <c r="C23710" s="33">
        <v>111175</v>
      </c>
      <c r="D23710" s="33" t="s">
        <v>5592</v>
      </c>
      <c r="E23710" t="str">
        <f t="shared" si="374"/>
        <v>$100K-$125K</v>
      </c>
    </row>
    <row r="23711" spans="1:5" x14ac:dyDescent="0.3">
      <c r="A23711" s="33" t="s">
        <v>0</v>
      </c>
      <c r="B23711" s="33" t="s">
        <v>53</v>
      </c>
      <c r="C23711" s="33">
        <v>155000</v>
      </c>
      <c r="D23711" s="33" t="s">
        <v>1937</v>
      </c>
      <c r="E23711" t="str">
        <f t="shared" si="374"/>
        <v>$125K-$200K</v>
      </c>
    </row>
    <row r="23712" spans="1:5" x14ac:dyDescent="0.3">
      <c r="A23712" s="33" t="s">
        <v>2</v>
      </c>
      <c r="B23712" s="33" t="s">
        <v>115</v>
      </c>
      <c r="C23712" s="33">
        <v>111175</v>
      </c>
      <c r="D23712" s="33" t="s">
        <v>8132</v>
      </c>
      <c r="E23712" t="str">
        <f t="shared" si="374"/>
        <v>$100K-$125K</v>
      </c>
    </row>
    <row r="23713" spans="1:5" x14ac:dyDescent="0.3">
      <c r="A23713" s="33" t="s">
        <v>0</v>
      </c>
      <c r="B23713" s="33" t="s">
        <v>53</v>
      </c>
      <c r="C23713" s="33">
        <v>113269.5</v>
      </c>
      <c r="D23713" s="33" t="s">
        <v>8133</v>
      </c>
      <c r="E23713" t="str">
        <f t="shared" si="374"/>
        <v>$100K-$125K</v>
      </c>
    </row>
    <row r="23714" spans="1:5" x14ac:dyDescent="0.3">
      <c r="A23714" s="33" t="s">
        <v>0</v>
      </c>
      <c r="B23714" s="33" t="s">
        <v>54</v>
      </c>
      <c r="C23714" s="33"/>
      <c r="D23714" s="33" t="s">
        <v>1708</v>
      </c>
      <c r="E23714" t="str">
        <f t="shared" si="374"/>
        <v>No Data</v>
      </c>
    </row>
    <row r="23715" spans="1:5" x14ac:dyDescent="0.3">
      <c r="A23715" s="33" t="s">
        <v>2</v>
      </c>
      <c r="B23715" s="33" t="s">
        <v>53</v>
      </c>
      <c r="C23715" s="33"/>
      <c r="D23715" s="33" t="s">
        <v>268</v>
      </c>
      <c r="E23715" t="str">
        <f t="shared" si="374"/>
        <v>No Data</v>
      </c>
    </row>
    <row r="23716" spans="1:5" x14ac:dyDescent="0.3">
      <c r="A23716" s="33" t="s">
        <v>125</v>
      </c>
      <c r="B23716" s="33" t="s">
        <v>53</v>
      </c>
      <c r="C23716" s="33"/>
      <c r="D23716" s="33" t="s">
        <v>5229</v>
      </c>
      <c r="E23716" t="str">
        <f t="shared" si="374"/>
        <v>No Data</v>
      </c>
    </row>
    <row r="23717" spans="1:5" x14ac:dyDescent="0.3">
      <c r="A23717" s="33" t="s">
        <v>0</v>
      </c>
      <c r="B23717" s="33" t="s">
        <v>53</v>
      </c>
      <c r="C23717" s="33">
        <v>121873</v>
      </c>
      <c r="D23717" s="33" t="s">
        <v>8134</v>
      </c>
      <c r="E23717" t="str">
        <f t="shared" si="374"/>
        <v>$100K-$125K</v>
      </c>
    </row>
    <row r="23718" spans="1:5" x14ac:dyDescent="0.3">
      <c r="A23718" s="33" t="s">
        <v>2</v>
      </c>
      <c r="B23718" s="33" t="s">
        <v>53</v>
      </c>
      <c r="C23718" s="33">
        <v>82500</v>
      </c>
      <c r="D23718" s="33" t="s">
        <v>8135</v>
      </c>
      <c r="E23718" t="str">
        <f t="shared" si="374"/>
        <v>$75K-$100K</v>
      </c>
    </row>
    <row r="23719" spans="1:5" x14ac:dyDescent="0.3">
      <c r="A23719" s="33" t="s">
        <v>2</v>
      </c>
      <c r="B23719" s="33" t="s">
        <v>53</v>
      </c>
      <c r="C23719" s="33">
        <v>156500</v>
      </c>
      <c r="D23719" s="33" t="s">
        <v>7178</v>
      </c>
      <c r="E23719" t="str">
        <f t="shared" si="374"/>
        <v>$125K-$200K</v>
      </c>
    </row>
    <row r="23720" spans="1:5" x14ac:dyDescent="0.3">
      <c r="A23720" s="33" t="s">
        <v>2</v>
      </c>
      <c r="B23720" s="33" t="s">
        <v>53</v>
      </c>
      <c r="C23720" s="33">
        <v>90000</v>
      </c>
      <c r="D23720" s="33" t="s">
        <v>8136</v>
      </c>
      <c r="E23720" t="str">
        <f t="shared" si="374"/>
        <v>$75K-$100K</v>
      </c>
    </row>
    <row r="23721" spans="1:5" x14ac:dyDescent="0.3">
      <c r="A23721" s="33" t="s">
        <v>0</v>
      </c>
      <c r="B23721" s="33" t="s">
        <v>53</v>
      </c>
      <c r="C23721" s="33">
        <v>80025</v>
      </c>
      <c r="D23721" s="33" t="s">
        <v>609</v>
      </c>
      <c r="E23721" t="str">
        <f t="shared" si="374"/>
        <v>$75K-$100K</v>
      </c>
    </row>
    <row r="23722" spans="1:5" x14ac:dyDescent="0.3">
      <c r="A23722" s="33" t="s">
        <v>2</v>
      </c>
      <c r="B23722" s="33" t="s">
        <v>53</v>
      </c>
      <c r="C23722" s="33"/>
      <c r="D23722" s="33" t="s">
        <v>226</v>
      </c>
      <c r="E23722" t="str">
        <f t="shared" si="374"/>
        <v>No Data</v>
      </c>
    </row>
    <row r="23723" spans="1:5" x14ac:dyDescent="0.3">
      <c r="A23723" s="33" t="s">
        <v>0</v>
      </c>
      <c r="B23723" s="33" t="s">
        <v>53</v>
      </c>
      <c r="C23723" s="33">
        <v>195000</v>
      </c>
      <c r="D23723" s="33" t="s">
        <v>499</v>
      </c>
      <c r="E23723" t="str">
        <f t="shared" si="374"/>
        <v>$125K-$200K</v>
      </c>
    </row>
    <row r="23724" spans="1:5" x14ac:dyDescent="0.3">
      <c r="A23724" s="33" t="s">
        <v>2</v>
      </c>
      <c r="B23724" s="33" t="s">
        <v>53</v>
      </c>
      <c r="C23724" s="33">
        <v>65000</v>
      </c>
      <c r="D23724" s="33" t="s">
        <v>8137</v>
      </c>
      <c r="E23724" t="str">
        <f t="shared" si="374"/>
        <v>&lt;$75K</v>
      </c>
    </row>
    <row r="23725" spans="1:5" x14ac:dyDescent="0.3">
      <c r="A23725" s="33" t="s">
        <v>0</v>
      </c>
      <c r="B23725" s="33" t="s">
        <v>53</v>
      </c>
      <c r="C23725" s="33">
        <v>127500</v>
      </c>
      <c r="D23725" s="33" t="s">
        <v>8138</v>
      </c>
      <c r="E23725" t="str">
        <f t="shared" si="374"/>
        <v>$125K-$200K</v>
      </c>
    </row>
    <row r="23726" spans="1:5" x14ac:dyDescent="0.3">
      <c r="A23726" s="33" t="s">
        <v>4</v>
      </c>
      <c r="B23726" s="33" t="s">
        <v>73</v>
      </c>
      <c r="C23726" s="33">
        <v>133500</v>
      </c>
      <c r="D23726" s="33" t="s">
        <v>5198</v>
      </c>
      <c r="E23726" t="str">
        <f t="shared" si="374"/>
        <v>$125K-$200K</v>
      </c>
    </row>
    <row r="23727" spans="1:5" x14ac:dyDescent="0.3">
      <c r="A23727" s="33" t="s">
        <v>0</v>
      </c>
      <c r="B23727" s="33" t="s">
        <v>53</v>
      </c>
      <c r="C23727" s="33">
        <v>175500</v>
      </c>
      <c r="D23727" s="33" t="s">
        <v>217</v>
      </c>
      <c r="E23727" t="str">
        <f t="shared" si="374"/>
        <v>$125K-$200K</v>
      </c>
    </row>
    <row r="23728" spans="1:5" x14ac:dyDescent="0.3">
      <c r="A23728" s="33" t="s">
        <v>0</v>
      </c>
      <c r="B23728" s="33" t="s">
        <v>53</v>
      </c>
      <c r="C23728" s="33">
        <v>250000</v>
      </c>
      <c r="D23728" s="33" t="s">
        <v>8139</v>
      </c>
      <c r="E23728" t="str">
        <f t="shared" si="374"/>
        <v>&gt;$200K</v>
      </c>
    </row>
    <row r="23729" spans="1:5" x14ac:dyDescent="0.3">
      <c r="A23729" s="33" t="s">
        <v>129</v>
      </c>
      <c r="B23729" s="33" t="s">
        <v>124</v>
      </c>
      <c r="C23729" s="33">
        <v>28000</v>
      </c>
      <c r="D23729" s="33" t="s">
        <v>8140</v>
      </c>
      <c r="E23729" t="str">
        <f t="shared" si="374"/>
        <v>&lt;$75K</v>
      </c>
    </row>
    <row r="23730" spans="1:5" x14ac:dyDescent="0.3">
      <c r="A23730" s="33" t="s">
        <v>0</v>
      </c>
      <c r="B23730" s="33" t="s">
        <v>53</v>
      </c>
      <c r="C23730" s="33">
        <v>62500</v>
      </c>
      <c r="D23730" s="33" t="s">
        <v>8141</v>
      </c>
      <c r="E23730" t="str">
        <f t="shared" si="374"/>
        <v>&lt;$75K</v>
      </c>
    </row>
    <row r="23731" spans="1:5" x14ac:dyDescent="0.3">
      <c r="A23731" s="33" t="s">
        <v>125</v>
      </c>
      <c r="B23731" s="33" t="s">
        <v>53</v>
      </c>
      <c r="C23731" s="33">
        <v>150000</v>
      </c>
      <c r="D23731" s="33" t="s">
        <v>1441</v>
      </c>
      <c r="E23731" t="str">
        <f t="shared" si="374"/>
        <v>$125K-$200K</v>
      </c>
    </row>
    <row r="23732" spans="1:5" x14ac:dyDescent="0.3">
      <c r="A23732" s="33" t="s">
        <v>0</v>
      </c>
      <c r="B23732" s="33" t="s">
        <v>53</v>
      </c>
      <c r="C23732" s="33">
        <v>160831</v>
      </c>
      <c r="D23732" s="33" t="s">
        <v>484</v>
      </c>
      <c r="E23732" t="str">
        <f t="shared" si="374"/>
        <v>$125K-$200K</v>
      </c>
    </row>
    <row r="23733" spans="1:5" x14ac:dyDescent="0.3">
      <c r="A23733" s="33" t="s">
        <v>2</v>
      </c>
      <c r="B23733" s="33" t="s">
        <v>53</v>
      </c>
      <c r="C23733" s="33">
        <v>92500</v>
      </c>
      <c r="D23733" s="33" t="s">
        <v>8142</v>
      </c>
      <c r="E23733" t="str">
        <f t="shared" si="374"/>
        <v>$75K-$100K</v>
      </c>
    </row>
    <row r="23734" spans="1:5" x14ac:dyDescent="0.3">
      <c r="A23734" s="33" t="s">
        <v>2</v>
      </c>
      <c r="B23734" s="33" t="s">
        <v>53</v>
      </c>
      <c r="C23734" s="33"/>
      <c r="D23734" s="33" t="s">
        <v>268</v>
      </c>
      <c r="E23734" t="str">
        <f t="shared" si="374"/>
        <v>No Data</v>
      </c>
    </row>
    <row r="23735" spans="1:5" x14ac:dyDescent="0.3">
      <c r="A23735" s="33" t="s">
        <v>0</v>
      </c>
      <c r="B23735" s="33" t="s">
        <v>97</v>
      </c>
      <c r="C23735" s="33">
        <v>72900</v>
      </c>
      <c r="D23735" s="33" t="s">
        <v>8143</v>
      </c>
      <c r="E23735" t="str">
        <f t="shared" si="374"/>
        <v>&lt;$75K</v>
      </c>
    </row>
    <row r="23736" spans="1:5" x14ac:dyDescent="0.3">
      <c r="A23736" s="33" t="s">
        <v>0</v>
      </c>
      <c r="B23736" s="33" t="s">
        <v>53</v>
      </c>
      <c r="C23736" s="33">
        <v>115000</v>
      </c>
      <c r="D23736" s="33" t="s">
        <v>299</v>
      </c>
      <c r="E23736" t="str">
        <f t="shared" si="374"/>
        <v>$100K-$125K</v>
      </c>
    </row>
    <row r="23737" spans="1:5" x14ac:dyDescent="0.3">
      <c r="A23737" s="33" t="s">
        <v>4</v>
      </c>
      <c r="B23737" s="33" t="s">
        <v>54</v>
      </c>
      <c r="C23737" s="33"/>
      <c r="D23737" s="33" t="s">
        <v>1255</v>
      </c>
      <c r="E23737" t="str">
        <f t="shared" si="374"/>
        <v>No Data</v>
      </c>
    </row>
    <row r="23738" spans="1:5" x14ac:dyDescent="0.3">
      <c r="A23738" s="33" t="s">
        <v>1</v>
      </c>
      <c r="B23738" s="33" t="s">
        <v>53</v>
      </c>
      <c r="C23738" s="33">
        <v>194500</v>
      </c>
      <c r="D23738" s="33" t="s">
        <v>8144</v>
      </c>
      <c r="E23738" t="str">
        <f t="shared" si="374"/>
        <v>$125K-$200K</v>
      </c>
    </row>
    <row r="23739" spans="1:5" x14ac:dyDescent="0.3">
      <c r="A23739" s="33" t="s">
        <v>2</v>
      </c>
      <c r="B23739" s="33" t="s">
        <v>53</v>
      </c>
      <c r="C23739" s="33"/>
      <c r="D23739" s="33" t="s">
        <v>268</v>
      </c>
      <c r="E23739" t="str">
        <f t="shared" si="374"/>
        <v>No Data</v>
      </c>
    </row>
    <row r="23740" spans="1:5" x14ac:dyDescent="0.3">
      <c r="A23740" s="33" t="s">
        <v>2</v>
      </c>
      <c r="B23740" s="33" t="s">
        <v>53</v>
      </c>
      <c r="C23740" s="33"/>
      <c r="D23740" s="33" t="s">
        <v>3856</v>
      </c>
      <c r="E23740" t="str">
        <f t="shared" si="374"/>
        <v>No Data</v>
      </c>
    </row>
    <row r="23741" spans="1:5" x14ac:dyDescent="0.3">
      <c r="A23741" s="33" t="s">
        <v>128</v>
      </c>
      <c r="B23741" s="33" t="s">
        <v>54</v>
      </c>
      <c r="C23741" s="33">
        <v>137500</v>
      </c>
      <c r="D23741" s="33" t="s">
        <v>8145</v>
      </c>
      <c r="E23741" t="str">
        <f t="shared" si="374"/>
        <v>$125K-$200K</v>
      </c>
    </row>
    <row r="23742" spans="1:5" x14ac:dyDescent="0.3">
      <c r="A23742" s="33" t="s">
        <v>4</v>
      </c>
      <c r="B23742" s="33" t="s">
        <v>54</v>
      </c>
      <c r="C23742" s="33">
        <v>112500</v>
      </c>
      <c r="D23742" s="33" t="s">
        <v>4394</v>
      </c>
      <c r="E23742" t="str">
        <f t="shared" si="374"/>
        <v>$100K-$125K</v>
      </c>
    </row>
    <row r="23743" spans="1:5" x14ac:dyDescent="0.3">
      <c r="A23743" s="33" t="s">
        <v>4</v>
      </c>
      <c r="B23743" s="33" t="s">
        <v>53</v>
      </c>
      <c r="C23743" s="33">
        <v>120000</v>
      </c>
      <c r="D23743" s="33" t="s">
        <v>5063</v>
      </c>
      <c r="E23743" t="str">
        <f t="shared" si="374"/>
        <v>$100K-$125K</v>
      </c>
    </row>
    <row r="23744" spans="1:5" x14ac:dyDescent="0.3">
      <c r="A23744" s="33" t="s">
        <v>52</v>
      </c>
      <c r="B23744" s="33" t="s">
        <v>70</v>
      </c>
      <c r="C23744" s="33">
        <v>85000</v>
      </c>
      <c r="D23744" s="33" t="s">
        <v>8146</v>
      </c>
      <c r="E23744" t="str">
        <f t="shared" si="374"/>
        <v>$75K-$100K</v>
      </c>
    </row>
    <row r="23745" spans="1:5" x14ac:dyDescent="0.3">
      <c r="A23745" s="33" t="s">
        <v>2</v>
      </c>
      <c r="B23745" s="33" t="s">
        <v>97</v>
      </c>
      <c r="C23745" s="33">
        <v>51014</v>
      </c>
      <c r="D23745" s="33" t="s">
        <v>7014</v>
      </c>
      <c r="E23745" t="str">
        <f t="shared" si="374"/>
        <v>&lt;$75K</v>
      </c>
    </row>
    <row r="23746" spans="1:5" x14ac:dyDescent="0.3">
      <c r="A23746" s="33" t="s">
        <v>2</v>
      </c>
      <c r="B23746" s="33" t="s">
        <v>53</v>
      </c>
      <c r="C23746" s="33"/>
      <c r="D23746" s="33" t="s">
        <v>1145</v>
      </c>
      <c r="E23746" t="str">
        <f t="shared" si="374"/>
        <v>No Data</v>
      </c>
    </row>
    <row r="23747" spans="1:5" x14ac:dyDescent="0.3">
      <c r="A23747" s="33" t="s">
        <v>2</v>
      </c>
      <c r="B23747" s="33" t="s">
        <v>53</v>
      </c>
      <c r="C23747" s="33"/>
      <c r="D23747" s="33" t="s">
        <v>5497</v>
      </c>
      <c r="E23747" t="str">
        <f t="shared" ref="E23747:E23810" si="375">_xlfn.XLOOKUP(C23747,$H$16:$H$21,$G$16:$G$21,,1)</f>
        <v>No Data</v>
      </c>
    </row>
    <row r="23748" spans="1:5" x14ac:dyDescent="0.3">
      <c r="A23748" s="33" t="s">
        <v>0</v>
      </c>
      <c r="B23748" s="33" t="s">
        <v>53</v>
      </c>
      <c r="C23748" s="33">
        <v>150500</v>
      </c>
      <c r="D23748" s="33" t="s">
        <v>4485</v>
      </c>
      <c r="E23748" t="str">
        <f t="shared" si="375"/>
        <v>$125K-$200K</v>
      </c>
    </row>
    <row r="23749" spans="1:5" x14ac:dyDescent="0.3">
      <c r="A23749" s="33" t="s">
        <v>2</v>
      </c>
      <c r="B23749" s="33" t="s">
        <v>53</v>
      </c>
      <c r="C23749" s="33"/>
      <c r="D23749" s="33" t="s">
        <v>520</v>
      </c>
      <c r="E23749" t="str">
        <f t="shared" si="375"/>
        <v>No Data</v>
      </c>
    </row>
    <row r="23750" spans="1:5" x14ac:dyDescent="0.3">
      <c r="A23750" s="33" t="s">
        <v>2</v>
      </c>
      <c r="B23750" s="33" t="s">
        <v>53</v>
      </c>
      <c r="C23750" s="33">
        <v>78325</v>
      </c>
      <c r="D23750" s="33" t="s">
        <v>8147</v>
      </c>
      <c r="E23750" t="str">
        <f t="shared" si="375"/>
        <v>$75K-$100K</v>
      </c>
    </row>
    <row r="23751" spans="1:5" x14ac:dyDescent="0.3">
      <c r="A23751" s="33" t="s">
        <v>0</v>
      </c>
      <c r="B23751" s="33" t="s">
        <v>53</v>
      </c>
      <c r="C23751" s="33">
        <v>92470</v>
      </c>
      <c r="D23751" s="33" t="s">
        <v>8148</v>
      </c>
      <c r="E23751" t="str">
        <f t="shared" si="375"/>
        <v>$75K-$100K</v>
      </c>
    </row>
    <row r="23752" spans="1:5" x14ac:dyDescent="0.3">
      <c r="A23752" s="33" t="s">
        <v>125</v>
      </c>
      <c r="B23752" s="33" t="s">
        <v>53</v>
      </c>
      <c r="C23752" s="33">
        <v>85000</v>
      </c>
      <c r="D23752" s="33" t="s">
        <v>8015</v>
      </c>
      <c r="E23752" t="str">
        <f t="shared" si="375"/>
        <v>$75K-$100K</v>
      </c>
    </row>
    <row r="23753" spans="1:5" x14ac:dyDescent="0.3">
      <c r="A23753" s="33" t="s">
        <v>2</v>
      </c>
      <c r="B23753" s="33" t="s">
        <v>53</v>
      </c>
      <c r="C23753" s="33"/>
      <c r="D23753" s="33" t="s">
        <v>3085</v>
      </c>
      <c r="E23753" t="str">
        <f t="shared" si="375"/>
        <v>No Data</v>
      </c>
    </row>
    <row r="23754" spans="1:5" x14ac:dyDescent="0.3">
      <c r="A23754" s="33" t="s">
        <v>0</v>
      </c>
      <c r="B23754" s="33" t="s">
        <v>53</v>
      </c>
      <c r="C23754" s="33"/>
      <c r="D23754" s="33" t="s">
        <v>249</v>
      </c>
      <c r="E23754" t="str">
        <f t="shared" si="375"/>
        <v>No Data</v>
      </c>
    </row>
    <row r="23755" spans="1:5" x14ac:dyDescent="0.3">
      <c r="A23755" s="33" t="s">
        <v>2</v>
      </c>
      <c r="B23755" s="33" t="s">
        <v>53</v>
      </c>
      <c r="C23755" s="33">
        <v>84150</v>
      </c>
      <c r="D23755" s="33" t="s">
        <v>609</v>
      </c>
      <c r="E23755" t="str">
        <f t="shared" si="375"/>
        <v>$75K-$100K</v>
      </c>
    </row>
    <row r="23756" spans="1:5" x14ac:dyDescent="0.3">
      <c r="A23756" s="33" t="s">
        <v>125</v>
      </c>
      <c r="B23756" s="33" t="s">
        <v>53</v>
      </c>
      <c r="C23756" s="33">
        <v>129480</v>
      </c>
      <c r="D23756" s="33" t="s">
        <v>6096</v>
      </c>
      <c r="E23756" t="str">
        <f t="shared" si="375"/>
        <v>$125K-$200K</v>
      </c>
    </row>
    <row r="23757" spans="1:5" x14ac:dyDescent="0.3">
      <c r="A23757" s="33" t="s">
        <v>0</v>
      </c>
      <c r="B23757" s="33" t="s">
        <v>53</v>
      </c>
      <c r="C23757" s="33"/>
      <c r="D23757" s="33" t="s">
        <v>457</v>
      </c>
      <c r="E23757" t="str">
        <f t="shared" si="375"/>
        <v>No Data</v>
      </c>
    </row>
    <row r="23758" spans="1:5" x14ac:dyDescent="0.3">
      <c r="A23758" s="33" t="s">
        <v>2</v>
      </c>
      <c r="B23758" s="33" t="s">
        <v>72</v>
      </c>
      <c r="C23758" s="33">
        <v>100500</v>
      </c>
      <c r="D23758" s="33" t="s">
        <v>463</v>
      </c>
      <c r="E23758" t="str">
        <f t="shared" si="375"/>
        <v>$100K-$125K</v>
      </c>
    </row>
    <row r="23759" spans="1:5" x14ac:dyDescent="0.3">
      <c r="A23759" s="33" t="s">
        <v>4</v>
      </c>
      <c r="B23759" s="33" t="s">
        <v>54</v>
      </c>
      <c r="C23759" s="33"/>
      <c r="D23759" s="33" t="s">
        <v>8149</v>
      </c>
      <c r="E23759" t="str">
        <f t="shared" si="375"/>
        <v>No Data</v>
      </c>
    </row>
    <row r="23760" spans="1:5" x14ac:dyDescent="0.3">
      <c r="A23760" s="33" t="s">
        <v>128</v>
      </c>
      <c r="B23760" s="33" t="s">
        <v>53</v>
      </c>
      <c r="C23760" s="33"/>
      <c r="D23760" s="33" t="s">
        <v>464</v>
      </c>
      <c r="E23760" t="str">
        <f t="shared" si="375"/>
        <v>No Data</v>
      </c>
    </row>
    <row r="23761" spans="1:5" x14ac:dyDescent="0.3">
      <c r="A23761" s="33" t="s">
        <v>0</v>
      </c>
      <c r="B23761" s="33" t="s">
        <v>53</v>
      </c>
      <c r="C23761" s="33"/>
      <c r="D23761" s="33" t="s">
        <v>1435</v>
      </c>
      <c r="E23761" t="str">
        <f t="shared" si="375"/>
        <v>No Data</v>
      </c>
    </row>
    <row r="23762" spans="1:5" x14ac:dyDescent="0.3">
      <c r="A23762" s="33" t="s">
        <v>2</v>
      </c>
      <c r="B23762" s="33" t="s">
        <v>53</v>
      </c>
      <c r="C23762" s="33"/>
      <c r="D23762" s="33" t="s">
        <v>1667</v>
      </c>
      <c r="E23762" t="str">
        <f t="shared" si="375"/>
        <v>No Data</v>
      </c>
    </row>
    <row r="23763" spans="1:5" x14ac:dyDescent="0.3">
      <c r="A23763" s="33" t="s">
        <v>2</v>
      </c>
      <c r="B23763" s="33" t="s">
        <v>72</v>
      </c>
      <c r="C23763" s="33">
        <v>132500</v>
      </c>
      <c r="D23763" s="33" t="s">
        <v>8150</v>
      </c>
      <c r="E23763" t="str">
        <f t="shared" si="375"/>
        <v>$125K-$200K</v>
      </c>
    </row>
    <row r="23764" spans="1:5" x14ac:dyDescent="0.3">
      <c r="A23764" s="33" t="s">
        <v>4</v>
      </c>
      <c r="B23764" s="33" t="s">
        <v>53</v>
      </c>
      <c r="C23764" s="33">
        <v>140000</v>
      </c>
      <c r="D23764" s="33" t="s">
        <v>209</v>
      </c>
      <c r="E23764" t="str">
        <f t="shared" si="375"/>
        <v>$125K-$200K</v>
      </c>
    </row>
    <row r="23765" spans="1:5" x14ac:dyDescent="0.3">
      <c r="A23765" s="33" t="s">
        <v>0</v>
      </c>
      <c r="B23765" s="33" t="s">
        <v>53</v>
      </c>
      <c r="C23765" s="33">
        <v>150500</v>
      </c>
      <c r="D23765" s="33" t="s">
        <v>8151</v>
      </c>
      <c r="E23765" t="str">
        <f t="shared" si="375"/>
        <v>$125K-$200K</v>
      </c>
    </row>
    <row r="23766" spans="1:5" x14ac:dyDescent="0.3">
      <c r="A23766" s="33" t="s">
        <v>0</v>
      </c>
      <c r="B23766" s="33" t="s">
        <v>53</v>
      </c>
      <c r="C23766" s="33"/>
      <c r="D23766" s="33" t="s">
        <v>4483</v>
      </c>
      <c r="E23766" t="str">
        <f t="shared" si="375"/>
        <v>No Data</v>
      </c>
    </row>
    <row r="23767" spans="1:5" x14ac:dyDescent="0.3">
      <c r="A23767" s="33" t="s">
        <v>2</v>
      </c>
      <c r="B23767" s="33" t="s">
        <v>53</v>
      </c>
      <c r="C23767" s="33"/>
      <c r="D23767" s="33" t="s">
        <v>2027</v>
      </c>
      <c r="E23767" t="str">
        <f t="shared" si="375"/>
        <v>No Data</v>
      </c>
    </row>
    <row r="23768" spans="1:5" x14ac:dyDescent="0.3">
      <c r="A23768" s="33" t="s">
        <v>2</v>
      </c>
      <c r="B23768" s="33" t="s">
        <v>53</v>
      </c>
      <c r="C23768" s="33"/>
      <c r="D23768" s="33" t="s">
        <v>1385</v>
      </c>
      <c r="E23768" t="str">
        <f t="shared" si="375"/>
        <v>No Data</v>
      </c>
    </row>
    <row r="23769" spans="1:5" x14ac:dyDescent="0.3">
      <c r="A23769" s="33" t="s">
        <v>2</v>
      </c>
      <c r="B23769" s="33" t="s">
        <v>53</v>
      </c>
      <c r="C23769" s="33">
        <v>50000</v>
      </c>
      <c r="D23769" s="33" t="s">
        <v>8152</v>
      </c>
      <c r="E23769" t="str">
        <f t="shared" si="375"/>
        <v>&lt;$75K</v>
      </c>
    </row>
    <row r="23770" spans="1:5" x14ac:dyDescent="0.3">
      <c r="A23770" s="33" t="s">
        <v>0</v>
      </c>
      <c r="B23770" s="33" t="s">
        <v>127</v>
      </c>
      <c r="C23770" s="33">
        <v>70000</v>
      </c>
      <c r="D23770" s="33" t="s">
        <v>3083</v>
      </c>
      <c r="E23770" t="str">
        <f t="shared" si="375"/>
        <v>&lt;$75K</v>
      </c>
    </row>
    <row r="23771" spans="1:5" x14ac:dyDescent="0.3">
      <c r="A23771" s="33" t="s">
        <v>0</v>
      </c>
      <c r="B23771" s="33" t="s">
        <v>53</v>
      </c>
      <c r="C23771" s="33">
        <v>87500</v>
      </c>
      <c r="D23771" s="33" t="s">
        <v>1735</v>
      </c>
      <c r="E23771" t="str">
        <f t="shared" si="375"/>
        <v>$75K-$100K</v>
      </c>
    </row>
    <row r="23772" spans="1:5" x14ac:dyDescent="0.3">
      <c r="A23772" s="33" t="s">
        <v>0</v>
      </c>
      <c r="B23772" s="33" t="s">
        <v>53</v>
      </c>
      <c r="C23772" s="33">
        <v>187500</v>
      </c>
      <c r="D23772" s="33" t="s">
        <v>715</v>
      </c>
      <c r="E23772" t="str">
        <f t="shared" si="375"/>
        <v>$125K-$200K</v>
      </c>
    </row>
    <row r="23773" spans="1:5" x14ac:dyDescent="0.3">
      <c r="A23773" s="33" t="s">
        <v>0</v>
      </c>
      <c r="B23773" s="33" t="s">
        <v>53</v>
      </c>
      <c r="C23773" s="33">
        <v>83200</v>
      </c>
      <c r="D23773" s="33" t="s">
        <v>242</v>
      </c>
      <c r="E23773" t="str">
        <f t="shared" si="375"/>
        <v>$75K-$100K</v>
      </c>
    </row>
    <row r="23774" spans="1:5" x14ac:dyDescent="0.3">
      <c r="A23774" s="33" t="s">
        <v>52</v>
      </c>
      <c r="B23774" s="33" t="s">
        <v>53</v>
      </c>
      <c r="C23774" s="33"/>
      <c r="D23774" s="33" t="s">
        <v>268</v>
      </c>
      <c r="E23774" t="str">
        <f t="shared" si="375"/>
        <v>No Data</v>
      </c>
    </row>
    <row r="23775" spans="1:5" x14ac:dyDescent="0.3">
      <c r="A23775" s="33" t="s">
        <v>128</v>
      </c>
      <c r="B23775" s="33" t="s">
        <v>54</v>
      </c>
      <c r="C23775" s="33">
        <v>175000</v>
      </c>
      <c r="D23775" s="33" t="s">
        <v>315</v>
      </c>
      <c r="E23775" t="str">
        <f t="shared" si="375"/>
        <v>$125K-$200K</v>
      </c>
    </row>
    <row r="23776" spans="1:5" x14ac:dyDescent="0.3">
      <c r="A23776" s="33" t="s">
        <v>0</v>
      </c>
      <c r="B23776" s="33" t="s">
        <v>54</v>
      </c>
      <c r="C23776" s="33">
        <v>155000</v>
      </c>
      <c r="D23776" s="33" t="s">
        <v>872</v>
      </c>
      <c r="E23776" t="str">
        <f t="shared" si="375"/>
        <v>$125K-$200K</v>
      </c>
    </row>
    <row r="23777" spans="1:5" x14ac:dyDescent="0.3">
      <c r="A23777" s="33" t="s">
        <v>2</v>
      </c>
      <c r="B23777" s="33" t="s">
        <v>53</v>
      </c>
      <c r="C23777" s="33">
        <v>87500</v>
      </c>
      <c r="D23777" s="33" t="s">
        <v>8153</v>
      </c>
      <c r="E23777" t="str">
        <f t="shared" si="375"/>
        <v>$75K-$100K</v>
      </c>
    </row>
    <row r="23778" spans="1:5" x14ac:dyDescent="0.3">
      <c r="A23778" s="33" t="s">
        <v>128</v>
      </c>
      <c r="B23778" s="33" t="s">
        <v>54</v>
      </c>
      <c r="C23778" s="33">
        <v>190000</v>
      </c>
      <c r="D23778" s="33" t="s">
        <v>230</v>
      </c>
      <c r="E23778" t="str">
        <f t="shared" si="375"/>
        <v>$125K-$200K</v>
      </c>
    </row>
    <row r="23779" spans="1:5" x14ac:dyDescent="0.3">
      <c r="A23779" s="33" t="s">
        <v>4</v>
      </c>
      <c r="B23779" s="33" t="s">
        <v>53</v>
      </c>
      <c r="C23779" s="33">
        <v>375000</v>
      </c>
      <c r="D23779" s="33" t="s">
        <v>8154</v>
      </c>
      <c r="E23779" t="str">
        <f t="shared" si="375"/>
        <v>&gt;$200K</v>
      </c>
    </row>
    <row r="23780" spans="1:5" x14ac:dyDescent="0.3">
      <c r="A23780" s="33" t="s">
        <v>4</v>
      </c>
      <c r="B23780" s="33" t="s">
        <v>54</v>
      </c>
      <c r="C23780" s="33">
        <v>162500</v>
      </c>
      <c r="D23780" s="33" t="s">
        <v>638</v>
      </c>
      <c r="E23780" t="str">
        <f t="shared" si="375"/>
        <v>$125K-$200K</v>
      </c>
    </row>
    <row r="23781" spans="1:5" x14ac:dyDescent="0.3">
      <c r="A23781" s="33" t="s">
        <v>126</v>
      </c>
      <c r="B23781" s="33" t="s">
        <v>88</v>
      </c>
      <c r="C23781" s="33">
        <v>147500</v>
      </c>
      <c r="D23781" s="33" t="s">
        <v>353</v>
      </c>
      <c r="E23781" t="str">
        <f t="shared" si="375"/>
        <v>$125K-$200K</v>
      </c>
    </row>
    <row r="23782" spans="1:5" x14ac:dyDescent="0.3">
      <c r="A23782" s="33" t="s">
        <v>2</v>
      </c>
      <c r="B23782" s="33" t="s">
        <v>53</v>
      </c>
      <c r="C23782" s="33"/>
      <c r="D23782" s="33" t="s">
        <v>232</v>
      </c>
      <c r="E23782" t="str">
        <f t="shared" si="375"/>
        <v>No Data</v>
      </c>
    </row>
    <row r="23783" spans="1:5" x14ac:dyDescent="0.3">
      <c r="A23783" s="33" t="s">
        <v>2</v>
      </c>
      <c r="B23783" s="33" t="s">
        <v>72</v>
      </c>
      <c r="C23783" s="33">
        <v>51014</v>
      </c>
      <c r="D23783" s="33" t="s">
        <v>8155</v>
      </c>
      <c r="E23783" t="str">
        <f t="shared" si="375"/>
        <v>&lt;$75K</v>
      </c>
    </row>
    <row r="23784" spans="1:5" x14ac:dyDescent="0.3">
      <c r="A23784" s="33" t="s">
        <v>4</v>
      </c>
      <c r="B23784" s="33" t="s">
        <v>88</v>
      </c>
      <c r="C23784" s="33">
        <v>96773</v>
      </c>
      <c r="D23784" s="33" t="s">
        <v>8156</v>
      </c>
      <c r="E23784" t="str">
        <f t="shared" si="375"/>
        <v>$75K-$100K</v>
      </c>
    </row>
    <row r="23785" spans="1:5" x14ac:dyDescent="0.3">
      <c r="A23785" s="33" t="s">
        <v>1</v>
      </c>
      <c r="B23785" s="33" t="s">
        <v>88</v>
      </c>
      <c r="C23785" s="33">
        <v>155183.5</v>
      </c>
      <c r="D23785" s="33" t="s">
        <v>688</v>
      </c>
      <c r="E23785" t="str">
        <f t="shared" si="375"/>
        <v>$125K-$200K</v>
      </c>
    </row>
    <row r="23786" spans="1:5" x14ac:dyDescent="0.3">
      <c r="A23786" s="33" t="s">
        <v>4</v>
      </c>
      <c r="B23786" s="33" t="s">
        <v>81</v>
      </c>
      <c r="C23786" s="33">
        <v>85000</v>
      </c>
      <c r="D23786" s="33" t="s">
        <v>6362</v>
      </c>
      <c r="E23786" t="str">
        <f t="shared" si="375"/>
        <v>$75K-$100K</v>
      </c>
    </row>
    <row r="23787" spans="1:5" x14ac:dyDescent="0.3">
      <c r="A23787" s="33" t="s">
        <v>0</v>
      </c>
      <c r="B23787" s="33" t="s">
        <v>53</v>
      </c>
      <c r="C23787" s="33">
        <v>161250</v>
      </c>
      <c r="D23787" s="33" t="s">
        <v>6083</v>
      </c>
      <c r="E23787" t="str">
        <f t="shared" si="375"/>
        <v>$125K-$200K</v>
      </c>
    </row>
    <row r="23788" spans="1:5" x14ac:dyDescent="0.3">
      <c r="A23788" s="33" t="s">
        <v>126</v>
      </c>
      <c r="B23788" s="33" t="s">
        <v>81</v>
      </c>
      <c r="C23788" s="33">
        <v>125000</v>
      </c>
      <c r="D23788" s="33" t="s">
        <v>1303</v>
      </c>
      <c r="E23788" t="str">
        <f t="shared" si="375"/>
        <v>$100K-$125K</v>
      </c>
    </row>
    <row r="23789" spans="1:5" x14ac:dyDescent="0.3">
      <c r="A23789" s="33" t="s">
        <v>0</v>
      </c>
      <c r="B23789" s="33" t="s">
        <v>53</v>
      </c>
      <c r="C23789" s="33">
        <v>120000</v>
      </c>
      <c r="D23789" s="33" t="s">
        <v>1434</v>
      </c>
      <c r="E23789" t="str">
        <f t="shared" si="375"/>
        <v>$100K-$125K</v>
      </c>
    </row>
    <row r="23790" spans="1:5" x14ac:dyDescent="0.3">
      <c r="A23790" s="33" t="s">
        <v>125</v>
      </c>
      <c r="B23790" s="33" t="s">
        <v>104</v>
      </c>
      <c r="C23790" s="33">
        <v>49566.5</v>
      </c>
      <c r="D23790" s="33" t="s">
        <v>267</v>
      </c>
      <c r="E23790" t="str">
        <f t="shared" si="375"/>
        <v>&lt;$75K</v>
      </c>
    </row>
    <row r="23791" spans="1:5" x14ac:dyDescent="0.3">
      <c r="A23791" s="33" t="s">
        <v>0</v>
      </c>
      <c r="B23791" s="33" t="s">
        <v>53</v>
      </c>
      <c r="C23791" s="33">
        <v>129500</v>
      </c>
      <c r="D23791" s="33" t="s">
        <v>7422</v>
      </c>
      <c r="E23791" t="str">
        <f t="shared" si="375"/>
        <v>$125K-$200K</v>
      </c>
    </row>
    <row r="23792" spans="1:5" x14ac:dyDescent="0.3">
      <c r="A23792" s="33" t="s">
        <v>1</v>
      </c>
      <c r="B23792" s="33" t="s">
        <v>53</v>
      </c>
      <c r="C23792" s="33">
        <v>206997</v>
      </c>
      <c r="D23792" s="33" t="s">
        <v>1814</v>
      </c>
      <c r="E23792" t="str">
        <f t="shared" si="375"/>
        <v>&gt;$200K</v>
      </c>
    </row>
    <row r="23793" spans="1:5" x14ac:dyDescent="0.3">
      <c r="A23793" s="33" t="s">
        <v>128</v>
      </c>
      <c r="B23793" s="33" t="s">
        <v>53</v>
      </c>
      <c r="C23793" s="33">
        <v>125000</v>
      </c>
      <c r="D23793" s="33" t="s">
        <v>499</v>
      </c>
      <c r="E23793" t="str">
        <f t="shared" si="375"/>
        <v>$100K-$125K</v>
      </c>
    </row>
    <row r="23794" spans="1:5" x14ac:dyDescent="0.3">
      <c r="A23794" s="33" t="s">
        <v>2</v>
      </c>
      <c r="B23794" s="33" t="s">
        <v>53</v>
      </c>
      <c r="C23794" s="33">
        <v>72000</v>
      </c>
      <c r="D23794" s="33" t="s">
        <v>2290</v>
      </c>
      <c r="E23794" t="str">
        <f t="shared" si="375"/>
        <v>&lt;$75K</v>
      </c>
    </row>
    <row r="23795" spans="1:5" x14ac:dyDescent="0.3">
      <c r="A23795" s="33" t="s">
        <v>4</v>
      </c>
      <c r="B23795" s="33" t="s">
        <v>81</v>
      </c>
      <c r="C23795" s="33">
        <v>90000</v>
      </c>
      <c r="D23795" s="33" t="s">
        <v>2628</v>
      </c>
      <c r="E23795" t="str">
        <f t="shared" si="375"/>
        <v>$75K-$100K</v>
      </c>
    </row>
    <row r="23796" spans="1:5" x14ac:dyDescent="0.3">
      <c r="A23796" s="33" t="s">
        <v>2</v>
      </c>
      <c r="B23796" s="33" t="s">
        <v>53</v>
      </c>
      <c r="C23796" s="33"/>
      <c r="D23796" s="33" t="s">
        <v>8157</v>
      </c>
      <c r="E23796" t="str">
        <f t="shared" si="375"/>
        <v>No Data</v>
      </c>
    </row>
    <row r="23797" spans="1:5" x14ac:dyDescent="0.3">
      <c r="A23797" s="33" t="s">
        <v>4</v>
      </c>
      <c r="B23797" s="33" t="s">
        <v>68</v>
      </c>
      <c r="C23797" s="33">
        <v>115000</v>
      </c>
      <c r="D23797" s="33" t="s">
        <v>8158</v>
      </c>
      <c r="E23797" t="str">
        <f t="shared" si="375"/>
        <v>$100K-$125K</v>
      </c>
    </row>
    <row r="23798" spans="1:5" x14ac:dyDescent="0.3">
      <c r="A23798" s="33" t="s">
        <v>4</v>
      </c>
      <c r="B23798" s="33" t="s">
        <v>54</v>
      </c>
      <c r="C23798" s="33"/>
      <c r="D23798" s="33" t="s">
        <v>2337</v>
      </c>
      <c r="E23798" t="str">
        <f t="shared" si="375"/>
        <v>No Data</v>
      </c>
    </row>
    <row r="23799" spans="1:5" x14ac:dyDescent="0.3">
      <c r="A23799" s="33" t="s">
        <v>0</v>
      </c>
      <c r="B23799" s="33" t="s">
        <v>53</v>
      </c>
      <c r="C23799" s="33">
        <v>120000</v>
      </c>
      <c r="D23799" s="33" t="s">
        <v>7174</v>
      </c>
      <c r="E23799" t="str">
        <f t="shared" si="375"/>
        <v>$100K-$125K</v>
      </c>
    </row>
    <row r="23800" spans="1:5" x14ac:dyDescent="0.3">
      <c r="A23800" s="33" t="s">
        <v>2</v>
      </c>
      <c r="B23800" s="33" t="s">
        <v>53</v>
      </c>
      <c r="C23800" s="33">
        <v>102500</v>
      </c>
      <c r="D23800" s="33" t="s">
        <v>268</v>
      </c>
      <c r="E23800" t="str">
        <f t="shared" si="375"/>
        <v>$100K-$125K</v>
      </c>
    </row>
    <row r="23801" spans="1:5" x14ac:dyDescent="0.3">
      <c r="A23801" s="33" t="s">
        <v>2</v>
      </c>
      <c r="B23801" s="33" t="s">
        <v>53</v>
      </c>
      <c r="C23801" s="33"/>
      <c r="D23801" s="33" t="s">
        <v>8159</v>
      </c>
      <c r="E23801" t="str">
        <f t="shared" si="375"/>
        <v>No Data</v>
      </c>
    </row>
    <row r="23802" spans="1:5" x14ac:dyDescent="0.3">
      <c r="A23802" s="33" t="s">
        <v>2</v>
      </c>
      <c r="B23802" s="33" t="s">
        <v>53</v>
      </c>
      <c r="C23802" s="33">
        <v>96000</v>
      </c>
      <c r="D23802" s="33" t="s">
        <v>8160</v>
      </c>
      <c r="E23802" t="str">
        <f t="shared" si="375"/>
        <v>$75K-$100K</v>
      </c>
    </row>
    <row r="23803" spans="1:5" x14ac:dyDescent="0.3">
      <c r="A23803" s="33" t="s">
        <v>2</v>
      </c>
      <c r="B23803" s="33" t="s">
        <v>53</v>
      </c>
      <c r="C23803" s="33"/>
      <c r="D23803" s="33" t="s">
        <v>5603</v>
      </c>
      <c r="E23803" t="str">
        <f t="shared" si="375"/>
        <v>No Data</v>
      </c>
    </row>
    <row r="23804" spans="1:5" x14ac:dyDescent="0.3">
      <c r="A23804" s="33" t="s">
        <v>2</v>
      </c>
      <c r="B23804" s="33" t="s">
        <v>53</v>
      </c>
      <c r="C23804" s="33"/>
      <c r="D23804" s="33" t="s">
        <v>8161</v>
      </c>
      <c r="E23804" t="str">
        <f t="shared" si="375"/>
        <v>No Data</v>
      </c>
    </row>
    <row r="23805" spans="1:5" x14ac:dyDescent="0.3">
      <c r="A23805" s="33" t="s">
        <v>4</v>
      </c>
      <c r="B23805" s="33" t="s">
        <v>53</v>
      </c>
      <c r="C23805" s="33"/>
      <c r="D23805" s="33" t="s">
        <v>8162</v>
      </c>
      <c r="E23805" t="str">
        <f t="shared" si="375"/>
        <v>No Data</v>
      </c>
    </row>
    <row r="23806" spans="1:5" x14ac:dyDescent="0.3">
      <c r="A23806" s="33" t="s">
        <v>128</v>
      </c>
      <c r="B23806" s="33" t="s">
        <v>54</v>
      </c>
      <c r="C23806" s="33">
        <v>125250</v>
      </c>
      <c r="D23806" s="33" t="s">
        <v>1196</v>
      </c>
      <c r="E23806" t="str">
        <f t="shared" si="375"/>
        <v>$125K-$200K</v>
      </c>
    </row>
    <row r="23807" spans="1:5" x14ac:dyDescent="0.3">
      <c r="A23807" s="33" t="s">
        <v>0</v>
      </c>
      <c r="B23807" s="33" t="s">
        <v>54</v>
      </c>
      <c r="C23807" s="33"/>
      <c r="D23807" s="33" t="s">
        <v>258</v>
      </c>
      <c r="E23807" t="str">
        <f t="shared" si="375"/>
        <v>No Data</v>
      </c>
    </row>
    <row r="23808" spans="1:5" x14ac:dyDescent="0.3">
      <c r="A23808" s="33" t="s">
        <v>0</v>
      </c>
      <c r="B23808" s="33" t="s">
        <v>53</v>
      </c>
      <c r="C23808" s="33"/>
      <c r="D23808" s="33" t="s">
        <v>258</v>
      </c>
      <c r="E23808" t="str">
        <f t="shared" si="375"/>
        <v>No Data</v>
      </c>
    </row>
    <row r="23809" spans="1:5" x14ac:dyDescent="0.3">
      <c r="A23809" s="33" t="s">
        <v>2</v>
      </c>
      <c r="B23809" s="33" t="s">
        <v>53</v>
      </c>
      <c r="C23809" s="33">
        <v>99150</v>
      </c>
      <c r="D23809" s="33" t="s">
        <v>8163</v>
      </c>
      <c r="E23809" t="str">
        <f t="shared" si="375"/>
        <v>$75K-$100K</v>
      </c>
    </row>
    <row r="23810" spans="1:5" x14ac:dyDescent="0.3">
      <c r="A23810" s="33" t="s">
        <v>2</v>
      </c>
      <c r="B23810" s="33" t="s">
        <v>53</v>
      </c>
      <c r="C23810" s="33">
        <v>81500</v>
      </c>
      <c r="D23810" s="33" t="s">
        <v>879</v>
      </c>
      <c r="E23810" t="str">
        <f t="shared" si="375"/>
        <v>$75K-$100K</v>
      </c>
    </row>
    <row r="23811" spans="1:5" x14ac:dyDescent="0.3">
      <c r="A23811" s="33" t="s">
        <v>2</v>
      </c>
      <c r="B23811" s="33" t="s">
        <v>53</v>
      </c>
      <c r="C23811" s="33">
        <v>111175</v>
      </c>
      <c r="D23811" s="33" t="s">
        <v>8164</v>
      </c>
      <c r="E23811" t="str">
        <f t="shared" ref="E23811:E23874" si="376">_xlfn.XLOOKUP(C23811,$H$16:$H$21,$G$16:$G$21,,1)</f>
        <v>$100K-$125K</v>
      </c>
    </row>
    <row r="23812" spans="1:5" x14ac:dyDescent="0.3">
      <c r="A23812" s="33" t="s">
        <v>128</v>
      </c>
      <c r="B23812" s="33" t="s">
        <v>53</v>
      </c>
      <c r="C23812" s="33">
        <v>98400</v>
      </c>
      <c r="D23812" s="33" t="s">
        <v>8165</v>
      </c>
      <c r="E23812" t="str">
        <f t="shared" si="376"/>
        <v>$75K-$100K</v>
      </c>
    </row>
    <row r="23813" spans="1:5" x14ac:dyDescent="0.3">
      <c r="A23813" s="33" t="s">
        <v>0</v>
      </c>
      <c r="B23813" s="33" t="s">
        <v>53</v>
      </c>
      <c r="C23813" s="33">
        <v>112104.5</v>
      </c>
      <c r="D23813" s="33" t="s">
        <v>8166</v>
      </c>
      <c r="E23813" t="str">
        <f t="shared" si="376"/>
        <v>$100K-$125K</v>
      </c>
    </row>
    <row r="23814" spans="1:5" x14ac:dyDescent="0.3">
      <c r="A23814" s="33" t="s">
        <v>0</v>
      </c>
      <c r="B23814" s="33" t="s">
        <v>53</v>
      </c>
      <c r="C23814" s="33">
        <v>171000</v>
      </c>
      <c r="D23814" s="33" t="s">
        <v>2899</v>
      </c>
      <c r="E23814" t="str">
        <f t="shared" si="376"/>
        <v>$125K-$200K</v>
      </c>
    </row>
    <row r="23815" spans="1:5" x14ac:dyDescent="0.3">
      <c r="A23815" s="33" t="s">
        <v>4</v>
      </c>
      <c r="B23815" s="33" t="s">
        <v>53</v>
      </c>
      <c r="C23815" s="33"/>
      <c r="D23815" s="33" t="s">
        <v>8167</v>
      </c>
      <c r="E23815" t="str">
        <f t="shared" si="376"/>
        <v>No Data</v>
      </c>
    </row>
    <row r="23816" spans="1:5" x14ac:dyDescent="0.3">
      <c r="A23816" s="33" t="s">
        <v>0</v>
      </c>
      <c r="B23816" s="33" t="s">
        <v>53</v>
      </c>
      <c r="C23816" s="33"/>
      <c r="D23816" s="33" t="s">
        <v>8168</v>
      </c>
      <c r="E23816" t="str">
        <f t="shared" si="376"/>
        <v>No Data</v>
      </c>
    </row>
    <row r="23817" spans="1:5" x14ac:dyDescent="0.3">
      <c r="A23817" s="33" t="s">
        <v>4</v>
      </c>
      <c r="B23817" s="33" t="s">
        <v>53</v>
      </c>
      <c r="C23817" s="33">
        <v>172500</v>
      </c>
      <c r="D23817" s="33" t="s">
        <v>8169</v>
      </c>
      <c r="E23817" t="str">
        <f t="shared" si="376"/>
        <v>$125K-$200K</v>
      </c>
    </row>
    <row r="23818" spans="1:5" x14ac:dyDescent="0.3">
      <c r="A23818" s="33" t="s">
        <v>2</v>
      </c>
      <c r="B23818" s="33" t="s">
        <v>53</v>
      </c>
      <c r="C23818" s="33"/>
      <c r="D23818" s="33" t="s">
        <v>268</v>
      </c>
      <c r="E23818" t="str">
        <f t="shared" si="376"/>
        <v>No Data</v>
      </c>
    </row>
    <row r="23819" spans="1:5" x14ac:dyDescent="0.3">
      <c r="A23819" s="33" t="s">
        <v>2</v>
      </c>
      <c r="B23819" s="33" t="s">
        <v>53</v>
      </c>
      <c r="C23819" s="33"/>
      <c r="D23819" s="33" t="s">
        <v>2909</v>
      </c>
      <c r="E23819" t="str">
        <f t="shared" si="376"/>
        <v>No Data</v>
      </c>
    </row>
    <row r="23820" spans="1:5" x14ac:dyDescent="0.3">
      <c r="A23820" s="33" t="s">
        <v>128</v>
      </c>
      <c r="B23820" s="33" t="s">
        <v>53</v>
      </c>
      <c r="C23820" s="33">
        <v>137500</v>
      </c>
      <c r="D23820" s="33" t="s">
        <v>2243</v>
      </c>
      <c r="E23820" t="str">
        <f t="shared" si="376"/>
        <v>$125K-$200K</v>
      </c>
    </row>
    <row r="23821" spans="1:5" x14ac:dyDescent="0.3">
      <c r="A23821" s="33" t="s">
        <v>2</v>
      </c>
      <c r="B23821" s="33" t="s">
        <v>53</v>
      </c>
      <c r="C23821" s="33">
        <v>125000</v>
      </c>
      <c r="D23821" s="33" t="s">
        <v>5405</v>
      </c>
      <c r="E23821" t="str">
        <f t="shared" si="376"/>
        <v>$100K-$125K</v>
      </c>
    </row>
    <row r="23822" spans="1:5" x14ac:dyDescent="0.3">
      <c r="A23822" s="33" t="s">
        <v>4</v>
      </c>
      <c r="B23822" s="33" t="s">
        <v>73</v>
      </c>
      <c r="C23822" s="33">
        <v>147500</v>
      </c>
      <c r="D23822" s="33" t="s">
        <v>953</v>
      </c>
      <c r="E23822" t="str">
        <f t="shared" si="376"/>
        <v>$125K-$200K</v>
      </c>
    </row>
    <row r="23823" spans="1:5" x14ac:dyDescent="0.3">
      <c r="A23823" s="33" t="s">
        <v>126</v>
      </c>
      <c r="B23823" s="33" t="s">
        <v>54</v>
      </c>
      <c r="C23823" s="33">
        <v>147500</v>
      </c>
      <c r="D23823" s="33" t="s">
        <v>2623</v>
      </c>
      <c r="E23823" t="str">
        <f t="shared" si="376"/>
        <v>$125K-$200K</v>
      </c>
    </row>
    <row r="23824" spans="1:5" x14ac:dyDescent="0.3">
      <c r="A23824" s="33" t="s">
        <v>2</v>
      </c>
      <c r="B23824" s="33" t="s">
        <v>53</v>
      </c>
      <c r="C23824" s="33"/>
      <c r="D23824" s="33" t="s">
        <v>7246</v>
      </c>
      <c r="E23824" t="str">
        <f t="shared" si="376"/>
        <v>No Data</v>
      </c>
    </row>
    <row r="23825" spans="1:5" x14ac:dyDescent="0.3">
      <c r="A23825" s="33" t="s">
        <v>0</v>
      </c>
      <c r="B23825" s="33" t="s">
        <v>53</v>
      </c>
      <c r="C23825" s="33"/>
      <c r="D23825" s="33" t="s">
        <v>299</v>
      </c>
      <c r="E23825" t="str">
        <f t="shared" si="376"/>
        <v>No Data</v>
      </c>
    </row>
    <row r="23826" spans="1:5" x14ac:dyDescent="0.3">
      <c r="A23826" s="33" t="s">
        <v>52</v>
      </c>
      <c r="B23826" s="33" t="s">
        <v>53</v>
      </c>
      <c r="C23826" s="33">
        <v>99800</v>
      </c>
      <c r="D23826" s="33" t="s">
        <v>245</v>
      </c>
      <c r="E23826" t="str">
        <f t="shared" si="376"/>
        <v>$75K-$100K</v>
      </c>
    </row>
    <row r="23827" spans="1:5" x14ac:dyDescent="0.3">
      <c r="A23827" s="33" t="s">
        <v>2</v>
      </c>
      <c r="B23827" s="33" t="s">
        <v>88</v>
      </c>
      <c r="C23827" s="33">
        <v>71600</v>
      </c>
      <c r="D23827" s="33" t="s">
        <v>440</v>
      </c>
      <c r="E23827" t="str">
        <f t="shared" si="376"/>
        <v>&lt;$75K</v>
      </c>
    </row>
    <row r="23828" spans="1:5" x14ac:dyDescent="0.3">
      <c r="A23828" s="33" t="s">
        <v>2</v>
      </c>
      <c r="B23828" s="33" t="s">
        <v>53</v>
      </c>
      <c r="C23828" s="33">
        <v>61875</v>
      </c>
      <c r="D23828" s="33" t="s">
        <v>609</v>
      </c>
      <c r="E23828" t="str">
        <f t="shared" si="376"/>
        <v>&lt;$75K</v>
      </c>
    </row>
    <row r="23829" spans="1:5" x14ac:dyDescent="0.3">
      <c r="A23829" s="33" t="s">
        <v>0</v>
      </c>
      <c r="B23829" s="33" t="s">
        <v>53</v>
      </c>
      <c r="C23829" s="33">
        <v>109500</v>
      </c>
      <c r="D23829" s="33" t="s">
        <v>8170</v>
      </c>
      <c r="E23829" t="str">
        <f t="shared" si="376"/>
        <v>$100K-$125K</v>
      </c>
    </row>
    <row r="23830" spans="1:5" x14ac:dyDescent="0.3">
      <c r="A23830" s="33" t="s">
        <v>0</v>
      </c>
      <c r="B23830" s="33" t="s">
        <v>53</v>
      </c>
      <c r="C23830" s="33">
        <v>281450.5</v>
      </c>
      <c r="D23830" s="33" t="s">
        <v>482</v>
      </c>
      <c r="E23830" t="str">
        <f t="shared" si="376"/>
        <v>&gt;$200K</v>
      </c>
    </row>
    <row r="23831" spans="1:5" x14ac:dyDescent="0.3">
      <c r="A23831" s="33" t="s">
        <v>2</v>
      </c>
      <c r="B23831" s="33" t="s">
        <v>53</v>
      </c>
      <c r="C23831" s="33">
        <v>90000</v>
      </c>
      <c r="D23831" s="33" t="s">
        <v>391</v>
      </c>
      <c r="E23831" t="str">
        <f t="shared" si="376"/>
        <v>$75K-$100K</v>
      </c>
    </row>
    <row r="23832" spans="1:5" x14ac:dyDescent="0.3">
      <c r="A23832" s="33" t="s">
        <v>2</v>
      </c>
      <c r="B23832" s="33" t="s">
        <v>83</v>
      </c>
      <c r="C23832" s="33">
        <v>105650</v>
      </c>
      <c r="D23832" s="33" t="s">
        <v>932</v>
      </c>
      <c r="E23832" t="str">
        <f t="shared" si="376"/>
        <v>$100K-$125K</v>
      </c>
    </row>
    <row r="23833" spans="1:5" x14ac:dyDescent="0.3">
      <c r="A23833" s="33" t="s">
        <v>2</v>
      </c>
      <c r="B23833" s="33" t="s">
        <v>53</v>
      </c>
      <c r="C23833" s="33"/>
      <c r="D23833" s="33" t="s">
        <v>268</v>
      </c>
      <c r="E23833" t="str">
        <f t="shared" si="376"/>
        <v>No Data</v>
      </c>
    </row>
    <row r="23834" spans="1:5" x14ac:dyDescent="0.3">
      <c r="A23834" s="33" t="s">
        <v>129</v>
      </c>
      <c r="B23834" s="33" t="s">
        <v>54</v>
      </c>
      <c r="C23834" s="33">
        <v>93000</v>
      </c>
      <c r="D23834" s="33" t="s">
        <v>8171</v>
      </c>
      <c r="E23834" t="str">
        <f t="shared" si="376"/>
        <v>$75K-$100K</v>
      </c>
    </row>
    <row r="23835" spans="1:5" x14ac:dyDescent="0.3">
      <c r="A23835" s="33" t="s">
        <v>2</v>
      </c>
      <c r="B23835" s="33" t="s">
        <v>53</v>
      </c>
      <c r="C23835" s="33">
        <v>95000</v>
      </c>
      <c r="D23835" s="33" t="s">
        <v>268</v>
      </c>
      <c r="E23835" t="str">
        <f t="shared" si="376"/>
        <v>$75K-$100K</v>
      </c>
    </row>
    <row r="23836" spans="1:5" x14ac:dyDescent="0.3">
      <c r="A23836" s="33" t="s">
        <v>2</v>
      </c>
      <c r="B23836" s="33" t="s">
        <v>53</v>
      </c>
      <c r="C23836" s="33">
        <v>90000</v>
      </c>
      <c r="D23836" s="33" t="s">
        <v>4928</v>
      </c>
      <c r="E23836" t="str">
        <f t="shared" si="376"/>
        <v>$75K-$100K</v>
      </c>
    </row>
    <row r="23837" spans="1:5" x14ac:dyDescent="0.3">
      <c r="A23837" s="33" t="s">
        <v>125</v>
      </c>
      <c r="B23837" s="33" t="s">
        <v>53</v>
      </c>
      <c r="C23837" s="33"/>
      <c r="D23837" s="33" t="s">
        <v>2234</v>
      </c>
      <c r="E23837" t="str">
        <f t="shared" si="376"/>
        <v>No Data</v>
      </c>
    </row>
    <row r="23838" spans="1:5" x14ac:dyDescent="0.3">
      <c r="A23838" s="33" t="s">
        <v>2</v>
      </c>
      <c r="B23838" s="33" t="s">
        <v>53</v>
      </c>
      <c r="C23838" s="33"/>
      <c r="D23838" s="33" t="s">
        <v>8172</v>
      </c>
      <c r="E23838" t="str">
        <f t="shared" si="376"/>
        <v>No Data</v>
      </c>
    </row>
    <row r="23839" spans="1:5" x14ac:dyDescent="0.3">
      <c r="A23839" s="33" t="s">
        <v>4</v>
      </c>
      <c r="B23839" s="33" t="s">
        <v>54</v>
      </c>
      <c r="C23839" s="33"/>
      <c r="D23839" s="33" t="s">
        <v>1570</v>
      </c>
      <c r="E23839" t="str">
        <f t="shared" si="376"/>
        <v>No Data</v>
      </c>
    </row>
    <row r="23840" spans="1:5" x14ac:dyDescent="0.3">
      <c r="A23840" s="33" t="s">
        <v>0</v>
      </c>
      <c r="B23840" s="33" t="s">
        <v>53</v>
      </c>
      <c r="C23840" s="33">
        <v>110000</v>
      </c>
      <c r="D23840" s="33" t="s">
        <v>8173</v>
      </c>
      <c r="E23840" t="str">
        <f t="shared" si="376"/>
        <v>$100K-$125K</v>
      </c>
    </row>
    <row r="23841" spans="1:5" x14ac:dyDescent="0.3">
      <c r="A23841" s="33" t="s">
        <v>0</v>
      </c>
      <c r="B23841" s="33" t="s">
        <v>53</v>
      </c>
      <c r="C23841" s="33">
        <v>109500</v>
      </c>
      <c r="D23841" s="33" t="s">
        <v>609</v>
      </c>
      <c r="E23841" t="str">
        <f t="shared" si="376"/>
        <v>$100K-$125K</v>
      </c>
    </row>
    <row r="23842" spans="1:5" x14ac:dyDescent="0.3">
      <c r="A23842" s="33" t="s">
        <v>128</v>
      </c>
      <c r="B23842" s="33" t="s">
        <v>53</v>
      </c>
      <c r="C23842" s="33">
        <v>115000</v>
      </c>
      <c r="D23842" s="33" t="s">
        <v>744</v>
      </c>
      <c r="E23842" t="str">
        <f t="shared" si="376"/>
        <v>$100K-$125K</v>
      </c>
    </row>
    <row r="23843" spans="1:5" x14ac:dyDescent="0.3">
      <c r="A23843" s="33" t="s">
        <v>128</v>
      </c>
      <c r="B23843" s="33" t="s">
        <v>53</v>
      </c>
      <c r="C23843" s="33">
        <v>302880</v>
      </c>
      <c r="D23843" s="33" t="s">
        <v>571</v>
      </c>
      <c r="E23843" t="str">
        <f t="shared" si="376"/>
        <v>&gt;$200K</v>
      </c>
    </row>
    <row r="23844" spans="1:5" x14ac:dyDescent="0.3">
      <c r="A23844" s="33" t="s">
        <v>129</v>
      </c>
      <c r="B23844" s="33" t="s">
        <v>53</v>
      </c>
      <c r="C23844" s="33"/>
      <c r="D23844" s="33" t="s">
        <v>8174</v>
      </c>
      <c r="E23844" t="str">
        <f t="shared" si="376"/>
        <v>No Data</v>
      </c>
    </row>
    <row r="23845" spans="1:5" x14ac:dyDescent="0.3">
      <c r="A23845" s="33" t="s">
        <v>4</v>
      </c>
      <c r="B23845" s="33" t="s">
        <v>53</v>
      </c>
      <c r="C23845" s="33">
        <v>118850</v>
      </c>
      <c r="D23845" s="33" t="s">
        <v>2649</v>
      </c>
      <c r="E23845" t="str">
        <f t="shared" si="376"/>
        <v>$100K-$125K</v>
      </c>
    </row>
    <row r="23846" spans="1:5" x14ac:dyDescent="0.3">
      <c r="A23846" s="33" t="s">
        <v>0</v>
      </c>
      <c r="B23846" s="33" t="s">
        <v>73</v>
      </c>
      <c r="C23846" s="33">
        <v>100000</v>
      </c>
      <c r="D23846" s="33" t="s">
        <v>711</v>
      </c>
      <c r="E23846" t="str">
        <f t="shared" si="376"/>
        <v>$75K-$100K</v>
      </c>
    </row>
    <row r="23847" spans="1:5" x14ac:dyDescent="0.3">
      <c r="A23847" s="33" t="s">
        <v>2</v>
      </c>
      <c r="B23847" s="33" t="s">
        <v>53</v>
      </c>
      <c r="C23847" s="33"/>
      <c r="D23847" s="33" t="s">
        <v>8175</v>
      </c>
      <c r="E23847" t="str">
        <f t="shared" si="376"/>
        <v>No Data</v>
      </c>
    </row>
    <row r="23848" spans="1:5" x14ac:dyDescent="0.3">
      <c r="A23848" s="33" t="s">
        <v>4</v>
      </c>
      <c r="B23848" s="33" t="s">
        <v>53</v>
      </c>
      <c r="C23848" s="33"/>
      <c r="D23848" s="33" t="s">
        <v>8176</v>
      </c>
      <c r="E23848" t="str">
        <f t="shared" si="376"/>
        <v>No Data</v>
      </c>
    </row>
    <row r="23849" spans="1:5" x14ac:dyDescent="0.3">
      <c r="A23849" s="33" t="s">
        <v>0</v>
      </c>
      <c r="B23849" s="33" t="s">
        <v>53</v>
      </c>
      <c r="C23849" s="33">
        <v>46696</v>
      </c>
      <c r="D23849" s="33" t="s">
        <v>911</v>
      </c>
      <c r="E23849" t="str">
        <f t="shared" si="376"/>
        <v>&lt;$75K</v>
      </c>
    </row>
    <row r="23850" spans="1:5" x14ac:dyDescent="0.3">
      <c r="A23850" s="33" t="s">
        <v>128</v>
      </c>
      <c r="B23850" s="33" t="s">
        <v>88</v>
      </c>
      <c r="C23850" s="33">
        <v>79200</v>
      </c>
      <c r="D23850" s="33" t="s">
        <v>297</v>
      </c>
      <c r="E23850" t="str">
        <f t="shared" si="376"/>
        <v>$75K-$100K</v>
      </c>
    </row>
    <row r="23851" spans="1:5" x14ac:dyDescent="0.3">
      <c r="A23851" s="33" t="s">
        <v>2</v>
      </c>
      <c r="B23851" s="33" t="s">
        <v>53</v>
      </c>
      <c r="C23851" s="33"/>
      <c r="D23851" s="33" t="s">
        <v>7556</v>
      </c>
      <c r="E23851" t="str">
        <f t="shared" si="376"/>
        <v>No Data</v>
      </c>
    </row>
    <row r="23852" spans="1:5" x14ac:dyDescent="0.3">
      <c r="A23852" s="33" t="s">
        <v>2</v>
      </c>
      <c r="B23852" s="33" t="s">
        <v>53</v>
      </c>
      <c r="C23852" s="33">
        <v>125000</v>
      </c>
      <c r="D23852" s="33" t="s">
        <v>8177</v>
      </c>
      <c r="E23852" t="str">
        <f t="shared" si="376"/>
        <v>$100K-$125K</v>
      </c>
    </row>
    <row r="23853" spans="1:5" x14ac:dyDescent="0.3">
      <c r="A23853" s="33" t="s">
        <v>0</v>
      </c>
      <c r="B23853" s="33" t="s">
        <v>54</v>
      </c>
      <c r="C23853" s="33"/>
      <c r="D23853" s="33" t="s">
        <v>258</v>
      </c>
      <c r="E23853" t="str">
        <f t="shared" si="376"/>
        <v>No Data</v>
      </c>
    </row>
    <row r="23854" spans="1:5" x14ac:dyDescent="0.3">
      <c r="A23854" s="33" t="s">
        <v>4</v>
      </c>
      <c r="B23854" s="33" t="s">
        <v>53</v>
      </c>
      <c r="C23854" s="33"/>
      <c r="D23854" s="33" t="s">
        <v>8178</v>
      </c>
      <c r="E23854" t="str">
        <f t="shared" si="376"/>
        <v>No Data</v>
      </c>
    </row>
    <row r="23855" spans="1:5" x14ac:dyDescent="0.3">
      <c r="A23855" s="33" t="s">
        <v>0</v>
      </c>
      <c r="B23855" s="33" t="s">
        <v>54</v>
      </c>
      <c r="C23855" s="33">
        <v>215000</v>
      </c>
      <c r="D23855" s="33" t="s">
        <v>889</v>
      </c>
      <c r="E23855" t="str">
        <f t="shared" si="376"/>
        <v>&gt;$200K</v>
      </c>
    </row>
    <row r="23856" spans="1:5" x14ac:dyDescent="0.3">
      <c r="A23856" s="33" t="s">
        <v>0</v>
      </c>
      <c r="B23856" s="33" t="s">
        <v>53</v>
      </c>
      <c r="C23856" s="33"/>
      <c r="D23856" s="33" t="s">
        <v>1031</v>
      </c>
      <c r="E23856" t="str">
        <f t="shared" si="376"/>
        <v>No Data</v>
      </c>
    </row>
    <row r="23857" spans="1:5" x14ac:dyDescent="0.3">
      <c r="A23857" s="33" t="s">
        <v>128</v>
      </c>
      <c r="B23857" s="33" t="s">
        <v>53</v>
      </c>
      <c r="C23857" s="33">
        <v>165450</v>
      </c>
      <c r="D23857" s="33" t="s">
        <v>744</v>
      </c>
      <c r="E23857" t="str">
        <f t="shared" si="376"/>
        <v>$125K-$200K</v>
      </c>
    </row>
    <row r="23858" spans="1:5" x14ac:dyDescent="0.3">
      <c r="A23858" s="33" t="s">
        <v>125</v>
      </c>
      <c r="B23858" s="33" t="s">
        <v>53</v>
      </c>
      <c r="C23858" s="33">
        <v>80903</v>
      </c>
      <c r="D23858" s="33" t="s">
        <v>8179</v>
      </c>
      <c r="E23858" t="str">
        <f t="shared" si="376"/>
        <v>$75K-$100K</v>
      </c>
    </row>
    <row r="23859" spans="1:5" x14ac:dyDescent="0.3">
      <c r="A23859" s="33" t="s">
        <v>2</v>
      </c>
      <c r="B23859" s="33" t="s">
        <v>53</v>
      </c>
      <c r="C23859" s="33"/>
      <c r="D23859" s="33" t="s">
        <v>733</v>
      </c>
      <c r="E23859" t="str">
        <f t="shared" si="376"/>
        <v>No Data</v>
      </c>
    </row>
    <row r="23860" spans="1:5" x14ac:dyDescent="0.3">
      <c r="A23860" s="33" t="s">
        <v>2</v>
      </c>
      <c r="B23860" s="33" t="s">
        <v>53</v>
      </c>
      <c r="C23860" s="33">
        <v>90000</v>
      </c>
      <c r="D23860" s="33" t="s">
        <v>8180</v>
      </c>
      <c r="E23860" t="str">
        <f t="shared" si="376"/>
        <v>$75K-$100K</v>
      </c>
    </row>
    <row r="23861" spans="1:5" x14ac:dyDescent="0.3">
      <c r="A23861" s="33" t="s">
        <v>4</v>
      </c>
      <c r="B23861" s="33" t="s">
        <v>53</v>
      </c>
      <c r="C23861" s="33">
        <v>62500</v>
      </c>
      <c r="D23861" s="33" t="s">
        <v>301</v>
      </c>
      <c r="E23861" t="str">
        <f t="shared" si="376"/>
        <v>&lt;$75K</v>
      </c>
    </row>
    <row r="23862" spans="1:5" x14ac:dyDescent="0.3">
      <c r="A23862" s="33" t="s">
        <v>4</v>
      </c>
      <c r="B23862" s="33" t="s">
        <v>53</v>
      </c>
      <c r="C23862" s="33">
        <v>143000</v>
      </c>
      <c r="D23862" s="33" t="s">
        <v>516</v>
      </c>
      <c r="E23862" t="str">
        <f t="shared" si="376"/>
        <v>$125K-$200K</v>
      </c>
    </row>
    <row r="23863" spans="1:5" x14ac:dyDescent="0.3">
      <c r="A23863" s="33" t="s">
        <v>52</v>
      </c>
      <c r="B23863" s="33" t="s">
        <v>53</v>
      </c>
      <c r="C23863" s="33">
        <v>167755</v>
      </c>
      <c r="D23863" s="33" t="s">
        <v>849</v>
      </c>
      <c r="E23863" t="str">
        <f t="shared" si="376"/>
        <v>$125K-$200K</v>
      </c>
    </row>
    <row r="23864" spans="1:5" x14ac:dyDescent="0.3">
      <c r="A23864" s="33" t="s">
        <v>4</v>
      </c>
      <c r="B23864" s="33" t="s">
        <v>54</v>
      </c>
      <c r="C23864" s="33">
        <v>125000</v>
      </c>
      <c r="D23864" s="33" t="s">
        <v>7699</v>
      </c>
      <c r="E23864" t="str">
        <f t="shared" si="376"/>
        <v>$100K-$125K</v>
      </c>
    </row>
    <row r="23865" spans="1:5" x14ac:dyDescent="0.3">
      <c r="A23865" s="33" t="s">
        <v>125</v>
      </c>
      <c r="B23865" s="33" t="s">
        <v>100</v>
      </c>
      <c r="C23865" s="33">
        <v>98500</v>
      </c>
      <c r="D23865" s="33" t="s">
        <v>8181</v>
      </c>
      <c r="E23865" t="str">
        <f t="shared" si="376"/>
        <v>$75K-$100K</v>
      </c>
    </row>
    <row r="23866" spans="1:5" x14ac:dyDescent="0.3">
      <c r="A23866" s="33" t="s">
        <v>0</v>
      </c>
      <c r="B23866" s="33" t="s">
        <v>53</v>
      </c>
      <c r="C23866" s="33">
        <v>186500</v>
      </c>
      <c r="D23866" s="33" t="s">
        <v>611</v>
      </c>
      <c r="E23866" t="str">
        <f t="shared" si="376"/>
        <v>$125K-$200K</v>
      </c>
    </row>
    <row r="23867" spans="1:5" x14ac:dyDescent="0.3">
      <c r="A23867" s="33" t="s">
        <v>2</v>
      </c>
      <c r="B23867" s="33" t="s">
        <v>53</v>
      </c>
      <c r="C23867" s="33"/>
      <c r="D23867" s="33" t="s">
        <v>2791</v>
      </c>
      <c r="E23867" t="str">
        <f t="shared" si="376"/>
        <v>No Data</v>
      </c>
    </row>
    <row r="23868" spans="1:5" x14ac:dyDescent="0.3">
      <c r="A23868" s="33" t="s">
        <v>1</v>
      </c>
      <c r="B23868" s="33" t="s">
        <v>69</v>
      </c>
      <c r="C23868" s="33">
        <v>89100</v>
      </c>
      <c r="D23868" s="33" t="s">
        <v>6364</v>
      </c>
      <c r="E23868" t="str">
        <f t="shared" si="376"/>
        <v>$75K-$100K</v>
      </c>
    </row>
    <row r="23869" spans="1:5" x14ac:dyDescent="0.3">
      <c r="A23869" s="33" t="s">
        <v>125</v>
      </c>
      <c r="B23869" s="33" t="s">
        <v>53</v>
      </c>
      <c r="C23869" s="33">
        <v>127500</v>
      </c>
      <c r="D23869" s="33" t="s">
        <v>8182</v>
      </c>
      <c r="E23869" t="str">
        <f t="shared" si="376"/>
        <v>$125K-$200K</v>
      </c>
    </row>
    <row r="23870" spans="1:5" x14ac:dyDescent="0.3">
      <c r="A23870" s="33" t="s">
        <v>128</v>
      </c>
      <c r="B23870" s="33" t="s">
        <v>53</v>
      </c>
      <c r="C23870" s="33">
        <v>115000</v>
      </c>
      <c r="D23870" s="33" t="s">
        <v>391</v>
      </c>
      <c r="E23870" t="str">
        <f t="shared" si="376"/>
        <v>$100K-$125K</v>
      </c>
    </row>
    <row r="23871" spans="1:5" x14ac:dyDescent="0.3">
      <c r="A23871" s="33" t="s">
        <v>0</v>
      </c>
      <c r="B23871" s="33" t="s">
        <v>53</v>
      </c>
      <c r="C23871" s="33"/>
      <c r="D23871" s="33" t="s">
        <v>385</v>
      </c>
      <c r="E23871" t="str">
        <f t="shared" si="376"/>
        <v>No Data</v>
      </c>
    </row>
    <row r="23872" spans="1:5" x14ac:dyDescent="0.3">
      <c r="A23872" s="33" t="s">
        <v>2</v>
      </c>
      <c r="B23872" s="33" t="s">
        <v>53</v>
      </c>
      <c r="C23872" s="33"/>
      <c r="D23872" s="33" t="s">
        <v>1142</v>
      </c>
      <c r="E23872" t="str">
        <f t="shared" si="376"/>
        <v>No Data</v>
      </c>
    </row>
    <row r="23873" spans="1:5" x14ac:dyDescent="0.3">
      <c r="A23873" s="33" t="s">
        <v>4</v>
      </c>
      <c r="B23873" s="33" t="s">
        <v>53</v>
      </c>
      <c r="C23873" s="33"/>
      <c r="D23873" s="33" t="s">
        <v>669</v>
      </c>
      <c r="E23873" t="str">
        <f t="shared" si="376"/>
        <v>No Data</v>
      </c>
    </row>
    <row r="23874" spans="1:5" x14ac:dyDescent="0.3">
      <c r="A23874" s="33" t="s">
        <v>2</v>
      </c>
      <c r="B23874" s="33" t="s">
        <v>53</v>
      </c>
      <c r="C23874" s="33">
        <v>70000</v>
      </c>
      <c r="D23874" s="33" t="s">
        <v>248</v>
      </c>
      <c r="E23874" t="str">
        <f t="shared" si="376"/>
        <v>&lt;$75K</v>
      </c>
    </row>
    <row r="23875" spans="1:5" x14ac:dyDescent="0.3">
      <c r="A23875" s="33" t="s">
        <v>4</v>
      </c>
      <c r="B23875" s="33" t="s">
        <v>53</v>
      </c>
      <c r="C23875" s="33"/>
      <c r="D23875" s="33" t="s">
        <v>307</v>
      </c>
      <c r="E23875" t="str">
        <f t="shared" ref="E23875:E23938" si="377">_xlfn.XLOOKUP(C23875,$H$16:$H$21,$G$16:$G$21,,1)</f>
        <v>No Data</v>
      </c>
    </row>
    <row r="23876" spans="1:5" x14ac:dyDescent="0.3">
      <c r="A23876" s="33" t="s">
        <v>0</v>
      </c>
      <c r="B23876" s="33" t="s">
        <v>53</v>
      </c>
      <c r="C23876" s="33">
        <v>128816</v>
      </c>
      <c r="D23876" s="33" t="s">
        <v>1758</v>
      </c>
      <c r="E23876" t="str">
        <f t="shared" si="377"/>
        <v>$125K-$200K</v>
      </c>
    </row>
    <row r="23877" spans="1:5" x14ac:dyDescent="0.3">
      <c r="A23877" s="33" t="s">
        <v>125</v>
      </c>
      <c r="B23877" s="33" t="s">
        <v>53</v>
      </c>
      <c r="C23877" s="33">
        <v>90000</v>
      </c>
      <c r="D23877" s="33" t="s">
        <v>8183</v>
      </c>
      <c r="E23877" t="str">
        <f t="shared" si="377"/>
        <v>$75K-$100K</v>
      </c>
    </row>
    <row r="23878" spans="1:5" x14ac:dyDescent="0.3">
      <c r="A23878" s="33" t="s">
        <v>2</v>
      </c>
      <c r="B23878" s="33" t="s">
        <v>72</v>
      </c>
      <c r="C23878" s="33">
        <v>71000</v>
      </c>
      <c r="D23878" s="33" t="s">
        <v>8184</v>
      </c>
      <c r="E23878" t="str">
        <f t="shared" si="377"/>
        <v>&lt;$75K</v>
      </c>
    </row>
    <row r="23879" spans="1:5" x14ac:dyDescent="0.3">
      <c r="A23879" s="33" t="s">
        <v>2</v>
      </c>
      <c r="B23879" s="33" t="s">
        <v>54</v>
      </c>
      <c r="C23879" s="33">
        <v>75000</v>
      </c>
      <c r="D23879" s="33" t="s">
        <v>232</v>
      </c>
      <c r="E23879" t="str">
        <f t="shared" si="377"/>
        <v>&lt;$75K</v>
      </c>
    </row>
    <row r="23880" spans="1:5" x14ac:dyDescent="0.3">
      <c r="A23880" s="33" t="s">
        <v>2</v>
      </c>
      <c r="B23880" s="33" t="s">
        <v>53</v>
      </c>
      <c r="C23880" s="33">
        <v>150000</v>
      </c>
      <c r="D23880" s="33" t="s">
        <v>1934</v>
      </c>
      <c r="E23880" t="str">
        <f t="shared" si="377"/>
        <v>$125K-$200K</v>
      </c>
    </row>
    <row r="23881" spans="1:5" x14ac:dyDescent="0.3">
      <c r="A23881" s="33" t="s">
        <v>2</v>
      </c>
      <c r="B23881" s="33" t="s">
        <v>53</v>
      </c>
      <c r="C23881" s="33"/>
      <c r="D23881" s="33" t="s">
        <v>268</v>
      </c>
      <c r="E23881" t="str">
        <f t="shared" si="377"/>
        <v>No Data</v>
      </c>
    </row>
    <row r="23882" spans="1:5" x14ac:dyDescent="0.3">
      <c r="A23882" s="33" t="s">
        <v>2</v>
      </c>
      <c r="B23882" s="33" t="s">
        <v>53</v>
      </c>
      <c r="C23882" s="33">
        <v>60000</v>
      </c>
      <c r="D23882" s="33" t="s">
        <v>265</v>
      </c>
      <c r="E23882" t="str">
        <f t="shared" si="377"/>
        <v>&lt;$75K</v>
      </c>
    </row>
    <row r="23883" spans="1:5" x14ac:dyDescent="0.3">
      <c r="A23883" s="33" t="s">
        <v>2</v>
      </c>
      <c r="B23883" s="33" t="s">
        <v>53</v>
      </c>
      <c r="C23883" s="33"/>
      <c r="D23883" s="33" t="s">
        <v>8185</v>
      </c>
      <c r="E23883" t="str">
        <f t="shared" si="377"/>
        <v>No Data</v>
      </c>
    </row>
    <row r="23884" spans="1:5" x14ac:dyDescent="0.3">
      <c r="A23884" s="33" t="s">
        <v>0</v>
      </c>
      <c r="B23884" s="33" t="s">
        <v>53</v>
      </c>
      <c r="C23884" s="33">
        <v>152221.5</v>
      </c>
      <c r="D23884" s="33" t="s">
        <v>8186</v>
      </c>
      <c r="E23884" t="str">
        <f t="shared" si="377"/>
        <v>$125K-$200K</v>
      </c>
    </row>
    <row r="23885" spans="1:5" x14ac:dyDescent="0.3">
      <c r="A23885" s="33" t="s">
        <v>0</v>
      </c>
      <c r="B23885" s="33" t="s">
        <v>53</v>
      </c>
      <c r="C23885" s="33">
        <v>100000</v>
      </c>
      <c r="D23885" s="33" t="s">
        <v>1142</v>
      </c>
      <c r="E23885" t="str">
        <f t="shared" si="377"/>
        <v>$75K-$100K</v>
      </c>
    </row>
    <row r="23886" spans="1:5" x14ac:dyDescent="0.3">
      <c r="A23886" s="33" t="s">
        <v>52</v>
      </c>
      <c r="B23886" s="33" t="s">
        <v>53</v>
      </c>
      <c r="C23886" s="33"/>
      <c r="D23886" s="33" t="s">
        <v>268</v>
      </c>
      <c r="E23886" t="str">
        <f t="shared" si="377"/>
        <v>No Data</v>
      </c>
    </row>
    <row r="23887" spans="1:5" x14ac:dyDescent="0.3">
      <c r="A23887" s="33" t="s">
        <v>0</v>
      </c>
      <c r="B23887" s="33" t="s">
        <v>53</v>
      </c>
      <c r="C23887" s="33">
        <v>158857.5</v>
      </c>
      <c r="D23887" s="33" t="s">
        <v>217</v>
      </c>
      <c r="E23887" t="str">
        <f t="shared" si="377"/>
        <v>$125K-$200K</v>
      </c>
    </row>
    <row r="23888" spans="1:5" x14ac:dyDescent="0.3">
      <c r="A23888" s="33" t="s">
        <v>2</v>
      </c>
      <c r="B23888" s="33" t="s">
        <v>53</v>
      </c>
      <c r="C23888" s="33">
        <v>48000</v>
      </c>
      <c r="D23888" s="33" t="s">
        <v>8187</v>
      </c>
      <c r="E23888" t="str">
        <f t="shared" si="377"/>
        <v>&lt;$75K</v>
      </c>
    </row>
    <row r="23889" spans="1:5" x14ac:dyDescent="0.3">
      <c r="A23889" s="33" t="s">
        <v>0</v>
      </c>
      <c r="B23889" s="33" t="s">
        <v>64</v>
      </c>
      <c r="C23889" s="33">
        <v>157500</v>
      </c>
      <c r="D23889" s="33" t="s">
        <v>3010</v>
      </c>
      <c r="E23889" t="str">
        <f t="shared" si="377"/>
        <v>$125K-$200K</v>
      </c>
    </row>
    <row r="23890" spans="1:5" x14ac:dyDescent="0.3">
      <c r="A23890" s="33" t="s">
        <v>52</v>
      </c>
      <c r="B23890" s="33" t="s">
        <v>53</v>
      </c>
      <c r="C23890" s="33"/>
      <c r="D23890" s="33" t="s">
        <v>2728</v>
      </c>
      <c r="E23890" t="str">
        <f t="shared" si="377"/>
        <v>No Data</v>
      </c>
    </row>
    <row r="23891" spans="1:5" x14ac:dyDescent="0.3">
      <c r="A23891" s="33" t="s">
        <v>2</v>
      </c>
      <c r="B23891" s="33" t="s">
        <v>53</v>
      </c>
      <c r="C23891" s="33"/>
      <c r="D23891" s="33" t="s">
        <v>8188</v>
      </c>
      <c r="E23891" t="str">
        <f t="shared" si="377"/>
        <v>No Data</v>
      </c>
    </row>
    <row r="23892" spans="1:5" x14ac:dyDescent="0.3">
      <c r="A23892" s="33" t="s">
        <v>129</v>
      </c>
      <c r="B23892" s="33" t="s">
        <v>68</v>
      </c>
      <c r="C23892" s="33"/>
      <c r="D23892" s="33" t="s">
        <v>8189</v>
      </c>
      <c r="E23892" t="str">
        <f t="shared" si="377"/>
        <v>No Data</v>
      </c>
    </row>
    <row r="23893" spans="1:5" x14ac:dyDescent="0.3">
      <c r="A23893" s="33" t="s">
        <v>0</v>
      </c>
      <c r="B23893" s="33" t="s">
        <v>53</v>
      </c>
      <c r="C23893" s="33">
        <v>90000</v>
      </c>
      <c r="D23893" s="33" t="s">
        <v>6860</v>
      </c>
      <c r="E23893" t="str">
        <f t="shared" si="377"/>
        <v>$75K-$100K</v>
      </c>
    </row>
    <row r="23894" spans="1:5" x14ac:dyDescent="0.3">
      <c r="A23894" s="33" t="s">
        <v>2</v>
      </c>
      <c r="B23894" s="33" t="s">
        <v>53</v>
      </c>
      <c r="C23894" s="33"/>
      <c r="D23894" s="33" t="s">
        <v>8190</v>
      </c>
      <c r="E23894" t="str">
        <f t="shared" si="377"/>
        <v>No Data</v>
      </c>
    </row>
    <row r="23895" spans="1:5" x14ac:dyDescent="0.3">
      <c r="A23895" s="33" t="s">
        <v>2</v>
      </c>
      <c r="B23895" s="33" t="s">
        <v>112</v>
      </c>
      <c r="C23895" s="33">
        <v>79200</v>
      </c>
      <c r="D23895" s="33" t="s">
        <v>6152</v>
      </c>
      <c r="E23895" t="str">
        <f t="shared" si="377"/>
        <v>$75K-$100K</v>
      </c>
    </row>
    <row r="23896" spans="1:5" x14ac:dyDescent="0.3">
      <c r="A23896" s="33" t="s">
        <v>4</v>
      </c>
      <c r="B23896" s="33" t="s">
        <v>72</v>
      </c>
      <c r="C23896" s="33">
        <v>139216</v>
      </c>
      <c r="D23896" s="33" t="s">
        <v>8082</v>
      </c>
      <c r="E23896" t="str">
        <f t="shared" si="377"/>
        <v>$125K-$200K</v>
      </c>
    </row>
    <row r="23897" spans="1:5" x14ac:dyDescent="0.3">
      <c r="A23897" s="33" t="s">
        <v>2</v>
      </c>
      <c r="B23897" s="33" t="s">
        <v>53</v>
      </c>
      <c r="C23897" s="33"/>
      <c r="D23897" s="33" t="s">
        <v>8191</v>
      </c>
      <c r="E23897" t="str">
        <f t="shared" si="377"/>
        <v>No Data</v>
      </c>
    </row>
    <row r="23898" spans="1:5" x14ac:dyDescent="0.3">
      <c r="A23898" s="33" t="s">
        <v>126</v>
      </c>
      <c r="B23898" s="33" t="s">
        <v>54</v>
      </c>
      <c r="C23898" s="33">
        <v>150000</v>
      </c>
      <c r="D23898" s="33" t="s">
        <v>1426</v>
      </c>
      <c r="E23898" t="str">
        <f t="shared" si="377"/>
        <v>$125K-$200K</v>
      </c>
    </row>
    <row r="23899" spans="1:5" x14ac:dyDescent="0.3">
      <c r="A23899" s="33" t="s">
        <v>2</v>
      </c>
      <c r="B23899" s="33" t="s">
        <v>53</v>
      </c>
      <c r="C23899" s="33">
        <v>81194.75</v>
      </c>
      <c r="D23899" s="33" t="s">
        <v>8192</v>
      </c>
      <c r="E23899" t="str">
        <f t="shared" si="377"/>
        <v>$75K-$100K</v>
      </c>
    </row>
    <row r="23900" spans="1:5" x14ac:dyDescent="0.3">
      <c r="A23900" s="33" t="s">
        <v>128</v>
      </c>
      <c r="B23900" s="33" t="s">
        <v>53</v>
      </c>
      <c r="C23900" s="33">
        <v>201669</v>
      </c>
      <c r="D23900" s="33" t="s">
        <v>1137</v>
      </c>
      <c r="E23900" t="str">
        <f t="shared" si="377"/>
        <v>&gt;$200K</v>
      </c>
    </row>
    <row r="23901" spans="1:5" x14ac:dyDescent="0.3">
      <c r="A23901" s="33" t="s">
        <v>4</v>
      </c>
      <c r="B23901" s="33" t="s">
        <v>53</v>
      </c>
      <c r="C23901" s="33">
        <v>58300</v>
      </c>
      <c r="D23901" s="33" t="s">
        <v>299</v>
      </c>
      <c r="E23901" t="str">
        <f t="shared" si="377"/>
        <v>&lt;$75K</v>
      </c>
    </row>
    <row r="23902" spans="1:5" x14ac:dyDescent="0.3">
      <c r="A23902" s="33" t="s">
        <v>2</v>
      </c>
      <c r="B23902" s="33" t="s">
        <v>53</v>
      </c>
      <c r="C23902" s="33"/>
      <c r="D23902" s="33" t="s">
        <v>8193</v>
      </c>
      <c r="E23902" t="str">
        <f t="shared" si="377"/>
        <v>No Data</v>
      </c>
    </row>
    <row r="23903" spans="1:5" x14ac:dyDescent="0.3">
      <c r="A23903" s="33" t="s">
        <v>0</v>
      </c>
      <c r="B23903" s="33" t="s">
        <v>53</v>
      </c>
      <c r="C23903" s="33">
        <v>126550</v>
      </c>
      <c r="D23903" s="33" t="s">
        <v>6949</v>
      </c>
      <c r="E23903" t="str">
        <f t="shared" si="377"/>
        <v>$125K-$200K</v>
      </c>
    </row>
    <row r="23904" spans="1:5" x14ac:dyDescent="0.3">
      <c r="A23904" s="33" t="s">
        <v>2</v>
      </c>
      <c r="B23904" s="33" t="s">
        <v>53</v>
      </c>
      <c r="C23904" s="33">
        <v>84500</v>
      </c>
      <c r="D23904" s="33" t="s">
        <v>520</v>
      </c>
      <c r="E23904" t="str">
        <f t="shared" si="377"/>
        <v>$75K-$100K</v>
      </c>
    </row>
    <row r="23905" spans="1:5" x14ac:dyDescent="0.3">
      <c r="A23905" s="33" t="s">
        <v>128</v>
      </c>
      <c r="B23905" s="33" t="s">
        <v>53</v>
      </c>
      <c r="C23905" s="33"/>
      <c r="D23905" s="33" t="s">
        <v>268</v>
      </c>
      <c r="E23905" t="str">
        <f t="shared" si="377"/>
        <v>No Data</v>
      </c>
    </row>
    <row r="23906" spans="1:5" x14ac:dyDescent="0.3">
      <c r="A23906" s="33" t="s">
        <v>4</v>
      </c>
      <c r="B23906" s="33" t="s">
        <v>53</v>
      </c>
      <c r="C23906" s="33">
        <v>80000</v>
      </c>
      <c r="D23906" s="33" t="s">
        <v>268</v>
      </c>
      <c r="E23906" t="str">
        <f t="shared" si="377"/>
        <v>$75K-$100K</v>
      </c>
    </row>
    <row r="23907" spans="1:5" x14ac:dyDescent="0.3">
      <c r="A23907" s="33" t="s">
        <v>0</v>
      </c>
      <c r="B23907" s="33" t="s">
        <v>53</v>
      </c>
      <c r="C23907" s="33"/>
      <c r="D23907" s="33" t="s">
        <v>469</v>
      </c>
      <c r="E23907" t="str">
        <f t="shared" si="377"/>
        <v>No Data</v>
      </c>
    </row>
    <row r="23908" spans="1:5" x14ac:dyDescent="0.3">
      <c r="A23908" s="33" t="s">
        <v>2</v>
      </c>
      <c r="B23908" s="33" t="s">
        <v>53</v>
      </c>
      <c r="C23908" s="33"/>
      <c r="D23908" s="33" t="s">
        <v>8194</v>
      </c>
      <c r="E23908" t="str">
        <f t="shared" si="377"/>
        <v>No Data</v>
      </c>
    </row>
    <row r="23909" spans="1:5" x14ac:dyDescent="0.3">
      <c r="A23909" s="33" t="s">
        <v>4</v>
      </c>
      <c r="B23909" s="33" t="s">
        <v>97</v>
      </c>
      <c r="C23909" s="33">
        <v>134241</v>
      </c>
      <c r="D23909" s="33" t="s">
        <v>8195</v>
      </c>
      <c r="E23909" t="str">
        <f t="shared" si="377"/>
        <v>$125K-$200K</v>
      </c>
    </row>
    <row r="23910" spans="1:5" x14ac:dyDescent="0.3">
      <c r="A23910" s="33" t="s">
        <v>128</v>
      </c>
      <c r="B23910" s="33" t="s">
        <v>53</v>
      </c>
      <c r="C23910" s="33">
        <v>115000</v>
      </c>
      <c r="D23910" s="33" t="s">
        <v>299</v>
      </c>
      <c r="E23910" t="str">
        <f t="shared" si="377"/>
        <v>$100K-$125K</v>
      </c>
    </row>
    <row r="23911" spans="1:5" x14ac:dyDescent="0.3">
      <c r="A23911" s="33" t="s">
        <v>1</v>
      </c>
      <c r="B23911" s="33" t="s">
        <v>54</v>
      </c>
      <c r="C23911" s="33">
        <v>165000</v>
      </c>
      <c r="D23911" s="33" t="s">
        <v>8196</v>
      </c>
      <c r="E23911" t="str">
        <f t="shared" si="377"/>
        <v>$125K-$200K</v>
      </c>
    </row>
    <row r="23912" spans="1:5" x14ac:dyDescent="0.3">
      <c r="A23912" s="33" t="s">
        <v>2</v>
      </c>
      <c r="B23912" s="33" t="s">
        <v>53</v>
      </c>
      <c r="C23912" s="33">
        <v>76747.5</v>
      </c>
      <c r="D23912" s="33" t="s">
        <v>1673</v>
      </c>
      <c r="E23912" t="str">
        <f t="shared" si="377"/>
        <v>$75K-$100K</v>
      </c>
    </row>
    <row r="23913" spans="1:5" x14ac:dyDescent="0.3">
      <c r="A23913" s="33" t="s">
        <v>126</v>
      </c>
      <c r="B23913" s="33" t="s">
        <v>53</v>
      </c>
      <c r="C23913" s="33">
        <v>180500</v>
      </c>
      <c r="D23913" s="33" t="s">
        <v>5420</v>
      </c>
      <c r="E23913" t="str">
        <f t="shared" si="377"/>
        <v>$125K-$200K</v>
      </c>
    </row>
    <row r="23914" spans="1:5" x14ac:dyDescent="0.3">
      <c r="A23914" s="33" t="s">
        <v>0</v>
      </c>
      <c r="B23914" s="33" t="s">
        <v>56</v>
      </c>
      <c r="C23914" s="33">
        <v>170575</v>
      </c>
      <c r="D23914" s="33" t="s">
        <v>5763</v>
      </c>
      <c r="E23914" t="str">
        <f t="shared" si="377"/>
        <v>$125K-$200K</v>
      </c>
    </row>
    <row r="23915" spans="1:5" x14ac:dyDescent="0.3">
      <c r="A23915" s="33" t="s">
        <v>4</v>
      </c>
      <c r="B23915" s="33" t="s">
        <v>53</v>
      </c>
      <c r="C23915" s="33"/>
      <c r="D23915" s="33" t="s">
        <v>2690</v>
      </c>
      <c r="E23915" t="str">
        <f t="shared" si="377"/>
        <v>No Data</v>
      </c>
    </row>
    <row r="23916" spans="1:5" x14ac:dyDescent="0.3">
      <c r="A23916" s="33" t="s">
        <v>2</v>
      </c>
      <c r="B23916" s="33" t="s">
        <v>53</v>
      </c>
      <c r="C23916" s="33">
        <v>67500</v>
      </c>
      <c r="D23916" s="33" t="s">
        <v>8197</v>
      </c>
      <c r="E23916" t="str">
        <f t="shared" si="377"/>
        <v>&lt;$75K</v>
      </c>
    </row>
    <row r="23917" spans="1:5" x14ac:dyDescent="0.3">
      <c r="A23917" s="33" t="s">
        <v>128</v>
      </c>
      <c r="B23917" s="33" t="s">
        <v>65</v>
      </c>
      <c r="C23917" s="33">
        <v>147500</v>
      </c>
      <c r="D23917" s="33" t="s">
        <v>2052</v>
      </c>
      <c r="E23917" t="str">
        <f t="shared" si="377"/>
        <v>$125K-$200K</v>
      </c>
    </row>
    <row r="23918" spans="1:5" x14ac:dyDescent="0.3">
      <c r="A23918" s="33" t="s">
        <v>0</v>
      </c>
      <c r="B23918" s="33" t="s">
        <v>53</v>
      </c>
      <c r="C23918" s="33">
        <v>170000</v>
      </c>
      <c r="D23918" s="33" t="s">
        <v>2933</v>
      </c>
      <c r="E23918" t="str">
        <f t="shared" si="377"/>
        <v>$125K-$200K</v>
      </c>
    </row>
    <row r="23919" spans="1:5" x14ac:dyDescent="0.3">
      <c r="A23919" s="33" t="s">
        <v>0</v>
      </c>
      <c r="B23919" s="33" t="s">
        <v>53</v>
      </c>
      <c r="C23919" s="33"/>
      <c r="D23919" s="33" t="s">
        <v>245</v>
      </c>
      <c r="E23919" t="str">
        <f t="shared" si="377"/>
        <v>No Data</v>
      </c>
    </row>
    <row r="23920" spans="1:5" x14ac:dyDescent="0.3">
      <c r="A23920" s="33" t="s">
        <v>0</v>
      </c>
      <c r="B23920" s="33" t="s">
        <v>54</v>
      </c>
      <c r="C23920" s="33">
        <v>105000</v>
      </c>
      <c r="D23920" s="33" t="s">
        <v>8198</v>
      </c>
      <c r="E23920" t="str">
        <f t="shared" si="377"/>
        <v>$100K-$125K</v>
      </c>
    </row>
    <row r="23921" spans="1:5" x14ac:dyDescent="0.3">
      <c r="A23921" s="33" t="s">
        <v>2</v>
      </c>
      <c r="B23921" s="33" t="s">
        <v>53</v>
      </c>
      <c r="C23921" s="33">
        <v>87000</v>
      </c>
      <c r="D23921" s="33" t="s">
        <v>520</v>
      </c>
      <c r="E23921" t="str">
        <f t="shared" si="377"/>
        <v>$75K-$100K</v>
      </c>
    </row>
    <row r="23922" spans="1:5" x14ac:dyDescent="0.3">
      <c r="A23922" s="33" t="s">
        <v>0</v>
      </c>
      <c r="B23922" s="33" t="s">
        <v>53</v>
      </c>
      <c r="C23922" s="33">
        <v>166500</v>
      </c>
      <c r="D23922" s="33" t="s">
        <v>3399</v>
      </c>
      <c r="E23922" t="str">
        <f t="shared" si="377"/>
        <v>$125K-$200K</v>
      </c>
    </row>
    <row r="23923" spans="1:5" x14ac:dyDescent="0.3">
      <c r="A23923" s="33" t="s">
        <v>1</v>
      </c>
      <c r="B23923" s="33" t="s">
        <v>79</v>
      </c>
      <c r="C23923" s="33">
        <v>50400</v>
      </c>
      <c r="D23923" s="33" t="s">
        <v>1302</v>
      </c>
      <c r="E23923" t="str">
        <f t="shared" si="377"/>
        <v>&lt;$75K</v>
      </c>
    </row>
    <row r="23924" spans="1:5" x14ac:dyDescent="0.3">
      <c r="A23924" s="33" t="s">
        <v>52</v>
      </c>
      <c r="B23924" s="33" t="s">
        <v>53</v>
      </c>
      <c r="C23924" s="33">
        <v>114000</v>
      </c>
      <c r="D23924" s="33" t="s">
        <v>2357</v>
      </c>
      <c r="E23924" t="str">
        <f t="shared" si="377"/>
        <v>$100K-$125K</v>
      </c>
    </row>
    <row r="23925" spans="1:5" x14ac:dyDescent="0.3">
      <c r="A23925" s="33" t="s">
        <v>2</v>
      </c>
      <c r="B23925" s="33" t="s">
        <v>75</v>
      </c>
      <c r="C23925" s="33">
        <v>56700</v>
      </c>
      <c r="D23925" s="33" t="s">
        <v>7017</v>
      </c>
      <c r="E23925" t="str">
        <f t="shared" si="377"/>
        <v>&lt;$75K</v>
      </c>
    </row>
    <row r="23926" spans="1:5" x14ac:dyDescent="0.3">
      <c r="A23926" s="33" t="s">
        <v>125</v>
      </c>
      <c r="B23926" s="33" t="s">
        <v>53</v>
      </c>
      <c r="C23926" s="33">
        <v>114500</v>
      </c>
      <c r="D23926" s="33" t="s">
        <v>2126</v>
      </c>
      <c r="E23926" t="str">
        <f t="shared" si="377"/>
        <v>$100K-$125K</v>
      </c>
    </row>
    <row r="23927" spans="1:5" x14ac:dyDescent="0.3">
      <c r="A23927" s="33" t="s">
        <v>128</v>
      </c>
      <c r="B23927" s="33" t="s">
        <v>53</v>
      </c>
      <c r="C23927" s="33">
        <v>155500</v>
      </c>
      <c r="D23927" s="33" t="s">
        <v>715</v>
      </c>
      <c r="E23927" t="str">
        <f t="shared" si="377"/>
        <v>$125K-$200K</v>
      </c>
    </row>
    <row r="23928" spans="1:5" x14ac:dyDescent="0.3">
      <c r="A23928" s="33" t="s">
        <v>128</v>
      </c>
      <c r="B23928" s="33" t="s">
        <v>53</v>
      </c>
      <c r="C23928" s="33">
        <v>160000</v>
      </c>
      <c r="D23928" s="33" t="s">
        <v>8199</v>
      </c>
      <c r="E23928" t="str">
        <f t="shared" si="377"/>
        <v>$125K-$200K</v>
      </c>
    </row>
    <row r="23929" spans="1:5" x14ac:dyDescent="0.3">
      <c r="A23929" s="33" t="s">
        <v>4</v>
      </c>
      <c r="B23929" s="33" t="s">
        <v>53</v>
      </c>
      <c r="C23929" s="33"/>
      <c r="D23929" s="33" t="s">
        <v>8200</v>
      </c>
      <c r="E23929" t="str">
        <f t="shared" si="377"/>
        <v>No Data</v>
      </c>
    </row>
    <row r="23930" spans="1:5" x14ac:dyDescent="0.3">
      <c r="A23930" s="33" t="s">
        <v>2</v>
      </c>
      <c r="B23930" s="33" t="s">
        <v>53</v>
      </c>
      <c r="C23930" s="33">
        <v>85000</v>
      </c>
      <c r="D23930" s="33" t="s">
        <v>8201</v>
      </c>
      <c r="E23930" t="str">
        <f t="shared" si="377"/>
        <v>$75K-$100K</v>
      </c>
    </row>
    <row r="23931" spans="1:5" x14ac:dyDescent="0.3">
      <c r="A23931" s="33" t="s">
        <v>128</v>
      </c>
      <c r="B23931" s="33" t="s">
        <v>54</v>
      </c>
      <c r="C23931" s="33"/>
      <c r="D23931" s="33" t="s">
        <v>714</v>
      </c>
      <c r="E23931" t="str">
        <f t="shared" si="377"/>
        <v>No Data</v>
      </c>
    </row>
    <row r="23932" spans="1:5" x14ac:dyDescent="0.3">
      <c r="A23932" s="33" t="s">
        <v>125</v>
      </c>
      <c r="B23932" s="33" t="s">
        <v>53</v>
      </c>
      <c r="C23932" s="33">
        <v>158500</v>
      </c>
      <c r="D23932" s="33" t="s">
        <v>1559</v>
      </c>
      <c r="E23932" t="str">
        <f t="shared" si="377"/>
        <v>$125K-$200K</v>
      </c>
    </row>
    <row r="23933" spans="1:5" x14ac:dyDescent="0.3">
      <c r="A23933" s="33" t="s">
        <v>2</v>
      </c>
      <c r="B23933" s="33" t="s">
        <v>53</v>
      </c>
      <c r="C23933" s="33"/>
      <c r="D23933" s="33" t="s">
        <v>5525</v>
      </c>
      <c r="E23933" t="str">
        <f t="shared" si="377"/>
        <v>No Data</v>
      </c>
    </row>
    <row r="23934" spans="1:5" x14ac:dyDescent="0.3">
      <c r="A23934" s="33" t="s">
        <v>0</v>
      </c>
      <c r="B23934" s="33" t="s">
        <v>53</v>
      </c>
      <c r="C23934" s="33"/>
      <c r="D23934" s="33" t="s">
        <v>237</v>
      </c>
      <c r="E23934" t="str">
        <f t="shared" si="377"/>
        <v>No Data</v>
      </c>
    </row>
    <row r="23935" spans="1:5" x14ac:dyDescent="0.3">
      <c r="A23935" s="33" t="s">
        <v>2</v>
      </c>
      <c r="B23935" s="33" t="s">
        <v>113</v>
      </c>
      <c r="C23935" s="33">
        <v>56700</v>
      </c>
      <c r="D23935" s="33" t="s">
        <v>4390</v>
      </c>
      <c r="E23935" t="str">
        <f t="shared" si="377"/>
        <v>&lt;$75K</v>
      </c>
    </row>
    <row r="23936" spans="1:5" x14ac:dyDescent="0.3">
      <c r="A23936" s="33" t="s">
        <v>0</v>
      </c>
      <c r="B23936" s="33" t="s">
        <v>53</v>
      </c>
      <c r="C23936" s="33">
        <v>88393.5</v>
      </c>
      <c r="D23936" s="33" t="s">
        <v>1835</v>
      </c>
      <c r="E23936" t="str">
        <f t="shared" si="377"/>
        <v>$75K-$100K</v>
      </c>
    </row>
    <row r="23937" spans="1:5" x14ac:dyDescent="0.3">
      <c r="A23937" s="33" t="s">
        <v>2</v>
      </c>
      <c r="B23937" s="33" t="s">
        <v>53</v>
      </c>
      <c r="C23937" s="33"/>
      <c r="D23937" s="33" t="s">
        <v>2151</v>
      </c>
      <c r="E23937" t="str">
        <f t="shared" si="377"/>
        <v>No Data</v>
      </c>
    </row>
    <row r="23938" spans="1:5" x14ac:dyDescent="0.3">
      <c r="A23938" s="33" t="s">
        <v>0</v>
      </c>
      <c r="B23938" s="33" t="s">
        <v>53</v>
      </c>
      <c r="C23938" s="33"/>
      <c r="D23938" s="33" t="s">
        <v>8202</v>
      </c>
      <c r="E23938" t="str">
        <f t="shared" si="377"/>
        <v>No Data</v>
      </c>
    </row>
    <row r="23939" spans="1:5" x14ac:dyDescent="0.3">
      <c r="A23939" s="33" t="s">
        <v>2</v>
      </c>
      <c r="B23939" s="33" t="s">
        <v>53</v>
      </c>
      <c r="C23939" s="33">
        <v>70000</v>
      </c>
      <c r="D23939" s="33" t="s">
        <v>248</v>
      </c>
      <c r="E23939" t="str">
        <f t="shared" ref="E23939:E24002" si="378">_xlfn.XLOOKUP(C23939,$H$16:$H$21,$G$16:$G$21,,1)</f>
        <v>&lt;$75K</v>
      </c>
    </row>
    <row r="23940" spans="1:5" x14ac:dyDescent="0.3">
      <c r="A23940" s="33" t="s">
        <v>0</v>
      </c>
      <c r="B23940" s="33" t="s">
        <v>53</v>
      </c>
      <c r="C23940" s="33"/>
      <c r="D23940" s="33" t="s">
        <v>3249</v>
      </c>
      <c r="E23940" t="str">
        <f t="shared" si="378"/>
        <v>No Data</v>
      </c>
    </row>
    <row r="23941" spans="1:5" x14ac:dyDescent="0.3">
      <c r="A23941" s="33" t="s">
        <v>4</v>
      </c>
      <c r="B23941" s="33" t="s">
        <v>88</v>
      </c>
      <c r="C23941" s="33">
        <v>96773</v>
      </c>
      <c r="D23941" s="33" t="s">
        <v>8203</v>
      </c>
      <c r="E23941" t="str">
        <f t="shared" si="378"/>
        <v>$75K-$100K</v>
      </c>
    </row>
    <row r="23942" spans="1:5" x14ac:dyDescent="0.3">
      <c r="A23942" s="33" t="s">
        <v>2</v>
      </c>
      <c r="B23942" s="33" t="s">
        <v>53</v>
      </c>
      <c r="C23942" s="33"/>
      <c r="D23942" s="33" t="s">
        <v>8204</v>
      </c>
      <c r="E23942" t="str">
        <f t="shared" si="378"/>
        <v>No Data</v>
      </c>
    </row>
    <row r="23943" spans="1:5" x14ac:dyDescent="0.3">
      <c r="A23943" s="33" t="s">
        <v>0</v>
      </c>
      <c r="B23943" s="33" t="s">
        <v>53</v>
      </c>
      <c r="C23943" s="33"/>
      <c r="D23943" s="33" t="s">
        <v>476</v>
      </c>
      <c r="E23943" t="str">
        <f t="shared" si="378"/>
        <v>No Data</v>
      </c>
    </row>
    <row r="23944" spans="1:5" x14ac:dyDescent="0.3">
      <c r="A23944" s="33" t="s">
        <v>0</v>
      </c>
      <c r="B23944" s="33" t="s">
        <v>53</v>
      </c>
      <c r="C23944" s="33">
        <v>75000</v>
      </c>
      <c r="D23944" s="33" t="s">
        <v>480</v>
      </c>
      <c r="E23944" t="str">
        <f t="shared" si="378"/>
        <v>&lt;$75K</v>
      </c>
    </row>
    <row r="23945" spans="1:5" x14ac:dyDescent="0.3">
      <c r="A23945" s="33" t="s">
        <v>52</v>
      </c>
      <c r="B23945" s="33" t="s">
        <v>53</v>
      </c>
      <c r="C23945" s="33">
        <v>85000</v>
      </c>
      <c r="D23945" s="33" t="s">
        <v>8205</v>
      </c>
      <c r="E23945" t="str">
        <f t="shared" si="378"/>
        <v>$75K-$100K</v>
      </c>
    </row>
    <row r="23946" spans="1:5" x14ac:dyDescent="0.3">
      <c r="A23946" s="33" t="s">
        <v>2</v>
      </c>
      <c r="B23946" s="33" t="s">
        <v>53</v>
      </c>
      <c r="C23946" s="33">
        <v>70000</v>
      </c>
      <c r="D23946" s="33" t="s">
        <v>225</v>
      </c>
      <c r="E23946" t="str">
        <f t="shared" si="378"/>
        <v>&lt;$75K</v>
      </c>
    </row>
    <row r="23947" spans="1:5" x14ac:dyDescent="0.3">
      <c r="A23947" s="33" t="s">
        <v>4</v>
      </c>
      <c r="B23947" s="33" t="s">
        <v>53</v>
      </c>
      <c r="C23947" s="33">
        <v>115000</v>
      </c>
      <c r="D23947" s="33" t="s">
        <v>3237</v>
      </c>
      <c r="E23947" t="str">
        <f t="shared" si="378"/>
        <v>$100K-$125K</v>
      </c>
    </row>
    <row r="23948" spans="1:5" x14ac:dyDescent="0.3">
      <c r="A23948" s="33" t="s">
        <v>2</v>
      </c>
      <c r="B23948" s="33" t="s">
        <v>53</v>
      </c>
      <c r="C23948" s="33"/>
      <c r="D23948" s="33" t="s">
        <v>268</v>
      </c>
      <c r="E23948" t="str">
        <f t="shared" si="378"/>
        <v>No Data</v>
      </c>
    </row>
    <row r="23949" spans="1:5" x14ac:dyDescent="0.3">
      <c r="A23949" s="33" t="s">
        <v>4</v>
      </c>
      <c r="B23949" s="33" t="s">
        <v>54</v>
      </c>
      <c r="C23949" s="33">
        <v>107500</v>
      </c>
      <c r="D23949" s="33" t="s">
        <v>268</v>
      </c>
      <c r="E23949" t="str">
        <f t="shared" si="378"/>
        <v>$100K-$125K</v>
      </c>
    </row>
    <row r="23950" spans="1:5" x14ac:dyDescent="0.3">
      <c r="A23950" s="33" t="s">
        <v>2</v>
      </c>
      <c r="B23950" s="33" t="s">
        <v>53</v>
      </c>
      <c r="C23950" s="33"/>
      <c r="D23950" s="33" t="s">
        <v>3417</v>
      </c>
      <c r="E23950" t="str">
        <f t="shared" si="378"/>
        <v>No Data</v>
      </c>
    </row>
    <row r="23951" spans="1:5" x14ac:dyDescent="0.3">
      <c r="A23951" s="33" t="s">
        <v>4</v>
      </c>
      <c r="B23951" s="33" t="s">
        <v>74</v>
      </c>
      <c r="C23951" s="33">
        <v>97444</v>
      </c>
      <c r="D23951" s="33" t="s">
        <v>5037</v>
      </c>
      <c r="E23951" t="str">
        <f t="shared" si="378"/>
        <v>$75K-$100K</v>
      </c>
    </row>
    <row r="23952" spans="1:5" x14ac:dyDescent="0.3">
      <c r="A23952" s="33" t="s">
        <v>2</v>
      </c>
      <c r="B23952" s="33" t="s">
        <v>53</v>
      </c>
      <c r="C23952" s="33"/>
      <c r="D23952" s="33" t="s">
        <v>879</v>
      </c>
      <c r="E23952" t="str">
        <f t="shared" si="378"/>
        <v>No Data</v>
      </c>
    </row>
    <row r="23953" spans="1:5" x14ac:dyDescent="0.3">
      <c r="A23953" s="33" t="s">
        <v>4</v>
      </c>
      <c r="B23953" s="33" t="s">
        <v>53</v>
      </c>
      <c r="C23953" s="33">
        <v>147500</v>
      </c>
      <c r="D23953" s="33" t="s">
        <v>2261</v>
      </c>
      <c r="E23953" t="str">
        <f t="shared" si="378"/>
        <v>$125K-$200K</v>
      </c>
    </row>
    <row r="23954" spans="1:5" x14ac:dyDescent="0.3">
      <c r="A23954" s="33" t="s">
        <v>0</v>
      </c>
      <c r="B23954" s="33" t="s">
        <v>53</v>
      </c>
      <c r="C23954" s="33"/>
      <c r="D23954" s="33" t="s">
        <v>471</v>
      </c>
      <c r="E23954" t="str">
        <f t="shared" si="378"/>
        <v>No Data</v>
      </c>
    </row>
    <row r="23955" spans="1:5" x14ac:dyDescent="0.3">
      <c r="A23955" s="33" t="s">
        <v>125</v>
      </c>
      <c r="B23955" s="33" t="s">
        <v>53</v>
      </c>
      <c r="C23955" s="33">
        <v>125000</v>
      </c>
      <c r="D23955" s="33" t="s">
        <v>8206</v>
      </c>
      <c r="E23955" t="str">
        <f t="shared" si="378"/>
        <v>$100K-$125K</v>
      </c>
    </row>
    <row r="23956" spans="1:5" x14ac:dyDescent="0.3">
      <c r="A23956" s="33" t="s">
        <v>52</v>
      </c>
      <c r="B23956" s="33" t="s">
        <v>53</v>
      </c>
      <c r="C23956" s="33">
        <v>387460</v>
      </c>
      <c r="D23956" s="33" t="s">
        <v>571</v>
      </c>
      <c r="E23956" t="str">
        <f t="shared" si="378"/>
        <v>&gt;$200K</v>
      </c>
    </row>
    <row r="23957" spans="1:5" x14ac:dyDescent="0.3">
      <c r="A23957" s="33" t="s">
        <v>2</v>
      </c>
      <c r="B23957" s="33" t="s">
        <v>105</v>
      </c>
      <c r="C23957" s="33">
        <v>111175</v>
      </c>
      <c r="D23957" s="33" t="s">
        <v>2430</v>
      </c>
      <c r="E23957" t="str">
        <f t="shared" si="378"/>
        <v>$100K-$125K</v>
      </c>
    </row>
    <row r="23958" spans="1:5" x14ac:dyDescent="0.3">
      <c r="A23958" s="33" t="s">
        <v>125</v>
      </c>
      <c r="B23958" s="33" t="s">
        <v>53</v>
      </c>
      <c r="C23958" s="33">
        <v>78500</v>
      </c>
      <c r="D23958" s="33" t="s">
        <v>3040</v>
      </c>
      <c r="E23958" t="str">
        <f t="shared" si="378"/>
        <v>$75K-$100K</v>
      </c>
    </row>
    <row r="23959" spans="1:5" x14ac:dyDescent="0.3">
      <c r="A23959" s="33" t="s">
        <v>0</v>
      </c>
      <c r="B23959" s="33" t="s">
        <v>53</v>
      </c>
      <c r="C23959" s="33"/>
      <c r="D23959" s="33" t="s">
        <v>1051</v>
      </c>
      <c r="E23959" t="str">
        <f t="shared" si="378"/>
        <v>No Data</v>
      </c>
    </row>
    <row r="23960" spans="1:5" x14ac:dyDescent="0.3">
      <c r="A23960" s="33" t="s">
        <v>2</v>
      </c>
      <c r="B23960" s="33" t="s">
        <v>70</v>
      </c>
      <c r="C23960" s="33">
        <v>111175</v>
      </c>
      <c r="D23960" s="33" t="s">
        <v>1706</v>
      </c>
      <c r="E23960" t="str">
        <f t="shared" si="378"/>
        <v>$100K-$125K</v>
      </c>
    </row>
    <row r="23961" spans="1:5" x14ac:dyDescent="0.3">
      <c r="A23961" s="33" t="s">
        <v>1</v>
      </c>
      <c r="B23961" s="33" t="s">
        <v>81</v>
      </c>
      <c r="C23961" s="33">
        <v>166000</v>
      </c>
      <c r="D23961" s="33" t="s">
        <v>6068</v>
      </c>
      <c r="E23961" t="str">
        <f t="shared" si="378"/>
        <v>$125K-$200K</v>
      </c>
    </row>
    <row r="23962" spans="1:5" x14ac:dyDescent="0.3">
      <c r="A23962" s="33" t="s">
        <v>0</v>
      </c>
      <c r="B23962" s="33" t="s">
        <v>53</v>
      </c>
      <c r="C23962" s="33">
        <v>165000</v>
      </c>
      <c r="D23962" s="33" t="s">
        <v>8207</v>
      </c>
      <c r="E23962" t="str">
        <f t="shared" si="378"/>
        <v>$125K-$200K</v>
      </c>
    </row>
    <row r="23963" spans="1:5" x14ac:dyDescent="0.3">
      <c r="A23963" s="33" t="s">
        <v>2</v>
      </c>
      <c r="B23963" s="33" t="s">
        <v>53</v>
      </c>
      <c r="C23963" s="33">
        <v>200000</v>
      </c>
      <c r="D23963" s="33" t="s">
        <v>3095</v>
      </c>
      <c r="E23963" t="str">
        <f t="shared" si="378"/>
        <v>$125K-$200K</v>
      </c>
    </row>
    <row r="23964" spans="1:5" x14ac:dyDescent="0.3">
      <c r="A23964" s="33" t="s">
        <v>4</v>
      </c>
      <c r="B23964" s="33" t="s">
        <v>81</v>
      </c>
      <c r="C23964" s="33">
        <v>133000</v>
      </c>
      <c r="D23964" s="33" t="s">
        <v>3173</v>
      </c>
      <c r="E23964" t="str">
        <f t="shared" si="378"/>
        <v>$125K-$200K</v>
      </c>
    </row>
    <row r="23965" spans="1:5" x14ac:dyDescent="0.3">
      <c r="A23965" s="33" t="s">
        <v>0</v>
      </c>
      <c r="B23965" s="33" t="s">
        <v>53</v>
      </c>
      <c r="C23965" s="33">
        <v>122500</v>
      </c>
      <c r="D23965" s="33" t="s">
        <v>8208</v>
      </c>
      <c r="E23965" t="str">
        <f t="shared" si="378"/>
        <v>$100K-$125K</v>
      </c>
    </row>
    <row r="23966" spans="1:5" x14ac:dyDescent="0.3">
      <c r="A23966" s="33" t="s">
        <v>128</v>
      </c>
      <c r="B23966" s="33" t="s">
        <v>54</v>
      </c>
      <c r="C23966" s="33">
        <v>157500</v>
      </c>
      <c r="D23966" s="33" t="s">
        <v>1820</v>
      </c>
      <c r="E23966" t="str">
        <f t="shared" si="378"/>
        <v>$125K-$200K</v>
      </c>
    </row>
    <row r="23967" spans="1:5" x14ac:dyDescent="0.3">
      <c r="A23967" s="33" t="s">
        <v>0</v>
      </c>
      <c r="B23967" s="33" t="s">
        <v>53</v>
      </c>
      <c r="C23967" s="33">
        <v>250000</v>
      </c>
      <c r="D23967" s="33" t="s">
        <v>1138</v>
      </c>
      <c r="E23967" t="str">
        <f t="shared" si="378"/>
        <v>&gt;$200K</v>
      </c>
    </row>
    <row r="23968" spans="1:5" x14ac:dyDescent="0.3">
      <c r="A23968" s="33" t="s">
        <v>4</v>
      </c>
      <c r="B23968" s="33" t="s">
        <v>89</v>
      </c>
      <c r="C23968" s="33">
        <v>134241</v>
      </c>
      <c r="D23968" s="33" t="s">
        <v>6261</v>
      </c>
      <c r="E23968" t="str">
        <f t="shared" si="378"/>
        <v>$125K-$200K</v>
      </c>
    </row>
    <row r="23969" spans="1:5" x14ac:dyDescent="0.3">
      <c r="A23969" s="33" t="s">
        <v>126</v>
      </c>
      <c r="B23969" s="33" t="s">
        <v>53</v>
      </c>
      <c r="C23969" s="33">
        <v>138000</v>
      </c>
      <c r="D23969" s="33" t="s">
        <v>6511</v>
      </c>
      <c r="E23969" t="str">
        <f t="shared" si="378"/>
        <v>$125K-$200K</v>
      </c>
    </row>
    <row r="23970" spans="1:5" x14ac:dyDescent="0.3">
      <c r="A23970" s="33" t="s">
        <v>2</v>
      </c>
      <c r="B23970" s="33" t="s">
        <v>53</v>
      </c>
      <c r="C23970" s="33">
        <v>150000</v>
      </c>
      <c r="D23970" s="33" t="s">
        <v>8209</v>
      </c>
      <c r="E23970" t="str">
        <f t="shared" si="378"/>
        <v>$125K-$200K</v>
      </c>
    </row>
    <row r="23971" spans="1:5" x14ac:dyDescent="0.3">
      <c r="A23971" s="33" t="s">
        <v>128</v>
      </c>
      <c r="B23971" s="33" t="s">
        <v>53</v>
      </c>
      <c r="C23971" s="33"/>
      <c r="D23971" s="33" t="s">
        <v>787</v>
      </c>
      <c r="E23971" t="str">
        <f t="shared" si="378"/>
        <v>No Data</v>
      </c>
    </row>
    <row r="23972" spans="1:5" x14ac:dyDescent="0.3">
      <c r="A23972" s="33" t="s">
        <v>125</v>
      </c>
      <c r="B23972" s="33" t="s">
        <v>53</v>
      </c>
      <c r="C23972" s="33"/>
      <c r="D23972" s="33" t="s">
        <v>8210</v>
      </c>
      <c r="E23972" t="str">
        <f t="shared" si="378"/>
        <v>No Data</v>
      </c>
    </row>
    <row r="23973" spans="1:5" x14ac:dyDescent="0.3">
      <c r="A23973" s="33" t="s">
        <v>2</v>
      </c>
      <c r="B23973" s="33" t="s">
        <v>81</v>
      </c>
      <c r="C23973" s="33">
        <v>49566.5</v>
      </c>
      <c r="D23973" s="33" t="s">
        <v>8211</v>
      </c>
      <c r="E23973" t="str">
        <f t="shared" si="378"/>
        <v>&lt;$75K</v>
      </c>
    </row>
    <row r="23974" spans="1:5" x14ac:dyDescent="0.3">
      <c r="A23974" s="33" t="s">
        <v>4</v>
      </c>
      <c r="B23974" s="33" t="s">
        <v>53</v>
      </c>
      <c r="C23974" s="33">
        <v>147500</v>
      </c>
      <c r="D23974" s="33" t="s">
        <v>841</v>
      </c>
      <c r="E23974" t="str">
        <f t="shared" si="378"/>
        <v>$125K-$200K</v>
      </c>
    </row>
    <row r="23975" spans="1:5" x14ac:dyDescent="0.3">
      <c r="A23975" s="33" t="s">
        <v>4</v>
      </c>
      <c r="B23975" s="33" t="s">
        <v>53</v>
      </c>
      <c r="C23975" s="33">
        <v>115000</v>
      </c>
      <c r="D23975" s="33" t="s">
        <v>299</v>
      </c>
      <c r="E23975" t="str">
        <f t="shared" si="378"/>
        <v>$100K-$125K</v>
      </c>
    </row>
    <row r="23976" spans="1:5" x14ac:dyDescent="0.3">
      <c r="A23976" s="33" t="s">
        <v>2</v>
      </c>
      <c r="B23976" s="33" t="s">
        <v>53</v>
      </c>
      <c r="C23976" s="33"/>
      <c r="D23976" s="33" t="s">
        <v>2233</v>
      </c>
      <c r="E23976" t="str">
        <f t="shared" si="378"/>
        <v>No Data</v>
      </c>
    </row>
    <row r="23977" spans="1:5" x14ac:dyDescent="0.3">
      <c r="A23977" s="33" t="s">
        <v>125</v>
      </c>
      <c r="B23977" s="33" t="s">
        <v>53</v>
      </c>
      <c r="C23977" s="33">
        <v>200000</v>
      </c>
      <c r="D23977" s="33" t="s">
        <v>4279</v>
      </c>
      <c r="E23977" t="str">
        <f t="shared" si="378"/>
        <v>$125K-$200K</v>
      </c>
    </row>
    <row r="23978" spans="1:5" x14ac:dyDescent="0.3">
      <c r="A23978" s="33" t="s">
        <v>2</v>
      </c>
      <c r="B23978" s="33" t="s">
        <v>53</v>
      </c>
      <c r="C23978" s="33"/>
      <c r="D23978" s="33" t="s">
        <v>5735</v>
      </c>
      <c r="E23978" t="str">
        <f t="shared" si="378"/>
        <v>No Data</v>
      </c>
    </row>
    <row r="23979" spans="1:5" x14ac:dyDescent="0.3">
      <c r="A23979" s="33" t="s">
        <v>0</v>
      </c>
      <c r="B23979" s="33" t="s">
        <v>53</v>
      </c>
      <c r="C23979" s="33">
        <v>74495.5</v>
      </c>
      <c r="D23979" s="33" t="s">
        <v>3420</v>
      </c>
      <c r="E23979" t="str">
        <f t="shared" si="378"/>
        <v>&lt;$75K</v>
      </c>
    </row>
    <row r="23980" spans="1:5" x14ac:dyDescent="0.3">
      <c r="A23980" s="33" t="s">
        <v>2</v>
      </c>
      <c r="B23980" s="33" t="s">
        <v>56</v>
      </c>
      <c r="C23980" s="33">
        <v>105000</v>
      </c>
      <c r="D23980" s="33" t="s">
        <v>890</v>
      </c>
      <c r="E23980" t="str">
        <f t="shared" si="378"/>
        <v>$100K-$125K</v>
      </c>
    </row>
    <row r="23981" spans="1:5" x14ac:dyDescent="0.3">
      <c r="A23981" s="33" t="s">
        <v>2</v>
      </c>
      <c r="B23981" s="33" t="s">
        <v>64</v>
      </c>
      <c r="C23981" s="33">
        <v>57500</v>
      </c>
      <c r="D23981" s="33" t="s">
        <v>1084</v>
      </c>
      <c r="E23981" t="str">
        <f t="shared" si="378"/>
        <v>&lt;$75K</v>
      </c>
    </row>
    <row r="23982" spans="1:5" x14ac:dyDescent="0.3">
      <c r="A23982" s="33" t="s">
        <v>0</v>
      </c>
      <c r="B23982" s="33" t="s">
        <v>54</v>
      </c>
      <c r="C23982" s="33">
        <v>125654.5</v>
      </c>
      <c r="D23982" s="33" t="s">
        <v>1541</v>
      </c>
      <c r="E23982" t="str">
        <f t="shared" si="378"/>
        <v>$125K-$200K</v>
      </c>
    </row>
    <row r="23983" spans="1:5" x14ac:dyDescent="0.3">
      <c r="A23983" s="33" t="s">
        <v>0</v>
      </c>
      <c r="B23983" s="33" t="s">
        <v>53</v>
      </c>
      <c r="C23983" s="33"/>
      <c r="D23983" s="33" t="s">
        <v>258</v>
      </c>
      <c r="E23983" t="str">
        <f t="shared" si="378"/>
        <v>No Data</v>
      </c>
    </row>
    <row r="23984" spans="1:5" x14ac:dyDescent="0.3">
      <c r="A23984" s="33" t="s">
        <v>0</v>
      </c>
      <c r="B23984" s="33" t="s">
        <v>85</v>
      </c>
      <c r="C23984" s="33">
        <v>139000</v>
      </c>
      <c r="D23984" s="33" t="s">
        <v>1176</v>
      </c>
      <c r="E23984" t="str">
        <f t="shared" si="378"/>
        <v>$125K-$200K</v>
      </c>
    </row>
    <row r="23985" spans="1:5" x14ac:dyDescent="0.3">
      <c r="A23985" s="33" t="s">
        <v>1</v>
      </c>
      <c r="B23985" s="33" t="s">
        <v>53</v>
      </c>
      <c r="C23985" s="33">
        <v>89100</v>
      </c>
      <c r="D23985" s="33" t="s">
        <v>3400</v>
      </c>
      <c r="E23985" t="str">
        <f t="shared" si="378"/>
        <v>$75K-$100K</v>
      </c>
    </row>
    <row r="23986" spans="1:5" x14ac:dyDescent="0.3">
      <c r="A23986" s="33" t="s">
        <v>52</v>
      </c>
      <c r="B23986" s="33" t="s">
        <v>53</v>
      </c>
      <c r="C23986" s="33">
        <v>74750</v>
      </c>
      <c r="D23986" s="33" t="s">
        <v>8212</v>
      </c>
      <c r="E23986" t="str">
        <f t="shared" si="378"/>
        <v>&lt;$75K</v>
      </c>
    </row>
    <row r="23987" spans="1:5" x14ac:dyDescent="0.3">
      <c r="A23987" s="33" t="s">
        <v>125</v>
      </c>
      <c r="B23987" s="33" t="s">
        <v>53</v>
      </c>
      <c r="C23987" s="33">
        <v>102000</v>
      </c>
      <c r="D23987" s="33" t="s">
        <v>520</v>
      </c>
      <c r="E23987" t="str">
        <f t="shared" si="378"/>
        <v>$100K-$125K</v>
      </c>
    </row>
    <row r="23988" spans="1:5" x14ac:dyDescent="0.3">
      <c r="A23988" s="33" t="s">
        <v>0</v>
      </c>
      <c r="B23988" s="33" t="s">
        <v>53</v>
      </c>
      <c r="C23988" s="33">
        <v>165000</v>
      </c>
      <c r="D23988" s="33" t="s">
        <v>1505</v>
      </c>
      <c r="E23988" t="str">
        <f t="shared" si="378"/>
        <v>$125K-$200K</v>
      </c>
    </row>
    <row r="23989" spans="1:5" x14ac:dyDescent="0.3">
      <c r="A23989" s="33" t="s">
        <v>2</v>
      </c>
      <c r="B23989" s="33" t="s">
        <v>53</v>
      </c>
      <c r="C23989" s="33"/>
      <c r="D23989" s="33" t="s">
        <v>252</v>
      </c>
      <c r="E23989" t="str">
        <f t="shared" si="378"/>
        <v>No Data</v>
      </c>
    </row>
    <row r="23990" spans="1:5" x14ac:dyDescent="0.3">
      <c r="A23990" s="33" t="s">
        <v>2</v>
      </c>
      <c r="B23990" s="33" t="s">
        <v>53</v>
      </c>
      <c r="C23990" s="33"/>
      <c r="D23990" s="33" t="s">
        <v>6079</v>
      </c>
      <c r="E23990" t="str">
        <f t="shared" si="378"/>
        <v>No Data</v>
      </c>
    </row>
    <row r="23991" spans="1:5" x14ac:dyDescent="0.3">
      <c r="A23991" s="33" t="s">
        <v>0</v>
      </c>
      <c r="B23991" s="33" t="s">
        <v>53</v>
      </c>
      <c r="C23991" s="33">
        <v>158500</v>
      </c>
      <c r="D23991" s="33" t="s">
        <v>8213</v>
      </c>
      <c r="E23991" t="str">
        <f t="shared" si="378"/>
        <v>$125K-$200K</v>
      </c>
    </row>
    <row r="23992" spans="1:5" x14ac:dyDescent="0.3">
      <c r="A23992" s="33" t="s">
        <v>0</v>
      </c>
      <c r="B23992" s="33" t="s">
        <v>53</v>
      </c>
      <c r="C23992" s="33"/>
      <c r="D23992" s="33" t="s">
        <v>1004</v>
      </c>
      <c r="E23992" t="str">
        <f t="shared" si="378"/>
        <v>No Data</v>
      </c>
    </row>
    <row r="23993" spans="1:5" x14ac:dyDescent="0.3">
      <c r="A23993" s="33" t="s">
        <v>0</v>
      </c>
      <c r="B23993" s="33" t="s">
        <v>53</v>
      </c>
      <c r="C23993" s="33">
        <v>119550</v>
      </c>
      <c r="D23993" s="33" t="s">
        <v>299</v>
      </c>
      <c r="E23993" t="str">
        <f t="shared" si="378"/>
        <v>$100K-$125K</v>
      </c>
    </row>
    <row r="23994" spans="1:5" x14ac:dyDescent="0.3">
      <c r="A23994" s="33" t="s">
        <v>2</v>
      </c>
      <c r="B23994" s="33" t="s">
        <v>53</v>
      </c>
      <c r="C23994" s="33">
        <v>85000</v>
      </c>
      <c r="D23994" s="33" t="s">
        <v>8214</v>
      </c>
      <c r="E23994" t="str">
        <f t="shared" si="378"/>
        <v>$75K-$100K</v>
      </c>
    </row>
    <row r="23995" spans="1:5" x14ac:dyDescent="0.3">
      <c r="A23995" s="33" t="s">
        <v>4</v>
      </c>
      <c r="B23995" s="33" t="s">
        <v>53</v>
      </c>
      <c r="C23995" s="33"/>
      <c r="D23995" s="33" t="s">
        <v>8215</v>
      </c>
      <c r="E23995" t="str">
        <f t="shared" si="378"/>
        <v>No Data</v>
      </c>
    </row>
    <row r="23996" spans="1:5" x14ac:dyDescent="0.3">
      <c r="A23996" s="33" t="s">
        <v>125</v>
      </c>
      <c r="B23996" s="33" t="s">
        <v>53</v>
      </c>
      <c r="C23996" s="33">
        <v>75000</v>
      </c>
      <c r="D23996" s="33" t="s">
        <v>8216</v>
      </c>
      <c r="E23996" t="str">
        <f t="shared" si="378"/>
        <v>&lt;$75K</v>
      </c>
    </row>
    <row r="23997" spans="1:5" x14ac:dyDescent="0.3">
      <c r="A23997" s="33" t="s">
        <v>2</v>
      </c>
      <c r="B23997" s="33" t="s">
        <v>53</v>
      </c>
      <c r="C23997" s="33"/>
      <c r="D23997" s="33" t="s">
        <v>2568</v>
      </c>
      <c r="E23997" t="str">
        <f t="shared" si="378"/>
        <v>No Data</v>
      </c>
    </row>
    <row r="23998" spans="1:5" x14ac:dyDescent="0.3">
      <c r="A23998" s="33" t="s">
        <v>4</v>
      </c>
      <c r="B23998" s="33" t="s">
        <v>81</v>
      </c>
      <c r="C23998" s="33"/>
      <c r="D23998" s="33" t="s">
        <v>833</v>
      </c>
      <c r="E23998" t="str">
        <f t="shared" si="378"/>
        <v>No Data</v>
      </c>
    </row>
    <row r="23999" spans="1:5" x14ac:dyDescent="0.3">
      <c r="A23999" s="33" t="s">
        <v>0</v>
      </c>
      <c r="B23999" s="33" t="s">
        <v>53</v>
      </c>
      <c r="C23999" s="33">
        <v>115000</v>
      </c>
      <c r="D23999" s="33" t="s">
        <v>3882</v>
      </c>
      <c r="E23999" t="str">
        <f t="shared" si="378"/>
        <v>$100K-$125K</v>
      </c>
    </row>
    <row r="24000" spans="1:5" x14ac:dyDescent="0.3">
      <c r="A24000" s="33" t="s">
        <v>0</v>
      </c>
      <c r="B24000" s="33" t="s">
        <v>54</v>
      </c>
      <c r="C24000" s="33">
        <v>119550</v>
      </c>
      <c r="D24000" s="33" t="s">
        <v>299</v>
      </c>
      <c r="E24000" t="str">
        <f t="shared" si="378"/>
        <v>$100K-$125K</v>
      </c>
    </row>
    <row r="24001" spans="1:5" x14ac:dyDescent="0.3">
      <c r="A24001" s="33" t="s">
        <v>125</v>
      </c>
      <c r="B24001" s="33" t="s">
        <v>53</v>
      </c>
      <c r="C24001" s="33">
        <v>115000</v>
      </c>
      <c r="D24001" s="33" t="s">
        <v>1128</v>
      </c>
      <c r="E24001" t="str">
        <f t="shared" si="378"/>
        <v>$100K-$125K</v>
      </c>
    </row>
    <row r="24002" spans="1:5" x14ac:dyDescent="0.3">
      <c r="A24002" s="33" t="s">
        <v>2</v>
      </c>
      <c r="B24002" s="33" t="s">
        <v>53</v>
      </c>
      <c r="C24002" s="33">
        <v>106479</v>
      </c>
      <c r="D24002" s="33" t="s">
        <v>1541</v>
      </c>
      <c r="E24002" t="str">
        <f t="shared" si="378"/>
        <v>$100K-$125K</v>
      </c>
    </row>
    <row r="24003" spans="1:5" x14ac:dyDescent="0.3">
      <c r="A24003" s="33" t="s">
        <v>0</v>
      </c>
      <c r="B24003" s="33" t="s">
        <v>53</v>
      </c>
      <c r="C24003" s="33"/>
      <c r="D24003" s="33" t="s">
        <v>230</v>
      </c>
      <c r="E24003" t="str">
        <f t="shared" ref="E24003:E24066" si="379">_xlfn.XLOOKUP(C24003,$H$16:$H$21,$G$16:$G$21,,1)</f>
        <v>No Data</v>
      </c>
    </row>
    <row r="24004" spans="1:5" x14ac:dyDescent="0.3">
      <c r="A24004" s="33" t="s">
        <v>2</v>
      </c>
      <c r="B24004" s="33" t="s">
        <v>53</v>
      </c>
      <c r="C24004" s="33"/>
      <c r="D24004" s="33" t="s">
        <v>3282</v>
      </c>
      <c r="E24004" t="str">
        <f t="shared" si="379"/>
        <v>No Data</v>
      </c>
    </row>
    <row r="24005" spans="1:5" x14ac:dyDescent="0.3">
      <c r="A24005" s="33" t="s">
        <v>2</v>
      </c>
      <c r="B24005" s="33" t="s">
        <v>53</v>
      </c>
      <c r="C24005" s="33">
        <v>150000</v>
      </c>
      <c r="D24005" s="33" t="s">
        <v>1401</v>
      </c>
      <c r="E24005" t="str">
        <f t="shared" si="379"/>
        <v>$125K-$200K</v>
      </c>
    </row>
    <row r="24006" spans="1:5" x14ac:dyDescent="0.3">
      <c r="A24006" s="33" t="s">
        <v>128</v>
      </c>
      <c r="B24006" s="33" t="s">
        <v>53</v>
      </c>
      <c r="C24006" s="33">
        <v>125000</v>
      </c>
      <c r="D24006" s="33" t="s">
        <v>233</v>
      </c>
      <c r="E24006" t="str">
        <f t="shared" si="379"/>
        <v>$100K-$125K</v>
      </c>
    </row>
    <row r="24007" spans="1:5" x14ac:dyDescent="0.3">
      <c r="A24007" s="33" t="s">
        <v>0</v>
      </c>
      <c r="B24007" s="33" t="s">
        <v>53</v>
      </c>
      <c r="C24007" s="33"/>
      <c r="D24007" s="33" t="s">
        <v>5674</v>
      </c>
      <c r="E24007" t="str">
        <f t="shared" si="379"/>
        <v>No Data</v>
      </c>
    </row>
    <row r="24008" spans="1:5" x14ac:dyDescent="0.3">
      <c r="A24008" s="33" t="s">
        <v>4</v>
      </c>
      <c r="B24008" s="33" t="s">
        <v>54</v>
      </c>
      <c r="C24008" s="33"/>
      <c r="D24008" s="33" t="s">
        <v>1526</v>
      </c>
      <c r="E24008" t="str">
        <f t="shared" si="379"/>
        <v>No Data</v>
      </c>
    </row>
    <row r="24009" spans="1:5" x14ac:dyDescent="0.3">
      <c r="A24009" s="33" t="s">
        <v>2</v>
      </c>
      <c r="B24009" s="33" t="s">
        <v>53</v>
      </c>
      <c r="C24009" s="33"/>
      <c r="D24009" s="33" t="s">
        <v>8217</v>
      </c>
      <c r="E24009" t="str">
        <f t="shared" si="379"/>
        <v>No Data</v>
      </c>
    </row>
    <row r="24010" spans="1:5" x14ac:dyDescent="0.3">
      <c r="A24010" s="33" t="s">
        <v>0</v>
      </c>
      <c r="B24010" s="33" t="s">
        <v>54</v>
      </c>
      <c r="C24010" s="33">
        <v>127500</v>
      </c>
      <c r="D24010" s="33" t="s">
        <v>457</v>
      </c>
      <c r="E24010" t="str">
        <f t="shared" si="379"/>
        <v>$125K-$200K</v>
      </c>
    </row>
    <row r="24011" spans="1:5" x14ac:dyDescent="0.3">
      <c r="A24011" s="33" t="s">
        <v>128</v>
      </c>
      <c r="B24011" s="33" t="s">
        <v>53</v>
      </c>
      <c r="C24011" s="33">
        <v>171000</v>
      </c>
      <c r="D24011" s="33" t="s">
        <v>499</v>
      </c>
      <c r="E24011" t="str">
        <f t="shared" si="379"/>
        <v>$125K-$200K</v>
      </c>
    </row>
    <row r="24012" spans="1:5" x14ac:dyDescent="0.3">
      <c r="A24012" s="33" t="s">
        <v>2</v>
      </c>
      <c r="B24012" s="33" t="s">
        <v>53</v>
      </c>
      <c r="C24012" s="33">
        <v>52500</v>
      </c>
      <c r="D24012" s="33" t="s">
        <v>3015</v>
      </c>
      <c r="E24012" t="str">
        <f t="shared" si="379"/>
        <v>&lt;$75K</v>
      </c>
    </row>
    <row r="24013" spans="1:5" x14ac:dyDescent="0.3">
      <c r="A24013" s="33" t="s">
        <v>125</v>
      </c>
      <c r="B24013" s="33" t="s">
        <v>53</v>
      </c>
      <c r="C24013" s="33">
        <v>111420</v>
      </c>
      <c r="D24013" s="33" t="s">
        <v>3906</v>
      </c>
      <c r="E24013" t="str">
        <f t="shared" si="379"/>
        <v>$100K-$125K</v>
      </c>
    </row>
    <row r="24014" spans="1:5" x14ac:dyDescent="0.3">
      <c r="A24014" s="33" t="s">
        <v>2</v>
      </c>
      <c r="B24014" s="33" t="s">
        <v>53</v>
      </c>
      <c r="C24014" s="33">
        <v>82500</v>
      </c>
      <c r="D24014" s="33" t="s">
        <v>5375</v>
      </c>
      <c r="E24014" t="str">
        <f t="shared" si="379"/>
        <v>$75K-$100K</v>
      </c>
    </row>
    <row r="24015" spans="1:5" x14ac:dyDescent="0.3">
      <c r="A24015" s="33" t="s">
        <v>126</v>
      </c>
      <c r="B24015" s="33" t="s">
        <v>53</v>
      </c>
      <c r="C24015" s="33">
        <v>130000</v>
      </c>
      <c r="D24015" s="33" t="s">
        <v>572</v>
      </c>
      <c r="E24015" t="str">
        <f t="shared" si="379"/>
        <v>$125K-$200K</v>
      </c>
    </row>
    <row r="24016" spans="1:5" x14ac:dyDescent="0.3">
      <c r="A24016" s="33" t="s">
        <v>0</v>
      </c>
      <c r="B24016" s="33" t="s">
        <v>53</v>
      </c>
      <c r="C24016" s="33"/>
      <c r="D24016" s="33" t="s">
        <v>1142</v>
      </c>
      <c r="E24016" t="str">
        <f t="shared" si="379"/>
        <v>No Data</v>
      </c>
    </row>
    <row r="24017" spans="1:5" x14ac:dyDescent="0.3">
      <c r="A24017" s="33" t="s">
        <v>2</v>
      </c>
      <c r="B24017" s="33" t="s">
        <v>53</v>
      </c>
      <c r="C24017" s="33"/>
      <c r="D24017" s="33" t="s">
        <v>8218</v>
      </c>
      <c r="E24017" t="str">
        <f t="shared" si="379"/>
        <v>No Data</v>
      </c>
    </row>
    <row r="24018" spans="1:5" x14ac:dyDescent="0.3">
      <c r="A24018" s="33" t="s">
        <v>0</v>
      </c>
      <c r="B24018" s="33" t="s">
        <v>54</v>
      </c>
      <c r="C24018" s="33"/>
      <c r="D24018" s="33" t="s">
        <v>258</v>
      </c>
      <c r="E24018" t="str">
        <f t="shared" si="379"/>
        <v>No Data</v>
      </c>
    </row>
    <row r="24019" spans="1:5" x14ac:dyDescent="0.3">
      <c r="A24019" s="33" t="s">
        <v>2</v>
      </c>
      <c r="B24019" s="33" t="s">
        <v>54</v>
      </c>
      <c r="C24019" s="33">
        <v>98038</v>
      </c>
      <c r="D24019" s="33" t="s">
        <v>8219</v>
      </c>
      <c r="E24019" t="str">
        <f t="shared" si="379"/>
        <v>$75K-$100K</v>
      </c>
    </row>
    <row r="24020" spans="1:5" x14ac:dyDescent="0.3">
      <c r="A24020" s="33" t="s">
        <v>0</v>
      </c>
      <c r="B24020" s="33" t="s">
        <v>53</v>
      </c>
      <c r="C24020" s="33">
        <v>172500</v>
      </c>
      <c r="D24020" s="33" t="s">
        <v>364</v>
      </c>
      <c r="E24020" t="str">
        <f t="shared" si="379"/>
        <v>$125K-$200K</v>
      </c>
    </row>
    <row r="24021" spans="1:5" x14ac:dyDescent="0.3">
      <c r="A24021" s="33" t="s">
        <v>2</v>
      </c>
      <c r="B24021" s="33" t="s">
        <v>53</v>
      </c>
      <c r="C24021" s="33">
        <v>125557.5</v>
      </c>
      <c r="D24021" s="33" t="s">
        <v>217</v>
      </c>
      <c r="E24021" t="str">
        <f t="shared" si="379"/>
        <v>$125K-$200K</v>
      </c>
    </row>
    <row r="24022" spans="1:5" x14ac:dyDescent="0.3">
      <c r="A24022" s="33" t="s">
        <v>52</v>
      </c>
      <c r="B24022" s="33" t="s">
        <v>53</v>
      </c>
      <c r="C24022" s="33"/>
      <c r="D24022" s="33" t="s">
        <v>1671</v>
      </c>
      <c r="E24022" t="str">
        <f t="shared" si="379"/>
        <v>No Data</v>
      </c>
    </row>
    <row r="24023" spans="1:5" x14ac:dyDescent="0.3">
      <c r="A24023" s="33" t="s">
        <v>2</v>
      </c>
      <c r="B24023" s="33" t="s">
        <v>53</v>
      </c>
      <c r="C24023" s="33">
        <v>135000</v>
      </c>
      <c r="D24023" s="33" t="s">
        <v>268</v>
      </c>
      <c r="E24023" t="str">
        <f t="shared" si="379"/>
        <v>$125K-$200K</v>
      </c>
    </row>
    <row r="24024" spans="1:5" x14ac:dyDescent="0.3">
      <c r="A24024" s="33" t="s">
        <v>0</v>
      </c>
      <c r="B24024" s="33" t="s">
        <v>53</v>
      </c>
      <c r="C24024" s="33">
        <v>200000</v>
      </c>
      <c r="D24024" s="33" t="s">
        <v>8220</v>
      </c>
      <c r="E24024" t="str">
        <f t="shared" si="379"/>
        <v>$125K-$200K</v>
      </c>
    </row>
    <row r="24025" spans="1:5" x14ac:dyDescent="0.3">
      <c r="A24025" s="33" t="s">
        <v>2</v>
      </c>
      <c r="B24025" s="33" t="s">
        <v>170</v>
      </c>
      <c r="C24025" s="33">
        <v>53014</v>
      </c>
      <c r="D24025" s="33" t="s">
        <v>1076</v>
      </c>
      <c r="E24025" t="str">
        <f t="shared" si="379"/>
        <v>&lt;$75K</v>
      </c>
    </row>
    <row r="24026" spans="1:5" x14ac:dyDescent="0.3">
      <c r="A24026" s="33" t="s">
        <v>2</v>
      </c>
      <c r="B24026" s="33" t="s">
        <v>53</v>
      </c>
      <c r="C24026" s="33">
        <v>85000</v>
      </c>
      <c r="D24026" s="33" t="s">
        <v>8221</v>
      </c>
      <c r="E24026" t="str">
        <f t="shared" si="379"/>
        <v>$75K-$100K</v>
      </c>
    </row>
    <row r="24027" spans="1:5" x14ac:dyDescent="0.3">
      <c r="A24027" s="33" t="s">
        <v>0</v>
      </c>
      <c r="B24027" s="33" t="s">
        <v>54</v>
      </c>
      <c r="C24027" s="33"/>
      <c r="D24027" s="33" t="s">
        <v>3040</v>
      </c>
      <c r="E24027" t="str">
        <f t="shared" si="379"/>
        <v>No Data</v>
      </c>
    </row>
    <row r="24028" spans="1:5" x14ac:dyDescent="0.3">
      <c r="A24028" s="33" t="s">
        <v>1</v>
      </c>
      <c r="B24028" s="33" t="s">
        <v>88</v>
      </c>
      <c r="C24028" s="33">
        <v>79200</v>
      </c>
      <c r="D24028" s="33" t="s">
        <v>2625</v>
      </c>
      <c r="E24028" t="str">
        <f t="shared" si="379"/>
        <v>$75K-$100K</v>
      </c>
    </row>
    <row r="24029" spans="1:5" x14ac:dyDescent="0.3">
      <c r="A24029" s="33" t="s">
        <v>0</v>
      </c>
      <c r="B24029" s="33" t="s">
        <v>53</v>
      </c>
      <c r="C24029" s="33">
        <v>106200</v>
      </c>
      <c r="D24029" s="33" t="s">
        <v>865</v>
      </c>
      <c r="E24029" t="str">
        <f t="shared" si="379"/>
        <v>$100K-$125K</v>
      </c>
    </row>
    <row r="24030" spans="1:5" x14ac:dyDescent="0.3">
      <c r="A24030" s="33" t="s">
        <v>0</v>
      </c>
      <c r="B24030" s="33" t="s">
        <v>54</v>
      </c>
      <c r="C24030" s="33"/>
      <c r="D24030" s="33" t="s">
        <v>258</v>
      </c>
      <c r="E24030" t="str">
        <f t="shared" si="379"/>
        <v>No Data</v>
      </c>
    </row>
    <row r="24031" spans="1:5" x14ac:dyDescent="0.3">
      <c r="A24031" s="33" t="s">
        <v>128</v>
      </c>
      <c r="B24031" s="33" t="s">
        <v>53</v>
      </c>
      <c r="C24031" s="33">
        <v>202500</v>
      </c>
      <c r="D24031" s="33" t="s">
        <v>8222</v>
      </c>
      <c r="E24031" t="str">
        <f t="shared" si="379"/>
        <v>&gt;$200K</v>
      </c>
    </row>
    <row r="24032" spans="1:5" x14ac:dyDescent="0.3">
      <c r="A24032" s="33" t="s">
        <v>125</v>
      </c>
      <c r="B24032" s="33" t="s">
        <v>53</v>
      </c>
      <c r="C24032" s="33">
        <v>125000</v>
      </c>
      <c r="D24032" s="33" t="s">
        <v>8223</v>
      </c>
      <c r="E24032" t="str">
        <f t="shared" si="379"/>
        <v>$100K-$125K</v>
      </c>
    </row>
    <row r="24033" spans="1:5" x14ac:dyDescent="0.3">
      <c r="A24033" s="33" t="s">
        <v>0</v>
      </c>
      <c r="B24033" s="33" t="s">
        <v>54</v>
      </c>
      <c r="C24033" s="33"/>
      <c r="D24033" s="33" t="s">
        <v>8224</v>
      </c>
      <c r="E24033" t="str">
        <f t="shared" si="379"/>
        <v>No Data</v>
      </c>
    </row>
    <row r="24034" spans="1:5" x14ac:dyDescent="0.3">
      <c r="A24034" s="33" t="s">
        <v>0</v>
      </c>
      <c r="B24034" s="33" t="s">
        <v>53</v>
      </c>
      <c r="C24034" s="33">
        <v>125000</v>
      </c>
      <c r="D24034" s="33" t="s">
        <v>8225</v>
      </c>
      <c r="E24034" t="str">
        <f t="shared" si="379"/>
        <v>$100K-$125K</v>
      </c>
    </row>
    <row r="24035" spans="1:5" x14ac:dyDescent="0.3">
      <c r="A24035" s="33" t="s">
        <v>2</v>
      </c>
      <c r="B24035" s="33" t="s">
        <v>53</v>
      </c>
      <c r="C24035" s="33">
        <v>82759</v>
      </c>
      <c r="D24035" s="33" t="s">
        <v>1037</v>
      </c>
      <c r="E24035" t="str">
        <f t="shared" si="379"/>
        <v>$75K-$100K</v>
      </c>
    </row>
    <row r="24036" spans="1:5" x14ac:dyDescent="0.3">
      <c r="A24036" s="33" t="s">
        <v>4</v>
      </c>
      <c r="B24036" s="33" t="s">
        <v>53</v>
      </c>
      <c r="C24036" s="33">
        <v>146361</v>
      </c>
      <c r="D24036" s="33" t="s">
        <v>8226</v>
      </c>
      <c r="E24036" t="str">
        <f t="shared" si="379"/>
        <v>$125K-$200K</v>
      </c>
    </row>
    <row r="24037" spans="1:5" x14ac:dyDescent="0.3">
      <c r="A24037" s="33" t="s">
        <v>4</v>
      </c>
      <c r="B24037" s="33" t="s">
        <v>53</v>
      </c>
      <c r="C24037" s="33"/>
      <c r="D24037" s="33" t="s">
        <v>232</v>
      </c>
      <c r="E24037" t="str">
        <f t="shared" si="379"/>
        <v>No Data</v>
      </c>
    </row>
    <row r="24038" spans="1:5" x14ac:dyDescent="0.3">
      <c r="A24038" s="33" t="s">
        <v>126</v>
      </c>
      <c r="B24038" s="33" t="s">
        <v>54</v>
      </c>
      <c r="C24038" s="33">
        <v>425000</v>
      </c>
      <c r="D24038" s="33" t="s">
        <v>4926</v>
      </c>
      <c r="E24038" t="str">
        <f t="shared" si="379"/>
        <v>&gt;$200K</v>
      </c>
    </row>
    <row r="24039" spans="1:5" x14ac:dyDescent="0.3">
      <c r="A24039" s="33" t="s">
        <v>0</v>
      </c>
      <c r="B24039" s="33" t="s">
        <v>53</v>
      </c>
      <c r="C24039" s="33">
        <v>132500</v>
      </c>
      <c r="D24039" s="33" t="s">
        <v>5231</v>
      </c>
      <c r="E24039" t="str">
        <f t="shared" si="379"/>
        <v>$125K-$200K</v>
      </c>
    </row>
    <row r="24040" spans="1:5" x14ac:dyDescent="0.3">
      <c r="A24040" s="33" t="s">
        <v>0</v>
      </c>
      <c r="B24040" s="33" t="s">
        <v>56</v>
      </c>
      <c r="C24040" s="33">
        <v>170500</v>
      </c>
      <c r="D24040" s="33" t="s">
        <v>8227</v>
      </c>
      <c r="E24040" t="str">
        <f t="shared" si="379"/>
        <v>$125K-$200K</v>
      </c>
    </row>
    <row r="24041" spans="1:5" x14ac:dyDescent="0.3">
      <c r="A24041" s="33" t="s">
        <v>52</v>
      </c>
      <c r="B24041" s="33" t="s">
        <v>69</v>
      </c>
      <c r="C24041" s="33">
        <v>89100</v>
      </c>
      <c r="D24041" s="33" t="s">
        <v>3046</v>
      </c>
      <c r="E24041" t="str">
        <f t="shared" si="379"/>
        <v>$75K-$100K</v>
      </c>
    </row>
    <row r="24042" spans="1:5" x14ac:dyDescent="0.3">
      <c r="A24042" s="33" t="s">
        <v>0</v>
      </c>
      <c r="B24042" s="33" t="s">
        <v>53</v>
      </c>
      <c r="C24042" s="33">
        <v>110000</v>
      </c>
      <c r="D24042" s="33" t="s">
        <v>8228</v>
      </c>
      <c r="E24042" t="str">
        <f t="shared" si="379"/>
        <v>$100K-$125K</v>
      </c>
    </row>
    <row r="24043" spans="1:5" x14ac:dyDescent="0.3">
      <c r="A24043" s="33" t="s">
        <v>4</v>
      </c>
      <c r="B24043" s="33" t="s">
        <v>53</v>
      </c>
      <c r="C24043" s="33"/>
      <c r="D24043" s="33" t="s">
        <v>1476</v>
      </c>
      <c r="E24043" t="str">
        <f t="shared" si="379"/>
        <v>No Data</v>
      </c>
    </row>
    <row r="24044" spans="1:5" x14ac:dyDescent="0.3">
      <c r="A24044" s="33" t="s">
        <v>126</v>
      </c>
      <c r="B24044" s="33" t="s">
        <v>53</v>
      </c>
      <c r="C24044" s="33">
        <v>90000</v>
      </c>
      <c r="D24044" s="33" t="s">
        <v>3771</v>
      </c>
      <c r="E24044" t="str">
        <f t="shared" si="379"/>
        <v>$75K-$100K</v>
      </c>
    </row>
    <row r="24045" spans="1:5" x14ac:dyDescent="0.3">
      <c r="A24045" s="33" t="s">
        <v>2</v>
      </c>
      <c r="B24045" s="33" t="s">
        <v>53</v>
      </c>
      <c r="C24045" s="33"/>
      <c r="D24045" s="33" t="s">
        <v>3041</v>
      </c>
      <c r="E24045" t="str">
        <f t="shared" si="379"/>
        <v>No Data</v>
      </c>
    </row>
    <row r="24046" spans="1:5" x14ac:dyDescent="0.3">
      <c r="A24046" s="33" t="s">
        <v>0</v>
      </c>
      <c r="B24046" s="33" t="s">
        <v>53</v>
      </c>
      <c r="C24046" s="33"/>
      <c r="D24046" s="33" t="s">
        <v>8229</v>
      </c>
      <c r="E24046" t="str">
        <f t="shared" si="379"/>
        <v>No Data</v>
      </c>
    </row>
    <row r="24047" spans="1:5" x14ac:dyDescent="0.3">
      <c r="A24047" s="33" t="s">
        <v>0</v>
      </c>
      <c r="B24047" s="33" t="s">
        <v>53</v>
      </c>
      <c r="C24047" s="33"/>
      <c r="D24047" s="33" t="s">
        <v>2487</v>
      </c>
      <c r="E24047" t="str">
        <f t="shared" si="379"/>
        <v>No Data</v>
      </c>
    </row>
    <row r="24048" spans="1:5" x14ac:dyDescent="0.3">
      <c r="A24048" s="33" t="s">
        <v>4</v>
      </c>
      <c r="B24048" s="33" t="s">
        <v>53</v>
      </c>
      <c r="C24048" s="33"/>
      <c r="D24048" s="33" t="s">
        <v>1148</v>
      </c>
      <c r="E24048" t="str">
        <f t="shared" si="379"/>
        <v>No Data</v>
      </c>
    </row>
    <row r="24049" spans="1:5" x14ac:dyDescent="0.3">
      <c r="A24049" s="33" t="s">
        <v>4</v>
      </c>
      <c r="B24049" s="33" t="s">
        <v>54</v>
      </c>
      <c r="C24049" s="33">
        <v>109300</v>
      </c>
      <c r="D24049" s="33" t="s">
        <v>714</v>
      </c>
      <c r="E24049" t="str">
        <f t="shared" si="379"/>
        <v>$100K-$125K</v>
      </c>
    </row>
    <row r="24050" spans="1:5" x14ac:dyDescent="0.3">
      <c r="A24050" s="33" t="s">
        <v>0</v>
      </c>
      <c r="B24050" s="33" t="s">
        <v>53</v>
      </c>
      <c r="C24050" s="33">
        <v>99000</v>
      </c>
      <c r="D24050" s="33" t="s">
        <v>8230</v>
      </c>
      <c r="E24050" t="str">
        <f t="shared" si="379"/>
        <v>$75K-$100K</v>
      </c>
    </row>
    <row r="24051" spans="1:5" x14ac:dyDescent="0.3">
      <c r="A24051" s="33" t="s">
        <v>0</v>
      </c>
      <c r="B24051" s="33" t="s">
        <v>54</v>
      </c>
      <c r="C24051" s="33">
        <v>136400</v>
      </c>
      <c r="D24051" s="33" t="s">
        <v>516</v>
      </c>
      <c r="E24051" t="str">
        <f t="shared" si="379"/>
        <v>$125K-$200K</v>
      </c>
    </row>
    <row r="24052" spans="1:5" x14ac:dyDescent="0.3">
      <c r="A24052" s="33" t="s">
        <v>128</v>
      </c>
      <c r="B24052" s="33" t="s">
        <v>53</v>
      </c>
      <c r="C24052" s="33">
        <v>158500</v>
      </c>
      <c r="D24052" s="33" t="s">
        <v>487</v>
      </c>
      <c r="E24052" t="str">
        <f t="shared" si="379"/>
        <v>$125K-$200K</v>
      </c>
    </row>
    <row r="24053" spans="1:5" x14ac:dyDescent="0.3">
      <c r="A24053" s="33" t="s">
        <v>0</v>
      </c>
      <c r="B24053" s="33" t="s">
        <v>54</v>
      </c>
      <c r="C24053" s="33">
        <v>90000</v>
      </c>
      <c r="D24053" s="33" t="s">
        <v>744</v>
      </c>
      <c r="E24053" t="str">
        <f t="shared" si="379"/>
        <v>$75K-$100K</v>
      </c>
    </row>
    <row r="24054" spans="1:5" x14ac:dyDescent="0.3">
      <c r="A24054" s="33" t="s">
        <v>4</v>
      </c>
      <c r="B24054" s="33" t="s">
        <v>53</v>
      </c>
      <c r="C24054" s="33"/>
      <c r="D24054" s="33" t="s">
        <v>258</v>
      </c>
      <c r="E24054" t="str">
        <f t="shared" si="379"/>
        <v>No Data</v>
      </c>
    </row>
    <row r="24055" spans="1:5" x14ac:dyDescent="0.3">
      <c r="A24055" s="33" t="s">
        <v>0</v>
      </c>
      <c r="B24055" s="33" t="s">
        <v>53</v>
      </c>
      <c r="C24055" s="33"/>
      <c r="D24055" s="33" t="s">
        <v>1173</v>
      </c>
      <c r="E24055" t="str">
        <f t="shared" si="379"/>
        <v>No Data</v>
      </c>
    </row>
    <row r="24056" spans="1:5" x14ac:dyDescent="0.3">
      <c r="A24056" s="33" t="s">
        <v>2</v>
      </c>
      <c r="B24056" s="33" t="s">
        <v>53</v>
      </c>
      <c r="C24056" s="33"/>
      <c r="D24056" s="33" t="s">
        <v>4759</v>
      </c>
      <c r="E24056" t="str">
        <f t="shared" si="379"/>
        <v>No Data</v>
      </c>
    </row>
    <row r="24057" spans="1:5" x14ac:dyDescent="0.3">
      <c r="A24057" s="33" t="s">
        <v>2</v>
      </c>
      <c r="B24057" s="33" t="s">
        <v>53</v>
      </c>
      <c r="C24057" s="33">
        <v>117500</v>
      </c>
      <c r="D24057" s="33" t="s">
        <v>265</v>
      </c>
      <c r="E24057" t="str">
        <f t="shared" si="379"/>
        <v>$100K-$125K</v>
      </c>
    </row>
    <row r="24058" spans="1:5" x14ac:dyDescent="0.3">
      <c r="A24058" s="33" t="s">
        <v>0</v>
      </c>
      <c r="B24058" s="33" t="s">
        <v>54</v>
      </c>
      <c r="C24058" s="33">
        <v>75874</v>
      </c>
      <c r="D24058" s="33" t="s">
        <v>8105</v>
      </c>
      <c r="E24058" t="str">
        <f t="shared" si="379"/>
        <v>$75K-$100K</v>
      </c>
    </row>
    <row r="24059" spans="1:5" x14ac:dyDescent="0.3">
      <c r="A24059" s="33" t="s">
        <v>4</v>
      </c>
      <c r="B24059" s="33" t="s">
        <v>53</v>
      </c>
      <c r="C24059" s="33">
        <v>138000</v>
      </c>
      <c r="D24059" s="33" t="s">
        <v>520</v>
      </c>
      <c r="E24059" t="str">
        <f t="shared" si="379"/>
        <v>$125K-$200K</v>
      </c>
    </row>
    <row r="24060" spans="1:5" x14ac:dyDescent="0.3">
      <c r="A24060" s="33" t="s">
        <v>0</v>
      </c>
      <c r="B24060" s="33" t="s">
        <v>53</v>
      </c>
      <c r="C24060" s="33"/>
      <c r="D24060" s="33" t="s">
        <v>8231</v>
      </c>
      <c r="E24060" t="str">
        <f t="shared" si="379"/>
        <v>No Data</v>
      </c>
    </row>
    <row r="24061" spans="1:5" x14ac:dyDescent="0.3">
      <c r="A24061" s="33" t="s">
        <v>125</v>
      </c>
      <c r="B24061" s="33" t="s">
        <v>53</v>
      </c>
      <c r="C24061" s="33"/>
      <c r="D24061" s="33" t="s">
        <v>8035</v>
      </c>
      <c r="E24061" t="str">
        <f t="shared" si="379"/>
        <v>No Data</v>
      </c>
    </row>
    <row r="24062" spans="1:5" x14ac:dyDescent="0.3">
      <c r="A24062" s="33" t="s">
        <v>0</v>
      </c>
      <c r="B24062" s="33" t="s">
        <v>81</v>
      </c>
      <c r="C24062" s="33">
        <v>200000</v>
      </c>
      <c r="D24062" s="33" t="s">
        <v>1586</v>
      </c>
      <c r="E24062" t="str">
        <f t="shared" si="379"/>
        <v>$125K-$200K</v>
      </c>
    </row>
    <row r="24063" spans="1:5" x14ac:dyDescent="0.3">
      <c r="A24063" s="33" t="s">
        <v>128</v>
      </c>
      <c r="B24063" s="33" t="s">
        <v>54</v>
      </c>
      <c r="C24063" s="33">
        <v>150000</v>
      </c>
      <c r="D24063" s="33" t="s">
        <v>3980</v>
      </c>
      <c r="E24063" t="str">
        <f t="shared" si="379"/>
        <v>$125K-$200K</v>
      </c>
    </row>
    <row r="24064" spans="1:5" x14ac:dyDescent="0.3">
      <c r="A24064" s="33" t="s">
        <v>2</v>
      </c>
      <c r="B24064" s="33" t="s">
        <v>53</v>
      </c>
      <c r="C24064" s="33">
        <v>100500</v>
      </c>
      <c r="D24064" s="33" t="s">
        <v>8232</v>
      </c>
      <c r="E24064" t="str">
        <f t="shared" si="379"/>
        <v>$100K-$125K</v>
      </c>
    </row>
    <row r="24065" spans="1:5" x14ac:dyDescent="0.3">
      <c r="A24065" s="33" t="s">
        <v>1</v>
      </c>
      <c r="B24065" s="33" t="s">
        <v>64</v>
      </c>
      <c r="C24065" s="33">
        <v>157500</v>
      </c>
      <c r="D24065" s="33" t="s">
        <v>2430</v>
      </c>
      <c r="E24065" t="str">
        <f t="shared" si="379"/>
        <v>$125K-$200K</v>
      </c>
    </row>
    <row r="24066" spans="1:5" x14ac:dyDescent="0.3">
      <c r="A24066" s="33" t="s">
        <v>2</v>
      </c>
      <c r="B24066" s="33" t="s">
        <v>53</v>
      </c>
      <c r="C24066" s="33">
        <v>123450</v>
      </c>
      <c r="D24066" s="33" t="s">
        <v>2612</v>
      </c>
      <c r="E24066" t="str">
        <f t="shared" si="379"/>
        <v>$100K-$125K</v>
      </c>
    </row>
    <row r="24067" spans="1:5" x14ac:dyDescent="0.3">
      <c r="A24067" s="33" t="s">
        <v>2</v>
      </c>
      <c r="B24067" s="33" t="s">
        <v>53</v>
      </c>
      <c r="C24067" s="33">
        <v>136400</v>
      </c>
      <c r="D24067" s="33" t="s">
        <v>534</v>
      </c>
      <c r="E24067" t="str">
        <f t="shared" ref="E24067:E24130" si="380">_xlfn.XLOOKUP(C24067,$H$16:$H$21,$G$16:$G$21,,1)</f>
        <v>$125K-$200K</v>
      </c>
    </row>
    <row r="24068" spans="1:5" x14ac:dyDescent="0.3">
      <c r="A24068" s="33" t="s">
        <v>0</v>
      </c>
      <c r="B24068" s="33" t="s">
        <v>53</v>
      </c>
      <c r="C24068" s="33">
        <v>135000</v>
      </c>
      <c r="D24068" s="33" t="s">
        <v>520</v>
      </c>
      <c r="E24068" t="str">
        <f t="shared" si="380"/>
        <v>$125K-$200K</v>
      </c>
    </row>
    <row r="24069" spans="1:5" x14ac:dyDescent="0.3">
      <c r="A24069" s="33" t="s">
        <v>2</v>
      </c>
      <c r="B24069" s="33" t="s">
        <v>53</v>
      </c>
      <c r="C24069" s="33">
        <v>88437.5</v>
      </c>
      <c r="D24069" s="33" t="s">
        <v>6964</v>
      </c>
      <c r="E24069" t="str">
        <f t="shared" si="380"/>
        <v>$75K-$100K</v>
      </c>
    </row>
    <row r="24070" spans="1:5" x14ac:dyDescent="0.3">
      <c r="A24070" s="33" t="s">
        <v>0</v>
      </c>
      <c r="B24070" s="33" t="s">
        <v>53</v>
      </c>
      <c r="C24070" s="33"/>
      <c r="D24070" s="33" t="s">
        <v>5486</v>
      </c>
      <c r="E24070" t="str">
        <f t="shared" si="380"/>
        <v>No Data</v>
      </c>
    </row>
    <row r="24071" spans="1:5" x14ac:dyDescent="0.3">
      <c r="A24071" s="33" t="s">
        <v>2</v>
      </c>
      <c r="B24071" s="33" t="s">
        <v>53</v>
      </c>
      <c r="C24071" s="33"/>
      <c r="D24071" s="33" t="s">
        <v>8233</v>
      </c>
      <c r="E24071" t="str">
        <f t="shared" si="380"/>
        <v>No Data</v>
      </c>
    </row>
    <row r="24072" spans="1:5" x14ac:dyDescent="0.3">
      <c r="A24072" s="33" t="s">
        <v>0</v>
      </c>
      <c r="B24072" s="33" t="s">
        <v>53</v>
      </c>
      <c r="C24072" s="33">
        <v>75000</v>
      </c>
      <c r="D24072" s="33" t="s">
        <v>1142</v>
      </c>
      <c r="E24072" t="str">
        <f t="shared" si="380"/>
        <v>&lt;$75K</v>
      </c>
    </row>
    <row r="24073" spans="1:5" x14ac:dyDescent="0.3">
      <c r="A24073" s="33" t="s">
        <v>0</v>
      </c>
      <c r="B24073" s="33" t="s">
        <v>54</v>
      </c>
      <c r="C24073" s="33">
        <v>100728.578125</v>
      </c>
      <c r="D24073" s="33" t="s">
        <v>8234</v>
      </c>
      <c r="E24073" t="str">
        <f t="shared" si="380"/>
        <v>$100K-$125K</v>
      </c>
    </row>
    <row r="24074" spans="1:5" x14ac:dyDescent="0.3">
      <c r="A24074" s="33" t="s">
        <v>125</v>
      </c>
      <c r="B24074" s="33" t="s">
        <v>53</v>
      </c>
      <c r="C24074" s="33">
        <v>115000</v>
      </c>
      <c r="D24074" s="33" t="s">
        <v>265</v>
      </c>
      <c r="E24074" t="str">
        <f t="shared" si="380"/>
        <v>$100K-$125K</v>
      </c>
    </row>
    <row r="24075" spans="1:5" x14ac:dyDescent="0.3">
      <c r="A24075" s="33" t="s">
        <v>4</v>
      </c>
      <c r="B24075" s="33" t="s">
        <v>53</v>
      </c>
      <c r="C24075" s="33"/>
      <c r="D24075" s="33" t="s">
        <v>1105</v>
      </c>
      <c r="E24075" t="str">
        <f t="shared" si="380"/>
        <v>No Data</v>
      </c>
    </row>
    <row r="24076" spans="1:5" x14ac:dyDescent="0.3">
      <c r="A24076" s="33" t="s">
        <v>0</v>
      </c>
      <c r="B24076" s="33" t="s">
        <v>53</v>
      </c>
      <c r="C24076" s="33">
        <v>145000</v>
      </c>
      <c r="D24076" s="33" t="s">
        <v>2845</v>
      </c>
      <c r="E24076" t="str">
        <f t="shared" si="380"/>
        <v>$125K-$200K</v>
      </c>
    </row>
    <row r="24077" spans="1:5" x14ac:dyDescent="0.3">
      <c r="A24077" s="33" t="s">
        <v>0</v>
      </c>
      <c r="B24077" s="33" t="s">
        <v>81</v>
      </c>
      <c r="C24077" s="33">
        <v>115000</v>
      </c>
      <c r="D24077" s="33" t="s">
        <v>8235</v>
      </c>
      <c r="E24077" t="str">
        <f t="shared" si="380"/>
        <v>$100K-$125K</v>
      </c>
    </row>
    <row r="24078" spans="1:5" x14ac:dyDescent="0.3">
      <c r="A24078" s="33" t="s">
        <v>0</v>
      </c>
      <c r="B24078" s="33" t="s">
        <v>53</v>
      </c>
      <c r="C24078" s="33">
        <v>131867</v>
      </c>
      <c r="D24078" s="33" t="s">
        <v>1260</v>
      </c>
      <c r="E24078" t="str">
        <f t="shared" si="380"/>
        <v>$125K-$200K</v>
      </c>
    </row>
    <row r="24079" spans="1:5" x14ac:dyDescent="0.3">
      <c r="A24079" s="33" t="s">
        <v>4</v>
      </c>
      <c r="B24079" s="33" t="s">
        <v>53</v>
      </c>
      <c r="C24079" s="33"/>
      <c r="D24079" s="33" t="s">
        <v>8236</v>
      </c>
      <c r="E24079" t="str">
        <f t="shared" si="380"/>
        <v>No Data</v>
      </c>
    </row>
    <row r="24080" spans="1:5" x14ac:dyDescent="0.3">
      <c r="A24080" s="33" t="s">
        <v>0</v>
      </c>
      <c r="B24080" s="33" t="s">
        <v>53</v>
      </c>
      <c r="C24080" s="33"/>
      <c r="D24080" s="33" t="s">
        <v>2594</v>
      </c>
      <c r="E24080" t="str">
        <f t="shared" si="380"/>
        <v>No Data</v>
      </c>
    </row>
    <row r="24081" spans="1:5" x14ac:dyDescent="0.3">
      <c r="A24081" s="33" t="s">
        <v>2</v>
      </c>
      <c r="B24081" s="33" t="s">
        <v>53</v>
      </c>
      <c r="C24081" s="33">
        <v>70000</v>
      </c>
      <c r="D24081" s="33" t="s">
        <v>4663</v>
      </c>
      <c r="E24081" t="str">
        <f t="shared" si="380"/>
        <v>&lt;$75K</v>
      </c>
    </row>
    <row r="24082" spans="1:5" x14ac:dyDescent="0.3">
      <c r="A24082" s="33" t="s">
        <v>4</v>
      </c>
      <c r="B24082" s="33" t="s">
        <v>53</v>
      </c>
      <c r="C24082" s="33"/>
      <c r="D24082" s="33" t="s">
        <v>6468</v>
      </c>
      <c r="E24082" t="str">
        <f t="shared" si="380"/>
        <v>No Data</v>
      </c>
    </row>
    <row r="24083" spans="1:5" x14ac:dyDescent="0.3">
      <c r="A24083" s="33" t="s">
        <v>1</v>
      </c>
      <c r="B24083" s="33" t="s">
        <v>100</v>
      </c>
      <c r="C24083" s="33">
        <v>46500</v>
      </c>
      <c r="D24083" s="33" t="s">
        <v>8237</v>
      </c>
      <c r="E24083" t="str">
        <f t="shared" si="380"/>
        <v>&lt;$75K</v>
      </c>
    </row>
    <row r="24084" spans="1:5" x14ac:dyDescent="0.3">
      <c r="A24084" s="33" t="s">
        <v>128</v>
      </c>
      <c r="B24084" s="33" t="s">
        <v>54</v>
      </c>
      <c r="C24084" s="33">
        <v>175000</v>
      </c>
      <c r="D24084" s="33" t="s">
        <v>265</v>
      </c>
      <c r="E24084" t="str">
        <f t="shared" si="380"/>
        <v>$125K-$200K</v>
      </c>
    </row>
    <row r="24085" spans="1:5" x14ac:dyDescent="0.3">
      <c r="A24085" s="33" t="s">
        <v>0</v>
      </c>
      <c r="B24085" s="33" t="s">
        <v>85</v>
      </c>
      <c r="C24085" s="33">
        <v>92915.5</v>
      </c>
      <c r="D24085" s="33" t="s">
        <v>335</v>
      </c>
      <c r="E24085" t="str">
        <f t="shared" si="380"/>
        <v>$75K-$100K</v>
      </c>
    </row>
    <row r="24086" spans="1:5" x14ac:dyDescent="0.3">
      <c r="A24086" s="33" t="s">
        <v>4</v>
      </c>
      <c r="B24086" s="33" t="s">
        <v>54</v>
      </c>
      <c r="C24086" s="33"/>
      <c r="D24086" s="33" t="s">
        <v>7087</v>
      </c>
      <c r="E24086" t="str">
        <f t="shared" si="380"/>
        <v>No Data</v>
      </c>
    </row>
    <row r="24087" spans="1:5" x14ac:dyDescent="0.3">
      <c r="A24087" s="33" t="s">
        <v>2</v>
      </c>
      <c r="B24087" s="33" t="s">
        <v>53</v>
      </c>
      <c r="C24087" s="33">
        <v>37500</v>
      </c>
      <c r="D24087" s="33" t="s">
        <v>287</v>
      </c>
      <c r="E24087" t="str">
        <f t="shared" si="380"/>
        <v>&lt;$75K</v>
      </c>
    </row>
    <row r="24088" spans="1:5" x14ac:dyDescent="0.3">
      <c r="A24088" s="33" t="s">
        <v>0</v>
      </c>
      <c r="B24088" s="33" t="s">
        <v>53</v>
      </c>
      <c r="C24088" s="33">
        <v>115000</v>
      </c>
      <c r="D24088" s="33" t="s">
        <v>8238</v>
      </c>
      <c r="E24088" t="str">
        <f t="shared" si="380"/>
        <v>$100K-$125K</v>
      </c>
    </row>
    <row r="24089" spans="1:5" x14ac:dyDescent="0.3">
      <c r="A24089" s="33" t="s">
        <v>2</v>
      </c>
      <c r="B24089" s="33" t="s">
        <v>53</v>
      </c>
      <c r="C24089" s="33"/>
      <c r="D24089" s="33" t="s">
        <v>559</v>
      </c>
      <c r="E24089" t="str">
        <f t="shared" si="380"/>
        <v>No Data</v>
      </c>
    </row>
    <row r="24090" spans="1:5" x14ac:dyDescent="0.3">
      <c r="A24090" s="33" t="s">
        <v>126</v>
      </c>
      <c r="B24090" s="33" t="s">
        <v>99</v>
      </c>
      <c r="C24090" s="33">
        <v>147500</v>
      </c>
      <c r="D24090" s="33" t="s">
        <v>329</v>
      </c>
      <c r="E24090" t="str">
        <f t="shared" si="380"/>
        <v>$125K-$200K</v>
      </c>
    </row>
    <row r="24091" spans="1:5" x14ac:dyDescent="0.3">
      <c r="A24091" s="33" t="s">
        <v>0</v>
      </c>
      <c r="B24091" s="33" t="s">
        <v>53</v>
      </c>
      <c r="C24091" s="33">
        <v>180000</v>
      </c>
      <c r="D24091" s="33" t="s">
        <v>2850</v>
      </c>
      <c r="E24091" t="str">
        <f t="shared" si="380"/>
        <v>$125K-$200K</v>
      </c>
    </row>
    <row r="24092" spans="1:5" x14ac:dyDescent="0.3">
      <c r="A24092" s="33" t="s">
        <v>2</v>
      </c>
      <c r="B24092" s="33" t="s">
        <v>53</v>
      </c>
      <c r="C24092" s="33">
        <v>81311.5</v>
      </c>
      <c r="D24092" s="33" t="s">
        <v>232</v>
      </c>
      <c r="E24092" t="str">
        <f t="shared" si="380"/>
        <v>$75K-$100K</v>
      </c>
    </row>
    <row r="24093" spans="1:5" x14ac:dyDescent="0.3">
      <c r="A24093" s="33" t="s">
        <v>2</v>
      </c>
      <c r="B24093" s="33" t="s">
        <v>53</v>
      </c>
      <c r="C24093" s="33">
        <v>164746</v>
      </c>
      <c r="D24093" s="33" t="s">
        <v>3129</v>
      </c>
      <c r="E24093" t="str">
        <f t="shared" si="380"/>
        <v>$125K-$200K</v>
      </c>
    </row>
    <row r="24094" spans="1:5" x14ac:dyDescent="0.3">
      <c r="A24094" s="33" t="s">
        <v>128</v>
      </c>
      <c r="B24094" s="33" t="s">
        <v>53</v>
      </c>
      <c r="C24094" s="33">
        <v>145500</v>
      </c>
      <c r="D24094" s="33" t="s">
        <v>1051</v>
      </c>
      <c r="E24094" t="str">
        <f t="shared" si="380"/>
        <v>$125K-$200K</v>
      </c>
    </row>
    <row r="24095" spans="1:5" x14ac:dyDescent="0.3">
      <c r="A24095" s="33" t="s">
        <v>128</v>
      </c>
      <c r="B24095" s="33" t="s">
        <v>53</v>
      </c>
      <c r="C24095" s="33">
        <v>174375</v>
      </c>
      <c r="D24095" s="33" t="s">
        <v>4616</v>
      </c>
      <c r="E24095" t="str">
        <f t="shared" si="380"/>
        <v>$125K-$200K</v>
      </c>
    </row>
    <row r="24096" spans="1:5" x14ac:dyDescent="0.3">
      <c r="A24096" s="33" t="s">
        <v>1</v>
      </c>
      <c r="B24096" s="33" t="s">
        <v>99</v>
      </c>
      <c r="C24096" s="33">
        <v>140000</v>
      </c>
      <c r="D24096" s="33" t="s">
        <v>8239</v>
      </c>
      <c r="E24096" t="str">
        <f t="shared" si="380"/>
        <v>$125K-$200K</v>
      </c>
    </row>
    <row r="24097" spans="1:5" x14ac:dyDescent="0.3">
      <c r="A24097" s="33" t="s">
        <v>66</v>
      </c>
      <c r="B24097" s="33" t="s">
        <v>53</v>
      </c>
      <c r="C24097" s="33">
        <v>90000</v>
      </c>
      <c r="D24097" s="33" t="s">
        <v>8240</v>
      </c>
      <c r="E24097" t="str">
        <f t="shared" si="380"/>
        <v>$75K-$100K</v>
      </c>
    </row>
    <row r="24098" spans="1:5" x14ac:dyDescent="0.3">
      <c r="A24098" s="33" t="s">
        <v>129</v>
      </c>
      <c r="B24098" s="33" t="s">
        <v>53</v>
      </c>
      <c r="C24098" s="33">
        <v>171000</v>
      </c>
      <c r="D24098" s="33" t="s">
        <v>431</v>
      </c>
      <c r="E24098" t="str">
        <f t="shared" si="380"/>
        <v>$125K-$200K</v>
      </c>
    </row>
    <row r="24099" spans="1:5" x14ac:dyDescent="0.3">
      <c r="A24099" s="33" t="s">
        <v>125</v>
      </c>
      <c r="B24099" s="33" t="s">
        <v>104</v>
      </c>
      <c r="C24099" s="33">
        <v>111175</v>
      </c>
      <c r="D24099" s="33" t="s">
        <v>267</v>
      </c>
      <c r="E24099" t="str">
        <f t="shared" si="380"/>
        <v>$100K-$125K</v>
      </c>
    </row>
    <row r="24100" spans="1:5" x14ac:dyDescent="0.3">
      <c r="A24100" s="33" t="s">
        <v>0</v>
      </c>
      <c r="B24100" s="33" t="s">
        <v>53</v>
      </c>
      <c r="C24100" s="33">
        <v>135519</v>
      </c>
      <c r="D24100" s="33" t="s">
        <v>1569</v>
      </c>
      <c r="E24100" t="str">
        <f t="shared" si="380"/>
        <v>$125K-$200K</v>
      </c>
    </row>
    <row r="24101" spans="1:5" x14ac:dyDescent="0.3">
      <c r="A24101" s="33" t="s">
        <v>2</v>
      </c>
      <c r="B24101" s="33" t="s">
        <v>53</v>
      </c>
      <c r="C24101" s="33">
        <v>62000</v>
      </c>
      <c r="D24101" s="33" t="s">
        <v>520</v>
      </c>
      <c r="E24101" t="str">
        <f t="shared" si="380"/>
        <v>&lt;$75K</v>
      </c>
    </row>
    <row r="24102" spans="1:5" x14ac:dyDescent="0.3">
      <c r="A24102" s="33" t="s">
        <v>2</v>
      </c>
      <c r="B24102" s="33" t="s">
        <v>53</v>
      </c>
      <c r="C24102" s="33"/>
      <c r="D24102" s="33" t="s">
        <v>411</v>
      </c>
      <c r="E24102" t="str">
        <f t="shared" si="380"/>
        <v>No Data</v>
      </c>
    </row>
    <row r="24103" spans="1:5" x14ac:dyDescent="0.3">
      <c r="A24103" s="33" t="s">
        <v>2</v>
      </c>
      <c r="B24103" s="33" t="s">
        <v>53</v>
      </c>
      <c r="C24103" s="33"/>
      <c r="D24103" s="33" t="s">
        <v>5222</v>
      </c>
      <c r="E24103" t="str">
        <f t="shared" si="380"/>
        <v>No Data</v>
      </c>
    </row>
    <row r="24104" spans="1:5" x14ac:dyDescent="0.3">
      <c r="A24104" s="33" t="s">
        <v>4</v>
      </c>
      <c r="B24104" s="33" t="s">
        <v>53</v>
      </c>
      <c r="C24104" s="33">
        <v>95550</v>
      </c>
      <c r="D24104" s="33" t="s">
        <v>8241</v>
      </c>
      <c r="E24104" t="str">
        <f t="shared" si="380"/>
        <v>$75K-$100K</v>
      </c>
    </row>
    <row r="24105" spans="1:5" x14ac:dyDescent="0.3">
      <c r="A24105" s="33" t="s">
        <v>2</v>
      </c>
      <c r="B24105" s="33" t="s">
        <v>93</v>
      </c>
      <c r="C24105" s="33">
        <v>79200</v>
      </c>
      <c r="D24105" s="33" t="s">
        <v>1172</v>
      </c>
      <c r="E24105" t="str">
        <f t="shared" si="380"/>
        <v>$75K-$100K</v>
      </c>
    </row>
    <row r="24106" spans="1:5" x14ac:dyDescent="0.3">
      <c r="A24106" s="33" t="s">
        <v>0</v>
      </c>
      <c r="B24106" s="33" t="s">
        <v>53</v>
      </c>
      <c r="C24106" s="33"/>
      <c r="D24106" s="33" t="s">
        <v>258</v>
      </c>
      <c r="E24106" t="str">
        <f t="shared" si="380"/>
        <v>No Data</v>
      </c>
    </row>
    <row r="24107" spans="1:5" x14ac:dyDescent="0.3">
      <c r="A24107" s="33" t="s">
        <v>2</v>
      </c>
      <c r="B24107" s="33" t="s">
        <v>53</v>
      </c>
      <c r="C24107" s="33">
        <v>107500</v>
      </c>
      <c r="D24107" s="33" t="s">
        <v>8242</v>
      </c>
      <c r="E24107" t="str">
        <f t="shared" si="380"/>
        <v>$100K-$125K</v>
      </c>
    </row>
    <row r="24108" spans="1:5" x14ac:dyDescent="0.3">
      <c r="A24108" s="33" t="s">
        <v>2</v>
      </c>
      <c r="B24108" s="33" t="s">
        <v>53</v>
      </c>
      <c r="C24108" s="33">
        <v>90000</v>
      </c>
      <c r="D24108" s="33" t="s">
        <v>8243</v>
      </c>
      <c r="E24108" t="str">
        <f t="shared" si="380"/>
        <v>$75K-$100K</v>
      </c>
    </row>
    <row r="24109" spans="1:5" x14ac:dyDescent="0.3">
      <c r="A24109" s="33" t="s">
        <v>2</v>
      </c>
      <c r="B24109" s="33" t="s">
        <v>75</v>
      </c>
      <c r="C24109" s="33">
        <v>89100</v>
      </c>
      <c r="D24109" s="33" t="s">
        <v>3411</v>
      </c>
      <c r="E24109" t="str">
        <f t="shared" si="380"/>
        <v>$75K-$100K</v>
      </c>
    </row>
    <row r="24110" spans="1:5" x14ac:dyDescent="0.3">
      <c r="A24110" s="33" t="s">
        <v>2</v>
      </c>
      <c r="B24110" s="33" t="s">
        <v>53</v>
      </c>
      <c r="C24110" s="33"/>
      <c r="D24110" s="33" t="s">
        <v>2747</v>
      </c>
      <c r="E24110" t="str">
        <f t="shared" si="380"/>
        <v>No Data</v>
      </c>
    </row>
    <row r="24111" spans="1:5" x14ac:dyDescent="0.3">
      <c r="A24111" s="33" t="s">
        <v>0</v>
      </c>
      <c r="B24111" s="33" t="s">
        <v>53</v>
      </c>
      <c r="C24111" s="33">
        <v>170000</v>
      </c>
      <c r="D24111" s="33" t="s">
        <v>2637</v>
      </c>
      <c r="E24111" t="str">
        <f t="shared" si="380"/>
        <v>$125K-$200K</v>
      </c>
    </row>
    <row r="24112" spans="1:5" x14ac:dyDescent="0.3">
      <c r="A24112" s="33" t="s">
        <v>2</v>
      </c>
      <c r="B24112" s="33" t="s">
        <v>53</v>
      </c>
      <c r="C24112" s="33">
        <v>100000</v>
      </c>
      <c r="D24112" s="33" t="s">
        <v>6963</v>
      </c>
      <c r="E24112" t="str">
        <f t="shared" si="380"/>
        <v>$75K-$100K</v>
      </c>
    </row>
    <row r="24113" spans="1:5" x14ac:dyDescent="0.3">
      <c r="A24113" s="33" t="s">
        <v>0</v>
      </c>
      <c r="B24113" s="33" t="s">
        <v>53</v>
      </c>
      <c r="C24113" s="33">
        <v>90000</v>
      </c>
      <c r="D24113" s="33" t="s">
        <v>2014</v>
      </c>
      <c r="E24113" t="str">
        <f t="shared" si="380"/>
        <v>$75K-$100K</v>
      </c>
    </row>
    <row r="24114" spans="1:5" x14ac:dyDescent="0.3">
      <c r="A24114" s="33" t="s">
        <v>1</v>
      </c>
      <c r="B24114" s="33" t="s">
        <v>81</v>
      </c>
      <c r="C24114" s="33">
        <v>145000</v>
      </c>
      <c r="D24114" s="33" t="s">
        <v>5766</v>
      </c>
      <c r="E24114" t="str">
        <f t="shared" si="380"/>
        <v>$125K-$200K</v>
      </c>
    </row>
    <row r="24115" spans="1:5" x14ac:dyDescent="0.3">
      <c r="A24115" s="33" t="s">
        <v>0</v>
      </c>
      <c r="B24115" s="33" t="s">
        <v>54</v>
      </c>
      <c r="C24115" s="33">
        <v>99250</v>
      </c>
      <c r="D24115" s="33" t="s">
        <v>5491</v>
      </c>
      <c r="E24115" t="str">
        <f t="shared" si="380"/>
        <v>$75K-$100K</v>
      </c>
    </row>
    <row r="24116" spans="1:5" x14ac:dyDescent="0.3">
      <c r="A24116" s="33" t="s">
        <v>128</v>
      </c>
      <c r="B24116" s="33" t="s">
        <v>53</v>
      </c>
      <c r="C24116" s="33">
        <v>175000</v>
      </c>
      <c r="D24116" s="33" t="s">
        <v>4249</v>
      </c>
      <c r="E24116" t="str">
        <f t="shared" si="380"/>
        <v>$125K-$200K</v>
      </c>
    </row>
    <row r="24117" spans="1:5" x14ac:dyDescent="0.3">
      <c r="A24117" s="33" t="s">
        <v>126</v>
      </c>
      <c r="B24117" s="33" t="s">
        <v>64</v>
      </c>
      <c r="C24117" s="33">
        <v>147500</v>
      </c>
      <c r="D24117" s="33" t="s">
        <v>3010</v>
      </c>
      <c r="E24117" t="str">
        <f t="shared" si="380"/>
        <v>$125K-$200K</v>
      </c>
    </row>
    <row r="24118" spans="1:5" x14ac:dyDescent="0.3">
      <c r="A24118" s="33" t="s">
        <v>0</v>
      </c>
      <c r="B24118" s="33" t="s">
        <v>54</v>
      </c>
      <c r="C24118" s="33"/>
      <c r="D24118" s="33" t="s">
        <v>1398</v>
      </c>
      <c r="E24118" t="str">
        <f t="shared" si="380"/>
        <v>No Data</v>
      </c>
    </row>
    <row r="24119" spans="1:5" x14ac:dyDescent="0.3">
      <c r="A24119" s="33" t="s">
        <v>0</v>
      </c>
      <c r="B24119" s="33" t="s">
        <v>53</v>
      </c>
      <c r="C24119" s="33">
        <v>135000</v>
      </c>
      <c r="D24119" s="33" t="s">
        <v>520</v>
      </c>
      <c r="E24119" t="str">
        <f t="shared" si="380"/>
        <v>$125K-$200K</v>
      </c>
    </row>
    <row r="24120" spans="1:5" x14ac:dyDescent="0.3">
      <c r="A24120" s="33" t="s">
        <v>2</v>
      </c>
      <c r="B24120" s="33" t="s">
        <v>53</v>
      </c>
      <c r="C24120" s="33">
        <v>73250</v>
      </c>
      <c r="D24120" s="33" t="s">
        <v>8244</v>
      </c>
      <c r="E24120" t="str">
        <f t="shared" si="380"/>
        <v>&lt;$75K</v>
      </c>
    </row>
    <row r="24121" spans="1:5" x14ac:dyDescent="0.3">
      <c r="A24121" s="33" t="s">
        <v>126</v>
      </c>
      <c r="B24121" s="33" t="s">
        <v>76</v>
      </c>
      <c r="C24121" s="33">
        <v>147500</v>
      </c>
      <c r="D24121" s="33" t="s">
        <v>3541</v>
      </c>
      <c r="E24121" t="str">
        <f t="shared" si="380"/>
        <v>$125K-$200K</v>
      </c>
    </row>
    <row r="24122" spans="1:5" x14ac:dyDescent="0.3">
      <c r="A24122" s="33" t="s">
        <v>2</v>
      </c>
      <c r="B24122" s="33" t="s">
        <v>53</v>
      </c>
      <c r="C24122" s="33">
        <v>103000</v>
      </c>
      <c r="D24122" s="33" t="s">
        <v>8245</v>
      </c>
      <c r="E24122" t="str">
        <f t="shared" si="380"/>
        <v>$100K-$125K</v>
      </c>
    </row>
    <row r="24123" spans="1:5" x14ac:dyDescent="0.3">
      <c r="A24123" s="33" t="s">
        <v>125</v>
      </c>
      <c r="B24123" s="33" t="s">
        <v>53</v>
      </c>
      <c r="C24123" s="33">
        <v>125000</v>
      </c>
      <c r="D24123" s="33" t="s">
        <v>238</v>
      </c>
      <c r="E24123" t="str">
        <f t="shared" si="380"/>
        <v>$100K-$125K</v>
      </c>
    </row>
    <row r="24124" spans="1:5" x14ac:dyDescent="0.3">
      <c r="A24124" s="33" t="s">
        <v>2</v>
      </c>
      <c r="B24124" s="33" t="s">
        <v>64</v>
      </c>
      <c r="C24124" s="33">
        <v>98500</v>
      </c>
      <c r="D24124" s="33" t="s">
        <v>8246</v>
      </c>
      <c r="E24124" t="str">
        <f t="shared" si="380"/>
        <v>$75K-$100K</v>
      </c>
    </row>
    <row r="24125" spans="1:5" x14ac:dyDescent="0.3">
      <c r="A24125" s="33" t="s">
        <v>0</v>
      </c>
      <c r="B24125" s="33" t="s">
        <v>54</v>
      </c>
      <c r="C24125" s="33">
        <v>137500</v>
      </c>
      <c r="D24125" s="33" t="s">
        <v>8247</v>
      </c>
      <c r="E24125" t="str">
        <f t="shared" si="380"/>
        <v>$125K-$200K</v>
      </c>
    </row>
    <row r="24126" spans="1:5" x14ac:dyDescent="0.3">
      <c r="A24126" s="33" t="s">
        <v>4</v>
      </c>
      <c r="B24126" s="33" t="s">
        <v>53</v>
      </c>
      <c r="C24126" s="33"/>
      <c r="D24126" s="33" t="s">
        <v>1460</v>
      </c>
      <c r="E24126" t="str">
        <f t="shared" si="380"/>
        <v>No Data</v>
      </c>
    </row>
    <row r="24127" spans="1:5" x14ac:dyDescent="0.3">
      <c r="A24127" s="33" t="s">
        <v>125</v>
      </c>
      <c r="B24127" s="33" t="s">
        <v>53</v>
      </c>
      <c r="C24127" s="33">
        <v>82058</v>
      </c>
      <c r="D24127" s="33" t="s">
        <v>4449</v>
      </c>
      <c r="E24127" t="str">
        <f t="shared" si="380"/>
        <v>$75K-$100K</v>
      </c>
    </row>
    <row r="24128" spans="1:5" x14ac:dyDescent="0.3">
      <c r="A24128" s="33" t="s">
        <v>0</v>
      </c>
      <c r="B24128" s="33" t="s">
        <v>53</v>
      </c>
      <c r="C24128" s="33"/>
      <c r="D24128" s="33" t="s">
        <v>8248</v>
      </c>
      <c r="E24128" t="str">
        <f t="shared" si="380"/>
        <v>No Data</v>
      </c>
    </row>
    <row r="24129" spans="1:5" x14ac:dyDescent="0.3">
      <c r="A24129" s="33" t="s">
        <v>2</v>
      </c>
      <c r="B24129" s="33" t="s">
        <v>53</v>
      </c>
      <c r="C24129" s="33">
        <v>159133</v>
      </c>
      <c r="D24129" s="33" t="s">
        <v>859</v>
      </c>
      <c r="E24129" t="str">
        <f t="shared" si="380"/>
        <v>$125K-$200K</v>
      </c>
    </row>
    <row r="24130" spans="1:5" x14ac:dyDescent="0.3">
      <c r="A24130" s="33" t="s">
        <v>2</v>
      </c>
      <c r="B24130" s="33" t="s">
        <v>53</v>
      </c>
      <c r="C24130" s="33">
        <v>95700</v>
      </c>
      <c r="D24130" s="33" t="s">
        <v>299</v>
      </c>
      <c r="E24130" t="str">
        <f t="shared" si="380"/>
        <v>$75K-$100K</v>
      </c>
    </row>
    <row r="24131" spans="1:5" x14ac:dyDescent="0.3">
      <c r="A24131" s="33" t="s">
        <v>0</v>
      </c>
      <c r="B24131" s="33" t="s">
        <v>53</v>
      </c>
      <c r="C24131" s="33"/>
      <c r="D24131" s="33" t="s">
        <v>6431</v>
      </c>
      <c r="E24131" t="str">
        <f t="shared" ref="E24131:E24194" si="381">_xlfn.XLOOKUP(C24131,$H$16:$H$21,$G$16:$G$21,,1)</f>
        <v>No Data</v>
      </c>
    </row>
    <row r="24132" spans="1:5" x14ac:dyDescent="0.3">
      <c r="A24132" s="33" t="s">
        <v>0</v>
      </c>
      <c r="B24132" s="33" t="s">
        <v>53</v>
      </c>
      <c r="C24132" s="33">
        <v>116604</v>
      </c>
      <c r="D24132" s="33" t="s">
        <v>5678</v>
      </c>
      <c r="E24132" t="str">
        <f t="shared" si="381"/>
        <v>$100K-$125K</v>
      </c>
    </row>
    <row r="24133" spans="1:5" x14ac:dyDescent="0.3">
      <c r="A24133" s="33" t="s">
        <v>128</v>
      </c>
      <c r="B24133" s="33" t="s">
        <v>53</v>
      </c>
      <c r="C24133" s="33"/>
      <c r="D24133" s="33" t="s">
        <v>3916</v>
      </c>
      <c r="E24133" t="str">
        <f t="shared" si="381"/>
        <v>No Data</v>
      </c>
    </row>
    <row r="24134" spans="1:5" x14ac:dyDescent="0.3">
      <c r="A24134" s="33" t="s">
        <v>129</v>
      </c>
      <c r="B24134" s="33" t="s">
        <v>70</v>
      </c>
      <c r="C24134" s="33">
        <v>89100</v>
      </c>
      <c r="D24134" s="33" t="s">
        <v>1706</v>
      </c>
      <c r="E24134" t="str">
        <f t="shared" si="381"/>
        <v>$75K-$100K</v>
      </c>
    </row>
    <row r="24135" spans="1:5" x14ac:dyDescent="0.3">
      <c r="A24135" s="33" t="s">
        <v>0</v>
      </c>
      <c r="B24135" s="33" t="s">
        <v>53</v>
      </c>
      <c r="C24135" s="33">
        <v>108000</v>
      </c>
      <c r="D24135" s="33" t="s">
        <v>1902</v>
      </c>
      <c r="E24135" t="str">
        <f t="shared" si="381"/>
        <v>$100K-$125K</v>
      </c>
    </row>
    <row r="24136" spans="1:5" x14ac:dyDescent="0.3">
      <c r="A24136" s="33" t="s">
        <v>2</v>
      </c>
      <c r="B24136" s="33" t="s">
        <v>53</v>
      </c>
      <c r="C24136" s="33">
        <v>90000</v>
      </c>
      <c r="D24136" s="33" t="s">
        <v>238</v>
      </c>
      <c r="E24136" t="str">
        <f t="shared" si="381"/>
        <v>$75K-$100K</v>
      </c>
    </row>
    <row r="24137" spans="1:5" x14ac:dyDescent="0.3">
      <c r="A24137" s="33" t="s">
        <v>128</v>
      </c>
      <c r="B24137" s="33" t="s">
        <v>75</v>
      </c>
      <c r="C24137" s="33">
        <v>89100</v>
      </c>
      <c r="D24137" s="33" t="s">
        <v>924</v>
      </c>
      <c r="E24137" t="str">
        <f t="shared" si="381"/>
        <v>$75K-$100K</v>
      </c>
    </row>
    <row r="24138" spans="1:5" x14ac:dyDescent="0.3">
      <c r="A24138" s="33" t="s">
        <v>4</v>
      </c>
      <c r="B24138" s="33" t="s">
        <v>53</v>
      </c>
      <c r="C24138" s="33">
        <v>205000</v>
      </c>
      <c r="D24138" s="33" t="s">
        <v>852</v>
      </c>
      <c r="E24138" t="str">
        <f t="shared" si="381"/>
        <v>&gt;$200K</v>
      </c>
    </row>
    <row r="24139" spans="1:5" x14ac:dyDescent="0.3">
      <c r="A24139" s="33" t="s">
        <v>0</v>
      </c>
      <c r="B24139" s="33" t="s">
        <v>53</v>
      </c>
      <c r="C24139" s="33">
        <v>80000</v>
      </c>
      <c r="D24139" s="33" t="s">
        <v>8249</v>
      </c>
      <c r="E24139" t="str">
        <f t="shared" si="381"/>
        <v>$75K-$100K</v>
      </c>
    </row>
    <row r="24140" spans="1:5" x14ac:dyDescent="0.3">
      <c r="A24140" s="33" t="s">
        <v>52</v>
      </c>
      <c r="B24140" s="33" t="s">
        <v>81</v>
      </c>
      <c r="C24140" s="33">
        <v>100000</v>
      </c>
      <c r="D24140" s="33" t="s">
        <v>8250</v>
      </c>
      <c r="E24140" t="str">
        <f t="shared" si="381"/>
        <v>$75K-$100K</v>
      </c>
    </row>
    <row r="24141" spans="1:5" x14ac:dyDescent="0.3">
      <c r="A24141" s="33" t="s">
        <v>0</v>
      </c>
      <c r="B24141" s="33" t="s">
        <v>53</v>
      </c>
      <c r="C24141" s="33"/>
      <c r="D24141" s="33" t="s">
        <v>8251</v>
      </c>
      <c r="E24141" t="str">
        <f t="shared" si="381"/>
        <v>No Data</v>
      </c>
    </row>
    <row r="24142" spans="1:5" x14ac:dyDescent="0.3">
      <c r="A24142" s="33" t="s">
        <v>2</v>
      </c>
      <c r="B24142" s="33" t="s">
        <v>80</v>
      </c>
      <c r="C24142" s="33">
        <v>79200</v>
      </c>
      <c r="D24142" s="33" t="s">
        <v>1362</v>
      </c>
      <c r="E24142" t="str">
        <f t="shared" si="381"/>
        <v>$75K-$100K</v>
      </c>
    </row>
    <row r="24143" spans="1:5" x14ac:dyDescent="0.3">
      <c r="A24143" s="33" t="s">
        <v>2</v>
      </c>
      <c r="B24143" s="33" t="s">
        <v>53</v>
      </c>
      <c r="C24143" s="33"/>
      <c r="D24143" s="33" t="s">
        <v>5893</v>
      </c>
      <c r="E24143" t="str">
        <f t="shared" si="381"/>
        <v>No Data</v>
      </c>
    </row>
    <row r="24144" spans="1:5" x14ac:dyDescent="0.3">
      <c r="A24144" s="33" t="s">
        <v>2</v>
      </c>
      <c r="B24144" s="33" t="s">
        <v>53</v>
      </c>
      <c r="C24144" s="33"/>
      <c r="D24144" s="33" t="s">
        <v>8252</v>
      </c>
      <c r="E24144" t="str">
        <f t="shared" si="381"/>
        <v>No Data</v>
      </c>
    </row>
    <row r="24145" spans="1:5" x14ac:dyDescent="0.3">
      <c r="A24145" s="33" t="s">
        <v>128</v>
      </c>
      <c r="B24145" s="33" t="s">
        <v>53</v>
      </c>
      <c r="C24145" s="33">
        <v>250000</v>
      </c>
      <c r="D24145" s="33" t="s">
        <v>1538</v>
      </c>
      <c r="E24145" t="str">
        <f t="shared" si="381"/>
        <v>&gt;$200K</v>
      </c>
    </row>
    <row r="24146" spans="1:5" x14ac:dyDescent="0.3">
      <c r="A24146" s="33" t="s">
        <v>2</v>
      </c>
      <c r="B24146" s="33" t="s">
        <v>53</v>
      </c>
      <c r="C24146" s="33"/>
      <c r="D24146" s="33" t="s">
        <v>2961</v>
      </c>
      <c r="E24146" t="str">
        <f t="shared" si="381"/>
        <v>No Data</v>
      </c>
    </row>
    <row r="24147" spans="1:5" x14ac:dyDescent="0.3">
      <c r="A24147" s="33" t="s">
        <v>0</v>
      </c>
      <c r="B24147" s="33" t="s">
        <v>53</v>
      </c>
      <c r="C24147" s="33">
        <v>224500</v>
      </c>
      <c r="D24147" s="33" t="s">
        <v>217</v>
      </c>
      <c r="E24147" t="str">
        <f t="shared" si="381"/>
        <v>&gt;$200K</v>
      </c>
    </row>
    <row r="24148" spans="1:5" x14ac:dyDescent="0.3">
      <c r="A24148" s="33" t="s">
        <v>2</v>
      </c>
      <c r="B24148" s="33" t="s">
        <v>53</v>
      </c>
      <c r="C24148" s="33"/>
      <c r="D24148" s="33" t="s">
        <v>1002</v>
      </c>
      <c r="E24148" t="str">
        <f t="shared" si="381"/>
        <v>No Data</v>
      </c>
    </row>
    <row r="24149" spans="1:5" x14ac:dyDescent="0.3">
      <c r="A24149" s="33" t="s">
        <v>2</v>
      </c>
      <c r="B24149" s="33" t="s">
        <v>53</v>
      </c>
      <c r="C24149" s="33">
        <v>132500</v>
      </c>
      <c r="D24149" s="33" t="s">
        <v>449</v>
      </c>
      <c r="E24149" t="str">
        <f t="shared" si="381"/>
        <v>$125K-$200K</v>
      </c>
    </row>
    <row r="24150" spans="1:5" x14ac:dyDescent="0.3">
      <c r="A24150" s="33" t="s">
        <v>0</v>
      </c>
      <c r="B24150" s="33" t="s">
        <v>54</v>
      </c>
      <c r="C24150" s="33">
        <v>90000</v>
      </c>
      <c r="D24150" s="33" t="s">
        <v>8253</v>
      </c>
      <c r="E24150" t="str">
        <f t="shared" si="381"/>
        <v>$75K-$100K</v>
      </c>
    </row>
    <row r="24151" spans="1:5" x14ac:dyDescent="0.3">
      <c r="A24151" s="33" t="s">
        <v>2</v>
      </c>
      <c r="B24151" s="33" t="s">
        <v>53</v>
      </c>
      <c r="C24151" s="33">
        <v>74050</v>
      </c>
      <c r="D24151" s="33" t="s">
        <v>3851</v>
      </c>
      <c r="E24151" t="str">
        <f t="shared" si="381"/>
        <v>&lt;$75K</v>
      </c>
    </row>
    <row r="24152" spans="1:5" x14ac:dyDescent="0.3">
      <c r="A24152" s="33" t="s">
        <v>0</v>
      </c>
      <c r="B24152" s="33" t="s">
        <v>54</v>
      </c>
      <c r="C24152" s="33">
        <v>110000</v>
      </c>
      <c r="D24152" s="33" t="s">
        <v>4396</v>
      </c>
      <c r="E24152" t="str">
        <f t="shared" si="381"/>
        <v>$100K-$125K</v>
      </c>
    </row>
    <row r="24153" spans="1:5" x14ac:dyDescent="0.3">
      <c r="A24153" s="33" t="s">
        <v>128</v>
      </c>
      <c r="B24153" s="33" t="s">
        <v>53</v>
      </c>
      <c r="C24153" s="33">
        <v>90000</v>
      </c>
      <c r="D24153" s="33" t="s">
        <v>1196</v>
      </c>
      <c r="E24153" t="str">
        <f t="shared" si="381"/>
        <v>$75K-$100K</v>
      </c>
    </row>
    <row r="24154" spans="1:5" x14ac:dyDescent="0.3">
      <c r="A24154" s="33" t="s">
        <v>4</v>
      </c>
      <c r="B24154" s="33" t="s">
        <v>54</v>
      </c>
      <c r="C24154" s="33"/>
      <c r="D24154" s="33" t="s">
        <v>258</v>
      </c>
      <c r="E24154" t="str">
        <f t="shared" si="381"/>
        <v>No Data</v>
      </c>
    </row>
    <row r="24155" spans="1:5" x14ac:dyDescent="0.3">
      <c r="A24155" s="33" t="s">
        <v>0</v>
      </c>
      <c r="B24155" s="33" t="s">
        <v>53</v>
      </c>
      <c r="C24155" s="33">
        <v>182000</v>
      </c>
      <c r="D24155" s="33" t="s">
        <v>570</v>
      </c>
      <c r="E24155" t="str">
        <f t="shared" si="381"/>
        <v>$125K-$200K</v>
      </c>
    </row>
    <row r="24156" spans="1:5" x14ac:dyDescent="0.3">
      <c r="A24156" s="33" t="s">
        <v>4</v>
      </c>
      <c r="B24156" s="33" t="s">
        <v>81</v>
      </c>
      <c r="C24156" s="33">
        <v>125000</v>
      </c>
      <c r="D24156" s="33" t="s">
        <v>1303</v>
      </c>
      <c r="E24156" t="str">
        <f t="shared" si="381"/>
        <v>$100K-$125K</v>
      </c>
    </row>
    <row r="24157" spans="1:5" x14ac:dyDescent="0.3">
      <c r="A24157" s="33" t="s">
        <v>2</v>
      </c>
      <c r="B24157" s="33" t="s">
        <v>53</v>
      </c>
      <c r="C24157" s="33"/>
      <c r="D24157" s="33" t="s">
        <v>8254</v>
      </c>
      <c r="E24157" t="str">
        <f t="shared" si="381"/>
        <v>No Data</v>
      </c>
    </row>
    <row r="24158" spans="1:5" x14ac:dyDescent="0.3">
      <c r="A24158" s="33" t="s">
        <v>2</v>
      </c>
      <c r="B24158" s="33" t="s">
        <v>53</v>
      </c>
      <c r="C24158" s="33">
        <v>88000</v>
      </c>
      <c r="D24158" s="33" t="s">
        <v>8255</v>
      </c>
      <c r="E24158" t="str">
        <f t="shared" si="381"/>
        <v>$75K-$100K</v>
      </c>
    </row>
    <row r="24159" spans="1:5" x14ac:dyDescent="0.3">
      <c r="A24159" s="33" t="s">
        <v>2</v>
      </c>
      <c r="B24159" s="33" t="s">
        <v>53</v>
      </c>
      <c r="C24159" s="33"/>
      <c r="D24159" s="33" t="s">
        <v>226</v>
      </c>
      <c r="E24159" t="str">
        <f t="shared" si="381"/>
        <v>No Data</v>
      </c>
    </row>
    <row r="24160" spans="1:5" x14ac:dyDescent="0.3">
      <c r="A24160" s="33" t="s">
        <v>2</v>
      </c>
      <c r="B24160" s="33" t="s">
        <v>53</v>
      </c>
      <c r="C24160" s="33">
        <v>87500</v>
      </c>
      <c r="D24160" s="33" t="s">
        <v>8256</v>
      </c>
      <c r="E24160" t="str">
        <f t="shared" si="381"/>
        <v>$75K-$100K</v>
      </c>
    </row>
    <row r="24161" spans="1:5" x14ac:dyDescent="0.3">
      <c r="A24161" s="33" t="s">
        <v>0</v>
      </c>
      <c r="B24161" s="33" t="s">
        <v>54</v>
      </c>
      <c r="C24161" s="33">
        <v>180000</v>
      </c>
      <c r="D24161" s="33" t="s">
        <v>301</v>
      </c>
      <c r="E24161" t="str">
        <f t="shared" si="381"/>
        <v>$125K-$200K</v>
      </c>
    </row>
    <row r="24162" spans="1:5" x14ac:dyDescent="0.3">
      <c r="A24162" s="33" t="s">
        <v>128</v>
      </c>
      <c r="B24162" s="33" t="s">
        <v>107</v>
      </c>
      <c r="C24162" s="33">
        <v>89100</v>
      </c>
      <c r="D24162" s="33" t="s">
        <v>834</v>
      </c>
      <c r="E24162" t="str">
        <f t="shared" si="381"/>
        <v>$75K-$100K</v>
      </c>
    </row>
    <row r="24163" spans="1:5" x14ac:dyDescent="0.3">
      <c r="A24163" s="33" t="s">
        <v>0</v>
      </c>
      <c r="B24163" s="33" t="s">
        <v>69</v>
      </c>
      <c r="C24163" s="33">
        <v>72900</v>
      </c>
      <c r="D24163" s="33" t="s">
        <v>7553</v>
      </c>
      <c r="E24163" t="str">
        <f t="shared" si="381"/>
        <v>&lt;$75K</v>
      </c>
    </row>
    <row r="24164" spans="1:5" x14ac:dyDescent="0.3">
      <c r="A24164" s="33" t="s">
        <v>2</v>
      </c>
      <c r="B24164" s="33" t="s">
        <v>53</v>
      </c>
      <c r="C24164" s="33">
        <v>185000</v>
      </c>
      <c r="D24164" s="33" t="s">
        <v>8257</v>
      </c>
      <c r="E24164" t="str">
        <f t="shared" si="381"/>
        <v>$125K-$200K</v>
      </c>
    </row>
    <row r="24165" spans="1:5" x14ac:dyDescent="0.3">
      <c r="A24165" s="33" t="s">
        <v>4</v>
      </c>
      <c r="B24165" s="33" t="s">
        <v>53</v>
      </c>
      <c r="C24165" s="33">
        <v>82076</v>
      </c>
      <c r="D24165" s="33" t="s">
        <v>8258</v>
      </c>
      <c r="E24165" t="str">
        <f t="shared" si="381"/>
        <v>$75K-$100K</v>
      </c>
    </row>
    <row r="24166" spans="1:5" x14ac:dyDescent="0.3">
      <c r="A24166" s="33" t="s">
        <v>2</v>
      </c>
      <c r="B24166" s="33" t="s">
        <v>53</v>
      </c>
      <c r="C24166" s="33"/>
      <c r="D24166" s="33" t="s">
        <v>1064</v>
      </c>
      <c r="E24166" t="str">
        <f t="shared" si="381"/>
        <v>No Data</v>
      </c>
    </row>
    <row r="24167" spans="1:5" x14ac:dyDescent="0.3">
      <c r="A24167" s="33" t="s">
        <v>2</v>
      </c>
      <c r="B24167" s="33" t="s">
        <v>53</v>
      </c>
      <c r="C24167" s="33"/>
      <c r="D24167" s="33" t="s">
        <v>268</v>
      </c>
      <c r="E24167" t="str">
        <f t="shared" si="381"/>
        <v>No Data</v>
      </c>
    </row>
    <row r="24168" spans="1:5" x14ac:dyDescent="0.3">
      <c r="A24168" s="33" t="s">
        <v>2</v>
      </c>
      <c r="B24168" s="33" t="s">
        <v>53</v>
      </c>
      <c r="C24168" s="33"/>
      <c r="D24168" s="33" t="s">
        <v>3217</v>
      </c>
      <c r="E24168" t="str">
        <f t="shared" si="381"/>
        <v>No Data</v>
      </c>
    </row>
    <row r="24169" spans="1:5" x14ac:dyDescent="0.3">
      <c r="A24169" s="33" t="s">
        <v>0</v>
      </c>
      <c r="B24169" s="33" t="s">
        <v>53</v>
      </c>
      <c r="C24169" s="33">
        <v>70000</v>
      </c>
      <c r="D24169" s="33" t="s">
        <v>248</v>
      </c>
      <c r="E24169" t="str">
        <f t="shared" si="381"/>
        <v>&lt;$75K</v>
      </c>
    </row>
    <row r="24170" spans="1:5" x14ac:dyDescent="0.3">
      <c r="A24170" s="33" t="s">
        <v>4</v>
      </c>
      <c r="B24170" s="33" t="s">
        <v>68</v>
      </c>
      <c r="C24170" s="33"/>
      <c r="D24170" s="33" t="s">
        <v>8259</v>
      </c>
      <c r="E24170" t="str">
        <f t="shared" si="381"/>
        <v>No Data</v>
      </c>
    </row>
    <row r="24171" spans="1:5" x14ac:dyDescent="0.3">
      <c r="A24171" s="33" t="s">
        <v>2</v>
      </c>
      <c r="B24171" s="33" t="s">
        <v>53</v>
      </c>
      <c r="C24171" s="33">
        <v>133400</v>
      </c>
      <c r="D24171" s="33" t="s">
        <v>302</v>
      </c>
      <c r="E24171" t="str">
        <f t="shared" si="381"/>
        <v>$125K-$200K</v>
      </c>
    </row>
    <row r="24172" spans="1:5" x14ac:dyDescent="0.3">
      <c r="A24172" s="33" t="s">
        <v>128</v>
      </c>
      <c r="B24172" s="33" t="s">
        <v>53</v>
      </c>
      <c r="C24172" s="33">
        <v>175000</v>
      </c>
      <c r="D24172" s="33" t="s">
        <v>1538</v>
      </c>
      <c r="E24172" t="str">
        <f t="shared" si="381"/>
        <v>$125K-$200K</v>
      </c>
    </row>
    <row r="24173" spans="1:5" x14ac:dyDescent="0.3">
      <c r="A24173" s="33" t="s">
        <v>2</v>
      </c>
      <c r="B24173" s="33" t="s">
        <v>74</v>
      </c>
      <c r="C24173" s="33">
        <v>57500</v>
      </c>
      <c r="D24173" s="33" t="s">
        <v>1018</v>
      </c>
      <c r="E24173" t="str">
        <f t="shared" si="381"/>
        <v>&lt;$75K</v>
      </c>
    </row>
    <row r="24174" spans="1:5" x14ac:dyDescent="0.3">
      <c r="A24174" s="33" t="s">
        <v>0</v>
      </c>
      <c r="B24174" s="33" t="s">
        <v>88</v>
      </c>
      <c r="C24174" s="33">
        <v>50400</v>
      </c>
      <c r="D24174" s="33" t="s">
        <v>2729</v>
      </c>
      <c r="E24174" t="str">
        <f t="shared" si="381"/>
        <v>&lt;$75K</v>
      </c>
    </row>
    <row r="24175" spans="1:5" x14ac:dyDescent="0.3">
      <c r="A24175" s="33" t="s">
        <v>2</v>
      </c>
      <c r="B24175" s="33" t="s">
        <v>53</v>
      </c>
      <c r="C24175" s="33"/>
      <c r="D24175" s="33" t="s">
        <v>8260</v>
      </c>
      <c r="E24175" t="str">
        <f t="shared" si="381"/>
        <v>No Data</v>
      </c>
    </row>
    <row r="24176" spans="1:5" x14ac:dyDescent="0.3">
      <c r="A24176" s="33" t="s">
        <v>126</v>
      </c>
      <c r="B24176" s="33" t="s">
        <v>53</v>
      </c>
      <c r="C24176" s="33">
        <v>145556.5</v>
      </c>
      <c r="D24176" s="33" t="s">
        <v>1841</v>
      </c>
      <c r="E24176" t="str">
        <f t="shared" si="381"/>
        <v>$125K-$200K</v>
      </c>
    </row>
    <row r="24177" spans="1:5" x14ac:dyDescent="0.3">
      <c r="A24177" s="33" t="s">
        <v>2</v>
      </c>
      <c r="B24177" s="33" t="s">
        <v>53</v>
      </c>
      <c r="C24177" s="33">
        <v>115000</v>
      </c>
      <c r="D24177" s="33" t="s">
        <v>2426</v>
      </c>
      <c r="E24177" t="str">
        <f t="shared" si="381"/>
        <v>$100K-$125K</v>
      </c>
    </row>
    <row r="24178" spans="1:5" x14ac:dyDescent="0.3">
      <c r="A24178" s="33" t="s">
        <v>126</v>
      </c>
      <c r="B24178" s="33" t="s">
        <v>53</v>
      </c>
      <c r="C24178" s="33">
        <v>145000</v>
      </c>
      <c r="D24178" s="33" t="s">
        <v>1154</v>
      </c>
      <c r="E24178" t="str">
        <f t="shared" si="381"/>
        <v>$125K-$200K</v>
      </c>
    </row>
    <row r="24179" spans="1:5" x14ac:dyDescent="0.3">
      <c r="A24179" s="33" t="s">
        <v>0</v>
      </c>
      <c r="B24179" s="33" t="s">
        <v>53</v>
      </c>
      <c r="C24179" s="33">
        <v>80000</v>
      </c>
      <c r="D24179" s="33" t="s">
        <v>8261</v>
      </c>
      <c r="E24179" t="str">
        <f t="shared" si="381"/>
        <v>$75K-$100K</v>
      </c>
    </row>
    <row r="24180" spans="1:5" x14ac:dyDescent="0.3">
      <c r="A24180" s="33" t="s">
        <v>4</v>
      </c>
      <c r="B24180" s="33" t="s">
        <v>53</v>
      </c>
      <c r="C24180" s="33">
        <v>131580</v>
      </c>
      <c r="D24180" s="33" t="s">
        <v>1329</v>
      </c>
      <c r="E24180" t="str">
        <f t="shared" si="381"/>
        <v>$125K-$200K</v>
      </c>
    </row>
    <row r="24181" spans="1:5" x14ac:dyDescent="0.3">
      <c r="A24181" s="33" t="s">
        <v>4</v>
      </c>
      <c r="B24181" s="33" t="s">
        <v>54</v>
      </c>
      <c r="C24181" s="33"/>
      <c r="D24181" s="33" t="s">
        <v>230</v>
      </c>
      <c r="E24181" t="str">
        <f t="shared" si="381"/>
        <v>No Data</v>
      </c>
    </row>
    <row r="24182" spans="1:5" x14ac:dyDescent="0.3">
      <c r="A24182" s="33" t="s">
        <v>4</v>
      </c>
      <c r="B24182" s="33" t="s">
        <v>54</v>
      </c>
      <c r="C24182" s="33"/>
      <c r="D24182" s="33" t="s">
        <v>965</v>
      </c>
      <c r="E24182" t="str">
        <f t="shared" si="381"/>
        <v>No Data</v>
      </c>
    </row>
    <row r="24183" spans="1:5" x14ac:dyDescent="0.3">
      <c r="A24183" s="33" t="s">
        <v>2</v>
      </c>
      <c r="B24183" s="33" t="s">
        <v>53</v>
      </c>
      <c r="C24183" s="33"/>
      <c r="D24183" s="33" t="s">
        <v>2053</v>
      </c>
      <c r="E24183" t="str">
        <f t="shared" si="381"/>
        <v>No Data</v>
      </c>
    </row>
    <row r="24184" spans="1:5" x14ac:dyDescent="0.3">
      <c r="A24184" s="33" t="s">
        <v>2</v>
      </c>
      <c r="B24184" s="33" t="s">
        <v>53</v>
      </c>
      <c r="C24184" s="33">
        <v>100000</v>
      </c>
      <c r="D24184" s="33" t="s">
        <v>8262</v>
      </c>
      <c r="E24184" t="str">
        <f t="shared" si="381"/>
        <v>$75K-$100K</v>
      </c>
    </row>
    <row r="24185" spans="1:5" x14ac:dyDescent="0.3">
      <c r="A24185" s="33" t="s">
        <v>126</v>
      </c>
      <c r="B24185" s="33" t="s">
        <v>88</v>
      </c>
      <c r="C24185" s="33">
        <v>56000</v>
      </c>
      <c r="D24185" s="33" t="s">
        <v>8263</v>
      </c>
      <c r="E24185" t="str">
        <f t="shared" si="381"/>
        <v>&lt;$75K</v>
      </c>
    </row>
    <row r="24186" spans="1:5" x14ac:dyDescent="0.3">
      <c r="A24186" s="33" t="s">
        <v>125</v>
      </c>
      <c r="B24186" s="33" t="s">
        <v>97</v>
      </c>
      <c r="C24186" s="33">
        <v>111175</v>
      </c>
      <c r="D24186" s="33" t="s">
        <v>1793</v>
      </c>
      <c r="E24186" t="str">
        <f t="shared" si="381"/>
        <v>$100K-$125K</v>
      </c>
    </row>
    <row r="24187" spans="1:5" x14ac:dyDescent="0.3">
      <c r="A24187" s="33" t="s">
        <v>0</v>
      </c>
      <c r="B24187" s="33" t="s">
        <v>53</v>
      </c>
      <c r="C24187" s="33">
        <v>119500</v>
      </c>
      <c r="D24187" s="33" t="s">
        <v>299</v>
      </c>
      <c r="E24187" t="str">
        <f t="shared" si="381"/>
        <v>$100K-$125K</v>
      </c>
    </row>
    <row r="24188" spans="1:5" x14ac:dyDescent="0.3">
      <c r="A24188" s="33" t="s">
        <v>2</v>
      </c>
      <c r="B24188" s="33" t="s">
        <v>53</v>
      </c>
      <c r="C24188" s="33">
        <v>100000</v>
      </c>
      <c r="D24188" s="33" t="s">
        <v>8055</v>
      </c>
      <c r="E24188" t="str">
        <f t="shared" si="381"/>
        <v>$75K-$100K</v>
      </c>
    </row>
    <row r="24189" spans="1:5" x14ac:dyDescent="0.3">
      <c r="A24189" s="33" t="s">
        <v>125</v>
      </c>
      <c r="B24189" s="33" t="s">
        <v>53</v>
      </c>
      <c r="C24189" s="33"/>
      <c r="D24189" s="33" t="s">
        <v>3169</v>
      </c>
      <c r="E24189" t="str">
        <f t="shared" si="381"/>
        <v>No Data</v>
      </c>
    </row>
    <row r="24190" spans="1:5" x14ac:dyDescent="0.3">
      <c r="A24190" s="33" t="s">
        <v>0</v>
      </c>
      <c r="B24190" s="33" t="s">
        <v>53</v>
      </c>
      <c r="C24190" s="33"/>
      <c r="D24190" s="33" t="s">
        <v>748</v>
      </c>
      <c r="E24190" t="str">
        <f t="shared" si="381"/>
        <v>No Data</v>
      </c>
    </row>
    <row r="24191" spans="1:5" x14ac:dyDescent="0.3">
      <c r="A24191" s="33" t="s">
        <v>4</v>
      </c>
      <c r="B24191" s="33" t="s">
        <v>87</v>
      </c>
      <c r="C24191" s="33">
        <v>147500</v>
      </c>
      <c r="D24191" s="33" t="s">
        <v>924</v>
      </c>
      <c r="E24191" t="str">
        <f t="shared" si="381"/>
        <v>$125K-$200K</v>
      </c>
    </row>
    <row r="24192" spans="1:5" x14ac:dyDescent="0.3">
      <c r="A24192" s="33" t="s">
        <v>4</v>
      </c>
      <c r="B24192" s="33" t="s">
        <v>69</v>
      </c>
      <c r="C24192" s="33">
        <v>96773</v>
      </c>
      <c r="D24192" s="33" t="s">
        <v>3460</v>
      </c>
      <c r="E24192" t="str">
        <f t="shared" si="381"/>
        <v>$75K-$100K</v>
      </c>
    </row>
    <row r="24193" spans="1:5" x14ac:dyDescent="0.3">
      <c r="A24193" s="33" t="s">
        <v>0</v>
      </c>
      <c r="B24193" s="33" t="s">
        <v>53</v>
      </c>
      <c r="C24193" s="33">
        <v>125500</v>
      </c>
      <c r="D24193" s="33" t="s">
        <v>217</v>
      </c>
      <c r="E24193" t="str">
        <f t="shared" si="381"/>
        <v>$125K-$200K</v>
      </c>
    </row>
    <row r="24194" spans="1:5" x14ac:dyDescent="0.3">
      <c r="A24194" s="33" t="s">
        <v>125</v>
      </c>
      <c r="B24194" s="33" t="s">
        <v>53</v>
      </c>
      <c r="C24194" s="33">
        <v>125000</v>
      </c>
      <c r="D24194" s="33" t="s">
        <v>8264</v>
      </c>
      <c r="E24194" t="str">
        <f t="shared" si="381"/>
        <v>$100K-$125K</v>
      </c>
    </row>
    <row r="24195" spans="1:5" x14ac:dyDescent="0.3">
      <c r="A24195" s="33" t="s">
        <v>52</v>
      </c>
      <c r="B24195" s="33" t="s">
        <v>53</v>
      </c>
      <c r="C24195" s="33">
        <v>82500</v>
      </c>
      <c r="D24195" s="33" t="s">
        <v>8265</v>
      </c>
      <c r="E24195" t="str">
        <f t="shared" ref="E24195:E24258" si="382">_xlfn.XLOOKUP(C24195,$H$16:$H$21,$G$16:$G$21,,1)</f>
        <v>$75K-$100K</v>
      </c>
    </row>
    <row r="24196" spans="1:5" x14ac:dyDescent="0.3">
      <c r="A24196" s="33" t="s">
        <v>0</v>
      </c>
      <c r="B24196" s="33" t="s">
        <v>53</v>
      </c>
      <c r="C24196" s="33"/>
      <c r="D24196" s="33" t="s">
        <v>1328</v>
      </c>
      <c r="E24196" t="str">
        <f t="shared" si="382"/>
        <v>No Data</v>
      </c>
    </row>
    <row r="24197" spans="1:5" x14ac:dyDescent="0.3">
      <c r="A24197" s="33" t="s">
        <v>52</v>
      </c>
      <c r="B24197" s="33" t="s">
        <v>53</v>
      </c>
      <c r="C24197" s="33">
        <v>65000</v>
      </c>
      <c r="D24197" s="33" t="s">
        <v>2801</v>
      </c>
      <c r="E24197" t="str">
        <f t="shared" si="382"/>
        <v>&lt;$75K</v>
      </c>
    </row>
    <row r="24198" spans="1:5" x14ac:dyDescent="0.3">
      <c r="A24198" s="33" t="s">
        <v>2</v>
      </c>
      <c r="B24198" s="33" t="s">
        <v>53</v>
      </c>
      <c r="C24198" s="33"/>
      <c r="D24198" s="33" t="s">
        <v>8266</v>
      </c>
      <c r="E24198" t="str">
        <f t="shared" si="382"/>
        <v>No Data</v>
      </c>
    </row>
    <row r="24199" spans="1:5" x14ac:dyDescent="0.3">
      <c r="A24199" s="33" t="s">
        <v>2</v>
      </c>
      <c r="B24199" s="33" t="s">
        <v>53</v>
      </c>
      <c r="C24199" s="33"/>
      <c r="D24199" s="33" t="s">
        <v>389</v>
      </c>
      <c r="E24199" t="str">
        <f t="shared" si="382"/>
        <v>No Data</v>
      </c>
    </row>
    <row r="24200" spans="1:5" x14ac:dyDescent="0.3">
      <c r="A24200" s="33" t="s">
        <v>2</v>
      </c>
      <c r="B24200" s="33" t="s">
        <v>88</v>
      </c>
      <c r="C24200" s="33">
        <v>102500</v>
      </c>
      <c r="D24200" s="33" t="s">
        <v>211</v>
      </c>
      <c r="E24200" t="str">
        <f t="shared" si="382"/>
        <v>$100K-$125K</v>
      </c>
    </row>
    <row r="24201" spans="1:5" x14ac:dyDescent="0.3">
      <c r="A24201" s="33" t="s">
        <v>2</v>
      </c>
      <c r="B24201" s="33" t="s">
        <v>53</v>
      </c>
      <c r="C24201" s="33">
        <v>37500</v>
      </c>
      <c r="D24201" s="33" t="s">
        <v>8267</v>
      </c>
      <c r="E24201" t="str">
        <f t="shared" si="382"/>
        <v>&lt;$75K</v>
      </c>
    </row>
    <row r="24202" spans="1:5" x14ac:dyDescent="0.3">
      <c r="A24202" s="33" t="s">
        <v>2</v>
      </c>
      <c r="B24202" s="33" t="s">
        <v>53</v>
      </c>
      <c r="C24202" s="33">
        <v>60000</v>
      </c>
      <c r="D24202" s="33" t="s">
        <v>8268</v>
      </c>
      <c r="E24202" t="str">
        <f t="shared" si="382"/>
        <v>&lt;$75K</v>
      </c>
    </row>
    <row r="24203" spans="1:5" x14ac:dyDescent="0.3">
      <c r="A24203" s="33" t="s">
        <v>125</v>
      </c>
      <c r="B24203" s="33" t="s">
        <v>53</v>
      </c>
      <c r="C24203" s="33">
        <v>97400</v>
      </c>
      <c r="D24203" s="33" t="s">
        <v>302</v>
      </c>
      <c r="E24203" t="str">
        <f t="shared" si="382"/>
        <v>$75K-$100K</v>
      </c>
    </row>
    <row r="24204" spans="1:5" x14ac:dyDescent="0.3">
      <c r="A24204" s="33" t="s">
        <v>2</v>
      </c>
      <c r="B24204" s="33" t="s">
        <v>53</v>
      </c>
      <c r="C24204" s="33">
        <v>125000</v>
      </c>
      <c r="D24204" s="33" t="s">
        <v>268</v>
      </c>
      <c r="E24204" t="str">
        <f t="shared" si="382"/>
        <v>$100K-$125K</v>
      </c>
    </row>
    <row r="24205" spans="1:5" x14ac:dyDescent="0.3">
      <c r="A24205" s="33" t="s">
        <v>4</v>
      </c>
      <c r="B24205" s="33" t="s">
        <v>54</v>
      </c>
      <c r="C24205" s="33">
        <v>107500</v>
      </c>
      <c r="D24205" s="33" t="s">
        <v>8269</v>
      </c>
      <c r="E24205" t="str">
        <f t="shared" si="382"/>
        <v>$100K-$125K</v>
      </c>
    </row>
    <row r="24206" spans="1:5" x14ac:dyDescent="0.3">
      <c r="A24206" s="33" t="s">
        <v>129</v>
      </c>
      <c r="B24206" s="33" t="s">
        <v>53</v>
      </c>
      <c r="C24206" s="33"/>
      <c r="D24206" s="33" t="s">
        <v>4421</v>
      </c>
      <c r="E24206" t="str">
        <f t="shared" si="382"/>
        <v>No Data</v>
      </c>
    </row>
    <row r="24207" spans="1:5" x14ac:dyDescent="0.3">
      <c r="A24207" s="33" t="s">
        <v>2</v>
      </c>
      <c r="B24207" s="33" t="s">
        <v>53</v>
      </c>
      <c r="C24207" s="33"/>
      <c r="D24207" s="33" t="s">
        <v>1279</v>
      </c>
      <c r="E24207" t="str">
        <f t="shared" si="382"/>
        <v>No Data</v>
      </c>
    </row>
    <row r="24208" spans="1:5" x14ac:dyDescent="0.3">
      <c r="A24208" s="33" t="s">
        <v>2</v>
      </c>
      <c r="B24208" s="33" t="s">
        <v>65</v>
      </c>
      <c r="C24208" s="33">
        <v>51014</v>
      </c>
      <c r="D24208" s="33" t="s">
        <v>2705</v>
      </c>
      <c r="E24208" t="str">
        <f t="shared" si="382"/>
        <v>&lt;$75K</v>
      </c>
    </row>
    <row r="24209" spans="1:5" x14ac:dyDescent="0.3">
      <c r="A24209" s="33" t="s">
        <v>128</v>
      </c>
      <c r="B24209" s="33" t="s">
        <v>53</v>
      </c>
      <c r="C24209" s="33"/>
      <c r="D24209" s="33" t="s">
        <v>3558</v>
      </c>
      <c r="E24209" t="str">
        <f t="shared" si="382"/>
        <v>No Data</v>
      </c>
    </row>
    <row r="24210" spans="1:5" x14ac:dyDescent="0.3">
      <c r="A24210" s="33" t="s">
        <v>0</v>
      </c>
      <c r="B24210" s="33" t="s">
        <v>54</v>
      </c>
      <c r="C24210" s="33">
        <v>140000</v>
      </c>
      <c r="D24210" s="33" t="s">
        <v>3089</v>
      </c>
      <c r="E24210" t="str">
        <f t="shared" si="382"/>
        <v>$125K-$200K</v>
      </c>
    </row>
    <row r="24211" spans="1:5" x14ac:dyDescent="0.3">
      <c r="A24211" s="33" t="s">
        <v>2</v>
      </c>
      <c r="B24211" s="33" t="s">
        <v>53</v>
      </c>
      <c r="C24211" s="33">
        <v>146000</v>
      </c>
      <c r="D24211" s="33" t="s">
        <v>8270</v>
      </c>
      <c r="E24211" t="str">
        <f t="shared" si="382"/>
        <v>$125K-$200K</v>
      </c>
    </row>
    <row r="24212" spans="1:5" x14ac:dyDescent="0.3">
      <c r="A24212" s="33" t="s">
        <v>2</v>
      </c>
      <c r="B24212" s="33" t="s">
        <v>53</v>
      </c>
      <c r="C24212" s="33"/>
      <c r="D24212" s="33" t="s">
        <v>2617</v>
      </c>
      <c r="E24212" t="str">
        <f t="shared" si="382"/>
        <v>No Data</v>
      </c>
    </row>
    <row r="24213" spans="1:5" x14ac:dyDescent="0.3">
      <c r="A24213" s="33" t="s">
        <v>52</v>
      </c>
      <c r="B24213" s="33" t="s">
        <v>53</v>
      </c>
      <c r="C24213" s="33">
        <v>84555</v>
      </c>
      <c r="D24213" s="33" t="s">
        <v>4723</v>
      </c>
      <c r="E24213" t="str">
        <f t="shared" si="382"/>
        <v>$75K-$100K</v>
      </c>
    </row>
    <row r="24214" spans="1:5" x14ac:dyDescent="0.3">
      <c r="A24214" s="33" t="s">
        <v>0</v>
      </c>
      <c r="B24214" s="33" t="s">
        <v>53</v>
      </c>
      <c r="C24214" s="33"/>
      <c r="D24214" s="33" t="s">
        <v>479</v>
      </c>
      <c r="E24214" t="str">
        <f t="shared" si="382"/>
        <v>No Data</v>
      </c>
    </row>
    <row r="24215" spans="1:5" x14ac:dyDescent="0.3">
      <c r="A24215" s="33" t="s">
        <v>129</v>
      </c>
      <c r="B24215" s="33" t="s">
        <v>81</v>
      </c>
      <c r="C24215" s="33">
        <v>107500</v>
      </c>
      <c r="D24215" s="33" t="s">
        <v>8271</v>
      </c>
      <c r="E24215" t="str">
        <f t="shared" si="382"/>
        <v>$100K-$125K</v>
      </c>
    </row>
    <row r="24216" spans="1:5" x14ac:dyDescent="0.3">
      <c r="A24216" s="33" t="s">
        <v>4</v>
      </c>
      <c r="B24216" s="33" t="s">
        <v>83</v>
      </c>
      <c r="C24216" s="33">
        <v>69300</v>
      </c>
      <c r="D24216" s="33" t="s">
        <v>932</v>
      </c>
      <c r="E24216" t="str">
        <f t="shared" si="382"/>
        <v>&lt;$75K</v>
      </c>
    </row>
    <row r="24217" spans="1:5" x14ac:dyDescent="0.3">
      <c r="A24217" s="33" t="s">
        <v>129</v>
      </c>
      <c r="B24217" s="33" t="s">
        <v>53</v>
      </c>
      <c r="C24217" s="33"/>
      <c r="D24217" s="33" t="s">
        <v>8272</v>
      </c>
      <c r="E24217" t="str">
        <f t="shared" si="382"/>
        <v>No Data</v>
      </c>
    </row>
    <row r="24218" spans="1:5" x14ac:dyDescent="0.3">
      <c r="A24218" s="33" t="s">
        <v>0</v>
      </c>
      <c r="B24218" s="33" t="s">
        <v>53</v>
      </c>
      <c r="C24218" s="33"/>
      <c r="D24218" s="33" t="s">
        <v>457</v>
      </c>
      <c r="E24218" t="str">
        <f t="shared" si="382"/>
        <v>No Data</v>
      </c>
    </row>
    <row r="24219" spans="1:5" x14ac:dyDescent="0.3">
      <c r="A24219" s="33" t="s">
        <v>0</v>
      </c>
      <c r="B24219" s="33" t="s">
        <v>53</v>
      </c>
      <c r="C24219" s="33">
        <v>110000</v>
      </c>
      <c r="D24219" s="33" t="s">
        <v>7087</v>
      </c>
      <c r="E24219" t="str">
        <f t="shared" si="382"/>
        <v>$100K-$125K</v>
      </c>
    </row>
    <row r="24220" spans="1:5" x14ac:dyDescent="0.3">
      <c r="A24220" s="33" t="s">
        <v>4</v>
      </c>
      <c r="B24220" s="33" t="s">
        <v>53</v>
      </c>
      <c r="C24220" s="33"/>
      <c r="D24220" s="33" t="s">
        <v>268</v>
      </c>
      <c r="E24220" t="str">
        <f t="shared" si="382"/>
        <v>No Data</v>
      </c>
    </row>
    <row r="24221" spans="1:5" x14ac:dyDescent="0.3">
      <c r="A24221" s="33" t="s">
        <v>2</v>
      </c>
      <c r="B24221" s="33" t="s">
        <v>53</v>
      </c>
      <c r="C24221" s="33"/>
      <c r="D24221" s="33" t="s">
        <v>471</v>
      </c>
      <c r="E24221" t="str">
        <f t="shared" si="382"/>
        <v>No Data</v>
      </c>
    </row>
    <row r="24222" spans="1:5" x14ac:dyDescent="0.3">
      <c r="A24222" s="33" t="s">
        <v>126</v>
      </c>
      <c r="B24222" s="33" t="s">
        <v>53</v>
      </c>
      <c r="C24222" s="33">
        <v>147500</v>
      </c>
      <c r="D24222" s="33" t="s">
        <v>2461</v>
      </c>
      <c r="E24222" t="str">
        <f t="shared" si="382"/>
        <v>$125K-$200K</v>
      </c>
    </row>
    <row r="24223" spans="1:5" x14ac:dyDescent="0.3">
      <c r="A24223" s="33" t="s">
        <v>125</v>
      </c>
      <c r="B24223" s="33" t="s">
        <v>53</v>
      </c>
      <c r="C24223" s="33">
        <v>140000</v>
      </c>
      <c r="D24223" s="33" t="s">
        <v>2637</v>
      </c>
      <c r="E24223" t="str">
        <f t="shared" si="382"/>
        <v>$125K-$200K</v>
      </c>
    </row>
    <row r="24224" spans="1:5" x14ac:dyDescent="0.3">
      <c r="A24224" s="33" t="s">
        <v>128</v>
      </c>
      <c r="B24224" s="33" t="s">
        <v>88</v>
      </c>
      <c r="C24224" s="33">
        <v>126550</v>
      </c>
      <c r="D24224" s="33" t="s">
        <v>6737</v>
      </c>
      <c r="E24224" t="str">
        <f t="shared" si="382"/>
        <v>$125K-$200K</v>
      </c>
    </row>
    <row r="24225" spans="1:5" x14ac:dyDescent="0.3">
      <c r="A24225" s="33" t="s">
        <v>0</v>
      </c>
      <c r="B24225" s="33" t="s">
        <v>63</v>
      </c>
      <c r="C24225" s="33">
        <v>70000</v>
      </c>
      <c r="D24225" s="33" t="s">
        <v>673</v>
      </c>
      <c r="E24225" t="str">
        <f t="shared" si="382"/>
        <v>&lt;$75K</v>
      </c>
    </row>
    <row r="24226" spans="1:5" x14ac:dyDescent="0.3">
      <c r="A24226" s="33" t="s">
        <v>0</v>
      </c>
      <c r="B24226" s="33" t="s">
        <v>53</v>
      </c>
      <c r="C24226" s="33"/>
      <c r="D24226" s="33" t="s">
        <v>2594</v>
      </c>
      <c r="E24226" t="str">
        <f t="shared" si="382"/>
        <v>No Data</v>
      </c>
    </row>
    <row r="24227" spans="1:5" x14ac:dyDescent="0.3">
      <c r="A24227" s="33" t="s">
        <v>126</v>
      </c>
      <c r="B24227" s="33" t="s">
        <v>53</v>
      </c>
      <c r="C24227" s="33">
        <v>163782</v>
      </c>
      <c r="D24227" s="33" t="s">
        <v>8273</v>
      </c>
      <c r="E24227" t="str">
        <f t="shared" si="382"/>
        <v>$125K-$200K</v>
      </c>
    </row>
    <row r="24228" spans="1:5" x14ac:dyDescent="0.3">
      <c r="A24228" s="33" t="s">
        <v>2</v>
      </c>
      <c r="B24228" s="33" t="s">
        <v>53</v>
      </c>
      <c r="C24228" s="33">
        <v>55000</v>
      </c>
      <c r="D24228" s="33" t="s">
        <v>353</v>
      </c>
      <c r="E24228" t="str">
        <f t="shared" si="382"/>
        <v>&lt;$75K</v>
      </c>
    </row>
    <row r="24229" spans="1:5" x14ac:dyDescent="0.3">
      <c r="A24229" s="33" t="s">
        <v>0</v>
      </c>
      <c r="B24229" s="33" t="s">
        <v>53</v>
      </c>
      <c r="C24229" s="33"/>
      <c r="D24229" s="33" t="s">
        <v>8274</v>
      </c>
      <c r="E24229" t="str">
        <f t="shared" si="382"/>
        <v>No Data</v>
      </c>
    </row>
    <row r="24230" spans="1:5" x14ac:dyDescent="0.3">
      <c r="A24230" s="33" t="s">
        <v>4</v>
      </c>
      <c r="B24230" s="33" t="s">
        <v>54</v>
      </c>
      <c r="C24230" s="33">
        <v>165000</v>
      </c>
      <c r="D24230" s="33" t="s">
        <v>2176</v>
      </c>
      <c r="E24230" t="str">
        <f t="shared" si="382"/>
        <v>$125K-$200K</v>
      </c>
    </row>
    <row r="24231" spans="1:5" x14ac:dyDescent="0.3">
      <c r="A24231" s="33" t="s">
        <v>0</v>
      </c>
      <c r="B24231" s="33" t="s">
        <v>88</v>
      </c>
      <c r="C24231" s="33">
        <v>157500</v>
      </c>
      <c r="D24231" s="33" t="s">
        <v>673</v>
      </c>
      <c r="E24231" t="str">
        <f t="shared" si="382"/>
        <v>$125K-$200K</v>
      </c>
    </row>
    <row r="24232" spans="1:5" x14ac:dyDescent="0.3">
      <c r="A24232" s="33" t="s">
        <v>4</v>
      </c>
      <c r="B24232" s="33" t="s">
        <v>54</v>
      </c>
      <c r="C24232" s="33"/>
      <c r="D24232" s="33" t="s">
        <v>1403</v>
      </c>
      <c r="E24232" t="str">
        <f t="shared" si="382"/>
        <v>No Data</v>
      </c>
    </row>
    <row r="24233" spans="1:5" x14ac:dyDescent="0.3">
      <c r="A24233" s="33" t="s">
        <v>2</v>
      </c>
      <c r="B24233" s="33" t="s">
        <v>53</v>
      </c>
      <c r="C24233" s="33">
        <v>96000</v>
      </c>
      <c r="D24233" s="33" t="s">
        <v>5231</v>
      </c>
      <c r="E24233" t="str">
        <f t="shared" si="382"/>
        <v>$75K-$100K</v>
      </c>
    </row>
    <row r="24234" spans="1:5" x14ac:dyDescent="0.3">
      <c r="A24234" s="33" t="s">
        <v>125</v>
      </c>
      <c r="B24234" s="33" t="s">
        <v>53</v>
      </c>
      <c r="C24234" s="33"/>
      <c r="D24234" s="33" t="s">
        <v>366</v>
      </c>
      <c r="E24234" t="str">
        <f t="shared" si="382"/>
        <v>No Data</v>
      </c>
    </row>
    <row r="24235" spans="1:5" x14ac:dyDescent="0.3">
      <c r="A24235" s="33" t="s">
        <v>0</v>
      </c>
      <c r="B24235" s="33" t="s">
        <v>54</v>
      </c>
      <c r="C24235" s="33"/>
      <c r="D24235" s="33" t="s">
        <v>3599</v>
      </c>
      <c r="E24235" t="str">
        <f t="shared" si="382"/>
        <v>No Data</v>
      </c>
    </row>
    <row r="24236" spans="1:5" x14ac:dyDescent="0.3">
      <c r="A24236" s="33" t="s">
        <v>1</v>
      </c>
      <c r="B24236" s="33" t="s">
        <v>97</v>
      </c>
      <c r="C24236" s="33">
        <v>56700</v>
      </c>
      <c r="D24236" s="33" t="s">
        <v>6058</v>
      </c>
      <c r="E24236" t="str">
        <f t="shared" si="382"/>
        <v>&lt;$75K</v>
      </c>
    </row>
    <row r="24237" spans="1:5" x14ac:dyDescent="0.3">
      <c r="A24237" s="33" t="s">
        <v>2</v>
      </c>
      <c r="B24237" s="33" t="s">
        <v>53</v>
      </c>
      <c r="C24237" s="33"/>
      <c r="D24237" s="33" t="s">
        <v>8275</v>
      </c>
      <c r="E24237" t="str">
        <f t="shared" si="382"/>
        <v>No Data</v>
      </c>
    </row>
    <row r="24238" spans="1:5" x14ac:dyDescent="0.3">
      <c r="A24238" s="33" t="s">
        <v>4</v>
      </c>
      <c r="B24238" s="33" t="s">
        <v>63</v>
      </c>
      <c r="C24238" s="33"/>
      <c r="D24238" s="33" t="s">
        <v>366</v>
      </c>
      <c r="E24238" t="str">
        <f t="shared" si="382"/>
        <v>No Data</v>
      </c>
    </row>
    <row r="24239" spans="1:5" x14ac:dyDescent="0.3">
      <c r="A24239" s="33" t="s">
        <v>0</v>
      </c>
      <c r="B24239" s="33" t="s">
        <v>53</v>
      </c>
      <c r="C24239" s="33">
        <v>198500</v>
      </c>
      <c r="D24239" s="33" t="s">
        <v>4062</v>
      </c>
      <c r="E24239" t="str">
        <f t="shared" si="382"/>
        <v>$125K-$200K</v>
      </c>
    </row>
    <row r="24240" spans="1:5" x14ac:dyDescent="0.3">
      <c r="A24240" s="33" t="s">
        <v>0</v>
      </c>
      <c r="B24240" s="33" t="s">
        <v>53</v>
      </c>
      <c r="C24240" s="33">
        <v>80850</v>
      </c>
      <c r="D24240" s="33" t="s">
        <v>1081</v>
      </c>
      <c r="E24240" t="str">
        <f t="shared" si="382"/>
        <v>$75K-$100K</v>
      </c>
    </row>
    <row r="24241" spans="1:5" x14ac:dyDescent="0.3">
      <c r="A24241" s="33" t="s">
        <v>128</v>
      </c>
      <c r="B24241" s="33" t="s">
        <v>54</v>
      </c>
      <c r="C24241" s="33"/>
      <c r="D24241" s="33" t="s">
        <v>559</v>
      </c>
      <c r="E24241" t="str">
        <f t="shared" si="382"/>
        <v>No Data</v>
      </c>
    </row>
    <row r="24242" spans="1:5" x14ac:dyDescent="0.3">
      <c r="A24242" s="33" t="s">
        <v>0</v>
      </c>
      <c r="B24242" s="33" t="s">
        <v>53</v>
      </c>
      <c r="C24242" s="33">
        <v>150000</v>
      </c>
      <c r="D24242" s="33" t="s">
        <v>807</v>
      </c>
      <c r="E24242" t="str">
        <f t="shared" si="382"/>
        <v>$125K-$200K</v>
      </c>
    </row>
    <row r="24243" spans="1:5" x14ac:dyDescent="0.3">
      <c r="A24243" s="33" t="s">
        <v>0</v>
      </c>
      <c r="B24243" s="33" t="s">
        <v>54</v>
      </c>
      <c r="C24243" s="33">
        <v>93438</v>
      </c>
      <c r="D24243" s="33" t="s">
        <v>8276</v>
      </c>
      <c r="E24243" t="str">
        <f t="shared" si="382"/>
        <v>$75K-$100K</v>
      </c>
    </row>
    <row r="24244" spans="1:5" x14ac:dyDescent="0.3">
      <c r="A24244" s="33" t="s">
        <v>2</v>
      </c>
      <c r="B24244" s="33" t="s">
        <v>69</v>
      </c>
      <c r="C24244" s="33">
        <v>89100</v>
      </c>
      <c r="D24244" s="33" t="s">
        <v>3046</v>
      </c>
      <c r="E24244" t="str">
        <f t="shared" si="382"/>
        <v>$75K-$100K</v>
      </c>
    </row>
    <row r="24245" spans="1:5" x14ac:dyDescent="0.3">
      <c r="A24245" s="33" t="s">
        <v>0</v>
      </c>
      <c r="B24245" s="33" t="s">
        <v>53</v>
      </c>
      <c r="C24245" s="33">
        <v>161500</v>
      </c>
      <c r="D24245" s="33" t="s">
        <v>524</v>
      </c>
      <c r="E24245" t="str">
        <f t="shared" si="382"/>
        <v>$125K-$200K</v>
      </c>
    </row>
    <row r="24246" spans="1:5" x14ac:dyDescent="0.3">
      <c r="A24246" s="33" t="s">
        <v>128</v>
      </c>
      <c r="B24246" s="33" t="s">
        <v>53</v>
      </c>
      <c r="C24246" s="33">
        <v>134000</v>
      </c>
      <c r="D24246" s="33" t="s">
        <v>705</v>
      </c>
      <c r="E24246" t="str">
        <f t="shared" si="382"/>
        <v>$125K-$200K</v>
      </c>
    </row>
    <row r="24247" spans="1:5" x14ac:dyDescent="0.3">
      <c r="A24247" s="33" t="s">
        <v>125</v>
      </c>
      <c r="B24247" s="33" t="s">
        <v>53</v>
      </c>
      <c r="C24247" s="33">
        <v>165000</v>
      </c>
      <c r="D24247" s="33" t="s">
        <v>8277</v>
      </c>
      <c r="E24247" t="str">
        <f t="shared" si="382"/>
        <v>$125K-$200K</v>
      </c>
    </row>
    <row r="24248" spans="1:5" x14ac:dyDescent="0.3">
      <c r="A24248" s="33" t="s">
        <v>126</v>
      </c>
      <c r="B24248" s="33" t="s">
        <v>53</v>
      </c>
      <c r="C24248" s="33">
        <v>135000</v>
      </c>
      <c r="D24248" s="33" t="s">
        <v>339</v>
      </c>
      <c r="E24248" t="str">
        <f t="shared" si="382"/>
        <v>$125K-$200K</v>
      </c>
    </row>
    <row r="24249" spans="1:5" x14ac:dyDescent="0.3">
      <c r="A24249" s="33" t="s">
        <v>128</v>
      </c>
      <c r="B24249" s="33" t="s">
        <v>53</v>
      </c>
      <c r="C24249" s="33">
        <v>76839</v>
      </c>
      <c r="D24249" s="33" t="s">
        <v>8147</v>
      </c>
      <c r="E24249" t="str">
        <f t="shared" si="382"/>
        <v>$75K-$100K</v>
      </c>
    </row>
    <row r="24250" spans="1:5" x14ac:dyDescent="0.3">
      <c r="A24250" s="33" t="s">
        <v>128</v>
      </c>
      <c r="B24250" s="33" t="s">
        <v>53</v>
      </c>
      <c r="C24250" s="33">
        <v>95000</v>
      </c>
      <c r="D24250" s="33" t="s">
        <v>339</v>
      </c>
      <c r="E24250" t="str">
        <f t="shared" si="382"/>
        <v>$75K-$100K</v>
      </c>
    </row>
    <row r="24251" spans="1:5" x14ac:dyDescent="0.3">
      <c r="A24251" s="33" t="s">
        <v>2</v>
      </c>
      <c r="B24251" s="33" t="s">
        <v>53</v>
      </c>
      <c r="C24251" s="33">
        <v>81500</v>
      </c>
      <c r="D24251" s="33" t="s">
        <v>520</v>
      </c>
      <c r="E24251" t="str">
        <f t="shared" si="382"/>
        <v>$75K-$100K</v>
      </c>
    </row>
    <row r="24252" spans="1:5" x14ac:dyDescent="0.3">
      <c r="A24252" s="33" t="s">
        <v>4</v>
      </c>
      <c r="B24252" s="33" t="s">
        <v>53</v>
      </c>
      <c r="C24252" s="33"/>
      <c r="D24252" s="33" t="s">
        <v>232</v>
      </c>
      <c r="E24252" t="str">
        <f t="shared" si="382"/>
        <v>No Data</v>
      </c>
    </row>
    <row r="24253" spans="1:5" x14ac:dyDescent="0.3">
      <c r="A24253" s="33" t="s">
        <v>0</v>
      </c>
      <c r="B24253" s="33" t="s">
        <v>53</v>
      </c>
      <c r="C24253" s="33">
        <v>189500</v>
      </c>
      <c r="D24253" s="33" t="s">
        <v>551</v>
      </c>
      <c r="E24253" t="str">
        <f t="shared" si="382"/>
        <v>$125K-$200K</v>
      </c>
    </row>
    <row r="24254" spans="1:5" x14ac:dyDescent="0.3">
      <c r="A24254" s="33" t="s">
        <v>126</v>
      </c>
      <c r="B24254" s="33" t="s">
        <v>53</v>
      </c>
      <c r="C24254" s="33">
        <v>137458</v>
      </c>
      <c r="D24254" s="33" t="s">
        <v>2518</v>
      </c>
      <c r="E24254" t="str">
        <f t="shared" si="382"/>
        <v>$125K-$200K</v>
      </c>
    </row>
    <row r="24255" spans="1:5" x14ac:dyDescent="0.3">
      <c r="A24255" s="33" t="s">
        <v>2</v>
      </c>
      <c r="B24255" s="33" t="s">
        <v>53</v>
      </c>
      <c r="C24255" s="33">
        <v>52500</v>
      </c>
      <c r="D24255" s="33" t="s">
        <v>3165</v>
      </c>
      <c r="E24255" t="str">
        <f t="shared" si="382"/>
        <v>&lt;$75K</v>
      </c>
    </row>
    <row r="24256" spans="1:5" x14ac:dyDescent="0.3">
      <c r="A24256" s="33" t="s">
        <v>2</v>
      </c>
      <c r="B24256" s="33" t="s">
        <v>53</v>
      </c>
      <c r="C24256" s="33">
        <v>95000</v>
      </c>
      <c r="D24256" s="33" t="s">
        <v>315</v>
      </c>
      <c r="E24256" t="str">
        <f t="shared" si="382"/>
        <v>$75K-$100K</v>
      </c>
    </row>
    <row r="24257" spans="1:5" x14ac:dyDescent="0.3">
      <c r="A24257" s="33" t="s">
        <v>0</v>
      </c>
      <c r="B24257" s="33" t="s">
        <v>53</v>
      </c>
      <c r="C24257" s="33">
        <v>109500</v>
      </c>
      <c r="D24257" s="33" t="s">
        <v>609</v>
      </c>
      <c r="E24257" t="str">
        <f t="shared" si="382"/>
        <v>$100K-$125K</v>
      </c>
    </row>
    <row r="24258" spans="1:5" x14ac:dyDescent="0.3">
      <c r="A24258" s="33" t="s">
        <v>128</v>
      </c>
      <c r="B24258" s="33" t="s">
        <v>53</v>
      </c>
      <c r="C24258" s="33">
        <v>157500</v>
      </c>
      <c r="D24258" s="33" t="s">
        <v>3509</v>
      </c>
      <c r="E24258" t="str">
        <f t="shared" si="382"/>
        <v>$125K-$200K</v>
      </c>
    </row>
    <row r="24259" spans="1:5" x14ac:dyDescent="0.3">
      <c r="A24259" s="33" t="s">
        <v>1</v>
      </c>
      <c r="B24259" s="33" t="s">
        <v>53</v>
      </c>
      <c r="C24259" s="33">
        <v>99150</v>
      </c>
      <c r="D24259" s="33" t="s">
        <v>8278</v>
      </c>
      <c r="E24259" t="str">
        <f t="shared" ref="E24259:E24322" si="383">_xlfn.XLOOKUP(C24259,$H$16:$H$21,$G$16:$G$21,,1)</f>
        <v>$75K-$100K</v>
      </c>
    </row>
    <row r="24260" spans="1:5" x14ac:dyDescent="0.3">
      <c r="A24260" s="33" t="s">
        <v>2</v>
      </c>
      <c r="B24260" s="33" t="s">
        <v>53</v>
      </c>
      <c r="C24260" s="33"/>
      <c r="D24260" s="33" t="s">
        <v>2562</v>
      </c>
      <c r="E24260" t="str">
        <f t="shared" si="383"/>
        <v>No Data</v>
      </c>
    </row>
    <row r="24261" spans="1:5" x14ac:dyDescent="0.3">
      <c r="A24261" s="33" t="s">
        <v>128</v>
      </c>
      <c r="B24261" s="33" t="s">
        <v>53</v>
      </c>
      <c r="C24261" s="33">
        <v>165000</v>
      </c>
      <c r="D24261" s="33" t="s">
        <v>7264</v>
      </c>
      <c r="E24261" t="str">
        <f t="shared" si="383"/>
        <v>$125K-$200K</v>
      </c>
    </row>
    <row r="24262" spans="1:5" x14ac:dyDescent="0.3">
      <c r="A24262" s="33" t="s">
        <v>0</v>
      </c>
      <c r="B24262" s="33" t="s">
        <v>53</v>
      </c>
      <c r="C24262" s="33">
        <v>100000</v>
      </c>
      <c r="D24262" s="33" t="s">
        <v>8279</v>
      </c>
      <c r="E24262" t="str">
        <f t="shared" si="383"/>
        <v>$75K-$100K</v>
      </c>
    </row>
    <row r="24263" spans="1:5" x14ac:dyDescent="0.3">
      <c r="A24263" s="33" t="s">
        <v>2</v>
      </c>
      <c r="B24263" s="33" t="s">
        <v>53</v>
      </c>
      <c r="C24263" s="33"/>
      <c r="D24263" s="33" t="s">
        <v>8280</v>
      </c>
      <c r="E24263" t="str">
        <f t="shared" si="383"/>
        <v>No Data</v>
      </c>
    </row>
    <row r="24264" spans="1:5" x14ac:dyDescent="0.3">
      <c r="A24264" s="33" t="s">
        <v>1</v>
      </c>
      <c r="B24264" s="33" t="s">
        <v>88</v>
      </c>
      <c r="C24264" s="33">
        <v>79200</v>
      </c>
      <c r="D24264" s="33" t="s">
        <v>211</v>
      </c>
      <c r="E24264" t="str">
        <f t="shared" si="383"/>
        <v>$75K-$100K</v>
      </c>
    </row>
    <row r="24265" spans="1:5" x14ac:dyDescent="0.3">
      <c r="A24265" s="33" t="s">
        <v>2</v>
      </c>
      <c r="B24265" s="33" t="s">
        <v>53</v>
      </c>
      <c r="C24265" s="33"/>
      <c r="D24265" s="33" t="s">
        <v>2719</v>
      </c>
      <c r="E24265" t="str">
        <f t="shared" si="383"/>
        <v>No Data</v>
      </c>
    </row>
    <row r="24266" spans="1:5" x14ac:dyDescent="0.3">
      <c r="A24266" s="33" t="s">
        <v>2</v>
      </c>
      <c r="B24266" s="33" t="s">
        <v>53</v>
      </c>
      <c r="C24266" s="33"/>
      <c r="D24266" s="33" t="s">
        <v>2571</v>
      </c>
      <c r="E24266" t="str">
        <f t="shared" si="383"/>
        <v>No Data</v>
      </c>
    </row>
    <row r="24267" spans="1:5" x14ac:dyDescent="0.3">
      <c r="A24267" s="33" t="s">
        <v>52</v>
      </c>
      <c r="B24267" s="33" t="s">
        <v>53</v>
      </c>
      <c r="C24267" s="33"/>
      <c r="D24267" s="33" t="s">
        <v>268</v>
      </c>
      <c r="E24267" t="str">
        <f t="shared" si="383"/>
        <v>No Data</v>
      </c>
    </row>
    <row r="24268" spans="1:5" x14ac:dyDescent="0.3">
      <c r="A24268" s="33" t="s">
        <v>0</v>
      </c>
      <c r="B24268" s="33" t="s">
        <v>53</v>
      </c>
      <c r="C24268" s="33"/>
      <c r="D24268" s="33" t="s">
        <v>232</v>
      </c>
      <c r="E24268" t="str">
        <f t="shared" si="383"/>
        <v>No Data</v>
      </c>
    </row>
    <row r="24269" spans="1:5" x14ac:dyDescent="0.3">
      <c r="A24269" s="33" t="s">
        <v>2</v>
      </c>
      <c r="B24269" s="33" t="s">
        <v>53</v>
      </c>
      <c r="C24269" s="33">
        <v>72500</v>
      </c>
      <c r="D24269" s="33" t="s">
        <v>6966</v>
      </c>
      <c r="E24269" t="str">
        <f t="shared" si="383"/>
        <v>&lt;$75K</v>
      </c>
    </row>
    <row r="24270" spans="1:5" x14ac:dyDescent="0.3">
      <c r="A24270" s="33" t="s">
        <v>0</v>
      </c>
      <c r="B24270" s="33" t="s">
        <v>53</v>
      </c>
      <c r="C24270" s="33">
        <v>162623.5</v>
      </c>
      <c r="D24270" s="33" t="s">
        <v>6449</v>
      </c>
      <c r="E24270" t="str">
        <f t="shared" si="383"/>
        <v>$125K-$200K</v>
      </c>
    </row>
    <row r="24271" spans="1:5" x14ac:dyDescent="0.3">
      <c r="A24271" s="33" t="s">
        <v>2</v>
      </c>
      <c r="B24271" s="33" t="s">
        <v>53</v>
      </c>
      <c r="C24271" s="33"/>
      <c r="D24271" s="33" t="s">
        <v>4656</v>
      </c>
      <c r="E24271" t="str">
        <f t="shared" si="383"/>
        <v>No Data</v>
      </c>
    </row>
    <row r="24272" spans="1:5" x14ac:dyDescent="0.3">
      <c r="A24272" s="33" t="s">
        <v>0</v>
      </c>
      <c r="B24272" s="33" t="s">
        <v>53</v>
      </c>
      <c r="C24272" s="33"/>
      <c r="D24272" s="33" t="s">
        <v>4625</v>
      </c>
      <c r="E24272" t="str">
        <f t="shared" si="383"/>
        <v>No Data</v>
      </c>
    </row>
    <row r="24273" spans="1:5" x14ac:dyDescent="0.3">
      <c r="A24273" s="33" t="s">
        <v>4</v>
      </c>
      <c r="B24273" s="33" t="s">
        <v>53</v>
      </c>
      <c r="C24273" s="33">
        <v>110090</v>
      </c>
      <c r="D24273" s="33" t="s">
        <v>476</v>
      </c>
      <c r="E24273" t="str">
        <f t="shared" si="383"/>
        <v>$100K-$125K</v>
      </c>
    </row>
    <row r="24274" spans="1:5" x14ac:dyDescent="0.3">
      <c r="A24274" s="33" t="s">
        <v>2</v>
      </c>
      <c r="B24274" s="33" t="s">
        <v>53</v>
      </c>
      <c r="C24274" s="33">
        <v>170000</v>
      </c>
      <c r="D24274" s="33" t="s">
        <v>1413</v>
      </c>
      <c r="E24274" t="str">
        <f t="shared" si="383"/>
        <v>$125K-$200K</v>
      </c>
    </row>
    <row r="24275" spans="1:5" x14ac:dyDescent="0.3">
      <c r="A24275" s="33" t="s">
        <v>2</v>
      </c>
      <c r="B24275" s="33" t="s">
        <v>53</v>
      </c>
      <c r="C24275" s="33">
        <v>96725</v>
      </c>
      <c r="D24275" s="33" t="s">
        <v>609</v>
      </c>
      <c r="E24275" t="str">
        <f t="shared" si="383"/>
        <v>$75K-$100K</v>
      </c>
    </row>
    <row r="24276" spans="1:5" x14ac:dyDescent="0.3">
      <c r="A24276" s="33" t="s">
        <v>52</v>
      </c>
      <c r="B24276" s="33" t="s">
        <v>53</v>
      </c>
      <c r="C24276" s="33"/>
      <c r="D24276" s="33" t="s">
        <v>1246</v>
      </c>
      <c r="E24276" t="str">
        <f t="shared" si="383"/>
        <v>No Data</v>
      </c>
    </row>
    <row r="24277" spans="1:5" x14ac:dyDescent="0.3">
      <c r="A24277" s="33" t="s">
        <v>2</v>
      </c>
      <c r="B24277" s="33" t="s">
        <v>53</v>
      </c>
      <c r="C24277" s="33">
        <v>95005</v>
      </c>
      <c r="D24277" s="33" t="s">
        <v>792</v>
      </c>
      <c r="E24277" t="str">
        <f t="shared" si="383"/>
        <v>$75K-$100K</v>
      </c>
    </row>
    <row r="24278" spans="1:5" x14ac:dyDescent="0.3">
      <c r="A24278" s="33" t="s">
        <v>0</v>
      </c>
      <c r="B24278" s="33" t="s">
        <v>53</v>
      </c>
      <c r="C24278" s="33">
        <v>107500</v>
      </c>
      <c r="D24278" s="33" t="s">
        <v>4593</v>
      </c>
      <c r="E24278" t="str">
        <f t="shared" si="383"/>
        <v>$100K-$125K</v>
      </c>
    </row>
    <row r="24279" spans="1:5" x14ac:dyDescent="0.3">
      <c r="A24279" s="33" t="s">
        <v>2</v>
      </c>
      <c r="B24279" s="33" t="s">
        <v>53</v>
      </c>
      <c r="C24279" s="33">
        <v>52500</v>
      </c>
      <c r="D24279" s="33" t="s">
        <v>3417</v>
      </c>
      <c r="E24279" t="str">
        <f t="shared" si="383"/>
        <v>&lt;$75K</v>
      </c>
    </row>
    <row r="24280" spans="1:5" x14ac:dyDescent="0.3">
      <c r="A24280" s="33" t="s">
        <v>0</v>
      </c>
      <c r="B24280" s="33" t="s">
        <v>53</v>
      </c>
      <c r="C24280" s="33">
        <v>187500</v>
      </c>
      <c r="D24280" s="33" t="s">
        <v>8281</v>
      </c>
      <c r="E24280" t="str">
        <f t="shared" si="383"/>
        <v>$125K-$200K</v>
      </c>
    </row>
    <row r="24281" spans="1:5" x14ac:dyDescent="0.3">
      <c r="A24281" s="33" t="s">
        <v>0</v>
      </c>
      <c r="B24281" s="33" t="s">
        <v>53</v>
      </c>
      <c r="C24281" s="33">
        <v>148507</v>
      </c>
      <c r="D24281" s="33" t="s">
        <v>5979</v>
      </c>
      <c r="E24281" t="str">
        <f t="shared" si="383"/>
        <v>$125K-$200K</v>
      </c>
    </row>
    <row r="24282" spans="1:5" x14ac:dyDescent="0.3">
      <c r="A24282" s="33" t="s">
        <v>2</v>
      </c>
      <c r="B24282" s="33" t="s">
        <v>53</v>
      </c>
      <c r="C24282" s="33">
        <v>104500</v>
      </c>
      <c r="D24282" s="33" t="s">
        <v>8282</v>
      </c>
      <c r="E24282" t="str">
        <f t="shared" si="383"/>
        <v>$100K-$125K</v>
      </c>
    </row>
    <row r="24283" spans="1:5" x14ac:dyDescent="0.3">
      <c r="A24283" s="33" t="s">
        <v>52</v>
      </c>
      <c r="B24283" s="33" t="s">
        <v>81</v>
      </c>
      <c r="C24283" s="33"/>
      <c r="D24283" s="33" t="s">
        <v>4040</v>
      </c>
      <c r="E24283" t="str">
        <f t="shared" si="383"/>
        <v>No Data</v>
      </c>
    </row>
    <row r="24284" spans="1:5" x14ac:dyDescent="0.3">
      <c r="A24284" s="33" t="s">
        <v>52</v>
      </c>
      <c r="B24284" s="33" t="s">
        <v>53</v>
      </c>
      <c r="C24284" s="33"/>
      <c r="D24284" s="33" t="s">
        <v>8283</v>
      </c>
      <c r="E24284" t="str">
        <f t="shared" si="383"/>
        <v>No Data</v>
      </c>
    </row>
    <row r="24285" spans="1:5" x14ac:dyDescent="0.3">
      <c r="A24285" s="33" t="s">
        <v>0</v>
      </c>
      <c r="B24285" s="33" t="s">
        <v>53</v>
      </c>
      <c r="C24285" s="33">
        <v>173500</v>
      </c>
      <c r="D24285" s="33" t="s">
        <v>1730</v>
      </c>
      <c r="E24285" t="str">
        <f t="shared" si="383"/>
        <v>$125K-$200K</v>
      </c>
    </row>
    <row r="24286" spans="1:5" x14ac:dyDescent="0.3">
      <c r="A24286" s="33" t="s">
        <v>4</v>
      </c>
      <c r="B24286" s="33" t="s">
        <v>83</v>
      </c>
      <c r="C24286" s="33">
        <v>69300</v>
      </c>
      <c r="D24286" s="33" t="s">
        <v>932</v>
      </c>
      <c r="E24286" t="str">
        <f t="shared" si="383"/>
        <v>&lt;$75K</v>
      </c>
    </row>
    <row r="24287" spans="1:5" x14ac:dyDescent="0.3">
      <c r="A24287" s="33" t="s">
        <v>2</v>
      </c>
      <c r="B24287" s="33" t="s">
        <v>53</v>
      </c>
      <c r="C24287" s="33">
        <v>85000</v>
      </c>
      <c r="D24287" s="33" t="s">
        <v>4252</v>
      </c>
      <c r="E24287" t="str">
        <f t="shared" si="383"/>
        <v>$75K-$100K</v>
      </c>
    </row>
    <row r="24288" spans="1:5" x14ac:dyDescent="0.3">
      <c r="A24288" s="33" t="s">
        <v>4</v>
      </c>
      <c r="B24288" s="33" t="s">
        <v>68</v>
      </c>
      <c r="C24288" s="33"/>
      <c r="D24288" s="33" t="s">
        <v>596</v>
      </c>
      <c r="E24288" t="str">
        <f t="shared" si="383"/>
        <v>No Data</v>
      </c>
    </row>
    <row r="24289" spans="1:5" x14ac:dyDescent="0.3">
      <c r="A24289" s="33" t="s">
        <v>2</v>
      </c>
      <c r="B24289" s="33" t="s">
        <v>53</v>
      </c>
      <c r="C24289" s="33">
        <v>71239</v>
      </c>
      <c r="D24289" s="33" t="s">
        <v>7170</v>
      </c>
      <c r="E24289" t="str">
        <f t="shared" si="383"/>
        <v>&lt;$75K</v>
      </c>
    </row>
    <row r="24290" spans="1:5" x14ac:dyDescent="0.3">
      <c r="A24290" s="33" t="s">
        <v>2</v>
      </c>
      <c r="B24290" s="33" t="s">
        <v>53</v>
      </c>
      <c r="C24290" s="33">
        <v>130250</v>
      </c>
      <c r="D24290" s="33" t="s">
        <v>729</v>
      </c>
      <c r="E24290" t="str">
        <f t="shared" si="383"/>
        <v>$125K-$200K</v>
      </c>
    </row>
    <row r="24291" spans="1:5" x14ac:dyDescent="0.3">
      <c r="A24291" s="33" t="s">
        <v>0</v>
      </c>
      <c r="B24291" s="33" t="s">
        <v>54</v>
      </c>
      <c r="C24291" s="33">
        <v>72870</v>
      </c>
      <c r="D24291" s="33" t="s">
        <v>960</v>
      </c>
      <c r="E24291" t="str">
        <f t="shared" si="383"/>
        <v>&lt;$75K</v>
      </c>
    </row>
    <row r="24292" spans="1:5" x14ac:dyDescent="0.3">
      <c r="A24292" s="33" t="s">
        <v>2</v>
      </c>
      <c r="B24292" s="33" t="s">
        <v>53</v>
      </c>
      <c r="C24292" s="33">
        <v>90000</v>
      </c>
      <c r="D24292" s="33" t="s">
        <v>8284</v>
      </c>
      <c r="E24292" t="str">
        <f t="shared" si="383"/>
        <v>$75K-$100K</v>
      </c>
    </row>
    <row r="24293" spans="1:5" x14ac:dyDescent="0.3">
      <c r="A24293" s="33" t="s">
        <v>0</v>
      </c>
      <c r="B24293" s="33" t="s">
        <v>53</v>
      </c>
      <c r="C24293" s="33">
        <v>350000</v>
      </c>
      <c r="D24293" s="33" t="s">
        <v>8285</v>
      </c>
      <c r="E24293" t="str">
        <f t="shared" si="383"/>
        <v>&gt;$200K</v>
      </c>
    </row>
    <row r="24294" spans="1:5" x14ac:dyDescent="0.3">
      <c r="A24294" s="33" t="s">
        <v>2</v>
      </c>
      <c r="B24294" s="33" t="s">
        <v>83</v>
      </c>
      <c r="C24294" s="33">
        <v>111175</v>
      </c>
      <c r="D24294" s="33" t="s">
        <v>6889</v>
      </c>
      <c r="E24294" t="str">
        <f t="shared" si="383"/>
        <v>$100K-$125K</v>
      </c>
    </row>
    <row r="24295" spans="1:5" x14ac:dyDescent="0.3">
      <c r="A24295" s="33" t="s">
        <v>2</v>
      </c>
      <c r="B24295" s="33" t="s">
        <v>53</v>
      </c>
      <c r="C24295" s="33"/>
      <c r="D24295" s="33" t="s">
        <v>4185</v>
      </c>
      <c r="E24295" t="str">
        <f t="shared" si="383"/>
        <v>No Data</v>
      </c>
    </row>
    <row r="24296" spans="1:5" x14ac:dyDescent="0.3">
      <c r="A24296" s="33" t="s">
        <v>2</v>
      </c>
      <c r="B24296" s="33" t="s">
        <v>53</v>
      </c>
      <c r="C24296" s="33">
        <v>108000</v>
      </c>
      <c r="D24296" s="33" t="s">
        <v>217</v>
      </c>
      <c r="E24296" t="str">
        <f t="shared" si="383"/>
        <v>$100K-$125K</v>
      </c>
    </row>
    <row r="24297" spans="1:5" x14ac:dyDescent="0.3">
      <c r="A24297" s="33" t="s">
        <v>52</v>
      </c>
      <c r="B24297" s="33" t="s">
        <v>53</v>
      </c>
      <c r="C24297" s="33"/>
      <c r="D24297" s="33" t="s">
        <v>8286</v>
      </c>
      <c r="E24297" t="str">
        <f t="shared" si="383"/>
        <v>No Data</v>
      </c>
    </row>
    <row r="24298" spans="1:5" x14ac:dyDescent="0.3">
      <c r="A24298" s="33" t="s">
        <v>0</v>
      </c>
      <c r="B24298" s="33" t="s">
        <v>54</v>
      </c>
      <c r="C24298" s="33">
        <v>88128</v>
      </c>
      <c r="D24298" s="33" t="s">
        <v>8287</v>
      </c>
      <c r="E24298" t="str">
        <f t="shared" si="383"/>
        <v>$75K-$100K</v>
      </c>
    </row>
    <row r="24299" spans="1:5" x14ac:dyDescent="0.3">
      <c r="A24299" s="33" t="s">
        <v>2</v>
      </c>
      <c r="B24299" s="33" t="s">
        <v>53</v>
      </c>
      <c r="C24299" s="33">
        <v>85000</v>
      </c>
      <c r="D24299" s="33" t="s">
        <v>520</v>
      </c>
      <c r="E24299" t="str">
        <f t="shared" si="383"/>
        <v>$75K-$100K</v>
      </c>
    </row>
    <row r="24300" spans="1:5" x14ac:dyDescent="0.3">
      <c r="A24300" s="33" t="s">
        <v>4</v>
      </c>
      <c r="B24300" s="33" t="s">
        <v>53</v>
      </c>
      <c r="C24300" s="33"/>
      <c r="D24300" s="33" t="s">
        <v>1435</v>
      </c>
      <c r="E24300" t="str">
        <f t="shared" si="383"/>
        <v>No Data</v>
      </c>
    </row>
    <row r="24301" spans="1:5" x14ac:dyDescent="0.3">
      <c r="A24301" s="33" t="s">
        <v>125</v>
      </c>
      <c r="B24301" s="33" t="s">
        <v>53</v>
      </c>
      <c r="C24301" s="33">
        <v>94367</v>
      </c>
      <c r="D24301" s="33" t="s">
        <v>7461</v>
      </c>
      <c r="E24301" t="str">
        <f t="shared" si="383"/>
        <v>$75K-$100K</v>
      </c>
    </row>
    <row r="24302" spans="1:5" x14ac:dyDescent="0.3">
      <c r="A24302" s="33" t="s">
        <v>0</v>
      </c>
      <c r="B24302" s="33" t="s">
        <v>53</v>
      </c>
      <c r="C24302" s="33">
        <v>174620</v>
      </c>
      <c r="D24302" s="33" t="s">
        <v>2449</v>
      </c>
      <c r="E24302" t="str">
        <f t="shared" si="383"/>
        <v>$125K-$200K</v>
      </c>
    </row>
    <row r="24303" spans="1:5" x14ac:dyDescent="0.3">
      <c r="A24303" s="33" t="s">
        <v>0</v>
      </c>
      <c r="B24303" s="33" t="s">
        <v>53</v>
      </c>
      <c r="C24303" s="33"/>
      <c r="D24303" s="33" t="s">
        <v>499</v>
      </c>
      <c r="E24303" t="str">
        <f t="shared" si="383"/>
        <v>No Data</v>
      </c>
    </row>
    <row r="24304" spans="1:5" x14ac:dyDescent="0.3">
      <c r="A24304" s="33" t="s">
        <v>52</v>
      </c>
      <c r="B24304" s="33" t="s">
        <v>53</v>
      </c>
      <c r="C24304" s="33">
        <v>96000</v>
      </c>
      <c r="D24304" s="33" t="s">
        <v>228</v>
      </c>
      <c r="E24304" t="str">
        <f t="shared" si="383"/>
        <v>$75K-$100K</v>
      </c>
    </row>
    <row r="24305" spans="1:5" x14ac:dyDescent="0.3">
      <c r="A24305" s="33" t="s">
        <v>2</v>
      </c>
      <c r="B24305" s="33" t="s">
        <v>53</v>
      </c>
      <c r="C24305" s="33"/>
      <c r="D24305" s="33" t="s">
        <v>268</v>
      </c>
      <c r="E24305" t="str">
        <f t="shared" si="383"/>
        <v>No Data</v>
      </c>
    </row>
    <row r="24306" spans="1:5" x14ac:dyDescent="0.3">
      <c r="A24306" s="33" t="s">
        <v>2</v>
      </c>
      <c r="B24306" s="33" t="s">
        <v>53</v>
      </c>
      <c r="C24306" s="33">
        <v>165000</v>
      </c>
      <c r="D24306" s="33" t="s">
        <v>2809</v>
      </c>
      <c r="E24306" t="str">
        <f t="shared" si="383"/>
        <v>$125K-$200K</v>
      </c>
    </row>
    <row r="24307" spans="1:5" x14ac:dyDescent="0.3">
      <c r="A24307" s="33" t="s">
        <v>2</v>
      </c>
      <c r="B24307" s="33" t="s">
        <v>53</v>
      </c>
      <c r="C24307" s="33"/>
      <c r="D24307" s="33" t="s">
        <v>249</v>
      </c>
      <c r="E24307" t="str">
        <f t="shared" si="383"/>
        <v>No Data</v>
      </c>
    </row>
    <row r="24308" spans="1:5" x14ac:dyDescent="0.3">
      <c r="A24308" s="33" t="s">
        <v>4</v>
      </c>
      <c r="B24308" s="33" t="s">
        <v>53</v>
      </c>
      <c r="C24308" s="33">
        <v>125000</v>
      </c>
      <c r="D24308" s="33" t="s">
        <v>1524</v>
      </c>
      <c r="E24308" t="str">
        <f t="shared" si="383"/>
        <v>$100K-$125K</v>
      </c>
    </row>
    <row r="24309" spans="1:5" x14ac:dyDescent="0.3">
      <c r="A24309" s="33" t="s">
        <v>2</v>
      </c>
      <c r="B24309" s="33" t="s">
        <v>64</v>
      </c>
      <c r="C24309" s="33">
        <v>111175</v>
      </c>
      <c r="D24309" s="33" t="s">
        <v>8288</v>
      </c>
      <c r="E24309" t="str">
        <f t="shared" si="383"/>
        <v>$100K-$125K</v>
      </c>
    </row>
    <row r="24310" spans="1:5" x14ac:dyDescent="0.3">
      <c r="A24310" s="33" t="s">
        <v>129</v>
      </c>
      <c r="B24310" s="33" t="s">
        <v>53</v>
      </c>
      <c r="C24310" s="33">
        <v>97500</v>
      </c>
      <c r="D24310" s="33" t="s">
        <v>232</v>
      </c>
      <c r="E24310" t="str">
        <f t="shared" si="383"/>
        <v>$75K-$100K</v>
      </c>
    </row>
    <row r="24311" spans="1:5" x14ac:dyDescent="0.3">
      <c r="A24311" s="33" t="s">
        <v>128</v>
      </c>
      <c r="B24311" s="33" t="s">
        <v>53</v>
      </c>
      <c r="C24311" s="33">
        <v>131610</v>
      </c>
      <c r="D24311" s="33" t="s">
        <v>8289</v>
      </c>
      <c r="E24311" t="str">
        <f t="shared" si="383"/>
        <v>$125K-$200K</v>
      </c>
    </row>
    <row r="24312" spans="1:5" x14ac:dyDescent="0.3">
      <c r="A24312" s="33" t="s">
        <v>2</v>
      </c>
      <c r="B24312" s="33" t="s">
        <v>85</v>
      </c>
      <c r="C24312" s="33">
        <v>89100</v>
      </c>
      <c r="D24312" s="33" t="s">
        <v>5734</v>
      </c>
      <c r="E24312" t="str">
        <f t="shared" si="383"/>
        <v>$75K-$100K</v>
      </c>
    </row>
    <row r="24313" spans="1:5" x14ac:dyDescent="0.3">
      <c r="A24313" s="33" t="s">
        <v>125</v>
      </c>
      <c r="B24313" s="33" t="s">
        <v>53</v>
      </c>
      <c r="C24313" s="33">
        <v>115000</v>
      </c>
      <c r="D24313" s="33" t="s">
        <v>5706</v>
      </c>
      <c r="E24313" t="str">
        <f t="shared" si="383"/>
        <v>$100K-$125K</v>
      </c>
    </row>
    <row r="24314" spans="1:5" x14ac:dyDescent="0.3">
      <c r="A24314" s="33" t="s">
        <v>2</v>
      </c>
      <c r="B24314" s="33" t="s">
        <v>53</v>
      </c>
      <c r="C24314" s="33"/>
      <c r="D24314" s="33" t="s">
        <v>2712</v>
      </c>
      <c r="E24314" t="str">
        <f t="shared" si="383"/>
        <v>No Data</v>
      </c>
    </row>
    <row r="24315" spans="1:5" x14ac:dyDescent="0.3">
      <c r="A24315" s="33" t="s">
        <v>2</v>
      </c>
      <c r="B24315" s="33" t="s">
        <v>53</v>
      </c>
      <c r="C24315" s="33">
        <v>68122.6015625</v>
      </c>
      <c r="D24315" s="33" t="s">
        <v>8290</v>
      </c>
      <c r="E24315" t="str">
        <f t="shared" si="383"/>
        <v>&lt;$75K</v>
      </c>
    </row>
    <row r="24316" spans="1:5" x14ac:dyDescent="0.3">
      <c r="A24316" s="33" t="s">
        <v>2</v>
      </c>
      <c r="B24316" s="33" t="s">
        <v>53</v>
      </c>
      <c r="C24316" s="33">
        <v>170000</v>
      </c>
      <c r="D24316" s="33" t="s">
        <v>238</v>
      </c>
      <c r="E24316" t="str">
        <f t="shared" si="383"/>
        <v>$125K-$200K</v>
      </c>
    </row>
    <row r="24317" spans="1:5" x14ac:dyDescent="0.3">
      <c r="A24317" s="33" t="s">
        <v>2</v>
      </c>
      <c r="B24317" s="33" t="s">
        <v>53</v>
      </c>
      <c r="C24317" s="33"/>
      <c r="D24317" s="33" t="s">
        <v>8188</v>
      </c>
      <c r="E24317" t="str">
        <f t="shared" si="383"/>
        <v>No Data</v>
      </c>
    </row>
    <row r="24318" spans="1:5" x14ac:dyDescent="0.3">
      <c r="A24318" s="33" t="s">
        <v>2</v>
      </c>
      <c r="B24318" s="33" t="s">
        <v>53</v>
      </c>
      <c r="C24318" s="33">
        <v>120000</v>
      </c>
      <c r="D24318" s="33" t="s">
        <v>4835</v>
      </c>
      <c r="E24318" t="str">
        <f t="shared" si="383"/>
        <v>$100K-$125K</v>
      </c>
    </row>
    <row r="24319" spans="1:5" x14ac:dyDescent="0.3">
      <c r="A24319" s="33" t="s">
        <v>2</v>
      </c>
      <c r="B24319" s="33" t="s">
        <v>53</v>
      </c>
      <c r="C24319" s="33">
        <v>71678</v>
      </c>
      <c r="D24319" s="33" t="s">
        <v>8291</v>
      </c>
      <c r="E24319" t="str">
        <f t="shared" si="383"/>
        <v>&lt;$75K</v>
      </c>
    </row>
    <row r="24320" spans="1:5" x14ac:dyDescent="0.3">
      <c r="A24320" s="33" t="s">
        <v>2</v>
      </c>
      <c r="B24320" s="33" t="s">
        <v>53</v>
      </c>
      <c r="C24320" s="33"/>
      <c r="D24320" s="33" t="s">
        <v>8292</v>
      </c>
      <c r="E24320" t="str">
        <f t="shared" si="383"/>
        <v>No Data</v>
      </c>
    </row>
    <row r="24321" spans="1:5" x14ac:dyDescent="0.3">
      <c r="A24321" s="33" t="s">
        <v>0</v>
      </c>
      <c r="B24321" s="33" t="s">
        <v>54</v>
      </c>
      <c r="C24321" s="33">
        <v>175000</v>
      </c>
      <c r="D24321" s="33" t="s">
        <v>394</v>
      </c>
      <c r="E24321" t="str">
        <f t="shared" si="383"/>
        <v>$125K-$200K</v>
      </c>
    </row>
    <row r="24322" spans="1:5" x14ac:dyDescent="0.3">
      <c r="A24322" s="33" t="s">
        <v>0</v>
      </c>
      <c r="B24322" s="33" t="s">
        <v>53</v>
      </c>
      <c r="C24322" s="33">
        <v>150000</v>
      </c>
      <c r="D24322" s="33" t="s">
        <v>8293</v>
      </c>
      <c r="E24322" t="str">
        <f t="shared" si="383"/>
        <v>$125K-$200K</v>
      </c>
    </row>
    <row r="24323" spans="1:5" x14ac:dyDescent="0.3">
      <c r="A24323" s="33" t="s">
        <v>0</v>
      </c>
      <c r="B24323" s="33" t="s">
        <v>98</v>
      </c>
      <c r="C24323" s="33">
        <v>106439.5</v>
      </c>
      <c r="D24323" s="33" t="s">
        <v>8294</v>
      </c>
      <c r="E24323" t="str">
        <f t="shared" ref="E24323:E24386" si="384">_xlfn.XLOOKUP(C24323,$H$16:$H$21,$G$16:$G$21,,1)</f>
        <v>$100K-$125K</v>
      </c>
    </row>
    <row r="24324" spans="1:5" x14ac:dyDescent="0.3">
      <c r="A24324" s="33" t="s">
        <v>2</v>
      </c>
      <c r="B24324" s="33" t="s">
        <v>53</v>
      </c>
      <c r="C24324" s="33">
        <v>60000</v>
      </c>
      <c r="D24324" s="33" t="s">
        <v>8295</v>
      </c>
      <c r="E24324" t="str">
        <f t="shared" si="384"/>
        <v>&lt;$75K</v>
      </c>
    </row>
    <row r="24325" spans="1:5" x14ac:dyDescent="0.3">
      <c r="A24325" s="33" t="s">
        <v>2</v>
      </c>
      <c r="B24325" s="33" t="s">
        <v>114</v>
      </c>
      <c r="C24325" s="33">
        <v>180000</v>
      </c>
      <c r="D24325" s="33" t="s">
        <v>8296</v>
      </c>
      <c r="E24325" t="str">
        <f t="shared" si="384"/>
        <v>$125K-$200K</v>
      </c>
    </row>
    <row r="24326" spans="1:5" x14ac:dyDescent="0.3">
      <c r="A24326" s="33" t="s">
        <v>2</v>
      </c>
      <c r="B24326" s="33" t="s">
        <v>53</v>
      </c>
      <c r="C24326" s="33"/>
      <c r="D24326" s="33" t="s">
        <v>457</v>
      </c>
      <c r="E24326" t="str">
        <f t="shared" si="384"/>
        <v>No Data</v>
      </c>
    </row>
    <row r="24327" spans="1:5" x14ac:dyDescent="0.3">
      <c r="A24327" s="33" t="s">
        <v>0</v>
      </c>
      <c r="B24327" s="33" t="s">
        <v>53</v>
      </c>
      <c r="C24327" s="33"/>
      <c r="D24327" s="33" t="s">
        <v>520</v>
      </c>
      <c r="E24327" t="str">
        <f t="shared" si="384"/>
        <v>No Data</v>
      </c>
    </row>
    <row r="24328" spans="1:5" x14ac:dyDescent="0.3">
      <c r="A24328" s="33" t="s">
        <v>2</v>
      </c>
      <c r="B24328" s="33" t="s">
        <v>53</v>
      </c>
      <c r="C24328" s="33">
        <v>60500</v>
      </c>
      <c r="D24328" s="33" t="s">
        <v>6117</v>
      </c>
      <c r="E24328" t="str">
        <f t="shared" si="384"/>
        <v>&lt;$75K</v>
      </c>
    </row>
    <row r="24329" spans="1:5" x14ac:dyDescent="0.3">
      <c r="A24329" s="33" t="s">
        <v>0</v>
      </c>
      <c r="B24329" s="33" t="s">
        <v>53</v>
      </c>
      <c r="C24329" s="33">
        <v>124000</v>
      </c>
      <c r="D24329" s="33" t="s">
        <v>2279</v>
      </c>
      <c r="E24329" t="str">
        <f t="shared" si="384"/>
        <v>$100K-$125K</v>
      </c>
    </row>
    <row r="24330" spans="1:5" x14ac:dyDescent="0.3">
      <c r="A24330" s="33" t="s">
        <v>4</v>
      </c>
      <c r="B24330" s="33" t="s">
        <v>54</v>
      </c>
      <c r="C24330" s="33">
        <v>152500</v>
      </c>
      <c r="D24330" s="33" t="s">
        <v>914</v>
      </c>
      <c r="E24330" t="str">
        <f t="shared" si="384"/>
        <v>$125K-$200K</v>
      </c>
    </row>
    <row r="24331" spans="1:5" x14ac:dyDescent="0.3">
      <c r="A24331" s="33" t="s">
        <v>125</v>
      </c>
      <c r="B24331" s="33" t="s">
        <v>53</v>
      </c>
      <c r="C24331" s="33">
        <v>100000</v>
      </c>
      <c r="D24331" s="33" t="s">
        <v>7595</v>
      </c>
      <c r="E24331" t="str">
        <f t="shared" si="384"/>
        <v>$75K-$100K</v>
      </c>
    </row>
    <row r="24332" spans="1:5" x14ac:dyDescent="0.3">
      <c r="A24332" s="33" t="s">
        <v>2</v>
      </c>
      <c r="B24332" s="33" t="s">
        <v>53</v>
      </c>
      <c r="C24332" s="33"/>
      <c r="D24332" s="33" t="s">
        <v>4004</v>
      </c>
      <c r="E24332" t="str">
        <f t="shared" si="384"/>
        <v>No Data</v>
      </c>
    </row>
    <row r="24333" spans="1:5" x14ac:dyDescent="0.3">
      <c r="A24333" s="33" t="s">
        <v>125</v>
      </c>
      <c r="B24333" s="33" t="s">
        <v>102</v>
      </c>
      <c r="C24333" s="33">
        <v>82500</v>
      </c>
      <c r="D24333" s="33" t="s">
        <v>2766</v>
      </c>
      <c r="E24333" t="str">
        <f t="shared" si="384"/>
        <v>$75K-$100K</v>
      </c>
    </row>
    <row r="24334" spans="1:5" x14ac:dyDescent="0.3">
      <c r="A24334" s="33" t="s">
        <v>2</v>
      </c>
      <c r="B24334" s="33" t="s">
        <v>53</v>
      </c>
      <c r="C24334" s="33">
        <v>70000</v>
      </c>
      <c r="D24334" s="33" t="s">
        <v>520</v>
      </c>
      <c r="E24334" t="str">
        <f t="shared" si="384"/>
        <v>&lt;$75K</v>
      </c>
    </row>
    <row r="24335" spans="1:5" x14ac:dyDescent="0.3">
      <c r="A24335" s="33" t="s">
        <v>0</v>
      </c>
      <c r="B24335" s="33" t="s">
        <v>53</v>
      </c>
      <c r="C24335" s="33"/>
      <c r="D24335" s="33" t="s">
        <v>238</v>
      </c>
      <c r="E24335" t="str">
        <f t="shared" si="384"/>
        <v>No Data</v>
      </c>
    </row>
    <row r="24336" spans="1:5" x14ac:dyDescent="0.3">
      <c r="A24336" s="33" t="s">
        <v>4</v>
      </c>
      <c r="B24336" s="33" t="s">
        <v>54</v>
      </c>
      <c r="C24336" s="33">
        <v>145500</v>
      </c>
      <c r="D24336" s="33" t="s">
        <v>326</v>
      </c>
      <c r="E24336" t="str">
        <f t="shared" si="384"/>
        <v>$125K-$200K</v>
      </c>
    </row>
    <row r="24337" spans="1:5" x14ac:dyDescent="0.3">
      <c r="A24337" s="33" t="s">
        <v>128</v>
      </c>
      <c r="B24337" s="33" t="s">
        <v>53</v>
      </c>
      <c r="C24337" s="33">
        <v>128050</v>
      </c>
      <c r="D24337" s="33" t="s">
        <v>208</v>
      </c>
      <c r="E24337" t="str">
        <f t="shared" si="384"/>
        <v>$125K-$200K</v>
      </c>
    </row>
    <row r="24338" spans="1:5" x14ac:dyDescent="0.3">
      <c r="A24338" s="33" t="s">
        <v>2</v>
      </c>
      <c r="B24338" s="33" t="s">
        <v>53</v>
      </c>
      <c r="C24338" s="33"/>
      <c r="D24338" s="33" t="s">
        <v>258</v>
      </c>
      <c r="E24338" t="str">
        <f t="shared" si="384"/>
        <v>No Data</v>
      </c>
    </row>
    <row r="24339" spans="1:5" x14ac:dyDescent="0.3">
      <c r="A24339" s="33" t="s">
        <v>2</v>
      </c>
      <c r="B24339" s="33" t="s">
        <v>53</v>
      </c>
      <c r="C24339" s="33"/>
      <c r="D24339" s="33" t="s">
        <v>8297</v>
      </c>
      <c r="E24339" t="str">
        <f t="shared" si="384"/>
        <v>No Data</v>
      </c>
    </row>
    <row r="24340" spans="1:5" x14ac:dyDescent="0.3">
      <c r="A24340" s="33" t="s">
        <v>0</v>
      </c>
      <c r="B24340" s="33" t="s">
        <v>54</v>
      </c>
      <c r="C24340" s="33">
        <v>149946.5</v>
      </c>
      <c r="D24340" s="33" t="s">
        <v>1134</v>
      </c>
      <c r="E24340" t="str">
        <f t="shared" si="384"/>
        <v>$125K-$200K</v>
      </c>
    </row>
    <row r="24341" spans="1:5" x14ac:dyDescent="0.3">
      <c r="A24341" s="33" t="s">
        <v>2</v>
      </c>
      <c r="B24341" s="33" t="s">
        <v>53</v>
      </c>
      <c r="C24341" s="33">
        <v>57500</v>
      </c>
      <c r="D24341" s="33" t="s">
        <v>3152</v>
      </c>
      <c r="E24341" t="str">
        <f t="shared" si="384"/>
        <v>&lt;$75K</v>
      </c>
    </row>
    <row r="24342" spans="1:5" x14ac:dyDescent="0.3">
      <c r="A24342" s="33" t="s">
        <v>0</v>
      </c>
      <c r="B24342" s="33" t="s">
        <v>53</v>
      </c>
      <c r="C24342" s="33">
        <v>207500</v>
      </c>
      <c r="D24342" s="33" t="s">
        <v>2386</v>
      </c>
      <c r="E24342" t="str">
        <f t="shared" si="384"/>
        <v>&gt;$200K</v>
      </c>
    </row>
    <row r="24343" spans="1:5" x14ac:dyDescent="0.3">
      <c r="A24343" s="33" t="s">
        <v>125</v>
      </c>
      <c r="B24343" s="33" t="s">
        <v>53</v>
      </c>
      <c r="C24343" s="33">
        <v>122500</v>
      </c>
      <c r="D24343" s="33" t="s">
        <v>8298</v>
      </c>
      <c r="E24343" t="str">
        <f t="shared" si="384"/>
        <v>$100K-$125K</v>
      </c>
    </row>
    <row r="24344" spans="1:5" x14ac:dyDescent="0.3">
      <c r="A24344" s="33" t="s">
        <v>2</v>
      </c>
      <c r="B24344" s="33" t="s">
        <v>105</v>
      </c>
      <c r="C24344" s="33">
        <v>111175</v>
      </c>
      <c r="D24344" s="33" t="s">
        <v>2430</v>
      </c>
      <c r="E24344" t="str">
        <f t="shared" si="384"/>
        <v>$100K-$125K</v>
      </c>
    </row>
    <row r="24345" spans="1:5" x14ac:dyDescent="0.3">
      <c r="A24345" s="33" t="s">
        <v>0</v>
      </c>
      <c r="B24345" s="33" t="s">
        <v>97</v>
      </c>
      <c r="C24345" s="33">
        <v>89100</v>
      </c>
      <c r="D24345" s="33" t="s">
        <v>5350</v>
      </c>
      <c r="E24345" t="str">
        <f t="shared" si="384"/>
        <v>$75K-$100K</v>
      </c>
    </row>
    <row r="24346" spans="1:5" x14ac:dyDescent="0.3">
      <c r="A24346" s="33" t="s">
        <v>4</v>
      </c>
      <c r="B24346" s="33" t="s">
        <v>88</v>
      </c>
      <c r="C24346" s="33">
        <v>96773</v>
      </c>
      <c r="D24346" s="33" t="s">
        <v>2495</v>
      </c>
      <c r="E24346" t="str">
        <f t="shared" si="384"/>
        <v>$75K-$100K</v>
      </c>
    </row>
    <row r="24347" spans="1:5" x14ac:dyDescent="0.3">
      <c r="A24347" s="33" t="s">
        <v>0</v>
      </c>
      <c r="B24347" s="33" t="s">
        <v>53</v>
      </c>
      <c r="C24347" s="33"/>
      <c r="D24347" s="33" t="s">
        <v>297</v>
      </c>
      <c r="E24347" t="str">
        <f t="shared" si="384"/>
        <v>No Data</v>
      </c>
    </row>
    <row r="24348" spans="1:5" x14ac:dyDescent="0.3">
      <c r="A24348" s="33" t="s">
        <v>128</v>
      </c>
      <c r="B24348" s="33" t="s">
        <v>54</v>
      </c>
      <c r="C24348" s="33">
        <v>135000</v>
      </c>
      <c r="D24348" s="33" t="s">
        <v>364</v>
      </c>
      <c r="E24348" t="str">
        <f t="shared" si="384"/>
        <v>$125K-$200K</v>
      </c>
    </row>
    <row r="24349" spans="1:5" x14ac:dyDescent="0.3">
      <c r="A24349" s="33" t="s">
        <v>2</v>
      </c>
      <c r="B24349" s="33" t="s">
        <v>53</v>
      </c>
      <c r="C24349" s="33"/>
      <c r="D24349" s="33" t="s">
        <v>787</v>
      </c>
      <c r="E24349" t="str">
        <f t="shared" si="384"/>
        <v>No Data</v>
      </c>
    </row>
    <row r="24350" spans="1:5" x14ac:dyDescent="0.3">
      <c r="A24350" s="33" t="s">
        <v>125</v>
      </c>
      <c r="B24350" s="33" t="s">
        <v>53</v>
      </c>
      <c r="C24350" s="33">
        <v>105000</v>
      </c>
      <c r="D24350" s="33" t="s">
        <v>8299</v>
      </c>
      <c r="E24350" t="str">
        <f t="shared" si="384"/>
        <v>$100K-$125K</v>
      </c>
    </row>
    <row r="24351" spans="1:5" x14ac:dyDescent="0.3">
      <c r="A24351" s="33" t="s">
        <v>4</v>
      </c>
      <c r="B24351" s="33" t="s">
        <v>54</v>
      </c>
      <c r="C24351" s="33"/>
      <c r="D24351" s="33" t="s">
        <v>1337</v>
      </c>
      <c r="E24351" t="str">
        <f t="shared" si="384"/>
        <v>No Data</v>
      </c>
    </row>
    <row r="24352" spans="1:5" x14ac:dyDescent="0.3">
      <c r="A24352" s="33" t="s">
        <v>2</v>
      </c>
      <c r="B24352" s="33" t="s">
        <v>53</v>
      </c>
      <c r="C24352" s="33"/>
      <c r="D24352" s="33" t="s">
        <v>965</v>
      </c>
      <c r="E24352" t="str">
        <f t="shared" si="384"/>
        <v>No Data</v>
      </c>
    </row>
    <row r="24353" spans="1:5" x14ac:dyDescent="0.3">
      <c r="A24353" s="33" t="s">
        <v>0</v>
      </c>
      <c r="B24353" s="33" t="s">
        <v>53</v>
      </c>
      <c r="C24353" s="33">
        <v>163500</v>
      </c>
      <c r="D24353" s="33" t="s">
        <v>4304</v>
      </c>
      <c r="E24353" t="str">
        <f t="shared" si="384"/>
        <v>$125K-$200K</v>
      </c>
    </row>
    <row r="24354" spans="1:5" x14ac:dyDescent="0.3">
      <c r="A24354" s="33" t="s">
        <v>2</v>
      </c>
      <c r="B24354" s="33" t="s">
        <v>53</v>
      </c>
      <c r="C24354" s="33">
        <v>110000</v>
      </c>
      <c r="D24354" s="33" t="s">
        <v>715</v>
      </c>
      <c r="E24354" t="str">
        <f t="shared" si="384"/>
        <v>$100K-$125K</v>
      </c>
    </row>
    <row r="24355" spans="1:5" x14ac:dyDescent="0.3">
      <c r="A24355" s="33" t="s">
        <v>0</v>
      </c>
      <c r="B24355" s="33" t="s">
        <v>53</v>
      </c>
      <c r="C24355" s="33"/>
      <c r="D24355" s="33" t="s">
        <v>1846</v>
      </c>
      <c r="E24355" t="str">
        <f t="shared" si="384"/>
        <v>No Data</v>
      </c>
    </row>
    <row r="24356" spans="1:5" x14ac:dyDescent="0.3">
      <c r="A24356" s="33" t="s">
        <v>128</v>
      </c>
      <c r="B24356" s="33" t="s">
        <v>53</v>
      </c>
      <c r="C24356" s="33">
        <v>122375</v>
      </c>
      <c r="D24356" s="33" t="s">
        <v>8300</v>
      </c>
      <c r="E24356" t="str">
        <f t="shared" si="384"/>
        <v>$100K-$125K</v>
      </c>
    </row>
    <row r="24357" spans="1:5" x14ac:dyDescent="0.3">
      <c r="A24357" s="33" t="s">
        <v>0</v>
      </c>
      <c r="B24357" s="33" t="s">
        <v>53</v>
      </c>
      <c r="C24357" s="33">
        <v>117500</v>
      </c>
      <c r="D24357" s="33" t="s">
        <v>8301</v>
      </c>
      <c r="E24357" t="str">
        <f t="shared" si="384"/>
        <v>$100K-$125K</v>
      </c>
    </row>
    <row r="24358" spans="1:5" x14ac:dyDescent="0.3">
      <c r="A24358" s="33" t="s">
        <v>2</v>
      </c>
      <c r="B24358" s="33" t="s">
        <v>53</v>
      </c>
      <c r="C24358" s="33">
        <v>125000</v>
      </c>
      <c r="D24358" s="33" t="s">
        <v>8302</v>
      </c>
      <c r="E24358" t="str">
        <f t="shared" si="384"/>
        <v>$100K-$125K</v>
      </c>
    </row>
    <row r="24359" spans="1:5" x14ac:dyDescent="0.3">
      <c r="A24359" s="33" t="s">
        <v>0</v>
      </c>
      <c r="B24359" s="33" t="s">
        <v>54</v>
      </c>
      <c r="C24359" s="33">
        <v>100000</v>
      </c>
      <c r="D24359" s="33" t="s">
        <v>4018</v>
      </c>
      <c r="E24359" t="str">
        <f t="shared" si="384"/>
        <v>$75K-$100K</v>
      </c>
    </row>
    <row r="24360" spans="1:5" x14ac:dyDescent="0.3">
      <c r="A24360" s="33" t="s">
        <v>126</v>
      </c>
      <c r="B24360" s="33" t="s">
        <v>53</v>
      </c>
      <c r="C24360" s="33"/>
      <c r="D24360" s="33" t="s">
        <v>3263</v>
      </c>
      <c r="E24360" t="str">
        <f t="shared" si="384"/>
        <v>No Data</v>
      </c>
    </row>
    <row r="24361" spans="1:5" x14ac:dyDescent="0.3">
      <c r="A24361" s="33" t="s">
        <v>125</v>
      </c>
      <c r="B24361" s="33" t="s">
        <v>53</v>
      </c>
      <c r="C24361" s="33"/>
      <c r="D24361" s="33" t="s">
        <v>4004</v>
      </c>
      <c r="E24361" t="str">
        <f t="shared" si="384"/>
        <v>No Data</v>
      </c>
    </row>
    <row r="24362" spans="1:5" x14ac:dyDescent="0.3">
      <c r="A24362" s="33" t="s">
        <v>128</v>
      </c>
      <c r="B24362" s="33" t="s">
        <v>53</v>
      </c>
      <c r="C24362" s="33">
        <v>165000</v>
      </c>
      <c r="D24362" s="33" t="s">
        <v>1381</v>
      </c>
      <c r="E24362" t="str">
        <f t="shared" si="384"/>
        <v>$125K-$200K</v>
      </c>
    </row>
    <row r="24363" spans="1:5" x14ac:dyDescent="0.3">
      <c r="A24363" s="33" t="s">
        <v>4</v>
      </c>
      <c r="B24363" s="33" t="s">
        <v>70</v>
      </c>
      <c r="C24363" s="33">
        <v>45000</v>
      </c>
      <c r="D24363" s="33" t="s">
        <v>1706</v>
      </c>
      <c r="E24363" t="str">
        <f t="shared" si="384"/>
        <v>&lt;$75K</v>
      </c>
    </row>
    <row r="24364" spans="1:5" x14ac:dyDescent="0.3">
      <c r="A24364" s="33" t="s">
        <v>128</v>
      </c>
      <c r="B24364" s="33" t="s">
        <v>115</v>
      </c>
      <c r="C24364" s="33">
        <v>157500</v>
      </c>
      <c r="D24364" s="33" t="s">
        <v>2709</v>
      </c>
      <c r="E24364" t="str">
        <f t="shared" si="384"/>
        <v>$125K-$200K</v>
      </c>
    </row>
    <row r="24365" spans="1:5" x14ac:dyDescent="0.3">
      <c r="A24365" s="33" t="s">
        <v>2</v>
      </c>
      <c r="B24365" s="33" t="s">
        <v>53</v>
      </c>
      <c r="C24365" s="33">
        <v>90000</v>
      </c>
      <c r="D24365" s="33" t="s">
        <v>8303</v>
      </c>
      <c r="E24365" t="str">
        <f t="shared" si="384"/>
        <v>$75K-$100K</v>
      </c>
    </row>
    <row r="24366" spans="1:5" x14ac:dyDescent="0.3">
      <c r="A24366" s="33" t="s">
        <v>52</v>
      </c>
      <c r="B24366" s="33" t="s">
        <v>53</v>
      </c>
      <c r="C24366" s="33">
        <v>150000</v>
      </c>
      <c r="D24366" s="33" t="s">
        <v>8304</v>
      </c>
      <c r="E24366" t="str">
        <f t="shared" si="384"/>
        <v>$125K-$200K</v>
      </c>
    </row>
    <row r="24367" spans="1:5" x14ac:dyDescent="0.3">
      <c r="A24367" s="33" t="s">
        <v>2</v>
      </c>
      <c r="B24367" s="33" t="s">
        <v>53</v>
      </c>
      <c r="C24367" s="33"/>
      <c r="D24367" s="33" t="s">
        <v>4167</v>
      </c>
      <c r="E24367" t="str">
        <f t="shared" si="384"/>
        <v>No Data</v>
      </c>
    </row>
    <row r="24368" spans="1:5" x14ac:dyDescent="0.3">
      <c r="A24368" s="33" t="s">
        <v>0</v>
      </c>
      <c r="B24368" s="33" t="s">
        <v>53</v>
      </c>
      <c r="C24368" s="33">
        <v>132500</v>
      </c>
      <c r="D24368" s="33" t="s">
        <v>265</v>
      </c>
      <c r="E24368" t="str">
        <f t="shared" si="384"/>
        <v>$125K-$200K</v>
      </c>
    </row>
    <row r="24369" spans="1:5" x14ac:dyDescent="0.3">
      <c r="A24369" s="33" t="s">
        <v>2</v>
      </c>
      <c r="B24369" s="33" t="s">
        <v>53</v>
      </c>
      <c r="C24369" s="33"/>
      <c r="D24369" s="33" t="s">
        <v>8305</v>
      </c>
      <c r="E24369" t="str">
        <f t="shared" si="384"/>
        <v>No Data</v>
      </c>
    </row>
    <row r="24370" spans="1:5" x14ac:dyDescent="0.3">
      <c r="A24370" s="33" t="s">
        <v>2</v>
      </c>
      <c r="B24370" s="33" t="s">
        <v>53</v>
      </c>
      <c r="C24370" s="33"/>
      <c r="D24370" s="33" t="s">
        <v>1578</v>
      </c>
      <c r="E24370" t="str">
        <f t="shared" si="384"/>
        <v>No Data</v>
      </c>
    </row>
    <row r="24371" spans="1:5" x14ac:dyDescent="0.3">
      <c r="A24371" s="33" t="s">
        <v>128</v>
      </c>
      <c r="B24371" s="33" t="s">
        <v>64</v>
      </c>
      <c r="C24371" s="33">
        <v>157500</v>
      </c>
      <c r="D24371" s="33" t="s">
        <v>4033</v>
      </c>
      <c r="E24371" t="str">
        <f t="shared" si="384"/>
        <v>$125K-$200K</v>
      </c>
    </row>
    <row r="24372" spans="1:5" x14ac:dyDescent="0.3">
      <c r="A24372" s="33" t="s">
        <v>2</v>
      </c>
      <c r="B24372" s="33" t="s">
        <v>53</v>
      </c>
      <c r="C24372" s="33">
        <v>80000</v>
      </c>
      <c r="D24372" s="33" t="s">
        <v>8306</v>
      </c>
      <c r="E24372" t="str">
        <f t="shared" si="384"/>
        <v>$75K-$100K</v>
      </c>
    </row>
    <row r="24373" spans="1:5" x14ac:dyDescent="0.3">
      <c r="A24373" s="33" t="s">
        <v>2</v>
      </c>
      <c r="B24373" s="33" t="s">
        <v>53</v>
      </c>
      <c r="C24373" s="33"/>
      <c r="D24373" s="33" t="s">
        <v>2753</v>
      </c>
      <c r="E24373" t="str">
        <f t="shared" si="384"/>
        <v>No Data</v>
      </c>
    </row>
    <row r="24374" spans="1:5" x14ac:dyDescent="0.3">
      <c r="A24374" s="33" t="s">
        <v>0</v>
      </c>
      <c r="B24374" s="33" t="s">
        <v>53</v>
      </c>
      <c r="C24374" s="33">
        <v>225000</v>
      </c>
      <c r="D24374" s="33" t="s">
        <v>872</v>
      </c>
      <c r="E24374" t="str">
        <f t="shared" si="384"/>
        <v>&gt;$200K</v>
      </c>
    </row>
    <row r="24375" spans="1:5" x14ac:dyDescent="0.3">
      <c r="A24375" s="33" t="s">
        <v>0</v>
      </c>
      <c r="B24375" s="33" t="s">
        <v>53</v>
      </c>
      <c r="C24375" s="33">
        <v>127500</v>
      </c>
      <c r="D24375" s="33" t="s">
        <v>8307</v>
      </c>
      <c r="E24375" t="str">
        <f t="shared" si="384"/>
        <v>$125K-$200K</v>
      </c>
    </row>
    <row r="24376" spans="1:5" x14ac:dyDescent="0.3">
      <c r="A24376" s="33" t="s">
        <v>0</v>
      </c>
      <c r="B24376" s="33" t="s">
        <v>53</v>
      </c>
      <c r="C24376" s="33"/>
      <c r="D24376" s="33" t="s">
        <v>1142</v>
      </c>
      <c r="E24376" t="str">
        <f t="shared" si="384"/>
        <v>No Data</v>
      </c>
    </row>
    <row r="24377" spans="1:5" x14ac:dyDescent="0.3">
      <c r="A24377" s="33" t="s">
        <v>128</v>
      </c>
      <c r="B24377" s="33" t="s">
        <v>53</v>
      </c>
      <c r="C24377" s="33">
        <v>200000</v>
      </c>
      <c r="D24377" s="33" t="s">
        <v>638</v>
      </c>
      <c r="E24377" t="str">
        <f t="shared" si="384"/>
        <v>$125K-$200K</v>
      </c>
    </row>
    <row r="24378" spans="1:5" x14ac:dyDescent="0.3">
      <c r="A24378" s="33" t="s">
        <v>0</v>
      </c>
      <c r="B24378" s="33" t="s">
        <v>73</v>
      </c>
      <c r="C24378" s="33">
        <v>109500</v>
      </c>
      <c r="D24378" s="33" t="s">
        <v>8308</v>
      </c>
      <c r="E24378" t="str">
        <f t="shared" si="384"/>
        <v>$100K-$125K</v>
      </c>
    </row>
    <row r="24379" spans="1:5" x14ac:dyDescent="0.3">
      <c r="A24379" s="33" t="s">
        <v>2</v>
      </c>
      <c r="B24379" s="33" t="s">
        <v>53</v>
      </c>
      <c r="C24379" s="33">
        <v>60000</v>
      </c>
      <c r="D24379" s="33" t="s">
        <v>4769</v>
      </c>
      <c r="E24379" t="str">
        <f t="shared" si="384"/>
        <v>&lt;$75K</v>
      </c>
    </row>
    <row r="24380" spans="1:5" x14ac:dyDescent="0.3">
      <c r="A24380" s="33" t="s">
        <v>0</v>
      </c>
      <c r="B24380" s="33" t="s">
        <v>72</v>
      </c>
      <c r="C24380" s="33">
        <v>89100</v>
      </c>
      <c r="D24380" s="33" t="s">
        <v>2105</v>
      </c>
      <c r="E24380" t="str">
        <f t="shared" si="384"/>
        <v>$75K-$100K</v>
      </c>
    </row>
    <row r="24381" spans="1:5" x14ac:dyDescent="0.3">
      <c r="A24381" s="33" t="s">
        <v>125</v>
      </c>
      <c r="B24381" s="33" t="s">
        <v>53</v>
      </c>
      <c r="C24381" s="33">
        <v>86732.5</v>
      </c>
      <c r="D24381" s="33" t="s">
        <v>1196</v>
      </c>
      <c r="E24381" t="str">
        <f t="shared" si="384"/>
        <v>$75K-$100K</v>
      </c>
    </row>
    <row r="24382" spans="1:5" x14ac:dyDescent="0.3">
      <c r="A24382" s="33" t="s">
        <v>2</v>
      </c>
      <c r="B24382" s="33" t="s">
        <v>53</v>
      </c>
      <c r="C24382" s="33"/>
      <c r="D24382" s="33" t="s">
        <v>5139</v>
      </c>
      <c r="E24382" t="str">
        <f t="shared" si="384"/>
        <v>No Data</v>
      </c>
    </row>
    <row r="24383" spans="1:5" x14ac:dyDescent="0.3">
      <c r="A24383" s="33" t="s">
        <v>4</v>
      </c>
      <c r="B24383" s="33" t="s">
        <v>58</v>
      </c>
      <c r="C24383" s="33">
        <v>147500</v>
      </c>
      <c r="D24383" s="33" t="s">
        <v>4624</v>
      </c>
      <c r="E24383" t="str">
        <f t="shared" si="384"/>
        <v>$125K-$200K</v>
      </c>
    </row>
    <row r="24384" spans="1:5" x14ac:dyDescent="0.3">
      <c r="A24384" s="33" t="s">
        <v>2</v>
      </c>
      <c r="B24384" s="33" t="s">
        <v>53</v>
      </c>
      <c r="C24384" s="33">
        <v>87500</v>
      </c>
      <c r="D24384" s="33" t="s">
        <v>265</v>
      </c>
      <c r="E24384" t="str">
        <f t="shared" si="384"/>
        <v>$75K-$100K</v>
      </c>
    </row>
    <row r="24385" spans="1:5" x14ac:dyDescent="0.3">
      <c r="A24385" s="33" t="s">
        <v>0</v>
      </c>
      <c r="B24385" s="33" t="s">
        <v>53</v>
      </c>
      <c r="C24385" s="33">
        <v>117030</v>
      </c>
      <c r="D24385" s="33" t="s">
        <v>236</v>
      </c>
      <c r="E24385" t="str">
        <f t="shared" si="384"/>
        <v>$100K-$125K</v>
      </c>
    </row>
    <row r="24386" spans="1:5" x14ac:dyDescent="0.3">
      <c r="A24386" s="33" t="s">
        <v>2</v>
      </c>
      <c r="B24386" s="33" t="s">
        <v>53</v>
      </c>
      <c r="C24386" s="33"/>
      <c r="D24386" s="33" t="s">
        <v>480</v>
      </c>
      <c r="E24386" t="str">
        <f t="shared" si="384"/>
        <v>No Data</v>
      </c>
    </row>
    <row r="24387" spans="1:5" x14ac:dyDescent="0.3">
      <c r="A24387" s="33" t="s">
        <v>125</v>
      </c>
      <c r="B24387" s="33" t="s">
        <v>53</v>
      </c>
      <c r="C24387" s="33">
        <v>135000</v>
      </c>
      <c r="D24387" s="33" t="s">
        <v>8309</v>
      </c>
      <c r="E24387" t="str">
        <f t="shared" ref="E24387:E24450" si="385">_xlfn.XLOOKUP(C24387,$H$16:$H$21,$G$16:$G$21,,1)</f>
        <v>$125K-$200K</v>
      </c>
    </row>
    <row r="24388" spans="1:5" x14ac:dyDescent="0.3">
      <c r="A24388" s="33" t="s">
        <v>125</v>
      </c>
      <c r="B24388" s="33" t="s">
        <v>53</v>
      </c>
      <c r="C24388" s="33">
        <v>111175</v>
      </c>
      <c r="D24388" s="33" t="s">
        <v>3436</v>
      </c>
      <c r="E24388" t="str">
        <f t="shared" si="385"/>
        <v>$100K-$125K</v>
      </c>
    </row>
    <row r="24389" spans="1:5" x14ac:dyDescent="0.3">
      <c r="A24389" s="33" t="s">
        <v>125</v>
      </c>
      <c r="B24389" s="33" t="s">
        <v>53</v>
      </c>
      <c r="C24389" s="33">
        <v>124497</v>
      </c>
      <c r="D24389" s="33" t="s">
        <v>3397</v>
      </c>
      <c r="E24389" t="str">
        <f t="shared" si="385"/>
        <v>$100K-$125K</v>
      </c>
    </row>
    <row r="24390" spans="1:5" x14ac:dyDescent="0.3">
      <c r="A24390" s="33" t="s">
        <v>4</v>
      </c>
      <c r="B24390" s="33" t="s">
        <v>72</v>
      </c>
      <c r="C24390" s="33">
        <v>97444</v>
      </c>
      <c r="D24390" s="33" t="s">
        <v>4874</v>
      </c>
      <c r="E24390" t="str">
        <f t="shared" si="385"/>
        <v>$75K-$100K</v>
      </c>
    </row>
    <row r="24391" spans="1:5" x14ac:dyDescent="0.3">
      <c r="A24391" s="33" t="s">
        <v>129</v>
      </c>
      <c r="B24391" s="33" t="s">
        <v>53</v>
      </c>
      <c r="C24391" s="33">
        <v>95000</v>
      </c>
      <c r="D24391" s="33" t="s">
        <v>8310</v>
      </c>
      <c r="E24391" t="str">
        <f t="shared" si="385"/>
        <v>$75K-$100K</v>
      </c>
    </row>
    <row r="24392" spans="1:5" x14ac:dyDescent="0.3">
      <c r="A24392" s="33" t="s">
        <v>2</v>
      </c>
      <c r="B24392" s="33" t="s">
        <v>53</v>
      </c>
      <c r="C24392" s="33"/>
      <c r="D24392" s="33" t="s">
        <v>2438</v>
      </c>
      <c r="E24392" t="str">
        <f t="shared" si="385"/>
        <v>No Data</v>
      </c>
    </row>
    <row r="24393" spans="1:5" x14ac:dyDescent="0.3">
      <c r="A24393" s="33" t="s">
        <v>4</v>
      </c>
      <c r="B24393" s="33" t="s">
        <v>53</v>
      </c>
      <c r="C24393" s="33"/>
      <c r="D24393" s="33" t="s">
        <v>251</v>
      </c>
      <c r="E24393" t="str">
        <f t="shared" si="385"/>
        <v>No Data</v>
      </c>
    </row>
    <row r="24394" spans="1:5" x14ac:dyDescent="0.3">
      <c r="A24394" s="33" t="s">
        <v>2</v>
      </c>
      <c r="B24394" s="33" t="s">
        <v>53</v>
      </c>
      <c r="C24394" s="33">
        <v>81953</v>
      </c>
      <c r="D24394" s="33" t="s">
        <v>8311</v>
      </c>
      <c r="E24394" t="str">
        <f t="shared" si="385"/>
        <v>$75K-$100K</v>
      </c>
    </row>
    <row r="24395" spans="1:5" x14ac:dyDescent="0.3">
      <c r="A24395" s="33" t="s">
        <v>126</v>
      </c>
      <c r="B24395" s="33" t="s">
        <v>53</v>
      </c>
      <c r="C24395" s="33">
        <v>173500</v>
      </c>
      <c r="D24395" s="33" t="s">
        <v>225</v>
      </c>
      <c r="E24395" t="str">
        <f t="shared" si="385"/>
        <v>$125K-$200K</v>
      </c>
    </row>
    <row r="24396" spans="1:5" x14ac:dyDescent="0.3">
      <c r="A24396" s="33" t="s">
        <v>2</v>
      </c>
      <c r="B24396" s="33" t="s">
        <v>53</v>
      </c>
      <c r="C24396" s="33"/>
      <c r="D24396" s="33" t="s">
        <v>1460</v>
      </c>
      <c r="E24396" t="str">
        <f t="shared" si="385"/>
        <v>No Data</v>
      </c>
    </row>
    <row r="24397" spans="1:5" x14ac:dyDescent="0.3">
      <c r="A24397" s="33" t="s">
        <v>126</v>
      </c>
      <c r="B24397" s="33" t="s">
        <v>53</v>
      </c>
      <c r="C24397" s="33">
        <v>190500</v>
      </c>
      <c r="D24397" s="33" t="s">
        <v>680</v>
      </c>
      <c r="E24397" t="str">
        <f t="shared" si="385"/>
        <v>$125K-$200K</v>
      </c>
    </row>
    <row r="24398" spans="1:5" x14ac:dyDescent="0.3">
      <c r="A24398" s="33" t="s">
        <v>2</v>
      </c>
      <c r="B24398" s="33" t="s">
        <v>53</v>
      </c>
      <c r="C24398" s="33">
        <v>232423</v>
      </c>
      <c r="D24398" s="33" t="s">
        <v>8312</v>
      </c>
      <c r="E24398" t="str">
        <f t="shared" si="385"/>
        <v>&gt;$200K</v>
      </c>
    </row>
    <row r="24399" spans="1:5" x14ac:dyDescent="0.3">
      <c r="A24399" s="33" t="s">
        <v>2</v>
      </c>
      <c r="B24399" s="33" t="s">
        <v>53</v>
      </c>
      <c r="C24399" s="33">
        <v>137500</v>
      </c>
      <c r="D24399" s="33" t="s">
        <v>1020</v>
      </c>
      <c r="E24399" t="str">
        <f t="shared" si="385"/>
        <v>$125K-$200K</v>
      </c>
    </row>
    <row r="24400" spans="1:5" x14ac:dyDescent="0.3">
      <c r="A24400" s="33" t="s">
        <v>125</v>
      </c>
      <c r="B24400" s="33" t="s">
        <v>53</v>
      </c>
      <c r="C24400" s="33">
        <v>100000</v>
      </c>
      <c r="D24400" s="33" t="s">
        <v>8313</v>
      </c>
      <c r="E24400" t="str">
        <f t="shared" si="385"/>
        <v>$75K-$100K</v>
      </c>
    </row>
    <row r="24401" spans="1:5" x14ac:dyDescent="0.3">
      <c r="A24401" s="33" t="s">
        <v>0</v>
      </c>
      <c r="B24401" s="33" t="s">
        <v>53</v>
      </c>
      <c r="C24401" s="33"/>
      <c r="D24401" s="33" t="s">
        <v>1142</v>
      </c>
      <c r="E24401" t="str">
        <f t="shared" si="385"/>
        <v>No Data</v>
      </c>
    </row>
    <row r="24402" spans="1:5" x14ac:dyDescent="0.3">
      <c r="A24402" s="33" t="s">
        <v>1</v>
      </c>
      <c r="B24402" s="33" t="s">
        <v>56</v>
      </c>
      <c r="C24402" s="33">
        <v>156500</v>
      </c>
      <c r="D24402" s="33" t="s">
        <v>545</v>
      </c>
      <c r="E24402" t="str">
        <f t="shared" si="385"/>
        <v>$125K-$200K</v>
      </c>
    </row>
    <row r="24403" spans="1:5" x14ac:dyDescent="0.3">
      <c r="A24403" s="33" t="s">
        <v>126</v>
      </c>
      <c r="B24403" s="33" t="s">
        <v>81</v>
      </c>
      <c r="C24403" s="33"/>
      <c r="D24403" s="33" t="s">
        <v>8314</v>
      </c>
      <c r="E24403" t="str">
        <f t="shared" si="385"/>
        <v>No Data</v>
      </c>
    </row>
    <row r="24404" spans="1:5" x14ac:dyDescent="0.3">
      <c r="A24404" s="33" t="s">
        <v>129</v>
      </c>
      <c r="B24404" s="33" t="s">
        <v>53</v>
      </c>
      <c r="C24404" s="33">
        <v>140998</v>
      </c>
      <c r="D24404" s="33" t="s">
        <v>8315</v>
      </c>
      <c r="E24404" t="str">
        <f t="shared" si="385"/>
        <v>$125K-$200K</v>
      </c>
    </row>
    <row r="24405" spans="1:5" x14ac:dyDescent="0.3">
      <c r="A24405" s="33" t="s">
        <v>0</v>
      </c>
      <c r="B24405" s="33" t="s">
        <v>53</v>
      </c>
      <c r="C24405" s="33">
        <v>130000</v>
      </c>
      <c r="D24405" s="33" t="s">
        <v>8316</v>
      </c>
      <c r="E24405" t="str">
        <f t="shared" si="385"/>
        <v>$125K-$200K</v>
      </c>
    </row>
    <row r="24406" spans="1:5" x14ac:dyDescent="0.3">
      <c r="A24406" s="33" t="s">
        <v>2</v>
      </c>
      <c r="B24406" s="33" t="s">
        <v>53</v>
      </c>
      <c r="C24406" s="33">
        <v>80000</v>
      </c>
      <c r="D24406" s="33" t="s">
        <v>1093</v>
      </c>
      <c r="E24406" t="str">
        <f t="shared" si="385"/>
        <v>$75K-$100K</v>
      </c>
    </row>
    <row r="24407" spans="1:5" x14ac:dyDescent="0.3">
      <c r="A24407" s="33" t="s">
        <v>2</v>
      </c>
      <c r="B24407" s="33" t="s">
        <v>53</v>
      </c>
      <c r="C24407" s="33">
        <v>88694</v>
      </c>
      <c r="D24407" s="33" t="s">
        <v>8317</v>
      </c>
      <c r="E24407" t="str">
        <f t="shared" si="385"/>
        <v>$75K-$100K</v>
      </c>
    </row>
    <row r="24408" spans="1:5" x14ac:dyDescent="0.3">
      <c r="A24408" s="33" t="s">
        <v>0</v>
      </c>
      <c r="B24408" s="33" t="s">
        <v>53</v>
      </c>
      <c r="C24408" s="33">
        <v>69962.5</v>
      </c>
      <c r="D24408" s="33" t="s">
        <v>8318</v>
      </c>
      <c r="E24408" t="str">
        <f t="shared" si="385"/>
        <v>&lt;$75K</v>
      </c>
    </row>
    <row r="24409" spans="1:5" x14ac:dyDescent="0.3">
      <c r="A24409" s="33" t="s">
        <v>0</v>
      </c>
      <c r="B24409" s="33" t="s">
        <v>53</v>
      </c>
      <c r="C24409" s="33">
        <v>140000</v>
      </c>
      <c r="D24409" s="33" t="s">
        <v>1426</v>
      </c>
      <c r="E24409" t="str">
        <f t="shared" si="385"/>
        <v>$125K-$200K</v>
      </c>
    </row>
    <row r="24410" spans="1:5" x14ac:dyDescent="0.3">
      <c r="A24410" s="33" t="s">
        <v>2</v>
      </c>
      <c r="B24410" s="33" t="s">
        <v>54</v>
      </c>
      <c r="C24410" s="33"/>
      <c r="D24410" s="33" t="s">
        <v>2911</v>
      </c>
      <c r="E24410" t="str">
        <f t="shared" si="385"/>
        <v>No Data</v>
      </c>
    </row>
    <row r="24411" spans="1:5" x14ac:dyDescent="0.3">
      <c r="A24411" s="33" t="s">
        <v>52</v>
      </c>
      <c r="B24411" s="33" t="s">
        <v>53</v>
      </c>
      <c r="C24411" s="33">
        <v>70000</v>
      </c>
      <c r="D24411" s="33" t="s">
        <v>8319</v>
      </c>
      <c r="E24411" t="str">
        <f t="shared" si="385"/>
        <v>&lt;$75K</v>
      </c>
    </row>
    <row r="24412" spans="1:5" x14ac:dyDescent="0.3">
      <c r="A24412" s="33" t="s">
        <v>2</v>
      </c>
      <c r="B24412" s="33" t="s">
        <v>53</v>
      </c>
      <c r="C24412" s="33"/>
      <c r="D24412" s="33" t="s">
        <v>926</v>
      </c>
      <c r="E24412" t="str">
        <f t="shared" si="385"/>
        <v>No Data</v>
      </c>
    </row>
    <row r="24413" spans="1:5" x14ac:dyDescent="0.3">
      <c r="A24413" s="33" t="s">
        <v>4</v>
      </c>
      <c r="B24413" s="33" t="s">
        <v>70</v>
      </c>
      <c r="C24413" s="33">
        <v>155500</v>
      </c>
      <c r="D24413" s="33" t="s">
        <v>1706</v>
      </c>
      <c r="E24413" t="str">
        <f t="shared" si="385"/>
        <v>$125K-$200K</v>
      </c>
    </row>
    <row r="24414" spans="1:5" x14ac:dyDescent="0.3">
      <c r="A24414" s="33" t="s">
        <v>4</v>
      </c>
      <c r="B24414" s="33" t="s">
        <v>53</v>
      </c>
      <c r="C24414" s="33">
        <v>117500</v>
      </c>
      <c r="D24414" s="33" t="s">
        <v>541</v>
      </c>
      <c r="E24414" t="str">
        <f t="shared" si="385"/>
        <v>$100K-$125K</v>
      </c>
    </row>
    <row r="24415" spans="1:5" x14ac:dyDescent="0.3">
      <c r="A24415" s="33" t="s">
        <v>2</v>
      </c>
      <c r="B24415" s="33" t="s">
        <v>100</v>
      </c>
      <c r="C24415" s="33"/>
      <c r="D24415" s="33" t="s">
        <v>666</v>
      </c>
      <c r="E24415" t="str">
        <f t="shared" si="385"/>
        <v>No Data</v>
      </c>
    </row>
    <row r="24416" spans="1:5" x14ac:dyDescent="0.3">
      <c r="A24416" s="33" t="s">
        <v>125</v>
      </c>
      <c r="B24416" s="33" t="s">
        <v>53</v>
      </c>
      <c r="C24416" s="33">
        <v>87500</v>
      </c>
      <c r="D24416" s="33" t="s">
        <v>8320</v>
      </c>
      <c r="E24416" t="str">
        <f t="shared" si="385"/>
        <v>$75K-$100K</v>
      </c>
    </row>
    <row r="24417" spans="1:5" x14ac:dyDescent="0.3">
      <c r="A24417" s="33" t="s">
        <v>4</v>
      </c>
      <c r="B24417" s="33" t="s">
        <v>53</v>
      </c>
      <c r="C24417" s="33">
        <v>90000</v>
      </c>
      <c r="D24417" s="33" t="s">
        <v>8321</v>
      </c>
      <c r="E24417" t="str">
        <f t="shared" si="385"/>
        <v>$75K-$100K</v>
      </c>
    </row>
    <row r="24418" spans="1:5" x14ac:dyDescent="0.3">
      <c r="A24418" s="33" t="s">
        <v>0</v>
      </c>
      <c r="B24418" s="33" t="s">
        <v>53</v>
      </c>
      <c r="C24418" s="33"/>
      <c r="D24418" s="33" t="s">
        <v>3647</v>
      </c>
      <c r="E24418" t="str">
        <f t="shared" si="385"/>
        <v>No Data</v>
      </c>
    </row>
    <row r="24419" spans="1:5" x14ac:dyDescent="0.3">
      <c r="A24419" s="33" t="s">
        <v>0</v>
      </c>
      <c r="B24419" s="33" t="s">
        <v>53</v>
      </c>
      <c r="C24419" s="33">
        <v>115000</v>
      </c>
      <c r="D24419" s="33" t="s">
        <v>299</v>
      </c>
      <c r="E24419" t="str">
        <f t="shared" si="385"/>
        <v>$100K-$125K</v>
      </c>
    </row>
    <row r="24420" spans="1:5" x14ac:dyDescent="0.3">
      <c r="A24420" s="33" t="s">
        <v>2</v>
      </c>
      <c r="B24420" s="33" t="s">
        <v>53</v>
      </c>
      <c r="C24420" s="33">
        <v>47500</v>
      </c>
      <c r="D24420" s="33" t="s">
        <v>7057</v>
      </c>
      <c r="E24420" t="str">
        <f t="shared" si="385"/>
        <v>&lt;$75K</v>
      </c>
    </row>
    <row r="24421" spans="1:5" x14ac:dyDescent="0.3">
      <c r="A24421" s="33" t="s">
        <v>0</v>
      </c>
      <c r="B24421" s="33" t="s">
        <v>53</v>
      </c>
      <c r="C24421" s="33">
        <v>131100</v>
      </c>
      <c r="D24421" s="33" t="s">
        <v>1657</v>
      </c>
      <c r="E24421" t="str">
        <f t="shared" si="385"/>
        <v>$125K-$200K</v>
      </c>
    </row>
    <row r="24422" spans="1:5" x14ac:dyDescent="0.3">
      <c r="A24422" s="33" t="s">
        <v>2</v>
      </c>
      <c r="B24422" s="33" t="s">
        <v>53</v>
      </c>
      <c r="C24422" s="33"/>
      <c r="D24422" s="33" t="s">
        <v>6224</v>
      </c>
      <c r="E24422" t="str">
        <f t="shared" si="385"/>
        <v>No Data</v>
      </c>
    </row>
    <row r="24423" spans="1:5" x14ac:dyDescent="0.3">
      <c r="A24423" s="33" t="s">
        <v>1</v>
      </c>
      <c r="B24423" s="33" t="s">
        <v>97</v>
      </c>
      <c r="C24423" s="33">
        <v>56700</v>
      </c>
      <c r="D24423" s="33" t="s">
        <v>5631</v>
      </c>
      <c r="E24423" t="str">
        <f t="shared" si="385"/>
        <v>&lt;$75K</v>
      </c>
    </row>
    <row r="24424" spans="1:5" x14ac:dyDescent="0.3">
      <c r="A24424" s="33" t="s">
        <v>125</v>
      </c>
      <c r="B24424" s="33" t="s">
        <v>53</v>
      </c>
      <c r="C24424" s="33">
        <v>125000</v>
      </c>
      <c r="D24424" s="33" t="s">
        <v>1913</v>
      </c>
      <c r="E24424" t="str">
        <f t="shared" si="385"/>
        <v>$100K-$125K</v>
      </c>
    </row>
    <row r="24425" spans="1:5" x14ac:dyDescent="0.3">
      <c r="A24425" s="33" t="s">
        <v>0</v>
      </c>
      <c r="B24425" s="33" t="s">
        <v>53</v>
      </c>
      <c r="C24425" s="33"/>
      <c r="D24425" s="33" t="s">
        <v>232</v>
      </c>
      <c r="E24425" t="str">
        <f t="shared" si="385"/>
        <v>No Data</v>
      </c>
    </row>
    <row r="24426" spans="1:5" x14ac:dyDescent="0.3">
      <c r="A24426" s="33" t="s">
        <v>0</v>
      </c>
      <c r="B24426" s="33" t="s">
        <v>53</v>
      </c>
      <c r="C24426" s="33">
        <v>76500</v>
      </c>
      <c r="D24426" s="33" t="s">
        <v>8322</v>
      </c>
      <c r="E24426" t="str">
        <f t="shared" si="385"/>
        <v>$75K-$100K</v>
      </c>
    </row>
    <row r="24427" spans="1:5" x14ac:dyDescent="0.3">
      <c r="A24427" s="33" t="s">
        <v>4</v>
      </c>
      <c r="B24427" s="33" t="s">
        <v>53</v>
      </c>
      <c r="C24427" s="33">
        <v>118425</v>
      </c>
      <c r="D24427" s="33" t="s">
        <v>8323</v>
      </c>
      <c r="E24427" t="str">
        <f t="shared" si="385"/>
        <v>$100K-$125K</v>
      </c>
    </row>
    <row r="24428" spans="1:5" x14ac:dyDescent="0.3">
      <c r="A24428" s="33" t="s">
        <v>2</v>
      </c>
      <c r="B24428" s="33" t="s">
        <v>53</v>
      </c>
      <c r="C24428" s="33">
        <v>81311.5</v>
      </c>
      <c r="D24428" s="33" t="s">
        <v>479</v>
      </c>
      <c r="E24428" t="str">
        <f t="shared" si="385"/>
        <v>$75K-$100K</v>
      </c>
    </row>
    <row r="24429" spans="1:5" x14ac:dyDescent="0.3">
      <c r="A24429" s="33" t="s">
        <v>0</v>
      </c>
      <c r="B24429" s="33" t="s">
        <v>70</v>
      </c>
      <c r="C24429" s="33">
        <v>88128</v>
      </c>
      <c r="D24429" s="33" t="s">
        <v>5802</v>
      </c>
      <c r="E24429" t="str">
        <f t="shared" si="385"/>
        <v>$75K-$100K</v>
      </c>
    </row>
    <row r="24430" spans="1:5" x14ac:dyDescent="0.3">
      <c r="A24430" s="33" t="s">
        <v>0</v>
      </c>
      <c r="B24430" s="33" t="s">
        <v>54</v>
      </c>
      <c r="C24430" s="33"/>
      <c r="D24430" s="33" t="s">
        <v>258</v>
      </c>
      <c r="E24430" t="str">
        <f t="shared" si="385"/>
        <v>No Data</v>
      </c>
    </row>
    <row r="24431" spans="1:5" x14ac:dyDescent="0.3">
      <c r="A24431" s="33" t="s">
        <v>2</v>
      </c>
      <c r="B24431" s="33" t="s">
        <v>53</v>
      </c>
      <c r="C24431" s="33"/>
      <c r="D24431" s="33" t="s">
        <v>592</v>
      </c>
      <c r="E24431" t="str">
        <f t="shared" si="385"/>
        <v>No Data</v>
      </c>
    </row>
    <row r="24432" spans="1:5" x14ac:dyDescent="0.3">
      <c r="A24432" s="33" t="s">
        <v>4</v>
      </c>
      <c r="B24432" s="33" t="s">
        <v>53</v>
      </c>
      <c r="C24432" s="33"/>
      <c r="D24432" s="33" t="s">
        <v>2207</v>
      </c>
      <c r="E24432" t="str">
        <f t="shared" si="385"/>
        <v>No Data</v>
      </c>
    </row>
    <row r="24433" spans="1:5" x14ac:dyDescent="0.3">
      <c r="A24433" s="33" t="s">
        <v>2</v>
      </c>
      <c r="B24433" s="33" t="s">
        <v>53</v>
      </c>
      <c r="C24433" s="33">
        <v>137825</v>
      </c>
      <c r="D24433" s="33" t="s">
        <v>2009</v>
      </c>
      <c r="E24433" t="str">
        <f t="shared" si="385"/>
        <v>$125K-$200K</v>
      </c>
    </row>
    <row r="24434" spans="1:5" x14ac:dyDescent="0.3">
      <c r="A24434" s="33" t="s">
        <v>2</v>
      </c>
      <c r="B24434" s="33" t="s">
        <v>53</v>
      </c>
      <c r="C24434" s="33">
        <v>96725</v>
      </c>
      <c r="D24434" s="33" t="s">
        <v>609</v>
      </c>
      <c r="E24434" t="str">
        <f t="shared" si="385"/>
        <v>$75K-$100K</v>
      </c>
    </row>
    <row r="24435" spans="1:5" x14ac:dyDescent="0.3">
      <c r="A24435" s="33" t="s">
        <v>4</v>
      </c>
      <c r="B24435" s="33" t="s">
        <v>69</v>
      </c>
      <c r="C24435" s="33">
        <v>147500</v>
      </c>
      <c r="D24435" s="33" t="s">
        <v>283</v>
      </c>
      <c r="E24435" t="str">
        <f t="shared" si="385"/>
        <v>$125K-$200K</v>
      </c>
    </row>
    <row r="24436" spans="1:5" x14ac:dyDescent="0.3">
      <c r="A24436" s="33" t="s">
        <v>126</v>
      </c>
      <c r="B24436" s="33" t="s">
        <v>53</v>
      </c>
      <c r="C24436" s="33">
        <v>147500</v>
      </c>
      <c r="D24436" s="33" t="s">
        <v>561</v>
      </c>
      <c r="E24436" t="str">
        <f t="shared" si="385"/>
        <v>$125K-$200K</v>
      </c>
    </row>
    <row r="24437" spans="1:5" x14ac:dyDescent="0.3">
      <c r="A24437" s="33" t="s">
        <v>0</v>
      </c>
      <c r="B24437" s="33" t="s">
        <v>53</v>
      </c>
      <c r="C24437" s="33"/>
      <c r="D24437" s="33" t="s">
        <v>8324</v>
      </c>
      <c r="E24437" t="str">
        <f t="shared" si="385"/>
        <v>No Data</v>
      </c>
    </row>
    <row r="24438" spans="1:5" x14ac:dyDescent="0.3">
      <c r="A24438" s="33" t="s">
        <v>2</v>
      </c>
      <c r="B24438" s="33" t="s">
        <v>53</v>
      </c>
      <c r="C24438" s="33"/>
      <c r="D24438" s="33" t="s">
        <v>1279</v>
      </c>
      <c r="E24438" t="str">
        <f t="shared" si="385"/>
        <v>No Data</v>
      </c>
    </row>
    <row r="24439" spans="1:5" x14ac:dyDescent="0.3">
      <c r="A24439" s="33" t="s">
        <v>0</v>
      </c>
      <c r="B24439" s="33" t="s">
        <v>53</v>
      </c>
      <c r="C24439" s="33">
        <v>100000</v>
      </c>
      <c r="D24439" s="33" t="s">
        <v>2045</v>
      </c>
      <c r="E24439" t="str">
        <f t="shared" si="385"/>
        <v>$75K-$100K</v>
      </c>
    </row>
    <row r="24440" spans="1:5" x14ac:dyDescent="0.3">
      <c r="A24440" s="33" t="s">
        <v>2</v>
      </c>
      <c r="B24440" s="33" t="s">
        <v>53</v>
      </c>
      <c r="C24440" s="33">
        <v>89000</v>
      </c>
      <c r="D24440" s="33" t="s">
        <v>5125</v>
      </c>
      <c r="E24440" t="str">
        <f t="shared" si="385"/>
        <v>$75K-$100K</v>
      </c>
    </row>
    <row r="24441" spans="1:5" x14ac:dyDescent="0.3">
      <c r="A24441" s="33" t="s">
        <v>0</v>
      </c>
      <c r="B24441" s="33" t="s">
        <v>53</v>
      </c>
      <c r="C24441" s="33">
        <v>90000</v>
      </c>
      <c r="D24441" s="33" t="s">
        <v>1608</v>
      </c>
      <c r="E24441" t="str">
        <f t="shared" si="385"/>
        <v>$75K-$100K</v>
      </c>
    </row>
    <row r="24442" spans="1:5" x14ac:dyDescent="0.3">
      <c r="A24442" s="33" t="s">
        <v>1</v>
      </c>
      <c r="B24442" s="33" t="s">
        <v>53</v>
      </c>
      <c r="C24442" s="33">
        <v>200000</v>
      </c>
      <c r="D24442" s="33" t="s">
        <v>238</v>
      </c>
      <c r="E24442" t="str">
        <f t="shared" si="385"/>
        <v>$125K-$200K</v>
      </c>
    </row>
    <row r="24443" spans="1:5" x14ac:dyDescent="0.3">
      <c r="A24443" s="33" t="s">
        <v>0</v>
      </c>
      <c r="B24443" s="33" t="s">
        <v>53</v>
      </c>
      <c r="C24443" s="33">
        <v>97500</v>
      </c>
      <c r="D24443" s="33" t="s">
        <v>457</v>
      </c>
      <c r="E24443" t="str">
        <f t="shared" si="385"/>
        <v>$75K-$100K</v>
      </c>
    </row>
    <row r="24444" spans="1:5" x14ac:dyDescent="0.3">
      <c r="A24444" s="33" t="s">
        <v>0</v>
      </c>
      <c r="B24444" s="33" t="s">
        <v>53</v>
      </c>
      <c r="C24444" s="33"/>
      <c r="D24444" s="33" t="s">
        <v>5666</v>
      </c>
      <c r="E24444" t="str">
        <f t="shared" si="385"/>
        <v>No Data</v>
      </c>
    </row>
    <row r="24445" spans="1:5" x14ac:dyDescent="0.3">
      <c r="A24445" s="33" t="s">
        <v>2</v>
      </c>
      <c r="B24445" s="33" t="s">
        <v>53</v>
      </c>
      <c r="C24445" s="33">
        <v>100000</v>
      </c>
      <c r="D24445" s="33" t="s">
        <v>442</v>
      </c>
      <c r="E24445" t="str">
        <f t="shared" si="385"/>
        <v>$75K-$100K</v>
      </c>
    </row>
    <row r="24446" spans="1:5" x14ac:dyDescent="0.3">
      <c r="A24446" s="33" t="s">
        <v>4</v>
      </c>
      <c r="B24446" s="33" t="s">
        <v>54</v>
      </c>
      <c r="C24446" s="33"/>
      <c r="D24446" s="33" t="s">
        <v>480</v>
      </c>
      <c r="E24446" t="str">
        <f t="shared" si="385"/>
        <v>No Data</v>
      </c>
    </row>
    <row r="24447" spans="1:5" x14ac:dyDescent="0.3">
      <c r="A24447" s="33" t="s">
        <v>126</v>
      </c>
      <c r="B24447" s="33" t="s">
        <v>53</v>
      </c>
      <c r="C24447" s="33">
        <v>135000</v>
      </c>
      <c r="D24447" s="33" t="s">
        <v>537</v>
      </c>
      <c r="E24447" t="str">
        <f t="shared" si="385"/>
        <v>$125K-$200K</v>
      </c>
    </row>
    <row r="24448" spans="1:5" x14ac:dyDescent="0.3">
      <c r="A24448" s="33" t="s">
        <v>125</v>
      </c>
      <c r="B24448" s="33" t="s">
        <v>69</v>
      </c>
      <c r="C24448" s="33">
        <v>111202</v>
      </c>
      <c r="D24448" s="33" t="s">
        <v>1661</v>
      </c>
      <c r="E24448" t="str">
        <f t="shared" si="385"/>
        <v>$100K-$125K</v>
      </c>
    </row>
    <row r="24449" spans="1:5" x14ac:dyDescent="0.3">
      <c r="A24449" s="33" t="s">
        <v>2</v>
      </c>
      <c r="B24449" s="33" t="s">
        <v>53</v>
      </c>
      <c r="C24449" s="33"/>
      <c r="D24449" s="33" t="s">
        <v>268</v>
      </c>
      <c r="E24449" t="str">
        <f t="shared" si="385"/>
        <v>No Data</v>
      </c>
    </row>
    <row r="24450" spans="1:5" x14ac:dyDescent="0.3">
      <c r="A24450" s="33" t="s">
        <v>4</v>
      </c>
      <c r="B24450" s="33" t="s">
        <v>81</v>
      </c>
      <c r="C24450" s="33">
        <v>90000</v>
      </c>
      <c r="D24450" s="33" t="s">
        <v>635</v>
      </c>
      <c r="E24450" t="str">
        <f t="shared" si="385"/>
        <v>$75K-$100K</v>
      </c>
    </row>
    <row r="24451" spans="1:5" x14ac:dyDescent="0.3">
      <c r="A24451" s="33" t="s">
        <v>0</v>
      </c>
      <c r="B24451" s="33" t="s">
        <v>53</v>
      </c>
      <c r="C24451" s="33">
        <v>125000</v>
      </c>
      <c r="D24451" s="33" t="s">
        <v>5792</v>
      </c>
      <c r="E24451" t="str">
        <f t="shared" ref="E24451:E24514" si="386">_xlfn.XLOOKUP(C24451,$H$16:$H$21,$G$16:$G$21,,1)</f>
        <v>$100K-$125K</v>
      </c>
    </row>
    <row r="24452" spans="1:5" x14ac:dyDescent="0.3">
      <c r="A24452" s="33" t="s">
        <v>0</v>
      </c>
      <c r="B24452" s="33" t="s">
        <v>53</v>
      </c>
      <c r="C24452" s="33">
        <v>110000</v>
      </c>
      <c r="D24452" s="33" t="s">
        <v>4525</v>
      </c>
      <c r="E24452" t="str">
        <f t="shared" si="386"/>
        <v>$100K-$125K</v>
      </c>
    </row>
    <row r="24453" spans="1:5" x14ac:dyDescent="0.3">
      <c r="A24453" s="33" t="s">
        <v>2</v>
      </c>
      <c r="B24453" s="33" t="s">
        <v>53</v>
      </c>
      <c r="C24453" s="33">
        <v>52609.2109375</v>
      </c>
      <c r="D24453" s="33" t="s">
        <v>3153</v>
      </c>
      <c r="E24453" t="str">
        <f t="shared" si="386"/>
        <v>&lt;$75K</v>
      </c>
    </row>
    <row r="24454" spans="1:5" x14ac:dyDescent="0.3">
      <c r="A24454" s="33" t="s">
        <v>0</v>
      </c>
      <c r="B24454" s="33" t="s">
        <v>81</v>
      </c>
      <c r="C24454" s="33">
        <v>95000</v>
      </c>
      <c r="D24454" s="33" t="s">
        <v>2437</v>
      </c>
      <c r="E24454" t="str">
        <f t="shared" si="386"/>
        <v>$75K-$100K</v>
      </c>
    </row>
    <row r="24455" spans="1:5" x14ac:dyDescent="0.3">
      <c r="A24455" s="33" t="s">
        <v>2</v>
      </c>
      <c r="B24455" s="33" t="s">
        <v>53</v>
      </c>
      <c r="C24455" s="33"/>
      <c r="D24455" s="33" t="s">
        <v>480</v>
      </c>
      <c r="E24455" t="str">
        <f t="shared" si="386"/>
        <v>No Data</v>
      </c>
    </row>
    <row r="24456" spans="1:5" x14ac:dyDescent="0.3">
      <c r="A24456" s="33" t="s">
        <v>4</v>
      </c>
      <c r="B24456" s="33" t="s">
        <v>69</v>
      </c>
      <c r="C24456" s="33">
        <v>200000</v>
      </c>
      <c r="D24456" s="33" t="s">
        <v>5564</v>
      </c>
      <c r="E24456" t="str">
        <f t="shared" si="386"/>
        <v>$125K-$200K</v>
      </c>
    </row>
    <row r="24457" spans="1:5" x14ac:dyDescent="0.3">
      <c r="A24457" s="33" t="s">
        <v>4</v>
      </c>
      <c r="B24457" s="33" t="s">
        <v>53</v>
      </c>
      <c r="C24457" s="33"/>
      <c r="D24457" s="33" t="s">
        <v>3684</v>
      </c>
      <c r="E24457" t="str">
        <f t="shared" si="386"/>
        <v>No Data</v>
      </c>
    </row>
    <row r="24458" spans="1:5" x14ac:dyDescent="0.3">
      <c r="A24458" s="33" t="s">
        <v>128</v>
      </c>
      <c r="B24458" s="33" t="s">
        <v>53</v>
      </c>
      <c r="C24458" s="33"/>
      <c r="D24458" s="33" t="s">
        <v>8325</v>
      </c>
      <c r="E24458" t="str">
        <f t="shared" si="386"/>
        <v>No Data</v>
      </c>
    </row>
    <row r="24459" spans="1:5" x14ac:dyDescent="0.3">
      <c r="A24459" s="33" t="s">
        <v>2</v>
      </c>
      <c r="B24459" s="33" t="s">
        <v>53</v>
      </c>
      <c r="C24459" s="33"/>
      <c r="D24459" s="33" t="s">
        <v>3397</v>
      </c>
      <c r="E24459" t="str">
        <f t="shared" si="386"/>
        <v>No Data</v>
      </c>
    </row>
    <row r="24460" spans="1:5" x14ac:dyDescent="0.3">
      <c r="A24460" s="33" t="s">
        <v>2</v>
      </c>
      <c r="B24460" s="33" t="s">
        <v>53</v>
      </c>
      <c r="C24460" s="33"/>
      <c r="D24460" s="33" t="s">
        <v>2147</v>
      </c>
      <c r="E24460" t="str">
        <f t="shared" si="386"/>
        <v>No Data</v>
      </c>
    </row>
    <row r="24461" spans="1:5" x14ac:dyDescent="0.3">
      <c r="A24461" s="33" t="s">
        <v>128</v>
      </c>
      <c r="B24461" s="33" t="s">
        <v>53</v>
      </c>
      <c r="C24461" s="33">
        <v>166000</v>
      </c>
      <c r="D24461" s="33" t="s">
        <v>8326</v>
      </c>
      <c r="E24461" t="str">
        <f t="shared" si="386"/>
        <v>$125K-$200K</v>
      </c>
    </row>
    <row r="24462" spans="1:5" x14ac:dyDescent="0.3">
      <c r="A24462" s="33" t="s">
        <v>0</v>
      </c>
      <c r="B24462" s="33" t="s">
        <v>53</v>
      </c>
      <c r="C24462" s="33">
        <v>69962.5</v>
      </c>
      <c r="D24462" s="33" t="s">
        <v>1172</v>
      </c>
      <c r="E24462" t="str">
        <f t="shared" si="386"/>
        <v>&lt;$75K</v>
      </c>
    </row>
    <row r="24463" spans="1:5" x14ac:dyDescent="0.3">
      <c r="A24463" s="33" t="s">
        <v>126</v>
      </c>
      <c r="B24463" s="33" t="s">
        <v>79</v>
      </c>
      <c r="C24463" s="33">
        <v>79200</v>
      </c>
      <c r="D24463" s="33" t="s">
        <v>1302</v>
      </c>
      <c r="E24463" t="str">
        <f t="shared" si="386"/>
        <v>$75K-$100K</v>
      </c>
    </row>
    <row r="24464" spans="1:5" x14ac:dyDescent="0.3">
      <c r="A24464" s="33" t="s">
        <v>126</v>
      </c>
      <c r="B24464" s="33" t="s">
        <v>68</v>
      </c>
      <c r="C24464" s="33"/>
      <c r="D24464" s="33" t="s">
        <v>8327</v>
      </c>
      <c r="E24464" t="str">
        <f t="shared" si="386"/>
        <v>No Data</v>
      </c>
    </row>
    <row r="24465" spans="1:5" x14ac:dyDescent="0.3">
      <c r="A24465" s="33" t="s">
        <v>0</v>
      </c>
      <c r="B24465" s="33" t="s">
        <v>53</v>
      </c>
      <c r="C24465" s="33">
        <v>150000</v>
      </c>
      <c r="D24465" s="33" t="s">
        <v>7529</v>
      </c>
      <c r="E24465" t="str">
        <f t="shared" si="386"/>
        <v>$125K-$200K</v>
      </c>
    </row>
    <row r="24466" spans="1:5" x14ac:dyDescent="0.3">
      <c r="A24466" s="33" t="s">
        <v>126</v>
      </c>
      <c r="B24466" s="33" t="s">
        <v>163</v>
      </c>
      <c r="C24466" s="33">
        <v>147500</v>
      </c>
      <c r="D24466" s="33" t="s">
        <v>3010</v>
      </c>
      <c r="E24466" t="str">
        <f t="shared" si="386"/>
        <v>$125K-$200K</v>
      </c>
    </row>
    <row r="24467" spans="1:5" x14ac:dyDescent="0.3">
      <c r="A24467" s="33" t="s">
        <v>0</v>
      </c>
      <c r="B24467" s="33" t="s">
        <v>53</v>
      </c>
      <c r="C24467" s="33">
        <v>157500</v>
      </c>
      <c r="D24467" s="33" t="s">
        <v>4252</v>
      </c>
      <c r="E24467" t="str">
        <f t="shared" si="386"/>
        <v>$125K-$200K</v>
      </c>
    </row>
    <row r="24468" spans="1:5" x14ac:dyDescent="0.3">
      <c r="A24468" s="33" t="s">
        <v>2</v>
      </c>
      <c r="B24468" s="33" t="s">
        <v>53</v>
      </c>
      <c r="C24468" s="33"/>
      <c r="D24468" s="33" t="s">
        <v>2940</v>
      </c>
      <c r="E24468" t="str">
        <f t="shared" si="386"/>
        <v>No Data</v>
      </c>
    </row>
    <row r="24469" spans="1:5" x14ac:dyDescent="0.3">
      <c r="A24469" s="33" t="s">
        <v>0</v>
      </c>
      <c r="B24469" s="33" t="s">
        <v>83</v>
      </c>
      <c r="C24469" s="33">
        <v>44100</v>
      </c>
      <c r="D24469" s="33" t="s">
        <v>932</v>
      </c>
      <c r="E24469" t="str">
        <f t="shared" si="386"/>
        <v>&lt;$75K</v>
      </c>
    </row>
    <row r="24470" spans="1:5" x14ac:dyDescent="0.3">
      <c r="A24470" s="33" t="s">
        <v>2</v>
      </c>
      <c r="B24470" s="33" t="s">
        <v>53</v>
      </c>
      <c r="C24470" s="33">
        <v>90000</v>
      </c>
      <c r="D24470" s="33" t="s">
        <v>268</v>
      </c>
      <c r="E24470" t="str">
        <f t="shared" si="386"/>
        <v>$75K-$100K</v>
      </c>
    </row>
    <row r="24471" spans="1:5" x14ac:dyDescent="0.3">
      <c r="A24471" s="33" t="s">
        <v>2</v>
      </c>
      <c r="B24471" s="33" t="s">
        <v>53</v>
      </c>
      <c r="C24471" s="33"/>
      <c r="D24471" s="33" t="s">
        <v>8328</v>
      </c>
      <c r="E24471" t="str">
        <f t="shared" si="386"/>
        <v>No Data</v>
      </c>
    </row>
    <row r="24472" spans="1:5" x14ac:dyDescent="0.3">
      <c r="A24472" s="33" t="s">
        <v>0</v>
      </c>
      <c r="B24472" s="33" t="s">
        <v>53</v>
      </c>
      <c r="C24472" s="33">
        <v>99150</v>
      </c>
      <c r="D24472" s="33" t="s">
        <v>8329</v>
      </c>
      <c r="E24472" t="str">
        <f t="shared" si="386"/>
        <v>$75K-$100K</v>
      </c>
    </row>
    <row r="24473" spans="1:5" x14ac:dyDescent="0.3">
      <c r="A24473" s="33" t="s">
        <v>2</v>
      </c>
      <c r="B24473" s="33" t="s">
        <v>53</v>
      </c>
      <c r="C24473" s="33">
        <v>70000</v>
      </c>
      <c r="D24473" s="33" t="s">
        <v>520</v>
      </c>
      <c r="E24473" t="str">
        <f t="shared" si="386"/>
        <v>&lt;$75K</v>
      </c>
    </row>
    <row r="24474" spans="1:5" x14ac:dyDescent="0.3">
      <c r="A24474" s="33" t="s">
        <v>0</v>
      </c>
      <c r="B24474" s="33" t="s">
        <v>53</v>
      </c>
      <c r="C24474" s="33">
        <v>120000</v>
      </c>
      <c r="D24474" s="33" t="s">
        <v>8330</v>
      </c>
      <c r="E24474" t="str">
        <f t="shared" si="386"/>
        <v>$100K-$125K</v>
      </c>
    </row>
    <row r="24475" spans="1:5" x14ac:dyDescent="0.3">
      <c r="A24475" s="33" t="s">
        <v>125</v>
      </c>
      <c r="B24475" s="33" t="s">
        <v>53</v>
      </c>
      <c r="C24475" s="33">
        <v>120000</v>
      </c>
      <c r="D24475" s="33" t="s">
        <v>7663</v>
      </c>
      <c r="E24475" t="str">
        <f t="shared" si="386"/>
        <v>$100K-$125K</v>
      </c>
    </row>
    <row r="24476" spans="1:5" x14ac:dyDescent="0.3">
      <c r="A24476" s="33" t="s">
        <v>2</v>
      </c>
      <c r="B24476" s="33" t="s">
        <v>53</v>
      </c>
      <c r="C24476" s="33">
        <v>77500</v>
      </c>
      <c r="D24476" s="33" t="s">
        <v>268</v>
      </c>
      <c r="E24476" t="str">
        <f t="shared" si="386"/>
        <v>$75K-$100K</v>
      </c>
    </row>
    <row r="24477" spans="1:5" x14ac:dyDescent="0.3">
      <c r="A24477" s="33" t="s">
        <v>0</v>
      </c>
      <c r="B24477" s="33" t="s">
        <v>53</v>
      </c>
      <c r="C24477" s="33"/>
      <c r="D24477" s="33" t="s">
        <v>8331</v>
      </c>
      <c r="E24477" t="str">
        <f t="shared" si="386"/>
        <v>No Data</v>
      </c>
    </row>
    <row r="24478" spans="1:5" x14ac:dyDescent="0.3">
      <c r="A24478" s="33" t="s">
        <v>2</v>
      </c>
      <c r="B24478" s="33" t="s">
        <v>53</v>
      </c>
      <c r="C24478" s="33">
        <v>127750</v>
      </c>
      <c r="D24478" s="33" t="s">
        <v>479</v>
      </c>
      <c r="E24478" t="str">
        <f t="shared" si="386"/>
        <v>$125K-$200K</v>
      </c>
    </row>
    <row r="24479" spans="1:5" x14ac:dyDescent="0.3">
      <c r="A24479" s="33" t="s">
        <v>2</v>
      </c>
      <c r="B24479" s="33" t="s">
        <v>53</v>
      </c>
      <c r="C24479" s="33"/>
      <c r="D24479" s="33" t="s">
        <v>232</v>
      </c>
      <c r="E24479" t="str">
        <f t="shared" si="386"/>
        <v>No Data</v>
      </c>
    </row>
    <row r="24480" spans="1:5" x14ac:dyDescent="0.3">
      <c r="A24480" s="33" t="s">
        <v>2</v>
      </c>
      <c r="B24480" s="33" t="s">
        <v>72</v>
      </c>
      <c r="C24480" s="33">
        <v>80850</v>
      </c>
      <c r="D24480" s="33" t="s">
        <v>8332</v>
      </c>
      <c r="E24480" t="str">
        <f t="shared" si="386"/>
        <v>$75K-$100K</v>
      </c>
    </row>
    <row r="24481" spans="1:5" x14ac:dyDescent="0.3">
      <c r="A24481" s="33" t="s">
        <v>0</v>
      </c>
      <c r="B24481" s="33" t="s">
        <v>54</v>
      </c>
      <c r="C24481" s="33"/>
      <c r="D24481" s="33" t="s">
        <v>258</v>
      </c>
      <c r="E24481" t="str">
        <f t="shared" si="386"/>
        <v>No Data</v>
      </c>
    </row>
    <row r="24482" spans="1:5" x14ac:dyDescent="0.3">
      <c r="A24482" s="33" t="s">
        <v>0</v>
      </c>
      <c r="B24482" s="33" t="s">
        <v>53</v>
      </c>
      <c r="C24482" s="33"/>
      <c r="D24482" s="33" t="s">
        <v>8333</v>
      </c>
      <c r="E24482" t="str">
        <f t="shared" si="386"/>
        <v>No Data</v>
      </c>
    </row>
    <row r="24483" spans="1:5" x14ac:dyDescent="0.3">
      <c r="A24483" s="33" t="s">
        <v>2</v>
      </c>
      <c r="B24483" s="33" t="s">
        <v>53</v>
      </c>
      <c r="C24483" s="33">
        <v>101000</v>
      </c>
      <c r="D24483" s="33" t="s">
        <v>8334</v>
      </c>
      <c r="E24483" t="str">
        <f t="shared" si="386"/>
        <v>$100K-$125K</v>
      </c>
    </row>
    <row r="24484" spans="1:5" x14ac:dyDescent="0.3">
      <c r="A24484" s="33" t="s">
        <v>0</v>
      </c>
      <c r="B24484" s="33" t="s">
        <v>53</v>
      </c>
      <c r="C24484" s="33">
        <v>90000</v>
      </c>
      <c r="D24484" s="33" t="s">
        <v>919</v>
      </c>
      <c r="E24484" t="str">
        <f t="shared" si="386"/>
        <v>$75K-$100K</v>
      </c>
    </row>
    <row r="24485" spans="1:5" x14ac:dyDescent="0.3">
      <c r="A24485" s="33" t="s">
        <v>2</v>
      </c>
      <c r="B24485" s="33" t="s">
        <v>53</v>
      </c>
      <c r="C24485" s="33">
        <v>87500</v>
      </c>
      <c r="D24485" s="33" t="s">
        <v>391</v>
      </c>
      <c r="E24485" t="str">
        <f t="shared" si="386"/>
        <v>$75K-$100K</v>
      </c>
    </row>
    <row r="24486" spans="1:5" x14ac:dyDescent="0.3">
      <c r="A24486" s="33" t="s">
        <v>0</v>
      </c>
      <c r="B24486" s="33" t="s">
        <v>54</v>
      </c>
      <c r="C24486" s="33"/>
      <c r="D24486" s="33" t="s">
        <v>258</v>
      </c>
      <c r="E24486" t="str">
        <f t="shared" si="386"/>
        <v>No Data</v>
      </c>
    </row>
    <row r="24487" spans="1:5" x14ac:dyDescent="0.3">
      <c r="A24487" s="33" t="s">
        <v>0</v>
      </c>
      <c r="B24487" s="33" t="s">
        <v>53</v>
      </c>
      <c r="C24487" s="33">
        <v>130000</v>
      </c>
      <c r="D24487" s="33" t="s">
        <v>238</v>
      </c>
      <c r="E24487" t="str">
        <f t="shared" si="386"/>
        <v>$125K-$200K</v>
      </c>
    </row>
    <row r="24488" spans="1:5" x14ac:dyDescent="0.3">
      <c r="A24488" s="33" t="s">
        <v>126</v>
      </c>
      <c r="B24488" s="33" t="s">
        <v>99</v>
      </c>
      <c r="C24488" s="33">
        <v>79200</v>
      </c>
      <c r="D24488" s="33" t="s">
        <v>329</v>
      </c>
      <c r="E24488" t="str">
        <f t="shared" si="386"/>
        <v>$75K-$100K</v>
      </c>
    </row>
    <row r="24489" spans="1:5" x14ac:dyDescent="0.3">
      <c r="A24489" s="33" t="s">
        <v>0</v>
      </c>
      <c r="B24489" s="33" t="s">
        <v>53</v>
      </c>
      <c r="C24489" s="33">
        <v>161000</v>
      </c>
      <c r="D24489" s="33" t="s">
        <v>2649</v>
      </c>
      <c r="E24489" t="str">
        <f t="shared" si="386"/>
        <v>$125K-$200K</v>
      </c>
    </row>
    <row r="24490" spans="1:5" x14ac:dyDescent="0.3">
      <c r="A24490" s="33" t="s">
        <v>2</v>
      </c>
      <c r="B24490" s="33" t="s">
        <v>53</v>
      </c>
      <c r="C24490" s="33">
        <v>72500</v>
      </c>
      <c r="D24490" s="33" t="s">
        <v>8335</v>
      </c>
      <c r="E24490" t="str">
        <f t="shared" si="386"/>
        <v>&lt;$75K</v>
      </c>
    </row>
    <row r="24491" spans="1:5" x14ac:dyDescent="0.3">
      <c r="A24491" s="33" t="s">
        <v>2</v>
      </c>
      <c r="B24491" s="33" t="s">
        <v>53</v>
      </c>
      <c r="C24491" s="33">
        <v>80000</v>
      </c>
      <c r="D24491" s="33" t="s">
        <v>1161</v>
      </c>
      <c r="E24491" t="str">
        <f t="shared" si="386"/>
        <v>$75K-$100K</v>
      </c>
    </row>
    <row r="24492" spans="1:5" x14ac:dyDescent="0.3">
      <c r="A24492" s="33" t="s">
        <v>0</v>
      </c>
      <c r="B24492" s="33" t="s">
        <v>53</v>
      </c>
      <c r="C24492" s="33">
        <v>145000</v>
      </c>
      <c r="D24492" s="33" t="s">
        <v>265</v>
      </c>
      <c r="E24492" t="str">
        <f t="shared" si="386"/>
        <v>$125K-$200K</v>
      </c>
    </row>
    <row r="24493" spans="1:5" x14ac:dyDescent="0.3">
      <c r="A24493" s="33" t="s">
        <v>52</v>
      </c>
      <c r="B24493" s="33" t="s">
        <v>53</v>
      </c>
      <c r="C24493" s="33">
        <v>125000</v>
      </c>
      <c r="D24493" s="33" t="s">
        <v>232</v>
      </c>
      <c r="E24493" t="str">
        <f t="shared" si="386"/>
        <v>$100K-$125K</v>
      </c>
    </row>
    <row r="24494" spans="1:5" x14ac:dyDescent="0.3">
      <c r="A24494" s="33" t="s">
        <v>4</v>
      </c>
      <c r="B24494" s="33" t="s">
        <v>54</v>
      </c>
      <c r="C24494" s="33"/>
      <c r="D24494" s="33" t="s">
        <v>1148</v>
      </c>
      <c r="E24494" t="str">
        <f t="shared" si="386"/>
        <v>No Data</v>
      </c>
    </row>
    <row r="24495" spans="1:5" x14ac:dyDescent="0.3">
      <c r="A24495" s="33" t="s">
        <v>4</v>
      </c>
      <c r="B24495" s="33" t="s">
        <v>53</v>
      </c>
      <c r="C24495" s="33">
        <v>95000</v>
      </c>
      <c r="D24495" s="33" t="s">
        <v>313</v>
      </c>
      <c r="E24495" t="str">
        <f t="shared" si="386"/>
        <v>$75K-$100K</v>
      </c>
    </row>
    <row r="24496" spans="1:5" x14ac:dyDescent="0.3">
      <c r="A24496" s="33" t="s">
        <v>2</v>
      </c>
      <c r="B24496" s="33" t="s">
        <v>53</v>
      </c>
      <c r="C24496" s="33">
        <v>115000</v>
      </c>
      <c r="D24496" s="33" t="s">
        <v>729</v>
      </c>
      <c r="E24496" t="str">
        <f t="shared" si="386"/>
        <v>$100K-$125K</v>
      </c>
    </row>
    <row r="24497" spans="1:5" x14ac:dyDescent="0.3">
      <c r="A24497" s="33" t="s">
        <v>0</v>
      </c>
      <c r="B24497" s="33" t="s">
        <v>53</v>
      </c>
      <c r="C24497" s="33"/>
      <c r="D24497" s="33" t="s">
        <v>8336</v>
      </c>
      <c r="E24497" t="str">
        <f t="shared" si="386"/>
        <v>No Data</v>
      </c>
    </row>
    <row r="24498" spans="1:5" x14ac:dyDescent="0.3">
      <c r="A24498" s="33" t="s">
        <v>4</v>
      </c>
      <c r="B24498" s="33" t="s">
        <v>54</v>
      </c>
      <c r="C24498" s="33">
        <v>146000</v>
      </c>
      <c r="D24498" s="33" t="s">
        <v>1129</v>
      </c>
      <c r="E24498" t="str">
        <f t="shared" si="386"/>
        <v>$125K-$200K</v>
      </c>
    </row>
    <row r="24499" spans="1:5" x14ac:dyDescent="0.3">
      <c r="A24499" s="33" t="s">
        <v>128</v>
      </c>
      <c r="B24499" s="33" t="s">
        <v>53</v>
      </c>
      <c r="C24499" s="33">
        <v>157500</v>
      </c>
      <c r="D24499" s="33" t="s">
        <v>1316</v>
      </c>
      <c r="E24499" t="str">
        <f t="shared" si="386"/>
        <v>$125K-$200K</v>
      </c>
    </row>
    <row r="24500" spans="1:5" x14ac:dyDescent="0.3">
      <c r="A24500" s="33" t="s">
        <v>4</v>
      </c>
      <c r="B24500" s="33" t="s">
        <v>53</v>
      </c>
      <c r="C24500" s="33">
        <v>130000</v>
      </c>
      <c r="D24500" s="33" t="s">
        <v>8337</v>
      </c>
      <c r="E24500" t="str">
        <f t="shared" si="386"/>
        <v>$125K-$200K</v>
      </c>
    </row>
    <row r="24501" spans="1:5" x14ac:dyDescent="0.3">
      <c r="A24501" s="33" t="s">
        <v>0</v>
      </c>
      <c r="B24501" s="33" t="s">
        <v>53</v>
      </c>
      <c r="C24501" s="33">
        <v>350000</v>
      </c>
      <c r="D24501" s="33" t="s">
        <v>431</v>
      </c>
      <c r="E24501" t="str">
        <f t="shared" si="386"/>
        <v>&gt;$200K</v>
      </c>
    </row>
    <row r="24502" spans="1:5" x14ac:dyDescent="0.3">
      <c r="A24502" s="33" t="s">
        <v>2</v>
      </c>
      <c r="B24502" s="33" t="s">
        <v>53</v>
      </c>
      <c r="C24502" s="33">
        <v>90000</v>
      </c>
      <c r="D24502" s="33" t="s">
        <v>299</v>
      </c>
      <c r="E24502" t="str">
        <f t="shared" si="386"/>
        <v>$75K-$100K</v>
      </c>
    </row>
    <row r="24503" spans="1:5" x14ac:dyDescent="0.3">
      <c r="A24503" s="33" t="s">
        <v>129</v>
      </c>
      <c r="B24503" s="33" t="s">
        <v>53</v>
      </c>
      <c r="C24503" s="33">
        <v>194500</v>
      </c>
      <c r="D24503" s="33" t="s">
        <v>8144</v>
      </c>
      <c r="E24503" t="str">
        <f t="shared" si="386"/>
        <v>$125K-$200K</v>
      </c>
    </row>
    <row r="24504" spans="1:5" x14ac:dyDescent="0.3">
      <c r="A24504" s="33" t="s">
        <v>2</v>
      </c>
      <c r="B24504" s="33" t="s">
        <v>53</v>
      </c>
      <c r="C24504" s="33">
        <v>110000</v>
      </c>
      <c r="D24504" s="33" t="s">
        <v>8338</v>
      </c>
      <c r="E24504" t="str">
        <f t="shared" si="386"/>
        <v>$100K-$125K</v>
      </c>
    </row>
    <row r="24505" spans="1:5" x14ac:dyDescent="0.3">
      <c r="A24505" s="33" t="s">
        <v>2</v>
      </c>
      <c r="B24505" s="33" t="s">
        <v>53</v>
      </c>
      <c r="C24505" s="33">
        <v>150000</v>
      </c>
      <c r="D24505" s="33" t="s">
        <v>8339</v>
      </c>
      <c r="E24505" t="str">
        <f t="shared" si="386"/>
        <v>$125K-$200K</v>
      </c>
    </row>
    <row r="24506" spans="1:5" x14ac:dyDescent="0.3">
      <c r="A24506" s="33" t="s">
        <v>125</v>
      </c>
      <c r="B24506" s="33" t="s">
        <v>88</v>
      </c>
      <c r="C24506" s="33">
        <v>79200</v>
      </c>
      <c r="D24506" s="33" t="s">
        <v>561</v>
      </c>
      <c r="E24506" t="str">
        <f t="shared" si="386"/>
        <v>$75K-$100K</v>
      </c>
    </row>
    <row r="24507" spans="1:5" x14ac:dyDescent="0.3">
      <c r="A24507" s="33" t="s">
        <v>2</v>
      </c>
      <c r="B24507" s="33" t="s">
        <v>53</v>
      </c>
      <c r="C24507" s="33"/>
      <c r="D24507" s="33" t="s">
        <v>8340</v>
      </c>
      <c r="E24507" t="str">
        <f t="shared" si="386"/>
        <v>No Data</v>
      </c>
    </row>
    <row r="24508" spans="1:5" x14ac:dyDescent="0.3">
      <c r="A24508" s="33" t="s">
        <v>0</v>
      </c>
      <c r="B24508" s="33" t="s">
        <v>53</v>
      </c>
      <c r="C24508" s="33">
        <v>224500</v>
      </c>
      <c r="D24508" s="33" t="s">
        <v>1341</v>
      </c>
      <c r="E24508" t="str">
        <f t="shared" si="386"/>
        <v>&gt;$200K</v>
      </c>
    </row>
    <row r="24509" spans="1:5" x14ac:dyDescent="0.3">
      <c r="A24509" s="33" t="s">
        <v>2</v>
      </c>
      <c r="B24509" s="33" t="s">
        <v>65</v>
      </c>
      <c r="C24509" s="33">
        <v>119009</v>
      </c>
      <c r="D24509" s="33" t="s">
        <v>7324</v>
      </c>
      <c r="E24509" t="str">
        <f t="shared" si="386"/>
        <v>$100K-$125K</v>
      </c>
    </row>
    <row r="24510" spans="1:5" x14ac:dyDescent="0.3">
      <c r="A24510" s="33" t="s">
        <v>0</v>
      </c>
      <c r="B24510" s="33" t="s">
        <v>72</v>
      </c>
      <c r="C24510" s="33">
        <v>72900</v>
      </c>
      <c r="D24510" s="33" t="s">
        <v>8341</v>
      </c>
      <c r="E24510" t="str">
        <f t="shared" si="386"/>
        <v>&lt;$75K</v>
      </c>
    </row>
    <row r="24511" spans="1:5" x14ac:dyDescent="0.3">
      <c r="A24511" s="33" t="s">
        <v>4</v>
      </c>
      <c r="B24511" s="33" t="s">
        <v>53</v>
      </c>
      <c r="C24511" s="33">
        <v>200000</v>
      </c>
      <c r="D24511" s="33" t="s">
        <v>2014</v>
      </c>
      <c r="E24511" t="str">
        <f t="shared" si="386"/>
        <v>$125K-$200K</v>
      </c>
    </row>
    <row r="24512" spans="1:5" x14ac:dyDescent="0.3">
      <c r="A24512" s="33" t="s">
        <v>125</v>
      </c>
      <c r="B24512" s="33" t="s">
        <v>53</v>
      </c>
      <c r="C24512" s="33">
        <v>112500</v>
      </c>
      <c r="D24512" s="33" t="s">
        <v>3249</v>
      </c>
      <c r="E24512" t="str">
        <f t="shared" si="386"/>
        <v>$100K-$125K</v>
      </c>
    </row>
    <row r="24513" spans="1:5" x14ac:dyDescent="0.3">
      <c r="A24513" s="33" t="s">
        <v>4</v>
      </c>
      <c r="B24513" s="33" t="s">
        <v>53</v>
      </c>
      <c r="C24513" s="33"/>
      <c r="D24513" s="33" t="s">
        <v>4470</v>
      </c>
      <c r="E24513" t="str">
        <f t="shared" si="386"/>
        <v>No Data</v>
      </c>
    </row>
    <row r="24514" spans="1:5" x14ac:dyDescent="0.3">
      <c r="A24514" s="33" t="s">
        <v>2</v>
      </c>
      <c r="B24514" s="33" t="s">
        <v>53</v>
      </c>
      <c r="C24514" s="33"/>
      <c r="D24514" s="33" t="s">
        <v>4185</v>
      </c>
      <c r="E24514" t="str">
        <f t="shared" si="386"/>
        <v>No Data</v>
      </c>
    </row>
    <row r="24515" spans="1:5" x14ac:dyDescent="0.3">
      <c r="A24515" s="33" t="s">
        <v>128</v>
      </c>
      <c r="B24515" s="33" t="s">
        <v>53</v>
      </c>
      <c r="C24515" s="33">
        <v>162500</v>
      </c>
      <c r="D24515" s="33" t="s">
        <v>3662</v>
      </c>
      <c r="E24515" t="str">
        <f t="shared" ref="E24515:E24578" si="387">_xlfn.XLOOKUP(C24515,$H$16:$H$21,$G$16:$G$21,,1)</f>
        <v>$125K-$200K</v>
      </c>
    </row>
    <row r="24516" spans="1:5" x14ac:dyDescent="0.3">
      <c r="A24516" s="33" t="s">
        <v>0</v>
      </c>
      <c r="B24516" s="33" t="s">
        <v>53</v>
      </c>
      <c r="C24516" s="33"/>
      <c r="D24516" s="33" t="s">
        <v>4483</v>
      </c>
      <c r="E24516" t="str">
        <f t="shared" si="387"/>
        <v>No Data</v>
      </c>
    </row>
    <row r="24517" spans="1:5" x14ac:dyDescent="0.3">
      <c r="A24517" s="33" t="s">
        <v>0</v>
      </c>
      <c r="B24517" s="33" t="s">
        <v>54</v>
      </c>
      <c r="C24517" s="33"/>
      <c r="D24517" s="33" t="s">
        <v>258</v>
      </c>
      <c r="E24517" t="str">
        <f t="shared" si="387"/>
        <v>No Data</v>
      </c>
    </row>
    <row r="24518" spans="1:5" x14ac:dyDescent="0.3">
      <c r="A24518" s="33" t="s">
        <v>52</v>
      </c>
      <c r="B24518" s="33" t="s">
        <v>53</v>
      </c>
      <c r="C24518" s="33"/>
      <c r="D24518" s="33" t="s">
        <v>1397</v>
      </c>
      <c r="E24518" t="str">
        <f t="shared" si="387"/>
        <v>No Data</v>
      </c>
    </row>
    <row r="24519" spans="1:5" x14ac:dyDescent="0.3">
      <c r="A24519" s="33" t="s">
        <v>2</v>
      </c>
      <c r="B24519" s="33" t="s">
        <v>53</v>
      </c>
      <c r="C24519" s="33"/>
      <c r="D24519" s="33" t="s">
        <v>3531</v>
      </c>
      <c r="E24519" t="str">
        <f t="shared" si="387"/>
        <v>No Data</v>
      </c>
    </row>
    <row r="24520" spans="1:5" x14ac:dyDescent="0.3">
      <c r="A24520" s="33" t="s">
        <v>2</v>
      </c>
      <c r="B24520" s="33" t="s">
        <v>53</v>
      </c>
      <c r="C24520" s="33">
        <v>187875</v>
      </c>
      <c r="D24520" s="33" t="s">
        <v>4192</v>
      </c>
      <c r="E24520" t="str">
        <f t="shared" si="387"/>
        <v>$125K-$200K</v>
      </c>
    </row>
    <row r="24521" spans="1:5" x14ac:dyDescent="0.3">
      <c r="A24521" s="33" t="s">
        <v>4</v>
      </c>
      <c r="B24521" s="33" t="s">
        <v>53</v>
      </c>
      <c r="C24521" s="33">
        <v>150000</v>
      </c>
      <c r="D24521" s="33" t="s">
        <v>611</v>
      </c>
      <c r="E24521" t="str">
        <f t="shared" si="387"/>
        <v>$125K-$200K</v>
      </c>
    </row>
    <row r="24522" spans="1:5" x14ac:dyDescent="0.3">
      <c r="A24522" s="33" t="s">
        <v>2</v>
      </c>
      <c r="B24522" s="33" t="s">
        <v>53</v>
      </c>
      <c r="C24522" s="33"/>
      <c r="D24522" s="33" t="s">
        <v>4744</v>
      </c>
      <c r="E24522" t="str">
        <f t="shared" si="387"/>
        <v>No Data</v>
      </c>
    </row>
    <row r="24523" spans="1:5" x14ac:dyDescent="0.3">
      <c r="A24523" s="33" t="s">
        <v>4</v>
      </c>
      <c r="B24523" s="33" t="s">
        <v>53</v>
      </c>
      <c r="C24523" s="33">
        <v>115000</v>
      </c>
      <c r="D24523" s="33" t="s">
        <v>609</v>
      </c>
      <c r="E24523" t="str">
        <f t="shared" si="387"/>
        <v>$100K-$125K</v>
      </c>
    </row>
    <row r="24524" spans="1:5" x14ac:dyDescent="0.3">
      <c r="A24524" s="33" t="s">
        <v>2</v>
      </c>
      <c r="B24524" s="33" t="s">
        <v>53</v>
      </c>
      <c r="C24524" s="33"/>
      <c r="D24524" s="33" t="s">
        <v>8342</v>
      </c>
      <c r="E24524" t="str">
        <f t="shared" si="387"/>
        <v>No Data</v>
      </c>
    </row>
    <row r="24525" spans="1:5" x14ac:dyDescent="0.3">
      <c r="A24525" s="33" t="s">
        <v>52</v>
      </c>
      <c r="B24525" s="33" t="s">
        <v>69</v>
      </c>
      <c r="C24525" s="33">
        <v>56700</v>
      </c>
      <c r="D24525" s="33" t="s">
        <v>211</v>
      </c>
      <c r="E24525" t="str">
        <f t="shared" si="387"/>
        <v>&lt;$75K</v>
      </c>
    </row>
    <row r="24526" spans="1:5" x14ac:dyDescent="0.3">
      <c r="A24526" s="33" t="s">
        <v>0</v>
      </c>
      <c r="B24526" s="33" t="s">
        <v>68</v>
      </c>
      <c r="C24526" s="33">
        <v>139216</v>
      </c>
      <c r="D24526" s="33" t="s">
        <v>7731</v>
      </c>
      <c r="E24526" t="str">
        <f t="shared" si="387"/>
        <v>$125K-$200K</v>
      </c>
    </row>
    <row r="24527" spans="1:5" x14ac:dyDescent="0.3">
      <c r="A24527" s="33" t="s">
        <v>4</v>
      </c>
      <c r="B24527" s="33" t="s">
        <v>53</v>
      </c>
      <c r="C24527" s="33">
        <v>115000</v>
      </c>
      <c r="D24527" s="33" t="s">
        <v>254</v>
      </c>
      <c r="E24527" t="str">
        <f t="shared" si="387"/>
        <v>$100K-$125K</v>
      </c>
    </row>
    <row r="24528" spans="1:5" x14ac:dyDescent="0.3">
      <c r="A24528" s="33" t="s">
        <v>52</v>
      </c>
      <c r="B24528" s="33" t="s">
        <v>53</v>
      </c>
      <c r="C24528" s="33">
        <v>125000</v>
      </c>
      <c r="D24528" s="33" t="s">
        <v>238</v>
      </c>
      <c r="E24528" t="str">
        <f t="shared" si="387"/>
        <v>$100K-$125K</v>
      </c>
    </row>
    <row r="24529" spans="1:5" x14ac:dyDescent="0.3">
      <c r="A24529" s="33" t="s">
        <v>4</v>
      </c>
      <c r="B24529" s="33" t="s">
        <v>53</v>
      </c>
      <c r="C24529" s="33">
        <v>102500</v>
      </c>
      <c r="D24529" s="33" t="s">
        <v>294</v>
      </c>
      <c r="E24529" t="str">
        <f t="shared" si="387"/>
        <v>$100K-$125K</v>
      </c>
    </row>
    <row r="24530" spans="1:5" x14ac:dyDescent="0.3">
      <c r="A24530" s="33" t="s">
        <v>0</v>
      </c>
      <c r="B24530" s="33" t="s">
        <v>53</v>
      </c>
      <c r="C24530" s="33"/>
      <c r="D24530" s="33" t="s">
        <v>389</v>
      </c>
      <c r="E24530" t="str">
        <f t="shared" si="387"/>
        <v>No Data</v>
      </c>
    </row>
    <row r="24531" spans="1:5" x14ac:dyDescent="0.3">
      <c r="A24531" s="33" t="s">
        <v>128</v>
      </c>
      <c r="B24531" s="33" t="s">
        <v>83</v>
      </c>
      <c r="C24531" s="33">
        <v>157500</v>
      </c>
      <c r="D24531" s="33" t="s">
        <v>391</v>
      </c>
      <c r="E24531" t="str">
        <f t="shared" si="387"/>
        <v>$125K-$200K</v>
      </c>
    </row>
    <row r="24532" spans="1:5" x14ac:dyDescent="0.3">
      <c r="A24532" s="33" t="s">
        <v>4</v>
      </c>
      <c r="B24532" s="33" t="s">
        <v>68</v>
      </c>
      <c r="C24532" s="33"/>
      <c r="D24532" s="33" t="s">
        <v>8343</v>
      </c>
      <c r="E24532" t="str">
        <f t="shared" si="387"/>
        <v>No Data</v>
      </c>
    </row>
    <row r="24533" spans="1:5" x14ac:dyDescent="0.3">
      <c r="A24533" s="33" t="s">
        <v>2</v>
      </c>
      <c r="B24533" s="33" t="s">
        <v>53</v>
      </c>
      <c r="C24533" s="33">
        <v>81047</v>
      </c>
      <c r="D24533" s="33" t="s">
        <v>8344</v>
      </c>
      <c r="E24533" t="str">
        <f t="shared" si="387"/>
        <v>$75K-$100K</v>
      </c>
    </row>
    <row r="24534" spans="1:5" x14ac:dyDescent="0.3">
      <c r="A24534" s="33" t="s">
        <v>2</v>
      </c>
      <c r="B24534" s="33" t="s">
        <v>53</v>
      </c>
      <c r="C24534" s="33"/>
      <c r="D24534" s="33" t="s">
        <v>3471</v>
      </c>
      <c r="E24534" t="str">
        <f t="shared" si="387"/>
        <v>No Data</v>
      </c>
    </row>
    <row r="24535" spans="1:5" x14ac:dyDescent="0.3">
      <c r="A24535" s="33" t="s">
        <v>2</v>
      </c>
      <c r="B24535" s="33" t="s">
        <v>54</v>
      </c>
      <c r="C24535" s="33">
        <v>80000</v>
      </c>
      <c r="D24535" s="33" t="s">
        <v>8345</v>
      </c>
      <c r="E24535" t="str">
        <f t="shared" si="387"/>
        <v>$75K-$100K</v>
      </c>
    </row>
    <row r="24536" spans="1:5" x14ac:dyDescent="0.3">
      <c r="A24536" s="33" t="s">
        <v>129</v>
      </c>
      <c r="B24536" s="33" t="s">
        <v>114</v>
      </c>
      <c r="C24536" s="33">
        <v>33455</v>
      </c>
      <c r="D24536" s="33" t="s">
        <v>576</v>
      </c>
      <c r="E24536" t="str">
        <f t="shared" si="387"/>
        <v>&lt;$75K</v>
      </c>
    </row>
    <row r="24537" spans="1:5" x14ac:dyDescent="0.3">
      <c r="A24537" s="33" t="s">
        <v>4</v>
      </c>
      <c r="B24537" s="33" t="s">
        <v>53</v>
      </c>
      <c r="C24537" s="33">
        <v>90000</v>
      </c>
      <c r="D24537" s="33" t="s">
        <v>6928</v>
      </c>
      <c r="E24537" t="str">
        <f t="shared" si="387"/>
        <v>$75K-$100K</v>
      </c>
    </row>
    <row r="24538" spans="1:5" x14ac:dyDescent="0.3">
      <c r="A24538" s="33" t="s">
        <v>4</v>
      </c>
      <c r="B24538" s="33" t="s">
        <v>88</v>
      </c>
      <c r="C24538" s="33">
        <v>147500</v>
      </c>
      <c r="D24538" s="33" t="s">
        <v>297</v>
      </c>
      <c r="E24538" t="str">
        <f t="shared" si="387"/>
        <v>$125K-$200K</v>
      </c>
    </row>
    <row r="24539" spans="1:5" x14ac:dyDescent="0.3">
      <c r="A24539" s="33" t="s">
        <v>126</v>
      </c>
      <c r="B24539" s="33" t="s">
        <v>53</v>
      </c>
      <c r="C24539" s="33">
        <v>115000</v>
      </c>
      <c r="D24539" s="33" t="s">
        <v>4391</v>
      </c>
      <c r="E24539" t="str">
        <f t="shared" si="387"/>
        <v>$100K-$125K</v>
      </c>
    </row>
    <row r="24540" spans="1:5" x14ac:dyDescent="0.3">
      <c r="A24540" s="33" t="s">
        <v>2</v>
      </c>
      <c r="B24540" s="33" t="s">
        <v>53</v>
      </c>
      <c r="C24540" s="33"/>
      <c r="D24540" s="33" t="s">
        <v>3121</v>
      </c>
      <c r="E24540" t="str">
        <f t="shared" si="387"/>
        <v>No Data</v>
      </c>
    </row>
    <row r="24541" spans="1:5" x14ac:dyDescent="0.3">
      <c r="A24541" s="33" t="s">
        <v>52</v>
      </c>
      <c r="B24541" s="33" t="s">
        <v>53</v>
      </c>
      <c r="C24541" s="33">
        <v>97500</v>
      </c>
      <c r="D24541" s="33" t="s">
        <v>8346</v>
      </c>
      <c r="E24541" t="str">
        <f t="shared" si="387"/>
        <v>$75K-$100K</v>
      </c>
    </row>
    <row r="24542" spans="1:5" x14ac:dyDescent="0.3">
      <c r="A24542" s="33" t="s">
        <v>2</v>
      </c>
      <c r="B24542" s="33" t="s">
        <v>120</v>
      </c>
      <c r="C24542" s="33">
        <v>163782</v>
      </c>
      <c r="D24542" s="33" t="s">
        <v>4006</v>
      </c>
      <c r="E24542" t="str">
        <f t="shared" si="387"/>
        <v>$125K-$200K</v>
      </c>
    </row>
    <row r="24543" spans="1:5" x14ac:dyDescent="0.3">
      <c r="A24543" s="33" t="s">
        <v>0</v>
      </c>
      <c r="B24543" s="33" t="s">
        <v>53</v>
      </c>
      <c r="C24543" s="33">
        <v>118750</v>
      </c>
      <c r="D24543" s="33" t="s">
        <v>957</v>
      </c>
      <c r="E24543" t="str">
        <f t="shared" si="387"/>
        <v>$100K-$125K</v>
      </c>
    </row>
    <row r="24544" spans="1:5" x14ac:dyDescent="0.3">
      <c r="A24544" s="33" t="s">
        <v>0</v>
      </c>
      <c r="B24544" s="33" t="s">
        <v>53</v>
      </c>
      <c r="C24544" s="33"/>
      <c r="D24544" s="33" t="s">
        <v>8347</v>
      </c>
      <c r="E24544" t="str">
        <f t="shared" si="387"/>
        <v>No Data</v>
      </c>
    </row>
    <row r="24545" spans="1:5" x14ac:dyDescent="0.3">
      <c r="A24545" s="33" t="s">
        <v>66</v>
      </c>
      <c r="B24545" s="33" t="s">
        <v>70</v>
      </c>
      <c r="C24545" s="33">
        <v>221000</v>
      </c>
      <c r="D24545" s="33" t="s">
        <v>337</v>
      </c>
      <c r="E24545" t="str">
        <f t="shared" si="387"/>
        <v>&gt;$200K</v>
      </c>
    </row>
    <row r="24546" spans="1:5" x14ac:dyDescent="0.3">
      <c r="A24546" s="33" t="s">
        <v>0</v>
      </c>
      <c r="B24546" s="33" t="s">
        <v>53</v>
      </c>
      <c r="C24546" s="33">
        <v>113769.5</v>
      </c>
      <c r="D24546" s="33" t="s">
        <v>8348</v>
      </c>
      <c r="E24546" t="str">
        <f t="shared" si="387"/>
        <v>$100K-$125K</v>
      </c>
    </row>
    <row r="24547" spans="1:5" x14ac:dyDescent="0.3">
      <c r="A24547" s="33" t="s">
        <v>126</v>
      </c>
      <c r="B24547" s="33" t="s">
        <v>53</v>
      </c>
      <c r="C24547" s="33">
        <v>145000</v>
      </c>
      <c r="D24547" s="33" t="s">
        <v>8349</v>
      </c>
      <c r="E24547" t="str">
        <f t="shared" si="387"/>
        <v>$125K-$200K</v>
      </c>
    </row>
    <row r="24548" spans="1:5" x14ac:dyDescent="0.3">
      <c r="A24548" s="33" t="s">
        <v>0</v>
      </c>
      <c r="B24548" s="33" t="s">
        <v>53</v>
      </c>
      <c r="C24548" s="33">
        <v>115000</v>
      </c>
      <c r="D24548" s="33" t="s">
        <v>5370</v>
      </c>
      <c r="E24548" t="str">
        <f t="shared" si="387"/>
        <v>$100K-$125K</v>
      </c>
    </row>
    <row r="24549" spans="1:5" x14ac:dyDescent="0.3">
      <c r="A24549" s="33" t="s">
        <v>0</v>
      </c>
      <c r="B24549" s="33" t="s">
        <v>53</v>
      </c>
      <c r="C24549" s="33">
        <v>203530.078125</v>
      </c>
      <c r="D24549" s="33" t="s">
        <v>8350</v>
      </c>
      <c r="E24549" t="str">
        <f t="shared" si="387"/>
        <v>&gt;$200K</v>
      </c>
    </row>
    <row r="24550" spans="1:5" x14ac:dyDescent="0.3">
      <c r="A24550" s="33" t="s">
        <v>52</v>
      </c>
      <c r="B24550" s="33" t="s">
        <v>53</v>
      </c>
      <c r="C24550" s="33"/>
      <c r="D24550" s="33" t="s">
        <v>8351</v>
      </c>
      <c r="E24550" t="str">
        <f t="shared" si="387"/>
        <v>No Data</v>
      </c>
    </row>
    <row r="24551" spans="1:5" x14ac:dyDescent="0.3">
      <c r="A24551" s="33" t="s">
        <v>2</v>
      </c>
      <c r="B24551" s="33" t="s">
        <v>53</v>
      </c>
      <c r="C24551" s="33"/>
      <c r="D24551" s="33" t="s">
        <v>3225</v>
      </c>
      <c r="E24551" t="str">
        <f t="shared" si="387"/>
        <v>No Data</v>
      </c>
    </row>
    <row r="24552" spans="1:5" x14ac:dyDescent="0.3">
      <c r="A24552" s="33" t="s">
        <v>2</v>
      </c>
      <c r="B24552" s="33" t="s">
        <v>80</v>
      </c>
      <c r="C24552" s="33">
        <v>72000</v>
      </c>
      <c r="D24552" s="33" t="s">
        <v>4753</v>
      </c>
      <c r="E24552" t="str">
        <f t="shared" si="387"/>
        <v>&lt;$75K</v>
      </c>
    </row>
    <row r="24553" spans="1:5" x14ac:dyDescent="0.3">
      <c r="A24553" s="33" t="s">
        <v>129</v>
      </c>
      <c r="B24553" s="33" t="s">
        <v>80</v>
      </c>
      <c r="C24553" s="33">
        <v>44418.5</v>
      </c>
      <c r="D24553" s="33" t="s">
        <v>1668</v>
      </c>
      <c r="E24553" t="str">
        <f t="shared" si="387"/>
        <v>&lt;$75K</v>
      </c>
    </row>
    <row r="24554" spans="1:5" x14ac:dyDescent="0.3">
      <c r="A24554" s="33" t="s">
        <v>129</v>
      </c>
      <c r="B24554" s="33" t="s">
        <v>81</v>
      </c>
      <c r="C24554" s="33">
        <v>140000</v>
      </c>
      <c r="D24554" s="33" t="s">
        <v>759</v>
      </c>
      <c r="E24554" t="str">
        <f t="shared" si="387"/>
        <v>$125K-$200K</v>
      </c>
    </row>
    <row r="24555" spans="1:5" x14ac:dyDescent="0.3">
      <c r="A24555" s="33" t="s">
        <v>2</v>
      </c>
      <c r="B24555" s="33" t="s">
        <v>53</v>
      </c>
      <c r="C24555" s="33"/>
      <c r="D24555" s="33" t="s">
        <v>1365</v>
      </c>
      <c r="E24555" t="str">
        <f t="shared" si="387"/>
        <v>No Data</v>
      </c>
    </row>
    <row r="24556" spans="1:5" x14ac:dyDescent="0.3">
      <c r="A24556" s="33" t="s">
        <v>0</v>
      </c>
      <c r="B24556" s="33" t="s">
        <v>53</v>
      </c>
      <c r="C24556" s="33">
        <v>125000</v>
      </c>
      <c r="D24556" s="33" t="s">
        <v>459</v>
      </c>
      <c r="E24556" t="str">
        <f t="shared" si="387"/>
        <v>$100K-$125K</v>
      </c>
    </row>
    <row r="24557" spans="1:5" x14ac:dyDescent="0.3">
      <c r="A24557" s="33" t="s">
        <v>0</v>
      </c>
      <c r="B24557" s="33" t="s">
        <v>53</v>
      </c>
      <c r="C24557" s="33"/>
      <c r="D24557" s="33" t="s">
        <v>479</v>
      </c>
      <c r="E24557" t="str">
        <f t="shared" si="387"/>
        <v>No Data</v>
      </c>
    </row>
    <row r="24558" spans="1:5" x14ac:dyDescent="0.3">
      <c r="A24558" s="33" t="s">
        <v>4</v>
      </c>
      <c r="B24558" s="33" t="s">
        <v>53</v>
      </c>
      <c r="C24558" s="33"/>
      <c r="D24558" s="33" t="s">
        <v>8352</v>
      </c>
      <c r="E24558" t="str">
        <f t="shared" si="387"/>
        <v>No Data</v>
      </c>
    </row>
    <row r="24559" spans="1:5" x14ac:dyDescent="0.3">
      <c r="A24559" s="33" t="s">
        <v>125</v>
      </c>
      <c r="B24559" s="33" t="s">
        <v>53</v>
      </c>
      <c r="C24559" s="33">
        <v>150000</v>
      </c>
      <c r="D24559" s="33" t="s">
        <v>238</v>
      </c>
      <c r="E24559" t="str">
        <f t="shared" si="387"/>
        <v>$125K-$200K</v>
      </c>
    </row>
    <row r="24560" spans="1:5" x14ac:dyDescent="0.3">
      <c r="A24560" s="33" t="s">
        <v>2</v>
      </c>
      <c r="B24560" s="33" t="s">
        <v>53</v>
      </c>
      <c r="C24560" s="33"/>
      <c r="D24560" s="33" t="s">
        <v>8353</v>
      </c>
      <c r="E24560" t="str">
        <f t="shared" si="387"/>
        <v>No Data</v>
      </c>
    </row>
    <row r="24561" spans="1:5" x14ac:dyDescent="0.3">
      <c r="A24561" s="33" t="s">
        <v>2</v>
      </c>
      <c r="B24561" s="33" t="s">
        <v>53</v>
      </c>
      <c r="C24561" s="33"/>
      <c r="D24561" s="33" t="s">
        <v>1545</v>
      </c>
      <c r="E24561" t="str">
        <f t="shared" si="387"/>
        <v>No Data</v>
      </c>
    </row>
    <row r="24562" spans="1:5" x14ac:dyDescent="0.3">
      <c r="A24562" s="33" t="s">
        <v>0</v>
      </c>
      <c r="B24562" s="33" t="s">
        <v>72</v>
      </c>
      <c r="C24562" s="33">
        <v>163525</v>
      </c>
      <c r="D24562" s="33" t="s">
        <v>4558</v>
      </c>
      <c r="E24562" t="str">
        <f t="shared" si="387"/>
        <v>$125K-$200K</v>
      </c>
    </row>
    <row r="24563" spans="1:5" x14ac:dyDescent="0.3">
      <c r="A24563" s="33" t="s">
        <v>0</v>
      </c>
      <c r="B24563" s="33" t="s">
        <v>53</v>
      </c>
      <c r="C24563" s="33">
        <v>175000</v>
      </c>
      <c r="D24563" s="33" t="s">
        <v>8354</v>
      </c>
      <c r="E24563" t="str">
        <f t="shared" si="387"/>
        <v>$125K-$200K</v>
      </c>
    </row>
    <row r="24564" spans="1:5" x14ac:dyDescent="0.3">
      <c r="A24564" s="33" t="s">
        <v>2</v>
      </c>
      <c r="B24564" s="33" t="s">
        <v>53</v>
      </c>
      <c r="C24564" s="33"/>
      <c r="D24564" s="33" t="s">
        <v>4444</v>
      </c>
      <c r="E24564" t="str">
        <f t="shared" si="387"/>
        <v>No Data</v>
      </c>
    </row>
    <row r="24565" spans="1:5" x14ac:dyDescent="0.3">
      <c r="A24565" s="33" t="s">
        <v>128</v>
      </c>
      <c r="B24565" s="33" t="s">
        <v>53</v>
      </c>
      <c r="C24565" s="33">
        <v>198000</v>
      </c>
      <c r="D24565" s="33" t="s">
        <v>2976</v>
      </c>
      <c r="E24565" t="str">
        <f t="shared" si="387"/>
        <v>$125K-$200K</v>
      </c>
    </row>
    <row r="24566" spans="1:5" x14ac:dyDescent="0.3">
      <c r="A24566" s="33" t="s">
        <v>0</v>
      </c>
      <c r="B24566" s="33" t="s">
        <v>68</v>
      </c>
      <c r="C24566" s="33"/>
      <c r="D24566" s="33" t="s">
        <v>4843</v>
      </c>
      <c r="E24566" t="str">
        <f t="shared" si="387"/>
        <v>No Data</v>
      </c>
    </row>
    <row r="24567" spans="1:5" x14ac:dyDescent="0.3">
      <c r="A24567" s="33" t="s">
        <v>128</v>
      </c>
      <c r="B24567" s="33" t="s">
        <v>53</v>
      </c>
      <c r="C24567" s="33">
        <v>110000</v>
      </c>
      <c r="D24567" s="33" t="s">
        <v>8355</v>
      </c>
      <c r="E24567" t="str">
        <f t="shared" si="387"/>
        <v>$100K-$125K</v>
      </c>
    </row>
    <row r="24568" spans="1:5" x14ac:dyDescent="0.3">
      <c r="A24568" s="33" t="s">
        <v>52</v>
      </c>
      <c r="B24568" s="33" t="s">
        <v>167</v>
      </c>
      <c r="C24568" s="33">
        <v>16500</v>
      </c>
      <c r="D24568" s="33" t="s">
        <v>8356</v>
      </c>
      <c r="E24568" t="str">
        <f t="shared" si="387"/>
        <v>&lt;$75K</v>
      </c>
    </row>
    <row r="24569" spans="1:5" x14ac:dyDescent="0.3">
      <c r="A24569" s="33" t="s">
        <v>1</v>
      </c>
      <c r="B24569" s="33" t="s">
        <v>68</v>
      </c>
      <c r="C24569" s="33">
        <v>185500</v>
      </c>
      <c r="D24569" s="33" t="s">
        <v>8357</v>
      </c>
      <c r="E24569" t="str">
        <f t="shared" si="387"/>
        <v>$125K-$200K</v>
      </c>
    </row>
    <row r="24570" spans="1:5" x14ac:dyDescent="0.3">
      <c r="A24570" s="33" t="s">
        <v>126</v>
      </c>
      <c r="B24570" s="33" t="s">
        <v>68</v>
      </c>
      <c r="C24570" s="33">
        <v>70000</v>
      </c>
      <c r="D24570" s="33" t="s">
        <v>5655</v>
      </c>
      <c r="E24570" t="str">
        <f t="shared" si="387"/>
        <v>&lt;$75K</v>
      </c>
    </row>
    <row r="24571" spans="1:5" x14ac:dyDescent="0.3">
      <c r="A24571" s="33" t="s">
        <v>2</v>
      </c>
      <c r="B24571" s="33" t="s">
        <v>53</v>
      </c>
      <c r="C24571" s="33">
        <v>175000</v>
      </c>
      <c r="D24571" s="33" t="s">
        <v>315</v>
      </c>
      <c r="E24571" t="str">
        <f t="shared" si="387"/>
        <v>$125K-$200K</v>
      </c>
    </row>
    <row r="24572" spans="1:5" x14ac:dyDescent="0.3">
      <c r="A24572" s="33" t="s">
        <v>0</v>
      </c>
      <c r="B24572" s="33" t="s">
        <v>53</v>
      </c>
      <c r="C24572" s="33">
        <v>212500</v>
      </c>
      <c r="D24572" s="33" t="s">
        <v>8358</v>
      </c>
      <c r="E24572" t="str">
        <f t="shared" si="387"/>
        <v>&gt;$200K</v>
      </c>
    </row>
    <row r="24573" spans="1:5" x14ac:dyDescent="0.3">
      <c r="A24573" s="33" t="s">
        <v>2</v>
      </c>
      <c r="B24573" s="33" t="s">
        <v>72</v>
      </c>
      <c r="C24573" s="33">
        <v>57500</v>
      </c>
      <c r="D24573" s="33" t="s">
        <v>8155</v>
      </c>
      <c r="E24573" t="str">
        <f t="shared" si="387"/>
        <v>&lt;$75K</v>
      </c>
    </row>
    <row r="24574" spans="1:5" x14ac:dyDescent="0.3">
      <c r="A24574" s="33" t="s">
        <v>4</v>
      </c>
      <c r="B24574" s="33" t="s">
        <v>122</v>
      </c>
      <c r="C24574" s="33">
        <v>147500</v>
      </c>
      <c r="D24574" s="33" t="s">
        <v>1757</v>
      </c>
      <c r="E24574" t="str">
        <f t="shared" si="387"/>
        <v>$125K-$200K</v>
      </c>
    </row>
    <row r="24575" spans="1:5" x14ac:dyDescent="0.3">
      <c r="A24575" s="33" t="s">
        <v>0</v>
      </c>
      <c r="B24575" s="33" t="s">
        <v>53</v>
      </c>
      <c r="C24575" s="33"/>
      <c r="D24575" s="33" t="s">
        <v>4949</v>
      </c>
      <c r="E24575" t="str">
        <f t="shared" si="387"/>
        <v>No Data</v>
      </c>
    </row>
    <row r="24576" spans="1:5" x14ac:dyDescent="0.3">
      <c r="A24576" s="33" t="s">
        <v>52</v>
      </c>
      <c r="B24576" s="33" t="s">
        <v>53</v>
      </c>
      <c r="C24576" s="33">
        <v>115000</v>
      </c>
      <c r="D24576" s="33" t="s">
        <v>8359</v>
      </c>
      <c r="E24576" t="str">
        <f t="shared" si="387"/>
        <v>$100K-$125K</v>
      </c>
    </row>
    <row r="24577" spans="1:5" x14ac:dyDescent="0.3">
      <c r="A24577" s="33" t="s">
        <v>0</v>
      </c>
      <c r="B24577" s="33" t="s">
        <v>81</v>
      </c>
      <c r="C24577" s="33">
        <v>350000</v>
      </c>
      <c r="D24577" s="33" t="s">
        <v>2223</v>
      </c>
      <c r="E24577" t="str">
        <f t="shared" si="387"/>
        <v>&gt;$200K</v>
      </c>
    </row>
    <row r="24578" spans="1:5" x14ac:dyDescent="0.3">
      <c r="A24578" s="33" t="s">
        <v>128</v>
      </c>
      <c r="B24578" s="33" t="s">
        <v>53</v>
      </c>
      <c r="C24578" s="33">
        <v>120000</v>
      </c>
      <c r="D24578" s="33" t="s">
        <v>2119</v>
      </c>
      <c r="E24578" t="str">
        <f t="shared" si="387"/>
        <v>$100K-$125K</v>
      </c>
    </row>
    <row r="24579" spans="1:5" x14ac:dyDescent="0.3">
      <c r="A24579" s="33" t="s">
        <v>0</v>
      </c>
      <c r="B24579" s="33" t="s">
        <v>53</v>
      </c>
      <c r="C24579" s="33"/>
      <c r="D24579" s="33" t="s">
        <v>5167</v>
      </c>
      <c r="E24579" t="str">
        <f t="shared" ref="E24579:E24642" si="388">_xlfn.XLOOKUP(C24579,$H$16:$H$21,$G$16:$G$21,,1)</f>
        <v>No Data</v>
      </c>
    </row>
    <row r="24580" spans="1:5" x14ac:dyDescent="0.3">
      <c r="A24580" s="33" t="s">
        <v>2</v>
      </c>
      <c r="B24580" s="33" t="s">
        <v>53</v>
      </c>
      <c r="C24580" s="33">
        <v>50000</v>
      </c>
      <c r="D24580" s="33" t="s">
        <v>387</v>
      </c>
      <c r="E24580" t="str">
        <f t="shared" si="388"/>
        <v>&lt;$75K</v>
      </c>
    </row>
    <row r="24581" spans="1:5" x14ac:dyDescent="0.3">
      <c r="A24581" s="33" t="s">
        <v>0</v>
      </c>
      <c r="B24581" s="33" t="s">
        <v>53</v>
      </c>
      <c r="C24581" s="33">
        <v>99000</v>
      </c>
      <c r="D24581" s="33" t="s">
        <v>609</v>
      </c>
      <c r="E24581" t="str">
        <f t="shared" si="388"/>
        <v>$75K-$100K</v>
      </c>
    </row>
    <row r="24582" spans="1:5" x14ac:dyDescent="0.3">
      <c r="A24582" s="33" t="s">
        <v>2</v>
      </c>
      <c r="B24582" s="33" t="s">
        <v>53</v>
      </c>
      <c r="C24582" s="33"/>
      <c r="D24582" s="33" t="s">
        <v>1279</v>
      </c>
      <c r="E24582" t="str">
        <f t="shared" si="388"/>
        <v>No Data</v>
      </c>
    </row>
    <row r="24583" spans="1:5" x14ac:dyDescent="0.3">
      <c r="A24583" s="33" t="s">
        <v>4</v>
      </c>
      <c r="B24583" s="33" t="s">
        <v>53</v>
      </c>
      <c r="C24583" s="33"/>
      <c r="D24583" s="33" t="s">
        <v>7379</v>
      </c>
      <c r="E24583" t="str">
        <f t="shared" si="388"/>
        <v>No Data</v>
      </c>
    </row>
    <row r="24584" spans="1:5" x14ac:dyDescent="0.3">
      <c r="A24584" s="33" t="s">
        <v>2</v>
      </c>
      <c r="B24584" s="33" t="s">
        <v>53</v>
      </c>
      <c r="C24584" s="33"/>
      <c r="D24584" s="33" t="s">
        <v>787</v>
      </c>
      <c r="E24584" t="str">
        <f t="shared" si="388"/>
        <v>No Data</v>
      </c>
    </row>
    <row r="24585" spans="1:5" x14ac:dyDescent="0.3">
      <c r="A24585" s="33" t="s">
        <v>4</v>
      </c>
      <c r="B24585" s="33" t="s">
        <v>81</v>
      </c>
      <c r="C24585" s="33">
        <v>80000</v>
      </c>
      <c r="D24585" s="33" t="s">
        <v>3173</v>
      </c>
      <c r="E24585" t="str">
        <f t="shared" si="388"/>
        <v>$75K-$100K</v>
      </c>
    </row>
    <row r="24586" spans="1:5" x14ac:dyDescent="0.3">
      <c r="A24586" s="33" t="s">
        <v>2</v>
      </c>
      <c r="B24586" s="33" t="s">
        <v>53</v>
      </c>
      <c r="C24586" s="33"/>
      <c r="D24586" s="33" t="s">
        <v>392</v>
      </c>
      <c r="E24586" t="str">
        <f t="shared" si="388"/>
        <v>No Data</v>
      </c>
    </row>
    <row r="24587" spans="1:5" x14ac:dyDescent="0.3">
      <c r="A24587" s="33" t="s">
        <v>4</v>
      </c>
      <c r="B24587" s="33" t="s">
        <v>53</v>
      </c>
      <c r="C24587" s="33">
        <v>100000</v>
      </c>
      <c r="D24587" s="33" t="s">
        <v>879</v>
      </c>
      <c r="E24587" t="str">
        <f t="shared" si="388"/>
        <v>$75K-$100K</v>
      </c>
    </row>
    <row r="24588" spans="1:5" x14ac:dyDescent="0.3">
      <c r="A24588" s="33" t="s">
        <v>128</v>
      </c>
      <c r="B24588" s="33" t="s">
        <v>53</v>
      </c>
      <c r="C24588" s="33">
        <v>125000</v>
      </c>
      <c r="D24588" s="33" t="s">
        <v>8360</v>
      </c>
      <c r="E24588" t="str">
        <f t="shared" si="388"/>
        <v>$100K-$125K</v>
      </c>
    </row>
    <row r="24589" spans="1:5" x14ac:dyDescent="0.3">
      <c r="A24589" s="33" t="s">
        <v>2</v>
      </c>
      <c r="B24589" s="33" t="s">
        <v>53</v>
      </c>
      <c r="C24589" s="33">
        <v>42500</v>
      </c>
      <c r="D24589" s="33" t="s">
        <v>8361</v>
      </c>
      <c r="E24589" t="str">
        <f t="shared" si="388"/>
        <v>&lt;$75K</v>
      </c>
    </row>
    <row r="24590" spans="1:5" x14ac:dyDescent="0.3">
      <c r="A24590" s="33" t="s">
        <v>0</v>
      </c>
      <c r="B24590" s="33" t="s">
        <v>53</v>
      </c>
      <c r="C24590" s="33"/>
      <c r="D24590" s="33" t="s">
        <v>8362</v>
      </c>
      <c r="E24590" t="str">
        <f t="shared" si="388"/>
        <v>No Data</v>
      </c>
    </row>
    <row r="24591" spans="1:5" x14ac:dyDescent="0.3">
      <c r="A24591" s="33" t="s">
        <v>0</v>
      </c>
      <c r="B24591" s="33" t="s">
        <v>88</v>
      </c>
      <c r="C24591" s="33">
        <v>157500</v>
      </c>
      <c r="D24591" s="33" t="s">
        <v>3396</v>
      </c>
      <c r="E24591" t="str">
        <f t="shared" si="388"/>
        <v>$125K-$200K</v>
      </c>
    </row>
    <row r="24592" spans="1:5" x14ac:dyDescent="0.3">
      <c r="A24592" s="33" t="s">
        <v>52</v>
      </c>
      <c r="B24592" s="33" t="s">
        <v>53</v>
      </c>
      <c r="C24592" s="33"/>
      <c r="D24592" s="33" t="s">
        <v>5163</v>
      </c>
      <c r="E24592" t="str">
        <f t="shared" si="388"/>
        <v>No Data</v>
      </c>
    </row>
    <row r="24593" spans="1:5" x14ac:dyDescent="0.3">
      <c r="A24593" s="33" t="s">
        <v>2</v>
      </c>
      <c r="B24593" s="33" t="s">
        <v>53</v>
      </c>
      <c r="C24593" s="33">
        <v>96725</v>
      </c>
      <c r="D24593" s="33" t="s">
        <v>609</v>
      </c>
      <c r="E24593" t="str">
        <f t="shared" si="388"/>
        <v>$75K-$100K</v>
      </c>
    </row>
    <row r="24594" spans="1:5" x14ac:dyDescent="0.3">
      <c r="A24594" s="33" t="s">
        <v>0</v>
      </c>
      <c r="B24594" s="33" t="s">
        <v>53</v>
      </c>
      <c r="C24594" s="33">
        <v>151500</v>
      </c>
      <c r="D24594" s="33" t="s">
        <v>369</v>
      </c>
      <c r="E24594" t="str">
        <f t="shared" si="388"/>
        <v>$125K-$200K</v>
      </c>
    </row>
    <row r="24595" spans="1:5" x14ac:dyDescent="0.3">
      <c r="A24595" s="33" t="s">
        <v>128</v>
      </c>
      <c r="B24595" s="33" t="s">
        <v>53</v>
      </c>
      <c r="C24595" s="33">
        <v>160000</v>
      </c>
      <c r="D24595" s="33" t="s">
        <v>8363</v>
      </c>
      <c r="E24595" t="str">
        <f t="shared" si="388"/>
        <v>$125K-$200K</v>
      </c>
    </row>
    <row r="24596" spans="1:5" x14ac:dyDescent="0.3">
      <c r="A24596" s="33" t="s">
        <v>0</v>
      </c>
      <c r="B24596" s="33" t="s">
        <v>53</v>
      </c>
      <c r="C24596" s="33">
        <v>81400</v>
      </c>
      <c r="D24596" s="33" t="s">
        <v>1411</v>
      </c>
      <c r="E24596" t="str">
        <f t="shared" si="388"/>
        <v>$75K-$100K</v>
      </c>
    </row>
    <row r="24597" spans="1:5" x14ac:dyDescent="0.3">
      <c r="A24597" s="33" t="s">
        <v>1</v>
      </c>
      <c r="B24597" s="33" t="s">
        <v>70</v>
      </c>
      <c r="C24597" s="33">
        <v>186000</v>
      </c>
      <c r="D24597" s="33" t="s">
        <v>1314</v>
      </c>
      <c r="E24597" t="str">
        <f t="shared" si="388"/>
        <v>$125K-$200K</v>
      </c>
    </row>
    <row r="24598" spans="1:5" x14ac:dyDescent="0.3">
      <c r="A24598" s="33" t="s">
        <v>2</v>
      </c>
      <c r="B24598" s="33" t="s">
        <v>53</v>
      </c>
      <c r="C24598" s="33">
        <v>57500</v>
      </c>
      <c r="D24598" s="33" t="s">
        <v>6031</v>
      </c>
      <c r="E24598" t="str">
        <f t="shared" si="388"/>
        <v>&lt;$75K</v>
      </c>
    </row>
    <row r="24599" spans="1:5" x14ac:dyDescent="0.3">
      <c r="A24599" s="33" t="s">
        <v>125</v>
      </c>
      <c r="B24599" s="33" t="s">
        <v>53</v>
      </c>
      <c r="C24599" s="33">
        <v>129750</v>
      </c>
      <c r="D24599" s="33" t="s">
        <v>729</v>
      </c>
      <c r="E24599" t="str">
        <f t="shared" si="388"/>
        <v>$125K-$200K</v>
      </c>
    </row>
    <row r="24600" spans="1:5" x14ac:dyDescent="0.3">
      <c r="A24600" s="33" t="s">
        <v>2</v>
      </c>
      <c r="B24600" s="33" t="s">
        <v>53</v>
      </c>
      <c r="C24600" s="33"/>
      <c r="D24600" s="33" t="s">
        <v>411</v>
      </c>
      <c r="E24600" t="str">
        <f t="shared" si="388"/>
        <v>No Data</v>
      </c>
    </row>
    <row r="24601" spans="1:5" x14ac:dyDescent="0.3">
      <c r="A24601" s="33" t="s">
        <v>0</v>
      </c>
      <c r="B24601" s="33" t="s">
        <v>54</v>
      </c>
      <c r="C24601" s="33"/>
      <c r="D24601" s="33" t="s">
        <v>258</v>
      </c>
      <c r="E24601" t="str">
        <f t="shared" si="388"/>
        <v>No Data</v>
      </c>
    </row>
    <row r="24602" spans="1:5" x14ac:dyDescent="0.3">
      <c r="A24602" s="33" t="s">
        <v>0</v>
      </c>
      <c r="B24602" s="33" t="s">
        <v>53</v>
      </c>
      <c r="C24602" s="33"/>
      <c r="D24602" s="33" t="s">
        <v>8364</v>
      </c>
      <c r="E24602" t="str">
        <f t="shared" si="388"/>
        <v>No Data</v>
      </c>
    </row>
    <row r="24603" spans="1:5" x14ac:dyDescent="0.3">
      <c r="A24603" s="33" t="s">
        <v>2</v>
      </c>
      <c r="B24603" s="33" t="s">
        <v>53</v>
      </c>
      <c r="C24603" s="33">
        <v>51500</v>
      </c>
      <c r="D24603" s="33" t="s">
        <v>8365</v>
      </c>
      <c r="E24603" t="str">
        <f t="shared" si="388"/>
        <v>&lt;$75K</v>
      </c>
    </row>
    <row r="24604" spans="1:5" x14ac:dyDescent="0.3">
      <c r="A24604" s="33" t="s">
        <v>2</v>
      </c>
      <c r="B24604" s="33" t="s">
        <v>54</v>
      </c>
      <c r="C24604" s="33">
        <v>139246.5</v>
      </c>
      <c r="D24604" s="33" t="s">
        <v>294</v>
      </c>
      <c r="E24604" t="str">
        <f t="shared" si="388"/>
        <v>$125K-$200K</v>
      </c>
    </row>
    <row r="24605" spans="1:5" x14ac:dyDescent="0.3">
      <c r="A24605" s="33" t="s">
        <v>0</v>
      </c>
      <c r="B24605" s="33" t="s">
        <v>53</v>
      </c>
      <c r="C24605" s="33">
        <v>150000</v>
      </c>
      <c r="D24605" s="33" t="s">
        <v>8366</v>
      </c>
      <c r="E24605" t="str">
        <f t="shared" si="388"/>
        <v>$125K-$200K</v>
      </c>
    </row>
    <row r="24606" spans="1:5" x14ac:dyDescent="0.3">
      <c r="A24606" s="33" t="s">
        <v>2</v>
      </c>
      <c r="B24606" s="33" t="s">
        <v>53</v>
      </c>
      <c r="C24606" s="33">
        <v>60000</v>
      </c>
      <c r="D24606" s="33" t="s">
        <v>3222</v>
      </c>
      <c r="E24606" t="str">
        <f t="shared" si="388"/>
        <v>&lt;$75K</v>
      </c>
    </row>
    <row r="24607" spans="1:5" x14ac:dyDescent="0.3">
      <c r="A24607" s="33" t="s">
        <v>0</v>
      </c>
      <c r="B24607" s="33" t="s">
        <v>53</v>
      </c>
      <c r="C24607" s="33"/>
      <c r="D24607" s="33" t="s">
        <v>512</v>
      </c>
      <c r="E24607" t="str">
        <f t="shared" si="388"/>
        <v>No Data</v>
      </c>
    </row>
    <row r="24608" spans="1:5" x14ac:dyDescent="0.3">
      <c r="A24608" s="33" t="s">
        <v>4</v>
      </c>
      <c r="B24608" s="33" t="s">
        <v>53</v>
      </c>
      <c r="C24608" s="33"/>
      <c r="D24608" s="33" t="s">
        <v>3039</v>
      </c>
      <c r="E24608" t="str">
        <f t="shared" si="388"/>
        <v>No Data</v>
      </c>
    </row>
    <row r="24609" spans="1:5" x14ac:dyDescent="0.3">
      <c r="A24609" s="33" t="s">
        <v>128</v>
      </c>
      <c r="B24609" s="33" t="s">
        <v>53</v>
      </c>
      <c r="C24609" s="33">
        <v>99150</v>
      </c>
      <c r="D24609" s="33" t="s">
        <v>561</v>
      </c>
      <c r="E24609" t="str">
        <f t="shared" si="388"/>
        <v>$75K-$100K</v>
      </c>
    </row>
    <row r="24610" spans="1:5" x14ac:dyDescent="0.3">
      <c r="A24610" s="33" t="s">
        <v>0</v>
      </c>
      <c r="B24610" s="33" t="s">
        <v>53</v>
      </c>
      <c r="C24610" s="33">
        <v>180000</v>
      </c>
      <c r="D24610" s="33" t="s">
        <v>2265</v>
      </c>
      <c r="E24610" t="str">
        <f t="shared" si="388"/>
        <v>$125K-$200K</v>
      </c>
    </row>
    <row r="24611" spans="1:5" x14ac:dyDescent="0.3">
      <c r="A24611" s="33" t="s">
        <v>2</v>
      </c>
      <c r="B24611" s="33" t="s">
        <v>53</v>
      </c>
      <c r="C24611" s="33"/>
      <c r="D24611" s="33" t="s">
        <v>8367</v>
      </c>
      <c r="E24611" t="str">
        <f t="shared" si="388"/>
        <v>No Data</v>
      </c>
    </row>
    <row r="24612" spans="1:5" x14ac:dyDescent="0.3">
      <c r="A24612" s="33" t="s">
        <v>0</v>
      </c>
      <c r="B24612" s="33" t="s">
        <v>53</v>
      </c>
      <c r="C24612" s="33">
        <v>150000</v>
      </c>
      <c r="D24612" s="33" t="s">
        <v>1387</v>
      </c>
      <c r="E24612" t="str">
        <f t="shared" si="388"/>
        <v>$125K-$200K</v>
      </c>
    </row>
    <row r="24613" spans="1:5" x14ac:dyDescent="0.3">
      <c r="A24613" s="33" t="s">
        <v>128</v>
      </c>
      <c r="B24613" s="33" t="s">
        <v>53</v>
      </c>
      <c r="C24613" s="33">
        <v>90000</v>
      </c>
      <c r="D24613" s="33" t="s">
        <v>1608</v>
      </c>
      <c r="E24613" t="str">
        <f t="shared" si="388"/>
        <v>$75K-$100K</v>
      </c>
    </row>
    <row r="24614" spans="1:5" x14ac:dyDescent="0.3">
      <c r="A24614" s="33" t="s">
        <v>0</v>
      </c>
      <c r="B24614" s="33" t="s">
        <v>53</v>
      </c>
      <c r="C24614" s="33">
        <v>99150</v>
      </c>
      <c r="D24614" s="33" t="s">
        <v>297</v>
      </c>
      <c r="E24614" t="str">
        <f t="shared" si="388"/>
        <v>$75K-$100K</v>
      </c>
    </row>
    <row r="24615" spans="1:5" x14ac:dyDescent="0.3">
      <c r="A24615" s="33" t="s">
        <v>52</v>
      </c>
      <c r="B24615" s="33" t="s">
        <v>53</v>
      </c>
      <c r="C24615" s="33">
        <v>117784</v>
      </c>
      <c r="D24615" s="33" t="s">
        <v>8058</v>
      </c>
      <c r="E24615" t="str">
        <f t="shared" si="388"/>
        <v>$100K-$125K</v>
      </c>
    </row>
    <row r="24616" spans="1:5" x14ac:dyDescent="0.3">
      <c r="A24616" s="33" t="s">
        <v>0</v>
      </c>
      <c r="B24616" s="33" t="s">
        <v>97</v>
      </c>
      <c r="C24616" s="33">
        <v>56700</v>
      </c>
      <c r="D24616" s="33" t="s">
        <v>3052</v>
      </c>
      <c r="E24616" t="str">
        <f t="shared" si="388"/>
        <v>&lt;$75K</v>
      </c>
    </row>
    <row r="24617" spans="1:5" x14ac:dyDescent="0.3">
      <c r="A24617" s="33" t="s">
        <v>4</v>
      </c>
      <c r="B24617" s="33" t="s">
        <v>53</v>
      </c>
      <c r="C24617" s="33">
        <v>90000</v>
      </c>
      <c r="D24617" s="33" t="s">
        <v>466</v>
      </c>
      <c r="E24617" t="str">
        <f t="shared" si="388"/>
        <v>$75K-$100K</v>
      </c>
    </row>
    <row r="24618" spans="1:5" x14ac:dyDescent="0.3">
      <c r="A24618" s="33" t="s">
        <v>0</v>
      </c>
      <c r="B24618" s="33" t="s">
        <v>53</v>
      </c>
      <c r="C24618" s="33">
        <v>161500</v>
      </c>
      <c r="D24618" s="33" t="s">
        <v>524</v>
      </c>
      <c r="E24618" t="str">
        <f t="shared" si="388"/>
        <v>$125K-$200K</v>
      </c>
    </row>
    <row r="24619" spans="1:5" x14ac:dyDescent="0.3">
      <c r="A24619" s="33" t="s">
        <v>66</v>
      </c>
      <c r="B24619" s="33" t="s">
        <v>64</v>
      </c>
      <c r="C24619" s="33">
        <v>50400</v>
      </c>
      <c r="D24619" s="33" t="s">
        <v>4390</v>
      </c>
      <c r="E24619" t="str">
        <f t="shared" si="388"/>
        <v>&lt;$75K</v>
      </c>
    </row>
    <row r="24620" spans="1:5" x14ac:dyDescent="0.3">
      <c r="A24620" s="33" t="s">
        <v>2</v>
      </c>
      <c r="B24620" s="33" t="s">
        <v>53</v>
      </c>
      <c r="C24620" s="33">
        <v>57500</v>
      </c>
      <c r="D24620" s="33" t="s">
        <v>8368</v>
      </c>
      <c r="E24620" t="str">
        <f t="shared" si="388"/>
        <v>&lt;$75K</v>
      </c>
    </row>
    <row r="24621" spans="1:5" x14ac:dyDescent="0.3">
      <c r="A24621" s="33" t="s">
        <v>2</v>
      </c>
      <c r="B24621" s="33" t="s">
        <v>53</v>
      </c>
      <c r="C24621" s="33"/>
      <c r="D24621" s="33" t="s">
        <v>8369</v>
      </c>
      <c r="E24621" t="str">
        <f t="shared" si="388"/>
        <v>No Data</v>
      </c>
    </row>
    <row r="24622" spans="1:5" x14ac:dyDescent="0.3">
      <c r="A24622" s="33" t="s">
        <v>2</v>
      </c>
      <c r="B24622" s="33" t="s">
        <v>53</v>
      </c>
      <c r="C24622" s="33">
        <v>66661.5</v>
      </c>
      <c r="D24622" s="33" t="s">
        <v>8370</v>
      </c>
      <c r="E24622" t="str">
        <f t="shared" si="388"/>
        <v>&lt;$75K</v>
      </c>
    </row>
    <row r="24623" spans="1:5" x14ac:dyDescent="0.3">
      <c r="A24623" s="33" t="s">
        <v>2</v>
      </c>
      <c r="B24623" s="33" t="s">
        <v>88</v>
      </c>
      <c r="C24623" s="33">
        <v>49566.5</v>
      </c>
      <c r="D24623" s="33" t="s">
        <v>924</v>
      </c>
      <c r="E24623" t="str">
        <f t="shared" si="388"/>
        <v>&lt;$75K</v>
      </c>
    </row>
    <row r="24624" spans="1:5" x14ac:dyDescent="0.3">
      <c r="A24624" s="33" t="s">
        <v>2</v>
      </c>
      <c r="B24624" s="33" t="s">
        <v>53</v>
      </c>
      <c r="C24624" s="33">
        <v>90000</v>
      </c>
      <c r="D24624" s="33" t="s">
        <v>8047</v>
      </c>
      <c r="E24624" t="str">
        <f t="shared" si="388"/>
        <v>$75K-$100K</v>
      </c>
    </row>
    <row r="24625" spans="1:5" x14ac:dyDescent="0.3">
      <c r="A24625" s="33" t="s">
        <v>4</v>
      </c>
      <c r="B24625" s="33" t="s">
        <v>53</v>
      </c>
      <c r="C24625" s="33">
        <v>151500</v>
      </c>
      <c r="D24625" s="33" t="s">
        <v>3038</v>
      </c>
      <c r="E24625" t="str">
        <f t="shared" si="388"/>
        <v>$125K-$200K</v>
      </c>
    </row>
    <row r="24626" spans="1:5" x14ac:dyDescent="0.3">
      <c r="A24626" s="33" t="s">
        <v>4</v>
      </c>
      <c r="B24626" s="33" t="s">
        <v>81</v>
      </c>
      <c r="C24626" s="33">
        <v>90000</v>
      </c>
      <c r="D24626" s="33" t="s">
        <v>8371</v>
      </c>
      <c r="E24626" t="str">
        <f t="shared" si="388"/>
        <v>$75K-$100K</v>
      </c>
    </row>
    <row r="24627" spans="1:5" x14ac:dyDescent="0.3">
      <c r="A24627" s="33" t="s">
        <v>2</v>
      </c>
      <c r="B24627" s="33" t="s">
        <v>53</v>
      </c>
      <c r="C24627" s="33"/>
      <c r="D24627" s="33" t="s">
        <v>8372</v>
      </c>
      <c r="E24627" t="str">
        <f t="shared" si="388"/>
        <v>No Data</v>
      </c>
    </row>
    <row r="24628" spans="1:5" x14ac:dyDescent="0.3">
      <c r="A24628" s="33" t="s">
        <v>2</v>
      </c>
      <c r="B24628" s="33" t="s">
        <v>53</v>
      </c>
      <c r="C24628" s="33"/>
      <c r="D24628" s="33" t="s">
        <v>844</v>
      </c>
      <c r="E24628" t="str">
        <f t="shared" si="388"/>
        <v>No Data</v>
      </c>
    </row>
    <row r="24629" spans="1:5" x14ac:dyDescent="0.3">
      <c r="A24629" s="33" t="s">
        <v>128</v>
      </c>
      <c r="B24629" s="33" t="s">
        <v>53</v>
      </c>
      <c r="C24629" s="33">
        <v>163000</v>
      </c>
      <c r="D24629" s="33" t="s">
        <v>4850</v>
      </c>
      <c r="E24629" t="str">
        <f t="shared" si="388"/>
        <v>$125K-$200K</v>
      </c>
    </row>
    <row r="24630" spans="1:5" x14ac:dyDescent="0.3">
      <c r="A24630" s="33" t="s">
        <v>2</v>
      </c>
      <c r="B24630" s="33" t="s">
        <v>53</v>
      </c>
      <c r="C24630" s="33"/>
      <c r="D24630" s="33" t="s">
        <v>232</v>
      </c>
      <c r="E24630" t="str">
        <f t="shared" si="388"/>
        <v>No Data</v>
      </c>
    </row>
    <row r="24631" spans="1:5" x14ac:dyDescent="0.3">
      <c r="A24631" s="33" t="s">
        <v>125</v>
      </c>
      <c r="B24631" s="33" t="s">
        <v>53</v>
      </c>
      <c r="C24631" s="33">
        <v>115000</v>
      </c>
      <c r="D24631" s="33" t="s">
        <v>235</v>
      </c>
      <c r="E24631" t="str">
        <f t="shared" si="388"/>
        <v>$100K-$125K</v>
      </c>
    </row>
    <row r="24632" spans="1:5" x14ac:dyDescent="0.3">
      <c r="A24632" s="33" t="s">
        <v>4</v>
      </c>
      <c r="B24632" s="33" t="s">
        <v>53</v>
      </c>
      <c r="C24632" s="33">
        <v>117500</v>
      </c>
      <c r="D24632" s="33" t="s">
        <v>541</v>
      </c>
      <c r="E24632" t="str">
        <f t="shared" si="388"/>
        <v>$100K-$125K</v>
      </c>
    </row>
    <row r="24633" spans="1:5" x14ac:dyDescent="0.3">
      <c r="A24633" s="33" t="s">
        <v>4</v>
      </c>
      <c r="B24633" s="33" t="s">
        <v>83</v>
      </c>
      <c r="C24633" s="33">
        <v>147500</v>
      </c>
      <c r="D24633" s="33" t="s">
        <v>932</v>
      </c>
      <c r="E24633" t="str">
        <f t="shared" si="388"/>
        <v>$125K-$200K</v>
      </c>
    </row>
    <row r="24634" spans="1:5" x14ac:dyDescent="0.3">
      <c r="A24634" s="33" t="s">
        <v>128</v>
      </c>
      <c r="B24634" s="33" t="s">
        <v>53</v>
      </c>
      <c r="C24634" s="33"/>
      <c r="D24634" s="33" t="s">
        <v>6179</v>
      </c>
      <c r="E24634" t="str">
        <f t="shared" si="388"/>
        <v>No Data</v>
      </c>
    </row>
    <row r="24635" spans="1:5" x14ac:dyDescent="0.3">
      <c r="A24635" s="33" t="s">
        <v>52</v>
      </c>
      <c r="B24635" s="33" t="s">
        <v>53</v>
      </c>
      <c r="C24635" s="33"/>
      <c r="D24635" s="33" t="s">
        <v>8373</v>
      </c>
      <c r="E24635" t="str">
        <f t="shared" si="388"/>
        <v>No Data</v>
      </c>
    </row>
    <row r="24636" spans="1:5" x14ac:dyDescent="0.3">
      <c r="A24636" s="33" t="s">
        <v>4</v>
      </c>
      <c r="B24636" s="33" t="s">
        <v>54</v>
      </c>
      <c r="C24636" s="33">
        <v>126000</v>
      </c>
      <c r="D24636" s="33" t="s">
        <v>5481</v>
      </c>
      <c r="E24636" t="str">
        <f t="shared" si="388"/>
        <v>$125K-$200K</v>
      </c>
    </row>
    <row r="24637" spans="1:5" x14ac:dyDescent="0.3">
      <c r="A24637" s="33" t="s">
        <v>2</v>
      </c>
      <c r="B24637" s="33" t="s">
        <v>53</v>
      </c>
      <c r="C24637" s="33">
        <v>108415.5</v>
      </c>
      <c r="D24637" s="33" t="s">
        <v>8374</v>
      </c>
      <c r="E24637" t="str">
        <f t="shared" si="388"/>
        <v>$100K-$125K</v>
      </c>
    </row>
    <row r="24638" spans="1:5" x14ac:dyDescent="0.3">
      <c r="A24638" s="33" t="s">
        <v>0</v>
      </c>
      <c r="B24638" s="33" t="s">
        <v>53</v>
      </c>
      <c r="C24638" s="33"/>
      <c r="D24638" s="33" t="s">
        <v>232</v>
      </c>
      <c r="E24638" t="str">
        <f t="shared" si="388"/>
        <v>No Data</v>
      </c>
    </row>
    <row r="24639" spans="1:5" x14ac:dyDescent="0.3">
      <c r="A24639" s="33" t="s">
        <v>128</v>
      </c>
      <c r="B24639" s="33" t="s">
        <v>70</v>
      </c>
      <c r="C24639" s="33">
        <v>157500</v>
      </c>
      <c r="D24639" s="33" t="s">
        <v>841</v>
      </c>
      <c r="E24639" t="str">
        <f t="shared" si="388"/>
        <v>$125K-$200K</v>
      </c>
    </row>
    <row r="24640" spans="1:5" x14ac:dyDescent="0.3">
      <c r="A24640" s="33" t="s">
        <v>2</v>
      </c>
      <c r="B24640" s="33" t="s">
        <v>53</v>
      </c>
      <c r="C24640" s="33">
        <v>57500</v>
      </c>
      <c r="D24640" s="33" t="s">
        <v>8375</v>
      </c>
      <c r="E24640" t="str">
        <f t="shared" si="388"/>
        <v>&lt;$75K</v>
      </c>
    </row>
    <row r="24641" spans="1:5" x14ac:dyDescent="0.3">
      <c r="A24641" s="33" t="s">
        <v>2</v>
      </c>
      <c r="B24641" s="33" t="s">
        <v>53</v>
      </c>
      <c r="C24641" s="33">
        <v>110924.5</v>
      </c>
      <c r="D24641" s="33" t="s">
        <v>8134</v>
      </c>
      <c r="E24641" t="str">
        <f t="shared" si="388"/>
        <v>$100K-$125K</v>
      </c>
    </row>
    <row r="24642" spans="1:5" x14ac:dyDescent="0.3">
      <c r="A24642" s="33" t="s">
        <v>0</v>
      </c>
      <c r="B24642" s="33" t="s">
        <v>53</v>
      </c>
      <c r="C24642" s="33"/>
      <c r="D24642" s="33" t="s">
        <v>258</v>
      </c>
      <c r="E24642" t="str">
        <f t="shared" si="388"/>
        <v>No Data</v>
      </c>
    </row>
    <row r="24643" spans="1:5" x14ac:dyDescent="0.3">
      <c r="A24643" s="33" t="s">
        <v>4</v>
      </c>
      <c r="B24643" s="33" t="s">
        <v>53</v>
      </c>
      <c r="C24643" s="33">
        <v>120500</v>
      </c>
      <c r="D24643" s="33" t="s">
        <v>524</v>
      </c>
      <c r="E24643" t="str">
        <f t="shared" ref="E24643:E24706" si="389">_xlfn.XLOOKUP(C24643,$H$16:$H$21,$G$16:$G$21,,1)</f>
        <v>$100K-$125K</v>
      </c>
    </row>
    <row r="24644" spans="1:5" x14ac:dyDescent="0.3">
      <c r="A24644" s="33" t="s">
        <v>0</v>
      </c>
      <c r="B24644" s="33" t="s">
        <v>53</v>
      </c>
      <c r="C24644" s="33"/>
      <c r="D24644" s="33" t="s">
        <v>218</v>
      </c>
      <c r="E24644" t="str">
        <f t="shared" si="389"/>
        <v>No Data</v>
      </c>
    </row>
    <row r="24645" spans="1:5" x14ac:dyDescent="0.3">
      <c r="A24645" s="33" t="s">
        <v>0</v>
      </c>
      <c r="B24645" s="33" t="s">
        <v>53</v>
      </c>
      <c r="C24645" s="33"/>
      <c r="D24645" s="33" t="s">
        <v>249</v>
      </c>
      <c r="E24645" t="str">
        <f t="shared" si="389"/>
        <v>No Data</v>
      </c>
    </row>
    <row r="24646" spans="1:5" x14ac:dyDescent="0.3">
      <c r="A24646" s="33" t="s">
        <v>126</v>
      </c>
      <c r="B24646" s="33" t="s">
        <v>54</v>
      </c>
      <c r="C24646" s="33">
        <v>155000</v>
      </c>
      <c r="D24646" s="33" t="s">
        <v>230</v>
      </c>
      <c r="E24646" t="str">
        <f t="shared" si="389"/>
        <v>$125K-$200K</v>
      </c>
    </row>
    <row r="24647" spans="1:5" x14ac:dyDescent="0.3">
      <c r="A24647" s="33" t="s">
        <v>2</v>
      </c>
      <c r="B24647" s="33" t="s">
        <v>53</v>
      </c>
      <c r="C24647" s="33">
        <v>71850</v>
      </c>
      <c r="D24647" s="33" t="s">
        <v>364</v>
      </c>
      <c r="E24647" t="str">
        <f t="shared" si="389"/>
        <v>&lt;$75K</v>
      </c>
    </row>
    <row r="24648" spans="1:5" x14ac:dyDescent="0.3">
      <c r="A24648" s="33" t="s">
        <v>0</v>
      </c>
      <c r="B24648" s="33" t="s">
        <v>54</v>
      </c>
      <c r="C24648" s="33">
        <v>106000</v>
      </c>
      <c r="D24648" s="33" t="s">
        <v>1077</v>
      </c>
      <c r="E24648" t="str">
        <f t="shared" si="389"/>
        <v>$100K-$125K</v>
      </c>
    </row>
    <row r="24649" spans="1:5" x14ac:dyDescent="0.3">
      <c r="A24649" s="33" t="s">
        <v>2</v>
      </c>
      <c r="B24649" s="33" t="s">
        <v>53</v>
      </c>
      <c r="C24649" s="33">
        <v>90000</v>
      </c>
      <c r="D24649" s="33" t="s">
        <v>1772</v>
      </c>
      <c r="E24649" t="str">
        <f t="shared" si="389"/>
        <v>$75K-$100K</v>
      </c>
    </row>
    <row r="24650" spans="1:5" x14ac:dyDescent="0.3">
      <c r="A24650" s="33" t="s">
        <v>0</v>
      </c>
      <c r="B24650" s="33" t="s">
        <v>54</v>
      </c>
      <c r="C24650" s="33">
        <v>375000</v>
      </c>
      <c r="D24650" s="33" t="s">
        <v>692</v>
      </c>
      <c r="E24650" t="str">
        <f t="shared" si="389"/>
        <v>&gt;$200K</v>
      </c>
    </row>
    <row r="24651" spans="1:5" x14ac:dyDescent="0.3">
      <c r="A24651" s="33" t="s">
        <v>126</v>
      </c>
      <c r="B24651" s="33" t="s">
        <v>53</v>
      </c>
      <c r="C24651" s="33">
        <v>150000</v>
      </c>
      <c r="D24651" s="33" t="s">
        <v>238</v>
      </c>
      <c r="E24651" t="str">
        <f t="shared" si="389"/>
        <v>$125K-$200K</v>
      </c>
    </row>
    <row r="24652" spans="1:5" x14ac:dyDescent="0.3">
      <c r="A24652" s="33" t="s">
        <v>0</v>
      </c>
      <c r="B24652" s="33" t="s">
        <v>53</v>
      </c>
      <c r="C24652" s="33">
        <v>101014</v>
      </c>
      <c r="D24652" s="33" t="s">
        <v>8376</v>
      </c>
      <c r="E24652" t="str">
        <f t="shared" si="389"/>
        <v>$100K-$125K</v>
      </c>
    </row>
    <row r="24653" spans="1:5" x14ac:dyDescent="0.3">
      <c r="A24653" s="33" t="s">
        <v>128</v>
      </c>
      <c r="B24653" s="33" t="s">
        <v>53</v>
      </c>
      <c r="C24653" s="33">
        <v>125000</v>
      </c>
      <c r="D24653" s="33" t="s">
        <v>8377</v>
      </c>
      <c r="E24653" t="str">
        <f t="shared" si="389"/>
        <v>$100K-$125K</v>
      </c>
    </row>
    <row r="24654" spans="1:5" x14ac:dyDescent="0.3">
      <c r="A24654" s="33" t="s">
        <v>0</v>
      </c>
      <c r="B24654" s="33" t="s">
        <v>53</v>
      </c>
      <c r="C24654" s="33"/>
      <c r="D24654" s="33" t="s">
        <v>1162</v>
      </c>
      <c r="E24654" t="str">
        <f t="shared" si="389"/>
        <v>No Data</v>
      </c>
    </row>
    <row r="24655" spans="1:5" x14ac:dyDescent="0.3">
      <c r="A24655" s="33" t="s">
        <v>0</v>
      </c>
      <c r="B24655" s="33" t="s">
        <v>53</v>
      </c>
      <c r="C24655" s="33">
        <v>183310</v>
      </c>
      <c r="D24655" s="33" t="s">
        <v>3149</v>
      </c>
      <c r="E24655" t="str">
        <f t="shared" si="389"/>
        <v>$125K-$200K</v>
      </c>
    </row>
    <row r="24656" spans="1:5" x14ac:dyDescent="0.3">
      <c r="A24656" s="33" t="s">
        <v>0</v>
      </c>
      <c r="B24656" s="33" t="s">
        <v>97</v>
      </c>
      <c r="C24656" s="33">
        <v>69962.5</v>
      </c>
      <c r="D24656" s="33" t="s">
        <v>5481</v>
      </c>
      <c r="E24656" t="str">
        <f t="shared" si="389"/>
        <v>&lt;$75K</v>
      </c>
    </row>
    <row r="24657" spans="1:5" x14ac:dyDescent="0.3">
      <c r="A24657" s="33" t="s">
        <v>0</v>
      </c>
      <c r="B24657" s="33" t="s">
        <v>53</v>
      </c>
      <c r="C24657" s="33">
        <v>110000</v>
      </c>
      <c r="D24657" s="33" t="s">
        <v>8378</v>
      </c>
      <c r="E24657" t="str">
        <f t="shared" si="389"/>
        <v>$100K-$125K</v>
      </c>
    </row>
    <row r="24658" spans="1:5" x14ac:dyDescent="0.3">
      <c r="A24658" s="33" t="s">
        <v>0</v>
      </c>
      <c r="B24658" s="33" t="s">
        <v>54</v>
      </c>
      <c r="C24658" s="33">
        <v>160000</v>
      </c>
      <c r="D24658" s="33" t="s">
        <v>6490</v>
      </c>
      <c r="E24658" t="str">
        <f t="shared" si="389"/>
        <v>$125K-$200K</v>
      </c>
    </row>
    <row r="24659" spans="1:5" x14ac:dyDescent="0.3">
      <c r="A24659" s="33" t="s">
        <v>2</v>
      </c>
      <c r="B24659" s="33" t="s">
        <v>53</v>
      </c>
      <c r="C24659" s="33">
        <v>111456</v>
      </c>
      <c r="D24659" s="33" t="s">
        <v>679</v>
      </c>
      <c r="E24659" t="str">
        <f t="shared" si="389"/>
        <v>$100K-$125K</v>
      </c>
    </row>
    <row r="24660" spans="1:5" x14ac:dyDescent="0.3">
      <c r="A24660" s="33" t="s">
        <v>0</v>
      </c>
      <c r="B24660" s="33" t="s">
        <v>53</v>
      </c>
      <c r="C24660" s="33">
        <v>150000</v>
      </c>
      <c r="D24660" s="33" t="s">
        <v>466</v>
      </c>
      <c r="E24660" t="str">
        <f t="shared" si="389"/>
        <v>$125K-$200K</v>
      </c>
    </row>
    <row r="24661" spans="1:5" x14ac:dyDescent="0.3">
      <c r="A24661" s="33" t="s">
        <v>125</v>
      </c>
      <c r="B24661" s="33" t="s">
        <v>53</v>
      </c>
      <c r="C24661" s="33">
        <v>90000</v>
      </c>
      <c r="D24661" s="33" t="s">
        <v>1382</v>
      </c>
      <c r="E24661" t="str">
        <f t="shared" si="389"/>
        <v>$75K-$100K</v>
      </c>
    </row>
    <row r="24662" spans="1:5" x14ac:dyDescent="0.3">
      <c r="A24662" s="33" t="s">
        <v>0</v>
      </c>
      <c r="B24662" s="33" t="s">
        <v>72</v>
      </c>
      <c r="C24662" s="33">
        <v>157500</v>
      </c>
      <c r="D24662" s="33" t="s">
        <v>8379</v>
      </c>
      <c r="E24662" t="str">
        <f t="shared" si="389"/>
        <v>$125K-$200K</v>
      </c>
    </row>
    <row r="24663" spans="1:5" x14ac:dyDescent="0.3">
      <c r="A24663" s="33" t="s">
        <v>4</v>
      </c>
      <c r="B24663" s="33" t="s">
        <v>53</v>
      </c>
      <c r="C24663" s="33">
        <v>125000</v>
      </c>
      <c r="D24663" s="33" t="s">
        <v>5531</v>
      </c>
      <c r="E24663" t="str">
        <f t="shared" si="389"/>
        <v>$100K-$125K</v>
      </c>
    </row>
    <row r="24664" spans="1:5" x14ac:dyDescent="0.3">
      <c r="A24664" s="33" t="s">
        <v>0</v>
      </c>
      <c r="B24664" s="33" t="s">
        <v>54</v>
      </c>
      <c r="C24664" s="33">
        <v>225000</v>
      </c>
      <c r="D24664" s="33" t="s">
        <v>8380</v>
      </c>
      <c r="E24664" t="str">
        <f t="shared" si="389"/>
        <v>&gt;$200K</v>
      </c>
    </row>
    <row r="24665" spans="1:5" x14ac:dyDescent="0.3">
      <c r="A24665" s="33" t="s">
        <v>2</v>
      </c>
      <c r="B24665" s="33" t="s">
        <v>53</v>
      </c>
      <c r="C24665" s="33"/>
      <c r="D24665" s="33" t="s">
        <v>8381</v>
      </c>
      <c r="E24665" t="str">
        <f t="shared" si="389"/>
        <v>No Data</v>
      </c>
    </row>
    <row r="24666" spans="1:5" x14ac:dyDescent="0.3">
      <c r="A24666" s="33" t="s">
        <v>0</v>
      </c>
      <c r="B24666" s="33" t="s">
        <v>53</v>
      </c>
      <c r="C24666" s="33">
        <v>105000</v>
      </c>
      <c r="D24666" s="33" t="s">
        <v>4280</v>
      </c>
      <c r="E24666" t="str">
        <f t="shared" si="389"/>
        <v>$100K-$125K</v>
      </c>
    </row>
    <row r="24667" spans="1:5" x14ac:dyDescent="0.3">
      <c r="A24667" s="33" t="s">
        <v>0</v>
      </c>
      <c r="B24667" s="33" t="s">
        <v>54</v>
      </c>
      <c r="C24667" s="33"/>
      <c r="D24667" s="33" t="s">
        <v>258</v>
      </c>
      <c r="E24667" t="str">
        <f t="shared" si="389"/>
        <v>No Data</v>
      </c>
    </row>
    <row r="24668" spans="1:5" x14ac:dyDescent="0.3">
      <c r="A24668" s="33" t="s">
        <v>0</v>
      </c>
      <c r="B24668" s="33" t="s">
        <v>53</v>
      </c>
      <c r="C24668" s="33">
        <v>150000</v>
      </c>
      <c r="D24668" s="33" t="s">
        <v>6888</v>
      </c>
      <c r="E24668" t="str">
        <f t="shared" si="389"/>
        <v>$125K-$200K</v>
      </c>
    </row>
    <row r="24669" spans="1:5" x14ac:dyDescent="0.3">
      <c r="A24669" s="33" t="s">
        <v>1</v>
      </c>
      <c r="B24669" s="33" t="s">
        <v>70</v>
      </c>
      <c r="C24669" s="33">
        <v>89100</v>
      </c>
      <c r="D24669" s="33" t="s">
        <v>2150</v>
      </c>
      <c r="E24669" t="str">
        <f t="shared" si="389"/>
        <v>$75K-$100K</v>
      </c>
    </row>
    <row r="24670" spans="1:5" x14ac:dyDescent="0.3">
      <c r="A24670" s="33" t="s">
        <v>2</v>
      </c>
      <c r="B24670" s="33" t="s">
        <v>53</v>
      </c>
      <c r="C24670" s="33">
        <v>77265</v>
      </c>
      <c r="D24670" s="33" t="s">
        <v>8382</v>
      </c>
      <c r="E24670" t="str">
        <f t="shared" si="389"/>
        <v>$75K-$100K</v>
      </c>
    </row>
    <row r="24671" spans="1:5" x14ac:dyDescent="0.3">
      <c r="A24671" s="33" t="s">
        <v>0</v>
      </c>
      <c r="B24671" s="33" t="s">
        <v>53</v>
      </c>
      <c r="C24671" s="33">
        <v>127500</v>
      </c>
      <c r="D24671" s="33" t="s">
        <v>2614</v>
      </c>
      <c r="E24671" t="str">
        <f t="shared" si="389"/>
        <v>$125K-$200K</v>
      </c>
    </row>
    <row r="24672" spans="1:5" x14ac:dyDescent="0.3">
      <c r="A24672" s="33" t="s">
        <v>2</v>
      </c>
      <c r="B24672" s="33" t="s">
        <v>53</v>
      </c>
      <c r="C24672" s="33"/>
      <c r="D24672" s="33" t="s">
        <v>8383</v>
      </c>
      <c r="E24672" t="str">
        <f t="shared" si="389"/>
        <v>No Data</v>
      </c>
    </row>
    <row r="24673" spans="1:5" x14ac:dyDescent="0.3">
      <c r="A24673" s="33" t="s">
        <v>0</v>
      </c>
      <c r="B24673" s="33" t="s">
        <v>53</v>
      </c>
      <c r="C24673" s="33">
        <v>137500</v>
      </c>
      <c r="D24673" s="33" t="s">
        <v>2243</v>
      </c>
      <c r="E24673" t="str">
        <f t="shared" si="389"/>
        <v>$125K-$200K</v>
      </c>
    </row>
    <row r="24674" spans="1:5" x14ac:dyDescent="0.3">
      <c r="A24674" s="33" t="s">
        <v>2</v>
      </c>
      <c r="B24674" s="33" t="s">
        <v>53</v>
      </c>
      <c r="C24674" s="33"/>
      <c r="D24674" s="33" t="s">
        <v>8384</v>
      </c>
      <c r="E24674" t="str">
        <f t="shared" si="389"/>
        <v>No Data</v>
      </c>
    </row>
    <row r="24675" spans="1:5" x14ac:dyDescent="0.3">
      <c r="A24675" s="33" t="s">
        <v>125</v>
      </c>
      <c r="B24675" s="33" t="s">
        <v>53</v>
      </c>
      <c r="C24675" s="33"/>
      <c r="D24675" s="33" t="s">
        <v>411</v>
      </c>
      <c r="E24675" t="str">
        <f t="shared" si="389"/>
        <v>No Data</v>
      </c>
    </row>
    <row r="24676" spans="1:5" x14ac:dyDescent="0.3">
      <c r="A24676" s="33" t="s">
        <v>2</v>
      </c>
      <c r="B24676" s="33" t="s">
        <v>53</v>
      </c>
      <c r="C24676" s="33">
        <v>125931</v>
      </c>
      <c r="D24676" s="33" t="s">
        <v>5302</v>
      </c>
      <c r="E24676" t="str">
        <f t="shared" si="389"/>
        <v>$125K-$200K</v>
      </c>
    </row>
    <row r="24677" spans="1:5" x14ac:dyDescent="0.3">
      <c r="A24677" s="33" t="s">
        <v>2</v>
      </c>
      <c r="B24677" s="33" t="s">
        <v>53</v>
      </c>
      <c r="C24677" s="33"/>
      <c r="D24677" s="33" t="s">
        <v>8385</v>
      </c>
      <c r="E24677" t="str">
        <f t="shared" si="389"/>
        <v>No Data</v>
      </c>
    </row>
    <row r="24678" spans="1:5" x14ac:dyDescent="0.3">
      <c r="A24678" s="33" t="s">
        <v>0</v>
      </c>
      <c r="B24678" s="33" t="s">
        <v>53</v>
      </c>
      <c r="C24678" s="33">
        <v>75000</v>
      </c>
      <c r="D24678" s="33" t="s">
        <v>326</v>
      </c>
      <c r="E24678" t="str">
        <f t="shared" si="389"/>
        <v>&lt;$75K</v>
      </c>
    </row>
    <row r="24679" spans="1:5" x14ac:dyDescent="0.3">
      <c r="A24679" s="33" t="s">
        <v>2</v>
      </c>
      <c r="B24679" s="33" t="s">
        <v>53</v>
      </c>
      <c r="C24679" s="33"/>
      <c r="D24679" s="33" t="s">
        <v>268</v>
      </c>
      <c r="E24679" t="str">
        <f t="shared" si="389"/>
        <v>No Data</v>
      </c>
    </row>
    <row r="24680" spans="1:5" x14ac:dyDescent="0.3">
      <c r="A24680" s="33" t="s">
        <v>2</v>
      </c>
      <c r="B24680" s="33" t="s">
        <v>53</v>
      </c>
      <c r="C24680" s="33"/>
      <c r="D24680" s="33" t="s">
        <v>1651</v>
      </c>
      <c r="E24680" t="str">
        <f t="shared" si="389"/>
        <v>No Data</v>
      </c>
    </row>
    <row r="24681" spans="1:5" x14ac:dyDescent="0.3">
      <c r="A24681" s="33" t="s">
        <v>4</v>
      </c>
      <c r="B24681" s="33" t="s">
        <v>53</v>
      </c>
      <c r="C24681" s="33"/>
      <c r="D24681" s="33" t="s">
        <v>258</v>
      </c>
      <c r="E24681" t="str">
        <f t="shared" si="389"/>
        <v>No Data</v>
      </c>
    </row>
    <row r="24682" spans="1:5" x14ac:dyDescent="0.3">
      <c r="A24682" s="33" t="s">
        <v>0</v>
      </c>
      <c r="B24682" s="33" t="s">
        <v>53</v>
      </c>
      <c r="C24682" s="33">
        <v>140882.5</v>
      </c>
      <c r="D24682" s="33" t="s">
        <v>1134</v>
      </c>
      <c r="E24682" t="str">
        <f t="shared" si="389"/>
        <v>$125K-$200K</v>
      </c>
    </row>
    <row r="24683" spans="1:5" x14ac:dyDescent="0.3">
      <c r="A24683" s="33" t="s">
        <v>52</v>
      </c>
      <c r="B24683" s="33" t="s">
        <v>53</v>
      </c>
      <c r="C24683" s="33"/>
      <c r="D24683" s="33" t="s">
        <v>923</v>
      </c>
      <c r="E24683" t="str">
        <f t="shared" si="389"/>
        <v>No Data</v>
      </c>
    </row>
    <row r="24684" spans="1:5" x14ac:dyDescent="0.3">
      <c r="A24684" s="33" t="s">
        <v>126</v>
      </c>
      <c r="B24684" s="33" t="s">
        <v>79</v>
      </c>
      <c r="C24684" s="33">
        <v>79200</v>
      </c>
      <c r="D24684" s="33" t="s">
        <v>1302</v>
      </c>
      <c r="E24684" t="str">
        <f t="shared" si="389"/>
        <v>$75K-$100K</v>
      </c>
    </row>
    <row r="24685" spans="1:5" x14ac:dyDescent="0.3">
      <c r="A24685" s="33" t="s">
        <v>2</v>
      </c>
      <c r="B24685" s="33" t="s">
        <v>53</v>
      </c>
      <c r="C24685" s="33">
        <v>204584.5</v>
      </c>
      <c r="D24685" s="33" t="s">
        <v>217</v>
      </c>
      <c r="E24685" t="str">
        <f t="shared" si="389"/>
        <v>&gt;$200K</v>
      </c>
    </row>
    <row r="24686" spans="1:5" x14ac:dyDescent="0.3">
      <c r="A24686" s="33" t="s">
        <v>2</v>
      </c>
      <c r="B24686" s="33" t="s">
        <v>53</v>
      </c>
      <c r="C24686" s="33"/>
      <c r="D24686" s="33" t="s">
        <v>8386</v>
      </c>
      <c r="E24686" t="str">
        <f t="shared" si="389"/>
        <v>No Data</v>
      </c>
    </row>
    <row r="24687" spans="1:5" x14ac:dyDescent="0.3">
      <c r="A24687" s="33" t="s">
        <v>128</v>
      </c>
      <c r="B24687" s="33" t="s">
        <v>53</v>
      </c>
      <c r="C24687" s="33">
        <v>200000</v>
      </c>
      <c r="D24687" s="33" t="s">
        <v>1799</v>
      </c>
      <c r="E24687" t="str">
        <f t="shared" si="389"/>
        <v>$125K-$200K</v>
      </c>
    </row>
    <row r="24688" spans="1:5" x14ac:dyDescent="0.3">
      <c r="A24688" s="33" t="s">
        <v>2</v>
      </c>
      <c r="B24688" s="33" t="s">
        <v>53</v>
      </c>
      <c r="C24688" s="33">
        <v>51500</v>
      </c>
      <c r="D24688" s="33" t="s">
        <v>8387</v>
      </c>
      <c r="E24688" t="str">
        <f t="shared" si="389"/>
        <v>&lt;$75K</v>
      </c>
    </row>
    <row r="24689" spans="1:5" x14ac:dyDescent="0.3">
      <c r="A24689" s="33" t="s">
        <v>2</v>
      </c>
      <c r="B24689" s="33" t="s">
        <v>53</v>
      </c>
      <c r="C24689" s="33"/>
      <c r="D24689" s="33" t="s">
        <v>8388</v>
      </c>
      <c r="E24689" t="str">
        <f t="shared" si="389"/>
        <v>No Data</v>
      </c>
    </row>
    <row r="24690" spans="1:5" x14ac:dyDescent="0.3">
      <c r="A24690" s="33" t="s">
        <v>0</v>
      </c>
      <c r="B24690" s="33" t="s">
        <v>53</v>
      </c>
      <c r="C24690" s="33"/>
      <c r="D24690" s="33" t="s">
        <v>879</v>
      </c>
      <c r="E24690" t="str">
        <f t="shared" si="389"/>
        <v>No Data</v>
      </c>
    </row>
    <row r="24691" spans="1:5" x14ac:dyDescent="0.3">
      <c r="A24691" s="33" t="s">
        <v>128</v>
      </c>
      <c r="B24691" s="33" t="s">
        <v>54</v>
      </c>
      <c r="C24691" s="33">
        <v>193500</v>
      </c>
      <c r="D24691" s="33" t="s">
        <v>1427</v>
      </c>
      <c r="E24691" t="str">
        <f t="shared" si="389"/>
        <v>$125K-$200K</v>
      </c>
    </row>
    <row r="24692" spans="1:5" x14ac:dyDescent="0.3">
      <c r="A24692" s="33" t="s">
        <v>128</v>
      </c>
      <c r="B24692" s="33" t="s">
        <v>54</v>
      </c>
      <c r="C24692" s="33">
        <v>170000</v>
      </c>
      <c r="D24692" s="33" t="s">
        <v>265</v>
      </c>
      <c r="E24692" t="str">
        <f t="shared" si="389"/>
        <v>$125K-$200K</v>
      </c>
    </row>
    <row r="24693" spans="1:5" x14ac:dyDescent="0.3">
      <c r="A24693" s="33" t="s">
        <v>128</v>
      </c>
      <c r="B24693" s="33" t="s">
        <v>53</v>
      </c>
      <c r="C24693" s="33"/>
      <c r="D24693" s="33" t="s">
        <v>1412</v>
      </c>
      <c r="E24693" t="str">
        <f t="shared" si="389"/>
        <v>No Data</v>
      </c>
    </row>
    <row r="24694" spans="1:5" x14ac:dyDescent="0.3">
      <c r="A24694" s="33" t="s">
        <v>2</v>
      </c>
      <c r="B24694" s="33" t="s">
        <v>53</v>
      </c>
      <c r="C24694" s="33">
        <v>47500</v>
      </c>
      <c r="D24694" s="33" t="s">
        <v>7057</v>
      </c>
      <c r="E24694" t="str">
        <f t="shared" si="389"/>
        <v>&lt;$75K</v>
      </c>
    </row>
    <row r="24695" spans="1:5" x14ac:dyDescent="0.3">
      <c r="A24695" s="33" t="s">
        <v>128</v>
      </c>
      <c r="B24695" s="33" t="s">
        <v>53</v>
      </c>
      <c r="C24695" s="33"/>
      <c r="D24695" s="33" t="s">
        <v>714</v>
      </c>
      <c r="E24695" t="str">
        <f t="shared" si="389"/>
        <v>No Data</v>
      </c>
    </row>
    <row r="24696" spans="1:5" x14ac:dyDescent="0.3">
      <c r="A24696" s="33" t="s">
        <v>2</v>
      </c>
      <c r="B24696" s="33" t="s">
        <v>53</v>
      </c>
      <c r="C24696" s="33">
        <v>60000</v>
      </c>
      <c r="D24696" s="33" t="s">
        <v>8389</v>
      </c>
      <c r="E24696" t="str">
        <f t="shared" si="389"/>
        <v>&lt;$75K</v>
      </c>
    </row>
    <row r="24697" spans="1:5" x14ac:dyDescent="0.3">
      <c r="A24697" s="33" t="s">
        <v>2</v>
      </c>
      <c r="B24697" s="33" t="s">
        <v>53</v>
      </c>
      <c r="C24697" s="33"/>
      <c r="D24697" s="33" t="s">
        <v>8390</v>
      </c>
      <c r="E24697" t="str">
        <f t="shared" si="389"/>
        <v>No Data</v>
      </c>
    </row>
    <row r="24698" spans="1:5" x14ac:dyDescent="0.3">
      <c r="A24698" s="33" t="s">
        <v>0</v>
      </c>
      <c r="B24698" s="33" t="s">
        <v>53</v>
      </c>
      <c r="C24698" s="33">
        <v>193875</v>
      </c>
      <c r="D24698" s="33" t="s">
        <v>5004</v>
      </c>
      <c r="E24698" t="str">
        <f t="shared" si="389"/>
        <v>$125K-$200K</v>
      </c>
    </row>
    <row r="24699" spans="1:5" x14ac:dyDescent="0.3">
      <c r="A24699" s="33" t="s">
        <v>128</v>
      </c>
      <c r="B24699" s="33" t="s">
        <v>88</v>
      </c>
      <c r="C24699" s="33">
        <v>64800</v>
      </c>
      <c r="D24699" s="33" t="s">
        <v>294</v>
      </c>
      <c r="E24699" t="str">
        <f t="shared" si="389"/>
        <v>&lt;$75K</v>
      </c>
    </row>
    <row r="24700" spans="1:5" x14ac:dyDescent="0.3">
      <c r="A24700" s="33" t="s">
        <v>125</v>
      </c>
      <c r="B24700" s="33" t="s">
        <v>53</v>
      </c>
      <c r="C24700" s="33"/>
      <c r="D24700" s="33" t="s">
        <v>2256</v>
      </c>
      <c r="E24700" t="str">
        <f t="shared" si="389"/>
        <v>No Data</v>
      </c>
    </row>
    <row r="24701" spans="1:5" x14ac:dyDescent="0.3">
      <c r="A24701" s="33" t="s">
        <v>1</v>
      </c>
      <c r="B24701" s="33" t="s">
        <v>79</v>
      </c>
      <c r="C24701" s="33">
        <v>166000</v>
      </c>
      <c r="D24701" s="33" t="s">
        <v>335</v>
      </c>
      <c r="E24701" t="str">
        <f t="shared" si="389"/>
        <v>$125K-$200K</v>
      </c>
    </row>
    <row r="24702" spans="1:5" x14ac:dyDescent="0.3">
      <c r="A24702" s="33" t="s">
        <v>52</v>
      </c>
      <c r="B24702" s="33" t="s">
        <v>53</v>
      </c>
      <c r="C24702" s="33">
        <v>75000</v>
      </c>
      <c r="D24702" s="33" t="s">
        <v>8391</v>
      </c>
      <c r="E24702" t="str">
        <f t="shared" si="389"/>
        <v>&lt;$75K</v>
      </c>
    </row>
    <row r="24703" spans="1:5" x14ac:dyDescent="0.3">
      <c r="A24703" s="33" t="s">
        <v>0</v>
      </c>
      <c r="B24703" s="33" t="s">
        <v>54</v>
      </c>
      <c r="C24703" s="33">
        <v>115000</v>
      </c>
      <c r="D24703" s="33" t="s">
        <v>1099</v>
      </c>
      <c r="E24703" t="str">
        <f t="shared" si="389"/>
        <v>$100K-$125K</v>
      </c>
    </row>
    <row r="24704" spans="1:5" x14ac:dyDescent="0.3">
      <c r="A24704" s="33" t="s">
        <v>125</v>
      </c>
      <c r="B24704" s="33" t="s">
        <v>79</v>
      </c>
      <c r="C24704" s="33">
        <v>79200</v>
      </c>
      <c r="D24704" s="33" t="s">
        <v>3173</v>
      </c>
      <c r="E24704" t="str">
        <f t="shared" si="389"/>
        <v>$75K-$100K</v>
      </c>
    </row>
    <row r="24705" spans="1:5" x14ac:dyDescent="0.3">
      <c r="A24705" s="33" t="s">
        <v>2</v>
      </c>
      <c r="B24705" s="33" t="s">
        <v>53</v>
      </c>
      <c r="C24705" s="33"/>
      <c r="D24705" s="33" t="s">
        <v>3617</v>
      </c>
      <c r="E24705" t="str">
        <f t="shared" si="389"/>
        <v>No Data</v>
      </c>
    </row>
    <row r="24706" spans="1:5" x14ac:dyDescent="0.3">
      <c r="A24706" s="33" t="s">
        <v>128</v>
      </c>
      <c r="B24706" s="33" t="s">
        <v>53</v>
      </c>
      <c r="C24706" s="33">
        <v>147787.5</v>
      </c>
      <c r="D24706" s="33" t="s">
        <v>3313</v>
      </c>
      <c r="E24706" t="str">
        <f t="shared" si="389"/>
        <v>$125K-$200K</v>
      </c>
    </row>
    <row r="24707" spans="1:5" x14ac:dyDescent="0.3">
      <c r="A24707" s="33" t="s">
        <v>0</v>
      </c>
      <c r="B24707" s="33" t="s">
        <v>53</v>
      </c>
      <c r="C24707" s="33">
        <v>115000</v>
      </c>
      <c r="D24707" s="33" t="s">
        <v>268</v>
      </c>
      <c r="E24707" t="str">
        <f t="shared" ref="E24707:E24770" si="390">_xlfn.XLOOKUP(C24707,$H$16:$H$21,$G$16:$G$21,,1)</f>
        <v>$100K-$125K</v>
      </c>
    </row>
    <row r="24708" spans="1:5" x14ac:dyDescent="0.3">
      <c r="A24708" s="33" t="s">
        <v>0</v>
      </c>
      <c r="B24708" s="33" t="s">
        <v>54</v>
      </c>
      <c r="C24708" s="33">
        <v>151950</v>
      </c>
      <c r="D24708" s="33" t="s">
        <v>476</v>
      </c>
      <c r="E24708" t="str">
        <f t="shared" si="390"/>
        <v>$125K-$200K</v>
      </c>
    </row>
    <row r="24709" spans="1:5" x14ac:dyDescent="0.3">
      <c r="A24709" s="33" t="s">
        <v>2</v>
      </c>
      <c r="B24709" s="33" t="s">
        <v>54</v>
      </c>
      <c r="C24709" s="33"/>
      <c r="D24709" s="33" t="s">
        <v>278</v>
      </c>
      <c r="E24709" t="str">
        <f t="shared" si="390"/>
        <v>No Data</v>
      </c>
    </row>
    <row r="24710" spans="1:5" x14ac:dyDescent="0.3">
      <c r="A24710" s="33" t="s">
        <v>2</v>
      </c>
      <c r="B24710" s="33" t="s">
        <v>53</v>
      </c>
      <c r="C24710" s="33"/>
      <c r="D24710" s="33" t="s">
        <v>457</v>
      </c>
      <c r="E24710" t="str">
        <f t="shared" si="390"/>
        <v>No Data</v>
      </c>
    </row>
    <row r="24711" spans="1:5" x14ac:dyDescent="0.3">
      <c r="A24711" s="33" t="s">
        <v>0</v>
      </c>
      <c r="B24711" s="33" t="s">
        <v>172</v>
      </c>
      <c r="C24711" s="33">
        <v>70000</v>
      </c>
      <c r="D24711" s="33" t="s">
        <v>1661</v>
      </c>
      <c r="E24711" t="str">
        <f t="shared" si="390"/>
        <v>&lt;$75K</v>
      </c>
    </row>
    <row r="24712" spans="1:5" x14ac:dyDescent="0.3">
      <c r="A24712" s="33" t="s">
        <v>2</v>
      </c>
      <c r="B24712" s="33" t="s">
        <v>53</v>
      </c>
      <c r="C24712" s="33">
        <v>150000</v>
      </c>
      <c r="D24712" s="33" t="s">
        <v>8392</v>
      </c>
      <c r="E24712" t="str">
        <f t="shared" si="390"/>
        <v>$125K-$200K</v>
      </c>
    </row>
    <row r="24713" spans="1:5" x14ac:dyDescent="0.3">
      <c r="A24713" s="33" t="s">
        <v>2</v>
      </c>
      <c r="B24713" s="33" t="s">
        <v>53</v>
      </c>
      <c r="C24713" s="33">
        <v>80000</v>
      </c>
      <c r="D24713" s="33" t="s">
        <v>6094</v>
      </c>
      <c r="E24713" t="str">
        <f t="shared" si="390"/>
        <v>$75K-$100K</v>
      </c>
    </row>
    <row r="24714" spans="1:5" x14ac:dyDescent="0.3">
      <c r="A24714" s="33" t="s">
        <v>52</v>
      </c>
      <c r="B24714" s="33" t="s">
        <v>53</v>
      </c>
      <c r="C24714" s="33">
        <v>90000</v>
      </c>
      <c r="D24714" s="33" t="s">
        <v>8393</v>
      </c>
      <c r="E24714" t="str">
        <f t="shared" si="390"/>
        <v>$75K-$100K</v>
      </c>
    </row>
    <row r="24715" spans="1:5" x14ac:dyDescent="0.3">
      <c r="A24715" s="33" t="s">
        <v>125</v>
      </c>
      <c r="B24715" s="33" t="s">
        <v>88</v>
      </c>
      <c r="C24715" s="33">
        <v>111175</v>
      </c>
      <c r="D24715" s="33" t="s">
        <v>924</v>
      </c>
      <c r="E24715" t="str">
        <f t="shared" si="390"/>
        <v>$100K-$125K</v>
      </c>
    </row>
    <row r="24716" spans="1:5" x14ac:dyDescent="0.3">
      <c r="A24716" s="33" t="s">
        <v>0</v>
      </c>
      <c r="B24716" s="33" t="s">
        <v>87</v>
      </c>
      <c r="C24716" s="33">
        <v>89100</v>
      </c>
      <c r="D24716" s="33" t="s">
        <v>494</v>
      </c>
      <c r="E24716" t="str">
        <f t="shared" si="390"/>
        <v>$75K-$100K</v>
      </c>
    </row>
    <row r="24717" spans="1:5" x14ac:dyDescent="0.3">
      <c r="A24717" s="33" t="s">
        <v>52</v>
      </c>
      <c r="B24717" s="33" t="s">
        <v>53</v>
      </c>
      <c r="C24717" s="33">
        <v>87500</v>
      </c>
      <c r="D24717" s="33" t="s">
        <v>8394</v>
      </c>
      <c r="E24717" t="str">
        <f t="shared" si="390"/>
        <v>$75K-$100K</v>
      </c>
    </row>
    <row r="24718" spans="1:5" x14ac:dyDescent="0.3">
      <c r="A24718" s="33" t="s">
        <v>4</v>
      </c>
      <c r="B24718" s="33" t="s">
        <v>53</v>
      </c>
      <c r="C24718" s="33">
        <v>115000</v>
      </c>
      <c r="D24718" s="33" t="s">
        <v>299</v>
      </c>
      <c r="E24718" t="str">
        <f t="shared" si="390"/>
        <v>$100K-$125K</v>
      </c>
    </row>
    <row r="24719" spans="1:5" x14ac:dyDescent="0.3">
      <c r="A24719" s="33" t="s">
        <v>2</v>
      </c>
      <c r="B24719" s="33" t="s">
        <v>53</v>
      </c>
      <c r="C24719" s="33">
        <v>188675</v>
      </c>
      <c r="D24719" s="33" t="s">
        <v>476</v>
      </c>
      <c r="E24719" t="str">
        <f t="shared" si="390"/>
        <v>$125K-$200K</v>
      </c>
    </row>
    <row r="24720" spans="1:5" x14ac:dyDescent="0.3">
      <c r="A24720" s="33" t="s">
        <v>128</v>
      </c>
      <c r="B24720" s="33" t="s">
        <v>53</v>
      </c>
      <c r="C24720" s="33">
        <v>99150</v>
      </c>
      <c r="D24720" s="33" t="s">
        <v>294</v>
      </c>
      <c r="E24720" t="str">
        <f t="shared" si="390"/>
        <v>$75K-$100K</v>
      </c>
    </row>
    <row r="24721" spans="1:5" x14ac:dyDescent="0.3">
      <c r="A24721" s="33" t="s">
        <v>2</v>
      </c>
      <c r="B24721" s="33" t="s">
        <v>53</v>
      </c>
      <c r="C24721" s="33"/>
      <c r="D24721" s="33" t="s">
        <v>268</v>
      </c>
      <c r="E24721" t="str">
        <f t="shared" si="390"/>
        <v>No Data</v>
      </c>
    </row>
    <row r="24722" spans="1:5" x14ac:dyDescent="0.3">
      <c r="A24722" s="33" t="s">
        <v>0</v>
      </c>
      <c r="B24722" s="33" t="s">
        <v>79</v>
      </c>
      <c r="C24722" s="33">
        <v>50400</v>
      </c>
      <c r="D24722" s="33" t="s">
        <v>1302</v>
      </c>
      <c r="E24722" t="str">
        <f t="shared" si="390"/>
        <v>&lt;$75K</v>
      </c>
    </row>
    <row r="24723" spans="1:5" x14ac:dyDescent="0.3">
      <c r="A24723" s="33" t="s">
        <v>2</v>
      </c>
      <c r="B24723" s="33" t="s">
        <v>53</v>
      </c>
      <c r="C24723" s="33">
        <v>92500</v>
      </c>
      <c r="D24723" s="33" t="s">
        <v>942</v>
      </c>
      <c r="E24723" t="str">
        <f t="shared" si="390"/>
        <v>$75K-$100K</v>
      </c>
    </row>
    <row r="24724" spans="1:5" x14ac:dyDescent="0.3">
      <c r="A24724" s="33" t="s">
        <v>4</v>
      </c>
      <c r="B24724" s="33" t="s">
        <v>69</v>
      </c>
      <c r="C24724" s="33">
        <v>147500</v>
      </c>
      <c r="D24724" s="33" t="s">
        <v>211</v>
      </c>
      <c r="E24724" t="str">
        <f t="shared" si="390"/>
        <v>$125K-$200K</v>
      </c>
    </row>
    <row r="24725" spans="1:5" x14ac:dyDescent="0.3">
      <c r="A24725" s="33" t="s">
        <v>0</v>
      </c>
      <c r="B24725" s="33" t="s">
        <v>53</v>
      </c>
      <c r="C24725" s="33">
        <v>132500</v>
      </c>
      <c r="D24725" s="33" t="s">
        <v>238</v>
      </c>
      <c r="E24725" t="str">
        <f t="shared" si="390"/>
        <v>$125K-$200K</v>
      </c>
    </row>
    <row r="24726" spans="1:5" x14ac:dyDescent="0.3">
      <c r="A24726" s="33" t="s">
        <v>0</v>
      </c>
      <c r="B24726" s="33" t="s">
        <v>53</v>
      </c>
      <c r="C24726" s="33">
        <v>109500</v>
      </c>
      <c r="D24726" s="33" t="s">
        <v>609</v>
      </c>
      <c r="E24726" t="str">
        <f t="shared" si="390"/>
        <v>$100K-$125K</v>
      </c>
    </row>
    <row r="24727" spans="1:5" x14ac:dyDescent="0.3">
      <c r="A24727" s="33" t="s">
        <v>2</v>
      </c>
      <c r="B24727" s="33" t="s">
        <v>53</v>
      </c>
      <c r="C24727" s="33">
        <v>77000</v>
      </c>
      <c r="D24727" s="33" t="s">
        <v>8395</v>
      </c>
      <c r="E24727" t="str">
        <f t="shared" si="390"/>
        <v>$75K-$100K</v>
      </c>
    </row>
    <row r="24728" spans="1:5" x14ac:dyDescent="0.3">
      <c r="A24728" s="33" t="s">
        <v>4</v>
      </c>
      <c r="B24728" s="33" t="s">
        <v>53</v>
      </c>
      <c r="C24728" s="33"/>
      <c r="D24728" s="33" t="s">
        <v>238</v>
      </c>
      <c r="E24728" t="str">
        <f t="shared" si="390"/>
        <v>No Data</v>
      </c>
    </row>
    <row r="24729" spans="1:5" x14ac:dyDescent="0.3">
      <c r="A24729" s="33" t="s">
        <v>0</v>
      </c>
      <c r="B24729" s="33" t="s">
        <v>53</v>
      </c>
      <c r="C24729" s="33">
        <v>165000</v>
      </c>
      <c r="D24729" s="33" t="s">
        <v>8396</v>
      </c>
      <c r="E24729" t="str">
        <f t="shared" si="390"/>
        <v>$125K-$200K</v>
      </c>
    </row>
    <row r="24730" spans="1:5" x14ac:dyDescent="0.3">
      <c r="A24730" s="33" t="s">
        <v>2</v>
      </c>
      <c r="B24730" s="33" t="s">
        <v>53</v>
      </c>
      <c r="C24730" s="33"/>
      <c r="D24730" s="33" t="s">
        <v>1460</v>
      </c>
      <c r="E24730" t="str">
        <f t="shared" si="390"/>
        <v>No Data</v>
      </c>
    </row>
    <row r="24731" spans="1:5" x14ac:dyDescent="0.3">
      <c r="A24731" s="33" t="s">
        <v>0</v>
      </c>
      <c r="B24731" s="33" t="s">
        <v>53</v>
      </c>
      <c r="C24731" s="33"/>
      <c r="D24731" s="33" t="s">
        <v>232</v>
      </c>
      <c r="E24731" t="str">
        <f t="shared" si="390"/>
        <v>No Data</v>
      </c>
    </row>
    <row r="24732" spans="1:5" x14ac:dyDescent="0.3">
      <c r="A24732" s="33" t="s">
        <v>2</v>
      </c>
      <c r="B24732" s="33" t="s">
        <v>53</v>
      </c>
      <c r="C24732" s="33"/>
      <c r="D24732" s="33" t="s">
        <v>8397</v>
      </c>
      <c r="E24732" t="str">
        <f t="shared" si="390"/>
        <v>No Data</v>
      </c>
    </row>
    <row r="24733" spans="1:5" x14ac:dyDescent="0.3">
      <c r="A24733" s="33" t="s">
        <v>52</v>
      </c>
      <c r="B24733" s="33" t="s">
        <v>53</v>
      </c>
      <c r="C24733" s="33">
        <v>136100</v>
      </c>
      <c r="D24733" s="33" t="s">
        <v>849</v>
      </c>
      <c r="E24733" t="str">
        <f t="shared" si="390"/>
        <v>$125K-$200K</v>
      </c>
    </row>
    <row r="24734" spans="1:5" x14ac:dyDescent="0.3">
      <c r="A24734" s="33" t="s">
        <v>2</v>
      </c>
      <c r="B24734" s="33" t="s">
        <v>53</v>
      </c>
      <c r="C24734" s="33">
        <v>95000</v>
      </c>
      <c r="D24734" s="33" t="s">
        <v>265</v>
      </c>
      <c r="E24734" t="str">
        <f t="shared" si="390"/>
        <v>$75K-$100K</v>
      </c>
    </row>
    <row r="24735" spans="1:5" x14ac:dyDescent="0.3">
      <c r="A24735" s="33" t="s">
        <v>0</v>
      </c>
      <c r="B24735" s="33" t="s">
        <v>53</v>
      </c>
      <c r="C24735" s="33">
        <v>150000</v>
      </c>
      <c r="D24735" s="33" t="s">
        <v>5176</v>
      </c>
      <c r="E24735" t="str">
        <f t="shared" si="390"/>
        <v>$125K-$200K</v>
      </c>
    </row>
    <row r="24736" spans="1:5" x14ac:dyDescent="0.3">
      <c r="A24736" s="33" t="s">
        <v>0</v>
      </c>
      <c r="B24736" s="33" t="s">
        <v>53</v>
      </c>
      <c r="C24736" s="33">
        <v>95000</v>
      </c>
      <c r="D24736" s="33" t="s">
        <v>2909</v>
      </c>
      <c r="E24736" t="str">
        <f t="shared" si="390"/>
        <v>$75K-$100K</v>
      </c>
    </row>
    <row r="24737" spans="1:5" x14ac:dyDescent="0.3">
      <c r="A24737" s="33" t="s">
        <v>2</v>
      </c>
      <c r="B24737" s="33" t="s">
        <v>53</v>
      </c>
      <c r="C24737" s="33">
        <v>150000</v>
      </c>
      <c r="D24737" s="33" t="s">
        <v>2829</v>
      </c>
      <c r="E24737" t="str">
        <f t="shared" si="390"/>
        <v>$125K-$200K</v>
      </c>
    </row>
    <row r="24738" spans="1:5" x14ac:dyDescent="0.3">
      <c r="A24738" s="33" t="s">
        <v>2</v>
      </c>
      <c r="B24738" s="33" t="s">
        <v>53</v>
      </c>
      <c r="C24738" s="33"/>
      <c r="D24738" s="33" t="s">
        <v>8398</v>
      </c>
      <c r="E24738" t="str">
        <f t="shared" si="390"/>
        <v>No Data</v>
      </c>
    </row>
    <row r="24739" spans="1:5" x14ac:dyDescent="0.3">
      <c r="A24739" s="33" t="s">
        <v>0</v>
      </c>
      <c r="B24739" s="33" t="s">
        <v>53</v>
      </c>
      <c r="C24739" s="33">
        <v>124000</v>
      </c>
      <c r="D24739" s="33" t="s">
        <v>2007</v>
      </c>
      <c r="E24739" t="str">
        <f t="shared" si="390"/>
        <v>$100K-$125K</v>
      </c>
    </row>
    <row r="24740" spans="1:5" x14ac:dyDescent="0.3">
      <c r="A24740" s="33" t="s">
        <v>126</v>
      </c>
      <c r="B24740" s="33" t="s">
        <v>54</v>
      </c>
      <c r="C24740" s="33">
        <v>140000</v>
      </c>
      <c r="D24740" s="33" t="s">
        <v>648</v>
      </c>
      <c r="E24740" t="str">
        <f t="shared" si="390"/>
        <v>$125K-$200K</v>
      </c>
    </row>
    <row r="24741" spans="1:5" x14ac:dyDescent="0.3">
      <c r="A24741" s="33" t="s">
        <v>125</v>
      </c>
      <c r="B24741" s="33" t="s">
        <v>53</v>
      </c>
      <c r="C24741" s="33">
        <v>105000</v>
      </c>
      <c r="D24741" s="33" t="s">
        <v>675</v>
      </c>
      <c r="E24741" t="str">
        <f t="shared" si="390"/>
        <v>$100K-$125K</v>
      </c>
    </row>
    <row r="24742" spans="1:5" x14ac:dyDescent="0.3">
      <c r="A24742" s="33" t="s">
        <v>2</v>
      </c>
      <c r="B24742" s="33" t="s">
        <v>53</v>
      </c>
      <c r="C24742" s="33"/>
      <c r="D24742" s="33" t="s">
        <v>8399</v>
      </c>
      <c r="E24742" t="str">
        <f t="shared" si="390"/>
        <v>No Data</v>
      </c>
    </row>
    <row r="24743" spans="1:5" x14ac:dyDescent="0.3">
      <c r="A24743" s="33" t="s">
        <v>0</v>
      </c>
      <c r="B24743" s="33" t="s">
        <v>54</v>
      </c>
      <c r="C24743" s="33"/>
      <c r="D24743" s="33" t="s">
        <v>335</v>
      </c>
      <c r="E24743" t="str">
        <f t="shared" si="390"/>
        <v>No Data</v>
      </c>
    </row>
    <row r="24744" spans="1:5" x14ac:dyDescent="0.3">
      <c r="A24744" s="33" t="s">
        <v>2</v>
      </c>
      <c r="B24744" s="33" t="s">
        <v>53</v>
      </c>
      <c r="C24744" s="33"/>
      <c r="D24744" s="33" t="s">
        <v>8400</v>
      </c>
      <c r="E24744" t="str">
        <f t="shared" si="390"/>
        <v>No Data</v>
      </c>
    </row>
    <row r="24745" spans="1:5" x14ac:dyDescent="0.3">
      <c r="A24745" s="33" t="s">
        <v>4</v>
      </c>
      <c r="B24745" s="33" t="s">
        <v>85</v>
      </c>
      <c r="C24745" s="33">
        <v>147500</v>
      </c>
      <c r="D24745" s="33" t="s">
        <v>8401</v>
      </c>
      <c r="E24745" t="str">
        <f t="shared" si="390"/>
        <v>$125K-$200K</v>
      </c>
    </row>
    <row r="24746" spans="1:5" x14ac:dyDescent="0.3">
      <c r="A24746" s="33" t="s">
        <v>0</v>
      </c>
      <c r="B24746" s="33" t="s">
        <v>53</v>
      </c>
      <c r="C24746" s="33">
        <v>253500</v>
      </c>
      <c r="D24746" s="33" t="s">
        <v>8402</v>
      </c>
      <c r="E24746" t="str">
        <f t="shared" si="390"/>
        <v>&gt;$200K</v>
      </c>
    </row>
    <row r="24747" spans="1:5" x14ac:dyDescent="0.3">
      <c r="A24747" s="33" t="s">
        <v>4</v>
      </c>
      <c r="B24747" s="33" t="s">
        <v>53</v>
      </c>
      <c r="C24747" s="33"/>
      <c r="D24747" s="33" t="s">
        <v>2821</v>
      </c>
      <c r="E24747" t="str">
        <f t="shared" si="390"/>
        <v>No Data</v>
      </c>
    </row>
    <row r="24748" spans="1:5" x14ac:dyDescent="0.3">
      <c r="A24748" s="33" t="s">
        <v>0</v>
      </c>
      <c r="B24748" s="33" t="s">
        <v>53</v>
      </c>
      <c r="C24748" s="33">
        <v>157500</v>
      </c>
      <c r="D24748" s="33" t="s">
        <v>8403</v>
      </c>
      <c r="E24748" t="str">
        <f t="shared" si="390"/>
        <v>$125K-$200K</v>
      </c>
    </row>
    <row r="24749" spans="1:5" x14ac:dyDescent="0.3">
      <c r="A24749" s="33" t="s">
        <v>0</v>
      </c>
      <c r="B24749" s="33" t="s">
        <v>53</v>
      </c>
      <c r="C24749" s="33">
        <v>268000</v>
      </c>
      <c r="D24749" s="33" t="s">
        <v>228</v>
      </c>
      <c r="E24749" t="str">
        <f t="shared" si="390"/>
        <v>&gt;$200K</v>
      </c>
    </row>
    <row r="24750" spans="1:5" x14ac:dyDescent="0.3">
      <c r="A24750" s="33" t="s">
        <v>2</v>
      </c>
      <c r="B24750" s="33" t="s">
        <v>124</v>
      </c>
      <c r="C24750" s="33">
        <v>132500</v>
      </c>
      <c r="D24750" s="33" t="s">
        <v>294</v>
      </c>
      <c r="E24750" t="str">
        <f t="shared" si="390"/>
        <v>$125K-$200K</v>
      </c>
    </row>
    <row r="24751" spans="1:5" x14ac:dyDescent="0.3">
      <c r="A24751" s="33" t="s">
        <v>2</v>
      </c>
      <c r="B24751" s="33" t="s">
        <v>53</v>
      </c>
      <c r="C24751" s="33">
        <v>118050</v>
      </c>
      <c r="D24751" s="33" t="s">
        <v>1316</v>
      </c>
      <c r="E24751" t="str">
        <f t="shared" si="390"/>
        <v>$100K-$125K</v>
      </c>
    </row>
    <row r="24752" spans="1:5" x14ac:dyDescent="0.3">
      <c r="A24752" s="33" t="s">
        <v>4</v>
      </c>
      <c r="B24752" s="33" t="s">
        <v>53</v>
      </c>
      <c r="C24752" s="33">
        <v>115000</v>
      </c>
      <c r="D24752" s="33" t="s">
        <v>265</v>
      </c>
      <c r="E24752" t="str">
        <f t="shared" si="390"/>
        <v>$100K-$125K</v>
      </c>
    </row>
    <row r="24753" spans="1:5" x14ac:dyDescent="0.3">
      <c r="A24753" s="33" t="s">
        <v>125</v>
      </c>
      <c r="B24753" s="33" t="s">
        <v>53</v>
      </c>
      <c r="C24753" s="33">
        <v>150540</v>
      </c>
      <c r="D24753" s="33" t="s">
        <v>1419</v>
      </c>
      <c r="E24753" t="str">
        <f t="shared" si="390"/>
        <v>$125K-$200K</v>
      </c>
    </row>
    <row r="24754" spans="1:5" x14ac:dyDescent="0.3">
      <c r="A24754" s="33" t="s">
        <v>0</v>
      </c>
      <c r="B24754" s="33" t="s">
        <v>54</v>
      </c>
      <c r="C24754" s="33">
        <v>104500</v>
      </c>
      <c r="D24754" s="33" t="s">
        <v>5877</v>
      </c>
      <c r="E24754" t="str">
        <f t="shared" si="390"/>
        <v>$100K-$125K</v>
      </c>
    </row>
    <row r="24755" spans="1:5" x14ac:dyDescent="0.3">
      <c r="A24755" s="33" t="s">
        <v>2</v>
      </c>
      <c r="B24755" s="33" t="s">
        <v>53</v>
      </c>
      <c r="C24755" s="33"/>
      <c r="D24755" s="33" t="s">
        <v>1667</v>
      </c>
      <c r="E24755" t="str">
        <f t="shared" si="390"/>
        <v>No Data</v>
      </c>
    </row>
    <row r="24756" spans="1:5" x14ac:dyDescent="0.3">
      <c r="A24756" s="33" t="s">
        <v>0</v>
      </c>
      <c r="B24756" s="33" t="s">
        <v>53</v>
      </c>
      <c r="C24756" s="33">
        <v>150000</v>
      </c>
      <c r="D24756" s="33" t="s">
        <v>326</v>
      </c>
      <c r="E24756" t="str">
        <f t="shared" si="390"/>
        <v>$125K-$200K</v>
      </c>
    </row>
    <row r="24757" spans="1:5" x14ac:dyDescent="0.3">
      <c r="A24757" s="33" t="s">
        <v>0</v>
      </c>
      <c r="B24757" s="33" t="s">
        <v>53</v>
      </c>
      <c r="C24757" s="33">
        <v>135720</v>
      </c>
      <c r="D24757" s="33" t="s">
        <v>2902</v>
      </c>
      <c r="E24757" t="str">
        <f t="shared" si="390"/>
        <v>$125K-$200K</v>
      </c>
    </row>
    <row r="24758" spans="1:5" x14ac:dyDescent="0.3">
      <c r="A24758" s="33" t="s">
        <v>125</v>
      </c>
      <c r="B24758" s="33" t="s">
        <v>53</v>
      </c>
      <c r="C24758" s="33"/>
      <c r="D24758" s="33" t="s">
        <v>5982</v>
      </c>
      <c r="E24758" t="str">
        <f t="shared" si="390"/>
        <v>No Data</v>
      </c>
    </row>
    <row r="24759" spans="1:5" x14ac:dyDescent="0.3">
      <c r="A24759" s="33" t="s">
        <v>2</v>
      </c>
      <c r="B24759" s="33" t="s">
        <v>53</v>
      </c>
      <c r="C24759" s="33">
        <v>65000</v>
      </c>
      <c r="D24759" s="33" t="s">
        <v>4820</v>
      </c>
      <c r="E24759" t="str">
        <f t="shared" si="390"/>
        <v>&lt;$75K</v>
      </c>
    </row>
    <row r="24760" spans="1:5" x14ac:dyDescent="0.3">
      <c r="A24760" s="33" t="s">
        <v>128</v>
      </c>
      <c r="B24760" s="33" t="s">
        <v>53</v>
      </c>
      <c r="C24760" s="33">
        <v>168000</v>
      </c>
      <c r="D24760" s="33" t="s">
        <v>8404</v>
      </c>
      <c r="E24760" t="str">
        <f t="shared" si="390"/>
        <v>$125K-$200K</v>
      </c>
    </row>
    <row r="24761" spans="1:5" x14ac:dyDescent="0.3">
      <c r="A24761" s="33" t="s">
        <v>0</v>
      </c>
      <c r="B24761" s="33" t="s">
        <v>53</v>
      </c>
      <c r="C24761" s="33">
        <v>101500</v>
      </c>
      <c r="D24761" s="33" t="s">
        <v>1196</v>
      </c>
      <c r="E24761" t="str">
        <f t="shared" si="390"/>
        <v>$100K-$125K</v>
      </c>
    </row>
    <row r="24762" spans="1:5" x14ac:dyDescent="0.3">
      <c r="A24762" s="33" t="s">
        <v>0</v>
      </c>
      <c r="B24762" s="33" t="s">
        <v>53</v>
      </c>
      <c r="C24762" s="33"/>
      <c r="D24762" s="33" t="s">
        <v>476</v>
      </c>
      <c r="E24762" t="str">
        <f t="shared" si="390"/>
        <v>No Data</v>
      </c>
    </row>
    <row r="24763" spans="1:5" x14ac:dyDescent="0.3">
      <c r="A24763" s="33" t="s">
        <v>2</v>
      </c>
      <c r="B24763" s="33" t="s">
        <v>54</v>
      </c>
      <c r="C24763" s="33">
        <v>47500</v>
      </c>
      <c r="D24763" s="33" t="s">
        <v>8405</v>
      </c>
      <c r="E24763" t="str">
        <f t="shared" si="390"/>
        <v>&lt;$75K</v>
      </c>
    </row>
    <row r="24764" spans="1:5" x14ac:dyDescent="0.3">
      <c r="A24764" s="33" t="s">
        <v>125</v>
      </c>
      <c r="B24764" s="33" t="s">
        <v>53</v>
      </c>
      <c r="C24764" s="33">
        <v>228000</v>
      </c>
      <c r="D24764" s="33" t="s">
        <v>5004</v>
      </c>
      <c r="E24764" t="str">
        <f t="shared" si="390"/>
        <v>&gt;$200K</v>
      </c>
    </row>
    <row r="24765" spans="1:5" x14ac:dyDescent="0.3">
      <c r="A24765" s="33" t="s">
        <v>52</v>
      </c>
      <c r="B24765" s="33" t="s">
        <v>53</v>
      </c>
      <c r="C24765" s="33"/>
      <c r="D24765" s="33" t="s">
        <v>268</v>
      </c>
      <c r="E24765" t="str">
        <f t="shared" si="390"/>
        <v>No Data</v>
      </c>
    </row>
    <row r="24766" spans="1:5" x14ac:dyDescent="0.3">
      <c r="A24766" s="33" t="s">
        <v>125</v>
      </c>
      <c r="B24766" s="33" t="s">
        <v>53</v>
      </c>
      <c r="C24766" s="33">
        <v>194500</v>
      </c>
      <c r="D24766" s="33" t="s">
        <v>8406</v>
      </c>
      <c r="E24766" t="str">
        <f t="shared" si="390"/>
        <v>$125K-$200K</v>
      </c>
    </row>
    <row r="24767" spans="1:5" x14ac:dyDescent="0.3">
      <c r="A24767" s="33" t="s">
        <v>2</v>
      </c>
      <c r="B24767" s="33" t="s">
        <v>53</v>
      </c>
      <c r="C24767" s="33">
        <v>94000</v>
      </c>
      <c r="D24767" s="33" t="s">
        <v>8407</v>
      </c>
      <c r="E24767" t="str">
        <f t="shared" si="390"/>
        <v>$75K-$100K</v>
      </c>
    </row>
    <row r="24768" spans="1:5" x14ac:dyDescent="0.3">
      <c r="A24768" s="33" t="s">
        <v>0</v>
      </c>
      <c r="B24768" s="33" t="s">
        <v>53</v>
      </c>
      <c r="C24768" s="33"/>
      <c r="D24768" s="33" t="s">
        <v>8408</v>
      </c>
      <c r="E24768" t="str">
        <f t="shared" si="390"/>
        <v>No Data</v>
      </c>
    </row>
    <row r="24769" spans="1:5" x14ac:dyDescent="0.3">
      <c r="A24769" s="33" t="s">
        <v>2</v>
      </c>
      <c r="B24769" s="33" t="s">
        <v>53</v>
      </c>
      <c r="C24769" s="33"/>
      <c r="D24769" s="33" t="s">
        <v>1348</v>
      </c>
      <c r="E24769" t="str">
        <f t="shared" si="390"/>
        <v>No Data</v>
      </c>
    </row>
    <row r="24770" spans="1:5" x14ac:dyDescent="0.3">
      <c r="A24770" s="33" t="s">
        <v>0</v>
      </c>
      <c r="B24770" s="33" t="s">
        <v>106</v>
      </c>
      <c r="C24770" s="33">
        <v>109500</v>
      </c>
      <c r="D24770" s="33" t="s">
        <v>1958</v>
      </c>
      <c r="E24770" t="str">
        <f t="shared" si="390"/>
        <v>$100K-$125K</v>
      </c>
    </row>
    <row r="24771" spans="1:5" x14ac:dyDescent="0.3">
      <c r="A24771" s="33" t="s">
        <v>4</v>
      </c>
      <c r="B24771" s="33" t="s">
        <v>53</v>
      </c>
      <c r="C24771" s="33">
        <v>140000</v>
      </c>
      <c r="D24771" s="33" t="s">
        <v>1320</v>
      </c>
      <c r="E24771" t="str">
        <f t="shared" ref="E24771:E24834" si="391">_xlfn.XLOOKUP(C24771,$H$16:$H$21,$G$16:$G$21,,1)</f>
        <v>$125K-$200K</v>
      </c>
    </row>
    <row r="24772" spans="1:5" x14ac:dyDescent="0.3">
      <c r="A24772" s="33" t="s">
        <v>2</v>
      </c>
      <c r="B24772" s="33" t="s">
        <v>53</v>
      </c>
      <c r="C24772" s="33">
        <v>125000</v>
      </c>
      <c r="D24772" s="33" t="s">
        <v>4158</v>
      </c>
      <c r="E24772" t="str">
        <f t="shared" si="391"/>
        <v>$100K-$125K</v>
      </c>
    </row>
    <row r="24773" spans="1:5" x14ac:dyDescent="0.3">
      <c r="A24773" s="33" t="s">
        <v>128</v>
      </c>
      <c r="B24773" s="33" t="s">
        <v>53</v>
      </c>
      <c r="C24773" s="33"/>
      <c r="D24773" s="33" t="s">
        <v>499</v>
      </c>
      <c r="E24773" t="str">
        <f t="shared" si="391"/>
        <v>No Data</v>
      </c>
    </row>
    <row r="24774" spans="1:5" x14ac:dyDescent="0.3">
      <c r="A24774" s="33" t="s">
        <v>0</v>
      </c>
      <c r="B24774" s="33" t="s">
        <v>54</v>
      </c>
      <c r="C24774" s="33">
        <v>196000</v>
      </c>
      <c r="D24774" s="33" t="s">
        <v>7187</v>
      </c>
      <c r="E24774" t="str">
        <f t="shared" si="391"/>
        <v>$125K-$200K</v>
      </c>
    </row>
    <row r="24775" spans="1:5" x14ac:dyDescent="0.3">
      <c r="A24775" s="33" t="s">
        <v>0</v>
      </c>
      <c r="B24775" s="33" t="s">
        <v>53</v>
      </c>
      <c r="C24775" s="33">
        <v>80000</v>
      </c>
      <c r="D24775" s="33" t="s">
        <v>7406</v>
      </c>
      <c r="E24775" t="str">
        <f t="shared" si="391"/>
        <v>$75K-$100K</v>
      </c>
    </row>
    <row r="24776" spans="1:5" x14ac:dyDescent="0.3">
      <c r="A24776" s="33" t="s">
        <v>0</v>
      </c>
      <c r="B24776" s="33" t="s">
        <v>53</v>
      </c>
      <c r="C24776" s="33">
        <v>90000</v>
      </c>
      <c r="D24776" s="33" t="s">
        <v>8409</v>
      </c>
      <c r="E24776" t="str">
        <f t="shared" si="391"/>
        <v>$75K-$100K</v>
      </c>
    </row>
    <row r="24777" spans="1:5" x14ac:dyDescent="0.3">
      <c r="A24777" s="33" t="s">
        <v>4</v>
      </c>
      <c r="B24777" s="33" t="s">
        <v>53</v>
      </c>
      <c r="C24777" s="33">
        <v>90000</v>
      </c>
      <c r="D24777" s="33" t="s">
        <v>8410</v>
      </c>
      <c r="E24777" t="str">
        <f t="shared" si="391"/>
        <v>$75K-$100K</v>
      </c>
    </row>
    <row r="24778" spans="1:5" x14ac:dyDescent="0.3">
      <c r="A24778" s="33" t="s">
        <v>0</v>
      </c>
      <c r="B24778" s="33" t="s">
        <v>53</v>
      </c>
      <c r="C24778" s="33">
        <v>111329.5</v>
      </c>
      <c r="D24778" s="33" t="s">
        <v>8411</v>
      </c>
      <c r="E24778" t="str">
        <f t="shared" si="391"/>
        <v>$100K-$125K</v>
      </c>
    </row>
    <row r="24779" spans="1:5" x14ac:dyDescent="0.3">
      <c r="A24779" s="33" t="s">
        <v>126</v>
      </c>
      <c r="B24779" s="33" t="s">
        <v>53</v>
      </c>
      <c r="C24779" s="33">
        <v>230000</v>
      </c>
      <c r="D24779" s="33" t="s">
        <v>2676</v>
      </c>
      <c r="E24779" t="str">
        <f t="shared" si="391"/>
        <v>&gt;$200K</v>
      </c>
    </row>
    <row r="24780" spans="1:5" x14ac:dyDescent="0.3">
      <c r="A24780" s="33" t="s">
        <v>0</v>
      </c>
      <c r="B24780" s="33" t="s">
        <v>173</v>
      </c>
      <c r="C24780" s="33">
        <v>90670</v>
      </c>
      <c r="D24780" s="33" t="s">
        <v>2780</v>
      </c>
      <c r="E24780" t="str">
        <f t="shared" si="391"/>
        <v>$75K-$100K</v>
      </c>
    </row>
    <row r="24781" spans="1:5" x14ac:dyDescent="0.3">
      <c r="A24781" s="33" t="s">
        <v>2</v>
      </c>
      <c r="B24781" s="33" t="s">
        <v>53</v>
      </c>
      <c r="C24781" s="33"/>
      <c r="D24781" s="33" t="s">
        <v>2274</v>
      </c>
      <c r="E24781" t="str">
        <f t="shared" si="391"/>
        <v>No Data</v>
      </c>
    </row>
    <row r="24782" spans="1:5" x14ac:dyDescent="0.3">
      <c r="A24782" s="33" t="s">
        <v>125</v>
      </c>
      <c r="B24782" s="33" t="s">
        <v>53</v>
      </c>
      <c r="C24782" s="33">
        <v>115000</v>
      </c>
      <c r="D24782" s="33" t="s">
        <v>8412</v>
      </c>
      <c r="E24782" t="str">
        <f t="shared" si="391"/>
        <v>$100K-$125K</v>
      </c>
    </row>
    <row r="24783" spans="1:5" x14ac:dyDescent="0.3">
      <c r="A24783" s="33" t="s">
        <v>128</v>
      </c>
      <c r="B24783" s="33" t="s">
        <v>53</v>
      </c>
      <c r="C24783" s="33">
        <v>149653</v>
      </c>
      <c r="D24783" s="33" t="s">
        <v>7624</v>
      </c>
      <c r="E24783" t="str">
        <f t="shared" si="391"/>
        <v>$125K-$200K</v>
      </c>
    </row>
    <row r="24784" spans="1:5" x14ac:dyDescent="0.3">
      <c r="A24784" s="33" t="s">
        <v>129</v>
      </c>
      <c r="B24784" s="33" t="s">
        <v>53</v>
      </c>
      <c r="C24784" s="33"/>
      <c r="D24784" s="33" t="s">
        <v>457</v>
      </c>
      <c r="E24784" t="str">
        <f t="shared" si="391"/>
        <v>No Data</v>
      </c>
    </row>
    <row r="24785" spans="1:5" x14ac:dyDescent="0.3">
      <c r="A24785" s="33" t="s">
        <v>0</v>
      </c>
      <c r="B24785" s="33" t="s">
        <v>53</v>
      </c>
      <c r="C24785" s="33">
        <v>133000</v>
      </c>
      <c r="D24785" s="33" t="s">
        <v>499</v>
      </c>
      <c r="E24785" t="str">
        <f t="shared" si="391"/>
        <v>$125K-$200K</v>
      </c>
    </row>
    <row r="24786" spans="1:5" x14ac:dyDescent="0.3">
      <c r="A24786" s="33" t="s">
        <v>2</v>
      </c>
      <c r="B24786" s="33" t="s">
        <v>53</v>
      </c>
      <c r="C24786" s="33">
        <v>151950</v>
      </c>
      <c r="D24786" s="33" t="s">
        <v>476</v>
      </c>
      <c r="E24786" t="str">
        <f t="shared" si="391"/>
        <v>$125K-$200K</v>
      </c>
    </row>
    <row r="24787" spans="1:5" x14ac:dyDescent="0.3">
      <c r="A24787" s="33" t="s">
        <v>2</v>
      </c>
      <c r="B24787" s="33" t="s">
        <v>53</v>
      </c>
      <c r="C24787" s="33"/>
      <c r="D24787" s="33" t="s">
        <v>268</v>
      </c>
      <c r="E24787" t="str">
        <f t="shared" si="391"/>
        <v>No Data</v>
      </c>
    </row>
    <row r="24788" spans="1:5" x14ac:dyDescent="0.3">
      <c r="A24788" s="33" t="s">
        <v>128</v>
      </c>
      <c r="B24788" s="33" t="s">
        <v>53</v>
      </c>
      <c r="C24788" s="33">
        <v>150000</v>
      </c>
      <c r="D24788" s="33" t="s">
        <v>1970</v>
      </c>
      <c r="E24788" t="str">
        <f t="shared" si="391"/>
        <v>$125K-$200K</v>
      </c>
    </row>
    <row r="24789" spans="1:5" x14ac:dyDescent="0.3">
      <c r="A24789" s="33" t="s">
        <v>0</v>
      </c>
      <c r="B24789" s="33" t="s">
        <v>87</v>
      </c>
      <c r="C24789" s="33">
        <v>89100</v>
      </c>
      <c r="D24789" s="33" t="s">
        <v>494</v>
      </c>
      <c r="E24789" t="str">
        <f t="shared" si="391"/>
        <v>$75K-$100K</v>
      </c>
    </row>
    <row r="24790" spans="1:5" x14ac:dyDescent="0.3">
      <c r="A24790" s="33" t="s">
        <v>2</v>
      </c>
      <c r="B24790" s="33" t="s">
        <v>53</v>
      </c>
      <c r="C24790" s="33">
        <v>105000</v>
      </c>
      <c r="D24790" s="33" t="s">
        <v>8413</v>
      </c>
      <c r="E24790" t="str">
        <f t="shared" si="391"/>
        <v>$100K-$125K</v>
      </c>
    </row>
    <row r="24791" spans="1:5" x14ac:dyDescent="0.3">
      <c r="A24791" s="33" t="s">
        <v>2</v>
      </c>
      <c r="B24791" s="33" t="s">
        <v>53</v>
      </c>
      <c r="C24791" s="33"/>
      <c r="D24791" s="33" t="s">
        <v>4139</v>
      </c>
      <c r="E24791" t="str">
        <f t="shared" si="391"/>
        <v>No Data</v>
      </c>
    </row>
    <row r="24792" spans="1:5" x14ac:dyDescent="0.3">
      <c r="A24792" s="33" t="s">
        <v>4</v>
      </c>
      <c r="B24792" s="33" t="s">
        <v>54</v>
      </c>
      <c r="C24792" s="33"/>
      <c r="D24792" s="33" t="s">
        <v>1333</v>
      </c>
      <c r="E24792" t="str">
        <f t="shared" si="391"/>
        <v>No Data</v>
      </c>
    </row>
    <row r="24793" spans="1:5" x14ac:dyDescent="0.3">
      <c r="A24793" s="33" t="s">
        <v>4</v>
      </c>
      <c r="B24793" s="33" t="s">
        <v>81</v>
      </c>
      <c r="C24793" s="33">
        <v>147500</v>
      </c>
      <c r="D24793" s="33" t="s">
        <v>576</v>
      </c>
      <c r="E24793" t="str">
        <f t="shared" si="391"/>
        <v>$125K-$200K</v>
      </c>
    </row>
    <row r="24794" spans="1:5" x14ac:dyDescent="0.3">
      <c r="A24794" s="33" t="s">
        <v>4</v>
      </c>
      <c r="B24794" s="33" t="s">
        <v>53</v>
      </c>
      <c r="C24794" s="33"/>
      <c r="D24794" s="33" t="s">
        <v>4085</v>
      </c>
      <c r="E24794" t="str">
        <f t="shared" si="391"/>
        <v>No Data</v>
      </c>
    </row>
    <row r="24795" spans="1:5" x14ac:dyDescent="0.3">
      <c r="A24795" s="33" t="s">
        <v>0</v>
      </c>
      <c r="B24795" s="33" t="s">
        <v>65</v>
      </c>
      <c r="C24795" s="33">
        <v>131560</v>
      </c>
      <c r="D24795" s="33" t="s">
        <v>211</v>
      </c>
      <c r="E24795" t="str">
        <f t="shared" si="391"/>
        <v>$125K-$200K</v>
      </c>
    </row>
    <row r="24796" spans="1:5" x14ac:dyDescent="0.3">
      <c r="A24796" s="33" t="s">
        <v>0</v>
      </c>
      <c r="B24796" s="33" t="s">
        <v>53</v>
      </c>
      <c r="C24796" s="33"/>
      <c r="D24796" s="33" t="s">
        <v>258</v>
      </c>
      <c r="E24796" t="str">
        <f t="shared" si="391"/>
        <v>No Data</v>
      </c>
    </row>
    <row r="24797" spans="1:5" x14ac:dyDescent="0.3">
      <c r="A24797" s="33" t="s">
        <v>0</v>
      </c>
      <c r="B24797" s="33" t="s">
        <v>53</v>
      </c>
      <c r="C24797" s="33"/>
      <c r="D24797" s="33" t="s">
        <v>4217</v>
      </c>
      <c r="E24797" t="str">
        <f t="shared" si="391"/>
        <v>No Data</v>
      </c>
    </row>
    <row r="24798" spans="1:5" x14ac:dyDescent="0.3">
      <c r="A24798" s="33" t="s">
        <v>2</v>
      </c>
      <c r="B24798" s="33" t="s">
        <v>53</v>
      </c>
      <c r="C24798" s="33">
        <v>80000</v>
      </c>
      <c r="D24798" s="33" t="s">
        <v>520</v>
      </c>
      <c r="E24798" t="str">
        <f t="shared" si="391"/>
        <v>$75K-$100K</v>
      </c>
    </row>
    <row r="24799" spans="1:5" x14ac:dyDescent="0.3">
      <c r="A24799" s="33" t="s">
        <v>2</v>
      </c>
      <c r="B24799" s="33" t="s">
        <v>53</v>
      </c>
      <c r="C24799" s="33"/>
      <c r="D24799" s="33" t="s">
        <v>8414</v>
      </c>
      <c r="E24799" t="str">
        <f t="shared" si="391"/>
        <v>No Data</v>
      </c>
    </row>
    <row r="24800" spans="1:5" x14ac:dyDescent="0.3">
      <c r="A24800" s="33" t="s">
        <v>126</v>
      </c>
      <c r="B24800" s="33" t="s">
        <v>63</v>
      </c>
      <c r="C24800" s="33">
        <v>147500</v>
      </c>
      <c r="D24800" s="33" t="s">
        <v>3676</v>
      </c>
      <c r="E24800" t="str">
        <f t="shared" si="391"/>
        <v>$125K-$200K</v>
      </c>
    </row>
    <row r="24801" spans="1:5" x14ac:dyDescent="0.3">
      <c r="A24801" s="33" t="s">
        <v>2</v>
      </c>
      <c r="B24801" s="33" t="s">
        <v>53</v>
      </c>
      <c r="C24801" s="33">
        <v>88750</v>
      </c>
      <c r="D24801" s="33" t="s">
        <v>8415</v>
      </c>
      <c r="E24801" t="str">
        <f t="shared" si="391"/>
        <v>$75K-$100K</v>
      </c>
    </row>
    <row r="24802" spans="1:5" x14ac:dyDescent="0.3">
      <c r="A24802" s="33" t="s">
        <v>2</v>
      </c>
      <c r="B24802" s="33" t="s">
        <v>53</v>
      </c>
      <c r="C24802" s="33">
        <v>157000</v>
      </c>
      <c r="D24802" s="33" t="s">
        <v>1341</v>
      </c>
      <c r="E24802" t="str">
        <f t="shared" si="391"/>
        <v>$125K-$200K</v>
      </c>
    </row>
    <row r="24803" spans="1:5" x14ac:dyDescent="0.3">
      <c r="A24803" s="33" t="s">
        <v>125</v>
      </c>
      <c r="B24803" s="33" t="s">
        <v>53</v>
      </c>
      <c r="C24803" s="33"/>
      <c r="D24803" s="33" t="s">
        <v>1372</v>
      </c>
      <c r="E24803" t="str">
        <f t="shared" si="391"/>
        <v>No Data</v>
      </c>
    </row>
    <row r="24804" spans="1:5" x14ac:dyDescent="0.3">
      <c r="A24804" s="33" t="s">
        <v>2</v>
      </c>
      <c r="B24804" s="33" t="s">
        <v>53</v>
      </c>
      <c r="C24804" s="33">
        <v>89315.203125</v>
      </c>
      <c r="D24804" s="33" t="s">
        <v>8416</v>
      </c>
      <c r="E24804" t="str">
        <f t="shared" si="391"/>
        <v>$75K-$100K</v>
      </c>
    </row>
    <row r="24805" spans="1:5" x14ac:dyDescent="0.3">
      <c r="A24805" s="33" t="s">
        <v>128</v>
      </c>
      <c r="B24805" s="33" t="s">
        <v>53</v>
      </c>
      <c r="C24805" s="33"/>
      <c r="D24805" s="33" t="s">
        <v>8417</v>
      </c>
      <c r="E24805" t="str">
        <f t="shared" si="391"/>
        <v>No Data</v>
      </c>
    </row>
    <row r="24806" spans="1:5" x14ac:dyDescent="0.3">
      <c r="A24806" s="33" t="s">
        <v>4</v>
      </c>
      <c r="B24806" s="33" t="s">
        <v>53</v>
      </c>
      <c r="C24806" s="33">
        <v>92500</v>
      </c>
      <c r="D24806" s="33" t="s">
        <v>8418</v>
      </c>
      <c r="E24806" t="str">
        <f t="shared" si="391"/>
        <v>$75K-$100K</v>
      </c>
    </row>
    <row r="24807" spans="1:5" x14ac:dyDescent="0.3">
      <c r="A24807" s="33" t="s">
        <v>4</v>
      </c>
      <c r="B24807" s="33" t="s">
        <v>81</v>
      </c>
      <c r="C24807" s="33">
        <v>79200</v>
      </c>
      <c r="D24807" s="33" t="s">
        <v>8419</v>
      </c>
      <c r="E24807" t="str">
        <f t="shared" si="391"/>
        <v>$75K-$100K</v>
      </c>
    </row>
    <row r="24808" spans="1:5" x14ac:dyDescent="0.3">
      <c r="A24808" s="33" t="s">
        <v>4</v>
      </c>
      <c r="B24808" s="33" t="s">
        <v>54</v>
      </c>
      <c r="C24808" s="33">
        <v>173500</v>
      </c>
      <c r="D24808" s="33" t="s">
        <v>4398</v>
      </c>
      <c r="E24808" t="str">
        <f t="shared" si="391"/>
        <v>$125K-$200K</v>
      </c>
    </row>
    <row r="24809" spans="1:5" x14ac:dyDescent="0.3">
      <c r="A24809" s="33" t="s">
        <v>0</v>
      </c>
      <c r="B24809" s="33" t="s">
        <v>53</v>
      </c>
      <c r="C24809" s="33">
        <v>75000</v>
      </c>
      <c r="D24809" s="33" t="s">
        <v>7164</v>
      </c>
      <c r="E24809" t="str">
        <f t="shared" si="391"/>
        <v>&lt;$75K</v>
      </c>
    </row>
    <row r="24810" spans="1:5" x14ac:dyDescent="0.3">
      <c r="A24810" s="33" t="s">
        <v>0</v>
      </c>
      <c r="B24810" s="33" t="s">
        <v>54</v>
      </c>
      <c r="C24810" s="33"/>
      <c r="D24810" s="33" t="s">
        <v>258</v>
      </c>
      <c r="E24810" t="str">
        <f t="shared" si="391"/>
        <v>No Data</v>
      </c>
    </row>
    <row r="24811" spans="1:5" x14ac:dyDescent="0.3">
      <c r="A24811" s="33" t="s">
        <v>2</v>
      </c>
      <c r="B24811" s="33" t="s">
        <v>53</v>
      </c>
      <c r="C24811" s="33">
        <v>95000</v>
      </c>
      <c r="D24811" s="33" t="s">
        <v>8420</v>
      </c>
      <c r="E24811" t="str">
        <f t="shared" si="391"/>
        <v>$75K-$100K</v>
      </c>
    </row>
    <row r="24812" spans="1:5" x14ac:dyDescent="0.3">
      <c r="A24812" s="33" t="s">
        <v>125</v>
      </c>
      <c r="B24812" s="33" t="s">
        <v>53</v>
      </c>
      <c r="C24812" s="33"/>
      <c r="D24812" s="33" t="s">
        <v>1680</v>
      </c>
      <c r="E24812" t="str">
        <f t="shared" si="391"/>
        <v>No Data</v>
      </c>
    </row>
    <row r="24813" spans="1:5" x14ac:dyDescent="0.3">
      <c r="A24813" s="33" t="s">
        <v>0</v>
      </c>
      <c r="B24813" s="33" t="s">
        <v>53</v>
      </c>
      <c r="C24813" s="33">
        <v>99500</v>
      </c>
      <c r="D24813" s="33" t="s">
        <v>8421</v>
      </c>
      <c r="E24813" t="str">
        <f t="shared" si="391"/>
        <v>$75K-$100K</v>
      </c>
    </row>
    <row r="24814" spans="1:5" x14ac:dyDescent="0.3">
      <c r="A24814" s="33" t="s">
        <v>4</v>
      </c>
      <c r="B24814" s="33" t="s">
        <v>80</v>
      </c>
      <c r="C24814" s="33">
        <v>147500</v>
      </c>
      <c r="D24814" s="33" t="s">
        <v>8422</v>
      </c>
      <c r="E24814" t="str">
        <f t="shared" si="391"/>
        <v>$125K-$200K</v>
      </c>
    </row>
    <row r="24815" spans="1:5" x14ac:dyDescent="0.3">
      <c r="A24815" s="33" t="s">
        <v>1</v>
      </c>
      <c r="B24815" s="33" t="s">
        <v>110</v>
      </c>
      <c r="C24815" s="33">
        <v>225000</v>
      </c>
      <c r="D24815" s="33" t="s">
        <v>8423</v>
      </c>
      <c r="E24815" t="str">
        <f t="shared" si="391"/>
        <v>&gt;$200K</v>
      </c>
    </row>
    <row r="24816" spans="1:5" x14ac:dyDescent="0.3">
      <c r="A24816" s="33" t="s">
        <v>2</v>
      </c>
      <c r="B24816" s="33" t="s">
        <v>53</v>
      </c>
      <c r="C24816" s="33"/>
      <c r="D24816" s="33" t="s">
        <v>368</v>
      </c>
      <c r="E24816" t="str">
        <f t="shared" si="391"/>
        <v>No Data</v>
      </c>
    </row>
    <row r="24817" spans="1:5" x14ac:dyDescent="0.3">
      <c r="A24817" s="33" t="s">
        <v>0</v>
      </c>
      <c r="B24817" s="33" t="s">
        <v>53</v>
      </c>
      <c r="C24817" s="33"/>
      <c r="D24817" s="33" t="s">
        <v>339</v>
      </c>
      <c r="E24817" t="str">
        <f t="shared" si="391"/>
        <v>No Data</v>
      </c>
    </row>
    <row r="24818" spans="1:5" x14ac:dyDescent="0.3">
      <c r="A24818" s="33" t="s">
        <v>2</v>
      </c>
      <c r="B24818" s="33" t="s">
        <v>53</v>
      </c>
      <c r="C24818" s="33">
        <v>95000</v>
      </c>
      <c r="D24818" s="33" t="s">
        <v>942</v>
      </c>
      <c r="E24818" t="str">
        <f t="shared" si="391"/>
        <v>$75K-$100K</v>
      </c>
    </row>
    <row r="24819" spans="1:5" x14ac:dyDescent="0.3">
      <c r="A24819" s="33" t="s">
        <v>2</v>
      </c>
      <c r="B24819" s="33" t="s">
        <v>53</v>
      </c>
      <c r="C24819" s="33"/>
      <c r="D24819" s="33" t="s">
        <v>1967</v>
      </c>
      <c r="E24819" t="str">
        <f t="shared" si="391"/>
        <v>No Data</v>
      </c>
    </row>
    <row r="24820" spans="1:5" x14ac:dyDescent="0.3">
      <c r="A24820" s="33" t="s">
        <v>0</v>
      </c>
      <c r="B24820" s="33" t="s">
        <v>53</v>
      </c>
      <c r="C24820" s="33"/>
      <c r="D24820" s="33" t="s">
        <v>2915</v>
      </c>
      <c r="E24820" t="str">
        <f t="shared" si="391"/>
        <v>No Data</v>
      </c>
    </row>
    <row r="24821" spans="1:5" x14ac:dyDescent="0.3">
      <c r="A24821" s="33" t="s">
        <v>0</v>
      </c>
      <c r="B24821" s="33" t="s">
        <v>53</v>
      </c>
      <c r="C24821" s="33">
        <v>233000</v>
      </c>
      <c r="D24821" s="33" t="s">
        <v>431</v>
      </c>
      <c r="E24821" t="str">
        <f t="shared" si="391"/>
        <v>&gt;$200K</v>
      </c>
    </row>
    <row r="24822" spans="1:5" x14ac:dyDescent="0.3">
      <c r="A24822" s="33" t="s">
        <v>128</v>
      </c>
      <c r="B24822" s="33" t="s">
        <v>53</v>
      </c>
      <c r="C24822" s="33">
        <v>190000</v>
      </c>
      <c r="D24822" s="33" t="s">
        <v>3414</v>
      </c>
      <c r="E24822" t="str">
        <f t="shared" si="391"/>
        <v>$125K-$200K</v>
      </c>
    </row>
    <row r="24823" spans="1:5" x14ac:dyDescent="0.3">
      <c r="A24823" s="33" t="s">
        <v>2</v>
      </c>
      <c r="B24823" s="33" t="s">
        <v>54</v>
      </c>
      <c r="C24823" s="33">
        <v>90000</v>
      </c>
      <c r="D24823" s="33" t="s">
        <v>890</v>
      </c>
      <c r="E24823" t="str">
        <f t="shared" si="391"/>
        <v>$75K-$100K</v>
      </c>
    </row>
    <row r="24824" spans="1:5" x14ac:dyDescent="0.3">
      <c r="A24824" s="33" t="s">
        <v>0</v>
      </c>
      <c r="B24824" s="33" t="s">
        <v>53</v>
      </c>
      <c r="C24824" s="33">
        <v>65000</v>
      </c>
      <c r="D24824" s="33" t="s">
        <v>905</v>
      </c>
      <c r="E24824" t="str">
        <f t="shared" si="391"/>
        <v>&lt;$75K</v>
      </c>
    </row>
    <row r="24825" spans="1:5" x14ac:dyDescent="0.3">
      <c r="A24825" s="33" t="s">
        <v>1</v>
      </c>
      <c r="B24825" s="33" t="s">
        <v>113</v>
      </c>
      <c r="C24825" s="33">
        <v>128682</v>
      </c>
      <c r="D24825" s="33" t="s">
        <v>8424</v>
      </c>
      <c r="E24825" t="str">
        <f t="shared" si="391"/>
        <v>$125K-$200K</v>
      </c>
    </row>
    <row r="24826" spans="1:5" x14ac:dyDescent="0.3">
      <c r="A24826" s="33" t="s">
        <v>126</v>
      </c>
      <c r="B24826" s="33" t="s">
        <v>53</v>
      </c>
      <c r="C24826" s="33">
        <v>135000</v>
      </c>
      <c r="D24826" s="33" t="s">
        <v>232</v>
      </c>
      <c r="E24826" t="str">
        <f t="shared" si="391"/>
        <v>$125K-$200K</v>
      </c>
    </row>
    <row r="24827" spans="1:5" x14ac:dyDescent="0.3">
      <c r="A24827" s="33" t="s">
        <v>2</v>
      </c>
      <c r="B24827" s="33" t="s">
        <v>53</v>
      </c>
      <c r="C24827" s="33">
        <v>157500</v>
      </c>
      <c r="D24827" s="33" t="s">
        <v>232</v>
      </c>
      <c r="E24827" t="str">
        <f t="shared" si="391"/>
        <v>$125K-$200K</v>
      </c>
    </row>
    <row r="24828" spans="1:5" x14ac:dyDescent="0.3">
      <c r="A24828" s="33" t="s">
        <v>0</v>
      </c>
      <c r="B24828" s="33" t="s">
        <v>53</v>
      </c>
      <c r="C24828" s="33"/>
      <c r="D24828" s="33" t="s">
        <v>3244</v>
      </c>
      <c r="E24828" t="str">
        <f t="shared" si="391"/>
        <v>No Data</v>
      </c>
    </row>
    <row r="24829" spans="1:5" x14ac:dyDescent="0.3">
      <c r="A24829" s="33" t="s">
        <v>4</v>
      </c>
      <c r="B24829" s="33" t="s">
        <v>54</v>
      </c>
      <c r="C24829" s="33">
        <v>90000</v>
      </c>
      <c r="D24829" s="33" t="s">
        <v>8425</v>
      </c>
      <c r="E24829" t="str">
        <f t="shared" si="391"/>
        <v>$75K-$100K</v>
      </c>
    </row>
    <row r="24830" spans="1:5" x14ac:dyDescent="0.3">
      <c r="A24830" s="33" t="s">
        <v>2</v>
      </c>
      <c r="B24830" s="33" t="s">
        <v>53</v>
      </c>
      <c r="C24830" s="33"/>
      <c r="D24830" s="33" t="s">
        <v>8426</v>
      </c>
      <c r="E24830" t="str">
        <f t="shared" si="391"/>
        <v>No Data</v>
      </c>
    </row>
    <row r="24831" spans="1:5" x14ac:dyDescent="0.3">
      <c r="A24831" s="33" t="s">
        <v>2</v>
      </c>
      <c r="B24831" s="33" t="s">
        <v>53</v>
      </c>
      <c r="C24831" s="33"/>
      <c r="D24831" s="33" t="s">
        <v>476</v>
      </c>
      <c r="E24831" t="str">
        <f t="shared" si="391"/>
        <v>No Data</v>
      </c>
    </row>
    <row r="24832" spans="1:5" x14ac:dyDescent="0.3">
      <c r="A24832" s="33" t="s">
        <v>0</v>
      </c>
      <c r="B24832" s="33" t="s">
        <v>53</v>
      </c>
      <c r="C24832" s="33">
        <v>175000</v>
      </c>
      <c r="D24832" s="33" t="s">
        <v>8427</v>
      </c>
      <c r="E24832" t="str">
        <f t="shared" si="391"/>
        <v>$125K-$200K</v>
      </c>
    </row>
    <row r="24833" spans="1:5" x14ac:dyDescent="0.3">
      <c r="A24833" s="33" t="s">
        <v>4</v>
      </c>
      <c r="B24833" s="33" t="s">
        <v>113</v>
      </c>
      <c r="C24833" s="33">
        <v>147500</v>
      </c>
      <c r="D24833" s="33" t="s">
        <v>845</v>
      </c>
      <c r="E24833" t="str">
        <f t="shared" si="391"/>
        <v>$125K-$200K</v>
      </c>
    </row>
    <row r="24834" spans="1:5" x14ac:dyDescent="0.3">
      <c r="A24834" s="33" t="s">
        <v>4</v>
      </c>
      <c r="B24834" s="33" t="s">
        <v>81</v>
      </c>
      <c r="C24834" s="33">
        <v>147500</v>
      </c>
      <c r="D24834" s="33" t="s">
        <v>414</v>
      </c>
      <c r="E24834" t="str">
        <f t="shared" si="391"/>
        <v>$125K-$200K</v>
      </c>
    </row>
    <row r="24835" spans="1:5" x14ac:dyDescent="0.3">
      <c r="A24835" s="33" t="s">
        <v>0</v>
      </c>
      <c r="B24835" s="33" t="s">
        <v>53</v>
      </c>
      <c r="C24835" s="33">
        <v>90000</v>
      </c>
      <c r="D24835" s="33" t="s">
        <v>8428</v>
      </c>
      <c r="E24835" t="str">
        <f t="shared" ref="E24835:E24898" si="392">_xlfn.XLOOKUP(C24835,$H$16:$H$21,$G$16:$G$21,,1)</f>
        <v>$75K-$100K</v>
      </c>
    </row>
    <row r="24836" spans="1:5" x14ac:dyDescent="0.3">
      <c r="A24836" s="33" t="s">
        <v>0</v>
      </c>
      <c r="B24836" s="33" t="s">
        <v>53</v>
      </c>
      <c r="C24836" s="33">
        <v>112500</v>
      </c>
      <c r="D24836" s="33" t="s">
        <v>3089</v>
      </c>
      <c r="E24836" t="str">
        <f t="shared" si="392"/>
        <v>$100K-$125K</v>
      </c>
    </row>
    <row r="24837" spans="1:5" x14ac:dyDescent="0.3">
      <c r="A24837" s="33" t="s">
        <v>2</v>
      </c>
      <c r="B24837" s="33" t="s">
        <v>53</v>
      </c>
      <c r="C24837" s="33"/>
      <c r="D24837" s="33" t="s">
        <v>1604</v>
      </c>
      <c r="E24837" t="str">
        <f t="shared" si="392"/>
        <v>No Data</v>
      </c>
    </row>
    <row r="24838" spans="1:5" x14ac:dyDescent="0.3">
      <c r="A24838" s="33" t="s">
        <v>52</v>
      </c>
      <c r="B24838" s="33" t="s">
        <v>54</v>
      </c>
      <c r="C24838" s="33">
        <v>65000</v>
      </c>
      <c r="D24838" s="33" t="s">
        <v>265</v>
      </c>
      <c r="E24838" t="str">
        <f t="shared" si="392"/>
        <v>&lt;$75K</v>
      </c>
    </row>
    <row r="24839" spans="1:5" x14ac:dyDescent="0.3">
      <c r="A24839" s="33" t="s">
        <v>2</v>
      </c>
      <c r="B24839" s="33" t="s">
        <v>53</v>
      </c>
      <c r="C24839" s="33"/>
      <c r="D24839" s="33" t="s">
        <v>3537</v>
      </c>
      <c r="E24839" t="str">
        <f t="shared" si="392"/>
        <v>No Data</v>
      </c>
    </row>
    <row r="24840" spans="1:5" x14ac:dyDescent="0.3">
      <c r="A24840" s="33" t="s">
        <v>2</v>
      </c>
      <c r="B24840" s="33" t="s">
        <v>53</v>
      </c>
      <c r="C24840" s="33"/>
      <c r="D24840" s="33" t="s">
        <v>2065</v>
      </c>
      <c r="E24840" t="str">
        <f t="shared" si="392"/>
        <v>No Data</v>
      </c>
    </row>
    <row r="24841" spans="1:5" x14ac:dyDescent="0.3">
      <c r="A24841" s="33" t="s">
        <v>0</v>
      </c>
      <c r="B24841" s="33" t="s">
        <v>54</v>
      </c>
      <c r="C24841" s="33">
        <v>125000</v>
      </c>
      <c r="D24841" s="33" t="s">
        <v>265</v>
      </c>
      <c r="E24841" t="str">
        <f t="shared" si="392"/>
        <v>$100K-$125K</v>
      </c>
    </row>
    <row r="24842" spans="1:5" x14ac:dyDescent="0.3">
      <c r="A24842" s="33" t="s">
        <v>2</v>
      </c>
      <c r="B24842" s="33" t="s">
        <v>53</v>
      </c>
      <c r="C24842" s="33">
        <v>70000</v>
      </c>
      <c r="D24842" s="33" t="s">
        <v>8429</v>
      </c>
      <c r="E24842" t="str">
        <f t="shared" si="392"/>
        <v>&lt;$75K</v>
      </c>
    </row>
    <row r="24843" spans="1:5" x14ac:dyDescent="0.3">
      <c r="A24843" s="33" t="s">
        <v>128</v>
      </c>
      <c r="B24843" s="33" t="s">
        <v>54</v>
      </c>
      <c r="C24843" s="33"/>
      <c r="D24843" s="33" t="s">
        <v>258</v>
      </c>
      <c r="E24843" t="str">
        <f t="shared" si="392"/>
        <v>No Data</v>
      </c>
    </row>
    <row r="24844" spans="1:5" x14ac:dyDescent="0.3">
      <c r="A24844" s="33" t="s">
        <v>2</v>
      </c>
      <c r="B24844" s="33" t="s">
        <v>53</v>
      </c>
      <c r="C24844" s="33"/>
      <c r="D24844" s="33" t="s">
        <v>392</v>
      </c>
      <c r="E24844" t="str">
        <f t="shared" si="392"/>
        <v>No Data</v>
      </c>
    </row>
    <row r="24845" spans="1:5" x14ac:dyDescent="0.3">
      <c r="A24845" s="33" t="s">
        <v>2</v>
      </c>
      <c r="B24845" s="33" t="s">
        <v>53</v>
      </c>
      <c r="C24845" s="33">
        <v>69002</v>
      </c>
      <c r="D24845" s="33" t="s">
        <v>8430</v>
      </c>
      <c r="E24845" t="str">
        <f t="shared" si="392"/>
        <v>&lt;$75K</v>
      </c>
    </row>
    <row r="24846" spans="1:5" x14ac:dyDescent="0.3">
      <c r="A24846" s="33" t="s">
        <v>128</v>
      </c>
      <c r="B24846" s="33" t="s">
        <v>53</v>
      </c>
      <c r="C24846" s="33">
        <v>115000</v>
      </c>
      <c r="D24846" s="33" t="s">
        <v>2426</v>
      </c>
      <c r="E24846" t="str">
        <f t="shared" si="392"/>
        <v>$100K-$125K</v>
      </c>
    </row>
    <row r="24847" spans="1:5" x14ac:dyDescent="0.3">
      <c r="A24847" s="33" t="s">
        <v>4</v>
      </c>
      <c r="B24847" s="33" t="s">
        <v>53</v>
      </c>
      <c r="C24847" s="33">
        <v>105000</v>
      </c>
      <c r="D24847" s="33" t="s">
        <v>364</v>
      </c>
      <c r="E24847" t="str">
        <f t="shared" si="392"/>
        <v>$100K-$125K</v>
      </c>
    </row>
    <row r="24848" spans="1:5" x14ac:dyDescent="0.3">
      <c r="A24848" s="33" t="s">
        <v>0</v>
      </c>
      <c r="B24848" s="33" t="s">
        <v>53</v>
      </c>
      <c r="C24848" s="33">
        <v>112015</v>
      </c>
      <c r="D24848" s="33" t="s">
        <v>5055</v>
      </c>
      <c r="E24848" t="str">
        <f t="shared" si="392"/>
        <v>$100K-$125K</v>
      </c>
    </row>
    <row r="24849" spans="1:5" x14ac:dyDescent="0.3">
      <c r="A24849" s="33" t="s">
        <v>2</v>
      </c>
      <c r="B24849" s="33" t="s">
        <v>88</v>
      </c>
      <c r="C24849" s="33">
        <v>111175</v>
      </c>
      <c r="D24849" s="33" t="s">
        <v>211</v>
      </c>
      <c r="E24849" t="str">
        <f t="shared" si="392"/>
        <v>$100K-$125K</v>
      </c>
    </row>
    <row r="24850" spans="1:5" x14ac:dyDescent="0.3">
      <c r="A24850" s="33" t="s">
        <v>0</v>
      </c>
      <c r="B24850" s="33" t="s">
        <v>54</v>
      </c>
      <c r="C24850" s="33">
        <v>157500</v>
      </c>
      <c r="D24850" s="33" t="s">
        <v>482</v>
      </c>
      <c r="E24850" t="str">
        <f t="shared" si="392"/>
        <v>$125K-$200K</v>
      </c>
    </row>
    <row r="24851" spans="1:5" x14ac:dyDescent="0.3">
      <c r="A24851" s="33" t="s">
        <v>4</v>
      </c>
      <c r="B24851" s="33" t="s">
        <v>53</v>
      </c>
      <c r="C24851" s="33"/>
      <c r="D24851" s="33" t="s">
        <v>6825</v>
      </c>
      <c r="E24851" t="str">
        <f t="shared" si="392"/>
        <v>No Data</v>
      </c>
    </row>
    <row r="24852" spans="1:5" x14ac:dyDescent="0.3">
      <c r="A24852" s="33" t="s">
        <v>0</v>
      </c>
      <c r="B24852" s="33" t="s">
        <v>53</v>
      </c>
      <c r="C24852" s="33">
        <v>217500</v>
      </c>
      <c r="D24852" s="33" t="s">
        <v>2745</v>
      </c>
      <c r="E24852" t="str">
        <f t="shared" si="392"/>
        <v>&gt;$200K</v>
      </c>
    </row>
    <row r="24853" spans="1:5" x14ac:dyDescent="0.3">
      <c r="A24853" s="33" t="s">
        <v>128</v>
      </c>
      <c r="B24853" s="33" t="s">
        <v>53</v>
      </c>
      <c r="C24853" s="33">
        <v>210000</v>
      </c>
      <c r="D24853" s="33" t="s">
        <v>6530</v>
      </c>
      <c r="E24853" t="str">
        <f t="shared" si="392"/>
        <v>&gt;$200K</v>
      </c>
    </row>
    <row r="24854" spans="1:5" x14ac:dyDescent="0.3">
      <c r="A24854" s="33" t="s">
        <v>2</v>
      </c>
      <c r="B24854" s="33" t="s">
        <v>53</v>
      </c>
      <c r="C24854" s="33"/>
      <c r="D24854" s="33" t="s">
        <v>553</v>
      </c>
      <c r="E24854" t="str">
        <f t="shared" si="392"/>
        <v>No Data</v>
      </c>
    </row>
    <row r="24855" spans="1:5" x14ac:dyDescent="0.3">
      <c r="A24855" s="33" t="s">
        <v>4</v>
      </c>
      <c r="B24855" s="33" t="s">
        <v>54</v>
      </c>
      <c r="C24855" s="33">
        <v>91000</v>
      </c>
      <c r="D24855" s="33" t="s">
        <v>8431</v>
      </c>
      <c r="E24855" t="str">
        <f t="shared" si="392"/>
        <v>$75K-$100K</v>
      </c>
    </row>
    <row r="24856" spans="1:5" x14ac:dyDescent="0.3">
      <c r="A24856" s="33" t="s">
        <v>126</v>
      </c>
      <c r="B24856" s="33" t="s">
        <v>53</v>
      </c>
      <c r="C24856" s="33">
        <v>147500</v>
      </c>
      <c r="D24856" s="33" t="s">
        <v>8432</v>
      </c>
      <c r="E24856" t="str">
        <f t="shared" si="392"/>
        <v>$125K-$200K</v>
      </c>
    </row>
    <row r="24857" spans="1:5" x14ac:dyDescent="0.3">
      <c r="A24857" s="33" t="s">
        <v>125</v>
      </c>
      <c r="B24857" s="33" t="s">
        <v>53</v>
      </c>
      <c r="C24857" s="33">
        <v>90000</v>
      </c>
      <c r="D24857" s="33" t="s">
        <v>1382</v>
      </c>
      <c r="E24857" t="str">
        <f t="shared" si="392"/>
        <v>$75K-$100K</v>
      </c>
    </row>
    <row r="24858" spans="1:5" x14ac:dyDescent="0.3">
      <c r="A24858" s="33" t="s">
        <v>1</v>
      </c>
      <c r="B24858" s="33" t="s">
        <v>64</v>
      </c>
      <c r="C24858" s="33">
        <v>101029</v>
      </c>
      <c r="D24858" s="33" t="s">
        <v>3353</v>
      </c>
      <c r="E24858" t="str">
        <f t="shared" si="392"/>
        <v>$100K-$125K</v>
      </c>
    </row>
    <row r="24859" spans="1:5" x14ac:dyDescent="0.3">
      <c r="A24859" s="33" t="s">
        <v>2</v>
      </c>
      <c r="B24859" s="33" t="s">
        <v>53</v>
      </c>
      <c r="C24859" s="33">
        <v>82000</v>
      </c>
      <c r="D24859" s="33" t="s">
        <v>520</v>
      </c>
      <c r="E24859" t="str">
        <f t="shared" si="392"/>
        <v>$75K-$100K</v>
      </c>
    </row>
    <row r="24860" spans="1:5" x14ac:dyDescent="0.3">
      <c r="A24860" s="33" t="s">
        <v>129</v>
      </c>
      <c r="B24860" s="33" t="s">
        <v>98</v>
      </c>
      <c r="C24860" s="33">
        <v>72900</v>
      </c>
      <c r="D24860" s="33" t="s">
        <v>8433</v>
      </c>
      <c r="E24860" t="str">
        <f t="shared" si="392"/>
        <v>&lt;$75K</v>
      </c>
    </row>
    <row r="24861" spans="1:5" x14ac:dyDescent="0.3">
      <c r="A24861" s="33" t="s">
        <v>2</v>
      </c>
      <c r="B24861" s="33" t="s">
        <v>53</v>
      </c>
      <c r="C24861" s="33">
        <v>115000</v>
      </c>
      <c r="D24861" s="33" t="s">
        <v>670</v>
      </c>
      <c r="E24861" t="str">
        <f t="shared" si="392"/>
        <v>$100K-$125K</v>
      </c>
    </row>
    <row r="24862" spans="1:5" x14ac:dyDescent="0.3">
      <c r="A24862" s="33" t="s">
        <v>129</v>
      </c>
      <c r="B24862" s="33" t="s">
        <v>115</v>
      </c>
      <c r="C24862" s="33">
        <v>54000</v>
      </c>
      <c r="D24862" s="33" t="s">
        <v>8434</v>
      </c>
      <c r="E24862" t="str">
        <f t="shared" si="392"/>
        <v>&lt;$75K</v>
      </c>
    </row>
    <row r="24863" spans="1:5" x14ac:dyDescent="0.3">
      <c r="A24863" s="33" t="s">
        <v>4</v>
      </c>
      <c r="B24863" s="33" t="s">
        <v>53</v>
      </c>
      <c r="C24863" s="33">
        <v>125000</v>
      </c>
      <c r="D24863" s="33" t="s">
        <v>8435</v>
      </c>
      <c r="E24863" t="str">
        <f t="shared" si="392"/>
        <v>$100K-$125K</v>
      </c>
    </row>
    <row r="24864" spans="1:5" x14ac:dyDescent="0.3">
      <c r="A24864" s="33" t="s">
        <v>128</v>
      </c>
      <c r="B24864" s="33" t="s">
        <v>81</v>
      </c>
      <c r="C24864" s="33">
        <v>90000</v>
      </c>
      <c r="D24864" s="33" t="s">
        <v>807</v>
      </c>
      <c r="E24864" t="str">
        <f t="shared" si="392"/>
        <v>$75K-$100K</v>
      </c>
    </row>
    <row r="24865" spans="1:5" x14ac:dyDescent="0.3">
      <c r="A24865" s="33" t="s">
        <v>0</v>
      </c>
      <c r="B24865" s="33" t="s">
        <v>53</v>
      </c>
      <c r="C24865" s="33"/>
      <c r="D24865" s="33" t="s">
        <v>8436</v>
      </c>
      <c r="E24865" t="str">
        <f t="shared" si="392"/>
        <v>No Data</v>
      </c>
    </row>
    <row r="24866" spans="1:5" x14ac:dyDescent="0.3">
      <c r="A24866" s="33" t="s">
        <v>2</v>
      </c>
      <c r="B24866" s="33" t="s">
        <v>53</v>
      </c>
      <c r="C24866" s="33"/>
      <c r="D24866" s="33" t="s">
        <v>965</v>
      </c>
      <c r="E24866" t="str">
        <f t="shared" si="392"/>
        <v>No Data</v>
      </c>
    </row>
    <row r="24867" spans="1:5" x14ac:dyDescent="0.3">
      <c r="A24867" s="33" t="s">
        <v>2</v>
      </c>
      <c r="B24867" s="33" t="s">
        <v>53</v>
      </c>
      <c r="C24867" s="33">
        <v>99915</v>
      </c>
      <c r="D24867" s="33" t="s">
        <v>476</v>
      </c>
      <c r="E24867" t="str">
        <f t="shared" si="392"/>
        <v>$75K-$100K</v>
      </c>
    </row>
    <row r="24868" spans="1:5" x14ac:dyDescent="0.3">
      <c r="A24868" s="33" t="s">
        <v>128</v>
      </c>
      <c r="B24868" s="33" t="s">
        <v>53</v>
      </c>
      <c r="C24868" s="33"/>
      <c r="D24868" s="33" t="s">
        <v>879</v>
      </c>
      <c r="E24868" t="str">
        <f t="shared" si="392"/>
        <v>No Data</v>
      </c>
    </row>
    <row r="24869" spans="1:5" x14ac:dyDescent="0.3">
      <c r="A24869" s="33" t="s">
        <v>0</v>
      </c>
      <c r="B24869" s="33" t="s">
        <v>54</v>
      </c>
      <c r="C24869" s="33">
        <v>100400</v>
      </c>
      <c r="D24869" s="33" t="s">
        <v>591</v>
      </c>
      <c r="E24869" t="str">
        <f t="shared" si="392"/>
        <v>$100K-$125K</v>
      </c>
    </row>
    <row r="24870" spans="1:5" x14ac:dyDescent="0.3">
      <c r="A24870" s="33" t="s">
        <v>52</v>
      </c>
      <c r="B24870" s="33" t="s">
        <v>53</v>
      </c>
      <c r="C24870" s="33">
        <v>50000</v>
      </c>
      <c r="D24870" s="33" t="s">
        <v>4593</v>
      </c>
      <c r="E24870" t="str">
        <f t="shared" si="392"/>
        <v>&lt;$75K</v>
      </c>
    </row>
    <row r="24871" spans="1:5" x14ac:dyDescent="0.3">
      <c r="A24871" s="33" t="s">
        <v>4</v>
      </c>
      <c r="B24871" s="33" t="s">
        <v>53</v>
      </c>
      <c r="C24871" s="33">
        <v>115000</v>
      </c>
      <c r="D24871" s="33" t="s">
        <v>364</v>
      </c>
      <c r="E24871" t="str">
        <f t="shared" si="392"/>
        <v>$100K-$125K</v>
      </c>
    </row>
    <row r="24872" spans="1:5" x14ac:dyDescent="0.3">
      <c r="A24872" s="33" t="s">
        <v>1</v>
      </c>
      <c r="B24872" s="33" t="s">
        <v>92</v>
      </c>
      <c r="C24872" s="33">
        <v>141000</v>
      </c>
      <c r="D24872" s="33" t="s">
        <v>8437</v>
      </c>
      <c r="E24872" t="str">
        <f t="shared" si="392"/>
        <v>$125K-$200K</v>
      </c>
    </row>
    <row r="24873" spans="1:5" x14ac:dyDescent="0.3">
      <c r="A24873" s="33" t="s">
        <v>4</v>
      </c>
      <c r="B24873" s="33" t="s">
        <v>53</v>
      </c>
      <c r="C24873" s="33"/>
      <c r="D24873" s="33" t="s">
        <v>1255</v>
      </c>
      <c r="E24873" t="str">
        <f t="shared" si="392"/>
        <v>No Data</v>
      </c>
    </row>
    <row r="24874" spans="1:5" x14ac:dyDescent="0.3">
      <c r="A24874" s="33" t="s">
        <v>2</v>
      </c>
      <c r="B24874" s="33" t="s">
        <v>70</v>
      </c>
      <c r="C24874" s="33">
        <v>57500</v>
      </c>
      <c r="D24874" s="33" t="s">
        <v>8438</v>
      </c>
      <c r="E24874" t="str">
        <f t="shared" si="392"/>
        <v>&lt;$75K</v>
      </c>
    </row>
    <row r="24875" spans="1:5" x14ac:dyDescent="0.3">
      <c r="A24875" s="33" t="s">
        <v>2</v>
      </c>
      <c r="B24875" s="33" t="s">
        <v>53</v>
      </c>
      <c r="C24875" s="33"/>
      <c r="D24875" s="33" t="s">
        <v>8439</v>
      </c>
      <c r="E24875" t="str">
        <f t="shared" si="392"/>
        <v>No Data</v>
      </c>
    </row>
    <row r="24876" spans="1:5" x14ac:dyDescent="0.3">
      <c r="A24876" s="33" t="s">
        <v>2</v>
      </c>
      <c r="B24876" s="33" t="s">
        <v>53</v>
      </c>
      <c r="C24876" s="33"/>
      <c r="D24876" s="33" t="s">
        <v>8440</v>
      </c>
      <c r="E24876" t="str">
        <f t="shared" si="392"/>
        <v>No Data</v>
      </c>
    </row>
    <row r="24877" spans="1:5" x14ac:dyDescent="0.3">
      <c r="A24877" s="33" t="s">
        <v>52</v>
      </c>
      <c r="B24877" s="33" t="s">
        <v>53</v>
      </c>
      <c r="C24877" s="33">
        <v>140000</v>
      </c>
      <c r="D24877" s="33" t="s">
        <v>268</v>
      </c>
      <c r="E24877" t="str">
        <f t="shared" si="392"/>
        <v>$125K-$200K</v>
      </c>
    </row>
    <row r="24878" spans="1:5" x14ac:dyDescent="0.3">
      <c r="A24878" s="33" t="s">
        <v>52</v>
      </c>
      <c r="B24878" s="33" t="s">
        <v>53</v>
      </c>
      <c r="C24878" s="33">
        <v>160000</v>
      </c>
      <c r="D24878" s="33" t="s">
        <v>1388</v>
      </c>
      <c r="E24878" t="str">
        <f t="shared" si="392"/>
        <v>$125K-$200K</v>
      </c>
    </row>
    <row r="24879" spans="1:5" x14ac:dyDescent="0.3">
      <c r="A24879" s="33" t="s">
        <v>2</v>
      </c>
      <c r="B24879" s="33" t="s">
        <v>53</v>
      </c>
      <c r="C24879" s="33">
        <v>120000</v>
      </c>
      <c r="D24879" s="33" t="s">
        <v>4781</v>
      </c>
      <c r="E24879" t="str">
        <f t="shared" si="392"/>
        <v>$100K-$125K</v>
      </c>
    </row>
    <row r="24880" spans="1:5" x14ac:dyDescent="0.3">
      <c r="A24880" s="33" t="s">
        <v>2</v>
      </c>
      <c r="B24880" s="33" t="s">
        <v>53</v>
      </c>
      <c r="C24880" s="33"/>
      <c r="D24880" s="33" t="s">
        <v>8441</v>
      </c>
      <c r="E24880" t="str">
        <f t="shared" si="392"/>
        <v>No Data</v>
      </c>
    </row>
    <row r="24881" spans="1:5" x14ac:dyDescent="0.3">
      <c r="A24881" s="33" t="s">
        <v>0</v>
      </c>
      <c r="B24881" s="33" t="s">
        <v>53</v>
      </c>
      <c r="C24881" s="33">
        <v>93100</v>
      </c>
      <c r="D24881" s="33" t="s">
        <v>6377</v>
      </c>
      <c r="E24881" t="str">
        <f t="shared" si="392"/>
        <v>$75K-$100K</v>
      </c>
    </row>
    <row r="24882" spans="1:5" x14ac:dyDescent="0.3">
      <c r="A24882" s="33" t="s">
        <v>2</v>
      </c>
      <c r="B24882" s="33" t="s">
        <v>53</v>
      </c>
      <c r="C24882" s="33"/>
      <c r="D24882" s="33" t="s">
        <v>8442</v>
      </c>
      <c r="E24882" t="str">
        <f t="shared" si="392"/>
        <v>No Data</v>
      </c>
    </row>
    <row r="24883" spans="1:5" x14ac:dyDescent="0.3">
      <c r="A24883" s="33" t="s">
        <v>126</v>
      </c>
      <c r="B24883" s="33" t="s">
        <v>53</v>
      </c>
      <c r="C24883" s="33">
        <v>90000</v>
      </c>
      <c r="D24883" s="33" t="s">
        <v>1303</v>
      </c>
      <c r="E24883" t="str">
        <f t="shared" si="392"/>
        <v>$75K-$100K</v>
      </c>
    </row>
    <row r="24884" spans="1:5" x14ac:dyDescent="0.3">
      <c r="A24884" s="33" t="s">
        <v>2</v>
      </c>
      <c r="B24884" s="33" t="s">
        <v>53</v>
      </c>
      <c r="C24884" s="33">
        <v>105000</v>
      </c>
      <c r="D24884" s="33" t="s">
        <v>1076</v>
      </c>
      <c r="E24884" t="str">
        <f t="shared" si="392"/>
        <v>$100K-$125K</v>
      </c>
    </row>
    <row r="24885" spans="1:5" x14ac:dyDescent="0.3">
      <c r="A24885" s="33" t="s">
        <v>4</v>
      </c>
      <c r="B24885" s="33" t="s">
        <v>53</v>
      </c>
      <c r="C24885" s="33"/>
      <c r="D24885" s="33" t="s">
        <v>1485</v>
      </c>
      <c r="E24885" t="str">
        <f t="shared" si="392"/>
        <v>No Data</v>
      </c>
    </row>
    <row r="24886" spans="1:5" x14ac:dyDescent="0.3">
      <c r="A24886" s="33" t="s">
        <v>2</v>
      </c>
      <c r="B24886" s="33" t="s">
        <v>53</v>
      </c>
      <c r="C24886" s="33">
        <v>125000</v>
      </c>
      <c r="D24886" s="33" t="s">
        <v>855</v>
      </c>
      <c r="E24886" t="str">
        <f t="shared" si="392"/>
        <v>$100K-$125K</v>
      </c>
    </row>
    <row r="24887" spans="1:5" x14ac:dyDescent="0.3">
      <c r="A24887" s="33" t="s">
        <v>0</v>
      </c>
      <c r="B24887" s="33" t="s">
        <v>53</v>
      </c>
      <c r="C24887" s="33">
        <v>217500</v>
      </c>
      <c r="D24887" s="33" t="s">
        <v>4105</v>
      </c>
      <c r="E24887" t="str">
        <f t="shared" si="392"/>
        <v>&gt;$200K</v>
      </c>
    </row>
    <row r="24888" spans="1:5" x14ac:dyDescent="0.3">
      <c r="A24888" s="33" t="s">
        <v>2</v>
      </c>
      <c r="B24888" s="33" t="s">
        <v>53</v>
      </c>
      <c r="C24888" s="33">
        <v>98500</v>
      </c>
      <c r="D24888" s="33" t="s">
        <v>6941</v>
      </c>
      <c r="E24888" t="str">
        <f t="shared" si="392"/>
        <v>$75K-$100K</v>
      </c>
    </row>
    <row r="24889" spans="1:5" x14ac:dyDescent="0.3">
      <c r="A24889" s="33" t="s">
        <v>2</v>
      </c>
      <c r="B24889" s="33" t="s">
        <v>54</v>
      </c>
      <c r="C24889" s="33"/>
      <c r="D24889" s="33" t="s">
        <v>478</v>
      </c>
      <c r="E24889" t="str">
        <f t="shared" si="392"/>
        <v>No Data</v>
      </c>
    </row>
    <row r="24890" spans="1:5" x14ac:dyDescent="0.3">
      <c r="A24890" s="33" t="s">
        <v>0</v>
      </c>
      <c r="B24890" s="33" t="s">
        <v>53</v>
      </c>
      <c r="C24890" s="33">
        <v>167375</v>
      </c>
      <c r="D24890" s="33" t="s">
        <v>1554</v>
      </c>
      <c r="E24890" t="str">
        <f t="shared" si="392"/>
        <v>$125K-$200K</v>
      </c>
    </row>
    <row r="24891" spans="1:5" x14ac:dyDescent="0.3">
      <c r="A24891" s="33" t="s">
        <v>2</v>
      </c>
      <c r="B24891" s="33" t="s">
        <v>53</v>
      </c>
      <c r="C24891" s="33">
        <v>115000</v>
      </c>
      <c r="D24891" s="33" t="s">
        <v>326</v>
      </c>
      <c r="E24891" t="str">
        <f t="shared" si="392"/>
        <v>$100K-$125K</v>
      </c>
    </row>
    <row r="24892" spans="1:5" x14ac:dyDescent="0.3">
      <c r="A24892" s="33" t="s">
        <v>4</v>
      </c>
      <c r="B24892" s="33" t="s">
        <v>53</v>
      </c>
      <c r="C24892" s="33">
        <v>137500</v>
      </c>
      <c r="D24892" s="33" t="s">
        <v>268</v>
      </c>
      <c r="E24892" t="str">
        <f t="shared" si="392"/>
        <v>$125K-$200K</v>
      </c>
    </row>
    <row r="24893" spans="1:5" x14ac:dyDescent="0.3">
      <c r="A24893" s="33" t="s">
        <v>0</v>
      </c>
      <c r="B24893" s="33" t="s">
        <v>53</v>
      </c>
      <c r="C24893" s="33"/>
      <c r="D24893" s="33" t="s">
        <v>1708</v>
      </c>
      <c r="E24893" t="str">
        <f t="shared" si="392"/>
        <v>No Data</v>
      </c>
    </row>
    <row r="24894" spans="1:5" x14ac:dyDescent="0.3">
      <c r="A24894" s="33" t="s">
        <v>2</v>
      </c>
      <c r="B24894" s="33" t="s">
        <v>53</v>
      </c>
      <c r="C24894" s="33">
        <v>87500</v>
      </c>
      <c r="D24894" s="33" t="s">
        <v>8443</v>
      </c>
      <c r="E24894" t="str">
        <f t="shared" si="392"/>
        <v>$75K-$100K</v>
      </c>
    </row>
    <row r="24895" spans="1:5" x14ac:dyDescent="0.3">
      <c r="A24895" s="33" t="s">
        <v>0</v>
      </c>
      <c r="B24895" s="33" t="s">
        <v>53</v>
      </c>
      <c r="C24895" s="33">
        <v>152650</v>
      </c>
      <c r="D24895" s="33" t="s">
        <v>299</v>
      </c>
      <c r="E24895" t="str">
        <f t="shared" si="392"/>
        <v>$125K-$200K</v>
      </c>
    </row>
    <row r="24896" spans="1:5" x14ac:dyDescent="0.3">
      <c r="A24896" s="33" t="s">
        <v>4</v>
      </c>
      <c r="B24896" s="33" t="s">
        <v>88</v>
      </c>
      <c r="C24896" s="33">
        <v>96760.5</v>
      </c>
      <c r="D24896" s="33" t="s">
        <v>8444</v>
      </c>
      <c r="E24896" t="str">
        <f t="shared" si="392"/>
        <v>$75K-$100K</v>
      </c>
    </row>
    <row r="24897" spans="1:5" x14ac:dyDescent="0.3">
      <c r="A24897" s="33" t="s">
        <v>2</v>
      </c>
      <c r="B24897" s="33" t="s">
        <v>53</v>
      </c>
      <c r="C24897" s="33">
        <v>115000</v>
      </c>
      <c r="D24897" s="33" t="s">
        <v>4004</v>
      </c>
      <c r="E24897" t="str">
        <f t="shared" si="392"/>
        <v>$100K-$125K</v>
      </c>
    </row>
    <row r="24898" spans="1:5" x14ac:dyDescent="0.3">
      <c r="A24898" s="33" t="s">
        <v>0</v>
      </c>
      <c r="B24898" s="33" t="s">
        <v>53</v>
      </c>
      <c r="C24898" s="33">
        <v>111609</v>
      </c>
      <c r="D24898" s="33" t="s">
        <v>3918</v>
      </c>
      <c r="E24898" t="str">
        <f t="shared" si="392"/>
        <v>$100K-$125K</v>
      </c>
    </row>
    <row r="24899" spans="1:5" x14ac:dyDescent="0.3">
      <c r="A24899" s="33" t="s">
        <v>2</v>
      </c>
      <c r="B24899" s="33" t="s">
        <v>72</v>
      </c>
      <c r="C24899" s="33">
        <v>165000</v>
      </c>
      <c r="D24899" s="33" t="s">
        <v>8445</v>
      </c>
      <c r="E24899" t="str">
        <f t="shared" ref="E24899:E24962" si="393">_xlfn.XLOOKUP(C24899,$H$16:$H$21,$G$16:$G$21,,1)</f>
        <v>$125K-$200K</v>
      </c>
    </row>
    <row r="24900" spans="1:5" x14ac:dyDescent="0.3">
      <c r="A24900" s="33" t="s">
        <v>52</v>
      </c>
      <c r="B24900" s="33" t="s">
        <v>102</v>
      </c>
      <c r="C24900" s="33">
        <v>90000</v>
      </c>
      <c r="D24900" s="33" t="s">
        <v>1128</v>
      </c>
      <c r="E24900" t="str">
        <f t="shared" si="393"/>
        <v>$75K-$100K</v>
      </c>
    </row>
    <row r="24901" spans="1:5" x14ac:dyDescent="0.3">
      <c r="A24901" s="33" t="s">
        <v>2</v>
      </c>
      <c r="B24901" s="33" t="s">
        <v>53</v>
      </c>
      <c r="C24901" s="33">
        <v>85000</v>
      </c>
      <c r="D24901" s="33" t="s">
        <v>449</v>
      </c>
      <c r="E24901" t="str">
        <f t="shared" si="393"/>
        <v>$75K-$100K</v>
      </c>
    </row>
    <row r="24902" spans="1:5" x14ac:dyDescent="0.3">
      <c r="A24902" s="33" t="s">
        <v>4</v>
      </c>
      <c r="B24902" s="33" t="s">
        <v>53</v>
      </c>
      <c r="C24902" s="33">
        <v>140000</v>
      </c>
      <c r="D24902" s="33" t="s">
        <v>4332</v>
      </c>
      <c r="E24902" t="str">
        <f t="shared" si="393"/>
        <v>$125K-$200K</v>
      </c>
    </row>
    <row r="24903" spans="1:5" x14ac:dyDescent="0.3">
      <c r="A24903" s="33" t="s">
        <v>0</v>
      </c>
      <c r="B24903" s="33" t="s">
        <v>53</v>
      </c>
      <c r="C24903" s="33"/>
      <c r="D24903" s="33" t="s">
        <v>8446</v>
      </c>
      <c r="E24903" t="str">
        <f t="shared" si="393"/>
        <v>No Data</v>
      </c>
    </row>
    <row r="24904" spans="1:5" x14ac:dyDescent="0.3">
      <c r="A24904" s="33" t="s">
        <v>2</v>
      </c>
      <c r="B24904" s="33" t="s">
        <v>53</v>
      </c>
      <c r="C24904" s="33"/>
      <c r="D24904" s="33" t="s">
        <v>8447</v>
      </c>
      <c r="E24904" t="str">
        <f t="shared" si="393"/>
        <v>No Data</v>
      </c>
    </row>
    <row r="24905" spans="1:5" x14ac:dyDescent="0.3">
      <c r="A24905" s="33" t="s">
        <v>2</v>
      </c>
      <c r="B24905" s="33" t="s">
        <v>53</v>
      </c>
      <c r="C24905" s="33"/>
      <c r="D24905" s="33" t="s">
        <v>3814</v>
      </c>
      <c r="E24905" t="str">
        <f t="shared" si="393"/>
        <v>No Data</v>
      </c>
    </row>
    <row r="24906" spans="1:5" x14ac:dyDescent="0.3">
      <c r="A24906" s="33" t="s">
        <v>0</v>
      </c>
      <c r="B24906" s="33" t="s">
        <v>53</v>
      </c>
      <c r="C24906" s="33">
        <v>78592</v>
      </c>
      <c r="D24906" s="33" t="s">
        <v>3328</v>
      </c>
      <c r="E24906" t="str">
        <f t="shared" si="393"/>
        <v>$75K-$100K</v>
      </c>
    </row>
    <row r="24907" spans="1:5" x14ac:dyDescent="0.3">
      <c r="A24907" s="33" t="s">
        <v>2</v>
      </c>
      <c r="B24907" s="33" t="s">
        <v>53</v>
      </c>
      <c r="C24907" s="33">
        <v>95592</v>
      </c>
      <c r="D24907" s="33" t="s">
        <v>792</v>
      </c>
      <c r="E24907" t="str">
        <f t="shared" si="393"/>
        <v>$75K-$100K</v>
      </c>
    </row>
    <row r="24908" spans="1:5" x14ac:dyDescent="0.3">
      <c r="A24908" s="33" t="s">
        <v>128</v>
      </c>
      <c r="B24908" s="33" t="s">
        <v>53</v>
      </c>
      <c r="C24908" s="33">
        <v>92500</v>
      </c>
      <c r="D24908" s="33" t="s">
        <v>265</v>
      </c>
      <c r="E24908" t="str">
        <f t="shared" si="393"/>
        <v>$75K-$100K</v>
      </c>
    </row>
    <row r="24909" spans="1:5" x14ac:dyDescent="0.3">
      <c r="A24909" s="33" t="s">
        <v>2</v>
      </c>
      <c r="B24909" s="33" t="s">
        <v>53</v>
      </c>
      <c r="C24909" s="33">
        <v>75000</v>
      </c>
      <c r="D24909" s="33" t="s">
        <v>2026</v>
      </c>
      <c r="E24909" t="str">
        <f t="shared" si="393"/>
        <v>&lt;$75K</v>
      </c>
    </row>
    <row r="24910" spans="1:5" x14ac:dyDescent="0.3">
      <c r="A24910" s="33" t="s">
        <v>0</v>
      </c>
      <c r="B24910" s="33" t="s">
        <v>54</v>
      </c>
      <c r="C24910" s="33">
        <v>189000</v>
      </c>
      <c r="D24910" s="33" t="s">
        <v>690</v>
      </c>
      <c r="E24910" t="str">
        <f t="shared" si="393"/>
        <v>$125K-$200K</v>
      </c>
    </row>
    <row r="24911" spans="1:5" x14ac:dyDescent="0.3">
      <c r="A24911" s="33" t="s">
        <v>0</v>
      </c>
      <c r="B24911" s="33" t="s">
        <v>53</v>
      </c>
      <c r="C24911" s="33">
        <v>142045</v>
      </c>
      <c r="D24911" s="33" t="s">
        <v>3168</v>
      </c>
      <c r="E24911" t="str">
        <f t="shared" si="393"/>
        <v>$125K-$200K</v>
      </c>
    </row>
    <row r="24912" spans="1:5" x14ac:dyDescent="0.3">
      <c r="A24912" s="33" t="s">
        <v>2</v>
      </c>
      <c r="B24912" s="33" t="s">
        <v>53</v>
      </c>
      <c r="C24912" s="33"/>
      <c r="D24912" s="33" t="s">
        <v>5796</v>
      </c>
      <c r="E24912" t="str">
        <f t="shared" si="393"/>
        <v>No Data</v>
      </c>
    </row>
    <row r="24913" spans="1:5" x14ac:dyDescent="0.3">
      <c r="A24913" s="33" t="s">
        <v>2</v>
      </c>
      <c r="B24913" s="33" t="s">
        <v>53</v>
      </c>
      <c r="C24913" s="33"/>
      <c r="D24913" s="33" t="s">
        <v>1120</v>
      </c>
      <c r="E24913" t="str">
        <f t="shared" si="393"/>
        <v>No Data</v>
      </c>
    </row>
    <row r="24914" spans="1:5" x14ac:dyDescent="0.3">
      <c r="A24914" s="33" t="s">
        <v>2</v>
      </c>
      <c r="B24914" s="33" t="s">
        <v>53</v>
      </c>
      <c r="C24914" s="33">
        <v>67922.5</v>
      </c>
      <c r="D24914" s="33" t="s">
        <v>1600</v>
      </c>
      <c r="E24914" t="str">
        <f t="shared" si="393"/>
        <v>&lt;$75K</v>
      </c>
    </row>
    <row r="24915" spans="1:5" x14ac:dyDescent="0.3">
      <c r="A24915" s="33" t="s">
        <v>2</v>
      </c>
      <c r="B24915" s="33" t="s">
        <v>53</v>
      </c>
      <c r="C24915" s="33">
        <v>92500</v>
      </c>
      <c r="D24915" s="33" t="s">
        <v>8448</v>
      </c>
      <c r="E24915" t="str">
        <f t="shared" si="393"/>
        <v>$75K-$100K</v>
      </c>
    </row>
    <row r="24916" spans="1:5" x14ac:dyDescent="0.3">
      <c r="A24916" s="33" t="s">
        <v>2</v>
      </c>
      <c r="B24916" s="33" t="s">
        <v>72</v>
      </c>
      <c r="C24916" s="33">
        <v>100500</v>
      </c>
      <c r="D24916" s="33" t="s">
        <v>1795</v>
      </c>
      <c r="E24916" t="str">
        <f t="shared" si="393"/>
        <v>$100K-$125K</v>
      </c>
    </row>
    <row r="24917" spans="1:5" x14ac:dyDescent="0.3">
      <c r="A24917" s="33" t="s">
        <v>52</v>
      </c>
      <c r="B24917" s="33" t="s">
        <v>53</v>
      </c>
      <c r="C24917" s="33">
        <v>77000</v>
      </c>
      <c r="D24917" s="33" t="s">
        <v>2201</v>
      </c>
      <c r="E24917" t="str">
        <f t="shared" si="393"/>
        <v>$75K-$100K</v>
      </c>
    </row>
    <row r="24918" spans="1:5" x14ac:dyDescent="0.3">
      <c r="A24918" s="33" t="s">
        <v>0</v>
      </c>
      <c r="B24918" s="33" t="s">
        <v>54</v>
      </c>
      <c r="C24918" s="33">
        <v>119550</v>
      </c>
      <c r="D24918" s="33" t="s">
        <v>299</v>
      </c>
      <c r="E24918" t="str">
        <f t="shared" si="393"/>
        <v>$100K-$125K</v>
      </c>
    </row>
    <row r="24919" spans="1:5" x14ac:dyDescent="0.3">
      <c r="A24919" s="33" t="s">
        <v>0</v>
      </c>
      <c r="B24919" s="33" t="s">
        <v>53</v>
      </c>
      <c r="C24919" s="33"/>
      <c r="D24919" s="33" t="s">
        <v>475</v>
      </c>
      <c r="E24919" t="str">
        <f t="shared" si="393"/>
        <v>No Data</v>
      </c>
    </row>
    <row r="24920" spans="1:5" x14ac:dyDescent="0.3">
      <c r="A24920" s="33" t="s">
        <v>4</v>
      </c>
      <c r="B24920" s="33" t="s">
        <v>53</v>
      </c>
      <c r="C24920" s="33">
        <v>106000</v>
      </c>
      <c r="D24920" s="33" t="s">
        <v>8449</v>
      </c>
      <c r="E24920" t="str">
        <f t="shared" si="393"/>
        <v>$100K-$125K</v>
      </c>
    </row>
    <row r="24921" spans="1:5" x14ac:dyDescent="0.3">
      <c r="A24921" s="33" t="s">
        <v>4</v>
      </c>
      <c r="B24921" s="33" t="s">
        <v>53</v>
      </c>
      <c r="C24921" s="33">
        <v>152000</v>
      </c>
      <c r="D24921" s="33" t="s">
        <v>1316</v>
      </c>
      <c r="E24921" t="str">
        <f t="shared" si="393"/>
        <v>$125K-$200K</v>
      </c>
    </row>
    <row r="24922" spans="1:5" x14ac:dyDescent="0.3">
      <c r="A24922" s="33" t="s">
        <v>0</v>
      </c>
      <c r="B24922" s="33" t="s">
        <v>81</v>
      </c>
      <c r="C24922" s="33">
        <v>82908</v>
      </c>
      <c r="D24922" s="33" t="s">
        <v>8450</v>
      </c>
      <c r="E24922" t="str">
        <f t="shared" si="393"/>
        <v>$75K-$100K</v>
      </c>
    </row>
    <row r="24923" spans="1:5" x14ac:dyDescent="0.3">
      <c r="A24923" s="33" t="s">
        <v>2</v>
      </c>
      <c r="B24923" s="33" t="s">
        <v>53</v>
      </c>
      <c r="C24923" s="33"/>
      <c r="D24923" s="33" t="s">
        <v>4167</v>
      </c>
      <c r="E24923" t="str">
        <f t="shared" si="393"/>
        <v>No Data</v>
      </c>
    </row>
    <row r="24924" spans="1:5" x14ac:dyDescent="0.3">
      <c r="A24924" s="33" t="s">
        <v>0</v>
      </c>
      <c r="B24924" s="33" t="s">
        <v>81</v>
      </c>
      <c r="C24924" s="33">
        <v>205000</v>
      </c>
      <c r="D24924" s="33" t="s">
        <v>8451</v>
      </c>
      <c r="E24924" t="str">
        <f t="shared" si="393"/>
        <v>&gt;$200K</v>
      </c>
    </row>
    <row r="24925" spans="1:5" x14ac:dyDescent="0.3">
      <c r="A24925" s="33" t="s">
        <v>2</v>
      </c>
      <c r="B24925" s="33" t="s">
        <v>53</v>
      </c>
      <c r="C24925" s="33">
        <v>50000</v>
      </c>
      <c r="D24925" s="33" t="s">
        <v>4366</v>
      </c>
      <c r="E24925" t="str">
        <f t="shared" si="393"/>
        <v>&lt;$75K</v>
      </c>
    </row>
    <row r="24926" spans="1:5" x14ac:dyDescent="0.3">
      <c r="A24926" s="33" t="s">
        <v>2</v>
      </c>
      <c r="B24926" s="33" t="s">
        <v>79</v>
      </c>
      <c r="C24926" s="33">
        <v>100500</v>
      </c>
      <c r="D24926" s="33" t="s">
        <v>5546</v>
      </c>
      <c r="E24926" t="str">
        <f t="shared" si="393"/>
        <v>$100K-$125K</v>
      </c>
    </row>
    <row r="24927" spans="1:5" x14ac:dyDescent="0.3">
      <c r="A24927" s="33" t="s">
        <v>2</v>
      </c>
      <c r="B24927" s="33" t="s">
        <v>53</v>
      </c>
      <c r="C24927" s="33">
        <v>79560</v>
      </c>
      <c r="D24927" s="33" t="s">
        <v>1642</v>
      </c>
      <c r="E24927" t="str">
        <f t="shared" si="393"/>
        <v>$75K-$100K</v>
      </c>
    </row>
    <row r="24928" spans="1:5" x14ac:dyDescent="0.3">
      <c r="A24928" s="33" t="s">
        <v>0</v>
      </c>
      <c r="B24928" s="33" t="s">
        <v>53</v>
      </c>
      <c r="C24928" s="33"/>
      <c r="D24928" s="33" t="s">
        <v>516</v>
      </c>
      <c r="E24928" t="str">
        <f t="shared" si="393"/>
        <v>No Data</v>
      </c>
    </row>
    <row r="24929" spans="1:5" x14ac:dyDescent="0.3">
      <c r="A24929" s="33" t="s">
        <v>0</v>
      </c>
      <c r="B24929" s="33" t="s">
        <v>53</v>
      </c>
      <c r="C24929" s="33">
        <v>115000</v>
      </c>
      <c r="D24929" s="33" t="s">
        <v>299</v>
      </c>
      <c r="E24929" t="str">
        <f t="shared" si="393"/>
        <v>$100K-$125K</v>
      </c>
    </row>
    <row r="24930" spans="1:5" x14ac:dyDescent="0.3">
      <c r="A24930" s="33" t="s">
        <v>2</v>
      </c>
      <c r="B24930" s="33" t="s">
        <v>53</v>
      </c>
      <c r="C24930" s="33"/>
      <c r="D24930" s="33" t="s">
        <v>833</v>
      </c>
      <c r="E24930" t="str">
        <f t="shared" si="393"/>
        <v>No Data</v>
      </c>
    </row>
    <row r="24931" spans="1:5" x14ac:dyDescent="0.3">
      <c r="A24931" s="33" t="s">
        <v>2</v>
      </c>
      <c r="B24931" s="33" t="s">
        <v>88</v>
      </c>
      <c r="C24931" s="33">
        <v>57500</v>
      </c>
      <c r="D24931" s="33" t="s">
        <v>1804</v>
      </c>
      <c r="E24931" t="str">
        <f t="shared" si="393"/>
        <v>&lt;$75K</v>
      </c>
    </row>
    <row r="24932" spans="1:5" x14ac:dyDescent="0.3">
      <c r="A24932" s="33" t="s">
        <v>2</v>
      </c>
      <c r="B24932" s="33" t="s">
        <v>53</v>
      </c>
      <c r="C24932" s="33"/>
      <c r="D24932" s="33" t="s">
        <v>268</v>
      </c>
      <c r="E24932" t="str">
        <f t="shared" si="393"/>
        <v>No Data</v>
      </c>
    </row>
    <row r="24933" spans="1:5" x14ac:dyDescent="0.3">
      <c r="A24933" s="33" t="s">
        <v>0</v>
      </c>
      <c r="B24933" s="33" t="s">
        <v>97</v>
      </c>
      <c r="C24933" s="33">
        <v>157500</v>
      </c>
      <c r="D24933" s="33" t="s">
        <v>2177</v>
      </c>
      <c r="E24933" t="str">
        <f t="shared" si="393"/>
        <v>$125K-$200K</v>
      </c>
    </row>
    <row r="24934" spans="1:5" x14ac:dyDescent="0.3">
      <c r="A24934" s="33" t="s">
        <v>128</v>
      </c>
      <c r="B24934" s="33" t="s">
        <v>53</v>
      </c>
      <c r="C24934" s="33">
        <v>205000</v>
      </c>
      <c r="D24934" s="33" t="s">
        <v>942</v>
      </c>
      <c r="E24934" t="str">
        <f t="shared" si="393"/>
        <v>&gt;$200K</v>
      </c>
    </row>
    <row r="24935" spans="1:5" x14ac:dyDescent="0.3">
      <c r="A24935" s="33" t="s">
        <v>126</v>
      </c>
      <c r="B24935" s="33" t="s">
        <v>54</v>
      </c>
      <c r="C24935" s="33">
        <v>145000</v>
      </c>
      <c r="D24935" s="33" t="s">
        <v>596</v>
      </c>
      <c r="E24935" t="str">
        <f t="shared" si="393"/>
        <v>$125K-$200K</v>
      </c>
    </row>
    <row r="24936" spans="1:5" x14ac:dyDescent="0.3">
      <c r="A24936" s="33" t="s">
        <v>4</v>
      </c>
      <c r="B24936" s="33" t="s">
        <v>53</v>
      </c>
      <c r="C24936" s="33"/>
      <c r="D24936" s="33" t="s">
        <v>8452</v>
      </c>
      <c r="E24936" t="str">
        <f t="shared" si="393"/>
        <v>No Data</v>
      </c>
    </row>
    <row r="24937" spans="1:5" x14ac:dyDescent="0.3">
      <c r="A24937" s="33" t="s">
        <v>0</v>
      </c>
      <c r="B24937" s="33" t="s">
        <v>97</v>
      </c>
      <c r="C24937" s="33">
        <v>131867</v>
      </c>
      <c r="D24937" s="33" t="s">
        <v>6058</v>
      </c>
      <c r="E24937" t="str">
        <f t="shared" si="393"/>
        <v>$125K-$200K</v>
      </c>
    </row>
    <row r="24938" spans="1:5" x14ac:dyDescent="0.3">
      <c r="A24938" s="33" t="s">
        <v>0</v>
      </c>
      <c r="B24938" s="33" t="s">
        <v>53</v>
      </c>
      <c r="C24938" s="33"/>
      <c r="D24938" s="33" t="s">
        <v>230</v>
      </c>
      <c r="E24938" t="str">
        <f t="shared" si="393"/>
        <v>No Data</v>
      </c>
    </row>
    <row r="24939" spans="1:5" x14ac:dyDescent="0.3">
      <c r="A24939" s="33" t="s">
        <v>2</v>
      </c>
      <c r="B24939" s="33" t="s">
        <v>72</v>
      </c>
      <c r="C24939" s="33">
        <v>75550</v>
      </c>
      <c r="D24939" s="33" t="s">
        <v>3173</v>
      </c>
      <c r="E24939" t="str">
        <f t="shared" si="393"/>
        <v>$75K-$100K</v>
      </c>
    </row>
    <row r="24940" spans="1:5" x14ac:dyDescent="0.3">
      <c r="A24940" s="33" t="s">
        <v>2</v>
      </c>
      <c r="B24940" s="33" t="s">
        <v>53</v>
      </c>
      <c r="C24940" s="33"/>
      <c r="D24940" s="33" t="s">
        <v>3409</v>
      </c>
      <c r="E24940" t="str">
        <f t="shared" si="393"/>
        <v>No Data</v>
      </c>
    </row>
    <row r="24941" spans="1:5" x14ac:dyDescent="0.3">
      <c r="A24941" s="33" t="s">
        <v>4</v>
      </c>
      <c r="B24941" s="33" t="s">
        <v>53</v>
      </c>
      <c r="C24941" s="33"/>
      <c r="D24941" s="33" t="s">
        <v>411</v>
      </c>
      <c r="E24941" t="str">
        <f t="shared" si="393"/>
        <v>No Data</v>
      </c>
    </row>
    <row r="24942" spans="1:5" x14ac:dyDescent="0.3">
      <c r="A24942" s="33" t="s">
        <v>2</v>
      </c>
      <c r="B24942" s="33" t="s">
        <v>53</v>
      </c>
      <c r="C24942" s="33">
        <v>181177.5</v>
      </c>
      <c r="D24942" s="33" t="s">
        <v>217</v>
      </c>
      <c r="E24942" t="str">
        <f t="shared" si="393"/>
        <v>$125K-$200K</v>
      </c>
    </row>
    <row r="24943" spans="1:5" x14ac:dyDescent="0.3">
      <c r="A24943" s="33" t="s">
        <v>0</v>
      </c>
      <c r="B24943" s="33" t="s">
        <v>53</v>
      </c>
      <c r="C24943" s="33">
        <v>152650</v>
      </c>
      <c r="D24943" s="33" t="s">
        <v>299</v>
      </c>
      <c r="E24943" t="str">
        <f t="shared" si="393"/>
        <v>$125K-$200K</v>
      </c>
    </row>
    <row r="24944" spans="1:5" x14ac:dyDescent="0.3">
      <c r="A24944" s="33" t="s">
        <v>125</v>
      </c>
      <c r="B24944" s="33" t="s">
        <v>53</v>
      </c>
      <c r="C24944" s="33"/>
      <c r="D24944" s="33" t="s">
        <v>1092</v>
      </c>
      <c r="E24944" t="str">
        <f t="shared" si="393"/>
        <v>No Data</v>
      </c>
    </row>
    <row r="24945" spans="1:5" x14ac:dyDescent="0.3">
      <c r="A24945" s="33" t="s">
        <v>0</v>
      </c>
      <c r="B24945" s="33" t="s">
        <v>54</v>
      </c>
      <c r="C24945" s="33">
        <v>70346</v>
      </c>
      <c r="D24945" s="33" t="s">
        <v>8453</v>
      </c>
      <c r="E24945" t="str">
        <f t="shared" si="393"/>
        <v>&lt;$75K</v>
      </c>
    </row>
    <row r="24946" spans="1:5" x14ac:dyDescent="0.3">
      <c r="A24946" s="33" t="s">
        <v>2</v>
      </c>
      <c r="B24946" s="33" t="s">
        <v>53</v>
      </c>
      <c r="C24946" s="33">
        <v>210267</v>
      </c>
      <c r="D24946" s="33" t="s">
        <v>280</v>
      </c>
      <c r="E24946" t="str">
        <f t="shared" si="393"/>
        <v>&gt;$200K</v>
      </c>
    </row>
    <row r="24947" spans="1:5" x14ac:dyDescent="0.3">
      <c r="A24947" s="33" t="s">
        <v>128</v>
      </c>
      <c r="B24947" s="33" t="s">
        <v>81</v>
      </c>
      <c r="C24947" s="33">
        <v>157500</v>
      </c>
      <c r="D24947" s="33" t="s">
        <v>6714</v>
      </c>
      <c r="E24947" t="str">
        <f t="shared" si="393"/>
        <v>$125K-$200K</v>
      </c>
    </row>
    <row r="24948" spans="1:5" x14ac:dyDescent="0.3">
      <c r="A24948" s="33" t="s">
        <v>125</v>
      </c>
      <c r="B24948" s="33" t="s">
        <v>53</v>
      </c>
      <c r="C24948" s="33">
        <v>97216</v>
      </c>
      <c r="D24948" s="33" t="s">
        <v>5886</v>
      </c>
      <c r="E24948" t="str">
        <f t="shared" si="393"/>
        <v>$75K-$100K</v>
      </c>
    </row>
    <row r="24949" spans="1:5" x14ac:dyDescent="0.3">
      <c r="A24949" s="33" t="s">
        <v>2</v>
      </c>
      <c r="B24949" s="33" t="s">
        <v>53</v>
      </c>
      <c r="C24949" s="33">
        <v>99000</v>
      </c>
      <c r="D24949" s="33" t="s">
        <v>7685</v>
      </c>
      <c r="E24949" t="str">
        <f t="shared" si="393"/>
        <v>$75K-$100K</v>
      </c>
    </row>
    <row r="24950" spans="1:5" x14ac:dyDescent="0.3">
      <c r="A24950" s="33" t="s">
        <v>0</v>
      </c>
      <c r="B24950" s="33" t="s">
        <v>54</v>
      </c>
      <c r="C24950" s="33">
        <v>200000</v>
      </c>
      <c r="D24950" s="33" t="s">
        <v>442</v>
      </c>
      <c r="E24950" t="str">
        <f t="shared" si="393"/>
        <v>$125K-$200K</v>
      </c>
    </row>
    <row r="24951" spans="1:5" x14ac:dyDescent="0.3">
      <c r="A24951" s="33" t="s">
        <v>2</v>
      </c>
      <c r="B24951" s="33" t="s">
        <v>53</v>
      </c>
      <c r="C24951" s="33">
        <v>66444.5</v>
      </c>
      <c r="D24951" s="33" t="s">
        <v>1424</v>
      </c>
      <c r="E24951" t="str">
        <f t="shared" si="393"/>
        <v>&lt;$75K</v>
      </c>
    </row>
    <row r="24952" spans="1:5" x14ac:dyDescent="0.3">
      <c r="A24952" s="33" t="s">
        <v>2</v>
      </c>
      <c r="B24952" s="33" t="s">
        <v>53</v>
      </c>
      <c r="C24952" s="33"/>
      <c r="D24952" s="33" t="s">
        <v>598</v>
      </c>
      <c r="E24952" t="str">
        <f t="shared" si="393"/>
        <v>No Data</v>
      </c>
    </row>
    <row r="24953" spans="1:5" x14ac:dyDescent="0.3">
      <c r="A24953" s="33" t="s">
        <v>2</v>
      </c>
      <c r="B24953" s="33" t="s">
        <v>88</v>
      </c>
      <c r="C24953" s="33">
        <v>64800</v>
      </c>
      <c r="D24953" s="33" t="s">
        <v>4003</v>
      </c>
      <c r="E24953" t="str">
        <f t="shared" si="393"/>
        <v>&lt;$75K</v>
      </c>
    </row>
    <row r="24954" spans="1:5" x14ac:dyDescent="0.3">
      <c r="A24954" s="33" t="s">
        <v>0</v>
      </c>
      <c r="B24954" s="33" t="s">
        <v>70</v>
      </c>
      <c r="C24954" s="33">
        <v>43200</v>
      </c>
      <c r="D24954" s="33" t="s">
        <v>1980</v>
      </c>
      <c r="E24954" t="str">
        <f t="shared" si="393"/>
        <v>&lt;$75K</v>
      </c>
    </row>
    <row r="24955" spans="1:5" x14ac:dyDescent="0.3">
      <c r="A24955" s="33" t="s">
        <v>0</v>
      </c>
      <c r="B24955" s="33" t="s">
        <v>53</v>
      </c>
      <c r="C24955" s="33"/>
      <c r="D24955" s="33" t="s">
        <v>258</v>
      </c>
      <c r="E24955" t="str">
        <f t="shared" si="393"/>
        <v>No Data</v>
      </c>
    </row>
    <row r="24956" spans="1:5" x14ac:dyDescent="0.3">
      <c r="A24956" s="33" t="s">
        <v>2</v>
      </c>
      <c r="B24956" s="33" t="s">
        <v>53</v>
      </c>
      <c r="C24956" s="33"/>
      <c r="D24956" s="33" t="s">
        <v>1265</v>
      </c>
      <c r="E24956" t="str">
        <f t="shared" si="393"/>
        <v>No Data</v>
      </c>
    </row>
    <row r="24957" spans="1:5" x14ac:dyDescent="0.3">
      <c r="A24957" s="33" t="s">
        <v>125</v>
      </c>
      <c r="B24957" s="33" t="s">
        <v>53</v>
      </c>
      <c r="C24957" s="33">
        <v>57768.6015625</v>
      </c>
      <c r="D24957" s="33" t="s">
        <v>472</v>
      </c>
      <c r="E24957" t="str">
        <f t="shared" si="393"/>
        <v>&lt;$75K</v>
      </c>
    </row>
    <row r="24958" spans="1:5" x14ac:dyDescent="0.3">
      <c r="A24958" s="33" t="s">
        <v>125</v>
      </c>
      <c r="B24958" s="33" t="s">
        <v>53</v>
      </c>
      <c r="C24958" s="33">
        <v>157500</v>
      </c>
      <c r="D24958" s="33" t="s">
        <v>520</v>
      </c>
      <c r="E24958" t="str">
        <f t="shared" si="393"/>
        <v>$125K-$200K</v>
      </c>
    </row>
    <row r="24959" spans="1:5" x14ac:dyDescent="0.3">
      <c r="A24959" s="33" t="s">
        <v>2</v>
      </c>
      <c r="B24959" s="33" t="s">
        <v>72</v>
      </c>
      <c r="C24959" s="33">
        <v>98500</v>
      </c>
      <c r="D24959" s="33" t="s">
        <v>8454</v>
      </c>
      <c r="E24959" t="str">
        <f t="shared" si="393"/>
        <v>$75K-$100K</v>
      </c>
    </row>
    <row r="24960" spans="1:5" x14ac:dyDescent="0.3">
      <c r="A24960" s="33" t="s">
        <v>4</v>
      </c>
      <c r="B24960" s="33" t="s">
        <v>53</v>
      </c>
      <c r="C24960" s="33"/>
      <c r="D24960" s="33" t="s">
        <v>8455</v>
      </c>
      <c r="E24960" t="str">
        <f t="shared" si="393"/>
        <v>No Data</v>
      </c>
    </row>
    <row r="24961" spans="1:5" x14ac:dyDescent="0.3">
      <c r="A24961" s="33" t="s">
        <v>0</v>
      </c>
      <c r="B24961" s="33" t="s">
        <v>53</v>
      </c>
      <c r="C24961" s="33"/>
      <c r="D24961" s="33" t="s">
        <v>258</v>
      </c>
      <c r="E24961" t="str">
        <f t="shared" si="393"/>
        <v>No Data</v>
      </c>
    </row>
    <row r="24962" spans="1:5" x14ac:dyDescent="0.3">
      <c r="A24962" s="33" t="s">
        <v>2</v>
      </c>
      <c r="B24962" s="33" t="s">
        <v>53</v>
      </c>
      <c r="C24962" s="33">
        <v>76500</v>
      </c>
      <c r="D24962" s="33" t="s">
        <v>1725</v>
      </c>
      <c r="E24962" t="str">
        <f t="shared" si="393"/>
        <v>$75K-$100K</v>
      </c>
    </row>
    <row r="24963" spans="1:5" x14ac:dyDescent="0.3">
      <c r="A24963" s="33" t="s">
        <v>2</v>
      </c>
      <c r="B24963" s="33" t="s">
        <v>53</v>
      </c>
      <c r="C24963" s="33"/>
      <c r="D24963" s="33" t="s">
        <v>5953</v>
      </c>
      <c r="E24963" t="str">
        <f t="shared" ref="E24963:E25026" si="394">_xlfn.XLOOKUP(C24963,$H$16:$H$21,$G$16:$G$21,,1)</f>
        <v>No Data</v>
      </c>
    </row>
    <row r="24964" spans="1:5" x14ac:dyDescent="0.3">
      <c r="A24964" s="33" t="s">
        <v>2</v>
      </c>
      <c r="B24964" s="33" t="s">
        <v>53</v>
      </c>
      <c r="C24964" s="33"/>
      <c r="D24964" s="33" t="s">
        <v>268</v>
      </c>
      <c r="E24964" t="str">
        <f t="shared" si="394"/>
        <v>No Data</v>
      </c>
    </row>
    <row r="24965" spans="1:5" x14ac:dyDescent="0.3">
      <c r="A24965" s="33" t="s">
        <v>2</v>
      </c>
      <c r="B24965" s="33" t="s">
        <v>53</v>
      </c>
      <c r="C24965" s="33"/>
      <c r="D24965" s="33" t="s">
        <v>268</v>
      </c>
      <c r="E24965" t="str">
        <f t="shared" si="394"/>
        <v>No Data</v>
      </c>
    </row>
    <row r="24966" spans="1:5" x14ac:dyDescent="0.3">
      <c r="A24966" s="33" t="s">
        <v>126</v>
      </c>
      <c r="B24966" s="33" t="s">
        <v>54</v>
      </c>
      <c r="C24966" s="33">
        <v>160000</v>
      </c>
      <c r="D24966" s="33" t="s">
        <v>3006</v>
      </c>
      <c r="E24966" t="str">
        <f t="shared" si="394"/>
        <v>$125K-$200K</v>
      </c>
    </row>
    <row r="24967" spans="1:5" x14ac:dyDescent="0.3">
      <c r="A24967" s="33" t="s">
        <v>2</v>
      </c>
      <c r="B24967" s="33" t="s">
        <v>53</v>
      </c>
      <c r="C24967" s="33"/>
      <c r="D24967" s="33" t="s">
        <v>8456</v>
      </c>
      <c r="E24967" t="str">
        <f t="shared" si="394"/>
        <v>No Data</v>
      </c>
    </row>
    <row r="24968" spans="1:5" x14ac:dyDescent="0.3">
      <c r="A24968" s="33" t="s">
        <v>1</v>
      </c>
      <c r="B24968" s="33" t="s">
        <v>72</v>
      </c>
      <c r="C24968" s="33">
        <v>149653</v>
      </c>
      <c r="D24968" s="33" t="s">
        <v>6841</v>
      </c>
      <c r="E24968" t="str">
        <f t="shared" si="394"/>
        <v>$125K-$200K</v>
      </c>
    </row>
    <row r="24969" spans="1:5" x14ac:dyDescent="0.3">
      <c r="A24969" s="33" t="s">
        <v>2</v>
      </c>
      <c r="B24969" s="33" t="s">
        <v>53</v>
      </c>
      <c r="C24969" s="33"/>
      <c r="D24969" s="33" t="s">
        <v>8457</v>
      </c>
      <c r="E24969" t="str">
        <f t="shared" si="394"/>
        <v>No Data</v>
      </c>
    </row>
    <row r="24970" spans="1:5" x14ac:dyDescent="0.3">
      <c r="A24970" s="33" t="s">
        <v>0</v>
      </c>
      <c r="B24970" s="33" t="s">
        <v>53</v>
      </c>
      <c r="C24970" s="33">
        <v>120307</v>
      </c>
      <c r="D24970" s="33" t="s">
        <v>8458</v>
      </c>
      <c r="E24970" t="str">
        <f t="shared" si="394"/>
        <v>$100K-$125K</v>
      </c>
    </row>
    <row r="24971" spans="1:5" x14ac:dyDescent="0.3">
      <c r="A24971" s="33" t="s">
        <v>2</v>
      </c>
      <c r="B24971" s="33" t="s">
        <v>53</v>
      </c>
      <c r="C24971" s="33"/>
      <c r="D24971" s="33" t="s">
        <v>232</v>
      </c>
      <c r="E24971" t="str">
        <f t="shared" si="394"/>
        <v>No Data</v>
      </c>
    </row>
    <row r="24972" spans="1:5" x14ac:dyDescent="0.3">
      <c r="A24972" s="33" t="s">
        <v>1</v>
      </c>
      <c r="B24972" s="33" t="s">
        <v>53</v>
      </c>
      <c r="C24972" s="33">
        <v>99150</v>
      </c>
      <c r="D24972" s="33" t="s">
        <v>7810</v>
      </c>
      <c r="E24972" t="str">
        <f t="shared" si="394"/>
        <v>$75K-$100K</v>
      </c>
    </row>
    <row r="24973" spans="1:5" x14ac:dyDescent="0.3">
      <c r="A24973" s="33" t="s">
        <v>4</v>
      </c>
      <c r="B24973" s="33" t="s">
        <v>72</v>
      </c>
      <c r="C24973" s="33">
        <v>89100</v>
      </c>
      <c r="D24973" s="33" t="s">
        <v>3679</v>
      </c>
      <c r="E24973" t="str">
        <f t="shared" si="394"/>
        <v>$75K-$100K</v>
      </c>
    </row>
    <row r="24974" spans="1:5" x14ac:dyDescent="0.3">
      <c r="A24974" s="33" t="s">
        <v>1</v>
      </c>
      <c r="B24974" s="33" t="s">
        <v>95</v>
      </c>
      <c r="C24974" s="33">
        <v>166000</v>
      </c>
      <c r="D24974" s="33" t="s">
        <v>2410</v>
      </c>
      <c r="E24974" t="str">
        <f t="shared" si="394"/>
        <v>$125K-$200K</v>
      </c>
    </row>
    <row r="24975" spans="1:5" x14ac:dyDescent="0.3">
      <c r="A24975" s="33" t="s">
        <v>2</v>
      </c>
      <c r="B24975" s="33" t="s">
        <v>53</v>
      </c>
      <c r="C24975" s="33"/>
      <c r="D24975" s="33" t="s">
        <v>8459</v>
      </c>
      <c r="E24975" t="str">
        <f t="shared" si="394"/>
        <v>No Data</v>
      </c>
    </row>
    <row r="24976" spans="1:5" x14ac:dyDescent="0.3">
      <c r="A24976" s="33" t="s">
        <v>0</v>
      </c>
      <c r="B24976" s="33" t="s">
        <v>53</v>
      </c>
      <c r="C24976" s="33">
        <v>200000</v>
      </c>
      <c r="D24976" s="33" t="s">
        <v>1906</v>
      </c>
      <c r="E24976" t="str">
        <f t="shared" si="394"/>
        <v>$125K-$200K</v>
      </c>
    </row>
    <row r="24977" spans="1:5" x14ac:dyDescent="0.3">
      <c r="A24977" s="33" t="s">
        <v>0</v>
      </c>
      <c r="B24977" s="33" t="s">
        <v>53</v>
      </c>
      <c r="C24977" s="33">
        <v>87705</v>
      </c>
      <c r="D24977" s="33" t="s">
        <v>8460</v>
      </c>
      <c r="E24977" t="str">
        <f t="shared" si="394"/>
        <v>$75K-$100K</v>
      </c>
    </row>
    <row r="24978" spans="1:5" x14ac:dyDescent="0.3">
      <c r="A24978" s="33" t="s">
        <v>128</v>
      </c>
      <c r="B24978" s="33" t="s">
        <v>53</v>
      </c>
      <c r="C24978" s="33">
        <v>160000</v>
      </c>
      <c r="D24978" s="33" t="s">
        <v>2135</v>
      </c>
      <c r="E24978" t="str">
        <f t="shared" si="394"/>
        <v>$125K-$200K</v>
      </c>
    </row>
    <row r="24979" spans="1:5" x14ac:dyDescent="0.3">
      <c r="A24979" s="33" t="s">
        <v>0</v>
      </c>
      <c r="B24979" s="33" t="s">
        <v>53</v>
      </c>
      <c r="C24979" s="33"/>
      <c r="D24979" s="33" t="s">
        <v>268</v>
      </c>
      <c r="E24979" t="str">
        <f t="shared" si="394"/>
        <v>No Data</v>
      </c>
    </row>
    <row r="24980" spans="1:5" x14ac:dyDescent="0.3">
      <c r="A24980" s="33" t="s">
        <v>4</v>
      </c>
      <c r="B24980" s="33" t="s">
        <v>65</v>
      </c>
      <c r="C24980" s="33">
        <v>131580</v>
      </c>
      <c r="D24980" s="33" t="s">
        <v>3842</v>
      </c>
      <c r="E24980" t="str">
        <f t="shared" si="394"/>
        <v>$125K-$200K</v>
      </c>
    </row>
    <row r="24981" spans="1:5" x14ac:dyDescent="0.3">
      <c r="A24981" s="33" t="s">
        <v>4</v>
      </c>
      <c r="B24981" s="33" t="s">
        <v>53</v>
      </c>
      <c r="C24981" s="33">
        <v>145000</v>
      </c>
      <c r="D24981" s="33" t="s">
        <v>6458</v>
      </c>
      <c r="E24981" t="str">
        <f t="shared" si="394"/>
        <v>$125K-$200K</v>
      </c>
    </row>
    <row r="24982" spans="1:5" x14ac:dyDescent="0.3">
      <c r="A24982" s="33" t="s">
        <v>128</v>
      </c>
      <c r="B24982" s="33" t="s">
        <v>53</v>
      </c>
      <c r="C24982" s="33">
        <v>132368</v>
      </c>
      <c r="D24982" s="33" t="s">
        <v>1845</v>
      </c>
      <c r="E24982" t="str">
        <f t="shared" si="394"/>
        <v>$125K-$200K</v>
      </c>
    </row>
    <row r="24983" spans="1:5" x14ac:dyDescent="0.3">
      <c r="A24983" s="33" t="s">
        <v>0</v>
      </c>
      <c r="B24983" s="33" t="s">
        <v>53</v>
      </c>
      <c r="C24983" s="33"/>
      <c r="D24983" s="33" t="s">
        <v>1398</v>
      </c>
      <c r="E24983" t="str">
        <f t="shared" si="394"/>
        <v>No Data</v>
      </c>
    </row>
    <row r="24984" spans="1:5" x14ac:dyDescent="0.3">
      <c r="A24984" s="33" t="s">
        <v>2</v>
      </c>
      <c r="B24984" s="33" t="s">
        <v>53</v>
      </c>
      <c r="C24984" s="33">
        <v>70000</v>
      </c>
      <c r="D24984" s="33" t="s">
        <v>8461</v>
      </c>
      <c r="E24984" t="str">
        <f t="shared" si="394"/>
        <v>&lt;$75K</v>
      </c>
    </row>
    <row r="24985" spans="1:5" x14ac:dyDescent="0.3">
      <c r="A24985" s="33" t="s">
        <v>0</v>
      </c>
      <c r="B24985" s="33" t="s">
        <v>53</v>
      </c>
      <c r="C24985" s="33">
        <v>130000</v>
      </c>
      <c r="D24985" s="33" t="s">
        <v>942</v>
      </c>
      <c r="E24985" t="str">
        <f t="shared" si="394"/>
        <v>$125K-$200K</v>
      </c>
    </row>
    <row r="24986" spans="1:5" x14ac:dyDescent="0.3">
      <c r="A24986" s="33" t="s">
        <v>2</v>
      </c>
      <c r="B24986" s="33" t="s">
        <v>53</v>
      </c>
      <c r="C24986" s="33"/>
      <c r="D24986" s="33" t="s">
        <v>234</v>
      </c>
      <c r="E24986" t="str">
        <f t="shared" si="394"/>
        <v>No Data</v>
      </c>
    </row>
    <row r="24987" spans="1:5" x14ac:dyDescent="0.3">
      <c r="A24987" s="33" t="s">
        <v>0</v>
      </c>
      <c r="B24987" s="33" t="s">
        <v>54</v>
      </c>
      <c r="C24987" s="33"/>
      <c r="D24987" s="33" t="s">
        <v>258</v>
      </c>
      <c r="E24987" t="str">
        <f t="shared" si="394"/>
        <v>No Data</v>
      </c>
    </row>
    <row r="24988" spans="1:5" x14ac:dyDescent="0.3">
      <c r="A24988" s="33" t="s">
        <v>4</v>
      </c>
      <c r="B24988" s="33" t="s">
        <v>81</v>
      </c>
      <c r="C24988" s="33">
        <v>147500</v>
      </c>
      <c r="D24988" s="33" t="s">
        <v>6068</v>
      </c>
      <c r="E24988" t="str">
        <f t="shared" si="394"/>
        <v>$125K-$200K</v>
      </c>
    </row>
    <row r="24989" spans="1:5" x14ac:dyDescent="0.3">
      <c r="A24989" s="33" t="s">
        <v>2</v>
      </c>
      <c r="B24989" s="33" t="s">
        <v>53</v>
      </c>
      <c r="C24989" s="33">
        <v>95000</v>
      </c>
      <c r="D24989" s="33" t="s">
        <v>1765</v>
      </c>
      <c r="E24989" t="str">
        <f t="shared" si="394"/>
        <v>$75K-$100K</v>
      </c>
    </row>
    <row r="24990" spans="1:5" x14ac:dyDescent="0.3">
      <c r="A24990" s="33" t="s">
        <v>0</v>
      </c>
      <c r="B24990" s="33" t="s">
        <v>85</v>
      </c>
      <c r="C24990" s="33">
        <v>72000</v>
      </c>
      <c r="D24990" s="33" t="s">
        <v>2808</v>
      </c>
      <c r="E24990" t="str">
        <f t="shared" si="394"/>
        <v>&lt;$75K</v>
      </c>
    </row>
    <row r="24991" spans="1:5" x14ac:dyDescent="0.3">
      <c r="A24991" s="33" t="s">
        <v>4</v>
      </c>
      <c r="B24991" s="33" t="s">
        <v>72</v>
      </c>
      <c r="C24991" s="33">
        <v>96760.5</v>
      </c>
      <c r="D24991" s="33" t="s">
        <v>8462</v>
      </c>
      <c r="E24991" t="str">
        <f t="shared" si="394"/>
        <v>$75K-$100K</v>
      </c>
    </row>
    <row r="24992" spans="1:5" x14ac:dyDescent="0.3">
      <c r="A24992" s="33" t="s">
        <v>4</v>
      </c>
      <c r="B24992" s="33" t="s">
        <v>53</v>
      </c>
      <c r="C24992" s="33">
        <v>187500</v>
      </c>
      <c r="D24992" s="33" t="s">
        <v>238</v>
      </c>
      <c r="E24992" t="str">
        <f t="shared" si="394"/>
        <v>$125K-$200K</v>
      </c>
    </row>
    <row r="24993" spans="1:5" x14ac:dyDescent="0.3">
      <c r="A24993" s="33" t="s">
        <v>2</v>
      </c>
      <c r="B24993" s="33" t="s">
        <v>54</v>
      </c>
      <c r="C24993" s="33"/>
      <c r="D24993" s="33" t="s">
        <v>232</v>
      </c>
      <c r="E24993" t="str">
        <f t="shared" si="394"/>
        <v>No Data</v>
      </c>
    </row>
    <row r="24994" spans="1:5" x14ac:dyDescent="0.3">
      <c r="A24994" s="33" t="s">
        <v>0</v>
      </c>
      <c r="B24994" s="33" t="s">
        <v>53</v>
      </c>
      <c r="C24994" s="33"/>
      <c r="D24994" s="33" t="s">
        <v>8463</v>
      </c>
      <c r="E24994" t="str">
        <f t="shared" si="394"/>
        <v>No Data</v>
      </c>
    </row>
    <row r="24995" spans="1:5" x14ac:dyDescent="0.3">
      <c r="A24995" s="33" t="s">
        <v>2</v>
      </c>
      <c r="B24995" s="33" t="s">
        <v>53</v>
      </c>
      <c r="C24995" s="33">
        <v>87000</v>
      </c>
      <c r="D24995" s="33" t="s">
        <v>1912</v>
      </c>
      <c r="E24995" t="str">
        <f t="shared" si="394"/>
        <v>$75K-$100K</v>
      </c>
    </row>
    <row r="24996" spans="1:5" x14ac:dyDescent="0.3">
      <c r="A24996" s="33" t="s">
        <v>2</v>
      </c>
      <c r="B24996" s="33" t="s">
        <v>53</v>
      </c>
      <c r="C24996" s="33">
        <v>64890</v>
      </c>
      <c r="D24996" s="33" t="s">
        <v>792</v>
      </c>
      <c r="E24996" t="str">
        <f t="shared" si="394"/>
        <v>&lt;$75K</v>
      </c>
    </row>
    <row r="24997" spans="1:5" x14ac:dyDescent="0.3">
      <c r="A24997" s="33" t="s">
        <v>0</v>
      </c>
      <c r="B24997" s="33" t="s">
        <v>53</v>
      </c>
      <c r="C24997" s="33">
        <v>155000</v>
      </c>
      <c r="D24997" s="33" t="s">
        <v>2086</v>
      </c>
      <c r="E24997" t="str">
        <f t="shared" si="394"/>
        <v>$125K-$200K</v>
      </c>
    </row>
    <row r="24998" spans="1:5" x14ac:dyDescent="0.3">
      <c r="A24998" s="33" t="s">
        <v>0</v>
      </c>
      <c r="B24998" s="33" t="s">
        <v>53</v>
      </c>
      <c r="C24998" s="33">
        <v>57500</v>
      </c>
      <c r="D24998" s="33" t="s">
        <v>5487</v>
      </c>
      <c r="E24998" t="str">
        <f t="shared" si="394"/>
        <v>&lt;$75K</v>
      </c>
    </row>
    <row r="24999" spans="1:5" x14ac:dyDescent="0.3">
      <c r="A24999" s="33" t="s">
        <v>2</v>
      </c>
      <c r="B24999" s="33" t="s">
        <v>53</v>
      </c>
      <c r="C24999" s="33"/>
      <c r="D24999" s="33" t="s">
        <v>655</v>
      </c>
      <c r="E24999" t="str">
        <f t="shared" si="394"/>
        <v>No Data</v>
      </c>
    </row>
    <row r="25000" spans="1:5" x14ac:dyDescent="0.3">
      <c r="A25000" s="33" t="s">
        <v>2</v>
      </c>
      <c r="B25000" s="33" t="s">
        <v>53</v>
      </c>
      <c r="C25000" s="33">
        <v>55000</v>
      </c>
      <c r="D25000" s="33" t="s">
        <v>268</v>
      </c>
      <c r="E25000" t="str">
        <f t="shared" si="394"/>
        <v>&lt;$75K</v>
      </c>
    </row>
    <row r="25001" spans="1:5" x14ac:dyDescent="0.3">
      <c r="A25001" s="33" t="s">
        <v>4</v>
      </c>
      <c r="B25001" s="33" t="s">
        <v>88</v>
      </c>
      <c r="C25001" s="33">
        <v>156500</v>
      </c>
      <c r="D25001" s="33" t="s">
        <v>803</v>
      </c>
      <c r="E25001" t="str">
        <f t="shared" si="394"/>
        <v>$125K-$200K</v>
      </c>
    </row>
    <row r="25002" spans="1:5" x14ac:dyDescent="0.3">
      <c r="A25002" s="33" t="s">
        <v>0</v>
      </c>
      <c r="B25002" s="33" t="s">
        <v>53</v>
      </c>
      <c r="C25002" s="33">
        <v>107200</v>
      </c>
      <c r="D25002" s="33" t="s">
        <v>299</v>
      </c>
      <c r="E25002" t="str">
        <f t="shared" si="394"/>
        <v>$100K-$125K</v>
      </c>
    </row>
    <row r="25003" spans="1:5" x14ac:dyDescent="0.3">
      <c r="A25003" s="33" t="s">
        <v>2</v>
      </c>
      <c r="B25003" s="33" t="s">
        <v>70</v>
      </c>
      <c r="C25003" s="33">
        <v>56700</v>
      </c>
      <c r="D25003" s="33" t="s">
        <v>3018</v>
      </c>
      <c r="E25003" t="str">
        <f t="shared" si="394"/>
        <v>&lt;$75K</v>
      </c>
    </row>
    <row r="25004" spans="1:5" x14ac:dyDescent="0.3">
      <c r="A25004" s="33" t="s">
        <v>2</v>
      </c>
      <c r="B25004" s="33" t="s">
        <v>53</v>
      </c>
      <c r="C25004" s="33"/>
      <c r="D25004" s="33" t="s">
        <v>3312</v>
      </c>
      <c r="E25004" t="str">
        <f t="shared" si="394"/>
        <v>No Data</v>
      </c>
    </row>
    <row r="25005" spans="1:5" x14ac:dyDescent="0.3">
      <c r="A25005" s="33" t="s">
        <v>126</v>
      </c>
      <c r="B25005" s="33" t="s">
        <v>53</v>
      </c>
      <c r="C25005" s="33">
        <v>190000</v>
      </c>
      <c r="D25005" s="33" t="s">
        <v>230</v>
      </c>
      <c r="E25005" t="str">
        <f t="shared" si="394"/>
        <v>$125K-$200K</v>
      </c>
    </row>
    <row r="25006" spans="1:5" x14ac:dyDescent="0.3">
      <c r="A25006" s="33" t="s">
        <v>0</v>
      </c>
      <c r="B25006" s="33" t="s">
        <v>53</v>
      </c>
      <c r="C25006" s="33">
        <v>189162.5</v>
      </c>
      <c r="D25006" s="33" t="s">
        <v>2417</v>
      </c>
      <c r="E25006" t="str">
        <f t="shared" si="394"/>
        <v>$125K-$200K</v>
      </c>
    </row>
    <row r="25007" spans="1:5" x14ac:dyDescent="0.3">
      <c r="A25007" s="33" t="s">
        <v>0</v>
      </c>
      <c r="B25007" s="33" t="s">
        <v>53</v>
      </c>
      <c r="C25007" s="33">
        <v>182500</v>
      </c>
      <c r="D25007" s="33" t="s">
        <v>217</v>
      </c>
      <c r="E25007" t="str">
        <f t="shared" si="394"/>
        <v>$125K-$200K</v>
      </c>
    </row>
    <row r="25008" spans="1:5" x14ac:dyDescent="0.3">
      <c r="A25008" s="33" t="s">
        <v>0</v>
      </c>
      <c r="B25008" s="33" t="s">
        <v>53</v>
      </c>
      <c r="C25008" s="33">
        <v>95000</v>
      </c>
      <c r="D25008" s="33" t="s">
        <v>8464</v>
      </c>
      <c r="E25008" t="str">
        <f t="shared" si="394"/>
        <v>$75K-$100K</v>
      </c>
    </row>
    <row r="25009" spans="1:5" x14ac:dyDescent="0.3">
      <c r="A25009" s="33" t="s">
        <v>0</v>
      </c>
      <c r="B25009" s="33" t="s">
        <v>53</v>
      </c>
      <c r="C25009" s="33"/>
      <c r="D25009" s="33" t="s">
        <v>213</v>
      </c>
      <c r="E25009" t="str">
        <f t="shared" si="394"/>
        <v>No Data</v>
      </c>
    </row>
    <row r="25010" spans="1:5" x14ac:dyDescent="0.3">
      <c r="A25010" s="33" t="s">
        <v>0</v>
      </c>
      <c r="B25010" s="33" t="s">
        <v>53</v>
      </c>
      <c r="C25010" s="33">
        <v>120631</v>
      </c>
      <c r="D25010" s="33" t="s">
        <v>974</v>
      </c>
      <c r="E25010" t="str">
        <f t="shared" si="394"/>
        <v>$100K-$125K</v>
      </c>
    </row>
    <row r="25011" spans="1:5" x14ac:dyDescent="0.3">
      <c r="A25011" s="33" t="s">
        <v>2</v>
      </c>
      <c r="B25011" s="33" t="s">
        <v>53</v>
      </c>
      <c r="C25011" s="33"/>
      <c r="D25011" s="33" t="s">
        <v>5122</v>
      </c>
      <c r="E25011" t="str">
        <f t="shared" si="394"/>
        <v>No Data</v>
      </c>
    </row>
    <row r="25012" spans="1:5" x14ac:dyDescent="0.3">
      <c r="A25012" s="33" t="s">
        <v>52</v>
      </c>
      <c r="B25012" s="33" t="s">
        <v>53</v>
      </c>
      <c r="C25012" s="33"/>
      <c r="D25012" s="33" t="s">
        <v>4486</v>
      </c>
      <c r="E25012" t="str">
        <f t="shared" si="394"/>
        <v>No Data</v>
      </c>
    </row>
    <row r="25013" spans="1:5" x14ac:dyDescent="0.3">
      <c r="A25013" s="33" t="s">
        <v>4</v>
      </c>
      <c r="B25013" s="33" t="s">
        <v>53</v>
      </c>
      <c r="C25013" s="33">
        <v>115000</v>
      </c>
      <c r="D25013" s="33" t="s">
        <v>299</v>
      </c>
      <c r="E25013" t="str">
        <f t="shared" si="394"/>
        <v>$100K-$125K</v>
      </c>
    </row>
    <row r="25014" spans="1:5" x14ac:dyDescent="0.3">
      <c r="A25014" s="33" t="s">
        <v>2</v>
      </c>
      <c r="B25014" s="33" t="s">
        <v>53</v>
      </c>
      <c r="C25014" s="33">
        <v>139000</v>
      </c>
      <c r="D25014" s="33" t="s">
        <v>3492</v>
      </c>
      <c r="E25014" t="str">
        <f t="shared" si="394"/>
        <v>$125K-$200K</v>
      </c>
    </row>
    <row r="25015" spans="1:5" x14ac:dyDescent="0.3">
      <c r="A25015" s="33" t="s">
        <v>0</v>
      </c>
      <c r="B25015" s="33" t="s">
        <v>53</v>
      </c>
      <c r="C25015" s="33"/>
      <c r="D25015" s="33" t="s">
        <v>8465</v>
      </c>
      <c r="E25015" t="str">
        <f t="shared" si="394"/>
        <v>No Data</v>
      </c>
    </row>
    <row r="25016" spans="1:5" x14ac:dyDescent="0.3">
      <c r="A25016" s="33" t="s">
        <v>4</v>
      </c>
      <c r="B25016" s="33" t="s">
        <v>53</v>
      </c>
      <c r="C25016" s="33">
        <v>112500</v>
      </c>
      <c r="D25016" s="33" t="s">
        <v>265</v>
      </c>
      <c r="E25016" t="str">
        <f t="shared" si="394"/>
        <v>$100K-$125K</v>
      </c>
    </row>
    <row r="25017" spans="1:5" x14ac:dyDescent="0.3">
      <c r="A25017" s="33" t="s">
        <v>125</v>
      </c>
      <c r="B25017" s="33" t="s">
        <v>53</v>
      </c>
      <c r="C25017" s="33">
        <v>105475</v>
      </c>
      <c r="D25017" s="33" t="s">
        <v>4354</v>
      </c>
      <c r="E25017" t="str">
        <f t="shared" si="394"/>
        <v>$100K-$125K</v>
      </c>
    </row>
    <row r="25018" spans="1:5" x14ac:dyDescent="0.3">
      <c r="A25018" s="33" t="s">
        <v>0</v>
      </c>
      <c r="B25018" s="33" t="s">
        <v>54</v>
      </c>
      <c r="C25018" s="33"/>
      <c r="D25018" s="33" t="s">
        <v>258</v>
      </c>
      <c r="E25018" t="str">
        <f t="shared" si="394"/>
        <v>No Data</v>
      </c>
    </row>
    <row r="25019" spans="1:5" x14ac:dyDescent="0.3">
      <c r="A25019" s="33" t="s">
        <v>4</v>
      </c>
      <c r="B25019" s="33" t="s">
        <v>53</v>
      </c>
      <c r="C25019" s="33"/>
      <c r="D25019" s="33" t="s">
        <v>258</v>
      </c>
      <c r="E25019" t="str">
        <f t="shared" si="394"/>
        <v>No Data</v>
      </c>
    </row>
    <row r="25020" spans="1:5" x14ac:dyDescent="0.3">
      <c r="A25020" s="33" t="s">
        <v>2</v>
      </c>
      <c r="B25020" s="33" t="s">
        <v>53</v>
      </c>
      <c r="C25020" s="33"/>
      <c r="D25020" s="33" t="s">
        <v>3326</v>
      </c>
      <c r="E25020" t="str">
        <f t="shared" si="394"/>
        <v>No Data</v>
      </c>
    </row>
    <row r="25021" spans="1:5" x14ac:dyDescent="0.3">
      <c r="A25021" s="33" t="s">
        <v>2</v>
      </c>
      <c r="B25021" s="33" t="s">
        <v>97</v>
      </c>
      <c r="C25021" s="33">
        <v>56700</v>
      </c>
      <c r="D25021" s="33" t="s">
        <v>8466</v>
      </c>
      <c r="E25021" t="str">
        <f t="shared" si="394"/>
        <v>&lt;$75K</v>
      </c>
    </row>
    <row r="25022" spans="1:5" x14ac:dyDescent="0.3">
      <c r="A25022" s="33" t="s">
        <v>129</v>
      </c>
      <c r="B25022" s="33" t="s">
        <v>65</v>
      </c>
      <c r="C25022" s="33">
        <v>160000</v>
      </c>
      <c r="D25022" s="33" t="s">
        <v>1303</v>
      </c>
      <c r="E25022" t="str">
        <f t="shared" si="394"/>
        <v>$125K-$200K</v>
      </c>
    </row>
    <row r="25023" spans="1:5" x14ac:dyDescent="0.3">
      <c r="A25023" s="33" t="s">
        <v>0</v>
      </c>
      <c r="B25023" s="33" t="s">
        <v>53</v>
      </c>
      <c r="C25023" s="33"/>
      <c r="D25023" s="33" t="s">
        <v>4185</v>
      </c>
      <c r="E25023" t="str">
        <f t="shared" si="394"/>
        <v>No Data</v>
      </c>
    </row>
    <row r="25024" spans="1:5" x14ac:dyDescent="0.3">
      <c r="A25024" s="33" t="s">
        <v>2</v>
      </c>
      <c r="B25024" s="33" t="s">
        <v>84</v>
      </c>
      <c r="C25024" s="33">
        <v>109120</v>
      </c>
      <c r="D25024" s="33" t="s">
        <v>8467</v>
      </c>
      <c r="E25024" t="str">
        <f t="shared" si="394"/>
        <v>$100K-$125K</v>
      </c>
    </row>
    <row r="25025" spans="1:5" x14ac:dyDescent="0.3">
      <c r="A25025" s="33" t="s">
        <v>2</v>
      </c>
      <c r="B25025" s="33" t="s">
        <v>53</v>
      </c>
      <c r="C25025" s="33"/>
      <c r="D25025" s="33" t="s">
        <v>1667</v>
      </c>
      <c r="E25025" t="str">
        <f t="shared" si="394"/>
        <v>No Data</v>
      </c>
    </row>
    <row r="25026" spans="1:5" x14ac:dyDescent="0.3">
      <c r="A25026" s="33" t="s">
        <v>2</v>
      </c>
      <c r="B25026" s="33" t="s">
        <v>53</v>
      </c>
      <c r="C25026" s="33">
        <v>80000</v>
      </c>
      <c r="D25026" s="33" t="s">
        <v>875</v>
      </c>
      <c r="E25026" t="str">
        <f t="shared" si="394"/>
        <v>$75K-$100K</v>
      </c>
    </row>
    <row r="25027" spans="1:5" x14ac:dyDescent="0.3">
      <c r="A25027" s="33" t="s">
        <v>125</v>
      </c>
      <c r="B25027" s="33" t="s">
        <v>53</v>
      </c>
      <c r="C25027" s="33">
        <v>90000</v>
      </c>
      <c r="D25027" s="33" t="s">
        <v>1401</v>
      </c>
      <c r="E25027" t="str">
        <f t="shared" ref="E25027:E25090" si="395">_xlfn.XLOOKUP(C25027,$H$16:$H$21,$G$16:$G$21,,1)</f>
        <v>$75K-$100K</v>
      </c>
    </row>
    <row r="25028" spans="1:5" x14ac:dyDescent="0.3">
      <c r="A25028" s="33" t="s">
        <v>2</v>
      </c>
      <c r="B25028" s="33" t="s">
        <v>53</v>
      </c>
      <c r="C25028" s="33"/>
      <c r="D25028" s="33" t="s">
        <v>1271</v>
      </c>
      <c r="E25028" t="str">
        <f t="shared" si="395"/>
        <v>No Data</v>
      </c>
    </row>
    <row r="25029" spans="1:5" x14ac:dyDescent="0.3">
      <c r="A25029" s="33" t="s">
        <v>125</v>
      </c>
      <c r="B25029" s="33" t="s">
        <v>53</v>
      </c>
      <c r="C25029" s="33">
        <v>103000</v>
      </c>
      <c r="D25029" s="33" t="s">
        <v>2260</v>
      </c>
      <c r="E25029" t="str">
        <f t="shared" si="395"/>
        <v>$100K-$125K</v>
      </c>
    </row>
    <row r="25030" spans="1:5" x14ac:dyDescent="0.3">
      <c r="A25030" s="33" t="s">
        <v>4</v>
      </c>
      <c r="B25030" s="33" t="s">
        <v>53</v>
      </c>
      <c r="C25030" s="33"/>
      <c r="D25030" s="33" t="s">
        <v>1511</v>
      </c>
      <c r="E25030" t="str">
        <f t="shared" si="395"/>
        <v>No Data</v>
      </c>
    </row>
    <row r="25031" spans="1:5" x14ac:dyDescent="0.3">
      <c r="A25031" s="33" t="s">
        <v>4</v>
      </c>
      <c r="B25031" s="33" t="s">
        <v>53</v>
      </c>
      <c r="C25031" s="33">
        <v>171850</v>
      </c>
      <c r="D25031" s="33" t="s">
        <v>1482</v>
      </c>
      <c r="E25031" t="str">
        <f t="shared" si="395"/>
        <v>$125K-$200K</v>
      </c>
    </row>
    <row r="25032" spans="1:5" x14ac:dyDescent="0.3">
      <c r="A25032" s="33" t="s">
        <v>0</v>
      </c>
      <c r="B25032" s="33" t="s">
        <v>53</v>
      </c>
      <c r="C25032" s="33">
        <v>107665</v>
      </c>
      <c r="D25032" s="33" t="s">
        <v>280</v>
      </c>
      <c r="E25032" t="str">
        <f t="shared" si="395"/>
        <v>$100K-$125K</v>
      </c>
    </row>
    <row r="25033" spans="1:5" x14ac:dyDescent="0.3">
      <c r="A25033" s="33" t="s">
        <v>0</v>
      </c>
      <c r="B25033" s="33" t="s">
        <v>53</v>
      </c>
      <c r="C25033" s="33">
        <v>139000</v>
      </c>
      <c r="D25033" s="33" t="s">
        <v>301</v>
      </c>
      <c r="E25033" t="str">
        <f t="shared" si="395"/>
        <v>$125K-$200K</v>
      </c>
    </row>
    <row r="25034" spans="1:5" x14ac:dyDescent="0.3">
      <c r="A25034" s="33" t="s">
        <v>128</v>
      </c>
      <c r="B25034" s="33" t="s">
        <v>88</v>
      </c>
      <c r="C25034" s="33">
        <v>105650</v>
      </c>
      <c r="D25034" s="33" t="s">
        <v>5802</v>
      </c>
      <c r="E25034" t="str">
        <f t="shared" si="395"/>
        <v>$100K-$125K</v>
      </c>
    </row>
    <row r="25035" spans="1:5" x14ac:dyDescent="0.3">
      <c r="A25035" s="33" t="s">
        <v>4</v>
      </c>
      <c r="B25035" s="33" t="s">
        <v>53</v>
      </c>
      <c r="C25035" s="33"/>
      <c r="D25035" s="33" t="s">
        <v>3537</v>
      </c>
      <c r="E25035" t="str">
        <f t="shared" si="395"/>
        <v>No Data</v>
      </c>
    </row>
    <row r="25036" spans="1:5" x14ac:dyDescent="0.3">
      <c r="A25036" s="33" t="s">
        <v>2</v>
      </c>
      <c r="B25036" s="33" t="s">
        <v>53</v>
      </c>
      <c r="C25036" s="33"/>
      <c r="D25036" s="33" t="s">
        <v>268</v>
      </c>
      <c r="E25036" t="str">
        <f t="shared" si="395"/>
        <v>No Data</v>
      </c>
    </row>
    <row r="25037" spans="1:5" x14ac:dyDescent="0.3">
      <c r="A25037" s="33" t="s">
        <v>2</v>
      </c>
      <c r="B25037" s="33" t="s">
        <v>53</v>
      </c>
      <c r="C25037" s="33">
        <v>80000</v>
      </c>
      <c r="D25037" s="33" t="s">
        <v>268</v>
      </c>
      <c r="E25037" t="str">
        <f t="shared" si="395"/>
        <v>$75K-$100K</v>
      </c>
    </row>
    <row r="25038" spans="1:5" x14ac:dyDescent="0.3">
      <c r="A25038" s="33" t="s">
        <v>2</v>
      </c>
      <c r="B25038" s="33" t="s">
        <v>53</v>
      </c>
      <c r="C25038" s="33">
        <v>125000</v>
      </c>
      <c r="D25038" s="33" t="s">
        <v>1119</v>
      </c>
      <c r="E25038" t="str">
        <f t="shared" si="395"/>
        <v>$100K-$125K</v>
      </c>
    </row>
    <row r="25039" spans="1:5" x14ac:dyDescent="0.3">
      <c r="A25039" s="33" t="s">
        <v>2</v>
      </c>
      <c r="B25039" s="33" t="s">
        <v>53</v>
      </c>
      <c r="C25039" s="33"/>
      <c r="D25039" s="33" t="s">
        <v>452</v>
      </c>
      <c r="E25039" t="str">
        <f t="shared" si="395"/>
        <v>No Data</v>
      </c>
    </row>
    <row r="25040" spans="1:5" x14ac:dyDescent="0.3">
      <c r="A25040" s="33" t="s">
        <v>52</v>
      </c>
      <c r="B25040" s="33" t="s">
        <v>54</v>
      </c>
      <c r="C25040" s="33">
        <v>50282</v>
      </c>
      <c r="D25040" s="33" t="s">
        <v>5809</v>
      </c>
      <c r="E25040" t="str">
        <f t="shared" si="395"/>
        <v>&lt;$75K</v>
      </c>
    </row>
    <row r="25041" spans="1:5" x14ac:dyDescent="0.3">
      <c r="A25041" s="33" t="s">
        <v>2</v>
      </c>
      <c r="B25041" s="33" t="s">
        <v>53</v>
      </c>
      <c r="C25041" s="33">
        <v>85000</v>
      </c>
      <c r="D25041" s="33" t="s">
        <v>8468</v>
      </c>
      <c r="E25041" t="str">
        <f t="shared" si="395"/>
        <v>$75K-$100K</v>
      </c>
    </row>
    <row r="25042" spans="1:5" x14ac:dyDescent="0.3">
      <c r="A25042" s="33" t="s">
        <v>126</v>
      </c>
      <c r="B25042" s="33" t="s">
        <v>90</v>
      </c>
      <c r="C25042" s="33">
        <v>79200</v>
      </c>
      <c r="D25042" s="33" t="s">
        <v>329</v>
      </c>
      <c r="E25042" t="str">
        <f t="shared" si="395"/>
        <v>$75K-$100K</v>
      </c>
    </row>
    <row r="25043" spans="1:5" x14ac:dyDescent="0.3">
      <c r="A25043" s="33" t="s">
        <v>2</v>
      </c>
      <c r="B25043" s="33" t="s">
        <v>53</v>
      </c>
      <c r="C25043" s="33">
        <v>54000</v>
      </c>
      <c r="D25043" s="33" t="s">
        <v>8469</v>
      </c>
      <c r="E25043" t="str">
        <f t="shared" si="395"/>
        <v>&lt;$75K</v>
      </c>
    </row>
    <row r="25044" spans="1:5" x14ac:dyDescent="0.3">
      <c r="A25044" s="33" t="s">
        <v>2</v>
      </c>
      <c r="B25044" s="33" t="s">
        <v>53</v>
      </c>
      <c r="C25044" s="33"/>
      <c r="D25044" s="33" t="s">
        <v>232</v>
      </c>
      <c r="E25044" t="str">
        <f t="shared" si="395"/>
        <v>No Data</v>
      </c>
    </row>
    <row r="25045" spans="1:5" x14ac:dyDescent="0.3">
      <c r="A25045" s="33" t="s">
        <v>128</v>
      </c>
      <c r="B25045" s="33" t="s">
        <v>53</v>
      </c>
      <c r="C25045" s="33">
        <v>153000</v>
      </c>
      <c r="D25045" s="33" t="s">
        <v>459</v>
      </c>
      <c r="E25045" t="str">
        <f t="shared" si="395"/>
        <v>$125K-$200K</v>
      </c>
    </row>
    <row r="25046" spans="1:5" x14ac:dyDescent="0.3">
      <c r="A25046" s="33" t="s">
        <v>0</v>
      </c>
      <c r="B25046" s="33" t="s">
        <v>53</v>
      </c>
      <c r="C25046" s="33"/>
      <c r="D25046" s="33" t="s">
        <v>622</v>
      </c>
      <c r="E25046" t="str">
        <f t="shared" si="395"/>
        <v>No Data</v>
      </c>
    </row>
    <row r="25047" spans="1:5" x14ac:dyDescent="0.3">
      <c r="A25047" s="33" t="s">
        <v>2</v>
      </c>
      <c r="B25047" s="33" t="s">
        <v>53</v>
      </c>
      <c r="C25047" s="33"/>
      <c r="D25047" s="33" t="s">
        <v>2374</v>
      </c>
      <c r="E25047" t="str">
        <f t="shared" si="395"/>
        <v>No Data</v>
      </c>
    </row>
    <row r="25048" spans="1:5" x14ac:dyDescent="0.3">
      <c r="A25048" s="33" t="s">
        <v>2</v>
      </c>
      <c r="B25048" s="33" t="s">
        <v>53</v>
      </c>
      <c r="C25048" s="33">
        <v>148675</v>
      </c>
      <c r="D25048" s="33" t="s">
        <v>217</v>
      </c>
      <c r="E25048" t="str">
        <f t="shared" si="395"/>
        <v>$125K-$200K</v>
      </c>
    </row>
    <row r="25049" spans="1:5" x14ac:dyDescent="0.3">
      <c r="A25049" s="33" t="s">
        <v>2</v>
      </c>
      <c r="B25049" s="33" t="s">
        <v>53</v>
      </c>
      <c r="C25049" s="33"/>
      <c r="D25049" s="33" t="s">
        <v>3023</v>
      </c>
      <c r="E25049" t="str">
        <f t="shared" si="395"/>
        <v>No Data</v>
      </c>
    </row>
    <row r="25050" spans="1:5" x14ac:dyDescent="0.3">
      <c r="A25050" s="33" t="s">
        <v>2</v>
      </c>
      <c r="B25050" s="33" t="s">
        <v>53</v>
      </c>
      <c r="C25050" s="33"/>
      <c r="D25050" s="33" t="s">
        <v>1604</v>
      </c>
      <c r="E25050" t="str">
        <f t="shared" si="395"/>
        <v>No Data</v>
      </c>
    </row>
    <row r="25051" spans="1:5" x14ac:dyDescent="0.3">
      <c r="A25051" s="33" t="s">
        <v>0</v>
      </c>
      <c r="B25051" s="33" t="s">
        <v>88</v>
      </c>
      <c r="C25051" s="33">
        <v>132500</v>
      </c>
      <c r="D25051" s="33" t="s">
        <v>440</v>
      </c>
      <c r="E25051" t="str">
        <f t="shared" si="395"/>
        <v>$125K-$200K</v>
      </c>
    </row>
    <row r="25052" spans="1:5" x14ac:dyDescent="0.3">
      <c r="A25052" s="33" t="s">
        <v>2</v>
      </c>
      <c r="B25052" s="33" t="s">
        <v>53</v>
      </c>
      <c r="C25052" s="33">
        <v>75000</v>
      </c>
      <c r="D25052" s="33" t="s">
        <v>8470</v>
      </c>
      <c r="E25052" t="str">
        <f t="shared" si="395"/>
        <v>&lt;$75K</v>
      </c>
    </row>
    <row r="25053" spans="1:5" x14ac:dyDescent="0.3">
      <c r="A25053" s="33" t="s">
        <v>2</v>
      </c>
      <c r="B25053" s="33" t="s">
        <v>73</v>
      </c>
      <c r="C25053" s="33">
        <v>53014</v>
      </c>
      <c r="D25053" s="33" t="s">
        <v>3509</v>
      </c>
      <c r="E25053" t="str">
        <f t="shared" si="395"/>
        <v>&lt;$75K</v>
      </c>
    </row>
    <row r="25054" spans="1:5" x14ac:dyDescent="0.3">
      <c r="A25054" s="33" t="s">
        <v>0</v>
      </c>
      <c r="B25054" s="33" t="s">
        <v>72</v>
      </c>
      <c r="C25054" s="33">
        <v>88128</v>
      </c>
      <c r="D25054" s="33" t="s">
        <v>8471</v>
      </c>
      <c r="E25054" t="str">
        <f t="shared" si="395"/>
        <v>$75K-$100K</v>
      </c>
    </row>
    <row r="25055" spans="1:5" x14ac:dyDescent="0.3">
      <c r="A25055" s="33" t="s">
        <v>2</v>
      </c>
      <c r="B25055" s="33" t="s">
        <v>53</v>
      </c>
      <c r="C25055" s="33"/>
      <c r="D25055" s="33" t="s">
        <v>1990</v>
      </c>
      <c r="E25055" t="str">
        <f t="shared" si="395"/>
        <v>No Data</v>
      </c>
    </row>
    <row r="25056" spans="1:5" x14ac:dyDescent="0.3">
      <c r="A25056" s="33" t="s">
        <v>4</v>
      </c>
      <c r="B25056" s="33" t="s">
        <v>53</v>
      </c>
      <c r="C25056" s="33"/>
      <c r="D25056" s="33" t="s">
        <v>2325</v>
      </c>
      <c r="E25056" t="str">
        <f t="shared" si="395"/>
        <v>No Data</v>
      </c>
    </row>
    <row r="25057" spans="1:5" x14ac:dyDescent="0.3">
      <c r="A25057" s="33" t="s">
        <v>2</v>
      </c>
      <c r="B25057" s="33" t="s">
        <v>53</v>
      </c>
      <c r="C25057" s="33"/>
      <c r="D25057" s="33" t="s">
        <v>8472</v>
      </c>
      <c r="E25057" t="str">
        <f t="shared" si="395"/>
        <v>No Data</v>
      </c>
    </row>
    <row r="25058" spans="1:5" x14ac:dyDescent="0.3">
      <c r="A25058" s="33" t="s">
        <v>125</v>
      </c>
      <c r="B25058" s="33" t="s">
        <v>69</v>
      </c>
      <c r="C25058" s="33">
        <v>57600</v>
      </c>
      <c r="D25058" s="33" t="s">
        <v>294</v>
      </c>
      <c r="E25058" t="str">
        <f t="shared" si="395"/>
        <v>&lt;$75K</v>
      </c>
    </row>
    <row r="25059" spans="1:5" x14ac:dyDescent="0.3">
      <c r="A25059" s="33" t="s">
        <v>2</v>
      </c>
      <c r="B25059" s="33" t="s">
        <v>53</v>
      </c>
      <c r="C25059" s="33">
        <v>75000</v>
      </c>
      <c r="D25059" s="33" t="s">
        <v>2117</v>
      </c>
      <c r="E25059" t="str">
        <f t="shared" si="395"/>
        <v>&lt;$75K</v>
      </c>
    </row>
    <row r="25060" spans="1:5" x14ac:dyDescent="0.3">
      <c r="A25060" s="33" t="s">
        <v>2</v>
      </c>
      <c r="B25060" s="33" t="s">
        <v>53</v>
      </c>
      <c r="C25060" s="33"/>
      <c r="D25060" s="33" t="s">
        <v>6172</v>
      </c>
      <c r="E25060" t="str">
        <f t="shared" si="395"/>
        <v>No Data</v>
      </c>
    </row>
    <row r="25061" spans="1:5" x14ac:dyDescent="0.3">
      <c r="A25061" s="33" t="s">
        <v>126</v>
      </c>
      <c r="B25061" s="33" t="s">
        <v>54</v>
      </c>
      <c r="C25061" s="33">
        <v>130000</v>
      </c>
      <c r="D25061" s="33" t="s">
        <v>1587</v>
      </c>
      <c r="E25061" t="str">
        <f t="shared" si="395"/>
        <v>$125K-$200K</v>
      </c>
    </row>
    <row r="25062" spans="1:5" x14ac:dyDescent="0.3">
      <c r="A25062" s="33" t="s">
        <v>2</v>
      </c>
      <c r="B25062" s="33" t="s">
        <v>72</v>
      </c>
      <c r="C25062" s="33">
        <v>51014</v>
      </c>
      <c r="D25062" s="33" t="s">
        <v>335</v>
      </c>
      <c r="E25062" t="str">
        <f t="shared" si="395"/>
        <v>&lt;$75K</v>
      </c>
    </row>
    <row r="25063" spans="1:5" x14ac:dyDescent="0.3">
      <c r="A25063" s="33" t="s">
        <v>2</v>
      </c>
      <c r="B25063" s="33" t="s">
        <v>53</v>
      </c>
      <c r="C25063" s="33">
        <v>110000</v>
      </c>
      <c r="D25063" s="33" t="s">
        <v>8473</v>
      </c>
      <c r="E25063" t="str">
        <f t="shared" si="395"/>
        <v>$100K-$125K</v>
      </c>
    </row>
    <row r="25064" spans="1:5" x14ac:dyDescent="0.3">
      <c r="A25064" s="33" t="s">
        <v>0</v>
      </c>
      <c r="B25064" s="33" t="s">
        <v>54</v>
      </c>
      <c r="C25064" s="33">
        <v>112500</v>
      </c>
      <c r="D25064" s="33" t="s">
        <v>230</v>
      </c>
      <c r="E25064" t="str">
        <f t="shared" si="395"/>
        <v>$100K-$125K</v>
      </c>
    </row>
    <row r="25065" spans="1:5" x14ac:dyDescent="0.3">
      <c r="A25065" s="33" t="s">
        <v>126</v>
      </c>
      <c r="B25065" s="33" t="s">
        <v>104</v>
      </c>
      <c r="C25065" s="33">
        <v>147500</v>
      </c>
      <c r="D25065" s="33" t="s">
        <v>211</v>
      </c>
      <c r="E25065" t="str">
        <f t="shared" si="395"/>
        <v>$125K-$200K</v>
      </c>
    </row>
    <row r="25066" spans="1:5" x14ac:dyDescent="0.3">
      <c r="A25066" s="33" t="s">
        <v>2</v>
      </c>
      <c r="B25066" s="33" t="s">
        <v>53</v>
      </c>
      <c r="C25066" s="33"/>
      <c r="D25066" s="33" t="s">
        <v>8474</v>
      </c>
      <c r="E25066" t="str">
        <f t="shared" si="395"/>
        <v>No Data</v>
      </c>
    </row>
    <row r="25067" spans="1:5" x14ac:dyDescent="0.3">
      <c r="A25067" s="33" t="s">
        <v>0</v>
      </c>
      <c r="B25067" s="33" t="s">
        <v>53</v>
      </c>
      <c r="C25067" s="33"/>
      <c r="D25067" s="33" t="s">
        <v>485</v>
      </c>
      <c r="E25067" t="str">
        <f t="shared" si="395"/>
        <v>No Data</v>
      </c>
    </row>
    <row r="25068" spans="1:5" x14ac:dyDescent="0.3">
      <c r="A25068" s="33" t="s">
        <v>2</v>
      </c>
      <c r="B25068" s="33" t="s">
        <v>53</v>
      </c>
      <c r="C25068" s="33"/>
      <c r="D25068" s="33" t="s">
        <v>4590</v>
      </c>
      <c r="E25068" t="str">
        <f t="shared" si="395"/>
        <v>No Data</v>
      </c>
    </row>
    <row r="25069" spans="1:5" x14ac:dyDescent="0.3">
      <c r="A25069" s="33" t="s">
        <v>125</v>
      </c>
      <c r="B25069" s="33" t="s">
        <v>53</v>
      </c>
      <c r="C25069" s="33">
        <v>77000</v>
      </c>
      <c r="D25069" s="33" t="s">
        <v>208</v>
      </c>
      <c r="E25069" t="str">
        <f t="shared" si="395"/>
        <v>$75K-$100K</v>
      </c>
    </row>
    <row r="25070" spans="1:5" x14ac:dyDescent="0.3">
      <c r="A25070" s="33" t="s">
        <v>129</v>
      </c>
      <c r="B25070" s="33" t="s">
        <v>185</v>
      </c>
      <c r="C25070" s="33">
        <v>145000</v>
      </c>
      <c r="D25070" s="33" t="s">
        <v>3901</v>
      </c>
      <c r="E25070" t="str">
        <f t="shared" si="395"/>
        <v>$125K-$200K</v>
      </c>
    </row>
    <row r="25071" spans="1:5" x14ac:dyDescent="0.3">
      <c r="A25071" s="33" t="s">
        <v>0</v>
      </c>
      <c r="B25071" s="33" t="s">
        <v>53</v>
      </c>
      <c r="C25071" s="33">
        <v>125000</v>
      </c>
      <c r="D25071" s="33" t="s">
        <v>5001</v>
      </c>
      <c r="E25071" t="str">
        <f t="shared" si="395"/>
        <v>$100K-$125K</v>
      </c>
    </row>
    <row r="25072" spans="1:5" x14ac:dyDescent="0.3">
      <c r="A25072" s="33" t="s">
        <v>0</v>
      </c>
      <c r="B25072" s="33" t="s">
        <v>81</v>
      </c>
      <c r="C25072" s="33">
        <v>85000</v>
      </c>
      <c r="D25072" s="33" t="s">
        <v>2437</v>
      </c>
      <c r="E25072" t="str">
        <f t="shared" si="395"/>
        <v>$75K-$100K</v>
      </c>
    </row>
    <row r="25073" spans="1:5" x14ac:dyDescent="0.3">
      <c r="A25073" s="33" t="s">
        <v>0</v>
      </c>
      <c r="B25073" s="33" t="s">
        <v>63</v>
      </c>
      <c r="C25073" s="33">
        <v>207500</v>
      </c>
      <c r="D25073" s="33" t="s">
        <v>1974</v>
      </c>
      <c r="E25073" t="str">
        <f t="shared" si="395"/>
        <v>&gt;$200K</v>
      </c>
    </row>
    <row r="25074" spans="1:5" x14ac:dyDescent="0.3">
      <c r="A25074" s="33" t="s">
        <v>4</v>
      </c>
      <c r="B25074" s="33" t="s">
        <v>54</v>
      </c>
      <c r="C25074" s="33">
        <v>109300</v>
      </c>
      <c r="D25074" s="33" t="s">
        <v>714</v>
      </c>
      <c r="E25074" t="str">
        <f t="shared" si="395"/>
        <v>$100K-$125K</v>
      </c>
    </row>
    <row r="25075" spans="1:5" x14ac:dyDescent="0.3">
      <c r="A25075" s="33" t="s">
        <v>2</v>
      </c>
      <c r="B25075" s="33" t="s">
        <v>53</v>
      </c>
      <c r="C25075" s="33">
        <v>100000</v>
      </c>
      <c r="D25075" s="33" t="s">
        <v>8475</v>
      </c>
      <c r="E25075" t="str">
        <f t="shared" si="395"/>
        <v>$75K-$100K</v>
      </c>
    </row>
    <row r="25076" spans="1:5" x14ac:dyDescent="0.3">
      <c r="A25076" s="33" t="s">
        <v>0</v>
      </c>
      <c r="B25076" s="33" t="s">
        <v>53</v>
      </c>
      <c r="C25076" s="33">
        <v>75540</v>
      </c>
      <c r="D25076" s="33" t="s">
        <v>8476</v>
      </c>
      <c r="E25076" t="str">
        <f t="shared" si="395"/>
        <v>$75K-$100K</v>
      </c>
    </row>
    <row r="25077" spans="1:5" x14ac:dyDescent="0.3">
      <c r="A25077" s="33" t="s">
        <v>0</v>
      </c>
      <c r="B25077" s="33" t="s">
        <v>53</v>
      </c>
      <c r="C25077" s="33"/>
      <c r="D25077" s="33" t="s">
        <v>479</v>
      </c>
      <c r="E25077" t="str">
        <f t="shared" si="395"/>
        <v>No Data</v>
      </c>
    </row>
    <row r="25078" spans="1:5" x14ac:dyDescent="0.3">
      <c r="A25078" s="33" t="s">
        <v>2</v>
      </c>
      <c r="B25078" s="33" t="s">
        <v>53</v>
      </c>
      <c r="C25078" s="33"/>
      <c r="D25078" s="33" t="s">
        <v>516</v>
      </c>
      <c r="E25078" t="str">
        <f t="shared" si="395"/>
        <v>No Data</v>
      </c>
    </row>
    <row r="25079" spans="1:5" x14ac:dyDescent="0.3">
      <c r="A25079" s="33" t="s">
        <v>2</v>
      </c>
      <c r="B25079" s="33" t="s">
        <v>53</v>
      </c>
      <c r="C25079" s="33">
        <v>90000</v>
      </c>
      <c r="D25079" s="33" t="s">
        <v>5898</v>
      </c>
      <c r="E25079" t="str">
        <f t="shared" si="395"/>
        <v>$75K-$100K</v>
      </c>
    </row>
    <row r="25080" spans="1:5" x14ac:dyDescent="0.3">
      <c r="A25080" s="33" t="s">
        <v>128</v>
      </c>
      <c r="B25080" s="33" t="s">
        <v>54</v>
      </c>
      <c r="C25080" s="33">
        <v>161840</v>
      </c>
      <c r="D25080" s="33" t="s">
        <v>7418</v>
      </c>
      <c r="E25080" t="str">
        <f t="shared" si="395"/>
        <v>$125K-$200K</v>
      </c>
    </row>
    <row r="25081" spans="1:5" x14ac:dyDescent="0.3">
      <c r="A25081" s="33" t="s">
        <v>2</v>
      </c>
      <c r="B25081" s="33" t="s">
        <v>53</v>
      </c>
      <c r="C25081" s="33"/>
      <c r="D25081" s="33" t="s">
        <v>8477</v>
      </c>
      <c r="E25081" t="str">
        <f t="shared" si="395"/>
        <v>No Data</v>
      </c>
    </row>
    <row r="25082" spans="1:5" x14ac:dyDescent="0.3">
      <c r="A25082" s="33" t="s">
        <v>0</v>
      </c>
      <c r="B25082" s="33" t="s">
        <v>53</v>
      </c>
      <c r="C25082" s="33">
        <v>204000</v>
      </c>
      <c r="D25082" s="33" t="s">
        <v>364</v>
      </c>
      <c r="E25082" t="str">
        <f t="shared" si="395"/>
        <v>&gt;$200K</v>
      </c>
    </row>
    <row r="25083" spans="1:5" x14ac:dyDescent="0.3">
      <c r="A25083" s="33" t="s">
        <v>128</v>
      </c>
      <c r="B25083" s="33" t="s">
        <v>81</v>
      </c>
      <c r="C25083" s="33">
        <v>170000</v>
      </c>
      <c r="D25083" s="33" t="s">
        <v>4273</v>
      </c>
      <c r="E25083" t="str">
        <f t="shared" si="395"/>
        <v>$125K-$200K</v>
      </c>
    </row>
    <row r="25084" spans="1:5" x14ac:dyDescent="0.3">
      <c r="A25084" s="33" t="s">
        <v>2</v>
      </c>
      <c r="B25084" s="33" t="s">
        <v>53</v>
      </c>
      <c r="C25084" s="33"/>
      <c r="D25084" s="33" t="s">
        <v>7605</v>
      </c>
      <c r="E25084" t="str">
        <f t="shared" si="395"/>
        <v>No Data</v>
      </c>
    </row>
    <row r="25085" spans="1:5" x14ac:dyDescent="0.3">
      <c r="A25085" s="33" t="s">
        <v>4</v>
      </c>
      <c r="B25085" s="33" t="s">
        <v>72</v>
      </c>
      <c r="C25085" s="33">
        <v>147500</v>
      </c>
      <c r="D25085" s="33" t="s">
        <v>4358</v>
      </c>
      <c r="E25085" t="str">
        <f t="shared" si="395"/>
        <v>$125K-$200K</v>
      </c>
    </row>
    <row r="25086" spans="1:5" x14ac:dyDescent="0.3">
      <c r="A25086" s="33" t="s">
        <v>0</v>
      </c>
      <c r="B25086" s="33" t="s">
        <v>54</v>
      </c>
      <c r="C25086" s="33">
        <v>186500</v>
      </c>
      <c r="D25086" s="33" t="s">
        <v>611</v>
      </c>
      <c r="E25086" t="str">
        <f t="shared" si="395"/>
        <v>$125K-$200K</v>
      </c>
    </row>
    <row r="25087" spans="1:5" x14ac:dyDescent="0.3">
      <c r="A25087" s="33" t="s">
        <v>0</v>
      </c>
      <c r="B25087" s="33" t="s">
        <v>53</v>
      </c>
      <c r="C25087" s="33"/>
      <c r="D25087" s="33" t="s">
        <v>7429</v>
      </c>
      <c r="E25087" t="str">
        <f t="shared" si="395"/>
        <v>No Data</v>
      </c>
    </row>
    <row r="25088" spans="1:5" x14ac:dyDescent="0.3">
      <c r="A25088" s="33" t="s">
        <v>2</v>
      </c>
      <c r="B25088" s="33" t="s">
        <v>53</v>
      </c>
      <c r="C25088" s="33">
        <v>117500</v>
      </c>
      <c r="D25088" s="33" t="s">
        <v>7100</v>
      </c>
      <c r="E25088" t="str">
        <f t="shared" si="395"/>
        <v>$100K-$125K</v>
      </c>
    </row>
    <row r="25089" spans="1:5" x14ac:dyDescent="0.3">
      <c r="A25089" s="33" t="s">
        <v>2</v>
      </c>
      <c r="B25089" s="33" t="s">
        <v>53</v>
      </c>
      <c r="C25089" s="33">
        <v>49386</v>
      </c>
      <c r="D25089" s="33" t="s">
        <v>8478</v>
      </c>
      <c r="E25089" t="str">
        <f t="shared" si="395"/>
        <v>&lt;$75K</v>
      </c>
    </row>
    <row r="25090" spans="1:5" x14ac:dyDescent="0.3">
      <c r="A25090" s="33" t="s">
        <v>125</v>
      </c>
      <c r="B25090" s="33" t="s">
        <v>53</v>
      </c>
      <c r="C25090" s="33">
        <v>125000</v>
      </c>
      <c r="D25090" s="33" t="s">
        <v>8479</v>
      </c>
      <c r="E25090" t="str">
        <f t="shared" si="395"/>
        <v>$100K-$125K</v>
      </c>
    </row>
    <row r="25091" spans="1:5" x14ac:dyDescent="0.3">
      <c r="A25091" s="33" t="s">
        <v>2</v>
      </c>
      <c r="B25091" s="33" t="s">
        <v>97</v>
      </c>
      <c r="C25091" s="33">
        <v>56700</v>
      </c>
      <c r="D25091" s="33" t="s">
        <v>494</v>
      </c>
      <c r="E25091" t="str">
        <f t="shared" ref="E25091:E25154" si="396">_xlfn.XLOOKUP(C25091,$H$16:$H$21,$G$16:$G$21,,1)</f>
        <v>&lt;$75K</v>
      </c>
    </row>
    <row r="25092" spans="1:5" x14ac:dyDescent="0.3">
      <c r="A25092" s="33" t="s">
        <v>4</v>
      </c>
      <c r="B25092" s="33" t="s">
        <v>72</v>
      </c>
      <c r="C25092" s="33">
        <v>147500</v>
      </c>
      <c r="D25092" s="33" t="s">
        <v>2623</v>
      </c>
      <c r="E25092" t="str">
        <f t="shared" si="396"/>
        <v>$125K-$200K</v>
      </c>
    </row>
    <row r="25093" spans="1:5" x14ac:dyDescent="0.3">
      <c r="A25093" s="33" t="s">
        <v>128</v>
      </c>
      <c r="B25093" s="33" t="s">
        <v>53</v>
      </c>
      <c r="C25093" s="33">
        <v>90000</v>
      </c>
      <c r="D25093" s="33" t="s">
        <v>7431</v>
      </c>
      <c r="E25093" t="str">
        <f t="shared" si="396"/>
        <v>$75K-$100K</v>
      </c>
    </row>
    <row r="25094" spans="1:5" x14ac:dyDescent="0.3">
      <c r="A25094" s="33" t="s">
        <v>2</v>
      </c>
      <c r="B25094" s="33" t="s">
        <v>53</v>
      </c>
      <c r="C25094" s="33"/>
      <c r="D25094" s="33" t="s">
        <v>5468</v>
      </c>
      <c r="E25094" t="str">
        <f t="shared" si="396"/>
        <v>No Data</v>
      </c>
    </row>
    <row r="25095" spans="1:5" x14ac:dyDescent="0.3">
      <c r="A25095" s="33" t="s">
        <v>2</v>
      </c>
      <c r="B25095" s="33" t="s">
        <v>53</v>
      </c>
      <c r="C25095" s="33">
        <v>70000</v>
      </c>
      <c r="D25095" s="33" t="s">
        <v>8480</v>
      </c>
      <c r="E25095" t="str">
        <f t="shared" si="396"/>
        <v>&lt;$75K</v>
      </c>
    </row>
    <row r="25096" spans="1:5" x14ac:dyDescent="0.3">
      <c r="A25096" s="33" t="s">
        <v>128</v>
      </c>
      <c r="B25096" s="33" t="s">
        <v>53</v>
      </c>
      <c r="C25096" s="33">
        <v>349500</v>
      </c>
      <c r="D25096" s="33" t="s">
        <v>217</v>
      </c>
      <c r="E25096" t="str">
        <f t="shared" si="396"/>
        <v>&gt;$200K</v>
      </c>
    </row>
    <row r="25097" spans="1:5" x14ac:dyDescent="0.3">
      <c r="A25097" s="33" t="s">
        <v>2</v>
      </c>
      <c r="B25097" s="33" t="s">
        <v>53</v>
      </c>
      <c r="C25097" s="33"/>
      <c r="D25097" s="33" t="s">
        <v>504</v>
      </c>
      <c r="E25097" t="str">
        <f t="shared" si="396"/>
        <v>No Data</v>
      </c>
    </row>
    <row r="25098" spans="1:5" x14ac:dyDescent="0.3">
      <c r="A25098" s="33" t="s">
        <v>2</v>
      </c>
      <c r="B25098" s="33" t="s">
        <v>53</v>
      </c>
      <c r="C25098" s="33">
        <v>67500</v>
      </c>
      <c r="D25098" s="33" t="s">
        <v>1508</v>
      </c>
      <c r="E25098" t="str">
        <f t="shared" si="396"/>
        <v>&lt;$75K</v>
      </c>
    </row>
    <row r="25099" spans="1:5" x14ac:dyDescent="0.3">
      <c r="A25099" s="33" t="s">
        <v>2</v>
      </c>
      <c r="B25099" s="33" t="s">
        <v>53</v>
      </c>
      <c r="C25099" s="33">
        <v>100694</v>
      </c>
      <c r="D25099" s="33" t="s">
        <v>728</v>
      </c>
      <c r="E25099" t="str">
        <f t="shared" si="396"/>
        <v>$100K-$125K</v>
      </c>
    </row>
    <row r="25100" spans="1:5" x14ac:dyDescent="0.3">
      <c r="A25100" s="33" t="s">
        <v>2</v>
      </c>
      <c r="B25100" s="33" t="s">
        <v>53</v>
      </c>
      <c r="C25100" s="33"/>
      <c r="D25100" s="33" t="s">
        <v>3060</v>
      </c>
      <c r="E25100" t="str">
        <f t="shared" si="396"/>
        <v>No Data</v>
      </c>
    </row>
    <row r="25101" spans="1:5" x14ac:dyDescent="0.3">
      <c r="A25101" s="33" t="s">
        <v>2</v>
      </c>
      <c r="B25101" s="33" t="s">
        <v>53</v>
      </c>
      <c r="C25101" s="33">
        <v>55000</v>
      </c>
      <c r="D25101" s="33" t="s">
        <v>268</v>
      </c>
      <c r="E25101" t="str">
        <f t="shared" si="396"/>
        <v>&lt;$75K</v>
      </c>
    </row>
    <row r="25102" spans="1:5" x14ac:dyDescent="0.3">
      <c r="A25102" s="33" t="s">
        <v>4</v>
      </c>
      <c r="B25102" s="33" t="s">
        <v>53</v>
      </c>
      <c r="C25102" s="33">
        <v>117500</v>
      </c>
      <c r="D25102" s="33" t="s">
        <v>417</v>
      </c>
      <c r="E25102" t="str">
        <f t="shared" si="396"/>
        <v>$100K-$125K</v>
      </c>
    </row>
    <row r="25103" spans="1:5" x14ac:dyDescent="0.3">
      <c r="A25103" s="33" t="s">
        <v>2</v>
      </c>
      <c r="B25103" s="33" t="s">
        <v>53</v>
      </c>
      <c r="C25103" s="33"/>
      <c r="D25103" s="33" t="s">
        <v>1062</v>
      </c>
      <c r="E25103" t="str">
        <f t="shared" si="396"/>
        <v>No Data</v>
      </c>
    </row>
    <row r="25104" spans="1:5" x14ac:dyDescent="0.3">
      <c r="A25104" s="33" t="s">
        <v>4</v>
      </c>
      <c r="B25104" s="33" t="s">
        <v>53</v>
      </c>
      <c r="C25104" s="33">
        <v>157500</v>
      </c>
      <c r="D25104" s="33" t="s">
        <v>845</v>
      </c>
      <c r="E25104" t="str">
        <f t="shared" si="396"/>
        <v>$125K-$200K</v>
      </c>
    </row>
    <row r="25105" spans="1:5" x14ac:dyDescent="0.3">
      <c r="A25105" s="33" t="s">
        <v>2</v>
      </c>
      <c r="B25105" s="33" t="s">
        <v>53</v>
      </c>
      <c r="C25105" s="33"/>
      <c r="D25105" s="33" t="s">
        <v>449</v>
      </c>
      <c r="E25105" t="str">
        <f t="shared" si="396"/>
        <v>No Data</v>
      </c>
    </row>
    <row r="25106" spans="1:5" x14ac:dyDescent="0.3">
      <c r="A25106" s="33" t="s">
        <v>128</v>
      </c>
      <c r="B25106" s="33" t="s">
        <v>54</v>
      </c>
      <c r="C25106" s="33">
        <v>90000</v>
      </c>
      <c r="D25106" s="33" t="s">
        <v>391</v>
      </c>
      <c r="E25106" t="str">
        <f t="shared" si="396"/>
        <v>$75K-$100K</v>
      </c>
    </row>
    <row r="25107" spans="1:5" x14ac:dyDescent="0.3">
      <c r="A25107" s="33" t="s">
        <v>0</v>
      </c>
      <c r="B25107" s="33" t="s">
        <v>53</v>
      </c>
      <c r="C25107" s="33"/>
      <c r="D25107" s="33" t="s">
        <v>8481</v>
      </c>
      <c r="E25107" t="str">
        <f t="shared" si="396"/>
        <v>No Data</v>
      </c>
    </row>
    <row r="25108" spans="1:5" x14ac:dyDescent="0.3">
      <c r="A25108" s="33" t="s">
        <v>2</v>
      </c>
      <c r="B25108" s="33" t="s">
        <v>53</v>
      </c>
      <c r="C25108" s="33">
        <v>125000</v>
      </c>
      <c r="D25108" s="33" t="s">
        <v>474</v>
      </c>
      <c r="E25108" t="str">
        <f t="shared" si="396"/>
        <v>$100K-$125K</v>
      </c>
    </row>
    <row r="25109" spans="1:5" x14ac:dyDescent="0.3">
      <c r="A25109" s="33" t="s">
        <v>4</v>
      </c>
      <c r="B25109" s="33" t="s">
        <v>88</v>
      </c>
      <c r="C25109" s="33">
        <v>79200</v>
      </c>
      <c r="D25109" s="33" t="s">
        <v>1172</v>
      </c>
      <c r="E25109" t="str">
        <f t="shared" si="396"/>
        <v>$75K-$100K</v>
      </c>
    </row>
    <row r="25110" spans="1:5" x14ac:dyDescent="0.3">
      <c r="A25110" s="33" t="s">
        <v>2</v>
      </c>
      <c r="B25110" s="33" t="s">
        <v>53</v>
      </c>
      <c r="C25110" s="33">
        <v>61464</v>
      </c>
      <c r="D25110" s="33" t="s">
        <v>8482</v>
      </c>
      <c r="E25110" t="str">
        <f t="shared" si="396"/>
        <v>&lt;$75K</v>
      </c>
    </row>
    <row r="25111" spans="1:5" x14ac:dyDescent="0.3">
      <c r="A25111" s="33" t="s">
        <v>0</v>
      </c>
      <c r="B25111" s="33" t="s">
        <v>53</v>
      </c>
      <c r="C25111" s="33">
        <v>95000</v>
      </c>
      <c r="D25111" s="33" t="s">
        <v>8464</v>
      </c>
      <c r="E25111" t="str">
        <f t="shared" si="396"/>
        <v>$75K-$100K</v>
      </c>
    </row>
    <row r="25112" spans="1:5" x14ac:dyDescent="0.3">
      <c r="A25112" s="33" t="s">
        <v>4</v>
      </c>
      <c r="B25112" s="33" t="s">
        <v>68</v>
      </c>
      <c r="C25112" s="33"/>
      <c r="D25112" s="33" t="s">
        <v>8483</v>
      </c>
      <c r="E25112" t="str">
        <f t="shared" si="396"/>
        <v>No Data</v>
      </c>
    </row>
    <row r="25113" spans="1:5" x14ac:dyDescent="0.3">
      <c r="A25113" s="33" t="s">
        <v>4</v>
      </c>
      <c r="B25113" s="33" t="s">
        <v>53</v>
      </c>
      <c r="C25113" s="33"/>
      <c r="D25113" s="33" t="s">
        <v>258</v>
      </c>
      <c r="E25113" t="str">
        <f t="shared" si="396"/>
        <v>No Data</v>
      </c>
    </row>
    <row r="25114" spans="1:5" x14ac:dyDescent="0.3">
      <c r="A25114" s="33" t="s">
        <v>4</v>
      </c>
      <c r="B25114" s="33" t="s">
        <v>53</v>
      </c>
      <c r="C25114" s="33">
        <v>115000</v>
      </c>
      <c r="D25114" s="33" t="s">
        <v>1068</v>
      </c>
      <c r="E25114" t="str">
        <f t="shared" si="396"/>
        <v>$100K-$125K</v>
      </c>
    </row>
    <row r="25115" spans="1:5" x14ac:dyDescent="0.3">
      <c r="A25115" s="33" t="s">
        <v>0</v>
      </c>
      <c r="B25115" s="33" t="s">
        <v>53</v>
      </c>
      <c r="C25115" s="33">
        <v>62000</v>
      </c>
      <c r="D25115" s="33" t="s">
        <v>8484</v>
      </c>
      <c r="E25115" t="str">
        <f t="shared" si="396"/>
        <v>&lt;$75K</v>
      </c>
    </row>
    <row r="25116" spans="1:5" x14ac:dyDescent="0.3">
      <c r="A25116" s="33" t="s">
        <v>52</v>
      </c>
      <c r="B25116" s="33" t="s">
        <v>53</v>
      </c>
      <c r="C25116" s="33"/>
      <c r="D25116" s="33" t="s">
        <v>8485</v>
      </c>
      <c r="E25116" t="str">
        <f t="shared" si="396"/>
        <v>No Data</v>
      </c>
    </row>
    <row r="25117" spans="1:5" x14ac:dyDescent="0.3">
      <c r="A25117" s="33" t="s">
        <v>2</v>
      </c>
      <c r="B25117" s="33" t="s">
        <v>204</v>
      </c>
      <c r="C25117" s="33">
        <v>111175</v>
      </c>
      <c r="D25117" s="33" t="s">
        <v>8486</v>
      </c>
      <c r="E25117" t="str">
        <f t="shared" si="396"/>
        <v>$100K-$125K</v>
      </c>
    </row>
    <row r="25118" spans="1:5" x14ac:dyDescent="0.3">
      <c r="A25118" s="33" t="s">
        <v>2</v>
      </c>
      <c r="B25118" s="33" t="s">
        <v>53</v>
      </c>
      <c r="C25118" s="33">
        <v>85765</v>
      </c>
      <c r="D25118" s="33" t="s">
        <v>8487</v>
      </c>
      <c r="E25118" t="str">
        <f t="shared" si="396"/>
        <v>$75K-$100K</v>
      </c>
    </row>
    <row r="25119" spans="1:5" x14ac:dyDescent="0.3">
      <c r="A25119" s="33" t="s">
        <v>4</v>
      </c>
      <c r="B25119" s="33" t="s">
        <v>68</v>
      </c>
      <c r="C25119" s="33"/>
      <c r="D25119" s="33" t="s">
        <v>8488</v>
      </c>
      <c r="E25119" t="str">
        <f t="shared" si="396"/>
        <v>No Data</v>
      </c>
    </row>
    <row r="25120" spans="1:5" x14ac:dyDescent="0.3">
      <c r="A25120" s="33" t="s">
        <v>128</v>
      </c>
      <c r="B25120" s="33" t="s">
        <v>53</v>
      </c>
      <c r="C25120" s="33">
        <v>90000</v>
      </c>
      <c r="D25120" s="33" t="s">
        <v>8489</v>
      </c>
      <c r="E25120" t="str">
        <f t="shared" si="396"/>
        <v>$75K-$100K</v>
      </c>
    </row>
    <row r="25121" spans="1:5" x14ac:dyDescent="0.3">
      <c r="A25121" s="33" t="s">
        <v>0</v>
      </c>
      <c r="B25121" s="33" t="s">
        <v>53</v>
      </c>
      <c r="C25121" s="33"/>
      <c r="D25121" s="33" t="s">
        <v>1330</v>
      </c>
      <c r="E25121" t="str">
        <f t="shared" si="396"/>
        <v>No Data</v>
      </c>
    </row>
    <row r="25122" spans="1:5" x14ac:dyDescent="0.3">
      <c r="A25122" s="33" t="s">
        <v>0</v>
      </c>
      <c r="B25122" s="33" t="s">
        <v>53</v>
      </c>
      <c r="C25122" s="33">
        <v>49750</v>
      </c>
      <c r="D25122" s="33" t="s">
        <v>1667</v>
      </c>
      <c r="E25122" t="str">
        <f t="shared" si="396"/>
        <v>&lt;$75K</v>
      </c>
    </row>
    <row r="25123" spans="1:5" x14ac:dyDescent="0.3">
      <c r="A25123" s="33" t="s">
        <v>2</v>
      </c>
      <c r="B25123" s="33" t="s">
        <v>53</v>
      </c>
      <c r="C25123" s="33">
        <v>65000</v>
      </c>
      <c r="D25123" s="33" t="s">
        <v>8490</v>
      </c>
      <c r="E25123" t="str">
        <f t="shared" si="396"/>
        <v>&lt;$75K</v>
      </c>
    </row>
    <row r="25124" spans="1:5" x14ac:dyDescent="0.3">
      <c r="A25124" s="33" t="s">
        <v>4</v>
      </c>
      <c r="B25124" s="33" t="s">
        <v>54</v>
      </c>
      <c r="C25124" s="33">
        <v>160000</v>
      </c>
      <c r="D25124" s="33" t="s">
        <v>3380</v>
      </c>
      <c r="E25124" t="str">
        <f t="shared" si="396"/>
        <v>$125K-$200K</v>
      </c>
    </row>
    <row r="25125" spans="1:5" x14ac:dyDescent="0.3">
      <c r="A25125" s="33" t="s">
        <v>129</v>
      </c>
      <c r="B25125" s="33" t="s">
        <v>68</v>
      </c>
      <c r="C25125" s="33"/>
      <c r="D25125" s="33" t="s">
        <v>8491</v>
      </c>
      <c r="E25125" t="str">
        <f t="shared" si="396"/>
        <v>No Data</v>
      </c>
    </row>
    <row r="25126" spans="1:5" x14ac:dyDescent="0.3">
      <c r="A25126" s="33" t="s">
        <v>4</v>
      </c>
      <c r="B25126" s="33" t="s">
        <v>68</v>
      </c>
      <c r="C25126" s="33"/>
      <c r="D25126" s="33" t="s">
        <v>8492</v>
      </c>
      <c r="E25126" t="str">
        <f t="shared" si="396"/>
        <v>No Data</v>
      </c>
    </row>
    <row r="25127" spans="1:5" x14ac:dyDescent="0.3">
      <c r="A25127" s="33" t="s">
        <v>2</v>
      </c>
      <c r="B25127" s="33" t="s">
        <v>53</v>
      </c>
      <c r="C25127" s="33"/>
      <c r="D25127" s="33" t="s">
        <v>8493</v>
      </c>
      <c r="E25127" t="str">
        <f t="shared" si="396"/>
        <v>No Data</v>
      </c>
    </row>
    <row r="25128" spans="1:5" x14ac:dyDescent="0.3">
      <c r="A25128" s="33" t="s">
        <v>52</v>
      </c>
      <c r="B25128" s="33" t="s">
        <v>53</v>
      </c>
      <c r="C25128" s="33">
        <v>130500</v>
      </c>
      <c r="D25128" s="33" t="s">
        <v>1927</v>
      </c>
      <c r="E25128" t="str">
        <f t="shared" si="396"/>
        <v>$125K-$200K</v>
      </c>
    </row>
    <row r="25129" spans="1:5" x14ac:dyDescent="0.3">
      <c r="A25129" s="33" t="s">
        <v>2</v>
      </c>
      <c r="B25129" s="33" t="s">
        <v>53</v>
      </c>
      <c r="C25129" s="33"/>
      <c r="D25129" s="33" t="s">
        <v>3527</v>
      </c>
      <c r="E25129" t="str">
        <f t="shared" si="396"/>
        <v>No Data</v>
      </c>
    </row>
    <row r="25130" spans="1:5" x14ac:dyDescent="0.3">
      <c r="A25130" s="33" t="s">
        <v>125</v>
      </c>
      <c r="B25130" s="33" t="s">
        <v>53</v>
      </c>
      <c r="C25130" s="33"/>
      <c r="D25130" s="33" t="s">
        <v>2202</v>
      </c>
      <c r="E25130" t="str">
        <f t="shared" si="396"/>
        <v>No Data</v>
      </c>
    </row>
    <row r="25131" spans="1:5" x14ac:dyDescent="0.3">
      <c r="A25131" s="33" t="s">
        <v>4</v>
      </c>
      <c r="B25131" s="33" t="s">
        <v>53</v>
      </c>
      <c r="C25131" s="33">
        <v>113250</v>
      </c>
      <c r="D25131" s="33" t="s">
        <v>2510</v>
      </c>
      <c r="E25131" t="str">
        <f t="shared" si="396"/>
        <v>$100K-$125K</v>
      </c>
    </row>
    <row r="25132" spans="1:5" x14ac:dyDescent="0.3">
      <c r="A25132" s="33" t="s">
        <v>125</v>
      </c>
      <c r="B25132" s="33" t="s">
        <v>53</v>
      </c>
      <c r="C25132" s="33">
        <v>101500</v>
      </c>
      <c r="D25132" s="33" t="s">
        <v>520</v>
      </c>
      <c r="E25132" t="str">
        <f t="shared" si="396"/>
        <v>$100K-$125K</v>
      </c>
    </row>
    <row r="25133" spans="1:5" x14ac:dyDescent="0.3">
      <c r="A25133" s="33" t="s">
        <v>2</v>
      </c>
      <c r="B25133" s="33" t="s">
        <v>53</v>
      </c>
      <c r="C25133" s="33">
        <v>79060.5</v>
      </c>
      <c r="D25133" s="33" t="s">
        <v>1472</v>
      </c>
      <c r="E25133" t="str">
        <f t="shared" si="396"/>
        <v>$75K-$100K</v>
      </c>
    </row>
    <row r="25134" spans="1:5" x14ac:dyDescent="0.3">
      <c r="A25134" s="33" t="s">
        <v>52</v>
      </c>
      <c r="B25134" s="33" t="s">
        <v>53</v>
      </c>
      <c r="C25134" s="33"/>
      <c r="D25134" s="33" t="s">
        <v>8494</v>
      </c>
      <c r="E25134" t="str">
        <f t="shared" si="396"/>
        <v>No Data</v>
      </c>
    </row>
    <row r="25135" spans="1:5" x14ac:dyDescent="0.3">
      <c r="A25135" s="33" t="s">
        <v>0</v>
      </c>
      <c r="B25135" s="33" t="s">
        <v>53</v>
      </c>
      <c r="C25135" s="33">
        <v>132368</v>
      </c>
      <c r="D25135" s="33" t="s">
        <v>3918</v>
      </c>
      <c r="E25135" t="str">
        <f t="shared" si="396"/>
        <v>$125K-$200K</v>
      </c>
    </row>
    <row r="25136" spans="1:5" x14ac:dyDescent="0.3">
      <c r="A25136" s="33" t="s">
        <v>125</v>
      </c>
      <c r="B25136" s="33" t="s">
        <v>53</v>
      </c>
      <c r="C25136" s="33">
        <v>140000</v>
      </c>
      <c r="D25136" s="33" t="s">
        <v>729</v>
      </c>
      <c r="E25136" t="str">
        <f t="shared" si="396"/>
        <v>$125K-$200K</v>
      </c>
    </row>
    <row r="25137" spans="1:5" x14ac:dyDescent="0.3">
      <c r="A25137" s="33" t="s">
        <v>0</v>
      </c>
      <c r="B25137" s="33" t="s">
        <v>54</v>
      </c>
      <c r="C25137" s="33">
        <v>120000</v>
      </c>
      <c r="D25137" s="33" t="s">
        <v>8495</v>
      </c>
      <c r="E25137" t="str">
        <f t="shared" si="396"/>
        <v>$100K-$125K</v>
      </c>
    </row>
    <row r="25138" spans="1:5" x14ac:dyDescent="0.3">
      <c r="A25138" s="33" t="s">
        <v>2</v>
      </c>
      <c r="B25138" s="33" t="s">
        <v>53</v>
      </c>
      <c r="C25138" s="33"/>
      <c r="D25138" s="33" t="s">
        <v>3683</v>
      </c>
      <c r="E25138" t="str">
        <f t="shared" si="396"/>
        <v>No Data</v>
      </c>
    </row>
    <row r="25139" spans="1:5" x14ac:dyDescent="0.3">
      <c r="A25139" s="33" t="s">
        <v>0</v>
      </c>
      <c r="B25139" s="33" t="s">
        <v>53</v>
      </c>
      <c r="C25139" s="33">
        <v>140000</v>
      </c>
      <c r="D25139" s="33" t="s">
        <v>8496</v>
      </c>
      <c r="E25139" t="str">
        <f t="shared" si="396"/>
        <v>$125K-$200K</v>
      </c>
    </row>
    <row r="25140" spans="1:5" x14ac:dyDescent="0.3">
      <c r="A25140" s="33" t="s">
        <v>2</v>
      </c>
      <c r="B25140" s="33" t="s">
        <v>74</v>
      </c>
      <c r="C25140" s="33">
        <v>45000</v>
      </c>
      <c r="D25140" s="33" t="s">
        <v>1018</v>
      </c>
      <c r="E25140" t="str">
        <f t="shared" si="396"/>
        <v>&lt;$75K</v>
      </c>
    </row>
    <row r="25141" spans="1:5" x14ac:dyDescent="0.3">
      <c r="A25141" s="33" t="s">
        <v>52</v>
      </c>
      <c r="B25141" s="33" t="s">
        <v>53</v>
      </c>
      <c r="C25141" s="33"/>
      <c r="D25141" s="33" t="s">
        <v>268</v>
      </c>
      <c r="E25141" t="str">
        <f t="shared" si="396"/>
        <v>No Data</v>
      </c>
    </row>
    <row r="25142" spans="1:5" x14ac:dyDescent="0.3">
      <c r="A25142" s="33" t="s">
        <v>0</v>
      </c>
      <c r="B25142" s="33" t="s">
        <v>53</v>
      </c>
      <c r="C25142" s="33">
        <v>85000</v>
      </c>
      <c r="D25142" s="33" t="s">
        <v>1667</v>
      </c>
      <c r="E25142" t="str">
        <f t="shared" si="396"/>
        <v>$75K-$100K</v>
      </c>
    </row>
    <row r="25143" spans="1:5" x14ac:dyDescent="0.3">
      <c r="A25143" s="33" t="s">
        <v>128</v>
      </c>
      <c r="B25143" s="33" t="s">
        <v>54</v>
      </c>
      <c r="C25143" s="33">
        <v>152500</v>
      </c>
      <c r="D25143" s="33" t="s">
        <v>8497</v>
      </c>
      <c r="E25143" t="str">
        <f t="shared" si="396"/>
        <v>$125K-$200K</v>
      </c>
    </row>
    <row r="25144" spans="1:5" x14ac:dyDescent="0.3">
      <c r="A25144" s="33" t="s">
        <v>0</v>
      </c>
      <c r="B25144" s="33" t="s">
        <v>53</v>
      </c>
      <c r="C25144" s="33">
        <v>125000</v>
      </c>
      <c r="D25144" s="33" t="s">
        <v>235</v>
      </c>
      <c r="E25144" t="str">
        <f t="shared" si="396"/>
        <v>$100K-$125K</v>
      </c>
    </row>
    <row r="25145" spans="1:5" x14ac:dyDescent="0.3">
      <c r="A25145" s="33" t="s">
        <v>52</v>
      </c>
      <c r="B25145" s="33" t="s">
        <v>53</v>
      </c>
      <c r="C25145" s="33"/>
      <c r="D25145" s="33" t="s">
        <v>8498</v>
      </c>
      <c r="E25145" t="str">
        <f t="shared" si="396"/>
        <v>No Data</v>
      </c>
    </row>
    <row r="25146" spans="1:5" x14ac:dyDescent="0.3">
      <c r="A25146" s="33" t="s">
        <v>2</v>
      </c>
      <c r="B25146" s="33" t="s">
        <v>53</v>
      </c>
      <c r="C25146" s="33"/>
      <c r="D25146" s="33" t="s">
        <v>1279</v>
      </c>
      <c r="E25146" t="str">
        <f t="shared" si="396"/>
        <v>No Data</v>
      </c>
    </row>
    <row r="25147" spans="1:5" x14ac:dyDescent="0.3">
      <c r="A25147" s="33" t="s">
        <v>2</v>
      </c>
      <c r="B25147" s="33" t="s">
        <v>53</v>
      </c>
      <c r="C25147" s="33"/>
      <c r="D25147" s="33" t="s">
        <v>879</v>
      </c>
      <c r="E25147" t="str">
        <f t="shared" si="396"/>
        <v>No Data</v>
      </c>
    </row>
    <row r="25148" spans="1:5" x14ac:dyDescent="0.3">
      <c r="A25148" s="33" t="s">
        <v>4</v>
      </c>
      <c r="B25148" s="33" t="s">
        <v>53</v>
      </c>
      <c r="C25148" s="33"/>
      <c r="D25148" s="33" t="s">
        <v>238</v>
      </c>
      <c r="E25148" t="str">
        <f t="shared" si="396"/>
        <v>No Data</v>
      </c>
    </row>
    <row r="25149" spans="1:5" x14ac:dyDescent="0.3">
      <c r="A25149" s="33" t="s">
        <v>2</v>
      </c>
      <c r="B25149" s="33" t="s">
        <v>53</v>
      </c>
      <c r="C25149" s="33"/>
      <c r="D25149" s="33" t="s">
        <v>1460</v>
      </c>
      <c r="E25149" t="str">
        <f t="shared" si="396"/>
        <v>No Data</v>
      </c>
    </row>
    <row r="25150" spans="1:5" x14ac:dyDescent="0.3">
      <c r="A25150" s="33" t="s">
        <v>4</v>
      </c>
      <c r="B25150" s="33" t="s">
        <v>97</v>
      </c>
      <c r="C25150" s="33">
        <v>147500</v>
      </c>
      <c r="D25150" s="33" t="s">
        <v>8499</v>
      </c>
      <c r="E25150" t="str">
        <f t="shared" si="396"/>
        <v>$125K-$200K</v>
      </c>
    </row>
    <row r="25151" spans="1:5" x14ac:dyDescent="0.3">
      <c r="A25151" s="33" t="s">
        <v>2</v>
      </c>
      <c r="B25151" s="33" t="s">
        <v>53</v>
      </c>
      <c r="C25151" s="33"/>
      <c r="D25151" s="33" t="s">
        <v>7658</v>
      </c>
      <c r="E25151" t="str">
        <f t="shared" si="396"/>
        <v>No Data</v>
      </c>
    </row>
    <row r="25152" spans="1:5" x14ac:dyDescent="0.3">
      <c r="A25152" s="33" t="s">
        <v>2</v>
      </c>
      <c r="B25152" s="33" t="s">
        <v>53</v>
      </c>
      <c r="C25152" s="33">
        <v>97500</v>
      </c>
      <c r="D25152" s="33" t="s">
        <v>1028</v>
      </c>
      <c r="E25152" t="str">
        <f t="shared" si="396"/>
        <v>$75K-$100K</v>
      </c>
    </row>
    <row r="25153" spans="1:5" x14ac:dyDescent="0.3">
      <c r="A25153" s="33" t="s">
        <v>128</v>
      </c>
      <c r="B25153" s="33" t="s">
        <v>53</v>
      </c>
      <c r="C25153" s="33">
        <v>152650</v>
      </c>
      <c r="D25153" s="33" t="s">
        <v>299</v>
      </c>
      <c r="E25153" t="str">
        <f t="shared" si="396"/>
        <v>$125K-$200K</v>
      </c>
    </row>
    <row r="25154" spans="1:5" x14ac:dyDescent="0.3">
      <c r="A25154" s="33" t="s">
        <v>0</v>
      </c>
      <c r="B25154" s="33" t="s">
        <v>53</v>
      </c>
      <c r="C25154" s="33"/>
      <c r="D25154" s="33" t="s">
        <v>238</v>
      </c>
      <c r="E25154" t="str">
        <f t="shared" si="396"/>
        <v>No Data</v>
      </c>
    </row>
    <row r="25155" spans="1:5" x14ac:dyDescent="0.3">
      <c r="A25155" s="33" t="s">
        <v>0</v>
      </c>
      <c r="B25155" s="33" t="s">
        <v>53</v>
      </c>
      <c r="C25155" s="33">
        <v>100000</v>
      </c>
      <c r="D25155" s="33" t="s">
        <v>328</v>
      </c>
      <c r="E25155" t="str">
        <f t="shared" ref="E25155:E25218" si="397">_xlfn.XLOOKUP(C25155,$H$16:$H$21,$G$16:$G$21,,1)</f>
        <v>$75K-$100K</v>
      </c>
    </row>
    <row r="25156" spans="1:5" x14ac:dyDescent="0.3">
      <c r="A25156" s="33" t="s">
        <v>125</v>
      </c>
      <c r="B25156" s="33" t="s">
        <v>53</v>
      </c>
      <c r="C25156" s="33">
        <v>115000</v>
      </c>
      <c r="D25156" s="33" t="s">
        <v>807</v>
      </c>
      <c r="E25156" t="str">
        <f t="shared" si="397"/>
        <v>$100K-$125K</v>
      </c>
    </row>
    <row r="25157" spans="1:5" x14ac:dyDescent="0.3">
      <c r="A25157" s="33" t="s">
        <v>0</v>
      </c>
      <c r="B25157" s="33" t="s">
        <v>53</v>
      </c>
      <c r="C25157" s="33"/>
      <c r="D25157" s="33" t="s">
        <v>8500</v>
      </c>
      <c r="E25157" t="str">
        <f t="shared" si="397"/>
        <v>No Data</v>
      </c>
    </row>
    <row r="25158" spans="1:5" x14ac:dyDescent="0.3">
      <c r="A25158" s="33" t="s">
        <v>0</v>
      </c>
      <c r="B25158" s="33" t="s">
        <v>53</v>
      </c>
      <c r="C25158" s="33">
        <v>105000</v>
      </c>
      <c r="D25158" s="33" t="s">
        <v>364</v>
      </c>
      <c r="E25158" t="str">
        <f t="shared" si="397"/>
        <v>$100K-$125K</v>
      </c>
    </row>
    <row r="25159" spans="1:5" x14ac:dyDescent="0.3">
      <c r="A25159" s="33" t="s">
        <v>4</v>
      </c>
      <c r="B25159" s="33" t="s">
        <v>58</v>
      </c>
      <c r="C25159" s="33"/>
      <c r="D25159" s="33" t="s">
        <v>6339</v>
      </c>
      <c r="E25159" t="str">
        <f t="shared" si="397"/>
        <v>No Data</v>
      </c>
    </row>
    <row r="25160" spans="1:5" x14ac:dyDescent="0.3">
      <c r="A25160" s="33" t="s">
        <v>0</v>
      </c>
      <c r="B25160" s="33" t="s">
        <v>53</v>
      </c>
      <c r="C25160" s="33">
        <v>150000</v>
      </c>
      <c r="D25160" s="33" t="s">
        <v>1401</v>
      </c>
      <c r="E25160" t="str">
        <f t="shared" si="397"/>
        <v>$125K-$200K</v>
      </c>
    </row>
    <row r="25161" spans="1:5" x14ac:dyDescent="0.3">
      <c r="A25161" s="33" t="s">
        <v>0</v>
      </c>
      <c r="B25161" s="33" t="s">
        <v>54</v>
      </c>
      <c r="C25161" s="33">
        <v>95553.375</v>
      </c>
      <c r="D25161" s="33" t="s">
        <v>8501</v>
      </c>
      <c r="E25161" t="str">
        <f t="shared" si="397"/>
        <v>$75K-$100K</v>
      </c>
    </row>
    <row r="25162" spans="1:5" x14ac:dyDescent="0.3">
      <c r="A25162" s="33" t="s">
        <v>2</v>
      </c>
      <c r="B25162" s="33" t="s">
        <v>53</v>
      </c>
      <c r="C25162" s="33">
        <v>70000</v>
      </c>
      <c r="D25162" s="33" t="s">
        <v>248</v>
      </c>
      <c r="E25162" t="str">
        <f t="shared" si="397"/>
        <v>&lt;$75K</v>
      </c>
    </row>
    <row r="25163" spans="1:5" x14ac:dyDescent="0.3">
      <c r="A25163" s="33" t="s">
        <v>2</v>
      </c>
      <c r="B25163" s="33" t="s">
        <v>53</v>
      </c>
      <c r="C25163" s="33"/>
      <c r="D25163" s="33" t="s">
        <v>238</v>
      </c>
      <c r="E25163" t="str">
        <f t="shared" si="397"/>
        <v>No Data</v>
      </c>
    </row>
    <row r="25164" spans="1:5" x14ac:dyDescent="0.3">
      <c r="A25164" s="33" t="s">
        <v>2</v>
      </c>
      <c r="B25164" s="33" t="s">
        <v>53</v>
      </c>
      <c r="C25164" s="33">
        <v>77500</v>
      </c>
      <c r="D25164" s="33" t="s">
        <v>8502</v>
      </c>
      <c r="E25164" t="str">
        <f t="shared" si="397"/>
        <v>$75K-$100K</v>
      </c>
    </row>
    <row r="25165" spans="1:5" x14ac:dyDescent="0.3">
      <c r="A25165" s="33" t="s">
        <v>2</v>
      </c>
      <c r="B25165" s="33" t="s">
        <v>53</v>
      </c>
      <c r="C25165" s="33">
        <v>77500</v>
      </c>
      <c r="D25165" s="33" t="s">
        <v>232</v>
      </c>
      <c r="E25165" t="str">
        <f t="shared" si="397"/>
        <v>$75K-$100K</v>
      </c>
    </row>
    <row r="25166" spans="1:5" x14ac:dyDescent="0.3">
      <c r="A25166" s="33" t="s">
        <v>4</v>
      </c>
      <c r="B25166" s="33" t="s">
        <v>53</v>
      </c>
      <c r="C25166" s="33"/>
      <c r="D25166" s="33" t="s">
        <v>278</v>
      </c>
      <c r="E25166" t="str">
        <f t="shared" si="397"/>
        <v>No Data</v>
      </c>
    </row>
    <row r="25167" spans="1:5" x14ac:dyDescent="0.3">
      <c r="A25167" s="33" t="s">
        <v>128</v>
      </c>
      <c r="B25167" s="33" t="s">
        <v>53</v>
      </c>
      <c r="C25167" s="33">
        <v>157500</v>
      </c>
      <c r="D25167" s="33" t="s">
        <v>845</v>
      </c>
      <c r="E25167" t="str">
        <f t="shared" si="397"/>
        <v>$125K-$200K</v>
      </c>
    </row>
    <row r="25168" spans="1:5" x14ac:dyDescent="0.3">
      <c r="A25168" s="33" t="s">
        <v>125</v>
      </c>
      <c r="B25168" s="33" t="s">
        <v>53</v>
      </c>
      <c r="C25168" s="33">
        <v>135500</v>
      </c>
      <c r="D25168" s="33" t="s">
        <v>1316</v>
      </c>
      <c r="E25168" t="str">
        <f t="shared" si="397"/>
        <v>$125K-$200K</v>
      </c>
    </row>
    <row r="25169" spans="1:5" x14ac:dyDescent="0.3">
      <c r="A25169" s="33" t="s">
        <v>0</v>
      </c>
      <c r="B25169" s="33" t="s">
        <v>53</v>
      </c>
      <c r="C25169" s="33">
        <v>135000</v>
      </c>
      <c r="D25169" s="33" t="s">
        <v>2448</v>
      </c>
      <c r="E25169" t="str">
        <f t="shared" si="397"/>
        <v>$125K-$200K</v>
      </c>
    </row>
    <row r="25170" spans="1:5" x14ac:dyDescent="0.3">
      <c r="A25170" s="33" t="s">
        <v>2</v>
      </c>
      <c r="B25170" s="33" t="s">
        <v>53</v>
      </c>
      <c r="C25170" s="33">
        <v>137610</v>
      </c>
      <c r="D25170" s="33" t="s">
        <v>476</v>
      </c>
      <c r="E25170" t="str">
        <f t="shared" si="397"/>
        <v>$125K-$200K</v>
      </c>
    </row>
    <row r="25171" spans="1:5" x14ac:dyDescent="0.3">
      <c r="A25171" s="33" t="s">
        <v>2</v>
      </c>
      <c r="B25171" s="33" t="s">
        <v>53</v>
      </c>
      <c r="C25171" s="33"/>
      <c r="D25171" s="33" t="s">
        <v>1756</v>
      </c>
      <c r="E25171" t="str">
        <f t="shared" si="397"/>
        <v>No Data</v>
      </c>
    </row>
    <row r="25172" spans="1:5" x14ac:dyDescent="0.3">
      <c r="A25172" s="33" t="s">
        <v>0</v>
      </c>
      <c r="B25172" s="33" t="s">
        <v>53</v>
      </c>
      <c r="C25172" s="33"/>
      <c r="D25172" s="33" t="s">
        <v>8503</v>
      </c>
      <c r="E25172" t="str">
        <f t="shared" si="397"/>
        <v>No Data</v>
      </c>
    </row>
    <row r="25173" spans="1:5" x14ac:dyDescent="0.3">
      <c r="A25173" s="33" t="s">
        <v>0</v>
      </c>
      <c r="B25173" s="33" t="s">
        <v>53</v>
      </c>
      <c r="C25173" s="33">
        <v>165500</v>
      </c>
      <c r="D25173" s="33" t="s">
        <v>8504</v>
      </c>
      <c r="E25173" t="str">
        <f t="shared" si="397"/>
        <v>$125K-$200K</v>
      </c>
    </row>
    <row r="25174" spans="1:5" x14ac:dyDescent="0.3">
      <c r="A25174" s="33" t="s">
        <v>0</v>
      </c>
      <c r="B25174" s="33" t="s">
        <v>53</v>
      </c>
      <c r="C25174" s="33">
        <v>100000</v>
      </c>
      <c r="D25174" s="33" t="s">
        <v>908</v>
      </c>
      <c r="E25174" t="str">
        <f t="shared" si="397"/>
        <v>$75K-$100K</v>
      </c>
    </row>
    <row r="25175" spans="1:5" x14ac:dyDescent="0.3">
      <c r="A25175" s="33" t="s">
        <v>0</v>
      </c>
      <c r="B25175" s="33" t="s">
        <v>54</v>
      </c>
      <c r="C25175" s="33">
        <v>171430</v>
      </c>
      <c r="D25175" s="33" t="s">
        <v>1226</v>
      </c>
      <c r="E25175" t="str">
        <f t="shared" si="397"/>
        <v>$125K-$200K</v>
      </c>
    </row>
    <row r="25176" spans="1:5" x14ac:dyDescent="0.3">
      <c r="A25176" s="33" t="s">
        <v>2</v>
      </c>
      <c r="B25176" s="33" t="s">
        <v>53</v>
      </c>
      <c r="C25176" s="33"/>
      <c r="D25176" s="33" t="s">
        <v>3628</v>
      </c>
      <c r="E25176" t="str">
        <f t="shared" si="397"/>
        <v>No Data</v>
      </c>
    </row>
    <row r="25177" spans="1:5" x14ac:dyDescent="0.3">
      <c r="A25177" s="33" t="s">
        <v>0</v>
      </c>
      <c r="B25177" s="33" t="s">
        <v>53</v>
      </c>
      <c r="C25177" s="33">
        <v>300000</v>
      </c>
      <c r="D25177" s="33" t="s">
        <v>845</v>
      </c>
      <c r="E25177" t="str">
        <f t="shared" si="397"/>
        <v>&gt;$200K</v>
      </c>
    </row>
    <row r="25178" spans="1:5" x14ac:dyDescent="0.3">
      <c r="A25178" s="33" t="s">
        <v>2</v>
      </c>
      <c r="B25178" s="33" t="s">
        <v>53</v>
      </c>
      <c r="C25178" s="33"/>
      <c r="D25178" s="33" t="s">
        <v>8505</v>
      </c>
      <c r="E25178" t="str">
        <f t="shared" si="397"/>
        <v>No Data</v>
      </c>
    </row>
    <row r="25179" spans="1:5" x14ac:dyDescent="0.3">
      <c r="A25179" s="33" t="s">
        <v>0</v>
      </c>
      <c r="B25179" s="33" t="s">
        <v>53</v>
      </c>
      <c r="C25179" s="33">
        <v>91000</v>
      </c>
      <c r="D25179" s="33" t="s">
        <v>7416</v>
      </c>
      <c r="E25179" t="str">
        <f t="shared" si="397"/>
        <v>$75K-$100K</v>
      </c>
    </row>
    <row r="25180" spans="1:5" x14ac:dyDescent="0.3">
      <c r="A25180" s="33" t="s">
        <v>4</v>
      </c>
      <c r="B25180" s="33" t="s">
        <v>81</v>
      </c>
      <c r="C25180" s="33">
        <v>100000</v>
      </c>
      <c r="D25180" s="33" t="s">
        <v>391</v>
      </c>
      <c r="E25180" t="str">
        <f t="shared" si="397"/>
        <v>$75K-$100K</v>
      </c>
    </row>
    <row r="25181" spans="1:5" x14ac:dyDescent="0.3">
      <c r="A25181" s="33" t="s">
        <v>0</v>
      </c>
      <c r="B25181" s="33" t="s">
        <v>53</v>
      </c>
      <c r="C25181" s="33">
        <v>126650</v>
      </c>
      <c r="D25181" s="33" t="s">
        <v>299</v>
      </c>
      <c r="E25181" t="str">
        <f t="shared" si="397"/>
        <v>$125K-$200K</v>
      </c>
    </row>
    <row r="25182" spans="1:5" x14ac:dyDescent="0.3">
      <c r="A25182" s="33" t="s">
        <v>0</v>
      </c>
      <c r="B25182" s="33" t="s">
        <v>54</v>
      </c>
      <c r="C25182" s="33">
        <v>105000</v>
      </c>
      <c r="D25182" s="33" t="s">
        <v>8506</v>
      </c>
      <c r="E25182" t="str">
        <f t="shared" si="397"/>
        <v>$100K-$125K</v>
      </c>
    </row>
    <row r="25183" spans="1:5" x14ac:dyDescent="0.3">
      <c r="A25183" s="33" t="s">
        <v>66</v>
      </c>
      <c r="B25183" s="33" t="s">
        <v>111</v>
      </c>
      <c r="C25183" s="33">
        <v>56700</v>
      </c>
      <c r="D25183" s="33" t="s">
        <v>4239</v>
      </c>
      <c r="E25183" t="str">
        <f t="shared" si="397"/>
        <v>&lt;$75K</v>
      </c>
    </row>
    <row r="25184" spans="1:5" x14ac:dyDescent="0.3">
      <c r="A25184" s="33" t="s">
        <v>0</v>
      </c>
      <c r="B25184" s="33" t="s">
        <v>53</v>
      </c>
      <c r="C25184" s="33">
        <v>190000</v>
      </c>
      <c r="D25184" s="33" t="s">
        <v>326</v>
      </c>
      <c r="E25184" t="str">
        <f t="shared" si="397"/>
        <v>$125K-$200K</v>
      </c>
    </row>
    <row r="25185" spans="1:5" x14ac:dyDescent="0.3">
      <c r="A25185" s="33" t="s">
        <v>2</v>
      </c>
      <c r="B25185" s="33" t="s">
        <v>53</v>
      </c>
      <c r="C25185" s="33"/>
      <c r="D25185" s="33" t="s">
        <v>232</v>
      </c>
      <c r="E25185" t="str">
        <f t="shared" si="397"/>
        <v>No Data</v>
      </c>
    </row>
    <row r="25186" spans="1:5" x14ac:dyDescent="0.3">
      <c r="A25186" s="33" t="s">
        <v>1</v>
      </c>
      <c r="B25186" s="33" t="s">
        <v>81</v>
      </c>
      <c r="C25186" s="33">
        <v>141000</v>
      </c>
      <c r="D25186" s="33" t="s">
        <v>2109</v>
      </c>
      <c r="E25186" t="str">
        <f t="shared" si="397"/>
        <v>$125K-$200K</v>
      </c>
    </row>
    <row r="25187" spans="1:5" x14ac:dyDescent="0.3">
      <c r="A25187" s="33" t="s">
        <v>2</v>
      </c>
      <c r="B25187" s="33" t="s">
        <v>53</v>
      </c>
      <c r="C25187" s="33"/>
      <c r="D25187" s="33" t="s">
        <v>281</v>
      </c>
      <c r="E25187" t="str">
        <f t="shared" si="397"/>
        <v>No Data</v>
      </c>
    </row>
    <row r="25188" spans="1:5" x14ac:dyDescent="0.3">
      <c r="A25188" s="33" t="s">
        <v>2</v>
      </c>
      <c r="B25188" s="33" t="s">
        <v>53</v>
      </c>
      <c r="C25188" s="33">
        <v>80500</v>
      </c>
      <c r="D25188" s="33" t="s">
        <v>1120</v>
      </c>
      <c r="E25188" t="str">
        <f t="shared" si="397"/>
        <v>$75K-$100K</v>
      </c>
    </row>
    <row r="25189" spans="1:5" x14ac:dyDescent="0.3">
      <c r="A25189" s="33" t="s">
        <v>2</v>
      </c>
      <c r="B25189" s="33" t="s">
        <v>53</v>
      </c>
      <c r="C25189" s="33"/>
      <c r="D25189" s="33" t="s">
        <v>833</v>
      </c>
      <c r="E25189" t="str">
        <f t="shared" si="397"/>
        <v>No Data</v>
      </c>
    </row>
    <row r="25190" spans="1:5" x14ac:dyDescent="0.3">
      <c r="A25190" s="33" t="s">
        <v>0</v>
      </c>
      <c r="B25190" s="33" t="s">
        <v>53</v>
      </c>
      <c r="C25190" s="33"/>
      <c r="D25190" s="33" t="s">
        <v>258</v>
      </c>
      <c r="E25190" t="str">
        <f t="shared" si="397"/>
        <v>No Data</v>
      </c>
    </row>
    <row r="25191" spans="1:5" x14ac:dyDescent="0.3">
      <c r="A25191" s="33" t="s">
        <v>2</v>
      </c>
      <c r="B25191" s="33" t="s">
        <v>64</v>
      </c>
      <c r="C25191" s="33">
        <v>100500</v>
      </c>
      <c r="D25191" s="33" t="s">
        <v>7208</v>
      </c>
      <c r="E25191" t="str">
        <f t="shared" si="397"/>
        <v>$100K-$125K</v>
      </c>
    </row>
    <row r="25192" spans="1:5" x14ac:dyDescent="0.3">
      <c r="A25192" s="33" t="s">
        <v>0</v>
      </c>
      <c r="B25192" s="33" t="s">
        <v>53</v>
      </c>
      <c r="C25192" s="33"/>
      <c r="D25192" s="33" t="s">
        <v>230</v>
      </c>
      <c r="E25192" t="str">
        <f t="shared" si="397"/>
        <v>No Data</v>
      </c>
    </row>
    <row r="25193" spans="1:5" x14ac:dyDescent="0.3">
      <c r="A25193" s="33" t="s">
        <v>128</v>
      </c>
      <c r="B25193" s="33" t="s">
        <v>53</v>
      </c>
      <c r="C25193" s="33">
        <v>150000</v>
      </c>
      <c r="D25193" s="33" t="s">
        <v>8507</v>
      </c>
      <c r="E25193" t="str">
        <f t="shared" si="397"/>
        <v>$125K-$200K</v>
      </c>
    </row>
    <row r="25194" spans="1:5" x14ac:dyDescent="0.3">
      <c r="A25194" s="33" t="s">
        <v>2</v>
      </c>
      <c r="B25194" s="33" t="s">
        <v>53</v>
      </c>
      <c r="C25194" s="33"/>
      <c r="D25194" s="33" t="s">
        <v>5542</v>
      </c>
      <c r="E25194" t="str">
        <f t="shared" si="397"/>
        <v>No Data</v>
      </c>
    </row>
    <row r="25195" spans="1:5" x14ac:dyDescent="0.3">
      <c r="A25195" s="33" t="s">
        <v>2</v>
      </c>
      <c r="B25195" s="33" t="s">
        <v>53</v>
      </c>
      <c r="C25195" s="33">
        <v>95200</v>
      </c>
      <c r="D25195" s="33" t="s">
        <v>334</v>
      </c>
      <c r="E25195" t="str">
        <f t="shared" si="397"/>
        <v>$75K-$100K</v>
      </c>
    </row>
    <row r="25196" spans="1:5" x14ac:dyDescent="0.3">
      <c r="A25196" s="33" t="s">
        <v>2</v>
      </c>
      <c r="B25196" s="33" t="s">
        <v>53</v>
      </c>
      <c r="C25196" s="33">
        <v>84150</v>
      </c>
      <c r="D25196" s="33" t="s">
        <v>609</v>
      </c>
      <c r="E25196" t="str">
        <f t="shared" si="397"/>
        <v>$75K-$100K</v>
      </c>
    </row>
    <row r="25197" spans="1:5" x14ac:dyDescent="0.3">
      <c r="A25197" s="33" t="s">
        <v>2</v>
      </c>
      <c r="B25197" s="33" t="s">
        <v>53</v>
      </c>
      <c r="C25197" s="33"/>
      <c r="D25197" s="33" t="s">
        <v>520</v>
      </c>
      <c r="E25197" t="str">
        <f t="shared" si="397"/>
        <v>No Data</v>
      </c>
    </row>
    <row r="25198" spans="1:5" x14ac:dyDescent="0.3">
      <c r="A25198" s="33" t="s">
        <v>0</v>
      </c>
      <c r="B25198" s="33" t="s">
        <v>53</v>
      </c>
      <c r="C25198" s="33"/>
      <c r="D25198" s="33" t="s">
        <v>8508</v>
      </c>
      <c r="E25198" t="str">
        <f t="shared" si="397"/>
        <v>No Data</v>
      </c>
    </row>
    <row r="25199" spans="1:5" x14ac:dyDescent="0.3">
      <c r="A25199" s="33" t="s">
        <v>2</v>
      </c>
      <c r="B25199" s="33" t="s">
        <v>53</v>
      </c>
      <c r="C25199" s="33"/>
      <c r="D25199" s="33" t="s">
        <v>8509</v>
      </c>
      <c r="E25199" t="str">
        <f t="shared" si="397"/>
        <v>No Data</v>
      </c>
    </row>
    <row r="25200" spans="1:5" x14ac:dyDescent="0.3">
      <c r="A25200" s="33" t="s">
        <v>2</v>
      </c>
      <c r="B25200" s="33" t="s">
        <v>53</v>
      </c>
      <c r="C25200" s="33">
        <v>80000</v>
      </c>
      <c r="D25200" s="33" t="s">
        <v>268</v>
      </c>
      <c r="E25200" t="str">
        <f t="shared" si="397"/>
        <v>$75K-$100K</v>
      </c>
    </row>
    <row r="25201" spans="1:5" x14ac:dyDescent="0.3">
      <c r="A25201" s="33" t="s">
        <v>2</v>
      </c>
      <c r="B25201" s="33" t="s">
        <v>53</v>
      </c>
      <c r="C25201" s="33">
        <v>111175</v>
      </c>
      <c r="D25201" s="33" t="s">
        <v>8510</v>
      </c>
      <c r="E25201" t="str">
        <f t="shared" si="397"/>
        <v>$100K-$125K</v>
      </c>
    </row>
    <row r="25202" spans="1:5" x14ac:dyDescent="0.3">
      <c r="A25202" s="33" t="s">
        <v>2</v>
      </c>
      <c r="B25202" s="33" t="s">
        <v>56</v>
      </c>
      <c r="C25202" s="33">
        <v>155000</v>
      </c>
      <c r="D25202" s="33" t="s">
        <v>8511</v>
      </c>
      <c r="E25202" t="str">
        <f t="shared" si="397"/>
        <v>$125K-$200K</v>
      </c>
    </row>
    <row r="25203" spans="1:5" x14ac:dyDescent="0.3">
      <c r="A25203" s="33" t="s">
        <v>126</v>
      </c>
      <c r="B25203" s="33" t="s">
        <v>183</v>
      </c>
      <c r="C25203" s="33">
        <v>246500</v>
      </c>
      <c r="D25203" s="33" t="s">
        <v>225</v>
      </c>
      <c r="E25203" t="str">
        <f t="shared" si="397"/>
        <v>&gt;$200K</v>
      </c>
    </row>
    <row r="25204" spans="1:5" x14ac:dyDescent="0.3">
      <c r="A25204" s="33" t="s">
        <v>129</v>
      </c>
      <c r="B25204" s="33" t="s">
        <v>88</v>
      </c>
      <c r="C25204" s="33">
        <v>79200</v>
      </c>
      <c r="D25204" s="33" t="s">
        <v>426</v>
      </c>
      <c r="E25204" t="str">
        <f t="shared" si="397"/>
        <v>$75K-$100K</v>
      </c>
    </row>
    <row r="25205" spans="1:5" x14ac:dyDescent="0.3">
      <c r="A25205" s="33" t="s">
        <v>2</v>
      </c>
      <c r="B25205" s="33" t="s">
        <v>53</v>
      </c>
      <c r="C25205" s="33">
        <v>82000</v>
      </c>
      <c r="D25205" s="33" t="s">
        <v>520</v>
      </c>
      <c r="E25205" t="str">
        <f t="shared" si="397"/>
        <v>$75K-$100K</v>
      </c>
    </row>
    <row r="25206" spans="1:5" x14ac:dyDescent="0.3">
      <c r="A25206" s="33" t="s">
        <v>2</v>
      </c>
      <c r="B25206" s="33" t="s">
        <v>111</v>
      </c>
      <c r="C25206" s="33">
        <v>57500</v>
      </c>
      <c r="D25206" s="33" t="s">
        <v>924</v>
      </c>
      <c r="E25206" t="str">
        <f t="shared" si="397"/>
        <v>&lt;$75K</v>
      </c>
    </row>
    <row r="25207" spans="1:5" x14ac:dyDescent="0.3">
      <c r="A25207" s="33" t="s">
        <v>0</v>
      </c>
      <c r="B25207" s="33" t="s">
        <v>53</v>
      </c>
      <c r="C25207" s="33">
        <v>140998</v>
      </c>
      <c r="D25207" s="33" t="s">
        <v>1134</v>
      </c>
      <c r="E25207" t="str">
        <f t="shared" si="397"/>
        <v>$125K-$200K</v>
      </c>
    </row>
    <row r="25208" spans="1:5" x14ac:dyDescent="0.3">
      <c r="A25208" s="33" t="s">
        <v>2</v>
      </c>
      <c r="B25208" s="33" t="s">
        <v>53</v>
      </c>
      <c r="C25208" s="33"/>
      <c r="D25208" s="33" t="s">
        <v>8512</v>
      </c>
      <c r="E25208" t="str">
        <f t="shared" si="397"/>
        <v>No Data</v>
      </c>
    </row>
    <row r="25209" spans="1:5" x14ac:dyDescent="0.3">
      <c r="A25209" s="33" t="s">
        <v>0</v>
      </c>
      <c r="B25209" s="33" t="s">
        <v>53</v>
      </c>
      <c r="C25209" s="33">
        <v>157500</v>
      </c>
      <c r="D25209" s="33" t="s">
        <v>8513</v>
      </c>
      <c r="E25209" t="str">
        <f t="shared" si="397"/>
        <v>$125K-$200K</v>
      </c>
    </row>
    <row r="25210" spans="1:5" x14ac:dyDescent="0.3">
      <c r="A25210" s="33" t="s">
        <v>125</v>
      </c>
      <c r="B25210" s="33" t="s">
        <v>53</v>
      </c>
      <c r="C25210" s="33"/>
      <c r="D25210" s="33" t="s">
        <v>350</v>
      </c>
      <c r="E25210" t="str">
        <f t="shared" si="397"/>
        <v>No Data</v>
      </c>
    </row>
    <row r="25211" spans="1:5" x14ac:dyDescent="0.3">
      <c r="A25211" s="33" t="s">
        <v>4</v>
      </c>
      <c r="B25211" s="33" t="s">
        <v>54</v>
      </c>
      <c r="C25211" s="33">
        <v>120000</v>
      </c>
      <c r="D25211" s="33" t="s">
        <v>5403</v>
      </c>
      <c r="E25211" t="str">
        <f t="shared" si="397"/>
        <v>$100K-$125K</v>
      </c>
    </row>
    <row r="25212" spans="1:5" x14ac:dyDescent="0.3">
      <c r="A25212" s="33" t="s">
        <v>4</v>
      </c>
      <c r="B25212" s="33" t="s">
        <v>53</v>
      </c>
      <c r="C25212" s="33">
        <v>250000</v>
      </c>
      <c r="D25212" s="33" t="s">
        <v>400</v>
      </c>
      <c r="E25212" t="str">
        <f t="shared" si="397"/>
        <v>&gt;$200K</v>
      </c>
    </row>
    <row r="25213" spans="1:5" x14ac:dyDescent="0.3">
      <c r="A25213" s="33" t="s">
        <v>128</v>
      </c>
      <c r="B25213" s="33" t="s">
        <v>85</v>
      </c>
      <c r="C25213" s="33">
        <v>72000</v>
      </c>
      <c r="D25213" s="33" t="s">
        <v>1278</v>
      </c>
      <c r="E25213" t="str">
        <f t="shared" si="397"/>
        <v>&lt;$75K</v>
      </c>
    </row>
    <row r="25214" spans="1:5" x14ac:dyDescent="0.3">
      <c r="A25214" s="33" t="s">
        <v>66</v>
      </c>
      <c r="B25214" s="33" t="s">
        <v>53</v>
      </c>
      <c r="C25214" s="33">
        <v>92924</v>
      </c>
      <c r="D25214" s="33" t="s">
        <v>8514</v>
      </c>
      <c r="E25214" t="str">
        <f t="shared" si="397"/>
        <v>$75K-$100K</v>
      </c>
    </row>
    <row r="25215" spans="1:5" x14ac:dyDescent="0.3">
      <c r="A25215" s="33" t="s">
        <v>52</v>
      </c>
      <c r="B25215" s="33" t="s">
        <v>53</v>
      </c>
      <c r="C25215" s="33">
        <v>72500</v>
      </c>
      <c r="D25215" s="33" t="s">
        <v>8515</v>
      </c>
      <c r="E25215" t="str">
        <f t="shared" si="397"/>
        <v>&lt;$75K</v>
      </c>
    </row>
    <row r="25216" spans="1:5" x14ac:dyDescent="0.3">
      <c r="A25216" s="33" t="s">
        <v>2</v>
      </c>
      <c r="B25216" s="33" t="s">
        <v>56</v>
      </c>
      <c r="C25216" s="33">
        <v>147500</v>
      </c>
      <c r="D25216" s="33" t="s">
        <v>933</v>
      </c>
      <c r="E25216" t="str">
        <f t="shared" si="397"/>
        <v>$125K-$200K</v>
      </c>
    </row>
    <row r="25217" spans="1:5" x14ac:dyDescent="0.3">
      <c r="A25217" s="33" t="s">
        <v>125</v>
      </c>
      <c r="B25217" s="33" t="s">
        <v>53</v>
      </c>
      <c r="C25217" s="33">
        <v>90000</v>
      </c>
      <c r="D25217" s="33" t="s">
        <v>1382</v>
      </c>
      <c r="E25217" t="str">
        <f t="shared" si="397"/>
        <v>$75K-$100K</v>
      </c>
    </row>
    <row r="25218" spans="1:5" x14ac:dyDescent="0.3">
      <c r="A25218" s="33" t="s">
        <v>4</v>
      </c>
      <c r="B25218" s="33" t="s">
        <v>68</v>
      </c>
      <c r="C25218" s="33"/>
      <c r="D25218" s="33" t="s">
        <v>8516</v>
      </c>
      <c r="E25218" t="str">
        <f t="shared" si="397"/>
        <v>No Data</v>
      </c>
    </row>
    <row r="25219" spans="1:5" x14ac:dyDescent="0.3">
      <c r="A25219" s="33" t="s">
        <v>0</v>
      </c>
      <c r="B25219" s="33" t="s">
        <v>53</v>
      </c>
      <c r="C25219" s="33"/>
      <c r="D25219" s="33" t="s">
        <v>3109</v>
      </c>
      <c r="E25219" t="str">
        <f t="shared" ref="E25219:E25282" si="398">_xlfn.XLOOKUP(C25219,$H$16:$H$21,$G$16:$G$21,,1)</f>
        <v>No Data</v>
      </c>
    </row>
    <row r="25220" spans="1:5" x14ac:dyDescent="0.3">
      <c r="A25220" s="33" t="s">
        <v>0</v>
      </c>
      <c r="B25220" s="33" t="s">
        <v>53</v>
      </c>
      <c r="C25220" s="33">
        <v>90000</v>
      </c>
      <c r="D25220" s="33" t="s">
        <v>1487</v>
      </c>
      <c r="E25220" t="str">
        <f t="shared" si="398"/>
        <v>$75K-$100K</v>
      </c>
    </row>
    <row r="25221" spans="1:5" x14ac:dyDescent="0.3">
      <c r="A25221" s="33" t="s">
        <v>128</v>
      </c>
      <c r="B25221" s="33" t="s">
        <v>53</v>
      </c>
      <c r="C25221" s="33">
        <v>189000</v>
      </c>
      <c r="D25221" s="33" t="s">
        <v>1226</v>
      </c>
      <c r="E25221" t="str">
        <f t="shared" si="398"/>
        <v>$125K-$200K</v>
      </c>
    </row>
    <row r="25222" spans="1:5" x14ac:dyDescent="0.3">
      <c r="A25222" s="33" t="s">
        <v>2</v>
      </c>
      <c r="B25222" s="33" t="s">
        <v>53</v>
      </c>
      <c r="C25222" s="33">
        <v>62500</v>
      </c>
      <c r="D25222" s="33" t="s">
        <v>8517</v>
      </c>
      <c r="E25222" t="str">
        <f t="shared" si="398"/>
        <v>&lt;$75K</v>
      </c>
    </row>
    <row r="25223" spans="1:5" x14ac:dyDescent="0.3">
      <c r="A25223" s="33" t="s">
        <v>126</v>
      </c>
      <c r="B25223" s="33" t="s">
        <v>53</v>
      </c>
      <c r="C25223" s="33">
        <v>180000</v>
      </c>
      <c r="D25223" s="33" t="s">
        <v>315</v>
      </c>
      <c r="E25223" t="str">
        <f t="shared" si="398"/>
        <v>$125K-$200K</v>
      </c>
    </row>
    <row r="25224" spans="1:5" x14ac:dyDescent="0.3">
      <c r="A25224" s="33" t="s">
        <v>0</v>
      </c>
      <c r="B25224" s="33" t="s">
        <v>53</v>
      </c>
      <c r="C25224" s="33">
        <v>119500</v>
      </c>
      <c r="D25224" s="33" t="s">
        <v>299</v>
      </c>
      <c r="E25224" t="str">
        <f t="shared" si="398"/>
        <v>$100K-$125K</v>
      </c>
    </row>
    <row r="25225" spans="1:5" x14ac:dyDescent="0.3">
      <c r="A25225" s="33" t="s">
        <v>2</v>
      </c>
      <c r="B25225" s="33" t="s">
        <v>54</v>
      </c>
      <c r="C25225" s="33">
        <v>46238.3984375</v>
      </c>
      <c r="D25225" s="33" t="s">
        <v>8518</v>
      </c>
      <c r="E25225" t="str">
        <f t="shared" si="398"/>
        <v>&lt;$75K</v>
      </c>
    </row>
    <row r="25226" spans="1:5" x14ac:dyDescent="0.3">
      <c r="A25226" s="33" t="s">
        <v>52</v>
      </c>
      <c r="B25226" s="33" t="s">
        <v>53</v>
      </c>
      <c r="C25226" s="33">
        <v>148000</v>
      </c>
      <c r="D25226" s="33" t="s">
        <v>1721</v>
      </c>
      <c r="E25226" t="str">
        <f t="shared" si="398"/>
        <v>$125K-$200K</v>
      </c>
    </row>
    <row r="25227" spans="1:5" x14ac:dyDescent="0.3">
      <c r="A25227" s="33" t="s">
        <v>0</v>
      </c>
      <c r="B25227" s="33" t="s">
        <v>69</v>
      </c>
      <c r="C25227" s="33">
        <v>166419.5</v>
      </c>
      <c r="D25227" s="33" t="s">
        <v>1661</v>
      </c>
      <c r="E25227" t="str">
        <f t="shared" si="398"/>
        <v>$125K-$200K</v>
      </c>
    </row>
    <row r="25228" spans="1:5" x14ac:dyDescent="0.3">
      <c r="A25228" s="33" t="s">
        <v>2</v>
      </c>
      <c r="B25228" s="33" t="s">
        <v>53</v>
      </c>
      <c r="C25228" s="33">
        <v>95000</v>
      </c>
      <c r="D25228" s="33" t="s">
        <v>670</v>
      </c>
      <c r="E25228" t="str">
        <f t="shared" si="398"/>
        <v>$75K-$100K</v>
      </c>
    </row>
    <row r="25229" spans="1:5" x14ac:dyDescent="0.3">
      <c r="A25229" s="33" t="s">
        <v>2</v>
      </c>
      <c r="B25229" s="33" t="s">
        <v>53</v>
      </c>
      <c r="C25229" s="33"/>
      <c r="D25229" s="33" t="s">
        <v>8519</v>
      </c>
      <c r="E25229" t="str">
        <f t="shared" si="398"/>
        <v>No Data</v>
      </c>
    </row>
    <row r="25230" spans="1:5" x14ac:dyDescent="0.3">
      <c r="A25230" s="33" t="s">
        <v>0</v>
      </c>
      <c r="B25230" s="33" t="s">
        <v>53</v>
      </c>
      <c r="C25230" s="33"/>
      <c r="D25230" s="33" t="s">
        <v>258</v>
      </c>
      <c r="E25230" t="str">
        <f t="shared" si="398"/>
        <v>No Data</v>
      </c>
    </row>
    <row r="25231" spans="1:5" x14ac:dyDescent="0.3">
      <c r="A25231" s="33" t="s">
        <v>2</v>
      </c>
      <c r="B25231" s="33" t="s">
        <v>53</v>
      </c>
      <c r="C25231" s="33"/>
      <c r="D25231" s="33" t="s">
        <v>480</v>
      </c>
      <c r="E25231" t="str">
        <f t="shared" si="398"/>
        <v>No Data</v>
      </c>
    </row>
    <row r="25232" spans="1:5" x14ac:dyDescent="0.3">
      <c r="A25232" s="33" t="s">
        <v>1</v>
      </c>
      <c r="B25232" s="33" t="s">
        <v>56</v>
      </c>
      <c r="C25232" s="33">
        <v>89100</v>
      </c>
      <c r="D25232" s="33" t="s">
        <v>1856</v>
      </c>
      <c r="E25232" t="str">
        <f t="shared" si="398"/>
        <v>$75K-$100K</v>
      </c>
    </row>
    <row r="25233" spans="1:5" x14ac:dyDescent="0.3">
      <c r="A25233" s="33" t="s">
        <v>2</v>
      </c>
      <c r="B25233" s="33" t="s">
        <v>53</v>
      </c>
      <c r="C25233" s="33"/>
      <c r="D25233" s="33" t="s">
        <v>5196</v>
      </c>
      <c r="E25233" t="str">
        <f t="shared" si="398"/>
        <v>No Data</v>
      </c>
    </row>
    <row r="25234" spans="1:5" x14ac:dyDescent="0.3">
      <c r="A25234" s="33" t="s">
        <v>2</v>
      </c>
      <c r="B25234" s="33" t="s">
        <v>53</v>
      </c>
      <c r="C25234" s="33">
        <v>115000</v>
      </c>
      <c r="D25234" s="33" t="s">
        <v>779</v>
      </c>
      <c r="E25234" t="str">
        <f t="shared" si="398"/>
        <v>$100K-$125K</v>
      </c>
    </row>
    <row r="25235" spans="1:5" x14ac:dyDescent="0.3">
      <c r="A25235" s="33" t="s">
        <v>0</v>
      </c>
      <c r="B25235" s="33" t="s">
        <v>69</v>
      </c>
      <c r="C25235" s="33">
        <v>157500</v>
      </c>
      <c r="D25235" s="33" t="s">
        <v>211</v>
      </c>
      <c r="E25235" t="str">
        <f t="shared" si="398"/>
        <v>$125K-$200K</v>
      </c>
    </row>
    <row r="25236" spans="1:5" x14ac:dyDescent="0.3">
      <c r="A25236" s="33" t="s">
        <v>2</v>
      </c>
      <c r="B25236" s="33" t="s">
        <v>53</v>
      </c>
      <c r="C25236" s="33"/>
      <c r="D25236" s="33" t="s">
        <v>268</v>
      </c>
      <c r="E25236" t="str">
        <f t="shared" si="398"/>
        <v>No Data</v>
      </c>
    </row>
    <row r="25237" spans="1:5" x14ac:dyDescent="0.3">
      <c r="A25237" s="33" t="s">
        <v>0</v>
      </c>
      <c r="B25237" s="33" t="s">
        <v>53</v>
      </c>
      <c r="C25237" s="33">
        <v>225000.03125</v>
      </c>
      <c r="D25237" s="33" t="s">
        <v>8520</v>
      </c>
      <c r="E25237" t="str">
        <f t="shared" si="398"/>
        <v>&gt;$200K</v>
      </c>
    </row>
    <row r="25238" spans="1:5" x14ac:dyDescent="0.3">
      <c r="A25238" s="33" t="s">
        <v>2</v>
      </c>
      <c r="B25238" s="33" t="s">
        <v>53</v>
      </c>
      <c r="C25238" s="33"/>
      <c r="D25238" s="33" t="s">
        <v>1435</v>
      </c>
      <c r="E25238" t="str">
        <f t="shared" si="398"/>
        <v>No Data</v>
      </c>
    </row>
    <row r="25239" spans="1:5" x14ac:dyDescent="0.3">
      <c r="A25239" s="33" t="s">
        <v>4</v>
      </c>
      <c r="B25239" s="33" t="s">
        <v>70</v>
      </c>
      <c r="C25239" s="33">
        <v>54500</v>
      </c>
      <c r="D25239" s="33" t="s">
        <v>5142</v>
      </c>
      <c r="E25239" t="str">
        <f t="shared" si="398"/>
        <v>&lt;$75K</v>
      </c>
    </row>
    <row r="25240" spans="1:5" x14ac:dyDescent="0.3">
      <c r="A25240" s="33" t="s">
        <v>0</v>
      </c>
      <c r="B25240" s="33" t="s">
        <v>53</v>
      </c>
      <c r="C25240" s="33"/>
      <c r="D25240" s="33" t="s">
        <v>541</v>
      </c>
      <c r="E25240" t="str">
        <f t="shared" si="398"/>
        <v>No Data</v>
      </c>
    </row>
    <row r="25241" spans="1:5" x14ac:dyDescent="0.3">
      <c r="A25241" s="33" t="s">
        <v>52</v>
      </c>
      <c r="B25241" s="33" t="s">
        <v>70</v>
      </c>
      <c r="C25241" s="33">
        <v>80850</v>
      </c>
      <c r="D25241" s="33" t="s">
        <v>1695</v>
      </c>
      <c r="E25241" t="str">
        <f t="shared" si="398"/>
        <v>$75K-$100K</v>
      </c>
    </row>
    <row r="25242" spans="1:5" x14ac:dyDescent="0.3">
      <c r="A25242" s="33" t="s">
        <v>2</v>
      </c>
      <c r="B25242" s="33" t="s">
        <v>53</v>
      </c>
      <c r="C25242" s="33">
        <v>77500</v>
      </c>
      <c r="D25242" s="33" t="s">
        <v>520</v>
      </c>
      <c r="E25242" t="str">
        <f t="shared" si="398"/>
        <v>$75K-$100K</v>
      </c>
    </row>
    <row r="25243" spans="1:5" x14ac:dyDescent="0.3">
      <c r="A25243" s="33" t="s">
        <v>0</v>
      </c>
      <c r="B25243" s="33" t="s">
        <v>53</v>
      </c>
      <c r="C25243" s="33">
        <v>180000</v>
      </c>
      <c r="D25243" s="33" t="s">
        <v>8521</v>
      </c>
      <c r="E25243" t="str">
        <f t="shared" si="398"/>
        <v>$125K-$200K</v>
      </c>
    </row>
    <row r="25244" spans="1:5" x14ac:dyDescent="0.3">
      <c r="A25244" s="33" t="s">
        <v>0</v>
      </c>
      <c r="B25244" s="33" t="s">
        <v>53</v>
      </c>
      <c r="C25244" s="33"/>
      <c r="D25244" s="33" t="s">
        <v>232</v>
      </c>
      <c r="E25244" t="str">
        <f t="shared" si="398"/>
        <v>No Data</v>
      </c>
    </row>
    <row r="25245" spans="1:5" x14ac:dyDescent="0.3">
      <c r="A25245" s="33" t="s">
        <v>2</v>
      </c>
      <c r="B25245" s="33" t="s">
        <v>53</v>
      </c>
      <c r="C25245" s="33"/>
      <c r="D25245" s="33" t="s">
        <v>281</v>
      </c>
      <c r="E25245" t="str">
        <f t="shared" si="398"/>
        <v>No Data</v>
      </c>
    </row>
    <row r="25246" spans="1:5" x14ac:dyDescent="0.3">
      <c r="A25246" s="33" t="s">
        <v>2</v>
      </c>
      <c r="B25246" s="33" t="s">
        <v>53</v>
      </c>
      <c r="C25246" s="33"/>
      <c r="D25246" s="33" t="s">
        <v>232</v>
      </c>
      <c r="E25246" t="str">
        <f t="shared" si="398"/>
        <v>No Data</v>
      </c>
    </row>
    <row r="25247" spans="1:5" x14ac:dyDescent="0.3">
      <c r="A25247" s="33" t="s">
        <v>0</v>
      </c>
      <c r="B25247" s="33" t="s">
        <v>53</v>
      </c>
      <c r="C25247" s="33">
        <v>90000</v>
      </c>
      <c r="D25247" s="33" t="s">
        <v>4167</v>
      </c>
      <c r="E25247" t="str">
        <f t="shared" si="398"/>
        <v>$75K-$100K</v>
      </c>
    </row>
    <row r="25248" spans="1:5" x14ac:dyDescent="0.3">
      <c r="A25248" s="33" t="s">
        <v>4</v>
      </c>
      <c r="B25248" s="33" t="s">
        <v>53</v>
      </c>
      <c r="C25248" s="33">
        <v>55000</v>
      </c>
      <c r="D25248" s="33" t="s">
        <v>774</v>
      </c>
      <c r="E25248" t="str">
        <f t="shared" si="398"/>
        <v>&lt;$75K</v>
      </c>
    </row>
    <row r="25249" spans="1:5" x14ac:dyDescent="0.3">
      <c r="A25249" s="33" t="s">
        <v>0</v>
      </c>
      <c r="B25249" s="33" t="s">
        <v>53</v>
      </c>
      <c r="C25249" s="33">
        <v>90000</v>
      </c>
      <c r="D25249" s="33" t="s">
        <v>8522</v>
      </c>
      <c r="E25249" t="str">
        <f t="shared" si="398"/>
        <v>$75K-$100K</v>
      </c>
    </row>
    <row r="25250" spans="1:5" x14ac:dyDescent="0.3">
      <c r="A25250" s="33" t="s">
        <v>4</v>
      </c>
      <c r="B25250" s="33" t="s">
        <v>105</v>
      </c>
      <c r="C25250" s="33">
        <v>147500</v>
      </c>
      <c r="D25250" s="33" t="s">
        <v>1302</v>
      </c>
      <c r="E25250" t="str">
        <f t="shared" si="398"/>
        <v>$125K-$200K</v>
      </c>
    </row>
    <row r="25251" spans="1:5" x14ac:dyDescent="0.3">
      <c r="A25251" s="33" t="s">
        <v>4</v>
      </c>
      <c r="B25251" s="33" t="s">
        <v>53</v>
      </c>
      <c r="C25251" s="33"/>
      <c r="D25251" s="33" t="s">
        <v>8523</v>
      </c>
      <c r="E25251" t="str">
        <f t="shared" si="398"/>
        <v>No Data</v>
      </c>
    </row>
    <row r="25252" spans="1:5" x14ac:dyDescent="0.3">
      <c r="A25252" s="33" t="s">
        <v>2</v>
      </c>
      <c r="B25252" s="33" t="s">
        <v>53</v>
      </c>
      <c r="C25252" s="33">
        <v>85000</v>
      </c>
      <c r="D25252" s="33" t="s">
        <v>265</v>
      </c>
      <c r="E25252" t="str">
        <f t="shared" si="398"/>
        <v>$75K-$100K</v>
      </c>
    </row>
    <row r="25253" spans="1:5" x14ac:dyDescent="0.3">
      <c r="A25253" s="33" t="s">
        <v>0</v>
      </c>
      <c r="B25253" s="33" t="s">
        <v>53</v>
      </c>
      <c r="C25253" s="33"/>
      <c r="D25253" s="33" t="s">
        <v>258</v>
      </c>
      <c r="E25253" t="str">
        <f t="shared" si="398"/>
        <v>No Data</v>
      </c>
    </row>
    <row r="25254" spans="1:5" x14ac:dyDescent="0.3">
      <c r="A25254" s="33" t="s">
        <v>129</v>
      </c>
      <c r="B25254" s="33" t="s">
        <v>162</v>
      </c>
      <c r="C25254" s="33">
        <v>100000</v>
      </c>
      <c r="D25254" s="33" t="s">
        <v>8524</v>
      </c>
      <c r="E25254" t="str">
        <f t="shared" si="398"/>
        <v>$75K-$100K</v>
      </c>
    </row>
    <row r="25255" spans="1:5" x14ac:dyDescent="0.3">
      <c r="A25255" s="33" t="s">
        <v>4</v>
      </c>
      <c r="B25255" s="33" t="s">
        <v>53</v>
      </c>
      <c r="C25255" s="33">
        <v>135000</v>
      </c>
      <c r="D25255" s="33" t="s">
        <v>520</v>
      </c>
      <c r="E25255" t="str">
        <f t="shared" si="398"/>
        <v>$125K-$200K</v>
      </c>
    </row>
    <row r="25256" spans="1:5" x14ac:dyDescent="0.3">
      <c r="A25256" s="33" t="s">
        <v>129</v>
      </c>
      <c r="B25256" s="33" t="s">
        <v>67</v>
      </c>
      <c r="C25256" s="33"/>
      <c r="D25256" s="33" t="s">
        <v>2268</v>
      </c>
      <c r="E25256" t="str">
        <f t="shared" si="398"/>
        <v>No Data</v>
      </c>
    </row>
    <row r="25257" spans="1:5" x14ac:dyDescent="0.3">
      <c r="A25257" s="33" t="s">
        <v>4</v>
      </c>
      <c r="B25257" s="33" t="s">
        <v>69</v>
      </c>
      <c r="C25257" s="33">
        <v>140000</v>
      </c>
      <c r="D25257" s="33" t="s">
        <v>8525</v>
      </c>
      <c r="E25257" t="str">
        <f t="shared" si="398"/>
        <v>$125K-$200K</v>
      </c>
    </row>
    <row r="25258" spans="1:5" x14ac:dyDescent="0.3">
      <c r="A25258" s="33" t="s">
        <v>129</v>
      </c>
      <c r="B25258" s="33" t="s">
        <v>108</v>
      </c>
      <c r="C25258" s="33">
        <v>55000</v>
      </c>
      <c r="D25258" s="33" t="s">
        <v>5142</v>
      </c>
      <c r="E25258" t="str">
        <f t="shared" si="398"/>
        <v>&lt;$75K</v>
      </c>
    </row>
    <row r="25259" spans="1:5" x14ac:dyDescent="0.3">
      <c r="A25259" s="33" t="s">
        <v>4</v>
      </c>
      <c r="B25259" s="33" t="s">
        <v>53</v>
      </c>
      <c r="C25259" s="33"/>
      <c r="D25259" s="33" t="s">
        <v>8526</v>
      </c>
      <c r="E25259" t="str">
        <f t="shared" si="398"/>
        <v>No Data</v>
      </c>
    </row>
    <row r="25260" spans="1:5" x14ac:dyDescent="0.3">
      <c r="A25260" s="33" t="s">
        <v>2</v>
      </c>
      <c r="B25260" s="33" t="s">
        <v>53</v>
      </c>
      <c r="C25260" s="33">
        <v>125000</v>
      </c>
      <c r="D25260" s="33" t="s">
        <v>232</v>
      </c>
      <c r="E25260" t="str">
        <f t="shared" si="398"/>
        <v>$100K-$125K</v>
      </c>
    </row>
    <row r="25261" spans="1:5" x14ac:dyDescent="0.3">
      <c r="A25261" s="33" t="s">
        <v>125</v>
      </c>
      <c r="B25261" s="33" t="s">
        <v>53</v>
      </c>
      <c r="C25261" s="33">
        <v>105000</v>
      </c>
      <c r="D25261" s="33" t="s">
        <v>315</v>
      </c>
      <c r="E25261" t="str">
        <f t="shared" si="398"/>
        <v>$100K-$125K</v>
      </c>
    </row>
    <row r="25262" spans="1:5" x14ac:dyDescent="0.3">
      <c r="A25262" s="33" t="s">
        <v>2</v>
      </c>
      <c r="B25262" s="33" t="s">
        <v>113</v>
      </c>
      <c r="C25262" s="33">
        <v>89100</v>
      </c>
      <c r="D25262" s="33" t="s">
        <v>4874</v>
      </c>
      <c r="E25262" t="str">
        <f t="shared" si="398"/>
        <v>$75K-$100K</v>
      </c>
    </row>
    <row r="25263" spans="1:5" x14ac:dyDescent="0.3">
      <c r="A25263" s="33" t="s">
        <v>0</v>
      </c>
      <c r="B25263" s="33" t="s">
        <v>53</v>
      </c>
      <c r="C25263" s="33">
        <v>320000</v>
      </c>
      <c r="D25263" s="33" t="s">
        <v>8527</v>
      </c>
      <c r="E25263" t="str">
        <f t="shared" si="398"/>
        <v>&gt;$200K</v>
      </c>
    </row>
    <row r="25264" spans="1:5" x14ac:dyDescent="0.3">
      <c r="A25264" s="33" t="s">
        <v>126</v>
      </c>
      <c r="B25264" s="33" t="s">
        <v>88</v>
      </c>
      <c r="C25264" s="33">
        <v>147500</v>
      </c>
      <c r="D25264" s="33" t="s">
        <v>6812</v>
      </c>
      <c r="E25264" t="str">
        <f t="shared" si="398"/>
        <v>$125K-$200K</v>
      </c>
    </row>
    <row r="25265" spans="1:5" x14ac:dyDescent="0.3">
      <c r="A25265" s="33" t="s">
        <v>0</v>
      </c>
      <c r="B25265" s="33" t="s">
        <v>53</v>
      </c>
      <c r="C25265" s="33">
        <v>105000</v>
      </c>
      <c r="D25265" s="33" t="s">
        <v>364</v>
      </c>
      <c r="E25265" t="str">
        <f t="shared" si="398"/>
        <v>$100K-$125K</v>
      </c>
    </row>
    <row r="25266" spans="1:5" x14ac:dyDescent="0.3">
      <c r="A25266" s="33" t="s">
        <v>2</v>
      </c>
      <c r="B25266" s="33" t="s">
        <v>53</v>
      </c>
      <c r="C25266" s="33">
        <v>77685.5</v>
      </c>
      <c r="D25266" s="33" t="s">
        <v>1930</v>
      </c>
      <c r="E25266" t="str">
        <f t="shared" si="398"/>
        <v>$75K-$100K</v>
      </c>
    </row>
    <row r="25267" spans="1:5" x14ac:dyDescent="0.3">
      <c r="A25267" s="33" t="s">
        <v>0</v>
      </c>
      <c r="B25267" s="33" t="s">
        <v>88</v>
      </c>
      <c r="C25267" s="33">
        <v>87705</v>
      </c>
      <c r="D25267" s="33" t="s">
        <v>6483</v>
      </c>
      <c r="E25267" t="str">
        <f t="shared" si="398"/>
        <v>$75K-$100K</v>
      </c>
    </row>
    <row r="25268" spans="1:5" x14ac:dyDescent="0.3">
      <c r="A25268" s="33" t="s">
        <v>1</v>
      </c>
      <c r="B25268" s="33" t="s">
        <v>98</v>
      </c>
      <c r="C25268" s="33">
        <v>166000</v>
      </c>
      <c r="D25268" s="33" t="s">
        <v>445</v>
      </c>
      <c r="E25268" t="str">
        <f t="shared" si="398"/>
        <v>$125K-$200K</v>
      </c>
    </row>
    <row r="25269" spans="1:5" x14ac:dyDescent="0.3">
      <c r="A25269" s="33" t="s">
        <v>2</v>
      </c>
      <c r="B25269" s="33" t="s">
        <v>53</v>
      </c>
      <c r="C25269" s="33"/>
      <c r="D25269" s="33" t="s">
        <v>8528</v>
      </c>
      <c r="E25269" t="str">
        <f t="shared" si="398"/>
        <v>No Data</v>
      </c>
    </row>
    <row r="25270" spans="1:5" x14ac:dyDescent="0.3">
      <c r="A25270" s="33" t="s">
        <v>0</v>
      </c>
      <c r="B25270" s="33" t="s">
        <v>53</v>
      </c>
      <c r="C25270" s="33">
        <v>175000</v>
      </c>
      <c r="D25270" s="33" t="s">
        <v>8529</v>
      </c>
      <c r="E25270" t="str">
        <f t="shared" si="398"/>
        <v>$125K-$200K</v>
      </c>
    </row>
    <row r="25271" spans="1:5" x14ac:dyDescent="0.3">
      <c r="A25271" s="33" t="s">
        <v>0</v>
      </c>
      <c r="B25271" s="33" t="s">
        <v>53</v>
      </c>
      <c r="C25271" s="33">
        <v>135519</v>
      </c>
      <c r="D25271" s="33" t="s">
        <v>391</v>
      </c>
      <c r="E25271" t="str">
        <f t="shared" si="398"/>
        <v>$125K-$200K</v>
      </c>
    </row>
    <row r="25272" spans="1:5" x14ac:dyDescent="0.3">
      <c r="A25272" s="33" t="s">
        <v>1</v>
      </c>
      <c r="B25272" s="33" t="s">
        <v>88</v>
      </c>
      <c r="C25272" s="33">
        <v>72000</v>
      </c>
      <c r="D25272" s="33" t="s">
        <v>3180</v>
      </c>
      <c r="E25272" t="str">
        <f t="shared" si="398"/>
        <v>&lt;$75K</v>
      </c>
    </row>
    <row r="25273" spans="1:5" x14ac:dyDescent="0.3">
      <c r="A25273" s="33" t="s">
        <v>2</v>
      </c>
      <c r="B25273" s="33" t="s">
        <v>53</v>
      </c>
      <c r="C25273" s="33">
        <v>50000</v>
      </c>
      <c r="D25273" s="33" t="s">
        <v>8530</v>
      </c>
      <c r="E25273" t="str">
        <f t="shared" si="398"/>
        <v>&lt;$75K</v>
      </c>
    </row>
    <row r="25274" spans="1:5" x14ac:dyDescent="0.3">
      <c r="A25274" s="33" t="s">
        <v>128</v>
      </c>
      <c r="B25274" s="33" t="s">
        <v>69</v>
      </c>
      <c r="C25274" s="33">
        <v>157500</v>
      </c>
      <c r="D25274" s="33" t="s">
        <v>532</v>
      </c>
      <c r="E25274" t="str">
        <f t="shared" si="398"/>
        <v>$125K-$200K</v>
      </c>
    </row>
    <row r="25275" spans="1:5" x14ac:dyDescent="0.3">
      <c r="A25275" s="33" t="s">
        <v>126</v>
      </c>
      <c r="B25275" s="33" t="s">
        <v>53</v>
      </c>
      <c r="C25275" s="33">
        <v>143000</v>
      </c>
      <c r="D25275" s="33" t="s">
        <v>242</v>
      </c>
      <c r="E25275" t="str">
        <f t="shared" si="398"/>
        <v>$125K-$200K</v>
      </c>
    </row>
    <row r="25276" spans="1:5" x14ac:dyDescent="0.3">
      <c r="A25276" s="33" t="s">
        <v>0</v>
      </c>
      <c r="B25276" s="33" t="s">
        <v>53</v>
      </c>
      <c r="C25276" s="33"/>
      <c r="D25276" s="33" t="s">
        <v>1518</v>
      </c>
      <c r="E25276" t="str">
        <f t="shared" si="398"/>
        <v>No Data</v>
      </c>
    </row>
    <row r="25277" spans="1:5" x14ac:dyDescent="0.3">
      <c r="A25277" s="33" t="s">
        <v>0</v>
      </c>
      <c r="B25277" s="33" t="s">
        <v>53</v>
      </c>
      <c r="C25277" s="33">
        <v>120000.5</v>
      </c>
      <c r="D25277" s="33" t="s">
        <v>1099</v>
      </c>
      <c r="E25277" t="str">
        <f t="shared" si="398"/>
        <v>$100K-$125K</v>
      </c>
    </row>
    <row r="25278" spans="1:5" x14ac:dyDescent="0.3">
      <c r="A25278" s="33" t="s">
        <v>4</v>
      </c>
      <c r="B25278" s="33" t="s">
        <v>88</v>
      </c>
      <c r="C25278" s="33">
        <v>43200</v>
      </c>
      <c r="D25278" s="33" t="s">
        <v>4765</v>
      </c>
      <c r="E25278" t="str">
        <f t="shared" si="398"/>
        <v>&lt;$75K</v>
      </c>
    </row>
    <row r="25279" spans="1:5" x14ac:dyDescent="0.3">
      <c r="A25279" s="33" t="s">
        <v>2</v>
      </c>
      <c r="B25279" s="33" t="s">
        <v>53</v>
      </c>
      <c r="C25279" s="33">
        <v>122000</v>
      </c>
      <c r="D25279" s="33" t="s">
        <v>3921</v>
      </c>
      <c r="E25279" t="str">
        <f t="shared" si="398"/>
        <v>$100K-$125K</v>
      </c>
    </row>
    <row r="25280" spans="1:5" x14ac:dyDescent="0.3">
      <c r="A25280" s="33" t="s">
        <v>126</v>
      </c>
      <c r="B25280" s="33" t="s">
        <v>69</v>
      </c>
      <c r="C25280" s="33">
        <v>147500</v>
      </c>
      <c r="D25280" s="33" t="s">
        <v>211</v>
      </c>
      <c r="E25280" t="str">
        <f t="shared" si="398"/>
        <v>$125K-$200K</v>
      </c>
    </row>
    <row r="25281" spans="1:5" x14ac:dyDescent="0.3">
      <c r="A25281" s="33" t="s">
        <v>0</v>
      </c>
      <c r="B25281" s="33" t="s">
        <v>54</v>
      </c>
      <c r="C25281" s="33">
        <v>201000</v>
      </c>
      <c r="D25281" s="33" t="s">
        <v>4004</v>
      </c>
      <c r="E25281" t="str">
        <f t="shared" si="398"/>
        <v>&gt;$200K</v>
      </c>
    </row>
    <row r="25282" spans="1:5" x14ac:dyDescent="0.3">
      <c r="A25282" s="33" t="s">
        <v>0</v>
      </c>
      <c r="B25282" s="33" t="s">
        <v>54</v>
      </c>
      <c r="C25282" s="33">
        <v>65000</v>
      </c>
      <c r="D25282" s="33" t="s">
        <v>905</v>
      </c>
      <c r="E25282" t="str">
        <f t="shared" si="398"/>
        <v>&lt;$75K</v>
      </c>
    </row>
    <row r="25283" spans="1:5" x14ac:dyDescent="0.3">
      <c r="A25283" s="33" t="s">
        <v>0</v>
      </c>
      <c r="B25283" s="33" t="s">
        <v>53</v>
      </c>
      <c r="C25283" s="33">
        <v>150000</v>
      </c>
      <c r="D25283" s="33" t="s">
        <v>1559</v>
      </c>
      <c r="E25283" t="str">
        <f t="shared" ref="E25283:E25346" si="399">_xlfn.XLOOKUP(C25283,$H$16:$H$21,$G$16:$G$21,,1)</f>
        <v>$125K-$200K</v>
      </c>
    </row>
    <row r="25284" spans="1:5" x14ac:dyDescent="0.3">
      <c r="A25284" s="33" t="s">
        <v>2</v>
      </c>
      <c r="B25284" s="33" t="s">
        <v>53</v>
      </c>
      <c r="C25284" s="33"/>
      <c r="D25284" s="33" t="s">
        <v>7116</v>
      </c>
      <c r="E25284" t="str">
        <f t="shared" si="399"/>
        <v>No Data</v>
      </c>
    </row>
    <row r="25285" spans="1:5" x14ac:dyDescent="0.3">
      <c r="A25285" s="33" t="s">
        <v>125</v>
      </c>
      <c r="B25285" s="33" t="s">
        <v>53</v>
      </c>
      <c r="C25285" s="33">
        <v>115000</v>
      </c>
      <c r="D25285" s="33" t="s">
        <v>1401</v>
      </c>
      <c r="E25285" t="str">
        <f t="shared" si="399"/>
        <v>$100K-$125K</v>
      </c>
    </row>
    <row r="25286" spans="1:5" x14ac:dyDescent="0.3">
      <c r="A25286" s="33" t="s">
        <v>2</v>
      </c>
      <c r="B25286" s="33" t="s">
        <v>53</v>
      </c>
      <c r="C25286" s="33">
        <v>100000</v>
      </c>
      <c r="D25286" s="33" t="s">
        <v>326</v>
      </c>
      <c r="E25286" t="str">
        <f t="shared" si="399"/>
        <v>$75K-$100K</v>
      </c>
    </row>
    <row r="25287" spans="1:5" x14ac:dyDescent="0.3">
      <c r="A25287" s="33" t="s">
        <v>0</v>
      </c>
      <c r="B25287" s="33" t="s">
        <v>53</v>
      </c>
      <c r="C25287" s="33">
        <v>175000</v>
      </c>
      <c r="D25287" s="33" t="s">
        <v>8531</v>
      </c>
      <c r="E25287" t="str">
        <f t="shared" si="399"/>
        <v>$125K-$200K</v>
      </c>
    </row>
    <row r="25288" spans="1:5" x14ac:dyDescent="0.3">
      <c r="A25288" s="33" t="s">
        <v>2</v>
      </c>
      <c r="B25288" s="33" t="s">
        <v>54</v>
      </c>
      <c r="C25288" s="33">
        <v>110000</v>
      </c>
      <c r="D25288" s="33" t="s">
        <v>209</v>
      </c>
      <c r="E25288" t="str">
        <f t="shared" si="399"/>
        <v>$100K-$125K</v>
      </c>
    </row>
    <row r="25289" spans="1:5" x14ac:dyDescent="0.3">
      <c r="A25289" s="33" t="s">
        <v>0</v>
      </c>
      <c r="B25289" s="33" t="s">
        <v>53</v>
      </c>
      <c r="C25289" s="33"/>
      <c r="D25289" s="33" t="s">
        <v>258</v>
      </c>
      <c r="E25289" t="str">
        <f t="shared" si="399"/>
        <v>No Data</v>
      </c>
    </row>
    <row r="25290" spans="1:5" x14ac:dyDescent="0.3">
      <c r="A25290" s="33" t="s">
        <v>4</v>
      </c>
      <c r="B25290" s="33" t="s">
        <v>191</v>
      </c>
      <c r="C25290" s="33">
        <v>96773</v>
      </c>
      <c r="D25290" s="33" t="s">
        <v>3075</v>
      </c>
      <c r="E25290" t="str">
        <f t="shared" si="399"/>
        <v>$75K-$100K</v>
      </c>
    </row>
    <row r="25291" spans="1:5" x14ac:dyDescent="0.3">
      <c r="A25291" s="33" t="s">
        <v>0</v>
      </c>
      <c r="B25291" s="33" t="s">
        <v>53</v>
      </c>
      <c r="C25291" s="33">
        <v>65000</v>
      </c>
      <c r="D25291" s="33" t="s">
        <v>905</v>
      </c>
      <c r="E25291" t="str">
        <f t="shared" si="399"/>
        <v>&lt;$75K</v>
      </c>
    </row>
    <row r="25292" spans="1:5" x14ac:dyDescent="0.3">
      <c r="A25292" s="33" t="s">
        <v>0</v>
      </c>
      <c r="B25292" s="33" t="s">
        <v>53</v>
      </c>
      <c r="C25292" s="33">
        <v>70000</v>
      </c>
      <c r="D25292" s="33" t="s">
        <v>248</v>
      </c>
      <c r="E25292" t="str">
        <f t="shared" si="399"/>
        <v>&lt;$75K</v>
      </c>
    </row>
    <row r="25293" spans="1:5" x14ac:dyDescent="0.3">
      <c r="A25293" s="33" t="s">
        <v>2</v>
      </c>
      <c r="B25293" s="33" t="s">
        <v>53</v>
      </c>
      <c r="C25293" s="33"/>
      <c r="D25293" s="33" t="s">
        <v>422</v>
      </c>
      <c r="E25293" t="str">
        <f t="shared" si="399"/>
        <v>No Data</v>
      </c>
    </row>
    <row r="25294" spans="1:5" x14ac:dyDescent="0.3">
      <c r="A25294" s="33" t="s">
        <v>125</v>
      </c>
      <c r="B25294" s="33" t="s">
        <v>53</v>
      </c>
      <c r="C25294" s="33">
        <v>85000</v>
      </c>
      <c r="D25294" s="33" t="s">
        <v>8532</v>
      </c>
      <c r="E25294" t="str">
        <f t="shared" si="399"/>
        <v>$75K-$100K</v>
      </c>
    </row>
    <row r="25295" spans="1:5" x14ac:dyDescent="0.3">
      <c r="A25295" s="33" t="s">
        <v>0</v>
      </c>
      <c r="B25295" s="33" t="s">
        <v>69</v>
      </c>
      <c r="C25295" s="33">
        <v>171121</v>
      </c>
      <c r="D25295" s="33" t="s">
        <v>482</v>
      </c>
      <c r="E25295" t="str">
        <f t="shared" si="399"/>
        <v>$125K-$200K</v>
      </c>
    </row>
    <row r="25296" spans="1:5" x14ac:dyDescent="0.3">
      <c r="A25296" s="33" t="s">
        <v>4</v>
      </c>
      <c r="B25296" s="33" t="s">
        <v>54</v>
      </c>
      <c r="C25296" s="33">
        <v>108000</v>
      </c>
      <c r="D25296" s="33" t="s">
        <v>1811</v>
      </c>
      <c r="E25296" t="str">
        <f t="shared" si="399"/>
        <v>$100K-$125K</v>
      </c>
    </row>
    <row r="25297" spans="1:5" x14ac:dyDescent="0.3">
      <c r="A25297" s="33" t="s">
        <v>2</v>
      </c>
      <c r="B25297" s="33" t="s">
        <v>53</v>
      </c>
      <c r="C25297" s="33"/>
      <c r="D25297" s="33" t="s">
        <v>268</v>
      </c>
      <c r="E25297" t="str">
        <f t="shared" si="399"/>
        <v>No Data</v>
      </c>
    </row>
    <row r="25298" spans="1:5" x14ac:dyDescent="0.3">
      <c r="A25298" s="33" t="s">
        <v>2</v>
      </c>
      <c r="B25298" s="33" t="s">
        <v>53</v>
      </c>
      <c r="C25298" s="33">
        <v>62220.5</v>
      </c>
      <c r="D25298" s="33" t="s">
        <v>8533</v>
      </c>
      <c r="E25298" t="str">
        <f t="shared" si="399"/>
        <v>&lt;$75K</v>
      </c>
    </row>
    <row r="25299" spans="1:5" x14ac:dyDescent="0.3">
      <c r="A25299" s="33" t="s">
        <v>0</v>
      </c>
      <c r="B25299" s="33" t="s">
        <v>53</v>
      </c>
      <c r="C25299" s="33"/>
      <c r="D25299" s="33" t="s">
        <v>603</v>
      </c>
      <c r="E25299" t="str">
        <f t="shared" si="399"/>
        <v>No Data</v>
      </c>
    </row>
    <row r="25300" spans="1:5" x14ac:dyDescent="0.3">
      <c r="A25300" s="33" t="s">
        <v>4</v>
      </c>
      <c r="B25300" s="33" t="s">
        <v>53</v>
      </c>
      <c r="C25300" s="33"/>
      <c r="D25300" s="33" t="s">
        <v>8534</v>
      </c>
      <c r="E25300" t="str">
        <f t="shared" si="399"/>
        <v>No Data</v>
      </c>
    </row>
    <row r="25301" spans="1:5" x14ac:dyDescent="0.3">
      <c r="A25301" s="33" t="s">
        <v>0</v>
      </c>
      <c r="B25301" s="33" t="s">
        <v>53</v>
      </c>
      <c r="C25301" s="33"/>
      <c r="D25301" s="33" t="s">
        <v>8535</v>
      </c>
      <c r="E25301" t="str">
        <f t="shared" si="399"/>
        <v>No Data</v>
      </c>
    </row>
    <row r="25302" spans="1:5" x14ac:dyDescent="0.3">
      <c r="A25302" s="33" t="s">
        <v>0</v>
      </c>
      <c r="B25302" s="33" t="s">
        <v>53</v>
      </c>
      <c r="C25302" s="33">
        <v>160000</v>
      </c>
      <c r="D25302" s="33" t="s">
        <v>265</v>
      </c>
      <c r="E25302" t="str">
        <f t="shared" si="399"/>
        <v>$125K-$200K</v>
      </c>
    </row>
    <row r="25303" spans="1:5" x14ac:dyDescent="0.3">
      <c r="A25303" s="33" t="s">
        <v>2</v>
      </c>
      <c r="B25303" s="33" t="s">
        <v>53</v>
      </c>
      <c r="C25303" s="33">
        <v>90000</v>
      </c>
      <c r="D25303" s="33" t="s">
        <v>2014</v>
      </c>
      <c r="E25303" t="str">
        <f t="shared" si="399"/>
        <v>$75K-$100K</v>
      </c>
    </row>
    <row r="25304" spans="1:5" x14ac:dyDescent="0.3">
      <c r="A25304" s="33" t="s">
        <v>2</v>
      </c>
      <c r="B25304" s="33" t="s">
        <v>53</v>
      </c>
      <c r="C25304" s="33">
        <v>67500</v>
      </c>
      <c r="D25304" s="33" t="s">
        <v>520</v>
      </c>
      <c r="E25304" t="str">
        <f t="shared" si="399"/>
        <v>&lt;$75K</v>
      </c>
    </row>
    <row r="25305" spans="1:5" x14ac:dyDescent="0.3">
      <c r="A25305" s="33" t="s">
        <v>0</v>
      </c>
      <c r="B25305" s="33" t="s">
        <v>53</v>
      </c>
      <c r="C25305" s="33"/>
      <c r="D25305" s="33" t="s">
        <v>675</v>
      </c>
      <c r="E25305" t="str">
        <f t="shared" si="399"/>
        <v>No Data</v>
      </c>
    </row>
    <row r="25306" spans="1:5" x14ac:dyDescent="0.3">
      <c r="A25306" s="33" t="s">
        <v>52</v>
      </c>
      <c r="B25306" s="33" t="s">
        <v>53</v>
      </c>
      <c r="C25306" s="33">
        <v>69107</v>
      </c>
      <c r="D25306" s="33" t="s">
        <v>8536</v>
      </c>
      <c r="E25306" t="str">
        <f t="shared" si="399"/>
        <v>&lt;$75K</v>
      </c>
    </row>
    <row r="25307" spans="1:5" x14ac:dyDescent="0.3">
      <c r="A25307" s="33" t="s">
        <v>128</v>
      </c>
      <c r="B25307" s="33" t="s">
        <v>72</v>
      </c>
      <c r="C25307" s="33">
        <v>157500</v>
      </c>
      <c r="D25307" s="33" t="s">
        <v>924</v>
      </c>
      <c r="E25307" t="str">
        <f t="shared" si="399"/>
        <v>$125K-$200K</v>
      </c>
    </row>
    <row r="25308" spans="1:5" x14ac:dyDescent="0.3">
      <c r="A25308" s="33" t="s">
        <v>0</v>
      </c>
      <c r="B25308" s="33" t="s">
        <v>54</v>
      </c>
      <c r="C25308" s="33"/>
      <c r="D25308" s="33" t="s">
        <v>258</v>
      </c>
      <c r="E25308" t="str">
        <f t="shared" si="399"/>
        <v>No Data</v>
      </c>
    </row>
    <row r="25309" spans="1:5" x14ac:dyDescent="0.3">
      <c r="A25309" s="33" t="s">
        <v>2</v>
      </c>
      <c r="B25309" s="33" t="s">
        <v>53</v>
      </c>
      <c r="C25309" s="33">
        <v>105900</v>
      </c>
      <c r="D25309" s="33" t="s">
        <v>5102</v>
      </c>
      <c r="E25309" t="str">
        <f t="shared" si="399"/>
        <v>$100K-$125K</v>
      </c>
    </row>
    <row r="25310" spans="1:5" x14ac:dyDescent="0.3">
      <c r="A25310" s="33" t="s">
        <v>126</v>
      </c>
      <c r="B25310" s="33" t="s">
        <v>53</v>
      </c>
      <c r="C25310" s="33">
        <v>140000</v>
      </c>
      <c r="D25310" s="33" t="s">
        <v>614</v>
      </c>
      <c r="E25310" t="str">
        <f t="shared" si="399"/>
        <v>$125K-$200K</v>
      </c>
    </row>
    <row r="25311" spans="1:5" x14ac:dyDescent="0.3">
      <c r="A25311" s="33" t="s">
        <v>0</v>
      </c>
      <c r="B25311" s="33" t="s">
        <v>97</v>
      </c>
      <c r="C25311" s="33">
        <v>105300</v>
      </c>
      <c r="D25311" s="33" t="s">
        <v>7670</v>
      </c>
      <c r="E25311" t="str">
        <f t="shared" si="399"/>
        <v>$100K-$125K</v>
      </c>
    </row>
    <row r="25312" spans="1:5" x14ac:dyDescent="0.3">
      <c r="A25312" s="33" t="s">
        <v>0</v>
      </c>
      <c r="B25312" s="33" t="s">
        <v>68</v>
      </c>
      <c r="C25312" s="33">
        <v>160000</v>
      </c>
      <c r="D25312" s="33" t="s">
        <v>8537</v>
      </c>
      <c r="E25312" t="str">
        <f t="shared" si="399"/>
        <v>$125K-$200K</v>
      </c>
    </row>
    <row r="25313" spans="1:5" x14ac:dyDescent="0.3">
      <c r="A25313" s="33" t="s">
        <v>0</v>
      </c>
      <c r="B25313" s="33" t="s">
        <v>53</v>
      </c>
      <c r="C25313" s="33">
        <v>183500</v>
      </c>
      <c r="D25313" s="33" t="s">
        <v>1276</v>
      </c>
      <c r="E25313" t="str">
        <f t="shared" si="399"/>
        <v>$125K-$200K</v>
      </c>
    </row>
    <row r="25314" spans="1:5" x14ac:dyDescent="0.3">
      <c r="A25314" s="33" t="s">
        <v>2</v>
      </c>
      <c r="B25314" s="33" t="s">
        <v>53</v>
      </c>
      <c r="C25314" s="33"/>
      <c r="D25314" s="33" t="s">
        <v>268</v>
      </c>
      <c r="E25314" t="str">
        <f t="shared" si="399"/>
        <v>No Data</v>
      </c>
    </row>
    <row r="25315" spans="1:5" x14ac:dyDescent="0.3">
      <c r="A25315" s="33" t="s">
        <v>125</v>
      </c>
      <c r="B25315" s="33" t="s">
        <v>53</v>
      </c>
      <c r="C25315" s="33">
        <v>100000</v>
      </c>
      <c r="D25315" s="33" t="s">
        <v>2144</v>
      </c>
      <c r="E25315" t="str">
        <f t="shared" si="399"/>
        <v>$75K-$100K</v>
      </c>
    </row>
    <row r="25316" spans="1:5" x14ac:dyDescent="0.3">
      <c r="A25316" s="33" t="s">
        <v>0</v>
      </c>
      <c r="B25316" s="33" t="s">
        <v>53</v>
      </c>
      <c r="C25316" s="33">
        <v>177000</v>
      </c>
      <c r="D25316" s="33" t="s">
        <v>3192</v>
      </c>
      <c r="E25316" t="str">
        <f t="shared" si="399"/>
        <v>$125K-$200K</v>
      </c>
    </row>
    <row r="25317" spans="1:5" x14ac:dyDescent="0.3">
      <c r="A25317" s="33" t="s">
        <v>2</v>
      </c>
      <c r="B25317" s="33" t="s">
        <v>53</v>
      </c>
      <c r="C25317" s="33"/>
      <c r="D25317" s="33" t="s">
        <v>233</v>
      </c>
      <c r="E25317" t="str">
        <f t="shared" si="399"/>
        <v>No Data</v>
      </c>
    </row>
    <row r="25318" spans="1:5" x14ac:dyDescent="0.3">
      <c r="A25318" s="33" t="s">
        <v>0</v>
      </c>
      <c r="B25318" s="33" t="s">
        <v>53</v>
      </c>
      <c r="C25318" s="33">
        <v>46696</v>
      </c>
      <c r="D25318" s="33" t="s">
        <v>911</v>
      </c>
      <c r="E25318" t="str">
        <f t="shared" si="399"/>
        <v>&lt;$75K</v>
      </c>
    </row>
    <row r="25319" spans="1:5" x14ac:dyDescent="0.3">
      <c r="A25319" s="33" t="s">
        <v>2</v>
      </c>
      <c r="B25319" s="33" t="s">
        <v>53</v>
      </c>
      <c r="C25319" s="33"/>
      <c r="D25319" s="33" t="s">
        <v>268</v>
      </c>
      <c r="E25319" t="str">
        <f t="shared" si="399"/>
        <v>No Data</v>
      </c>
    </row>
    <row r="25320" spans="1:5" x14ac:dyDescent="0.3">
      <c r="A25320" s="33" t="s">
        <v>4</v>
      </c>
      <c r="B25320" s="33" t="s">
        <v>53</v>
      </c>
      <c r="C25320" s="33">
        <v>175500</v>
      </c>
      <c r="D25320" s="33" t="s">
        <v>3538</v>
      </c>
      <c r="E25320" t="str">
        <f t="shared" si="399"/>
        <v>$125K-$200K</v>
      </c>
    </row>
    <row r="25321" spans="1:5" x14ac:dyDescent="0.3">
      <c r="A25321" s="33" t="s">
        <v>0</v>
      </c>
      <c r="B25321" s="33" t="s">
        <v>91</v>
      </c>
      <c r="C25321" s="33">
        <v>163875</v>
      </c>
      <c r="D25321" s="33" t="s">
        <v>767</v>
      </c>
      <c r="E25321" t="str">
        <f t="shared" si="399"/>
        <v>$125K-$200K</v>
      </c>
    </row>
    <row r="25322" spans="1:5" x14ac:dyDescent="0.3">
      <c r="A25322" s="33" t="s">
        <v>129</v>
      </c>
      <c r="B25322" s="33" t="s">
        <v>110</v>
      </c>
      <c r="C25322" s="33">
        <v>89100</v>
      </c>
      <c r="D25322" s="33" t="s">
        <v>3729</v>
      </c>
      <c r="E25322" t="str">
        <f t="shared" si="399"/>
        <v>$75K-$100K</v>
      </c>
    </row>
    <row r="25323" spans="1:5" x14ac:dyDescent="0.3">
      <c r="A25323" s="33" t="s">
        <v>2</v>
      </c>
      <c r="B25323" s="33" t="s">
        <v>53</v>
      </c>
      <c r="C25323" s="33"/>
      <c r="D25323" s="33" t="s">
        <v>268</v>
      </c>
      <c r="E25323" t="str">
        <f t="shared" si="399"/>
        <v>No Data</v>
      </c>
    </row>
    <row r="25324" spans="1:5" x14ac:dyDescent="0.3">
      <c r="A25324" s="33" t="s">
        <v>0</v>
      </c>
      <c r="B25324" s="33" t="s">
        <v>54</v>
      </c>
      <c r="C25324" s="33">
        <v>275000</v>
      </c>
      <c r="D25324" s="33" t="s">
        <v>1494</v>
      </c>
      <c r="E25324" t="str">
        <f t="shared" si="399"/>
        <v>&gt;$200K</v>
      </c>
    </row>
    <row r="25325" spans="1:5" x14ac:dyDescent="0.3">
      <c r="A25325" s="33" t="s">
        <v>2</v>
      </c>
      <c r="B25325" s="33" t="s">
        <v>53</v>
      </c>
      <c r="C25325" s="33">
        <v>115000</v>
      </c>
      <c r="D25325" s="33" t="s">
        <v>3609</v>
      </c>
      <c r="E25325" t="str">
        <f t="shared" si="399"/>
        <v>$100K-$125K</v>
      </c>
    </row>
    <row r="25326" spans="1:5" x14ac:dyDescent="0.3">
      <c r="A25326" s="33" t="s">
        <v>0</v>
      </c>
      <c r="B25326" s="33" t="s">
        <v>53</v>
      </c>
      <c r="C25326" s="33"/>
      <c r="D25326" s="33" t="s">
        <v>1846</v>
      </c>
      <c r="E25326" t="str">
        <f t="shared" si="399"/>
        <v>No Data</v>
      </c>
    </row>
    <row r="25327" spans="1:5" x14ac:dyDescent="0.3">
      <c r="A25327" s="33" t="s">
        <v>129</v>
      </c>
      <c r="B25327" s="33" t="s">
        <v>170</v>
      </c>
      <c r="C25327" s="33">
        <v>33455</v>
      </c>
      <c r="D25327" s="33" t="s">
        <v>576</v>
      </c>
      <c r="E25327" t="str">
        <f t="shared" si="399"/>
        <v>&lt;$75K</v>
      </c>
    </row>
    <row r="25328" spans="1:5" x14ac:dyDescent="0.3">
      <c r="A25328" s="33" t="s">
        <v>125</v>
      </c>
      <c r="B25328" s="33" t="s">
        <v>53</v>
      </c>
      <c r="C25328" s="33">
        <v>90000</v>
      </c>
      <c r="D25328" s="33" t="s">
        <v>265</v>
      </c>
      <c r="E25328" t="str">
        <f t="shared" si="399"/>
        <v>$75K-$100K</v>
      </c>
    </row>
    <row r="25329" spans="1:5" x14ac:dyDescent="0.3">
      <c r="A25329" s="33" t="s">
        <v>0</v>
      </c>
      <c r="B25329" s="33" t="s">
        <v>54</v>
      </c>
      <c r="C25329" s="33"/>
      <c r="D25329" s="33" t="s">
        <v>258</v>
      </c>
      <c r="E25329" t="str">
        <f t="shared" si="399"/>
        <v>No Data</v>
      </c>
    </row>
    <row r="25330" spans="1:5" x14ac:dyDescent="0.3">
      <c r="A25330" s="33" t="s">
        <v>2</v>
      </c>
      <c r="B25330" s="33" t="s">
        <v>53</v>
      </c>
      <c r="C25330" s="33">
        <v>123249.5</v>
      </c>
      <c r="D25330" s="33" t="s">
        <v>8538</v>
      </c>
      <c r="E25330" t="str">
        <f t="shared" si="399"/>
        <v>$100K-$125K</v>
      </c>
    </row>
    <row r="25331" spans="1:5" x14ac:dyDescent="0.3">
      <c r="A25331" s="33" t="s">
        <v>4</v>
      </c>
      <c r="B25331" s="33" t="s">
        <v>53</v>
      </c>
      <c r="C25331" s="33"/>
      <c r="D25331" s="33" t="s">
        <v>299</v>
      </c>
      <c r="E25331" t="str">
        <f t="shared" si="399"/>
        <v>No Data</v>
      </c>
    </row>
    <row r="25332" spans="1:5" x14ac:dyDescent="0.3">
      <c r="A25332" s="33" t="s">
        <v>0</v>
      </c>
      <c r="B25332" s="33" t="s">
        <v>54</v>
      </c>
      <c r="C25332" s="33">
        <v>90000</v>
      </c>
      <c r="D25332" s="33" t="s">
        <v>8539</v>
      </c>
      <c r="E25332" t="str">
        <f t="shared" si="399"/>
        <v>$75K-$100K</v>
      </c>
    </row>
    <row r="25333" spans="1:5" x14ac:dyDescent="0.3">
      <c r="A25333" s="33" t="s">
        <v>2</v>
      </c>
      <c r="B25333" s="33" t="s">
        <v>53</v>
      </c>
      <c r="C25333" s="33"/>
      <c r="D25333" s="33" t="s">
        <v>8540</v>
      </c>
      <c r="E25333" t="str">
        <f t="shared" si="399"/>
        <v>No Data</v>
      </c>
    </row>
    <row r="25334" spans="1:5" x14ac:dyDescent="0.3">
      <c r="A25334" s="33" t="s">
        <v>126</v>
      </c>
      <c r="B25334" s="33" t="s">
        <v>53</v>
      </c>
      <c r="C25334" s="33">
        <v>192500</v>
      </c>
      <c r="D25334" s="33" t="s">
        <v>315</v>
      </c>
      <c r="E25334" t="str">
        <f t="shared" si="399"/>
        <v>$125K-$200K</v>
      </c>
    </row>
    <row r="25335" spans="1:5" x14ac:dyDescent="0.3">
      <c r="A25335" s="33" t="s">
        <v>0</v>
      </c>
      <c r="B25335" s="33" t="s">
        <v>53</v>
      </c>
      <c r="C25335" s="33"/>
      <c r="D25335" s="33" t="s">
        <v>8029</v>
      </c>
      <c r="E25335" t="str">
        <f t="shared" si="399"/>
        <v>No Data</v>
      </c>
    </row>
    <row r="25336" spans="1:5" x14ac:dyDescent="0.3">
      <c r="A25336" s="33" t="s">
        <v>0</v>
      </c>
      <c r="B25336" s="33" t="s">
        <v>54</v>
      </c>
      <c r="C25336" s="33"/>
      <c r="D25336" s="33" t="s">
        <v>258</v>
      </c>
      <c r="E25336" t="str">
        <f t="shared" si="399"/>
        <v>No Data</v>
      </c>
    </row>
    <row r="25337" spans="1:5" x14ac:dyDescent="0.3">
      <c r="A25337" s="33" t="s">
        <v>0</v>
      </c>
      <c r="B25337" s="33" t="s">
        <v>80</v>
      </c>
      <c r="C25337" s="33">
        <v>157500</v>
      </c>
      <c r="D25337" s="33" t="s">
        <v>6989</v>
      </c>
      <c r="E25337" t="str">
        <f t="shared" si="399"/>
        <v>$125K-$200K</v>
      </c>
    </row>
    <row r="25338" spans="1:5" x14ac:dyDescent="0.3">
      <c r="A25338" s="33" t="s">
        <v>0</v>
      </c>
      <c r="B25338" s="33" t="s">
        <v>53</v>
      </c>
      <c r="C25338" s="33"/>
      <c r="D25338" s="33" t="s">
        <v>299</v>
      </c>
      <c r="E25338" t="str">
        <f t="shared" si="399"/>
        <v>No Data</v>
      </c>
    </row>
    <row r="25339" spans="1:5" x14ac:dyDescent="0.3">
      <c r="A25339" s="33" t="s">
        <v>128</v>
      </c>
      <c r="B25339" s="33" t="s">
        <v>53</v>
      </c>
      <c r="C25339" s="33">
        <v>132367</v>
      </c>
      <c r="D25339" s="33" t="s">
        <v>6349</v>
      </c>
      <c r="E25339" t="str">
        <f t="shared" si="399"/>
        <v>$125K-$200K</v>
      </c>
    </row>
    <row r="25340" spans="1:5" x14ac:dyDescent="0.3">
      <c r="A25340" s="33" t="s">
        <v>4</v>
      </c>
      <c r="B25340" s="33" t="s">
        <v>53</v>
      </c>
      <c r="C25340" s="33">
        <v>159500</v>
      </c>
      <c r="D25340" s="33" t="s">
        <v>680</v>
      </c>
      <c r="E25340" t="str">
        <f t="shared" si="399"/>
        <v>$125K-$200K</v>
      </c>
    </row>
    <row r="25341" spans="1:5" x14ac:dyDescent="0.3">
      <c r="A25341" s="33" t="s">
        <v>2</v>
      </c>
      <c r="B25341" s="33" t="s">
        <v>53</v>
      </c>
      <c r="C25341" s="33">
        <v>74000</v>
      </c>
      <c r="D25341" s="33" t="s">
        <v>2260</v>
      </c>
      <c r="E25341" t="str">
        <f t="shared" si="399"/>
        <v>&lt;$75K</v>
      </c>
    </row>
    <row r="25342" spans="1:5" x14ac:dyDescent="0.3">
      <c r="A25342" s="33" t="s">
        <v>52</v>
      </c>
      <c r="B25342" s="33" t="s">
        <v>53</v>
      </c>
      <c r="C25342" s="33">
        <v>81000</v>
      </c>
      <c r="D25342" s="33" t="s">
        <v>8541</v>
      </c>
      <c r="E25342" t="str">
        <f t="shared" si="399"/>
        <v>$75K-$100K</v>
      </c>
    </row>
    <row r="25343" spans="1:5" x14ac:dyDescent="0.3">
      <c r="A25343" s="33" t="s">
        <v>0</v>
      </c>
      <c r="B25343" s="33" t="s">
        <v>53</v>
      </c>
      <c r="C25343" s="33">
        <v>86940</v>
      </c>
      <c r="D25343" s="33" t="s">
        <v>6118</v>
      </c>
      <c r="E25343" t="str">
        <f t="shared" si="399"/>
        <v>$75K-$100K</v>
      </c>
    </row>
    <row r="25344" spans="1:5" x14ac:dyDescent="0.3">
      <c r="A25344" s="33" t="s">
        <v>2</v>
      </c>
      <c r="B25344" s="33" t="s">
        <v>53</v>
      </c>
      <c r="C25344" s="33"/>
      <c r="D25344" s="33" t="s">
        <v>485</v>
      </c>
      <c r="E25344" t="str">
        <f t="shared" si="399"/>
        <v>No Data</v>
      </c>
    </row>
    <row r="25345" spans="1:5" x14ac:dyDescent="0.3">
      <c r="A25345" s="33" t="s">
        <v>2</v>
      </c>
      <c r="B25345" s="33" t="s">
        <v>53</v>
      </c>
      <c r="C25345" s="33"/>
      <c r="D25345" s="33" t="s">
        <v>485</v>
      </c>
      <c r="E25345" t="str">
        <f t="shared" si="399"/>
        <v>No Data</v>
      </c>
    </row>
    <row r="25346" spans="1:5" x14ac:dyDescent="0.3">
      <c r="A25346" s="33" t="s">
        <v>128</v>
      </c>
      <c r="B25346" s="33" t="s">
        <v>88</v>
      </c>
      <c r="C25346" s="33">
        <v>157500</v>
      </c>
      <c r="D25346" s="33" t="s">
        <v>4078</v>
      </c>
      <c r="E25346" t="str">
        <f t="shared" si="399"/>
        <v>$125K-$200K</v>
      </c>
    </row>
    <row r="25347" spans="1:5" x14ac:dyDescent="0.3">
      <c r="A25347" s="33" t="s">
        <v>2</v>
      </c>
      <c r="B25347" s="33" t="s">
        <v>53</v>
      </c>
      <c r="C25347" s="33">
        <v>125000</v>
      </c>
      <c r="D25347" s="33" t="s">
        <v>6613</v>
      </c>
      <c r="E25347" t="str">
        <f t="shared" ref="E25347:E25410" si="400">_xlfn.XLOOKUP(C25347,$H$16:$H$21,$G$16:$G$21,,1)</f>
        <v>$100K-$125K</v>
      </c>
    </row>
    <row r="25348" spans="1:5" x14ac:dyDescent="0.3">
      <c r="A25348" s="33" t="s">
        <v>125</v>
      </c>
      <c r="B25348" s="33" t="s">
        <v>53</v>
      </c>
      <c r="C25348" s="33">
        <v>170000</v>
      </c>
      <c r="D25348" s="33" t="s">
        <v>238</v>
      </c>
      <c r="E25348" t="str">
        <f t="shared" si="400"/>
        <v>$125K-$200K</v>
      </c>
    </row>
    <row r="25349" spans="1:5" x14ac:dyDescent="0.3">
      <c r="A25349" s="33" t="s">
        <v>4</v>
      </c>
      <c r="B25349" s="33" t="s">
        <v>54</v>
      </c>
      <c r="C25349" s="33">
        <v>211000</v>
      </c>
      <c r="D25349" s="33" t="s">
        <v>225</v>
      </c>
      <c r="E25349" t="str">
        <f t="shared" si="400"/>
        <v>&gt;$200K</v>
      </c>
    </row>
    <row r="25350" spans="1:5" x14ac:dyDescent="0.3">
      <c r="A25350" s="33" t="s">
        <v>0</v>
      </c>
      <c r="B25350" s="33" t="s">
        <v>54</v>
      </c>
      <c r="C25350" s="33"/>
      <c r="D25350" s="33" t="s">
        <v>8542</v>
      </c>
      <c r="E25350" t="str">
        <f t="shared" si="400"/>
        <v>No Data</v>
      </c>
    </row>
    <row r="25351" spans="1:5" x14ac:dyDescent="0.3">
      <c r="A25351" s="33" t="s">
        <v>2</v>
      </c>
      <c r="B25351" s="33" t="s">
        <v>53</v>
      </c>
      <c r="C25351" s="33"/>
      <c r="D25351" s="33" t="s">
        <v>4511</v>
      </c>
      <c r="E25351" t="str">
        <f t="shared" si="400"/>
        <v>No Data</v>
      </c>
    </row>
    <row r="25352" spans="1:5" x14ac:dyDescent="0.3">
      <c r="A25352" s="33" t="s">
        <v>0</v>
      </c>
      <c r="B25352" s="33" t="s">
        <v>53</v>
      </c>
      <c r="C25352" s="33">
        <v>152000</v>
      </c>
      <c r="D25352" s="33" t="s">
        <v>596</v>
      </c>
      <c r="E25352" t="str">
        <f t="shared" si="400"/>
        <v>$125K-$200K</v>
      </c>
    </row>
    <row r="25353" spans="1:5" x14ac:dyDescent="0.3">
      <c r="A25353" s="33" t="s">
        <v>4</v>
      </c>
      <c r="B25353" s="33" t="s">
        <v>53</v>
      </c>
      <c r="C25353" s="33">
        <v>211000</v>
      </c>
      <c r="D25353" s="33" t="s">
        <v>225</v>
      </c>
      <c r="E25353" t="str">
        <f t="shared" si="400"/>
        <v>&gt;$200K</v>
      </c>
    </row>
    <row r="25354" spans="1:5" x14ac:dyDescent="0.3">
      <c r="A25354" s="33" t="s">
        <v>0</v>
      </c>
      <c r="B25354" s="33" t="s">
        <v>53</v>
      </c>
      <c r="C25354" s="33">
        <v>125115</v>
      </c>
      <c r="D25354" s="33" t="s">
        <v>596</v>
      </c>
      <c r="E25354" t="str">
        <f t="shared" si="400"/>
        <v>$125K-$200K</v>
      </c>
    </row>
    <row r="25355" spans="1:5" x14ac:dyDescent="0.3">
      <c r="A25355" s="33" t="s">
        <v>2</v>
      </c>
      <c r="B25355" s="33" t="s">
        <v>53</v>
      </c>
      <c r="C25355" s="33">
        <v>97500</v>
      </c>
      <c r="D25355" s="33" t="s">
        <v>8543</v>
      </c>
      <c r="E25355" t="str">
        <f t="shared" si="400"/>
        <v>$75K-$100K</v>
      </c>
    </row>
    <row r="25356" spans="1:5" x14ac:dyDescent="0.3">
      <c r="A25356" s="33" t="s">
        <v>126</v>
      </c>
      <c r="B25356" s="33" t="s">
        <v>53</v>
      </c>
      <c r="C25356" s="33"/>
      <c r="D25356" s="33" t="s">
        <v>225</v>
      </c>
      <c r="E25356" t="str">
        <f t="shared" si="400"/>
        <v>No Data</v>
      </c>
    </row>
    <row r="25357" spans="1:5" x14ac:dyDescent="0.3">
      <c r="A25357" s="33" t="s">
        <v>0</v>
      </c>
      <c r="B25357" s="33" t="s">
        <v>53</v>
      </c>
      <c r="C25357" s="33">
        <v>125000</v>
      </c>
      <c r="D25357" s="33" t="s">
        <v>364</v>
      </c>
      <c r="E25357" t="str">
        <f t="shared" si="400"/>
        <v>$100K-$125K</v>
      </c>
    </row>
    <row r="25358" spans="1:5" x14ac:dyDescent="0.3">
      <c r="A25358" s="33" t="s">
        <v>2</v>
      </c>
      <c r="B25358" s="33" t="s">
        <v>53</v>
      </c>
      <c r="C25358" s="33"/>
      <c r="D25358" s="33" t="s">
        <v>232</v>
      </c>
      <c r="E25358" t="str">
        <f t="shared" si="400"/>
        <v>No Data</v>
      </c>
    </row>
    <row r="25359" spans="1:5" x14ac:dyDescent="0.3">
      <c r="A25359" s="33" t="s">
        <v>0</v>
      </c>
      <c r="B25359" s="33" t="s">
        <v>53</v>
      </c>
      <c r="C25359" s="33">
        <v>132500</v>
      </c>
      <c r="D25359" s="33" t="s">
        <v>7624</v>
      </c>
      <c r="E25359" t="str">
        <f t="shared" si="400"/>
        <v>$125K-$200K</v>
      </c>
    </row>
    <row r="25360" spans="1:5" x14ac:dyDescent="0.3">
      <c r="A25360" s="33" t="s">
        <v>0</v>
      </c>
      <c r="B25360" s="33" t="s">
        <v>53</v>
      </c>
      <c r="C25360" s="33">
        <v>83919</v>
      </c>
      <c r="D25360" s="33" t="s">
        <v>8544</v>
      </c>
      <c r="E25360" t="str">
        <f t="shared" si="400"/>
        <v>$75K-$100K</v>
      </c>
    </row>
    <row r="25361" spans="1:5" x14ac:dyDescent="0.3">
      <c r="A25361" s="33" t="s">
        <v>2</v>
      </c>
      <c r="B25361" s="33" t="s">
        <v>53</v>
      </c>
      <c r="C25361" s="33">
        <v>100000</v>
      </c>
      <c r="D25361" s="33" t="s">
        <v>1656</v>
      </c>
      <c r="E25361" t="str">
        <f t="shared" si="400"/>
        <v>$75K-$100K</v>
      </c>
    </row>
    <row r="25362" spans="1:5" x14ac:dyDescent="0.3">
      <c r="A25362" s="33" t="s">
        <v>4</v>
      </c>
      <c r="B25362" s="33" t="s">
        <v>53</v>
      </c>
      <c r="C25362" s="33">
        <v>147500</v>
      </c>
      <c r="D25362" s="33" t="s">
        <v>232</v>
      </c>
      <c r="E25362" t="str">
        <f t="shared" si="400"/>
        <v>$125K-$200K</v>
      </c>
    </row>
    <row r="25363" spans="1:5" x14ac:dyDescent="0.3">
      <c r="A25363" s="33" t="s">
        <v>125</v>
      </c>
      <c r="B25363" s="33" t="s">
        <v>53</v>
      </c>
      <c r="C25363" s="33">
        <v>100000</v>
      </c>
      <c r="D25363" s="33" t="s">
        <v>877</v>
      </c>
      <c r="E25363" t="str">
        <f t="shared" si="400"/>
        <v>$75K-$100K</v>
      </c>
    </row>
    <row r="25364" spans="1:5" x14ac:dyDescent="0.3">
      <c r="A25364" s="33" t="s">
        <v>125</v>
      </c>
      <c r="B25364" s="33" t="s">
        <v>53</v>
      </c>
      <c r="C25364" s="33">
        <v>155000</v>
      </c>
      <c r="D25364" s="33" t="s">
        <v>7025</v>
      </c>
      <c r="E25364" t="str">
        <f t="shared" si="400"/>
        <v>$125K-$200K</v>
      </c>
    </row>
    <row r="25365" spans="1:5" x14ac:dyDescent="0.3">
      <c r="A25365" s="33" t="s">
        <v>2</v>
      </c>
      <c r="B25365" s="33" t="s">
        <v>53</v>
      </c>
      <c r="C25365" s="33"/>
      <c r="D25365" s="33" t="s">
        <v>357</v>
      </c>
      <c r="E25365" t="str">
        <f t="shared" si="400"/>
        <v>No Data</v>
      </c>
    </row>
    <row r="25366" spans="1:5" x14ac:dyDescent="0.3">
      <c r="A25366" s="33" t="s">
        <v>4</v>
      </c>
      <c r="B25366" s="33" t="s">
        <v>54</v>
      </c>
      <c r="C25366" s="33">
        <v>122500</v>
      </c>
      <c r="D25366" s="33" t="s">
        <v>8545</v>
      </c>
      <c r="E25366" t="str">
        <f t="shared" si="400"/>
        <v>$100K-$125K</v>
      </c>
    </row>
    <row r="25367" spans="1:5" x14ac:dyDescent="0.3">
      <c r="A25367" s="33" t="s">
        <v>2</v>
      </c>
      <c r="B25367" s="33" t="s">
        <v>53</v>
      </c>
      <c r="C25367" s="33">
        <v>115800</v>
      </c>
      <c r="D25367" s="33" t="s">
        <v>4770</v>
      </c>
      <c r="E25367" t="str">
        <f t="shared" si="400"/>
        <v>$100K-$125K</v>
      </c>
    </row>
    <row r="25368" spans="1:5" x14ac:dyDescent="0.3">
      <c r="A25368" s="33" t="s">
        <v>2</v>
      </c>
      <c r="B25368" s="33" t="s">
        <v>53</v>
      </c>
      <c r="C25368" s="33"/>
      <c r="D25368" s="33" t="s">
        <v>6132</v>
      </c>
      <c r="E25368" t="str">
        <f t="shared" si="400"/>
        <v>No Data</v>
      </c>
    </row>
    <row r="25369" spans="1:5" x14ac:dyDescent="0.3">
      <c r="A25369" s="33" t="s">
        <v>52</v>
      </c>
      <c r="B25369" s="33" t="s">
        <v>57</v>
      </c>
      <c r="C25369" s="33"/>
      <c r="D25369" s="33" t="s">
        <v>1124</v>
      </c>
      <c r="E25369" t="str">
        <f t="shared" si="400"/>
        <v>No Data</v>
      </c>
    </row>
    <row r="25370" spans="1:5" x14ac:dyDescent="0.3">
      <c r="A25370" s="33" t="s">
        <v>129</v>
      </c>
      <c r="B25370" s="33" t="s">
        <v>81</v>
      </c>
      <c r="C25370" s="33">
        <v>90000</v>
      </c>
      <c r="D25370" s="33" t="s">
        <v>482</v>
      </c>
      <c r="E25370" t="str">
        <f t="shared" si="400"/>
        <v>$75K-$100K</v>
      </c>
    </row>
    <row r="25371" spans="1:5" x14ac:dyDescent="0.3">
      <c r="A25371" s="33" t="s">
        <v>2</v>
      </c>
      <c r="B25371" s="33" t="s">
        <v>53</v>
      </c>
      <c r="C25371" s="33"/>
      <c r="D25371" s="33" t="s">
        <v>714</v>
      </c>
      <c r="E25371" t="str">
        <f t="shared" si="400"/>
        <v>No Data</v>
      </c>
    </row>
    <row r="25372" spans="1:5" x14ac:dyDescent="0.3">
      <c r="A25372" s="33" t="s">
        <v>4</v>
      </c>
      <c r="B25372" s="33" t="s">
        <v>53</v>
      </c>
      <c r="C25372" s="33">
        <v>135000</v>
      </c>
      <c r="D25372" s="33" t="s">
        <v>265</v>
      </c>
      <c r="E25372" t="str">
        <f t="shared" si="400"/>
        <v>$125K-$200K</v>
      </c>
    </row>
    <row r="25373" spans="1:5" x14ac:dyDescent="0.3">
      <c r="A25373" s="33" t="s">
        <v>129</v>
      </c>
      <c r="B25373" s="33" t="s">
        <v>99</v>
      </c>
      <c r="C25373" s="33">
        <v>79200</v>
      </c>
      <c r="D25373" s="33" t="s">
        <v>4034</v>
      </c>
      <c r="E25373" t="str">
        <f t="shared" si="400"/>
        <v>$75K-$100K</v>
      </c>
    </row>
    <row r="25374" spans="1:5" x14ac:dyDescent="0.3">
      <c r="A25374" s="33" t="s">
        <v>2</v>
      </c>
      <c r="B25374" s="33" t="s">
        <v>53</v>
      </c>
      <c r="C25374" s="33"/>
      <c r="D25374" s="33" t="s">
        <v>2670</v>
      </c>
      <c r="E25374" t="str">
        <f t="shared" si="400"/>
        <v>No Data</v>
      </c>
    </row>
    <row r="25375" spans="1:5" x14ac:dyDescent="0.3">
      <c r="A25375" s="33" t="s">
        <v>2</v>
      </c>
      <c r="B25375" s="33" t="s">
        <v>53</v>
      </c>
      <c r="C25375" s="33">
        <v>55273</v>
      </c>
      <c r="D25375" s="33" t="s">
        <v>6560</v>
      </c>
      <c r="E25375" t="str">
        <f t="shared" si="400"/>
        <v>&lt;$75K</v>
      </c>
    </row>
    <row r="25376" spans="1:5" x14ac:dyDescent="0.3">
      <c r="A25376" s="33" t="s">
        <v>128</v>
      </c>
      <c r="B25376" s="33" t="s">
        <v>53</v>
      </c>
      <c r="C25376" s="33">
        <v>165508</v>
      </c>
      <c r="D25376" s="33" t="s">
        <v>3102</v>
      </c>
      <c r="E25376" t="str">
        <f t="shared" si="400"/>
        <v>$125K-$200K</v>
      </c>
    </row>
    <row r="25377" spans="1:5" x14ac:dyDescent="0.3">
      <c r="A25377" s="33" t="s">
        <v>0</v>
      </c>
      <c r="B25377" s="33" t="s">
        <v>81</v>
      </c>
      <c r="C25377" s="33">
        <v>90000</v>
      </c>
      <c r="D25377" s="33" t="s">
        <v>2086</v>
      </c>
      <c r="E25377" t="str">
        <f t="shared" si="400"/>
        <v>$75K-$100K</v>
      </c>
    </row>
    <row r="25378" spans="1:5" x14ac:dyDescent="0.3">
      <c r="A25378" s="33" t="s">
        <v>2</v>
      </c>
      <c r="B25378" s="33" t="s">
        <v>53</v>
      </c>
      <c r="C25378" s="33"/>
      <c r="D25378" s="33" t="s">
        <v>253</v>
      </c>
      <c r="E25378" t="str">
        <f t="shared" si="400"/>
        <v>No Data</v>
      </c>
    </row>
    <row r="25379" spans="1:5" x14ac:dyDescent="0.3">
      <c r="A25379" s="33" t="s">
        <v>4</v>
      </c>
      <c r="B25379" s="33" t="s">
        <v>53</v>
      </c>
      <c r="C25379" s="33">
        <v>147500</v>
      </c>
      <c r="D25379" s="33" t="s">
        <v>2798</v>
      </c>
      <c r="E25379" t="str">
        <f t="shared" si="400"/>
        <v>$125K-$200K</v>
      </c>
    </row>
    <row r="25380" spans="1:5" x14ac:dyDescent="0.3">
      <c r="A25380" s="33" t="s">
        <v>4</v>
      </c>
      <c r="B25380" s="33" t="s">
        <v>54</v>
      </c>
      <c r="C25380" s="33">
        <v>198000</v>
      </c>
      <c r="D25380" s="33" t="s">
        <v>4710</v>
      </c>
      <c r="E25380" t="str">
        <f t="shared" si="400"/>
        <v>$125K-$200K</v>
      </c>
    </row>
    <row r="25381" spans="1:5" x14ac:dyDescent="0.3">
      <c r="A25381" s="33" t="s">
        <v>2</v>
      </c>
      <c r="B25381" s="33" t="s">
        <v>53</v>
      </c>
      <c r="C25381" s="33"/>
      <c r="D25381" s="33" t="s">
        <v>268</v>
      </c>
      <c r="E25381" t="str">
        <f t="shared" si="400"/>
        <v>No Data</v>
      </c>
    </row>
    <row r="25382" spans="1:5" x14ac:dyDescent="0.3">
      <c r="A25382" s="33" t="s">
        <v>2</v>
      </c>
      <c r="B25382" s="33" t="s">
        <v>53</v>
      </c>
      <c r="C25382" s="33"/>
      <c r="D25382" s="33" t="s">
        <v>249</v>
      </c>
      <c r="E25382" t="str">
        <f t="shared" si="400"/>
        <v>No Data</v>
      </c>
    </row>
    <row r="25383" spans="1:5" x14ac:dyDescent="0.3">
      <c r="A25383" s="33" t="s">
        <v>52</v>
      </c>
      <c r="B25383" s="33" t="s">
        <v>53</v>
      </c>
      <c r="C25383" s="33">
        <v>120000</v>
      </c>
      <c r="D25383" s="33" t="s">
        <v>265</v>
      </c>
      <c r="E25383" t="str">
        <f t="shared" si="400"/>
        <v>$100K-$125K</v>
      </c>
    </row>
    <row r="25384" spans="1:5" x14ac:dyDescent="0.3">
      <c r="A25384" s="33" t="s">
        <v>0</v>
      </c>
      <c r="B25384" s="33" t="s">
        <v>53</v>
      </c>
      <c r="C25384" s="33"/>
      <c r="D25384" s="33" t="s">
        <v>1427</v>
      </c>
      <c r="E25384" t="str">
        <f t="shared" si="400"/>
        <v>No Data</v>
      </c>
    </row>
    <row r="25385" spans="1:5" x14ac:dyDescent="0.3">
      <c r="A25385" s="33" t="s">
        <v>0</v>
      </c>
      <c r="B25385" s="33" t="s">
        <v>53</v>
      </c>
      <c r="C25385" s="33">
        <v>90000</v>
      </c>
      <c r="D25385" s="33" t="s">
        <v>1129</v>
      </c>
      <c r="E25385" t="str">
        <f t="shared" si="400"/>
        <v>$75K-$100K</v>
      </c>
    </row>
    <row r="25386" spans="1:5" x14ac:dyDescent="0.3">
      <c r="A25386" s="33" t="s">
        <v>4</v>
      </c>
      <c r="B25386" s="33" t="s">
        <v>81</v>
      </c>
      <c r="C25386" s="33">
        <v>147500</v>
      </c>
      <c r="D25386" s="33" t="s">
        <v>3845</v>
      </c>
      <c r="E25386" t="str">
        <f t="shared" si="400"/>
        <v>$125K-$200K</v>
      </c>
    </row>
    <row r="25387" spans="1:5" x14ac:dyDescent="0.3">
      <c r="A25387" s="33" t="s">
        <v>2</v>
      </c>
      <c r="B25387" s="33" t="s">
        <v>53</v>
      </c>
      <c r="C25387" s="33"/>
      <c r="D25387" s="33" t="s">
        <v>1403</v>
      </c>
      <c r="E25387" t="str">
        <f t="shared" si="400"/>
        <v>No Data</v>
      </c>
    </row>
    <row r="25388" spans="1:5" x14ac:dyDescent="0.3">
      <c r="A25388" s="33" t="s">
        <v>0</v>
      </c>
      <c r="B25388" s="33" t="s">
        <v>53</v>
      </c>
      <c r="C25388" s="33">
        <v>99150</v>
      </c>
      <c r="D25388" s="33" t="s">
        <v>8546</v>
      </c>
      <c r="E25388" t="str">
        <f t="shared" si="400"/>
        <v>$75K-$100K</v>
      </c>
    </row>
    <row r="25389" spans="1:5" x14ac:dyDescent="0.3">
      <c r="A25389" s="33" t="s">
        <v>2</v>
      </c>
      <c r="B25389" s="33" t="s">
        <v>53</v>
      </c>
      <c r="C25389" s="33">
        <v>160000</v>
      </c>
      <c r="D25389" s="33" t="s">
        <v>8547</v>
      </c>
      <c r="E25389" t="str">
        <f t="shared" si="400"/>
        <v>$125K-$200K</v>
      </c>
    </row>
    <row r="25390" spans="1:5" x14ac:dyDescent="0.3">
      <c r="A25390" s="33" t="s">
        <v>4</v>
      </c>
      <c r="B25390" s="33" t="s">
        <v>53</v>
      </c>
      <c r="C25390" s="33">
        <v>130000</v>
      </c>
      <c r="D25390" s="33" t="s">
        <v>8548</v>
      </c>
      <c r="E25390" t="str">
        <f t="shared" si="400"/>
        <v>$125K-$200K</v>
      </c>
    </row>
    <row r="25391" spans="1:5" x14ac:dyDescent="0.3">
      <c r="A25391" s="33" t="s">
        <v>0</v>
      </c>
      <c r="B25391" s="33" t="s">
        <v>53</v>
      </c>
      <c r="C25391" s="33">
        <v>118225</v>
      </c>
      <c r="D25391" s="33" t="s">
        <v>3313</v>
      </c>
      <c r="E25391" t="str">
        <f t="shared" si="400"/>
        <v>$100K-$125K</v>
      </c>
    </row>
    <row r="25392" spans="1:5" x14ac:dyDescent="0.3">
      <c r="A25392" s="33" t="s">
        <v>2</v>
      </c>
      <c r="B25392" s="33" t="s">
        <v>53</v>
      </c>
      <c r="C25392" s="33"/>
      <c r="D25392" s="33" t="s">
        <v>268</v>
      </c>
      <c r="E25392" t="str">
        <f t="shared" si="400"/>
        <v>No Data</v>
      </c>
    </row>
    <row r="25393" spans="1:5" x14ac:dyDescent="0.3">
      <c r="A25393" s="33" t="s">
        <v>2</v>
      </c>
      <c r="B25393" s="33" t="s">
        <v>53</v>
      </c>
      <c r="C25393" s="33">
        <v>90000</v>
      </c>
      <c r="D25393" s="33" t="s">
        <v>1128</v>
      </c>
      <c r="E25393" t="str">
        <f t="shared" si="400"/>
        <v>$75K-$100K</v>
      </c>
    </row>
    <row r="25394" spans="1:5" x14ac:dyDescent="0.3">
      <c r="A25394" s="33" t="s">
        <v>2</v>
      </c>
      <c r="B25394" s="33" t="s">
        <v>53</v>
      </c>
      <c r="C25394" s="33"/>
      <c r="D25394" s="33" t="s">
        <v>8549</v>
      </c>
      <c r="E25394" t="str">
        <f t="shared" si="400"/>
        <v>No Data</v>
      </c>
    </row>
    <row r="25395" spans="1:5" x14ac:dyDescent="0.3">
      <c r="A25395" s="33" t="s">
        <v>4</v>
      </c>
      <c r="B25395" s="33" t="s">
        <v>53</v>
      </c>
      <c r="C25395" s="33">
        <v>137500</v>
      </c>
      <c r="D25395" s="33" t="s">
        <v>8550</v>
      </c>
      <c r="E25395" t="str">
        <f t="shared" si="400"/>
        <v>$125K-$200K</v>
      </c>
    </row>
    <row r="25396" spans="1:5" x14ac:dyDescent="0.3">
      <c r="A25396" s="33" t="s">
        <v>0</v>
      </c>
      <c r="B25396" s="33" t="s">
        <v>54</v>
      </c>
      <c r="C25396" s="33">
        <v>165000</v>
      </c>
      <c r="D25396" s="33" t="s">
        <v>1204</v>
      </c>
      <c r="E25396" t="str">
        <f t="shared" si="400"/>
        <v>$125K-$200K</v>
      </c>
    </row>
    <row r="25397" spans="1:5" x14ac:dyDescent="0.3">
      <c r="A25397" s="33" t="s">
        <v>1</v>
      </c>
      <c r="B25397" s="33" t="s">
        <v>53</v>
      </c>
      <c r="C25397" s="33">
        <v>90000</v>
      </c>
      <c r="D25397" s="33" t="s">
        <v>354</v>
      </c>
      <c r="E25397" t="str">
        <f t="shared" si="400"/>
        <v>$75K-$100K</v>
      </c>
    </row>
    <row r="25398" spans="1:5" x14ac:dyDescent="0.3">
      <c r="A25398" s="33" t="s">
        <v>2</v>
      </c>
      <c r="B25398" s="33" t="s">
        <v>53</v>
      </c>
      <c r="C25398" s="33">
        <v>141500</v>
      </c>
      <c r="D25398" s="33" t="s">
        <v>3504</v>
      </c>
      <c r="E25398" t="str">
        <f t="shared" si="400"/>
        <v>$125K-$200K</v>
      </c>
    </row>
    <row r="25399" spans="1:5" x14ac:dyDescent="0.3">
      <c r="A25399" s="33" t="s">
        <v>4</v>
      </c>
      <c r="B25399" s="33" t="s">
        <v>110</v>
      </c>
      <c r="C25399" s="33">
        <v>147500</v>
      </c>
      <c r="D25399" s="33" t="s">
        <v>494</v>
      </c>
      <c r="E25399" t="str">
        <f t="shared" si="400"/>
        <v>$125K-$200K</v>
      </c>
    </row>
    <row r="25400" spans="1:5" x14ac:dyDescent="0.3">
      <c r="A25400" s="33" t="s">
        <v>4</v>
      </c>
      <c r="B25400" s="33" t="s">
        <v>53</v>
      </c>
      <c r="C25400" s="33">
        <v>211000</v>
      </c>
      <c r="D25400" s="33" t="s">
        <v>225</v>
      </c>
      <c r="E25400" t="str">
        <f t="shared" si="400"/>
        <v>&gt;$200K</v>
      </c>
    </row>
    <row r="25401" spans="1:5" x14ac:dyDescent="0.3">
      <c r="A25401" s="33" t="s">
        <v>0</v>
      </c>
      <c r="B25401" s="33" t="s">
        <v>53</v>
      </c>
      <c r="C25401" s="33">
        <v>90000</v>
      </c>
      <c r="D25401" s="33" t="s">
        <v>8551</v>
      </c>
      <c r="E25401" t="str">
        <f t="shared" si="400"/>
        <v>$75K-$100K</v>
      </c>
    </row>
    <row r="25402" spans="1:5" x14ac:dyDescent="0.3">
      <c r="A25402" s="33" t="s">
        <v>2</v>
      </c>
      <c r="B25402" s="33" t="s">
        <v>53</v>
      </c>
      <c r="C25402" s="33"/>
      <c r="D25402" s="33" t="s">
        <v>3527</v>
      </c>
      <c r="E25402" t="str">
        <f t="shared" si="400"/>
        <v>No Data</v>
      </c>
    </row>
    <row r="25403" spans="1:5" x14ac:dyDescent="0.3">
      <c r="A25403" s="33" t="s">
        <v>0</v>
      </c>
      <c r="B25403" s="33" t="s">
        <v>53</v>
      </c>
      <c r="C25403" s="33">
        <v>228000</v>
      </c>
      <c r="D25403" s="33" t="s">
        <v>3106</v>
      </c>
      <c r="E25403" t="str">
        <f t="shared" si="400"/>
        <v>&gt;$200K</v>
      </c>
    </row>
    <row r="25404" spans="1:5" x14ac:dyDescent="0.3">
      <c r="A25404" s="33" t="s">
        <v>125</v>
      </c>
      <c r="B25404" s="33" t="s">
        <v>53</v>
      </c>
      <c r="C25404" s="33"/>
      <c r="D25404" s="33" t="s">
        <v>1279</v>
      </c>
      <c r="E25404" t="str">
        <f t="shared" si="400"/>
        <v>No Data</v>
      </c>
    </row>
    <row r="25405" spans="1:5" x14ac:dyDescent="0.3">
      <c r="A25405" s="33" t="s">
        <v>0</v>
      </c>
      <c r="B25405" s="33" t="s">
        <v>53</v>
      </c>
      <c r="C25405" s="33"/>
      <c r="D25405" s="33" t="s">
        <v>301</v>
      </c>
      <c r="E25405" t="str">
        <f t="shared" si="400"/>
        <v>No Data</v>
      </c>
    </row>
    <row r="25406" spans="1:5" x14ac:dyDescent="0.3">
      <c r="A25406" s="33" t="s">
        <v>126</v>
      </c>
      <c r="B25406" s="33" t="s">
        <v>53</v>
      </c>
      <c r="C25406" s="33"/>
      <c r="D25406" s="33" t="s">
        <v>8552</v>
      </c>
      <c r="E25406" t="str">
        <f t="shared" si="400"/>
        <v>No Data</v>
      </c>
    </row>
    <row r="25407" spans="1:5" x14ac:dyDescent="0.3">
      <c r="A25407" s="33" t="s">
        <v>0</v>
      </c>
      <c r="B25407" s="33" t="s">
        <v>53</v>
      </c>
      <c r="C25407" s="33">
        <v>65000</v>
      </c>
      <c r="D25407" s="33" t="s">
        <v>905</v>
      </c>
      <c r="E25407" t="str">
        <f t="shared" si="400"/>
        <v>&lt;$75K</v>
      </c>
    </row>
    <row r="25408" spans="1:5" x14ac:dyDescent="0.3">
      <c r="A25408" s="33" t="s">
        <v>52</v>
      </c>
      <c r="B25408" s="33" t="s">
        <v>53</v>
      </c>
      <c r="C25408" s="33">
        <v>110000</v>
      </c>
      <c r="D25408" s="33" t="s">
        <v>2194</v>
      </c>
      <c r="E25408" t="str">
        <f t="shared" si="400"/>
        <v>$100K-$125K</v>
      </c>
    </row>
    <row r="25409" spans="1:5" x14ac:dyDescent="0.3">
      <c r="A25409" s="33" t="s">
        <v>125</v>
      </c>
      <c r="B25409" s="33" t="s">
        <v>53</v>
      </c>
      <c r="C25409" s="33"/>
      <c r="D25409" s="33" t="s">
        <v>4227</v>
      </c>
      <c r="E25409" t="str">
        <f t="shared" si="400"/>
        <v>No Data</v>
      </c>
    </row>
    <row r="25410" spans="1:5" x14ac:dyDescent="0.3">
      <c r="A25410" s="33" t="s">
        <v>4</v>
      </c>
      <c r="B25410" s="33" t="s">
        <v>53</v>
      </c>
      <c r="C25410" s="33">
        <v>140000</v>
      </c>
      <c r="D25410" s="33" t="s">
        <v>209</v>
      </c>
      <c r="E25410" t="str">
        <f t="shared" si="400"/>
        <v>$125K-$200K</v>
      </c>
    </row>
    <row r="25411" spans="1:5" x14ac:dyDescent="0.3">
      <c r="A25411" s="33" t="s">
        <v>2</v>
      </c>
      <c r="B25411" s="33" t="s">
        <v>53</v>
      </c>
      <c r="C25411" s="33"/>
      <c r="D25411" s="33" t="s">
        <v>7922</v>
      </c>
      <c r="E25411" t="str">
        <f t="shared" ref="E25411:E25474" si="401">_xlfn.XLOOKUP(C25411,$H$16:$H$21,$G$16:$G$21,,1)</f>
        <v>No Data</v>
      </c>
    </row>
    <row r="25412" spans="1:5" x14ac:dyDescent="0.3">
      <c r="A25412" s="33" t="s">
        <v>2</v>
      </c>
      <c r="B25412" s="33" t="s">
        <v>53</v>
      </c>
      <c r="C25412" s="33">
        <v>90000</v>
      </c>
      <c r="D25412" s="33" t="s">
        <v>232</v>
      </c>
      <c r="E25412" t="str">
        <f t="shared" si="401"/>
        <v>$75K-$100K</v>
      </c>
    </row>
    <row r="25413" spans="1:5" x14ac:dyDescent="0.3">
      <c r="A25413" s="33" t="s">
        <v>0</v>
      </c>
      <c r="B25413" s="33" t="s">
        <v>53</v>
      </c>
      <c r="C25413" s="33">
        <v>155000</v>
      </c>
      <c r="D25413" s="33" t="s">
        <v>478</v>
      </c>
      <c r="E25413" t="str">
        <f t="shared" si="401"/>
        <v>$125K-$200K</v>
      </c>
    </row>
    <row r="25414" spans="1:5" x14ac:dyDescent="0.3">
      <c r="A25414" s="33" t="s">
        <v>2</v>
      </c>
      <c r="B25414" s="33" t="s">
        <v>53</v>
      </c>
      <c r="C25414" s="33">
        <v>90000</v>
      </c>
      <c r="D25414" s="33" t="s">
        <v>2082</v>
      </c>
      <c r="E25414" t="str">
        <f t="shared" si="401"/>
        <v>$75K-$100K</v>
      </c>
    </row>
    <row r="25415" spans="1:5" x14ac:dyDescent="0.3">
      <c r="A25415" s="33" t="s">
        <v>0</v>
      </c>
      <c r="B25415" s="33" t="s">
        <v>53</v>
      </c>
      <c r="C25415" s="33">
        <v>115000</v>
      </c>
      <c r="D25415" s="33" t="s">
        <v>3020</v>
      </c>
      <c r="E25415" t="str">
        <f t="shared" si="401"/>
        <v>$100K-$125K</v>
      </c>
    </row>
    <row r="25416" spans="1:5" x14ac:dyDescent="0.3">
      <c r="A25416" s="33" t="s">
        <v>0</v>
      </c>
      <c r="B25416" s="33" t="s">
        <v>53</v>
      </c>
      <c r="C25416" s="33">
        <v>136400</v>
      </c>
      <c r="D25416" s="33" t="s">
        <v>516</v>
      </c>
      <c r="E25416" t="str">
        <f t="shared" si="401"/>
        <v>$125K-$200K</v>
      </c>
    </row>
    <row r="25417" spans="1:5" x14ac:dyDescent="0.3">
      <c r="A25417" s="33" t="s">
        <v>0</v>
      </c>
      <c r="B25417" s="33" t="s">
        <v>53</v>
      </c>
      <c r="C25417" s="33"/>
      <c r="D25417" s="33" t="s">
        <v>661</v>
      </c>
      <c r="E25417" t="str">
        <f t="shared" si="401"/>
        <v>No Data</v>
      </c>
    </row>
    <row r="25418" spans="1:5" x14ac:dyDescent="0.3">
      <c r="A25418" s="33" t="s">
        <v>4</v>
      </c>
      <c r="B25418" s="33" t="s">
        <v>117</v>
      </c>
      <c r="C25418" s="33">
        <v>36000</v>
      </c>
      <c r="D25418" s="33" t="s">
        <v>5801</v>
      </c>
      <c r="E25418" t="str">
        <f t="shared" si="401"/>
        <v>&lt;$75K</v>
      </c>
    </row>
    <row r="25419" spans="1:5" x14ac:dyDescent="0.3">
      <c r="A25419" s="33" t="s">
        <v>2</v>
      </c>
      <c r="B25419" s="33" t="s">
        <v>53</v>
      </c>
      <c r="C25419" s="33"/>
      <c r="D25419" s="33" t="s">
        <v>520</v>
      </c>
      <c r="E25419" t="str">
        <f t="shared" si="401"/>
        <v>No Data</v>
      </c>
    </row>
    <row r="25420" spans="1:5" x14ac:dyDescent="0.3">
      <c r="A25420" s="33" t="s">
        <v>0</v>
      </c>
      <c r="B25420" s="33" t="s">
        <v>53</v>
      </c>
      <c r="C25420" s="33">
        <v>150000</v>
      </c>
      <c r="D25420" s="33" t="s">
        <v>638</v>
      </c>
      <c r="E25420" t="str">
        <f t="shared" si="401"/>
        <v>$125K-$200K</v>
      </c>
    </row>
    <row r="25421" spans="1:5" x14ac:dyDescent="0.3">
      <c r="A25421" s="33" t="s">
        <v>0</v>
      </c>
      <c r="B25421" s="33" t="s">
        <v>53</v>
      </c>
      <c r="C25421" s="33"/>
      <c r="D25421" s="33" t="s">
        <v>258</v>
      </c>
      <c r="E25421" t="str">
        <f t="shared" si="401"/>
        <v>No Data</v>
      </c>
    </row>
    <row r="25422" spans="1:5" x14ac:dyDescent="0.3">
      <c r="A25422" s="33" t="s">
        <v>2</v>
      </c>
      <c r="B25422" s="33" t="s">
        <v>53</v>
      </c>
      <c r="C25422" s="33">
        <v>94199</v>
      </c>
      <c r="D25422" s="33" t="s">
        <v>8553</v>
      </c>
      <c r="E25422" t="str">
        <f t="shared" si="401"/>
        <v>$75K-$100K</v>
      </c>
    </row>
    <row r="25423" spans="1:5" x14ac:dyDescent="0.3">
      <c r="A25423" s="33" t="s">
        <v>0</v>
      </c>
      <c r="B25423" s="33" t="s">
        <v>53</v>
      </c>
      <c r="C25423" s="33">
        <v>125000</v>
      </c>
      <c r="D25423" s="33" t="s">
        <v>315</v>
      </c>
      <c r="E25423" t="str">
        <f t="shared" si="401"/>
        <v>$100K-$125K</v>
      </c>
    </row>
    <row r="25424" spans="1:5" x14ac:dyDescent="0.3">
      <c r="A25424" s="33" t="s">
        <v>128</v>
      </c>
      <c r="B25424" s="33" t="s">
        <v>54</v>
      </c>
      <c r="C25424" s="33">
        <v>130000</v>
      </c>
      <c r="D25424" s="33" t="s">
        <v>4715</v>
      </c>
      <c r="E25424" t="str">
        <f t="shared" si="401"/>
        <v>$125K-$200K</v>
      </c>
    </row>
    <row r="25425" spans="1:5" x14ac:dyDescent="0.3">
      <c r="A25425" s="33" t="s">
        <v>126</v>
      </c>
      <c r="B25425" s="33" t="s">
        <v>53</v>
      </c>
      <c r="C25425" s="33"/>
      <c r="D25425" s="33" t="s">
        <v>8554</v>
      </c>
      <c r="E25425" t="str">
        <f t="shared" si="401"/>
        <v>No Data</v>
      </c>
    </row>
    <row r="25426" spans="1:5" x14ac:dyDescent="0.3">
      <c r="A25426" s="33" t="s">
        <v>2</v>
      </c>
      <c r="B25426" s="33" t="s">
        <v>54</v>
      </c>
      <c r="C25426" s="33">
        <v>99764</v>
      </c>
      <c r="D25426" s="33" t="s">
        <v>3053</v>
      </c>
      <c r="E25426" t="str">
        <f t="shared" si="401"/>
        <v>$75K-$100K</v>
      </c>
    </row>
    <row r="25427" spans="1:5" x14ac:dyDescent="0.3">
      <c r="A25427" s="33" t="s">
        <v>2</v>
      </c>
      <c r="B25427" s="33" t="s">
        <v>53</v>
      </c>
      <c r="C25427" s="33">
        <v>145500</v>
      </c>
      <c r="D25427" s="33" t="s">
        <v>326</v>
      </c>
      <c r="E25427" t="str">
        <f t="shared" si="401"/>
        <v>$125K-$200K</v>
      </c>
    </row>
    <row r="25428" spans="1:5" x14ac:dyDescent="0.3">
      <c r="A25428" s="33" t="s">
        <v>4</v>
      </c>
      <c r="B25428" s="33" t="s">
        <v>88</v>
      </c>
      <c r="C25428" s="33">
        <v>79200</v>
      </c>
      <c r="D25428" s="33" t="s">
        <v>353</v>
      </c>
      <c r="E25428" t="str">
        <f t="shared" si="401"/>
        <v>$75K-$100K</v>
      </c>
    </row>
    <row r="25429" spans="1:5" x14ac:dyDescent="0.3">
      <c r="A25429" s="33" t="s">
        <v>4</v>
      </c>
      <c r="B25429" s="33" t="s">
        <v>81</v>
      </c>
      <c r="C25429" s="33">
        <v>90000</v>
      </c>
      <c r="D25429" s="33" t="s">
        <v>2628</v>
      </c>
      <c r="E25429" t="str">
        <f t="shared" si="401"/>
        <v>$75K-$100K</v>
      </c>
    </row>
    <row r="25430" spans="1:5" x14ac:dyDescent="0.3">
      <c r="A25430" s="33" t="s">
        <v>2</v>
      </c>
      <c r="B25430" s="33" t="s">
        <v>53</v>
      </c>
      <c r="C25430" s="33">
        <v>70000</v>
      </c>
      <c r="D25430" s="33" t="s">
        <v>8555</v>
      </c>
      <c r="E25430" t="str">
        <f t="shared" si="401"/>
        <v>&lt;$75K</v>
      </c>
    </row>
    <row r="25431" spans="1:5" x14ac:dyDescent="0.3">
      <c r="A25431" s="33" t="s">
        <v>1</v>
      </c>
      <c r="B25431" s="33" t="s">
        <v>80</v>
      </c>
      <c r="C25431" s="33">
        <v>79200</v>
      </c>
      <c r="D25431" s="33" t="s">
        <v>976</v>
      </c>
      <c r="E25431" t="str">
        <f t="shared" si="401"/>
        <v>$75K-$100K</v>
      </c>
    </row>
    <row r="25432" spans="1:5" x14ac:dyDescent="0.3">
      <c r="A25432" s="33" t="s">
        <v>126</v>
      </c>
      <c r="B25432" s="33" t="s">
        <v>53</v>
      </c>
      <c r="C25432" s="33">
        <v>125000</v>
      </c>
      <c r="D25432" s="33" t="s">
        <v>2817</v>
      </c>
      <c r="E25432" t="str">
        <f t="shared" si="401"/>
        <v>$100K-$125K</v>
      </c>
    </row>
    <row r="25433" spans="1:5" x14ac:dyDescent="0.3">
      <c r="A25433" s="33" t="s">
        <v>52</v>
      </c>
      <c r="B25433" s="33" t="s">
        <v>53</v>
      </c>
      <c r="C25433" s="33">
        <v>85000</v>
      </c>
      <c r="D25433" s="33" t="s">
        <v>8556</v>
      </c>
      <c r="E25433" t="str">
        <f t="shared" si="401"/>
        <v>$75K-$100K</v>
      </c>
    </row>
    <row r="25434" spans="1:5" x14ac:dyDescent="0.3">
      <c r="A25434" s="33" t="s">
        <v>129</v>
      </c>
      <c r="B25434" s="33" t="s">
        <v>183</v>
      </c>
      <c r="C25434" s="33">
        <v>211000</v>
      </c>
      <c r="D25434" s="33" t="s">
        <v>225</v>
      </c>
      <c r="E25434" t="str">
        <f t="shared" si="401"/>
        <v>&gt;$200K</v>
      </c>
    </row>
    <row r="25435" spans="1:5" x14ac:dyDescent="0.3">
      <c r="A25435" s="33" t="s">
        <v>0</v>
      </c>
      <c r="B25435" s="33" t="s">
        <v>53</v>
      </c>
      <c r="C25435" s="33">
        <v>233500</v>
      </c>
      <c r="D25435" s="33" t="s">
        <v>916</v>
      </c>
      <c r="E25435" t="str">
        <f t="shared" si="401"/>
        <v>&gt;$200K</v>
      </c>
    </row>
    <row r="25436" spans="1:5" x14ac:dyDescent="0.3">
      <c r="A25436" s="33" t="s">
        <v>4</v>
      </c>
      <c r="B25436" s="33" t="s">
        <v>53</v>
      </c>
      <c r="C25436" s="33">
        <v>90000</v>
      </c>
      <c r="D25436" s="33" t="s">
        <v>651</v>
      </c>
      <c r="E25436" t="str">
        <f t="shared" si="401"/>
        <v>$75K-$100K</v>
      </c>
    </row>
    <row r="25437" spans="1:5" x14ac:dyDescent="0.3">
      <c r="A25437" s="33" t="s">
        <v>0</v>
      </c>
      <c r="B25437" s="33" t="s">
        <v>53</v>
      </c>
      <c r="C25437" s="33">
        <v>210000</v>
      </c>
      <c r="D25437" s="33" t="s">
        <v>2291</v>
      </c>
      <c r="E25437" t="str">
        <f t="shared" si="401"/>
        <v>&gt;$200K</v>
      </c>
    </row>
    <row r="25438" spans="1:5" x14ac:dyDescent="0.3">
      <c r="A25438" s="33" t="s">
        <v>2</v>
      </c>
      <c r="B25438" s="33" t="s">
        <v>53</v>
      </c>
      <c r="C25438" s="33">
        <v>90000</v>
      </c>
      <c r="D25438" s="33" t="s">
        <v>3167</v>
      </c>
      <c r="E25438" t="str">
        <f t="shared" si="401"/>
        <v>$75K-$100K</v>
      </c>
    </row>
    <row r="25439" spans="1:5" x14ac:dyDescent="0.3">
      <c r="A25439" s="33" t="s">
        <v>2</v>
      </c>
      <c r="B25439" s="33" t="s">
        <v>53</v>
      </c>
      <c r="C25439" s="33">
        <v>50325</v>
      </c>
      <c r="D25439" s="33" t="s">
        <v>609</v>
      </c>
      <c r="E25439" t="str">
        <f t="shared" si="401"/>
        <v>&lt;$75K</v>
      </c>
    </row>
    <row r="25440" spans="1:5" x14ac:dyDescent="0.3">
      <c r="A25440" s="33" t="s">
        <v>4</v>
      </c>
      <c r="B25440" s="33" t="s">
        <v>69</v>
      </c>
      <c r="C25440" s="33">
        <v>147500</v>
      </c>
      <c r="D25440" s="33" t="s">
        <v>273</v>
      </c>
      <c r="E25440" t="str">
        <f t="shared" si="401"/>
        <v>$125K-$200K</v>
      </c>
    </row>
    <row r="25441" spans="1:5" x14ac:dyDescent="0.3">
      <c r="A25441" s="33" t="s">
        <v>2</v>
      </c>
      <c r="B25441" s="33" t="s">
        <v>53</v>
      </c>
      <c r="C25441" s="33">
        <v>128816</v>
      </c>
      <c r="D25441" s="33" t="s">
        <v>8557</v>
      </c>
      <c r="E25441" t="str">
        <f t="shared" si="401"/>
        <v>$125K-$200K</v>
      </c>
    </row>
    <row r="25442" spans="1:5" x14ac:dyDescent="0.3">
      <c r="A25442" s="33" t="s">
        <v>4</v>
      </c>
      <c r="B25442" s="33" t="s">
        <v>53</v>
      </c>
      <c r="C25442" s="33">
        <v>120000</v>
      </c>
      <c r="D25442" s="33" t="s">
        <v>391</v>
      </c>
      <c r="E25442" t="str">
        <f t="shared" si="401"/>
        <v>$100K-$125K</v>
      </c>
    </row>
    <row r="25443" spans="1:5" x14ac:dyDescent="0.3">
      <c r="A25443" s="33" t="s">
        <v>0</v>
      </c>
      <c r="B25443" s="33" t="s">
        <v>88</v>
      </c>
      <c r="C25443" s="33">
        <v>79200</v>
      </c>
      <c r="D25443" s="33" t="s">
        <v>1804</v>
      </c>
      <c r="E25443" t="str">
        <f t="shared" si="401"/>
        <v>$75K-$100K</v>
      </c>
    </row>
    <row r="25444" spans="1:5" x14ac:dyDescent="0.3">
      <c r="A25444" s="33" t="s">
        <v>2</v>
      </c>
      <c r="B25444" s="33" t="s">
        <v>53</v>
      </c>
      <c r="C25444" s="33"/>
      <c r="D25444" s="33" t="s">
        <v>2348</v>
      </c>
      <c r="E25444" t="str">
        <f t="shared" si="401"/>
        <v>No Data</v>
      </c>
    </row>
    <row r="25445" spans="1:5" x14ac:dyDescent="0.3">
      <c r="A25445" s="33" t="s">
        <v>0</v>
      </c>
      <c r="B25445" s="33" t="s">
        <v>53</v>
      </c>
      <c r="C25445" s="33">
        <v>112500</v>
      </c>
      <c r="D25445" s="33" t="s">
        <v>1236</v>
      </c>
      <c r="E25445" t="str">
        <f t="shared" si="401"/>
        <v>$100K-$125K</v>
      </c>
    </row>
    <row r="25446" spans="1:5" x14ac:dyDescent="0.3">
      <c r="A25446" s="33" t="s">
        <v>0</v>
      </c>
      <c r="B25446" s="33" t="s">
        <v>53</v>
      </c>
      <c r="C25446" s="33">
        <v>125000</v>
      </c>
      <c r="D25446" s="33" t="s">
        <v>6682</v>
      </c>
      <c r="E25446" t="str">
        <f t="shared" si="401"/>
        <v>$100K-$125K</v>
      </c>
    </row>
    <row r="25447" spans="1:5" x14ac:dyDescent="0.3">
      <c r="A25447" s="33" t="s">
        <v>0</v>
      </c>
      <c r="B25447" s="33" t="s">
        <v>53</v>
      </c>
      <c r="C25447" s="33"/>
      <c r="D25447" s="33" t="s">
        <v>912</v>
      </c>
      <c r="E25447" t="str">
        <f t="shared" si="401"/>
        <v>No Data</v>
      </c>
    </row>
    <row r="25448" spans="1:5" x14ac:dyDescent="0.3">
      <c r="A25448" s="33" t="s">
        <v>0</v>
      </c>
      <c r="B25448" s="33" t="s">
        <v>53</v>
      </c>
      <c r="C25448" s="33">
        <v>151500</v>
      </c>
      <c r="D25448" s="33" t="s">
        <v>1366</v>
      </c>
      <c r="E25448" t="str">
        <f t="shared" si="401"/>
        <v>$125K-$200K</v>
      </c>
    </row>
    <row r="25449" spans="1:5" x14ac:dyDescent="0.3">
      <c r="A25449" s="33" t="s">
        <v>2</v>
      </c>
      <c r="B25449" s="33" t="s">
        <v>86</v>
      </c>
      <c r="C25449" s="33">
        <v>51014</v>
      </c>
      <c r="D25449" s="33" t="s">
        <v>211</v>
      </c>
      <c r="E25449" t="str">
        <f t="shared" si="401"/>
        <v>&lt;$75K</v>
      </c>
    </row>
    <row r="25450" spans="1:5" x14ac:dyDescent="0.3">
      <c r="A25450" s="33" t="s">
        <v>2</v>
      </c>
      <c r="B25450" s="33" t="s">
        <v>53</v>
      </c>
      <c r="C25450" s="33">
        <v>57500</v>
      </c>
      <c r="D25450" s="33" t="s">
        <v>5632</v>
      </c>
      <c r="E25450" t="str">
        <f t="shared" si="401"/>
        <v>&lt;$75K</v>
      </c>
    </row>
    <row r="25451" spans="1:5" x14ac:dyDescent="0.3">
      <c r="A25451" s="33" t="s">
        <v>2</v>
      </c>
      <c r="B25451" s="33" t="s">
        <v>53</v>
      </c>
      <c r="C25451" s="33">
        <v>82500</v>
      </c>
      <c r="D25451" s="33" t="s">
        <v>265</v>
      </c>
      <c r="E25451" t="str">
        <f t="shared" si="401"/>
        <v>$75K-$100K</v>
      </c>
    </row>
    <row r="25452" spans="1:5" x14ac:dyDescent="0.3">
      <c r="A25452" s="33" t="s">
        <v>0</v>
      </c>
      <c r="B25452" s="33" t="s">
        <v>53</v>
      </c>
      <c r="C25452" s="33">
        <v>53000</v>
      </c>
      <c r="D25452" s="33" t="s">
        <v>1810</v>
      </c>
      <c r="E25452" t="str">
        <f t="shared" si="401"/>
        <v>&lt;$75K</v>
      </c>
    </row>
    <row r="25453" spans="1:5" x14ac:dyDescent="0.3">
      <c r="A25453" s="33" t="s">
        <v>0</v>
      </c>
      <c r="B25453" s="33" t="s">
        <v>53</v>
      </c>
      <c r="C25453" s="33">
        <v>97000</v>
      </c>
      <c r="D25453" s="33" t="s">
        <v>609</v>
      </c>
      <c r="E25453" t="str">
        <f t="shared" si="401"/>
        <v>$75K-$100K</v>
      </c>
    </row>
    <row r="25454" spans="1:5" x14ac:dyDescent="0.3">
      <c r="A25454" s="33" t="s">
        <v>128</v>
      </c>
      <c r="B25454" s="33" t="s">
        <v>53</v>
      </c>
      <c r="C25454" s="33">
        <v>135144.5</v>
      </c>
      <c r="D25454" s="33" t="s">
        <v>929</v>
      </c>
      <c r="E25454" t="str">
        <f t="shared" si="401"/>
        <v>$125K-$200K</v>
      </c>
    </row>
    <row r="25455" spans="1:5" x14ac:dyDescent="0.3">
      <c r="A25455" s="33" t="s">
        <v>0</v>
      </c>
      <c r="B25455" s="33" t="s">
        <v>53</v>
      </c>
      <c r="C25455" s="33">
        <v>150000</v>
      </c>
      <c r="D25455" s="33" t="s">
        <v>1843</v>
      </c>
      <c r="E25455" t="str">
        <f t="shared" si="401"/>
        <v>$125K-$200K</v>
      </c>
    </row>
    <row r="25456" spans="1:5" x14ac:dyDescent="0.3">
      <c r="A25456" s="33" t="s">
        <v>125</v>
      </c>
      <c r="B25456" s="33" t="s">
        <v>65</v>
      </c>
      <c r="C25456" s="33">
        <v>111175</v>
      </c>
      <c r="D25456" s="33" t="s">
        <v>273</v>
      </c>
      <c r="E25456" t="str">
        <f t="shared" si="401"/>
        <v>$100K-$125K</v>
      </c>
    </row>
    <row r="25457" spans="1:5" x14ac:dyDescent="0.3">
      <c r="A25457" s="33" t="s">
        <v>2</v>
      </c>
      <c r="B25457" s="33" t="s">
        <v>53</v>
      </c>
      <c r="C25457" s="33">
        <v>130000</v>
      </c>
      <c r="D25457" s="33" t="s">
        <v>8558</v>
      </c>
      <c r="E25457" t="str">
        <f t="shared" si="401"/>
        <v>$125K-$200K</v>
      </c>
    </row>
    <row r="25458" spans="1:5" x14ac:dyDescent="0.3">
      <c r="A25458" s="33" t="s">
        <v>2</v>
      </c>
      <c r="B25458" s="33" t="s">
        <v>53</v>
      </c>
      <c r="C25458" s="33">
        <v>65000</v>
      </c>
      <c r="D25458" s="33" t="s">
        <v>7330</v>
      </c>
      <c r="E25458" t="str">
        <f t="shared" si="401"/>
        <v>&lt;$75K</v>
      </c>
    </row>
    <row r="25459" spans="1:5" x14ac:dyDescent="0.3">
      <c r="A25459" s="33" t="s">
        <v>125</v>
      </c>
      <c r="B25459" s="33" t="s">
        <v>88</v>
      </c>
      <c r="C25459" s="33">
        <v>111175</v>
      </c>
      <c r="D25459" s="33" t="s">
        <v>2517</v>
      </c>
      <c r="E25459" t="str">
        <f t="shared" si="401"/>
        <v>$100K-$125K</v>
      </c>
    </row>
    <row r="25460" spans="1:5" x14ac:dyDescent="0.3">
      <c r="A25460" s="33" t="s">
        <v>0</v>
      </c>
      <c r="B25460" s="33" t="s">
        <v>53</v>
      </c>
      <c r="C25460" s="33">
        <v>173000</v>
      </c>
      <c r="D25460" s="33" t="s">
        <v>845</v>
      </c>
      <c r="E25460" t="str">
        <f t="shared" si="401"/>
        <v>$125K-$200K</v>
      </c>
    </row>
    <row r="25461" spans="1:5" x14ac:dyDescent="0.3">
      <c r="A25461" s="33" t="s">
        <v>4</v>
      </c>
      <c r="B25461" s="33" t="s">
        <v>53</v>
      </c>
      <c r="C25461" s="33">
        <v>147500</v>
      </c>
      <c r="D25461" s="33" t="s">
        <v>1076</v>
      </c>
      <c r="E25461" t="str">
        <f t="shared" si="401"/>
        <v>$125K-$200K</v>
      </c>
    </row>
    <row r="25462" spans="1:5" x14ac:dyDescent="0.3">
      <c r="A25462" s="33" t="s">
        <v>52</v>
      </c>
      <c r="B25462" s="33" t="s">
        <v>53</v>
      </c>
      <c r="C25462" s="33"/>
      <c r="D25462" s="33" t="s">
        <v>268</v>
      </c>
      <c r="E25462" t="str">
        <f t="shared" si="401"/>
        <v>No Data</v>
      </c>
    </row>
    <row r="25463" spans="1:5" x14ac:dyDescent="0.3">
      <c r="A25463" s="33" t="s">
        <v>0</v>
      </c>
      <c r="B25463" s="33" t="s">
        <v>53</v>
      </c>
      <c r="C25463" s="33"/>
      <c r="D25463" s="33" t="s">
        <v>6718</v>
      </c>
      <c r="E25463" t="str">
        <f t="shared" si="401"/>
        <v>No Data</v>
      </c>
    </row>
    <row r="25464" spans="1:5" x14ac:dyDescent="0.3">
      <c r="A25464" s="33" t="s">
        <v>2</v>
      </c>
      <c r="B25464" s="33" t="s">
        <v>53</v>
      </c>
      <c r="C25464" s="33"/>
      <c r="D25464" s="33" t="s">
        <v>268</v>
      </c>
      <c r="E25464" t="str">
        <f t="shared" si="401"/>
        <v>No Data</v>
      </c>
    </row>
    <row r="25465" spans="1:5" x14ac:dyDescent="0.3">
      <c r="A25465" s="33" t="s">
        <v>2</v>
      </c>
      <c r="B25465" s="33" t="s">
        <v>53</v>
      </c>
      <c r="C25465" s="33"/>
      <c r="D25465" s="33" t="s">
        <v>1806</v>
      </c>
      <c r="E25465" t="str">
        <f t="shared" si="401"/>
        <v>No Data</v>
      </c>
    </row>
    <row r="25466" spans="1:5" x14ac:dyDescent="0.3">
      <c r="A25466" s="33" t="s">
        <v>0</v>
      </c>
      <c r="B25466" s="33" t="s">
        <v>53</v>
      </c>
      <c r="C25466" s="33">
        <v>150000</v>
      </c>
      <c r="D25466" s="33" t="s">
        <v>609</v>
      </c>
      <c r="E25466" t="str">
        <f t="shared" si="401"/>
        <v>$125K-$200K</v>
      </c>
    </row>
    <row r="25467" spans="1:5" x14ac:dyDescent="0.3">
      <c r="A25467" s="33" t="s">
        <v>125</v>
      </c>
      <c r="B25467" s="33" t="s">
        <v>53</v>
      </c>
      <c r="C25467" s="33">
        <v>145000</v>
      </c>
      <c r="D25467" s="33" t="s">
        <v>596</v>
      </c>
      <c r="E25467" t="str">
        <f t="shared" si="401"/>
        <v>$125K-$200K</v>
      </c>
    </row>
    <row r="25468" spans="1:5" x14ac:dyDescent="0.3">
      <c r="A25468" s="33" t="s">
        <v>0</v>
      </c>
      <c r="B25468" s="33" t="s">
        <v>53</v>
      </c>
      <c r="C25468" s="33">
        <v>118831.3828125</v>
      </c>
      <c r="D25468" s="33" t="s">
        <v>8559</v>
      </c>
      <c r="E25468" t="str">
        <f t="shared" si="401"/>
        <v>$100K-$125K</v>
      </c>
    </row>
    <row r="25469" spans="1:5" x14ac:dyDescent="0.3">
      <c r="A25469" s="33" t="s">
        <v>0</v>
      </c>
      <c r="B25469" s="33" t="s">
        <v>54</v>
      </c>
      <c r="C25469" s="33">
        <v>97500</v>
      </c>
      <c r="D25469" s="33" t="s">
        <v>6928</v>
      </c>
      <c r="E25469" t="str">
        <f t="shared" si="401"/>
        <v>$75K-$100K</v>
      </c>
    </row>
    <row r="25470" spans="1:5" x14ac:dyDescent="0.3">
      <c r="A25470" s="33" t="s">
        <v>0</v>
      </c>
      <c r="B25470" s="33" t="s">
        <v>53</v>
      </c>
      <c r="C25470" s="33"/>
      <c r="D25470" s="33" t="s">
        <v>479</v>
      </c>
      <c r="E25470" t="str">
        <f t="shared" si="401"/>
        <v>No Data</v>
      </c>
    </row>
    <row r="25471" spans="1:5" x14ac:dyDescent="0.3">
      <c r="A25471" s="33" t="s">
        <v>0</v>
      </c>
      <c r="B25471" s="33" t="s">
        <v>53</v>
      </c>
      <c r="C25471" s="33"/>
      <c r="D25471" s="33" t="s">
        <v>3442</v>
      </c>
      <c r="E25471" t="str">
        <f t="shared" si="401"/>
        <v>No Data</v>
      </c>
    </row>
    <row r="25472" spans="1:5" x14ac:dyDescent="0.3">
      <c r="A25472" s="33" t="s">
        <v>2</v>
      </c>
      <c r="B25472" s="33" t="s">
        <v>53</v>
      </c>
      <c r="C25472" s="33">
        <v>77500</v>
      </c>
      <c r="D25472" s="33" t="s">
        <v>313</v>
      </c>
      <c r="E25472" t="str">
        <f t="shared" si="401"/>
        <v>$75K-$100K</v>
      </c>
    </row>
    <row r="25473" spans="1:5" x14ac:dyDescent="0.3">
      <c r="A25473" s="33" t="s">
        <v>4</v>
      </c>
      <c r="B25473" s="33" t="s">
        <v>56</v>
      </c>
      <c r="C25473" s="33">
        <v>89100</v>
      </c>
      <c r="D25473" s="33" t="s">
        <v>8560</v>
      </c>
      <c r="E25473" t="str">
        <f t="shared" si="401"/>
        <v>$75K-$100K</v>
      </c>
    </row>
    <row r="25474" spans="1:5" x14ac:dyDescent="0.3">
      <c r="A25474" s="33" t="s">
        <v>129</v>
      </c>
      <c r="B25474" s="33" t="s">
        <v>88</v>
      </c>
      <c r="C25474" s="33">
        <v>120000</v>
      </c>
      <c r="D25474" s="33" t="s">
        <v>1203</v>
      </c>
      <c r="E25474" t="str">
        <f t="shared" si="401"/>
        <v>$100K-$125K</v>
      </c>
    </row>
    <row r="25475" spans="1:5" x14ac:dyDescent="0.3">
      <c r="A25475" s="33" t="s">
        <v>0</v>
      </c>
      <c r="B25475" s="33" t="s">
        <v>53</v>
      </c>
      <c r="C25475" s="33">
        <v>200000</v>
      </c>
      <c r="D25475" s="33" t="s">
        <v>577</v>
      </c>
      <c r="E25475" t="str">
        <f t="shared" ref="E25475:E25538" si="402">_xlfn.XLOOKUP(C25475,$H$16:$H$21,$G$16:$G$21,,1)</f>
        <v>$125K-$200K</v>
      </c>
    </row>
    <row r="25476" spans="1:5" x14ac:dyDescent="0.3">
      <c r="A25476" s="33" t="s">
        <v>2</v>
      </c>
      <c r="B25476" s="33" t="s">
        <v>53</v>
      </c>
      <c r="C25476" s="33">
        <v>100000</v>
      </c>
      <c r="D25476" s="33" t="s">
        <v>232</v>
      </c>
      <c r="E25476" t="str">
        <f t="shared" si="402"/>
        <v>$75K-$100K</v>
      </c>
    </row>
    <row r="25477" spans="1:5" x14ac:dyDescent="0.3">
      <c r="A25477" s="33" t="s">
        <v>0</v>
      </c>
      <c r="B25477" s="33" t="s">
        <v>53</v>
      </c>
      <c r="C25477" s="33">
        <v>115000</v>
      </c>
      <c r="D25477" s="33" t="s">
        <v>8561</v>
      </c>
      <c r="E25477" t="str">
        <f t="shared" si="402"/>
        <v>$100K-$125K</v>
      </c>
    </row>
    <row r="25478" spans="1:5" x14ac:dyDescent="0.3">
      <c r="A25478" s="33" t="s">
        <v>128</v>
      </c>
      <c r="B25478" s="33" t="s">
        <v>89</v>
      </c>
      <c r="C25478" s="33">
        <v>79200</v>
      </c>
      <c r="D25478" s="33" t="s">
        <v>3615</v>
      </c>
      <c r="E25478" t="str">
        <f t="shared" si="402"/>
        <v>$75K-$100K</v>
      </c>
    </row>
    <row r="25479" spans="1:5" x14ac:dyDescent="0.3">
      <c r="A25479" s="33" t="s">
        <v>0</v>
      </c>
      <c r="B25479" s="33" t="s">
        <v>54</v>
      </c>
      <c r="C25479" s="33"/>
      <c r="D25479" s="33" t="s">
        <v>8562</v>
      </c>
      <c r="E25479" t="str">
        <f t="shared" si="402"/>
        <v>No Data</v>
      </c>
    </row>
    <row r="25480" spans="1:5" x14ac:dyDescent="0.3">
      <c r="A25480" s="33" t="s">
        <v>52</v>
      </c>
      <c r="B25480" s="33" t="s">
        <v>90</v>
      </c>
      <c r="C25480" s="33">
        <v>120000</v>
      </c>
      <c r="D25480" s="33" t="s">
        <v>1974</v>
      </c>
      <c r="E25480" t="str">
        <f t="shared" si="402"/>
        <v>$100K-$125K</v>
      </c>
    </row>
    <row r="25481" spans="1:5" x14ac:dyDescent="0.3">
      <c r="A25481" s="33" t="s">
        <v>2</v>
      </c>
      <c r="B25481" s="33" t="s">
        <v>53</v>
      </c>
      <c r="C25481" s="33">
        <v>95005</v>
      </c>
      <c r="D25481" s="33" t="s">
        <v>7164</v>
      </c>
      <c r="E25481" t="str">
        <f t="shared" si="402"/>
        <v>$75K-$100K</v>
      </c>
    </row>
    <row r="25482" spans="1:5" x14ac:dyDescent="0.3">
      <c r="A25482" s="33" t="s">
        <v>128</v>
      </c>
      <c r="B25482" s="33" t="s">
        <v>53</v>
      </c>
      <c r="C25482" s="33">
        <v>91800</v>
      </c>
      <c r="D25482" s="33" t="s">
        <v>1721</v>
      </c>
      <c r="E25482" t="str">
        <f t="shared" si="402"/>
        <v>$75K-$100K</v>
      </c>
    </row>
    <row r="25483" spans="1:5" x14ac:dyDescent="0.3">
      <c r="A25483" s="33" t="s">
        <v>0</v>
      </c>
      <c r="B25483" s="33" t="s">
        <v>53</v>
      </c>
      <c r="C25483" s="33">
        <v>140000</v>
      </c>
      <c r="D25483" s="33" t="s">
        <v>8563</v>
      </c>
      <c r="E25483" t="str">
        <f t="shared" si="402"/>
        <v>$125K-$200K</v>
      </c>
    </row>
    <row r="25484" spans="1:5" x14ac:dyDescent="0.3">
      <c r="A25484" s="33" t="s">
        <v>0</v>
      </c>
      <c r="B25484" s="33" t="s">
        <v>53</v>
      </c>
      <c r="C25484" s="33">
        <v>192728</v>
      </c>
      <c r="D25484" s="33" t="s">
        <v>8564</v>
      </c>
      <c r="E25484" t="str">
        <f t="shared" si="402"/>
        <v>$125K-$200K</v>
      </c>
    </row>
    <row r="25485" spans="1:5" x14ac:dyDescent="0.3">
      <c r="A25485" s="33" t="s">
        <v>2</v>
      </c>
      <c r="B25485" s="33" t="s">
        <v>53</v>
      </c>
      <c r="C25485" s="33"/>
      <c r="D25485" s="33" t="s">
        <v>4354</v>
      </c>
      <c r="E25485" t="str">
        <f t="shared" si="402"/>
        <v>No Data</v>
      </c>
    </row>
    <row r="25486" spans="1:5" x14ac:dyDescent="0.3">
      <c r="A25486" s="33" t="s">
        <v>0</v>
      </c>
      <c r="B25486" s="33" t="s">
        <v>54</v>
      </c>
      <c r="C25486" s="33">
        <v>135000</v>
      </c>
      <c r="D25486" s="33" t="s">
        <v>8565</v>
      </c>
      <c r="E25486" t="str">
        <f t="shared" si="402"/>
        <v>$125K-$200K</v>
      </c>
    </row>
    <row r="25487" spans="1:5" x14ac:dyDescent="0.3">
      <c r="A25487" s="33" t="s">
        <v>0</v>
      </c>
      <c r="B25487" s="33" t="s">
        <v>53</v>
      </c>
      <c r="C25487" s="33">
        <v>198500</v>
      </c>
      <c r="D25487" s="33" t="s">
        <v>431</v>
      </c>
      <c r="E25487" t="str">
        <f t="shared" si="402"/>
        <v>$125K-$200K</v>
      </c>
    </row>
    <row r="25488" spans="1:5" x14ac:dyDescent="0.3">
      <c r="A25488" s="33" t="s">
        <v>126</v>
      </c>
      <c r="B25488" s="33" t="s">
        <v>53</v>
      </c>
      <c r="C25488" s="33"/>
      <c r="D25488" s="33" t="s">
        <v>928</v>
      </c>
      <c r="E25488" t="str">
        <f t="shared" si="402"/>
        <v>No Data</v>
      </c>
    </row>
    <row r="25489" spans="1:5" x14ac:dyDescent="0.3">
      <c r="A25489" s="33" t="s">
        <v>0</v>
      </c>
      <c r="B25489" s="33" t="s">
        <v>53</v>
      </c>
      <c r="C25489" s="33">
        <v>175000</v>
      </c>
      <c r="D25489" s="33" t="s">
        <v>8566</v>
      </c>
      <c r="E25489" t="str">
        <f t="shared" si="402"/>
        <v>$125K-$200K</v>
      </c>
    </row>
    <row r="25490" spans="1:5" x14ac:dyDescent="0.3">
      <c r="A25490" s="33" t="s">
        <v>2</v>
      </c>
      <c r="B25490" s="33" t="s">
        <v>53</v>
      </c>
      <c r="C25490" s="33"/>
      <c r="D25490" s="33" t="s">
        <v>8567</v>
      </c>
      <c r="E25490" t="str">
        <f t="shared" si="402"/>
        <v>No Data</v>
      </c>
    </row>
    <row r="25491" spans="1:5" x14ac:dyDescent="0.3">
      <c r="A25491" s="33" t="s">
        <v>2</v>
      </c>
      <c r="B25491" s="33" t="s">
        <v>53</v>
      </c>
      <c r="C25491" s="33"/>
      <c r="D25491" s="33" t="s">
        <v>6293</v>
      </c>
      <c r="E25491" t="str">
        <f t="shared" si="402"/>
        <v>No Data</v>
      </c>
    </row>
    <row r="25492" spans="1:5" x14ac:dyDescent="0.3">
      <c r="A25492" s="33" t="s">
        <v>2</v>
      </c>
      <c r="B25492" s="33" t="s">
        <v>53</v>
      </c>
      <c r="C25492" s="33"/>
      <c r="D25492" s="33" t="s">
        <v>8568</v>
      </c>
      <c r="E25492" t="str">
        <f t="shared" si="402"/>
        <v>No Data</v>
      </c>
    </row>
    <row r="25493" spans="1:5" x14ac:dyDescent="0.3">
      <c r="A25493" s="33" t="s">
        <v>4</v>
      </c>
      <c r="B25493" s="33" t="s">
        <v>53</v>
      </c>
      <c r="C25493" s="33"/>
      <c r="D25493" s="33" t="s">
        <v>8569</v>
      </c>
      <c r="E25493" t="str">
        <f t="shared" si="402"/>
        <v>No Data</v>
      </c>
    </row>
    <row r="25494" spans="1:5" x14ac:dyDescent="0.3">
      <c r="A25494" s="33" t="s">
        <v>2</v>
      </c>
      <c r="B25494" s="33" t="s">
        <v>53</v>
      </c>
      <c r="C25494" s="33">
        <v>55000</v>
      </c>
      <c r="D25494" s="33" t="s">
        <v>8570</v>
      </c>
      <c r="E25494" t="str">
        <f t="shared" si="402"/>
        <v>&lt;$75K</v>
      </c>
    </row>
    <row r="25495" spans="1:5" x14ac:dyDescent="0.3">
      <c r="A25495" s="33" t="s">
        <v>4</v>
      </c>
      <c r="B25495" s="33" t="s">
        <v>53</v>
      </c>
      <c r="C25495" s="33">
        <v>80500</v>
      </c>
      <c r="D25495" s="33" t="s">
        <v>8571</v>
      </c>
      <c r="E25495" t="str">
        <f t="shared" si="402"/>
        <v>$75K-$100K</v>
      </c>
    </row>
    <row r="25496" spans="1:5" x14ac:dyDescent="0.3">
      <c r="A25496" s="33" t="s">
        <v>0</v>
      </c>
      <c r="B25496" s="33" t="s">
        <v>53</v>
      </c>
      <c r="C25496" s="33">
        <v>150000</v>
      </c>
      <c r="D25496" s="33" t="s">
        <v>4033</v>
      </c>
      <c r="E25496" t="str">
        <f t="shared" si="402"/>
        <v>$125K-$200K</v>
      </c>
    </row>
    <row r="25497" spans="1:5" x14ac:dyDescent="0.3">
      <c r="A25497" s="33" t="s">
        <v>126</v>
      </c>
      <c r="B25497" s="33" t="s">
        <v>53</v>
      </c>
      <c r="C25497" s="33">
        <v>127500</v>
      </c>
      <c r="D25497" s="33" t="s">
        <v>4781</v>
      </c>
      <c r="E25497" t="str">
        <f t="shared" si="402"/>
        <v>$125K-$200K</v>
      </c>
    </row>
    <row r="25498" spans="1:5" x14ac:dyDescent="0.3">
      <c r="A25498" s="33" t="s">
        <v>2</v>
      </c>
      <c r="B25498" s="33" t="s">
        <v>53</v>
      </c>
      <c r="C25498" s="33">
        <v>90000</v>
      </c>
      <c r="D25498" s="33" t="s">
        <v>268</v>
      </c>
      <c r="E25498" t="str">
        <f t="shared" si="402"/>
        <v>$75K-$100K</v>
      </c>
    </row>
    <row r="25499" spans="1:5" x14ac:dyDescent="0.3">
      <c r="A25499" s="33" t="s">
        <v>128</v>
      </c>
      <c r="B25499" s="33" t="s">
        <v>54</v>
      </c>
      <c r="C25499" s="33">
        <v>155000</v>
      </c>
      <c r="D25499" s="33" t="s">
        <v>230</v>
      </c>
      <c r="E25499" t="str">
        <f t="shared" si="402"/>
        <v>$125K-$200K</v>
      </c>
    </row>
    <row r="25500" spans="1:5" x14ac:dyDescent="0.3">
      <c r="A25500" s="33" t="s">
        <v>2</v>
      </c>
      <c r="B25500" s="33" t="s">
        <v>53</v>
      </c>
      <c r="C25500" s="33">
        <v>95000</v>
      </c>
      <c r="D25500" s="33" t="s">
        <v>8572</v>
      </c>
      <c r="E25500" t="str">
        <f t="shared" si="402"/>
        <v>$75K-$100K</v>
      </c>
    </row>
    <row r="25501" spans="1:5" x14ac:dyDescent="0.3">
      <c r="A25501" s="33" t="s">
        <v>4</v>
      </c>
      <c r="B25501" s="33" t="s">
        <v>53</v>
      </c>
      <c r="C25501" s="33">
        <v>173500</v>
      </c>
      <c r="D25501" s="33" t="s">
        <v>225</v>
      </c>
      <c r="E25501" t="str">
        <f t="shared" si="402"/>
        <v>$125K-$200K</v>
      </c>
    </row>
    <row r="25502" spans="1:5" x14ac:dyDescent="0.3">
      <c r="A25502" s="33" t="s">
        <v>2</v>
      </c>
      <c r="B25502" s="33" t="s">
        <v>53</v>
      </c>
      <c r="C25502" s="33"/>
      <c r="D25502" s="33" t="s">
        <v>2413</v>
      </c>
      <c r="E25502" t="str">
        <f t="shared" si="402"/>
        <v>No Data</v>
      </c>
    </row>
    <row r="25503" spans="1:5" x14ac:dyDescent="0.3">
      <c r="A25503" s="33" t="s">
        <v>129</v>
      </c>
      <c r="B25503" s="33" t="s">
        <v>53</v>
      </c>
      <c r="C25503" s="33">
        <v>149653</v>
      </c>
      <c r="D25503" s="33" t="s">
        <v>2809</v>
      </c>
      <c r="E25503" t="str">
        <f t="shared" si="402"/>
        <v>$125K-$200K</v>
      </c>
    </row>
    <row r="25504" spans="1:5" x14ac:dyDescent="0.3">
      <c r="A25504" s="33" t="s">
        <v>0</v>
      </c>
      <c r="B25504" s="33" t="s">
        <v>53</v>
      </c>
      <c r="C25504" s="33">
        <v>135000</v>
      </c>
      <c r="D25504" s="33" t="s">
        <v>2448</v>
      </c>
      <c r="E25504" t="str">
        <f t="shared" si="402"/>
        <v>$125K-$200K</v>
      </c>
    </row>
    <row r="25505" spans="1:5" x14ac:dyDescent="0.3">
      <c r="A25505" s="33" t="s">
        <v>4</v>
      </c>
      <c r="B25505" s="33" t="s">
        <v>83</v>
      </c>
      <c r="C25505" s="33">
        <v>133000</v>
      </c>
      <c r="D25505" s="33" t="s">
        <v>932</v>
      </c>
      <c r="E25505" t="str">
        <f t="shared" si="402"/>
        <v>$125K-$200K</v>
      </c>
    </row>
    <row r="25506" spans="1:5" x14ac:dyDescent="0.3">
      <c r="A25506" s="33" t="s">
        <v>2</v>
      </c>
      <c r="B25506" s="33" t="s">
        <v>53</v>
      </c>
      <c r="C25506" s="33"/>
      <c r="D25506" s="33" t="s">
        <v>8573</v>
      </c>
      <c r="E25506" t="str">
        <f t="shared" si="402"/>
        <v>No Data</v>
      </c>
    </row>
    <row r="25507" spans="1:5" x14ac:dyDescent="0.3">
      <c r="A25507" s="33" t="s">
        <v>128</v>
      </c>
      <c r="B25507" s="33" t="s">
        <v>53</v>
      </c>
      <c r="C25507" s="33">
        <v>219500</v>
      </c>
      <c r="D25507" s="33" t="s">
        <v>4580</v>
      </c>
      <c r="E25507" t="str">
        <f t="shared" si="402"/>
        <v>&gt;$200K</v>
      </c>
    </row>
    <row r="25508" spans="1:5" x14ac:dyDescent="0.3">
      <c r="A25508" s="33" t="s">
        <v>0</v>
      </c>
      <c r="B25508" s="33" t="s">
        <v>53</v>
      </c>
      <c r="C25508" s="33"/>
      <c r="D25508" s="33" t="s">
        <v>218</v>
      </c>
      <c r="E25508" t="str">
        <f t="shared" si="402"/>
        <v>No Data</v>
      </c>
    </row>
    <row r="25509" spans="1:5" x14ac:dyDescent="0.3">
      <c r="A25509" s="33" t="s">
        <v>125</v>
      </c>
      <c r="B25509" s="33" t="s">
        <v>53</v>
      </c>
      <c r="C25509" s="33">
        <v>98880</v>
      </c>
      <c r="D25509" s="33" t="s">
        <v>2442</v>
      </c>
      <c r="E25509" t="str">
        <f t="shared" si="402"/>
        <v>$75K-$100K</v>
      </c>
    </row>
    <row r="25510" spans="1:5" x14ac:dyDescent="0.3">
      <c r="A25510" s="33" t="s">
        <v>2</v>
      </c>
      <c r="B25510" s="33" t="s">
        <v>53</v>
      </c>
      <c r="C25510" s="33">
        <v>72500</v>
      </c>
      <c r="D25510" s="33" t="s">
        <v>8574</v>
      </c>
      <c r="E25510" t="str">
        <f t="shared" si="402"/>
        <v>&lt;$75K</v>
      </c>
    </row>
    <row r="25511" spans="1:5" x14ac:dyDescent="0.3">
      <c r="A25511" s="33" t="s">
        <v>128</v>
      </c>
      <c r="B25511" s="33" t="s">
        <v>88</v>
      </c>
      <c r="C25511" s="33">
        <v>64800</v>
      </c>
      <c r="D25511" s="33" t="s">
        <v>353</v>
      </c>
      <c r="E25511" t="str">
        <f t="shared" si="402"/>
        <v>&lt;$75K</v>
      </c>
    </row>
    <row r="25512" spans="1:5" x14ac:dyDescent="0.3">
      <c r="A25512" s="33" t="s">
        <v>52</v>
      </c>
      <c r="B25512" s="33" t="s">
        <v>53</v>
      </c>
      <c r="C25512" s="33">
        <v>74350</v>
      </c>
      <c r="D25512" s="33" t="s">
        <v>364</v>
      </c>
      <c r="E25512" t="str">
        <f t="shared" si="402"/>
        <v>&lt;$75K</v>
      </c>
    </row>
    <row r="25513" spans="1:5" x14ac:dyDescent="0.3">
      <c r="A25513" s="33" t="s">
        <v>2</v>
      </c>
      <c r="B25513" s="33" t="s">
        <v>53</v>
      </c>
      <c r="C25513" s="33">
        <v>100000</v>
      </c>
      <c r="D25513" s="33" t="s">
        <v>399</v>
      </c>
      <c r="E25513" t="str">
        <f t="shared" si="402"/>
        <v>$75K-$100K</v>
      </c>
    </row>
    <row r="25514" spans="1:5" x14ac:dyDescent="0.3">
      <c r="A25514" s="33" t="s">
        <v>125</v>
      </c>
      <c r="B25514" s="33" t="s">
        <v>110</v>
      </c>
      <c r="C25514" s="33">
        <v>111175</v>
      </c>
      <c r="D25514" s="33" t="s">
        <v>2981</v>
      </c>
      <c r="E25514" t="str">
        <f t="shared" si="402"/>
        <v>$100K-$125K</v>
      </c>
    </row>
    <row r="25515" spans="1:5" x14ac:dyDescent="0.3">
      <c r="A25515" s="33" t="s">
        <v>2</v>
      </c>
      <c r="B25515" s="33" t="s">
        <v>53</v>
      </c>
      <c r="C25515" s="33"/>
      <c r="D25515" s="33" t="s">
        <v>3397</v>
      </c>
      <c r="E25515" t="str">
        <f t="shared" si="402"/>
        <v>No Data</v>
      </c>
    </row>
    <row r="25516" spans="1:5" x14ac:dyDescent="0.3">
      <c r="A25516" s="33" t="s">
        <v>2</v>
      </c>
      <c r="B25516" s="33" t="s">
        <v>53</v>
      </c>
      <c r="C25516" s="33">
        <v>100000</v>
      </c>
      <c r="D25516" s="33" t="s">
        <v>8575</v>
      </c>
      <c r="E25516" t="str">
        <f t="shared" si="402"/>
        <v>$75K-$100K</v>
      </c>
    </row>
    <row r="25517" spans="1:5" x14ac:dyDescent="0.3">
      <c r="A25517" s="33" t="s">
        <v>2</v>
      </c>
      <c r="B25517" s="33" t="s">
        <v>53</v>
      </c>
      <c r="C25517" s="33"/>
      <c r="D25517" s="33" t="s">
        <v>238</v>
      </c>
      <c r="E25517" t="str">
        <f t="shared" si="402"/>
        <v>No Data</v>
      </c>
    </row>
    <row r="25518" spans="1:5" x14ac:dyDescent="0.3">
      <c r="A25518" s="33" t="s">
        <v>0</v>
      </c>
      <c r="B25518" s="33" t="s">
        <v>53</v>
      </c>
      <c r="C25518" s="33"/>
      <c r="D25518" s="33" t="s">
        <v>1178</v>
      </c>
      <c r="E25518" t="str">
        <f t="shared" si="402"/>
        <v>No Data</v>
      </c>
    </row>
    <row r="25519" spans="1:5" x14ac:dyDescent="0.3">
      <c r="A25519" s="33" t="s">
        <v>128</v>
      </c>
      <c r="B25519" s="33" t="s">
        <v>53</v>
      </c>
      <c r="C25519" s="33">
        <v>147500</v>
      </c>
      <c r="D25519" s="33" t="s">
        <v>1086</v>
      </c>
      <c r="E25519" t="str">
        <f t="shared" si="402"/>
        <v>$125K-$200K</v>
      </c>
    </row>
    <row r="25520" spans="1:5" x14ac:dyDescent="0.3">
      <c r="A25520" s="33" t="s">
        <v>0</v>
      </c>
      <c r="B25520" s="33" t="s">
        <v>53</v>
      </c>
      <c r="C25520" s="33"/>
      <c r="D25520" s="33" t="s">
        <v>457</v>
      </c>
      <c r="E25520" t="str">
        <f t="shared" si="402"/>
        <v>No Data</v>
      </c>
    </row>
    <row r="25521" spans="1:5" x14ac:dyDescent="0.3">
      <c r="A25521" s="33" t="s">
        <v>129</v>
      </c>
      <c r="B25521" s="33" t="s">
        <v>57</v>
      </c>
      <c r="C25521" s="33">
        <v>98496</v>
      </c>
      <c r="D25521" s="33" t="s">
        <v>632</v>
      </c>
      <c r="E25521" t="str">
        <f t="shared" si="402"/>
        <v>$75K-$100K</v>
      </c>
    </row>
    <row r="25522" spans="1:5" x14ac:dyDescent="0.3">
      <c r="A25522" s="33" t="s">
        <v>128</v>
      </c>
      <c r="B25522" s="33" t="s">
        <v>53</v>
      </c>
      <c r="C25522" s="33"/>
      <c r="D25522" s="33" t="s">
        <v>8576</v>
      </c>
      <c r="E25522" t="str">
        <f t="shared" si="402"/>
        <v>No Data</v>
      </c>
    </row>
    <row r="25523" spans="1:5" x14ac:dyDescent="0.3">
      <c r="A25523" s="33" t="s">
        <v>0</v>
      </c>
      <c r="B25523" s="33" t="s">
        <v>53</v>
      </c>
      <c r="C25523" s="33"/>
      <c r="D25523" s="33" t="s">
        <v>8577</v>
      </c>
      <c r="E25523" t="str">
        <f t="shared" si="402"/>
        <v>No Data</v>
      </c>
    </row>
    <row r="25524" spans="1:5" x14ac:dyDescent="0.3">
      <c r="A25524" s="33" t="s">
        <v>129</v>
      </c>
      <c r="B25524" s="33" t="s">
        <v>88</v>
      </c>
      <c r="C25524" s="33">
        <v>79200</v>
      </c>
      <c r="D25524" s="33" t="s">
        <v>426</v>
      </c>
      <c r="E25524" t="str">
        <f t="shared" si="402"/>
        <v>$75K-$100K</v>
      </c>
    </row>
    <row r="25525" spans="1:5" x14ac:dyDescent="0.3">
      <c r="A25525" s="33" t="s">
        <v>125</v>
      </c>
      <c r="B25525" s="33" t="s">
        <v>53</v>
      </c>
      <c r="C25525" s="33">
        <v>60924.0703125</v>
      </c>
      <c r="D25525" s="33" t="s">
        <v>472</v>
      </c>
      <c r="E25525" t="str">
        <f t="shared" si="402"/>
        <v>&lt;$75K</v>
      </c>
    </row>
    <row r="25526" spans="1:5" x14ac:dyDescent="0.3">
      <c r="A25526" s="33" t="s">
        <v>125</v>
      </c>
      <c r="B25526" s="33" t="s">
        <v>53</v>
      </c>
      <c r="C25526" s="33">
        <v>98125</v>
      </c>
      <c r="D25526" s="33" t="s">
        <v>4518</v>
      </c>
      <c r="E25526" t="str">
        <f t="shared" si="402"/>
        <v>$75K-$100K</v>
      </c>
    </row>
    <row r="25527" spans="1:5" x14ac:dyDescent="0.3">
      <c r="A25527" s="33" t="s">
        <v>2</v>
      </c>
      <c r="B25527" s="33" t="s">
        <v>53</v>
      </c>
      <c r="C25527" s="33"/>
      <c r="D25527" s="33" t="s">
        <v>6974</v>
      </c>
      <c r="E25527" t="str">
        <f t="shared" si="402"/>
        <v>No Data</v>
      </c>
    </row>
    <row r="25528" spans="1:5" x14ac:dyDescent="0.3">
      <c r="A25528" s="33" t="s">
        <v>2</v>
      </c>
      <c r="B25528" s="33" t="s">
        <v>53</v>
      </c>
      <c r="C25528" s="33">
        <v>90000</v>
      </c>
      <c r="D25528" s="33" t="s">
        <v>8578</v>
      </c>
      <c r="E25528" t="str">
        <f t="shared" si="402"/>
        <v>$75K-$100K</v>
      </c>
    </row>
    <row r="25529" spans="1:5" x14ac:dyDescent="0.3">
      <c r="A25529" s="33" t="s">
        <v>2</v>
      </c>
      <c r="B25529" s="33" t="s">
        <v>53</v>
      </c>
      <c r="C25529" s="33"/>
      <c r="D25529" s="33" t="s">
        <v>3951</v>
      </c>
      <c r="E25529" t="str">
        <f t="shared" si="402"/>
        <v>No Data</v>
      </c>
    </row>
    <row r="25530" spans="1:5" x14ac:dyDescent="0.3">
      <c r="A25530" s="33" t="s">
        <v>0</v>
      </c>
      <c r="B25530" s="33" t="s">
        <v>53</v>
      </c>
      <c r="C25530" s="33">
        <v>210000</v>
      </c>
      <c r="D25530" s="33" t="s">
        <v>315</v>
      </c>
      <c r="E25530" t="str">
        <f t="shared" si="402"/>
        <v>&gt;$200K</v>
      </c>
    </row>
    <row r="25531" spans="1:5" x14ac:dyDescent="0.3">
      <c r="A25531" s="33" t="s">
        <v>2</v>
      </c>
      <c r="B25531" s="33" t="s">
        <v>53</v>
      </c>
      <c r="C25531" s="33"/>
      <c r="D25531" s="33" t="s">
        <v>232</v>
      </c>
      <c r="E25531" t="str">
        <f t="shared" si="402"/>
        <v>No Data</v>
      </c>
    </row>
    <row r="25532" spans="1:5" x14ac:dyDescent="0.3">
      <c r="A25532" s="33" t="s">
        <v>2</v>
      </c>
      <c r="B25532" s="33" t="s">
        <v>53</v>
      </c>
      <c r="C25532" s="33">
        <v>111115.5</v>
      </c>
      <c r="D25532" s="33" t="s">
        <v>232</v>
      </c>
      <c r="E25532" t="str">
        <f t="shared" si="402"/>
        <v>$100K-$125K</v>
      </c>
    </row>
    <row r="25533" spans="1:5" x14ac:dyDescent="0.3">
      <c r="A25533" s="33" t="s">
        <v>2</v>
      </c>
      <c r="B25533" s="33" t="s">
        <v>53</v>
      </c>
      <c r="C25533" s="33">
        <v>145500</v>
      </c>
      <c r="D25533" s="33" t="s">
        <v>326</v>
      </c>
      <c r="E25533" t="str">
        <f t="shared" si="402"/>
        <v>$125K-$200K</v>
      </c>
    </row>
    <row r="25534" spans="1:5" x14ac:dyDescent="0.3">
      <c r="A25534" s="33" t="s">
        <v>2</v>
      </c>
      <c r="B25534" s="33" t="s">
        <v>53</v>
      </c>
      <c r="C25534" s="33"/>
      <c r="D25534" s="33" t="s">
        <v>1899</v>
      </c>
      <c r="E25534" t="str">
        <f t="shared" si="402"/>
        <v>No Data</v>
      </c>
    </row>
    <row r="25535" spans="1:5" x14ac:dyDescent="0.3">
      <c r="A25535" s="33" t="s">
        <v>128</v>
      </c>
      <c r="B25535" s="33" t="s">
        <v>53</v>
      </c>
      <c r="C25535" s="33">
        <v>90000</v>
      </c>
      <c r="D25535" s="33" t="s">
        <v>242</v>
      </c>
      <c r="E25535" t="str">
        <f t="shared" si="402"/>
        <v>$75K-$100K</v>
      </c>
    </row>
    <row r="25536" spans="1:5" x14ac:dyDescent="0.3">
      <c r="A25536" s="33" t="s">
        <v>0</v>
      </c>
      <c r="B25536" s="33" t="s">
        <v>53</v>
      </c>
      <c r="C25536" s="33">
        <v>173550</v>
      </c>
      <c r="D25536" s="33" t="s">
        <v>3045</v>
      </c>
      <c r="E25536" t="str">
        <f t="shared" si="402"/>
        <v>$125K-$200K</v>
      </c>
    </row>
    <row r="25537" spans="1:5" x14ac:dyDescent="0.3">
      <c r="A25537" s="33" t="s">
        <v>52</v>
      </c>
      <c r="B25537" s="33" t="s">
        <v>53</v>
      </c>
      <c r="C25537" s="33">
        <v>90000</v>
      </c>
      <c r="D25537" s="33" t="s">
        <v>1120</v>
      </c>
      <c r="E25537" t="str">
        <f t="shared" si="402"/>
        <v>$75K-$100K</v>
      </c>
    </row>
    <row r="25538" spans="1:5" x14ac:dyDescent="0.3">
      <c r="A25538" s="33" t="s">
        <v>2</v>
      </c>
      <c r="B25538" s="33" t="s">
        <v>53</v>
      </c>
      <c r="C25538" s="33">
        <v>90000</v>
      </c>
      <c r="D25538" s="33" t="s">
        <v>457</v>
      </c>
      <c r="E25538" t="str">
        <f t="shared" si="402"/>
        <v>$75K-$100K</v>
      </c>
    </row>
    <row r="25539" spans="1:5" x14ac:dyDescent="0.3">
      <c r="A25539" s="33" t="s">
        <v>2</v>
      </c>
      <c r="B25539" s="33" t="s">
        <v>53</v>
      </c>
      <c r="C25539" s="33">
        <v>87950</v>
      </c>
      <c r="D25539" s="33" t="s">
        <v>5466</v>
      </c>
      <c r="E25539" t="str">
        <f t="shared" ref="E25539:E25602" si="403">_xlfn.XLOOKUP(C25539,$H$16:$H$21,$G$16:$G$21,,1)</f>
        <v>$75K-$100K</v>
      </c>
    </row>
    <row r="25540" spans="1:5" x14ac:dyDescent="0.3">
      <c r="A25540" s="33" t="s">
        <v>0</v>
      </c>
      <c r="B25540" s="33" t="s">
        <v>53</v>
      </c>
      <c r="C25540" s="33">
        <v>110000</v>
      </c>
      <c r="D25540" s="33" t="s">
        <v>8579</v>
      </c>
      <c r="E25540" t="str">
        <f t="shared" si="403"/>
        <v>$100K-$125K</v>
      </c>
    </row>
    <row r="25541" spans="1:5" x14ac:dyDescent="0.3">
      <c r="A25541" s="33" t="s">
        <v>2</v>
      </c>
      <c r="B25541" s="33" t="s">
        <v>53</v>
      </c>
      <c r="C25541" s="33"/>
      <c r="D25541" s="33" t="s">
        <v>8580</v>
      </c>
      <c r="E25541" t="str">
        <f t="shared" si="403"/>
        <v>No Data</v>
      </c>
    </row>
    <row r="25542" spans="1:5" x14ac:dyDescent="0.3">
      <c r="A25542" s="33" t="s">
        <v>2</v>
      </c>
      <c r="B25542" s="33" t="s">
        <v>53</v>
      </c>
      <c r="C25542" s="33">
        <v>52500</v>
      </c>
      <c r="D25542" s="33" t="s">
        <v>8581</v>
      </c>
      <c r="E25542" t="str">
        <f t="shared" si="403"/>
        <v>&lt;$75K</v>
      </c>
    </row>
    <row r="25543" spans="1:5" x14ac:dyDescent="0.3">
      <c r="A25543" s="33" t="s">
        <v>4</v>
      </c>
      <c r="B25543" s="33" t="s">
        <v>53</v>
      </c>
      <c r="C25543" s="33"/>
      <c r="D25543" s="33" t="s">
        <v>7716</v>
      </c>
      <c r="E25543" t="str">
        <f t="shared" si="403"/>
        <v>No Data</v>
      </c>
    </row>
    <row r="25544" spans="1:5" x14ac:dyDescent="0.3">
      <c r="A25544" s="33" t="s">
        <v>0</v>
      </c>
      <c r="B25544" s="33" t="s">
        <v>54</v>
      </c>
      <c r="C25544" s="33">
        <v>115000</v>
      </c>
      <c r="D25544" s="33" t="s">
        <v>8582</v>
      </c>
      <c r="E25544" t="str">
        <f t="shared" si="403"/>
        <v>$100K-$125K</v>
      </c>
    </row>
    <row r="25545" spans="1:5" x14ac:dyDescent="0.3">
      <c r="A25545" s="33" t="s">
        <v>2</v>
      </c>
      <c r="B25545" s="33" t="s">
        <v>53</v>
      </c>
      <c r="C25545" s="33">
        <v>40560</v>
      </c>
      <c r="D25545" s="33" t="s">
        <v>476</v>
      </c>
      <c r="E25545" t="str">
        <f t="shared" si="403"/>
        <v>&lt;$75K</v>
      </c>
    </row>
    <row r="25546" spans="1:5" x14ac:dyDescent="0.3">
      <c r="A25546" s="33" t="s">
        <v>0</v>
      </c>
      <c r="B25546" s="33" t="s">
        <v>53</v>
      </c>
      <c r="C25546" s="33">
        <v>130000</v>
      </c>
      <c r="D25546" s="33" t="s">
        <v>232</v>
      </c>
      <c r="E25546" t="str">
        <f t="shared" si="403"/>
        <v>$125K-$200K</v>
      </c>
    </row>
    <row r="25547" spans="1:5" x14ac:dyDescent="0.3">
      <c r="A25547" s="33" t="s">
        <v>128</v>
      </c>
      <c r="B25547" s="33" t="s">
        <v>53</v>
      </c>
      <c r="C25547" s="33">
        <v>157500</v>
      </c>
      <c r="D25547" s="33" t="s">
        <v>899</v>
      </c>
      <c r="E25547" t="str">
        <f t="shared" si="403"/>
        <v>$125K-$200K</v>
      </c>
    </row>
    <row r="25548" spans="1:5" x14ac:dyDescent="0.3">
      <c r="A25548" s="33" t="s">
        <v>4</v>
      </c>
      <c r="B25548" s="33" t="s">
        <v>53</v>
      </c>
      <c r="C25548" s="33"/>
      <c r="D25548" s="33" t="s">
        <v>669</v>
      </c>
      <c r="E25548" t="str">
        <f t="shared" si="403"/>
        <v>No Data</v>
      </c>
    </row>
    <row r="25549" spans="1:5" x14ac:dyDescent="0.3">
      <c r="A25549" s="33" t="s">
        <v>2</v>
      </c>
      <c r="B25549" s="33" t="s">
        <v>53</v>
      </c>
      <c r="C25549" s="33"/>
      <c r="D25549" s="33" t="s">
        <v>8441</v>
      </c>
      <c r="E25549" t="str">
        <f t="shared" si="403"/>
        <v>No Data</v>
      </c>
    </row>
    <row r="25550" spans="1:5" x14ac:dyDescent="0.3">
      <c r="A25550" s="33" t="s">
        <v>0</v>
      </c>
      <c r="B25550" s="33" t="s">
        <v>113</v>
      </c>
      <c r="C25550" s="33">
        <v>157500</v>
      </c>
      <c r="D25550" s="33" t="s">
        <v>1051</v>
      </c>
      <c r="E25550" t="str">
        <f t="shared" si="403"/>
        <v>$125K-$200K</v>
      </c>
    </row>
    <row r="25551" spans="1:5" x14ac:dyDescent="0.3">
      <c r="A25551" s="33" t="s">
        <v>4</v>
      </c>
      <c r="B25551" s="33" t="s">
        <v>53</v>
      </c>
      <c r="C25551" s="33">
        <v>90000</v>
      </c>
      <c r="D25551" s="33" t="s">
        <v>8583</v>
      </c>
      <c r="E25551" t="str">
        <f t="shared" si="403"/>
        <v>$75K-$100K</v>
      </c>
    </row>
    <row r="25552" spans="1:5" x14ac:dyDescent="0.3">
      <c r="A25552" s="33" t="s">
        <v>0</v>
      </c>
      <c r="B25552" s="33" t="s">
        <v>54</v>
      </c>
      <c r="C25552" s="33">
        <v>105208.5</v>
      </c>
      <c r="D25552" s="33" t="s">
        <v>8584</v>
      </c>
      <c r="E25552" t="str">
        <f t="shared" si="403"/>
        <v>$100K-$125K</v>
      </c>
    </row>
    <row r="25553" spans="1:5" x14ac:dyDescent="0.3">
      <c r="A25553" s="33" t="s">
        <v>2</v>
      </c>
      <c r="B25553" s="33" t="s">
        <v>53</v>
      </c>
      <c r="C25553" s="33">
        <v>99150</v>
      </c>
      <c r="D25553" s="33" t="s">
        <v>1260</v>
      </c>
      <c r="E25553" t="str">
        <f t="shared" si="403"/>
        <v>$75K-$100K</v>
      </c>
    </row>
    <row r="25554" spans="1:5" x14ac:dyDescent="0.3">
      <c r="A25554" s="33" t="s">
        <v>0</v>
      </c>
      <c r="B25554" s="33" t="s">
        <v>53</v>
      </c>
      <c r="C25554" s="33">
        <v>145000</v>
      </c>
      <c r="D25554" s="33" t="s">
        <v>3060</v>
      </c>
      <c r="E25554" t="str">
        <f t="shared" si="403"/>
        <v>$125K-$200K</v>
      </c>
    </row>
    <row r="25555" spans="1:5" x14ac:dyDescent="0.3">
      <c r="A25555" s="33" t="s">
        <v>52</v>
      </c>
      <c r="B25555" s="33" t="s">
        <v>53</v>
      </c>
      <c r="C25555" s="33">
        <v>110000</v>
      </c>
      <c r="D25555" s="33" t="s">
        <v>1140</v>
      </c>
      <c r="E25555" t="str">
        <f t="shared" si="403"/>
        <v>$100K-$125K</v>
      </c>
    </row>
    <row r="25556" spans="1:5" x14ac:dyDescent="0.3">
      <c r="A25556" s="33" t="s">
        <v>52</v>
      </c>
      <c r="B25556" s="33" t="s">
        <v>53</v>
      </c>
      <c r="C25556" s="33"/>
      <c r="D25556" s="33" t="s">
        <v>4649</v>
      </c>
      <c r="E25556" t="str">
        <f t="shared" si="403"/>
        <v>No Data</v>
      </c>
    </row>
    <row r="25557" spans="1:5" x14ac:dyDescent="0.3">
      <c r="A25557" s="33" t="s">
        <v>2</v>
      </c>
      <c r="B25557" s="33" t="s">
        <v>53</v>
      </c>
      <c r="C25557" s="33">
        <v>102500</v>
      </c>
      <c r="D25557" s="33" t="s">
        <v>558</v>
      </c>
      <c r="E25557" t="str">
        <f t="shared" si="403"/>
        <v>$100K-$125K</v>
      </c>
    </row>
    <row r="25558" spans="1:5" x14ac:dyDescent="0.3">
      <c r="A25558" s="33" t="s">
        <v>0</v>
      </c>
      <c r="B25558" s="33" t="s">
        <v>53</v>
      </c>
      <c r="C25558" s="33">
        <v>75000</v>
      </c>
      <c r="D25558" s="33" t="s">
        <v>1279</v>
      </c>
      <c r="E25558" t="str">
        <f t="shared" si="403"/>
        <v>&lt;$75K</v>
      </c>
    </row>
    <row r="25559" spans="1:5" x14ac:dyDescent="0.3">
      <c r="A25559" s="33" t="s">
        <v>0</v>
      </c>
      <c r="B25559" s="33" t="s">
        <v>86</v>
      </c>
      <c r="C25559" s="33">
        <v>69962.5</v>
      </c>
      <c r="D25559" s="33" t="s">
        <v>211</v>
      </c>
      <c r="E25559" t="str">
        <f t="shared" si="403"/>
        <v>&lt;$75K</v>
      </c>
    </row>
    <row r="25560" spans="1:5" x14ac:dyDescent="0.3">
      <c r="A25560" s="33" t="s">
        <v>2</v>
      </c>
      <c r="B25560" s="33" t="s">
        <v>53</v>
      </c>
      <c r="C25560" s="33">
        <v>97500</v>
      </c>
      <c r="D25560" s="33" t="s">
        <v>238</v>
      </c>
      <c r="E25560" t="str">
        <f t="shared" si="403"/>
        <v>$75K-$100K</v>
      </c>
    </row>
    <row r="25561" spans="1:5" x14ac:dyDescent="0.3">
      <c r="A25561" s="33" t="s">
        <v>128</v>
      </c>
      <c r="B25561" s="33" t="s">
        <v>65</v>
      </c>
      <c r="C25561" s="33">
        <v>147500</v>
      </c>
      <c r="D25561" s="33" t="s">
        <v>2052</v>
      </c>
      <c r="E25561" t="str">
        <f t="shared" si="403"/>
        <v>$125K-$200K</v>
      </c>
    </row>
    <row r="25562" spans="1:5" x14ac:dyDescent="0.3">
      <c r="A25562" s="33" t="s">
        <v>0</v>
      </c>
      <c r="B25562" s="33" t="s">
        <v>53</v>
      </c>
      <c r="C25562" s="33"/>
      <c r="D25562" s="33" t="s">
        <v>609</v>
      </c>
      <c r="E25562" t="str">
        <f t="shared" si="403"/>
        <v>No Data</v>
      </c>
    </row>
    <row r="25563" spans="1:5" x14ac:dyDescent="0.3">
      <c r="A25563" s="33" t="s">
        <v>2</v>
      </c>
      <c r="B25563" s="33" t="s">
        <v>53</v>
      </c>
      <c r="C25563" s="33"/>
      <c r="D25563" s="33" t="s">
        <v>391</v>
      </c>
      <c r="E25563" t="str">
        <f t="shared" si="403"/>
        <v>No Data</v>
      </c>
    </row>
    <row r="25564" spans="1:5" x14ac:dyDescent="0.3">
      <c r="A25564" s="33" t="s">
        <v>0</v>
      </c>
      <c r="B25564" s="33" t="s">
        <v>53</v>
      </c>
      <c r="C25564" s="33">
        <v>212500</v>
      </c>
      <c r="D25564" s="33" t="s">
        <v>230</v>
      </c>
      <c r="E25564" t="str">
        <f t="shared" si="403"/>
        <v>&gt;$200K</v>
      </c>
    </row>
    <row r="25565" spans="1:5" x14ac:dyDescent="0.3">
      <c r="A25565" s="33" t="s">
        <v>2</v>
      </c>
      <c r="B25565" s="33" t="s">
        <v>53</v>
      </c>
      <c r="C25565" s="33">
        <v>116950</v>
      </c>
      <c r="D25565" s="33" t="s">
        <v>6135</v>
      </c>
      <c r="E25565" t="str">
        <f t="shared" si="403"/>
        <v>$100K-$125K</v>
      </c>
    </row>
    <row r="25566" spans="1:5" x14ac:dyDescent="0.3">
      <c r="A25566" s="33" t="s">
        <v>125</v>
      </c>
      <c r="B25566" s="33" t="s">
        <v>53</v>
      </c>
      <c r="C25566" s="33">
        <v>64000</v>
      </c>
      <c r="D25566" s="33" t="s">
        <v>4705</v>
      </c>
      <c r="E25566" t="str">
        <f t="shared" si="403"/>
        <v>&lt;$75K</v>
      </c>
    </row>
    <row r="25567" spans="1:5" x14ac:dyDescent="0.3">
      <c r="A25567" s="33" t="s">
        <v>129</v>
      </c>
      <c r="B25567" s="33" t="s">
        <v>53</v>
      </c>
      <c r="C25567" s="33"/>
      <c r="D25567" s="33" t="s">
        <v>8585</v>
      </c>
      <c r="E25567" t="str">
        <f t="shared" si="403"/>
        <v>No Data</v>
      </c>
    </row>
    <row r="25568" spans="1:5" x14ac:dyDescent="0.3">
      <c r="A25568" s="33" t="s">
        <v>2</v>
      </c>
      <c r="B25568" s="33" t="s">
        <v>53</v>
      </c>
      <c r="C25568" s="33"/>
      <c r="D25568" s="33" t="s">
        <v>5468</v>
      </c>
      <c r="E25568" t="str">
        <f t="shared" si="403"/>
        <v>No Data</v>
      </c>
    </row>
    <row r="25569" spans="1:5" x14ac:dyDescent="0.3">
      <c r="A25569" s="33" t="s">
        <v>2</v>
      </c>
      <c r="B25569" s="33" t="s">
        <v>53</v>
      </c>
      <c r="C25569" s="33">
        <v>65000</v>
      </c>
      <c r="D25569" s="33" t="s">
        <v>905</v>
      </c>
      <c r="E25569" t="str">
        <f t="shared" si="403"/>
        <v>&lt;$75K</v>
      </c>
    </row>
    <row r="25570" spans="1:5" x14ac:dyDescent="0.3">
      <c r="A25570" s="33" t="s">
        <v>52</v>
      </c>
      <c r="B25570" s="33" t="s">
        <v>53</v>
      </c>
      <c r="C25570" s="33">
        <v>127500</v>
      </c>
      <c r="D25570" s="33" t="s">
        <v>387</v>
      </c>
      <c r="E25570" t="str">
        <f t="shared" si="403"/>
        <v>$125K-$200K</v>
      </c>
    </row>
    <row r="25571" spans="1:5" x14ac:dyDescent="0.3">
      <c r="A25571" s="33" t="s">
        <v>2</v>
      </c>
      <c r="B25571" s="33" t="s">
        <v>53</v>
      </c>
      <c r="C25571" s="33"/>
      <c r="D25571" s="33" t="s">
        <v>824</v>
      </c>
      <c r="E25571" t="str">
        <f t="shared" si="403"/>
        <v>No Data</v>
      </c>
    </row>
    <row r="25572" spans="1:5" x14ac:dyDescent="0.3">
      <c r="A25572" s="33" t="s">
        <v>4</v>
      </c>
      <c r="B25572" s="33" t="s">
        <v>54</v>
      </c>
      <c r="C25572" s="33"/>
      <c r="D25572" s="33" t="s">
        <v>559</v>
      </c>
      <c r="E25572" t="str">
        <f t="shared" si="403"/>
        <v>No Data</v>
      </c>
    </row>
    <row r="25573" spans="1:5" x14ac:dyDescent="0.3">
      <c r="A25573" s="33" t="s">
        <v>125</v>
      </c>
      <c r="B25573" s="33" t="s">
        <v>53</v>
      </c>
      <c r="C25573" s="33">
        <v>117800</v>
      </c>
      <c r="D25573" s="33" t="s">
        <v>646</v>
      </c>
      <c r="E25573" t="str">
        <f t="shared" si="403"/>
        <v>$100K-$125K</v>
      </c>
    </row>
    <row r="25574" spans="1:5" x14ac:dyDescent="0.3">
      <c r="A25574" s="33" t="s">
        <v>0</v>
      </c>
      <c r="B25574" s="33" t="s">
        <v>53</v>
      </c>
      <c r="C25574" s="33">
        <v>157500</v>
      </c>
      <c r="D25574" s="33" t="s">
        <v>294</v>
      </c>
      <c r="E25574" t="str">
        <f t="shared" si="403"/>
        <v>$125K-$200K</v>
      </c>
    </row>
    <row r="25575" spans="1:5" x14ac:dyDescent="0.3">
      <c r="A25575" s="33" t="s">
        <v>52</v>
      </c>
      <c r="B25575" s="33" t="s">
        <v>53</v>
      </c>
      <c r="C25575" s="33">
        <v>90000</v>
      </c>
      <c r="D25575" s="33" t="s">
        <v>8586</v>
      </c>
      <c r="E25575" t="str">
        <f t="shared" si="403"/>
        <v>$75K-$100K</v>
      </c>
    </row>
    <row r="25576" spans="1:5" x14ac:dyDescent="0.3">
      <c r="A25576" s="33" t="s">
        <v>2</v>
      </c>
      <c r="B25576" s="33" t="s">
        <v>53</v>
      </c>
      <c r="C25576" s="33">
        <v>150000</v>
      </c>
      <c r="D25576" s="33" t="s">
        <v>496</v>
      </c>
      <c r="E25576" t="str">
        <f t="shared" si="403"/>
        <v>$125K-$200K</v>
      </c>
    </row>
    <row r="25577" spans="1:5" x14ac:dyDescent="0.3">
      <c r="A25577" s="33" t="s">
        <v>0</v>
      </c>
      <c r="B25577" s="33" t="s">
        <v>53</v>
      </c>
      <c r="C25577" s="33">
        <v>211000</v>
      </c>
      <c r="D25577" s="33" t="s">
        <v>225</v>
      </c>
      <c r="E25577" t="str">
        <f t="shared" si="403"/>
        <v>&gt;$200K</v>
      </c>
    </row>
    <row r="25578" spans="1:5" x14ac:dyDescent="0.3">
      <c r="A25578" s="33" t="s">
        <v>0</v>
      </c>
      <c r="B25578" s="33" t="s">
        <v>54</v>
      </c>
      <c r="C25578" s="33"/>
      <c r="D25578" s="33" t="s">
        <v>457</v>
      </c>
      <c r="E25578" t="str">
        <f t="shared" si="403"/>
        <v>No Data</v>
      </c>
    </row>
    <row r="25579" spans="1:5" x14ac:dyDescent="0.3">
      <c r="A25579" s="33" t="s">
        <v>0</v>
      </c>
      <c r="B25579" s="33" t="s">
        <v>53</v>
      </c>
      <c r="C25579" s="33"/>
      <c r="D25579" s="33" t="s">
        <v>225</v>
      </c>
      <c r="E25579" t="str">
        <f t="shared" si="403"/>
        <v>No Data</v>
      </c>
    </row>
    <row r="25580" spans="1:5" x14ac:dyDescent="0.3">
      <c r="A25580" s="33" t="s">
        <v>128</v>
      </c>
      <c r="B25580" s="33" t="s">
        <v>53</v>
      </c>
      <c r="C25580" s="33">
        <v>187500</v>
      </c>
      <c r="D25580" s="33" t="s">
        <v>638</v>
      </c>
      <c r="E25580" t="str">
        <f t="shared" si="403"/>
        <v>$125K-$200K</v>
      </c>
    </row>
    <row r="25581" spans="1:5" x14ac:dyDescent="0.3">
      <c r="A25581" s="33" t="s">
        <v>0</v>
      </c>
      <c r="B25581" s="33" t="s">
        <v>53</v>
      </c>
      <c r="C25581" s="33"/>
      <c r="D25581" s="33" t="s">
        <v>327</v>
      </c>
      <c r="E25581" t="str">
        <f t="shared" si="403"/>
        <v>No Data</v>
      </c>
    </row>
    <row r="25582" spans="1:5" x14ac:dyDescent="0.3">
      <c r="A25582" s="33" t="s">
        <v>2</v>
      </c>
      <c r="B25582" s="33" t="s">
        <v>53</v>
      </c>
      <c r="C25582" s="33">
        <v>117000</v>
      </c>
      <c r="D25582" s="33" t="s">
        <v>520</v>
      </c>
      <c r="E25582" t="str">
        <f t="shared" si="403"/>
        <v>$100K-$125K</v>
      </c>
    </row>
    <row r="25583" spans="1:5" x14ac:dyDescent="0.3">
      <c r="A25583" s="33" t="s">
        <v>2</v>
      </c>
      <c r="B25583" s="33" t="s">
        <v>53</v>
      </c>
      <c r="C25583" s="33"/>
      <c r="D25583" s="33" t="s">
        <v>4880</v>
      </c>
      <c r="E25583" t="str">
        <f t="shared" si="403"/>
        <v>No Data</v>
      </c>
    </row>
    <row r="25584" spans="1:5" x14ac:dyDescent="0.3">
      <c r="A25584" s="33" t="s">
        <v>2</v>
      </c>
      <c r="B25584" s="33" t="s">
        <v>53</v>
      </c>
      <c r="C25584" s="33"/>
      <c r="D25584" s="33" t="s">
        <v>1375</v>
      </c>
      <c r="E25584" t="str">
        <f t="shared" si="403"/>
        <v>No Data</v>
      </c>
    </row>
    <row r="25585" spans="1:5" x14ac:dyDescent="0.3">
      <c r="A25585" s="33" t="s">
        <v>0</v>
      </c>
      <c r="B25585" s="33" t="s">
        <v>53</v>
      </c>
      <c r="C25585" s="33">
        <v>157500</v>
      </c>
      <c r="D25585" s="33" t="s">
        <v>7715</v>
      </c>
      <c r="E25585" t="str">
        <f t="shared" si="403"/>
        <v>$125K-$200K</v>
      </c>
    </row>
    <row r="25586" spans="1:5" x14ac:dyDescent="0.3">
      <c r="A25586" s="33" t="s">
        <v>0</v>
      </c>
      <c r="B25586" s="33" t="s">
        <v>53</v>
      </c>
      <c r="C25586" s="33"/>
      <c r="D25586" s="33" t="s">
        <v>1328</v>
      </c>
      <c r="E25586" t="str">
        <f t="shared" si="403"/>
        <v>No Data</v>
      </c>
    </row>
    <row r="25587" spans="1:5" x14ac:dyDescent="0.3">
      <c r="A25587" s="33" t="s">
        <v>2</v>
      </c>
      <c r="B25587" s="33" t="s">
        <v>53</v>
      </c>
      <c r="C25587" s="33">
        <v>119908</v>
      </c>
      <c r="D25587" s="33" t="s">
        <v>974</v>
      </c>
      <c r="E25587" t="str">
        <f t="shared" si="403"/>
        <v>$100K-$125K</v>
      </c>
    </row>
    <row r="25588" spans="1:5" x14ac:dyDescent="0.3">
      <c r="A25588" s="33" t="s">
        <v>2</v>
      </c>
      <c r="B25588" s="33" t="s">
        <v>53</v>
      </c>
      <c r="C25588" s="33">
        <v>117500</v>
      </c>
      <c r="D25588" s="33" t="s">
        <v>1911</v>
      </c>
      <c r="E25588" t="str">
        <f t="shared" si="403"/>
        <v>$100K-$125K</v>
      </c>
    </row>
    <row r="25589" spans="1:5" x14ac:dyDescent="0.3">
      <c r="A25589" s="33" t="s">
        <v>0</v>
      </c>
      <c r="B25589" s="33" t="s">
        <v>53</v>
      </c>
      <c r="C25589" s="33">
        <v>145000</v>
      </c>
      <c r="D25589" s="33" t="s">
        <v>265</v>
      </c>
      <c r="E25589" t="str">
        <f t="shared" si="403"/>
        <v>$125K-$200K</v>
      </c>
    </row>
    <row r="25590" spans="1:5" x14ac:dyDescent="0.3">
      <c r="A25590" s="33" t="s">
        <v>0</v>
      </c>
      <c r="B25590" s="33" t="s">
        <v>53</v>
      </c>
      <c r="C25590" s="33">
        <v>960000</v>
      </c>
      <c r="D25590" s="33" t="s">
        <v>6697</v>
      </c>
      <c r="E25590" t="str">
        <f t="shared" si="403"/>
        <v>&gt;$200K</v>
      </c>
    </row>
    <row r="25591" spans="1:5" x14ac:dyDescent="0.3">
      <c r="A25591" s="33" t="s">
        <v>2</v>
      </c>
      <c r="B25591" s="33" t="s">
        <v>53</v>
      </c>
      <c r="C25591" s="33"/>
      <c r="D25591" s="33" t="s">
        <v>411</v>
      </c>
      <c r="E25591" t="str">
        <f t="shared" si="403"/>
        <v>No Data</v>
      </c>
    </row>
    <row r="25592" spans="1:5" x14ac:dyDescent="0.3">
      <c r="A25592" s="33" t="s">
        <v>125</v>
      </c>
      <c r="B25592" s="33" t="s">
        <v>53</v>
      </c>
      <c r="C25592" s="33">
        <v>140000</v>
      </c>
      <c r="D25592" s="33" t="s">
        <v>8587</v>
      </c>
      <c r="E25592" t="str">
        <f t="shared" si="403"/>
        <v>$125K-$200K</v>
      </c>
    </row>
    <row r="25593" spans="1:5" x14ac:dyDescent="0.3">
      <c r="A25593" s="33" t="s">
        <v>0</v>
      </c>
      <c r="B25593" s="33" t="s">
        <v>53</v>
      </c>
      <c r="C25593" s="33">
        <v>115000</v>
      </c>
      <c r="D25593" s="33" t="s">
        <v>3882</v>
      </c>
      <c r="E25593" t="str">
        <f t="shared" si="403"/>
        <v>$100K-$125K</v>
      </c>
    </row>
    <row r="25594" spans="1:5" x14ac:dyDescent="0.3">
      <c r="A25594" s="33" t="s">
        <v>0</v>
      </c>
      <c r="B25594" s="33" t="s">
        <v>53</v>
      </c>
      <c r="C25594" s="33">
        <v>165000</v>
      </c>
      <c r="D25594" s="33" t="s">
        <v>905</v>
      </c>
      <c r="E25594" t="str">
        <f t="shared" si="403"/>
        <v>$125K-$200K</v>
      </c>
    </row>
    <row r="25595" spans="1:5" x14ac:dyDescent="0.3">
      <c r="A25595" s="33" t="s">
        <v>0</v>
      </c>
      <c r="B25595" s="33" t="s">
        <v>70</v>
      </c>
      <c r="C25595" s="33">
        <v>157500</v>
      </c>
      <c r="D25595" s="33" t="s">
        <v>6665</v>
      </c>
      <c r="E25595" t="str">
        <f t="shared" si="403"/>
        <v>$125K-$200K</v>
      </c>
    </row>
    <row r="25596" spans="1:5" x14ac:dyDescent="0.3">
      <c r="A25596" s="33" t="s">
        <v>0</v>
      </c>
      <c r="B25596" s="33" t="s">
        <v>53</v>
      </c>
      <c r="C25596" s="33">
        <v>130000</v>
      </c>
      <c r="D25596" s="33" t="s">
        <v>1725</v>
      </c>
      <c r="E25596" t="str">
        <f t="shared" si="403"/>
        <v>$125K-$200K</v>
      </c>
    </row>
    <row r="25597" spans="1:5" x14ac:dyDescent="0.3">
      <c r="A25597" s="33" t="s">
        <v>0</v>
      </c>
      <c r="B25597" s="33" t="s">
        <v>53</v>
      </c>
      <c r="C25597" s="33">
        <v>55000</v>
      </c>
      <c r="D25597" s="33" t="s">
        <v>5041</v>
      </c>
      <c r="E25597" t="str">
        <f t="shared" si="403"/>
        <v>&lt;$75K</v>
      </c>
    </row>
    <row r="25598" spans="1:5" x14ac:dyDescent="0.3">
      <c r="A25598" s="33" t="s">
        <v>2</v>
      </c>
      <c r="B25598" s="33" t="s">
        <v>53</v>
      </c>
      <c r="C25598" s="33">
        <v>90000</v>
      </c>
      <c r="D25598" s="33" t="s">
        <v>265</v>
      </c>
      <c r="E25598" t="str">
        <f t="shared" si="403"/>
        <v>$75K-$100K</v>
      </c>
    </row>
    <row r="25599" spans="1:5" x14ac:dyDescent="0.3">
      <c r="A25599" s="33" t="s">
        <v>2</v>
      </c>
      <c r="B25599" s="33" t="s">
        <v>88</v>
      </c>
      <c r="C25599" s="33">
        <v>79200</v>
      </c>
      <c r="D25599" s="33" t="s">
        <v>8588</v>
      </c>
      <c r="E25599" t="str">
        <f t="shared" si="403"/>
        <v>$75K-$100K</v>
      </c>
    </row>
    <row r="25600" spans="1:5" x14ac:dyDescent="0.3">
      <c r="A25600" s="33" t="s">
        <v>2</v>
      </c>
      <c r="B25600" s="33" t="s">
        <v>53</v>
      </c>
      <c r="C25600" s="33">
        <v>90000</v>
      </c>
      <c r="D25600" s="33" t="s">
        <v>679</v>
      </c>
      <c r="E25600" t="str">
        <f t="shared" si="403"/>
        <v>$75K-$100K</v>
      </c>
    </row>
    <row r="25601" spans="1:5" x14ac:dyDescent="0.3">
      <c r="A25601" s="33" t="s">
        <v>2</v>
      </c>
      <c r="B25601" s="33" t="s">
        <v>53</v>
      </c>
      <c r="C25601" s="33">
        <v>87472</v>
      </c>
      <c r="D25601" s="33" t="s">
        <v>679</v>
      </c>
      <c r="E25601" t="str">
        <f t="shared" si="403"/>
        <v>$75K-$100K</v>
      </c>
    </row>
    <row r="25602" spans="1:5" x14ac:dyDescent="0.3">
      <c r="A25602" s="33" t="s">
        <v>0</v>
      </c>
      <c r="B25602" s="33" t="s">
        <v>53</v>
      </c>
      <c r="C25602" s="33"/>
      <c r="D25602" s="33" t="s">
        <v>1031</v>
      </c>
      <c r="E25602" t="str">
        <f t="shared" si="403"/>
        <v>No Data</v>
      </c>
    </row>
    <row r="25603" spans="1:5" x14ac:dyDescent="0.3">
      <c r="A25603" s="33" t="s">
        <v>126</v>
      </c>
      <c r="B25603" s="33" t="s">
        <v>53</v>
      </c>
      <c r="C25603" s="33">
        <v>175000</v>
      </c>
      <c r="D25603" s="33" t="s">
        <v>265</v>
      </c>
      <c r="E25603" t="str">
        <f t="shared" ref="E25603:E25666" si="404">_xlfn.XLOOKUP(C25603,$H$16:$H$21,$G$16:$G$21,,1)</f>
        <v>$125K-$200K</v>
      </c>
    </row>
    <row r="25604" spans="1:5" x14ac:dyDescent="0.3">
      <c r="A25604" s="33" t="s">
        <v>128</v>
      </c>
      <c r="B25604" s="33" t="s">
        <v>53</v>
      </c>
      <c r="C25604" s="33"/>
      <c r="D25604" s="33" t="s">
        <v>459</v>
      </c>
      <c r="E25604" t="str">
        <f t="shared" si="404"/>
        <v>No Data</v>
      </c>
    </row>
    <row r="25605" spans="1:5" x14ac:dyDescent="0.3">
      <c r="A25605" s="33" t="s">
        <v>126</v>
      </c>
      <c r="B25605" s="33" t="s">
        <v>53</v>
      </c>
      <c r="C25605" s="33"/>
      <c r="D25605" s="33" t="s">
        <v>3066</v>
      </c>
      <c r="E25605" t="str">
        <f t="shared" si="404"/>
        <v>No Data</v>
      </c>
    </row>
    <row r="25606" spans="1:5" x14ac:dyDescent="0.3">
      <c r="A25606" s="33" t="s">
        <v>2</v>
      </c>
      <c r="B25606" s="33" t="s">
        <v>106</v>
      </c>
      <c r="C25606" s="33">
        <v>48598.5</v>
      </c>
      <c r="D25606" s="33" t="s">
        <v>3018</v>
      </c>
      <c r="E25606" t="str">
        <f t="shared" si="404"/>
        <v>&lt;$75K</v>
      </c>
    </row>
    <row r="25607" spans="1:5" x14ac:dyDescent="0.3">
      <c r="A25607" s="33" t="s">
        <v>0</v>
      </c>
      <c r="B25607" s="33" t="s">
        <v>53</v>
      </c>
      <c r="C25607" s="33">
        <v>207500</v>
      </c>
      <c r="D25607" s="33" t="s">
        <v>4041</v>
      </c>
      <c r="E25607" t="str">
        <f t="shared" si="404"/>
        <v>&gt;$200K</v>
      </c>
    </row>
    <row r="25608" spans="1:5" x14ac:dyDescent="0.3">
      <c r="A25608" s="33" t="s">
        <v>0</v>
      </c>
      <c r="B25608" s="33" t="s">
        <v>53</v>
      </c>
      <c r="C25608" s="33"/>
      <c r="D25608" s="33" t="s">
        <v>1578</v>
      </c>
      <c r="E25608" t="str">
        <f t="shared" si="404"/>
        <v>No Data</v>
      </c>
    </row>
    <row r="25609" spans="1:5" x14ac:dyDescent="0.3">
      <c r="A25609" s="33" t="s">
        <v>2</v>
      </c>
      <c r="B25609" s="33" t="s">
        <v>53</v>
      </c>
      <c r="C25609" s="33">
        <v>62500</v>
      </c>
      <c r="D25609" s="33" t="s">
        <v>8589</v>
      </c>
      <c r="E25609" t="str">
        <f t="shared" si="404"/>
        <v>&lt;$75K</v>
      </c>
    </row>
    <row r="25610" spans="1:5" x14ac:dyDescent="0.3">
      <c r="A25610" s="33" t="s">
        <v>0</v>
      </c>
      <c r="B25610" s="33" t="s">
        <v>53</v>
      </c>
      <c r="C25610" s="33"/>
      <c r="D25610" s="33" t="s">
        <v>1195</v>
      </c>
      <c r="E25610" t="str">
        <f t="shared" si="404"/>
        <v>No Data</v>
      </c>
    </row>
    <row r="25611" spans="1:5" x14ac:dyDescent="0.3">
      <c r="A25611" s="33" t="s">
        <v>0</v>
      </c>
      <c r="B25611" s="33" t="s">
        <v>54</v>
      </c>
      <c r="C25611" s="33">
        <v>115000</v>
      </c>
      <c r="D25611" s="33" t="s">
        <v>861</v>
      </c>
      <c r="E25611" t="str">
        <f t="shared" si="404"/>
        <v>$100K-$125K</v>
      </c>
    </row>
    <row r="25612" spans="1:5" x14ac:dyDescent="0.3">
      <c r="A25612" s="33" t="s">
        <v>0</v>
      </c>
      <c r="B25612" s="33" t="s">
        <v>53</v>
      </c>
      <c r="C25612" s="33">
        <v>70668.5</v>
      </c>
      <c r="D25612" s="33" t="s">
        <v>1551</v>
      </c>
      <c r="E25612" t="str">
        <f t="shared" si="404"/>
        <v>&lt;$75K</v>
      </c>
    </row>
    <row r="25613" spans="1:5" x14ac:dyDescent="0.3">
      <c r="A25613" s="33" t="s">
        <v>0</v>
      </c>
      <c r="B25613" s="33" t="s">
        <v>53</v>
      </c>
      <c r="C25613" s="33">
        <v>119000</v>
      </c>
      <c r="D25613" s="33" t="s">
        <v>3203</v>
      </c>
      <c r="E25613" t="str">
        <f t="shared" si="404"/>
        <v>$100K-$125K</v>
      </c>
    </row>
    <row r="25614" spans="1:5" x14ac:dyDescent="0.3">
      <c r="A25614" s="33" t="s">
        <v>2</v>
      </c>
      <c r="B25614" s="33" t="s">
        <v>53</v>
      </c>
      <c r="C25614" s="33">
        <v>75000</v>
      </c>
      <c r="D25614" s="33" t="s">
        <v>2026</v>
      </c>
      <c r="E25614" t="str">
        <f t="shared" si="404"/>
        <v>&lt;$75K</v>
      </c>
    </row>
    <row r="25615" spans="1:5" x14ac:dyDescent="0.3">
      <c r="A25615" s="33" t="s">
        <v>4</v>
      </c>
      <c r="B25615" s="33" t="s">
        <v>53</v>
      </c>
      <c r="C25615" s="33"/>
      <c r="D25615" s="33" t="s">
        <v>5162</v>
      </c>
      <c r="E25615" t="str">
        <f t="shared" si="404"/>
        <v>No Data</v>
      </c>
    </row>
    <row r="25616" spans="1:5" x14ac:dyDescent="0.3">
      <c r="A25616" s="33" t="s">
        <v>2</v>
      </c>
      <c r="B25616" s="33" t="s">
        <v>53</v>
      </c>
      <c r="C25616" s="33"/>
      <c r="D25616" s="33" t="s">
        <v>790</v>
      </c>
      <c r="E25616" t="str">
        <f t="shared" si="404"/>
        <v>No Data</v>
      </c>
    </row>
    <row r="25617" spans="1:5" x14ac:dyDescent="0.3">
      <c r="A25617" s="33" t="s">
        <v>2</v>
      </c>
      <c r="B25617" s="33" t="s">
        <v>53</v>
      </c>
      <c r="C25617" s="33"/>
      <c r="D25617" s="33" t="s">
        <v>268</v>
      </c>
      <c r="E25617" t="str">
        <f t="shared" si="404"/>
        <v>No Data</v>
      </c>
    </row>
    <row r="25618" spans="1:5" x14ac:dyDescent="0.3">
      <c r="A25618" s="33" t="s">
        <v>1</v>
      </c>
      <c r="B25618" s="33" t="s">
        <v>81</v>
      </c>
      <c r="C25618" s="33">
        <v>240000</v>
      </c>
      <c r="D25618" s="33" t="s">
        <v>566</v>
      </c>
      <c r="E25618" t="str">
        <f t="shared" si="404"/>
        <v>&gt;$200K</v>
      </c>
    </row>
    <row r="25619" spans="1:5" x14ac:dyDescent="0.3">
      <c r="A25619" s="33" t="s">
        <v>0</v>
      </c>
      <c r="B25619" s="33" t="s">
        <v>54</v>
      </c>
      <c r="C25619" s="33">
        <v>210360</v>
      </c>
      <c r="D25619" s="33" t="s">
        <v>8590</v>
      </c>
      <c r="E25619" t="str">
        <f t="shared" si="404"/>
        <v>&gt;$200K</v>
      </c>
    </row>
    <row r="25620" spans="1:5" x14ac:dyDescent="0.3">
      <c r="A25620" s="33" t="s">
        <v>128</v>
      </c>
      <c r="B25620" s="33" t="s">
        <v>69</v>
      </c>
      <c r="C25620" s="33">
        <v>113500</v>
      </c>
      <c r="D25620" s="33" t="s">
        <v>273</v>
      </c>
      <c r="E25620" t="str">
        <f t="shared" si="404"/>
        <v>$100K-$125K</v>
      </c>
    </row>
    <row r="25621" spans="1:5" x14ac:dyDescent="0.3">
      <c r="A25621" s="33" t="s">
        <v>4</v>
      </c>
      <c r="B25621" s="33" t="s">
        <v>53</v>
      </c>
      <c r="C25621" s="33">
        <v>225000</v>
      </c>
      <c r="D25621" s="33" t="s">
        <v>3201</v>
      </c>
      <c r="E25621" t="str">
        <f t="shared" si="404"/>
        <v>&gt;$200K</v>
      </c>
    </row>
    <row r="25622" spans="1:5" x14ac:dyDescent="0.3">
      <c r="A25622" s="33" t="s">
        <v>2</v>
      </c>
      <c r="B25622" s="33" t="s">
        <v>53</v>
      </c>
      <c r="C25622" s="33"/>
      <c r="D25622" s="33" t="s">
        <v>8591</v>
      </c>
      <c r="E25622" t="str">
        <f t="shared" si="404"/>
        <v>No Data</v>
      </c>
    </row>
    <row r="25623" spans="1:5" x14ac:dyDescent="0.3">
      <c r="A25623" s="33" t="s">
        <v>2</v>
      </c>
      <c r="B25623" s="33" t="s">
        <v>53</v>
      </c>
      <c r="C25623" s="33">
        <v>68825</v>
      </c>
      <c r="D25623" s="33" t="s">
        <v>4723</v>
      </c>
      <c r="E25623" t="str">
        <f t="shared" si="404"/>
        <v>&lt;$75K</v>
      </c>
    </row>
    <row r="25624" spans="1:5" x14ac:dyDescent="0.3">
      <c r="A25624" s="33" t="s">
        <v>2</v>
      </c>
      <c r="B25624" s="33" t="s">
        <v>53</v>
      </c>
      <c r="C25624" s="33">
        <v>137500</v>
      </c>
      <c r="D25624" s="33" t="s">
        <v>8592</v>
      </c>
      <c r="E25624" t="str">
        <f t="shared" si="404"/>
        <v>$125K-$200K</v>
      </c>
    </row>
    <row r="25625" spans="1:5" x14ac:dyDescent="0.3">
      <c r="A25625" s="33" t="s">
        <v>0</v>
      </c>
      <c r="B25625" s="33" t="s">
        <v>53</v>
      </c>
      <c r="C25625" s="33">
        <v>90000</v>
      </c>
      <c r="D25625" s="33" t="s">
        <v>299</v>
      </c>
      <c r="E25625" t="str">
        <f t="shared" si="404"/>
        <v>$75K-$100K</v>
      </c>
    </row>
    <row r="25626" spans="1:5" x14ac:dyDescent="0.3">
      <c r="A25626" s="33" t="s">
        <v>2</v>
      </c>
      <c r="B25626" s="33" t="s">
        <v>64</v>
      </c>
      <c r="C25626" s="33">
        <v>149653</v>
      </c>
      <c r="D25626" s="33" t="s">
        <v>211</v>
      </c>
      <c r="E25626" t="str">
        <f t="shared" si="404"/>
        <v>$125K-$200K</v>
      </c>
    </row>
    <row r="25627" spans="1:5" x14ac:dyDescent="0.3">
      <c r="A25627" s="33" t="s">
        <v>4</v>
      </c>
      <c r="B25627" s="33" t="s">
        <v>53</v>
      </c>
      <c r="C25627" s="33">
        <v>80000</v>
      </c>
      <c r="D25627" s="33" t="s">
        <v>268</v>
      </c>
      <c r="E25627" t="str">
        <f t="shared" si="404"/>
        <v>$75K-$100K</v>
      </c>
    </row>
    <row r="25628" spans="1:5" x14ac:dyDescent="0.3">
      <c r="A25628" s="33" t="s">
        <v>1</v>
      </c>
      <c r="B25628" s="33" t="s">
        <v>88</v>
      </c>
      <c r="C25628" s="33">
        <v>152500</v>
      </c>
      <c r="D25628" s="33" t="s">
        <v>3506</v>
      </c>
      <c r="E25628" t="str">
        <f t="shared" si="404"/>
        <v>$125K-$200K</v>
      </c>
    </row>
    <row r="25629" spans="1:5" x14ac:dyDescent="0.3">
      <c r="A25629" s="33" t="s">
        <v>129</v>
      </c>
      <c r="B25629" s="33" t="s">
        <v>102</v>
      </c>
      <c r="C25629" s="33">
        <v>65684</v>
      </c>
      <c r="D25629" s="33" t="s">
        <v>8593</v>
      </c>
      <c r="E25629" t="str">
        <f t="shared" si="404"/>
        <v>&lt;$75K</v>
      </c>
    </row>
    <row r="25630" spans="1:5" x14ac:dyDescent="0.3">
      <c r="A25630" s="33" t="s">
        <v>52</v>
      </c>
      <c r="B25630" s="33" t="s">
        <v>54</v>
      </c>
      <c r="C25630" s="33">
        <v>72500</v>
      </c>
      <c r="D25630" s="33" t="s">
        <v>8594</v>
      </c>
      <c r="E25630" t="str">
        <f t="shared" si="404"/>
        <v>&lt;$75K</v>
      </c>
    </row>
    <row r="25631" spans="1:5" x14ac:dyDescent="0.3">
      <c r="A25631" s="33" t="s">
        <v>2</v>
      </c>
      <c r="B25631" s="33" t="s">
        <v>53</v>
      </c>
      <c r="C25631" s="33">
        <v>93670</v>
      </c>
      <c r="D25631" s="33" t="s">
        <v>254</v>
      </c>
      <c r="E25631" t="str">
        <f t="shared" si="404"/>
        <v>$75K-$100K</v>
      </c>
    </row>
    <row r="25632" spans="1:5" x14ac:dyDescent="0.3">
      <c r="A25632" s="33" t="s">
        <v>0</v>
      </c>
      <c r="B25632" s="33" t="s">
        <v>53</v>
      </c>
      <c r="C25632" s="33"/>
      <c r="D25632" s="33" t="s">
        <v>8595</v>
      </c>
      <c r="E25632" t="str">
        <f t="shared" si="404"/>
        <v>No Data</v>
      </c>
    </row>
    <row r="25633" spans="1:5" x14ac:dyDescent="0.3">
      <c r="A25633" s="33" t="s">
        <v>0</v>
      </c>
      <c r="B25633" s="33" t="s">
        <v>97</v>
      </c>
      <c r="C25633" s="33">
        <v>69962.5</v>
      </c>
      <c r="D25633" s="33" t="s">
        <v>7014</v>
      </c>
      <c r="E25633" t="str">
        <f t="shared" si="404"/>
        <v>&lt;$75K</v>
      </c>
    </row>
    <row r="25634" spans="1:5" x14ac:dyDescent="0.3">
      <c r="A25634" s="33" t="s">
        <v>2</v>
      </c>
      <c r="B25634" s="33" t="s">
        <v>53</v>
      </c>
      <c r="C25634" s="33"/>
      <c r="D25634" s="33" t="s">
        <v>3250</v>
      </c>
      <c r="E25634" t="str">
        <f t="shared" si="404"/>
        <v>No Data</v>
      </c>
    </row>
    <row r="25635" spans="1:5" x14ac:dyDescent="0.3">
      <c r="A25635" s="33" t="s">
        <v>0</v>
      </c>
      <c r="B25635" s="33" t="s">
        <v>53</v>
      </c>
      <c r="C25635" s="33">
        <v>100703</v>
      </c>
      <c r="D25635" s="33" t="s">
        <v>3203</v>
      </c>
      <c r="E25635" t="str">
        <f t="shared" si="404"/>
        <v>$100K-$125K</v>
      </c>
    </row>
    <row r="25636" spans="1:5" x14ac:dyDescent="0.3">
      <c r="A25636" s="33" t="s">
        <v>0</v>
      </c>
      <c r="B25636" s="33" t="s">
        <v>54</v>
      </c>
      <c r="C25636" s="33">
        <v>160000</v>
      </c>
      <c r="D25636" s="33" t="s">
        <v>4866</v>
      </c>
      <c r="E25636" t="str">
        <f t="shared" si="404"/>
        <v>$125K-$200K</v>
      </c>
    </row>
    <row r="25637" spans="1:5" x14ac:dyDescent="0.3">
      <c r="A25637" s="33" t="s">
        <v>2</v>
      </c>
      <c r="B25637" s="33" t="s">
        <v>53</v>
      </c>
      <c r="C25637" s="33">
        <v>100000</v>
      </c>
      <c r="D25637" s="33" t="s">
        <v>8596</v>
      </c>
      <c r="E25637" t="str">
        <f t="shared" si="404"/>
        <v>$75K-$100K</v>
      </c>
    </row>
    <row r="25638" spans="1:5" x14ac:dyDescent="0.3">
      <c r="A25638" s="33" t="s">
        <v>128</v>
      </c>
      <c r="B25638" s="33" t="s">
        <v>95</v>
      </c>
      <c r="C25638" s="33">
        <v>142500</v>
      </c>
      <c r="D25638" s="33" t="s">
        <v>1657</v>
      </c>
      <c r="E25638" t="str">
        <f t="shared" si="404"/>
        <v>$125K-$200K</v>
      </c>
    </row>
    <row r="25639" spans="1:5" x14ac:dyDescent="0.3">
      <c r="A25639" s="33" t="s">
        <v>1</v>
      </c>
      <c r="B25639" s="33" t="s">
        <v>84</v>
      </c>
      <c r="C25639" s="33">
        <v>166000</v>
      </c>
      <c r="D25639" s="33" t="s">
        <v>6832</v>
      </c>
      <c r="E25639" t="str">
        <f t="shared" si="404"/>
        <v>$125K-$200K</v>
      </c>
    </row>
    <row r="25640" spans="1:5" x14ac:dyDescent="0.3">
      <c r="A25640" s="33" t="s">
        <v>0</v>
      </c>
      <c r="B25640" s="33" t="s">
        <v>53</v>
      </c>
      <c r="C25640" s="33"/>
      <c r="D25640" s="33" t="s">
        <v>238</v>
      </c>
      <c r="E25640" t="str">
        <f t="shared" si="404"/>
        <v>No Data</v>
      </c>
    </row>
    <row r="25641" spans="1:5" x14ac:dyDescent="0.3">
      <c r="A25641" s="33" t="s">
        <v>125</v>
      </c>
      <c r="B25641" s="33" t="s">
        <v>53</v>
      </c>
      <c r="C25641" s="33"/>
      <c r="D25641" s="33" t="s">
        <v>8597</v>
      </c>
      <c r="E25641" t="str">
        <f t="shared" si="404"/>
        <v>No Data</v>
      </c>
    </row>
    <row r="25642" spans="1:5" x14ac:dyDescent="0.3">
      <c r="A25642" s="33" t="s">
        <v>4</v>
      </c>
      <c r="B25642" s="33" t="s">
        <v>53</v>
      </c>
      <c r="C25642" s="33">
        <v>160000</v>
      </c>
      <c r="D25642" s="33" t="s">
        <v>614</v>
      </c>
      <c r="E25642" t="str">
        <f t="shared" si="404"/>
        <v>$125K-$200K</v>
      </c>
    </row>
    <row r="25643" spans="1:5" x14ac:dyDescent="0.3">
      <c r="A25643" s="33" t="s">
        <v>4</v>
      </c>
      <c r="B25643" s="33" t="s">
        <v>81</v>
      </c>
      <c r="C25643" s="33">
        <v>150000</v>
      </c>
      <c r="D25643" s="33" t="s">
        <v>235</v>
      </c>
      <c r="E25643" t="str">
        <f t="shared" si="404"/>
        <v>$125K-$200K</v>
      </c>
    </row>
    <row r="25644" spans="1:5" x14ac:dyDescent="0.3">
      <c r="A25644" s="33" t="s">
        <v>126</v>
      </c>
      <c r="B25644" s="33" t="s">
        <v>163</v>
      </c>
      <c r="C25644" s="33">
        <v>147500</v>
      </c>
      <c r="D25644" s="33" t="s">
        <v>8598</v>
      </c>
      <c r="E25644" t="str">
        <f t="shared" si="404"/>
        <v>$125K-$200K</v>
      </c>
    </row>
    <row r="25645" spans="1:5" x14ac:dyDescent="0.3">
      <c r="A25645" s="33" t="s">
        <v>0</v>
      </c>
      <c r="B25645" s="33" t="s">
        <v>53</v>
      </c>
      <c r="C25645" s="33">
        <v>137825</v>
      </c>
      <c r="D25645" s="33" t="s">
        <v>2009</v>
      </c>
      <c r="E25645" t="str">
        <f t="shared" si="404"/>
        <v>$125K-$200K</v>
      </c>
    </row>
    <row r="25646" spans="1:5" x14ac:dyDescent="0.3">
      <c r="A25646" s="33" t="s">
        <v>2</v>
      </c>
      <c r="B25646" s="33" t="s">
        <v>53</v>
      </c>
      <c r="C25646" s="33"/>
      <c r="D25646" s="33" t="s">
        <v>8599</v>
      </c>
      <c r="E25646" t="str">
        <f t="shared" si="404"/>
        <v>No Data</v>
      </c>
    </row>
    <row r="25647" spans="1:5" x14ac:dyDescent="0.3">
      <c r="A25647" s="33" t="s">
        <v>4</v>
      </c>
      <c r="B25647" s="33" t="s">
        <v>53</v>
      </c>
      <c r="C25647" s="33"/>
      <c r="D25647" s="33" t="s">
        <v>800</v>
      </c>
      <c r="E25647" t="str">
        <f t="shared" si="404"/>
        <v>No Data</v>
      </c>
    </row>
    <row r="25648" spans="1:5" x14ac:dyDescent="0.3">
      <c r="A25648" s="33" t="s">
        <v>125</v>
      </c>
      <c r="B25648" s="33" t="s">
        <v>70</v>
      </c>
      <c r="C25648" s="33">
        <v>111175</v>
      </c>
      <c r="D25648" s="33" t="s">
        <v>1706</v>
      </c>
      <c r="E25648" t="str">
        <f t="shared" si="404"/>
        <v>$100K-$125K</v>
      </c>
    </row>
    <row r="25649" spans="1:5" x14ac:dyDescent="0.3">
      <c r="A25649" s="33" t="s">
        <v>128</v>
      </c>
      <c r="B25649" s="33" t="s">
        <v>53</v>
      </c>
      <c r="C25649" s="33">
        <v>100000</v>
      </c>
      <c r="D25649" s="33" t="s">
        <v>2855</v>
      </c>
      <c r="E25649" t="str">
        <f t="shared" si="404"/>
        <v>$75K-$100K</v>
      </c>
    </row>
    <row r="25650" spans="1:5" x14ac:dyDescent="0.3">
      <c r="A25650" s="33" t="s">
        <v>4</v>
      </c>
      <c r="B25650" s="33" t="s">
        <v>69</v>
      </c>
      <c r="C25650" s="33">
        <v>147500</v>
      </c>
      <c r="D25650" s="33" t="s">
        <v>273</v>
      </c>
      <c r="E25650" t="str">
        <f t="shared" si="404"/>
        <v>$125K-$200K</v>
      </c>
    </row>
    <row r="25651" spans="1:5" x14ac:dyDescent="0.3">
      <c r="A25651" s="33" t="s">
        <v>4</v>
      </c>
      <c r="B25651" s="33" t="s">
        <v>81</v>
      </c>
      <c r="C25651" s="33">
        <v>244500</v>
      </c>
      <c r="D25651" s="33" t="s">
        <v>2713</v>
      </c>
      <c r="E25651" t="str">
        <f t="shared" si="404"/>
        <v>&gt;$200K</v>
      </c>
    </row>
    <row r="25652" spans="1:5" x14ac:dyDescent="0.3">
      <c r="A25652" s="33" t="s">
        <v>0</v>
      </c>
      <c r="B25652" s="33" t="s">
        <v>53</v>
      </c>
      <c r="C25652" s="33"/>
      <c r="D25652" s="33" t="s">
        <v>8600</v>
      </c>
      <c r="E25652" t="str">
        <f t="shared" si="404"/>
        <v>No Data</v>
      </c>
    </row>
    <row r="25653" spans="1:5" x14ac:dyDescent="0.3">
      <c r="A25653" s="33" t="s">
        <v>2</v>
      </c>
      <c r="B25653" s="33" t="s">
        <v>53</v>
      </c>
      <c r="C25653" s="33">
        <v>84000</v>
      </c>
      <c r="D25653" s="33" t="s">
        <v>520</v>
      </c>
      <c r="E25653" t="str">
        <f t="shared" si="404"/>
        <v>$75K-$100K</v>
      </c>
    </row>
    <row r="25654" spans="1:5" x14ac:dyDescent="0.3">
      <c r="A25654" s="33" t="s">
        <v>0</v>
      </c>
      <c r="B25654" s="33" t="s">
        <v>53</v>
      </c>
      <c r="C25654" s="33">
        <v>135500</v>
      </c>
      <c r="D25654" s="33" t="s">
        <v>5600</v>
      </c>
      <c r="E25654" t="str">
        <f t="shared" si="404"/>
        <v>$125K-$200K</v>
      </c>
    </row>
    <row r="25655" spans="1:5" x14ac:dyDescent="0.3">
      <c r="A25655" s="33" t="s">
        <v>2</v>
      </c>
      <c r="B25655" s="33" t="s">
        <v>69</v>
      </c>
      <c r="C25655" s="33">
        <v>105000</v>
      </c>
      <c r="D25655" s="33" t="s">
        <v>4353</v>
      </c>
      <c r="E25655" t="str">
        <f t="shared" si="404"/>
        <v>$100K-$125K</v>
      </c>
    </row>
    <row r="25656" spans="1:5" x14ac:dyDescent="0.3">
      <c r="A25656" s="33" t="s">
        <v>2</v>
      </c>
      <c r="B25656" s="33" t="s">
        <v>53</v>
      </c>
      <c r="C25656" s="33">
        <v>52500</v>
      </c>
      <c r="D25656" s="33" t="s">
        <v>268</v>
      </c>
      <c r="E25656" t="str">
        <f t="shared" si="404"/>
        <v>&lt;$75K</v>
      </c>
    </row>
    <row r="25657" spans="1:5" x14ac:dyDescent="0.3">
      <c r="A25657" s="33" t="s">
        <v>0</v>
      </c>
      <c r="B25657" s="33" t="s">
        <v>53</v>
      </c>
      <c r="C25657" s="33">
        <v>200000</v>
      </c>
      <c r="D25657" s="33" t="s">
        <v>431</v>
      </c>
      <c r="E25657" t="str">
        <f t="shared" si="404"/>
        <v>$125K-$200K</v>
      </c>
    </row>
    <row r="25658" spans="1:5" x14ac:dyDescent="0.3">
      <c r="A25658" s="33" t="s">
        <v>2</v>
      </c>
      <c r="B25658" s="33" t="s">
        <v>53</v>
      </c>
      <c r="C25658" s="33"/>
      <c r="D25658" s="33" t="s">
        <v>512</v>
      </c>
      <c r="E25658" t="str">
        <f t="shared" si="404"/>
        <v>No Data</v>
      </c>
    </row>
    <row r="25659" spans="1:5" x14ac:dyDescent="0.3">
      <c r="A25659" s="33" t="s">
        <v>0</v>
      </c>
      <c r="B25659" s="33" t="s">
        <v>53</v>
      </c>
      <c r="C25659" s="33">
        <v>110000</v>
      </c>
      <c r="D25659" s="33" t="s">
        <v>8601</v>
      </c>
      <c r="E25659" t="str">
        <f t="shared" si="404"/>
        <v>$100K-$125K</v>
      </c>
    </row>
    <row r="25660" spans="1:5" x14ac:dyDescent="0.3">
      <c r="A25660" s="33" t="s">
        <v>52</v>
      </c>
      <c r="B25660" s="33" t="s">
        <v>53</v>
      </c>
      <c r="C25660" s="33">
        <v>200000</v>
      </c>
      <c r="D25660" s="33" t="s">
        <v>6680</v>
      </c>
      <c r="E25660" t="str">
        <f t="shared" si="404"/>
        <v>$125K-$200K</v>
      </c>
    </row>
    <row r="25661" spans="1:5" x14ac:dyDescent="0.3">
      <c r="A25661" s="33" t="s">
        <v>126</v>
      </c>
      <c r="B25661" s="33" t="s">
        <v>111</v>
      </c>
      <c r="C25661" s="33">
        <v>147500</v>
      </c>
      <c r="D25661" s="33" t="s">
        <v>1278</v>
      </c>
      <c r="E25661" t="str">
        <f t="shared" si="404"/>
        <v>$125K-$200K</v>
      </c>
    </row>
    <row r="25662" spans="1:5" x14ac:dyDescent="0.3">
      <c r="A25662" s="33" t="s">
        <v>0</v>
      </c>
      <c r="B25662" s="33" t="s">
        <v>54</v>
      </c>
      <c r="C25662" s="33"/>
      <c r="D25662" s="33" t="s">
        <v>998</v>
      </c>
      <c r="E25662" t="str">
        <f t="shared" si="404"/>
        <v>No Data</v>
      </c>
    </row>
    <row r="25663" spans="1:5" x14ac:dyDescent="0.3">
      <c r="A25663" s="33" t="s">
        <v>1</v>
      </c>
      <c r="B25663" s="33" t="s">
        <v>53</v>
      </c>
      <c r="C25663" s="33"/>
      <c r="D25663" s="33" t="s">
        <v>258</v>
      </c>
      <c r="E25663" t="str">
        <f t="shared" si="404"/>
        <v>No Data</v>
      </c>
    </row>
    <row r="25664" spans="1:5" x14ac:dyDescent="0.3">
      <c r="A25664" s="33" t="s">
        <v>2</v>
      </c>
      <c r="B25664" s="33" t="s">
        <v>53</v>
      </c>
      <c r="C25664" s="33">
        <v>220000</v>
      </c>
      <c r="D25664" s="33" t="s">
        <v>8602</v>
      </c>
      <c r="E25664" t="str">
        <f t="shared" si="404"/>
        <v>&gt;$200K</v>
      </c>
    </row>
    <row r="25665" spans="1:5" x14ac:dyDescent="0.3">
      <c r="A25665" s="33" t="s">
        <v>0</v>
      </c>
      <c r="B25665" s="33" t="s">
        <v>53</v>
      </c>
      <c r="C25665" s="33">
        <v>122500</v>
      </c>
      <c r="D25665" s="33" t="s">
        <v>8199</v>
      </c>
      <c r="E25665" t="str">
        <f t="shared" si="404"/>
        <v>$100K-$125K</v>
      </c>
    </row>
    <row r="25666" spans="1:5" x14ac:dyDescent="0.3">
      <c r="A25666" s="33" t="s">
        <v>125</v>
      </c>
      <c r="B25666" s="33" t="s">
        <v>53</v>
      </c>
      <c r="C25666" s="33"/>
      <c r="D25666" s="33" t="s">
        <v>278</v>
      </c>
      <c r="E25666" t="str">
        <f t="shared" si="404"/>
        <v>No Data</v>
      </c>
    </row>
    <row r="25667" spans="1:5" x14ac:dyDescent="0.3">
      <c r="A25667" s="33" t="s">
        <v>2</v>
      </c>
      <c r="B25667" s="33" t="s">
        <v>53</v>
      </c>
      <c r="C25667" s="33"/>
      <c r="D25667" s="33" t="s">
        <v>268</v>
      </c>
      <c r="E25667" t="str">
        <f t="shared" ref="E25667:E25730" si="405">_xlfn.XLOOKUP(C25667,$H$16:$H$21,$G$16:$G$21,,1)</f>
        <v>No Data</v>
      </c>
    </row>
    <row r="25668" spans="1:5" x14ac:dyDescent="0.3">
      <c r="A25668" s="33" t="s">
        <v>2</v>
      </c>
      <c r="B25668" s="33" t="s">
        <v>53</v>
      </c>
      <c r="C25668" s="33">
        <v>89978.5</v>
      </c>
      <c r="D25668" s="33" t="s">
        <v>1037</v>
      </c>
      <c r="E25668" t="str">
        <f t="shared" si="405"/>
        <v>$75K-$100K</v>
      </c>
    </row>
    <row r="25669" spans="1:5" x14ac:dyDescent="0.3">
      <c r="A25669" s="33" t="s">
        <v>0</v>
      </c>
      <c r="B25669" s="33" t="s">
        <v>54</v>
      </c>
      <c r="C25669" s="33">
        <v>120000</v>
      </c>
      <c r="D25669" s="33" t="s">
        <v>3175</v>
      </c>
      <c r="E25669" t="str">
        <f t="shared" si="405"/>
        <v>$100K-$125K</v>
      </c>
    </row>
    <row r="25670" spans="1:5" x14ac:dyDescent="0.3">
      <c r="A25670" s="33" t="s">
        <v>2</v>
      </c>
      <c r="B25670" s="33" t="s">
        <v>53</v>
      </c>
      <c r="C25670" s="33">
        <v>109164</v>
      </c>
      <c r="D25670" s="33" t="s">
        <v>1704</v>
      </c>
      <c r="E25670" t="str">
        <f t="shared" si="405"/>
        <v>$100K-$125K</v>
      </c>
    </row>
    <row r="25671" spans="1:5" x14ac:dyDescent="0.3">
      <c r="A25671" s="33" t="s">
        <v>2</v>
      </c>
      <c r="B25671" s="33" t="s">
        <v>72</v>
      </c>
      <c r="C25671" s="33">
        <v>72900</v>
      </c>
      <c r="D25671" s="33" t="s">
        <v>6108</v>
      </c>
      <c r="E25671" t="str">
        <f t="shared" si="405"/>
        <v>&lt;$75K</v>
      </c>
    </row>
    <row r="25672" spans="1:5" x14ac:dyDescent="0.3">
      <c r="A25672" s="33" t="s">
        <v>0</v>
      </c>
      <c r="B25672" s="33" t="s">
        <v>53</v>
      </c>
      <c r="C25672" s="33">
        <v>80000</v>
      </c>
      <c r="D25672" s="33" t="s">
        <v>248</v>
      </c>
      <c r="E25672" t="str">
        <f t="shared" si="405"/>
        <v>$75K-$100K</v>
      </c>
    </row>
    <row r="25673" spans="1:5" x14ac:dyDescent="0.3">
      <c r="A25673" s="33" t="s">
        <v>1</v>
      </c>
      <c r="B25673" s="33" t="s">
        <v>53</v>
      </c>
      <c r="C25673" s="33">
        <v>115760</v>
      </c>
      <c r="D25673" s="33" t="s">
        <v>3468</v>
      </c>
      <c r="E25673" t="str">
        <f t="shared" si="405"/>
        <v>$100K-$125K</v>
      </c>
    </row>
    <row r="25674" spans="1:5" x14ac:dyDescent="0.3">
      <c r="A25674" s="33" t="s">
        <v>2</v>
      </c>
      <c r="B25674" s="33" t="s">
        <v>53</v>
      </c>
      <c r="C25674" s="33">
        <v>65000</v>
      </c>
      <c r="D25674" s="33" t="s">
        <v>8603</v>
      </c>
      <c r="E25674" t="str">
        <f t="shared" si="405"/>
        <v>&lt;$75K</v>
      </c>
    </row>
    <row r="25675" spans="1:5" x14ac:dyDescent="0.3">
      <c r="A25675" s="33" t="s">
        <v>129</v>
      </c>
      <c r="B25675" s="33" t="s">
        <v>80</v>
      </c>
      <c r="C25675" s="33">
        <v>79200</v>
      </c>
      <c r="D25675" s="33" t="s">
        <v>4626</v>
      </c>
      <c r="E25675" t="str">
        <f t="shared" si="405"/>
        <v>$75K-$100K</v>
      </c>
    </row>
    <row r="25676" spans="1:5" x14ac:dyDescent="0.3">
      <c r="A25676" s="33" t="s">
        <v>2</v>
      </c>
      <c r="B25676" s="33" t="s">
        <v>53</v>
      </c>
      <c r="C25676" s="33"/>
      <c r="D25676" s="33" t="s">
        <v>1912</v>
      </c>
      <c r="E25676" t="str">
        <f t="shared" si="405"/>
        <v>No Data</v>
      </c>
    </row>
    <row r="25677" spans="1:5" x14ac:dyDescent="0.3">
      <c r="A25677" s="33" t="s">
        <v>4</v>
      </c>
      <c r="B25677" s="33" t="s">
        <v>53</v>
      </c>
      <c r="C25677" s="33"/>
      <c r="D25677" s="33" t="s">
        <v>8604</v>
      </c>
      <c r="E25677" t="str">
        <f t="shared" si="405"/>
        <v>No Data</v>
      </c>
    </row>
    <row r="25678" spans="1:5" x14ac:dyDescent="0.3">
      <c r="A25678" s="33" t="s">
        <v>0</v>
      </c>
      <c r="B25678" s="33" t="s">
        <v>54</v>
      </c>
      <c r="C25678" s="33">
        <v>70000</v>
      </c>
      <c r="D25678" s="33" t="s">
        <v>248</v>
      </c>
      <c r="E25678" t="str">
        <f t="shared" si="405"/>
        <v>&lt;$75K</v>
      </c>
    </row>
    <row r="25679" spans="1:5" x14ac:dyDescent="0.3">
      <c r="A25679" s="33" t="s">
        <v>0</v>
      </c>
      <c r="B25679" s="33" t="s">
        <v>84</v>
      </c>
      <c r="C25679" s="33">
        <v>80850</v>
      </c>
      <c r="D25679" s="33" t="s">
        <v>4309</v>
      </c>
      <c r="E25679" t="str">
        <f t="shared" si="405"/>
        <v>$75K-$100K</v>
      </c>
    </row>
    <row r="25680" spans="1:5" x14ac:dyDescent="0.3">
      <c r="A25680" s="33" t="s">
        <v>128</v>
      </c>
      <c r="B25680" s="33" t="s">
        <v>57</v>
      </c>
      <c r="C25680" s="33">
        <v>375000</v>
      </c>
      <c r="D25680" s="33" t="s">
        <v>371</v>
      </c>
      <c r="E25680" t="str">
        <f t="shared" si="405"/>
        <v>&gt;$200K</v>
      </c>
    </row>
    <row r="25681" spans="1:5" x14ac:dyDescent="0.3">
      <c r="A25681" s="33" t="s">
        <v>128</v>
      </c>
      <c r="B25681" s="33" t="s">
        <v>53</v>
      </c>
      <c r="C25681" s="33">
        <v>150000</v>
      </c>
      <c r="D25681" s="33" t="s">
        <v>8605</v>
      </c>
      <c r="E25681" t="str">
        <f t="shared" si="405"/>
        <v>$125K-$200K</v>
      </c>
    </row>
    <row r="25682" spans="1:5" x14ac:dyDescent="0.3">
      <c r="A25682" s="33" t="s">
        <v>126</v>
      </c>
      <c r="B25682" s="33" t="s">
        <v>124</v>
      </c>
      <c r="C25682" s="33">
        <v>66000</v>
      </c>
      <c r="D25682" s="33" t="s">
        <v>8606</v>
      </c>
      <c r="E25682" t="str">
        <f t="shared" si="405"/>
        <v>&lt;$75K</v>
      </c>
    </row>
    <row r="25683" spans="1:5" x14ac:dyDescent="0.3">
      <c r="A25683" s="33" t="s">
        <v>52</v>
      </c>
      <c r="B25683" s="33" t="s">
        <v>53</v>
      </c>
      <c r="C25683" s="33"/>
      <c r="D25683" s="33" t="s">
        <v>8607</v>
      </c>
      <c r="E25683" t="str">
        <f t="shared" si="405"/>
        <v>No Data</v>
      </c>
    </row>
    <row r="25684" spans="1:5" x14ac:dyDescent="0.3">
      <c r="A25684" s="33" t="s">
        <v>2</v>
      </c>
      <c r="B25684" s="33" t="s">
        <v>53</v>
      </c>
      <c r="C25684" s="33">
        <v>76000</v>
      </c>
      <c r="D25684" s="33" t="s">
        <v>8608</v>
      </c>
      <c r="E25684" t="str">
        <f t="shared" si="405"/>
        <v>$75K-$100K</v>
      </c>
    </row>
    <row r="25685" spans="1:5" x14ac:dyDescent="0.3">
      <c r="A25685" s="33" t="s">
        <v>125</v>
      </c>
      <c r="B25685" s="33" t="s">
        <v>53</v>
      </c>
      <c r="C25685" s="33"/>
      <c r="D25685" s="33" t="s">
        <v>7025</v>
      </c>
      <c r="E25685" t="str">
        <f t="shared" si="405"/>
        <v>No Data</v>
      </c>
    </row>
    <row r="25686" spans="1:5" x14ac:dyDescent="0.3">
      <c r="A25686" s="33" t="s">
        <v>0</v>
      </c>
      <c r="B25686" s="33" t="s">
        <v>53</v>
      </c>
      <c r="C25686" s="33">
        <v>145500</v>
      </c>
      <c r="D25686" s="33" t="s">
        <v>3051</v>
      </c>
      <c r="E25686" t="str">
        <f t="shared" si="405"/>
        <v>$125K-$200K</v>
      </c>
    </row>
    <row r="25687" spans="1:5" x14ac:dyDescent="0.3">
      <c r="A25687" s="33" t="s">
        <v>1</v>
      </c>
      <c r="B25687" s="33" t="s">
        <v>110</v>
      </c>
      <c r="C25687" s="33">
        <v>56700</v>
      </c>
      <c r="D25687" s="33" t="s">
        <v>1012</v>
      </c>
      <c r="E25687" t="str">
        <f t="shared" si="405"/>
        <v>&lt;$75K</v>
      </c>
    </row>
    <row r="25688" spans="1:5" x14ac:dyDescent="0.3">
      <c r="A25688" s="33" t="s">
        <v>2</v>
      </c>
      <c r="B25688" s="33" t="s">
        <v>53</v>
      </c>
      <c r="C25688" s="33">
        <v>115000</v>
      </c>
      <c r="D25688" s="33" t="s">
        <v>1291</v>
      </c>
      <c r="E25688" t="str">
        <f t="shared" si="405"/>
        <v>$100K-$125K</v>
      </c>
    </row>
    <row r="25689" spans="1:5" x14ac:dyDescent="0.3">
      <c r="A25689" s="33" t="s">
        <v>2</v>
      </c>
      <c r="B25689" s="33" t="s">
        <v>53</v>
      </c>
      <c r="C25689" s="33">
        <v>80000</v>
      </c>
      <c r="D25689" s="33" t="s">
        <v>6373</v>
      </c>
      <c r="E25689" t="str">
        <f t="shared" si="405"/>
        <v>$75K-$100K</v>
      </c>
    </row>
    <row r="25690" spans="1:5" x14ac:dyDescent="0.3">
      <c r="A25690" s="33" t="s">
        <v>0</v>
      </c>
      <c r="B25690" s="33" t="s">
        <v>53</v>
      </c>
      <c r="C25690" s="33"/>
      <c r="D25690" s="33" t="s">
        <v>479</v>
      </c>
      <c r="E25690" t="str">
        <f t="shared" si="405"/>
        <v>No Data</v>
      </c>
    </row>
    <row r="25691" spans="1:5" x14ac:dyDescent="0.3">
      <c r="A25691" s="33" t="s">
        <v>2</v>
      </c>
      <c r="B25691" s="33" t="s">
        <v>53</v>
      </c>
      <c r="C25691" s="33">
        <v>78294</v>
      </c>
      <c r="D25691" s="33" t="s">
        <v>7562</v>
      </c>
      <c r="E25691" t="str">
        <f t="shared" si="405"/>
        <v>$75K-$100K</v>
      </c>
    </row>
    <row r="25692" spans="1:5" x14ac:dyDescent="0.3">
      <c r="A25692" s="33" t="s">
        <v>4</v>
      </c>
      <c r="B25692" s="33" t="s">
        <v>53</v>
      </c>
      <c r="C25692" s="33"/>
      <c r="D25692" s="33" t="s">
        <v>249</v>
      </c>
      <c r="E25692" t="str">
        <f t="shared" si="405"/>
        <v>No Data</v>
      </c>
    </row>
    <row r="25693" spans="1:5" x14ac:dyDescent="0.3">
      <c r="A25693" s="33" t="s">
        <v>0</v>
      </c>
      <c r="B25693" s="33" t="s">
        <v>53</v>
      </c>
      <c r="C25693" s="33">
        <v>148000</v>
      </c>
      <c r="D25693" s="33" t="s">
        <v>3349</v>
      </c>
      <c r="E25693" t="str">
        <f t="shared" si="405"/>
        <v>$125K-$200K</v>
      </c>
    </row>
    <row r="25694" spans="1:5" x14ac:dyDescent="0.3">
      <c r="A25694" s="33" t="s">
        <v>0</v>
      </c>
      <c r="B25694" s="33" t="s">
        <v>54</v>
      </c>
      <c r="C25694" s="33"/>
      <c r="D25694" s="33" t="s">
        <v>8609</v>
      </c>
      <c r="E25694" t="str">
        <f t="shared" si="405"/>
        <v>No Data</v>
      </c>
    </row>
    <row r="25695" spans="1:5" x14ac:dyDescent="0.3">
      <c r="A25695" s="33" t="s">
        <v>2</v>
      </c>
      <c r="B25695" s="33" t="s">
        <v>53</v>
      </c>
      <c r="C25695" s="33">
        <v>123050</v>
      </c>
      <c r="D25695" s="33" t="s">
        <v>3192</v>
      </c>
      <c r="E25695" t="str">
        <f t="shared" si="405"/>
        <v>$100K-$125K</v>
      </c>
    </row>
    <row r="25696" spans="1:5" x14ac:dyDescent="0.3">
      <c r="A25696" s="33" t="s">
        <v>4</v>
      </c>
      <c r="B25696" s="33" t="s">
        <v>81</v>
      </c>
      <c r="C25696" s="33">
        <v>375000</v>
      </c>
      <c r="D25696" s="33" t="s">
        <v>1975</v>
      </c>
      <c r="E25696" t="str">
        <f t="shared" si="405"/>
        <v>&gt;$200K</v>
      </c>
    </row>
    <row r="25697" spans="1:5" x14ac:dyDescent="0.3">
      <c r="A25697" s="33" t="s">
        <v>0</v>
      </c>
      <c r="B25697" s="33" t="s">
        <v>53</v>
      </c>
      <c r="C25697" s="33"/>
      <c r="D25697" s="33" t="s">
        <v>5008</v>
      </c>
      <c r="E25697" t="str">
        <f t="shared" si="405"/>
        <v>No Data</v>
      </c>
    </row>
    <row r="25698" spans="1:5" x14ac:dyDescent="0.3">
      <c r="A25698" s="33" t="s">
        <v>2</v>
      </c>
      <c r="B25698" s="33" t="s">
        <v>53</v>
      </c>
      <c r="C25698" s="33"/>
      <c r="D25698" s="33" t="s">
        <v>3861</v>
      </c>
      <c r="E25698" t="str">
        <f t="shared" si="405"/>
        <v>No Data</v>
      </c>
    </row>
    <row r="25699" spans="1:5" x14ac:dyDescent="0.3">
      <c r="A25699" s="33" t="s">
        <v>0</v>
      </c>
      <c r="B25699" s="33" t="s">
        <v>53</v>
      </c>
      <c r="C25699" s="33"/>
      <c r="D25699" s="33" t="s">
        <v>457</v>
      </c>
      <c r="E25699" t="str">
        <f t="shared" si="405"/>
        <v>No Data</v>
      </c>
    </row>
    <row r="25700" spans="1:5" x14ac:dyDescent="0.3">
      <c r="A25700" s="33" t="s">
        <v>128</v>
      </c>
      <c r="B25700" s="33" t="s">
        <v>53</v>
      </c>
      <c r="C25700" s="33">
        <v>112040.5</v>
      </c>
      <c r="D25700" s="33" t="s">
        <v>3816</v>
      </c>
      <c r="E25700" t="str">
        <f t="shared" si="405"/>
        <v>$100K-$125K</v>
      </c>
    </row>
    <row r="25701" spans="1:5" x14ac:dyDescent="0.3">
      <c r="A25701" s="33" t="s">
        <v>1</v>
      </c>
      <c r="B25701" s="33" t="s">
        <v>53</v>
      </c>
      <c r="C25701" s="33">
        <v>100000</v>
      </c>
      <c r="D25701" s="33" t="s">
        <v>8610</v>
      </c>
      <c r="E25701" t="str">
        <f t="shared" si="405"/>
        <v>$75K-$100K</v>
      </c>
    </row>
    <row r="25702" spans="1:5" x14ac:dyDescent="0.3">
      <c r="A25702" s="33" t="s">
        <v>2</v>
      </c>
      <c r="B25702" s="33" t="s">
        <v>53</v>
      </c>
      <c r="C25702" s="33">
        <v>39000</v>
      </c>
      <c r="D25702" s="33" t="s">
        <v>3152</v>
      </c>
      <c r="E25702" t="str">
        <f t="shared" si="405"/>
        <v>&lt;$75K</v>
      </c>
    </row>
    <row r="25703" spans="1:5" x14ac:dyDescent="0.3">
      <c r="A25703" s="33" t="s">
        <v>125</v>
      </c>
      <c r="B25703" s="33" t="s">
        <v>53</v>
      </c>
      <c r="C25703" s="33">
        <v>95000</v>
      </c>
      <c r="D25703" s="33" t="s">
        <v>8611</v>
      </c>
      <c r="E25703" t="str">
        <f t="shared" si="405"/>
        <v>$75K-$100K</v>
      </c>
    </row>
    <row r="25704" spans="1:5" x14ac:dyDescent="0.3">
      <c r="A25704" s="33" t="s">
        <v>2</v>
      </c>
      <c r="B25704" s="33" t="s">
        <v>53</v>
      </c>
      <c r="C25704" s="33"/>
      <c r="D25704" s="33" t="s">
        <v>1427</v>
      </c>
      <c r="E25704" t="str">
        <f t="shared" si="405"/>
        <v>No Data</v>
      </c>
    </row>
    <row r="25705" spans="1:5" x14ac:dyDescent="0.3">
      <c r="A25705" s="33" t="s">
        <v>2</v>
      </c>
      <c r="B25705" s="33" t="s">
        <v>53</v>
      </c>
      <c r="C25705" s="33">
        <v>73481</v>
      </c>
      <c r="D25705" s="33" t="s">
        <v>8612</v>
      </c>
      <c r="E25705" t="str">
        <f t="shared" si="405"/>
        <v>&lt;$75K</v>
      </c>
    </row>
    <row r="25706" spans="1:5" x14ac:dyDescent="0.3">
      <c r="A25706" s="33" t="s">
        <v>2</v>
      </c>
      <c r="B25706" s="33" t="s">
        <v>53</v>
      </c>
      <c r="C25706" s="33"/>
      <c r="D25706" s="33" t="s">
        <v>8613</v>
      </c>
      <c r="E25706" t="str">
        <f t="shared" si="405"/>
        <v>No Data</v>
      </c>
    </row>
    <row r="25707" spans="1:5" x14ac:dyDescent="0.3">
      <c r="A25707" s="33" t="s">
        <v>2</v>
      </c>
      <c r="B25707" s="33" t="s">
        <v>53</v>
      </c>
      <c r="C25707" s="33">
        <v>80000</v>
      </c>
      <c r="D25707" s="33" t="s">
        <v>1725</v>
      </c>
      <c r="E25707" t="str">
        <f t="shared" si="405"/>
        <v>$75K-$100K</v>
      </c>
    </row>
    <row r="25708" spans="1:5" x14ac:dyDescent="0.3">
      <c r="A25708" s="33" t="s">
        <v>2</v>
      </c>
      <c r="B25708" s="33" t="s">
        <v>98</v>
      </c>
      <c r="C25708" s="33">
        <v>89100</v>
      </c>
      <c r="D25708" s="33" t="s">
        <v>1297</v>
      </c>
      <c r="E25708" t="str">
        <f t="shared" si="405"/>
        <v>$75K-$100K</v>
      </c>
    </row>
    <row r="25709" spans="1:5" x14ac:dyDescent="0.3">
      <c r="A25709" s="33" t="s">
        <v>4</v>
      </c>
      <c r="B25709" s="33" t="s">
        <v>81</v>
      </c>
      <c r="C25709" s="33">
        <v>154000</v>
      </c>
      <c r="D25709" s="33" t="s">
        <v>3024</v>
      </c>
      <c r="E25709" t="str">
        <f t="shared" si="405"/>
        <v>$125K-$200K</v>
      </c>
    </row>
    <row r="25710" spans="1:5" x14ac:dyDescent="0.3">
      <c r="A25710" s="33" t="s">
        <v>2</v>
      </c>
      <c r="B25710" s="33" t="s">
        <v>53</v>
      </c>
      <c r="C25710" s="33"/>
      <c r="D25710" s="33" t="s">
        <v>912</v>
      </c>
      <c r="E25710" t="str">
        <f t="shared" si="405"/>
        <v>No Data</v>
      </c>
    </row>
    <row r="25711" spans="1:5" x14ac:dyDescent="0.3">
      <c r="A25711" s="33" t="s">
        <v>2</v>
      </c>
      <c r="B25711" s="33" t="s">
        <v>53</v>
      </c>
      <c r="C25711" s="33">
        <v>92500</v>
      </c>
      <c r="D25711" s="33" t="s">
        <v>313</v>
      </c>
      <c r="E25711" t="str">
        <f t="shared" si="405"/>
        <v>$75K-$100K</v>
      </c>
    </row>
    <row r="25712" spans="1:5" x14ac:dyDescent="0.3">
      <c r="A25712" s="33" t="s">
        <v>0</v>
      </c>
      <c r="B25712" s="33" t="s">
        <v>53</v>
      </c>
      <c r="C25712" s="33">
        <v>191000</v>
      </c>
      <c r="D25712" s="33" t="s">
        <v>242</v>
      </c>
      <c r="E25712" t="str">
        <f t="shared" si="405"/>
        <v>$125K-$200K</v>
      </c>
    </row>
    <row r="25713" spans="1:5" x14ac:dyDescent="0.3">
      <c r="A25713" s="33" t="s">
        <v>4</v>
      </c>
      <c r="B25713" s="33" t="s">
        <v>81</v>
      </c>
      <c r="C25713" s="33">
        <v>147500</v>
      </c>
      <c r="D25713" s="33" t="s">
        <v>845</v>
      </c>
      <c r="E25713" t="str">
        <f t="shared" si="405"/>
        <v>$125K-$200K</v>
      </c>
    </row>
    <row r="25714" spans="1:5" x14ac:dyDescent="0.3">
      <c r="A25714" s="33" t="s">
        <v>128</v>
      </c>
      <c r="B25714" s="33" t="s">
        <v>53</v>
      </c>
      <c r="C25714" s="33">
        <v>178458</v>
      </c>
      <c r="D25714" s="33" t="s">
        <v>3045</v>
      </c>
      <c r="E25714" t="str">
        <f t="shared" si="405"/>
        <v>$125K-$200K</v>
      </c>
    </row>
    <row r="25715" spans="1:5" x14ac:dyDescent="0.3">
      <c r="A25715" s="33" t="s">
        <v>52</v>
      </c>
      <c r="B25715" s="33" t="s">
        <v>53</v>
      </c>
      <c r="C25715" s="33"/>
      <c r="D25715" s="33" t="s">
        <v>5229</v>
      </c>
      <c r="E25715" t="str">
        <f t="shared" si="405"/>
        <v>No Data</v>
      </c>
    </row>
    <row r="25716" spans="1:5" x14ac:dyDescent="0.3">
      <c r="A25716" s="33" t="s">
        <v>2</v>
      </c>
      <c r="B25716" s="33" t="s">
        <v>53</v>
      </c>
      <c r="C25716" s="33"/>
      <c r="D25716" s="33" t="s">
        <v>268</v>
      </c>
      <c r="E25716" t="str">
        <f t="shared" si="405"/>
        <v>No Data</v>
      </c>
    </row>
    <row r="25717" spans="1:5" x14ac:dyDescent="0.3">
      <c r="A25717" s="33" t="s">
        <v>0</v>
      </c>
      <c r="B25717" s="33" t="s">
        <v>53</v>
      </c>
      <c r="C25717" s="33"/>
      <c r="D25717" s="33" t="s">
        <v>8614</v>
      </c>
      <c r="E25717" t="str">
        <f t="shared" si="405"/>
        <v>No Data</v>
      </c>
    </row>
    <row r="25718" spans="1:5" x14ac:dyDescent="0.3">
      <c r="A25718" s="33" t="s">
        <v>2</v>
      </c>
      <c r="B25718" s="33" t="s">
        <v>53</v>
      </c>
      <c r="C25718" s="33">
        <v>85000</v>
      </c>
      <c r="D25718" s="33" t="s">
        <v>8264</v>
      </c>
      <c r="E25718" t="str">
        <f t="shared" si="405"/>
        <v>$75K-$100K</v>
      </c>
    </row>
    <row r="25719" spans="1:5" x14ac:dyDescent="0.3">
      <c r="A25719" s="33" t="s">
        <v>4</v>
      </c>
      <c r="B25719" s="33" t="s">
        <v>53</v>
      </c>
      <c r="C25719" s="33">
        <v>80000</v>
      </c>
      <c r="D25719" s="33" t="s">
        <v>8615</v>
      </c>
      <c r="E25719" t="str">
        <f t="shared" si="405"/>
        <v>$75K-$100K</v>
      </c>
    </row>
    <row r="25720" spans="1:5" x14ac:dyDescent="0.3">
      <c r="A25720" s="33" t="s">
        <v>52</v>
      </c>
      <c r="B25720" s="33" t="s">
        <v>53</v>
      </c>
      <c r="C25720" s="33"/>
      <c r="D25720" s="33" t="s">
        <v>389</v>
      </c>
      <c r="E25720" t="str">
        <f t="shared" si="405"/>
        <v>No Data</v>
      </c>
    </row>
    <row r="25721" spans="1:5" x14ac:dyDescent="0.3">
      <c r="A25721" s="33" t="s">
        <v>2</v>
      </c>
      <c r="B25721" s="33" t="s">
        <v>53</v>
      </c>
      <c r="C25721" s="33"/>
      <c r="D25721" s="33" t="s">
        <v>6661</v>
      </c>
      <c r="E25721" t="str">
        <f t="shared" si="405"/>
        <v>No Data</v>
      </c>
    </row>
    <row r="25722" spans="1:5" x14ac:dyDescent="0.3">
      <c r="A25722" s="33" t="s">
        <v>128</v>
      </c>
      <c r="B25722" s="33" t="s">
        <v>53</v>
      </c>
      <c r="C25722" s="33">
        <v>115000</v>
      </c>
      <c r="D25722" s="33" t="s">
        <v>943</v>
      </c>
      <c r="E25722" t="str">
        <f t="shared" si="405"/>
        <v>$100K-$125K</v>
      </c>
    </row>
    <row r="25723" spans="1:5" x14ac:dyDescent="0.3">
      <c r="A25723" s="33" t="s">
        <v>125</v>
      </c>
      <c r="B25723" s="33" t="s">
        <v>53</v>
      </c>
      <c r="C25723" s="33"/>
      <c r="D25723" s="33" t="s">
        <v>4400</v>
      </c>
      <c r="E25723" t="str">
        <f t="shared" si="405"/>
        <v>No Data</v>
      </c>
    </row>
    <row r="25724" spans="1:5" x14ac:dyDescent="0.3">
      <c r="A25724" s="33" t="s">
        <v>125</v>
      </c>
      <c r="B25724" s="33" t="s">
        <v>53</v>
      </c>
      <c r="C25724" s="33"/>
      <c r="D25724" s="33" t="s">
        <v>4004</v>
      </c>
      <c r="E25724" t="str">
        <f t="shared" si="405"/>
        <v>No Data</v>
      </c>
    </row>
    <row r="25725" spans="1:5" x14ac:dyDescent="0.3">
      <c r="A25725" s="33" t="s">
        <v>2</v>
      </c>
      <c r="B25725" s="33" t="s">
        <v>53</v>
      </c>
      <c r="C25725" s="33">
        <v>57500</v>
      </c>
      <c r="D25725" s="33" t="s">
        <v>326</v>
      </c>
      <c r="E25725" t="str">
        <f t="shared" si="405"/>
        <v>&lt;$75K</v>
      </c>
    </row>
    <row r="25726" spans="1:5" x14ac:dyDescent="0.3">
      <c r="A25726" s="33" t="s">
        <v>0</v>
      </c>
      <c r="B25726" s="33" t="s">
        <v>53</v>
      </c>
      <c r="C25726" s="33"/>
      <c r="D25726" s="33" t="s">
        <v>596</v>
      </c>
      <c r="E25726" t="str">
        <f t="shared" si="405"/>
        <v>No Data</v>
      </c>
    </row>
    <row r="25727" spans="1:5" x14ac:dyDescent="0.3">
      <c r="A25727" s="33" t="s">
        <v>2</v>
      </c>
      <c r="B25727" s="33" t="s">
        <v>53</v>
      </c>
      <c r="C25727" s="33">
        <v>72500</v>
      </c>
      <c r="D25727" s="33" t="s">
        <v>520</v>
      </c>
      <c r="E25727" t="str">
        <f t="shared" si="405"/>
        <v>&lt;$75K</v>
      </c>
    </row>
    <row r="25728" spans="1:5" x14ac:dyDescent="0.3">
      <c r="A25728" s="33" t="s">
        <v>4</v>
      </c>
      <c r="B25728" s="33" t="s">
        <v>70</v>
      </c>
      <c r="C25728" s="33">
        <v>45000</v>
      </c>
      <c r="D25728" s="33" t="s">
        <v>1706</v>
      </c>
      <c r="E25728" t="str">
        <f t="shared" si="405"/>
        <v>&lt;$75K</v>
      </c>
    </row>
    <row r="25729" spans="1:5" x14ac:dyDescent="0.3">
      <c r="A25729" s="33" t="s">
        <v>4</v>
      </c>
      <c r="B25729" s="33" t="s">
        <v>53</v>
      </c>
      <c r="C25729" s="33">
        <v>125000</v>
      </c>
      <c r="D25729" s="33" t="s">
        <v>499</v>
      </c>
      <c r="E25729" t="str">
        <f t="shared" si="405"/>
        <v>$100K-$125K</v>
      </c>
    </row>
    <row r="25730" spans="1:5" x14ac:dyDescent="0.3">
      <c r="A25730" s="33" t="s">
        <v>0</v>
      </c>
      <c r="B25730" s="33" t="s">
        <v>53</v>
      </c>
      <c r="C25730" s="33">
        <v>175000</v>
      </c>
      <c r="D25730" s="33" t="s">
        <v>638</v>
      </c>
      <c r="E25730" t="str">
        <f t="shared" si="405"/>
        <v>$125K-$200K</v>
      </c>
    </row>
    <row r="25731" spans="1:5" x14ac:dyDescent="0.3">
      <c r="A25731" s="33" t="s">
        <v>2</v>
      </c>
      <c r="B25731" s="33" t="s">
        <v>53</v>
      </c>
      <c r="C25731" s="33">
        <v>71500</v>
      </c>
      <c r="D25731" s="33" t="s">
        <v>8255</v>
      </c>
      <c r="E25731" t="str">
        <f t="shared" ref="E25731:E25794" si="406">_xlfn.XLOOKUP(C25731,$H$16:$H$21,$G$16:$G$21,,1)</f>
        <v>&lt;$75K</v>
      </c>
    </row>
    <row r="25732" spans="1:5" x14ac:dyDescent="0.3">
      <c r="A25732" s="33" t="s">
        <v>2</v>
      </c>
      <c r="B25732" s="33" t="s">
        <v>53</v>
      </c>
      <c r="C25732" s="33">
        <v>100000</v>
      </c>
      <c r="D25732" s="33" t="s">
        <v>8616</v>
      </c>
      <c r="E25732" t="str">
        <f t="shared" si="406"/>
        <v>$75K-$100K</v>
      </c>
    </row>
    <row r="25733" spans="1:5" x14ac:dyDescent="0.3">
      <c r="A25733" s="33" t="s">
        <v>0</v>
      </c>
      <c r="B25733" s="33" t="s">
        <v>53</v>
      </c>
      <c r="C25733" s="33"/>
      <c r="D25733" s="33" t="s">
        <v>258</v>
      </c>
      <c r="E25733" t="str">
        <f t="shared" si="406"/>
        <v>No Data</v>
      </c>
    </row>
    <row r="25734" spans="1:5" x14ac:dyDescent="0.3">
      <c r="A25734" s="33" t="s">
        <v>52</v>
      </c>
      <c r="B25734" s="33" t="s">
        <v>53</v>
      </c>
      <c r="C25734" s="33">
        <v>125000</v>
      </c>
      <c r="D25734" s="33" t="s">
        <v>8617</v>
      </c>
      <c r="E25734" t="str">
        <f t="shared" si="406"/>
        <v>$100K-$125K</v>
      </c>
    </row>
    <row r="25735" spans="1:5" x14ac:dyDescent="0.3">
      <c r="A25735" s="33" t="s">
        <v>2</v>
      </c>
      <c r="B25735" s="33" t="s">
        <v>108</v>
      </c>
      <c r="C25735" s="33">
        <v>89100</v>
      </c>
      <c r="D25735" s="33" t="s">
        <v>2701</v>
      </c>
      <c r="E25735" t="str">
        <f t="shared" si="406"/>
        <v>$75K-$100K</v>
      </c>
    </row>
    <row r="25736" spans="1:5" x14ac:dyDescent="0.3">
      <c r="A25736" s="33" t="s">
        <v>128</v>
      </c>
      <c r="B25736" s="33" t="s">
        <v>53</v>
      </c>
      <c r="C25736" s="33"/>
      <c r="D25736" s="33" t="s">
        <v>8618</v>
      </c>
      <c r="E25736" t="str">
        <f t="shared" si="406"/>
        <v>No Data</v>
      </c>
    </row>
    <row r="25737" spans="1:5" x14ac:dyDescent="0.3">
      <c r="A25737" s="33" t="s">
        <v>128</v>
      </c>
      <c r="B25737" s="33" t="s">
        <v>53</v>
      </c>
      <c r="C25737" s="33"/>
      <c r="D25737" s="33" t="s">
        <v>306</v>
      </c>
      <c r="E25737" t="str">
        <f t="shared" si="406"/>
        <v>No Data</v>
      </c>
    </row>
    <row r="25738" spans="1:5" x14ac:dyDescent="0.3">
      <c r="A25738" s="33" t="s">
        <v>128</v>
      </c>
      <c r="B25738" s="33" t="s">
        <v>53</v>
      </c>
      <c r="C25738" s="33">
        <v>115000</v>
      </c>
      <c r="D25738" s="33" t="s">
        <v>8619</v>
      </c>
      <c r="E25738" t="str">
        <f t="shared" si="406"/>
        <v>$100K-$125K</v>
      </c>
    </row>
    <row r="25739" spans="1:5" x14ac:dyDescent="0.3">
      <c r="A25739" s="33" t="s">
        <v>52</v>
      </c>
      <c r="B25739" s="33" t="s">
        <v>53</v>
      </c>
      <c r="C25739" s="33">
        <v>68363.203125</v>
      </c>
      <c r="D25739" s="33" t="s">
        <v>5463</v>
      </c>
      <c r="E25739" t="str">
        <f t="shared" si="406"/>
        <v>&lt;$75K</v>
      </c>
    </row>
    <row r="25740" spans="1:5" x14ac:dyDescent="0.3">
      <c r="A25740" s="33" t="s">
        <v>0</v>
      </c>
      <c r="B25740" s="33" t="s">
        <v>53</v>
      </c>
      <c r="C25740" s="33">
        <v>126000</v>
      </c>
      <c r="D25740" s="33" t="s">
        <v>234</v>
      </c>
      <c r="E25740" t="str">
        <f t="shared" si="406"/>
        <v>$125K-$200K</v>
      </c>
    </row>
    <row r="25741" spans="1:5" x14ac:dyDescent="0.3">
      <c r="A25741" s="33" t="s">
        <v>2</v>
      </c>
      <c r="B25741" s="33" t="s">
        <v>53</v>
      </c>
      <c r="C25741" s="33">
        <v>45000</v>
      </c>
      <c r="D25741" s="33" t="s">
        <v>3821</v>
      </c>
      <c r="E25741" t="str">
        <f t="shared" si="406"/>
        <v>&lt;$75K</v>
      </c>
    </row>
    <row r="25742" spans="1:5" x14ac:dyDescent="0.3">
      <c r="A25742" s="33" t="s">
        <v>2</v>
      </c>
      <c r="B25742" s="33" t="s">
        <v>53</v>
      </c>
      <c r="C25742" s="33"/>
      <c r="D25742" s="33" t="s">
        <v>252</v>
      </c>
      <c r="E25742" t="str">
        <f t="shared" si="406"/>
        <v>No Data</v>
      </c>
    </row>
    <row r="25743" spans="1:5" x14ac:dyDescent="0.3">
      <c r="A25743" s="33" t="s">
        <v>0</v>
      </c>
      <c r="B25743" s="33" t="s">
        <v>54</v>
      </c>
      <c r="C25743" s="33">
        <v>107800</v>
      </c>
      <c r="D25743" s="33" t="s">
        <v>8620</v>
      </c>
      <c r="E25743" t="str">
        <f t="shared" si="406"/>
        <v>$100K-$125K</v>
      </c>
    </row>
    <row r="25744" spans="1:5" x14ac:dyDescent="0.3">
      <c r="A25744" s="33" t="s">
        <v>0</v>
      </c>
      <c r="B25744" s="33" t="s">
        <v>53</v>
      </c>
      <c r="C25744" s="33"/>
      <c r="D25744" s="33" t="s">
        <v>8621</v>
      </c>
      <c r="E25744" t="str">
        <f t="shared" si="406"/>
        <v>No Data</v>
      </c>
    </row>
    <row r="25745" spans="1:5" x14ac:dyDescent="0.3">
      <c r="A25745" s="33" t="s">
        <v>2</v>
      </c>
      <c r="B25745" s="33" t="s">
        <v>53</v>
      </c>
      <c r="C25745" s="33"/>
      <c r="D25745" s="33" t="s">
        <v>609</v>
      </c>
      <c r="E25745" t="str">
        <f t="shared" si="406"/>
        <v>No Data</v>
      </c>
    </row>
    <row r="25746" spans="1:5" x14ac:dyDescent="0.3">
      <c r="A25746" s="33" t="s">
        <v>0</v>
      </c>
      <c r="B25746" s="33" t="s">
        <v>53</v>
      </c>
      <c r="C25746" s="33">
        <v>115000</v>
      </c>
      <c r="D25746" s="33" t="s">
        <v>299</v>
      </c>
      <c r="E25746" t="str">
        <f t="shared" si="406"/>
        <v>$100K-$125K</v>
      </c>
    </row>
    <row r="25747" spans="1:5" x14ac:dyDescent="0.3">
      <c r="A25747" s="33" t="s">
        <v>0</v>
      </c>
      <c r="B25747" s="33" t="s">
        <v>97</v>
      </c>
      <c r="C25747" s="33">
        <v>89100</v>
      </c>
      <c r="D25747" s="33" t="s">
        <v>8622</v>
      </c>
      <c r="E25747" t="str">
        <f t="shared" si="406"/>
        <v>$75K-$100K</v>
      </c>
    </row>
    <row r="25748" spans="1:5" x14ac:dyDescent="0.3">
      <c r="A25748" s="33" t="s">
        <v>0</v>
      </c>
      <c r="B25748" s="33" t="s">
        <v>53</v>
      </c>
      <c r="C25748" s="33"/>
      <c r="D25748" s="33" t="s">
        <v>1406</v>
      </c>
      <c r="E25748" t="str">
        <f t="shared" si="406"/>
        <v>No Data</v>
      </c>
    </row>
    <row r="25749" spans="1:5" x14ac:dyDescent="0.3">
      <c r="A25749" s="33" t="s">
        <v>2</v>
      </c>
      <c r="B25749" s="33" t="s">
        <v>53</v>
      </c>
      <c r="C25749" s="33"/>
      <c r="D25749" s="33" t="s">
        <v>790</v>
      </c>
      <c r="E25749" t="str">
        <f t="shared" si="406"/>
        <v>No Data</v>
      </c>
    </row>
    <row r="25750" spans="1:5" x14ac:dyDescent="0.3">
      <c r="A25750" s="33" t="s">
        <v>0</v>
      </c>
      <c r="B25750" s="33" t="s">
        <v>53</v>
      </c>
      <c r="C25750" s="33"/>
      <c r="D25750" s="33" t="s">
        <v>1498</v>
      </c>
      <c r="E25750" t="str">
        <f t="shared" si="406"/>
        <v>No Data</v>
      </c>
    </row>
    <row r="25751" spans="1:5" x14ac:dyDescent="0.3">
      <c r="A25751" s="33" t="s">
        <v>0</v>
      </c>
      <c r="B25751" s="33" t="s">
        <v>53</v>
      </c>
      <c r="C25751" s="33"/>
      <c r="D25751" s="33" t="s">
        <v>8623</v>
      </c>
      <c r="E25751" t="str">
        <f t="shared" si="406"/>
        <v>No Data</v>
      </c>
    </row>
    <row r="25752" spans="1:5" x14ac:dyDescent="0.3">
      <c r="A25752" s="33" t="s">
        <v>0</v>
      </c>
      <c r="B25752" s="33" t="s">
        <v>53</v>
      </c>
      <c r="C25752" s="33">
        <v>157000</v>
      </c>
      <c r="D25752" s="33" t="s">
        <v>1874</v>
      </c>
      <c r="E25752" t="str">
        <f t="shared" si="406"/>
        <v>$125K-$200K</v>
      </c>
    </row>
    <row r="25753" spans="1:5" x14ac:dyDescent="0.3">
      <c r="A25753" s="33" t="s">
        <v>2</v>
      </c>
      <c r="B25753" s="33" t="s">
        <v>53</v>
      </c>
      <c r="C25753" s="33"/>
      <c r="D25753" s="33" t="s">
        <v>3395</v>
      </c>
      <c r="E25753" t="str">
        <f t="shared" si="406"/>
        <v>No Data</v>
      </c>
    </row>
    <row r="25754" spans="1:5" x14ac:dyDescent="0.3">
      <c r="A25754" s="33" t="s">
        <v>2</v>
      </c>
      <c r="B25754" s="33" t="s">
        <v>53</v>
      </c>
      <c r="C25754" s="33">
        <v>93550</v>
      </c>
      <c r="D25754" s="33" t="s">
        <v>6949</v>
      </c>
      <c r="E25754" t="str">
        <f t="shared" si="406"/>
        <v>$75K-$100K</v>
      </c>
    </row>
    <row r="25755" spans="1:5" x14ac:dyDescent="0.3">
      <c r="A25755" s="33" t="s">
        <v>0</v>
      </c>
      <c r="B25755" s="33" t="s">
        <v>53</v>
      </c>
      <c r="C25755" s="33">
        <v>163000</v>
      </c>
      <c r="D25755" s="33" t="s">
        <v>8624</v>
      </c>
      <c r="E25755" t="str">
        <f t="shared" si="406"/>
        <v>$125K-$200K</v>
      </c>
    </row>
    <row r="25756" spans="1:5" x14ac:dyDescent="0.3">
      <c r="A25756" s="33" t="s">
        <v>2</v>
      </c>
      <c r="B25756" s="33" t="s">
        <v>53</v>
      </c>
      <c r="C25756" s="33"/>
      <c r="D25756" s="33" t="s">
        <v>8625</v>
      </c>
      <c r="E25756" t="str">
        <f t="shared" si="406"/>
        <v>No Data</v>
      </c>
    </row>
    <row r="25757" spans="1:5" x14ac:dyDescent="0.3">
      <c r="A25757" s="33" t="s">
        <v>0</v>
      </c>
      <c r="B25757" s="33" t="s">
        <v>53</v>
      </c>
      <c r="C25757" s="33">
        <v>134749</v>
      </c>
      <c r="D25757" s="33" t="s">
        <v>3170</v>
      </c>
      <c r="E25757" t="str">
        <f t="shared" si="406"/>
        <v>$125K-$200K</v>
      </c>
    </row>
    <row r="25758" spans="1:5" x14ac:dyDescent="0.3">
      <c r="A25758" s="33" t="s">
        <v>2</v>
      </c>
      <c r="B25758" s="33" t="s">
        <v>53</v>
      </c>
      <c r="C25758" s="33"/>
      <c r="D25758" s="33" t="s">
        <v>8626</v>
      </c>
      <c r="E25758" t="str">
        <f t="shared" si="406"/>
        <v>No Data</v>
      </c>
    </row>
    <row r="25759" spans="1:5" x14ac:dyDescent="0.3">
      <c r="A25759" s="33" t="s">
        <v>2</v>
      </c>
      <c r="B25759" s="33" t="s">
        <v>53</v>
      </c>
      <c r="C25759" s="33">
        <v>52500</v>
      </c>
      <c r="D25759" s="33" t="s">
        <v>268</v>
      </c>
      <c r="E25759" t="str">
        <f t="shared" si="406"/>
        <v>&lt;$75K</v>
      </c>
    </row>
    <row r="25760" spans="1:5" x14ac:dyDescent="0.3">
      <c r="A25760" s="33" t="s">
        <v>2</v>
      </c>
      <c r="B25760" s="33" t="s">
        <v>56</v>
      </c>
      <c r="C25760" s="33">
        <v>70500</v>
      </c>
      <c r="D25760" s="33" t="s">
        <v>267</v>
      </c>
      <c r="E25760" t="str">
        <f t="shared" si="406"/>
        <v>&lt;$75K</v>
      </c>
    </row>
    <row r="25761" spans="1:5" x14ac:dyDescent="0.3">
      <c r="A25761" s="33" t="s">
        <v>1</v>
      </c>
      <c r="B25761" s="33" t="s">
        <v>53</v>
      </c>
      <c r="C25761" s="33">
        <v>185500</v>
      </c>
      <c r="D25761" s="33" t="s">
        <v>353</v>
      </c>
      <c r="E25761" t="str">
        <f t="shared" si="406"/>
        <v>$125K-$200K</v>
      </c>
    </row>
    <row r="25762" spans="1:5" x14ac:dyDescent="0.3">
      <c r="A25762" s="33" t="s">
        <v>2</v>
      </c>
      <c r="B25762" s="33" t="s">
        <v>53</v>
      </c>
      <c r="C25762" s="33">
        <v>110000</v>
      </c>
      <c r="D25762" s="33" t="s">
        <v>209</v>
      </c>
      <c r="E25762" t="str">
        <f t="shared" si="406"/>
        <v>$100K-$125K</v>
      </c>
    </row>
    <row r="25763" spans="1:5" x14ac:dyDescent="0.3">
      <c r="A25763" s="33" t="s">
        <v>2</v>
      </c>
      <c r="B25763" s="33" t="s">
        <v>53</v>
      </c>
      <c r="C25763" s="33"/>
      <c r="D25763" s="33" t="s">
        <v>389</v>
      </c>
      <c r="E25763" t="str">
        <f t="shared" si="406"/>
        <v>No Data</v>
      </c>
    </row>
    <row r="25764" spans="1:5" x14ac:dyDescent="0.3">
      <c r="A25764" s="33" t="s">
        <v>128</v>
      </c>
      <c r="B25764" s="33" t="s">
        <v>53</v>
      </c>
      <c r="C25764" s="33">
        <v>140000</v>
      </c>
      <c r="D25764" s="33" t="s">
        <v>499</v>
      </c>
      <c r="E25764" t="str">
        <f t="shared" si="406"/>
        <v>$125K-$200K</v>
      </c>
    </row>
    <row r="25765" spans="1:5" x14ac:dyDescent="0.3">
      <c r="A25765" s="33" t="s">
        <v>2</v>
      </c>
      <c r="B25765" s="33" t="s">
        <v>86</v>
      </c>
      <c r="C25765" s="33">
        <v>80850</v>
      </c>
      <c r="D25765" s="33" t="s">
        <v>211</v>
      </c>
      <c r="E25765" t="str">
        <f t="shared" si="406"/>
        <v>$75K-$100K</v>
      </c>
    </row>
    <row r="25766" spans="1:5" x14ac:dyDescent="0.3">
      <c r="A25766" s="33" t="s">
        <v>126</v>
      </c>
      <c r="B25766" s="33" t="s">
        <v>53</v>
      </c>
      <c r="C25766" s="33"/>
      <c r="D25766" s="33" t="s">
        <v>287</v>
      </c>
      <c r="E25766" t="str">
        <f t="shared" si="406"/>
        <v>No Data</v>
      </c>
    </row>
    <row r="25767" spans="1:5" x14ac:dyDescent="0.3">
      <c r="A25767" s="33" t="s">
        <v>2</v>
      </c>
      <c r="B25767" s="33" t="s">
        <v>53</v>
      </c>
      <c r="C25767" s="33">
        <v>111202</v>
      </c>
      <c r="D25767" s="33" t="s">
        <v>2265</v>
      </c>
      <c r="E25767" t="str">
        <f t="shared" si="406"/>
        <v>$100K-$125K</v>
      </c>
    </row>
    <row r="25768" spans="1:5" x14ac:dyDescent="0.3">
      <c r="A25768" s="33" t="s">
        <v>2</v>
      </c>
      <c r="B25768" s="33" t="s">
        <v>53</v>
      </c>
      <c r="C25768" s="33"/>
      <c r="D25768" s="33" t="s">
        <v>268</v>
      </c>
      <c r="E25768" t="str">
        <f t="shared" si="406"/>
        <v>No Data</v>
      </c>
    </row>
    <row r="25769" spans="1:5" x14ac:dyDescent="0.3">
      <c r="A25769" s="33" t="s">
        <v>2</v>
      </c>
      <c r="B25769" s="33" t="s">
        <v>53</v>
      </c>
      <c r="C25769" s="33"/>
      <c r="D25769" s="33" t="s">
        <v>879</v>
      </c>
      <c r="E25769" t="str">
        <f t="shared" si="406"/>
        <v>No Data</v>
      </c>
    </row>
    <row r="25770" spans="1:5" x14ac:dyDescent="0.3">
      <c r="A25770" s="33" t="s">
        <v>2</v>
      </c>
      <c r="B25770" s="33" t="s">
        <v>53</v>
      </c>
      <c r="C25770" s="33">
        <v>90792</v>
      </c>
      <c r="D25770" s="33" t="s">
        <v>8627</v>
      </c>
      <c r="E25770" t="str">
        <f t="shared" si="406"/>
        <v>$75K-$100K</v>
      </c>
    </row>
    <row r="25771" spans="1:5" x14ac:dyDescent="0.3">
      <c r="A25771" s="33" t="s">
        <v>2</v>
      </c>
      <c r="B25771" s="33" t="s">
        <v>53</v>
      </c>
      <c r="C25771" s="33"/>
      <c r="D25771" s="33" t="s">
        <v>2949</v>
      </c>
      <c r="E25771" t="str">
        <f t="shared" si="406"/>
        <v>No Data</v>
      </c>
    </row>
    <row r="25772" spans="1:5" x14ac:dyDescent="0.3">
      <c r="A25772" s="33" t="s">
        <v>2</v>
      </c>
      <c r="B25772" s="33" t="s">
        <v>53</v>
      </c>
      <c r="C25772" s="33"/>
      <c r="D25772" s="33" t="s">
        <v>8628</v>
      </c>
      <c r="E25772" t="str">
        <f t="shared" si="406"/>
        <v>No Data</v>
      </c>
    </row>
    <row r="25773" spans="1:5" x14ac:dyDescent="0.3">
      <c r="A25773" s="33" t="s">
        <v>2</v>
      </c>
      <c r="B25773" s="33" t="s">
        <v>53</v>
      </c>
      <c r="C25773" s="33"/>
      <c r="D25773" s="33" t="s">
        <v>2161</v>
      </c>
      <c r="E25773" t="str">
        <f t="shared" si="406"/>
        <v>No Data</v>
      </c>
    </row>
    <row r="25774" spans="1:5" x14ac:dyDescent="0.3">
      <c r="A25774" s="33" t="s">
        <v>126</v>
      </c>
      <c r="B25774" s="33" t="s">
        <v>81</v>
      </c>
      <c r="C25774" s="33">
        <v>90000</v>
      </c>
      <c r="D25774" s="33" t="s">
        <v>8371</v>
      </c>
      <c r="E25774" t="str">
        <f t="shared" si="406"/>
        <v>$75K-$100K</v>
      </c>
    </row>
    <row r="25775" spans="1:5" x14ac:dyDescent="0.3">
      <c r="A25775" s="33" t="s">
        <v>129</v>
      </c>
      <c r="B25775" s="33" t="s">
        <v>53</v>
      </c>
      <c r="C25775" s="33"/>
      <c r="D25775" s="33" t="s">
        <v>457</v>
      </c>
      <c r="E25775" t="str">
        <f t="shared" si="406"/>
        <v>No Data</v>
      </c>
    </row>
    <row r="25776" spans="1:5" x14ac:dyDescent="0.3">
      <c r="A25776" s="33" t="s">
        <v>0</v>
      </c>
      <c r="B25776" s="33" t="s">
        <v>53</v>
      </c>
      <c r="C25776" s="33">
        <v>139500</v>
      </c>
      <c r="D25776" s="33" t="s">
        <v>218</v>
      </c>
      <c r="E25776" t="str">
        <f t="shared" si="406"/>
        <v>$125K-$200K</v>
      </c>
    </row>
    <row r="25777" spans="1:5" x14ac:dyDescent="0.3">
      <c r="A25777" s="33" t="s">
        <v>2</v>
      </c>
      <c r="B25777" s="33" t="s">
        <v>53</v>
      </c>
      <c r="C25777" s="33"/>
      <c r="D25777" s="33" t="s">
        <v>6235</v>
      </c>
      <c r="E25777" t="str">
        <f t="shared" si="406"/>
        <v>No Data</v>
      </c>
    </row>
    <row r="25778" spans="1:5" x14ac:dyDescent="0.3">
      <c r="A25778" s="33" t="s">
        <v>0</v>
      </c>
      <c r="B25778" s="33" t="s">
        <v>53</v>
      </c>
      <c r="C25778" s="33">
        <v>161500</v>
      </c>
      <c r="D25778" s="33" t="s">
        <v>524</v>
      </c>
      <c r="E25778" t="str">
        <f t="shared" si="406"/>
        <v>$125K-$200K</v>
      </c>
    </row>
    <row r="25779" spans="1:5" x14ac:dyDescent="0.3">
      <c r="A25779" s="33" t="s">
        <v>2</v>
      </c>
      <c r="B25779" s="33" t="s">
        <v>53</v>
      </c>
      <c r="C25779" s="33">
        <v>119150</v>
      </c>
      <c r="D25779" s="33" t="s">
        <v>1380</v>
      </c>
      <c r="E25779" t="str">
        <f t="shared" si="406"/>
        <v>$100K-$125K</v>
      </c>
    </row>
    <row r="25780" spans="1:5" x14ac:dyDescent="0.3">
      <c r="A25780" s="33" t="s">
        <v>2</v>
      </c>
      <c r="B25780" s="33" t="s">
        <v>53</v>
      </c>
      <c r="C25780" s="33"/>
      <c r="D25780" s="33" t="s">
        <v>339</v>
      </c>
      <c r="E25780" t="str">
        <f t="shared" si="406"/>
        <v>No Data</v>
      </c>
    </row>
    <row r="25781" spans="1:5" x14ac:dyDescent="0.3">
      <c r="A25781" s="33" t="s">
        <v>2</v>
      </c>
      <c r="B25781" s="33" t="s">
        <v>53</v>
      </c>
      <c r="C25781" s="33"/>
      <c r="D25781" s="33" t="s">
        <v>2735</v>
      </c>
      <c r="E25781" t="str">
        <f t="shared" si="406"/>
        <v>No Data</v>
      </c>
    </row>
    <row r="25782" spans="1:5" x14ac:dyDescent="0.3">
      <c r="A25782" s="33" t="s">
        <v>52</v>
      </c>
      <c r="B25782" s="33" t="s">
        <v>70</v>
      </c>
      <c r="C25782" s="33">
        <v>56700</v>
      </c>
      <c r="D25782" s="33" t="s">
        <v>834</v>
      </c>
      <c r="E25782" t="str">
        <f t="shared" si="406"/>
        <v>&lt;$75K</v>
      </c>
    </row>
    <row r="25783" spans="1:5" x14ac:dyDescent="0.3">
      <c r="A25783" s="33" t="s">
        <v>4</v>
      </c>
      <c r="B25783" s="33" t="s">
        <v>110</v>
      </c>
      <c r="C25783" s="33">
        <v>147500</v>
      </c>
      <c r="D25783" s="33" t="s">
        <v>283</v>
      </c>
      <c r="E25783" t="str">
        <f t="shared" si="406"/>
        <v>$125K-$200K</v>
      </c>
    </row>
    <row r="25784" spans="1:5" x14ac:dyDescent="0.3">
      <c r="A25784" s="33" t="s">
        <v>2</v>
      </c>
      <c r="B25784" s="33" t="s">
        <v>53</v>
      </c>
      <c r="C25784" s="33">
        <v>93070</v>
      </c>
      <c r="D25784" s="33" t="s">
        <v>476</v>
      </c>
      <c r="E25784" t="str">
        <f t="shared" si="406"/>
        <v>$75K-$100K</v>
      </c>
    </row>
    <row r="25785" spans="1:5" x14ac:dyDescent="0.3">
      <c r="A25785" s="33" t="s">
        <v>4</v>
      </c>
      <c r="B25785" s="33" t="s">
        <v>53</v>
      </c>
      <c r="C25785" s="33">
        <v>265000</v>
      </c>
      <c r="D25785" s="33" t="s">
        <v>2178</v>
      </c>
      <c r="E25785" t="str">
        <f t="shared" si="406"/>
        <v>&gt;$200K</v>
      </c>
    </row>
    <row r="25786" spans="1:5" x14ac:dyDescent="0.3">
      <c r="A25786" s="33" t="s">
        <v>52</v>
      </c>
      <c r="B25786" s="33" t="s">
        <v>53</v>
      </c>
      <c r="C25786" s="33">
        <v>82500</v>
      </c>
      <c r="D25786" s="33" t="s">
        <v>8629</v>
      </c>
      <c r="E25786" t="str">
        <f t="shared" si="406"/>
        <v>$75K-$100K</v>
      </c>
    </row>
    <row r="25787" spans="1:5" x14ac:dyDescent="0.3">
      <c r="A25787" s="33" t="s">
        <v>2</v>
      </c>
      <c r="B25787" s="33" t="s">
        <v>53</v>
      </c>
      <c r="C25787" s="33">
        <v>70000</v>
      </c>
      <c r="D25787" s="33" t="s">
        <v>8630</v>
      </c>
      <c r="E25787" t="str">
        <f t="shared" si="406"/>
        <v>&lt;$75K</v>
      </c>
    </row>
    <row r="25788" spans="1:5" x14ac:dyDescent="0.3">
      <c r="A25788" s="33" t="s">
        <v>125</v>
      </c>
      <c r="B25788" s="33" t="s">
        <v>53</v>
      </c>
      <c r="C25788" s="33"/>
      <c r="D25788" s="33" t="s">
        <v>479</v>
      </c>
      <c r="E25788" t="str">
        <f t="shared" si="406"/>
        <v>No Data</v>
      </c>
    </row>
    <row r="25789" spans="1:5" x14ac:dyDescent="0.3">
      <c r="A25789" s="33" t="s">
        <v>2</v>
      </c>
      <c r="B25789" s="33" t="s">
        <v>53</v>
      </c>
      <c r="C25789" s="33"/>
      <c r="D25789" s="33" t="s">
        <v>1194</v>
      </c>
      <c r="E25789" t="str">
        <f t="shared" si="406"/>
        <v>No Data</v>
      </c>
    </row>
    <row r="25790" spans="1:5" x14ac:dyDescent="0.3">
      <c r="A25790" s="33" t="s">
        <v>2</v>
      </c>
      <c r="B25790" s="33" t="s">
        <v>53</v>
      </c>
      <c r="C25790" s="33"/>
      <c r="D25790" s="33" t="s">
        <v>457</v>
      </c>
      <c r="E25790" t="str">
        <f t="shared" si="406"/>
        <v>No Data</v>
      </c>
    </row>
    <row r="25791" spans="1:5" x14ac:dyDescent="0.3">
      <c r="A25791" s="33" t="s">
        <v>4</v>
      </c>
      <c r="B25791" s="33" t="s">
        <v>99</v>
      </c>
      <c r="C25791" s="33">
        <v>125000</v>
      </c>
      <c r="D25791" s="33" t="s">
        <v>268</v>
      </c>
      <c r="E25791" t="str">
        <f t="shared" si="406"/>
        <v>$100K-$125K</v>
      </c>
    </row>
    <row r="25792" spans="1:5" x14ac:dyDescent="0.3">
      <c r="A25792" s="33" t="s">
        <v>129</v>
      </c>
      <c r="B25792" s="33" t="s">
        <v>95</v>
      </c>
      <c r="C25792" s="33">
        <v>89100</v>
      </c>
      <c r="D25792" s="33" t="s">
        <v>1434</v>
      </c>
      <c r="E25792" t="str">
        <f t="shared" si="406"/>
        <v>$75K-$100K</v>
      </c>
    </row>
    <row r="25793" spans="1:5" x14ac:dyDescent="0.3">
      <c r="A25793" s="33" t="s">
        <v>0</v>
      </c>
      <c r="B25793" s="33" t="s">
        <v>53</v>
      </c>
      <c r="C25793" s="33"/>
      <c r="D25793" s="33" t="s">
        <v>8631</v>
      </c>
      <c r="E25793" t="str">
        <f t="shared" si="406"/>
        <v>No Data</v>
      </c>
    </row>
    <row r="25794" spans="1:5" x14ac:dyDescent="0.3">
      <c r="A25794" s="33" t="s">
        <v>0</v>
      </c>
      <c r="B25794" s="33" t="s">
        <v>54</v>
      </c>
      <c r="C25794" s="33">
        <v>174000</v>
      </c>
      <c r="D25794" s="33" t="s">
        <v>1570</v>
      </c>
      <c r="E25794" t="str">
        <f t="shared" si="406"/>
        <v>$125K-$200K</v>
      </c>
    </row>
    <row r="25795" spans="1:5" x14ac:dyDescent="0.3">
      <c r="A25795" s="33" t="s">
        <v>0</v>
      </c>
      <c r="B25795" s="33" t="s">
        <v>54</v>
      </c>
      <c r="C25795" s="33"/>
      <c r="D25795" s="33" t="s">
        <v>2222</v>
      </c>
      <c r="E25795" t="str">
        <f t="shared" ref="E25795:E25858" si="407">_xlfn.XLOOKUP(C25795,$H$16:$H$21,$G$16:$G$21,,1)</f>
        <v>No Data</v>
      </c>
    </row>
    <row r="25796" spans="1:5" x14ac:dyDescent="0.3">
      <c r="A25796" s="33" t="s">
        <v>0</v>
      </c>
      <c r="B25796" s="33" t="s">
        <v>53</v>
      </c>
      <c r="C25796" s="33">
        <v>172500</v>
      </c>
      <c r="D25796" s="33" t="s">
        <v>6914</v>
      </c>
      <c r="E25796" t="str">
        <f t="shared" si="407"/>
        <v>$125K-$200K</v>
      </c>
    </row>
    <row r="25797" spans="1:5" x14ac:dyDescent="0.3">
      <c r="A25797" s="33" t="s">
        <v>2</v>
      </c>
      <c r="B25797" s="33" t="s">
        <v>53</v>
      </c>
      <c r="C25797" s="33">
        <v>65500.6640625</v>
      </c>
      <c r="D25797" s="33" t="s">
        <v>8632</v>
      </c>
      <c r="E25797" t="str">
        <f t="shared" si="407"/>
        <v>&lt;$75K</v>
      </c>
    </row>
    <row r="25798" spans="1:5" x14ac:dyDescent="0.3">
      <c r="A25798" s="33" t="s">
        <v>4</v>
      </c>
      <c r="B25798" s="33" t="s">
        <v>53</v>
      </c>
      <c r="C25798" s="33">
        <v>138200</v>
      </c>
      <c r="D25798" s="33" t="s">
        <v>646</v>
      </c>
      <c r="E25798" t="str">
        <f t="shared" si="407"/>
        <v>$125K-$200K</v>
      </c>
    </row>
    <row r="25799" spans="1:5" x14ac:dyDescent="0.3">
      <c r="A25799" s="33" t="s">
        <v>125</v>
      </c>
      <c r="B25799" s="33" t="s">
        <v>53</v>
      </c>
      <c r="C25799" s="33"/>
      <c r="D25799" s="33" t="s">
        <v>3628</v>
      </c>
      <c r="E25799" t="str">
        <f t="shared" si="407"/>
        <v>No Data</v>
      </c>
    </row>
    <row r="25800" spans="1:5" x14ac:dyDescent="0.3">
      <c r="A25800" s="33" t="s">
        <v>4</v>
      </c>
      <c r="B25800" s="33" t="s">
        <v>88</v>
      </c>
      <c r="C25800" s="33">
        <v>79200</v>
      </c>
      <c r="D25800" s="33" t="s">
        <v>3925</v>
      </c>
      <c r="E25800" t="str">
        <f t="shared" si="407"/>
        <v>$75K-$100K</v>
      </c>
    </row>
    <row r="25801" spans="1:5" x14ac:dyDescent="0.3">
      <c r="A25801" s="33" t="s">
        <v>52</v>
      </c>
      <c r="B25801" s="33" t="s">
        <v>53</v>
      </c>
      <c r="C25801" s="33">
        <v>85000</v>
      </c>
      <c r="D25801" s="33" t="s">
        <v>3040</v>
      </c>
      <c r="E25801" t="str">
        <f t="shared" si="407"/>
        <v>$75K-$100K</v>
      </c>
    </row>
    <row r="25802" spans="1:5" x14ac:dyDescent="0.3">
      <c r="A25802" s="33" t="s">
        <v>0</v>
      </c>
      <c r="B25802" s="33" t="s">
        <v>53</v>
      </c>
      <c r="C25802" s="33">
        <v>125000</v>
      </c>
      <c r="D25802" s="33" t="s">
        <v>1099</v>
      </c>
      <c r="E25802" t="str">
        <f t="shared" si="407"/>
        <v>$100K-$125K</v>
      </c>
    </row>
    <row r="25803" spans="1:5" x14ac:dyDescent="0.3">
      <c r="A25803" s="33" t="s">
        <v>0</v>
      </c>
      <c r="B25803" s="33" t="s">
        <v>69</v>
      </c>
      <c r="C25803" s="33">
        <v>140904.5</v>
      </c>
      <c r="D25803" s="33" t="s">
        <v>211</v>
      </c>
      <c r="E25803" t="str">
        <f t="shared" si="407"/>
        <v>$125K-$200K</v>
      </c>
    </row>
    <row r="25804" spans="1:5" x14ac:dyDescent="0.3">
      <c r="A25804" s="33" t="s">
        <v>2</v>
      </c>
      <c r="B25804" s="33" t="s">
        <v>53</v>
      </c>
      <c r="C25804" s="33">
        <v>55000</v>
      </c>
      <c r="D25804" s="33" t="s">
        <v>1756</v>
      </c>
      <c r="E25804" t="str">
        <f t="shared" si="407"/>
        <v>&lt;$75K</v>
      </c>
    </row>
    <row r="25805" spans="1:5" x14ac:dyDescent="0.3">
      <c r="A25805" s="33" t="s">
        <v>0</v>
      </c>
      <c r="B25805" s="33" t="s">
        <v>58</v>
      </c>
      <c r="C25805" s="33">
        <v>157500</v>
      </c>
      <c r="D25805" s="33" t="s">
        <v>921</v>
      </c>
      <c r="E25805" t="str">
        <f t="shared" si="407"/>
        <v>$125K-$200K</v>
      </c>
    </row>
    <row r="25806" spans="1:5" x14ac:dyDescent="0.3">
      <c r="A25806" s="33" t="s">
        <v>0</v>
      </c>
      <c r="B25806" s="33" t="s">
        <v>53</v>
      </c>
      <c r="C25806" s="33">
        <v>145000</v>
      </c>
      <c r="D25806" s="33" t="s">
        <v>8633</v>
      </c>
      <c r="E25806" t="str">
        <f t="shared" si="407"/>
        <v>$125K-$200K</v>
      </c>
    </row>
    <row r="25807" spans="1:5" x14ac:dyDescent="0.3">
      <c r="A25807" s="33" t="s">
        <v>2</v>
      </c>
      <c r="B25807" s="33" t="s">
        <v>53</v>
      </c>
      <c r="C25807" s="33"/>
      <c r="D25807" s="33" t="s">
        <v>1296</v>
      </c>
      <c r="E25807" t="str">
        <f t="shared" si="407"/>
        <v>No Data</v>
      </c>
    </row>
    <row r="25808" spans="1:5" x14ac:dyDescent="0.3">
      <c r="A25808" s="33" t="s">
        <v>125</v>
      </c>
      <c r="B25808" s="33" t="s">
        <v>53</v>
      </c>
      <c r="C25808" s="33"/>
      <c r="D25808" s="33" t="s">
        <v>8634</v>
      </c>
      <c r="E25808" t="str">
        <f t="shared" si="407"/>
        <v>No Data</v>
      </c>
    </row>
    <row r="25809" spans="1:5" x14ac:dyDescent="0.3">
      <c r="A25809" s="33" t="s">
        <v>4</v>
      </c>
      <c r="B25809" s="33" t="s">
        <v>54</v>
      </c>
      <c r="C25809" s="33">
        <v>150000</v>
      </c>
      <c r="D25809" s="33" t="s">
        <v>232</v>
      </c>
      <c r="E25809" t="str">
        <f t="shared" si="407"/>
        <v>$125K-$200K</v>
      </c>
    </row>
    <row r="25810" spans="1:5" x14ac:dyDescent="0.3">
      <c r="A25810" s="33" t="s">
        <v>0</v>
      </c>
      <c r="B25810" s="33" t="s">
        <v>124</v>
      </c>
      <c r="C25810" s="33">
        <v>93600</v>
      </c>
      <c r="D25810" s="33" t="s">
        <v>834</v>
      </c>
      <c r="E25810" t="str">
        <f t="shared" si="407"/>
        <v>$75K-$100K</v>
      </c>
    </row>
    <row r="25811" spans="1:5" x14ac:dyDescent="0.3">
      <c r="A25811" s="33" t="s">
        <v>0</v>
      </c>
      <c r="B25811" s="33" t="s">
        <v>53</v>
      </c>
      <c r="C25811" s="33"/>
      <c r="D25811" s="33" t="s">
        <v>1398</v>
      </c>
      <c r="E25811" t="str">
        <f t="shared" si="407"/>
        <v>No Data</v>
      </c>
    </row>
    <row r="25812" spans="1:5" x14ac:dyDescent="0.3">
      <c r="A25812" s="33" t="s">
        <v>4</v>
      </c>
      <c r="B25812" s="33" t="s">
        <v>53</v>
      </c>
      <c r="C25812" s="33"/>
      <c r="D25812" s="33" t="s">
        <v>2006</v>
      </c>
      <c r="E25812" t="str">
        <f t="shared" si="407"/>
        <v>No Data</v>
      </c>
    </row>
    <row r="25813" spans="1:5" x14ac:dyDescent="0.3">
      <c r="A25813" s="33" t="s">
        <v>52</v>
      </c>
      <c r="B25813" s="33" t="s">
        <v>53</v>
      </c>
      <c r="C25813" s="33">
        <v>127500</v>
      </c>
      <c r="D25813" s="33" t="s">
        <v>8635</v>
      </c>
      <c r="E25813" t="str">
        <f t="shared" si="407"/>
        <v>$125K-$200K</v>
      </c>
    </row>
    <row r="25814" spans="1:5" x14ac:dyDescent="0.3">
      <c r="A25814" s="33" t="s">
        <v>2</v>
      </c>
      <c r="B25814" s="33" t="s">
        <v>53</v>
      </c>
      <c r="C25814" s="33">
        <v>90000</v>
      </c>
      <c r="D25814" s="33" t="s">
        <v>8636</v>
      </c>
      <c r="E25814" t="str">
        <f t="shared" si="407"/>
        <v>$75K-$100K</v>
      </c>
    </row>
    <row r="25815" spans="1:5" x14ac:dyDescent="0.3">
      <c r="A25815" s="33" t="s">
        <v>0</v>
      </c>
      <c r="B25815" s="33" t="s">
        <v>54</v>
      </c>
      <c r="C25815" s="33">
        <v>351500</v>
      </c>
      <c r="D25815" s="33" t="s">
        <v>312</v>
      </c>
      <c r="E25815" t="str">
        <f t="shared" si="407"/>
        <v>&gt;$200K</v>
      </c>
    </row>
    <row r="25816" spans="1:5" x14ac:dyDescent="0.3">
      <c r="A25816" s="33" t="s">
        <v>0</v>
      </c>
      <c r="B25816" s="33" t="s">
        <v>69</v>
      </c>
      <c r="C25816" s="33">
        <v>157500</v>
      </c>
      <c r="D25816" s="33" t="s">
        <v>211</v>
      </c>
      <c r="E25816" t="str">
        <f t="shared" si="407"/>
        <v>$125K-$200K</v>
      </c>
    </row>
    <row r="25817" spans="1:5" x14ac:dyDescent="0.3">
      <c r="A25817" s="33" t="s">
        <v>129</v>
      </c>
      <c r="B25817" s="33" t="s">
        <v>88</v>
      </c>
      <c r="C25817" s="33">
        <v>79200</v>
      </c>
      <c r="D25817" s="33" t="s">
        <v>2603</v>
      </c>
      <c r="E25817" t="str">
        <f t="shared" si="407"/>
        <v>$75K-$100K</v>
      </c>
    </row>
    <row r="25818" spans="1:5" x14ac:dyDescent="0.3">
      <c r="A25818" s="33" t="s">
        <v>2</v>
      </c>
      <c r="B25818" s="33" t="s">
        <v>53</v>
      </c>
      <c r="C25818" s="33">
        <v>85000</v>
      </c>
      <c r="D25818" s="33" t="s">
        <v>2202</v>
      </c>
      <c r="E25818" t="str">
        <f t="shared" si="407"/>
        <v>$75K-$100K</v>
      </c>
    </row>
    <row r="25819" spans="1:5" x14ac:dyDescent="0.3">
      <c r="A25819" s="33" t="s">
        <v>2</v>
      </c>
      <c r="B25819" s="33" t="s">
        <v>86</v>
      </c>
      <c r="C25819" s="33">
        <v>72900</v>
      </c>
      <c r="D25819" s="33" t="s">
        <v>3278</v>
      </c>
      <c r="E25819" t="str">
        <f t="shared" si="407"/>
        <v>&lt;$75K</v>
      </c>
    </row>
    <row r="25820" spans="1:5" x14ac:dyDescent="0.3">
      <c r="A25820" s="33" t="s">
        <v>128</v>
      </c>
      <c r="B25820" s="33" t="s">
        <v>53</v>
      </c>
      <c r="C25820" s="33"/>
      <c r="D25820" s="33" t="s">
        <v>8637</v>
      </c>
      <c r="E25820" t="str">
        <f t="shared" si="407"/>
        <v>No Data</v>
      </c>
    </row>
    <row r="25821" spans="1:5" x14ac:dyDescent="0.3">
      <c r="A25821" s="33" t="s">
        <v>128</v>
      </c>
      <c r="B25821" s="33" t="s">
        <v>53</v>
      </c>
      <c r="C25821" s="33">
        <v>194500</v>
      </c>
      <c r="D25821" s="33" t="s">
        <v>1575</v>
      </c>
      <c r="E25821" t="str">
        <f t="shared" si="407"/>
        <v>$125K-$200K</v>
      </c>
    </row>
    <row r="25822" spans="1:5" x14ac:dyDescent="0.3">
      <c r="A25822" s="33" t="s">
        <v>2</v>
      </c>
      <c r="B25822" s="33" t="s">
        <v>65</v>
      </c>
      <c r="C25822" s="33">
        <v>118190</v>
      </c>
      <c r="D25822" s="33" t="s">
        <v>2052</v>
      </c>
      <c r="E25822" t="str">
        <f t="shared" si="407"/>
        <v>$100K-$125K</v>
      </c>
    </row>
    <row r="25823" spans="1:5" x14ac:dyDescent="0.3">
      <c r="A25823" s="33" t="s">
        <v>1</v>
      </c>
      <c r="B25823" s="33" t="s">
        <v>81</v>
      </c>
      <c r="C25823" s="33">
        <v>99150</v>
      </c>
      <c r="D25823" s="33" t="s">
        <v>3845</v>
      </c>
      <c r="E25823" t="str">
        <f t="shared" si="407"/>
        <v>$75K-$100K</v>
      </c>
    </row>
    <row r="25824" spans="1:5" x14ac:dyDescent="0.3">
      <c r="A25824" s="33" t="s">
        <v>4</v>
      </c>
      <c r="B25824" s="33" t="s">
        <v>53</v>
      </c>
      <c r="C25824" s="33"/>
      <c r="D25824" s="33" t="s">
        <v>268</v>
      </c>
      <c r="E25824" t="str">
        <f t="shared" si="407"/>
        <v>No Data</v>
      </c>
    </row>
    <row r="25825" spans="1:5" x14ac:dyDescent="0.3">
      <c r="A25825" s="33" t="s">
        <v>4</v>
      </c>
      <c r="B25825" s="33" t="s">
        <v>88</v>
      </c>
      <c r="C25825" s="33">
        <v>134241</v>
      </c>
      <c r="D25825" s="33" t="s">
        <v>6615</v>
      </c>
      <c r="E25825" t="str">
        <f t="shared" si="407"/>
        <v>$125K-$200K</v>
      </c>
    </row>
    <row r="25826" spans="1:5" x14ac:dyDescent="0.3">
      <c r="A25826" s="33" t="s">
        <v>0</v>
      </c>
      <c r="B25826" s="33" t="s">
        <v>53</v>
      </c>
      <c r="C25826" s="33">
        <v>145000</v>
      </c>
      <c r="D25826" s="33" t="s">
        <v>238</v>
      </c>
      <c r="E25826" t="str">
        <f t="shared" si="407"/>
        <v>$125K-$200K</v>
      </c>
    </row>
    <row r="25827" spans="1:5" x14ac:dyDescent="0.3">
      <c r="A25827" s="33" t="s">
        <v>2</v>
      </c>
      <c r="B25827" s="33" t="s">
        <v>53</v>
      </c>
      <c r="C25827" s="33"/>
      <c r="D25827" s="33" t="s">
        <v>226</v>
      </c>
      <c r="E25827" t="str">
        <f t="shared" si="407"/>
        <v>No Data</v>
      </c>
    </row>
    <row r="25828" spans="1:5" x14ac:dyDescent="0.3">
      <c r="A25828" s="33" t="s">
        <v>129</v>
      </c>
      <c r="B25828" s="33" t="s">
        <v>54</v>
      </c>
      <c r="C25828" s="33">
        <v>115000</v>
      </c>
      <c r="D25828" s="33" t="s">
        <v>8638</v>
      </c>
      <c r="E25828" t="str">
        <f t="shared" si="407"/>
        <v>$100K-$125K</v>
      </c>
    </row>
    <row r="25829" spans="1:5" x14ac:dyDescent="0.3">
      <c r="A25829" s="33" t="s">
        <v>125</v>
      </c>
      <c r="B25829" s="33" t="s">
        <v>53</v>
      </c>
      <c r="C25829" s="33">
        <v>70000</v>
      </c>
      <c r="D25829" s="33" t="s">
        <v>1323</v>
      </c>
      <c r="E25829" t="str">
        <f t="shared" si="407"/>
        <v>&lt;$75K</v>
      </c>
    </row>
    <row r="25830" spans="1:5" x14ac:dyDescent="0.3">
      <c r="A25830" s="33" t="s">
        <v>0</v>
      </c>
      <c r="B25830" s="33" t="s">
        <v>53</v>
      </c>
      <c r="C25830" s="33">
        <v>100000</v>
      </c>
      <c r="D25830" s="33" t="s">
        <v>1157</v>
      </c>
      <c r="E25830" t="str">
        <f t="shared" si="407"/>
        <v>$75K-$100K</v>
      </c>
    </row>
    <row r="25831" spans="1:5" x14ac:dyDescent="0.3">
      <c r="A25831" s="33" t="s">
        <v>0</v>
      </c>
      <c r="B25831" s="33" t="s">
        <v>53</v>
      </c>
      <c r="C25831" s="33">
        <v>115000</v>
      </c>
      <c r="D25831" s="33" t="s">
        <v>1089</v>
      </c>
      <c r="E25831" t="str">
        <f t="shared" si="407"/>
        <v>$100K-$125K</v>
      </c>
    </row>
    <row r="25832" spans="1:5" x14ac:dyDescent="0.3">
      <c r="A25832" s="33" t="s">
        <v>2</v>
      </c>
      <c r="B25832" s="33" t="s">
        <v>53</v>
      </c>
      <c r="C25832" s="33">
        <v>105000</v>
      </c>
      <c r="D25832" s="33" t="s">
        <v>8639</v>
      </c>
      <c r="E25832" t="str">
        <f t="shared" si="407"/>
        <v>$100K-$125K</v>
      </c>
    </row>
    <row r="25833" spans="1:5" x14ac:dyDescent="0.3">
      <c r="A25833" s="33" t="s">
        <v>0</v>
      </c>
      <c r="B25833" s="33" t="s">
        <v>53</v>
      </c>
      <c r="C25833" s="33"/>
      <c r="D25833" s="33" t="s">
        <v>1028</v>
      </c>
      <c r="E25833" t="str">
        <f t="shared" si="407"/>
        <v>No Data</v>
      </c>
    </row>
    <row r="25834" spans="1:5" x14ac:dyDescent="0.3">
      <c r="A25834" s="33" t="s">
        <v>0</v>
      </c>
      <c r="B25834" s="33" t="s">
        <v>53</v>
      </c>
      <c r="C25834" s="33"/>
      <c r="D25834" s="33" t="s">
        <v>238</v>
      </c>
      <c r="E25834" t="str">
        <f t="shared" si="407"/>
        <v>No Data</v>
      </c>
    </row>
    <row r="25835" spans="1:5" x14ac:dyDescent="0.3">
      <c r="A25835" s="33" t="s">
        <v>1</v>
      </c>
      <c r="B25835" s="33" t="s">
        <v>53</v>
      </c>
      <c r="C25835" s="33">
        <v>99150</v>
      </c>
      <c r="D25835" s="33" t="s">
        <v>8640</v>
      </c>
      <c r="E25835" t="str">
        <f t="shared" si="407"/>
        <v>$75K-$100K</v>
      </c>
    </row>
    <row r="25836" spans="1:5" x14ac:dyDescent="0.3">
      <c r="A25836" s="33" t="s">
        <v>2</v>
      </c>
      <c r="B25836" s="33" t="s">
        <v>53</v>
      </c>
      <c r="C25836" s="33"/>
      <c r="D25836" s="33" t="s">
        <v>8641</v>
      </c>
      <c r="E25836" t="str">
        <f t="shared" si="407"/>
        <v>No Data</v>
      </c>
    </row>
    <row r="25837" spans="1:5" x14ac:dyDescent="0.3">
      <c r="A25837" s="33" t="s">
        <v>0</v>
      </c>
      <c r="B25837" s="33" t="s">
        <v>53</v>
      </c>
      <c r="C25837" s="33"/>
      <c r="D25837" s="33" t="s">
        <v>7200</v>
      </c>
      <c r="E25837" t="str">
        <f t="shared" si="407"/>
        <v>No Data</v>
      </c>
    </row>
    <row r="25838" spans="1:5" x14ac:dyDescent="0.3">
      <c r="A25838" s="33" t="s">
        <v>128</v>
      </c>
      <c r="B25838" s="33" t="s">
        <v>53</v>
      </c>
      <c r="C25838" s="33">
        <v>125000</v>
      </c>
      <c r="D25838" s="33" t="s">
        <v>8642</v>
      </c>
      <c r="E25838" t="str">
        <f t="shared" si="407"/>
        <v>$100K-$125K</v>
      </c>
    </row>
    <row r="25839" spans="1:5" x14ac:dyDescent="0.3">
      <c r="A25839" s="33" t="s">
        <v>0</v>
      </c>
      <c r="B25839" s="33" t="s">
        <v>53</v>
      </c>
      <c r="C25839" s="33">
        <v>90000</v>
      </c>
      <c r="D25839" s="33" t="s">
        <v>3436</v>
      </c>
      <c r="E25839" t="str">
        <f t="shared" si="407"/>
        <v>$75K-$100K</v>
      </c>
    </row>
    <row r="25840" spans="1:5" x14ac:dyDescent="0.3">
      <c r="A25840" s="33" t="s">
        <v>2</v>
      </c>
      <c r="B25840" s="33" t="s">
        <v>53</v>
      </c>
      <c r="C25840" s="33">
        <v>94000</v>
      </c>
      <c r="D25840" s="33" t="s">
        <v>8643</v>
      </c>
      <c r="E25840" t="str">
        <f t="shared" si="407"/>
        <v>$75K-$100K</v>
      </c>
    </row>
    <row r="25841" spans="1:5" x14ac:dyDescent="0.3">
      <c r="A25841" s="33" t="s">
        <v>2</v>
      </c>
      <c r="B25841" s="33" t="s">
        <v>53</v>
      </c>
      <c r="C25841" s="33">
        <v>62500</v>
      </c>
      <c r="D25841" s="33" t="s">
        <v>8644</v>
      </c>
      <c r="E25841" t="str">
        <f t="shared" si="407"/>
        <v>&lt;$75K</v>
      </c>
    </row>
    <row r="25842" spans="1:5" x14ac:dyDescent="0.3">
      <c r="A25842" s="33" t="s">
        <v>2</v>
      </c>
      <c r="B25842" s="33" t="s">
        <v>53</v>
      </c>
      <c r="C25842" s="33"/>
      <c r="D25842" s="33" t="s">
        <v>252</v>
      </c>
      <c r="E25842" t="str">
        <f t="shared" si="407"/>
        <v>No Data</v>
      </c>
    </row>
    <row r="25843" spans="1:5" x14ac:dyDescent="0.3">
      <c r="A25843" s="33" t="s">
        <v>52</v>
      </c>
      <c r="B25843" s="33" t="s">
        <v>53</v>
      </c>
      <c r="C25843" s="33">
        <v>57500</v>
      </c>
      <c r="D25843" s="33" t="s">
        <v>8645</v>
      </c>
      <c r="E25843" t="str">
        <f t="shared" si="407"/>
        <v>&lt;$75K</v>
      </c>
    </row>
    <row r="25844" spans="1:5" x14ac:dyDescent="0.3">
      <c r="A25844" s="33" t="s">
        <v>2</v>
      </c>
      <c r="B25844" s="33" t="s">
        <v>53</v>
      </c>
      <c r="C25844" s="33">
        <v>90000</v>
      </c>
      <c r="D25844" s="33" t="s">
        <v>6860</v>
      </c>
      <c r="E25844" t="str">
        <f t="shared" si="407"/>
        <v>$75K-$100K</v>
      </c>
    </row>
    <row r="25845" spans="1:5" x14ac:dyDescent="0.3">
      <c r="A25845" s="33" t="s">
        <v>2</v>
      </c>
      <c r="B25845" s="33" t="s">
        <v>53</v>
      </c>
      <c r="C25845" s="33">
        <v>115000</v>
      </c>
      <c r="D25845" s="33" t="s">
        <v>577</v>
      </c>
      <c r="E25845" t="str">
        <f t="shared" si="407"/>
        <v>$100K-$125K</v>
      </c>
    </row>
    <row r="25846" spans="1:5" x14ac:dyDescent="0.3">
      <c r="A25846" s="33" t="s">
        <v>2</v>
      </c>
      <c r="B25846" s="33" t="s">
        <v>53</v>
      </c>
      <c r="C25846" s="33"/>
      <c r="D25846" s="33" t="s">
        <v>5066</v>
      </c>
      <c r="E25846" t="str">
        <f t="shared" si="407"/>
        <v>No Data</v>
      </c>
    </row>
    <row r="25847" spans="1:5" x14ac:dyDescent="0.3">
      <c r="A25847" s="33" t="s">
        <v>2</v>
      </c>
      <c r="B25847" s="33" t="s">
        <v>53</v>
      </c>
      <c r="C25847" s="33"/>
      <c r="D25847" s="33" t="s">
        <v>268</v>
      </c>
      <c r="E25847" t="str">
        <f t="shared" si="407"/>
        <v>No Data</v>
      </c>
    </row>
    <row r="25848" spans="1:5" x14ac:dyDescent="0.3">
      <c r="A25848" s="33" t="s">
        <v>0</v>
      </c>
      <c r="B25848" s="33" t="s">
        <v>191</v>
      </c>
      <c r="C25848" s="33">
        <v>36000</v>
      </c>
      <c r="D25848" s="33" t="s">
        <v>629</v>
      </c>
      <c r="E25848" t="str">
        <f t="shared" si="407"/>
        <v>&lt;$75K</v>
      </c>
    </row>
    <row r="25849" spans="1:5" x14ac:dyDescent="0.3">
      <c r="A25849" s="33" t="s">
        <v>0</v>
      </c>
      <c r="B25849" s="33" t="s">
        <v>53</v>
      </c>
      <c r="C25849" s="33">
        <v>132500</v>
      </c>
      <c r="D25849" s="33" t="s">
        <v>8646</v>
      </c>
      <c r="E25849" t="str">
        <f t="shared" si="407"/>
        <v>$125K-$200K</v>
      </c>
    </row>
    <row r="25850" spans="1:5" x14ac:dyDescent="0.3">
      <c r="A25850" s="33" t="s">
        <v>4</v>
      </c>
      <c r="B25850" s="33" t="s">
        <v>53</v>
      </c>
      <c r="C25850" s="33">
        <v>170000</v>
      </c>
      <c r="D25850" s="33" t="s">
        <v>230</v>
      </c>
      <c r="E25850" t="str">
        <f t="shared" si="407"/>
        <v>$125K-$200K</v>
      </c>
    </row>
    <row r="25851" spans="1:5" x14ac:dyDescent="0.3">
      <c r="A25851" s="33" t="s">
        <v>126</v>
      </c>
      <c r="B25851" s="33" t="s">
        <v>88</v>
      </c>
      <c r="C25851" s="33">
        <v>147500</v>
      </c>
      <c r="D25851" s="33" t="s">
        <v>211</v>
      </c>
      <c r="E25851" t="str">
        <f t="shared" si="407"/>
        <v>$125K-$200K</v>
      </c>
    </row>
    <row r="25852" spans="1:5" x14ac:dyDescent="0.3">
      <c r="A25852" s="33" t="s">
        <v>2</v>
      </c>
      <c r="B25852" s="33" t="s">
        <v>53</v>
      </c>
      <c r="C25852" s="33">
        <v>95847.5</v>
      </c>
      <c r="D25852" s="33" t="s">
        <v>8647</v>
      </c>
      <c r="E25852" t="str">
        <f t="shared" si="407"/>
        <v>$75K-$100K</v>
      </c>
    </row>
    <row r="25853" spans="1:5" x14ac:dyDescent="0.3">
      <c r="A25853" s="33" t="s">
        <v>0</v>
      </c>
      <c r="B25853" s="33" t="s">
        <v>53</v>
      </c>
      <c r="C25853" s="33">
        <v>90000</v>
      </c>
      <c r="D25853" s="33" t="s">
        <v>1728</v>
      </c>
      <c r="E25853" t="str">
        <f t="shared" si="407"/>
        <v>$75K-$100K</v>
      </c>
    </row>
    <row r="25854" spans="1:5" x14ac:dyDescent="0.3">
      <c r="A25854" s="33" t="s">
        <v>4</v>
      </c>
      <c r="B25854" s="33" t="s">
        <v>53</v>
      </c>
      <c r="C25854" s="33"/>
      <c r="D25854" s="33" t="s">
        <v>258</v>
      </c>
      <c r="E25854" t="str">
        <f t="shared" si="407"/>
        <v>No Data</v>
      </c>
    </row>
    <row r="25855" spans="1:5" x14ac:dyDescent="0.3">
      <c r="A25855" s="33" t="s">
        <v>2</v>
      </c>
      <c r="B25855" s="33" t="s">
        <v>53</v>
      </c>
      <c r="C25855" s="33">
        <v>90000</v>
      </c>
      <c r="D25855" s="33" t="s">
        <v>480</v>
      </c>
      <c r="E25855" t="str">
        <f t="shared" si="407"/>
        <v>$75K-$100K</v>
      </c>
    </row>
    <row r="25856" spans="1:5" x14ac:dyDescent="0.3">
      <c r="A25856" s="33" t="s">
        <v>4</v>
      </c>
      <c r="B25856" s="33" t="s">
        <v>53</v>
      </c>
      <c r="C25856" s="33">
        <v>66163</v>
      </c>
      <c r="D25856" s="33" t="s">
        <v>8648</v>
      </c>
      <c r="E25856" t="str">
        <f t="shared" si="407"/>
        <v>&lt;$75K</v>
      </c>
    </row>
    <row r="25857" spans="1:5" x14ac:dyDescent="0.3">
      <c r="A25857" s="33" t="s">
        <v>2</v>
      </c>
      <c r="B25857" s="33" t="s">
        <v>53</v>
      </c>
      <c r="C25857" s="33">
        <v>169686</v>
      </c>
      <c r="D25857" s="33" t="s">
        <v>3129</v>
      </c>
      <c r="E25857" t="str">
        <f t="shared" si="407"/>
        <v>$125K-$200K</v>
      </c>
    </row>
    <row r="25858" spans="1:5" x14ac:dyDescent="0.3">
      <c r="A25858" s="33" t="s">
        <v>0</v>
      </c>
      <c r="B25858" s="33" t="s">
        <v>88</v>
      </c>
      <c r="C25858" s="33">
        <v>170000</v>
      </c>
      <c r="D25858" s="33" t="s">
        <v>1730</v>
      </c>
      <c r="E25858" t="str">
        <f t="shared" si="407"/>
        <v>$125K-$200K</v>
      </c>
    </row>
    <row r="25859" spans="1:5" x14ac:dyDescent="0.3">
      <c r="A25859" s="33" t="s">
        <v>0</v>
      </c>
      <c r="B25859" s="33" t="s">
        <v>53</v>
      </c>
      <c r="C25859" s="33"/>
      <c r="D25859" s="33" t="s">
        <v>1141</v>
      </c>
      <c r="E25859" t="str">
        <f t="shared" ref="E25859:E25922" si="408">_xlfn.XLOOKUP(C25859,$H$16:$H$21,$G$16:$G$21,,1)</f>
        <v>No Data</v>
      </c>
    </row>
    <row r="25860" spans="1:5" x14ac:dyDescent="0.3">
      <c r="A25860" s="33" t="s">
        <v>52</v>
      </c>
      <c r="B25860" s="33" t="s">
        <v>53</v>
      </c>
      <c r="C25860" s="33"/>
      <c r="D25860" s="33" t="s">
        <v>8649</v>
      </c>
      <c r="E25860" t="str">
        <f t="shared" si="408"/>
        <v>No Data</v>
      </c>
    </row>
    <row r="25861" spans="1:5" x14ac:dyDescent="0.3">
      <c r="A25861" s="33" t="s">
        <v>2</v>
      </c>
      <c r="B25861" s="33" t="s">
        <v>53</v>
      </c>
      <c r="C25861" s="33"/>
      <c r="D25861" s="33" t="s">
        <v>8650</v>
      </c>
      <c r="E25861" t="str">
        <f t="shared" si="408"/>
        <v>No Data</v>
      </c>
    </row>
    <row r="25862" spans="1:5" x14ac:dyDescent="0.3">
      <c r="A25862" s="33" t="s">
        <v>0</v>
      </c>
      <c r="B25862" s="33" t="s">
        <v>53</v>
      </c>
      <c r="C25862" s="33"/>
      <c r="D25862" s="33" t="s">
        <v>714</v>
      </c>
      <c r="E25862" t="str">
        <f t="shared" si="408"/>
        <v>No Data</v>
      </c>
    </row>
    <row r="25863" spans="1:5" x14ac:dyDescent="0.3">
      <c r="A25863" s="33" t="s">
        <v>2</v>
      </c>
      <c r="B25863" s="33" t="s">
        <v>53</v>
      </c>
      <c r="C25863" s="33"/>
      <c r="D25863" s="33" t="s">
        <v>2800</v>
      </c>
      <c r="E25863" t="str">
        <f t="shared" si="408"/>
        <v>No Data</v>
      </c>
    </row>
    <row r="25864" spans="1:5" x14ac:dyDescent="0.3">
      <c r="A25864" s="33" t="s">
        <v>128</v>
      </c>
      <c r="B25864" s="33" t="s">
        <v>53</v>
      </c>
      <c r="C25864" s="33">
        <v>187500</v>
      </c>
      <c r="D25864" s="33" t="s">
        <v>8651</v>
      </c>
      <c r="E25864" t="str">
        <f t="shared" si="408"/>
        <v>$125K-$200K</v>
      </c>
    </row>
    <row r="25865" spans="1:5" x14ac:dyDescent="0.3">
      <c r="A25865" s="33" t="s">
        <v>0</v>
      </c>
      <c r="B25865" s="33" t="s">
        <v>53</v>
      </c>
      <c r="C25865" s="33">
        <v>200000</v>
      </c>
      <c r="D25865" s="33" t="s">
        <v>219</v>
      </c>
      <c r="E25865" t="str">
        <f t="shared" si="408"/>
        <v>$125K-$200K</v>
      </c>
    </row>
    <row r="25866" spans="1:5" x14ac:dyDescent="0.3">
      <c r="A25866" s="33" t="s">
        <v>0</v>
      </c>
      <c r="B25866" s="33" t="s">
        <v>53</v>
      </c>
      <c r="C25866" s="33"/>
      <c r="D25866" s="33" t="s">
        <v>1604</v>
      </c>
      <c r="E25866" t="str">
        <f t="shared" si="408"/>
        <v>No Data</v>
      </c>
    </row>
    <row r="25867" spans="1:5" x14ac:dyDescent="0.3">
      <c r="A25867" s="33" t="s">
        <v>0</v>
      </c>
      <c r="B25867" s="33" t="s">
        <v>53</v>
      </c>
      <c r="C25867" s="33">
        <v>121777.5</v>
      </c>
      <c r="D25867" s="33" t="s">
        <v>217</v>
      </c>
      <c r="E25867" t="str">
        <f t="shared" si="408"/>
        <v>$100K-$125K</v>
      </c>
    </row>
    <row r="25868" spans="1:5" x14ac:dyDescent="0.3">
      <c r="A25868" s="33" t="s">
        <v>0</v>
      </c>
      <c r="B25868" s="33" t="s">
        <v>53</v>
      </c>
      <c r="C25868" s="33"/>
      <c r="D25868" s="33" t="s">
        <v>6079</v>
      </c>
      <c r="E25868" t="str">
        <f t="shared" si="408"/>
        <v>No Data</v>
      </c>
    </row>
    <row r="25869" spans="1:5" x14ac:dyDescent="0.3">
      <c r="A25869" s="33" t="s">
        <v>2</v>
      </c>
      <c r="B25869" s="33" t="s">
        <v>53</v>
      </c>
      <c r="C25869" s="33"/>
      <c r="D25869" s="33" t="s">
        <v>904</v>
      </c>
      <c r="E25869" t="str">
        <f t="shared" si="408"/>
        <v>No Data</v>
      </c>
    </row>
    <row r="25870" spans="1:5" x14ac:dyDescent="0.3">
      <c r="A25870" s="33" t="s">
        <v>0</v>
      </c>
      <c r="B25870" s="33" t="s">
        <v>53</v>
      </c>
      <c r="C25870" s="33">
        <v>190000</v>
      </c>
      <c r="D25870" s="33" t="s">
        <v>265</v>
      </c>
      <c r="E25870" t="str">
        <f t="shared" si="408"/>
        <v>$125K-$200K</v>
      </c>
    </row>
    <row r="25871" spans="1:5" x14ac:dyDescent="0.3">
      <c r="A25871" s="33" t="s">
        <v>2</v>
      </c>
      <c r="B25871" s="33" t="s">
        <v>53</v>
      </c>
      <c r="C25871" s="33"/>
      <c r="D25871" s="33" t="s">
        <v>366</v>
      </c>
      <c r="E25871" t="str">
        <f t="shared" si="408"/>
        <v>No Data</v>
      </c>
    </row>
    <row r="25872" spans="1:5" x14ac:dyDescent="0.3">
      <c r="A25872" s="33" t="s">
        <v>128</v>
      </c>
      <c r="B25872" s="33" t="s">
        <v>54</v>
      </c>
      <c r="C25872" s="33"/>
      <c r="D25872" s="33" t="s">
        <v>2554</v>
      </c>
      <c r="E25872" t="str">
        <f t="shared" si="408"/>
        <v>No Data</v>
      </c>
    </row>
    <row r="25873" spans="1:5" x14ac:dyDescent="0.3">
      <c r="A25873" s="33" t="s">
        <v>0</v>
      </c>
      <c r="B25873" s="33" t="s">
        <v>53</v>
      </c>
      <c r="C25873" s="33"/>
      <c r="D25873" s="33" t="s">
        <v>389</v>
      </c>
      <c r="E25873" t="str">
        <f t="shared" si="408"/>
        <v>No Data</v>
      </c>
    </row>
    <row r="25874" spans="1:5" x14ac:dyDescent="0.3">
      <c r="A25874" s="33" t="s">
        <v>4</v>
      </c>
      <c r="B25874" s="33" t="s">
        <v>53</v>
      </c>
      <c r="C25874" s="33"/>
      <c r="D25874" s="33" t="s">
        <v>8652</v>
      </c>
      <c r="E25874" t="str">
        <f t="shared" si="408"/>
        <v>No Data</v>
      </c>
    </row>
    <row r="25875" spans="1:5" x14ac:dyDescent="0.3">
      <c r="A25875" s="33" t="s">
        <v>2</v>
      </c>
      <c r="B25875" s="33" t="s">
        <v>53</v>
      </c>
      <c r="C25875" s="33"/>
      <c r="D25875" s="33" t="s">
        <v>457</v>
      </c>
      <c r="E25875" t="str">
        <f t="shared" si="408"/>
        <v>No Data</v>
      </c>
    </row>
    <row r="25876" spans="1:5" x14ac:dyDescent="0.3">
      <c r="A25876" s="33" t="s">
        <v>125</v>
      </c>
      <c r="B25876" s="33" t="s">
        <v>53</v>
      </c>
      <c r="C25876" s="33">
        <v>175000</v>
      </c>
      <c r="D25876" s="33" t="s">
        <v>1570</v>
      </c>
      <c r="E25876" t="str">
        <f t="shared" si="408"/>
        <v>$125K-$200K</v>
      </c>
    </row>
    <row r="25877" spans="1:5" x14ac:dyDescent="0.3">
      <c r="A25877" s="33" t="s">
        <v>2</v>
      </c>
      <c r="B25877" s="33" t="s">
        <v>53</v>
      </c>
      <c r="C25877" s="33">
        <v>92500</v>
      </c>
      <c r="D25877" s="33" t="s">
        <v>268</v>
      </c>
      <c r="E25877" t="str">
        <f t="shared" si="408"/>
        <v>$75K-$100K</v>
      </c>
    </row>
    <row r="25878" spans="1:5" x14ac:dyDescent="0.3">
      <c r="A25878" s="33" t="s">
        <v>2</v>
      </c>
      <c r="B25878" s="33" t="s">
        <v>53</v>
      </c>
      <c r="C25878" s="33">
        <v>95351</v>
      </c>
      <c r="D25878" s="33" t="s">
        <v>8653</v>
      </c>
      <c r="E25878" t="str">
        <f t="shared" si="408"/>
        <v>$75K-$100K</v>
      </c>
    </row>
    <row r="25879" spans="1:5" x14ac:dyDescent="0.3">
      <c r="A25879" s="33" t="s">
        <v>2</v>
      </c>
      <c r="B25879" s="33" t="s">
        <v>56</v>
      </c>
      <c r="C25879" s="33">
        <v>111175</v>
      </c>
      <c r="D25879" s="33" t="s">
        <v>582</v>
      </c>
      <c r="E25879" t="str">
        <f t="shared" si="408"/>
        <v>$100K-$125K</v>
      </c>
    </row>
    <row r="25880" spans="1:5" x14ac:dyDescent="0.3">
      <c r="A25880" s="33" t="s">
        <v>0</v>
      </c>
      <c r="B25880" s="33" t="s">
        <v>64</v>
      </c>
      <c r="C25880" s="33">
        <v>157500</v>
      </c>
      <c r="D25880" s="33" t="s">
        <v>3010</v>
      </c>
      <c r="E25880" t="str">
        <f t="shared" si="408"/>
        <v>$125K-$200K</v>
      </c>
    </row>
    <row r="25881" spans="1:5" x14ac:dyDescent="0.3">
      <c r="A25881" s="33" t="s">
        <v>0</v>
      </c>
      <c r="B25881" s="33" t="s">
        <v>68</v>
      </c>
      <c r="C25881" s="33">
        <v>81000</v>
      </c>
      <c r="D25881" s="33" t="s">
        <v>8654</v>
      </c>
      <c r="E25881" t="str">
        <f t="shared" si="408"/>
        <v>$75K-$100K</v>
      </c>
    </row>
    <row r="25882" spans="1:5" x14ac:dyDescent="0.3">
      <c r="A25882" s="33" t="s">
        <v>125</v>
      </c>
      <c r="B25882" s="33" t="s">
        <v>53</v>
      </c>
      <c r="C25882" s="33">
        <v>85000</v>
      </c>
      <c r="D25882" s="33" t="s">
        <v>8655</v>
      </c>
      <c r="E25882" t="str">
        <f t="shared" si="408"/>
        <v>$75K-$100K</v>
      </c>
    </row>
    <row r="25883" spans="1:5" x14ac:dyDescent="0.3">
      <c r="A25883" s="33" t="s">
        <v>126</v>
      </c>
      <c r="B25883" s="33" t="s">
        <v>53</v>
      </c>
      <c r="C25883" s="33">
        <v>135000</v>
      </c>
      <c r="D25883" s="33" t="s">
        <v>364</v>
      </c>
      <c r="E25883" t="str">
        <f t="shared" si="408"/>
        <v>$125K-$200K</v>
      </c>
    </row>
    <row r="25884" spans="1:5" x14ac:dyDescent="0.3">
      <c r="A25884" s="33" t="s">
        <v>0</v>
      </c>
      <c r="B25884" s="33" t="s">
        <v>54</v>
      </c>
      <c r="C25884" s="33">
        <v>129982</v>
      </c>
      <c r="D25884" s="33" t="s">
        <v>865</v>
      </c>
      <c r="E25884" t="str">
        <f t="shared" si="408"/>
        <v>$125K-$200K</v>
      </c>
    </row>
    <row r="25885" spans="1:5" x14ac:dyDescent="0.3">
      <c r="A25885" s="33" t="s">
        <v>4</v>
      </c>
      <c r="B25885" s="33" t="s">
        <v>54</v>
      </c>
      <c r="C25885" s="33">
        <v>115000</v>
      </c>
      <c r="D25885" s="33" t="s">
        <v>326</v>
      </c>
      <c r="E25885" t="str">
        <f t="shared" si="408"/>
        <v>$100K-$125K</v>
      </c>
    </row>
    <row r="25886" spans="1:5" x14ac:dyDescent="0.3">
      <c r="A25886" s="33" t="s">
        <v>129</v>
      </c>
      <c r="B25886" s="33" t="s">
        <v>123</v>
      </c>
      <c r="C25886" s="33">
        <v>89100</v>
      </c>
      <c r="D25886" s="33" t="s">
        <v>1528</v>
      </c>
      <c r="E25886" t="str">
        <f t="shared" si="408"/>
        <v>$75K-$100K</v>
      </c>
    </row>
    <row r="25887" spans="1:5" x14ac:dyDescent="0.3">
      <c r="A25887" s="33" t="s">
        <v>125</v>
      </c>
      <c r="B25887" s="33" t="s">
        <v>53</v>
      </c>
      <c r="C25887" s="33">
        <v>100500</v>
      </c>
      <c r="D25887" s="33" t="s">
        <v>520</v>
      </c>
      <c r="E25887" t="str">
        <f t="shared" si="408"/>
        <v>$100K-$125K</v>
      </c>
    </row>
    <row r="25888" spans="1:5" x14ac:dyDescent="0.3">
      <c r="A25888" s="33" t="s">
        <v>129</v>
      </c>
      <c r="B25888" s="33" t="s">
        <v>98</v>
      </c>
      <c r="C25888" s="33">
        <v>89100</v>
      </c>
      <c r="D25888" s="33" t="s">
        <v>8656</v>
      </c>
      <c r="E25888" t="str">
        <f t="shared" si="408"/>
        <v>$75K-$100K</v>
      </c>
    </row>
    <row r="25889" spans="1:5" x14ac:dyDescent="0.3">
      <c r="A25889" s="33" t="s">
        <v>4</v>
      </c>
      <c r="B25889" s="33" t="s">
        <v>53</v>
      </c>
      <c r="C25889" s="33">
        <v>65752.5</v>
      </c>
      <c r="D25889" s="33" t="s">
        <v>2474</v>
      </c>
      <c r="E25889" t="str">
        <f t="shared" si="408"/>
        <v>&lt;$75K</v>
      </c>
    </row>
    <row r="25890" spans="1:5" x14ac:dyDescent="0.3">
      <c r="A25890" s="33" t="s">
        <v>0</v>
      </c>
      <c r="B25890" s="33" t="s">
        <v>54</v>
      </c>
      <c r="C25890" s="33"/>
      <c r="D25890" s="33" t="s">
        <v>258</v>
      </c>
      <c r="E25890" t="str">
        <f t="shared" si="408"/>
        <v>No Data</v>
      </c>
    </row>
    <row r="25891" spans="1:5" x14ac:dyDescent="0.3">
      <c r="A25891" s="33" t="s">
        <v>2</v>
      </c>
      <c r="B25891" s="33" t="s">
        <v>53</v>
      </c>
      <c r="C25891" s="33">
        <v>100000</v>
      </c>
      <c r="D25891" s="33" t="s">
        <v>3211</v>
      </c>
      <c r="E25891" t="str">
        <f t="shared" si="408"/>
        <v>$75K-$100K</v>
      </c>
    </row>
    <row r="25892" spans="1:5" x14ac:dyDescent="0.3">
      <c r="A25892" s="33" t="s">
        <v>125</v>
      </c>
      <c r="B25892" s="33" t="s">
        <v>53</v>
      </c>
      <c r="C25892" s="33">
        <v>90000</v>
      </c>
      <c r="D25892" s="33" t="s">
        <v>5307</v>
      </c>
      <c r="E25892" t="str">
        <f t="shared" si="408"/>
        <v>$75K-$100K</v>
      </c>
    </row>
    <row r="25893" spans="1:5" x14ac:dyDescent="0.3">
      <c r="A25893" s="33" t="s">
        <v>0</v>
      </c>
      <c r="B25893" s="33" t="s">
        <v>54</v>
      </c>
      <c r="C25893" s="33"/>
      <c r="D25893" s="33" t="s">
        <v>258</v>
      </c>
      <c r="E25893" t="str">
        <f t="shared" si="408"/>
        <v>No Data</v>
      </c>
    </row>
    <row r="25894" spans="1:5" x14ac:dyDescent="0.3">
      <c r="A25894" s="33" t="s">
        <v>2</v>
      </c>
      <c r="B25894" s="33" t="s">
        <v>53</v>
      </c>
      <c r="C25894" s="33">
        <v>93411</v>
      </c>
      <c r="D25894" s="33" t="s">
        <v>5331</v>
      </c>
      <c r="E25894" t="str">
        <f t="shared" si="408"/>
        <v>$75K-$100K</v>
      </c>
    </row>
    <row r="25895" spans="1:5" x14ac:dyDescent="0.3">
      <c r="A25895" s="33" t="s">
        <v>0</v>
      </c>
      <c r="B25895" s="33" t="s">
        <v>53</v>
      </c>
      <c r="C25895" s="33">
        <v>265500</v>
      </c>
      <c r="D25895" s="33" t="s">
        <v>1327</v>
      </c>
      <c r="E25895" t="str">
        <f t="shared" si="408"/>
        <v>&gt;$200K</v>
      </c>
    </row>
    <row r="25896" spans="1:5" x14ac:dyDescent="0.3">
      <c r="A25896" s="33" t="s">
        <v>125</v>
      </c>
      <c r="B25896" s="33" t="s">
        <v>53</v>
      </c>
      <c r="C25896" s="33">
        <v>143000</v>
      </c>
      <c r="D25896" s="33" t="s">
        <v>8030</v>
      </c>
      <c r="E25896" t="str">
        <f t="shared" si="408"/>
        <v>$125K-$200K</v>
      </c>
    </row>
    <row r="25897" spans="1:5" x14ac:dyDescent="0.3">
      <c r="A25897" s="33" t="s">
        <v>129</v>
      </c>
      <c r="B25897" s="33" t="s">
        <v>53</v>
      </c>
      <c r="C25897" s="33">
        <v>174500</v>
      </c>
      <c r="D25897" s="33" t="s">
        <v>297</v>
      </c>
      <c r="E25897" t="str">
        <f t="shared" si="408"/>
        <v>$125K-$200K</v>
      </c>
    </row>
    <row r="25898" spans="1:5" x14ac:dyDescent="0.3">
      <c r="A25898" s="33" t="s">
        <v>4</v>
      </c>
      <c r="B25898" s="33" t="s">
        <v>54</v>
      </c>
      <c r="C25898" s="33">
        <v>166102</v>
      </c>
      <c r="D25898" s="33" t="s">
        <v>3925</v>
      </c>
      <c r="E25898" t="str">
        <f t="shared" si="408"/>
        <v>$125K-$200K</v>
      </c>
    </row>
    <row r="25899" spans="1:5" x14ac:dyDescent="0.3">
      <c r="A25899" s="33" t="s">
        <v>2</v>
      </c>
      <c r="B25899" s="33" t="s">
        <v>53</v>
      </c>
      <c r="C25899" s="33"/>
      <c r="D25899" s="33" t="s">
        <v>1120</v>
      </c>
      <c r="E25899" t="str">
        <f t="shared" si="408"/>
        <v>No Data</v>
      </c>
    </row>
    <row r="25900" spans="1:5" x14ac:dyDescent="0.3">
      <c r="A25900" s="33" t="s">
        <v>0</v>
      </c>
      <c r="B25900" s="33" t="s">
        <v>53</v>
      </c>
      <c r="C25900" s="33">
        <v>233500</v>
      </c>
      <c r="D25900" s="33" t="s">
        <v>916</v>
      </c>
      <c r="E25900" t="str">
        <f t="shared" si="408"/>
        <v>&gt;$200K</v>
      </c>
    </row>
    <row r="25901" spans="1:5" x14ac:dyDescent="0.3">
      <c r="A25901" s="33" t="s">
        <v>2</v>
      </c>
      <c r="B25901" s="33" t="s">
        <v>53</v>
      </c>
      <c r="C25901" s="33">
        <v>117550</v>
      </c>
      <c r="D25901" s="33" t="s">
        <v>729</v>
      </c>
      <c r="E25901" t="str">
        <f t="shared" si="408"/>
        <v>$100K-$125K</v>
      </c>
    </row>
    <row r="25902" spans="1:5" x14ac:dyDescent="0.3">
      <c r="A25902" s="33" t="s">
        <v>125</v>
      </c>
      <c r="B25902" s="33" t="s">
        <v>53</v>
      </c>
      <c r="C25902" s="33">
        <v>68497</v>
      </c>
      <c r="D25902" s="33" t="s">
        <v>472</v>
      </c>
      <c r="E25902" t="str">
        <f t="shared" si="408"/>
        <v>&lt;$75K</v>
      </c>
    </row>
    <row r="25903" spans="1:5" x14ac:dyDescent="0.3">
      <c r="A25903" s="33" t="s">
        <v>0</v>
      </c>
      <c r="B25903" s="33" t="s">
        <v>53</v>
      </c>
      <c r="C25903" s="33"/>
      <c r="D25903" s="33" t="s">
        <v>1435</v>
      </c>
      <c r="E25903" t="str">
        <f t="shared" si="408"/>
        <v>No Data</v>
      </c>
    </row>
    <row r="25904" spans="1:5" x14ac:dyDescent="0.3">
      <c r="A25904" s="33" t="s">
        <v>126</v>
      </c>
      <c r="B25904" s="33" t="s">
        <v>89</v>
      </c>
      <c r="C25904" s="33">
        <v>96773</v>
      </c>
      <c r="D25904" s="33" t="s">
        <v>8657</v>
      </c>
      <c r="E25904" t="str">
        <f t="shared" si="408"/>
        <v>$75K-$100K</v>
      </c>
    </row>
    <row r="25905" spans="1:5" x14ac:dyDescent="0.3">
      <c r="A25905" s="33" t="s">
        <v>52</v>
      </c>
      <c r="B25905" s="33" t="s">
        <v>53</v>
      </c>
      <c r="C25905" s="33">
        <v>116369</v>
      </c>
      <c r="D25905" s="33" t="s">
        <v>1472</v>
      </c>
      <c r="E25905" t="str">
        <f t="shared" si="408"/>
        <v>$100K-$125K</v>
      </c>
    </row>
    <row r="25906" spans="1:5" x14ac:dyDescent="0.3">
      <c r="A25906" s="33" t="s">
        <v>4</v>
      </c>
      <c r="B25906" s="33" t="s">
        <v>53</v>
      </c>
      <c r="C25906" s="33"/>
      <c r="D25906" s="33" t="s">
        <v>8002</v>
      </c>
      <c r="E25906" t="str">
        <f t="shared" si="408"/>
        <v>No Data</v>
      </c>
    </row>
    <row r="25907" spans="1:5" x14ac:dyDescent="0.3">
      <c r="A25907" s="33" t="s">
        <v>0</v>
      </c>
      <c r="B25907" s="33" t="s">
        <v>53</v>
      </c>
      <c r="C25907" s="33">
        <v>110000</v>
      </c>
      <c r="D25907" s="33" t="s">
        <v>8658</v>
      </c>
      <c r="E25907" t="str">
        <f t="shared" si="408"/>
        <v>$100K-$125K</v>
      </c>
    </row>
    <row r="25908" spans="1:5" x14ac:dyDescent="0.3">
      <c r="A25908" s="33" t="s">
        <v>125</v>
      </c>
      <c r="B25908" s="33" t="s">
        <v>53</v>
      </c>
      <c r="C25908" s="33">
        <v>90000</v>
      </c>
      <c r="D25908" s="33" t="s">
        <v>1099</v>
      </c>
      <c r="E25908" t="str">
        <f t="shared" si="408"/>
        <v>$75K-$100K</v>
      </c>
    </row>
    <row r="25909" spans="1:5" x14ac:dyDescent="0.3">
      <c r="A25909" s="33" t="s">
        <v>4</v>
      </c>
      <c r="B25909" s="33" t="s">
        <v>56</v>
      </c>
      <c r="C25909" s="33">
        <v>175000</v>
      </c>
      <c r="D25909" s="33" t="s">
        <v>2977</v>
      </c>
      <c r="E25909" t="str">
        <f t="shared" si="408"/>
        <v>$125K-$200K</v>
      </c>
    </row>
    <row r="25910" spans="1:5" x14ac:dyDescent="0.3">
      <c r="A25910" s="33" t="s">
        <v>128</v>
      </c>
      <c r="B25910" s="33" t="s">
        <v>53</v>
      </c>
      <c r="C25910" s="33">
        <v>196800</v>
      </c>
      <c r="D25910" s="33" t="s">
        <v>217</v>
      </c>
      <c r="E25910" t="str">
        <f t="shared" si="408"/>
        <v>$125K-$200K</v>
      </c>
    </row>
    <row r="25911" spans="1:5" x14ac:dyDescent="0.3">
      <c r="A25911" s="33" t="s">
        <v>2</v>
      </c>
      <c r="B25911" s="33" t="s">
        <v>53</v>
      </c>
      <c r="C25911" s="33">
        <v>95000</v>
      </c>
      <c r="D25911" s="33" t="s">
        <v>232</v>
      </c>
      <c r="E25911" t="str">
        <f t="shared" si="408"/>
        <v>$75K-$100K</v>
      </c>
    </row>
    <row r="25912" spans="1:5" x14ac:dyDescent="0.3">
      <c r="A25912" s="33" t="s">
        <v>0</v>
      </c>
      <c r="B25912" s="33" t="s">
        <v>53</v>
      </c>
      <c r="C25912" s="33">
        <v>149946.5</v>
      </c>
      <c r="D25912" s="33" t="s">
        <v>1134</v>
      </c>
      <c r="E25912" t="str">
        <f t="shared" si="408"/>
        <v>$125K-$200K</v>
      </c>
    </row>
    <row r="25913" spans="1:5" x14ac:dyDescent="0.3">
      <c r="A25913" s="33" t="s">
        <v>4</v>
      </c>
      <c r="B25913" s="33" t="s">
        <v>53</v>
      </c>
      <c r="C25913" s="33">
        <v>126000</v>
      </c>
      <c r="D25913" s="33" t="s">
        <v>1970</v>
      </c>
      <c r="E25913" t="str">
        <f t="shared" si="408"/>
        <v>$125K-$200K</v>
      </c>
    </row>
    <row r="25914" spans="1:5" x14ac:dyDescent="0.3">
      <c r="A25914" s="33" t="s">
        <v>126</v>
      </c>
      <c r="B25914" s="33" t="s">
        <v>53</v>
      </c>
      <c r="C25914" s="33"/>
      <c r="D25914" s="33" t="s">
        <v>225</v>
      </c>
      <c r="E25914" t="str">
        <f t="shared" si="408"/>
        <v>No Data</v>
      </c>
    </row>
    <row r="25915" spans="1:5" x14ac:dyDescent="0.3">
      <c r="A25915" s="33" t="s">
        <v>2</v>
      </c>
      <c r="B25915" s="33" t="s">
        <v>53</v>
      </c>
      <c r="C25915" s="33"/>
      <c r="D25915" s="33" t="s">
        <v>475</v>
      </c>
      <c r="E25915" t="str">
        <f t="shared" si="408"/>
        <v>No Data</v>
      </c>
    </row>
    <row r="25916" spans="1:5" x14ac:dyDescent="0.3">
      <c r="A25916" s="33" t="s">
        <v>2</v>
      </c>
      <c r="B25916" s="33" t="s">
        <v>53</v>
      </c>
      <c r="C25916" s="33">
        <v>84000</v>
      </c>
      <c r="D25916" s="33" t="s">
        <v>2609</v>
      </c>
      <c r="E25916" t="str">
        <f t="shared" si="408"/>
        <v>$75K-$100K</v>
      </c>
    </row>
    <row r="25917" spans="1:5" x14ac:dyDescent="0.3">
      <c r="A25917" s="33" t="s">
        <v>0</v>
      </c>
      <c r="B25917" s="33" t="s">
        <v>53</v>
      </c>
      <c r="C25917" s="33"/>
      <c r="D25917" s="33" t="s">
        <v>8659</v>
      </c>
      <c r="E25917" t="str">
        <f t="shared" si="408"/>
        <v>No Data</v>
      </c>
    </row>
    <row r="25918" spans="1:5" x14ac:dyDescent="0.3">
      <c r="A25918" s="33" t="s">
        <v>2</v>
      </c>
      <c r="B25918" s="33" t="s">
        <v>53</v>
      </c>
      <c r="C25918" s="33"/>
      <c r="D25918" s="33" t="s">
        <v>1413</v>
      </c>
      <c r="E25918" t="str">
        <f t="shared" si="408"/>
        <v>No Data</v>
      </c>
    </row>
    <row r="25919" spans="1:5" x14ac:dyDescent="0.3">
      <c r="A25919" s="33" t="s">
        <v>0</v>
      </c>
      <c r="B25919" s="33" t="s">
        <v>53</v>
      </c>
      <c r="C25919" s="33">
        <v>155000</v>
      </c>
      <c r="D25919" s="33" t="s">
        <v>8660</v>
      </c>
      <c r="E25919" t="str">
        <f t="shared" si="408"/>
        <v>$125K-$200K</v>
      </c>
    </row>
    <row r="25920" spans="1:5" x14ac:dyDescent="0.3">
      <c r="A25920" s="33" t="s">
        <v>0</v>
      </c>
      <c r="B25920" s="33" t="s">
        <v>53</v>
      </c>
      <c r="C25920" s="33">
        <v>140000</v>
      </c>
      <c r="D25920" s="33" t="s">
        <v>1744</v>
      </c>
      <c r="E25920" t="str">
        <f t="shared" si="408"/>
        <v>$125K-$200K</v>
      </c>
    </row>
    <row r="25921" spans="1:5" x14ac:dyDescent="0.3">
      <c r="A25921" s="33" t="s">
        <v>2</v>
      </c>
      <c r="B25921" s="33" t="s">
        <v>53</v>
      </c>
      <c r="C25921" s="33"/>
      <c r="D25921" s="33" t="s">
        <v>7777</v>
      </c>
      <c r="E25921" t="str">
        <f t="shared" si="408"/>
        <v>No Data</v>
      </c>
    </row>
    <row r="25922" spans="1:5" x14ac:dyDescent="0.3">
      <c r="A25922" s="33" t="s">
        <v>2</v>
      </c>
      <c r="B25922" s="33" t="s">
        <v>53</v>
      </c>
      <c r="C25922" s="33">
        <v>80828.5</v>
      </c>
      <c r="D25922" s="33" t="s">
        <v>1673</v>
      </c>
      <c r="E25922" t="str">
        <f t="shared" si="408"/>
        <v>$75K-$100K</v>
      </c>
    </row>
    <row r="25923" spans="1:5" x14ac:dyDescent="0.3">
      <c r="A25923" s="33" t="s">
        <v>2</v>
      </c>
      <c r="B25923" s="33" t="s">
        <v>53</v>
      </c>
      <c r="C25923" s="33"/>
      <c r="D25923" s="33" t="s">
        <v>2617</v>
      </c>
      <c r="E25923" t="str">
        <f t="shared" ref="E25923:E25986" si="409">_xlfn.XLOOKUP(C25923,$H$16:$H$21,$G$16:$G$21,,1)</f>
        <v>No Data</v>
      </c>
    </row>
    <row r="25924" spans="1:5" x14ac:dyDescent="0.3">
      <c r="A25924" s="33" t="s">
        <v>0</v>
      </c>
      <c r="B25924" s="33" t="s">
        <v>97</v>
      </c>
      <c r="C25924" s="33">
        <v>164000</v>
      </c>
      <c r="D25924" s="33" t="s">
        <v>5350</v>
      </c>
      <c r="E25924" t="str">
        <f t="shared" si="409"/>
        <v>$125K-$200K</v>
      </c>
    </row>
    <row r="25925" spans="1:5" x14ac:dyDescent="0.3">
      <c r="A25925" s="33" t="s">
        <v>0</v>
      </c>
      <c r="B25925" s="33" t="s">
        <v>53</v>
      </c>
      <c r="C25925" s="33">
        <v>90000</v>
      </c>
      <c r="D25925" s="33" t="s">
        <v>8511</v>
      </c>
      <c r="E25925" t="str">
        <f t="shared" si="409"/>
        <v>$75K-$100K</v>
      </c>
    </row>
    <row r="25926" spans="1:5" x14ac:dyDescent="0.3">
      <c r="A25926" s="33" t="s">
        <v>126</v>
      </c>
      <c r="B25926" s="33" t="s">
        <v>54</v>
      </c>
      <c r="C25926" s="33">
        <v>125000</v>
      </c>
      <c r="D25926" s="33" t="s">
        <v>297</v>
      </c>
      <c r="E25926" t="str">
        <f t="shared" si="409"/>
        <v>$100K-$125K</v>
      </c>
    </row>
    <row r="25927" spans="1:5" x14ac:dyDescent="0.3">
      <c r="A25927" s="33" t="s">
        <v>125</v>
      </c>
      <c r="B25927" s="33" t="s">
        <v>53</v>
      </c>
      <c r="C25927" s="33"/>
      <c r="D25927" s="33" t="s">
        <v>775</v>
      </c>
      <c r="E25927" t="str">
        <f t="shared" si="409"/>
        <v>No Data</v>
      </c>
    </row>
    <row r="25928" spans="1:5" x14ac:dyDescent="0.3">
      <c r="A25928" s="33" t="s">
        <v>0</v>
      </c>
      <c r="B25928" s="33" t="s">
        <v>53</v>
      </c>
      <c r="C25928" s="33"/>
      <c r="D25928" s="33" t="s">
        <v>457</v>
      </c>
      <c r="E25928" t="str">
        <f t="shared" si="409"/>
        <v>No Data</v>
      </c>
    </row>
    <row r="25929" spans="1:5" x14ac:dyDescent="0.3">
      <c r="A25929" s="33" t="s">
        <v>2</v>
      </c>
      <c r="B25929" s="33" t="s">
        <v>53</v>
      </c>
      <c r="C25929" s="33">
        <v>71000</v>
      </c>
      <c r="D25929" s="33" t="s">
        <v>444</v>
      </c>
      <c r="E25929" t="str">
        <f t="shared" si="409"/>
        <v>&lt;$75K</v>
      </c>
    </row>
    <row r="25930" spans="1:5" x14ac:dyDescent="0.3">
      <c r="A25930" s="33" t="s">
        <v>128</v>
      </c>
      <c r="B25930" s="33" t="s">
        <v>53</v>
      </c>
      <c r="C25930" s="33">
        <v>90000</v>
      </c>
      <c r="D25930" s="33" t="s">
        <v>466</v>
      </c>
      <c r="E25930" t="str">
        <f t="shared" si="409"/>
        <v>$75K-$100K</v>
      </c>
    </row>
    <row r="25931" spans="1:5" x14ac:dyDescent="0.3">
      <c r="A25931" s="33" t="s">
        <v>0</v>
      </c>
      <c r="B25931" s="33" t="s">
        <v>53</v>
      </c>
      <c r="C25931" s="33"/>
      <c r="D25931" s="33" t="s">
        <v>8661</v>
      </c>
      <c r="E25931" t="str">
        <f t="shared" si="409"/>
        <v>No Data</v>
      </c>
    </row>
    <row r="25932" spans="1:5" x14ac:dyDescent="0.3">
      <c r="A25932" s="33" t="s">
        <v>2</v>
      </c>
      <c r="B25932" s="33" t="s">
        <v>53</v>
      </c>
      <c r="C25932" s="33">
        <v>78503.8828125</v>
      </c>
      <c r="D25932" s="33" t="s">
        <v>8662</v>
      </c>
      <c r="E25932" t="str">
        <f t="shared" si="409"/>
        <v>$75K-$100K</v>
      </c>
    </row>
    <row r="25933" spans="1:5" x14ac:dyDescent="0.3">
      <c r="A25933" s="33" t="s">
        <v>0</v>
      </c>
      <c r="B25933" s="33" t="s">
        <v>53</v>
      </c>
      <c r="C25933" s="33">
        <v>165450</v>
      </c>
      <c r="D25933" s="33" t="s">
        <v>744</v>
      </c>
      <c r="E25933" t="str">
        <f t="shared" si="409"/>
        <v>$125K-$200K</v>
      </c>
    </row>
    <row r="25934" spans="1:5" x14ac:dyDescent="0.3">
      <c r="A25934" s="33" t="s">
        <v>0</v>
      </c>
      <c r="B25934" s="33" t="s">
        <v>53</v>
      </c>
      <c r="C25934" s="33">
        <v>137500</v>
      </c>
      <c r="D25934" s="33" t="s">
        <v>1525</v>
      </c>
      <c r="E25934" t="str">
        <f t="shared" si="409"/>
        <v>$125K-$200K</v>
      </c>
    </row>
    <row r="25935" spans="1:5" x14ac:dyDescent="0.3">
      <c r="A25935" s="33" t="s">
        <v>4</v>
      </c>
      <c r="B25935" s="33" t="s">
        <v>70</v>
      </c>
      <c r="C25935" s="33">
        <v>147500</v>
      </c>
      <c r="D25935" s="33" t="s">
        <v>3676</v>
      </c>
      <c r="E25935" t="str">
        <f t="shared" si="409"/>
        <v>$125K-$200K</v>
      </c>
    </row>
    <row r="25936" spans="1:5" x14ac:dyDescent="0.3">
      <c r="A25936" s="33" t="s">
        <v>128</v>
      </c>
      <c r="B25936" s="33" t="s">
        <v>53</v>
      </c>
      <c r="C25936" s="33">
        <v>197000</v>
      </c>
      <c r="D25936" s="33" t="s">
        <v>651</v>
      </c>
      <c r="E25936" t="str">
        <f t="shared" si="409"/>
        <v>$125K-$200K</v>
      </c>
    </row>
    <row r="25937" spans="1:5" x14ac:dyDescent="0.3">
      <c r="A25937" s="33" t="s">
        <v>2</v>
      </c>
      <c r="B25937" s="33" t="s">
        <v>96</v>
      </c>
      <c r="C25937" s="33">
        <v>61169</v>
      </c>
      <c r="D25937" s="33" t="s">
        <v>5144</v>
      </c>
      <c r="E25937" t="str">
        <f t="shared" si="409"/>
        <v>&lt;$75K</v>
      </c>
    </row>
    <row r="25938" spans="1:5" x14ac:dyDescent="0.3">
      <c r="A25938" s="33" t="s">
        <v>2</v>
      </c>
      <c r="B25938" s="33" t="s">
        <v>53</v>
      </c>
      <c r="C25938" s="33">
        <v>89500</v>
      </c>
      <c r="D25938" s="33" t="s">
        <v>459</v>
      </c>
      <c r="E25938" t="str">
        <f t="shared" si="409"/>
        <v>$75K-$100K</v>
      </c>
    </row>
    <row r="25939" spans="1:5" x14ac:dyDescent="0.3">
      <c r="A25939" s="33" t="s">
        <v>0</v>
      </c>
      <c r="B25939" s="33" t="s">
        <v>54</v>
      </c>
      <c r="C25939" s="33">
        <v>80000</v>
      </c>
      <c r="D25939" s="33" t="s">
        <v>541</v>
      </c>
      <c r="E25939" t="str">
        <f t="shared" si="409"/>
        <v>$75K-$100K</v>
      </c>
    </row>
    <row r="25940" spans="1:5" x14ac:dyDescent="0.3">
      <c r="A25940" s="33" t="s">
        <v>0</v>
      </c>
      <c r="B25940" s="33" t="s">
        <v>53</v>
      </c>
      <c r="C25940" s="33">
        <v>160000</v>
      </c>
      <c r="D25940" s="33" t="s">
        <v>821</v>
      </c>
      <c r="E25940" t="str">
        <f t="shared" si="409"/>
        <v>$125K-$200K</v>
      </c>
    </row>
    <row r="25941" spans="1:5" x14ac:dyDescent="0.3">
      <c r="A25941" s="33" t="s">
        <v>126</v>
      </c>
      <c r="B25941" s="33" t="s">
        <v>53</v>
      </c>
      <c r="C25941" s="33">
        <v>143000</v>
      </c>
      <c r="D25941" s="33" t="s">
        <v>364</v>
      </c>
      <c r="E25941" t="str">
        <f t="shared" si="409"/>
        <v>$125K-$200K</v>
      </c>
    </row>
    <row r="25942" spans="1:5" x14ac:dyDescent="0.3">
      <c r="A25942" s="33" t="s">
        <v>0</v>
      </c>
      <c r="B25942" s="33" t="s">
        <v>53</v>
      </c>
      <c r="C25942" s="33">
        <v>115000</v>
      </c>
      <c r="D25942" s="33" t="s">
        <v>299</v>
      </c>
      <c r="E25942" t="str">
        <f t="shared" si="409"/>
        <v>$100K-$125K</v>
      </c>
    </row>
    <row r="25943" spans="1:5" x14ac:dyDescent="0.3">
      <c r="A25943" s="33" t="s">
        <v>2</v>
      </c>
      <c r="B25943" s="33" t="s">
        <v>53</v>
      </c>
      <c r="C25943" s="33"/>
      <c r="D25943" s="33" t="s">
        <v>1667</v>
      </c>
      <c r="E25943" t="str">
        <f t="shared" si="409"/>
        <v>No Data</v>
      </c>
    </row>
    <row r="25944" spans="1:5" x14ac:dyDescent="0.3">
      <c r="A25944" s="33" t="s">
        <v>0</v>
      </c>
      <c r="B25944" s="33" t="s">
        <v>53</v>
      </c>
      <c r="C25944" s="33">
        <v>171000</v>
      </c>
      <c r="D25944" s="33" t="s">
        <v>6898</v>
      </c>
      <c r="E25944" t="str">
        <f t="shared" si="409"/>
        <v>$125K-$200K</v>
      </c>
    </row>
    <row r="25945" spans="1:5" x14ac:dyDescent="0.3">
      <c r="A25945" s="33" t="s">
        <v>52</v>
      </c>
      <c r="B25945" s="33" t="s">
        <v>53</v>
      </c>
      <c r="C25945" s="33"/>
      <c r="D25945" s="33" t="s">
        <v>8663</v>
      </c>
      <c r="E25945" t="str">
        <f t="shared" si="409"/>
        <v>No Data</v>
      </c>
    </row>
    <row r="25946" spans="1:5" x14ac:dyDescent="0.3">
      <c r="A25946" s="33" t="s">
        <v>128</v>
      </c>
      <c r="B25946" s="33" t="s">
        <v>53</v>
      </c>
      <c r="C25946" s="33"/>
      <c r="D25946" s="33" t="s">
        <v>1412</v>
      </c>
      <c r="E25946" t="str">
        <f t="shared" si="409"/>
        <v>No Data</v>
      </c>
    </row>
    <row r="25947" spans="1:5" x14ac:dyDescent="0.3">
      <c r="A25947" s="33" t="s">
        <v>0</v>
      </c>
      <c r="B25947" s="33" t="s">
        <v>53</v>
      </c>
      <c r="C25947" s="33"/>
      <c r="D25947" s="33" t="s">
        <v>957</v>
      </c>
      <c r="E25947" t="str">
        <f t="shared" si="409"/>
        <v>No Data</v>
      </c>
    </row>
    <row r="25948" spans="1:5" x14ac:dyDescent="0.3">
      <c r="A25948" s="33" t="s">
        <v>129</v>
      </c>
      <c r="B25948" s="33" t="s">
        <v>53</v>
      </c>
      <c r="C25948" s="33">
        <v>140000</v>
      </c>
      <c r="D25948" s="33" t="s">
        <v>845</v>
      </c>
      <c r="E25948" t="str">
        <f t="shared" si="409"/>
        <v>$125K-$200K</v>
      </c>
    </row>
    <row r="25949" spans="1:5" x14ac:dyDescent="0.3">
      <c r="A25949" s="33" t="s">
        <v>2</v>
      </c>
      <c r="B25949" s="33" t="s">
        <v>53</v>
      </c>
      <c r="C25949" s="33"/>
      <c r="D25949" s="33" t="s">
        <v>1232</v>
      </c>
      <c r="E25949" t="str">
        <f t="shared" si="409"/>
        <v>No Data</v>
      </c>
    </row>
    <row r="25950" spans="1:5" x14ac:dyDescent="0.3">
      <c r="A25950" s="33" t="s">
        <v>0</v>
      </c>
      <c r="B25950" s="33" t="s">
        <v>53</v>
      </c>
      <c r="C25950" s="33"/>
      <c r="D25950" s="33" t="s">
        <v>1366</v>
      </c>
      <c r="E25950" t="str">
        <f t="shared" si="409"/>
        <v>No Data</v>
      </c>
    </row>
    <row r="25951" spans="1:5" x14ac:dyDescent="0.3">
      <c r="A25951" s="33" t="s">
        <v>2</v>
      </c>
      <c r="B25951" s="33" t="s">
        <v>53</v>
      </c>
      <c r="C25951" s="33">
        <v>158500</v>
      </c>
      <c r="D25951" s="33" t="s">
        <v>245</v>
      </c>
      <c r="E25951" t="str">
        <f t="shared" si="409"/>
        <v>$125K-$200K</v>
      </c>
    </row>
    <row r="25952" spans="1:5" x14ac:dyDescent="0.3">
      <c r="A25952" s="33" t="s">
        <v>2</v>
      </c>
      <c r="B25952" s="33" t="s">
        <v>53</v>
      </c>
      <c r="C25952" s="33">
        <v>181425</v>
      </c>
      <c r="D25952" s="33" t="s">
        <v>476</v>
      </c>
      <c r="E25952" t="str">
        <f t="shared" si="409"/>
        <v>$125K-$200K</v>
      </c>
    </row>
    <row r="25953" spans="1:5" x14ac:dyDescent="0.3">
      <c r="A25953" s="33" t="s">
        <v>52</v>
      </c>
      <c r="B25953" s="33" t="s">
        <v>53</v>
      </c>
      <c r="C25953" s="33"/>
      <c r="D25953" s="33" t="s">
        <v>5229</v>
      </c>
      <c r="E25953" t="str">
        <f t="shared" si="409"/>
        <v>No Data</v>
      </c>
    </row>
    <row r="25954" spans="1:5" x14ac:dyDescent="0.3">
      <c r="A25954" s="33" t="s">
        <v>128</v>
      </c>
      <c r="B25954" s="33" t="s">
        <v>53</v>
      </c>
      <c r="C25954" s="33">
        <v>157500</v>
      </c>
      <c r="D25954" s="33" t="s">
        <v>488</v>
      </c>
      <c r="E25954" t="str">
        <f t="shared" si="409"/>
        <v>$125K-$200K</v>
      </c>
    </row>
    <row r="25955" spans="1:5" x14ac:dyDescent="0.3">
      <c r="A25955" s="33" t="s">
        <v>2</v>
      </c>
      <c r="B25955" s="33" t="s">
        <v>72</v>
      </c>
      <c r="C25955" s="33">
        <v>105000</v>
      </c>
      <c r="D25955" s="33" t="s">
        <v>77</v>
      </c>
      <c r="E25955" t="str">
        <f t="shared" si="409"/>
        <v>$100K-$125K</v>
      </c>
    </row>
    <row r="25956" spans="1:5" x14ac:dyDescent="0.3">
      <c r="A25956" s="33" t="s">
        <v>2</v>
      </c>
      <c r="B25956" s="33" t="s">
        <v>53</v>
      </c>
      <c r="C25956" s="33">
        <v>70500</v>
      </c>
      <c r="D25956" s="33" t="s">
        <v>965</v>
      </c>
      <c r="E25956" t="str">
        <f t="shared" si="409"/>
        <v>&lt;$75K</v>
      </c>
    </row>
    <row r="25957" spans="1:5" x14ac:dyDescent="0.3">
      <c r="A25957" s="33" t="s">
        <v>0</v>
      </c>
      <c r="B25957" s="33" t="s">
        <v>54</v>
      </c>
      <c r="C25957" s="33">
        <v>140000</v>
      </c>
      <c r="D25957" s="33" t="s">
        <v>852</v>
      </c>
      <c r="E25957" t="str">
        <f t="shared" si="409"/>
        <v>$125K-$200K</v>
      </c>
    </row>
    <row r="25958" spans="1:5" x14ac:dyDescent="0.3">
      <c r="A25958" s="33" t="s">
        <v>0</v>
      </c>
      <c r="B25958" s="33" t="s">
        <v>53</v>
      </c>
      <c r="C25958" s="33">
        <v>54423.203125</v>
      </c>
      <c r="D25958" s="33" t="s">
        <v>8664</v>
      </c>
      <c r="E25958" t="str">
        <f t="shared" si="409"/>
        <v>&lt;$75K</v>
      </c>
    </row>
    <row r="25959" spans="1:5" x14ac:dyDescent="0.3">
      <c r="A25959" s="33" t="s">
        <v>0</v>
      </c>
      <c r="B25959" s="33" t="s">
        <v>53</v>
      </c>
      <c r="C25959" s="33">
        <v>67500</v>
      </c>
      <c r="D25959" s="33" t="s">
        <v>5776</v>
      </c>
      <c r="E25959" t="str">
        <f t="shared" si="409"/>
        <v>&lt;$75K</v>
      </c>
    </row>
    <row r="25960" spans="1:5" x14ac:dyDescent="0.3">
      <c r="A25960" s="33" t="s">
        <v>0</v>
      </c>
      <c r="B25960" s="33" t="s">
        <v>53</v>
      </c>
      <c r="C25960" s="33">
        <v>90000</v>
      </c>
      <c r="D25960" s="33" t="s">
        <v>8665</v>
      </c>
      <c r="E25960" t="str">
        <f t="shared" si="409"/>
        <v>$75K-$100K</v>
      </c>
    </row>
    <row r="25961" spans="1:5" x14ac:dyDescent="0.3">
      <c r="A25961" s="33" t="s">
        <v>129</v>
      </c>
      <c r="B25961" s="33" t="s">
        <v>122</v>
      </c>
      <c r="C25961" s="33">
        <v>89100</v>
      </c>
      <c r="D25961" s="33" t="s">
        <v>1757</v>
      </c>
      <c r="E25961" t="str">
        <f t="shared" si="409"/>
        <v>$75K-$100K</v>
      </c>
    </row>
    <row r="25962" spans="1:5" x14ac:dyDescent="0.3">
      <c r="A25962" s="33" t="s">
        <v>125</v>
      </c>
      <c r="B25962" s="33" t="s">
        <v>53</v>
      </c>
      <c r="C25962" s="33"/>
      <c r="D25962" s="33" t="s">
        <v>1393</v>
      </c>
      <c r="E25962" t="str">
        <f t="shared" si="409"/>
        <v>No Data</v>
      </c>
    </row>
    <row r="25963" spans="1:5" x14ac:dyDescent="0.3">
      <c r="A25963" s="33" t="s">
        <v>2</v>
      </c>
      <c r="B25963" s="33" t="s">
        <v>53</v>
      </c>
      <c r="C25963" s="33">
        <v>68067.078125</v>
      </c>
      <c r="D25963" s="33" t="s">
        <v>2375</v>
      </c>
      <c r="E25963" t="str">
        <f t="shared" si="409"/>
        <v>&lt;$75K</v>
      </c>
    </row>
    <row r="25964" spans="1:5" x14ac:dyDescent="0.3">
      <c r="A25964" s="33" t="s">
        <v>125</v>
      </c>
      <c r="B25964" s="33" t="s">
        <v>53</v>
      </c>
      <c r="C25964" s="33">
        <v>100000</v>
      </c>
      <c r="D25964" s="33" t="s">
        <v>2290</v>
      </c>
      <c r="E25964" t="str">
        <f t="shared" si="409"/>
        <v>$75K-$100K</v>
      </c>
    </row>
    <row r="25965" spans="1:5" x14ac:dyDescent="0.3">
      <c r="A25965" s="33" t="s">
        <v>0</v>
      </c>
      <c r="B25965" s="33" t="s">
        <v>53</v>
      </c>
      <c r="C25965" s="33"/>
      <c r="D25965" s="33" t="s">
        <v>258</v>
      </c>
      <c r="E25965" t="str">
        <f t="shared" si="409"/>
        <v>No Data</v>
      </c>
    </row>
    <row r="25966" spans="1:5" x14ac:dyDescent="0.3">
      <c r="A25966" s="33" t="s">
        <v>2</v>
      </c>
      <c r="B25966" s="33" t="s">
        <v>53</v>
      </c>
      <c r="C25966" s="33">
        <v>93000</v>
      </c>
      <c r="D25966" s="33" t="s">
        <v>520</v>
      </c>
      <c r="E25966" t="str">
        <f t="shared" si="409"/>
        <v>$75K-$100K</v>
      </c>
    </row>
    <row r="25967" spans="1:5" x14ac:dyDescent="0.3">
      <c r="A25967" s="33" t="s">
        <v>0</v>
      </c>
      <c r="B25967" s="33" t="s">
        <v>54</v>
      </c>
      <c r="C25967" s="33">
        <v>110000</v>
      </c>
      <c r="D25967" s="33" t="s">
        <v>4396</v>
      </c>
      <c r="E25967" t="str">
        <f t="shared" si="409"/>
        <v>$100K-$125K</v>
      </c>
    </row>
    <row r="25968" spans="1:5" x14ac:dyDescent="0.3">
      <c r="A25968" s="33" t="s">
        <v>2</v>
      </c>
      <c r="B25968" s="33" t="s">
        <v>172</v>
      </c>
      <c r="C25968" s="33">
        <v>43200</v>
      </c>
      <c r="D25968" s="33" t="s">
        <v>1661</v>
      </c>
      <c r="E25968" t="str">
        <f t="shared" si="409"/>
        <v>&lt;$75K</v>
      </c>
    </row>
    <row r="25969" spans="1:5" x14ac:dyDescent="0.3">
      <c r="A25969" s="33" t="s">
        <v>2</v>
      </c>
      <c r="B25969" s="33" t="s">
        <v>53</v>
      </c>
      <c r="C25969" s="33"/>
      <c r="D25969" s="33" t="s">
        <v>2996</v>
      </c>
      <c r="E25969" t="str">
        <f t="shared" si="409"/>
        <v>No Data</v>
      </c>
    </row>
    <row r="25970" spans="1:5" x14ac:dyDescent="0.3">
      <c r="A25970" s="33" t="s">
        <v>2</v>
      </c>
      <c r="B25970" s="33" t="s">
        <v>53</v>
      </c>
      <c r="C25970" s="33">
        <v>89833.5</v>
      </c>
      <c r="D25970" s="33" t="s">
        <v>3114</v>
      </c>
      <c r="E25970" t="str">
        <f t="shared" si="409"/>
        <v>$75K-$100K</v>
      </c>
    </row>
    <row r="25971" spans="1:5" x14ac:dyDescent="0.3">
      <c r="A25971" s="33" t="s">
        <v>2</v>
      </c>
      <c r="B25971" s="33" t="s">
        <v>75</v>
      </c>
      <c r="C25971" s="33">
        <v>80850</v>
      </c>
      <c r="D25971" s="33" t="s">
        <v>3411</v>
      </c>
      <c r="E25971" t="str">
        <f t="shared" si="409"/>
        <v>$75K-$100K</v>
      </c>
    </row>
    <row r="25972" spans="1:5" x14ac:dyDescent="0.3">
      <c r="A25972" s="33" t="s">
        <v>2</v>
      </c>
      <c r="B25972" s="33" t="s">
        <v>104</v>
      </c>
      <c r="C25972" s="33">
        <v>89100</v>
      </c>
      <c r="D25972" s="33" t="s">
        <v>1695</v>
      </c>
      <c r="E25972" t="str">
        <f t="shared" si="409"/>
        <v>$75K-$100K</v>
      </c>
    </row>
    <row r="25973" spans="1:5" x14ac:dyDescent="0.3">
      <c r="A25973" s="33" t="s">
        <v>2</v>
      </c>
      <c r="B25973" s="33" t="s">
        <v>53</v>
      </c>
      <c r="C25973" s="33"/>
      <c r="D25973" s="33" t="s">
        <v>3652</v>
      </c>
      <c r="E25973" t="str">
        <f t="shared" si="409"/>
        <v>No Data</v>
      </c>
    </row>
    <row r="25974" spans="1:5" x14ac:dyDescent="0.3">
      <c r="A25974" s="33" t="s">
        <v>4</v>
      </c>
      <c r="B25974" s="33" t="s">
        <v>54</v>
      </c>
      <c r="C25974" s="33">
        <v>115000</v>
      </c>
      <c r="D25974" s="33" t="s">
        <v>1401</v>
      </c>
      <c r="E25974" t="str">
        <f t="shared" si="409"/>
        <v>$100K-$125K</v>
      </c>
    </row>
    <row r="25975" spans="1:5" x14ac:dyDescent="0.3">
      <c r="A25975" s="33" t="s">
        <v>2</v>
      </c>
      <c r="B25975" s="33" t="s">
        <v>53</v>
      </c>
      <c r="C25975" s="33">
        <v>115000</v>
      </c>
      <c r="D25975" s="33" t="s">
        <v>299</v>
      </c>
      <c r="E25975" t="str">
        <f t="shared" si="409"/>
        <v>$100K-$125K</v>
      </c>
    </row>
    <row r="25976" spans="1:5" x14ac:dyDescent="0.3">
      <c r="A25976" s="33" t="s">
        <v>0</v>
      </c>
      <c r="B25976" s="33" t="s">
        <v>53</v>
      </c>
      <c r="C25976" s="33">
        <v>150000</v>
      </c>
      <c r="D25976" s="33" t="s">
        <v>1243</v>
      </c>
      <c r="E25976" t="str">
        <f t="shared" si="409"/>
        <v>$125K-$200K</v>
      </c>
    </row>
    <row r="25977" spans="1:5" x14ac:dyDescent="0.3">
      <c r="A25977" s="33" t="s">
        <v>125</v>
      </c>
      <c r="B25977" s="33" t="s">
        <v>53</v>
      </c>
      <c r="C25977" s="33"/>
      <c r="D25977" s="33" t="s">
        <v>3346</v>
      </c>
      <c r="E25977" t="str">
        <f t="shared" si="409"/>
        <v>No Data</v>
      </c>
    </row>
    <row r="25978" spans="1:5" x14ac:dyDescent="0.3">
      <c r="A25978" s="33" t="s">
        <v>2</v>
      </c>
      <c r="B25978" s="33" t="s">
        <v>53</v>
      </c>
      <c r="C25978" s="33">
        <v>94500</v>
      </c>
      <c r="D25978" s="33" t="s">
        <v>2736</v>
      </c>
      <c r="E25978" t="str">
        <f t="shared" si="409"/>
        <v>$75K-$100K</v>
      </c>
    </row>
    <row r="25979" spans="1:5" x14ac:dyDescent="0.3">
      <c r="A25979" s="33" t="s">
        <v>2</v>
      </c>
      <c r="B25979" s="33" t="s">
        <v>53</v>
      </c>
      <c r="C25979" s="33">
        <v>110000</v>
      </c>
      <c r="D25979" s="33" t="s">
        <v>449</v>
      </c>
      <c r="E25979" t="str">
        <f t="shared" si="409"/>
        <v>$100K-$125K</v>
      </c>
    </row>
    <row r="25980" spans="1:5" x14ac:dyDescent="0.3">
      <c r="A25980" s="33" t="s">
        <v>128</v>
      </c>
      <c r="B25980" s="33" t="s">
        <v>53</v>
      </c>
      <c r="C25980" s="33">
        <v>180000</v>
      </c>
      <c r="D25980" s="33" t="s">
        <v>230</v>
      </c>
      <c r="E25980" t="str">
        <f t="shared" si="409"/>
        <v>$125K-$200K</v>
      </c>
    </row>
    <row r="25981" spans="1:5" x14ac:dyDescent="0.3">
      <c r="A25981" s="33" t="s">
        <v>0</v>
      </c>
      <c r="B25981" s="33" t="s">
        <v>53</v>
      </c>
      <c r="C25981" s="33">
        <v>165000</v>
      </c>
      <c r="D25981" s="33" t="s">
        <v>8666</v>
      </c>
      <c r="E25981" t="str">
        <f t="shared" si="409"/>
        <v>$125K-$200K</v>
      </c>
    </row>
    <row r="25982" spans="1:5" x14ac:dyDescent="0.3">
      <c r="A25982" s="33" t="s">
        <v>2</v>
      </c>
      <c r="B25982" s="33" t="s">
        <v>53</v>
      </c>
      <c r="C25982" s="33">
        <v>105650</v>
      </c>
      <c r="D25982" s="33" t="s">
        <v>1385</v>
      </c>
      <c r="E25982" t="str">
        <f t="shared" si="409"/>
        <v>$100K-$125K</v>
      </c>
    </row>
    <row r="25983" spans="1:5" x14ac:dyDescent="0.3">
      <c r="A25983" s="33" t="s">
        <v>2</v>
      </c>
      <c r="B25983" s="33" t="s">
        <v>53</v>
      </c>
      <c r="C25983" s="33">
        <v>140000</v>
      </c>
      <c r="D25983" s="33" t="s">
        <v>7426</v>
      </c>
      <c r="E25983" t="str">
        <f t="shared" si="409"/>
        <v>$125K-$200K</v>
      </c>
    </row>
    <row r="25984" spans="1:5" x14ac:dyDescent="0.3">
      <c r="A25984" s="33" t="s">
        <v>0</v>
      </c>
      <c r="B25984" s="33" t="s">
        <v>53</v>
      </c>
      <c r="C25984" s="33">
        <v>122500</v>
      </c>
      <c r="D25984" s="33" t="s">
        <v>947</v>
      </c>
      <c r="E25984" t="str">
        <f t="shared" si="409"/>
        <v>$100K-$125K</v>
      </c>
    </row>
    <row r="25985" spans="1:5" x14ac:dyDescent="0.3">
      <c r="A25985" s="33" t="s">
        <v>2</v>
      </c>
      <c r="B25985" s="33" t="s">
        <v>53</v>
      </c>
      <c r="C25985" s="33">
        <v>100000</v>
      </c>
      <c r="D25985" s="33" t="s">
        <v>1656</v>
      </c>
      <c r="E25985" t="str">
        <f t="shared" si="409"/>
        <v>$75K-$100K</v>
      </c>
    </row>
    <row r="25986" spans="1:5" x14ac:dyDescent="0.3">
      <c r="A25986" s="33" t="s">
        <v>128</v>
      </c>
      <c r="B25986" s="33" t="s">
        <v>53</v>
      </c>
      <c r="C25986" s="33">
        <v>150000</v>
      </c>
      <c r="D25986" s="33" t="s">
        <v>1027</v>
      </c>
      <c r="E25986" t="str">
        <f t="shared" si="409"/>
        <v>$125K-$200K</v>
      </c>
    </row>
    <row r="25987" spans="1:5" x14ac:dyDescent="0.3">
      <c r="A25987" s="33" t="s">
        <v>0</v>
      </c>
      <c r="B25987" s="33" t="s">
        <v>53</v>
      </c>
      <c r="C25987" s="33">
        <v>157500</v>
      </c>
      <c r="D25987" s="33" t="s">
        <v>1316</v>
      </c>
      <c r="E25987" t="str">
        <f t="shared" ref="E25987:E26050" si="410">_xlfn.XLOOKUP(C25987,$H$16:$H$21,$G$16:$G$21,,1)</f>
        <v>$125K-$200K</v>
      </c>
    </row>
    <row r="25988" spans="1:5" x14ac:dyDescent="0.3">
      <c r="A25988" s="33" t="s">
        <v>2</v>
      </c>
      <c r="B25988" s="33" t="s">
        <v>53</v>
      </c>
      <c r="C25988" s="33"/>
      <c r="D25988" s="33" t="s">
        <v>592</v>
      </c>
      <c r="E25988" t="str">
        <f t="shared" si="410"/>
        <v>No Data</v>
      </c>
    </row>
    <row r="25989" spans="1:5" x14ac:dyDescent="0.3">
      <c r="A25989" s="33" t="s">
        <v>0</v>
      </c>
      <c r="B25989" s="33" t="s">
        <v>53</v>
      </c>
      <c r="C25989" s="33"/>
      <c r="D25989" s="33" t="s">
        <v>258</v>
      </c>
      <c r="E25989" t="str">
        <f t="shared" si="410"/>
        <v>No Data</v>
      </c>
    </row>
    <row r="25990" spans="1:5" x14ac:dyDescent="0.3">
      <c r="A25990" s="33" t="s">
        <v>129</v>
      </c>
      <c r="B25990" s="33" t="s">
        <v>81</v>
      </c>
      <c r="C25990" s="33">
        <v>125000</v>
      </c>
      <c r="D25990" s="33" t="s">
        <v>2749</v>
      </c>
      <c r="E25990" t="str">
        <f t="shared" si="410"/>
        <v>$100K-$125K</v>
      </c>
    </row>
    <row r="25991" spans="1:5" x14ac:dyDescent="0.3">
      <c r="A25991" s="33" t="s">
        <v>0</v>
      </c>
      <c r="B25991" s="33" t="s">
        <v>53</v>
      </c>
      <c r="C25991" s="33">
        <v>150000</v>
      </c>
      <c r="D25991" s="33" t="s">
        <v>326</v>
      </c>
      <c r="E25991" t="str">
        <f t="shared" si="410"/>
        <v>$125K-$200K</v>
      </c>
    </row>
    <row r="25992" spans="1:5" x14ac:dyDescent="0.3">
      <c r="A25992" s="33" t="s">
        <v>0</v>
      </c>
      <c r="B25992" s="33" t="s">
        <v>53</v>
      </c>
      <c r="C25992" s="33">
        <v>119000</v>
      </c>
      <c r="D25992" s="33" t="s">
        <v>5877</v>
      </c>
      <c r="E25992" t="str">
        <f t="shared" si="410"/>
        <v>$100K-$125K</v>
      </c>
    </row>
    <row r="25993" spans="1:5" x14ac:dyDescent="0.3">
      <c r="A25993" s="33" t="s">
        <v>2</v>
      </c>
      <c r="B25993" s="33" t="s">
        <v>53</v>
      </c>
      <c r="C25993" s="33">
        <v>100000</v>
      </c>
      <c r="D25993" s="33" t="s">
        <v>8667</v>
      </c>
      <c r="E25993" t="str">
        <f t="shared" si="410"/>
        <v>$75K-$100K</v>
      </c>
    </row>
    <row r="25994" spans="1:5" x14ac:dyDescent="0.3">
      <c r="A25994" s="33" t="s">
        <v>128</v>
      </c>
      <c r="B25994" s="33" t="s">
        <v>70</v>
      </c>
      <c r="C25994" s="33">
        <v>157500</v>
      </c>
      <c r="D25994" s="33" t="s">
        <v>267</v>
      </c>
      <c r="E25994" t="str">
        <f t="shared" si="410"/>
        <v>$125K-$200K</v>
      </c>
    </row>
    <row r="25995" spans="1:5" x14ac:dyDescent="0.3">
      <c r="A25995" s="33" t="s">
        <v>129</v>
      </c>
      <c r="B25995" s="33" t="s">
        <v>120</v>
      </c>
      <c r="C25995" s="33">
        <v>56700</v>
      </c>
      <c r="D25995" s="33" t="s">
        <v>494</v>
      </c>
      <c r="E25995" t="str">
        <f t="shared" si="410"/>
        <v>&lt;$75K</v>
      </c>
    </row>
    <row r="25996" spans="1:5" x14ac:dyDescent="0.3">
      <c r="A25996" s="33" t="s">
        <v>52</v>
      </c>
      <c r="B25996" s="33" t="s">
        <v>57</v>
      </c>
      <c r="C25996" s="33">
        <v>50000</v>
      </c>
      <c r="D25996" s="33" t="s">
        <v>1490</v>
      </c>
      <c r="E25996" t="str">
        <f t="shared" si="410"/>
        <v>&lt;$75K</v>
      </c>
    </row>
    <row r="25997" spans="1:5" x14ac:dyDescent="0.3">
      <c r="A25997" s="33" t="s">
        <v>2</v>
      </c>
      <c r="B25997" s="33" t="s">
        <v>69</v>
      </c>
      <c r="C25997" s="33">
        <v>165000</v>
      </c>
      <c r="D25997" s="33" t="s">
        <v>4984</v>
      </c>
      <c r="E25997" t="str">
        <f t="shared" si="410"/>
        <v>$125K-$200K</v>
      </c>
    </row>
    <row r="25998" spans="1:5" x14ac:dyDescent="0.3">
      <c r="A25998" s="33" t="s">
        <v>0</v>
      </c>
      <c r="B25998" s="33" t="s">
        <v>53</v>
      </c>
      <c r="C25998" s="33">
        <v>200000</v>
      </c>
      <c r="D25998" s="33" t="s">
        <v>436</v>
      </c>
      <c r="E25998" t="str">
        <f t="shared" si="410"/>
        <v>$125K-$200K</v>
      </c>
    </row>
    <row r="25999" spans="1:5" x14ac:dyDescent="0.3">
      <c r="A25999" s="33" t="s">
        <v>4</v>
      </c>
      <c r="B25999" s="33" t="s">
        <v>81</v>
      </c>
      <c r="C25999" s="33">
        <v>80000</v>
      </c>
      <c r="D25999" s="33" t="s">
        <v>1216</v>
      </c>
      <c r="E25999" t="str">
        <f t="shared" si="410"/>
        <v>$75K-$100K</v>
      </c>
    </row>
    <row r="26000" spans="1:5" x14ac:dyDescent="0.3">
      <c r="A26000" s="33" t="s">
        <v>2</v>
      </c>
      <c r="B26000" s="33" t="s">
        <v>53</v>
      </c>
      <c r="C26000" s="33">
        <v>90000</v>
      </c>
      <c r="D26000" s="33" t="s">
        <v>8668</v>
      </c>
      <c r="E26000" t="str">
        <f t="shared" si="410"/>
        <v>$75K-$100K</v>
      </c>
    </row>
    <row r="26001" spans="1:5" x14ac:dyDescent="0.3">
      <c r="A26001" s="33" t="s">
        <v>0</v>
      </c>
      <c r="B26001" s="33" t="s">
        <v>53</v>
      </c>
      <c r="C26001" s="33">
        <v>90000</v>
      </c>
      <c r="D26001" s="33" t="s">
        <v>1395</v>
      </c>
      <c r="E26001" t="str">
        <f t="shared" si="410"/>
        <v>$75K-$100K</v>
      </c>
    </row>
    <row r="26002" spans="1:5" x14ac:dyDescent="0.3">
      <c r="A26002" s="33" t="s">
        <v>125</v>
      </c>
      <c r="B26002" s="33" t="s">
        <v>53</v>
      </c>
      <c r="C26002" s="33">
        <v>95000</v>
      </c>
      <c r="D26002" s="33" t="s">
        <v>8669</v>
      </c>
      <c r="E26002" t="str">
        <f t="shared" si="410"/>
        <v>$75K-$100K</v>
      </c>
    </row>
    <row r="26003" spans="1:5" x14ac:dyDescent="0.3">
      <c r="A26003" s="33" t="s">
        <v>128</v>
      </c>
      <c r="B26003" s="33" t="s">
        <v>53</v>
      </c>
      <c r="C26003" s="33">
        <v>222000</v>
      </c>
      <c r="D26003" s="33" t="s">
        <v>5393</v>
      </c>
      <c r="E26003" t="str">
        <f t="shared" si="410"/>
        <v>&gt;$200K</v>
      </c>
    </row>
    <row r="26004" spans="1:5" x14ac:dyDescent="0.3">
      <c r="A26004" s="33" t="s">
        <v>2</v>
      </c>
      <c r="B26004" s="33" t="s">
        <v>53</v>
      </c>
      <c r="C26004" s="33">
        <v>150000</v>
      </c>
      <c r="D26004" s="33" t="s">
        <v>982</v>
      </c>
      <c r="E26004" t="str">
        <f t="shared" si="410"/>
        <v>$125K-$200K</v>
      </c>
    </row>
    <row r="26005" spans="1:5" x14ac:dyDescent="0.3">
      <c r="A26005" s="33" t="s">
        <v>0</v>
      </c>
      <c r="B26005" s="33" t="s">
        <v>54</v>
      </c>
      <c r="C26005" s="33">
        <v>100000</v>
      </c>
      <c r="D26005" s="33" t="s">
        <v>8670</v>
      </c>
      <c r="E26005" t="str">
        <f t="shared" si="410"/>
        <v>$75K-$100K</v>
      </c>
    </row>
    <row r="26006" spans="1:5" x14ac:dyDescent="0.3">
      <c r="A26006" s="33" t="s">
        <v>125</v>
      </c>
      <c r="B26006" s="33" t="s">
        <v>53</v>
      </c>
      <c r="C26006" s="33"/>
      <c r="D26006" s="33" t="s">
        <v>366</v>
      </c>
      <c r="E26006" t="str">
        <f t="shared" si="410"/>
        <v>No Data</v>
      </c>
    </row>
    <row r="26007" spans="1:5" x14ac:dyDescent="0.3">
      <c r="A26007" s="33" t="s">
        <v>2</v>
      </c>
      <c r="B26007" s="33" t="s">
        <v>53</v>
      </c>
      <c r="C26007" s="33"/>
      <c r="D26007" s="33" t="s">
        <v>1905</v>
      </c>
      <c r="E26007" t="str">
        <f t="shared" si="410"/>
        <v>No Data</v>
      </c>
    </row>
    <row r="26008" spans="1:5" x14ac:dyDescent="0.3">
      <c r="A26008" s="33" t="s">
        <v>2</v>
      </c>
      <c r="B26008" s="33" t="s">
        <v>53</v>
      </c>
      <c r="C26008" s="33"/>
      <c r="D26008" s="33" t="s">
        <v>268</v>
      </c>
      <c r="E26008" t="str">
        <f t="shared" si="410"/>
        <v>No Data</v>
      </c>
    </row>
    <row r="26009" spans="1:5" x14ac:dyDescent="0.3">
      <c r="A26009" s="33" t="s">
        <v>0</v>
      </c>
      <c r="B26009" s="33" t="s">
        <v>53</v>
      </c>
      <c r="C26009" s="33">
        <v>175000</v>
      </c>
      <c r="D26009" s="33" t="s">
        <v>8671</v>
      </c>
      <c r="E26009" t="str">
        <f t="shared" si="410"/>
        <v>$125K-$200K</v>
      </c>
    </row>
    <row r="26010" spans="1:5" x14ac:dyDescent="0.3">
      <c r="A26010" s="33" t="s">
        <v>2</v>
      </c>
      <c r="B26010" s="33" t="s">
        <v>53</v>
      </c>
      <c r="C26010" s="33"/>
      <c r="D26010" s="33" t="s">
        <v>1604</v>
      </c>
      <c r="E26010" t="str">
        <f t="shared" si="410"/>
        <v>No Data</v>
      </c>
    </row>
    <row r="26011" spans="1:5" x14ac:dyDescent="0.3">
      <c r="A26011" s="33" t="s">
        <v>0</v>
      </c>
      <c r="B26011" s="33" t="s">
        <v>53</v>
      </c>
      <c r="C26011" s="33">
        <v>152000</v>
      </c>
      <c r="D26011" s="33" t="s">
        <v>596</v>
      </c>
      <c r="E26011" t="str">
        <f t="shared" si="410"/>
        <v>$125K-$200K</v>
      </c>
    </row>
    <row r="26012" spans="1:5" x14ac:dyDescent="0.3">
      <c r="A26012" s="33" t="s">
        <v>2</v>
      </c>
      <c r="B26012" s="33" t="s">
        <v>53</v>
      </c>
      <c r="C26012" s="33"/>
      <c r="D26012" s="33" t="s">
        <v>1271</v>
      </c>
      <c r="E26012" t="str">
        <f t="shared" si="410"/>
        <v>No Data</v>
      </c>
    </row>
    <row r="26013" spans="1:5" x14ac:dyDescent="0.3">
      <c r="A26013" s="33" t="s">
        <v>52</v>
      </c>
      <c r="B26013" s="33" t="s">
        <v>97</v>
      </c>
      <c r="C26013" s="33">
        <v>89100</v>
      </c>
      <c r="D26013" s="33" t="s">
        <v>2177</v>
      </c>
      <c r="E26013" t="str">
        <f t="shared" si="410"/>
        <v>$75K-$100K</v>
      </c>
    </row>
    <row r="26014" spans="1:5" x14ac:dyDescent="0.3">
      <c r="A26014" s="33" t="s">
        <v>128</v>
      </c>
      <c r="B26014" s="33" t="s">
        <v>53</v>
      </c>
      <c r="C26014" s="33"/>
      <c r="D26014" s="33" t="s">
        <v>6109</v>
      </c>
      <c r="E26014" t="str">
        <f t="shared" si="410"/>
        <v>No Data</v>
      </c>
    </row>
    <row r="26015" spans="1:5" x14ac:dyDescent="0.3">
      <c r="A26015" s="33" t="s">
        <v>2</v>
      </c>
      <c r="B26015" s="33" t="s">
        <v>53</v>
      </c>
      <c r="C26015" s="33"/>
      <c r="D26015" s="33" t="s">
        <v>1578</v>
      </c>
      <c r="E26015" t="str">
        <f t="shared" si="410"/>
        <v>No Data</v>
      </c>
    </row>
    <row r="26016" spans="1:5" x14ac:dyDescent="0.3">
      <c r="A26016" s="33" t="s">
        <v>0</v>
      </c>
      <c r="B26016" s="33" t="s">
        <v>53</v>
      </c>
      <c r="C26016" s="33"/>
      <c r="D26016" s="33" t="s">
        <v>1398</v>
      </c>
      <c r="E26016" t="str">
        <f t="shared" si="410"/>
        <v>No Data</v>
      </c>
    </row>
    <row r="26017" spans="1:5" x14ac:dyDescent="0.3">
      <c r="A26017" s="33" t="s">
        <v>0</v>
      </c>
      <c r="B26017" s="33" t="s">
        <v>53</v>
      </c>
      <c r="C26017" s="33">
        <v>108415.5</v>
      </c>
      <c r="D26017" s="33" t="s">
        <v>8672</v>
      </c>
      <c r="E26017" t="str">
        <f t="shared" si="410"/>
        <v>$100K-$125K</v>
      </c>
    </row>
    <row r="26018" spans="1:5" x14ac:dyDescent="0.3">
      <c r="A26018" s="33" t="s">
        <v>0</v>
      </c>
      <c r="B26018" s="33" t="s">
        <v>53</v>
      </c>
      <c r="C26018" s="33">
        <v>157370</v>
      </c>
      <c r="D26018" s="33" t="s">
        <v>3452</v>
      </c>
      <c r="E26018" t="str">
        <f t="shared" si="410"/>
        <v>$125K-$200K</v>
      </c>
    </row>
    <row r="26019" spans="1:5" x14ac:dyDescent="0.3">
      <c r="A26019" s="33" t="s">
        <v>4</v>
      </c>
      <c r="B26019" s="33" t="s">
        <v>53</v>
      </c>
      <c r="C26019" s="33">
        <v>80000</v>
      </c>
      <c r="D26019" s="33" t="s">
        <v>8673</v>
      </c>
      <c r="E26019" t="str">
        <f t="shared" si="410"/>
        <v>$75K-$100K</v>
      </c>
    </row>
    <row r="26020" spans="1:5" x14ac:dyDescent="0.3">
      <c r="A26020" s="33" t="s">
        <v>0</v>
      </c>
      <c r="B26020" s="33" t="s">
        <v>53</v>
      </c>
      <c r="C26020" s="33">
        <v>125000</v>
      </c>
      <c r="D26020" s="33" t="s">
        <v>852</v>
      </c>
      <c r="E26020" t="str">
        <f t="shared" si="410"/>
        <v>$100K-$125K</v>
      </c>
    </row>
    <row r="26021" spans="1:5" x14ac:dyDescent="0.3">
      <c r="A26021" s="33" t="s">
        <v>125</v>
      </c>
      <c r="B26021" s="33" t="s">
        <v>88</v>
      </c>
      <c r="C26021" s="33">
        <v>111175</v>
      </c>
      <c r="D26021" s="33" t="s">
        <v>294</v>
      </c>
      <c r="E26021" t="str">
        <f t="shared" si="410"/>
        <v>$100K-$125K</v>
      </c>
    </row>
    <row r="26022" spans="1:5" x14ac:dyDescent="0.3">
      <c r="A26022" s="33" t="s">
        <v>2</v>
      </c>
      <c r="B26022" s="33" t="s">
        <v>97</v>
      </c>
      <c r="C26022" s="33">
        <v>56700</v>
      </c>
      <c r="D26022" s="33" t="s">
        <v>2516</v>
      </c>
      <c r="E26022" t="str">
        <f t="shared" si="410"/>
        <v>&lt;$75K</v>
      </c>
    </row>
    <row r="26023" spans="1:5" x14ac:dyDescent="0.3">
      <c r="A26023" s="33" t="s">
        <v>2</v>
      </c>
      <c r="B26023" s="33" t="s">
        <v>53</v>
      </c>
      <c r="C26023" s="33"/>
      <c r="D26023" s="33" t="s">
        <v>1145</v>
      </c>
      <c r="E26023" t="str">
        <f t="shared" si="410"/>
        <v>No Data</v>
      </c>
    </row>
    <row r="26024" spans="1:5" x14ac:dyDescent="0.3">
      <c r="A26024" s="33" t="s">
        <v>128</v>
      </c>
      <c r="B26024" s="33" t="s">
        <v>87</v>
      </c>
      <c r="C26024" s="33">
        <v>172500</v>
      </c>
      <c r="D26024" s="33" t="s">
        <v>971</v>
      </c>
      <c r="E26024" t="str">
        <f t="shared" si="410"/>
        <v>$125K-$200K</v>
      </c>
    </row>
    <row r="26025" spans="1:5" x14ac:dyDescent="0.3">
      <c r="A26025" s="33" t="s">
        <v>128</v>
      </c>
      <c r="B26025" s="33" t="s">
        <v>53</v>
      </c>
      <c r="C26025" s="33">
        <v>142500</v>
      </c>
      <c r="D26025" s="33" t="s">
        <v>1810</v>
      </c>
      <c r="E26025" t="str">
        <f t="shared" si="410"/>
        <v>$125K-$200K</v>
      </c>
    </row>
    <row r="26026" spans="1:5" x14ac:dyDescent="0.3">
      <c r="A26026" s="33" t="s">
        <v>0</v>
      </c>
      <c r="B26026" s="33" t="s">
        <v>53</v>
      </c>
      <c r="C26026" s="33"/>
      <c r="D26026" s="33" t="s">
        <v>258</v>
      </c>
      <c r="E26026" t="str">
        <f t="shared" si="410"/>
        <v>No Data</v>
      </c>
    </row>
    <row r="26027" spans="1:5" x14ac:dyDescent="0.3">
      <c r="A26027" s="33" t="s">
        <v>0</v>
      </c>
      <c r="B26027" s="33" t="s">
        <v>88</v>
      </c>
      <c r="C26027" s="33">
        <v>157500</v>
      </c>
      <c r="D26027" s="33" t="s">
        <v>211</v>
      </c>
      <c r="E26027" t="str">
        <f t="shared" si="410"/>
        <v>$125K-$200K</v>
      </c>
    </row>
    <row r="26028" spans="1:5" x14ac:dyDescent="0.3">
      <c r="A26028" s="33" t="s">
        <v>4</v>
      </c>
      <c r="B26028" s="33" t="s">
        <v>88</v>
      </c>
      <c r="C26028" s="33">
        <v>79200</v>
      </c>
      <c r="D26028" s="33" t="s">
        <v>211</v>
      </c>
      <c r="E26028" t="str">
        <f t="shared" si="410"/>
        <v>$75K-$100K</v>
      </c>
    </row>
    <row r="26029" spans="1:5" x14ac:dyDescent="0.3">
      <c r="A26029" s="33" t="s">
        <v>128</v>
      </c>
      <c r="B26029" s="33" t="s">
        <v>53</v>
      </c>
      <c r="C26029" s="33"/>
      <c r="D26029" s="33" t="s">
        <v>658</v>
      </c>
      <c r="E26029" t="str">
        <f t="shared" si="410"/>
        <v>No Data</v>
      </c>
    </row>
    <row r="26030" spans="1:5" x14ac:dyDescent="0.3">
      <c r="A26030" s="33" t="s">
        <v>2</v>
      </c>
      <c r="B26030" s="33" t="s">
        <v>53</v>
      </c>
      <c r="C26030" s="33">
        <v>50000</v>
      </c>
      <c r="D26030" s="33" t="s">
        <v>6658</v>
      </c>
      <c r="E26030" t="str">
        <f t="shared" si="410"/>
        <v>&lt;$75K</v>
      </c>
    </row>
    <row r="26031" spans="1:5" x14ac:dyDescent="0.3">
      <c r="A26031" s="33" t="s">
        <v>2</v>
      </c>
      <c r="B26031" s="33" t="s">
        <v>53</v>
      </c>
      <c r="C26031" s="33">
        <v>95000</v>
      </c>
      <c r="D26031" s="33" t="s">
        <v>232</v>
      </c>
      <c r="E26031" t="str">
        <f t="shared" si="410"/>
        <v>$75K-$100K</v>
      </c>
    </row>
    <row r="26032" spans="1:5" x14ac:dyDescent="0.3">
      <c r="A26032" s="33" t="s">
        <v>2</v>
      </c>
      <c r="B26032" s="33" t="s">
        <v>53</v>
      </c>
      <c r="C26032" s="33">
        <v>150000</v>
      </c>
      <c r="D26032" s="33" t="s">
        <v>476</v>
      </c>
      <c r="E26032" t="str">
        <f t="shared" si="410"/>
        <v>$125K-$200K</v>
      </c>
    </row>
    <row r="26033" spans="1:5" x14ac:dyDescent="0.3">
      <c r="A26033" s="33" t="s">
        <v>126</v>
      </c>
      <c r="B26033" s="33" t="s">
        <v>97</v>
      </c>
      <c r="C26033" s="33">
        <v>147500</v>
      </c>
      <c r="D26033" s="33" t="s">
        <v>7670</v>
      </c>
      <c r="E26033" t="str">
        <f t="shared" si="410"/>
        <v>$125K-$200K</v>
      </c>
    </row>
    <row r="26034" spans="1:5" x14ac:dyDescent="0.3">
      <c r="A26034" s="33" t="s">
        <v>2</v>
      </c>
      <c r="B26034" s="33" t="s">
        <v>53</v>
      </c>
      <c r="C26034" s="33">
        <v>78740</v>
      </c>
      <c r="D26034" s="33" t="s">
        <v>715</v>
      </c>
      <c r="E26034" t="str">
        <f t="shared" si="410"/>
        <v>$75K-$100K</v>
      </c>
    </row>
    <row r="26035" spans="1:5" x14ac:dyDescent="0.3">
      <c r="A26035" s="33" t="s">
        <v>0</v>
      </c>
      <c r="B26035" s="33" t="s">
        <v>53</v>
      </c>
      <c r="C26035" s="33">
        <v>113257.5</v>
      </c>
      <c r="D26035" s="33" t="s">
        <v>972</v>
      </c>
      <c r="E26035" t="str">
        <f t="shared" si="410"/>
        <v>$100K-$125K</v>
      </c>
    </row>
    <row r="26036" spans="1:5" x14ac:dyDescent="0.3">
      <c r="A26036" s="33" t="s">
        <v>2</v>
      </c>
      <c r="B26036" s="33" t="s">
        <v>53</v>
      </c>
      <c r="C26036" s="33">
        <v>150000</v>
      </c>
      <c r="D26036" s="33" t="s">
        <v>534</v>
      </c>
      <c r="E26036" t="str">
        <f t="shared" si="410"/>
        <v>$125K-$200K</v>
      </c>
    </row>
    <row r="26037" spans="1:5" x14ac:dyDescent="0.3">
      <c r="A26037" s="33" t="s">
        <v>52</v>
      </c>
      <c r="B26037" s="33" t="s">
        <v>53</v>
      </c>
      <c r="C26037" s="33"/>
      <c r="D26037" s="33" t="s">
        <v>8674</v>
      </c>
      <c r="E26037" t="str">
        <f t="shared" si="410"/>
        <v>No Data</v>
      </c>
    </row>
    <row r="26038" spans="1:5" x14ac:dyDescent="0.3">
      <c r="A26038" s="33" t="s">
        <v>0</v>
      </c>
      <c r="B26038" s="33" t="s">
        <v>53</v>
      </c>
      <c r="C26038" s="33">
        <v>250000</v>
      </c>
      <c r="D26038" s="33" t="s">
        <v>8675</v>
      </c>
      <c r="E26038" t="str">
        <f t="shared" si="410"/>
        <v>&gt;$200K</v>
      </c>
    </row>
    <row r="26039" spans="1:5" x14ac:dyDescent="0.3">
      <c r="A26039" s="33" t="s">
        <v>128</v>
      </c>
      <c r="B26039" s="33" t="s">
        <v>53</v>
      </c>
      <c r="C26039" s="33">
        <v>125000</v>
      </c>
      <c r="D26039" s="33" t="s">
        <v>8676</v>
      </c>
      <c r="E26039" t="str">
        <f t="shared" si="410"/>
        <v>$100K-$125K</v>
      </c>
    </row>
    <row r="26040" spans="1:5" x14ac:dyDescent="0.3">
      <c r="A26040" s="33" t="s">
        <v>0</v>
      </c>
      <c r="B26040" s="33" t="s">
        <v>53</v>
      </c>
      <c r="C26040" s="33">
        <v>115000</v>
      </c>
      <c r="D26040" s="33" t="s">
        <v>242</v>
      </c>
      <c r="E26040" t="str">
        <f t="shared" si="410"/>
        <v>$100K-$125K</v>
      </c>
    </row>
    <row r="26041" spans="1:5" x14ac:dyDescent="0.3">
      <c r="A26041" s="33" t="s">
        <v>126</v>
      </c>
      <c r="B26041" s="33" t="s">
        <v>53</v>
      </c>
      <c r="C26041" s="33">
        <v>182500</v>
      </c>
      <c r="D26041" s="33" t="s">
        <v>230</v>
      </c>
      <c r="E26041" t="str">
        <f t="shared" si="410"/>
        <v>$125K-$200K</v>
      </c>
    </row>
    <row r="26042" spans="1:5" x14ac:dyDescent="0.3">
      <c r="A26042" s="33" t="s">
        <v>2</v>
      </c>
      <c r="B26042" s="33" t="s">
        <v>53</v>
      </c>
      <c r="C26042" s="33">
        <v>65000</v>
      </c>
      <c r="D26042" s="33" t="s">
        <v>8677</v>
      </c>
      <c r="E26042" t="str">
        <f t="shared" si="410"/>
        <v>&lt;$75K</v>
      </c>
    </row>
    <row r="26043" spans="1:5" x14ac:dyDescent="0.3">
      <c r="A26043" s="33" t="s">
        <v>0</v>
      </c>
      <c r="B26043" s="33" t="s">
        <v>53</v>
      </c>
      <c r="C26043" s="33">
        <v>140000</v>
      </c>
      <c r="D26043" s="33" t="s">
        <v>8678</v>
      </c>
      <c r="E26043" t="str">
        <f t="shared" si="410"/>
        <v>$125K-$200K</v>
      </c>
    </row>
    <row r="26044" spans="1:5" x14ac:dyDescent="0.3">
      <c r="A26044" s="33" t="s">
        <v>0</v>
      </c>
      <c r="B26044" s="33" t="s">
        <v>53</v>
      </c>
      <c r="C26044" s="33">
        <v>106439.5</v>
      </c>
      <c r="D26044" s="33" t="s">
        <v>1076</v>
      </c>
      <c r="E26044" t="str">
        <f t="shared" si="410"/>
        <v>$100K-$125K</v>
      </c>
    </row>
    <row r="26045" spans="1:5" x14ac:dyDescent="0.3">
      <c r="A26045" s="33" t="s">
        <v>0</v>
      </c>
      <c r="B26045" s="33" t="s">
        <v>53</v>
      </c>
      <c r="C26045" s="33">
        <v>101014</v>
      </c>
      <c r="D26045" s="33" t="s">
        <v>232</v>
      </c>
      <c r="E26045" t="str">
        <f t="shared" si="410"/>
        <v>$100K-$125K</v>
      </c>
    </row>
    <row r="26046" spans="1:5" x14ac:dyDescent="0.3">
      <c r="A26046" s="33" t="s">
        <v>1</v>
      </c>
      <c r="B26046" s="33" t="s">
        <v>69</v>
      </c>
      <c r="C26046" s="33">
        <v>166000</v>
      </c>
      <c r="D26046" s="33" t="s">
        <v>1661</v>
      </c>
      <c r="E26046" t="str">
        <f t="shared" si="410"/>
        <v>$125K-$200K</v>
      </c>
    </row>
    <row r="26047" spans="1:5" x14ac:dyDescent="0.3">
      <c r="A26047" s="33" t="s">
        <v>128</v>
      </c>
      <c r="B26047" s="33" t="s">
        <v>82</v>
      </c>
      <c r="C26047" s="33">
        <v>57500</v>
      </c>
      <c r="D26047" s="33" t="s">
        <v>8679</v>
      </c>
      <c r="E26047" t="str">
        <f t="shared" si="410"/>
        <v>&lt;$75K</v>
      </c>
    </row>
    <row r="26048" spans="1:5" x14ac:dyDescent="0.3">
      <c r="A26048" s="33" t="s">
        <v>0</v>
      </c>
      <c r="B26048" s="33" t="s">
        <v>53</v>
      </c>
      <c r="C26048" s="33">
        <v>112500</v>
      </c>
      <c r="D26048" s="33" t="s">
        <v>3449</v>
      </c>
      <c r="E26048" t="str">
        <f t="shared" si="410"/>
        <v>$100K-$125K</v>
      </c>
    </row>
    <row r="26049" spans="1:5" x14ac:dyDescent="0.3">
      <c r="A26049" s="33" t="s">
        <v>2</v>
      </c>
      <c r="B26049" s="33" t="s">
        <v>53</v>
      </c>
      <c r="C26049" s="33">
        <v>135000</v>
      </c>
      <c r="D26049" s="33" t="s">
        <v>8680</v>
      </c>
      <c r="E26049" t="str">
        <f t="shared" si="410"/>
        <v>$125K-$200K</v>
      </c>
    </row>
    <row r="26050" spans="1:5" x14ac:dyDescent="0.3">
      <c r="A26050" s="33" t="s">
        <v>4</v>
      </c>
      <c r="B26050" s="33" t="s">
        <v>54</v>
      </c>
      <c r="C26050" s="33">
        <v>82000</v>
      </c>
      <c r="D26050" s="33" t="s">
        <v>541</v>
      </c>
      <c r="E26050" t="str">
        <f t="shared" si="410"/>
        <v>$75K-$100K</v>
      </c>
    </row>
    <row r="26051" spans="1:5" x14ac:dyDescent="0.3">
      <c r="A26051" s="33" t="s">
        <v>2</v>
      </c>
      <c r="B26051" s="33" t="s">
        <v>53</v>
      </c>
      <c r="C26051" s="33">
        <v>90000</v>
      </c>
      <c r="D26051" s="33" t="s">
        <v>1700</v>
      </c>
      <c r="E26051" t="str">
        <f t="shared" ref="E26051:E26114" si="411">_xlfn.XLOOKUP(C26051,$H$16:$H$21,$G$16:$G$21,,1)</f>
        <v>$75K-$100K</v>
      </c>
    </row>
    <row r="26052" spans="1:5" x14ac:dyDescent="0.3">
      <c r="A26052" s="33" t="s">
        <v>2</v>
      </c>
      <c r="B26052" s="33" t="s">
        <v>53</v>
      </c>
      <c r="C26052" s="33"/>
      <c r="D26052" s="33" t="s">
        <v>8681</v>
      </c>
      <c r="E26052" t="str">
        <f t="shared" si="411"/>
        <v>No Data</v>
      </c>
    </row>
    <row r="26053" spans="1:5" x14ac:dyDescent="0.3">
      <c r="A26053" s="33" t="s">
        <v>0</v>
      </c>
      <c r="B26053" s="33" t="s">
        <v>53</v>
      </c>
      <c r="C26053" s="33">
        <v>135000</v>
      </c>
      <c r="D26053" s="33" t="s">
        <v>6373</v>
      </c>
      <c r="E26053" t="str">
        <f t="shared" si="411"/>
        <v>$125K-$200K</v>
      </c>
    </row>
    <row r="26054" spans="1:5" x14ac:dyDescent="0.3">
      <c r="A26054" s="33" t="s">
        <v>2</v>
      </c>
      <c r="B26054" s="33" t="s">
        <v>53</v>
      </c>
      <c r="C26054" s="33">
        <v>90000</v>
      </c>
      <c r="D26054" s="33" t="s">
        <v>8682</v>
      </c>
      <c r="E26054" t="str">
        <f t="shared" si="411"/>
        <v>$75K-$100K</v>
      </c>
    </row>
    <row r="26055" spans="1:5" x14ac:dyDescent="0.3">
      <c r="A26055" s="33" t="s">
        <v>128</v>
      </c>
      <c r="B26055" s="33" t="s">
        <v>53</v>
      </c>
      <c r="C26055" s="33">
        <v>157500</v>
      </c>
      <c r="D26055" s="33" t="s">
        <v>571</v>
      </c>
      <c r="E26055" t="str">
        <f t="shared" si="411"/>
        <v>$125K-$200K</v>
      </c>
    </row>
    <row r="26056" spans="1:5" x14ac:dyDescent="0.3">
      <c r="A26056" s="33" t="s">
        <v>4</v>
      </c>
      <c r="B26056" s="33" t="s">
        <v>53</v>
      </c>
      <c r="C26056" s="33">
        <v>148000</v>
      </c>
      <c r="D26056" s="33" t="s">
        <v>8683</v>
      </c>
      <c r="E26056" t="str">
        <f t="shared" si="411"/>
        <v>$125K-$200K</v>
      </c>
    </row>
    <row r="26057" spans="1:5" x14ac:dyDescent="0.3">
      <c r="A26057" s="33" t="s">
        <v>129</v>
      </c>
      <c r="B26057" s="33" t="s">
        <v>53</v>
      </c>
      <c r="C26057" s="33">
        <v>90000</v>
      </c>
      <c r="D26057" s="33" t="s">
        <v>2333</v>
      </c>
      <c r="E26057" t="str">
        <f t="shared" si="411"/>
        <v>$75K-$100K</v>
      </c>
    </row>
    <row r="26058" spans="1:5" x14ac:dyDescent="0.3">
      <c r="A26058" s="33" t="s">
        <v>1</v>
      </c>
      <c r="B26058" s="33" t="s">
        <v>70</v>
      </c>
      <c r="C26058" s="33">
        <v>166000</v>
      </c>
      <c r="D26058" s="33" t="s">
        <v>4375</v>
      </c>
      <c r="E26058" t="str">
        <f t="shared" si="411"/>
        <v>$125K-$200K</v>
      </c>
    </row>
    <row r="26059" spans="1:5" x14ac:dyDescent="0.3">
      <c r="A26059" s="33" t="s">
        <v>129</v>
      </c>
      <c r="B26059" s="33" t="s">
        <v>80</v>
      </c>
      <c r="C26059" s="33">
        <v>79200</v>
      </c>
      <c r="D26059" s="33" t="s">
        <v>3405</v>
      </c>
      <c r="E26059" t="str">
        <f t="shared" si="411"/>
        <v>$75K-$100K</v>
      </c>
    </row>
    <row r="26060" spans="1:5" x14ac:dyDescent="0.3">
      <c r="A26060" s="33" t="s">
        <v>2</v>
      </c>
      <c r="B26060" s="33" t="s">
        <v>53</v>
      </c>
      <c r="C26060" s="33">
        <v>124500</v>
      </c>
      <c r="D26060" s="33" t="s">
        <v>8684</v>
      </c>
      <c r="E26060" t="str">
        <f t="shared" si="411"/>
        <v>$100K-$125K</v>
      </c>
    </row>
    <row r="26061" spans="1:5" x14ac:dyDescent="0.3">
      <c r="A26061" s="33" t="s">
        <v>52</v>
      </c>
      <c r="B26061" s="33" t="s">
        <v>53</v>
      </c>
      <c r="C26061" s="33"/>
      <c r="D26061" s="33" t="s">
        <v>8685</v>
      </c>
      <c r="E26061" t="str">
        <f t="shared" si="411"/>
        <v>No Data</v>
      </c>
    </row>
    <row r="26062" spans="1:5" x14ac:dyDescent="0.3">
      <c r="A26062" s="33" t="s">
        <v>4</v>
      </c>
      <c r="B26062" s="33" t="s">
        <v>53</v>
      </c>
      <c r="C26062" s="33">
        <v>187500</v>
      </c>
      <c r="D26062" s="33" t="s">
        <v>7510</v>
      </c>
      <c r="E26062" t="str">
        <f t="shared" si="411"/>
        <v>$125K-$200K</v>
      </c>
    </row>
    <row r="26063" spans="1:5" x14ac:dyDescent="0.3">
      <c r="A26063" s="33" t="s">
        <v>2</v>
      </c>
      <c r="B26063" s="33" t="s">
        <v>53</v>
      </c>
      <c r="C26063" s="33"/>
      <c r="D26063" s="33" t="s">
        <v>2732</v>
      </c>
      <c r="E26063" t="str">
        <f t="shared" si="411"/>
        <v>No Data</v>
      </c>
    </row>
    <row r="26064" spans="1:5" x14ac:dyDescent="0.3">
      <c r="A26064" s="33" t="s">
        <v>2</v>
      </c>
      <c r="B26064" s="33" t="s">
        <v>53</v>
      </c>
      <c r="C26064" s="33">
        <v>64395.203125</v>
      </c>
      <c r="D26064" s="33" t="s">
        <v>8686</v>
      </c>
      <c r="E26064" t="str">
        <f t="shared" si="411"/>
        <v>&lt;$75K</v>
      </c>
    </row>
    <row r="26065" spans="1:5" x14ac:dyDescent="0.3">
      <c r="A26065" s="33" t="s">
        <v>126</v>
      </c>
      <c r="B26065" s="33" t="s">
        <v>53</v>
      </c>
      <c r="C26065" s="33">
        <v>137500</v>
      </c>
      <c r="D26065" s="33" t="s">
        <v>8687</v>
      </c>
      <c r="E26065" t="str">
        <f t="shared" si="411"/>
        <v>$125K-$200K</v>
      </c>
    </row>
    <row r="26066" spans="1:5" x14ac:dyDescent="0.3">
      <c r="A26066" s="33" t="s">
        <v>0</v>
      </c>
      <c r="B26066" s="33" t="s">
        <v>53</v>
      </c>
      <c r="C26066" s="33">
        <v>130500</v>
      </c>
      <c r="D26066" s="33" t="s">
        <v>1427</v>
      </c>
      <c r="E26066" t="str">
        <f t="shared" si="411"/>
        <v>$125K-$200K</v>
      </c>
    </row>
    <row r="26067" spans="1:5" x14ac:dyDescent="0.3">
      <c r="A26067" s="33" t="s">
        <v>0</v>
      </c>
      <c r="B26067" s="33" t="s">
        <v>97</v>
      </c>
      <c r="C26067" s="33">
        <v>89100</v>
      </c>
      <c r="D26067" s="33" t="s">
        <v>6299</v>
      </c>
      <c r="E26067" t="str">
        <f t="shared" si="411"/>
        <v>$75K-$100K</v>
      </c>
    </row>
    <row r="26068" spans="1:5" x14ac:dyDescent="0.3">
      <c r="A26068" s="33" t="s">
        <v>2</v>
      </c>
      <c r="B26068" s="33" t="s">
        <v>53</v>
      </c>
      <c r="C26068" s="33">
        <v>100000</v>
      </c>
      <c r="D26068" s="33" t="s">
        <v>8688</v>
      </c>
      <c r="E26068" t="str">
        <f t="shared" si="411"/>
        <v>$75K-$100K</v>
      </c>
    </row>
    <row r="26069" spans="1:5" x14ac:dyDescent="0.3">
      <c r="A26069" s="33" t="s">
        <v>0</v>
      </c>
      <c r="B26069" s="33" t="s">
        <v>54</v>
      </c>
      <c r="C26069" s="33">
        <v>120000</v>
      </c>
      <c r="D26069" s="33" t="s">
        <v>7055</v>
      </c>
      <c r="E26069" t="str">
        <f t="shared" si="411"/>
        <v>$100K-$125K</v>
      </c>
    </row>
    <row r="26070" spans="1:5" x14ac:dyDescent="0.3">
      <c r="A26070" s="33" t="s">
        <v>0</v>
      </c>
      <c r="B26070" s="33" t="s">
        <v>53</v>
      </c>
      <c r="C26070" s="33">
        <v>120000</v>
      </c>
      <c r="D26070" s="33" t="s">
        <v>232</v>
      </c>
      <c r="E26070" t="str">
        <f t="shared" si="411"/>
        <v>$100K-$125K</v>
      </c>
    </row>
    <row r="26071" spans="1:5" x14ac:dyDescent="0.3">
      <c r="A26071" s="33" t="s">
        <v>2</v>
      </c>
      <c r="B26071" s="33" t="s">
        <v>53</v>
      </c>
      <c r="C26071" s="33">
        <v>90000</v>
      </c>
      <c r="D26071" s="33" t="s">
        <v>8689</v>
      </c>
      <c r="E26071" t="str">
        <f t="shared" si="411"/>
        <v>$75K-$100K</v>
      </c>
    </row>
    <row r="26072" spans="1:5" x14ac:dyDescent="0.3">
      <c r="A26072" s="33" t="s">
        <v>2</v>
      </c>
      <c r="B26072" s="33" t="s">
        <v>53</v>
      </c>
      <c r="C26072" s="33">
        <v>57058</v>
      </c>
      <c r="D26072" s="33" t="s">
        <v>4484</v>
      </c>
      <c r="E26072" t="str">
        <f t="shared" si="411"/>
        <v>&lt;$75K</v>
      </c>
    </row>
    <row r="26073" spans="1:5" x14ac:dyDescent="0.3">
      <c r="A26073" s="33" t="s">
        <v>126</v>
      </c>
      <c r="B26073" s="33" t="s">
        <v>53</v>
      </c>
      <c r="C26073" s="33"/>
      <c r="D26073" s="33" t="s">
        <v>232</v>
      </c>
      <c r="E26073" t="str">
        <f t="shared" si="411"/>
        <v>No Data</v>
      </c>
    </row>
    <row r="26074" spans="1:5" x14ac:dyDescent="0.3">
      <c r="A26074" s="33" t="s">
        <v>0</v>
      </c>
      <c r="B26074" s="33" t="s">
        <v>72</v>
      </c>
      <c r="C26074" s="33">
        <v>105300</v>
      </c>
      <c r="D26074" s="33" t="s">
        <v>1679</v>
      </c>
      <c r="E26074" t="str">
        <f t="shared" si="411"/>
        <v>$100K-$125K</v>
      </c>
    </row>
    <row r="26075" spans="1:5" x14ac:dyDescent="0.3">
      <c r="A26075" s="33" t="s">
        <v>0</v>
      </c>
      <c r="B26075" s="33" t="s">
        <v>53</v>
      </c>
      <c r="C26075" s="33"/>
      <c r="D26075" s="33" t="s">
        <v>1395</v>
      </c>
      <c r="E26075" t="str">
        <f t="shared" si="411"/>
        <v>No Data</v>
      </c>
    </row>
    <row r="26076" spans="1:5" x14ac:dyDescent="0.3">
      <c r="A26076" s="33" t="s">
        <v>2</v>
      </c>
      <c r="B26076" s="33" t="s">
        <v>53</v>
      </c>
      <c r="C26076" s="33">
        <v>85000</v>
      </c>
      <c r="D26076" s="33" t="s">
        <v>4743</v>
      </c>
      <c r="E26076" t="str">
        <f t="shared" si="411"/>
        <v>$75K-$100K</v>
      </c>
    </row>
    <row r="26077" spans="1:5" x14ac:dyDescent="0.3">
      <c r="A26077" s="33" t="s">
        <v>0</v>
      </c>
      <c r="B26077" s="33" t="s">
        <v>53</v>
      </c>
      <c r="C26077" s="33">
        <v>107500</v>
      </c>
      <c r="D26077" s="33" t="s">
        <v>539</v>
      </c>
      <c r="E26077" t="str">
        <f t="shared" si="411"/>
        <v>$100K-$125K</v>
      </c>
    </row>
    <row r="26078" spans="1:5" x14ac:dyDescent="0.3">
      <c r="A26078" s="33" t="s">
        <v>2</v>
      </c>
      <c r="B26078" s="33" t="s">
        <v>53</v>
      </c>
      <c r="C26078" s="33">
        <v>90000</v>
      </c>
      <c r="D26078" s="33" t="s">
        <v>2811</v>
      </c>
      <c r="E26078" t="str">
        <f t="shared" si="411"/>
        <v>$75K-$100K</v>
      </c>
    </row>
    <row r="26079" spans="1:5" x14ac:dyDescent="0.3">
      <c r="A26079" s="33" t="s">
        <v>128</v>
      </c>
      <c r="B26079" s="33" t="s">
        <v>53</v>
      </c>
      <c r="C26079" s="33"/>
      <c r="D26079" s="33" t="s">
        <v>2911</v>
      </c>
      <c r="E26079" t="str">
        <f t="shared" si="411"/>
        <v>No Data</v>
      </c>
    </row>
    <row r="26080" spans="1:5" x14ac:dyDescent="0.3">
      <c r="A26080" s="33" t="s">
        <v>129</v>
      </c>
      <c r="B26080" s="33" t="s">
        <v>53</v>
      </c>
      <c r="C26080" s="33">
        <v>155000</v>
      </c>
      <c r="D26080" s="33" t="s">
        <v>8091</v>
      </c>
      <c r="E26080" t="str">
        <f t="shared" si="411"/>
        <v>$125K-$200K</v>
      </c>
    </row>
    <row r="26081" spans="1:5" x14ac:dyDescent="0.3">
      <c r="A26081" s="33" t="s">
        <v>2</v>
      </c>
      <c r="B26081" s="33" t="s">
        <v>53</v>
      </c>
      <c r="C26081" s="33">
        <v>186000</v>
      </c>
      <c r="D26081" s="33" t="s">
        <v>1775</v>
      </c>
      <c r="E26081" t="str">
        <f t="shared" si="411"/>
        <v>$125K-$200K</v>
      </c>
    </row>
    <row r="26082" spans="1:5" x14ac:dyDescent="0.3">
      <c r="A26082" s="33" t="s">
        <v>2</v>
      </c>
      <c r="B26082" s="33" t="s">
        <v>69</v>
      </c>
      <c r="C26082" s="33">
        <v>200000</v>
      </c>
      <c r="D26082" s="33" t="s">
        <v>211</v>
      </c>
      <c r="E26082" t="str">
        <f t="shared" si="411"/>
        <v>$125K-$200K</v>
      </c>
    </row>
    <row r="26083" spans="1:5" x14ac:dyDescent="0.3">
      <c r="A26083" s="33" t="s">
        <v>2</v>
      </c>
      <c r="B26083" s="33" t="s">
        <v>53</v>
      </c>
      <c r="C26083" s="33"/>
      <c r="D26083" s="33" t="s">
        <v>6350</v>
      </c>
      <c r="E26083" t="str">
        <f t="shared" si="411"/>
        <v>No Data</v>
      </c>
    </row>
    <row r="26084" spans="1:5" x14ac:dyDescent="0.3">
      <c r="A26084" s="33" t="s">
        <v>4</v>
      </c>
      <c r="B26084" s="33" t="s">
        <v>54</v>
      </c>
      <c r="C26084" s="33">
        <v>147500</v>
      </c>
      <c r="D26084" s="33" t="s">
        <v>2846</v>
      </c>
      <c r="E26084" t="str">
        <f t="shared" si="411"/>
        <v>$125K-$200K</v>
      </c>
    </row>
    <row r="26085" spans="1:5" x14ac:dyDescent="0.3">
      <c r="A26085" s="33" t="s">
        <v>1</v>
      </c>
      <c r="B26085" s="33" t="s">
        <v>98</v>
      </c>
      <c r="C26085" s="33">
        <v>166000</v>
      </c>
      <c r="D26085" s="33" t="s">
        <v>857</v>
      </c>
      <c r="E26085" t="str">
        <f t="shared" si="411"/>
        <v>$125K-$200K</v>
      </c>
    </row>
    <row r="26086" spans="1:5" x14ac:dyDescent="0.3">
      <c r="A26086" s="33" t="s">
        <v>128</v>
      </c>
      <c r="B26086" s="33" t="s">
        <v>53</v>
      </c>
      <c r="C26086" s="33">
        <v>202000</v>
      </c>
      <c r="D26086" s="33" t="s">
        <v>564</v>
      </c>
      <c r="E26086" t="str">
        <f t="shared" si="411"/>
        <v>&gt;$200K</v>
      </c>
    </row>
    <row r="26087" spans="1:5" x14ac:dyDescent="0.3">
      <c r="A26087" s="33" t="s">
        <v>4</v>
      </c>
      <c r="B26087" s="33" t="s">
        <v>53</v>
      </c>
      <c r="C26087" s="33">
        <v>221000</v>
      </c>
      <c r="D26087" s="33" t="s">
        <v>8690</v>
      </c>
      <c r="E26087" t="str">
        <f t="shared" si="411"/>
        <v>&gt;$200K</v>
      </c>
    </row>
    <row r="26088" spans="1:5" x14ac:dyDescent="0.3">
      <c r="A26088" s="33" t="s">
        <v>0</v>
      </c>
      <c r="B26088" s="33" t="s">
        <v>53</v>
      </c>
      <c r="C26088" s="33">
        <v>375000</v>
      </c>
      <c r="D26088" s="33" t="s">
        <v>1089</v>
      </c>
      <c r="E26088" t="str">
        <f t="shared" si="411"/>
        <v>&gt;$200K</v>
      </c>
    </row>
    <row r="26089" spans="1:5" x14ac:dyDescent="0.3">
      <c r="A26089" s="33" t="s">
        <v>1</v>
      </c>
      <c r="B26089" s="33" t="s">
        <v>53</v>
      </c>
      <c r="C26089" s="33">
        <v>150000</v>
      </c>
      <c r="D26089" s="33" t="s">
        <v>2135</v>
      </c>
      <c r="E26089" t="str">
        <f t="shared" si="411"/>
        <v>$125K-$200K</v>
      </c>
    </row>
    <row r="26090" spans="1:5" x14ac:dyDescent="0.3">
      <c r="A26090" s="33" t="s">
        <v>2</v>
      </c>
      <c r="B26090" s="33" t="s">
        <v>53</v>
      </c>
      <c r="C26090" s="33">
        <v>52500</v>
      </c>
      <c r="D26090" s="33" t="s">
        <v>8691</v>
      </c>
      <c r="E26090" t="str">
        <f t="shared" si="411"/>
        <v>&lt;$75K</v>
      </c>
    </row>
    <row r="26091" spans="1:5" x14ac:dyDescent="0.3">
      <c r="A26091" s="33" t="s">
        <v>0</v>
      </c>
      <c r="B26091" s="33" t="s">
        <v>53</v>
      </c>
      <c r="C26091" s="33">
        <v>123378</v>
      </c>
      <c r="D26091" s="33" t="s">
        <v>5721</v>
      </c>
      <c r="E26091" t="str">
        <f t="shared" si="411"/>
        <v>$100K-$125K</v>
      </c>
    </row>
    <row r="26092" spans="1:5" x14ac:dyDescent="0.3">
      <c r="A26092" s="33" t="s">
        <v>0</v>
      </c>
      <c r="B26092" s="33" t="s">
        <v>54</v>
      </c>
      <c r="C26092" s="33"/>
      <c r="D26092" s="33" t="s">
        <v>258</v>
      </c>
      <c r="E26092" t="str">
        <f t="shared" si="411"/>
        <v>No Data</v>
      </c>
    </row>
    <row r="26093" spans="1:5" x14ac:dyDescent="0.3">
      <c r="A26093" s="33" t="s">
        <v>125</v>
      </c>
      <c r="B26093" s="33" t="s">
        <v>53</v>
      </c>
      <c r="C26093" s="33"/>
      <c r="D26093" s="33" t="s">
        <v>213</v>
      </c>
      <c r="E26093" t="str">
        <f t="shared" si="411"/>
        <v>No Data</v>
      </c>
    </row>
    <row r="26094" spans="1:5" x14ac:dyDescent="0.3">
      <c r="A26094" s="33" t="s">
        <v>4</v>
      </c>
      <c r="B26094" s="33" t="s">
        <v>81</v>
      </c>
      <c r="C26094" s="33">
        <v>125000</v>
      </c>
      <c r="D26094" s="33" t="s">
        <v>1587</v>
      </c>
      <c r="E26094" t="str">
        <f t="shared" si="411"/>
        <v>$100K-$125K</v>
      </c>
    </row>
    <row r="26095" spans="1:5" x14ac:dyDescent="0.3">
      <c r="A26095" s="33" t="s">
        <v>4</v>
      </c>
      <c r="B26095" s="33" t="s">
        <v>110</v>
      </c>
      <c r="C26095" s="33">
        <v>147500</v>
      </c>
      <c r="D26095" s="33" t="s">
        <v>494</v>
      </c>
      <c r="E26095" t="str">
        <f t="shared" si="411"/>
        <v>$125K-$200K</v>
      </c>
    </row>
    <row r="26096" spans="1:5" x14ac:dyDescent="0.3">
      <c r="A26096" s="33" t="s">
        <v>0</v>
      </c>
      <c r="B26096" s="33" t="s">
        <v>53</v>
      </c>
      <c r="C26096" s="33">
        <v>122000</v>
      </c>
      <c r="D26096" s="33" t="s">
        <v>3377</v>
      </c>
      <c r="E26096" t="str">
        <f t="shared" si="411"/>
        <v>$100K-$125K</v>
      </c>
    </row>
    <row r="26097" spans="1:5" x14ac:dyDescent="0.3">
      <c r="A26097" s="33" t="s">
        <v>2</v>
      </c>
      <c r="B26097" s="33" t="s">
        <v>53</v>
      </c>
      <c r="C26097" s="33">
        <v>60000</v>
      </c>
      <c r="D26097" s="33" t="s">
        <v>520</v>
      </c>
      <c r="E26097" t="str">
        <f t="shared" si="411"/>
        <v>&lt;$75K</v>
      </c>
    </row>
    <row r="26098" spans="1:5" x14ac:dyDescent="0.3">
      <c r="A26098" s="33" t="s">
        <v>0</v>
      </c>
      <c r="B26098" s="33" t="s">
        <v>86</v>
      </c>
      <c r="C26098" s="33">
        <v>157500</v>
      </c>
      <c r="D26098" s="33" t="s">
        <v>1331</v>
      </c>
      <c r="E26098" t="str">
        <f t="shared" si="411"/>
        <v>$125K-$200K</v>
      </c>
    </row>
    <row r="26099" spans="1:5" x14ac:dyDescent="0.3">
      <c r="A26099" s="33" t="s">
        <v>0</v>
      </c>
      <c r="B26099" s="33" t="s">
        <v>53</v>
      </c>
      <c r="C26099" s="33">
        <v>150000</v>
      </c>
      <c r="D26099" s="33" t="s">
        <v>1410</v>
      </c>
      <c r="E26099" t="str">
        <f t="shared" si="411"/>
        <v>$125K-$200K</v>
      </c>
    </row>
    <row r="26100" spans="1:5" x14ac:dyDescent="0.3">
      <c r="A26100" s="33" t="s">
        <v>128</v>
      </c>
      <c r="B26100" s="33" t="s">
        <v>53</v>
      </c>
      <c r="C26100" s="33">
        <v>115000</v>
      </c>
      <c r="D26100" s="33" t="s">
        <v>299</v>
      </c>
      <c r="E26100" t="str">
        <f t="shared" si="411"/>
        <v>$100K-$125K</v>
      </c>
    </row>
    <row r="26101" spans="1:5" x14ac:dyDescent="0.3">
      <c r="A26101" s="33" t="s">
        <v>0</v>
      </c>
      <c r="B26101" s="33" t="s">
        <v>53</v>
      </c>
      <c r="C26101" s="33">
        <v>206000</v>
      </c>
      <c r="D26101" s="33" t="s">
        <v>256</v>
      </c>
      <c r="E26101" t="str">
        <f t="shared" si="411"/>
        <v>&gt;$200K</v>
      </c>
    </row>
    <row r="26102" spans="1:5" x14ac:dyDescent="0.3">
      <c r="A26102" s="33" t="s">
        <v>4</v>
      </c>
      <c r="B26102" s="33" t="s">
        <v>72</v>
      </c>
      <c r="C26102" s="33">
        <v>60000</v>
      </c>
      <c r="D26102" s="33" t="s">
        <v>8692</v>
      </c>
      <c r="E26102" t="str">
        <f t="shared" si="411"/>
        <v>&lt;$75K</v>
      </c>
    </row>
    <row r="26103" spans="1:5" x14ac:dyDescent="0.3">
      <c r="A26103" s="33" t="s">
        <v>0</v>
      </c>
      <c r="B26103" s="33" t="s">
        <v>53</v>
      </c>
      <c r="C26103" s="33"/>
      <c r="D26103" s="33" t="s">
        <v>232</v>
      </c>
      <c r="E26103" t="str">
        <f t="shared" si="411"/>
        <v>No Data</v>
      </c>
    </row>
    <row r="26104" spans="1:5" x14ac:dyDescent="0.3">
      <c r="A26104" s="33" t="s">
        <v>126</v>
      </c>
      <c r="B26104" s="33" t="s">
        <v>81</v>
      </c>
      <c r="C26104" s="33">
        <v>90000</v>
      </c>
      <c r="D26104" s="33" t="s">
        <v>230</v>
      </c>
      <c r="E26104" t="str">
        <f t="shared" si="411"/>
        <v>$75K-$100K</v>
      </c>
    </row>
    <row r="26105" spans="1:5" x14ac:dyDescent="0.3">
      <c r="A26105" s="33" t="s">
        <v>128</v>
      </c>
      <c r="B26105" s="33" t="s">
        <v>53</v>
      </c>
      <c r="C26105" s="33">
        <v>91800</v>
      </c>
      <c r="D26105" s="33" t="s">
        <v>1721</v>
      </c>
      <c r="E26105" t="str">
        <f t="shared" si="411"/>
        <v>$75K-$100K</v>
      </c>
    </row>
    <row r="26106" spans="1:5" x14ac:dyDescent="0.3">
      <c r="A26106" s="33" t="s">
        <v>2</v>
      </c>
      <c r="B26106" s="33" t="s">
        <v>53</v>
      </c>
      <c r="C26106" s="33">
        <v>144481.5</v>
      </c>
      <c r="D26106" s="33" t="s">
        <v>279</v>
      </c>
      <c r="E26106" t="str">
        <f t="shared" si="411"/>
        <v>$125K-$200K</v>
      </c>
    </row>
    <row r="26107" spans="1:5" x14ac:dyDescent="0.3">
      <c r="A26107" s="33" t="s">
        <v>2</v>
      </c>
      <c r="B26107" s="33" t="s">
        <v>53</v>
      </c>
      <c r="C26107" s="33">
        <v>110000</v>
      </c>
      <c r="D26107" s="33" t="s">
        <v>268</v>
      </c>
      <c r="E26107" t="str">
        <f t="shared" si="411"/>
        <v>$100K-$125K</v>
      </c>
    </row>
    <row r="26108" spans="1:5" x14ac:dyDescent="0.3">
      <c r="A26108" s="33" t="s">
        <v>2</v>
      </c>
      <c r="B26108" s="33" t="s">
        <v>53</v>
      </c>
      <c r="C26108" s="33"/>
      <c r="D26108" s="33" t="s">
        <v>6655</v>
      </c>
      <c r="E26108" t="str">
        <f t="shared" si="411"/>
        <v>No Data</v>
      </c>
    </row>
    <row r="26109" spans="1:5" x14ac:dyDescent="0.3">
      <c r="A26109" s="33" t="s">
        <v>0</v>
      </c>
      <c r="B26109" s="33" t="s">
        <v>53</v>
      </c>
      <c r="C26109" s="33"/>
      <c r="D26109" s="33" t="s">
        <v>879</v>
      </c>
      <c r="E26109" t="str">
        <f t="shared" si="411"/>
        <v>No Data</v>
      </c>
    </row>
    <row r="26110" spans="1:5" x14ac:dyDescent="0.3">
      <c r="A26110" s="33" t="s">
        <v>4</v>
      </c>
      <c r="B26110" s="33" t="s">
        <v>53</v>
      </c>
      <c r="C26110" s="33"/>
      <c r="D26110" s="33" t="s">
        <v>258</v>
      </c>
      <c r="E26110" t="str">
        <f t="shared" si="411"/>
        <v>No Data</v>
      </c>
    </row>
    <row r="26111" spans="1:5" x14ac:dyDescent="0.3">
      <c r="A26111" s="33" t="s">
        <v>0</v>
      </c>
      <c r="B26111" s="33" t="s">
        <v>88</v>
      </c>
      <c r="C26111" s="33">
        <v>121064</v>
      </c>
      <c r="D26111" s="33" t="s">
        <v>744</v>
      </c>
      <c r="E26111" t="str">
        <f t="shared" si="411"/>
        <v>$100K-$125K</v>
      </c>
    </row>
    <row r="26112" spans="1:5" x14ac:dyDescent="0.3">
      <c r="A26112" s="33" t="s">
        <v>2</v>
      </c>
      <c r="B26112" s="33" t="s">
        <v>53</v>
      </c>
      <c r="C26112" s="33">
        <v>75000</v>
      </c>
      <c r="D26112" s="33" t="s">
        <v>7158</v>
      </c>
      <c r="E26112" t="str">
        <f t="shared" si="411"/>
        <v>&lt;$75K</v>
      </c>
    </row>
    <row r="26113" spans="1:5" x14ac:dyDescent="0.3">
      <c r="A26113" s="33" t="s">
        <v>52</v>
      </c>
      <c r="B26113" s="33" t="s">
        <v>53</v>
      </c>
      <c r="C26113" s="33">
        <v>79000</v>
      </c>
      <c r="D26113" s="33" t="s">
        <v>8693</v>
      </c>
      <c r="E26113" t="str">
        <f t="shared" si="411"/>
        <v>$75K-$100K</v>
      </c>
    </row>
    <row r="26114" spans="1:5" x14ac:dyDescent="0.3">
      <c r="A26114" s="33" t="s">
        <v>0</v>
      </c>
      <c r="B26114" s="33" t="s">
        <v>53</v>
      </c>
      <c r="C26114" s="33">
        <v>375000</v>
      </c>
      <c r="D26114" s="33" t="s">
        <v>1913</v>
      </c>
      <c r="E26114" t="str">
        <f t="shared" si="411"/>
        <v>&gt;$200K</v>
      </c>
    </row>
    <row r="26115" spans="1:5" x14ac:dyDescent="0.3">
      <c r="A26115" s="33" t="s">
        <v>0</v>
      </c>
      <c r="B26115" s="33" t="s">
        <v>53</v>
      </c>
      <c r="C26115" s="33">
        <v>190000</v>
      </c>
      <c r="D26115" s="33" t="s">
        <v>6114</v>
      </c>
      <c r="E26115" t="str">
        <f t="shared" ref="E26115:E26178" si="412">_xlfn.XLOOKUP(C26115,$H$16:$H$21,$G$16:$G$21,,1)</f>
        <v>$125K-$200K</v>
      </c>
    </row>
    <row r="26116" spans="1:5" x14ac:dyDescent="0.3">
      <c r="A26116" s="33" t="s">
        <v>126</v>
      </c>
      <c r="B26116" s="33" t="s">
        <v>53</v>
      </c>
      <c r="C26116" s="33">
        <v>125000</v>
      </c>
      <c r="D26116" s="33" t="s">
        <v>499</v>
      </c>
      <c r="E26116" t="str">
        <f t="shared" si="412"/>
        <v>$100K-$125K</v>
      </c>
    </row>
    <row r="26117" spans="1:5" x14ac:dyDescent="0.3">
      <c r="A26117" s="33" t="s">
        <v>2</v>
      </c>
      <c r="B26117" s="33" t="s">
        <v>53</v>
      </c>
      <c r="C26117" s="33">
        <v>98445</v>
      </c>
      <c r="D26117" s="33" t="s">
        <v>8694</v>
      </c>
      <c r="E26117" t="str">
        <f t="shared" si="412"/>
        <v>$75K-$100K</v>
      </c>
    </row>
    <row r="26118" spans="1:5" x14ac:dyDescent="0.3">
      <c r="A26118" s="33" t="s">
        <v>125</v>
      </c>
      <c r="B26118" s="33" t="s">
        <v>88</v>
      </c>
      <c r="C26118" s="33">
        <v>64800</v>
      </c>
      <c r="D26118" s="33" t="s">
        <v>294</v>
      </c>
      <c r="E26118" t="str">
        <f t="shared" si="412"/>
        <v>&lt;$75K</v>
      </c>
    </row>
    <row r="26119" spans="1:5" x14ac:dyDescent="0.3">
      <c r="A26119" s="33" t="s">
        <v>125</v>
      </c>
      <c r="B26119" s="33" t="s">
        <v>53</v>
      </c>
      <c r="C26119" s="33">
        <v>125000</v>
      </c>
      <c r="D26119" s="33" t="s">
        <v>1123</v>
      </c>
      <c r="E26119" t="str">
        <f t="shared" si="412"/>
        <v>$100K-$125K</v>
      </c>
    </row>
    <row r="26120" spans="1:5" x14ac:dyDescent="0.3">
      <c r="A26120" s="33" t="s">
        <v>2</v>
      </c>
      <c r="B26120" s="33" t="s">
        <v>86</v>
      </c>
      <c r="C26120" s="33">
        <v>98500</v>
      </c>
      <c r="D26120" s="33" t="s">
        <v>8695</v>
      </c>
      <c r="E26120" t="str">
        <f t="shared" si="412"/>
        <v>$75K-$100K</v>
      </c>
    </row>
    <row r="26121" spans="1:5" x14ac:dyDescent="0.3">
      <c r="A26121" s="33" t="s">
        <v>2</v>
      </c>
      <c r="B26121" s="33" t="s">
        <v>53</v>
      </c>
      <c r="C26121" s="33"/>
      <c r="D26121" s="33" t="s">
        <v>832</v>
      </c>
      <c r="E26121" t="str">
        <f t="shared" si="412"/>
        <v>No Data</v>
      </c>
    </row>
    <row r="26122" spans="1:5" x14ac:dyDescent="0.3">
      <c r="A26122" s="33" t="s">
        <v>128</v>
      </c>
      <c r="B26122" s="33" t="s">
        <v>53</v>
      </c>
      <c r="C26122" s="33">
        <v>200000</v>
      </c>
      <c r="D26122" s="33" t="s">
        <v>466</v>
      </c>
      <c r="E26122" t="str">
        <f t="shared" si="412"/>
        <v>$125K-$200K</v>
      </c>
    </row>
    <row r="26123" spans="1:5" x14ac:dyDescent="0.3">
      <c r="A26123" s="33" t="s">
        <v>2</v>
      </c>
      <c r="B26123" s="33" t="s">
        <v>53</v>
      </c>
      <c r="C26123" s="33"/>
      <c r="D26123" s="33" t="s">
        <v>833</v>
      </c>
      <c r="E26123" t="str">
        <f t="shared" si="412"/>
        <v>No Data</v>
      </c>
    </row>
    <row r="26124" spans="1:5" x14ac:dyDescent="0.3">
      <c r="A26124" s="33" t="s">
        <v>0</v>
      </c>
      <c r="B26124" s="33" t="s">
        <v>53</v>
      </c>
      <c r="C26124" s="33">
        <v>190000</v>
      </c>
      <c r="D26124" s="33" t="s">
        <v>983</v>
      </c>
      <c r="E26124" t="str">
        <f t="shared" si="412"/>
        <v>$125K-$200K</v>
      </c>
    </row>
    <row r="26125" spans="1:5" x14ac:dyDescent="0.3">
      <c r="A26125" s="33" t="s">
        <v>2</v>
      </c>
      <c r="B26125" s="33" t="s">
        <v>53</v>
      </c>
      <c r="C26125" s="33"/>
      <c r="D26125" s="33" t="s">
        <v>8696</v>
      </c>
      <c r="E26125" t="str">
        <f t="shared" si="412"/>
        <v>No Data</v>
      </c>
    </row>
    <row r="26126" spans="1:5" x14ac:dyDescent="0.3">
      <c r="A26126" s="33" t="s">
        <v>128</v>
      </c>
      <c r="B26126" s="33" t="s">
        <v>53</v>
      </c>
      <c r="C26126" s="33">
        <v>102000</v>
      </c>
      <c r="D26126" s="33" t="s">
        <v>242</v>
      </c>
      <c r="E26126" t="str">
        <f t="shared" si="412"/>
        <v>$100K-$125K</v>
      </c>
    </row>
    <row r="26127" spans="1:5" x14ac:dyDescent="0.3">
      <c r="A26127" s="33" t="s">
        <v>0</v>
      </c>
      <c r="B26127" s="33" t="s">
        <v>53</v>
      </c>
      <c r="C26127" s="33">
        <v>156500</v>
      </c>
      <c r="D26127" s="33" t="s">
        <v>3341</v>
      </c>
      <c r="E26127" t="str">
        <f t="shared" si="412"/>
        <v>$125K-$200K</v>
      </c>
    </row>
    <row r="26128" spans="1:5" x14ac:dyDescent="0.3">
      <c r="A26128" s="33" t="s">
        <v>4</v>
      </c>
      <c r="B26128" s="33" t="s">
        <v>53</v>
      </c>
      <c r="C26128" s="33"/>
      <c r="D26128" s="33" t="s">
        <v>1863</v>
      </c>
      <c r="E26128" t="str">
        <f t="shared" si="412"/>
        <v>No Data</v>
      </c>
    </row>
    <row r="26129" spans="1:5" x14ac:dyDescent="0.3">
      <c r="A26129" s="33" t="s">
        <v>4</v>
      </c>
      <c r="B26129" s="33" t="s">
        <v>53</v>
      </c>
      <c r="C26129" s="33">
        <v>104000</v>
      </c>
      <c r="D26129" s="33" t="s">
        <v>8697</v>
      </c>
      <c r="E26129" t="str">
        <f t="shared" si="412"/>
        <v>$100K-$125K</v>
      </c>
    </row>
    <row r="26130" spans="1:5" x14ac:dyDescent="0.3">
      <c r="A26130" s="33" t="s">
        <v>2</v>
      </c>
      <c r="B26130" s="33" t="s">
        <v>73</v>
      </c>
      <c r="C26130" s="33">
        <v>99150</v>
      </c>
      <c r="D26130" s="33" t="s">
        <v>463</v>
      </c>
      <c r="E26130" t="str">
        <f t="shared" si="412"/>
        <v>$75K-$100K</v>
      </c>
    </row>
    <row r="26131" spans="1:5" x14ac:dyDescent="0.3">
      <c r="A26131" s="33" t="s">
        <v>1</v>
      </c>
      <c r="B26131" s="33" t="s">
        <v>103</v>
      </c>
      <c r="C26131" s="33">
        <v>166000</v>
      </c>
      <c r="D26131" s="33" t="s">
        <v>2359</v>
      </c>
      <c r="E26131" t="str">
        <f t="shared" si="412"/>
        <v>$125K-$200K</v>
      </c>
    </row>
    <row r="26132" spans="1:5" x14ac:dyDescent="0.3">
      <c r="A26132" s="33" t="s">
        <v>2</v>
      </c>
      <c r="B26132" s="33" t="s">
        <v>53</v>
      </c>
      <c r="C26132" s="33"/>
      <c r="D26132" s="33" t="s">
        <v>6661</v>
      </c>
      <c r="E26132" t="str">
        <f t="shared" si="412"/>
        <v>No Data</v>
      </c>
    </row>
    <row r="26133" spans="1:5" x14ac:dyDescent="0.3">
      <c r="A26133" s="33" t="s">
        <v>2</v>
      </c>
      <c r="B26133" s="33" t="s">
        <v>53</v>
      </c>
      <c r="C26133" s="33">
        <v>82500</v>
      </c>
      <c r="D26133" s="33" t="s">
        <v>8698</v>
      </c>
      <c r="E26133" t="str">
        <f t="shared" si="412"/>
        <v>$75K-$100K</v>
      </c>
    </row>
    <row r="26134" spans="1:5" x14ac:dyDescent="0.3">
      <c r="A26134" s="33" t="s">
        <v>2</v>
      </c>
      <c r="B26134" s="33" t="s">
        <v>53</v>
      </c>
      <c r="C26134" s="33">
        <v>92500</v>
      </c>
      <c r="D26134" s="33" t="s">
        <v>449</v>
      </c>
      <c r="E26134" t="str">
        <f t="shared" si="412"/>
        <v>$75K-$100K</v>
      </c>
    </row>
    <row r="26135" spans="1:5" x14ac:dyDescent="0.3">
      <c r="A26135" s="33" t="s">
        <v>2</v>
      </c>
      <c r="B26135" s="33" t="s">
        <v>53</v>
      </c>
      <c r="C26135" s="33"/>
      <c r="D26135" s="33" t="s">
        <v>2690</v>
      </c>
      <c r="E26135" t="str">
        <f t="shared" si="412"/>
        <v>No Data</v>
      </c>
    </row>
    <row r="26136" spans="1:5" x14ac:dyDescent="0.3">
      <c r="A26136" s="33" t="s">
        <v>126</v>
      </c>
      <c r="B26136" s="33" t="s">
        <v>81</v>
      </c>
      <c r="C26136" s="33">
        <v>90000</v>
      </c>
      <c r="D26136" s="33" t="s">
        <v>235</v>
      </c>
      <c r="E26136" t="str">
        <f t="shared" si="412"/>
        <v>$75K-$100K</v>
      </c>
    </row>
    <row r="26137" spans="1:5" x14ac:dyDescent="0.3">
      <c r="A26137" s="33" t="s">
        <v>0</v>
      </c>
      <c r="B26137" s="33" t="s">
        <v>54</v>
      </c>
      <c r="C26137" s="33">
        <v>136500</v>
      </c>
      <c r="D26137" s="33" t="s">
        <v>7856</v>
      </c>
      <c r="E26137" t="str">
        <f t="shared" si="412"/>
        <v>$125K-$200K</v>
      </c>
    </row>
    <row r="26138" spans="1:5" x14ac:dyDescent="0.3">
      <c r="A26138" s="33" t="s">
        <v>0</v>
      </c>
      <c r="B26138" s="33" t="s">
        <v>53</v>
      </c>
      <c r="C26138" s="33">
        <v>149071</v>
      </c>
      <c r="D26138" s="33" t="s">
        <v>8699</v>
      </c>
      <c r="E26138" t="str">
        <f t="shared" si="412"/>
        <v>$125K-$200K</v>
      </c>
    </row>
    <row r="26139" spans="1:5" x14ac:dyDescent="0.3">
      <c r="A26139" s="33" t="s">
        <v>126</v>
      </c>
      <c r="B26139" s="33" t="s">
        <v>81</v>
      </c>
      <c r="C26139" s="33">
        <v>140000</v>
      </c>
      <c r="D26139" s="33" t="s">
        <v>2881</v>
      </c>
      <c r="E26139" t="str">
        <f t="shared" si="412"/>
        <v>$125K-$200K</v>
      </c>
    </row>
    <row r="26140" spans="1:5" x14ac:dyDescent="0.3">
      <c r="A26140" s="33" t="s">
        <v>2</v>
      </c>
      <c r="B26140" s="33" t="s">
        <v>53</v>
      </c>
      <c r="C26140" s="33">
        <v>87000</v>
      </c>
      <c r="D26140" s="33" t="s">
        <v>520</v>
      </c>
      <c r="E26140" t="str">
        <f t="shared" si="412"/>
        <v>$75K-$100K</v>
      </c>
    </row>
    <row r="26141" spans="1:5" x14ac:dyDescent="0.3">
      <c r="A26141" s="33" t="s">
        <v>2</v>
      </c>
      <c r="B26141" s="33" t="s">
        <v>53</v>
      </c>
      <c r="C26141" s="33">
        <v>98000</v>
      </c>
      <c r="D26141" s="33" t="s">
        <v>3992</v>
      </c>
      <c r="E26141" t="str">
        <f t="shared" si="412"/>
        <v>$75K-$100K</v>
      </c>
    </row>
    <row r="26142" spans="1:5" x14ac:dyDescent="0.3">
      <c r="A26142" s="33" t="s">
        <v>52</v>
      </c>
      <c r="B26142" s="33" t="s">
        <v>53</v>
      </c>
      <c r="C26142" s="33">
        <v>70000</v>
      </c>
      <c r="D26142" s="33" t="s">
        <v>8700</v>
      </c>
      <c r="E26142" t="str">
        <f t="shared" si="412"/>
        <v>&lt;$75K</v>
      </c>
    </row>
    <row r="26143" spans="1:5" x14ac:dyDescent="0.3">
      <c r="A26143" s="33" t="s">
        <v>2</v>
      </c>
      <c r="B26143" s="33" t="s">
        <v>53</v>
      </c>
      <c r="C26143" s="33">
        <v>52500</v>
      </c>
      <c r="D26143" s="33" t="s">
        <v>1166</v>
      </c>
      <c r="E26143" t="str">
        <f t="shared" si="412"/>
        <v>&lt;$75K</v>
      </c>
    </row>
    <row r="26144" spans="1:5" x14ac:dyDescent="0.3">
      <c r="A26144" s="33" t="s">
        <v>1</v>
      </c>
      <c r="B26144" s="33" t="s">
        <v>53</v>
      </c>
      <c r="C26144" s="33">
        <v>240000</v>
      </c>
      <c r="D26144" s="33" t="s">
        <v>8701</v>
      </c>
      <c r="E26144" t="str">
        <f t="shared" si="412"/>
        <v>&gt;$200K</v>
      </c>
    </row>
    <row r="26145" spans="1:5" x14ac:dyDescent="0.3">
      <c r="A26145" s="33" t="s">
        <v>2</v>
      </c>
      <c r="B26145" s="33" t="s">
        <v>97</v>
      </c>
      <c r="C26145" s="33">
        <v>80850</v>
      </c>
      <c r="D26145" s="33" t="s">
        <v>494</v>
      </c>
      <c r="E26145" t="str">
        <f t="shared" si="412"/>
        <v>$75K-$100K</v>
      </c>
    </row>
    <row r="26146" spans="1:5" x14ac:dyDescent="0.3">
      <c r="A26146" s="33" t="s">
        <v>2</v>
      </c>
      <c r="B26146" s="33" t="s">
        <v>53</v>
      </c>
      <c r="C26146" s="33"/>
      <c r="D26146" s="33" t="s">
        <v>4878</v>
      </c>
      <c r="E26146" t="str">
        <f t="shared" si="412"/>
        <v>No Data</v>
      </c>
    </row>
    <row r="26147" spans="1:5" x14ac:dyDescent="0.3">
      <c r="A26147" s="33" t="s">
        <v>125</v>
      </c>
      <c r="B26147" s="33" t="s">
        <v>53</v>
      </c>
      <c r="C26147" s="33">
        <v>97517.5</v>
      </c>
      <c r="D26147" s="33" t="s">
        <v>4067</v>
      </c>
      <c r="E26147" t="str">
        <f t="shared" si="412"/>
        <v>$75K-$100K</v>
      </c>
    </row>
    <row r="26148" spans="1:5" x14ac:dyDescent="0.3">
      <c r="A26148" s="33" t="s">
        <v>2</v>
      </c>
      <c r="B26148" s="33" t="s">
        <v>53</v>
      </c>
      <c r="C26148" s="33">
        <v>100000</v>
      </c>
      <c r="D26148" s="33" t="s">
        <v>8702</v>
      </c>
      <c r="E26148" t="str">
        <f t="shared" si="412"/>
        <v>$75K-$100K</v>
      </c>
    </row>
    <row r="26149" spans="1:5" x14ac:dyDescent="0.3">
      <c r="A26149" s="33" t="s">
        <v>125</v>
      </c>
      <c r="B26149" s="33" t="s">
        <v>69</v>
      </c>
      <c r="C26149" s="33">
        <v>111175</v>
      </c>
      <c r="D26149" s="33" t="s">
        <v>3712</v>
      </c>
      <c r="E26149" t="str">
        <f t="shared" si="412"/>
        <v>$100K-$125K</v>
      </c>
    </row>
    <row r="26150" spans="1:5" x14ac:dyDescent="0.3">
      <c r="A26150" s="33" t="s">
        <v>52</v>
      </c>
      <c r="B26150" s="33" t="s">
        <v>102</v>
      </c>
      <c r="C26150" s="33">
        <v>90000</v>
      </c>
      <c r="D26150" s="33" t="s">
        <v>1128</v>
      </c>
      <c r="E26150" t="str">
        <f t="shared" si="412"/>
        <v>$75K-$100K</v>
      </c>
    </row>
    <row r="26151" spans="1:5" x14ac:dyDescent="0.3">
      <c r="A26151" s="33" t="s">
        <v>128</v>
      </c>
      <c r="B26151" s="33" t="s">
        <v>53</v>
      </c>
      <c r="C26151" s="33">
        <v>90000</v>
      </c>
      <c r="D26151" s="33" t="s">
        <v>299</v>
      </c>
      <c r="E26151" t="str">
        <f t="shared" si="412"/>
        <v>$75K-$100K</v>
      </c>
    </row>
    <row r="26152" spans="1:5" x14ac:dyDescent="0.3">
      <c r="A26152" s="33" t="s">
        <v>0</v>
      </c>
      <c r="B26152" s="33" t="s">
        <v>53</v>
      </c>
      <c r="C26152" s="33"/>
      <c r="D26152" s="33" t="s">
        <v>8703</v>
      </c>
      <c r="E26152" t="str">
        <f t="shared" si="412"/>
        <v>No Data</v>
      </c>
    </row>
    <row r="26153" spans="1:5" x14ac:dyDescent="0.3">
      <c r="A26153" s="33" t="s">
        <v>2</v>
      </c>
      <c r="B26153" s="33" t="s">
        <v>53</v>
      </c>
      <c r="C26153" s="33"/>
      <c r="D26153" s="33" t="s">
        <v>8704</v>
      </c>
      <c r="E26153" t="str">
        <f t="shared" si="412"/>
        <v>No Data</v>
      </c>
    </row>
    <row r="26154" spans="1:5" x14ac:dyDescent="0.3">
      <c r="A26154" s="33" t="s">
        <v>0</v>
      </c>
      <c r="B26154" s="33" t="s">
        <v>53</v>
      </c>
      <c r="C26154" s="33">
        <v>88393.5</v>
      </c>
      <c r="D26154" s="33" t="s">
        <v>1835</v>
      </c>
      <c r="E26154" t="str">
        <f t="shared" si="412"/>
        <v>$75K-$100K</v>
      </c>
    </row>
    <row r="26155" spans="1:5" x14ac:dyDescent="0.3">
      <c r="A26155" s="33" t="s">
        <v>0</v>
      </c>
      <c r="B26155" s="33" t="s">
        <v>54</v>
      </c>
      <c r="C26155" s="33">
        <v>137000</v>
      </c>
      <c r="D26155" s="33" t="s">
        <v>1581</v>
      </c>
      <c r="E26155" t="str">
        <f t="shared" si="412"/>
        <v>$125K-$200K</v>
      </c>
    </row>
    <row r="26156" spans="1:5" x14ac:dyDescent="0.3">
      <c r="A26156" s="33" t="s">
        <v>0</v>
      </c>
      <c r="B26156" s="33" t="s">
        <v>53</v>
      </c>
      <c r="C26156" s="33"/>
      <c r="D26156" s="33" t="s">
        <v>299</v>
      </c>
      <c r="E26156" t="str">
        <f t="shared" si="412"/>
        <v>No Data</v>
      </c>
    </row>
    <row r="26157" spans="1:5" x14ac:dyDescent="0.3">
      <c r="A26157" s="33" t="s">
        <v>2</v>
      </c>
      <c r="B26157" s="33" t="s">
        <v>53</v>
      </c>
      <c r="C26157" s="33"/>
      <c r="D26157" s="33" t="s">
        <v>8705</v>
      </c>
      <c r="E26157" t="str">
        <f t="shared" si="412"/>
        <v>No Data</v>
      </c>
    </row>
    <row r="26158" spans="1:5" x14ac:dyDescent="0.3">
      <c r="A26158" s="33" t="s">
        <v>2</v>
      </c>
      <c r="B26158" s="33" t="s">
        <v>53</v>
      </c>
      <c r="C26158" s="33"/>
      <c r="D26158" s="33" t="s">
        <v>268</v>
      </c>
      <c r="E26158" t="str">
        <f t="shared" si="412"/>
        <v>No Data</v>
      </c>
    </row>
    <row r="26159" spans="1:5" x14ac:dyDescent="0.3">
      <c r="A26159" s="33" t="s">
        <v>2</v>
      </c>
      <c r="B26159" s="33" t="s">
        <v>53</v>
      </c>
      <c r="C26159" s="33">
        <v>80450</v>
      </c>
      <c r="D26159" s="33" t="s">
        <v>8706</v>
      </c>
      <c r="E26159" t="str">
        <f t="shared" si="412"/>
        <v>$75K-$100K</v>
      </c>
    </row>
    <row r="26160" spans="1:5" x14ac:dyDescent="0.3">
      <c r="A26160" s="33" t="s">
        <v>2</v>
      </c>
      <c r="B26160" s="33" t="s">
        <v>53</v>
      </c>
      <c r="C26160" s="33">
        <v>96725</v>
      </c>
      <c r="D26160" s="33" t="s">
        <v>609</v>
      </c>
      <c r="E26160" t="str">
        <f t="shared" si="412"/>
        <v>$75K-$100K</v>
      </c>
    </row>
    <row r="26161" spans="1:5" x14ac:dyDescent="0.3">
      <c r="A26161" s="33" t="s">
        <v>125</v>
      </c>
      <c r="B26161" s="33" t="s">
        <v>53</v>
      </c>
      <c r="C26161" s="33">
        <v>150000</v>
      </c>
      <c r="D26161" s="33" t="s">
        <v>499</v>
      </c>
      <c r="E26161" t="str">
        <f t="shared" si="412"/>
        <v>$125K-$200K</v>
      </c>
    </row>
    <row r="26162" spans="1:5" x14ac:dyDescent="0.3">
      <c r="A26162" s="33" t="s">
        <v>2</v>
      </c>
      <c r="B26162" s="33" t="s">
        <v>53</v>
      </c>
      <c r="C26162" s="33">
        <v>90000</v>
      </c>
      <c r="D26162" s="33" t="s">
        <v>238</v>
      </c>
      <c r="E26162" t="str">
        <f t="shared" si="412"/>
        <v>$75K-$100K</v>
      </c>
    </row>
    <row r="26163" spans="1:5" x14ac:dyDescent="0.3">
      <c r="A26163" s="33" t="s">
        <v>2</v>
      </c>
      <c r="B26163" s="33" t="s">
        <v>74</v>
      </c>
      <c r="C26163" s="33">
        <v>100500</v>
      </c>
      <c r="D26163" s="33" t="s">
        <v>6060</v>
      </c>
      <c r="E26163" t="str">
        <f t="shared" si="412"/>
        <v>$100K-$125K</v>
      </c>
    </row>
    <row r="26164" spans="1:5" x14ac:dyDescent="0.3">
      <c r="A26164" s="33" t="s">
        <v>52</v>
      </c>
      <c r="B26164" s="33" t="s">
        <v>69</v>
      </c>
      <c r="C26164" s="33">
        <v>105300</v>
      </c>
      <c r="D26164" s="33" t="s">
        <v>4196</v>
      </c>
      <c r="E26164" t="str">
        <f t="shared" si="412"/>
        <v>$100K-$125K</v>
      </c>
    </row>
    <row r="26165" spans="1:5" x14ac:dyDescent="0.3">
      <c r="A26165" s="33" t="s">
        <v>129</v>
      </c>
      <c r="B26165" s="33" t="s">
        <v>81</v>
      </c>
      <c r="C26165" s="33">
        <v>175000</v>
      </c>
      <c r="D26165" s="33" t="s">
        <v>8707</v>
      </c>
      <c r="E26165" t="str">
        <f t="shared" si="412"/>
        <v>$125K-$200K</v>
      </c>
    </row>
    <row r="26166" spans="1:5" x14ac:dyDescent="0.3">
      <c r="A26166" s="33" t="s">
        <v>0</v>
      </c>
      <c r="B26166" s="33" t="s">
        <v>53</v>
      </c>
      <c r="C26166" s="33"/>
      <c r="D26166" s="33" t="s">
        <v>2849</v>
      </c>
      <c r="E26166" t="str">
        <f t="shared" si="412"/>
        <v>No Data</v>
      </c>
    </row>
    <row r="26167" spans="1:5" x14ac:dyDescent="0.3">
      <c r="A26167" s="33" t="s">
        <v>129</v>
      </c>
      <c r="B26167" s="33" t="s">
        <v>53</v>
      </c>
      <c r="C26167" s="33">
        <v>117200</v>
      </c>
      <c r="D26167" s="33" t="s">
        <v>476</v>
      </c>
      <c r="E26167" t="str">
        <f t="shared" si="412"/>
        <v>$100K-$125K</v>
      </c>
    </row>
    <row r="26168" spans="1:5" x14ac:dyDescent="0.3">
      <c r="A26168" s="33" t="s">
        <v>1</v>
      </c>
      <c r="B26168" s="33" t="s">
        <v>88</v>
      </c>
      <c r="C26168" s="33">
        <v>166000</v>
      </c>
      <c r="D26168" s="33" t="s">
        <v>353</v>
      </c>
      <c r="E26168" t="str">
        <f t="shared" si="412"/>
        <v>$125K-$200K</v>
      </c>
    </row>
    <row r="26169" spans="1:5" x14ac:dyDescent="0.3">
      <c r="A26169" s="33" t="s">
        <v>0</v>
      </c>
      <c r="B26169" s="33" t="s">
        <v>53</v>
      </c>
      <c r="C26169" s="33">
        <v>221000</v>
      </c>
      <c r="D26169" s="33" t="s">
        <v>978</v>
      </c>
      <c r="E26169" t="str">
        <f t="shared" si="412"/>
        <v>&gt;$200K</v>
      </c>
    </row>
    <row r="26170" spans="1:5" x14ac:dyDescent="0.3">
      <c r="A26170" s="33" t="s">
        <v>2</v>
      </c>
      <c r="B26170" s="33" t="s">
        <v>53</v>
      </c>
      <c r="C26170" s="33"/>
      <c r="D26170" s="33" t="s">
        <v>8708</v>
      </c>
      <c r="E26170" t="str">
        <f t="shared" si="412"/>
        <v>No Data</v>
      </c>
    </row>
    <row r="26171" spans="1:5" x14ac:dyDescent="0.3">
      <c r="A26171" s="33" t="s">
        <v>0</v>
      </c>
      <c r="B26171" s="33" t="s">
        <v>53</v>
      </c>
      <c r="C26171" s="33">
        <v>150000</v>
      </c>
      <c r="D26171" s="33" t="s">
        <v>8709</v>
      </c>
      <c r="E26171" t="str">
        <f t="shared" si="412"/>
        <v>$125K-$200K</v>
      </c>
    </row>
    <row r="26172" spans="1:5" x14ac:dyDescent="0.3">
      <c r="A26172" s="33" t="s">
        <v>126</v>
      </c>
      <c r="B26172" s="33" t="s">
        <v>81</v>
      </c>
      <c r="C26172" s="33">
        <v>200000</v>
      </c>
      <c r="D26172" s="33" t="s">
        <v>2223</v>
      </c>
      <c r="E26172" t="str">
        <f t="shared" si="412"/>
        <v>$125K-$200K</v>
      </c>
    </row>
    <row r="26173" spans="1:5" x14ac:dyDescent="0.3">
      <c r="A26173" s="33" t="s">
        <v>4</v>
      </c>
      <c r="B26173" s="33" t="s">
        <v>53</v>
      </c>
      <c r="C26173" s="33"/>
      <c r="D26173" s="33" t="s">
        <v>592</v>
      </c>
      <c r="E26173" t="str">
        <f t="shared" si="412"/>
        <v>No Data</v>
      </c>
    </row>
    <row r="26174" spans="1:5" x14ac:dyDescent="0.3">
      <c r="A26174" s="33" t="s">
        <v>2</v>
      </c>
      <c r="B26174" s="33" t="s">
        <v>53</v>
      </c>
      <c r="C26174" s="33"/>
      <c r="D26174" s="33" t="s">
        <v>622</v>
      </c>
      <c r="E26174" t="str">
        <f t="shared" si="412"/>
        <v>No Data</v>
      </c>
    </row>
    <row r="26175" spans="1:5" x14ac:dyDescent="0.3">
      <c r="A26175" s="33" t="s">
        <v>4</v>
      </c>
      <c r="B26175" s="33" t="s">
        <v>53</v>
      </c>
      <c r="C26175" s="33"/>
      <c r="D26175" s="33" t="s">
        <v>1947</v>
      </c>
      <c r="E26175" t="str">
        <f t="shared" si="412"/>
        <v>No Data</v>
      </c>
    </row>
    <row r="26176" spans="1:5" x14ac:dyDescent="0.3">
      <c r="A26176" s="33" t="s">
        <v>126</v>
      </c>
      <c r="B26176" s="33" t="s">
        <v>53</v>
      </c>
      <c r="C26176" s="33"/>
      <c r="D26176" s="33" t="s">
        <v>787</v>
      </c>
      <c r="E26176" t="str">
        <f t="shared" si="412"/>
        <v>No Data</v>
      </c>
    </row>
    <row r="26177" spans="1:5" x14ac:dyDescent="0.3">
      <c r="A26177" s="33" t="s">
        <v>4</v>
      </c>
      <c r="B26177" s="33" t="s">
        <v>53</v>
      </c>
      <c r="C26177" s="33">
        <v>122600</v>
      </c>
      <c r="D26177" s="33" t="s">
        <v>590</v>
      </c>
      <c r="E26177" t="str">
        <f t="shared" si="412"/>
        <v>$100K-$125K</v>
      </c>
    </row>
    <row r="26178" spans="1:5" x14ac:dyDescent="0.3">
      <c r="A26178" s="33" t="s">
        <v>0</v>
      </c>
      <c r="B26178" s="33" t="s">
        <v>63</v>
      </c>
      <c r="C26178" s="33">
        <v>50400</v>
      </c>
      <c r="D26178" s="33" t="s">
        <v>294</v>
      </c>
      <c r="E26178" t="str">
        <f t="shared" si="412"/>
        <v>&lt;$75K</v>
      </c>
    </row>
    <row r="26179" spans="1:5" x14ac:dyDescent="0.3">
      <c r="A26179" s="33" t="s">
        <v>4</v>
      </c>
      <c r="B26179" s="33" t="s">
        <v>53</v>
      </c>
      <c r="C26179" s="33">
        <v>105000</v>
      </c>
      <c r="D26179" s="33" t="s">
        <v>506</v>
      </c>
      <c r="E26179" t="str">
        <f t="shared" ref="E26179:E26242" si="413">_xlfn.XLOOKUP(C26179,$H$16:$H$21,$G$16:$G$21,,1)</f>
        <v>$100K-$125K</v>
      </c>
    </row>
    <row r="26180" spans="1:5" x14ac:dyDescent="0.3">
      <c r="A26180" s="33" t="s">
        <v>2</v>
      </c>
      <c r="B26180" s="33" t="s">
        <v>53</v>
      </c>
      <c r="C26180" s="33"/>
      <c r="D26180" s="33" t="s">
        <v>2957</v>
      </c>
      <c r="E26180" t="str">
        <f t="shared" si="413"/>
        <v>No Data</v>
      </c>
    </row>
    <row r="26181" spans="1:5" x14ac:dyDescent="0.3">
      <c r="A26181" s="33" t="s">
        <v>126</v>
      </c>
      <c r="B26181" s="33" t="s">
        <v>54</v>
      </c>
      <c r="C26181" s="33">
        <v>190000</v>
      </c>
      <c r="D26181" s="33" t="s">
        <v>265</v>
      </c>
      <c r="E26181" t="str">
        <f t="shared" si="413"/>
        <v>$125K-$200K</v>
      </c>
    </row>
    <row r="26182" spans="1:5" x14ac:dyDescent="0.3">
      <c r="A26182" s="33" t="s">
        <v>2</v>
      </c>
      <c r="B26182" s="33" t="s">
        <v>53</v>
      </c>
      <c r="C26182" s="33"/>
      <c r="D26182" s="33" t="s">
        <v>6168</v>
      </c>
      <c r="E26182" t="str">
        <f t="shared" si="413"/>
        <v>No Data</v>
      </c>
    </row>
    <row r="26183" spans="1:5" x14ac:dyDescent="0.3">
      <c r="A26183" s="33" t="s">
        <v>0</v>
      </c>
      <c r="B26183" s="33" t="s">
        <v>53</v>
      </c>
      <c r="C26183" s="33">
        <v>110000</v>
      </c>
      <c r="D26183" s="33" t="s">
        <v>8710</v>
      </c>
      <c r="E26183" t="str">
        <f t="shared" si="413"/>
        <v>$100K-$125K</v>
      </c>
    </row>
    <row r="26184" spans="1:5" x14ac:dyDescent="0.3">
      <c r="A26184" s="33" t="s">
        <v>128</v>
      </c>
      <c r="B26184" s="33" t="s">
        <v>53</v>
      </c>
      <c r="C26184" s="33">
        <v>160000</v>
      </c>
      <c r="D26184" s="33" t="s">
        <v>2135</v>
      </c>
      <c r="E26184" t="str">
        <f t="shared" si="413"/>
        <v>$125K-$200K</v>
      </c>
    </row>
    <row r="26185" spans="1:5" x14ac:dyDescent="0.3">
      <c r="A26185" s="33" t="s">
        <v>0</v>
      </c>
      <c r="B26185" s="33" t="s">
        <v>53</v>
      </c>
      <c r="C26185" s="33">
        <v>145000</v>
      </c>
      <c r="D26185" s="33" t="s">
        <v>852</v>
      </c>
      <c r="E26185" t="str">
        <f t="shared" si="413"/>
        <v>$125K-$200K</v>
      </c>
    </row>
    <row r="26186" spans="1:5" x14ac:dyDescent="0.3">
      <c r="A26186" s="33" t="s">
        <v>4</v>
      </c>
      <c r="B26186" s="33" t="s">
        <v>54</v>
      </c>
      <c r="C26186" s="33"/>
      <c r="D26186" s="33" t="s">
        <v>3473</v>
      </c>
      <c r="E26186" t="str">
        <f t="shared" si="413"/>
        <v>No Data</v>
      </c>
    </row>
    <row r="26187" spans="1:5" x14ac:dyDescent="0.3">
      <c r="A26187" s="33" t="s">
        <v>2</v>
      </c>
      <c r="B26187" s="33" t="s">
        <v>98</v>
      </c>
      <c r="C26187" s="33">
        <v>98500</v>
      </c>
      <c r="D26187" s="33" t="s">
        <v>3548</v>
      </c>
      <c r="E26187" t="str">
        <f t="shared" si="413"/>
        <v>$75K-$100K</v>
      </c>
    </row>
    <row r="26188" spans="1:5" x14ac:dyDescent="0.3">
      <c r="A26188" s="33" t="s">
        <v>2</v>
      </c>
      <c r="B26188" s="33" t="s">
        <v>53</v>
      </c>
      <c r="C26188" s="33"/>
      <c r="D26188" s="33" t="s">
        <v>4799</v>
      </c>
      <c r="E26188" t="str">
        <f t="shared" si="413"/>
        <v>No Data</v>
      </c>
    </row>
    <row r="26189" spans="1:5" x14ac:dyDescent="0.3">
      <c r="A26189" s="33" t="s">
        <v>0</v>
      </c>
      <c r="B26189" s="33" t="s">
        <v>79</v>
      </c>
      <c r="C26189" s="33">
        <v>64800</v>
      </c>
      <c r="D26189" s="33" t="s">
        <v>834</v>
      </c>
      <c r="E26189" t="str">
        <f t="shared" si="413"/>
        <v>&lt;$75K</v>
      </c>
    </row>
    <row r="26190" spans="1:5" x14ac:dyDescent="0.3">
      <c r="A26190" s="33" t="s">
        <v>2</v>
      </c>
      <c r="B26190" s="33" t="s">
        <v>53</v>
      </c>
      <c r="C26190" s="33">
        <v>55000</v>
      </c>
      <c r="D26190" s="33" t="s">
        <v>8711</v>
      </c>
      <c r="E26190" t="str">
        <f t="shared" si="413"/>
        <v>&lt;$75K</v>
      </c>
    </row>
    <row r="26191" spans="1:5" x14ac:dyDescent="0.3">
      <c r="A26191" s="33" t="s">
        <v>2</v>
      </c>
      <c r="B26191" s="33" t="s">
        <v>53</v>
      </c>
      <c r="C26191" s="33"/>
      <c r="D26191" s="33" t="s">
        <v>4978</v>
      </c>
      <c r="E26191" t="str">
        <f t="shared" si="413"/>
        <v>No Data</v>
      </c>
    </row>
    <row r="26192" spans="1:5" x14ac:dyDescent="0.3">
      <c r="A26192" s="33" t="s">
        <v>2</v>
      </c>
      <c r="B26192" s="33" t="s">
        <v>53</v>
      </c>
      <c r="C26192" s="33"/>
      <c r="D26192" s="33" t="s">
        <v>8712</v>
      </c>
      <c r="E26192" t="str">
        <f t="shared" si="413"/>
        <v>No Data</v>
      </c>
    </row>
    <row r="26193" spans="1:5" x14ac:dyDescent="0.3">
      <c r="A26193" s="33" t="s">
        <v>0</v>
      </c>
      <c r="B26193" s="33" t="s">
        <v>53</v>
      </c>
      <c r="C26193" s="33">
        <v>85000</v>
      </c>
      <c r="D26193" s="33" t="s">
        <v>8713</v>
      </c>
      <c r="E26193" t="str">
        <f t="shared" si="413"/>
        <v>$75K-$100K</v>
      </c>
    </row>
    <row r="26194" spans="1:5" x14ac:dyDescent="0.3">
      <c r="A26194" s="33" t="s">
        <v>2</v>
      </c>
      <c r="B26194" s="33" t="s">
        <v>53</v>
      </c>
      <c r="C26194" s="33"/>
      <c r="D26194" s="33" t="s">
        <v>8714</v>
      </c>
      <c r="E26194" t="str">
        <f t="shared" si="413"/>
        <v>No Data</v>
      </c>
    </row>
    <row r="26195" spans="1:5" x14ac:dyDescent="0.3">
      <c r="A26195" s="33" t="s">
        <v>2</v>
      </c>
      <c r="B26195" s="33" t="s">
        <v>53</v>
      </c>
      <c r="C26195" s="33"/>
      <c r="D26195" s="33" t="s">
        <v>1912</v>
      </c>
      <c r="E26195" t="str">
        <f t="shared" si="413"/>
        <v>No Data</v>
      </c>
    </row>
    <row r="26196" spans="1:5" x14ac:dyDescent="0.3">
      <c r="A26196" s="33" t="s">
        <v>2</v>
      </c>
      <c r="B26196" s="33" t="s">
        <v>53</v>
      </c>
      <c r="C26196" s="33"/>
      <c r="D26196" s="33" t="s">
        <v>8715</v>
      </c>
      <c r="E26196" t="str">
        <f t="shared" si="413"/>
        <v>No Data</v>
      </c>
    </row>
    <row r="26197" spans="1:5" x14ac:dyDescent="0.3">
      <c r="A26197" s="33" t="s">
        <v>0</v>
      </c>
      <c r="B26197" s="33" t="s">
        <v>53</v>
      </c>
      <c r="C26197" s="33"/>
      <c r="D26197" s="33" t="s">
        <v>8716</v>
      </c>
      <c r="E26197" t="str">
        <f t="shared" si="413"/>
        <v>No Data</v>
      </c>
    </row>
    <row r="26198" spans="1:5" x14ac:dyDescent="0.3">
      <c r="A26198" s="33" t="s">
        <v>2</v>
      </c>
      <c r="B26198" s="33" t="s">
        <v>53</v>
      </c>
      <c r="C26198" s="33">
        <v>86500</v>
      </c>
      <c r="D26198" s="33" t="s">
        <v>8717</v>
      </c>
      <c r="E26198" t="str">
        <f t="shared" si="413"/>
        <v>$75K-$100K</v>
      </c>
    </row>
    <row r="26199" spans="1:5" x14ac:dyDescent="0.3">
      <c r="A26199" s="33" t="s">
        <v>0</v>
      </c>
      <c r="B26199" s="33" t="s">
        <v>53</v>
      </c>
      <c r="C26199" s="33"/>
      <c r="D26199" s="33" t="s">
        <v>4712</v>
      </c>
      <c r="E26199" t="str">
        <f t="shared" si="413"/>
        <v>No Data</v>
      </c>
    </row>
    <row r="26200" spans="1:5" x14ac:dyDescent="0.3">
      <c r="A26200" s="33" t="s">
        <v>2</v>
      </c>
      <c r="B26200" s="33" t="s">
        <v>53</v>
      </c>
      <c r="C26200" s="33">
        <v>145000</v>
      </c>
      <c r="D26200" s="33" t="s">
        <v>4982</v>
      </c>
      <c r="E26200" t="str">
        <f t="shared" si="413"/>
        <v>$125K-$200K</v>
      </c>
    </row>
    <row r="26201" spans="1:5" x14ac:dyDescent="0.3">
      <c r="A26201" s="33" t="s">
        <v>2</v>
      </c>
      <c r="B26201" s="33" t="s">
        <v>53</v>
      </c>
      <c r="C26201" s="33"/>
      <c r="D26201" s="33" t="s">
        <v>8718</v>
      </c>
      <c r="E26201" t="str">
        <f t="shared" si="413"/>
        <v>No Data</v>
      </c>
    </row>
    <row r="26202" spans="1:5" x14ac:dyDescent="0.3">
      <c r="A26202" s="33" t="s">
        <v>2</v>
      </c>
      <c r="B26202" s="33" t="s">
        <v>53</v>
      </c>
      <c r="C26202" s="33">
        <v>105000</v>
      </c>
      <c r="D26202" s="33" t="s">
        <v>8719</v>
      </c>
      <c r="E26202" t="str">
        <f t="shared" si="413"/>
        <v>$100K-$125K</v>
      </c>
    </row>
    <row r="26203" spans="1:5" x14ac:dyDescent="0.3">
      <c r="A26203" s="33" t="s">
        <v>2</v>
      </c>
      <c r="B26203" s="33" t="s">
        <v>53</v>
      </c>
      <c r="C26203" s="33">
        <v>115000</v>
      </c>
      <c r="D26203" s="33" t="s">
        <v>7204</v>
      </c>
      <c r="E26203" t="str">
        <f t="shared" si="413"/>
        <v>$100K-$125K</v>
      </c>
    </row>
    <row r="26204" spans="1:5" x14ac:dyDescent="0.3">
      <c r="A26204" s="33" t="s">
        <v>2</v>
      </c>
      <c r="B26204" s="33" t="s">
        <v>53</v>
      </c>
      <c r="C26204" s="33"/>
      <c r="D26204" s="33" t="s">
        <v>799</v>
      </c>
      <c r="E26204" t="str">
        <f t="shared" si="413"/>
        <v>No Data</v>
      </c>
    </row>
    <row r="26205" spans="1:5" x14ac:dyDescent="0.3">
      <c r="A26205" s="33" t="s">
        <v>0</v>
      </c>
      <c r="B26205" s="33" t="s">
        <v>53</v>
      </c>
      <c r="C26205" s="33">
        <v>127500</v>
      </c>
      <c r="D26205" s="33" t="s">
        <v>8720</v>
      </c>
      <c r="E26205" t="str">
        <f t="shared" si="413"/>
        <v>$125K-$200K</v>
      </c>
    </row>
    <row r="26206" spans="1:5" x14ac:dyDescent="0.3">
      <c r="A26206" s="33" t="s">
        <v>2</v>
      </c>
      <c r="B26206" s="33" t="s">
        <v>53</v>
      </c>
      <c r="C26206" s="33">
        <v>93411</v>
      </c>
      <c r="D26206" s="33" t="s">
        <v>5331</v>
      </c>
      <c r="E26206" t="str">
        <f t="shared" si="413"/>
        <v>$75K-$100K</v>
      </c>
    </row>
    <row r="26207" spans="1:5" x14ac:dyDescent="0.3">
      <c r="A26207" s="33" t="s">
        <v>0</v>
      </c>
      <c r="B26207" s="33" t="s">
        <v>53</v>
      </c>
      <c r="C26207" s="33">
        <v>300000</v>
      </c>
      <c r="D26207" s="33" t="s">
        <v>7792</v>
      </c>
      <c r="E26207" t="str">
        <f t="shared" si="413"/>
        <v>&gt;$200K</v>
      </c>
    </row>
    <row r="26208" spans="1:5" x14ac:dyDescent="0.3">
      <c r="A26208" s="33" t="s">
        <v>52</v>
      </c>
      <c r="B26208" s="33" t="s">
        <v>53</v>
      </c>
      <c r="C26208" s="33"/>
      <c r="D26208" s="33" t="s">
        <v>833</v>
      </c>
      <c r="E26208" t="str">
        <f t="shared" si="413"/>
        <v>No Data</v>
      </c>
    </row>
    <row r="26209" spans="1:5" x14ac:dyDescent="0.3">
      <c r="A26209" s="33" t="s">
        <v>52</v>
      </c>
      <c r="B26209" s="33" t="s">
        <v>53</v>
      </c>
      <c r="C26209" s="33">
        <v>88500</v>
      </c>
      <c r="D26209" s="33" t="s">
        <v>8721</v>
      </c>
      <c r="E26209" t="str">
        <f t="shared" si="413"/>
        <v>$75K-$100K</v>
      </c>
    </row>
    <row r="26210" spans="1:5" x14ac:dyDescent="0.3">
      <c r="A26210" s="33" t="s">
        <v>0</v>
      </c>
      <c r="B26210" s="33" t="s">
        <v>53</v>
      </c>
      <c r="C26210" s="33">
        <v>120000</v>
      </c>
      <c r="D26210" s="33" t="s">
        <v>7820</v>
      </c>
      <c r="E26210" t="str">
        <f t="shared" si="413"/>
        <v>$100K-$125K</v>
      </c>
    </row>
    <row r="26211" spans="1:5" x14ac:dyDescent="0.3">
      <c r="A26211" s="33" t="s">
        <v>2</v>
      </c>
      <c r="B26211" s="33" t="s">
        <v>111</v>
      </c>
      <c r="C26211" s="33">
        <v>111175</v>
      </c>
      <c r="D26211" s="33" t="s">
        <v>7962</v>
      </c>
      <c r="E26211" t="str">
        <f t="shared" si="413"/>
        <v>$100K-$125K</v>
      </c>
    </row>
    <row r="26212" spans="1:5" x14ac:dyDescent="0.3">
      <c r="A26212" s="33" t="s">
        <v>2</v>
      </c>
      <c r="B26212" s="33" t="s">
        <v>53</v>
      </c>
      <c r="C26212" s="33">
        <v>87855</v>
      </c>
      <c r="D26212" s="33" t="s">
        <v>6078</v>
      </c>
      <c r="E26212" t="str">
        <f t="shared" si="413"/>
        <v>$75K-$100K</v>
      </c>
    </row>
    <row r="26213" spans="1:5" x14ac:dyDescent="0.3">
      <c r="A26213" s="33" t="s">
        <v>2</v>
      </c>
      <c r="B26213" s="33" t="s">
        <v>53</v>
      </c>
      <c r="C26213" s="33"/>
      <c r="D26213" s="33" t="s">
        <v>4211</v>
      </c>
      <c r="E26213" t="str">
        <f t="shared" si="413"/>
        <v>No Data</v>
      </c>
    </row>
    <row r="26214" spans="1:5" x14ac:dyDescent="0.3">
      <c r="A26214" s="33" t="s">
        <v>128</v>
      </c>
      <c r="B26214" s="33" t="s">
        <v>53</v>
      </c>
      <c r="C26214" s="33">
        <v>149029.015625</v>
      </c>
      <c r="D26214" s="33" t="s">
        <v>8722</v>
      </c>
      <c r="E26214" t="str">
        <f t="shared" si="413"/>
        <v>$125K-$200K</v>
      </c>
    </row>
    <row r="26215" spans="1:5" x14ac:dyDescent="0.3">
      <c r="A26215" s="33" t="s">
        <v>126</v>
      </c>
      <c r="B26215" s="33" t="s">
        <v>72</v>
      </c>
      <c r="C26215" s="33">
        <v>171620</v>
      </c>
      <c r="D26215" s="33" t="s">
        <v>3925</v>
      </c>
      <c r="E26215" t="str">
        <f t="shared" si="413"/>
        <v>$125K-$200K</v>
      </c>
    </row>
    <row r="26216" spans="1:5" x14ac:dyDescent="0.3">
      <c r="A26216" s="33" t="s">
        <v>0</v>
      </c>
      <c r="B26216" s="33" t="s">
        <v>53</v>
      </c>
      <c r="C26216" s="33">
        <v>137500</v>
      </c>
      <c r="D26216" s="33" t="s">
        <v>847</v>
      </c>
      <c r="E26216" t="str">
        <f t="shared" si="413"/>
        <v>$125K-$200K</v>
      </c>
    </row>
    <row r="26217" spans="1:5" x14ac:dyDescent="0.3">
      <c r="A26217" s="33" t="s">
        <v>2</v>
      </c>
      <c r="B26217" s="33" t="s">
        <v>53</v>
      </c>
      <c r="C26217" s="33">
        <v>101250</v>
      </c>
      <c r="D26217" s="33" t="s">
        <v>5773</v>
      </c>
      <c r="E26217" t="str">
        <f t="shared" si="413"/>
        <v>$100K-$125K</v>
      </c>
    </row>
    <row r="26218" spans="1:5" x14ac:dyDescent="0.3">
      <c r="A26218" s="33" t="s">
        <v>0</v>
      </c>
      <c r="B26218" s="33" t="s">
        <v>53</v>
      </c>
      <c r="C26218" s="33">
        <v>103000</v>
      </c>
      <c r="D26218" s="33" t="s">
        <v>520</v>
      </c>
      <c r="E26218" t="str">
        <f t="shared" si="413"/>
        <v>$100K-$125K</v>
      </c>
    </row>
    <row r="26219" spans="1:5" x14ac:dyDescent="0.3">
      <c r="A26219" s="33" t="s">
        <v>0</v>
      </c>
      <c r="B26219" s="33" t="s">
        <v>53</v>
      </c>
      <c r="C26219" s="33">
        <v>108415.5</v>
      </c>
      <c r="D26219" s="33" t="s">
        <v>5792</v>
      </c>
      <c r="E26219" t="str">
        <f t="shared" si="413"/>
        <v>$100K-$125K</v>
      </c>
    </row>
    <row r="26220" spans="1:5" x14ac:dyDescent="0.3">
      <c r="A26220" s="33" t="s">
        <v>2</v>
      </c>
      <c r="B26220" s="33" t="s">
        <v>53</v>
      </c>
      <c r="C26220" s="33">
        <v>92500</v>
      </c>
      <c r="D26220" s="33" t="s">
        <v>449</v>
      </c>
      <c r="E26220" t="str">
        <f t="shared" si="413"/>
        <v>$75K-$100K</v>
      </c>
    </row>
    <row r="26221" spans="1:5" x14ac:dyDescent="0.3">
      <c r="A26221" s="33" t="s">
        <v>128</v>
      </c>
      <c r="B26221" s="33" t="s">
        <v>53</v>
      </c>
      <c r="C26221" s="33">
        <v>135000</v>
      </c>
      <c r="D26221" s="33" t="s">
        <v>364</v>
      </c>
      <c r="E26221" t="str">
        <f t="shared" si="413"/>
        <v>$125K-$200K</v>
      </c>
    </row>
    <row r="26222" spans="1:5" x14ac:dyDescent="0.3">
      <c r="A26222" s="33" t="s">
        <v>2</v>
      </c>
      <c r="B26222" s="33" t="s">
        <v>53</v>
      </c>
      <c r="C26222" s="33">
        <v>135000</v>
      </c>
      <c r="D26222" s="33" t="s">
        <v>4965</v>
      </c>
      <c r="E26222" t="str">
        <f t="shared" si="413"/>
        <v>$125K-$200K</v>
      </c>
    </row>
    <row r="26223" spans="1:5" x14ac:dyDescent="0.3">
      <c r="A26223" s="33" t="s">
        <v>0</v>
      </c>
      <c r="B26223" s="33" t="s">
        <v>53</v>
      </c>
      <c r="C26223" s="33">
        <v>105000</v>
      </c>
      <c r="D26223" s="33" t="s">
        <v>364</v>
      </c>
      <c r="E26223" t="str">
        <f t="shared" si="413"/>
        <v>$100K-$125K</v>
      </c>
    </row>
    <row r="26224" spans="1:5" x14ac:dyDescent="0.3">
      <c r="A26224" s="33" t="s">
        <v>52</v>
      </c>
      <c r="B26224" s="33" t="s">
        <v>53</v>
      </c>
      <c r="C26224" s="33">
        <v>75000</v>
      </c>
      <c r="D26224" s="33" t="s">
        <v>2415</v>
      </c>
      <c r="E26224" t="str">
        <f t="shared" si="413"/>
        <v>&lt;$75K</v>
      </c>
    </row>
    <row r="26225" spans="1:5" x14ac:dyDescent="0.3">
      <c r="A26225" s="33" t="s">
        <v>2</v>
      </c>
      <c r="B26225" s="33" t="s">
        <v>53</v>
      </c>
      <c r="C26225" s="33">
        <v>70000</v>
      </c>
      <c r="D26225" s="33" t="s">
        <v>248</v>
      </c>
      <c r="E26225" t="str">
        <f t="shared" si="413"/>
        <v>&lt;$75K</v>
      </c>
    </row>
    <row r="26226" spans="1:5" x14ac:dyDescent="0.3">
      <c r="A26226" s="33" t="s">
        <v>2</v>
      </c>
      <c r="B26226" s="33" t="s">
        <v>53</v>
      </c>
      <c r="C26226" s="33"/>
      <c r="D26226" s="33" t="s">
        <v>8723</v>
      </c>
      <c r="E26226" t="str">
        <f t="shared" si="413"/>
        <v>No Data</v>
      </c>
    </row>
    <row r="26227" spans="1:5" x14ac:dyDescent="0.3">
      <c r="A26227" s="33" t="s">
        <v>2</v>
      </c>
      <c r="B26227" s="33" t="s">
        <v>53</v>
      </c>
      <c r="C26227" s="33">
        <v>100000</v>
      </c>
      <c r="D26227" s="33" t="s">
        <v>1071</v>
      </c>
      <c r="E26227" t="str">
        <f t="shared" si="413"/>
        <v>$75K-$100K</v>
      </c>
    </row>
    <row r="26228" spans="1:5" x14ac:dyDescent="0.3">
      <c r="A26228" s="33" t="s">
        <v>0</v>
      </c>
      <c r="B26228" s="33" t="s">
        <v>53</v>
      </c>
      <c r="C26228" s="33">
        <v>87500</v>
      </c>
      <c r="D26228" s="33" t="s">
        <v>8724</v>
      </c>
      <c r="E26228" t="str">
        <f t="shared" si="413"/>
        <v>$75K-$100K</v>
      </c>
    </row>
    <row r="26229" spans="1:5" x14ac:dyDescent="0.3">
      <c r="A26229" s="33" t="s">
        <v>0</v>
      </c>
      <c r="B26229" s="33" t="s">
        <v>69</v>
      </c>
      <c r="C26229" s="33">
        <v>155000</v>
      </c>
      <c r="D26229" s="33" t="s">
        <v>8660</v>
      </c>
      <c r="E26229" t="str">
        <f t="shared" si="413"/>
        <v>$125K-$200K</v>
      </c>
    </row>
    <row r="26230" spans="1:5" x14ac:dyDescent="0.3">
      <c r="A26230" s="33" t="s">
        <v>2</v>
      </c>
      <c r="B26230" s="33" t="s">
        <v>53</v>
      </c>
      <c r="C26230" s="33">
        <v>52500</v>
      </c>
      <c r="D26230" s="33" t="s">
        <v>252</v>
      </c>
      <c r="E26230" t="str">
        <f t="shared" si="413"/>
        <v>&lt;$75K</v>
      </c>
    </row>
    <row r="26231" spans="1:5" x14ac:dyDescent="0.3">
      <c r="A26231" s="33" t="s">
        <v>2</v>
      </c>
      <c r="B26231" s="33" t="s">
        <v>53</v>
      </c>
      <c r="C26231" s="33">
        <v>40307.5</v>
      </c>
      <c r="D26231" s="33" t="s">
        <v>6216</v>
      </c>
      <c r="E26231" t="str">
        <f t="shared" si="413"/>
        <v>&lt;$75K</v>
      </c>
    </row>
    <row r="26232" spans="1:5" x14ac:dyDescent="0.3">
      <c r="A26232" s="33" t="s">
        <v>125</v>
      </c>
      <c r="B26232" s="33" t="s">
        <v>53</v>
      </c>
      <c r="C26232" s="33">
        <v>96000</v>
      </c>
      <c r="D26232" s="33" t="s">
        <v>520</v>
      </c>
      <c r="E26232" t="str">
        <f t="shared" si="413"/>
        <v>$75K-$100K</v>
      </c>
    </row>
    <row r="26233" spans="1:5" x14ac:dyDescent="0.3">
      <c r="A26233" s="33" t="s">
        <v>2</v>
      </c>
      <c r="B26233" s="33" t="s">
        <v>53</v>
      </c>
      <c r="C26233" s="33"/>
      <c r="D26233" s="33" t="s">
        <v>5918</v>
      </c>
      <c r="E26233" t="str">
        <f t="shared" si="413"/>
        <v>No Data</v>
      </c>
    </row>
    <row r="26234" spans="1:5" x14ac:dyDescent="0.3">
      <c r="A26234" s="33" t="s">
        <v>2</v>
      </c>
      <c r="B26234" s="33" t="s">
        <v>53</v>
      </c>
      <c r="C26234" s="33">
        <v>72500</v>
      </c>
      <c r="D26234" s="33" t="s">
        <v>8725</v>
      </c>
      <c r="E26234" t="str">
        <f t="shared" si="413"/>
        <v>&lt;$75K</v>
      </c>
    </row>
    <row r="26235" spans="1:5" x14ac:dyDescent="0.3">
      <c r="A26235" s="33" t="s">
        <v>2</v>
      </c>
      <c r="B26235" s="33" t="s">
        <v>53</v>
      </c>
      <c r="C26235" s="33"/>
      <c r="D26235" s="33" t="s">
        <v>1587</v>
      </c>
      <c r="E26235" t="str">
        <f t="shared" si="413"/>
        <v>No Data</v>
      </c>
    </row>
    <row r="26236" spans="1:5" x14ac:dyDescent="0.3">
      <c r="A26236" s="33" t="s">
        <v>2</v>
      </c>
      <c r="B26236" s="33" t="s">
        <v>53</v>
      </c>
      <c r="C26236" s="33"/>
      <c r="D26236" s="33" t="s">
        <v>8726</v>
      </c>
      <c r="E26236" t="str">
        <f t="shared" si="413"/>
        <v>No Data</v>
      </c>
    </row>
    <row r="26237" spans="1:5" x14ac:dyDescent="0.3">
      <c r="A26237" s="33" t="s">
        <v>4</v>
      </c>
      <c r="B26237" s="33" t="s">
        <v>53</v>
      </c>
      <c r="C26237" s="33"/>
      <c r="D26237" s="33" t="s">
        <v>2053</v>
      </c>
      <c r="E26237" t="str">
        <f t="shared" si="413"/>
        <v>No Data</v>
      </c>
    </row>
    <row r="26238" spans="1:5" x14ac:dyDescent="0.3">
      <c r="A26238" s="33" t="s">
        <v>0</v>
      </c>
      <c r="B26238" s="33" t="s">
        <v>53</v>
      </c>
      <c r="C26238" s="33">
        <v>70000</v>
      </c>
      <c r="D26238" s="33" t="s">
        <v>248</v>
      </c>
      <c r="E26238" t="str">
        <f t="shared" si="413"/>
        <v>&lt;$75K</v>
      </c>
    </row>
    <row r="26239" spans="1:5" x14ac:dyDescent="0.3">
      <c r="A26239" s="33" t="s">
        <v>2</v>
      </c>
      <c r="B26239" s="33" t="s">
        <v>53</v>
      </c>
      <c r="C26239" s="33">
        <v>115000</v>
      </c>
      <c r="D26239" s="33" t="s">
        <v>299</v>
      </c>
      <c r="E26239" t="str">
        <f t="shared" si="413"/>
        <v>$100K-$125K</v>
      </c>
    </row>
    <row r="26240" spans="1:5" x14ac:dyDescent="0.3">
      <c r="A26240" s="33" t="s">
        <v>125</v>
      </c>
      <c r="B26240" s="33" t="s">
        <v>53</v>
      </c>
      <c r="C26240" s="33">
        <v>109000</v>
      </c>
      <c r="D26240" s="33" t="s">
        <v>8727</v>
      </c>
      <c r="E26240" t="str">
        <f t="shared" si="413"/>
        <v>$100K-$125K</v>
      </c>
    </row>
    <row r="26241" spans="1:5" x14ac:dyDescent="0.3">
      <c r="A26241" s="33" t="s">
        <v>52</v>
      </c>
      <c r="B26241" s="33" t="s">
        <v>53</v>
      </c>
      <c r="C26241" s="33">
        <v>93500</v>
      </c>
      <c r="D26241" s="33" t="s">
        <v>7715</v>
      </c>
      <c r="E26241" t="str">
        <f t="shared" si="413"/>
        <v>$75K-$100K</v>
      </c>
    </row>
    <row r="26242" spans="1:5" x14ac:dyDescent="0.3">
      <c r="A26242" s="33" t="s">
        <v>4</v>
      </c>
      <c r="B26242" s="33" t="s">
        <v>81</v>
      </c>
      <c r="C26242" s="33">
        <v>175000</v>
      </c>
      <c r="D26242" s="33" t="s">
        <v>8728</v>
      </c>
      <c r="E26242" t="str">
        <f t="shared" si="413"/>
        <v>$125K-$200K</v>
      </c>
    </row>
    <row r="26243" spans="1:5" x14ac:dyDescent="0.3">
      <c r="A26243" s="33" t="s">
        <v>2</v>
      </c>
      <c r="B26243" s="33" t="s">
        <v>53</v>
      </c>
      <c r="C26243" s="33"/>
      <c r="D26243" s="33" t="s">
        <v>8729</v>
      </c>
      <c r="E26243" t="str">
        <f t="shared" ref="E26243:E26306" si="414">_xlfn.XLOOKUP(C26243,$H$16:$H$21,$G$16:$G$21,,1)</f>
        <v>No Data</v>
      </c>
    </row>
    <row r="26244" spans="1:5" x14ac:dyDescent="0.3">
      <c r="A26244" s="33" t="s">
        <v>2</v>
      </c>
      <c r="B26244" s="33" t="s">
        <v>53</v>
      </c>
      <c r="C26244" s="33">
        <v>110000</v>
      </c>
      <c r="D26244" s="33" t="s">
        <v>232</v>
      </c>
      <c r="E26244" t="str">
        <f t="shared" si="414"/>
        <v>$100K-$125K</v>
      </c>
    </row>
    <row r="26245" spans="1:5" x14ac:dyDescent="0.3">
      <c r="A26245" s="33" t="s">
        <v>2</v>
      </c>
      <c r="B26245" s="33" t="s">
        <v>53</v>
      </c>
      <c r="C26245" s="33"/>
      <c r="D26245" s="33" t="s">
        <v>4325</v>
      </c>
      <c r="E26245" t="str">
        <f t="shared" si="414"/>
        <v>No Data</v>
      </c>
    </row>
    <row r="26246" spans="1:5" x14ac:dyDescent="0.3">
      <c r="A26246" s="33" t="s">
        <v>0</v>
      </c>
      <c r="B26246" s="33" t="s">
        <v>53</v>
      </c>
      <c r="C26246" s="33">
        <v>118000</v>
      </c>
      <c r="D26246" s="33" t="s">
        <v>609</v>
      </c>
      <c r="E26246" t="str">
        <f t="shared" si="414"/>
        <v>$100K-$125K</v>
      </c>
    </row>
    <row r="26247" spans="1:5" x14ac:dyDescent="0.3">
      <c r="A26247" s="33" t="s">
        <v>0</v>
      </c>
      <c r="B26247" s="33" t="s">
        <v>53</v>
      </c>
      <c r="C26247" s="33">
        <v>160000</v>
      </c>
      <c r="D26247" s="33" t="s">
        <v>5768</v>
      </c>
      <c r="E26247" t="str">
        <f t="shared" si="414"/>
        <v>$125K-$200K</v>
      </c>
    </row>
    <row r="26248" spans="1:5" x14ac:dyDescent="0.3">
      <c r="A26248" s="33" t="s">
        <v>2</v>
      </c>
      <c r="B26248" s="33" t="s">
        <v>53</v>
      </c>
      <c r="C26248" s="33">
        <v>65000</v>
      </c>
      <c r="D26248" s="33" t="s">
        <v>1473</v>
      </c>
      <c r="E26248" t="str">
        <f t="shared" si="414"/>
        <v>&lt;$75K</v>
      </c>
    </row>
    <row r="26249" spans="1:5" x14ac:dyDescent="0.3">
      <c r="A26249" s="33" t="s">
        <v>0</v>
      </c>
      <c r="B26249" s="33" t="s">
        <v>53</v>
      </c>
      <c r="C26249" s="33"/>
      <c r="D26249" s="33" t="s">
        <v>258</v>
      </c>
      <c r="E26249" t="str">
        <f t="shared" si="414"/>
        <v>No Data</v>
      </c>
    </row>
    <row r="26250" spans="1:5" x14ac:dyDescent="0.3">
      <c r="A26250" s="33" t="s">
        <v>2</v>
      </c>
      <c r="B26250" s="33" t="s">
        <v>53</v>
      </c>
      <c r="C26250" s="33"/>
      <c r="D26250" s="33" t="s">
        <v>8730</v>
      </c>
      <c r="E26250" t="str">
        <f t="shared" si="414"/>
        <v>No Data</v>
      </c>
    </row>
    <row r="26251" spans="1:5" x14ac:dyDescent="0.3">
      <c r="A26251" s="33" t="s">
        <v>2</v>
      </c>
      <c r="B26251" s="33" t="s">
        <v>53</v>
      </c>
      <c r="C26251" s="33">
        <v>95000</v>
      </c>
      <c r="D26251" s="33" t="s">
        <v>255</v>
      </c>
      <c r="E26251" t="str">
        <f t="shared" si="414"/>
        <v>$75K-$100K</v>
      </c>
    </row>
    <row r="26252" spans="1:5" x14ac:dyDescent="0.3">
      <c r="A26252" s="33" t="s">
        <v>2</v>
      </c>
      <c r="B26252" s="33" t="s">
        <v>53</v>
      </c>
      <c r="C26252" s="33">
        <v>190000</v>
      </c>
      <c r="D26252" s="33" t="s">
        <v>5877</v>
      </c>
      <c r="E26252" t="str">
        <f t="shared" si="414"/>
        <v>$125K-$200K</v>
      </c>
    </row>
    <row r="26253" spans="1:5" x14ac:dyDescent="0.3">
      <c r="A26253" s="33" t="s">
        <v>2</v>
      </c>
      <c r="B26253" s="33" t="s">
        <v>53</v>
      </c>
      <c r="C26253" s="33">
        <v>125000</v>
      </c>
      <c r="D26253" s="33" t="s">
        <v>3167</v>
      </c>
      <c r="E26253" t="str">
        <f t="shared" si="414"/>
        <v>$100K-$125K</v>
      </c>
    </row>
    <row r="26254" spans="1:5" x14ac:dyDescent="0.3">
      <c r="A26254" s="33" t="s">
        <v>2</v>
      </c>
      <c r="B26254" s="33" t="s">
        <v>53</v>
      </c>
      <c r="C26254" s="33">
        <v>115000</v>
      </c>
      <c r="D26254" s="33" t="s">
        <v>234</v>
      </c>
      <c r="E26254" t="str">
        <f t="shared" si="414"/>
        <v>$100K-$125K</v>
      </c>
    </row>
    <row r="26255" spans="1:5" x14ac:dyDescent="0.3">
      <c r="A26255" s="33" t="s">
        <v>2</v>
      </c>
      <c r="B26255" s="33" t="s">
        <v>80</v>
      </c>
      <c r="C26255" s="33">
        <v>111175</v>
      </c>
      <c r="D26255" s="33" t="s">
        <v>1637</v>
      </c>
      <c r="E26255" t="str">
        <f t="shared" si="414"/>
        <v>$100K-$125K</v>
      </c>
    </row>
    <row r="26256" spans="1:5" x14ac:dyDescent="0.3">
      <c r="A26256" s="33" t="s">
        <v>0</v>
      </c>
      <c r="B26256" s="33" t="s">
        <v>53</v>
      </c>
      <c r="C26256" s="33">
        <v>265000</v>
      </c>
      <c r="D26256" s="33" t="s">
        <v>1730</v>
      </c>
      <c r="E26256" t="str">
        <f t="shared" si="414"/>
        <v>&gt;$200K</v>
      </c>
    </row>
    <row r="26257" spans="1:5" x14ac:dyDescent="0.3">
      <c r="A26257" s="33" t="s">
        <v>0</v>
      </c>
      <c r="B26257" s="33" t="s">
        <v>53</v>
      </c>
      <c r="C26257" s="33">
        <v>85132.5</v>
      </c>
      <c r="D26257" s="33" t="s">
        <v>6245</v>
      </c>
      <c r="E26257" t="str">
        <f t="shared" si="414"/>
        <v>$75K-$100K</v>
      </c>
    </row>
    <row r="26258" spans="1:5" x14ac:dyDescent="0.3">
      <c r="A26258" s="33" t="s">
        <v>2</v>
      </c>
      <c r="B26258" s="33" t="s">
        <v>53</v>
      </c>
      <c r="C26258" s="33">
        <v>55330</v>
      </c>
      <c r="D26258" s="33" t="s">
        <v>4723</v>
      </c>
      <c r="E26258" t="str">
        <f t="shared" si="414"/>
        <v>&lt;$75K</v>
      </c>
    </row>
    <row r="26259" spans="1:5" x14ac:dyDescent="0.3">
      <c r="A26259" s="33" t="s">
        <v>4</v>
      </c>
      <c r="B26259" s="33" t="s">
        <v>97</v>
      </c>
      <c r="C26259" s="33">
        <v>56700</v>
      </c>
      <c r="D26259" s="33" t="s">
        <v>1580</v>
      </c>
      <c r="E26259" t="str">
        <f t="shared" si="414"/>
        <v>&lt;$75K</v>
      </c>
    </row>
    <row r="26260" spans="1:5" x14ac:dyDescent="0.3">
      <c r="A26260" s="33" t="s">
        <v>4</v>
      </c>
      <c r="B26260" s="33" t="s">
        <v>81</v>
      </c>
      <c r="C26260" s="33">
        <v>90000</v>
      </c>
      <c r="D26260" s="33" t="s">
        <v>3256</v>
      </c>
      <c r="E26260" t="str">
        <f t="shared" si="414"/>
        <v>$75K-$100K</v>
      </c>
    </row>
    <row r="26261" spans="1:5" x14ac:dyDescent="0.3">
      <c r="A26261" s="33" t="s">
        <v>52</v>
      </c>
      <c r="B26261" s="33" t="s">
        <v>53</v>
      </c>
      <c r="C26261" s="33">
        <v>46000</v>
      </c>
      <c r="D26261" s="33" t="s">
        <v>8731</v>
      </c>
      <c r="E26261" t="str">
        <f t="shared" si="414"/>
        <v>&lt;$75K</v>
      </c>
    </row>
    <row r="26262" spans="1:5" x14ac:dyDescent="0.3">
      <c r="A26262" s="33" t="s">
        <v>0</v>
      </c>
      <c r="B26262" s="33" t="s">
        <v>53</v>
      </c>
      <c r="C26262" s="33">
        <v>140000</v>
      </c>
      <c r="D26262" s="33" t="s">
        <v>6439</v>
      </c>
      <c r="E26262" t="str">
        <f t="shared" si="414"/>
        <v>$125K-$200K</v>
      </c>
    </row>
    <row r="26263" spans="1:5" x14ac:dyDescent="0.3">
      <c r="A26263" s="33" t="s">
        <v>2</v>
      </c>
      <c r="B26263" s="33" t="s">
        <v>53</v>
      </c>
      <c r="C26263" s="33">
        <v>75000</v>
      </c>
      <c r="D26263" s="33" t="s">
        <v>8732</v>
      </c>
      <c r="E26263" t="str">
        <f t="shared" si="414"/>
        <v>&lt;$75K</v>
      </c>
    </row>
    <row r="26264" spans="1:5" x14ac:dyDescent="0.3">
      <c r="A26264" s="33" t="s">
        <v>2</v>
      </c>
      <c r="B26264" s="33" t="s">
        <v>53</v>
      </c>
      <c r="C26264" s="33">
        <v>125930</v>
      </c>
      <c r="D26264" s="33" t="s">
        <v>1226</v>
      </c>
      <c r="E26264" t="str">
        <f t="shared" si="414"/>
        <v>$125K-$200K</v>
      </c>
    </row>
    <row r="26265" spans="1:5" x14ac:dyDescent="0.3">
      <c r="A26265" s="33" t="s">
        <v>0</v>
      </c>
      <c r="B26265" s="33" t="s">
        <v>56</v>
      </c>
      <c r="C26265" s="33">
        <v>109500</v>
      </c>
      <c r="D26265" s="33" t="s">
        <v>8733</v>
      </c>
      <c r="E26265" t="str">
        <f t="shared" si="414"/>
        <v>$100K-$125K</v>
      </c>
    </row>
    <row r="26266" spans="1:5" x14ac:dyDescent="0.3">
      <c r="A26266" s="33" t="s">
        <v>129</v>
      </c>
      <c r="B26266" s="33" t="s">
        <v>110</v>
      </c>
      <c r="C26266" s="33">
        <v>65000</v>
      </c>
      <c r="D26266" s="33" t="s">
        <v>8734</v>
      </c>
      <c r="E26266" t="str">
        <f t="shared" si="414"/>
        <v>&lt;$75K</v>
      </c>
    </row>
    <row r="26267" spans="1:5" x14ac:dyDescent="0.3">
      <c r="A26267" s="33" t="s">
        <v>125</v>
      </c>
      <c r="B26267" s="33" t="s">
        <v>53</v>
      </c>
      <c r="C26267" s="33">
        <v>51014</v>
      </c>
      <c r="D26267" s="33" t="s">
        <v>2701</v>
      </c>
      <c r="E26267" t="str">
        <f t="shared" si="414"/>
        <v>&lt;$75K</v>
      </c>
    </row>
    <row r="26268" spans="1:5" x14ac:dyDescent="0.3">
      <c r="A26268" s="33" t="s">
        <v>0</v>
      </c>
      <c r="B26268" s="33" t="s">
        <v>53</v>
      </c>
      <c r="C26268" s="33">
        <v>130098.5</v>
      </c>
      <c r="D26268" s="33" t="s">
        <v>217</v>
      </c>
      <c r="E26268" t="str">
        <f t="shared" si="414"/>
        <v>$125K-$200K</v>
      </c>
    </row>
    <row r="26269" spans="1:5" x14ac:dyDescent="0.3">
      <c r="A26269" s="33" t="s">
        <v>0</v>
      </c>
      <c r="B26269" s="33" t="s">
        <v>53</v>
      </c>
      <c r="C26269" s="33">
        <v>152174.5</v>
      </c>
      <c r="D26269" s="33" t="s">
        <v>1400</v>
      </c>
      <c r="E26269" t="str">
        <f t="shared" si="414"/>
        <v>$125K-$200K</v>
      </c>
    </row>
    <row r="26270" spans="1:5" x14ac:dyDescent="0.3">
      <c r="A26270" s="33" t="s">
        <v>52</v>
      </c>
      <c r="B26270" s="33" t="s">
        <v>53</v>
      </c>
      <c r="C26270" s="33"/>
      <c r="D26270" s="33" t="s">
        <v>8735</v>
      </c>
      <c r="E26270" t="str">
        <f t="shared" si="414"/>
        <v>No Data</v>
      </c>
    </row>
    <row r="26271" spans="1:5" x14ac:dyDescent="0.3">
      <c r="A26271" s="33" t="s">
        <v>2</v>
      </c>
      <c r="B26271" s="33" t="s">
        <v>89</v>
      </c>
      <c r="C26271" s="33">
        <v>32400</v>
      </c>
      <c r="D26271" s="33" t="s">
        <v>6261</v>
      </c>
      <c r="E26271" t="str">
        <f t="shared" si="414"/>
        <v>&lt;$75K</v>
      </c>
    </row>
    <row r="26272" spans="1:5" x14ac:dyDescent="0.3">
      <c r="A26272" s="33" t="s">
        <v>2</v>
      </c>
      <c r="B26272" s="33" t="s">
        <v>53</v>
      </c>
      <c r="C26272" s="33">
        <v>105000</v>
      </c>
      <c r="D26272" s="33" t="s">
        <v>8736</v>
      </c>
      <c r="E26272" t="str">
        <f t="shared" si="414"/>
        <v>$100K-$125K</v>
      </c>
    </row>
    <row r="26273" spans="1:5" x14ac:dyDescent="0.3">
      <c r="A26273" s="33" t="s">
        <v>2</v>
      </c>
      <c r="B26273" s="33" t="s">
        <v>53</v>
      </c>
      <c r="C26273" s="33">
        <v>140000</v>
      </c>
      <c r="D26273" s="33" t="s">
        <v>7814</v>
      </c>
      <c r="E26273" t="str">
        <f t="shared" si="414"/>
        <v>$125K-$200K</v>
      </c>
    </row>
    <row r="26274" spans="1:5" x14ac:dyDescent="0.3">
      <c r="A26274" s="33" t="s">
        <v>129</v>
      </c>
      <c r="B26274" s="33" t="s">
        <v>53</v>
      </c>
      <c r="C26274" s="33">
        <v>130000</v>
      </c>
      <c r="D26274" s="33" t="s">
        <v>520</v>
      </c>
      <c r="E26274" t="str">
        <f t="shared" si="414"/>
        <v>$125K-$200K</v>
      </c>
    </row>
    <row r="26275" spans="1:5" x14ac:dyDescent="0.3">
      <c r="A26275" s="33" t="s">
        <v>2</v>
      </c>
      <c r="B26275" s="33" t="s">
        <v>53</v>
      </c>
      <c r="C26275" s="33"/>
      <c r="D26275" s="33" t="s">
        <v>1498</v>
      </c>
      <c r="E26275" t="str">
        <f t="shared" si="414"/>
        <v>No Data</v>
      </c>
    </row>
    <row r="26276" spans="1:5" x14ac:dyDescent="0.3">
      <c r="A26276" s="33" t="s">
        <v>2</v>
      </c>
      <c r="B26276" s="33" t="s">
        <v>53</v>
      </c>
      <c r="C26276" s="33">
        <v>147500</v>
      </c>
      <c r="D26276" s="33" t="s">
        <v>8737</v>
      </c>
      <c r="E26276" t="str">
        <f t="shared" si="414"/>
        <v>$125K-$200K</v>
      </c>
    </row>
    <row r="26277" spans="1:5" x14ac:dyDescent="0.3">
      <c r="A26277" s="33" t="s">
        <v>2</v>
      </c>
      <c r="B26277" s="33" t="s">
        <v>65</v>
      </c>
      <c r="C26277" s="33">
        <v>57500</v>
      </c>
      <c r="D26277" s="33" t="s">
        <v>211</v>
      </c>
      <c r="E26277" t="str">
        <f t="shared" si="414"/>
        <v>&lt;$75K</v>
      </c>
    </row>
    <row r="26278" spans="1:5" x14ac:dyDescent="0.3">
      <c r="A26278" s="33" t="s">
        <v>0</v>
      </c>
      <c r="B26278" s="33" t="s">
        <v>53</v>
      </c>
      <c r="C26278" s="33"/>
      <c r="D26278" s="33" t="s">
        <v>232</v>
      </c>
      <c r="E26278" t="str">
        <f t="shared" si="414"/>
        <v>No Data</v>
      </c>
    </row>
    <row r="26279" spans="1:5" x14ac:dyDescent="0.3">
      <c r="A26279" s="33" t="s">
        <v>128</v>
      </c>
      <c r="B26279" s="33" t="s">
        <v>53</v>
      </c>
      <c r="C26279" s="33">
        <v>105151.5</v>
      </c>
      <c r="D26279" s="33" t="s">
        <v>792</v>
      </c>
      <c r="E26279" t="str">
        <f t="shared" si="414"/>
        <v>$100K-$125K</v>
      </c>
    </row>
    <row r="26280" spans="1:5" x14ac:dyDescent="0.3">
      <c r="A26280" s="33" t="s">
        <v>2</v>
      </c>
      <c r="B26280" s="33" t="s">
        <v>88</v>
      </c>
      <c r="C26280" s="33">
        <v>111175</v>
      </c>
      <c r="D26280" s="33" t="s">
        <v>294</v>
      </c>
      <c r="E26280" t="str">
        <f t="shared" si="414"/>
        <v>$100K-$125K</v>
      </c>
    </row>
    <row r="26281" spans="1:5" x14ac:dyDescent="0.3">
      <c r="A26281" s="33" t="s">
        <v>4</v>
      </c>
      <c r="B26281" s="33" t="s">
        <v>53</v>
      </c>
      <c r="C26281" s="33">
        <v>200500</v>
      </c>
      <c r="D26281" s="33" t="s">
        <v>349</v>
      </c>
      <c r="E26281" t="str">
        <f t="shared" si="414"/>
        <v>&gt;$200K</v>
      </c>
    </row>
    <row r="26282" spans="1:5" x14ac:dyDescent="0.3">
      <c r="A26282" s="33" t="s">
        <v>2</v>
      </c>
      <c r="B26282" s="33" t="s">
        <v>53</v>
      </c>
      <c r="C26282" s="33"/>
      <c r="D26282" s="33" t="s">
        <v>268</v>
      </c>
      <c r="E26282" t="str">
        <f t="shared" si="414"/>
        <v>No Data</v>
      </c>
    </row>
    <row r="26283" spans="1:5" x14ac:dyDescent="0.3">
      <c r="A26283" s="33" t="s">
        <v>125</v>
      </c>
      <c r="B26283" s="33" t="s">
        <v>53</v>
      </c>
      <c r="C26283" s="33">
        <v>83298</v>
      </c>
      <c r="D26283" s="33" t="s">
        <v>8738</v>
      </c>
      <c r="E26283" t="str">
        <f t="shared" si="414"/>
        <v>$75K-$100K</v>
      </c>
    </row>
    <row r="26284" spans="1:5" x14ac:dyDescent="0.3">
      <c r="A26284" s="33" t="s">
        <v>129</v>
      </c>
      <c r="B26284" s="33" t="s">
        <v>53</v>
      </c>
      <c r="C26284" s="33">
        <v>205000</v>
      </c>
      <c r="D26284" s="33" t="s">
        <v>7947</v>
      </c>
      <c r="E26284" t="str">
        <f t="shared" si="414"/>
        <v>&gt;$200K</v>
      </c>
    </row>
    <row r="26285" spans="1:5" x14ac:dyDescent="0.3">
      <c r="A26285" s="33" t="s">
        <v>0</v>
      </c>
      <c r="B26285" s="33" t="s">
        <v>53</v>
      </c>
      <c r="C26285" s="33">
        <v>119435</v>
      </c>
      <c r="D26285" s="33" t="s">
        <v>3149</v>
      </c>
      <c r="E26285" t="str">
        <f t="shared" si="414"/>
        <v>$100K-$125K</v>
      </c>
    </row>
    <row r="26286" spans="1:5" x14ac:dyDescent="0.3">
      <c r="A26286" s="33" t="s">
        <v>125</v>
      </c>
      <c r="B26286" s="33" t="s">
        <v>53</v>
      </c>
      <c r="C26286" s="33">
        <v>135000</v>
      </c>
      <c r="D26286" s="33" t="s">
        <v>3141</v>
      </c>
      <c r="E26286" t="str">
        <f t="shared" si="414"/>
        <v>$125K-$200K</v>
      </c>
    </row>
    <row r="26287" spans="1:5" x14ac:dyDescent="0.3">
      <c r="A26287" s="33" t="s">
        <v>129</v>
      </c>
      <c r="B26287" s="33" t="s">
        <v>68</v>
      </c>
      <c r="C26287" s="33"/>
      <c r="D26287" s="33" t="s">
        <v>6900</v>
      </c>
      <c r="E26287" t="str">
        <f t="shared" si="414"/>
        <v>No Data</v>
      </c>
    </row>
    <row r="26288" spans="1:5" x14ac:dyDescent="0.3">
      <c r="A26288" s="33" t="s">
        <v>0</v>
      </c>
      <c r="B26288" s="33" t="s">
        <v>54</v>
      </c>
      <c r="C26288" s="33">
        <v>142052</v>
      </c>
      <c r="D26288" s="33" t="s">
        <v>3100</v>
      </c>
      <c r="E26288" t="str">
        <f t="shared" si="414"/>
        <v>$125K-$200K</v>
      </c>
    </row>
    <row r="26289" spans="1:5" x14ac:dyDescent="0.3">
      <c r="A26289" s="33" t="s">
        <v>128</v>
      </c>
      <c r="B26289" s="33" t="s">
        <v>69</v>
      </c>
      <c r="C26289" s="33">
        <v>157500</v>
      </c>
      <c r="D26289" s="33" t="s">
        <v>532</v>
      </c>
      <c r="E26289" t="str">
        <f t="shared" si="414"/>
        <v>$125K-$200K</v>
      </c>
    </row>
    <row r="26290" spans="1:5" x14ac:dyDescent="0.3">
      <c r="A26290" s="33" t="s">
        <v>0</v>
      </c>
      <c r="B26290" s="33" t="s">
        <v>53</v>
      </c>
      <c r="C26290" s="33"/>
      <c r="D26290" s="33" t="s">
        <v>297</v>
      </c>
      <c r="E26290" t="str">
        <f t="shared" si="414"/>
        <v>No Data</v>
      </c>
    </row>
    <row r="26291" spans="1:5" x14ac:dyDescent="0.3">
      <c r="A26291" s="33" t="s">
        <v>52</v>
      </c>
      <c r="B26291" s="33" t="s">
        <v>53</v>
      </c>
      <c r="C26291" s="33">
        <v>80000</v>
      </c>
      <c r="D26291" s="33" t="s">
        <v>8739</v>
      </c>
      <c r="E26291" t="str">
        <f t="shared" si="414"/>
        <v>$75K-$100K</v>
      </c>
    </row>
    <row r="26292" spans="1:5" x14ac:dyDescent="0.3">
      <c r="A26292" s="33" t="s">
        <v>2</v>
      </c>
      <c r="B26292" s="33" t="s">
        <v>53</v>
      </c>
      <c r="C26292" s="33"/>
      <c r="D26292" s="33" t="s">
        <v>232</v>
      </c>
      <c r="E26292" t="str">
        <f t="shared" si="414"/>
        <v>No Data</v>
      </c>
    </row>
    <row r="26293" spans="1:5" x14ac:dyDescent="0.3">
      <c r="A26293" s="33" t="s">
        <v>0</v>
      </c>
      <c r="B26293" s="33" t="s">
        <v>53</v>
      </c>
      <c r="C26293" s="33">
        <v>150000</v>
      </c>
      <c r="D26293" s="33" t="s">
        <v>1316</v>
      </c>
      <c r="E26293" t="str">
        <f t="shared" si="414"/>
        <v>$125K-$200K</v>
      </c>
    </row>
    <row r="26294" spans="1:5" x14ac:dyDescent="0.3">
      <c r="A26294" s="33" t="s">
        <v>2</v>
      </c>
      <c r="B26294" s="33" t="s">
        <v>53</v>
      </c>
      <c r="C26294" s="33">
        <v>102000</v>
      </c>
      <c r="D26294" s="33" t="s">
        <v>520</v>
      </c>
      <c r="E26294" t="str">
        <f t="shared" si="414"/>
        <v>$100K-$125K</v>
      </c>
    </row>
    <row r="26295" spans="1:5" x14ac:dyDescent="0.3">
      <c r="A26295" s="33" t="s">
        <v>2</v>
      </c>
      <c r="B26295" s="33" t="s">
        <v>53</v>
      </c>
      <c r="C26295" s="33"/>
      <c r="D26295" s="33" t="s">
        <v>8002</v>
      </c>
      <c r="E26295" t="str">
        <f t="shared" si="414"/>
        <v>No Data</v>
      </c>
    </row>
    <row r="26296" spans="1:5" x14ac:dyDescent="0.3">
      <c r="A26296" s="33" t="s">
        <v>2</v>
      </c>
      <c r="B26296" s="33" t="s">
        <v>53</v>
      </c>
      <c r="C26296" s="33">
        <v>70000</v>
      </c>
      <c r="D26296" s="33" t="s">
        <v>248</v>
      </c>
      <c r="E26296" t="str">
        <f t="shared" si="414"/>
        <v>&lt;$75K</v>
      </c>
    </row>
    <row r="26297" spans="1:5" x14ac:dyDescent="0.3">
      <c r="A26297" s="33" t="s">
        <v>128</v>
      </c>
      <c r="B26297" s="33" t="s">
        <v>53</v>
      </c>
      <c r="C26297" s="33">
        <v>90000</v>
      </c>
      <c r="D26297" s="33" t="s">
        <v>1979</v>
      </c>
      <c r="E26297" t="str">
        <f t="shared" si="414"/>
        <v>$75K-$100K</v>
      </c>
    </row>
    <row r="26298" spans="1:5" x14ac:dyDescent="0.3">
      <c r="A26298" s="33" t="s">
        <v>2</v>
      </c>
      <c r="B26298" s="33" t="s">
        <v>53</v>
      </c>
      <c r="C26298" s="33">
        <v>106479</v>
      </c>
      <c r="D26298" s="33" t="s">
        <v>1541</v>
      </c>
      <c r="E26298" t="str">
        <f t="shared" si="414"/>
        <v>$100K-$125K</v>
      </c>
    </row>
    <row r="26299" spans="1:5" x14ac:dyDescent="0.3">
      <c r="A26299" s="33" t="s">
        <v>4</v>
      </c>
      <c r="B26299" s="33" t="s">
        <v>53</v>
      </c>
      <c r="C26299" s="33"/>
      <c r="D26299" s="33" t="s">
        <v>268</v>
      </c>
      <c r="E26299" t="str">
        <f t="shared" si="414"/>
        <v>No Data</v>
      </c>
    </row>
    <row r="26300" spans="1:5" x14ac:dyDescent="0.3">
      <c r="A26300" s="33" t="s">
        <v>0</v>
      </c>
      <c r="B26300" s="33" t="s">
        <v>72</v>
      </c>
      <c r="C26300" s="33">
        <v>105300</v>
      </c>
      <c r="D26300" s="33" t="s">
        <v>8740</v>
      </c>
      <c r="E26300" t="str">
        <f t="shared" si="414"/>
        <v>$100K-$125K</v>
      </c>
    </row>
    <row r="26301" spans="1:5" x14ac:dyDescent="0.3">
      <c r="A26301" s="33" t="s">
        <v>2</v>
      </c>
      <c r="B26301" s="33" t="s">
        <v>53</v>
      </c>
      <c r="C26301" s="33">
        <v>79500</v>
      </c>
      <c r="D26301" s="33" t="s">
        <v>520</v>
      </c>
      <c r="E26301" t="str">
        <f t="shared" si="414"/>
        <v>$75K-$100K</v>
      </c>
    </row>
    <row r="26302" spans="1:5" x14ac:dyDescent="0.3">
      <c r="A26302" s="33" t="s">
        <v>2</v>
      </c>
      <c r="B26302" s="33" t="s">
        <v>53</v>
      </c>
      <c r="C26302" s="33"/>
      <c r="D26302" s="33" t="s">
        <v>278</v>
      </c>
      <c r="E26302" t="str">
        <f t="shared" si="414"/>
        <v>No Data</v>
      </c>
    </row>
    <row r="26303" spans="1:5" x14ac:dyDescent="0.3">
      <c r="A26303" s="33" t="s">
        <v>0</v>
      </c>
      <c r="B26303" s="33" t="s">
        <v>53</v>
      </c>
      <c r="C26303" s="33">
        <v>167237.5</v>
      </c>
      <c r="D26303" s="33" t="s">
        <v>1137</v>
      </c>
      <c r="E26303" t="str">
        <f t="shared" si="414"/>
        <v>$125K-$200K</v>
      </c>
    </row>
    <row r="26304" spans="1:5" x14ac:dyDescent="0.3">
      <c r="A26304" s="33" t="s">
        <v>2</v>
      </c>
      <c r="B26304" s="33" t="s">
        <v>74</v>
      </c>
      <c r="C26304" s="33">
        <v>111175</v>
      </c>
      <c r="D26304" s="33" t="s">
        <v>5037</v>
      </c>
      <c r="E26304" t="str">
        <f t="shared" si="414"/>
        <v>$100K-$125K</v>
      </c>
    </row>
    <row r="26305" spans="1:5" x14ac:dyDescent="0.3">
      <c r="A26305" s="33" t="s">
        <v>52</v>
      </c>
      <c r="B26305" s="33" t="s">
        <v>53</v>
      </c>
      <c r="C26305" s="33">
        <v>90000</v>
      </c>
      <c r="D26305" s="33" t="s">
        <v>8741</v>
      </c>
      <c r="E26305" t="str">
        <f t="shared" si="414"/>
        <v>$75K-$100K</v>
      </c>
    </row>
    <row r="26306" spans="1:5" x14ac:dyDescent="0.3">
      <c r="A26306" s="33" t="s">
        <v>2</v>
      </c>
      <c r="B26306" s="33" t="s">
        <v>53</v>
      </c>
      <c r="C26306" s="33">
        <v>58017</v>
      </c>
      <c r="D26306" s="33" t="s">
        <v>8742</v>
      </c>
      <c r="E26306" t="str">
        <f t="shared" si="414"/>
        <v>&lt;$75K</v>
      </c>
    </row>
    <row r="26307" spans="1:5" x14ac:dyDescent="0.3">
      <c r="A26307" s="33" t="s">
        <v>126</v>
      </c>
      <c r="B26307" s="33" t="s">
        <v>70</v>
      </c>
      <c r="C26307" s="33">
        <v>96773</v>
      </c>
      <c r="D26307" s="33" t="s">
        <v>8743</v>
      </c>
      <c r="E26307" t="str">
        <f t="shared" ref="E26307:E26370" si="415">_xlfn.XLOOKUP(C26307,$H$16:$H$21,$G$16:$G$21,,1)</f>
        <v>$75K-$100K</v>
      </c>
    </row>
    <row r="26308" spans="1:5" x14ac:dyDescent="0.3">
      <c r="A26308" s="33" t="s">
        <v>0</v>
      </c>
      <c r="B26308" s="33" t="s">
        <v>53</v>
      </c>
      <c r="C26308" s="33">
        <v>200000</v>
      </c>
      <c r="D26308" s="33" t="s">
        <v>525</v>
      </c>
      <c r="E26308" t="str">
        <f t="shared" si="415"/>
        <v>$125K-$200K</v>
      </c>
    </row>
    <row r="26309" spans="1:5" x14ac:dyDescent="0.3">
      <c r="A26309" s="33" t="s">
        <v>0</v>
      </c>
      <c r="B26309" s="33" t="s">
        <v>80</v>
      </c>
      <c r="C26309" s="33">
        <v>157500</v>
      </c>
      <c r="D26309" s="33" t="s">
        <v>5988</v>
      </c>
      <c r="E26309" t="str">
        <f t="shared" si="415"/>
        <v>$125K-$200K</v>
      </c>
    </row>
    <row r="26310" spans="1:5" x14ac:dyDescent="0.3">
      <c r="A26310" s="33" t="s">
        <v>2</v>
      </c>
      <c r="B26310" s="33" t="s">
        <v>53</v>
      </c>
      <c r="C26310" s="33">
        <v>83000</v>
      </c>
      <c r="D26310" s="33" t="s">
        <v>8744</v>
      </c>
      <c r="E26310" t="str">
        <f t="shared" si="415"/>
        <v>$75K-$100K</v>
      </c>
    </row>
    <row r="26311" spans="1:5" x14ac:dyDescent="0.3">
      <c r="A26311" s="33" t="s">
        <v>2</v>
      </c>
      <c r="B26311" s="33" t="s">
        <v>97</v>
      </c>
      <c r="C26311" s="33">
        <v>89100</v>
      </c>
      <c r="D26311" s="33" t="s">
        <v>494</v>
      </c>
      <c r="E26311" t="str">
        <f t="shared" si="415"/>
        <v>$75K-$100K</v>
      </c>
    </row>
    <row r="26312" spans="1:5" x14ac:dyDescent="0.3">
      <c r="A26312" s="33" t="s">
        <v>0</v>
      </c>
      <c r="B26312" s="33" t="s">
        <v>54</v>
      </c>
      <c r="C26312" s="33">
        <v>75000</v>
      </c>
      <c r="D26312" s="33" t="s">
        <v>6394</v>
      </c>
      <c r="E26312" t="str">
        <f t="shared" si="415"/>
        <v>&lt;$75K</v>
      </c>
    </row>
    <row r="26313" spans="1:5" x14ac:dyDescent="0.3">
      <c r="A26313" s="33" t="s">
        <v>0</v>
      </c>
      <c r="B26313" s="33" t="s">
        <v>53</v>
      </c>
      <c r="C26313" s="33"/>
      <c r="D26313" s="33" t="s">
        <v>299</v>
      </c>
      <c r="E26313" t="str">
        <f t="shared" si="415"/>
        <v>No Data</v>
      </c>
    </row>
    <row r="26314" spans="1:5" x14ac:dyDescent="0.3">
      <c r="A26314" s="33" t="s">
        <v>125</v>
      </c>
      <c r="B26314" s="33" t="s">
        <v>53</v>
      </c>
      <c r="C26314" s="33">
        <v>97336</v>
      </c>
      <c r="D26314" s="33" t="s">
        <v>8058</v>
      </c>
      <c r="E26314" t="str">
        <f t="shared" si="415"/>
        <v>$75K-$100K</v>
      </c>
    </row>
    <row r="26315" spans="1:5" x14ac:dyDescent="0.3">
      <c r="A26315" s="33" t="s">
        <v>126</v>
      </c>
      <c r="B26315" s="33" t="s">
        <v>53</v>
      </c>
      <c r="C26315" s="33">
        <v>173500</v>
      </c>
      <c r="D26315" s="33" t="s">
        <v>1119</v>
      </c>
      <c r="E26315" t="str">
        <f t="shared" si="415"/>
        <v>$125K-$200K</v>
      </c>
    </row>
    <row r="26316" spans="1:5" x14ac:dyDescent="0.3">
      <c r="A26316" s="33" t="s">
        <v>129</v>
      </c>
      <c r="B26316" s="33" t="s">
        <v>123</v>
      </c>
      <c r="C26316" s="33">
        <v>89100</v>
      </c>
      <c r="D26316" s="33" t="s">
        <v>4971</v>
      </c>
      <c r="E26316" t="str">
        <f t="shared" si="415"/>
        <v>$75K-$100K</v>
      </c>
    </row>
    <row r="26317" spans="1:5" x14ac:dyDescent="0.3">
      <c r="A26317" s="33" t="s">
        <v>2</v>
      </c>
      <c r="B26317" s="33" t="s">
        <v>53</v>
      </c>
      <c r="C26317" s="33"/>
      <c r="D26317" s="33" t="s">
        <v>8745</v>
      </c>
      <c r="E26317" t="str">
        <f t="shared" si="415"/>
        <v>No Data</v>
      </c>
    </row>
    <row r="26318" spans="1:5" x14ac:dyDescent="0.3">
      <c r="A26318" s="33" t="s">
        <v>2</v>
      </c>
      <c r="B26318" s="33" t="s">
        <v>53</v>
      </c>
      <c r="C26318" s="33"/>
      <c r="D26318" s="33" t="s">
        <v>1578</v>
      </c>
      <c r="E26318" t="str">
        <f t="shared" si="415"/>
        <v>No Data</v>
      </c>
    </row>
    <row r="26319" spans="1:5" x14ac:dyDescent="0.3">
      <c r="A26319" s="33" t="s">
        <v>2</v>
      </c>
      <c r="B26319" s="33" t="s">
        <v>53</v>
      </c>
      <c r="C26319" s="33"/>
      <c r="D26319" s="33" t="s">
        <v>8746</v>
      </c>
      <c r="E26319" t="str">
        <f t="shared" si="415"/>
        <v>No Data</v>
      </c>
    </row>
    <row r="26320" spans="1:5" x14ac:dyDescent="0.3">
      <c r="A26320" s="33" t="s">
        <v>125</v>
      </c>
      <c r="B26320" s="33" t="s">
        <v>53</v>
      </c>
      <c r="C26320" s="33">
        <v>121000</v>
      </c>
      <c r="D26320" s="33" t="s">
        <v>653</v>
      </c>
      <c r="E26320" t="str">
        <f t="shared" si="415"/>
        <v>$100K-$125K</v>
      </c>
    </row>
    <row r="26321" spans="1:5" x14ac:dyDescent="0.3">
      <c r="A26321" s="33" t="s">
        <v>129</v>
      </c>
      <c r="B26321" s="33" t="s">
        <v>85</v>
      </c>
      <c r="C26321" s="33">
        <v>82500</v>
      </c>
      <c r="D26321" s="33" t="s">
        <v>2822</v>
      </c>
      <c r="E26321" t="str">
        <f t="shared" si="415"/>
        <v>$75K-$100K</v>
      </c>
    </row>
    <row r="26322" spans="1:5" x14ac:dyDescent="0.3">
      <c r="A26322" s="33" t="s">
        <v>0</v>
      </c>
      <c r="B26322" s="33" t="s">
        <v>97</v>
      </c>
      <c r="C26322" s="33">
        <v>56700</v>
      </c>
      <c r="D26322" s="33" t="s">
        <v>2843</v>
      </c>
      <c r="E26322" t="str">
        <f t="shared" si="415"/>
        <v>&lt;$75K</v>
      </c>
    </row>
    <row r="26323" spans="1:5" x14ac:dyDescent="0.3">
      <c r="A26323" s="33" t="s">
        <v>2</v>
      </c>
      <c r="B26323" s="33" t="s">
        <v>53</v>
      </c>
      <c r="C26323" s="33">
        <v>75000</v>
      </c>
      <c r="D26323" s="33" t="s">
        <v>485</v>
      </c>
      <c r="E26323" t="str">
        <f t="shared" si="415"/>
        <v>&lt;$75K</v>
      </c>
    </row>
    <row r="26324" spans="1:5" x14ac:dyDescent="0.3">
      <c r="A26324" s="33" t="s">
        <v>2</v>
      </c>
      <c r="B26324" s="33" t="s">
        <v>53</v>
      </c>
      <c r="C26324" s="33"/>
      <c r="D26324" s="33" t="s">
        <v>8747</v>
      </c>
      <c r="E26324" t="str">
        <f t="shared" si="415"/>
        <v>No Data</v>
      </c>
    </row>
    <row r="26325" spans="1:5" x14ac:dyDescent="0.3">
      <c r="A26325" s="33" t="s">
        <v>0</v>
      </c>
      <c r="B26325" s="33" t="s">
        <v>53</v>
      </c>
      <c r="C26325" s="33">
        <v>121000</v>
      </c>
      <c r="D26325" s="33" t="s">
        <v>247</v>
      </c>
      <c r="E26325" t="str">
        <f t="shared" si="415"/>
        <v>$100K-$125K</v>
      </c>
    </row>
    <row r="26326" spans="1:5" x14ac:dyDescent="0.3">
      <c r="A26326" s="33" t="s">
        <v>2</v>
      </c>
      <c r="B26326" s="33" t="s">
        <v>53</v>
      </c>
      <c r="C26326" s="33"/>
      <c r="D26326" s="33" t="s">
        <v>8748</v>
      </c>
      <c r="E26326" t="str">
        <f t="shared" si="415"/>
        <v>No Data</v>
      </c>
    </row>
    <row r="26327" spans="1:5" x14ac:dyDescent="0.3">
      <c r="A26327" s="33" t="s">
        <v>0</v>
      </c>
      <c r="B26327" s="33" t="s">
        <v>53</v>
      </c>
      <c r="C26327" s="33">
        <v>82500</v>
      </c>
      <c r="D26327" s="33" t="s">
        <v>6909</v>
      </c>
      <c r="E26327" t="str">
        <f t="shared" si="415"/>
        <v>$75K-$100K</v>
      </c>
    </row>
    <row r="26328" spans="1:5" x14ac:dyDescent="0.3">
      <c r="A26328" s="33" t="s">
        <v>2</v>
      </c>
      <c r="B26328" s="33" t="s">
        <v>53</v>
      </c>
      <c r="C26328" s="33"/>
      <c r="D26328" s="33" t="s">
        <v>406</v>
      </c>
      <c r="E26328" t="str">
        <f t="shared" si="415"/>
        <v>No Data</v>
      </c>
    </row>
    <row r="26329" spans="1:5" x14ac:dyDescent="0.3">
      <c r="A26329" s="33" t="s">
        <v>0</v>
      </c>
      <c r="B26329" s="33" t="s">
        <v>53</v>
      </c>
      <c r="C26329" s="33"/>
      <c r="D26329" s="33" t="s">
        <v>833</v>
      </c>
      <c r="E26329" t="str">
        <f t="shared" si="415"/>
        <v>No Data</v>
      </c>
    </row>
    <row r="26330" spans="1:5" x14ac:dyDescent="0.3">
      <c r="A26330" s="33" t="s">
        <v>0</v>
      </c>
      <c r="B26330" s="33" t="s">
        <v>53</v>
      </c>
      <c r="C26330" s="33">
        <v>123000</v>
      </c>
      <c r="D26330" s="33" t="s">
        <v>8749</v>
      </c>
      <c r="E26330" t="str">
        <f t="shared" si="415"/>
        <v>$100K-$125K</v>
      </c>
    </row>
    <row r="26331" spans="1:5" x14ac:dyDescent="0.3">
      <c r="A26331" s="33" t="s">
        <v>125</v>
      </c>
      <c r="B26331" s="33" t="s">
        <v>53</v>
      </c>
      <c r="C26331" s="33">
        <v>90000</v>
      </c>
      <c r="D26331" s="33" t="s">
        <v>667</v>
      </c>
      <c r="E26331" t="str">
        <f t="shared" si="415"/>
        <v>$75K-$100K</v>
      </c>
    </row>
    <row r="26332" spans="1:5" x14ac:dyDescent="0.3">
      <c r="A26332" s="33" t="s">
        <v>2</v>
      </c>
      <c r="B26332" s="33" t="s">
        <v>53</v>
      </c>
      <c r="C26332" s="33"/>
      <c r="D26332" s="33" t="s">
        <v>8750</v>
      </c>
      <c r="E26332" t="str">
        <f t="shared" si="415"/>
        <v>No Data</v>
      </c>
    </row>
    <row r="26333" spans="1:5" x14ac:dyDescent="0.3">
      <c r="A26333" s="33" t="s">
        <v>52</v>
      </c>
      <c r="B26333" s="33" t="s">
        <v>53</v>
      </c>
      <c r="C26333" s="33"/>
      <c r="D26333" s="33" t="s">
        <v>2732</v>
      </c>
      <c r="E26333" t="str">
        <f t="shared" si="415"/>
        <v>No Data</v>
      </c>
    </row>
    <row r="26334" spans="1:5" x14ac:dyDescent="0.3">
      <c r="A26334" s="33" t="s">
        <v>0</v>
      </c>
      <c r="B26334" s="33" t="s">
        <v>53</v>
      </c>
      <c r="C26334" s="33"/>
      <c r="D26334" s="33" t="s">
        <v>879</v>
      </c>
      <c r="E26334" t="str">
        <f t="shared" si="415"/>
        <v>No Data</v>
      </c>
    </row>
    <row r="26335" spans="1:5" x14ac:dyDescent="0.3">
      <c r="A26335" s="33" t="s">
        <v>0</v>
      </c>
      <c r="B26335" s="33" t="s">
        <v>53</v>
      </c>
      <c r="C26335" s="33"/>
      <c r="D26335" s="33" t="s">
        <v>2032</v>
      </c>
      <c r="E26335" t="str">
        <f t="shared" si="415"/>
        <v>No Data</v>
      </c>
    </row>
    <row r="26336" spans="1:5" x14ac:dyDescent="0.3">
      <c r="A26336" s="33" t="s">
        <v>2</v>
      </c>
      <c r="B26336" s="33" t="s">
        <v>53</v>
      </c>
      <c r="C26336" s="33"/>
      <c r="D26336" s="33" t="s">
        <v>232</v>
      </c>
      <c r="E26336" t="str">
        <f t="shared" si="415"/>
        <v>No Data</v>
      </c>
    </row>
    <row r="26337" spans="1:5" x14ac:dyDescent="0.3">
      <c r="A26337" s="33" t="s">
        <v>4</v>
      </c>
      <c r="B26337" s="33" t="s">
        <v>53</v>
      </c>
      <c r="C26337" s="33">
        <v>109149</v>
      </c>
      <c r="D26337" s="33" t="s">
        <v>4047</v>
      </c>
      <c r="E26337" t="str">
        <f t="shared" si="415"/>
        <v>$100K-$125K</v>
      </c>
    </row>
    <row r="26338" spans="1:5" x14ac:dyDescent="0.3">
      <c r="A26338" s="33" t="s">
        <v>0</v>
      </c>
      <c r="B26338" s="33" t="s">
        <v>53</v>
      </c>
      <c r="C26338" s="33"/>
      <c r="D26338" s="33" t="s">
        <v>8751</v>
      </c>
      <c r="E26338" t="str">
        <f t="shared" si="415"/>
        <v>No Data</v>
      </c>
    </row>
    <row r="26339" spans="1:5" x14ac:dyDescent="0.3">
      <c r="A26339" s="33" t="s">
        <v>0</v>
      </c>
      <c r="B26339" s="33" t="s">
        <v>72</v>
      </c>
      <c r="C26339" s="33">
        <v>64821.5</v>
      </c>
      <c r="D26339" s="33" t="s">
        <v>2213</v>
      </c>
      <c r="E26339" t="str">
        <f t="shared" si="415"/>
        <v>&lt;$75K</v>
      </c>
    </row>
    <row r="26340" spans="1:5" x14ac:dyDescent="0.3">
      <c r="A26340" s="33" t="s">
        <v>2</v>
      </c>
      <c r="B26340" s="33" t="s">
        <v>88</v>
      </c>
      <c r="C26340" s="33">
        <v>104550</v>
      </c>
      <c r="D26340" s="33" t="s">
        <v>4966</v>
      </c>
      <c r="E26340" t="str">
        <f t="shared" si="415"/>
        <v>$100K-$125K</v>
      </c>
    </row>
    <row r="26341" spans="1:5" x14ac:dyDescent="0.3">
      <c r="A26341" s="33" t="s">
        <v>0</v>
      </c>
      <c r="B26341" s="33" t="s">
        <v>53</v>
      </c>
      <c r="C26341" s="33">
        <v>75000</v>
      </c>
      <c r="D26341" s="33" t="s">
        <v>905</v>
      </c>
      <c r="E26341" t="str">
        <f t="shared" si="415"/>
        <v>&lt;$75K</v>
      </c>
    </row>
    <row r="26342" spans="1:5" x14ac:dyDescent="0.3">
      <c r="A26342" s="33" t="s">
        <v>126</v>
      </c>
      <c r="B26342" s="33" t="s">
        <v>73</v>
      </c>
      <c r="C26342" s="33">
        <v>147500</v>
      </c>
      <c r="D26342" s="33" t="s">
        <v>953</v>
      </c>
      <c r="E26342" t="str">
        <f t="shared" si="415"/>
        <v>$125K-$200K</v>
      </c>
    </row>
    <row r="26343" spans="1:5" x14ac:dyDescent="0.3">
      <c r="A26343" s="33" t="s">
        <v>0</v>
      </c>
      <c r="B26343" s="33" t="s">
        <v>53</v>
      </c>
      <c r="C26343" s="33">
        <v>125000</v>
      </c>
      <c r="D26343" s="33" t="s">
        <v>8752</v>
      </c>
      <c r="E26343" t="str">
        <f t="shared" si="415"/>
        <v>$100K-$125K</v>
      </c>
    </row>
    <row r="26344" spans="1:5" x14ac:dyDescent="0.3">
      <c r="A26344" s="33" t="s">
        <v>2</v>
      </c>
      <c r="B26344" s="33" t="s">
        <v>53</v>
      </c>
      <c r="C26344" s="33"/>
      <c r="D26344" s="33" t="s">
        <v>8753</v>
      </c>
      <c r="E26344" t="str">
        <f t="shared" si="415"/>
        <v>No Data</v>
      </c>
    </row>
    <row r="26345" spans="1:5" x14ac:dyDescent="0.3">
      <c r="A26345" s="33" t="s">
        <v>0</v>
      </c>
      <c r="B26345" s="33" t="s">
        <v>53</v>
      </c>
      <c r="C26345" s="33">
        <v>70700</v>
      </c>
      <c r="D26345" s="33" t="s">
        <v>1730</v>
      </c>
      <c r="E26345" t="str">
        <f t="shared" si="415"/>
        <v>&lt;$75K</v>
      </c>
    </row>
    <row r="26346" spans="1:5" x14ac:dyDescent="0.3">
      <c r="A26346" s="33" t="s">
        <v>126</v>
      </c>
      <c r="B26346" s="33" t="s">
        <v>72</v>
      </c>
      <c r="C26346" s="33">
        <v>147500</v>
      </c>
      <c r="D26346" s="33" t="s">
        <v>463</v>
      </c>
      <c r="E26346" t="str">
        <f t="shared" si="415"/>
        <v>$125K-$200K</v>
      </c>
    </row>
    <row r="26347" spans="1:5" x14ac:dyDescent="0.3">
      <c r="A26347" s="33" t="s">
        <v>0</v>
      </c>
      <c r="B26347" s="33" t="s">
        <v>53</v>
      </c>
      <c r="C26347" s="33">
        <v>116600</v>
      </c>
      <c r="D26347" s="33" t="s">
        <v>476</v>
      </c>
      <c r="E26347" t="str">
        <f t="shared" si="415"/>
        <v>$100K-$125K</v>
      </c>
    </row>
    <row r="26348" spans="1:5" x14ac:dyDescent="0.3">
      <c r="A26348" s="33" t="s">
        <v>0</v>
      </c>
      <c r="B26348" s="33" t="s">
        <v>53</v>
      </c>
      <c r="C26348" s="33">
        <v>125000</v>
      </c>
      <c r="D26348" s="33" t="s">
        <v>5792</v>
      </c>
      <c r="E26348" t="str">
        <f t="shared" si="415"/>
        <v>$100K-$125K</v>
      </c>
    </row>
    <row r="26349" spans="1:5" x14ac:dyDescent="0.3">
      <c r="A26349" s="33" t="s">
        <v>0</v>
      </c>
      <c r="B26349" s="33" t="s">
        <v>53</v>
      </c>
      <c r="C26349" s="33">
        <v>99000</v>
      </c>
      <c r="D26349" s="33" t="s">
        <v>609</v>
      </c>
      <c r="E26349" t="str">
        <f t="shared" si="415"/>
        <v>$75K-$100K</v>
      </c>
    </row>
    <row r="26350" spans="1:5" x14ac:dyDescent="0.3">
      <c r="A26350" s="33" t="s">
        <v>52</v>
      </c>
      <c r="B26350" s="33" t="s">
        <v>115</v>
      </c>
      <c r="C26350" s="33">
        <v>72900</v>
      </c>
      <c r="D26350" s="33" t="s">
        <v>6001</v>
      </c>
      <c r="E26350" t="str">
        <f t="shared" si="415"/>
        <v>&lt;$75K</v>
      </c>
    </row>
    <row r="26351" spans="1:5" x14ac:dyDescent="0.3">
      <c r="A26351" s="33" t="s">
        <v>2</v>
      </c>
      <c r="B26351" s="33" t="s">
        <v>53</v>
      </c>
      <c r="C26351" s="33">
        <v>170500</v>
      </c>
      <c r="D26351" s="33" t="s">
        <v>733</v>
      </c>
      <c r="E26351" t="str">
        <f t="shared" si="415"/>
        <v>$125K-$200K</v>
      </c>
    </row>
    <row r="26352" spans="1:5" x14ac:dyDescent="0.3">
      <c r="A26352" s="33" t="s">
        <v>2</v>
      </c>
      <c r="B26352" s="33" t="s">
        <v>53</v>
      </c>
      <c r="C26352" s="33"/>
      <c r="D26352" s="33" t="s">
        <v>871</v>
      </c>
      <c r="E26352" t="str">
        <f t="shared" si="415"/>
        <v>No Data</v>
      </c>
    </row>
    <row r="26353" spans="1:5" x14ac:dyDescent="0.3">
      <c r="A26353" s="33" t="s">
        <v>4</v>
      </c>
      <c r="B26353" s="33" t="s">
        <v>53</v>
      </c>
      <c r="C26353" s="33"/>
      <c r="D26353" s="33" t="s">
        <v>368</v>
      </c>
      <c r="E26353" t="str">
        <f t="shared" si="415"/>
        <v>No Data</v>
      </c>
    </row>
    <row r="26354" spans="1:5" x14ac:dyDescent="0.3">
      <c r="A26354" s="33" t="s">
        <v>2</v>
      </c>
      <c r="B26354" s="33" t="s">
        <v>53</v>
      </c>
      <c r="C26354" s="33">
        <v>53000</v>
      </c>
      <c r="D26354" s="33" t="s">
        <v>8754</v>
      </c>
      <c r="E26354" t="str">
        <f t="shared" si="415"/>
        <v>&lt;$75K</v>
      </c>
    </row>
    <row r="26355" spans="1:5" x14ac:dyDescent="0.3">
      <c r="A26355" s="33" t="s">
        <v>2</v>
      </c>
      <c r="B26355" s="33" t="s">
        <v>53</v>
      </c>
      <c r="C26355" s="33"/>
      <c r="D26355" s="33" t="s">
        <v>2161</v>
      </c>
      <c r="E26355" t="str">
        <f t="shared" si="415"/>
        <v>No Data</v>
      </c>
    </row>
    <row r="26356" spans="1:5" x14ac:dyDescent="0.3">
      <c r="A26356" s="33" t="s">
        <v>2</v>
      </c>
      <c r="B26356" s="33" t="s">
        <v>53</v>
      </c>
      <c r="C26356" s="33"/>
      <c r="D26356" s="33" t="s">
        <v>1756</v>
      </c>
      <c r="E26356" t="str">
        <f t="shared" si="415"/>
        <v>No Data</v>
      </c>
    </row>
    <row r="26357" spans="1:5" x14ac:dyDescent="0.3">
      <c r="A26357" s="33" t="s">
        <v>0</v>
      </c>
      <c r="B26357" s="33" t="s">
        <v>85</v>
      </c>
      <c r="C26357" s="33">
        <v>118205</v>
      </c>
      <c r="D26357" s="33" t="s">
        <v>4006</v>
      </c>
      <c r="E26357" t="str">
        <f t="shared" si="415"/>
        <v>$100K-$125K</v>
      </c>
    </row>
    <row r="26358" spans="1:5" x14ac:dyDescent="0.3">
      <c r="A26358" s="33" t="s">
        <v>4</v>
      </c>
      <c r="B26358" s="33" t="s">
        <v>86</v>
      </c>
      <c r="C26358" s="33">
        <v>134241</v>
      </c>
      <c r="D26358" s="33" t="s">
        <v>2968</v>
      </c>
      <c r="E26358" t="str">
        <f t="shared" si="415"/>
        <v>$125K-$200K</v>
      </c>
    </row>
    <row r="26359" spans="1:5" x14ac:dyDescent="0.3">
      <c r="A26359" s="33" t="s">
        <v>0</v>
      </c>
      <c r="B26359" s="33" t="s">
        <v>53</v>
      </c>
      <c r="C26359" s="33"/>
      <c r="D26359" s="33" t="s">
        <v>437</v>
      </c>
      <c r="E26359" t="str">
        <f t="shared" si="415"/>
        <v>No Data</v>
      </c>
    </row>
    <row r="26360" spans="1:5" x14ac:dyDescent="0.3">
      <c r="A26360" s="33" t="s">
        <v>2</v>
      </c>
      <c r="B26360" s="33" t="s">
        <v>53</v>
      </c>
      <c r="C26360" s="33">
        <v>90000</v>
      </c>
      <c r="D26360" s="33" t="s">
        <v>268</v>
      </c>
      <c r="E26360" t="str">
        <f t="shared" si="415"/>
        <v>$75K-$100K</v>
      </c>
    </row>
    <row r="26361" spans="1:5" x14ac:dyDescent="0.3">
      <c r="A26361" s="33" t="s">
        <v>2</v>
      </c>
      <c r="B26361" s="33" t="s">
        <v>53</v>
      </c>
      <c r="C26361" s="33">
        <v>90000</v>
      </c>
      <c r="D26361" s="33" t="s">
        <v>457</v>
      </c>
      <c r="E26361" t="str">
        <f t="shared" si="415"/>
        <v>$75K-$100K</v>
      </c>
    </row>
    <row r="26362" spans="1:5" x14ac:dyDescent="0.3">
      <c r="A26362" s="33" t="s">
        <v>125</v>
      </c>
      <c r="B26362" s="33" t="s">
        <v>53</v>
      </c>
      <c r="C26362" s="33">
        <v>122500</v>
      </c>
      <c r="D26362" s="33" t="s">
        <v>2490</v>
      </c>
      <c r="E26362" t="str">
        <f t="shared" si="415"/>
        <v>$100K-$125K</v>
      </c>
    </row>
    <row r="26363" spans="1:5" x14ac:dyDescent="0.3">
      <c r="A26363" s="33" t="s">
        <v>2</v>
      </c>
      <c r="B26363" s="33" t="s">
        <v>53</v>
      </c>
      <c r="C26363" s="33"/>
      <c r="D26363" s="33" t="s">
        <v>1232</v>
      </c>
      <c r="E26363" t="str">
        <f t="shared" si="415"/>
        <v>No Data</v>
      </c>
    </row>
    <row r="26364" spans="1:5" x14ac:dyDescent="0.3">
      <c r="A26364" s="33" t="s">
        <v>2</v>
      </c>
      <c r="B26364" s="33" t="s">
        <v>53</v>
      </c>
      <c r="C26364" s="33"/>
      <c r="D26364" s="33" t="s">
        <v>4227</v>
      </c>
      <c r="E26364" t="str">
        <f t="shared" si="415"/>
        <v>No Data</v>
      </c>
    </row>
    <row r="26365" spans="1:5" x14ac:dyDescent="0.3">
      <c r="A26365" s="33" t="s">
        <v>0</v>
      </c>
      <c r="B26365" s="33" t="s">
        <v>69</v>
      </c>
      <c r="C26365" s="33">
        <v>89100</v>
      </c>
      <c r="D26365" s="33" t="s">
        <v>340</v>
      </c>
      <c r="E26365" t="str">
        <f t="shared" si="415"/>
        <v>$75K-$100K</v>
      </c>
    </row>
    <row r="26366" spans="1:5" x14ac:dyDescent="0.3">
      <c r="A26366" s="33" t="s">
        <v>4</v>
      </c>
      <c r="B26366" s="33" t="s">
        <v>84</v>
      </c>
      <c r="C26366" s="33">
        <v>98283</v>
      </c>
      <c r="D26366" s="33" t="s">
        <v>3052</v>
      </c>
      <c r="E26366" t="str">
        <f t="shared" si="415"/>
        <v>$75K-$100K</v>
      </c>
    </row>
    <row r="26367" spans="1:5" x14ac:dyDescent="0.3">
      <c r="A26367" s="33" t="s">
        <v>0</v>
      </c>
      <c r="B26367" s="33" t="s">
        <v>53</v>
      </c>
      <c r="C26367" s="33">
        <v>247500</v>
      </c>
      <c r="D26367" s="33" t="s">
        <v>5401</v>
      </c>
      <c r="E26367" t="str">
        <f t="shared" si="415"/>
        <v>&gt;$200K</v>
      </c>
    </row>
    <row r="26368" spans="1:5" x14ac:dyDescent="0.3">
      <c r="A26368" s="33" t="s">
        <v>2</v>
      </c>
      <c r="B26368" s="33" t="s">
        <v>53</v>
      </c>
      <c r="C26368" s="33">
        <v>102500</v>
      </c>
      <c r="D26368" s="33" t="s">
        <v>8755</v>
      </c>
      <c r="E26368" t="str">
        <f t="shared" si="415"/>
        <v>$100K-$125K</v>
      </c>
    </row>
    <row r="26369" spans="1:5" x14ac:dyDescent="0.3">
      <c r="A26369" s="33" t="s">
        <v>2</v>
      </c>
      <c r="B26369" s="33" t="s">
        <v>53</v>
      </c>
      <c r="C26369" s="33">
        <v>85000</v>
      </c>
      <c r="D26369" s="33" t="s">
        <v>559</v>
      </c>
      <c r="E26369" t="str">
        <f t="shared" si="415"/>
        <v>$75K-$100K</v>
      </c>
    </row>
    <row r="26370" spans="1:5" x14ac:dyDescent="0.3">
      <c r="A26370" s="33" t="s">
        <v>52</v>
      </c>
      <c r="B26370" s="33" t="s">
        <v>53</v>
      </c>
      <c r="C26370" s="33">
        <v>73840</v>
      </c>
      <c r="D26370" s="33" t="s">
        <v>919</v>
      </c>
      <c r="E26370" t="str">
        <f t="shared" si="415"/>
        <v>&lt;$75K</v>
      </c>
    </row>
    <row r="26371" spans="1:5" x14ac:dyDescent="0.3">
      <c r="A26371" s="33" t="s">
        <v>0</v>
      </c>
      <c r="B26371" s="33" t="s">
        <v>53</v>
      </c>
      <c r="C26371" s="33"/>
      <c r="D26371" s="33" t="s">
        <v>4096</v>
      </c>
      <c r="E26371" t="str">
        <f t="shared" ref="E26371:E26434" si="416">_xlfn.XLOOKUP(C26371,$H$16:$H$21,$G$16:$G$21,,1)</f>
        <v>No Data</v>
      </c>
    </row>
    <row r="26372" spans="1:5" x14ac:dyDescent="0.3">
      <c r="A26372" s="33" t="s">
        <v>128</v>
      </c>
      <c r="B26372" s="33" t="s">
        <v>53</v>
      </c>
      <c r="C26372" s="33">
        <v>199790</v>
      </c>
      <c r="D26372" s="33" t="s">
        <v>3740</v>
      </c>
      <c r="E26372" t="str">
        <f t="shared" si="416"/>
        <v>$125K-$200K</v>
      </c>
    </row>
    <row r="26373" spans="1:5" x14ac:dyDescent="0.3">
      <c r="A26373" s="33" t="s">
        <v>4</v>
      </c>
      <c r="B26373" s="33" t="s">
        <v>53</v>
      </c>
      <c r="C26373" s="33"/>
      <c r="D26373" s="33" t="s">
        <v>854</v>
      </c>
      <c r="E26373" t="str">
        <f t="shared" si="416"/>
        <v>No Data</v>
      </c>
    </row>
    <row r="26374" spans="1:5" x14ac:dyDescent="0.3">
      <c r="A26374" s="33" t="s">
        <v>0</v>
      </c>
      <c r="B26374" s="33" t="s">
        <v>53</v>
      </c>
      <c r="C26374" s="33"/>
      <c r="D26374" s="33" t="s">
        <v>258</v>
      </c>
      <c r="E26374" t="str">
        <f t="shared" si="416"/>
        <v>No Data</v>
      </c>
    </row>
    <row r="26375" spans="1:5" x14ac:dyDescent="0.3">
      <c r="A26375" s="33" t="s">
        <v>2</v>
      </c>
      <c r="B26375" s="33" t="s">
        <v>53</v>
      </c>
      <c r="C26375" s="33">
        <v>112500</v>
      </c>
      <c r="D26375" s="33" t="s">
        <v>265</v>
      </c>
      <c r="E26375" t="str">
        <f t="shared" si="416"/>
        <v>$100K-$125K</v>
      </c>
    </row>
    <row r="26376" spans="1:5" x14ac:dyDescent="0.3">
      <c r="A26376" s="33" t="s">
        <v>128</v>
      </c>
      <c r="B26376" s="33" t="s">
        <v>54</v>
      </c>
      <c r="C26376" s="33">
        <v>158445</v>
      </c>
      <c r="D26376" s="33" t="s">
        <v>8756</v>
      </c>
      <c r="E26376" t="str">
        <f t="shared" si="416"/>
        <v>$125K-$200K</v>
      </c>
    </row>
    <row r="26377" spans="1:5" x14ac:dyDescent="0.3">
      <c r="A26377" s="33" t="s">
        <v>0</v>
      </c>
      <c r="B26377" s="33" t="s">
        <v>53</v>
      </c>
      <c r="C26377" s="33">
        <v>138594</v>
      </c>
      <c r="D26377" s="33" t="s">
        <v>217</v>
      </c>
      <c r="E26377" t="str">
        <f t="shared" si="416"/>
        <v>$125K-$200K</v>
      </c>
    </row>
    <row r="26378" spans="1:5" x14ac:dyDescent="0.3">
      <c r="A26378" s="33" t="s">
        <v>52</v>
      </c>
      <c r="B26378" s="33" t="s">
        <v>53</v>
      </c>
      <c r="C26378" s="33"/>
      <c r="D26378" s="33" t="s">
        <v>8607</v>
      </c>
      <c r="E26378" t="str">
        <f t="shared" si="416"/>
        <v>No Data</v>
      </c>
    </row>
    <row r="26379" spans="1:5" x14ac:dyDescent="0.3">
      <c r="A26379" s="33" t="s">
        <v>0</v>
      </c>
      <c r="B26379" s="33" t="s">
        <v>53</v>
      </c>
      <c r="C26379" s="33"/>
      <c r="D26379" s="33" t="s">
        <v>871</v>
      </c>
      <c r="E26379" t="str">
        <f t="shared" si="416"/>
        <v>No Data</v>
      </c>
    </row>
    <row r="26380" spans="1:5" x14ac:dyDescent="0.3">
      <c r="A26380" s="33" t="s">
        <v>4</v>
      </c>
      <c r="B26380" s="33" t="s">
        <v>63</v>
      </c>
      <c r="C26380" s="33">
        <v>64800</v>
      </c>
      <c r="D26380" s="33" t="s">
        <v>1949</v>
      </c>
      <c r="E26380" t="str">
        <f t="shared" si="416"/>
        <v>&lt;$75K</v>
      </c>
    </row>
    <row r="26381" spans="1:5" x14ac:dyDescent="0.3">
      <c r="A26381" s="33" t="s">
        <v>52</v>
      </c>
      <c r="B26381" s="33" t="s">
        <v>53</v>
      </c>
      <c r="C26381" s="33"/>
      <c r="D26381" s="33" t="s">
        <v>268</v>
      </c>
      <c r="E26381" t="str">
        <f t="shared" si="416"/>
        <v>No Data</v>
      </c>
    </row>
    <row r="26382" spans="1:5" x14ac:dyDescent="0.3">
      <c r="A26382" s="33" t="s">
        <v>2</v>
      </c>
      <c r="B26382" s="33" t="s">
        <v>53</v>
      </c>
      <c r="C26382" s="33">
        <v>167508</v>
      </c>
      <c r="D26382" s="33" t="s">
        <v>744</v>
      </c>
      <c r="E26382" t="str">
        <f t="shared" si="416"/>
        <v>$125K-$200K</v>
      </c>
    </row>
    <row r="26383" spans="1:5" x14ac:dyDescent="0.3">
      <c r="A26383" s="33" t="s">
        <v>2</v>
      </c>
      <c r="B26383" s="33" t="s">
        <v>53</v>
      </c>
      <c r="C26383" s="33">
        <v>97500</v>
      </c>
      <c r="D26383" s="33" t="s">
        <v>2891</v>
      </c>
      <c r="E26383" t="str">
        <f t="shared" si="416"/>
        <v>$75K-$100K</v>
      </c>
    </row>
    <row r="26384" spans="1:5" x14ac:dyDescent="0.3">
      <c r="A26384" s="33" t="s">
        <v>2</v>
      </c>
      <c r="B26384" s="33" t="s">
        <v>53</v>
      </c>
      <c r="C26384" s="33">
        <v>105000</v>
      </c>
      <c r="D26384" s="33" t="s">
        <v>1020</v>
      </c>
      <c r="E26384" t="str">
        <f t="shared" si="416"/>
        <v>$100K-$125K</v>
      </c>
    </row>
    <row r="26385" spans="1:5" x14ac:dyDescent="0.3">
      <c r="A26385" s="33" t="s">
        <v>4</v>
      </c>
      <c r="B26385" s="33" t="s">
        <v>53</v>
      </c>
      <c r="C26385" s="33"/>
      <c r="D26385" s="33" t="s">
        <v>232</v>
      </c>
      <c r="E26385" t="str">
        <f t="shared" si="416"/>
        <v>No Data</v>
      </c>
    </row>
    <row r="26386" spans="1:5" x14ac:dyDescent="0.3">
      <c r="A26386" s="33" t="s">
        <v>2</v>
      </c>
      <c r="B26386" s="33" t="s">
        <v>53</v>
      </c>
      <c r="C26386" s="33">
        <v>95000</v>
      </c>
      <c r="D26386" s="33" t="s">
        <v>8757</v>
      </c>
      <c r="E26386" t="str">
        <f t="shared" si="416"/>
        <v>$75K-$100K</v>
      </c>
    </row>
    <row r="26387" spans="1:5" x14ac:dyDescent="0.3">
      <c r="A26387" s="33" t="s">
        <v>2</v>
      </c>
      <c r="B26387" s="33" t="s">
        <v>65</v>
      </c>
      <c r="C26387" s="33">
        <v>102500</v>
      </c>
      <c r="D26387" s="33" t="s">
        <v>834</v>
      </c>
      <c r="E26387" t="str">
        <f t="shared" si="416"/>
        <v>$100K-$125K</v>
      </c>
    </row>
    <row r="26388" spans="1:5" x14ac:dyDescent="0.3">
      <c r="A26388" s="33" t="s">
        <v>4</v>
      </c>
      <c r="B26388" s="33" t="s">
        <v>53</v>
      </c>
      <c r="C26388" s="33">
        <v>236500</v>
      </c>
      <c r="D26388" s="33" t="s">
        <v>3895</v>
      </c>
      <c r="E26388" t="str">
        <f t="shared" si="416"/>
        <v>&gt;$200K</v>
      </c>
    </row>
    <row r="26389" spans="1:5" x14ac:dyDescent="0.3">
      <c r="A26389" s="33" t="s">
        <v>2</v>
      </c>
      <c r="B26389" s="33" t="s">
        <v>53</v>
      </c>
      <c r="C26389" s="33">
        <v>43030</v>
      </c>
      <c r="D26389" s="33" t="s">
        <v>4878</v>
      </c>
      <c r="E26389" t="str">
        <f t="shared" si="416"/>
        <v>&lt;$75K</v>
      </c>
    </row>
    <row r="26390" spans="1:5" x14ac:dyDescent="0.3">
      <c r="A26390" s="33" t="s">
        <v>2</v>
      </c>
      <c r="B26390" s="33" t="s">
        <v>53</v>
      </c>
      <c r="C26390" s="33"/>
      <c r="D26390" s="33" t="s">
        <v>238</v>
      </c>
      <c r="E26390" t="str">
        <f t="shared" si="416"/>
        <v>No Data</v>
      </c>
    </row>
    <row r="26391" spans="1:5" x14ac:dyDescent="0.3">
      <c r="A26391" s="33" t="s">
        <v>2</v>
      </c>
      <c r="B26391" s="33" t="s">
        <v>53</v>
      </c>
      <c r="C26391" s="33">
        <v>68000</v>
      </c>
      <c r="D26391" s="33" t="s">
        <v>2892</v>
      </c>
      <c r="E26391" t="str">
        <f t="shared" si="416"/>
        <v>&lt;$75K</v>
      </c>
    </row>
    <row r="26392" spans="1:5" x14ac:dyDescent="0.3">
      <c r="A26392" s="33" t="s">
        <v>0</v>
      </c>
      <c r="B26392" s="33" t="s">
        <v>53</v>
      </c>
      <c r="C26392" s="33"/>
      <c r="D26392" s="33" t="s">
        <v>1864</v>
      </c>
      <c r="E26392" t="str">
        <f t="shared" si="416"/>
        <v>No Data</v>
      </c>
    </row>
    <row r="26393" spans="1:5" x14ac:dyDescent="0.3">
      <c r="A26393" s="33" t="s">
        <v>126</v>
      </c>
      <c r="B26393" s="33" t="s">
        <v>53</v>
      </c>
      <c r="C26393" s="33"/>
      <c r="D26393" s="33" t="s">
        <v>225</v>
      </c>
      <c r="E26393" t="str">
        <f t="shared" si="416"/>
        <v>No Data</v>
      </c>
    </row>
    <row r="26394" spans="1:5" x14ac:dyDescent="0.3">
      <c r="A26394" s="33" t="s">
        <v>2</v>
      </c>
      <c r="B26394" s="33" t="s">
        <v>53</v>
      </c>
      <c r="C26394" s="33">
        <v>125000</v>
      </c>
      <c r="D26394" s="33" t="s">
        <v>7315</v>
      </c>
      <c r="E26394" t="str">
        <f t="shared" si="416"/>
        <v>$100K-$125K</v>
      </c>
    </row>
    <row r="26395" spans="1:5" x14ac:dyDescent="0.3">
      <c r="A26395" s="33" t="s">
        <v>128</v>
      </c>
      <c r="B26395" s="33" t="s">
        <v>67</v>
      </c>
      <c r="C26395" s="33">
        <v>157500</v>
      </c>
      <c r="D26395" s="33" t="s">
        <v>5081</v>
      </c>
      <c r="E26395" t="str">
        <f t="shared" si="416"/>
        <v>$125K-$200K</v>
      </c>
    </row>
    <row r="26396" spans="1:5" x14ac:dyDescent="0.3">
      <c r="A26396" s="33" t="s">
        <v>2</v>
      </c>
      <c r="B26396" s="33" t="s">
        <v>53</v>
      </c>
      <c r="C26396" s="33">
        <v>152625</v>
      </c>
      <c r="D26396" s="33" t="s">
        <v>1035</v>
      </c>
      <c r="E26396" t="str">
        <f t="shared" si="416"/>
        <v>$125K-$200K</v>
      </c>
    </row>
    <row r="26397" spans="1:5" x14ac:dyDescent="0.3">
      <c r="A26397" s="33" t="s">
        <v>2</v>
      </c>
      <c r="B26397" s="33" t="s">
        <v>53</v>
      </c>
      <c r="C26397" s="33">
        <v>112015</v>
      </c>
      <c r="D26397" s="33" t="s">
        <v>5565</v>
      </c>
      <c r="E26397" t="str">
        <f t="shared" si="416"/>
        <v>$100K-$125K</v>
      </c>
    </row>
    <row r="26398" spans="1:5" x14ac:dyDescent="0.3">
      <c r="A26398" s="33" t="s">
        <v>4</v>
      </c>
      <c r="B26398" s="33" t="s">
        <v>53</v>
      </c>
      <c r="C26398" s="33">
        <v>108415.5</v>
      </c>
      <c r="D26398" s="33" t="s">
        <v>3775</v>
      </c>
      <c r="E26398" t="str">
        <f t="shared" si="416"/>
        <v>$100K-$125K</v>
      </c>
    </row>
    <row r="26399" spans="1:5" x14ac:dyDescent="0.3">
      <c r="A26399" s="33" t="s">
        <v>128</v>
      </c>
      <c r="B26399" s="33" t="s">
        <v>53</v>
      </c>
      <c r="C26399" s="33">
        <v>177283</v>
      </c>
      <c r="D26399" s="33" t="s">
        <v>7898</v>
      </c>
      <c r="E26399" t="str">
        <f t="shared" si="416"/>
        <v>$125K-$200K</v>
      </c>
    </row>
    <row r="26400" spans="1:5" x14ac:dyDescent="0.3">
      <c r="A26400" s="33" t="s">
        <v>2</v>
      </c>
      <c r="B26400" s="33" t="s">
        <v>53</v>
      </c>
      <c r="C26400" s="33"/>
      <c r="D26400" s="33" t="s">
        <v>5463</v>
      </c>
      <c r="E26400" t="str">
        <f t="shared" si="416"/>
        <v>No Data</v>
      </c>
    </row>
    <row r="26401" spans="1:5" x14ac:dyDescent="0.3">
      <c r="A26401" s="33" t="s">
        <v>2</v>
      </c>
      <c r="B26401" s="33" t="s">
        <v>54</v>
      </c>
      <c r="C26401" s="33">
        <v>89500</v>
      </c>
      <c r="D26401" s="33" t="s">
        <v>1305</v>
      </c>
      <c r="E26401" t="str">
        <f t="shared" si="416"/>
        <v>$75K-$100K</v>
      </c>
    </row>
    <row r="26402" spans="1:5" x14ac:dyDescent="0.3">
      <c r="A26402" s="33" t="s">
        <v>2</v>
      </c>
      <c r="B26402" s="33" t="s">
        <v>53</v>
      </c>
      <c r="C26402" s="33">
        <v>130000</v>
      </c>
      <c r="D26402" s="33" t="s">
        <v>2730</v>
      </c>
      <c r="E26402" t="str">
        <f t="shared" si="416"/>
        <v>$125K-$200K</v>
      </c>
    </row>
    <row r="26403" spans="1:5" x14ac:dyDescent="0.3">
      <c r="A26403" s="33" t="s">
        <v>128</v>
      </c>
      <c r="B26403" s="33" t="s">
        <v>53</v>
      </c>
      <c r="C26403" s="33">
        <v>172500</v>
      </c>
      <c r="D26403" s="33" t="s">
        <v>268</v>
      </c>
      <c r="E26403" t="str">
        <f t="shared" si="416"/>
        <v>$125K-$200K</v>
      </c>
    </row>
    <row r="26404" spans="1:5" x14ac:dyDescent="0.3">
      <c r="A26404" s="33" t="s">
        <v>2</v>
      </c>
      <c r="B26404" s="33" t="s">
        <v>53</v>
      </c>
      <c r="C26404" s="33"/>
      <c r="D26404" s="33" t="s">
        <v>1667</v>
      </c>
      <c r="E26404" t="str">
        <f t="shared" si="416"/>
        <v>No Data</v>
      </c>
    </row>
    <row r="26405" spans="1:5" x14ac:dyDescent="0.3">
      <c r="A26405" s="33" t="s">
        <v>125</v>
      </c>
      <c r="B26405" s="33" t="s">
        <v>53</v>
      </c>
      <c r="C26405" s="33"/>
      <c r="D26405" s="33" t="s">
        <v>254</v>
      </c>
      <c r="E26405" t="str">
        <f t="shared" si="416"/>
        <v>No Data</v>
      </c>
    </row>
    <row r="26406" spans="1:5" x14ac:dyDescent="0.3">
      <c r="A26406" s="33" t="s">
        <v>2</v>
      </c>
      <c r="B26406" s="33" t="s">
        <v>53</v>
      </c>
      <c r="C26406" s="33">
        <v>84305</v>
      </c>
      <c r="D26406" s="33" t="s">
        <v>8758</v>
      </c>
      <c r="E26406" t="str">
        <f t="shared" si="416"/>
        <v>$75K-$100K</v>
      </c>
    </row>
    <row r="26407" spans="1:5" x14ac:dyDescent="0.3">
      <c r="A26407" s="33" t="s">
        <v>0</v>
      </c>
      <c r="B26407" s="33" t="s">
        <v>53</v>
      </c>
      <c r="C26407" s="33">
        <v>115000</v>
      </c>
      <c r="D26407" s="33" t="s">
        <v>8759</v>
      </c>
      <c r="E26407" t="str">
        <f t="shared" si="416"/>
        <v>$100K-$125K</v>
      </c>
    </row>
    <row r="26408" spans="1:5" x14ac:dyDescent="0.3">
      <c r="A26408" s="33" t="s">
        <v>0</v>
      </c>
      <c r="B26408" s="33" t="s">
        <v>53</v>
      </c>
      <c r="C26408" s="33">
        <v>87600</v>
      </c>
      <c r="D26408" s="33" t="s">
        <v>242</v>
      </c>
      <c r="E26408" t="str">
        <f t="shared" si="416"/>
        <v>$75K-$100K</v>
      </c>
    </row>
    <row r="26409" spans="1:5" x14ac:dyDescent="0.3">
      <c r="A26409" s="33" t="s">
        <v>2</v>
      </c>
      <c r="B26409" s="33" t="s">
        <v>53</v>
      </c>
      <c r="C26409" s="33">
        <v>120000</v>
      </c>
      <c r="D26409" s="33" t="s">
        <v>268</v>
      </c>
      <c r="E26409" t="str">
        <f t="shared" si="416"/>
        <v>$100K-$125K</v>
      </c>
    </row>
    <row r="26410" spans="1:5" x14ac:dyDescent="0.3">
      <c r="A26410" s="33" t="s">
        <v>2</v>
      </c>
      <c r="B26410" s="33" t="s">
        <v>69</v>
      </c>
      <c r="C26410" s="33">
        <v>92000</v>
      </c>
      <c r="D26410" s="33" t="s">
        <v>8760</v>
      </c>
      <c r="E26410" t="str">
        <f t="shared" si="416"/>
        <v>$75K-$100K</v>
      </c>
    </row>
    <row r="26411" spans="1:5" x14ac:dyDescent="0.3">
      <c r="A26411" s="33" t="s">
        <v>2</v>
      </c>
      <c r="B26411" s="33" t="s">
        <v>53</v>
      </c>
      <c r="C26411" s="33">
        <v>74000</v>
      </c>
      <c r="D26411" s="33" t="s">
        <v>8761</v>
      </c>
      <c r="E26411" t="str">
        <f t="shared" si="416"/>
        <v>&lt;$75K</v>
      </c>
    </row>
    <row r="26412" spans="1:5" x14ac:dyDescent="0.3">
      <c r="A26412" s="33" t="s">
        <v>129</v>
      </c>
      <c r="B26412" s="33" t="s">
        <v>53</v>
      </c>
      <c r="C26412" s="33">
        <v>77738</v>
      </c>
      <c r="D26412" s="33" t="s">
        <v>8762</v>
      </c>
      <c r="E26412" t="str">
        <f t="shared" si="416"/>
        <v>$75K-$100K</v>
      </c>
    </row>
    <row r="26413" spans="1:5" x14ac:dyDescent="0.3">
      <c r="A26413" s="33" t="s">
        <v>2</v>
      </c>
      <c r="B26413" s="33" t="s">
        <v>53</v>
      </c>
      <c r="C26413" s="33"/>
      <c r="D26413" s="33" t="s">
        <v>269</v>
      </c>
      <c r="E26413" t="str">
        <f t="shared" si="416"/>
        <v>No Data</v>
      </c>
    </row>
    <row r="26414" spans="1:5" x14ac:dyDescent="0.3">
      <c r="A26414" s="33" t="s">
        <v>125</v>
      </c>
      <c r="B26414" s="33" t="s">
        <v>88</v>
      </c>
      <c r="C26414" s="33">
        <v>118640</v>
      </c>
      <c r="D26414" s="33" t="s">
        <v>7326</v>
      </c>
      <c r="E26414" t="str">
        <f t="shared" si="416"/>
        <v>$100K-$125K</v>
      </c>
    </row>
    <row r="26415" spans="1:5" x14ac:dyDescent="0.3">
      <c r="A26415" s="33" t="s">
        <v>2</v>
      </c>
      <c r="B26415" s="33" t="s">
        <v>53</v>
      </c>
      <c r="C26415" s="33">
        <v>106250</v>
      </c>
      <c r="D26415" s="33" t="s">
        <v>8763</v>
      </c>
      <c r="E26415" t="str">
        <f t="shared" si="416"/>
        <v>$100K-$125K</v>
      </c>
    </row>
    <row r="26416" spans="1:5" x14ac:dyDescent="0.3">
      <c r="A26416" s="33" t="s">
        <v>2</v>
      </c>
      <c r="B26416" s="33" t="s">
        <v>53</v>
      </c>
      <c r="C26416" s="33">
        <v>145000</v>
      </c>
      <c r="D26416" s="33" t="s">
        <v>315</v>
      </c>
      <c r="E26416" t="str">
        <f t="shared" si="416"/>
        <v>$125K-$200K</v>
      </c>
    </row>
    <row r="26417" spans="1:5" x14ac:dyDescent="0.3">
      <c r="A26417" s="33" t="s">
        <v>2</v>
      </c>
      <c r="B26417" s="33" t="s">
        <v>53</v>
      </c>
      <c r="C26417" s="33"/>
      <c r="D26417" s="33" t="s">
        <v>8764</v>
      </c>
      <c r="E26417" t="str">
        <f t="shared" si="416"/>
        <v>No Data</v>
      </c>
    </row>
    <row r="26418" spans="1:5" x14ac:dyDescent="0.3">
      <c r="A26418" s="33" t="s">
        <v>0</v>
      </c>
      <c r="B26418" s="33" t="s">
        <v>53</v>
      </c>
      <c r="C26418" s="33">
        <v>70000</v>
      </c>
      <c r="D26418" s="33" t="s">
        <v>8765</v>
      </c>
      <c r="E26418" t="str">
        <f t="shared" si="416"/>
        <v>&lt;$75K</v>
      </c>
    </row>
    <row r="26419" spans="1:5" x14ac:dyDescent="0.3">
      <c r="A26419" s="33" t="s">
        <v>0</v>
      </c>
      <c r="B26419" s="33" t="s">
        <v>53</v>
      </c>
      <c r="C26419" s="33">
        <v>120000</v>
      </c>
      <c r="D26419" s="33" t="s">
        <v>8766</v>
      </c>
      <c r="E26419" t="str">
        <f t="shared" si="416"/>
        <v>$100K-$125K</v>
      </c>
    </row>
    <row r="26420" spans="1:5" x14ac:dyDescent="0.3">
      <c r="A26420" s="33" t="s">
        <v>2</v>
      </c>
      <c r="B26420" s="33" t="s">
        <v>53</v>
      </c>
      <c r="C26420" s="33"/>
      <c r="D26420" s="33" t="s">
        <v>8767</v>
      </c>
      <c r="E26420" t="str">
        <f t="shared" si="416"/>
        <v>No Data</v>
      </c>
    </row>
    <row r="26421" spans="1:5" x14ac:dyDescent="0.3">
      <c r="A26421" s="33" t="s">
        <v>0</v>
      </c>
      <c r="B26421" s="33" t="s">
        <v>54</v>
      </c>
      <c r="C26421" s="33">
        <v>140000</v>
      </c>
      <c r="D26421" s="33" t="s">
        <v>8768</v>
      </c>
      <c r="E26421" t="str">
        <f t="shared" si="416"/>
        <v>$125K-$200K</v>
      </c>
    </row>
    <row r="26422" spans="1:5" x14ac:dyDescent="0.3">
      <c r="A26422" s="33" t="s">
        <v>125</v>
      </c>
      <c r="B26422" s="33" t="s">
        <v>53</v>
      </c>
      <c r="C26422" s="33">
        <v>115000</v>
      </c>
      <c r="D26422" s="33" t="s">
        <v>364</v>
      </c>
      <c r="E26422" t="str">
        <f t="shared" si="416"/>
        <v>$100K-$125K</v>
      </c>
    </row>
    <row r="26423" spans="1:5" x14ac:dyDescent="0.3">
      <c r="A26423" s="33" t="s">
        <v>0</v>
      </c>
      <c r="B26423" s="33" t="s">
        <v>53</v>
      </c>
      <c r="C26423" s="33">
        <v>137000</v>
      </c>
      <c r="D26423" s="33" t="s">
        <v>3905</v>
      </c>
      <c r="E26423" t="str">
        <f t="shared" si="416"/>
        <v>$125K-$200K</v>
      </c>
    </row>
    <row r="26424" spans="1:5" x14ac:dyDescent="0.3">
      <c r="A26424" s="33" t="s">
        <v>2</v>
      </c>
      <c r="B26424" s="33" t="s">
        <v>53</v>
      </c>
      <c r="C26424" s="33"/>
      <c r="D26424" s="33" t="s">
        <v>5047</v>
      </c>
      <c r="E26424" t="str">
        <f t="shared" si="416"/>
        <v>No Data</v>
      </c>
    </row>
    <row r="26425" spans="1:5" x14ac:dyDescent="0.3">
      <c r="A26425" s="33" t="s">
        <v>0</v>
      </c>
      <c r="B26425" s="33" t="s">
        <v>53</v>
      </c>
      <c r="C26425" s="33">
        <v>108800</v>
      </c>
      <c r="D26425" s="33" t="s">
        <v>8769</v>
      </c>
      <c r="E26425" t="str">
        <f t="shared" si="416"/>
        <v>$100K-$125K</v>
      </c>
    </row>
    <row r="26426" spans="1:5" x14ac:dyDescent="0.3">
      <c r="A26426" s="33" t="s">
        <v>2</v>
      </c>
      <c r="B26426" s="33" t="s">
        <v>53</v>
      </c>
      <c r="C26426" s="33">
        <v>115000</v>
      </c>
      <c r="D26426" s="33" t="s">
        <v>2014</v>
      </c>
      <c r="E26426" t="str">
        <f t="shared" si="416"/>
        <v>$100K-$125K</v>
      </c>
    </row>
    <row r="26427" spans="1:5" x14ac:dyDescent="0.3">
      <c r="A26427" s="33" t="s">
        <v>2</v>
      </c>
      <c r="B26427" s="33" t="s">
        <v>53</v>
      </c>
      <c r="C26427" s="33"/>
      <c r="D26427" s="33" t="s">
        <v>8770</v>
      </c>
      <c r="E26427" t="str">
        <f t="shared" si="416"/>
        <v>No Data</v>
      </c>
    </row>
    <row r="26428" spans="1:5" x14ac:dyDescent="0.3">
      <c r="A26428" s="33" t="s">
        <v>0</v>
      </c>
      <c r="B26428" s="33" t="s">
        <v>53</v>
      </c>
      <c r="C26428" s="33">
        <v>121000</v>
      </c>
      <c r="D26428" s="33" t="s">
        <v>247</v>
      </c>
      <c r="E26428" t="str">
        <f t="shared" si="416"/>
        <v>$100K-$125K</v>
      </c>
    </row>
    <row r="26429" spans="1:5" x14ac:dyDescent="0.3">
      <c r="A26429" s="33" t="s">
        <v>0</v>
      </c>
      <c r="B26429" s="33" t="s">
        <v>81</v>
      </c>
      <c r="C26429" s="33">
        <v>90000</v>
      </c>
      <c r="D26429" s="33" t="s">
        <v>2437</v>
      </c>
      <c r="E26429" t="str">
        <f t="shared" si="416"/>
        <v>$75K-$100K</v>
      </c>
    </row>
    <row r="26430" spans="1:5" x14ac:dyDescent="0.3">
      <c r="A26430" s="33" t="s">
        <v>2</v>
      </c>
      <c r="B26430" s="33" t="s">
        <v>53</v>
      </c>
      <c r="C26430" s="33">
        <v>65000</v>
      </c>
      <c r="D26430" s="33" t="s">
        <v>3727</v>
      </c>
      <c r="E26430" t="str">
        <f t="shared" si="416"/>
        <v>&lt;$75K</v>
      </c>
    </row>
    <row r="26431" spans="1:5" x14ac:dyDescent="0.3">
      <c r="A26431" s="33" t="s">
        <v>4</v>
      </c>
      <c r="B26431" s="33" t="s">
        <v>53</v>
      </c>
      <c r="C26431" s="33"/>
      <c r="D26431" s="33" t="s">
        <v>877</v>
      </c>
      <c r="E26431" t="str">
        <f t="shared" si="416"/>
        <v>No Data</v>
      </c>
    </row>
    <row r="26432" spans="1:5" x14ac:dyDescent="0.3">
      <c r="A26432" s="33" t="s">
        <v>4</v>
      </c>
      <c r="B26432" s="33" t="s">
        <v>53</v>
      </c>
      <c r="C26432" s="33">
        <v>125000</v>
      </c>
      <c r="D26432" s="33" t="s">
        <v>1089</v>
      </c>
      <c r="E26432" t="str">
        <f t="shared" si="416"/>
        <v>$100K-$125K</v>
      </c>
    </row>
    <row r="26433" spans="1:5" x14ac:dyDescent="0.3">
      <c r="A26433" s="33" t="s">
        <v>2</v>
      </c>
      <c r="B26433" s="33" t="s">
        <v>53</v>
      </c>
      <c r="C26433" s="33">
        <v>90000</v>
      </c>
      <c r="D26433" s="33" t="s">
        <v>8771</v>
      </c>
      <c r="E26433" t="str">
        <f t="shared" si="416"/>
        <v>$75K-$100K</v>
      </c>
    </row>
    <row r="26434" spans="1:5" x14ac:dyDescent="0.3">
      <c r="A26434" s="33" t="s">
        <v>2</v>
      </c>
      <c r="B26434" s="33" t="s">
        <v>69</v>
      </c>
      <c r="C26434" s="33">
        <v>89100</v>
      </c>
      <c r="D26434" s="33" t="s">
        <v>267</v>
      </c>
      <c r="E26434" t="str">
        <f t="shared" si="416"/>
        <v>$75K-$100K</v>
      </c>
    </row>
    <row r="26435" spans="1:5" x14ac:dyDescent="0.3">
      <c r="A26435" s="33" t="s">
        <v>0</v>
      </c>
      <c r="B26435" s="33" t="s">
        <v>53</v>
      </c>
      <c r="C26435" s="33"/>
      <c r="D26435" s="33" t="s">
        <v>218</v>
      </c>
      <c r="E26435" t="str">
        <f t="shared" ref="E26435:E26498" si="417">_xlfn.XLOOKUP(C26435,$H$16:$H$21,$G$16:$G$21,,1)</f>
        <v>No Data</v>
      </c>
    </row>
    <row r="26436" spans="1:5" x14ac:dyDescent="0.3">
      <c r="A26436" s="33" t="s">
        <v>2</v>
      </c>
      <c r="B26436" s="33" t="s">
        <v>53</v>
      </c>
      <c r="C26436" s="33"/>
      <c r="D26436" s="33" t="s">
        <v>2693</v>
      </c>
      <c r="E26436" t="str">
        <f t="shared" si="417"/>
        <v>No Data</v>
      </c>
    </row>
    <row r="26437" spans="1:5" x14ac:dyDescent="0.3">
      <c r="A26437" s="33" t="s">
        <v>0</v>
      </c>
      <c r="B26437" s="33" t="s">
        <v>54</v>
      </c>
      <c r="C26437" s="33"/>
      <c r="D26437" s="33" t="s">
        <v>3354</v>
      </c>
      <c r="E26437" t="str">
        <f t="shared" si="417"/>
        <v>No Data</v>
      </c>
    </row>
    <row r="26438" spans="1:5" x14ac:dyDescent="0.3">
      <c r="A26438" s="33" t="s">
        <v>0</v>
      </c>
      <c r="B26438" s="33" t="s">
        <v>53</v>
      </c>
      <c r="C26438" s="33">
        <v>198500</v>
      </c>
      <c r="D26438" s="33" t="s">
        <v>1814</v>
      </c>
      <c r="E26438" t="str">
        <f t="shared" si="417"/>
        <v>$125K-$200K</v>
      </c>
    </row>
    <row r="26439" spans="1:5" x14ac:dyDescent="0.3">
      <c r="A26439" s="33" t="s">
        <v>0</v>
      </c>
      <c r="B26439" s="33" t="s">
        <v>53</v>
      </c>
      <c r="C26439" s="33">
        <v>132368</v>
      </c>
      <c r="D26439" s="33" t="s">
        <v>974</v>
      </c>
      <c r="E26439" t="str">
        <f t="shared" si="417"/>
        <v>$125K-$200K</v>
      </c>
    </row>
    <row r="26440" spans="1:5" x14ac:dyDescent="0.3">
      <c r="A26440" s="33" t="s">
        <v>2</v>
      </c>
      <c r="B26440" s="33" t="s">
        <v>53</v>
      </c>
      <c r="C26440" s="33"/>
      <c r="D26440" s="33" t="s">
        <v>281</v>
      </c>
      <c r="E26440" t="str">
        <f t="shared" si="417"/>
        <v>No Data</v>
      </c>
    </row>
    <row r="26441" spans="1:5" x14ac:dyDescent="0.3">
      <c r="A26441" s="33" t="s">
        <v>2</v>
      </c>
      <c r="B26441" s="33" t="s">
        <v>53</v>
      </c>
      <c r="C26441" s="33">
        <v>85000</v>
      </c>
      <c r="D26441" s="33" t="s">
        <v>8772</v>
      </c>
      <c r="E26441" t="str">
        <f t="shared" si="417"/>
        <v>$75K-$100K</v>
      </c>
    </row>
    <row r="26442" spans="1:5" x14ac:dyDescent="0.3">
      <c r="A26442" s="33" t="s">
        <v>128</v>
      </c>
      <c r="B26442" s="33" t="s">
        <v>54</v>
      </c>
      <c r="C26442" s="33">
        <v>130000</v>
      </c>
      <c r="D26442" s="33" t="s">
        <v>4162</v>
      </c>
      <c r="E26442" t="str">
        <f t="shared" si="417"/>
        <v>$125K-$200K</v>
      </c>
    </row>
    <row r="26443" spans="1:5" x14ac:dyDescent="0.3">
      <c r="A26443" s="33" t="s">
        <v>4</v>
      </c>
      <c r="B26443" s="33" t="s">
        <v>106</v>
      </c>
      <c r="C26443" s="33">
        <v>147500</v>
      </c>
      <c r="D26443" s="33" t="s">
        <v>8773</v>
      </c>
      <c r="E26443" t="str">
        <f t="shared" si="417"/>
        <v>$125K-$200K</v>
      </c>
    </row>
    <row r="26444" spans="1:5" x14ac:dyDescent="0.3">
      <c r="A26444" s="33" t="s">
        <v>2</v>
      </c>
      <c r="B26444" s="33" t="s">
        <v>53</v>
      </c>
      <c r="C26444" s="33"/>
      <c r="D26444" s="33" t="s">
        <v>5300</v>
      </c>
      <c r="E26444" t="str">
        <f t="shared" si="417"/>
        <v>No Data</v>
      </c>
    </row>
    <row r="26445" spans="1:5" x14ac:dyDescent="0.3">
      <c r="A26445" s="33" t="s">
        <v>129</v>
      </c>
      <c r="B26445" s="33" t="s">
        <v>81</v>
      </c>
      <c r="C26445" s="33">
        <v>112500</v>
      </c>
      <c r="D26445" s="33" t="s">
        <v>8235</v>
      </c>
      <c r="E26445" t="str">
        <f t="shared" si="417"/>
        <v>$100K-$125K</v>
      </c>
    </row>
    <row r="26446" spans="1:5" x14ac:dyDescent="0.3">
      <c r="A26446" s="33" t="s">
        <v>128</v>
      </c>
      <c r="B26446" s="33" t="s">
        <v>53</v>
      </c>
      <c r="C26446" s="33">
        <v>150000</v>
      </c>
      <c r="D26446" s="33" t="s">
        <v>2508</v>
      </c>
      <c r="E26446" t="str">
        <f t="shared" si="417"/>
        <v>$125K-$200K</v>
      </c>
    </row>
    <row r="26447" spans="1:5" x14ac:dyDescent="0.3">
      <c r="A26447" s="33" t="s">
        <v>2</v>
      </c>
      <c r="B26447" s="33" t="s">
        <v>53</v>
      </c>
      <c r="C26447" s="33">
        <v>75000</v>
      </c>
      <c r="D26447" s="33" t="s">
        <v>444</v>
      </c>
      <c r="E26447" t="str">
        <f t="shared" si="417"/>
        <v>&lt;$75K</v>
      </c>
    </row>
    <row r="26448" spans="1:5" x14ac:dyDescent="0.3">
      <c r="A26448" s="33" t="s">
        <v>2</v>
      </c>
      <c r="B26448" s="33" t="s">
        <v>53</v>
      </c>
      <c r="C26448" s="33"/>
      <c r="D26448" s="33" t="s">
        <v>1667</v>
      </c>
      <c r="E26448" t="str">
        <f t="shared" si="417"/>
        <v>No Data</v>
      </c>
    </row>
    <row r="26449" spans="1:5" x14ac:dyDescent="0.3">
      <c r="A26449" s="33" t="s">
        <v>4</v>
      </c>
      <c r="B26449" s="33" t="s">
        <v>69</v>
      </c>
      <c r="C26449" s="33">
        <v>97444</v>
      </c>
      <c r="D26449" s="33" t="s">
        <v>8774</v>
      </c>
      <c r="E26449" t="str">
        <f t="shared" si="417"/>
        <v>$75K-$100K</v>
      </c>
    </row>
    <row r="26450" spans="1:5" x14ac:dyDescent="0.3">
      <c r="A26450" s="33" t="s">
        <v>125</v>
      </c>
      <c r="B26450" s="33" t="s">
        <v>53</v>
      </c>
      <c r="C26450" s="33">
        <v>100250</v>
      </c>
      <c r="D26450" s="33" t="s">
        <v>2260</v>
      </c>
      <c r="E26450" t="str">
        <f t="shared" si="417"/>
        <v>$100K-$125K</v>
      </c>
    </row>
    <row r="26451" spans="1:5" x14ac:dyDescent="0.3">
      <c r="A26451" s="33" t="s">
        <v>0</v>
      </c>
      <c r="B26451" s="33" t="s">
        <v>53</v>
      </c>
      <c r="C26451" s="33"/>
      <c r="D26451" s="33" t="s">
        <v>8775</v>
      </c>
      <c r="E26451" t="str">
        <f t="shared" si="417"/>
        <v>No Data</v>
      </c>
    </row>
    <row r="26452" spans="1:5" x14ac:dyDescent="0.3">
      <c r="A26452" s="33" t="s">
        <v>2</v>
      </c>
      <c r="B26452" s="33" t="s">
        <v>53</v>
      </c>
      <c r="C26452" s="33"/>
      <c r="D26452" s="33" t="s">
        <v>8193</v>
      </c>
      <c r="E26452" t="str">
        <f t="shared" si="417"/>
        <v>No Data</v>
      </c>
    </row>
    <row r="26453" spans="1:5" x14ac:dyDescent="0.3">
      <c r="A26453" s="33" t="s">
        <v>2</v>
      </c>
      <c r="B26453" s="33" t="s">
        <v>53</v>
      </c>
      <c r="C26453" s="33">
        <v>80000</v>
      </c>
      <c r="D26453" s="33" t="s">
        <v>326</v>
      </c>
      <c r="E26453" t="str">
        <f t="shared" si="417"/>
        <v>$75K-$100K</v>
      </c>
    </row>
    <row r="26454" spans="1:5" x14ac:dyDescent="0.3">
      <c r="A26454" s="33" t="s">
        <v>2</v>
      </c>
      <c r="B26454" s="33" t="s">
        <v>53</v>
      </c>
      <c r="C26454" s="33">
        <v>120000</v>
      </c>
      <c r="D26454" s="33" t="s">
        <v>268</v>
      </c>
      <c r="E26454" t="str">
        <f t="shared" si="417"/>
        <v>$100K-$125K</v>
      </c>
    </row>
    <row r="26455" spans="1:5" x14ac:dyDescent="0.3">
      <c r="A26455" s="33" t="s">
        <v>4</v>
      </c>
      <c r="B26455" s="33" t="s">
        <v>83</v>
      </c>
      <c r="C26455" s="33">
        <v>147500</v>
      </c>
      <c r="D26455" s="33" t="s">
        <v>932</v>
      </c>
      <c r="E26455" t="str">
        <f t="shared" si="417"/>
        <v>$125K-$200K</v>
      </c>
    </row>
    <row r="26456" spans="1:5" x14ac:dyDescent="0.3">
      <c r="A26456" s="33" t="s">
        <v>125</v>
      </c>
      <c r="B26456" s="33" t="s">
        <v>53</v>
      </c>
      <c r="C26456" s="33">
        <v>137500</v>
      </c>
      <c r="D26456" s="33" t="s">
        <v>3787</v>
      </c>
      <c r="E26456" t="str">
        <f t="shared" si="417"/>
        <v>$125K-$200K</v>
      </c>
    </row>
    <row r="26457" spans="1:5" x14ac:dyDescent="0.3">
      <c r="A26457" s="33" t="s">
        <v>128</v>
      </c>
      <c r="B26457" s="33" t="s">
        <v>53</v>
      </c>
      <c r="C26457" s="33">
        <v>190000</v>
      </c>
      <c r="D26457" s="33" t="s">
        <v>238</v>
      </c>
      <c r="E26457" t="str">
        <f t="shared" si="417"/>
        <v>$125K-$200K</v>
      </c>
    </row>
    <row r="26458" spans="1:5" x14ac:dyDescent="0.3">
      <c r="A26458" s="33" t="s">
        <v>0</v>
      </c>
      <c r="B26458" s="33" t="s">
        <v>53</v>
      </c>
      <c r="C26458" s="33">
        <v>90000</v>
      </c>
      <c r="D26458" s="33" t="s">
        <v>1076</v>
      </c>
      <c r="E26458" t="str">
        <f t="shared" si="417"/>
        <v>$75K-$100K</v>
      </c>
    </row>
    <row r="26459" spans="1:5" x14ac:dyDescent="0.3">
      <c r="A26459" s="33" t="s">
        <v>0</v>
      </c>
      <c r="B26459" s="33" t="s">
        <v>53</v>
      </c>
      <c r="C26459" s="33">
        <v>90000</v>
      </c>
      <c r="D26459" s="33" t="s">
        <v>8776</v>
      </c>
      <c r="E26459" t="str">
        <f t="shared" si="417"/>
        <v>$75K-$100K</v>
      </c>
    </row>
    <row r="26460" spans="1:5" x14ac:dyDescent="0.3">
      <c r="A26460" s="33" t="s">
        <v>0</v>
      </c>
      <c r="B26460" s="33" t="s">
        <v>53</v>
      </c>
      <c r="C26460" s="33">
        <v>225000</v>
      </c>
      <c r="D26460" s="33" t="s">
        <v>7406</v>
      </c>
      <c r="E26460" t="str">
        <f t="shared" si="417"/>
        <v>&gt;$200K</v>
      </c>
    </row>
    <row r="26461" spans="1:5" x14ac:dyDescent="0.3">
      <c r="A26461" s="33" t="s">
        <v>2</v>
      </c>
      <c r="B26461" s="33" t="s">
        <v>53</v>
      </c>
      <c r="C26461" s="33">
        <v>80000</v>
      </c>
      <c r="D26461" s="33" t="s">
        <v>8777</v>
      </c>
      <c r="E26461" t="str">
        <f t="shared" si="417"/>
        <v>$75K-$100K</v>
      </c>
    </row>
    <row r="26462" spans="1:5" x14ac:dyDescent="0.3">
      <c r="A26462" s="33" t="s">
        <v>2</v>
      </c>
      <c r="B26462" s="33" t="s">
        <v>53</v>
      </c>
      <c r="C26462" s="33"/>
      <c r="D26462" s="33" t="s">
        <v>1511</v>
      </c>
      <c r="E26462" t="str">
        <f t="shared" si="417"/>
        <v>No Data</v>
      </c>
    </row>
    <row r="26463" spans="1:5" x14ac:dyDescent="0.3">
      <c r="A26463" s="33" t="s">
        <v>125</v>
      </c>
      <c r="B26463" s="33" t="s">
        <v>53</v>
      </c>
      <c r="C26463" s="33">
        <v>110000</v>
      </c>
      <c r="D26463" s="33" t="s">
        <v>265</v>
      </c>
      <c r="E26463" t="str">
        <f t="shared" si="417"/>
        <v>$100K-$125K</v>
      </c>
    </row>
    <row r="26464" spans="1:5" x14ac:dyDescent="0.3">
      <c r="A26464" s="33" t="s">
        <v>2</v>
      </c>
      <c r="B26464" s="33" t="s">
        <v>53</v>
      </c>
      <c r="C26464" s="33"/>
      <c r="D26464" s="33" t="s">
        <v>1279</v>
      </c>
      <c r="E26464" t="str">
        <f t="shared" si="417"/>
        <v>No Data</v>
      </c>
    </row>
    <row r="26465" spans="1:5" x14ac:dyDescent="0.3">
      <c r="A26465" s="33" t="s">
        <v>4</v>
      </c>
      <c r="B26465" s="33" t="s">
        <v>54</v>
      </c>
      <c r="C26465" s="33">
        <v>97444</v>
      </c>
      <c r="D26465" s="33" t="s">
        <v>8778</v>
      </c>
      <c r="E26465" t="str">
        <f t="shared" si="417"/>
        <v>$75K-$100K</v>
      </c>
    </row>
    <row r="26466" spans="1:5" x14ac:dyDescent="0.3">
      <c r="A26466" s="33" t="s">
        <v>128</v>
      </c>
      <c r="B26466" s="33" t="s">
        <v>53</v>
      </c>
      <c r="C26466" s="33">
        <v>131635</v>
      </c>
      <c r="D26466" s="33" t="s">
        <v>2899</v>
      </c>
      <c r="E26466" t="str">
        <f t="shared" si="417"/>
        <v>$125K-$200K</v>
      </c>
    </row>
    <row r="26467" spans="1:5" x14ac:dyDescent="0.3">
      <c r="A26467" s="33" t="s">
        <v>2</v>
      </c>
      <c r="B26467" s="33" t="s">
        <v>53</v>
      </c>
      <c r="C26467" s="33">
        <v>130000</v>
      </c>
      <c r="D26467" s="33" t="s">
        <v>7280</v>
      </c>
      <c r="E26467" t="str">
        <f t="shared" si="417"/>
        <v>$125K-$200K</v>
      </c>
    </row>
    <row r="26468" spans="1:5" x14ac:dyDescent="0.3">
      <c r="A26468" s="33" t="s">
        <v>125</v>
      </c>
      <c r="B26468" s="33" t="s">
        <v>166</v>
      </c>
      <c r="C26468" s="33">
        <v>89100</v>
      </c>
      <c r="D26468" s="33" t="s">
        <v>924</v>
      </c>
      <c r="E26468" t="str">
        <f t="shared" si="417"/>
        <v>$75K-$100K</v>
      </c>
    </row>
    <row r="26469" spans="1:5" x14ac:dyDescent="0.3">
      <c r="A26469" s="33" t="s">
        <v>0</v>
      </c>
      <c r="B26469" s="33" t="s">
        <v>53</v>
      </c>
      <c r="C26469" s="33">
        <v>136875</v>
      </c>
      <c r="D26469" s="33" t="s">
        <v>609</v>
      </c>
      <c r="E26469" t="str">
        <f t="shared" si="417"/>
        <v>$125K-$200K</v>
      </c>
    </row>
    <row r="26470" spans="1:5" x14ac:dyDescent="0.3">
      <c r="A26470" s="33" t="s">
        <v>0</v>
      </c>
      <c r="B26470" s="33" t="s">
        <v>53</v>
      </c>
      <c r="C26470" s="33">
        <v>108415.5</v>
      </c>
      <c r="D26470" s="33" t="s">
        <v>8779</v>
      </c>
      <c r="E26470" t="str">
        <f t="shared" si="417"/>
        <v>$100K-$125K</v>
      </c>
    </row>
    <row r="26471" spans="1:5" x14ac:dyDescent="0.3">
      <c r="A26471" s="33" t="s">
        <v>2</v>
      </c>
      <c r="B26471" s="33" t="s">
        <v>53</v>
      </c>
      <c r="C26471" s="33">
        <v>125000</v>
      </c>
      <c r="D26471" s="33" t="s">
        <v>232</v>
      </c>
      <c r="E26471" t="str">
        <f t="shared" si="417"/>
        <v>$100K-$125K</v>
      </c>
    </row>
    <row r="26472" spans="1:5" x14ac:dyDescent="0.3">
      <c r="A26472" s="33" t="s">
        <v>4</v>
      </c>
      <c r="B26472" s="33" t="s">
        <v>81</v>
      </c>
      <c r="C26472" s="33">
        <v>125000</v>
      </c>
      <c r="D26472" s="33" t="s">
        <v>8780</v>
      </c>
      <c r="E26472" t="str">
        <f t="shared" si="417"/>
        <v>$100K-$125K</v>
      </c>
    </row>
    <row r="26473" spans="1:5" x14ac:dyDescent="0.3">
      <c r="A26473" s="33" t="s">
        <v>2</v>
      </c>
      <c r="B26473" s="33" t="s">
        <v>53</v>
      </c>
      <c r="C26473" s="33"/>
      <c r="D26473" s="33" t="s">
        <v>268</v>
      </c>
      <c r="E26473" t="str">
        <f t="shared" si="417"/>
        <v>No Data</v>
      </c>
    </row>
    <row r="26474" spans="1:5" x14ac:dyDescent="0.3">
      <c r="A26474" s="33" t="s">
        <v>125</v>
      </c>
      <c r="B26474" s="33" t="s">
        <v>53</v>
      </c>
      <c r="C26474" s="33">
        <v>130000</v>
      </c>
      <c r="D26474" s="33" t="s">
        <v>4487</v>
      </c>
      <c r="E26474" t="str">
        <f t="shared" si="417"/>
        <v>$125K-$200K</v>
      </c>
    </row>
    <row r="26475" spans="1:5" x14ac:dyDescent="0.3">
      <c r="A26475" s="33" t="s">
        <v>0</v>
      </c>
      <c r="B26475" s="33" t="s">
        <v>53</v>
      </c>
      <c r="C26475" s="33">
        <v>139000</v>
      </c>
      <c r="D26475" s="33" t="s">
        <v>1970</v>
      </c>
      <c r="E26475" t="str">
        <f t="shared" si="417"/>
        <v>$125K-$200K</v>
      </c>
    </row>
    <row r="26476" spans="1:5" x14ac:dyDescent="0.3">
      <c r="A26476" s="33" t="s">
        <v>2</v>
      </c>
      <c r="B26476" s="33" t="s">
        <v>53</v>
      </c>
      <c r="C26476" s="33">
        <v>80000</v>
      </c>
      <c r="D26476" s="33" t="s">
        <v>8781</v>
      </c>
      <c r="E26476" t="str">
        <f t="shared" si="417"/>
        <v>$75K-$100K</v>
      </c>
    </row>
    <row r="26477" spans="1:5" x14ac:dyDescent="0.3">
      <c r="A26477" s="33" t="s">
        <v>125</v>
      </c>
      <c r="B26477" s="33" t="s">
        <v>53</v>
      </c>
      <c r="C26477" s="33">
        <v>149500</v>
      </c>
      <c r="D26477" s="33" t="s">
        <v>883</v>
      </c>
      <c r="E26477" t="str">
        <f t="shared" si="417"/>
        <v>$125K-$200K</v>
      </c>
    </row>
    <row r="26478" spans="1:5" x14ac:dyDescent="0.3">
      <c r="A26478" s="33" t="s">
        <v>4</v>
      </c>
      <c r="B26478" s="33" t="s">
        <v>81</v>
      </c>
      <c r="C26478" s="33">
        <v>101014</v>
      </c>
      <c r="D26478" s="33" t="s">
        <v>8782</v>
      </c>
      <c r="E26478" t="str">
        <f t="shared" si="417"/>
        <v>$100K-$125K</v>
      </c>
    </row>
    <row r="26479" spans="1:5" x14ac:dyDescent="0.3">
      <c r="A26479" s="33" t="s">
        <v>129</v>
      </c>
      <c r="B26479" s="33" t="s">
        <v>53</v>
      </c>
      <c r="C26479" s="33"/>
      <c r="D26479" s="33" t="s">
        <v>1378</v>
      </c>
      <c r="E26479" t="str">
        <f t="shared" si="417"/>
        <v>No Data</v>
      </c>
    </row>
    <row r="26480" spans="1:5" x14ac:dyDescent="0.3">
      <c r="A26480" s="33" t="s">
        <v>125</v>
      </c>
      <c r="B26480" s="33" t="s">
        <v>53</v>
      </c>
      <c r="C26480" s="33">
        <v>67500</v>
      </c>
      <c r="D26480" s="33" t="s">
        <v>7526</v>
      </c>
      <c r="E26480" t="str">
        <f t="shared" si="417"/>
        <v>&lt;$75K</v>
      </c>
    </row>
    <row r="26481" spans="1:5" x14ac:dyDescent="0.3">
      <c r="A26481" s="33" t="s">
        <v>2</v>
      </c>
      <c r="B26481" s="33" t="s">
        <v>53</v>
      </c>
      <c r="C26481" s="33"/>
      <c r="D26481" s="33" t="s">
        <v>8369</v>
      </c>
      <c r="E26481" t="str">
        <f t="shared" si="417"/>
        <v>No Data</v>
      </c>
    </row>
    <row r="26482" spans="1:5" x14ac:dyDescent="0.3">
      <c r="A26482" s="33" t="s">
        <v>2</v>
      </c>
      <c r="B26482" s="33" t="s">
        <v>54</v>
      </c>
      <c r="C26482" s="33"/>
      <c r="D26482" s="33" t="s">
        <v>232</v>
      </c>
      <c r="E26482" t="str">
        <f t="shared" si="417"/>
        <v>No Data</v>
      </c>
    </row>
    <row r="26483" spans="1:5" x14ac:dyDescent="0.3">
      <c r="A26483" s="33" t="s">
        <v>4</v>
      </c>
      <c r="B26483" s="33" t="s">
        <v>53</v>
      </c>
      <c r="C26483" s="33">
        <v>120000</v>
      </c>
      <c r="D26483" s="33" t="s">
        <v>268</v>
      </c>
      <c r="E26483" t="str">
        <f t="shared" si="417"/>
        <v>$100K-$125K</v>
      </c>
    </row>
    <row r="26484" spans="1:5" x14ac:dyDescent="0.3">
      <c r="A26484" s="33" t="s">
        <v>2</v>
      </c>
      <c r="B26484" s="33" t="s">
        <v>53</v>
      </c>
      <c r="C26484" s="33">
        <v>84000</v>
      </c>
      <c r="D26484" s="33" t="s">
        <v>520</v>
      </c>
      <c r="E26484" t="str">
        <f t="shared" si="417"/>
        <v>$75K-$100K</v>
      </c>
    </row>
    <row r="26485" spans="1:5" x14ac:dyDescent="0.3">
      <c r="A26485" s="33" t="s">
        <v>52</v>
      </c>
      <c r="B26485" s="33" t="s">
        <v>53</v>
      </c>
      <c r="C26485" s="33"/>
      <c r="D26485" s="33" t="s">
        <v>8783</v>
      </c>
      <c r="E26485" t="str">
        <f t="shared" si="417"/>
        <v>No Data</v>
      </c>
    </row>
    <row r="26486" spans="1:5" x14ac:dyDescent="0.3">
      <c r="A26486" s="33" t="s">
        <v>4</v>
      </c>
      <c r="B26486" s="33" t="s">
        <v>53</v>
      </c>
      <c r="C26486" s="33">
        <v>125000</v>
      </c>
      <c r="D26486" s="33" t="s">
        <v>8784</v>
      </c>
      <c r="E26486" t="str">
        <f t="shared" si="417"/>
        <v>$100K-$125K</v>
      </c>
    </row>
    <row r="26487" spans="1:5" x14ac:dyDescent="0.3">
      <c r="A26487" s="33" t="s">
        <v>0</v>
      </c>
      <c r="B26487" s="33" t="s">
        <v>53</v>
      </c>
      <c r="C26487" s="33"/>
      <c r="D26487" s="33" t="s">
        <v>1792</v>
      </c>
      <c r="E26487" t="str">
        <f t="shared" si="417"/>
        <v>No Data</v>
      </c>
    </row>
    <row r="26488" spans="1:5" x14ac:dyDescent="0.3">
      <c r="A26488" s="33" t="s">
        <v>2</v>
      </c>
      <c r="B26488" s="33" t="s">
        <v>53</v>
      </c>
      <c r="C26488" s="33">
        <v>75000</v>
      </c>
      <c r="D26488" s="33" t="s">
        <v>8785</v>
      </c>
      <c r="E26488" t="str">
        <f t="shared" si="417"/>
        <v>&lt;$75K</v>
      </c>
    </row>
    <row r="26489" spans="1:5" x14ac:dyDescent="0.3">
      <c r="A26489" s="33" t="s">
        <v>4</v>
      </c>
      <c r="B26489" s="33" t="s">
        <v>54</v>
      </c>
      <c r="C26489" s="33"/>
      <c r="D26489" s="33" t="s">
        <v>2447</v>
      </c>
      <c r="E26489" t="str">
        <f t="shared" si="417"/>
        <v>No Data</v>
      </c>
    </row>
    <row r="26490" spans="1:5" x14ac:dyDescent="0.3">
      <c r="A26490" s="33" t="s">
        <v>2</v>
      </c>
      <c r="B26490" s="33" t="s">
        <v>53</v>
      </c>
      <c r="C26490" s="33">
        <v>35000</v>
      </c>
      <c r="D26490" s="33" t="s">
        <v>6011</v>
      </c>
      <c r="E26490" t="str">
        <f t="shared" si="417"/>
        <v>&lt;$75K</v>
      </c>
    </row>
    <row r="26491" spans="1:5" x14ac:dyDescent="0.3">
      <c r="A26491" s="33" t="s">
        <v>2</v>
      </c>
      <c r="B26491" s="33" t="s">
        <v>53</v>
      </c>
      <c r="C26491" s="33">
        <v>137610</v>
      </c>
      <c r="D26491" s="33" t="s">
        <v>476</v>
      </c>
      <c r="E26491" t="str">
        <f t="shared" si="417"/>
        <v>$125K-$200K</v>
      </c>
    </row>
    <row r="26492" spans="1:5" x14ac:dyDescent="0.3">
      <c r="A26492" s="33" t="s">
        <v>2</v>
      </c>
      <c r="B26492" s="33" t="s">
        <v>53</v>
      </c>
      <c r="C26492" s="33"/>
      <c r="D26492" s="33" t="s">
        <v>3543</v>
      </c>
      <c r="E26492" t="str">
        <f t="shared" si="417"/>
        <v>No Data</v>
      </c>
    </row>
    <row r="26493" spans="1:5" x14ac:dyDescent="0.3">
      <c r="A26493" s="33" t="s">
        <v>0</v>
      </c>
      <c r="B26493" s="33" t="s">
        <v>53</v>
      </c>
      <c r="C26493" s="33">
        <v>55000</v>
      </c>
      <c r="D26493" s="33" t="s">
        <v>1791</v>
      </c>
      <c r="E26493" t="str">
        <f t="shared" si="417"/>
        <v>&lt;$75K</v>
      </c>
    </row>
    <row r="26494" spans="1:5" x14ac:dyDescent="0.3">
      <c r="A26494" s="33" t="s">
        <v>0</v>
      </c>
      <c r="B26494" s="33" t="s">
        <v>53</v>
      </c>
      <c r="C26494" s="33">
        <v>182000</v>
      </c>
      <c r="D26494" s="33" t="s">
        <v>1380</v>
      </c>
      <c r="E26494" t="str">
        <f t="shared" si="417"/>
        <v>$125K-$200K</v>
      </c>
    </row>
    <row r="26495" spans="1:5" x14ac:dyDescent="0.3">
      <c r="A26495" s="33" t="s">
        <v>0</v>
      </c>
      <c r="B26495" s="33" t="s">
        <v>53</v>
      </c>
      <c r="C26495" s="33">
        <v>88250</v>
      </c>
      <c r="D26495" s="33" t="s">
        <v>6567</v>
      </c>
      <c r="E26495" t="str">
        <f t="shared" si="417"/>
        <v>$75K-$100K</v>
      </c>
    </row>
    <row r="26496" spans="1:5" x14ac:dyDescent="0.3">
      <c r="A26496" s="33" t="s">
        <v>4</v>
      </c>
      <c r="B26496" s="33" t="s">
        <v>63</v>
      </c>
      <c r="C26496" s="33">
        <v>98283</v>
      </c>
      <c r="D26496" s="33" t="s">
        <v>294</v>
      </c>
      <c r="E26496" t="str">
        <f t="shared" si="417"/>
        <v>$75K-$100K</v>
      </c>
    </row>
    <row r="26497" spans="1:5" x14ac:dyDescent="0.3">
      <c r="A26497" s="33" t="s">
        <v>0</v>
      </c>
      <c r="B26497" s="33" t="s">
        <v>53</v>
      </c>
      <c r="C26497" s="33">
        <v>145000</v>
      </c>
      <c r="D26497" s="33" t="s">
        <v>8786</v>
      </c>
      <c r="E26497" t="str">
        <f t="shared" si="417"/>
        <v>$125K-$200K</v>
      </c>
    </row>
    <row r="26498" spans="1:5" x14ac:dyDescent="0.3">
      <c r="A26498" s="33" t="s">
        <v>2</v>
      </c>
      <c r="B26498" s="33" t="s">
        <v>53</v>
      </c>
      <c r="C26498" s="33">
        <v>50500</v>
      </c>
      <c r="D26498" s="33" t="s">
        <v>520</v>
      </c>
      <c r="E26498" t="str">
        <f t="shared" si="417"/>
        <v>&lt;$75K</v>
      </c>
    </row>
    <row r="26499" spans="1:5" x14ac:dyDescent="0.3">
      <c r="A26499" s="33" t="s">
        <v>2</v>
      </c>
      <c r="B26499" s="33" t="s">
        <v>53</v>
      </c>
      <c r="C26499" s="33"/>
      <c r="D26499" s="33" t="s">
        <v>268</v>
      </c>
      <c r="E26499" t="str">
        <f t="shared" ref="E26499:E26562" si="418">_xlfn.XLOOKUP(C26499,$H$16:$H$21,$G$16:$G$21,,1)</f>
        <v>No Data</v>
      </c>
    </row>
    <row r="26500" spans="1:5" x14ac:dyDescent="0.3">
      <c r="A26500" s="33" t="s">
        <v>2</v>
      </c>
      <c r="B26500" s="33" t="s">
        <v>53</v>
      </c>
      <c r="C26500" s="33"/>
      <c r="D26500" s="33" t="s">
        <v>389</v>
      </c>
      <c r="E26500" t="str">
        <f t="shared" si="418"/>
        <v>No Data</v>
      </c>
    </row>
    <row r="26501" spans="1:5" x14ac:dyDescent="0.3">
      <c r="A26501" s="33" t="s">
        <v>0</v>
      </c>
      <c r="B26501" s="33" t="s">
        <v>53</v>
      </c>
      <c r="C26501" s="33">
        <v>175000</v>
      </c>
      <c r="D26501" s="33" t="s">
        <v>328</v>
      </c>
      <c r="E26501" t="str">
        <f t="shared" si="418"/>
        <v>$125K-$200K</v>
      </c>
    </row>
    <row r="26502" spans="1:5" x14ac:dyDescent="0.3">
      <c r="A26502" s="33" t="s">
        <v>52</v>
      </c>
      <c r="B26502" s="33" t="s">
        <v>53</v>
      </c>
      <c r="C26502" s="33"/>
      <c r="D26502" s="33" t="s">
        <v>8787</v>
      </c>
      <c r="E26502" t="str">
        <f t="shared" si="418"/>
        <v>No Data</v>
      </c>
    </row>
    <row r="26503" spans="1:5" x14ac:dyDescent="0.3">
      <c r="A26503" s="33" t="s">
        <v>0</v>
      </c>
      <c r="B26503" s="33" t="s">
        <v>53</v>
      </c>
      <c r="C26503" s="33">
        <v>135500</v>
      </c>
      <c r="D26503" s="33" t="s">
        <v>8788</v>
      </c>
      <c r="E26503" t="str">
        <f t="shared" si="418"/>
        <v>$125K-$200K</v>
      </c>
    </row>
    <row r="26504" spans="1:5" x14ac:dyDescent="0.3">
      <c r="A26504" s="33" t="s">
        <v>4</v>
      </c>
      <c r="B26504" s="33" t="s">
        <v>54</v>
      </c>
      <c r="C26504" s="33"/>
      <c r="D26504" s="33" t="s">
        <v>2753</v>
      </c>
      <c r="E26504" t="str">
        <f t="shared" si="418"/>
        <v>No Data</v>
      </c>
    </row>
    <row r="26505" spans="1:5" x14ac:dyDescent="0.3">
      <c r="A26505" s="33" t="s">
        <v>0</v>
      </c>
      <c r="B26505" s="33" t="s">
        <v>53</v>
      </c>
      <c r="C26505" s="33">
        <v>195000</v>
      </c>
      <c r="D26505" s="33" t="s">
        <v>4387</v>
      </c>
      <c r="E26505" t="str">
        <f t="shared" si="418"/>
        <v>$125K-$200K</v>
      </c>
    </row>
    <row r="26506" spans="1:5" x14ac:dyDescent="0.3">
      <c r="A26506" s="33" t="s">
        <v>0</v>
      </c>
      <c r="B26506" s="33" t="s">
        <v>54</v>
      </c>
      <c r="C26506" s="33">
        <v>175000</v>
      </c>
      <c r="D26506" s="33" t="s">
        <v>385</v>
      </c>
      <c r="E26506" t="str">
        <f t="shared" si="418"/>
        <v>$125K-$200K</v>
      </c>
    </row>
    <row r="26507" spans="1:5" x14ac:dyDescent="0.3">
      <c r="A26507" s="33" t="s">
        <v>4</v>
      </c>
      <c r="B26507" s="33" t="s">
        <v>53</v>
      </c>
      <c r="C26507" s="33">
        <v>115000</v>
      </c>
      <c r="D26507" s="33" t="s">
        <v>8130</v>
      </c>
      <c r="E26507" t="str">
        <f t="shared" si="418"/>
        <v>$100K-$125K</v>
      </c>
    </row>
    <row r="26508" spans="1:5" x14ac:dyDescent="0.3">
      <c r="A26508" s="33" t="s">
        <v>0</v>
      </c>
      <c r="B26508" s="33" t="s">
        <v>53</v>
      </c>
      <c r="C26508" s="33"/>
      <c r="D26508" s="33" t="s">
        <v>258</v>
      </c>
      <c r="E26508" t="str">
        <f t="shared" si="418"/>
        <v>No Data</v>
      </c>
    </row>
    <row r="26509" spans="1:5" x14ac:dyDescent="0.3">
      <c r="A26509" s="33" t="s">
        <v>2</v>
      </c>
      <c r="B26509" s="33" t="s">
        <v>53</v>
      </c>
      <c r="C26509" s="33"/>
      <c r="D26509" s="33" t="s">
        <v>4409</v>
      </c>
      <c r="E26509" t="str">
        <f t="shared" si="418"/>
        <v>No Data</v>
      </c>
    </row>
    <row r="26510" spans="1:5" x14ac:dyDescent="0.3">
      <c r="A26510" s="33" t="s">
        <v>129</v>
      </c>
      <c r="B26510" s="33" t="s">
        <v>118</v>
      </c>
      <c r="C26510" s="33">
        <v>72900</v>
      </c>
      <c r="D26510" s="33" t="s">
        <v>8789</v>
      </c>
      <c r="E26510" t="str">
        <f t="shared" si="418"/>
        <v>&lt;$75K</v>
      </c>
    </row>
    <row r="26511" spans="1:5" x14ac:dyDescent="0.3">
      <c r="A26511" s="33" t="s">
        <v>128</v>
      </c>
      <c r="B26511" s="33" t="s">
        <v>53</v>
      </c>
      <c r="C26511" s="33">
        <v>84519</v>
      </c>
      <c r="D26511" s="33" t="s">
        <v>8790</v>
      </c>
      <c r="E26511" t="str">
        <f t="shared" si="418"/>
        <v>$75K-$100K</v>
      </c>
    </row>
    <row r="26512" spans="1:5" x14ac:dyDescent="0.3">
      <c r="A26512" s="33" t="s">
        <v>2</v>
      </c>
      <c r="B26512" s="33" t="s">
        <v>53</v>
      </c>
      <c r="C26512" s="33"/>
      <c r="D26512" s="33" t="s">
        <v>3566</v>
      </c>
      <c r="E26512" t="str">
        <f t="shared" si="418"/>
        <v>No Data</v>
      </c>
    </row>
    <row r="26513" spans="1:5" x14ac:dyDescent="0.3">
      <c r="A26513" s="33" t="s">
        <v>2</v>
      </c>
      <c r="B26513" s="33" t="s">
        <v>53</v>
      </c>
      <c r="C26513" s="33">
        <v>95900</v>
      </c>
      <c r="D26513" s="33" t="s">
        <v>8791</v>
      </c>
      <c r="E26513" t="str">
        <f t="shared" si="418"/>
        <v>$75K-$100K</v>
      </c>
    </row>
    <row r="26514" spans="1:5" x14ac:dyDescent="0.3">
      <c r="A26514" s="33" t="s">
        <v>0</v>
      </c>
      <c r="B26514" s="33" t="s">
        <v>53</v>
      </c>
      <c r="C26514" s="33">
        <v>150000</v>
      </c>
      <c r="D26514" s="33" t="s">
        <v>1538</v>
      </c>
      <c r="E26514" t="str">
        <f t="shared" si="418"/>
        <v>$125K-$200K</v>
      </c>
    </row>
    <row r="26515" spans="1:5" x14ac:dyDescent="0.3">
      <c r="A26515" s="33" t="s">
        <v>4</v>
      </c>
      <c r="B26515" s="33" t="s">
        <v>72</v>
      </c>
      <c r="C26515" s="33">
        <v>96773</v>
      </c>
      <c r="D26515" s="33" t="s">
        <v>8792</v>
      </c>
      <c r="E26515" t="str">
        <f t="shared" si="418"/>
        <v>$75K-$100K</v>
      </c>
    </row>
    <row r="26516" spans="1:5" x14ac:dyDescent="0.3">
      <c r="A26516" s="33" t="s">
        <v>2</v>
      </c>
      <c r="B26516" s="33" t="s">
        <v>53</v>
      </c>
      <c r="C26516" s="33"/>
      <c r="D26516" s="33" t="s">
        <v>213</v>
      </c>
      <c r="E26516" t="str">
        <f t="shared" si="418"/>
        <v>No Data</v>
      </c>
    </row>
    <row r="26517" spans="1:5" x14ac:dyDescent="0.3">
      <c r="A26517" s="33" t="s">
        <v>2</v>
      </c>
      <c r="B26517" s="33" t="s">
        <v>53</v>
      </c>
      <c r="C26517" s="33"/>
      <c r="D26517" s="33" t="s">
        <v>7369</v>
      </c>
      <c r="E26517" t="str">
        <f t="shared" si="418"/>
        <v>No Data</v>
      </c>
    </row>
    <row r="26518" spans="1:5" x14ac:dyDescent="0.3">
      <c r="A26518" s="33" t="s">
        <v>128</v>
      </c>
      <c r="B26518" s="33" t="s">
        <v>53</v>
      </c>
      <c r="C26518" s="33"/>
      <c r="D26518" s="33" t="s">
        <v>1195</v>
      </c>
      <c r="E26518" t="str">
        <f t="shared" si="418"/>
        <v>No Data</v>
      </c>
    </row>
    <row r="26519" spans="1:5" x14ac:dyDescent="0.3">
      <c r="A26519" s="33" t="s">
        <v>0</v>
      </c>
      <c r="B26519" s="33" t="s">
        <v>53</v>
      </c>
      <c r="C26519" s="33"/>
      <c r="D26519" s="33" t="s">
        <v>8174</v>
      </c>
      <c r="E26519" t="str">
        <f t="shared" si="418"/>
        <v>No Data</v>
      </c>
    </row>
    <row r="26520" spans="1:5" x14ac:dyDescent="0.3">
      <c r="A26520" s="33" t="s">
        <v>125</v>
      </c>
      <c r="B26520" s="33" t="s">
        <v>53</v>
      </c>
      <c r="C26520" s="33">
        <v>193048</v>
      </c>
      <c r="D26520" s="33" t="s">
        <v>1134</v>
      </c>
      <c r="E26520" t="str">
        <f t="shared" si="418"/>
        <v>$125K-$200K</v>
      </c>
    </row>
    <row r="26521" spans="1:5" x14ac:dyDescent="0.3">
      <c r="A26521" s="33" t="s">
        <v>125</v>
      </c>
      <c r="B26521" s="33" t="s">
        <v>53</v>
      </c>
      <c r="C26521" s="33">
        <v>100000</v>
      </c>
      <c r="D26521" s="33" t="s">
        <v>232</v>
      </c>
      <c r="E26521" t="str">
        <f t="shared" si="418"/>
        <v>$75K-$100K</v>
      </c>
    </row>
    <row r="26522" spans="1:5" x14ac:dyDescent="0.3">
      <c r="A26522" s="33" t="s">
        <v>2</v>
      </c>
      <c r="B26522" s="33" t="s">
        <v>53</v>
      </c>
      <c r="C26522" s="33">
        <v>77500</v>
      </c>
      <c r="D26522" s="33" t="s">
        <v>268</v>
      </c>
      <c r="E26522" t="str">
        <f t="shared" si="418"/>
        <v>$75K-$100K</v>
      </c>
    </row>
    <row r="26523" spans="1:5" x14ac:dyDescent="0.3">
      <c r="A26523" s="33" t="s">
        <v>4</v>
      </c>
      <c r="B26523" s="33" t="s">
        <v>53</v>
      </c>
      <c r="C26523" s="33">
        <v>97600</v>
      </c>
      <c r="D26523" s="33" t="s">
        <v>590</v>
      </c>
      <c r="E26523" t="str">
        <f t="shared" si="418"/>
        <v>$75K-$100K</v>
      </c>
    </row>
    <row r="26524" spans="1:5" x14ac:dyDescent="0.3">
      <c r="A26524" s="33" t="s">
        <v>0</v>
      </c>
      <c r="B26524" s="33" t="s">
        <v>53</v>
      </c>
      <c r="C26524" s="33"/>
      <c r="D26524" s="33" t="s">
        <v>810</v>
      </c>
      <c r="E26524" t="str">
        <f t="shared" si="418"/>
        <v>No Data</v>
      </c>
    </row>
    <row r="26525" spans="1:5" x14ac:dyDescent="0.3">
      <c r="A26525" s="33" t="s">
        <v>2</v>
      </c>
      <c r="B26525" s="33" t="s">
        <v>53</v>
      </c>
      <c r="C26525" s="33"/>
      <c r="D26525" s="33" t="s">
        <v>740</v>
      </c>
      <c r="E26525" t="str">
        <f t="shared" si="418"/>
        <v>No Data</v>
      </c>
    </row>
    <row r="26526" spans="1:5" x14ac:dyDescent="0.3">
      <c r="A26526" s="33" t="s">
        <v>0</v>
      </c>
      <c r="B26526" s="33" t="s">
        <v>53</v>
      </c>
      <c r="C26526" s="33">
        <v>115000</v>
      </c>
      <c r="D26526" s="33" t="s">
        <v>364</v>
      </c>
      <c r="E26526" t="str">
        <f t="shared" si="418"/>
        <v>$100K-$125K</v>
      </c>
    </row>
    <row r="26527" spans="1:5" x14ac:dyDescent="0.3">
      <c r="A26527" s="33" t="s">
        <v>2</v>
      </c>
      <c r="B26527" s="33" t="s">
        <v>53</v>
      </c>
      <c r="C26527" s="33">
        <v>93943.203125</v>
      </c>
      <c r="D26527" s="33" t="s">
        <v>8793</v>
      </c>
      <c r="E26527" t="str">
        <f t="shared" si="418"/>
        <v>$75K-$100K</v>
      </c>
    </row>
    <row r="26528" spans="1:5" x14ac:dyDescent="0.3">
      <c r="A26528" s="33" t="s">
        <v>2</v>
      </c>
      <c r="B26528" s="33" t="s">
        <v>53</v>
      </c>
      <c r="C26528" s="33"/>
      <c r="D26528" s="33" t="s">
        <v>232</v>
      </c>
      <c r="E26528" t="str">
        <f t="shared" si="418"/>
        <v>No Data</v>
      </c>
    </row>
    <row r="26529" spans="1:5" x14ac:dyDescent="0.3">
      <c r="A26529" s="33" t="s">
        <v>0</v>
      </c>
      <c r="B26529" s="33" t="s">
        <v>53</v>
      </c>
      <c r="C26529" s="33">
        <v>97500</v>
      </c>
      <c r="D26529" s="33" t="s">
        <v>5773</v>
      </c>
      <c r="E26529" t="str">
        <f t="shared" si="418"/>
        <v>$75K-$100K</v>
      </c>
    </row>
    <row r="26530" spans="1:5" x14ac:dyDescent="0.3">
      <c r="A26530" s="33" t="s">
        <v>126</v>
      </c>
      <c r="B26530" s="33" t="s">
        <v>81</v>
      </c>
      <c r="C26530" s="33">
        <v>90000</v>
      </c>
      <c r="D26530" s="33" t="s">
        <v>8794</v>
      </c>
      <c r="E26530" t="str">
        <f t="shared" si="418"/>
        <v>$75K-$100K</v>
      </c>
    </row>
    <row r="26531" spans="1:5" x14ac:dyDescent="0.3">
      <c r="A26531" s="33" t="s">
        <v>4</v>
      </c>
      <c r="B26531" s="33" t="s">
        <v>53</v>
      </c>
      <c r="C26531" s="33">
        <v>98283</v>
      </c>
      <c r="D26531" s="33" t="s">
        <v>346</v>
      </c>
      <c r="E26531" t="str">
        <f t="shared" si="418"/>
        <v>$75K-$100K</v>
      </c>
    </row>
    <row r="26532" spans="1:5" x14ac:dyDescent="0.3">
      <c r="A26532" s="33" t="s">
        <v>0</v>
      </c>
      <c r="B26532" s="33" t="s">
        <v>53</v>
      </c>
      <c r="C26532" s="33">
        <v>145000</v>
      </c>
      <c r="D26532" s="33" t="s">
        <v>8795</v>
      </c>
      <c r="E26532" t="str">
        <f t="shared" si="418"/>
        <v>$125K-$200K</v>
      </c>
    </row>
    <row r="26533" spans="1:5" x14ac:dyDescent="0.3">
      <c r="A26533" s="33" t="s">
        <v>2</v>
      </c>
      <c r="B26533" s="33" t="s">
        <v>53</v>
      </c>
      <c r="C26533" s="33">
        <v>117713</v>
      </c>
      <c r="D26533" s="33" t="s">
        <v>1092</v>
      </c>
      <c r="E26533" t="str">
        <f t="shared" si="418"/>
        <v>$100K-$125K</v>
      </c>
    </row>
    <row r="26534" spans="1:5" x14ac:dyDescent="0.3">
      <c r="A26534" s="33" t="s">
        <v>4</v>
      </c>
      <c r="B26534" s="33" t="s">
        <v>54</v>
      </c>
      <c r="C26534" s="33"/>
      <c r="D26534" s="33" t="s">
        <v>249</v>
      </c>
      <c r="E26534" t="str">
        <f t="shared" si="418"/>
        <v>No Data</v>
      </c>
    </row>
    <row r="26535" spans="1:5" x14ac:dyDescent="0.3">
      <c r="A26535" s="33" t="s">
        <v>125</v>
      </c>
      <c r="B26535" s="33" t="s">
        <v>53</v>
      </c>
      <c r="C26535" s="33">
        <v>90000</v>
      </c>
      <c r="D26535" s="33" t="s">
        <v>234</v>
      </c>
      <c r="E26535" t="str">
        <f t="shared" si="418"/>
        <v>$75K-$100K</v>
      </c>
    </row>
    <row r="26536" spans="1:5" x14ac:dyDescent="0.3">
      <c r="A26536" s="33" t="s">
        <v>2</v>
      </c>
      <c r="B26536" s="33" t="s">
        <v>53</v>
      </c>
      <c r="C26536" s="33"/>
      <c r="D26536" s="33" t="s">
        <v>3098</v>
      </c>
      <c r="E26536" t="str">
        <f t="shared" si="418"/>
        <v>No Data</v>
      </c>
    </row>
    <row r="26537" spans="1:5" x14ac:dyDescent="0.3">
      <c r="A26537" s="33" t="s">
        <v>0</v>
      </c>
      <c r="B26537" s="33" t="s">
        <v>53</v>
      </c>
      <c r="C26537" s="33">
        <v>195000</v>
      </c>
      <c r="D26537" s="33" t="s">
        <v>230</v>
      </c>
      <c r="E26537" t="str">
        <f t="shared" si="418"/>
        <v>$125K-$200K</v>
      </c>
    </row>
    <row r="26538" spans="1:5" x14ac:dyDescent="0.3">
      <c r="A26538" s="33" t="s">
        <v>2</v>
      </c>
      <c r="B26538" s="33" t="s">
        <v>53</v>
      </c>
      <c r="C26538" s="33">
        <v>105000</v>
      </c>
      <c r="D26538" s="33" t="s">
        <v>8796</v>
      </c>
      <c r="E26538" t="str">
        <f t="shared" si="418"/>
        <v>$100K-$125K</v>
      </c>
    </row>
    <row r="26539" spans="1:5" x14ac:dyDescent="0.3">
      <c r="A26539" s="33" t="s">
        <v>2</v>
      </c>
      <c r="B26539" s="33" t="s">
        <v>53</v>
      </c>
      <c r="C26539" s="33">
        <v>70000</v>
      </c>
      <c r="D26539" s="33" t="s">
        <v>248</v>
      </c>
      <c r="E26539" t="str">
        <f t="shared" si="418"/>
        <v>&lt;$75K</v>
      </c>
    </row>
    <row r="26540" spans="1:5" x14ac:dyDescent="0.3">
      <c r="A26540" s="33" t="s">
        <v>2</v>
      </c>
      <c r="B26540" s="33" t="s">
        <v>53</v>
      </c>
      <c r="C26540" s="33"/>
      <c r="D26540" s="33" t="s">
        <v>232</v>
      </c>
      <c r="E26540" t="str">
        <f t="shared" si="418"/>
        <v>No Data</v>
      </c>
    </row>
    <row r="26541" spans="1:5" x14ac:dyDescent="0.3">
      <c r="A26541" s="33" t="s">
        <v>0</v>
      </c>
      <c r="B26541" s="33" t="s">
        <v>53</v>
      </c>
      <c r="C26541" s="33">
        <v>115000</v>
      </c>
      <c r="D26541" s="33" t="s">
        <v>315</v>
      </c>
      <c r="E26541" t="str">
        <f t="shared" si="418"/>
        <v>$100K-$125K</v>
      </c>
    </row>
    <row r="26542" spans="1:5" x14ac:dyDescent="0.3">
      <c r="A26542" s="33" t="s">
        <v>2</v>
      </c>
      <c r="B26542" s="33" t="s">
        <v>53</v>
      </c>
      <c r="C26542" s="33">
        <v>112015</v>
      </c>
      <c r="D26542" s="33" t="s">
        <v>8797</v>
      </c>
      <c r="E26542" t="str">
        <f t="shared" si="418"/>
        <v>$100K-$125K</v>
      </c>
    </row>
    <row r="26543" spans="1:5" x14ac:dyDescent="0.3">
      <c r="A26543" s="33" t="s">
        <v>2</v>
      </c>
      <c r="B26543" s="33" t="s">
        <v>53</v>
      </c>
      <c r="C26543" s="33"/>
      <c r="D26543" s="33" t="s">
        <v>8798</v>
      </c>
      <c r="E26543" t="str">
        <f t="shared" si="418"/>
        <v>No Data</v>
      </c>
    </row>
    <row r="26544" spans="1:5" x14ac:dyDescent="0.3">
      <c r="A26544" s="33" t="s">
        <v>4</v>
      </c>
      <c r="B26544" s="33" t="s">
        <v>53</v>
      </c>
      <c r="C26544" s="33"/>
      <c r="D26544" s="33" t="s">
        <v>7049</v>
      </c>
      <c r="E26544" t="str">
        <f t="shared" si="418"/>
        <v>No Data</v>
      </c>
    </row>
    <row r="26545" spans="1:5" x14ac:dyDescent="0.3">
      <c r="A26545" s="33" t="s">
        <v>4</v>
      </c>
      <c r="B26545" s="33" t="s">
        <v>54</v>
      </c>
      <c r="C26545" s="33">
        <v>160281</v>
      </c>
      <c r="D26545" s="33" t="s">
        <v>6588</v>
      </c>
      <c r="E26545" t="str">
        <f t="shared" si="418"/>
        <v>$125K-$200K</v>
      </c>
    </row>
    <row r="26546" spans="1:5" x14ac:dyDescent="0.3">
      <c r="A26546" s="33" t="s">
        <v>2</v>
      </c>
      <c r="B26546" s="33" t="s">
        <v>53</v>
      </c>
      <c r="C26546" s="33"/>
      <c r="D26546" s="33" t="s">
        <v>232</v>
      </c>
      <c r="E26546" t="str">
        <f t="shared" si="418"/>
        <v>No Data</v>
      </c>
    </row>
    <row r="26547" spans="1:5" x14ac:dyDescent="0.3">
      <c r="A26547" s="33" t="s">
        <v>66</v>
      </c>
      <c r="B26547" s="33" t="s">
        <v>54</v>
      </c>
      <c r="C26547" s="33">
        <v>82830</v>
      </c>
      <c r="D26547" s="33" t="s">
        <v>632</v>
      </c>
      <c r="E26547" t="str">
        <f t="shared" si="418"/>
        <v>$75K-$100K</v>
      </c>
    </row>
    <row r="26548" spans="1:5" x14ac:dyDescent="0.3">
      <c r="A26548" s="33" t="s">
        <v>0</v>
      </c>
      <c r="B26548" s="33" t="s">
        <v>53</v>
      </c>
      <c r="C26548" s="33">
        <v>165000</v>
      </c>
      <c r="D26548" s="33" t="s">
        <v>8103</v>
      </c>
      <c r="E26548" t="str">
        <f t="shared" si="418"/>
        <v>$125K-$200K</v>
      </c>
    </row>
    <row r="26549" spans="1:5" x14ac:dyDescent="0.3">
      <c r="A26549" s="33" t="s">
        <v>0</v>
      </c>
      <c r="B26549" s="33" t="s">
        <v>53</v>
      </c>
      <c r="C26549" s="33">
        <v>245000</v>
      </c>
      <c r="D26549" s="33" t="s">
        <v>2976</v>
      </c>
      <c r="E26549" t="str">
        <f t="shared" si="418"/>
        <v>&gt;$200K</v>
      </c>
    </row>
    <row r="26550" spans="1:5" x14ac:dyDescent="0.3">
      <c r="A26550" s="33" t="s">
        <v>2</v>
      </c>
      <c r="B26550" s="33" t="s">
        <v>81</v>
      </c>
      <c r="C26550" s="33">
        <v>63000</v>
      </c>
      <c r="D26550" s="33" t="s">
        <v>2039</v>
      </c>
      <c r="E26550" t="str">
        <f t="shared" si="418"/>
        <v>&lt;$75K</v>
      </c>
    </row>
    <row r="26551" spans="1:5" x14ac:dyDescent="0.3">
      <c r="A26551" s="33" t="s">
        <v>0</v>
      </c>
      <c r="B26551" s="33" t="s">
        <v>54</v>
      </c>
      <c r="C26551" s="33">
        <v>225000</v>
      </c>
      <c r="D26551" s="33" t="s">
        <v>942</v>
      </c>
      <c r="E26551" t="str">
        <f t="shared" si="418"/>
        <v>&gt;$200K</v>
      </c>
    </row>
    <row r="26552" spans="1:5" x14ac:dyDescent="0.3">
      <c r="A26552" s="33" t="s">
        <v>0</v>
      </c>
      <c r="B26552" s="33" t="s">
        <v>53</v>
      </c>
      <c r="C26552" s="33"/>
      <c r="D26552" s="33" t="s">
        <v>258</v>
      </c>
      <c r="E26552" t="str">
        <f t="shared" si="418"/>
        <v>No Data</v>
      </c>
    </row>
    <row r="26553" spans="1:5" x14ac:dyDescent="0.3">
      <c r="A26553" s="33" t="s">
        <v>128</v>
      </c>
      <c r="B26553" s="33" t="s">
        <v>53</v>
      </c>
      <c r="C26553" s="33">
        <v>183000</v>
      </c>
      <c r="D26553" s="33" t="s">
        <v>2009</v>
      </c>
      <c r="E26553" t="str">
        <f t="shared" si="418"/>
        <v>$125K-$200K</v>
      </c>
    </row>
    <row r="26554" spans="1:5" x14ac:dyDescent="0.3">
      <c r="A26554" s="33" t="s">
        <v>2</v>
      </c>
      <c r="B26554" s="33" t="s">
        <v>53</v>
      </c>
      <c r="C26554" s="33">
        <v>57500</v>
      </c>
      <c r="D26554" s="33" t="s">
        <v>8799</v>
      </c>
      <c r="E26554" t="str">
        <f t="shared" si="418"/>
        <v>&lt;$75K</v>
      </c>
    </row>
    <row r="26555" spans="1:5" x14ac:dyDescent="0.3">
      <c r="A26555" s="33" t="s">
        <v>2</v>
      </c>
      <c r="B26555" s="33" t="s">
        <v>53</v>
      </c>
      <c r="C26555" s="33">
        <v>53000</v>
      </c>
      <c r="D26555" s="33" t="s">
        <v>392</v>
      </c>
      <c r="E26555" t="str">
        <f t="shared" si="418"/>
        <v>&lt;$75K</v>
      </c>
    </row>
    <row r="26556" spans="1:5" x14ac:dyDescent="0.3">
      <c r="A26556" s="33" t="s">
        <v>0</v>
      </c>
      <c r="B26556" s="33" t="s">
        <v>53</v>
      </c>
      <c r="C26556" s="33">
        <v>142500</v>
      </c>
      <c r="D26556" s="33" t="s">
        <v>3664</v>
      </c>
      <c r="E26556" t="str">
        <f t="shared" si="418"/>
        <v>$125K-$200K</v>
      </c>
    </row>
    <row r="26557" spans="1:5" x14ac:dyDescent="0.3">
      <c r="A26557" s="33" t="s">
        <v>128</v>
      </c>
      <c r="B26557" s="33" t="s">
        <v>53</v>
      </c>
      <c r="C26557" s="33">
        <v>160000</v>
      </c>
      <c r="D26557" s="33" t="s">
        <v>8800</v>
      </c>
      <c r="E26557" t="str">
        <f t="shared" si="418"/>
        <v>$125K-$200K</v>
      </c>
    </row>
    <row r="26558" spans="1:5" x14ac:dyDescent="0.3">
      <c r="A26558" s="33" t="s">
        <v>129</v>
      </c>
      <c r="B26558" s="33" t="s">
        <v>111</v>
      </c>
      <c r="C26558" s="33">
        <v>89100</v>
      </c>
      <c r="D26558" s="33" t="s">
        <v>2517</v>
      </c>
      <c r="E26558" t="str">
        <f t="shared" si="418"/>
        <v>$75K-$100K</v>
      </c>
    </row>
    <row r="26559" spans="1:5" x14ac:dyDescent="0.3">
      <c r="A26559" s="33" t="s">
        <v>2</v>
      </c>
      <c r="B26559" s="33" t="s">
        <v>53</v>
      </c>
      <c r="C26559" s="33"/>
      <c r="D26559" s="33" t="s">
        <v>8801</v>
      </c>
      <c r="E26559" t="str">
        <f t="shared" si="418"/>
        <v>No Data</v>
      </c>
    </row>
    <row r="26560" spans="1:5" x14ac:dyDescent="0.3">
      <c r="A26560" s="33" t="s">
        <v>2</v>
      </c>
      <c r="B26560" s="33" t="s">
        <v>53</v>
      </c>
      <c r="C26560" s="33"/>
      <c r="D26560" s="33" t="s">
        <v>268</v>
      </c>
      <c r="E26560" t="str">
        <f t="shared" si="418"/>
        <v>No Data</v>
      </c>
    </row>
    <row r="26561" spans="1:5" x14ac:dyDescent="0.3">
      <c r="A26561" s="33" t="s">
        <v>2</v>
      </c>
      <c r="B26561" s="33" t="s">
        <v>53</v>
      </c>
      <c r="C26561" s="33"/>
      <c r="D26561" s="33" t="s">
        <v>3535</v>
      </c>
      <c r="E26561" t="str">
        <f t="shared" si="418"/>
        <v>No Data</v>
      </c>
    </row>
    <row r="26562" spans="1:5" x14ac:dyDescent="0.3">
      <c r="A26562" s="33" t="s">
        <v>1</v>
      </c>
      <c r="B26562" s="33" t="s">
        <v>88</v>
      </c>
      <c r="C26562" s="33">
        <v>79200</v>
      </c>
      <c r="D26562" s="33" t="s">
        <v>651</v>
      </c>
      <c r="E26562" t="str">
        <f t="shared" si="418"/>
        <v>$75K-$100K</v>
      </c>
    </row>
    <row r="26563" spans="1:5" x14ac:dyDescent="0.3">
      <c r="A26563" s="33" t="s">
        <v>2</v>
      </c>
      <c r="B26563" s="33" t="s">
        <v>53</v>
      </c>
      <c r="C26563" s="33">
        <v>127100</v>
      </c>
      <c r="D26563" s="33" t="s">
        <v>729</v>
      </c>
      <c r="E26563" t="str">
        <f t="shared" ref="E26563:E26626" si="419">_xlfn.XLOOKUP(C26563,$H$16:$H$21,$G$16:$G$21,,1)</f>
        <v>$125K-$200K</v>
      </c>
    </row>
    <row r="26564" spans="1:5" x14ac:dyDescent="0.3">
      <c r="A26564" s="33" t="s">
        <v>2</v>
      </c>
      <c r="B26564" s="33" t="s">
        <v>53</v>
      </c>
      <c r="C26564" s="33"/>
      <c r="D26564" s="33" t="s">
        <v>268</v>
      </c>
      <c r="E26564" t="str">
        <f t="shared" si="419"/>
        <v>No Data</v>
      </c>
    </row>
    <row r="26565" spans="1:5" x14ac:dyDescent="0.3">
      <c r="A26565" s="33" t="s">
        <v>4</v>
      </c>
      <c r="B26565" s="33" t="s">
        <v>53</v>
      </c>
      <c r="C26565" s="33"/>
      <c r="D26565" s="33" t="s">
        <v>457</v>
      </c>
      <c r="E26565" t="str">
        <f t="shared" si="419"/>
        <v>No Data</v>
      </c>
    </row>
    <row r="26566" spans="1:5" x14ac:dyDescent="0.3">
      <c r="A26566" s="33" t="s">
        <v>2</v>
      </c>
      <c r="B26566" s="33" t="s">
        <v>53</v>
      </c>
      <c r="C26566" s="33"/>
      <c r="D26566" s="33" t="s">
        <v>871</v>
      </c>
      <c r="E26566" t="str">
        <f t="shared" si="419"/>
        <v>No Data</v>
      </c>
    </row>
    <row r="26567" spans="1:5" x14ac:dyDescent="0.3">
      <c r="A26567" s="33" t="s">
        <v>1</v>
      </c>
      <c r="B26567" s="33" t="s">
        <v>80</v>
      </c>
      <c r="C26567" s="33">
        <v>185500</v>
      </c>
      <c r="D26567" s="33" t="s">
        <v>8802</v>
      </c>
      <c r="E26567" t="str">
        <f t="shared" si="419"/>
        <v>$125K-$200K</v>
      </c>
    </row>
    <row r="26568" spans="1:5" x14ac:dyDescent="0.3">
      <c r="A26568" s="33" t="s">
        <v>2</v>
      </c>
      <c r="B26568" s="33" t="s">
        <v>53</v>
      </c>
      <c r="C26568" s="33"/>
      <c r="D26568" s="33" t="s">
        <v>2922</v>
      </c>
      <c r="E26568" t="str">
        <f t="shared" si="419"/>
        <v>No Data</v>
      </c>
    </row>
    <row r="26569" spans="1:5" x14ac:dyDescent="0.3">
      <c r="A26569" s="33" t="s">
        <v>0</v>
      </c>
      <c r="B26569" s="33" t="s">
        <v>53</v>
      </c>
      <c r="C26569" s="33"/>
      <c r="D26569" s="33" t="s">
        <v>6544</v>
      </c>
      <c r="E26569" t="str">
        <f t="shared" si="419"/>
        <v>No Data</v>
      </c>
    </row>
    <row r="26570" spans="1:5" x14ac:dyDescent="0.3">
      <c r="A26570" s="33" t="s">
        <v>2</v>
      </c>
      <c r="B26570" s="33" t="s">
        <v>53</v>
      </c>
      <c r="C26570" s="33"/>
      <c r="D26570" s="33" t="s">
        <v>1317</v>
      </c>
      <c r="E26570" t="str">
        <f t="shared" si="419"/>
        <v>No Data</v>
      </c>
    </row>
    <row r="26571" spans="1:5" x14ac:dyDescent="0.3">
      <c r="A26571" s="33" t="s">
        <v>2</v>
      </c>
      <c r="B26571" s="33" t="s">
        <v>84</v>
      </c>
      <c r="C26571" s="33">
        <v>56700</v>
      </c>
      <c r="D26571" s="33" t="s">
        <v>834</v>
      </c>
      <c r="E26571" t="str">
        <f t="shared" si="419"/>
        <v>&lt;$75K</v>
      </c>
    </row>
    <row r="26572" spans="1:5" x14ac:dyDescent="0.3">
      <c r="A26572" s="33" t="s">
        <v>0</v>
      </c>
      <c r="B26572" s="33" t="s">
        <v>53</v>
      </c>
      <c r="C26572" s="33">
        <v>125000</v>
      </c>
      <c r="D26572" s="33" t="s">
        <v>8803</v>
      </c>
      <c r="E26572" t="str">
        <f t="shared" si="419"/>
        <v>$100K-$125K</v>
      </c>
    </row>
    <row r="26573" spans="1:5" x14ac:dyDescent="0.3">
      <c r="A26573" s="33" t="s">
        <v>4</v>
      </c>
      <c r="B26573" s="33" t="s">
        <v>53</v>
      </c>
      <c r="C26573" s="33">
        <v>87500</v>
      </c>
      <c r="D26573" s="33" t="s">
        <v>3032</v>
      </c>
      <c r="E26573" t="str">
        <f t="shared" si="419"/>
        <v>$75K-$100K</v>
      </c>
    </row>
    <row r="26574" spans="1:5" x14ac:dyDescent="0.3">
      <c r="A26574" s="33" t="s">
        <v>4</v>
      </c>
      <c r="B26574" s="33" t="s">
        <v>53</v>
      </c>
      <c r="C26574" s="33">
        <v>140000</v>
      </c>
      <c r="D26574" s="33" t="s">
        <v>209</v>
      </c>
      <c r="E26574" t="str">
        <f t="shared" si="419"/>
        <v>$125K-$200K</v>
      </c>
    </row>
    <row r="26575" spans="1:5" x14ac:dyDescent="0.3">
      <c r="A26575" s="33" t="s">
        <v>2</v>
      </c>
      <c r="B26575" s="33" t="s">
        <v>53</v>
      </c>
      <c r="C26575" s="33">
        <v>76000</v>
      </c>
      <c r="D26575" s="33" t="s">
        <v>2290</v>
      </c>
      <c r="E26575" t="str">
        <f t="shared" si="419"/>
        <v>$75K-$100K</v>
      </c>
    </row>
    <row r="26576" spans="1:5" x14ac:dyDescent="0.3">
      <c r="A26576" s="33" t="s">
        <v>126</v>
      </c>
      <c r="B26576" s="33" t="s">
        <v>53</v>
      </c>
      <c r="C26576" s="33">
        <v>173500</v>
      </c>
      <c r="D26576" s="33" t="s">
        <v>225</v>
      </c>
      <c r="E26576" t="str">
        <f t="shared" si="419"/>
        <v>$125K-$200K</v>
      </c>
    </row>
    <row r="26577" spans="1:5" x14ac:dyDescent="0.3">
      <c r="A26577" s="33" t="s">
        <v>2</v>
      </c>
      <c r="B26577" s="33" t="s">
        <v>53</v>
      </c>
      <c r="C26577" s="33"/>
      <c r="D26577" s="33" t="s">
        <v>3270</v>
      </c>
      <c r="E26577" t="str">
        <f t="shared" si="419"/>
        <v>No Data</v>
      </c>
    </row>
    <row r="26578" spans="1:5" x14ac:dyDescent="0.3">
      <c r="A26578" s="33" t="s">
        <v>2</v>
      </c>
      <c r="B26578" s="33" t="s">
        <v>53</v>
      </c>
      <c r="C26578" s="33"/>
      <c r="D26578" s="33" t="s">
        <v>1279</v>
      </c>
      <c r="E26578" t="str">
        <f t="shared" si="419"/>
        <v>No Data</v>
      </c>
    </row>
    <row r="26579" spans="1:5" x14ac:dyDescent="0.3">
      <c r="A26579" s="33" t="s">
        <v>1</v>
      </c>
      <c r="B26579" s="33" t="s">
        <v>53</v>
      </c>
      <c r="C26579" s="33">
        <v>181500</v>
      </c>
      <c r="D26579" s="33" t="s">
        <v>297</v>
      </c>
      <c r="E26579" t="str">
        <f t="shared" si="419"/>
        <v>$125K-$200K</v>
      </c>
    </row>
    <row r="26580" spans="1:5" x14ac:dyDescent="0.3">
      <c r="A26580" s="33" t="s">
        <v>125</v>
      </c>
      <c r="B26580" s="33" t="s">
        <v>65</v>
      </c>
      <c r="C26580" s="33">
        <v>111202</v>
      </c>
      <c r="D26580" s="33" t="s">
        <v>2705</v>
      </c>
      <c r="E26580" t="str">
        <f t="shared" si="419"/>
        <v>$100K-$125K</v>
      </c>
    </row>
    <row r="26581" spans="1:5" x14ac:dyDescent="0.3">
      <c r="A26581" s="33" t="s">
        <v>4</v>
      </c>
      <c r="B26581" s="33" t="s">
        <v>70</v>
      </c>
      <c r="C26581" s="33">
        <v>147500</v>
      </c>
      <c r="D26581" s="33" t="s">
        <v>211</v>
      </c>
      <c r="E26581" t="str">
        <f t="shared" si="419"/>
        <v>$125K-$200K</v>
      </c>
    </row>
    <row r="26582" spans="1:5" x14ac:dyDescent="0.3">
      <c r="A26582" s="33" t="s">
        <v>128</v>
      </c>
      <c r="B26582" s="33" t="s">
        <v>53</v>
      </c>
      <c r="C26582" s="33">
        <v>159264</v>
      </c>
      <c r="D26582" s="33" t="s">
        <v>1433</v>
      </c>
      <c r="E26582" t="str">
        <f t="shared" si="419"/>
        <v>$125K-$200K</v>
      </c>
    </row>
    <row r="26583" spans="1:5" x14ac:dyDescent="0.3">
      <c r="A26583" s="33" t="s">
        <v>0</v>
      </c>
      <c r="B26583" s="33" t="s">
        <v>54</v>
      </c>
      <c r="C26583" s="33"/>
      <c r="D26583" s="33" t="s">
        <v>232</v>
      </c>
      <c r="E26583" t="str">
        <f t="shared" si="419"/>
        <v>No Data</v>
      </c>
    </row>
    <row r="26584" spans="1:5" x14ac:dyDescent="0.3">
      <c r="A26584" s="33" t="s">
        <v>2</v>
      </c>
      <c r="B26584" s="33" t="s">
        <v>53</v>
      </c>
      <c r="C26584" s="33"/>
      <c r="D26584" s="33" t="s">
        <v>8804</v>
      </c>
      <c r="E26584" t="str">
        <f t="shared" si="419"/>
        <v>No Data</v>
      </c>
    </row>
    <row r="26585" spans="1:5" x14ac:dyDescent="0.3">
      <c r="A26585" s="33" t="s">
        <v>0</v>
      </c>
      <c r="B26585" s="33" t="s">
        <v>53</v>
      </c>
      <c r="C26585" s="33"/>
      <c r="D26585" s="33" t="s">
        <v>299</v>
      </c>
      <c r="E26585" t="str">
        <f t="shared" si="419"/>
        <v>No Data</v>
      </c>
    </row>
    <row r="26586" spans="1:5" x14ac:dyDescent="0.3">
      <c r="A26586" s="33" t="s">
        <v>0</v>
      </c>
      <c r="B26586" s="33" t="s">
        <v>53</v>
      </c>
      <c r="C26586" s="33">
        <v>120500</v>
      </c>
      <c r="D26586" s="33" t="s">
        <v>8805</v>
      </c>
      <c r="E26586" t="str">
        <f t="shared" si="419"/>
        <v>$100K-$125K</v>
      </c>
    </row>
    <row r="26587" spans="1:5" x14ac:dyDescent="0.3">
      <c r="A26587" s="33" t="s">
        <v>128</v>
      </c>
      <c r="B26587" s="33" t="s">
        <v>81</v>
      </c>
      <c r="C26587" s="33">
        <v>150000</v>
      </c>
      <c r="D26587" s="33" t="s">
        <v>4885</v>
      </c>
      <c r="E26587" t="str">
        <f t="shared" si="419"/>
        <v>$125K-$200K</v>
      </c>
    </row>
    <row r="26588" spans="1:5" x14ac:dyDescent="0.3">
      <c r="A26588" s="33" t="s">
        <v>2</v>
      </c>
      <c r="B26588" s="33" t="s">
        <v>53</v>
      </c>
      <c r="C26588" s="33"/>
      <c r="D26588" s="33" t="s">
        <v>3861</v>
      </c>
      <c r="E26588" t="str">
        <f t="shared" si="419"/>
        <v>No Data</v>
      </c>
    </row>
    <row r="26589" spans="1:5" x14ac:dyDescent="0.3">
      <c r="A26589" s="33" t="s">
        <v>2</v>
      </c>
      <c r="B26589" s="33" t="s">
        <v>53</v>
      </c>
      <c r="C26589" s="33"/>
      <c r="D26589" s="33" t="s">
        <v>1412</v>
      </c>
      <c r="E26589" t="str">
        <f t="shared" si="419"/>
        <v>No Data</v>
      </c>
    </row>
    <row r="26590" spans="1:5" x14ac:dyDescent="0.3">
      <c r="A26590" s="33" t="s">
        <v>128</v>
      </c>
      <c r="B26590" s="33" t="s">
        <v>53</v>
      </c>
      <c r="C26590" s="33">
        <v>115000</v>
      </c>
      <c r="D26590" s="33" t="s">
        <v>1895</v>
      </c>
      <c r="E26590" t="str">
        <f t="shared" si="419"/>
        <v>$100K-$125K</v>
      </c>
    </row>
    <row r="26591" spans="1:5" x14ac:dyDescent="0.3">
      <c r="A26591" s="33" t="s">
        <v>125</v>
      </c>
      <c r="B26591" s="33" t="s">
        <v>53</v>
      </c>
      <c r="C26591" s="33">
        <v>167500</v>
      </c>
      <c r="D26591" s="33" t="s">
        <v>8349</v>
      </c>
      <c r="E26591" t="str">
        <f t="shared" si="419"/>
        <v>$125K-$200K</v>
      </c>
    </row>
    <row r="26592" spans="1:5" x14ac:dyDescent="0.3">
      <c r="A26592" s="33" t="s">
        <v>128</v>
      </c>
      <c r="B26592" s="33" t="s">
        <v>53</v>
      </c>
      <c r="C26592" s="33">
        <v>152221.5</v>
      </c>
      <c r="D26592" s="33" t="s">
        <v>1845</v>
      </c>
      <c r="E26592" t="str">
        <f t="shared" si="419"/>
        <v>$125K-$200K</v>
      </c>
    </row>
    <row r="26593" spans="1:5" x14ac:dyDescent="0.3">
      <c r="A26593" s="33" t="s">
        <v>0</v>
      </c>
      <c r="B26593" s="33" t="s">
        <v>80</v>
      </c>
      <c r="C26593" s="33">
        <v>72000</v>
      </c>
      <c r="D26593" s="33" t="s">
        <v>817</v>
      </c>
      <c r="E26593" t="str">
        <f t="shared" si="419"/>
        <v>&lt;$75K</v>
      </c>
    </row>
    <row r="26594" spans="1:5" x14ac:dyDescent="0.3">
      <c r="A26594" s="33" t="s">
        <v>4</v>
      </c>
      <c r="B26594" s="33" t="s">
        <v>98</v>
      </c>
      <c r="C26594" s="33">
        <v>72900</v>
      </c>
      <c r="D26594" s="33" t="s">
        <v>8433</v>
      </c>
      <c r="E26594" t="str">
        <f t="shared" si="419"/>
        <v>&lt;$75K</v>
      </c>
    </row>
    <row r="26595" spans="1:5" x14ac:dyDescent="0.3">
      <c r="A26595" s="33" t="s">
        <v>2</v>
      </c>
      <c r="B26595" s="33" t="s">
        <v>53</v>
      </c>
      <c r="C26595" s="33">
        <v>127500</v>
      </c>
      <c r="D26595" s="33" t="s">
        <v>299</v>
      </c>
      <c r="E26595" t="str">
        <f t="shared" si="419"/>
        <v>$125K-$200K</v>
      </c>
    </row>
    <row r="26596" spans="1:5" x14ac:dyDescent="0.3">
      <c r="A26596" s="33" t="s">
        <v>2</v>
      </c>
      <c r="B26596" s="33" t="s">
        <v>53</v>
      </c>
      <c r="C26596" s="33"/>
      <c r="D26596" s="33" t="s">
        <v>1378</v>
      </c>
      <c r="E26596" t="str">
        <f t="shared" si="419"/>
        <v>No Data</v>
      </c>
    </row>
    <row r="26597" spans="1:5" x14ac:dyDescent="0.3">
      <c r="A26597" s="33" t="s">
        <v>4</v>
      </c>
      <c r="B26597" s="33" t="s">
        <v>54</v>
      </c>
      <c r="C26597" s="33">
        <v>167500</v>
      </c>
      <c r="D26597" s="33" t="s">
        <v>6408</v>
      </c>
      <c r="E26597" t="str">
        <f t="shared" si="419"/>
        <v>$125K-$200K</v>
      </c>
    </row>
    <row r="26598" spans="1:5" x14ac:dyDescent="0.3">
      <c r="A26598" s="33" t="s">
        <v>4</v>
      </c>
      <c r="B26598" s="33" t="s">
        <v>68</v>
      </c>
      <c r="C26598" s="33"/>
      <c r="D26598" s="33" t="s">
        <v>8806</v>
      </c>
      <c r="E26598" t="str">
        <f t="shared" si="419"/>
        <v>No Data</v>
      </c>
    </row>
    <row r="26599" spans="1:5" x14ac:dyDescent="0.3">
      <c r="A26599" s="33" t="s">
        <v>0</v>
      </c>
      <c r="B26599" s="33" t="s">
        <v>53</v>
      </c>
      <c r="C26599" s="33">
        <v>125000</v>
      </c>
      <c r="D26599" s="33" t="s">
        <v>8807</v>
      </c>
      <c r="E26599" t="str">
        <f t="shared" si="419"/>
        <v>$100K-$125K</v>
      </c>
    </row>
    <row r="26600" spans="1:5" x14ac:dyDescent="0.3">
      <c r="A26600" s="33" t="s">
        <v>125</v>
      </c>
      <c r="B26600" s="33" t="s">
        <v>53</v>
      </c>
      <c r="C26600" s="33">
        <v>98800</v>
      </c>
      <c r="D26600" s="33" t="s">
        <v>8808</v>
      </c>
      <c r="E26600" t="str">
        <f t="shared" si="419"/>
        <v>$75K-$100K</v>
      </c>
    </row>
    <row r="26601" spans="1:5" x14ac:dyDescent="0.3">
      <c r="A26601" s="33" t="s">
        <v>2</v>
      </c>
      <c r="B26601" s="33" t="s">
        <v>53</v>
      </c>
      <c r="C26601" s="33"/>
      <c r="D26601" s="33" t="s">
        <v>8809</v>
      </c>
      <c r="E26601" t="str">
        <f t="shared" si="419"/>
        <v>No Data</v>
      </c>
    </row>
    <row r="26602" spans="1:5" x14ac:dyDescent="0.3">
      <c r="A26602" s="33" t="s">
        <v>2</v>
      </c>
      <c r="B26602" s="33" t="s">
        <v>53</v>
      </c>
      <c r="C26602" s="33">
        <v>65000</v>
      </c>
      <c r="D26602" s="33" t="s">
        <v>2186</v>
      </c>
      <c r="E26602" t="str">
        <f t="shared" si="419"/>
        <v>&lt;$75K</v>
      </c>
    </row>
    <row r="26603" spans="1:5" x14ac:dyDescent="0.3">
      <c r="A26603" s="33" t="s">
        <v>2</v>
      </c>
      <c r="B26603" s="33" t="s">
        <v>53</v>
      </c>
      <c r="C26603" s="33">
        <v>75000</v>
      </c>
      <c r="D26603" s="33" t="s">
        <v>1161</v>
      </c>
      <c r="E26603" t="str">
        <f t="shared" si="419"/>
        <v>&lt;$75K</v>
      </c>
    </row>
    <row r="26604" spans="1:5" x14ac:dyDescent="0.3">
      <c r="A26604" s="33" t="s">
        <v>2</v>
      </c>
      <c r="B26604" s="33" t="s">
        <v>53</v>
      </c>
      <c r="C26604" s="33">
        <v>131900</v>
      </c>
      <c r="D26604" s="33" t="s">
        <v>729</v>
      </c>
      <c r="E26604" t="str">
        <f t="shared" si="419"/>
        <v>$125K-$200K</v>
      </c>
    </row>
    <row r="26605" spans="1:5" x14ac:dyDescent="0.3">
      <c r="A26605" s="33" t="s">
        <v>0</v>
      </c>
      <c r="B26605" s="33" t="s">
        <v>53</v>
      </c>
      <c r="C26605" s="33">
        <v>150000</v>
      </c>
      <c r="D26605" s="33" t="s">
        <v>1876</v>
      </c>
      <c r="E26605" t="str">
        <f t="shared" si="419"/>
        <v>$125K-$200K</v>
      </c>
    </row>
    <row r="26606" spans="1:5" x14ac:dyDescent="0.3">
      <c r="A26606" s="33" t="s">
        <v>0</v>
      </c>
      <c r="B26606" s="33" t="s">
        <v>53</v>
      </c>
      <c r="C26606" s="33">
        <v>120000</v>
      </c>
      <c r="D26606" s="33" t="s">
        <v>2399</v>
      </c>
      <c r="E26606" t="str">
        <f t="shared" si="419"/>
        <v>$100K-$125K</v>
      </c>
    </row>
    <row r="26607" spans="1:5" x14ac:dyDescent="0.3">
      <c r="A26607" s="33" t="s">
        <v>0</v>
      </c>
      <c r="B26607" s="33" t="s">
        <v>54</v>
      </c>
      <c r="C26607" s="33">
        <v>125000</v>
      </c>
      <c r="D26607" s="33" t="s">
        <v>8810</v>
      </c>
      <c r="E26607" t="str">
        <f t="shared" si="419"/>
        <v>$100K-$125K</v>
      </c>
    </row>
    <row r="26608" spans="1:5" x14ac:dyDescent="0.3">
      <c r="A26608" s="33" t="s">
        <v>0</v>
      </c>
      <c r="B26608" s="33" t="s">
        <v>53</v>
      </c>
      <c r="C26608" s="33">
        <v>115000</v>
      </c>
      <c r="D26608" s="33" t="s">
        <v>609</v>
      </c>
      <c r="E26608" t="str">
        <f t="shared" si="419"/>
        <v>$100K-$125K</v>
      </c>
    </row>
    <row r="26609" spans="1:5" x14ac:dyDescent="0.3">
      <c r="A26609" s="33" t="s">
        <v>129</v>
      </c>
      <c r="B26609" s="33" t="s">
        <v>183</v>
      </c>
      <c r="C26609" s="33">
        <v>173500</v>
      </c>
      <c r="D26609" s="33" t="s">
        <v>225</v>
      </c>
      <c r="E26609" t="str">
        <f t="shared" si="419"/>
        <v>$125K-$200K</v>
      </c>
    </row>
    <row r="26610" spans="1:5" x14ac:dyDescent="0.3">
      <c r="A26610" s="33" t="s">
        <v>2</v>
      </c>
      <c r="B26610" s="33" t="s">
        <v>53</v>
      </c>
      <c r="C26610" s="33">
        <v>52500</v>
      </c>
      <c r="D26610" s="33" t="s">
        <v>8811</v>
      </c>
      <c r="E26610" t="str">
        <f t="shared" si="419"/>
        <v>&lt;$75K</v>
      </c>
    </row>
    <row r="26611" spans="1:5" x14ac:dyDescent="0.3">
      <c r="A26611" s="33" t="s">
        <v>4</v>
      </c>
      <c r="B26611" s="33" t="s">
        <v>53</v>
      </c>
      <c r="C26611" s="33">
        <v>125000</v>
      </c>
      <c r="D26611" s="33" t="s">
        <v>1935</v>
      </c>
      <c r="E26611" t="str">
        <f t="shared" si="419"/>
        <v>$100K-$125K</v>
      </c>
    </row>
    <row r="26612" spans="1:5" x14ac:dyDescent="0.3">
      <c r="A26612" s="33" t="s">
        <v>126</v>
      </c>
      <c r="B26612" s="33" t="s">
        <v>53</v>
      </c>
      <c r="C26612" s="33">
        <v>130000</v>
      </c>
      <c r="D26612" s="33" t="s">
        <v>463</v>
      </c>
      <c r="E26612" t="str">
        <f t="shared" si="419"/>
        <v>$125K-$200K</v>
      </c>
    </row>
    <row r="26613" spans="1:5" x14ac:dyDescent="0.3">
      <c r="A26613" s="33" t="s">
        <v>52</v>
      </c>
      <c r="B26613" s="33" t="s">
        <v>53</v>
      </c>
      <c r="C26613" s="33"/>
      <c r="D26613" s="33" t="s">
        <v>8812</v>
      </c>
      <c r="E26613" t="str">
        <f t="shared" si="419"/>
        <v>No Data</v>
      </c>
    </row>
    <row r="26614" spans="1:5" x14ac:dyDescent="0.3">
      <c r="A26614" s="33" t="s">
        <v>128</v>
      </c>
      <c r="B26614" s="33" t="s">
        <v>53</v>
      </c>
      <c r="C26614" s="33">
        <v>217500</v>
      </c>
      <c r="D26614" s="33" t="s">
        <v>680</v>
      </c>
      <c r="E26614" t="str">
        <f t="shared" si="419"/>
        <v>&gt;$200K</v>
      </c>
    </row>
    <row r="26615" spans="1:5" x14ac:dyDescent="0.3">
      <c r="A26615" s="33" t="s">
        <v>0</v>
      </c>
      <c r="B26615" s="33" t="s">
        <v>53</v>
      </c>
      <c r="C26615" s="33"/>
      <c r="D26615" s="33" t="s">
        <v>258</v>
      </c>
      <c r="E26615" t="str">
        <f t="shared" si="419"/>
        <v>No Data</v>
      </c>
    </row>
    <row r="26616" spans="1:5" x14ac:dyDescent="0.3">
      <c r="A26616" s="33" t="s">
        <v>2</v>
      </c>
      <c r="B26616" s="33" t="s">
        <v>53</v>
      </c>
      <c r="C26616" s="33">
        <v>35000</v>
      </c>
      <c r="D26616" s="33" t="s">
        <v>8813</v>
      </c>
      <c r="E26616" t="str">
        <f t="shared" si="419"/>
        <v>&lt;$75K</v>
      </c>
    </row>
    <row r="26617" spans="1:5" x14ac:dyDescent="0.3">
      <c r="A26617" s="33" t="s">
        <v>2</v>
      </c>
      <c r="B26617" s="33" t="s">
        <v>53</v>
      </c>
      <c r="C26617" s="33"/>
      <c r="D26617" s="33" t="s">
        <v>1772</v>
      </c>
      <c r="E26617" t="str">
        <f t="shared" si="419"/>
        <v>No Data</v>
      </c>
    </row>
    <row r="26618" spans="1:5" x14ac:dyDescent="0.3">
      <c r="A26618" s="33" t="s">
        <v>126</v>
      </c>
      <c r="B26618" s="33" t="s">
        <v>53</v>
      </c>
      <c r="C26618" s="33">
        <v>350000</v>
      </c>
      <c r="D26618" s="33" t="s">
        <v>505</v>
      </c>
      <c r="E26618" t="str">
        <f t="shared" si="419"/>
        <v>&gt;$200K</v>
      </c>
    </row>
    <row r="26619" spans="1:5" x14ac:dyDescent="0.3">
      <c r="A26619" s="33" t="s">
        <v>0</v>
      </c>
      <c r="B26619" s="33" t="s">
        <v>53</v>
      </c>
      <c r="C26619" s="33">
        <v>87705</v>
      </c>
      <c r="D26619" s="33" t="s">
        <v>6591</v>
      </c>
      <c r="E26619" t="str">
        <f t="shared" si="419"/>
        <v>$75K-$100K</v>
      </c>
    </row>
    <row r="26620" spans="1:5" x14ac:dyDescent="0.3">
      <c r="A26620" s="33" t="s">
        <v>2</v>
      </c>
      <c r="B26620" s="33" t="s">
        <v>53</v>
      </c>
      <c r="C26620" s="33"/>
      <c r="D26620" s="33" t="s">
        <v>249</v>
      </c>
      <c r="E26620" t="str">
        <f t="shared" si="419"/>
        <v>No Data</v>
      </c>
    </row>
    <row r="26621" spans="1:5" x14ac:dyDescent="0.3">
      <c r="A26621" s="33" t="s">
        <v>128</v>
      </c>
      <c r="B26621" s="33" t="s">
        <v>54</v>
      </c>
      <c r="C26621" s="33">
        <v>157500</v>
      </c>
      <c r="D26621" s="33" t="s">
        <v>2119</v>
      </c>
      <c r="E26621" t="str">
        <f t="shared" si="419"/>
        <v>$125K-$200K</v>
      </c>
    </row>
    <row r="26622" spans="1:5" x14ac:dyDescent="0.3">
      <c r="A26622" s="33" t="s">
        <v>0</v>
      </c>
      <c r="B26622" s="33" t="s">
        <v>53</v>
      </c>
      <c r="C26622" s="33"/>
      <c r="D26622" s="33" t="s">
        <v>258</v>
      </c>
      <c r="E26622" t="str">
        <f t="shared" si="419"/>
        <v>No Data</v>
      </c>
    </row>
    <row r="26623" spans="1:5" x14ac:dyDescent="0.3">
      <c r="A26623" s="33" t="s">
        <v>128</v>
      </c>
      <c r="B26623" s="33" t="s">
        <v>53</v>
      </c>
      <c r="C26623" s="33">
        <v>196800</v>
      </c>
      <c r="D26623" s="33" t="s">
        <v>217</v>
      </c>
      <c r="E26623" t="str">
        <f t="shared" si="419"/>
        <v>$125K-$200K</v>
      </c>
    </row>
    <row r="26624" spans="1:5" x14ac:dyDescent="0.3">
      <c r="A26624" s="33" t="s">
        <v>0</v>
      </c>
      <c r="B26624" s="33" t="s">
        <v>70</v>
      </c>
      <c r="C26624" s="33">
        <v>131867</v>
      </c>
      <c r="D26624" s="33" t="s">
        <v>353</v>
      </c>
      <c r="E26624" t="str">
        <f t="shared" si="419"/>
        <v>$125K-$200K</v>
      </c>
    </row>
    <row r="26625" spans="1:5" x14ac:dyDescent="0.3">
      <c r="A26625" s="33" t="s">
        <v>2</v>
      </c>
      <c r="B26625" s="33" t="s">
        <v>53</v>
      </c>
      <c r="C26625" s="33"/>
      <c r="D26625" s="33" t="s">
        <v>403</v>
      </c>
      <c r="E26625" t="str">
        <f t="shared" si="419"/>
        <v>No Data</v>
      </c>
    </row>
    <row r="26626" spans="1:5" x14ac:dyDescent="0.3">
      <c r="A26626" s="33" t="s">
        <v>4</v>
      </c>
      <c r="B26626" s="33" t="s">
        <v>81</v>
      </c>
      <c r="C26626" s="33">
        <v>90000</v>
      </c>
      <c r="D26626" s="33" t="s">
        <v>8814</v>
      </c>
      <c r="E26626" t="str">
        <f t="shared" si="419"/>
        <v>$75K-$100K</v>
      </c>
    </row>
    <row r="26627" spans="1:5" x14ac:dyDescent="0.3">
      <c r="A26627" s="33" t="s">
        <v>2</v>
      </c>
      <c r="B26627" s="33" t="s">
        <v>53</v>
      </c>
      <c r="C26627" s="33"/>
      <c r="D26627" s="33" t="s">
        <v>1253</v>
      </c>
      <c r="E26627" t="str">
        <f t="shared" ref="E26627:E26690" si="420">_xlfn.XLOOKUP(C26627,$H$16:$H$21,$G$16:$G$21,,1)</f>
        <v>No Data</v>
      </c>
    </row>
    <row r="26628" spans="1:5" x14ac:dyDescent="0.3">
      <c r="A26628" s="33" t="s">
        <v>2</v>
      </c>
      <c r="B26628" s="33" t="s">
        <v>53</v>
      </c>
      <c r="C26628" s="33"/>
      <c r="D26628" s="33" t="s">
        <v>1673</v>
      </c>
      <c r="E26628" t="str">
        <f t="shared" si="420"/>
        <v>No Data</v>
      </c>
    </row>
    <row r="26629" spans="1:5" x14ac:dyDescent="0.3">
      <c r="A26629" s="33" t="s">
        <v>0</v>
      </c>
      <c r="B26629" s="33" t="s">
        <v>53</v>
      </c>
      <c r="C26629" s="33"/>
      <c r="D26629" s="33" t="s">
        <v>286</v>
      </c>
      <c r="E26629" t="str">
        <f t="shared" si="420"/>
        <v>No Data</v>
      </c>
    </row>
    <row r="26630" spans="1:5" x14ac:dyDescent="0.3">
      <c r="A26630" s="33" t="s">
        <v>2</v>
      </c>
      <c r="B26630" s="33" t="s">
        <v>53</v>
      </c>
      <c r="C26630" s="33"/>
      <c r="D26630" s="33" t="s">
        <v>8815</v>
      </c>
      <c r="E26630" t="str">
        <f t="shared" si="420"/>
        <v>No Data</v>
      </c>
    </row>
    <row r="26631" spans="1:5" x14ac:dyDescent="0.3">
      <c r="A26631" s="33" t="s">
        <v>52</v>
      </c>
      <c r="B26631" s="33" t="s">
        <v>53</v>
      </c>
      <c r="C26631" s="33"/>
      <c r="D26631" s="33" t="s">
        <v>1108</v>
      </c>
      <c r="E26631" t="str">
        <f t="shared" si="420"/>
        <v>No Data</v>
      </c>
    </row>
    <row r="26632" spans="1:5" x14ac:dyDescent="0.3">
      <c r="A26632" s="33" t="s">
        <v>125</v>
      </c>
      <c r="B26632" s="33" t="s">
        <v>53</v>
      </c>
      <c r="C26632" s="33">
        <v>112500</v>
      </c>
      <c r="D26632" s="33" t="s">
        <v>8816</v>
      </c>
      <c r="E26632" t="str">
        <f t="shared" si="420"/>
        <v>$100K-$125K</v>
      </c>
    </row>
    <row r="26633" spans="1:5" x14ac:dyDescent="0.3">
      <c r="A26633" s="33" t="s">
        <v>128</v>
      </c>
      <c r="B26633" s="33" t="s">
        <v>53</v>
      </c>
      <c r="C26633" s="33">
        <v>155000</v>
      </c>
      <c r="D26633" s="33" t="s">
        <v>1730</v>
      </c>
      <c r="E26633" t="str">
        <f t="shared" si="420"/>
        <v>$125K-$200K</v>
      </c>
    </row>
    <row r="26634" spans="1:5" x14ac:dyDescent="0.3">
      <c r="A26634" s="33" t="s">
        <v>2</v>
      </c>
      <c r="B26634" s="33" t="s">
        <v>53</v>
      </c>
      <c r="C26634" s="33">
        <v>96500</v>
      </c>
      <c r="D26634" s="33" t="s">
        <v>8817</v>
      </c>
      <c r="E26634" t="str">
        <f t="shared" si="420"/>
        <v>$75K-$100K</v>
      </c>
    </row>
    <row r="26635" spans="1:5" x14ac:dyDescent="0.3">
      <c r="A26635" s="33" t="s">
        <v>125</v>
      </c>
      <c r="B26635" s="33" t="s">
        <v>53</v>
      </c>
      <c r="C26635" s="33">
        <v>180000</v>
      </c>
      <c r="D26635" s="33" t="s">
        <v>2373</v>
      </c>
      <c r="E26635" t="str">
        <f t="shared" si="420"/>
        <v>$125K-$200K</v>
      </c>
    </row>
    <row r="26636" spans="1:5" x14ac:dyDescent="0.3">
      <c r="A26636" s="33" t="s">
        <v>52</v>
      </c>
      <c r="B26636" s="33" t="s">
        <v>56</v>
      </c>
      <c r="C26636" s="33">
        <v>89100</v>
      </c>
      <c r="D26636" s="33" t="s">
        <v>1172</v>
      </c>
      <c r="E26636" t="str">
        <f t="shared" si="420"/>
        <v>$75K-$100K</v>
      </c>
    </row>
    <row r="26637" spans="1:5" x14ac:dyDescent="0.3">
      <c r="A26637" s="33" t="s">
        <v>126</v>
      </c>
      <c r="B26637" s="33" t="s">
        <v>53</v>
      </c>
      <c r="C26637" s="33"/>
      <c r="D26637" s="33" t="s">
        <v>8818</v>
      </c>
      <c r="E26637" t="str">
        <f t="shared" si="420"/>
        <v>No Data</v>
      </c>
    </row>
    <row r="26638" spans="1:5" x14ac:dyDescent="0.3">
      <c r="A26638" s="33" t="s">
        <v>52</v>
      </c>
      <c r="B26638" s="33" t="s">
        <v>53</v>
      </c>
      <c r="C26638" s="33">
        <v>80000</v>
      </c>
      <c r="D26638" s="33" t="s">
        <v>8819</v>
      </c>
      <c r="E26638" t="str">
        <f t="shared" si="420"/>
        <v>$75K-$100K</v>
      </c>
    </row>
    <row r="26639" spans="1:5" x14ac:dyDescent="0.3">
      <c r="A26639" s="33" t="s">
        <v>128</v>
      </c>
      <c r="B26639" s="33" t="s">
        <v>53</v>
      </c>
      <c r="C26639" s="33">
        <v>119257</v>
      </c>
      <c r="D26639" s="33" t="s">
        <v>1569</v>
      </c>
      <c r="E26639" t="str">
        <f t="shared" si="420"/>
        <v>$100K-$125K</v>
      </c>
    </row>
    <row r="26640" spans="1:5" x14ac:dyDescent="0.3">
      <c r="A26640" s="33" t="s">
        <v>2</v>
      </c>
      <c r="B26640" s="33" t="s">
        <v>53</v>
      </c>
      <c r="C26640" s="33">
        <v>95000</v>
      </c>
      <c r="D26640" s="33" t="s">
        <v>5321</v>
      </c>
      <c r="E26640" t="str">
        <f t="shared" si="420"/>
        <v>$75K-$100K</v>
      </c>
    </row>
    <row r="26641" spans="1:5" x14ac:dyDescent="0.3">
      <c r="A26641" s="33" t="s">
        <v>4</v>
      </c>
      <c r="B26641" s="33" t="s">
        <v>53</v>
      </c>
      <c r="C26641" s="33">
        <v>137000</v>
      </c>
      <c r="D26641" s="33" t="s">
        <v>294</v>
      </c>
      <c r="E26641" t="str">
        <f t="shared" si="420"/>
        <v>$125K-$200K</v>
      </c>
    </row>
    <row r="26642" spans="1:5" x14ac:dyDescent="0.3">
      <c r="A26642" s="33" t="s">
        <v>129</v>
      </c>
      <c r="B26642" s="33" t="s">
        <v>84</v>
      </c>
      <c r="C26642" s="33">
        <v>86400</v>
      </c>
      <c r="D26642" s="33" t="s">
        <v>8820</v>
      </c>
      <c r="E26642" t="str">
        <f t="shared" si="420"/>
        <v>$75K-$100K</v>
      </c>
    </row>
    <row r="26643" spans="1:5" x14ac:dyDescent="0.3">
      <c r="A26643" s="33" t="s">
        <v>2</v>
      </c>
      <c r="B26643" s="33" t="s">
        <v>53</v>
      </c>
      <c r="C26643" s="33">
        <v>350000</v>
      </c>
      <c r="D26643" s="33" t="s">
        <v>7432</v>
      </c>
      <c r="E26643" t="str">
        <f t="shared" si="420"/>
        <v>&gt;$200K</v>
      </c>
    </row>
    <row r="26644" spans="1:5" x14ac:dyDescent="0.3">
      <c r="A26644" s="33" t="s">
        <v>0</v>
      </c>
      <c r="B26644" s="33" t="s">
        <v>72</v>
      </c>
      <c r="C26644" s="33">
        <v>139216</v>
      </c>
      <c r="D26644" s="33" t="s">
        <v>8821</v>
      </c>
      <c r="E26644" t="str">
        <f t="shared" si="420"/>
        <v>$125K-$200K</v>
      </c>
    </row>
    <row r="26645" spans="1:5" x14ac:dyDescent="0.3">
      <c r="A26645" s="33" t="s">
        <v>0</v>
      </c>
      <c r="B26645" s="33" t="s">
        <v>53</v>
      </c>
      <c r="C26645" s="33">
        <v>67500</v>
      </c>
      <c r="D26645" s="33" t="s">
        <v>7627</v>
      </c>
      <c r="E26645" t="str">
        <f t="shared" si="420"/>
        <v>&lt;$75K</v>
      </c>
    </row>
    <row r="26646" spans="1:5" x14ac:dyDescent="0.3">
      <c r="A26646" s="33" t="s">
        <v>2</v>
      </c>
      <c r="B26646" s="33" t="s">
        <v>53</v>
      </c>
      <c r="C26646" s="33"/>
      <c r="D26646" s="33" t="s">
        <v>7577</v>
      </c>
      <c r="E26646" t="str">
        <f t="shared" si="420"/>
        <v>No Data</v>
      </c>
    </row>
    <row r="26647" spans="1:5" x14ac:dyDescent="0.3">
      <c r="A26647" s="33" t="s">
        <v>2</v>
      </c>
      <c r="B26647" s="33" t="s">
        <v>53</v>
      </c>
      <c r="C26647" s="33">
        <v>80000</v>
      </c>
      <c r="D26647" s="33" t="s">
        <v>8822</v>
      </c>
      <c r="E26647" t="str">
        <f t="shared" si="420"/>
        <v>$75K-$100K</v>
      </c>
    </row>
    <row r="26648" spans="1:5" x14ac:dyDescent="0.3">
      <c r="A26648" s="33" t="s">
        <v>4</v>
      </c>
      <c r="B26648" s="33" t="s">
        <v>72</v>
      </c>
      <c r="C26648" s="33">
        <v>96773</v>
      </c>
      <c r="D26648" s="33" t="s">
        <v>8823</v>
      </c>
      <c r="E26648" t="str">
        <f t="shared" si="420"/>
        <v>$75K-$100K</v>
      </c>
    </row>
    <row r="26649" spans="1:5" x14ac:dyDescent="0.3">
      <c r="A26649" s="33" t="s">
        <v>0</v>
      </c>
      <c r="B26649" s="33" t="s">
        <v>53</v>
      </c>
      <c r="C26649" s="33"/>
      <c r="D26649" s="33" t="s">
        <v>2018</v>
      </c>
      <c r="E26649" t="str">
        <f t="shared" si="420"/>
        <v>No Data</v>
      </c>
    </row>
    <row r="26650" spans="1:5" x14ac:dyDescent="0.3">
      <c r="A26650" s="33" t="s">
        <v>0</v>
      </c>
      <c r="B26650" s="33" t="s">
        <v>53</v>
      </c>
      <c r="C26650" s="33">
        <v>82830</v>
      </c>
      <c r="D26650" s="33" t="s">
        <v>8824</v>
      </c>
      <c r="E26650" t="str">
        <f t="shared" si="420"/>
        <v>$75K-$100K</v>
      </c>
    </row>
    <row r="26651" spans="1:5" x14ac:dyDescent="0.3">
      <c r="A26651" s="33" t="s">
        <v>2</v>
      </c>
      <c r="B26651" s="33" t="s">
        <v>53</v>
      </c>
      <c r="C26651" s="33"/>
      <c r="D26651" s="33" t="s">
        <v>251</v>
      </c>
      <c r="E26651" t="str">
        <f t="shared" si="420"/>
        <v>No Data</v>
      </c>
    </row>
    <row r="26652" spans="1:5" x14ac:dyDescent="0.3">
      <c r="A26652" s="33" t="s">
        <v>2</v>
      </c>
      <c r="B26652" s="33" t="s">
        <v>53</v>
      </c>
      <c r="C26652" s="33"/>
      <c r="D26652" s="33" t="s">
        <v>3023</v>
      </c>
      <c r="E26652" t="str">
        <f t="shared" si="420"/>
        <v>No Data</v>
      </c>
    </row>
    <row r="26653" spans="1:5" x14ac:dyDescent="0.3">
      <c r="A26653" s="33" t="s">
        <v>2</v>
      </c>
      <c r="B26653" s="33" t="s">
        <v>53</v>
      </c>
      <c r="C26653" s="33"/>
      <c r="D26653" s="33" t="s">
        <v>441</v>
      </c>
      <c r="E26653" t="str">
        <f t="shared" si="420"/>
        <v>No Data</v>
      </c>
    </row>
    <row r="26654" spans="1:5" x14ac:dyDescent="0.3">
      <c r="A26654" s="33" t="s">
        <v>128</v>
      </c>
      <c r="B26654" s="33" t="s">
        <v>104</v>
      </c>
      <c r="C26654" s="33">
        <v>192000</v>
      </c>
      <c r="D26654" s="33" t="s">
        <v>353</v>
      </c>
      <c r="E26654" t="str">
        <f t="shared" si="420"/>
        <v>$125K-$200K</v>
      </c>
    </row>
    <row r="26655" spans="1:5" x14ac:dyDescent="0.3">
      <c r="A26655" s="33" t="s">
        <v>2</v>
      </c>
      <c r="B26655" s="33" t="s">
        <v>53</v>
      </c>
      <c r="C26655" s="33"/>
      <c r="D26655" s="33" t="s">
        <v>480</v>
      </c>
      <c r="E26655" t="str">
        <f t="shared" si="420"/>
        <v>No Data</v>
      </c>
    </row>
    <row r="26656" spans="1:5" x14ac:dyDescent="0.3">
      <c r="A26656" s="33" t="s">
        <v>0</v>
      </c>
      <c r="B26656" s="33" t="s">
        <v>53</v>
      </c>
      <c r="C26656" s="33"/>
      <c r="D26656" s="33" t="s">
        <v>8825</v>
      </c>
      <c r="E26656" t="str">
        <f t="shared" si="420"/>
        <v>No Data</v>
      </c>
    </row>
    <row r="26657" spans="1:5" x14ac:dyDescent="0.3">
      <c r="A26657" s="33" t="s">
        <v>2</v>
      </c>
      <c r="B26657" s="33" t="s">
        <v>53</v>
      </c>
      <c r="C26657" s="33">
        <v>52500</v>
      </c>
      <c r="D26657" s="33" t="s">
        <v>6471</v>
      </c>
      <c r="E26657" t="str">
        <f t="shared" si="420"/>
        <v>&lt;$75K</v>
      </c>
    </row>
    <row r="26658" spans="1:5" x14ac:dyDescent="0.3">
      <c r="A26658" s="33" t="s">
        <v>2</v>
      </c>
      <c r="B26658" s="33" t="s">
        <v>53</v>
      </c>
      <c r="C26658" s="33">
        <v>112000</v>
      </c>
      <c r="D26658" s="33" t="s">
        <v>596</v>
      </c>
      <c r="E26658" t="str">
        <f t="shared" si="420"/>
        <v>$100K-$125K</v>
      </c>
    </row>
    <row r="26659" spans="1:5" x14ac:dyDescent="0.3">
      <c r="A26659" s="33" t="s">
        <v>52</v>
      </c>
      <c r="B26659" s="33" t="s">
        <v>53</v>
      </c>
      <c r="C26659" s="33"/>
      <c r="D26659" s="33" t="s">
        <v>912</v>
      </c>
      <c r="E26659" t="str">
        <f t="shared" si="420"/>
        <v>No Data</v>
      </c>
    </row>
    <row r="26660" spans="1:5" x14ac:dyDescent="0.3">
      <c r="A26660" s="33" t="s">
        <v>0</v>
      </c>
      <c r="B26660" s="33" t="s">
        <v>81</v>
      </c>
      <c r="C26660" s="33">
        <v>125000</v>
      </c>
      <c r="D26660" s="33" t="s">
        <v>1466</v>
      </c>
      <c r="E26660" t="str">
        <f t="shared" si="420"/>
        <v>$100K-$125K</v>
      </c>
    </row>
    <row r="26661" spans="1:5" x14ac:dyDescent="0.3">
      <c r="A26661" s="33" t="s">
        <v>129</v>
      </c>
      <c r="B26661" s="33" t="s">
        <v>53</v>
      </c>
      <c r="C26661" s="33">
        <v>183500</v>
      </c>
      <c r="D26661" s="33" t="s">
        <v>1276</v>
      </c>
      <c r="E26661" t="str">
        <f t="shared" si="420"/>
        <v>$125K-$200K</v>
      </c>
    </row>
    <row r="26662" spans="1:5" x14ac:dyDescent="0.3">
      <c r="A26662" s="33" t="s">
        <v>2</v>
      </c>
      <c r="B26662" s="33" t="s">
        <v>53</v>
      </c>
      <c r="C26662" s="33"/>
      <c r="D26662" s="33" t="s">
        <v>5986</v>
      </c>
      <c r="E26662" t="str">
        <f t="shared" si="420"/>
        <v>No Data</v>
      </c>
    </row>
    <row r="26663" spans="1:5" x14ac:dyDescent="0.3">
      <c r="A26663" s="33" t="s">
        <v>0</v>
      </c>
      <c r="B26663" s="33" t="s">
        <v>53</v>
      </c>
      <c r="C26663" s="33">
        <v>125000</v>
      </c>
      <c r="D26663" s="33" t="s">
        <v>8826</v>
      </c>
      <c r="E26663" t="str">
        <f t="shared" si="420"/>
        <v>$100K-$125K</v>
      </c>
    </row>
    <row r="26664" spans="1:5" x14ac:dyDescent="0.3">
      <c r="A26664" s="33" t="s">
        <v>2</v>
      </c>
      <c r="B26664" s="33" t="s">
        <v>53</v>
      </c>
      <c r="C26664" s="33">
        <v>65000</v>
      </c>
      <c r="D26664" s="33" t="s">
        <v>2694</v>
      </c>
      <c r="E26664" t="str">
        <f t="shared" si="420"/>
        <v>&lt;$75K</v>
      </c>
    </row>
    <row r="26665" spans="1:5" x14ac:dyDescent="0.3">
      <c r="A26665" s="33" t="s">
        <v>2</v>
      </c>
      <c r="B26665" s="33" t="s">
        <v>53</v>
      </c>
      <c r="C26665" s="33"/>
      <c r="D26665" s="33" t="s">
        <v>258</v>
      </c>
      <c r="E26665" t="str">
        <f t="shared" si="420"/>
        <v>No Data</v>
      </c>
    </row>
    <row r="26666" spans="1:5" x14ac:dyDescent="0.3">
      <c r="A26666" s="33" t="s">
        <v>52</v>
      </c>
      <c r="B26666" s="33" t="s">
        <v>53</v>
      </c>
      <c r="C26666" s="33">
        <v>81200</v>
      </c>
      <c r="D26666" s="33" t="s">
        <v>8827</v>
      </c>
      <c r="E26666" t="str">
        <f t="shared" si="420"/>
        <v>$75K-$100K</v>
      </c>
    </row>
    <row r="26667" spans="1:5" x14ac:dyDescent="0.3">
      <c r="A26667" s="33" t="s">
        <v>0</v>
      </c>
      <c r="B26667" s="33" t="s">
        <v>79</v>
      </c>
      <c r="C26667" s="33">
        <v>69962.5</v>
      </c>
      <c r="D26667" s="33" t="s">
        <v>1302</v>
      </c>
      <c r="E26667" t="str">
        <f t="shared" si="420"/>
        <v>&lt;$75K</v>
      </c>
    </row>
    <row r="26668" spans="1:5" x14ac:dyDescent="0.3">
      <c r="A26668" s="33" t="s">
        <v>0</v>
      </c>
      <c r="B26668" s="33" t="s">
        <v>53</v>
      </c>
      <c r="C26668" s="33">
        <v>120000</v>
      </c>
      <c r="D26668" s="33" t="s">
        <v>8828</v>
      </c>
      <c r="E26668" t="str">
        <f t="shared" si="420"/>
        <v>$100K-$125K</v>
      </c>
    </row>
    <row r="26669" spans="1:5" x14ac:dyDescent="0.3">
      <c r="A26669" s="33" t="s">
        <v>128</v>
      </c>
      <c r="B26669" s="33" t="s">
        <v>53</v>
      </c>
      <c r="C26669" s="33">
        <v>141000</v>
      </c>
      <c r="D26669" s="33" t="s">
        <v>597</v>
      </c>
      <c r="E26669" t="str">
        <f t="shared" si="420"/>
        <v>$125K-$200K</v>
      </c>
    </row>
    <row r="26670" spans="1:5" x14ac:dyDescent="0.3">
      <c r="A26670" s="33" t="s">
        <v>2</v>
      </c>
      <c r="B26670" s="33" t="s">
        <v>53</v>
      </c>
      <c r="C26670" s="33"/>
      <c r="D26670" s="33" t="s">
        <v>6168</v>
      </c>
      <c r="E26670" t="str">
        <f t="shared" si="420"/>
        <v>No Data</v>
      </c>
    </row>
    <row r="26671" spans="1:5" x14ac:dyDescent="0.3">
      <c r="A26671" s="33" t="s">
        <v>0</v>
      </c>
      <c r="B26671" s="33" t="s">
        <v>53</v>
      </c>
      <c r="C26671" s="33">
        <v>125000</v>
      </c>
      <c r="D26671" s="33" t="s">
        <v>8829</v>
      </c>
      <c r="E26671" t="str">
        <f t="shared" si="420"/>
        <v>$100K-$125K</v>
      </c>
    </row>
    <row r="26672" spans="1:5" x14ac:dyDescent="0.3">
      <c r="A26672" s="33" t="s">
        <v>0</v>
      </c>
      <c r="B26672" s="33" t="s">
        <v>53</v>
      </c>
      <c r="C26672" s="33">
        <v>70000</v>
      </c>
      <c r="D26672" s="33" t="s">
        <v>675</v>
      </c>
      <c r="E26672" t="str">
        <f t="shared" si="420"/>
        <v>&lt;$75K</v>
      </c>
    </row>
    <row r="26673" spans="1:5" x14ac:dyDescent="0.3">
      <c r="A26673" s="33" t="s">
        <v>2</v>
      </c>
      <c r="B26673" s="33" t="s">
        <v>53</v>
      </c>
      <c r="C26673" s="33">
        <v>125000</v>
      </c>
      <c r="D26673" s="33" t="s">
        <v>8830</v>
      </c>
      <c r="E26673" t="str">
        <f t="shared" si="420"/>
        <v>$100K-$125K</v>
      </c>
    </row>
    <row r="26674" spans="1:5" x14ac:dyDescent="0.3">
      <c r="A26674" s="33" t="s">
        <v>0</v>
      </c>
      <c r="B26674" s="33" t="s">
        <v>53</v>
      </c>
      <c r="C26674" s="33">
        <v>94598.5</v>
      </c>
      <c r="D26674" s="33" t="s">
        <v>8831</v>
      </c>
      <c r="E26674" t="str">
        <f t="shared" si="420"/>
        <v>$75K-$100K</v>
      </c>
    </row>
    <row r="26675" spans="1:5" x14ac:dyDescent="0.3">
      <c r="A26675" s="33" t="s">
        <v>2</v>
      </c>
      <c r="B26675" s="33" t="s">
        <v>53</v>
      </c>
      <c r="C26675" s="33"/>
      <c r="D26675" s="33" t="s">
        <v>8832</v>
      </c>
      <c r="E26675" t="str">
        <f t="shared" si="420"/>
        <v>No Data</v>
      </c>
    </row>
    <row r="26676" spans="1:5" x14ac:dyDescent="0.3">
      <c r="A26676" s="33" t="s">
        <v>125</v>
      </c>
      <c r="B26676" s="33" t="s">
        <v>53</v>
      </c>
      <c r="C26676" s="33">
        <v>137610</v>
      </c>
      <c r="D26676" s="33" t="s">
        <v>235</v>
      </c>
      <c r="E26676" t="str">
        <f t="shared" si="420"/>
        <v>$125K-$200K</v>
      </c>
    </row>
    <row r="26677" spans="1:5" x14ac:dyDescent="0.3">
      <c r="A26677" s="33" t="s">
        <v>0</v>
      </c>
      <c r="B26677" s="33" t="s">
        <v>53</v>
      </c>
      <c r="C26677" s="33">
        <v>122500</v>
      </c>
      <c r="D26677" s="33" t="s">
        <v>8169</v>
      </c>
      <c r="E26677" t="str">
        <f t="shared" si="420"/>
        <v>$100K-$125K</v>
      </c>
    </row>
    <row r="26678" spans="1:5" x14ac:dyDescent="0.3">
      <c r="A26678" s="33" t="s">
        <v>129</v>
      </c>
      <c r="B26678" s="33" t="s">
        <v>108</v>
      </c>
      <c r="C26678" s="33">
        <v>75000</v>
      </c>
      <c r="D26678" s="33" t="s">
        <v>5142</v>
      </c>
      <c r="E26678" t="str">
        <f t="shared" si="420"/>
        <v>&lt;$75K</v>
      </c>
    </row>
    <row r="26679" spans="1:5" x14ac:dyDescent="0.3">
      <c r="A26679" s="33" t="s">
        <v>2</v>
      </c>
      <c r="B26679" s="33" t="s">
        <v>53</v>
      </c>
      <c r="C26679" s="33"/>
      <c r="D26679" s="33" t="s">
        <v>2422</v>
      </c>
      <c r="E26679" t="str">
        <f t="shared" si="420"/>
        <v>No Data</v>
      </c>
    </row>
    <row r="26680" spans="1:5" x14ac:dyDescent="0.3">
      <c r="A26680" s="33" t="s">
        <v>0</v>
      </c>
      <c r="B26680" s="33" t="s">
        <v>53</v>
      </c>
      <c r="C26680" s="33">
        <v>124000</v>
      </c>
      <c r="D26680" s="33" t="s">
        <v>4052</v>
      </c>
      <c r="E26680" t="str">
        <f t="shared" si="420"/>
        <v>$100K-$125K</v>
      </c>
    </row>
    <row r="26681" spans="1:5" x14ac:dyDescent="0.3">
      <c r="A26681" s="33" t="s">
        <v>126</v>
      </c>
      <c r="B26681" s="33" t="s">
        <v>53</v>
      </c>
      <c r="C26681" s="33"/>
      <c r="D26681" s="33" t="s">
        <v>8833</v>
      </c>
      <c r="E26681" t="str">
        <f t="shared" si="420"/>
        <v>No Data</v>
      </c>
    </row>
    <row r="26682" spans="1:5" x14ac:dyDescent="0.3">
      <c r="A26682" s="33" t="s">
        <v>2</v>
      </c>
      <c r="B26682" s="33" t="s">
        <v>53</v>
      </c>
      <c r="C26682" s="33">
        <v>125000</v>
      </c>
      <c r="D26682" s="33" t="s">
        <v>1030</v>
      </c>
      <c r="E26682" t="str">
        <f t="shared" si="420"/>
        <v>$100K-$125K</v>
      </c>
    </row>
    <row r="26683" spans="1:5" x14ac:dyDescent="0.3">
      <c r="A26683" s="33" t="s">
        <v>2</v>
      </c>
      <c r="B26683" s="33" t="s">
        <v>53</v>
      </c>
      <c r="C26683" s="33">
        <v>69001.921875</v>
      </c>
      <c r="D26683" s="33" t="s">
        <v>8430</v>
      </c>
      <c r="E26683" t="str">
        <f t="shared" si="420"/>
        <v>&lt;$75K</v>
      </c>
    </row>
    <row r="26684" spans="1:5" x14ac:dyDescent="0.3">
      <c r="A26684" s="33" t="s">
        <v>4</v>
      </c>
      <c r="B26684" s="33" t="s">
        <v>53</v>
      </c>
      <c r="C26684" s="33">
        <v>99150</v>
      </c>
      <c r="D26684" s="33" t="s">
        <v>262</v>
      </c>
      <c r="E26684" t="str">
        <f t="shared" si="420"/>
        <v>$75K-$100K</v>
      </c>
    </row>
    <row r="26685" spans="1:5" x14ac:dyDescent="0.3">
      <c r="A26685" s="33" t="s">
        <v>126</v>
      </c>
      <c r="B26685" s="33" t="s">
        <v>56</v>
      </c>
      <c r="C26685" s="33">
        <v>89100</v>
      </c>
      <c r="D26685" s="33" t="s">
        <v>297</v>
      </c>
      <c r="E26685" t="str">
        <f t="shared" si="420"/>
        <v>$75K-$100K</v>
      </c>
    </row>
    <row r="26686" spans="1:5" x14ac:dyDescent="0.3">
      <c r="A26686" s="33" t="s">
        <v>0</v>
      </c>
      <c r="B26686" s="33" t="s">
        <v>53</v>
      </c>
      <c r="C26686" s="33">
        <v>175000</v>
      </c>
      <c r="D26686" s="33" t="s">
        <v>2881</v>
      </c>
      <c r="E26686" t="str">
        <f t="shared" si="420"/>
        <v>$125K-$200K</v>
      </c>
    </row>
    <row r="26687" spans="1:5" x14ac:dyDescent="0.3">
      <c r="A26687" s="33" t="s">
        <v>128</v>
      </c>
      <c r="B26687" s="33" t="s">
        <v>54</v>
      </c>
      <c r="C26687" s="33">
        <v>157500</v>
      </c>
      <c r="D26687" s="33" t="s">
        <v>1679</v>
      </c>
      <c r="E26687" t="str">
        <f t="shared" si="420"/>
        <v>$125K-$200K</v>
      </c>
    </row>
    <row r="26688" spans="1:5" x14ac:dyDescent="0.3">
      <c r="A26688" s="33" t="s">
        <v>2</v>
      </c>
      <c r="B26688" s="33" t="s">
        <v>53</v>
      </c>
      <c r="C26688" s="33"/>
      <c r="D26688" s="33" t="s">
        <v>8012</v>
      </c>
      <c r="E26688" t="str">
        <f t="shared" si="420"/>
        <v>No Data</v>
      </c>
    </row>
    <row r="26689" spans="1:5" x14ac:dyDescent="0.3">
      <c r="A26689" s="33" t="s">
        <v>2</v>
      </c>
      <c r="B26689" s="33" t="s">
        <v>53</v>
      </c>
      <c r="C26689" s="33"/>
      <c r="D26689" s="33" t="s">
        <v>480</v>
      </c>
      <c r="E26689" t="str">
        <f t="shared" si="420"/>
        <v>No Data</v>
      </c>
    </row>
    <row r="26690" spans="1:5" x14ac:dyDescent="0.3">
      <c r="A26690" s="33" t="s">
        <v>2</v>
      </c>
      <c r="B26690" s="33" t="s">
        <v>97</v>
      </c>
      <c r="C26690" s="33">
        <v>111175</v>
      </c>
      <c r="D26690" s="33" t="s">
        <v>8834</v>
      </c>
      <c r="E26690" t="str">
        <f t="shared" si="420"/>
        <v>$100K-$125K</v>
      </c>
    </row>
    <row r="26691" spans="1:5" x14ac:dyDescent="0.3">
      <c r="A26691" s="33" t="s">
        <v>2</v>
      </c>
      <c r="B26691" s="33" t="s">
        <v>53</v>
      </c>
      <c r="C26691" s="33">
        <v>57300</v>
      </c>
      <c r="D26691" s="33" t="s">
        <v>387</v>
      </c>
      <c r="E26691" t="str">
        <f t="shared" ref="E26691:E26754" si="421">_xlfn.XLOOKUP(C26691,$H$16:$H$21,$G$16:$G$21,,1)</f>
        <v>&lt;$75K</v>
      </c>
    </row>
    <row r="26692" spans="1:5" x14ac:dyDescent="0.3">
      <c r="A26692" s="33" t="s">
        <v>0</v>
      </c>
      <c r="B26692" s="33" t="s">
        <v>53</v>
      </c>
      <c r="C26692" s="33">
        <v>254000</v>
      </c>
      <c r="D26692" s="33" t="s">
        <v>4816</v>
      </c>
      <c r="E26692" t="str">
        <f t="shared" si="421"/>
        <v>&gt;$200K</v>
      </c>
    </row>
    <row r="26693" spans="1:5" x14ac:dyDescent="0.3">
      <c r="A26693" s="33" t="s">
        <v>4</v>
      </c>
      <c r="B26693" s="33" t="s">
        <v>53</v>
      </c>
      <c r="C26693" s="33">
        <v>147500</v>
      </c>
      <c r="D26693" s="33" t="s">
        <v>294</v>
      </c>
      <c r="E26693" t="str">
        <f t="shared" si="421"/>
        <v>$125K-$200K</v>
      </c>
    </row>
    <row r="26694" spans="1:5" x14ac:dyDescent="0.3">
      <c r="A26694" s="33" t="s">
        <v>2</v>
      </c>
      <c r="B26694" s="33" t="s">
        <v>53</v>
      </c>
      <c r="C26694" s="33"/>
      <c r="D26694" s="33" t="s">
        <v>8835</v>
      </c>
      <c r="E26694" t="str">
        <f t="shared" si="421"/>
        <v>No Data</v>
      </c>
    </row>
    <row r="26695" spans="1:5" x14ac:dyDescent="0.3">
      <c r="A26695" s="33" t="s">
        <v>2</v>
      </c>
      <c r="B26695" s="33" t="s">
        <v>53</v>
      </c>
      <c r="C26695" s="33">
        <v>90000</v>
      </c>
      <c r="D26695" s="33" t="s">
        <v>230</v>
      </c>
      <c r="E26695" t="str">
        <f t="shared" si="421"/>
        <v>$75K-$100K</v>
      </c>
    </row>
    <row r="26696" spans="1:5" x14ac:dyDescent="0.3">
      <c r="A26696" s="33" t="s">
        <v>2</v>
      </c>
      <c r="B26696" s="33" t="s">
        <v>53</v>
      </c>
      <c r="C26696" s="33">
        <v>175000</v>
      </c>
      <c r="D26696" s="33" t="s">
        <v>1993</v>
      </c>
      <c r="E26696" t="str">
        <f t="shared" si="421"/>
        <v>$125K-$200K</v>
      </c>
    </row>
    <row r="26697" spans="1:5" x14ac:dyDescent="0.3">
      <c r="A26697" s="33" t="s">
        <v>0</v>
      </c>
      <c r="B26697" s="33" t="s">
        <v>53</v>
      </c>
      <c r="C26697" s="33">
        <v>222000</v>
      </c>
      <c r="D26697" s="33" t="s">
        <v>499</v>
      </c>
      <c r="E26697" t="str">
        <f t="shared" si="421"/>
        <v>&gt;$200K</v>
      </c>
    </row>
    <row r="26698" spans="1:5" x14ac:dyDescent="0.3">
      <c r="A26698" s="33" t="s">
        <v>128</v>
      </c>
      <c r="B26698" s="33" t="s">
        <v>53</v>
      </c>
      <c r="C26698" s="33"/>
      <c r="D26698" s="33" t="s">
        <v>366</v>
      </c>
      <c r="E26698" t="str">
        <f t="shared" si="421"/>
        <v>No Data</v>
      </c>
    </row>
    <row r="26699" spans="1:5" x14ac:dyDescent="0.3">
      <c r="A26699" s="33" t="s">
        <v>2</v>
      </c>
      <c r="B26699" s="33" t="s">
        <v>53</v>
      </c>
      <c r="C26699" s="33"/>
      <c r="D26699" s="33" t="s">
        <v>8836</v>
      </c>
      <c r="E26699" t="str">
        <f t="shared" si="421"/>
        <v>No Data</v>
      </c>
    </row>
    <row r="26700" spans="1:5" x14ac:dyDescent="0.3">
      <c r="A26700" s="33" t="s">
        <v>0</v>
      </c>
      <c r="B26700" s="33" t="s">
        <v>53</v>
      </c>
      <c r="C26700" s="33"/>
      <c r="D26700" s="33" t="s">
        <v>8837</v>
      </c>
      <c r="E26700" t="str">
        <f t="shared" si="421"/>
        <v>No Data</v>
      </c>
    </row>
    <row r="26701" spans="1:5" x14ac:dyDescent="0.3">
      <c r="A26701" s="33" t="s">
        <v>0</v>
      </c>
      <c r="B26701" s="33" t="s">
        <v>53</v>
      </c>
      <c r="C26701" s="33">
        <v>145000</v>
      </c>
      <c r="D26701" s="33" t="s">
        <v>8838</v>
      </c>
      <c r="E26701" t="str">
        <f t="shared" si="421"/>
        <v>$125K-$200K</v>
      </c>
    </row>
    <row r="26702" spans="1:5" x14ac:dyDescent="0.3">
      <c r="A26702" s="33" t="s">
        <v>2</v>
      </c>
      <c r="B26702" s="33" t="s">
        <v>72</v>
      </c>
      <c r="C26702" s="33">
        <v>139216</v>
      </c>
      <c r="D26702" s="33" t="s">
        <v>3357</v>
      </c>
      <c r="E26702" t="str">
        <f t="shared" si="421"/>
        <v>$125K-$200K</v>
      </c>
    </row>
    <row r="26703" spans="1:5" x14ac:dyDescent="0.3">
      <c r="A26703" s="33" t="s">
        <v>0</v>
      </c>
      <c r="B26703" s="33" t="s">
        <v>54</v>
      </c>
      <c r="C26703" s="33">
        <v>160000</v>
      </c>
      <c r="D26703" s="33" t="s">
        <v>8668</v>
      </c>
      <c r="E26703" t="str">
        <f t="shared" si="421"/>
        <v>$125K-$200K</v>
      </c>
    </row>
    <row r="26704" spans="1:5" x14ac:dyDescent="0.3">
      <c r="A26704" s="33" t="s">
        <v>2</v>
      </c>
      <c r="B26704" s="33" t="s">
        <v>53</v>
      </c>
      <c r="C26704" s="33">
        <v>79000</v>
      </c>
      <c r="D26704" s="33" t="s">
        <v>480</v>
      </c>
      <c r="E26704" t="str">
        <f t="shared" si="421"/>
        <v>$75K-$100K</v>
      </c>
    </row>
    <row r="26705" spans="1:5" x14ac:dyDescent="0.3">
      <c r="A26705" s="33" t="s">
        <v>2</v>
      </c>
      <c r="B26705" s="33" t="s">
        <v>53</v>
      </c>
      <c r="C26705" s="33"/>
      <c r="D26705" s="33" t="s">
        <v>1667</v>
      </c>
      <c r="E26705" t="str">
        <f t="shared" si="421"/>
        <v>No Data</v>
      </c>
    </row>
    <row r="26706" spans="1:5" x14ac:dyDescent="0.3">
      <c r="A26706" s="33" t="s">
        <v>125</v>
      </c>
      <c r="B26706" s="33" t="s">
        <v>53</v>
      </c>
      <c r="C26706" s="33">
        <v>130000</v>
      </c>
      <c r="D26706" s="33" t="s">
        <v>8839</v>
      </c>
      <c r="E26706" t="str">
        <f t="shared" si="421"/>
        <v>$125K-$200K</v>
      </c>
    </row>
    <row r="26707" spans="1:5" x14ac:dyDescent="0.3">
      <c r="A26707" s="33" t="s">
        <v>2</v>
      </c>
      <c r="B26707" s="33" t="s">
        <v>53</v>
      </c>
      <c r="C26707" s="33"/>
      <c r="D26707" s="33" t="s">
        <v>8840</v>
      </c>
      <c r="E26707" t="str">
        <f t="shared" si="421"/>
        <v>No Data</v>
      </c>
    </row>
    <row r="26708" spans="1:5" x14ac:dyDescent="0.3">
      <c r="A26708" s="33" t="s">
        <v>52</v>
      </c>
      <c r="B26708" s="33" t="s">
        <v>54</v>
      </c>
      <c r="C26708" s="33">
        <v>75000</v>
      </c>
      <c r="D26708" s="33" t="s">
        <v>2290</v>
      </c>
      <c r="E26708" t="str">
        <f t="shared" si="421"/>
        <v>&lt;$75K</v>
      </c>
    </row>
    <row r="26709" spans="1:5" x14ac:dyDescent="0.3">
      <c r="A26709" s="33" t="s">
        <v>0</v>
      </c>
      <c r="B26709" s="33" t="s">
        <v>54</v>
      </c>
      <c r="C26709" s="33"/>
      <c r="D26709" s="33" t="s">
        <v>8841</v>
      </c>
      <c r="E26709" t="str">
        <f t="shared" si="421"/>
        <v>No Data</v>
      </c>
    </row>
    <row r="26710" spans="1:5" x14ac:dyDescent="0.3">
      <c r="A26710" s="33" t="s">
        <v>2</v>
      </c>
      <c r="B26710" s="33" t="s">
        <v>53</v>
      </c>
      <c r="C26710" s="33">
        <v>65000</v>
      </c>
      <c r="D26710" s="33" t="s">
        <v>520</v>
      </c>
      <c r="E26710" t="str">
        <f t="shared" si="421"/>
        <v>&lt;$75K</v>
      </c>
    </row>
    <row r="26711" spans="1:5" x14ac:dyDescent="0.3">
      <c r="A26711" s="33" t="s">
        <v>2</v>
      </c>
      <c r="B26711" s="33" t="s">
        <v>53</v>
      </c>
      <c r="C26711" s="33">
        <v>117302</v>
      </c>
      <c r="D26711" s="33" t="s">
        <v>8842</v>
      </c>
      <c r="E26711" t="str">
        <f t="shared" si="421"/>
        <v>$100K-$125K</v>
      </c>
    </row>
    <row r="26712" spans="1:5" x14ac:dyDescent="0.3">
      <c r="A26712" s="33" t="s">
        <v>2</v>
      </c>
      <c r="B26712" s="33" t="s">
        <v>53</v>
      </c>
      <c r="C26712" s="33"/>
      <c r="D26712" s="33" t="s">
        <v>6390</v>
      </c>
      <c r="E26712" t="str">
        <f t="shared" si="421"/>
        <v>No Data</v>
      </c>
    </row>
    <row r="26713" spans="1:5" x14ac:dyDescent="0.3">
      <c r="A26713" s="33" t="s">
        <v>128</v>
      </c>
      <c r="B26713" s="33" t="s">
        <v>88</v>
      </c>
      <c r="C26713" s="33">
        <v>79200</v>
      </c>
      <c r="D26713" s="33" t="s">
        <v>297</v>
      </c>
      <c r="E26713" t="str">
        <f t="shared" si="421"/>
        <v>$75K-$100K</v>
      </c>
    </row>
    <row r="26714" spans="1:5" x14ac:dyDescent="0.3">
      <c r="A26714" s="33" t="s">
        <v>2</v>
      </c>
      <c r="B26714" s="33" t="s">
        <v>53</v>
      </c>
      <c r="C26714" s="33">
        <v>60000</v>
      </c>
      <c r="D26714" s="33" t="s">
        <v>8843</v>
      </c>
      <c r="E26714" t="str">
        <f t="shared" si="421"/>
        <v>&lt;$75K</v>
      </c>
    </row>
    <row r="26715" spans="1:5" x14ac:dyDescent="0.3">
      <c r="A26715" s="33" t="s">
        <v>2</v>
      </c>
      <c r="B26715" s="33" t="s">
        <v>73</v>
      </c>
      <c r="C26715" s="33">
        <v>102500</v>
      </c>
      <c r="D26715" s="33" t="s">
        <v>2476</v>
      </c>
      <c r="E26715" t="str">
        <f t="shared" si="421"/>
        <v>$100K-$125K</v>
      </c>
    </row>
    <row r="26716" spans="1:5" x14ac:dyDescent="0.3">
      <c r="A26716" s="33" t="s">
        <v>4</v>
      </c>
      <c r="B26716" s="33" t="s">
        <v>97</v>
      </c>
      <c r="C26716" s="33">
        <v>72900</v>
      </c>
      <c r="D26716" s="33" t="s">
        <v>4339</v>
      </c>
      <c r="E26716" t="str">
        <f t="shared" si="421"/>
        <v>&lt;$75K</v>
      </c>
    </row>
    <row r="26717" spans="1:5" x14ac:dyDescent="0.3">
      <c r="A26717" s="33" t="s">
        <v>0</v>
      </c>
      <c r="B26717" s="33" t="s">
        <v>84</v>
      </c>
      <c r="C26717" s="33">
        <v>80850</v>
      </c>
      <c r="D26717" s="33" t="s">
        <v>211</v>
      </c>
      <c r="E26717" t="str">
        <f t="shared" si="421"/>
        <v>$75K-$100K</v>
      </c>
    </row>
    <row r="26718" spans="1:5" x14ac:dyDescent="0.3">
      <c r="A26718" s="33" t="s">
        <v>126</v>
      </c>
      <c r="B26718" s="33" t="s">
        <v>53</v>
      </c>
      <c r="C26718" s="33"/>
      <c r="D26718" s="33" t="s">
        <v>225</v>
      </c>
      <c r="E26718" t="str">
        <f t="shared" si="421"/>
        <v>No Data</v>
      </c>
    </row>
    <row r="26719" spans="1:5" x14ac:dyDescent="0.3">
      <c r="A26719" s="33" t="s">
        <v>125</v>
      </c>
      <c r="B26719" s="33" t="s">
        <v>97</v>
      </c>
      <c r="C26719" s="33">
        <v>89100</v>
      </c>
      <c r="D26719" s="33" t="s">
        <v>3555</v>
      </c>
      <c r="E26719" t="str">
        <f t="shared" si="421"/>
        <v>$75K-$100K</v>
      </c>
    </row>
    <row r="26720" spans="1:5" x14ac:dyDescent="0.3">
      <c r="A26720" s="33" t="s">
        <v>0</v>
      </c>
      <c r="B26720" s="33" t="s">
        <v>53</v>
      </c>
      <c r="C26720" s="33"/>
      <c r="D26720" s="33" t="s">
        <v>5509</v>
      </c>
      <c r="E26720" t="str">
        <f t="shared" si="421"/>
        <v>No Data</v>
      </c>
    </row>
    <row r="26721" spans="1:5" x14ac:dyDescent="0.3">
      <c r="A26721" s="33" t="s">
        <v>2</v>
      </c>
      <c r="B26721" s="33" t="s">
        <v>53</v>
      </c>
      <c r="C26721" s="33"/>
      <c r="D26721" s="33" t="s">
        <v>232</v>
      </c>
      <c r="E26721" t="str">
        <f t="shared" si="421"/>
        <v>No Data</v>
      </c>
    </row>
    <row r="26722" spans="1:5" x14ac:dyDescent="0.3">
      <c r="A26722" s="33" t="s">
        <v>2</v>
      </c>
      <c r="B26722" s="33" t="s">
        <v>53</v>
      </c>
      <c r="C26722" s="33"/>
      <c r="D26722" s="33" t="s">
        <v>8844</v>
      </c>
      <c r="E26722" t="str">
        <f t="shared" si="421"/>
        <v>No Data</v>
      </c>
    </row>
    <row r="26723" spans="1:5" x14ac:dyDescent="0.3">
      <c r="A26723" s="33" t="s">
        <v>129</v>
      </c>
      <c r="B26723" s="33" t="s">
        <v>53</v>
      </c>
      <c r="C26723" s="33"/>
      <c r="D26723" s="33" t="s">
        <v>268</v>
      </c>
      <c r="E26723" t="str">
        <f t="shared" si="421"/>
        <v>No Data</v>
      </c>
    </row>
    <row r="26724" spans="1:5" x14ac:dyDescent="0.3">
      <c r="A26724" s="33" t="s">
        <v>128</v>
      </c>
      <c r="B26724" s="33" t="s">
        <v>53</v>
      </c>
      <c r="C26724" s="33">
        <v>187500</v>
      </c>
      <c r="D26724" s="33" t="s">
        <v>878</v>
      </c>
      <c r="E26724" t="str">
        <f t="shared" si="421"/>
        <v>$125K-$200K</v>
      </c>
    </row>
    <row r="26725" spans="1:5" x14ac:dyDescent="0.3">
      <c r="A26725" s="33" t="s">
        <v>4</v>
      </c>
      <c r="B26725" s="33" t="s">
        <v>97</v>
      </c>
      <c r="C26725" s="33">
        <v>147500</v>
      </c>
      <c r="D26725" s="33" t="s">
        <v>8845</v>
      </c>
      <c r="E26725" t="str">
        <f t="shared" si="421"/>
        <v>$125K-$200K</v>
      </c>
    </row>
    <row r="26726" spans="1:5" x14ac:dyDescent="0.3">
      <c r="A26726" s="33" t="s">
        <v>128</v>
      </c>
      <c r="B26726" s="33" t="s">
        <v>54</v>
      </c>
      <c r="C26726" s="33">
        <v>170000</v>
      </c>
      <c r="D26726" s="33" t="s">
        <v>230</v>
      </c>
      <c r="E26726" t="str">
        <f t="shared" si="421"/>
        <v>$125K-$200K</v>
      </c>
    </row>
    <row r="26727" spans="1:5" x14ac:dyDescent="0.3">
      <c r="A26727" s="33" t="s">
        <v>2</v>
      </c>
      <c r="B26727" s="33" t="s">
        <v>53</v>
      </c>
      <c r="C26727" s="33"/>
      <c r="D26727" s="33" t="s">
        <v>8846</v>
      </c>
      <c r="E26727" t="str">
        <f t="shared" si="421"/>
        <v>No Data</v>
      </c>
    </row>
    <row r="26728" spans="1:5" x14ac:dyDescent="0.3">
      <c r="A26728" s="33" t="s">
        <v>128</v>
      </c>
      <c r="B26728" s="33" t="s">
        <v>53</v>
      </c>
      <c r="C26728" s="33">
        <v>167500</v>
      </c>
      <c r="D26728" s="33" t="s">
        <v>8847</v>
      </c>
      <c r="E26728" t="str">
        <f t="shared" si="421"/>
        <v>$125K-$200K</v>
      </c>
    </row>
    <row r="26729" spans="1:5" x14ac:dyDescent="0.3">
      <c r="A26729" s="33" t="s">
        <v>128</v>
      </c>
      <c r="B26729" s="33" t="s">
        <v>53</v>
      </c>
      <c r="C26729" s="33">
        <v>125350</v>
      </c>
      <c r="D26729" s="33" t="s">
        <v>8848</v>
      </c>
      <c r="E26729" t="str">
        <f t="shared" si="421"/>
        <v>$125K-$200K</v>
      </c>
    </row>
    <row r="26730" spans="1:5" x14ac:dyDescent="0.3">
      <c r="A26730" s="33" t="s">
        <v>2</v>
      </c>
      <c r="B26730" s="33" t="s">
        <v>53</v>
      </c>
      <c r="C26730" s="33">
        <v>50325</v>
      </c>
      <c r="D26730" s="33" t="s">
        <v>8849</v>
      </c>
      <c r="E26730" t="str">
        <f t="shared" si="421"/>
        <v>&lt;$75K</v>
      </c>
    </row>
    <row r="26731" spans="1:5" x14ac:dyDescent="0.3">
      <c r="A26731" s="33" t="s">
        <v>128</v>
      </c>
      <c r="B26731" s="33" t="s">
        <v>53</v>
      </c>
      <c r="C26731" s="33">
        <v>150000</v>
      </c>
      <c r="D26731" s="33" t="s">
        <v>2427</v>
      </c>
      <c r="E26731" t="str">
        <f t="shared" si="421"/>
        <v>$125K-$200K</v>
      </c>
    </row>
    <row r="26732" spans="1:5" x14ac:dyDescent="0.3">
      <c r="A26732" s="33" t="s">
        <v>0</v>
      </c>
      <c r="B26732" s="33" t="s">
        <v>53</v>
      </c>
      <c r="C26732" s="33"/>
      <c r="D26732" s="33" t="s">
        <v>8850</v>
      </c>
      <c r="E26732" t="str">
        <f t="shared" si="421"/>
        <v>No Data</v>
      </c>
    </row>
    <row r="26733" spans="1:5" x14ac:dyDescent="0.3">
      <c r="A26733" s="33" t="s">
        <v>129</v>
      </c>
      <c r="B26733" s="33" t="s">
        <v>69</v>
      </c>
      <c r="C26733" s="33">
        <v>56700</v>
      </c>
      <c r="D26733" s="33" t="s">
        <v>211</v>
      </c>
      <c r="E26733" t="str">
        <f t="shared" si="421"/>
        <v>&lt;$75K</v>
      </c>
    </row>
    <row r="26734" spans="1:5" x14ac:dyDescent="0.3">
      <c r="A26734" s="33" t="s">
        <v>2</v>
      </c>
      <c r="B26734" s="33" t="s">
        <v>53</v>
      </c>
      <c r="C26734" s="33">
        <v>81350</v>
      </c>
      <c r="D26734" s="33" t="s">
        <v>3119</v>
      </c>
      <c r="E26734" t="str">
        <f t="shared" si="421"/>
        <v>$75K-$100K</v>
      </c>
    </row>
    <row r="26735" spans="1:5" x14ac:dyDescent="0.3">
      <c r="A26735" s="33" t="s">
        <v>2</v>
      </c>
      <c r="B26735" s="33" t="s">
        <v>53</v>
      </c>
      <c r="C26735" s="33"/>
      <c r="D26735" s="33" t="s">
        <v>232</v>
      </c>
      <c r="E26735" t="str">
        <f t="shared" si="421"/>
        <v>No Data</v>
      </c>
    </row>
    <row r="26736" spans="1:5" x14ac:dyDescent="0.3">
      <c r="A26736" s="33" t="s">
        <v>0</v>
      </c>
      <c r="B26736" s="33" t="s">
        <v>53</v>
      </c>
      <c r="C26736" s="33">
        <v>70000</v>
      </c>
      <c r="D26736" s="33" t="s">
        <v>1035</v>
      </c>
      <c r="E26736" t="str">
        <f t="shared" si="421"/>
        <v>&lt;$75K</v>
      </c>
    </row>
    <row r="26737" spans="1:5" x14ac:dyDescent="0.3">
      <c r="A26737" s="33" t="s">
        <v>0</v>
      </c>
      <c r="B26737" s="33" t="s">
        <v>53</v>
      </c>
      <c r="C26737" s="33"/>
      <c r="D26737" s="33" t="s">
        <v>1178</v>
      </c>
      <c r="E26737" t="str">
        <f t="shared" si="421"/>
        <v>No Data</v>
      </c>
    </row>
    <row r="26738" spans="1:5" x14ac:dyDescent="0.3">
      <c r="A26738" s="33" t="s">
        <v>2</v>
      </c>
      <c r="B26738" s="33" t="s">
        <v>53</v>
      </c>
      <c r="C26738" s="33"/>
      <c r="D26738" s="33" t="s">
        <v>530</v>
      </c>
      <c r="E26738" t="str">
        <f t="shared" si="421"/>
        <v>No Data</v>
      </c>
    </row>
    <row r="26739" spans="1:5" x14ac:dyDescent="0.3">
      <c r="A26739" s="33" t="s">
        <v>0</v>
      </c>
      <c r="B26739" s="33" t="s">
        <v>53</v>
      </c>
      <c r="C26739" s="33"/>
      <c r="D26739" s="33" t="s">
        <v>457</v>
      </c>
      <c r="E26739" t="str">
        <f t="shared" si="421"/>
        <v>No Data</v>
      </c>
    </row>
    <row r="26740" spans="1:5" x14ac:dyDescent="0.3">
      <c r="A26740" s="33" t="s">
        <v>0</v>
      </c>
      <c r="B26740" s="33" t="s">
        <v>53</v>
      </c>
      <c r="C26740" s="33"/>
      <c r="D26740" s="33" t="s">
        <v>8463</v>
      </c>
      <c r="E26740" t="str">
        <f t="shared" si="421"/>
        <v>No Data</v>
      </c>
    </row>
    <row r="26741" spans="1:5" x14ac:dyDescent="0.3">
      <c r="A26741" s="33" t="s">
        <v>2</v>
      </c>
      <c r="B26741" s="33" t="s">
        <v>53</v>
      </c>
      <c r="C26741" s="33"/>
      <c r="D26741" s="33" t="s">
        <v>909</v>
      </c>
      <c r="E26741" t="str">
        <f t="shared" si="421"/>
        <v>No Data</v>
      </c>
    </row>
    <row r="26742" spans="1:5" x14ac:dyDescent="0.3">
      <c r="A26742" s="33" t="s">
        <v>1</v>
      </c>
      <c r="B26742" s="33" t="s">
        <v>69</v>
      </c>
      <c r="C26742" s="33">
        <v>85000</v>
      </c>
      <c r="D26742" s="33" t="s">
        <v>2198</v>
      </c>
      <c r="E26742" t="str">
        <f t="shared" si="421"/>
        <v>$75K-$100K</v>
      </c>
    </row>
    <row r="26743" spans="1:5" x14ac:dyDescent="0.3">
      <c r="A26743" s="33" t="s">
        <v>2</v>
      </c>
      <c r="B26743" s="33" t="s">
        <v>53</v>
      </c>
      <c r="C26743" s="33">
        <v>84000</v>
      </c>
      <c r="D26743" s="33" t="s">
        <v>520</v>
      </c>
      <c r="E26743" t="str">
        <f t="shared" si="421"/>
        <v>$75K-$100K</v>
      </c>
    </row>
    <row r="26744" spans="1:5" x14ac:dyDescent="0.3">
      <c r="A26744" s="33" t="s">
        <v>4</v>
      </c>
      <c r="B26744" s="33" t="s">
        <v>54</v>
      </c>
      <c r="C26744" s="33">
        <v>211000</v>
      </c>
      <c r="D26744" s="33" t="s">
        <v>225</v>
      </c>
      <c r="E26744" t="str">
        <f t="shared" si="421"/>
        <v>&gt;$200K</v>
      </c>
    </row>
    <row r="26745" spans="1:5" x14ac:dyDescent="0.3">
      <c r="A26745" s="33" t="s">
        <v>0</v>
      </c>
      <c r="B26745" s="33" t="s">
        <v>53</v>
      </c>
      <c r="C26745" s="33">
        <v>79225</v>
      </c>
      <c r="D26745" s="33" t="s">
        <v>2108</v>
      </c>
      <c r="E26745" t="str">
        <f t="shared" si="421"/>
        <v>$75K-$100K</v>
      </c>
    </row>
    <row r="26746" spans="1:5" x14ac:dyDescent="0.3">
      <c r="A26746" s="33" t="s">
        <v>2</v>
      </c>
      <c r="B26746" s="33" t="s">
        <v>53</v>
      </c>
      <c r="C26746" s="33">
        <v>101540</v>
      </c>
      <c r="D26746" s="33" t="s">
        <v>476</v>
      </c>
      <c r="E26746" t="str">
        <f t="shared" si="421"/>
        <v>$100K-$125K</v>
      </c>
    </row>
    <row r="26747" spans="1:5" x14ac:dyDescent="0.3">
      <c r="A26747" s="33" t="s">
        <v>2</v>
      </c>
      <c r="B26747" s="33" t="s">
        <v>53</v>
      </c>
      <c r="C26747" s="33"/>
      <c r="D26747" s="33" t="s">
        <v>1290</v>
      </c>
      <c r="E26747" t="str">
        <f t="shared" si="421"/>
        <v>No Data</v>
      </c>
    </row>
    <row r="26748" spans="1:5" x14ac:dyDescent="0.3">
      <c r="A26748" s="33" t="s">
        <v>4</v>
      </c>
      <c r="B26748" s="33" t="s">
        <v>53</v>
      </c>
      <c r="C26748" s="33">
        <v>100000</v>
      </c>
      <c r="D26748" s="33" t="s">
        <v>1249</v>
      </c>
      <c r="E26748" t="str">
        <f t="shared" si="421"/>
        <v>$75K-$100K</v>
      </c>
    </row>
    <row r="26749" spans="1:5" x14ac:dyDescent="0.3">
      <c r="A26749" s="33" t="s">
        <v>4</v>
      </c>
      <c r="B26749" s="33" t="s">
        <v>53</v>
      </c>
      <c r="C26749" s="33"/>
      <c r="D26749" s="33" t="s">
        <v>258</v>
      </c>
      <c r="E26749" t="str">
        <f t="shared" si="421"/>
        <v>No Data</v>
      </c>
    </row>
    <row r="26750" spans="1:5" x14ac:dyDescent="0.3">
      <c r="A26750" s="33" t="s">
        <v>1</v>
      </c>
      <c r="B26750" s="33" t="s">
        <v>69</v>
      </c>
      <c r="C26750" s="33">
        <v>141000</v>
      </c>
      <c r="D26750" s="33" t="s">
        <v>7138</v>
      </c>
      <c r="E26750" t="str">
        <f t="shared" si="421"/>
        <v>$125K-$200K</v>
      </c>
    </row>
    <row r="26751" spans="1:5" x14ac:dyDescent="0.3">
      <c r="A26751" s="33" t="s">
        <v>52</v>
      </c>
      <c r="B26751" s="33" t="s">
        <v>104</v>
      </c>
      <c r="C26751" s="33">
        <v>43200</v>
      </c>
      <c r="D26751" s="33" t="s">
        <v>2104</v>
      </c>
      <c r="E26751" t="str">
        <f t="shared" si="421"/>
        <v>&lt;$75K</v>
      </c>
    </row>
    <row r="26752" spans="1:5" x14ac:dyDescent="0.3">
      <c r="A26752" s="33" t="s">
        <v>125</v>
      </c>
      <c r="B26752" s="33" t="s">
        <v>80</v>
      </c>
      <c r="C26752" s="33">
        <v>111175</v>
      </c>
      <c r="D26752" s="33" t="s">
        <v>756</v>
      </c>
      <c r="E26752" t="str">
        <f t="shared" si="421"/>
        <v>$100K-$125K</v>
      </c>
    </row>
    <row r="26753" spans="1:5" x14ac:dyDescent="0.3">
      <c r="A26753" s="33" t="s">
        <v>0</v>
      </c>
      <c r="B26753" s="33" t="s">
        <v>53</v>
      </c>
      <c r="C26753" s="33">
        <v>161955.5</v>
      </c>
      <c r="D26753" s="33" t="s">
        <v>217</v>
      </c>
      <c r="E26753" t="str">
        <f t="shared" si="421"/>
        <v>$125K-$200K</v>
      </c>
    </row>
    <row r="26754" spans="1:5" x14ac:dyDescent="0.3">
      <c r="A26754" s="33" t="s">
        <v>2</v>
      </c>
      <c r="B26754" s="33" t="s">
        <v>53</v>
      </c>
      <c r="C26754" s="33">
        <v>125000</v>
      </c>
      <c r="D26754" s="33" t="s">
        <v>8851</v>
      </c>
      <c r="E26754" t="str">
        <f t="shared" si="421"/>
        <v>$100K-$125K</v>
      </c>
    </row>
    <row r="26755" spans="1:5" x14ac:dyDescent="0.3">
      <c r="A26755" s="33" t="s">
        <v>4</v>
      </c>
      <c r="B26755" s="33" t="s">
        <v>81</v>
      </c>
      <c r="C26755" s="33"/>
      <c r="D26755" s="33" t="s">
        <v>2732</v>
      </c>
      <c r="E26755" t="str">
        <f t="shared" ref="E26755:E26818" si="422">_xlfn.XLOOKUP(C26755,$H$16:$H$21,$G$16:$G$21,,1)</f>
        <v>No Data</v>
      </c>
    </row>
    <row r="26756" spans="1:5" x14ac:dyDescent="0.3">
      <c r="A26756" s="33" t="s">
        <v>0</v>
      </c>
      <c r="B26756" s="33" t="s">
        <v>53</v>
      </c>
      <c r="C26756" s="33">
        <v>85600</v>
      </c>
      <c r="D26756" s="33" t="s">
        <v>8852</v>
      </c>
      <c r="E26756" t="str">
        <f t="shared" si="422"/>
        <v>$75K-$100K</v>
      </c>
    </row>
    <row r="26757" spans="1:5" x14ac:dyDescent="0.3">
      <c r="A26757" s="33" t="s">
        <v>0</v>
      </c>
      <c r="B26757" s="33" t="s">
        <v>81</v>
      </c>
      <c r="C26757" s="33">
        <v>67500</v>
      </c>
      <c r="D26757" s="33" t="s">
        <v>1915</v>
      </c>
      <c r="E26757" t="str">
        <f t="shared" si="422"/>
        <v>&lt;$75K</v>
      </c>
    </row>
    <row r="26758" spans="1:5" x14ac:dyDescent="0.3">
      <c r="A26758" s="33" t="s">
        <v>2</v>
      </c>
      <c r="B26758" s="33" t="s">
        <v>53</v>
      </c>
      <c r="C26758" s="33">
        <v>78500</v>
      </c>
      <c r="D26758" s="33" t="s">
        <v>8853</v>
      </c>
      <c r="E26758" t="str">
        <f t="shared" si="422"/>
        <v>$75K-$100K</v>
      </c>
    </row>
    <row r="26759" spans="1:5" x14ac:dyDescent="0.3">
      <c r="A26759" s="33" t="s">
        <v>0</v>
      </c>
      <c r="B26759" s="33" t="s">
        <v>53</v>
      </c>
      <c r="C26759" s="33">
        <v>102500</v>
      </c>
      <c r="D26759" s="33" t="s">
        <v>8854</v>
      </c>
      <c r="E26759" t="str">
        <f t="shared" si="422"/>
        <v>$100K-$125K</v>
      </c>
    </row>
    <row r="26760" spans="1:5" x14ac:dyDescent="0.3">
      <c r="A26760" s="33" t="s">
        <v>4</v>
      </c>
      <c r="B26760" s="33" t="s">
        <v>81</v>
      </c>
      <c r="C26760" s="33"/>
      <c r="D26760" s="33" t="s">
        <v>5256</v>
      </c>
      <c r="E26760" t="str">
        <f t="shared" si="422"/>
        <v>No Data</v>
      </c>
    </row>
    <row r="26761" spans="1:5" x14ac:dyDescent="0.3">
      <c r="A26761" s="33" t="s">
        <v>52</v>
      </c>
      <c r="B26761" s="33" t="s">
        <v>53</v>
      </c>
      <c r="C26761" s="33"/>
      <c r="D26761" s="33" t="s">
        <v>268</v>
      </c>
      <c r="E26761" t="str">
        <f t="shared" si="422"/>
        <v>No Data</v>
      </c>
    </row>
    <row r="26762" spans="1:5" x14ac:dyDescent="0.3">
      <c r="A26762" s="33" t="s">
        <v>2</v>
      </c>
      <c r="B26762" s="33" t="s">
        <v>73</v>
      </c>
      <c r="C26762" s="33">
        <v>53014</v>
      </c>
      <c r="D26762" s="33" t="s">
        <v>3509</v>
      </c>
      <c r="E26762" t="str">
        <f t="shared" si="422"/>
        <v>&lt;$75K</v>
      </c>
    </row>
    <row r="26763" spans="1:5" x14ac:dyDescent="0.3">
      <c r="A26763" s="33" t="s">
        <v>125</v>
      </c>
      <c r="B26763" s="33" t="s">
        <v>53</v>
      </c>
      <c r="C26763" s="33">
        <v>110000</v>
      </c>
      <c r="D26763" s="33" t="s">
        <v>656</v>
      </c>
      <c r="E26763" t="str">
        <f t="shared" si="422"/>
        <v>$100K-$125K</v>
      </c>
    </row>
    <row r="26764" spans="1:5" x14ac:dyDescent="0.3">
      <c r="A26764" s="33" t="s">
        <v>2</v>
      </c>
      <c r="B26764" s="33" t="s">
        <v>53</v>
      </c>
      <c r="C26764" s="33"/>
      <c r="D26764" s="33" t="s">
        <v>516</v>
      </c>
      <c r="E26764" t="str">
        <f t="shared" si="422"/>
        <v>No Data</v>
      </c>
    </row>
    <row r="26765" spans="1:5" x14ac:dyDescent="0.3">
      <c r="A26765" s="33" t="s">
        <v>2</v>
      </c>
      <c r="B26765" s="33" t="s">
        <v>53</v>
      </c>
      <c r="C26765" s="33">
        <v>64999.94140625</v>
      </c>
      <c r="D26765" s="33" t="s">
        <v>424</v>
      </c>
      <c r="E26765" t="str">
        <f t="shared" si="422"/>
        <v>&lt;$75K</v>
      </c>
    </row>
    <row r="26766" spans="1:5" x14ac:dyDescent="0.3">
      <c r="A26766" s="33" t="s">
        <v>52</v>
      </c>
      <c r="B26766" s="33" t="s">
        <v>53</v>
      </c>
      <c r="C26766" s="33">
        <v>87500</v>
      </c>
      <c r="D26766" s="33" t="s">
        <v>8855</v>
      </c>
      <c r="E26766" t="str">
        <f t="shared" si="422"/>
        <v>$75K-$100K</v>
      </c>
    </row>
    <row r="26767" spans="1:5" x14ac:dyDescent="0.3">
      <c r="A26767" s="33" t="s">
        <v>4</v>
      </c>
      <c r="B26767" s="33" t="s">
        <v>106</v>
      </c>
      <c r="C26767" s="33">
        <v>155000</v>
      </c>
      <c r="D26767" s="33" t="s">
        <v>335</v>
      </c>
      <c r="E26767" t="str">
        <f t="shared" si="422"/>
        <v>$125K-$200K</v>
      </c>
    </row>
    <row r="26768" spans="1:5" x14ac:dyDescent="0.3">
      <c r="A26768" s="33" t="s">
        <v>2</v>
      </c>
      <c r="B26768" s="33" t="s">
        <v>53</v>
      </c>
      <c r="C26768" s="33"/>
      <c r="D26768" s="33" t="s">
        <v>2202</v>
      </c>
      <c r="E26768" t="str">
        <f t="shared" si="422"/>
        <v>No Data</v>
      </c>
    </row>
    <row r="26769" spans="1:5" x14ac:dyDescent="0.3">
      <c r="A26769" s="33" t="s">
        <v>1</v>
      </c>
      <c r="B26769" s="33" t="s">
        <v>53</v>
      </c>
      <c r="C26769" s="33">
        <v>99150</v>
      </c>
      <c r="D26769" s="33" t="s">
        <v>8856</v>
      </c>
      <c r="E26769" t="str">
        <f t="shared" si="422"/>
        <v>$75K-$100K</v>
      </c>
    </row>
    <row r="26770" spans="1:5" x14ac:dyDescent="0.3">
      <c r="A26770" s="33" t="s">
        <v>4</v>
      </c>
      <c r="B26770" s="33" t="s">
        <v>53</v>
      </c>
      <c r="C26770" s="33"/>
      <c r="D26770" s="33" t="s">
        <v>849</v>
      </c>
      <c r="E26770" t="str">
        <f t="shared" si="422"/>
        <v>No Data</v>
      </c>
    </row>
    <row r="26771" spans="1:5" x14ac:dyDescent="0.3">
      <c r="A26771" s="33" t="s">
        <v>0</v>
      </c>
      <c r="B26771" s="33" t="s">
        <v>53</v>
      </c>
      <c r="C26771" s="33">
        <v>221665</v>
      </c>
      <c r="D26771" s="33" t="s">
        <v>1226</v>
      </c>
      <c r="E26771" t="str">
        <f t="shared" si="422"/>
        <v>&gt;$200K</v>
      </c>
    </row>
    <row r="26772" spans="1:5" x14ac:dyDescent="0.3">
      <c r="A26772" s="33" t="s">
        <v>0</v>
      </c>
      <c r="B26772" s="33" t="s">
        <v>53</v>
      </c>
      <c r="C26772" s="33">
        <v>185000</v>
      </c>
      <c r="D26772" s="33" t="s">
        <v>4580</v>
      </c>
      <c r="E26772" t="str">
        <f t="shared" si="422"/>
        <v>$125K-$200K</v>
      </c>
    </row>
    <row r="26773" spans="1:5" x14ac:dyDescent="0.3">
      <c r="A26773" s="33" t="s">
        <v>0</v>
      </c>
      <c r="B26773" s="33" t="s">
        <v>53</v>
      </c>
      <c r="C26773" s="33"/>
      <c r="D26773" s="33" t="s">
        <v>8857</v>
      </c>
      <c r="E26773" t="str">
        <f t="shared" si="422"/>
        <v>No Data</v>
      </c>
    </row>
    <row r="26774" spans="1:5" x14ac:dyDescent="0.3">
      <c r="A26774" s="33" t="s">
        <v>4</v>
      </c>
      <c r="B26774" s="33" t="s">
        <v>54</v>
      </c>
      <c r="C26774" s="33"/>
      <c r="D26774" s="33" t="s">
        <v>232</v>
      </c>
      <c r="E26774" t="str">
        <f t="shared" si="422"/>
        <v>No Data</v>
      </c>
    </row>
    <row r="26775" spans="1:5" x14ac:dyDescent="0.3">
      <c r="A26775" s="33" t="s">
        <v>4</v>
      </c>
      <c r="B26775" s="33" t="s">
        <v>53</v>
      </c>
      <c r="C26775" s="33">
        <v>172500</v>
      </c>
      <c r="D26775" s="33" t="s">
        <v>364</v>
      </c>
      <c r="E26775" t="str">
        <f t="shared" si="422"/>
        <v>$125K-$200K</v>
      </c>
    </row>
    <row r="26776" spans="1:5" x14ac:dyDescent="0.3">
      <c r="A26776" s="33" t="s">
        <v>0</v>
      </c>
      <c r="B26776" s="33" t="s">
        <v>86</v>
      </c>
      <c r="C26776" s="33">
        <v>105300</v>
      </c>
      <c r="D26776" s="33" t="s">
        <v>2968</v>
      </c>
      <c r="E26776" t="str">
        <f t="shared" si="422"/>
        <v>$100K-$125K</v>
      </c>
    </row>
    <row r="26777" spans="1:5" x14ac:dyDescent="0.3">
      <c r="A26777" s="33" t="s">
        <v>2</v>
      </c>
      <c r="B26777" s="33" t="s">
        <v>53</v>
      </c>
      <c r="C26777" s="33">
        <v>100000</v>
      </c>
      <c r="D26777" s="33" t="s">
        <v>890</v>
      </c>
      <c r="E26777" t="str">
        <f t="shared" si="422"/>
        <v>$75K-$100K</v>
      </c>
    </row>
    <row r="26778" spans="1:5" x14ac:dyDescent="0.3">
      <c r="A26778" s="33" t="s">
        <v>2</v>
      </c>
      <c r="B26778" s="33" t="s">
        <v>53</v>
      </c>
      <c r="C26778" s="33"/>
      <c r="D26778" s="33" t="s">
        <v>2862</v>
      </c>
      <c r="E26778" t="str">
        <f t="shared" si="422"/>
        <v>No Data</v>
      </c>
    </row>
    <row r="26779" spans="1:5" x14ac:dyDescent="0.3">
      <c r="A26779" s="33" t="s">
        <v>2</v>
      </c>
      <c r="B26779" s="33" t="s">
        <v>53</v>
      </c>
      <c r="C26779" s="33"/>
      <c r="D26779" s="33" t="s">
        <v>1279</v>
      </c>
      <c r="E26779" t="str">
        <f t="shared" si="422"/>
        <v>No Data</v>
      </c>
    </row>
    <row r="26780" spans="1:5" x14ac:dyDescent="0.3">
      <c r="A26780" s="33" t="s">
        <v>2</v>
      </c>
      <c r="B26780" s="33" t="s">
        <v>53</v>
      </c>
      <c r="C26780" s="33">
        <v>72100</v>
      </c>
      <c r="D26780" s="33" t="s">
        <v>8858</v>
      </c>
      <c r="E26780" t="str">
        <f t="shared" si="422"/>
        <v>&lt;$75K</v>
      </c>
    </row>
    <row r="26781" spans="1:5" x14ac:dyDescent="0.3">
      <c r="A26781" s="33" t="s">
        <v>2</v>
      </c>
      <c r="B26781" s="33" t="s">
        <v>53</v>
      </c>
      <c r="C26781" s="33">
        <v>49500</v>
      </c>
      <c r="D26781" s="33" t="s">
        <v>8859</v>
      </c>
      <c r="E26781" t="str">
        <f t="shared" si="422"/>
        <v>&lt;$75K</v>
      </c>
    </row>
    <row r="26782" spans="1:5" x14ac:dyDescent="0.3">
      <c r="A26782" s="33" t="s">
        <v>2</v>
      </c>
      <c r="B26782" s="33" t="s">
        <v>53</v>
      </c>
      <c r="C26782" s="33">
        <v>130000</v>
      </c>
      <c r="D26782" s="33" t="s">
        <v>520</v>
      </c>
      <c r="E26782" t="str">
        <f t="shared" si="422"/>
        <v>$125K-$200K</v>
      </c>
    </row>
    <row r="26783" spans="1:5" x14ac:dyDescent="0.3">
      <c r="A26783" s="33" t="s">
        <v>4</v>
      </c>
      <c r="B26783" s="33" t="s">
        <v>53</v>
      </c>
      <c r="C26783" s="33">
        <v>99150</v>
      </c>
      <c r="D26783" s="33" t="s">
        <v>8860</v>
      </c>
      <c r="E26783" t="str">
        <f t="shared" si="422"/>
        <v>$75K-$100K</v>
      </c>
    </row>
    <row r="26784" spans="1:5" x14ac:dyDescent="0.3">
      <c r="A26784" s="33" t="s">
        <v>129</v>
      </c>
      <c r="B26784" s="33" t="s">
        <v>53</v>
      </c>
      <c r="C26784" s="33"/>
      <c r="D26784" s="33" t="s">
        <v>8861</v>
      </c>
      <c r="E26784" t="str">
        <f t="shared" si="422"/>
        <v>No Data</v>
      </c>
    </row>
    <row r="26785" spans="1:5" x14ac:dyDescent="0.3">
      <c r="A26785" s="33" t="s">
        <v>125</v>
      </c>
      <c r="B26785" s="33" t="s">
        <v>53</v>
      </c>
      <c r="C26785" s="33">
        <v>90000</v>
      </c>
      <c r="D26785" s="33" t="s">
        <v>8862</v>
      </c>
      <c r="E26785" t="str">
        <f t="shared" si="422"/>
        <v>$75K-$100K</v>
      </c>
    </row>
    <row r="26786" spans="1:5" x14ac:dyDescent="0.3">
      <c r="A26786" s="33" t="s">
        <v>2</v>
      </c>
      <c r="B26786" s="33" t="s">
        <v>53</v>
      </c>
      <c r="C26786" s="33"/>
      <c r="D26786" s="33" t="s">
        <v>1279</v>
      </c>
      <c r="E26786" t="str">
        <f t="shared" si="422"/>
        <v>No Data</v>
      </c>
    </row>
    <row r="26787" spans="1:5" x14ac:dyDescent="0.3">
      <c r="A26787" s="33" t="s">
        <v>4</v>
      </c>
      <c r="B26787" s="33" t="s">
        <v>97</v>
      </c>
      <c r="C26787" s="33">
        <v>96773</v>
      </c>
      <c r="D26787" s="33" t="s">
        <v>3075</v>
      </c>
      <c r="E26787" t="str">
        <f t="shared" si="422"/>
        <v>$75K-$100K</v>
      </c>
    </row>
    <row r="26788" spans="1:5" x14ac:dyDescent="0.3">
      <c r="A26788" s="33" t="s">
        <v>0</v>
      </c>
      <c r="B26788" s="33" t="s">
        <v>53</v>
      </c>
      <c r="C26788" s="33">
        <v>182500</v>
      </c>
      <c r="D26788" s="33" t="s">
        <v>2386</v>
      </c>
      <c r="E26788" t="str">
        <f t="shared" si="422"/>
        <v>$125K-$200K</v>
      </c>
    </row>
    <row r="26789" spans="1:5" x14ac:dyDescent="0.3">
      <c r="A26789" s="33" t="s">
        <v>0</v>
      </c>
      <c r="B26789" s="33" t="s">
        <v>54</v>
      </c>
      <c r="C26789" s="33">
        <v>170000</v>
      </c>
      <c r="D26789" s="33" t="s">
        <v>238</v>
      </c>
      <c r="E26789" t="str">
        <f t="shared" si="422"/>
        <v>$125K-$200K</v>
      </c>
    </row>
    <row r="26790" spans="1:5" x14ac:dyDescent="0.3">
      <c r="A26790" s="33" t="s">
        <v>4</v>
      </c>
      <c r="B26790" s="33" t="s">
        <v>53</v>
      </c>
      <c r="C26790" s="33"/>
      <c r="D26790" s="33" t="s">
        <v>8863</v>
      </c>
      <c r="E26790" t="str">
        <f t="shared" si="422"/>
        <v>No Data</v>
      </c>
    </row>
    <row r="26791" spans="1:5" x14ac:dyDescent="0.3">
      <c r="A26791" s="33" t="s">
        <v>4</v>
      </c>
      <c r="B26791" s="33" t="s">
        <v>199</v>
      </c>
      <c r="C26791" s="33">
        <v>177500</v>
      </c>
      <c r="D26791" s="33" t="s">
        <v>2739</v>
      </c>
      <c r="E26791" t="str">
        <f t="shared" si="422"/>
        <v>$125K-$200K</v>
      </c>
    </row>
    <row r="26792" spans="1:5" x14ac:dyDescent="0.3">
      <c r="A26792" s="33" t="s">
        <v>0</v>
      </c>
      <c r="B26792" s="33" t="s">
        <v>53</v>
      </c>
      <c r="C26792" s="33"/>
      <c r="D26792" s="33" t="s">
        <v>2669</v>
      </c>
      <c r="E26792" t="str">
        <f t="shared" si="422"/>
        <v>No Data</v>
      </c>
    </row>
    <row r="26793" spans="1:5" x14ac:dyDescent="0.3">
      <c r="A26793" s="33" t="s">
        <v>2</v>
      </c>
      <c r="B26793" s="33" t="s">
        <v>53</v>
      </c>
      <c r="C26793" s="33">
        <v>100000</v>
      </c>
      <c r="D26793" s="33" t="s">
        <v>993</v>
      </c>
      <c r="E26793" t="str">
        <f t="shared" si="422"/>
        <v>$75K-$100K</v>
      </c>
    </row>
    <row r="26794" spans="1:5" x14ac:dyDescent="0.3">
      <c r="A26794" s="33" t="s">
        <v>2</v>
      </c>
      <c r="B26794" s="33" t="s">
        <v>124</v>
      </c>
      <c r="C26794" s="33">
        <v>48000</v>
      </c>
      <c r="D26794" s="33" t="s">
        <v>418</v>
      </c>
      <c r="E26794" t="str">
        <f t="shared" si="422"/>
        <v>&lt;$75K</v>
      </c>
    </row>
    <row r="26795" spans="1:5" x14ac:dyDescent="0.3">
      <c r="A26795" s="33" t="s">
        <v>0</v>
      </c>
      <c r="B26795" s="33" t="s">
        <v>53</v>
      </c>
      <c r="C26795" s="33"/>
      <c r="D26795" s="33" t="s">
        <v>8864</v>
      </c>
      <c r="E26795" t="str">
        <f t="shared" si="422"/>
        <v>No Data</v>
      </c>
    </row>
    <row r="26796" spans="1:5" x14ac:dyDescent="0.3">
      <c r="A26796" s="33" t="s">
        <v>1</v>
      </c>
      <c r="B26796" s="33" t="s">
        <v>183</v>
      </c>
      <c r="C26796" s="33">
        <v>246500</v>
      </c>
      <c r="D26796" s="33" t="s">
        <v>225</v>
      </c>
      <c r="E26796" t="str">
        <f t="shared" si="422"/>
        <v>&gt;$200K</v>
      </c>
    </row>
    <row r="26797" spans="1:5" x14ac:dyDescent="0.3">
      <c r="A26797" s="33" t="s">
        <v>125</v>
      </c>
      <c r="B26797" s="33" t="s">
        <v>53</v>
      </c>
      <c r="C26797" s="33"/>
      <c r="D26797" s="33" t="s">
        <v>8865</v>
      </c>
      <c r="E26797" t="str">
        <f t="shared" si="422"/>
        <v>No Data</v>
      </c>
    </row>
    <row r="26798" spans="1:5" x14ac:dyDescent="0.3">
      <c r="A26798" s="33" t="s">
        <v>0</v>
      </c>
      <c r="B26798" s="33" t="s">
        <v>53</v>
      </c>
      <c r="C26798" s="33">
        <v>161500</v>
      </c>
      <c r="D26798" s="33" t="s">
        <v>524</v>
      </c>
      <c r="E26798" t="str">
        <f t="shared" si="422"/>
        <v>$125K-$200K</v>
      </c>
    </row>
    <row r="26799" spans="1:5" x14ac:dyDescent="0.3">
      <c r="A26799" s="33" t="s">
        <v>2</v>
      </c>
      <c r="B26799" s="33" t="s">
        <v>97</v>
      </c>
      <c r="C26799" s="33">
        <v>53014</v>
      </c>
      <c r="D26799" s="33" t="s">
        <v>5902</v>
      </c>
      <c r="E26799" t="str">
        <f t="shared" si="422"/>
        <v>&lt;$75K</v>
      </c>
    </row>
    <row r="26800" spans="1:5" x14ac:dyDescent="0.3">
      <c r="A26800" s="33" t="s">
        <v>2</v>
      </c>
      <c r="B26800" s="33" t="s">
        <v>53</v>
      </c>
      <c r="C26800" s="33"/>
      <c r="D26800" s="33" t="s">
        <v>2957</v>
      </c>
      <c r="E26800" t="str">
        <f t="shared" si="422"/>
        <v>No Data</v>
      </c>
    </row>
    <row r="26801" spans="1:5" x14ac:dyDescent="0.3">
      <c r="A26801" s="33" t="s">
        <v>2</v>
      </c>
      <c r="B26801" s="33" t="s">
        <v>53</v>
      </c>
      <c r="C26801" s="33"/>
      <c r="D26801" s="33" t="s">
        <v>3270</v>
      </c>
      <c r="E26801" t="str">
        <f t="shared" si="422"/>
        <v>No Data</v>
      </c>
    </row>
    <row r="26802" spans="1:5" x14ac:dyDescent="0.3">
      <c r="A26802" s="33" t="s">
        <v>2</v>
      </c>
      <c r="B26802" s="33" t="s">
        <v>53</v>
      </c>
      <c r="C26802" s="33"/>
      <c r="D26802" s="33" t="s">
        <v>6007</v>
      </c>
      <c r="E26802" t="str">
        <f t="shared" si="422"/>
        <v>No Data</v>
      </c>
    </row>
    <row r="26803" spans="1:5" x14ac:dyDescent="0.3">
      <c r="A26803" s="33" t="s">
        <v>2</v>
      </c>
      <c r="B26803" s="33" t="s">
        <v>53</v>
      </c>
      <c r="C26803" s="33">
        <v>122687</v>
      </c>
      <c r="D26803" s="33" t="s">
        <v>8866</v>
      </c>
      <c r="E26803" t="str">
        <f t="shared" si="422"/>
        <v>$100K-$125K</v>
      </c>
    </row>
    <row r="26804" spans="1:5" x14ac:dyDescent="0.3">
      <c r="A26804" s="33" t="s">
        <v>2</v>
      </c>
      <c r="B26804" s="33" t="s">
        <v>53</v>
      </c>
      <c r="C26804" s="33"/>
      <c r="D26804" s="33" t="s">
        <v>6764</v>
      </c>
      <c r="E26804" t="str">
        <f t="shared" si="422"/>
        <v>No Data</v>
      </c>
    </row>
    <row r="26805" spans="1:5" x14ac:dyDescent="0.3">
      <c r="A26805" s="33" t="s">
        <v>0</v>
      </c>
      <c r="B26805" s="33" t="s">
        <v>53</v>
      </c>
      <c r="C26805" s="33"/>
      <c r="D26805" s="33" t="s">
        <v>378</v>
      </c>
      <c r="E26805" t="str">
        <f t="shared" si="422"/>
        <v>No Data</v>
      </c>
    </row>
    <row r="26806" spans="1:5" x14ac:dyDescent="0.3">
      <c r="A26806" s="33" t="s">
        <v>4</v>
      </c>
      <c r="B26806" s="33" t="s">
        <v>53</v>
      </c>
      <c r="C26806" s="33">
        <v>120000</v>
      </c>
      <c r="D26806" s="33" t="s">
        <v>557</v>
      </c>
      <c r="E26806" t="str">
        <f t="shared" si="422"/>
        <v>$100K-$125K</v>
      </c>
    </row>
    <row r="26807" spans="1:5" x14ac:dyDescent="0.3">
      <c r="A26807" s="33" t="s">
        <v>52</v>
      </c>
      <c r="B26807" s="33" t="s">
        <v>53</v>
      </c>
      <c r="C26807" s="33"/>
      <c r="D26807" s="33" t="s">
        <v>2151</v>
      </c>
      <c r="E26807" t="str">
        <f t="shared" si="422"/>
        <v>No Data</v>
      </c>
    </row>
    <row r="26808" spans="1:5" x14ac:dyDescent="0.3">
      <c r="A26808" s="33" t="s">
        <v>52</v>
      </c>
      <c r="B26808" s="33" t="s">
        <v>53</v>
      </c>
      <c r="C26808" s="33">
        <v>120000</v>
      </c>
      <c r="D26808" s="33" t="s">
        <v>3987</v>
      </c>
      <c r="E26808" t="str">
        <f t="shared" si="422"/>
        <v>$100K-$125K</v>
      </c>
    </row>
    <row r="26809" spans="1:5" x14ac:dyDescent="0.3">
      <c r="A26809" s="33" t="s">
        <v>125</v>
      </c>
      <c r="B26809" s="33" t="s">
        <v>53</v>
      </c>
      <c r="C26809" s="33">
        <v>107825.5</v>
      </c>
      <c r="D26809" s="33" t="s">
        <v>906</v>
      </c>
      <c r="E26809" t="str">
        <f t="shared" si="422"/>
        <v>$100K-$125K</v>
      </c>
    </row>
    <row r="26810" spans="1:5" x14ac:dyDescent="0.3">
      <c r="A26810" s="33" t="s">
        <v>2</v>
      </c>
      <c r="B26810" s="33" t="s">
        <v>53</v>
      </c>
      <c r="C26810" s="33">
        <v>50000</v>
      </c>
      <c r="D26810" s="33" t="s">
        <v>8867</v>
      </c>
      <c r="E26810" t="str">
        <f t="shared" si="422"/>
        <v>&lt;$75K</v>
      </c>
    </row>
    <row r="26811" spans="1:5" x14ac:dyDescent="0.3">
      <c r="A26811" s="33" t="s">
        <v>0</v>
      </c>
      <c r="B26811" s="33" t="s">
        <v>54</v>
      </c>
      <c r="C26811" s="33"/>
      <c r="D26811" s="33" t="s">
        <v>258</v>
      </c>
      <c r="E26811" t="str">
        <f t="shared" si="422"/>
        <v>No Data</v>
      </c>
    </row>
    <row r="26812" spans="1:5" x14ac:dyDescent="0.3">
      <c r="A26812" s="33" t="s">
        <v>125</v>
      </c>
      <c r="B26812" s="33" t="s">
        <v>81</v>
      </c>
      <c r="C26812" s="33">
        <v>111175</v>
      </c>
      <c r="D26812" s="33" t="s">
        <v>8868</v>
      </c>
      <c r="E26812" t="str">
        <f t="shared" si="422"/>
        <v>$100K-$125K</v>
      </c>
    </row>
    <row r="26813" spans="1:5" x14ac:dyDescent="0.3">
      <c r="A26813" s="33" t="s">
        <v>2</v>
      </c>
      <c r="B26813" s="33" t="s">
        <v>53</v>
      </c>
      <c r="C26813" s="33"/>
      <c r="D26813" s="33" t="s">
        <v>8869</v>
      </c>
      <c r="E26813" t="str">
        <f t="shared" si="422"/>
        <v>No Data</v>
      </c>
    </row>
    <row r="26814" spans="1:5" x14ac:dyDescent="0.3">
      <c r="A26814" s="33" t="s">
        <v>4</v>
      </c>
      <c r="B26814" s="33" t="s">
        <v>70</v>
      </c>
      <c r="C26814" s="33">
        <v>147500</v>
      </c>
      <c r="D26814" s="33" t="s">
        <v>6425</v>
      </c>
      <c r="E26814" t="str">
        <f t="shared" si="422"/>
        <v>$125K-$200K</v>
      </c>
    </row>
    <row r="26815" spans="1:5" x14ac:dyDescent="0.3">
      <c r="A26815" s="33" t="s">
        <v>2</v>
      </c>
      <c r="B26815" s="33" t="s">
        <v>53</v>
      </c>
      <c r="C26815" s="33">
        <v>140500</v>
      </c>
      <c r="D26815" s="33" t="s">
        <v>729</v>
      </c>
      <c r="E26815" t="str">
        <f t="shared" si="422"/>
        <v>$125K-$200K</v>
      </c>
    </row>
    <row r="26816" spans="1:5" x14ac:dyDescent="0.3">
      <c r="A26816" s="33" t="s">
        <v>2</v>
      </c>
      <c r="B26816" s="33" t="s">
        <v>53</v>
      </c>
      <c r="C26816" s="33">
        <v>67000</v>
      </c>
      <c r="D26816" s="33" t="s">
        <v>8870</v>
      </c>
      <c r="E26816" t="str">
        <f t="shared" si="422"/>
        <v>&lt;$75K</v>
      </c>
    </row>
    <row r="26817" spans="1:5" x14ac:dyDescent="0.3">
      <c r="A26817" s="33" t="s">
        <v>2</v>
      </c>
      <c r="B26817" s="33" t="s">
        <v>53</v>
      </c>
      <c r="C26817" s="33">
        <v>60000</v>
      </c>
      <c r="D26817" s="33" t="s">
        <v>8843</v>
      </c>
      <c r="E26817" t="str">
        <f t="shared" si="422"/>
        <v>&lt;$75K</v>
      </c>
    </row>
    <row r="26818" spans="1:5" x14ac:dyDescent="0.3">
      <c r="A26818" s="33" t="s">
        <v>2</v>
      </c>
      <c r="B26818" s="33" t="s">
        <v>53</v>
      </c>
      <c r="C26818" s="33">
        <v>169833.5</v>
      </c>
      <c r="D26818" s="33" t="s">
        <v>8871</v>
      </c>
      <c r="E26818" t="str">
        <f t="shared" si="422"/>
        <v>$125K-$200K</v>
      </c>
    </row>
    <row r="26819" spans="1:5" x14ac:dyDescent="0.3">
      <c r="A26819" s="33" t="s">
        <v>2</v>
      </c>
      <c r="B26819" s="33" t="s">
        <v>53</v>
      </c>
      <c r="C26819" s="33">
        <v>92500</v>
      </c>
      <c r="D26819" s="33" t="s">
        <v>268</v>
      </c>
      <c r="E26819" t="str">
        <f t="shared" ref="E26819:E26882" si="423">_xlfn.XLOOKUP(C26819,$H$16:$H$21,$G$16:$G$21,,1)</f>
        <v>$75K-$100K</v>
      </c>
    </row>
    <row r="26820" spans="1:5" x14ac:dyDescent="0.3">
      <c r="A26820" s="33" t="s">
        <v>0</v>
      </c>
      <c r="B26820" s="33" t="s">
        <v>53</v>
      </c>
      <c r="C26820" s="33">
        <v>375000</v>
      </c>
      <c r="D26820" s="33" t="s">
        <v>1913</v>
      </c>
      <c r="E26820" t="str">
        <f t="shared" si="423"/>
        <v>&gt;$200K</v>
      </c>
    </row>
    <row r="26821" spans="1:5" x14ac:dyDescent="0.3">
      <c r="A26821" s="33" t="s">
        <v>0</v>
      </c>
      <c r="B26821" s="33" t="s">
        <v>54</v>
      </c>
      <c r="C26821" s="33">
        <v>140000</v>
      </c>
      <c r="D26821" s="33" t="s">
        <v>3431</v>
      </c>
      <c r="E26821" t="str">
        <f t="shared" si="423"/>
        <v>$125K-$200K</v>
      </c>
    </row>
    <row r="26822" spans="1:5" x14ac:dyDescent="0.3">
      <c r="A26822" s="33" t="s">
        <v>52</v>
      </c>
      <c r="B26822" s="33" t="s">
        <v>53</v>
      </c>
      <c r="C26822" s="33">
        <v>54000</v>
      </c>
      <c r="D26822" s="33" t="s">
        <v>5614</v>
      </c>
      <c r="E26822" t="str">
        <f t="shared" si="423"/>
        <v>&lt;$75K</v>
      </c>
    </row>
    <row r="26823" spans="1:5" x14ac:dyDescent="0.3">
      <c r="A26823" s="33" t="s">
        <v>0</v>
      </c>
      <c r="B26823" s="33" t="s">
        <v>53</v>
      </c>
      <c r="C26823" s="33"/>
      <c r="D26823" s="33" t="s">
        <v>6225</v>
      </c>
      <c r="E26823" t="str">
        <f t="shared" si="423"/>
        <v>No Data</v>
      </c>
    </row>
    <row r="26824" spans="1:5" x14ac:dyDescent="0.3">
      <c r="A26824" s="33" t="s">
        <v>4</v>
      </c>
      <c r="B26824" s="33" t="s">
        <v>65</v>
      </c>
      <c r="C26824" s="33">
        <v>147500</v>
      </c>
      <c r="D26824" s="33" t="s">
        <v>211</v>
      </c>
      <c r="E26824" t="str">
        <f t="shared" si="423"/>
        <v>$125K-$200K</v>
      </c>
    </row>
    <row r="26825" spans="1:5" x14ac:dyDescent="0.3">
      <c r="A26825" s="33" t="s">
        <v>0</v>
      </c>
      <c r="B26825" s="33" t="s">
        <v>53</v>
      </c>
      <c r="C26825" s="33"/>
      <c r="D26825" s="33" t="s">
        <v>5008</v>
      </c>
      <c r="E26825" t="str">
        <f t="shared" si="423"/>
        <v>No Data</v>
      </c>
    </row>
    <row r="26826" spans="1:5" x14ac:dyDescent="0.3">
      <c r="A26826" s="33" t="s">
        <v>4</v>
      </c>
      <c r="B26826" s="33" t="s">
        <v>53</v>
      </c>
      <c r="C26826" s="33">
        <v>150000</v>
      </c>
      <c r="D26826" s="33" t="s">
        <v>8872</v>
      </c>
      <c r="E26826" t="str">
        <f t="shared" si="423"/>
        <v>$125K-$200K</v>
      </c>
    </row>
    <row r="26827" spans="1:5" x14ac:dyDescent="0.3">
      <c r="A26827" s="33" t="s">
        <v>52</v>
      </c>
      <c r="B26827" s="33" t="s">
        <v>53</v>
      </c>
      <c r="C26827" s="33">
        <v>63575</v>
      </c>
      <c r="D26827" s="33" t="s">
        <v>8873</v>
      </c>
      <c r="E26827" t="str">
        <f t="shared" si="423"/>
        <v>&lt;$75K</v>
      </c>
    </row>
    <row r="26828" spans="1:5" x14ac:dyDescent="0.3">
      <c r="A26828" s="33" t="s">
        <v>0</v>
      </c>
      <c r="B26828" s="33" t="s">
        <v>53</v>
      </c>
      <c r="C26828" s="33">
        <v>90000</v>
      </c>
      <c r="D26828" s="33" t="s">
        <v>3470</v>
      </c>
      <c r="E26828" t="str">
        <f t="shared" si="423"/>
        <v>$75K-$100K</v>
      </c>
    </row>
    <row r="26829" spans="1:5" x14ac:dyDescent="0.3">
      <c r="A26829" s="33" t="s">
        <v>0</v>
      </c>
      <c r="B26829" s="33" t="s">
        <v>53</v>
      </c>
      <c r="C26829" s="33"/>
      <c r="D26829" s="33" t="s">
        <v>1425</v>
      </c>
      <c r="E26829" t="str">
        <f t="shared" si="423"/>
        <v>No Data</v>
      </c>
    </row>
    <row r="26830" spans="1:5" x14ac:dyDescent="0.3">
      <c r="A26830" s="33" t="s">
        <v>2</v>
      </c>
      <c r="B26830" s="33" t="s">
        <v>53</v>
      </c>
      <c r="C26830" s="33"/>
      <c r="D26830" s="33" t="s">
        <v>252</v>
      </c>
      <c r="E26830" t="str">
        <f t="shared" si="423"/>
        <v>No Data</v>
      </c>
    </row>
    <row r="26831" spans="1:5" x14ac:dyDescent="0.3">
      <c r="A26831" s="33" t="s">
        <v>2</v>
      </c>
      <c r="B26831" s="33" t="s">
        <v>53</v>
      </c>
      <c r="C26831" s="33">
        <v>90000</v>
      </c>
      <c r="D26831" s="33" t="s">
        <v>1401</v>
      </c>
      <c r="E26831" t="str">
        <f t="shared" si="423"/>
        <v>$75K-$100K</v>
      </c>
    </row>
    <row r="26832" spans="1:5" x14ac:dyDescent="0.3">
      <c r="A26832" s="33" t="s">
        <v>0</v>
      </c>
      <c r="B26832" s="33" t="s">
        <v>53</v>
      </c>
      <c r="C26832" s="33">
        <v>175000</v>
      </c>
      <c r="D26832" s="33" t="s">
        <v>8874</v>
      </c>
      <c r="E26832" t="str">
        <f t="shared" si="423"/>
        <v>$125K-$200K</v>
      </c>
    </row>
    <row r="26833" spans="1:5" x14ac:dyDescent="0.3">
      <c r="A26833" s="33" t="s">
        <v>0</v>
      </c>
      <c r="B26833" s="33" t="s">
        <v>73</v>
      </c>
      <c r="C26833" s="33">
        <v>147500</v>
      </c>
      <c r="D26833" s="33" t="s">
        <v>1565</v>
      </c>
      <c r="E26833" t="str">
        <f t="shared" si="423"/>
        <v>$125K-$200K</v>
      </c>
    </row>
    <row r="26834" spans="1:5" x14ac:dyDescent="0.3">
      <c r="A26834" s="33" t="s">
        <v>2</v>
      </c>
      <c r="B26834" s="33" t="s">
        <v>53</v>
      </c>
      <c r="C26834" s="33"/>
      <c r="D26834" s="33" t="s">
        <v>8875</v>
      </c>
      <c r="E26834" t="str">
        <f t="shared" si="423"/>
        <v>No Data</v>
      </c>
    </row>
    <row r="26835" spans="1:5" x14ac:dyDescent="0.3">
      <c r="A26835" s="33" t="s">
        <v>125</v>
      </c>
      <c r="B26835" s="33" t="s">
        <v>64</v>
      </c>
      <c r="C26835" s="33">
        <v>100500</v>
      </c>
      <c r="D26835" s="33" t="s">
        <v>8876</v>
      </c>
      <c r="E26835" t="str">
        <f t="shared" si="423"/>
        <v>$100K-$125K</v>
      </c>
    </row>
    <row r="26836" spans="1:5" x14ac:dyDescent="0.3">
      <c r="A26836" s="33" t="s">
        <v>0</v>
      </c>
      <c r="B26836" s="33" t="s">
        <v>53</v>
      </c>
      <c r="C26836" s="33">
        <v>132368</v>
      </c>
      <c r="D26836" s="33" t="s">
        <v>4706</v>
      </c>
      <c r="E26836" t="str">
        <f t="shared" si="423"/>
        <v>$125K-$200K</v>
      </c>
    </row>
    <row r="26837" spans="1:5" x14ac:dyDescent="0.3">
      <c r="A26837" s="33" t="s">
        <v>52</v>
      </c>
      <c r="B26837" s="33" t="s">
        <v>54</v>
      </c>
      <c r="C26837" s="33"/>
      <c r="D26837" s="33" t="s">
        <v>1190</v>
      </c>
      <c r="E26837" t="str">
        <f t="shared" si="423"/>
        <v>No Data</v>
      </c>
    </row>
    <row r="26838" spans="1:5" x14ac:dyDescent="0.3">
      <c r="A26838" s="33" t="s">
        <v>4</v>
      </c>
      <c r="B26838" s="33" t="s">
        <v>53</v>
      </c>
      <c r="C26838" s="33"/>
      <c r="D26838" s="33" t="s">
        <v>252</v>
      </c>
      <c r="E26838" t="str">
        <f t="shared" si="423"/>
        <v>No Data</v>
      </c>
    </row>
    <row r="26839" spans="1:5" x14ac:dyDescent="0.3">
      <c r="A26839" s="33" t="s">
        <v>2</v>
      </c>
      <c r="B26839" s="33" t="s">
        <v>53</v>
      </c>
      <c r="C26839" s="33"/>
      <c r="D26839" s="33" t="s">
        <v>8877</v>
      </c>
      <c r="E26839" t="str">
        <f t="shared" si="423"/>
        <v>No Data</v>
      </c>
    </row>
    <row r="26840" spans="1:5" x14ac:dyDescent="0.3">
      <c r="A26840" s="33" t="s">
        <v>2</v>
      </c>
      <c r="B26840" s="33" t="s">
        <v>53</v>
      </c>
      <c r="C26840" s="33"/>
      <c r="D26840" s="33" t="s">
        <v>449</v>
      </c>
      <c r="E26840" t="str">
        <f t="shared" si="423"/>
        <v>No Data</v>
      </c>
    </row>
    <row r="26841" spans="1:5" x14ac:dyDescent="0.3">
      <c r="A26841" s="33" t="s">
        <v>0</v>
      </c>
      <c r="B26841" s="33" t="s">
        <v>53</v>
      </c>
      <c r="C26841" s="33"/>
      <c r="D26841" s="33" t="s">
        <v>1145</v>
      </c>
      <c r="E26841" t="str">
        <f t="shared" si="423"/>
        <v>No Data</v>
      </c>
    </row>
    <row r="26842" spans="1:5" x14ac:dyDescent="0.3">
      <c r="A26842" s="33" t="s">
        <v>4</v>
      </c>
      <c r="B26842" s="33" t="s">
        <v>54</v>
      </c>
      <c r="C26842" s="33">
        <v>100000</v>
      </c>
      <c r="D26842" s="33" t="s">
        <v>3098</v>
      </c>
      <c r="E26842" t="str">
        <f t="shared" si="423"/>
        <v>$75K-$100K</v>
      </c>
    </row>
    <row r="26843" spans="1:5" x14ac:dyDescent="0.3">
      <c r="A26843" s="33" t="s">
        <v>2</v>
      </c>
      <c r="B26843" s="33" t="s">
        <v>53</v>
      </c>
      <c r="C26843" s="33">
        <v>60500</v>
      </c>
      <c r="D26843" s="33" t="s">
        <v>6117</v>
      </c>
      <c r="E26843" t="str">
        <f t="shared" si="423"/>
        <v>&lt;$75K</v>
      </c>
    </row>
    <row r="26844" spans="1:5" x14ac:dyDescent="0.3">
      <c r="A26844" s="33" t="s">
        <v>2</v>
      </c>
      <c r="B26844" s="33" t="s">
        <v>53</v>
      </c>
      <c r="C26844" s="33">
        <v>150000</v>
      </c>
      <c r="D26844" s="33" t="s">
        <v>3129</v>
      </c>
      <c r="E26844" t="str">
        <f t="shared" si="423"/>
        <v>$125K-$200K</v>
      </c>
    </row>
    <row r="26845" spans="1:5" x14ac:dyDescent="0.3">
      <c r="A26845" s="33" t="s">
        <v>1</v>
      </c>
      <c r="B26845" s="33" t="s">
        <v>65</v>
      </c>
      <c r="C26845" s="33">
        <v>89100</v>
      </c>
      <c r="D26845" s="33" t="s">
        <v>405</v>
      </c>
      <c r="E26845" t="str">
        <f t="shared" si="423"/>
        <v>$75K-$100K</v>
      </c>
    </row>
    <row r="26846" spans="1:5" x14ac:dyDescent="0.3">
      <c r="A26846" s="33" t="s">
        <v>52</v>
      </c>
      <c r="B26846" s="33" t="s">
        <v>53</v>
      </c>
      <c r="C26846" s="33"/>
      <c r="D26846" s="33" t="s">
        <v>336</v>
      </c>
      <c r="E26846" t="str">
        <f t="shared" si="423"/>
        <v>No Data</v>
      </c>
    </row>
    <row r="26847" spans="1:5" x14ac:dyDescent="0.3">
      <c r="A26847" s="33" t="s">
        <v>0</v>
      </c>
      <c r="B26847" s="33" t="s">
        <v>53</v>
      </c>
      <c r="C26847" s="33">
        <v>133850.5</v>
      </c>
      <c r="D26847" s="33" t="s">
        <v>929</v>
      </c>
      <c r="E26847" t="str">
        <f t="shared" si="423"/>
        <v>$125K-$200K</v>
      </c>
    </row>
    <row r="26848" spans="1:5" x14ac:dyDescent="0.3">
      <c r="A26848" s="33" t="s">
        <v>0</v>
      </c>
      <c r="B26848" s="33" t="s">
        <v>53</v>
      </c>
      <c r="C26848" s="33"/>
      <c r="D26848" s="33" t="s">
        <v>1398</v>
      </c>
      <c r="E26848" t="str">
        <f t="shared" si="423"/>
        <v>No Data</v>
      </c>
    </row>
    <row r="26849" spans="1:5" x14ac:dyDescent="0.3">
      <c r="A26849" s="33" t="s">
        <v>2</v>
      </c>
      <c r="B26849" s="33" t="s">
        <v>53</v>
      </c>
      <c r="C26849" s="33">
        <v>90000</v>
      </c>
      <c r="D26849" s="33" t="s">
        <v>367</v>
      </c>
      <c r="E26849" t="str">
        <f t="shared" si="423"/>
        <v>$75K-$100K</v>
      </c>
    </row>
    <row r="26850" spans="1:5" x14ac:dyDescent="0.3">
      <c r="A26850" s="33" t="s">
        <v>2</v>
      </c>
      <c r="B26850" s="33" t="s">
        <v>53</v>
      </c>
      <c r="C26850" s="33"/>
      <c r="D26850" s="33" t="s">
        <v>249</v>
      </c>
      <c r="E26850" t="str">
        <f t="shared" si="423"/>
        <v>No Data</v>
      </c>
    </row>
    <row r="26851" spans="1:5" x14ac:dyDescent="0.3">
      <c r="A26851" s="33" t="s">
        <v>52</v>
      </c>
      <c r="B26851" s="33" t="s">
        <v>53</v>
      </c>
      <c r="C26851" s="33">
        <v>75000</v>
      </c>
      <c r="D26851" s="33" t="s">
        <v>7593</v>
      </c>
      <c r="E26851" t="str">
        <f t="shared" si="423"/>
        <v>&lt;$75K</v>
      </c>
    </row>
    <row r="26852" spans="1:5" x14ac:dyDescent="0.3">
      <c r="A26852" s="33" t="s">
        <v>2</v>
      </c>
      <c r="B26852" s="33" t="s">
        <v>80</v>
      </c>
      <c r="C26852" s="33">
        <v>75216</v>
      </c>
      <c r="D26852" s="33" t="s">
        <v>1302</v>
      </c>
      <c r="E26852" t="str">
        <f t="shared" si="423"/>
        <v>$75K-$100K</v>
      </c>
    </row>
    <row r="26853" spans="1:5" x14ac:dyDescent="0.3">
      <c r="A26853" s="33" t="s">
        <v>4</v>
      </c>
      <c r="B26853" s="33" t="s">
        <v>54</v>
      </c>
      <c r="C26853" s="33"/>
      <c r="D26853" s="33" t="s">
        <v>1582</v>
      </c>
      <c r="E26853" t="str">
        <f t="shared" si="423"/>
        <v>No Data</v>
      </c>
    </row>
    <row r="26854" spans="1:5" x14ac:dyDescent="0.3">
      <c r="A26854" s="33" t="s">
        <v>2</v>
      </c>
      <c r="B26854" s="33" t="s">
        <v>53</v>
      </c>
      <c r="C26854" s="33">
        <v>70000</v>
      </c>
      <c r="D26854" s="33" t="s">
        <v>8028</v>
      </c>
      <c r="E26854" t="str">
        <f t="shared" si="423"/>
        <v>&lt;$75K</v>
      </c>
    </row>
    <row r="26855" spans="1:5" x14ac:dyDescent="0.3">
      <c r="A26855" s="33" t="s">
        <v>2</v>
      </c>
      <c r="B26855" s="33" t="s">
        <v>53</v>
      </c>
      <c r="C26855" s="33"/>
      <c r="D26855" s="33" t="s">
        <v>476</v>
      </c>
      <c r="E26855" t="str">
        <f t="shared" si="423"/>
        <v>No Data</v>
      </c>
    </row>
    <row r="26856" spans="1:5" x14ac:dyDescent="0.3">
      <c r="A26856" s="33" t="s">
        <v>4</v>
      </c>
      <c r="B26856" s="33" t="s">
        <v>53</v>
      </c>
      <c r="C26856" s="33"/>
      <c r="D26856" s="33" t="s">
        <v>8878</v>
      </c>
      <c r="E26856" t="str">
        <f t="shared" si="423"/>
        <v>No Data</v>
      </c>
    </row>
    <row r="26857" spans="1:5" x14ac:dyDescent="0.3">
      <c r="A26857" s="33" t="s">
        <v>4</v>
      </c>
      <c r="B26857" s="33" t="s">
        <v>53</v>
      </c>
      <c r="C26857" s="33"/>
      <c r="D26857" s="33" t="s">
        <v>3442</v>
      </c>
      <c r="E26857" t="str">
        <f t="shared" si="423"/>
        <v>No Data</v>
      </c>
    </row>
    <row r="26858" spans="1:5" x14ac:dyDescent="0.3">
      <c r="A26858" s="33" t="s">
        <v>0</v>
      </c>
      <c r="B26858" s="33" t="s">
        <v>53</v>
      </c>
      <c r="C26858" s="33"/>
      <c r="D26858" s="33" t="s">
        <v>8879</v>
      </c>
      <c r="E26858" t="str">
        <f t="shared" si="423"/>
        <v>No Data</v>
      </c>
    </row>
    <row r="26859" spans="1:5" x14ac:dyDescent="0.3">
      <c r="A26859" s="33" t="s">
        <v>2</v>
      </c>
      <c r="B26859" s="33" t="s">
        <v>53</v>
      </c>
      <c r="C26859" s="33">
        <v>60000</v>
      </c>
      <c r="D26859" s="33" t="s">
        <v>8880</v>
      </c>
      <c r="E26859" t="str">
        <f t="shared" si="423"/>
        <v>&lt;$75K</v>
      </c>
    </row>
    <row r="26860" spans="1:5" x14ac:dyDescent="0.3">
      <c r="A26860" s="33" t="s">
        <v>128</v>
      </c>
      <c r="B26860" s="33" t="s">
        <v>88</v>
      </c>
      <c r="C26860" s="33">
        <v>79200</v>
      </c>
      <c r="D26860" s="33" t="s">
        <v>5621</v>
      </c>
      <c r="E26860" t="str">
        <f t="shared" si="423"/>
        <v>$75K-$100K</v>
      </c>
    </row>
    <row r="26861" spans="1:5" x14ac:dyDescent="0.3">
      <c r="A26861" s="33" t="s">
        <v>2</v>
      </c>
      <c r="B26861" s="33" t="s">
        <v>53</v>
      </c>
      <c r="C26861" s="33">
        <v>85000</v>
      </c>
      <c r="D26861" s="33" t="s">
        <v>8881</v>
      </c>
      <c r="E26861" t="str">
        <f t="shared" si="423"/>
        <v>$75K-$100K</v>
      </c>
    </row>
    <row r="26862" spans="1:5" x14ac:dyDescent="0.3">
      <c r="A26862" s="33" t="s">
        <v>4</v>
      </c>
      <c r="B26862" s="33" t="s">
        <v>53</v>
      </c>
      <c r="C26862" s="33"/>
      <c r="D26862" s="33" t="s">
        <v>8882</v>
      </c>
      <c r="E26862" t="str">
        <f t="shared" si="423"/>
        <v>No Data</v>
      </c>
    </row>
    <row r="26863" spans="1:5" x14ac:dyDescent="0.3">
      <c r="A26863" s="33" t="s">
        <v>129</v>
      </c>
      <c r="B26863" s="33" t="s">
        <v>88</v>
      </c>
      <c r="C26863" s="33">
        <v>79200</v>
      </c>
      <c r="D26863" s="33" t="s">
        <v>2126</v>
      </c>
      <c r="E26863" t="str">
        <f t="shared" si="423"/>
        <v>$75K-$100K</v>
      </c>
    </row>
    <row r="26864" spans="1:5" x14ac:dyDescent="0.3">
      <c r="A26864" s="33" t="s">
        <v>0</v>
      </c>
      <c r="B26864" s="33" t="s">
        <v>53</v>
      </c>
      <c r="C26864" s="33">
        <v>245500</v>
      </c>
      <c r="D26864" s="33" t="s">
        <v>978</v>
      </c>
      <c r="E26864" t="str">
        <f t="shared" si="423"/>
        <v>&gt;$200K</v>
      </c>
    </row>
    <row r="26865" spans="1:5" x14ac:dyDescent="0.3">
      <c r="A26865" s="33" t="s">
        <v>2</v>
      </c>
      <c r="B26865" s="33" t="s">
        <v>53</v>
      </c>
      <c r="C26865" s="33">
        <v>150000</v>
      </c>
      <c r="D26865" s="33" t="s">
        <v>1401</v>
      </c>
      <c r="E26865" t="str">
        <f t="shared" si="423"/>
        <v>$125K-$200K</v>
      </c>
    </row>
    <row r="26866" spans="1:5" x14ac:dyDescent="0.3">
      <c r="A26866" s="33" t="s">
        <v>0</v>
      </c>
      <c r="B26866" s="33" t="s">
        <v>53</v>
      </c>
      <c r="C26866" s="33">
        <v>160000</v>
      </c>
      <c r="D26866" s="33" t="s">
        <v>520</v>
      </c>
      <c r="E26866" t="str">
        <f t="shared" si="423"/>
        <v>$125K-$200K</v>
      </c>
    </row>
    <row r="26867" spans="1:5" x14ac:dyDescent="0.3">
      <c r="A26867" s="33" t="s">
        <v>2</v>
      </c>
      <c r="B26867" s="33" t="s">
        <v>53</v>
      </c>
      <c r="C26867" s="33">
        <v>105000</v>
      </c>
      <c r="D26867" s="33" t="s">
        <v>268</v>
      </c>
      <c r="E26867" t="str">
        <f t="shared" si="423"/>
        <v>$100K-$125K</v>
      </c>
    </row>
    <row r="26868" spans="1:5" x14ac:dyDescent="0.3">
      <c r="A26868" s="33" t="s">
        <v>0</v>
      </c>
      <c r="B26868" s="33" t="s">
        <v>53</v>
      </c>
      <c r="C26868" s="33"/>
      <c r="D26868" s="33" t="s">
        <v>8883</v>
      </c>
      <c r="E26868" t="str">
        <f t="shared" si="423"/>
        <v>No Data</v>
      </c>
    </row>
    <row r="26869" spans="1:5" x14ac:dyDescent="0.3">
      <c r="A26869" s="33" t="s">
        <v>2</v>
      </c>
      <c r="B26869" s="33" t="s">
        <v>53</v>
      </c>
      <c r="C26869" s="33"/>
      <c r="D26869" s="33" t="s">
        <v>249</v>
      </c>
      <c r="E26869" t="str">
        <f t="shared" si="423"/>
        <v>No Data</v>
      </c>
    </row>
    <row r="26870" spans="1:5" x14ac:dyDescent="0.3">
      <c r="A26870" s="33" t="s">
        <v>129</v>
      </c>
      <c r="B26870" s="33" t="s">
        <v>81</v>
      </c>
      <c r="C26870" s="33">
        <v>169500</v>
      </c>
      <c r="D26870" s="33" t="s">
        <v>1426</v>
      </c>
      <c r="E26870" t="str">
        <f t="shared" si="423"/>
        <v>$125K-$200K</v>
      </c>
    </row>
    <row r="26871" spans="1:5" x14ac:dyDescent="0.3">
      <c r="A26871" s="33" t="s">
        <v>2</v>
      </c>
      <c r="B26871" s="33" t="s">
        <v>53</v>
      </c>
      <c r="C26871" s="33">
        <v>75000</v>
      </c>
      <c r="D26871" s="33" t="s">
        <v>417</v>
      </c>
      <c r="E26871" t="str">
        <f t="shared" si="423"/>
        <v>&lt;$75K</v>
      </c>
    </row>
    <row r="26872" spans="1:5" x14ac:dyDescent="0.3">
      <c r="A26872" s="33" t="s">
        <v>0</v>
      </c>
      <c r="B26872" s="33" t="s">
        <v>110</v>
      </c>
      <c r="C26872" s="33">
        <v>147500</v>
      </c>
      <c r="D26872" s="33" t="s">
        <v>1480</v>
      </c>
      <c r="E26872" t="str">
        <f t="shared" si="423"/>
        <v>$125K-$200K</v>
      </c>
    </row>
    <row r="26873" spans="1:5" x14ac:dyDescent="0.3">
      <c r="A26873" s="33" t="s">
        <v>2</v>
      </c>
      <c r="B26873" s="33" t="s">
        <v>53</v>
      </c>
      <c r="C26873" s="33">
        <v>77500</v>
      </c>
      <c r="D26873" s="33" t="s">
        <v>8884</v>
      </c>
      <c r="E26873" t="str">
        <f t="shared" si="423"/>
        <v>$75K-$100K</v>
      </c>
    </row>
    <row r="26874" spans="1:5" x14ac:dyDescent="0.3">
      <c r="A26874" s="33" t="s">
        <v>0</v>
      </c>
      <c r="B26874" s="33" t="s">
        <v>53</v>
      </c>
      <c r="C26874" s="33"/>
      <c r="D26874" s="33" t="s">
        <v>5489</v>
      </c>
      <c r="E26874" t="str">
        <f t="shared" si="423"/>
        <v>No Data</v>
      </c>
    </row>
    <row r="26875" spans="1:5" x14ac:dyDescent="0.3">
      <c r="A26875" s="33" t="s">
        <v>2</v>
      </c>
      <c r="B26875" s="33" t="s">
        <v>53</v>
      </c>
      <c r="C26875" s="33">
        <v>110000</v>
      </c>
      <c r="D26875" s="33" t="s">
        <v>520</v>
      </c>
      <c r="E26875" t="str">
        <f t="shared" si="423"/>
        <v>$100K-$125K</v>
      </c>
    </row>
    <row r="26876" spans="1:5" x14ac:dyDescent="0.3">
      <c r="A26876" s="33" t="s">
        <v>0</v>
      </c>
      <c r="B26876" s="33" t="s">
        <v>53</v>
      </c>
      <c r="C26876" s="33">
        <v>350000</v>
      </c>
      <c r="D26876" s="33" t="s">
        <v>614</v>
      </c>
      <c r="E26876" t="str">
        <f t="shared" si="423"/>
        <v>&gt;$200K</v>
      </c>
    </row>
    <row r="26877" spans="1:5" x14ac:dyDescent="0.3">
      <c r="A26877" s="33" t="s">
        <v>128</v>
      </c>
      <c r="B26877" s="33" t="s">
        <v>53</v>
      </c>
      <c r="C26877" s="33">
        <v>155979.234375</v>
      </c>
      <c r="D26877" s="33" t="s">
        <v>551</v>
      </c>
      <c r="E26877" t="str">
        <f t="shared" si="423"/>
        <v>$125K-$200K</v>
      </c>
    </row>
    <row r="26878" spans="1:5" x14ac:dyDescent="0.3">
      <c r="A26878" s="33" t="s">
        <v>2</v>
      </c>
      <c r="B26878" s="33" t="s">
        <v>53</v>
      </c>
      <c r="C26878" s="33">
        <v>112500</v>
      </c>
      <c r="D26878" s="33" t="s">
        <v>8680</v>
      </c>
      <c r="E26878" t="str">
        <f t="shared" si="423"/>
        <v>$100K-$125K</v>
      </c>
    </row>
    <row r="26879" spans="1:5" x14ac:dyDescent="0.3">
      <c r="A26879" s="33" t="s">
        <v>2</v>
      </c>
      <c r="B26879" s="33" t="s">
        <v>53</v>
      </c>
      <c r="C26879" s="33">
        <v>111175</v>
      </c>
      <c r="D26879" s="33" t="s">
        <v>4282</v>
      </c>
      <c r="E26879" t="str">
        <f t="shared" si="423"/>
        <v>$100K-$125K</v>
      </c>
    </row>
    <row r="26880" spans="1:5" x14ac:dyDescent="0.3">
      <c r="A26880" s="33" t="s">
        <v>2</v>
      </c>
      <c r="B26880" s="33" t="s">
        <v>53</v>
      </c>
      <c r="C26880" s="33"/>
      <c r="D26880" s="33" t="s">
        <v>1064</v>
      </c>
      <c r="E26880" t="str">
        <f t="shared" si="423"/>
        <v>No Data</v>
      </c>
    </row>
    <row r="26881" spans="1:5" x14ac:dyDescent="0.3">
      <c r="A26881" s="33" t="s">
        <v>0</v>
      </c>
      <c r="B26881" s="33" t="s">
        <v>53</v>
      </c>
      <c r="C26881" s="33"/>
      <c r="D26881" s="33" t="s">
        <v>3230</v>
      </c>
      <c r="E26881" t="str">
        <f t="shared" si="423"/>
        <v>No Data</v>
      </c>
    </row>
    <row r="26882" spans="1:5" x14ac:dyDescent="0.3">
      <c r="A26882" s="33" t="s">
        <v>125</v>
      </c>
      <c r="B26882" s="33" t="s">
        <v>53</v>
      </c>
      <c r="C26882" s="33">
        <v>125654.5</v>
      </c>
      <c r="D26882" s="33" t="s">
        <v>1541</v>
      </c>
      <c r="E26882" t="str">
        <f t="shared" si="423"/>
        <v>$125K-$200K</v>
      </c>
    </row>
    <row r="26883" spans="1:5" x14ac:dyDescent="0.3">
      <c r="A26883" s="33" t="s">
        <v>125</v>
      </c>
      <c r="B26883" s="33" t="s">
        <v>53</v>
      </c>
      <c r="C26883" s="33">
        <v>94367</v>
      </c>
      <c r="D26883" s="33" t="s">
        <v>7461</v>
      </c>
      <c r="E26883" t="str">
        <f t="shared" ref="E26883:E26946" si="424">_xlfn.XLOOKUP(C26883,$H$16:$H$21,$G$16:$G$21,,1)</f>
        <v>$75K-$100K</v>
      </c>
    </row>
    <row r="26884" spans="1:5" x14ac:dyDescent="0.3">
      <c r="A26884" s="33" t="s">
        <v>4</v>
      </c>
      <c r="B26884" s="33" t="s">
        <v>53</v>
      </c>
      <c r="C26884" s="33"/>
      <c r="D26884" s="33" t="s">
        <v>879</v>
      </c>
      <c r="E26884" t="str">
        <f t="shared" si="424"/>
        <v>No Data</v>
      </c>
    </row>
    <row r="26885" spans="1:5" x14ac:dyDescent="0.3">
      <c r="A26885" s="33" t="s">
        <v>0</v>
      </c>
      <c r="B26885" s="33" t="s">
        <v>53</v>
      </c>
      <c r="C26885" s="33">
        <v>90000</v>
      </c>
      <c r="D26885" s="33" t="s">
        <v>673</v>
      </c>
      <c r="E26885" t="str">
        <f t="shared" si="424"/>
        <v>$75K-$100K</v>
      </c>
    </row>
    <row r="26886" spans="1:5" x14ac:dyDescent="0.3">
      <c r="A26886" s="33" t="s">
        <v>0</v>
      </c>
      <c r="B26886" s="33" t="s">
        <v>53</v>
      </c>
      <c r="C26886" s="33">
        <v>175000</v>
      </c>
      <c r="D26886" s="33" t="s">
        <v>3283</v>
      </c>
      <c r="E26886" t="str">
        <f t="shared" si="424"/>
        <v>$125K-$200K</v>
      </c>
    </row>
    <row r="26887" spans="1:5" x14ac:dyDescent="0.3">
      <c r="A26887" s="33" t="s">
        <v>0</v>
      </c>
      <c r="B26887" s="33" t="s">
        <v>53</v>
      </c>
      <c r="C26887" s="33">
        <v>210000</v>
      </c>
      <c r="D26887" s="33" t="s">
        <v>364</v>
      </c>
      <c r="E26887" t="str">
        <f t="shared" si="424"/>
        <v>&gt;$200K</v>
      </c>
    </row>
    <row r="26888" spans="1:5" x14ac:dyDescent="0.3">
      <c r="A26888" s="33" t="s">
        <v>0</v>
      </c>
      <c r="B26888" s="33" t="s">
        <v>54</v>
      </c>
      <c r="C26888" s="33"/>
      <c r="D26888" s="33" t="s">
        <v>258</v>
      </c>
      <c r="E26888" t="str">
        <f t="shared" si="424"/>
        <v>No Data</v>
      </c>
    </row>
    <row r="26889" spans="1:5" x14ac:dyDescent="0.3">
      <c r="A26889" s="33" t="s">
        <v>125</v>
      </c>
      <c r="B26889" s="33" t="s">
        <v>53</v>
      </c>
      <c r="C26889" s="33">
        <v>35360</v>
      </c>
      <c r="D26889" s="33" t="s">
        <v>4878</v>
      </c>
      <c r="E26889" t="str">
        <f t="shared" si="424"/>
        <v>&lt;$75K</v>
      </c>
    </row>
    <row r="26890" spans="1:5" x14ac:dyDescent="0.3">
      <c r="A26890" s="33" t="s">
        <v>2</v>
      </c>
      <c r="B26890" s="33" t="s">
        <v>53</v>
      </c>
      <c r="C26890" s="33">
        <v>80000</v>
      </c>
      <c r="D26890" s="33" t="s">
        <v>232</v>
      </c>
      <c r="E26890" t="str">
        <f t="shared" si="424"/>
        <v>$75K-$100K</v>
      </c>
    </row>
    <row r="26891" spans="1:5" x14ac:dyDescent="0.3">
      <c r="A26891" s="33" t="s">
        <v>128</v>
      </c>
      <c r="B26891" s="33" t="s">
        <v>53</v>
      </c>
      <c r="C26891" s="33">
        <v>201669</v>
      </c>
      <c r="D26891" s="33" t="s">
        <v>1137</v>
      </c>
      <c r="E26891" t="str">
        <f t="shared" si="424"/>
        <v>&gt;$200K</v>
      </c>
    </row>
    <row r="26892" spans="1:5" x14ac:dyDescent="0.3">
      <c r="A26892" s="33" t="s">
        <v>2</v>
      </c>
      <c r="B26892" s="33" t="s">
        <v>53</v>
      </c>
      <c r="C26892" s="33"/>
      <c r="D26892" s="33" t="s">
        <v>1667</v>
      </c>
      <c r="E26892" t="str">
        <f t="shared" si="424"/>
        <v>No Data</v>
      </c>
    </row>
    <row r="26893" spans="1:5" x14ac:dyDescent="0.3">
      <c r="A26893" s="33" t="s">
        <v>0</v>
      </c>
      <c r="B26893" s="33" t="s">
        <v>53</v>
      </c>
      <c r="C26893" s="33">
        <v>172500</v>
      </c>
      <c r="D26893" s="33" t="s">
        <v>364</v>
      </c>
      <c r="E26893" t="str">
        <f t="shared" si="424"/>
        <v>$125K-$200K</v>
      </c>
    </row>
    <row r="26894" spans="1:5" x14ac:dyDescent="0.3">
      <c r="A26894" s="33" t="s">
        <v>125</v>
      </c>
      <c r="B26894" s="33" t="s">
        <v>53</v>
      </c>
      <c r="C26894" s="33">
        <v>112500</v>
      </c>
      <c r="D26894" s="33" t="s">
        <v>4646</v>
      </c>
      <c r="E26894" t="str">
        <f t="shared" si="424"/>
        <v>$100K-$125K</v>
      </c>
    </row>
    <row r="26895" spans="1:5" x14ac:dyDescent="0.3">
      <c r="A26895" s="33" t="s">
        <v>4</v>
      </c>
      <c r="B26895" s="33" t="s">
        <v>53</v>
      </c>
      <c r="C26895" s="33"/>
      <c r="D26895" s="33" t="s">
        <v>879</v>
      </c>
      <c r="E26895" t="str">
        <f t="shared" si="424"/>
        <v>No Data</v>
      </c>
    </row>
    <row r="26896" spans="1:5" x14ac:dyDescent="0.3">
      <c r="A26896" s="33" t="s">
        <v>2</v>
      </c>
      <c r="B26896" s="33" t="s">
        <v>53</v>
      </c>
      <c r="C26896" s="33">
        <v>94700</v>
      </c>
      <c r="D26896" s="33" t="s">
        <v>8885</v>
      </c>
      <c r="E26896" t="str">
        <f t="shared" si="424"/>
        <v>$75K-$100K</v>
      </c>
    </row>
    <row r="26897" spans="1:5" x14ac:dyDescent="0.3">
      <c r="A26897" s="33" t="s">
        <v>0</v>
      </c>
      <c r="B26897" s="33" t="s">
        <v>53</v>
      </c>
      <c r="C26897" s="33">
        <v>90000</v>
      </c>
      <c r="D26897" s="33" t="s">
        <v>641</v>
      </c>
      <c r="E26897" t="str">
        <f t="shared" si="424"/>
        <v>$75K-$100K</v>
      </c>
    </row>
    <row r="26898" spans="1:5" x14ac:dyDescent="0.3">
      <c r="A26898" s="33" t="s">
        <v>0</v>
      </c>
      <c r="B26898" s="33" t="s">
        <v>53</v>
      </c>
      <c r="C26898" s="33">
        <v>180000</v>
      </c>
      <c r="D26898" s="33" t="s">
        <v>238</v>
      </c>
      <c r="E26898" t="str">
        <f t="shared" si="424"/>
        <v>$125K-$200K</v>
      </c>
    </row>
    <row r="26899" spans="1:5" x14ac:dyDescent="0.3">
      <c r="A26899" s="33" t="s">
        <v>4</v>
      </c>
      <c r="B26899" s="33" t="s">
        <v>54</v>
      </c>
      <c r="C26899" s="33">
        <v>147500</v>
      </c>
      <c r="D26899" s="33" t="s">
        <v>924</v>
      </c>
      <c r="E26899" t="str">
        <f t="shared" si="424"/>
        <v>$125K-$200K</v>
      </c>
    </row>
    <row r="26900" spans="1:5" x14ac:dyDescent="0.3">
      <c r="A26900" s="33" t="s">
        <v>4</v>
      </c>
      <c r="B26900" s="33" t="s">
        <v>53</v>
      </c>
      <c r="C26900" s="33"/>
      <c r="D26900" s="33" t="s">
        <v>7034</v>
      </c>
      <c r="E26900" t="str">
        <f t="shared" si="424"/>
        <v>No Data</v>
      </c>
    </row>
    <row r="26901" spans="1:5" x14ac:dyDescent="0.3">
      <c r="A26901" s="33" t="s">
        <v>125</v>
      </c>
      <c r="B26901" s="33" t="s">
        <v>53</v>
      </c>
      <c r="C26901" s="33">
        <v>90000</v>
      </c>
      <c r="D26901" s="33" t="s">
        <v>4108</v>
      </c>
      <c r="E26901" t="str">
        <f t="shared" si="424"/>
        <v>$75K-$100K</v>
      </c>
    </row>
    <row r="26902" spans="1:5" x14ac:dyDescent="0.3">
      <c r="A26902" s="33" t="s">
        <v>2</v>
      </c>
      <c r="B26902" s="33" t="s">
        <v>53</v>
      </c>
      <c r="C26902" s="33">
        <v>64000</v>
      </c>
      <c r="D26902" s="33" t="s">
        <v>357</v>
      </c>
      <c r="E26902" t="str">
        <f t="shared" si="424"/>
        <v>&lt;$75K</v>
      </c>
    </row>
    <row r="26903" spans="1:5" x14ac:dyDescent="0.3">
      <c r="A26903" s="33" t="s">
        <v>0</v>
      </c>
      <c r="B26903" s="33" t="s">
        <v>53</v>
      </c>
      <c r="C26903" s="33">
        <v>115000</v>
      </c>
      <c r="D26903" s="33" t="s">
        <v>299</v>
      </c>
      <c r="E26903" t="str">
        <f t="shared" si="424"/>
        <v>$100K-$125K</v>
      </c>
    </row>
    <row r="26904" spans="1:5" x14ac:dyDescent="0.3">
      <c r="A26904" s="33" t="s">
        <v>0</v>
      </c>
      <c r="B26904" s="33" t="s">
        <v>163</v>
      </c>
      <c r="C26904" s="33">
        <v>132500</v>
      </c>
      <c r="D26904" s="33" t="s">
        <v>353</v>
      </c>
      <c r="E26904" t="str">
        <f t="shared" si="424"/>
        <v>$125K-$200K</v>
      </c>
    </row>
    <row r="26905" spans="1:5" x14ac:dyDescent="0.3">
      <c r="A26905" s="33" t="s">
        <v>52</v>
      </c>
      <c r="B26905" s="33" t="s">
        <v>53</v>
      </c>
      <c r="C26905" s="33">
        <v>97336</v>
      </c>
      <c r="D26905" s="33" t="s">
        <v>8058</v>
      </c>
      <c r="E26905" t="str">
        <f t="shared" si="424"/>
        <v>$75K-$100K</v>
      </c>
    </row>
    <row r="26906" spans="1:5" x14ac:dyDescent="0.3">
      <c r="A26906" s="33" t="s">
        <v>2</v>
      </c>
      <c r="B26906" s="33" t="s">
        <v>53</v>
      </c>
      <c r="C26906" s="33">
        <v>86450</v>
      </c>
      <c r="D26906" s="33" t="s">
        <v>4782</v>
      </c>
      <c r="E26906" t="str">
        <f t="shared" si="424"/>
        <v>$75K-$100K</v>
      </c>
    </row>
    <row r="26907" spans="1:5" x14ac:dyDescent="0.3">
      <c r="A26907" s="33" t="s">
        <v>52</v>
      </c>
      <c r="B26907" s="33" t="s">
        <v>69</v>
      </c>
      <c r="C26907" s="33">
        <v>56700</v>
      </c>
      <c r="D26907" s="33" t="s">
        <v>267</v>
      </c>
      <c r="E26907" t="str">
        <f t="shared" si="424"/>
        <v>&lt;$75K</v>
      </c>
    </row>
    <row r="26908" spans="1:5" x14ac:dyDescent="0.3">
      <c r="A26908" s="33" t="s">
        <v>2</v>
      </c>
      <c r="B26908" s="33" t="s">
        <v>53</v>
      </c>
      <c r="C26908" s="33"/>
      <c r="D26908" s="33" t="s">
        <v>8886</v>
      </c>
      <c r="E26908" t="str">
        <f t="shared" si="424"/>
        <v>No Data</v>
      </c>
    </row>
    <row r="26909" spans="1:5" x14ac:dyDescent="0.3">
      <c r="A26909" s="33" t="s">
        <v>4</v>
      </c>
      <c r="B26909" s="33" t="s">
        <v>110</v>
      </c>
      <c r="C26909" s="33">
        <v>96773</v>
      </c>
      <c r="D26909" s="33" t="s">
        <v>2671</v>
      </c>
      <c r="E26909" t="str">
        <f t="shared" si="424"/>
        <v>$75K-$100K</v>
      </c>
    </row>
    <row r="26910" spans="1:5" x14ac:dyDescent="0.3">
      <c r="A26910" s="33" t="s">
        <v>0</v>
      </c>
      <c r="B26910" s="33" t="s">
        <v>53</v>
      </c>
      <c r="C26910" s="33">
        <v>140500</v>
      </c>
      <c r="D26910" s="33" t="s">
        <v>8887</v>
      </c>
      <c r="E26910" t="str">
        <f t="shared" si="424"/>
        <v>$125K-$200K</v>
      </c>
    </row>
    <row r="26911" spans="1:5" x14ac:dyDescent="0.3">
      <c r="A26911" s="33" t="s">
        <v>2</v>
      </c>
      <c r="B26911" s="33" t="s">
        <v>53</v>
      </c>
      <c r="C26911" s="33"/>
      <c r="D26911" s="33" t="s">
        <v>4048</v>
      </c>
      <c r="E26911" t="str">
        <f t="shared" si="424"/>
        <v>No Data</v>
      </c>
    </row>
    <row r="26912" spans="1:5" x14ac:dyDescent="0.3">
      <c r="A26912" s="33" t="s">
        <v>0</v>
      </c>
      <c r="B26912" s="33" t="s">
        <v>53</v>
      </c>
      <c r="C26912" s="33">
        <v>235375</v>
      </c>
      <c r="D26912" s="33" t="s">
        <v>5401</v>
      </c>
      <c r="E26912" t="str">
        <f t="shared" si="424"/>
        <v>&gt;$200K</v>
      </c>
    </row>
    <row r="26913" spans="1:5" x14ac:dyDescent="0.3">
      <c r="A26913" s="33" t="s">
        <v>2</v>
      </c>
      <c r="B26913" s="33" t="s">
        <v>53</v>
      </c>
      <c r="C26913" s="33"/>
      <c r="D26913" s="33" t="s">
        <v>1604</v>
      </c>
      <c r="E26913" t="str">
        <f t="shared" si="424"/>
        <v>No Data</v>
      </c>
    </row>
    <row r="26914" spans="1:5" x14ac:dyDescent="0.3">
      <c r="A26914" s="33" t="s">
        <v>0</v>
      </c>
      <c r="B26914" s="33" t="s">
        <v>53</v>
      </c>
      <c r="C26914" s="33">
        <v>171000</v>
      </c>
      <c r="D26914" s="33" t="s">
        <v>1495</v>
      </c>
      <c r="E26914" t="str">
        <f t="shared" si="424"/>
        <v>$125K-$200K</v>
      </c>
    </row>
    <row r="26915" spans="1:5" x14ac:dyDescent="0.3">
      <c r="A26915" s="33" t="s">
        <v>2</v>
      </c>
      <c r="B26915" s="33" t="s">
        <v>53</v>
      </c>
      <c r="C26915" s="33"/>
      <c r="D26915" s="33" t="s">
        <v>249</v>
      </c>
      <c r="E26915" t="str">
        <f t="shared" si="424"/>
        <v>No Data</v>
      </c>
    </row>
    <row r="26916" spans="1:5" x14ac:dyDescent="0.3">
      <c r="A26916" s="33" t="s">
        <v>52</v>
      </c>
      <c r="B26916" s="33" t="s">
        <v>53</v>
      </c>
      <c r="C26916" s="33"/>
      <c r="D26916" s="33" t="s">
        <v>5783</v>
      </c>
      <c r="E26916" t="str">
        <f t="shared" si="424"/>
        <v>No Data</v>
      </c>
    </row>
    <row r="26917" spans="1:5" x14ac:dyDescent="0.3">
      <c r="A26917" s="33" t="s">
        <v>2</v>
      </c>
      <c r="B26917" s="33" t="s">
        <v>53</v>
      </c>
      <c r="C26917" s="33">
        <v>100000</v>
      </c>
      <c r="D26917" s="33" t="s">
        <v>232</v>
      </c>
      <c r="E26917" t="str">
        <f t="shared" si="424"/>
        <v>$75K-$100K</v>
      </c>
    </row>
    <row r="26918" spans="1:5" x14ac:dyDescent="0.3">
      <c r="A26918" s="33" t="s">
        <v>52</v>
      </c>
      <c r="B26918" s="33" t="s">
        <v>54</v>
      </c>
      <c r="C26918" s="33">
        <v>100000</v>
      </c>
      <c r="D26918" s="33" t="s">
        <v>265</v>
      </c>
      <c r="E26918" t="str">
        <f t="shared" si="424"/>
        <v>$75K-$100K</v>
      </c>
    </row>
    <row r="26919" spans="1:5" x14ac:dyDescent="0.3">
      <c r="A26919" s="33" t="s">
        <v>4</v>
      </c>
      <c r="B26919" s="33" t="s">
        <v>53</v>
      </c>
      <c r="C26919" s="33">
        <v>124500</v>
      </c>
      <c r="D26919" s="33" t="s">
        <v>553</v>
      </c>
      <c r="E26919" t="str">
        <f t="shared" si="424"/>
        <v>$100K-$125K</v>
      </c>
    </row>
    <row r="26920" spans="1:5" x14ac:dyDescent="0.3">
      <c r="A26920" s="33" t="s">
        <v>128</v>
      </c>
      <c r="B26920" s="33" t="s">
        <v>53</v>
      </c>
      <c r="C26920" s="33">
        <v>172000</v>
      </c>
      <c r="D26920" s="33" t="s">
        <v>499</v>
      </c>
      <c r="E26920" t="str">
        <f t="shared" si="424"/>
        <v>$125K-$200K</v>
      </c>
    </row>
    <row r="26921" spans="1:5" x14ac:dyDescent="0.3">
      <c r="A26921" s="33" t="s">
        <v>0</v>
      </c>
      <c r="B26921" s="33" t="s">
        <v>53</v>
      </c>
      <c r="C26921" s="33"/>
      <c r="D26921" s="33" t="s">
        <v>258</v>
      </c>
      <c r="E26921" t="str">
        <f t="shared" si="424"/>
        <v>No Data</v>
      </c>
    </row>
    <row r="26922" spans="1:5" x14ac:dyDescent="0.3">
      <c r="A26922" s="33" t="s">
        <v>4</v>
      </c>
      <c r="B26922" s="33" t="s">
        <v>110</v>
      </c>
      <c r="C26922" s="33">
        <v>80850</v>
      </c>
      <c r="D26922" s="33" t="s">
        <v>494</v>
      </c>
      <c r="E26922" t="str">
        <f t="shared" si="424"/>
        <v>$75K-$100K</v>
      </c>
    </row>
    <row r="26923" spans="1:5" x14ac:dyDescent="0.3">
      <c r="A26923" s="33" t="s">
        <v>4</v>
      </c>
      <c r="B26923" s="33" t="s">
        <v>53</v>
      </c>
      <c r="C26923" s="33">
        <v>165000</v>
      </c>
      <c r="D26923" s="33" t="s">
        <v>315</v>
      </c>
      <c r="E26923" t="str">
        <f t="shared" si="424"/>
        <v>$125K-$200K</v>
      </c>
    </row>
    <row r="26924" spans="1:5" x14ac:dyDescent="0.3">
      <c r="A26924" s="33" t="s">
        <v>125</v>
      </c>
      <c r="B26924" s="33" t="s">
        <v>53</v>
      </c>
      <c r="C26924" s="33">
        <v>119500</v>
      </c>
      <c r="D26924" s="33" t="s">
        <v>299</v>
      </c>
      <c r="E26924" t="str">
        <f t="shared" si="424"/>
        <v>$100K-$125K</v>
      </c>
    </row>
    <row r="26925" spans="1:5" x14ac:dyDescent="0.3">
      <c r="A26925" s="33" t="s">
        <v>2</v>
      </c>
      <c r="B26925" s="33" t="s">
        <v>53</v>
      </c>
      <c r="C26925" s="33">
        <v>89952</v>
      </c>
      <c r="D26925" s="33" t="s">
        <v>7562</v>
      </c>
      <c r="E26925" t="str">
        <f t="shared" si="424"/>
        <v>$75K-$100K</v>
      </c>
    </row>
    <row r="26926" spans="1:5" x14ac:dyDescent="0.3">
      <c r="A26926" s="33" t="s">
        <v>2</v>
      </c>
      <c r="B26926" s="33" t="s">
        <v>53</v>
      </c>
      <c r="C26926" s="33"/>
      <c r="D26926" s="33" t="s">
        <v>2712</v>
      </c>
      <c r="E26926" t="str">
        <f t="shared" si="424"/>
        <v>No Data</v>
      </c>
    </row>
    <row r="26927" spans="1:5" x14ac:dyDescent="0.3">
      <c r="A26927" s="33" t="s">
        <v>126</v>
      </c>
      <c r="B26927" s="33" t="s">
        <v>81</v>
      </c>
      <c r="C26927" s="33">
        <v>90000</v>
      </c>
      <c r="D26927" s="33" t="s">
        <v>6000</v>
      </c>
      <c r="E26927" t="str">
        <f t="shared" si="424"/>
        <v>$75K-$100K</v>
      </c>
    </row>
    <row r="26928" spans="1:5" x14ac:dyDescent="0.3">
      <c r="A26928" s="33" t="s">
        <v>0</v>
      </c>
      <c r="B26928" s="33" t="s">
        <v>53</v>
      </c>
      <c r="C26928" s="33">
        <v>160136.5</v>
      </c>
      <c r="D26928" s="33" t="s">
        <v>3000</v>
      </c>
      <c r="E26928" t="str">
        <f t="shared" si="424"/>
        <v>$125K-$200K</v>
      </c>
    </row>
    <row r="26929" spans="1:5" x14ac:dyDescent="0.3">
      <c r="A26929" s="33" t="s">
        <v>2</v>
      </c>
      <c r="B26929" s="33" t="s">
        <v>53</v>
      </c>
      <c r="C26929" s="33">
        <v>77027.5</v>
      </c>
      <c r="D26929" s="33" t="s">
        <v>4484</v>
      </c>
      <c r="E26929" t="str">
        <f t="shared" si="424"/>
        <v>$75K-$100K</v>
      </c>
    </row>
    <row r="26930" spans="1:5" x14ac:dyDescent="0.3">
      <c r="A26930" s="33" t="s">
        <v>4</v>
      </c>
      <c r="B26930" s="33" t="s">
        <v>54</v>
      </c>
      <c r="C26930" s="33"/>
      <c r="D26930" s="33" t="s">
        <v>232</v>
      </c>
      <c r="E26930" t="str">
        <f t="shared" si="424"/>
        <v>No Data</v>
      </c>
    </row>
    <row r="26931" spans="1:5" x14ac:dyDescent="0.3">
      <c r="A26931" s="33" t="s">
        <v>2</v>
      </c>
      <c r="B26931" s="33" t="s">
        <v>53</v>
      </c>
      <c r="C26931" s="33">
        <v>84500</v>
      </c>
      <c r="D26931" s="33" t="s">
        <v>520</v>
      </c>
      <c r="E26931" t="str">
        <f t="shared" si="424"/>
        <v>$75K-$100K</v>
      </c>
    </row>
    <row r="26932" spans="1:5" x14ac:dyDescent="0.3">
      <c r="A26932" s="33" t="s">
        <v>0</v>
      </c>
      <c r="B26932" s="33" t="s">
        <v>53</v>
      </c>
      <c r="C26932" s="33">
        <v>171000</v>
      </c>
      <c r="D26932" s="33" t="s">
        <v>499</v>
      </c>
      <c r="E26932" t="str">
        <f t="shared" si="424"/>
        <v>$125K-$200K</v>
      </c>
    </row>
    <row r="26933" spans="1:5" x14ac:dyDescent="0.3">
      <c r="A26933" s="33" t="s">
        <v>1</v>
      </c>
      <c r="B26933" s="33" t="s">
        <v>53</v>
      </c>
      <c r="C26933" s="33"/>
      <c r="D26933" s="33" t="s">
        <v>8888</v>
      </c>
      <c r="E26933" t="str">
        <f t="shared" si="424"/>
        <v>No Data</v>
      </c>
    </row>
    <row r="26934" spans="1:5" x14ac:dyDescent="0.3">
      <c r="A26934" s="33" t="s">
        <v>2</v>
      </c>
      <c r="B26934" s="33" t="s">
        <v>90</v>
      </c>
      <c r="C26934" s="33">
        <v>111175</v>
      </c>
      <c r="D26934" s="33" t="s">
        <v>294</v>
      </c>
      <c r="E26934" t="str">
        <f t="shared" si="424"/>
        <v>$100K-$125K</v>
      </c>
    </row>
    <row r="26935" spans="1:5" x14ac:dyDescent="0.3">
      <c r="A26935" s="33" t="s">
        <v>4</v>
      </c>
      <c r="B26935" s="33" t="s">
        <v>53</v>
      </c>
      <c r="C26935" s="33"/>
      <c r="D26935" s="33" t="s">
        <v>8889</v>
      </c>
      <c r="E26935" t="str">
        <f t="shared" si="424"/>
        <v>No Data</v>
      </c>
    </row>
    <row r="26936" spans="1:5" x14ac:dyDescent="0.3">
      <c r="A26936" s="33" t="s">
        <v>4</v>
      </c>
      <c r="B26936" s="33" t="s">
        <v>53</v>
      </c>
      <c r="C26936" s="33">
        <v>140000</v>
      </c>
      <c r="D26936" s="33" t="s">
        <v>845</v>
      </c>
      <c r="E26936" t="str">
        <f t="shared" si="424"/>
        <v>$125K-$200K</v>
      </c>
    </row>
    <row r="26937" spans="1:5" x14ac:dyDescent="0.3">
      <c r="A26937" s="33" t="s">
        <v>2</v>
      </c>
      <c r="B26937" s="33" t="s">
        <v>53</v>
      </c>
      <c r="C26937" s="33"/>
      <c r="D26937" s="33" t="s">
        <v>268</v>
      </c>
      <c r="E26937" t="str">
        <f t="shared" si="424"/>
        <v>No Data</v>
      </c>
    </row>
    <row r="26938" spans="1:5" x14ac:dyDescent="0.3">
      <c r="A26938" s="33" t="s">
        <v>2</v>
      </c>
      <c r="B26938" s="33" t="s">
        <v>53</v>
      </c>
      <c r="C26938" s="33">
        <v>115000</v>
      </c>
      <c r="D26938" s="33" t="s">
        <v>8890</v>
      </c>
      <c r="E26938" t="str">
        <f t="shared" si="424"/>
        <v>$100K-$125K</v>
      </c>
    </row>
    <row r="26939" spans="1:5" x14ac:dyDescent="0.3">
      <c r="A26939" s="33" t="s">
        <v>2</v>
      </c>
      <c r="B26939" s="33" t="s">
        <v>53</v>
      </c>
      <c r="C26939" s="33"/>
      <c r="D26939" s="33" t="s">
        <v>3527</v>
      </c>
      <c r="E26939" t="str">
        <f t="shared" si="424"/>
        <v>No Data</v>
      </c>
    </row>
    <row r="26940" spans="1:5" x14ac:dyDescent="0.3">
      <c r="A26940" s="33" t="s">
        <v>0</v>
      </c>
      <c r="B26940" s="33" t="s">
        <v>53</v>
      </c>
      <c r="C26940" s="33">
        <v>375000</v>
      </c>
      <c r="D26940" s="33" t="s">
        <v>361</v>
      </c>
      <c r="E26940" t="str">
        <f t="shared" si="424"/>
        <v>&gt;$200K</v>
      </c>
    </row>
    <row r="26941" spans="1:5" x14ac:dyDescent="0.3">
      <c r="A26941" s="33" t="s">
        <v>2</v>
      </c>
      <c r="B26941" s="33" t="s">
        <v>70</v>
      </c>
      <c r="C26941" s="33">
        <v>75067.5</v>
      </c>
      <c r="D26941" s="33" t="s">
        <v>1706</v>
      </c>
      <c r="E26941" t="str">
        <f t="shared" si="424"/>
        <v>$75K-$100K</v>
      </c>
    </row>
    <row r="26942" spans="1:5" x14ac:dyDescent="0.3">
      <c r="A26942" s="33" t="s">
        <v>0</v>
      </c>
      <c r="B26942" s="33" t="s">
        <v>53</v>
      </c>
      <c r="C26942" s="33">
        <v>200000</v>
      </c>
      <c r="D26942" s="33" t="s">
        <v>950</v>
      </c>
      <c r="E26942" t="str">
        <f t="shared" si="424"/>
        <v>$125K-$200K</v>
      </c>
    </row>
    <row r="26943" spans="1:5" x14ac:dyDescent="0.3">
      <c r="A26943" s="33" t="s">
        <v>4</v>
      </c>
      <c r="B26943" s="33" t="s">
        <v>80</v>
      </c>
      <c r="C26943" s="33">
        <v>147500</v>
      </c>
      <c r="D26943" s="33" t="s">
        <v>2535</v>
      </c>
      <c r="E26943" t="str">
        <f t="shared" si="424"/>
        <v>$125K-$200K</v>
      </c>
    </row>
    <row r="26944" spans="1:5" x14ac:dyDescent="0.3">
      <c r="A26944" s="33" t="s">
        <v>2</v>
      </c>
      <c r="B26944" s="33" t="s">
        <v>53</v>
      </c>
      <c r="C26944" s="33">
        <v>80000</v>
      </c>
      <c r="D26944" s="33" t="s">
        <v>8891</v>
      </c>
      <c r="E26944" t="str">
        <f t="shared" si="424"/>
        <v>$75K-$100K</v>
      </c>
    </row>
    <row r="26945" spans="1:5" x14ac:dyDescent="0.3">
      <c r="A26945" s="33" t="s">
        <v>125</v>
      </c>
      <c r="B26945" s="33" t="s">
        <v>84</v>
      </c>
      <c r="C26945" s="33">
        <v>194500</v>
      </c>
      <c r="D26945" s="33" t="s">
        <v>594</v>
      </c>
      <c r="E26945" t="str">
        <f t="shared" si="424"/>
        <v>$125K-$200K</v>
      </c>
    </row>
    <row r="26946" spans="1:5" x14ac:dyDescent="0.3">
      <c r="A26946" s="33" t="s">
        <v>2</v>
      </c>
      <c r="B26946" s="33" t="s">
        <v>53</v>
      </c>
      <c r="C26946" s="33">
        <v>52500</v>
      </c>
      <c r="D26946" s="33" t="s">
        <v>8892</v>
      </c>
      <c r="E26946" t="str">
        <f t="shared" si="424"/>
        <v>&lt;$75K</v>
      </c>
    </row>
    <row r="26947" spans="1:5" x14ac:dyDescent="0.3">
      <c r="A26947" s="33" t="s">
        <v>129</v>
      </c>
      <c r="B26947" s="33" t="s">
        <v>53</v>
      </c>
      <c r="C26947" s="33">
        <v>140000</v>
      </c>
      <c r="D26947" s="33" t="s">
        <v>879</v>
      </c>
      <c r="E26947" t="str">
        <f t="shared" ref="E26947:E27010" si="425">_xlfn.XLOOKUP(C26947,$H$16:$H$21,$G$16:$G$21,,1)</f>
        <v>$125K-$200K</v>
      </c>
    </row>
    <row r="26948" spans="1:5" x14ac:dyDescent="0.3">
      <c r="A26948" s="33" t="s">
        <v>2</v>
      </c>
      <c r="B26948" s="33" t="s">
        <v>104</v>
      </c>
      <c r="C26948" s="33">
        <v>118140</v>
      </c>
      <c r="D26948" s="33" t="s">
        <v>2104</v>
      </c>
      <c r="E26948" t="str">
        <f t="shared" si="425"/>
        <v>$100K-$125K</v>
      </c>
    </row>
    <row r="26949" spans="1:5" x14ac:dyDescent="0.3">
      <c r="A26949" s="33" t="s">
        <v>52</v>
      </c>
      <c r="B26949" s="33" t="s">
        <v>53</v>
      </c>
      <c r="C26949" s="33">
        <v>81938</v>
      </c>
      <c r="D26949" s="33" t="s">
        <v>5352</v>
      </c>
      <c r="E26949" t="str">
        <f t="shared" si="425"/>
        <v>$75K-$100K</v>
      </c>
    </row>
    <row r="26950" spans="1:5" x14ac:dyDescent="0.3">
      <c r="A26950" s="33" t="s">
        <v>2</v>
      </c>
      <c r="B26950" s="33" t="s">
        <v>53</v>
      </c>
      <c r="C26950" s="33">
        <v>63000</v>
      </c>
      <c r="D26950" s="33" t="s">
        <v>8893</v>
      </c>
      <c r="E26950" t="str">
        <f t="shared" si="425"/>
        <v>&lt;$75K</v>
      </c>
    </row>
    <row r="26951" spans="1:5" x14ac:dyDescent="0.3">
      <c r="A26951" s="33" t="s">
        <v>126</v>
      </c>
      <c r="B26951" s="33" t="s">
        <v>53</v>
      </c>
      <c r="C26951" s="33">
        <v>155000</v>
      </c>
      <c r="D26951" s="33" t="s">
        <v>638</v>
      </c>
      <c r="E26951" t="str">
        <f t="shared" si="425"/>
        <v>$125K-$200K</v>
      </c>
    </row>
    <row r="26952" spans="1:5" x14ac:dyDescent="0.3">
      <c r="A26952" s="33" t="s">
        <v>2</v>
      </c>
      <c r="B26952" s="33" t="s">
        <v>53</v>
      </c>
      <c r="C26952" s="33"/>
      <c r="D26952" s="33" t="s">
        <v>4414</v>
      </c>
      <c r="E26952" t="str">
        <f t="shared" si="425"/>
        <v>No Data</v>
      </c>
    </row>
    <row r="26953" spans="1:5" x14ac:dyDescent="0.3">
      <c r="A26953" s="33" t="s">
        <v>2</v>
      </c>
      <c r="B26953" s="33" t="s">
        <v>53</v>
      </c>
      <c r="C26953" s="33"/>
      <c r="D26953" s="33" t="s">
        <v>8894</v>
      </c>
      <c r="E26953" t="str">
        <f t="shared" si="425"/>
        <v>No Data</v>
      </c>
    </row>
    <row r="26954" spans="1:5" x14ac:dyDescent="0.3">
      <c r="A26954" s="33" t="s">
        <v>2</v>
      </c>
      <c r="B26954" s="33" t="s">
        <v>53</v>
      </c>
      <c r="C26954" s="33">
        <v>102500</v>
      </c>
      <c r="D26954" s="33" t="s">
        <v>1243</v>
      </c>
      <c r="E26954" t="str">
        <f t="shared" si="425"/>
        <v>$100K-$125K</v>
      </c>
    </row>
    <row r="26955" spans="1:5" x14ac:dyDescent="0.3">
      <c r="A26955" s="33" t="s">
        <v>52</v>
      </c>
      <c r="B26955" s="33" t="s">
        <v>53</v>
      </c>
      <c r="C26955" s="33">
        <v>90000</v>
      </c>
      <c r="D26955" s="33" t="s">
        <v>1613</v>
      </c>
      <c r="E26955" t="str">
        <f t="shared" si="425"/>
        <v>$75K-$100K</v>
      </c>
    </row>
    <row r="26956" spans="1:5" x14ac:dyDescent="0.3">
      <c r="A26956" s="33" t="s">
        <v>0</v>
      </c>
      <c r="B26956" s="33" t="s">
        <v>53</v>
      </c>
      <c r="C26956" s="33">
        <v>115000</v>
      </c>
      <c r="D26956" s="33" t="s">
        <v>280</v>
      </c>
      <c r="E26956" t="str">
        <f t="shared" si="425"/>
        <v>$100K-$125K</v>
      </c>
    </row>
    <row r="26957" spans="1:5" x14ac:dyDescent="0.3">
      <c r="A26957" s="33" t="s">
        <v>128</v>
      </c>
      <c r="B26957" s="33" t="s">
        <v>53</v>
      </c>
      <c r="C26957" s="33">
        <v>157500</v>
      </c>
      <c r="D26957" s="33" t="s">
        <v>488</v>
      </c>
      <c r="E26957" t="str">
        <f t="shared" si="425"/>
        <v>$125K-$200K</v>
      </c>
    </row>
    <row r="26958" spans="1:5" x14ac:dyDescent="0.3">
      <c r="A26958" s="33" t="s">
        <v>125</v>
      </c>
      <c r="B26958" s="33" t="s">
        <v>53</v>
      </c>
      <c r="C26958" s="33">
        <v>137142</v>
      </c>
      <c r="D26958" s="33" t="s">
        <v>7652</v>
      </c>
      <c r="E26958" t="str">
        <f t="shared" si="425"/>
        <v>$125K-$200K</v>
      </c>
    </row>
    <row r="26959" spans="1:5" x14ac:dyDescent="0.3">
      <c r="A26959" s="33" t="s">
        <v>2</v>
      </c>
      <c r="B26959" s="33" t="s">
        <v>53</v>
      </c>
      <c r="C26959" s="33"/>
      <c r="D26959" s="33" t="s">
        <v>2233</v>
      </c>
      <c r="E26959" t="str">
        <f t="shared" si="425"/>
        <v>No Data</v>
      </c>
    </row>
    <row r="26960" spans="1:5" x14ac:dyDescent="0.3">
      <c r="A26960" s="33" t="s">
        <v>2</v>
      </c>
      <c r="B26960" s="33" t="s">
        <v>53</v>
      </c>
      <c r="C26960" s="33">
        <v>200000</v>
      </c>
      <c r="D26960" s="33" t="s">
        <v>3095</v>
      </c>
      <c r="E26960" t="str">
        <f t="shared" si="425"/>
        <v>$125K-$200K</v>
      </c>
    </row>
    <row r="26961" spans="1:5" x14ac:dyDescent="0.3">
      <c r="A26961" s="33" t="s">
        <v>2</v>
      </c>
      <c r="B26961" s="33" t="s">
        <v>53</v>
      </c>
      <c r="C26961" s="33"/>
      <c r="D26961" s="33" t="s">
        <v>1271</v>
      </c>
      <c r="E26961" t="str">
        <f t="shared" si="425"/>
        <v>No Data</v>
      </c>
    </row>
    <row r="26962" spans="1:5" x14ac:dyDescent="0.3">
      <c r="A26962" s="33" t="s">
        <v>4</v>
      </c>
      <c r="B26962" s="33" t="s">
        <v>53</v>
      </c>
      <c r="C26962" s="33">
        <v>180000</v>
      </c>
      <c r="D26962" s="33" t="s">
        <v>1370</v>
      </c>
      <c r="E26962" t="str">
        <f t="shared" si="425"/>
        <v>$125K-$200K</v>
      </c>
    </row>
    <row r="26963" spans="1:5" x14ac:dyDescent="0.3">
      <c r="A26963" s="33" t="s">
        <v>0</v>
      </c>
      <c r="B26963" s="33" t="s">
        <v>54</v>
      </c>
      <c r="C26963" s="33"/>
      <c r="D26963" s="33" t="s">
        <v>258</v>
      </c>
      <c r="E26963" t="str">
        <f t="shared" si="425"/>
        <v>No Data</v>
      </c>
    </row>
    <row r="26964" spans="1:5" x14ac:dyDescent="0.3">
      <c r="A26964" s="33" t="s">
        <v>52</v>
      </c>
      <c r="B26964" s="33" t="s">
        <v>53</v>
      </c>
      <c r="C26964" s="33">
        <v>70000</v>
      </c>
      <c r="D26964" s="33" t="s">
        <v>4741</v>
      </c>
      <c r="E26964" t="str">
        <f t="shared" si="425"/>
        <v>&lt;$75K</v>
      </c>
    </row>
    <row r="26965" spans="1:5" x14ac:dyDescent="0.3">
      <c r="A26965" s="33" t="s">
        <v>2</v>
      </c>
      <c r="B26965" s="33" t="s">
        <v>53</v>
      </c>
      <c r="C26965" s="33">
        <v>103700</v>
      </c>
      <c r="D26965" s="33" t="s">
        <v>4004</v>
      </c>
      <c r="E26965" t="str">
        <f t="shared" si="425"/>
        <v>$100K-$125K</v>
      </c>
    </row>
    <row r="26966" spans="1:5" x14ac:dyDescent="0.3">
      <c r="A26966" s="33" t="s">
        <v>2</v>
      </c>
      <c r="B26966" s="33" t="s">
        <v>53</v>
      </c>
      <c r="C26966" s="33">
        <v>130500</v>
      </c>
      <c r="D26966" s="33" t="s">
        <v>8895</v>
      </c>
      <c r="E26966" t="str">
        <f t="shared" si="425"/>
        <v>$125K-$200K</v>
      </c>
    </row>
    <row r="26967" spans="1:5" x14ac:dyDescent="0.3">
      <c r="A26967" s="33" t="s">
        <v>0</v>
      </c>
      <c r="B26967" s="33" t="s">
        <v>53</v>
      </c>
      <c r="C26967" s="33">
        <v>78000</v>
      </c>
      <c r="D26967" s="33" t="s">
        <v>8896</v>
      </c>
      <c r="E26967" t="str">
        <f t="shared" si="425"/>
        <v>$75K-$100K</v>
      </c>
    </row>
    <row r="26968" spans="1:5" x14ac:dyDescent="0.3">
      <c r="A26968" s="33" t="s">
        <v>52</v>
      </c>
      <c r="B26968" s="33" t="s">
        <v>53</v>
      </c>
      <c r="C26968" s="33">
        <v>105000</v>
      </c>
      <c r="D26968" s="33" t="s">
        <v>780</v>
      </c>
      <c r="E26968" t="str">
        <f t="shared" si="425"/>
        <v>$100K-$125K</v>
      </c>
    </row>
    <row r="26969" spans="1:5" x14ac:dyDescent="0.3">
      <c r="A26969" s="33" t="s">
        <v>0</v>
      </c>
      <c r="B26969" s="33" t="s">
        <v>53</v>
      </c>
      <c r="C26969" s="33"/>
      <c r="D26969" s="33" t="s">
        <v>457</v>
      </c>
      <c r="E26969" t="str">
        <f t="shared" si="425"/>
        <v>No Data</v>
      </c>
    </row>
    <row r="26970" spans="1:5" x14ac:dyDescent="0.3">
      <c r="A26970" s="33" t="s">
        <v>52</v>
      </c>
      <c r="B26970" s="33" t="s">
        <v>53</v>
      </c>
      <c r="C26970" s="33">
        <v>80000</v>
      </c>
      <c r="D26970" s="33" t="s">
        <v>737</v>
      </c>
      <c r="E26970" t="str">
        <f t="shared" si="425"/>
        <v>$75K-$100K</v>
      </c>
    </row>
    <row r="26971" spans="1:5" x14ac:dyDescent="0.3">
      <c r="A26971" s="33" t="s">
        <v>2</v>
      </c>
      <c r="B26971" s="33" t="s">
        <v>53</v>
      </c>
      <c r="C26971" s="33">
        <v>136793</v>
      </c>
      <c r="D26971" s="33" t="s">
        <v>3397</v>
      </c>
      <c r="E26971" t="str">
        <f t="shared" si="425"/>
        <v>$125K-$200K</v>
      </c>
    </row>
    <row r="26972" spans="1:5" x14ac:dyDescent="0.3">
      <c r="A26972" s="33" t="s">
        <v>2</v>
      </c>
      <c r="B26972" s="33" t="s">
        <v>53</v>
      </c>
      <c r="C26972" s="33"/>
      <c r="D26972" s="33" t="s">
        <v>8897</v>
      </c>
      <c r="E26972" t="str">
        <f t="shared" si="425"/>
        <v>No Data</v>
      </c>
    </row>
    <row r="26973" spans="1:5" x14ac:dyDescent="0.3">
      <c r="A26973" s="33" t="s">
        <v>0</v>
      </c>
      <c r="B26973" s="33" t="s">
        <v>53</v>
      </c>
      <c r="C26973" s="33">
        <v>110000</v>
      </c>
      <c r="D26973" s="33" t="s">
        <v>539</v>
      </c>
      <c r="E26973" t="str">
        <f t="shared" si="425"/>
        <v>$100K-$125K</v>
      </c>
    </row>
    <row r="26974" spans="1:5" x14ac:dyDescent="0.3">
      <c r="A26974" s="33" t="s">
        <v>0</v>
      </c>
      <c r="B26974" s="33" t="s">
        <v>53</v>
      </c>
      <c r="C26974" s="33">
        <v>161000</v>
      </c>
      <c r="D26974" s="33" t="s">
        <v>479</v>
      </c>
      <c r="E26974" t="str">
        <f t="shared" si="425"/>
        <v>$125K-$200K</v>
      </c>
    </row>
    <row r="26975" spans="1:5" x14ac:dyDescent="0.3">
      <c r="A26975" s="33" t="s">
        <v>125</v>
      </c>
      <c r="B26975" s="33" t="s">
        <v>53</v>
      </c>
      <c r="C26975" s="33">
        <v>375000</v>
      </c>
      <c r="D26975" s="33" t="s">
        <v>908</v>
      </c>
      <c r="E26975" t="str">
        <f t="shared" si="425"/>
        <v>&gt;$200K</v>
      </c>
    </row>
    <row r="26976" spans="1:5" x14ac:dyDescent="0.3">
      <c r="A26976" s="33" t="s">
        <v>0</v>
      </c>
      <c r="B26976" s="33" t="s">
        <v>53</v>
      </c>
      <c r="C26976" s="33">
        <v>114500</v>
      </c>
      <c r="D26976" s="33" t="s">
        <v>1670</v>
      </c>
      <c r="E26976" t="str">
        <f t="shared" si="425"/>
        <v>$100K-$125K</v>
      </c>
    </row>
    <row r="26977" spans="1:5" x14ac:dyDescent="0.3">
      <c r="A26977" s="33" t="s">
        <v>128</v>
      </c>
      <c r="B26977" s="33" t="s">
        <v>72</v>
      </c>
      <c r="C26977" s="33">
        <v>157500</v>
      </c>
      <c r="D26977" s="33" t="s">
        <v>6144</v>
      </c>
      <c r="E26977" t="str">
        <f t="shared" si="425"/>
        <v>$125K-$200K</v>
      </c>
    </row>
    <row r="26978" spans="1:5" x14ac:dyDescent="0.3">
      <c r="A26978" s="33" t="s">
        <v>2</v>
      </c>
      <c r="B26978" s="33" t="s">
        <v>53</v>
      </c>
      <c r="C26978" s="33">
        <v>45000</v>
      </c>
      <c r="D26978" s="33" t="s">
        <v>4656</v>
      </c>
      <c r="E26978" t="str">
        <f t="shared" si="425"/>
        <v>&lt;$75K</v>
      </c>
    </row>
    <row r="26979" spans="1:5" x14ac:dyDescent="0.3">
      <c r="A26979" s="33" t="s">
        <v>126</v>
      </c>
      <c r="B26979" s="33" t="s">
        <v>88</v>
      </c>
      <c r="C26979" s="33">
        <v>156500</v>
      </c>
      <c r="D26979" s="33" t="s">
        <v>3925</v>
      </c>
      <c r="E26979" t="str">
        <f t="shared" si="425"/>
        <v>$125K-$200K</v>
      </c>
    </row>
    <row r="26980" spans="1:5" x14ac:dyDescent="0.3">
      <c r="A26980" s="33" t="s">
        <v>4</v>
      </c>
      <c r="B26980" s="33" t="s">
        <v>80</v>
      </c>
      <c r="C26980" s="33">
        <v>96760.5</v>
      </c>
      <c r="D26980" s="33" t="s">
        <v>8898</v>
      </c>
      <c r="E26980" t="str">
        <f t="shared" si="425"/>
        <v>$75K-$100K</v>
      </c>
    </row>
    <row r="26981" spans="1:5" x14ac:dyDescent="0.3">
      <c r="A26981" s="33" t="s">
        <v>4</v>
      </c>
      <c r="B26981" s="33" t="s">
        <v>53</v>
      </c>
      <c r="C26981" s="33"/>
      <c r="D26981" s="33" t="s">
        <v>4606</v>
      </c>
      <c r="E26981" t="str">
        <f t="shared" si="425"/>
        <v>No Data</v>
      </c>
    </row>
    <row r="26982" spans="1:5" x14ac:dyDescent="0.3">
      <c r="A26982" s="33" t="s">
        <v>2</v>
      </c>
      <c r="B26982" s="33" t="s">
        <v>53</v>
      </c>
      <c r="C26982" s="33"/>
      <c r="D26982" s="33" t="s">
        <v>268</v>
      </c>
      <c r="E26982" t="str">
        <f t="shared" si="425"/>
        <v>No Data</v>
      </c>
    </row>
    <row r="26983" spans="1:5" x14ac:dyDescent="0.3">
      <c r="A26983" s="33" t="s">
        <v>2</v>
      </c>
      <c r="B26983" s="33" t="s">
        <v>53</v>
      </c>
      <c r="C26983" s="33">
        <v>115000</v>
      </c>
      <c r="D26983" s="33" t="s">
        <v>541</v>
      </c>
      <c r="E26983" t="str">
        <f t="shared" si="425"/>
        <v>$100K-$125K</v>
      </c>
    </row>
    <row r="26984" spans="1:5" x14ac:dyDescent="0.3">
      <c r="A26984" s="33" t="s">
        <v>0</v>
      </c>
      <c r="B26984" s="33" t="s">
        <v>53</v>
      </c>
      <c r="C26984" s="33"/>
      <c r="D26984" s="33" t="s">
        <v>6945</v>
      </c>
      <c r="E26984" t="str">
        <f t="shared" si="425"/>
        <v>No Data</v>
      </c>
    </row>
    <row r="26985" spans="1:5" x14ac:dyDescent="0.3">
      <c r="A26985" s="33" t="s">
        <v>0</v>
      </c>
      <c r="B26985" s="33" t="s">
        <v>53</v>
      </c>
      <c r="C26985" s="33"/>
      <c r="D26985" s="33" t="s">
        <v>268</v>
      </c>
      <c r="E26985" t="str">
        <f t="shared" si="425"/>
        <v>No Data</v>
      </c>
    </row>
    <row r="26986" spans="1:5" x14ac:dyDescent="0.3">
      <c r="A26986" s="33" t="s">
        <v>0</v>
      </c>
      <c r="B26986" s="33" t="s">
        <v>53</v>
      </c>
      <c r="C26986" s="33">
        <v>111365</v>
      </c>
      <c r="D26986" s="33" t="s">
        <v>3170</v>
      </c>
      <c r="E26986" t="str">
        <f t="shared" si="425"/>
        <v>$100K-$125K</v>
      </c>
    </row>
    <row r="26987" spans="1:5" x14ac:dyDescent="0.3">
      <c r="A26987" s="33" t="s">
        <v>0</v>
      </c>
      <c r="B26987" s="33" t="s">
        <v>54</v>
      </c>
      <c r="C26987" s="33"/>
      <c r="D26987" s="33" t="s">
        <v>875</v>
      </c>
      <c r="E26987" t="str">
        <f t="shared" si="425"/>
        <v>No Data</v>
      </c>
    </row>
    <row r="26988" spans="1:5" x14ac:dyDescent="0.3">
      <c r="A26988" s="33" t="s">
        <v>2</v>
      </c>
      <c r="B26988" s="33" t="s">
        <v>53</v>
      </c>
      <c r="C26988" s="33"/>
      <c r="D26988" s="33" t="s">
        <v>1030</v>
      </c>
      <c r="E26988" t="str">
        <f t="shared" si="425"/>
        <v>No Data</v>
      </c>
    </row>
    <row r="26989" spans="1:5" x14ac:dyDescent="0.3">
      <c r="A26989" s="33" t="s">
        <v>2</v>
      </c>
      <c r="B26989" s="33" t="s">
        <v>53</v>
      </c>
      <c r="C26989" s="33">
        <v>115000</v>
      </c>
      <c r="D26989" s="33" t="s">
        <v>268</v>
      </c>
      <c r="E26989" t="str">
        <f t="shared" si="425"/>
        <v>$100K-$125K</v>
      </c>
    </row>
    <row r="26990" spans="1:5" x14ac:dyDescent="0.3">
      <c r="A26990" s="33" t="s">
        <v>126</v>
      </c>
      <c r="B26990" s="33" t="s">
        <v>72</v>
      </c>
      <c r="C26990" s="33"/>
      <c r="D26990" s="33" t="s">
        <v>8899</v>
      </c>
      <c r="E26990" t="str">
        <f t="shared" si="425"/>
        <v>No Data</v>
      </c>
    </row>
    <row r="26991" spans="1:5" x14ac:dyDescent="0.3">
      <c r="A26991" s="33" t="s">
        <v>0</v>
      </c>
      <c r="B26991" s="33" t="s">
        <v>53</v>
      </c>
      <c r="C26991" s="33">
        <v>195000</v>
      </c>
      <c r="D26991" s="33" t="s">
        <v>8900</v>
      </c>
      <c r="E26991" t="str">
        <f t="shared" si="425"/>
        <v>$125K-$200K</v>
      </c>
    </row>
    <row r="26992" spans="1:5" x14ac:dyDescent="0.3">
      <c r="A26992" s="33" t="s">
        <v>125</v>
      </c>
      <c r="B26992" s="33" t="s">
        <v>53</v>
      </c>
      <c r="C26992" s="33">
        <v>115000</v>
      </c>
      <c r="D26992" s="33" t="s">
        <v>1173</v>
      </c>
      <c r="E26992" t="str">
        <f t="shared" si="425"/>
        <v>$100K-$125K</v>
      </c>
    </row>
    <row r="26993" spans="1:5" x14ac:dyDescent="0.3">
      <c r="A26993" s="33" t="s">
        <v>2</v>
      </c>
      <c r="B26993" s="33" t="s">
        <v>53</v>
      </c>
      <c r="C26993" s="33">
        <v>97000</v>
      </c>
      <c r="D26993" s="33" t="s">
        <v>8901</v>
      </c>
      <c r="E26993" t="str">
        <f t="shared" si="425"/>
        <v>$75K-$100K</v>
      </c>
    </row>
    <row r="26994" spans="1:5" x14ac:dyDescent="0.3">
      <c r="A26994" s="33" t="s">
        <v>2</v>
      </c>
      <c r="B26994" s="33" t="s">
        <v>53</v>
      </c>
      <c r="C26994" s="33"/>
      <c r="D26994" s="33" t="s">
        <v>411</v>
      </c>
      <c r="E26994" t="str">
        <f t="shared" si="425"/>
        <v>No Data</v>
      </c>
    </row>
    <row r="26995" spans="1:5" x14ac:dyDescent="0.3">
      <c r="A26995" s="33" t="s">
        <v>0</v>
      </c>
      <c r="B26995" s="33" t="s">
        <v>110</v>
      </c>
      <c r="C26995" s="33">
        <v>90000</v>
      </c>
      <c r="D26995" s="33" t="s">
        <v>391</v>
      </c>
      <c r="E26995" t="str">
        <f t="shared" si="425"/>
        <v>$75K-$100K</v>
      </c>
    </row>
    <row r="26996" spans="1:5" x14ac:dyDescent="0.3">
      <c r="A26996" s="33" t="s">
        <v>4</v>
      </c>
      <c r="B26996" s="33" t="s">
        <v>53</v>
      </c>
      <c r="C26996" s="33">
        <v>122500</v>
      </c>
      <c r="D26996" s="33" t="s">
        <v>5324</v>
      </c>
      <c r="E26996" t="str">
        <f t="shared" si="425"/>
        <v>$100K-$125K</v>
      </c>
    </row>
    <row r="26997" spans="1:5" x14ac:dyDescent="0.3">
      <c r="A26997" s="33" t="s">
        <v>0</v>
      </c>
      <c r="B26997" s="33" t="s">
        <v>53</v>
      </c>
      <c r="C26997" s="33">
        <v>210389.5</v>
      </c>
      <c r="D26997" s="33" t="s">
        <v>3574</v>
      </c>
      <c r="E26997" t="str">
        <f t="shared" si="425"/>
        <v>&gt;$200K</v>
      </c>
    </row>
    <row r="26998" spans="1:5" x14ac:dyDescent="0.3">
      <c r="A26998" s="33" t="s">
        <v>2</v>
      </c>
      <c r="B26998" s="33" t="s">
        <v>53</v>
      </c>
      <c r="C26998" s="33">
        <v>109159</v>
      </c>
      <c r="D26998" s="33" t="s">
        <v>1704</v>
      </c>
      <c r="E26998" t="str">
        <f t="shared" si="425"/>
        <v>$100K-$125K</v>
      </c>
    </row>
    <row r="26999" spans="1:5" x14ac:dyDescent="0.3">
      <c r="A26999" s="33" t="s">
        <v>2</v>
      </c>
      <c r="B26999" s="33" t="s">
        <v>69</v>
      </c>
      <c r="C26999" s="33">
        <v>105650</v>
      </c>
      <c r="D26999" s="33" t="s">
        <v>4874</v>
      </c>
      <c r="E26999" t="str">
        <f t="shared" si="425"/>
        <v>$100K-$125K</v>
      </c>
    </row>
    <row r="27000" spans="1:5" x14ac:dyDescent="0.3">
      <c r="A27000" s="33" t="s">
        <v>2</v>
      </c>
      <c r="B27000" s="33" t="s">
        <v>53</v>
      </c>
      <c r="C27000" s="33"/>
      <c r="D27000" s="33" t="s">
        <v>5236</v>
      </c>
      <c r="E27000" t="str">
        <f t="shared" si="425"/>
        <v>No Data</v>
      </c>
    </row>
    <row r="27001" spans="1:5" x14ac:dyDescent="0.3">
      <c r="A27001" s="33" t="s">
        <v>126</v>
      </c>
      <c r="B27001" s="33" t="s">
        <v>81</v>
      </c>
      <c r="C27001" s="33">
        <v>125000</v>
      </c>
      <c r="D27001" s="33" t="s">
        <v>235</v>
      </c>
      <c r="E27001" t="str">
        <f t="shared" si="425"/>
        <v>$100K-$125K</v>
      </c>
    </row>
    <row r="27002" spans="1:5" x14ac:dyDescent="0.3">
      <c r="A27002" s="33" t="s">
        <v>0</v>
      </c>
      <c r="B27002" s="33" t="s">
        <v>53</v>
      </c>
      <c r="C27002" s="33"/>
      <c r="D27002" s="33" t="s">
        <v>252</v>
      </c>
      <c r="E27002" t="str">
        <f t="shared" si="425"/>
        <v>No Data</v>
      </c>
    </row>
    <row r="27003" spans="1:5" x14ac:dyDescent="0.3">
      <c r="A27003" s="33" t="s">
        <v>0</v>
      </c>
      <c r="B27003" s="33" t="s">
        <v>54</v>
      </c>
      <c r="C27003" s="33">
        <v>145500</v>
      </c>
      <c r="D27003" s="33" t="s">
        <v>326</v>
      </c>
      <c r="E27003" t="str">
        <f t="shared" si="425"/>
        <v>$125K-$200K</v>
      </c>
    </row>
    <row r="27004" spans="1:5" x14ac:dyDescent="0.3">
      <c r="A27004" s="33" t="s">
        <v>0</v>
      </c>
      <c r="B27004" s="33" t="s">
        <v>53</v>
      </c>
      <c r="C27004" s="33">
        <v>173500</v>
      </c>
      <c r="D27004" s="33" t="s">
        <v>2713</v>
      </c>
      <c r="E27004" t="str">
        <f t="shared" si="425"/>
        <v>$125K-$200K</v>
      </c>
    </row>
    <row r="27005" spans="1:5" x14ac:dyDescent="0.3">
      <c r="A27005" s="33" t="s">
        <v>128</v>
      </c>
      <c r="B27005" s="33" t="s">
        <v>53</v>
      </c>
      <c r="C27005" s="33">
        <v>198000</v>
      </c>
      <c r="D27005" s="33" t="s">
        <v>8902</v>
      </c>
      <c r="E27005" t="str">
        <f t="shared" si="425"/>
        <v>$125K-$200K</v>
      </c>
    </row>
    <row r="27006" spans="1:5" x14ac:dyDescent="0.3">
      <c r="A27006" s="33" t="s">
        <v>0</v>
      </c>
      <c r="B27006" s="33" t="s">
        <v>53</v>
      </c>
      <c r="C27006" s="33"/>
      <c r="D27006" s="33" t="s">
        <v>8903</v>
      </c>
      <c r="E27006" t="str">
        <f t="shared" si="425"/>
        <v>No Data</v>
      </c>
    </row>
    <row r="27007" spans="1:5" x14ac:dyDescent="0.3">
      <c r="A27007" s="33" t="s">
        <v>2</v>
      </c>
      <c r="B27007" s="33" t="s">
        <v>53</v>
      </c>
      <c r="C27007" s="33">
        <v>70000</v>
      </c>
      <c r="D27007" s="33" t="s">
        <v>248</v>
      </c>
      <c r="E27007" t="str">
        <f t="shared" si="425"/>
        <v>&lt;$75K</v>
      </c>
    </row>
    <row r="27008" spans="1:5" x14ac:dyDescent="0.3">
      <c r="A27008" s="33" t="s">
        <v>4</v>
      </c>
      <c r="B27008" s="33" t="s">
        <v>72</v>
      </c>
      <c r="C27008" s="33">
        <v>96773</v>
      </c>
      <c r="D27008" s="33" t="s">
        <v>5292</v>
      </c>
      <c r="E27008" t="str">
        <f t="shared" si="425"/>
        <v>$75K-$100K</v>
      </c>
    </row>
    <row r="27009" spans="1:5" x14ac:dyDescent="0.3">
      <c r="A27009" s="33" t="s">
        <v>128</v>
      </c>
      <c r="B27009" s="33" t="s">
        <v>53</v>
      </c>
      <c r="C27009" s="33">
        <v>162500</v>
      </c>
      <c r="D27009" s="33" t="s">
        <v>4427</v>
      </c>
      <c r="E27009" t="str">
        <f t="shared" si="425"/>
        <v>$125K-$200K</v>
      </c>
    </row>
    <row r="27010" spans="1:5" x14ac:dyDescent="0.3">
      <c r="A27010" s="33" t="s">
        <v>2</v>
      </c>
      <c r="B27010" s="33" t="s">
        <v>53</v>
      </c>
      <c r="C27010" s="33"/>
      <c r="D27010" s="33" t="s">
        <v>1779</v>
      </c>
      <c r="E27010" t="str">
        <f t="shared" si="425"/>
        <v>No Data</v>
      </c>
    </row>
    <row r="27011" spans="1:5" x14ac:dyDescent="0.3">
      <c r="A27011" s="33" t="s">
        <v>2</v>
      </c>
      <c r="B27011" s="33" t="s">
        <v>53</v>
      </c>
      <c r="C27011" s="33">
        <v>150000</v>
      </c>
      <c r="D27011" s="33" t="s">
        <v>4004</v>
      </c>
      <c r="E27011" t="str">
        <f t="shared" ref="E27011:E27074" si="426">_xlfn.XLOOKUP(C27011,$H$16:$H$21,$G$16:$G$21,,1)</f>
        <v>$125K-$200K</v>
      </c>
    </row>
    <row r="27012" spans="1:5" x14ac:dyDescent="0.3">
      <c r="A27012" s="33" t="s">
        <v>4</v>
      </c>
      <c r="B27012" s="33" t="s">
        <v>54</v>
      </c>
      <c r="C27012" s="33">
        <v>107500</v>
      </c>
      <c r="D27012" s="33" t="s">
        <v>1427</v>
      </c>
      <c r="E27012" t="str">
        <f t="shared" si="426"/>
        <v>$100K-$125K</v>
      </c>
    </row>
    <row r="27013" spans="1:5" x14ac:dyDescent="0.3">
      <c r="A27013" s="33" t="s">
        <v>125</v>
      </c>
      <c r="B27013" s="33" t="s">
        <v>95</v>
      </c>
      <c r="C27013" s="33">
        <v>194500</v>
      </c>
      <c r="D27013" s="33" t="s">
        <v>1434</v>
      </c>
      <c r="E27013" t="str">
        <f t="shared" si="426"/>
        <v>$125K-$200K</v>
      </c>
    </row>
    <row r="27014" spans="1:5" x14ac:dyDescent="0.3">
      <c r="A27014" s="33" t="s">
        <v>2</v>
      </c>
      <c r="B27014" s="33" t="s">
        <v>53</v>
      </c>
      <c r="C27014" s="33"/>
      <c r="D27014" s="33" t="s">
        <v>8904</v>
      </c>
      <c r="E27014" t="str">
        <f t="shared" si="426"/>
        <v>No Data</v>
      </c>
    </row>
    <row r="27015" spans="1:5" x14ac:dyDescent="0.3">
      <c r="A27015" s="33" t="s">
        <v>1</v>
      </c>
      <c r="B27015" s="33" t="s">
        <v>81</v>
      </c>
      <c r="C27015" s="33">
        <v>225000</v>
      </c>
      <c r="D27015" s="33" t="s">
        <v>5501</v>
      </c>
      <c r="E27015" t="str">
        <f t="shared" si="426"/>
        <v>&gt;$200K</v>
      </c>
    </row>
    <row r="27016" spans="1:5" x14ac:dyDescent="0.3">
      <c r="A27016" s="33" t="s">
        <v>0</v>
      </c>
      <c r="B27016" s="33" t="s">
        <v>53</v>
      </c>
      <c r="C27016" s="33">
        <v>157500</v>
      </c>
      <c r="D27016" s="33" t="s">
        <v>3679</v>
      </c>
      <c r="E27016" t="str">
        <f t="shared" si="426"/>
        <v>$125K-$200K</v>
      </c>
    </row>
    <row r="27017" spans="1:5" x14ac:dyDescent="0.3">
      <c r="A27017" s="33" t="s">
        <v>125</v>
      </c>
      <c r="B27017" s="33" t="s">
        <v>53</v>
      </c>
      <c r="C27017" s="33">
        <v>115000</v>
      </c>
      <c r="D27017" s="33" t="s">
        <v>8474</v>
      </c>
      <c r="E27017" t="str">
        <f t="shared" si="426"/>
        <v>$100K-$125K</v>
      </c>
    </row>
    <row r="27018" spans="1:5" x14ac:dyDescent="0.3">
      <c r="A27018" s="33" t="s">
        <v>0</v>
      </c>
      <c r="B27018" s="33" t="s">
        <v>54</v>
      </c>
      <c r="C27018" s="33"/>
      <c r="D27018" s="33" t="s">
        <v>6980</v>
      </c>
      <c r="E27018" t="str">
        <f t="shared" si="426"/>
        <v>No Data</v>
      </c>
    </row>
    <row r="27019" spans="1:5" x14ac:dyDescent="0.3">
      <c r="A27019" s="33" t="s">
        <v>0</v>
      </c>
      <c r="B27019" s="33" t="s">
        <v>54</v>
      </c>
      <c r="C27019" s="33">
        <v>100000</v>
      </c>
      <c r="D27019" s="33" t="s">
        <v>2444</v>
      </c>
      <c r="E27019" t="str">
        <f t="shared" si="426"/>
        <v>$75K-$100K</v>
      </c>
    </row>
    <row r="27020" spans="1:5" x14ac:dyDescent="0.3">
      <c r="A27020" s="33" t="s">
        <v>52</v>
      </c>
      <c r="B27020" s="33" t="s">
        <v>53</v>
      </c>
      <c r="C27020" s="33">
        <v>150000</v>
      </c>
      <c r="D27020" s="33" t="s">
        <v>235</v>
      </c>
      <c r="E27020" t="str">
        <f t="shared" si="426"/>
        <v>$125K-$200K</v>
      </c>
    </row>
    <row r="27021" spans="1:5" x14ac:dyDescent="0.3">
      <c r="A27021" s="33" t="s">
        <v>0</v>
      </c>
      <c r="B27021" s="33" t="s">
        <v>53</v>
      </c>
      <c r="C27021" s="33">
        <v>88128</v>
      </c>
      <c r="D27021" s="33" t="s">
        <v>8905</v>
      </c>
      <c r="E27021" t="str">
        <f t="shared" si="426"/>
        <v>$75K-$100K</v>
      </c>
    </row>
    <row r="27022" spans="1:5" x14ac:dyDescent="0.3">
      <c r="A27022" s="33" t="s">
        <v>2</v>
      </c>
      <c r="B27022" s="33" t="s">
        <v>53</v>
      </c>
      <c r="C27022" s="33">
        <v>105515</v>
      </c>
      <c r="D27022" s="33" t="s">
        <v>476</v>
      </c>
      <c r="E27022" t="str">
        <f t="shared" si="426"/>
        <v>$100K-$125K</v>
      </c>
    </row>
    <row r="27023" spans="1:5" x14ac:dyDescent="0.3">
      <c r="A27023" s="33" t="s">
        <v>52</v>
      </c>
      <c r="B27023" s="33" t="s">
        <v>53</v>
      </c>
      <c r="C27023" s="33">
        <v>90000</v>
      </c>
      <c r="D27023" s="33" t="s">
        <v>8906</v>
      </c>
      <c r="E27023" t="str">
        <f t="shared" si="426"/>
        <v>$75K-$100K</v>
      </c>
    </row>
    <row r="27024" spans="1:5" x14ac:dyDescent="0.3">
      <c r="A27024" s="33" t="s">
        <v>0</v>
      </c>
      <c r="B27024" s="33" t="s">
        <v>53</v>
      </c>
      <c r="C27024" s="33"/>
      <c r="D27024" s="33" t="s">
        <v>4206</v>
      </c>
      <c r="E27024" t="str">
        <f t="shared" si="426"/>
        <v>No Data</v>
      </c>
    </row>
    <row r="27025" spans="1:5" x14ac:dyDescent="0.3">
      <c r="A27025" s="33" t="s">
        <v>2</v>
      </c>
      <c r="B27025" s="33" t="s">
        <v>53</v>
      </c>
      <c r="C27025" s="33"/>
      <c r="D27025" s="33" t="s">
        <v>8907</v>
      </c>
      <c r="E27025" t="str">
        <f t="shared" si="426"/>
        <v>No Data</v>
      </c>
    </row>
    <row r="27026" spans="1:5" x14ac:dyDescent="0.3">
      <c r="A27026" s="33" t="s">
        <v>2</v>
      </c>
      <c r="B27026" s="33" t="s">
        <v>53</v>
      </c>
      <c r="C27026" s="33">
        <v>102250</v>
      </c>
      <c r="D27026" s="33" t="s">
        <v>3487</v>
      </c>
      <c r="E27026" t="str">
        <f t="shared" si="426"/>
        <v>$100K-$125K</v>
      </c>
    </row>
    <row r="27027" spans="1:5" x14ac:dyDescent="0.3">
      <c r="A27027" s="33" t="s">
        <v>2</v>
      </c>
      <c r="B27027" s="33" t="s">
        <v>53</v>
      </c>
      <c r="C27027" s="33"/>
      <c r="D27027" s="33" t="s">
        <v>3628</v>
      </c>
      <c r="E27027" t="str">
        <f t="shared" si="426"/>
        <v>No Data</v>
      </c>
    </row>
    <row r="27028" spans="1:5" x14ac:dyDescent="0.3">
      <c r="A27028" s="33" t="s">
        <v>0</v>
      </c>
      <c r="B27028" s="33" t="s">
        <v>53</v>
      </c>
      <c r="C27028" s="33"/>
      <c r="D27028" s="33" t="s">
        <v>1126</v>
      </c>
      <c r="E27028" t="str">
        <f t="shared" si="426"/>
        <v>No Data</v>
      </c>
    </row>
    <row r="27029" spans="1:5" x14ac:dyDescent="0.3">
      <c r="A27029" s="33" t="s">
        <v>2</v>
      </c>
      <c r="B27029" s="33" t="s">
        <v>53</v>
      </c>
      <c r="C27029" s="33"/>
      <c r="D27029" s="33" t="s">
        <v>8908</v>
      </c>
      <c r="E27029" t="str">
        <f t="shared" si="426"/>
        <v>No Data</v>
      </c>
    </row>
    <row r="27030" spans="1:5" x14ac:dyDescent="0.3">
      <c r="A27030" s="33" t="s">
        <v>2</v>
      </c>
      <c r="B27030" s="33" t="s">
        <v>53</v>
      </c>
      <c r="C27030" s="33">
        <v>70000</v>
      </c>
      <c r="D27030" s="33" t="s">
        <v>1962</v>
      </c>
      <c r="E27030" t="str">
        <f t="shared" si="426"/>
        <v>&lt;$75K</v>
      </c>
    </row>
    <row r="27031" spans="1:5" x14ac:dyDescent="0.3">
      <c r="A27031" s="33" t="s">
        <v>0</v>
      </c>
      <c r="B27031" s="33" t="s">
        <v>53</v>
      </c>
      <c r="C27031" s="33">
        <v>173500</v>
      </c>
      <c r="D27031" s="33" t="s">
        <v>1730</v>
      </c>
      <c r="E27031" t="str">
        <f t="shared" si="426"/>
        <v>$125K-$200K</v>
      </c>
    </row>
    <row r="27032" spans="1:5" x14ac:dyDescent="0.3">
      <c r="A27032" s="33" t="s">
        <v>4</v>
      </c>
      <c r="B27032" s="33" t="s">
        <v>53</v>
      </c>
      <c r="C27032" s="33"/>
      <c r="D27032" s="33" t="s">
        <v>669</v>
      </c>
      <c r="E27032" t="str">
        <f t="shared" si="426"/>
        <v>No Data</v>
      </c>
    </row>
    <row r="27033" spans="1:5" x14ac:dyDescent="0.3">
      <c r="A27033" s="33" t="s">
        <v>128</v>
      </c>
      <c r="B27033" s="33" t="s">
        <v>53</v>
      </c>
      <c r="C27033" s="33">
        <v>128050</v>
      </c>
      <c r="D27033" s="33" t="s">
        <v>208</v>
      </c>
      <c r="E27033" t="str">
        <f t="shared" si="426"/>
        <v>$125K-$200K</v>
      </c>
    </row>
    <row r="27034" spans="1:5" x14ac:dyDescent="0.3">
      <c r="A27034" s="33" t="s">
        <v>1</v>
      </c>
      <c r="B27034" s="33" t="s">
        <v>88</v>
      </c>
      <c r="C27034" s="33">
        <v>101029</v>
      </c>
      <c r="D27034" s="33" t="s">
        <v>899</v>
      </c>
      <c r="E27034" t="str">
        <f t="shared" si="426"/>
        <v>$100K-$125K</v>
      </c>
    </row>
    <row r="27035" spans="1:5" x14ac:dyDescent="0.3">
      <c r="A27035" s="33" t="s">
        <v>2</v>
      </c>
      <c r="B27035" s="33" t="s">
        <v>53</v>
      </c>
      <c r="C27035" s="33">
        <v>97363</v>
      </c>
      <c r="D27035" s="33" t="s">
        <v>906</v>
      </c>
      <c r="E27035" t="str">
        <f t="shared" si="426"/>
        <v>$75K-$100K</v>
      </c>
    </row>
    <row r="27036" spans="1:5" x14ac:dyDescent="0.3">
      <c r="A27036" s="33" t="s">
        <v>2</v>
      </c>
      <c r="B27036" s="33" t="s">
        <v>98</v>
      </c>
      <c r="C27036" s="33">
        <v>111175</v>
      </c>
      <c r="D27036" s="33" t="s">
        <v>445</v>
      </c>
      <c r="E27036" t="str">
        <f t="shared" si="426"/>
        <v>$100K-$125K</v>
      </c>
    </row>
    <row r="27037" spans="1:5" x14ac:dyDescent="0.3">
      <c r="A27037" s="33" t="s">
        <v>2</v>
      </c>
      <c r="B27037" s="33" t="s">
        <v>53</v>
      </c>
      <c r="C27037" s="33">
        <v>70000</v>
      </c>
      <c r="D27037" s="33" t="s">
        <v>520</v>
      </c>
      <c r="E27037" t="str">
        <f t="shared" si="426"/>
        <v>&lt;$75K</v>
      </c>
    </row>
    <row r="27038" spans="1:5" x14ac:dyDescent="0.3">
      <c r="A27038" s="33" t="s">
        <v>0</v>
      </c>
      <c r="B27038" s="33" t="s">
        <v>53</v>
      </c>
      <c r="C27038" s="33">
        <v>124400</v>
      </c>
      <c r="D27038" s="33" t="s">
        <v>516</v>
      </c>
      <c r="E27038" t="str">
        <f t="shared" si="426"/>
        <v>$100K-$125K</v>
      </c>
    </row>
    <row r="27039" spans="1:5" x14ac:dyDescent="0.3">
      <c r="A27039" s="33" t="s">
        <v>2</v>
      </c>
      <c r="B27039" s="33" t="s">
        <v>53</v>
      </c>
      <c r="C27039" s="33"/>
      <c r="D27039" s="33" t="s">
        <v>2125</v>
      </c>
      <c r="E27039" t="str">
        <f t="shared" si="426"/>
        <v>No Data</v>
      </c>
    </row>
    <row r="27040" spans="1:5" x14ac:dyDescent="0.3">
      <c r="A27040" s="33" t="s">
        <v>0</v>
      </c>
      <c r="B27040" s="33" t="s">
        <v>53</v>
      </c>
      <c r="C27040" s="33">
        <v>125000</v>
      </c>
      <c r="D27040" s="33" t="s">
        <v>1554</v>
      </c>
      <c r="E27040" t="str">
        <f t="shared" si="426"/>
        <v>$100K-$125K</v>
      </c>
    </row>
    <row r="27041" spans="1:5" x14ac:dyDescent="0.3">
      <c r="A27041" s="33" t="s">
        <v>2</v>
      </c>
      <c r="B27041" s="33" t="s">
        <v>53</v>
      </c>
      <c r="C27041" s="33">
        <v>75000</v>
      </c>
      <c r="D27041" s="33" t="s">
        <v>8909</v>
      </c>
      <c r="E27041" t="str">
        <f t="shared" si="426"/>
        <v>&lt;$75K</v>
      </c>
    </row>
    <row r="27042" spans="1:5" x14ac:dyDescent="0.3">
      <c r="A27042" s="33" t="s">
        <v>0</v>
      </c>
      <c r="B27042" s="33" t="s">
        <v>53</v>
      </c>
      <c r="C27042" s="33">
        <v>90000</v>
      </c>
      <c r="D27042" s="33" t="s">
        <v>1173</v>
      </c>
      <c r="E27042" t="str">
        <f t="shared" si="426"/>
        <v>$75K-$100K</v>
      </c>
    </row>
    <row r="27043" spans="1:5" x14ac:dyDescent="0.3">
      <c r="A27043" s="33" t="s">
        <v>2</v>
      </c>
      <c r="B27043" s="33" t="s">
        <v>53</v>
      </c>
      <c r="C27043" s="33">
        <v>81311.5</v>
      </c>
      <c r="D27043" s="33" t="s">
        <v>8910</v>
      </c>
      <c r="E27043" t="str">
        <f t="shared" si="426"/>
        <v>$75K-$100K</v>
      </c>
    </row>
    <row r="27044" spans="1:5" x14ac:dyDescent="0.3">
      <c r="A27044" s="33" t="s">
        <v>2</v>
      </c>
      <c r="B27044" s="33" t="s">
        <v>53</v>
      </c>
      <c r="C27044" s="33"/>
      <c r="D27044" s="33" t="s">
        <v>1430</v>
      </c>
      <c r="E27044" t="str">
        <f t="shared" si="426"/>
        <v>No Data</v>
      </c>
    </row>
    <row r="27045" spans="1:5" x14ac:dyDescent="0.3">
      <c r="A27045" s="33" t="s">
        <v>128</v>
      </c>
      <c r="B27045" s="33" t="s">
        <v>53</v>
      </c>
      <c r="C27045" s="33">
        <v>158025</v>
      </c>
      <c r="D27045" s="33" t="s">
        <v>8911</v>
      </c>
      <c r="E27045" t="str">
        <f t="shared" si="426"/>
        <v>$125K-$200K</v>
      </c>
    </row>
    <row r="27046" spans="1:5" x14ac:dyDescent="0.3">
      <c r="A27046" s="33" t="s">
        <v>2</v>
      </c>
      <c r="B27046" s="33" t="s">
        <v>110</v>
      </c>
      <c r="C27046" s="33">
        <v>111175</v>
      </c>
      <c r="D27046" s="33" t="s">
        <v>2843</v>
      </c>
      <c r="E27046" t="str">
        <f t="shared" si="426"/>
        <v>$100K-$125K</v>
      </c>
    </row>
    <row r="27047" spans="1:5" x14ac:dyDescent="0.3">
      <c r="A27047" s="33" t="s">
        <v>2</v>
      </c>
      <c r="B27047" s="33" t="s">
        <v>72</v>
      </c>
      <c r="C27047" s="33">
        <v>100500</v>
      </c>
      <c r="D27047" s="33" t="s">
        <v>8912</v>
      </c>
      <c r="E27047" t="str">
        <f t="shared" si="426"/>
        <v>$100K-$125K</v>
      </c>
    </row>
    <row r="27048" spans="1:5" x14ac:dyDescent="0.3">
      <c r="A27048" s="33" t="s">
        <v>52</v>
      </c>
      <c r="B27048" s="33" t="s">
        <v>109</v>
      </c>
      <c r="C27048" s="33">
        <v>100000</v>
      </c>
      <c r="D27048" s="33" t="s">
        <v>8913</v>
      </c>
      <c r="E27048" t="str">
        <f t="shared" si="426"/>
        <v>$75K-$100K</v>
      </c>
    </row>
    <row r="27049" spans="1:5" x14ac:dyDescent="0.3">
      <c r="A27049" s="33" t="s">
        <v>2</v>
      </c>
      <c r="B27049" s="33" t="s">
        <v>53</v>
      </c>
      <c r="C27049" s="33">
        <v>90000</v>
      </c>
      <c r="D27049" s="33" t="s">
        <v>8914</v>
      </c>
      <c r="E27049" t="str">
        <f t="shared" si="426"/>
        <v>$75K-$100K</v>
      </c>
    </row>
    <row r="27050" spans="1:5" x14ac:dyDescent="0.3">
      <c r="A27050" s="33" t="s">
        <v>129</v>
      </c>
      <c r="B27050" s="33" t="s">
        <v>53</v>
      </c>
      <c r="C27050" s="33"/>
      <c r="D27050" s="33" t="s">
        <v>8915</v>
      </c>
      <c r="E27050" t="str">
        <f t="shared" si="426"/>
        <v>No Data</v>
      </c>
    </row>
    <row r="27051" spans="1:5" x14ac:dyDescent="0.3">
      <c r="A27051" s="33" t="s">
        <v>4</v>
      </c>
      <c r="B27051" s="33" t="s">
        <v>54</v>
      </c>
      <c r="C27051" s="33">
        <v>76512.5</v>
      </c>
      <c r="D27051" s="33" t="s">
        <v>8916</v>
      </c>
      <c r="E27051" t="str">
        <f t="shared" si="426"/>
        <v>$75K-$100K</v>
      </c>
    </row>
    <row r="27052" spans="1:5" x14ac:dyDescent="0.3">
      <c r="A27052" s="33" t="s">
        <v>4</v>
      </c>
      <c r="B27052" s="33" t="s">
        <v>53</v>
      </c>
      <c r="C27052" s="33">
        <v>140000</v>
      </c>
      <c r="D27052" s="33" t="s">
        <v>1320</v>
      </c>
      <c r="E27052" t="str">
        <f t="shared" si="426"/>
        <v>$125K-$200K</v>
      </c>
    </row>
    <row r="27053" spans="1:5" x14ac:dyDescent="0.3">
      <c r="A27053" s="33" t="s">
        <v>52</v>
      </c>
      <c r="B27053" s="33" t="s">
        <v>53</v>
      </c>
      <c r="C27053" s="33">
        <v>96000</v>
      </c>
      <c r="D27053" s="33" t="s">
        <v>4646</v>
      </c>
      <c r="E27053" t="str">
        <f t="shared" si="426"/>
        <v>$75K-$100K</v>
      </c>
    </row>
    <row r="27054" spans="1:5" x14ac:dyDescent="0.3">
      <c r="A27054" s="33" t="s">
        <v>2</v>
      </c>
      <c r="B27054" s="33" t="s">
        <v>54</v>
      </c>
      <c r="C27054" s="33"/>
      <c r="D27054" s="33" t="s">
        <v>909</v>
      </c>
      <c r="E27054" t="str">
        <f t="shared" si="426"/>
        <v>No Data</v>
      </c>
    </row>
    <row r="27055" spans="1:5" x14ac:dyDescent="0.3">
      <c r="A27055" s="33" t="s">
        <v>2</v>
      </c>
      <c r="B27055" s="33" t="s">
        <v>53</v>
      </c>
      <c r="C27055" s="33"/>
      <c r="D27055" s="33" t="s">
        <v>833</v>
      </c>
      <c r="E27055" t="str">
        <f t="shared" si="426"/>
        <v>No Data</v>
      </c>
    </row>
    <row r="27056" spans="1:5" x14ac:dyDescent="0.3">
      <c r="A27056" s="33" t="s">
        <v>2</v>
      </c>
      <c r="B27056" s="33" t="s">
        <v>53</v>
      </c>
      <c r="C27056" s="33"/>
      <c r="D27056" s="33" t="s">
        <v>2722</v>
      </c>
      <c r="E27056" t="str">
        <f t="shared" si="426"/>
        <v>No Data</v>
      </c>
    </row>
    <row r="27057" spans="1:5" x14ac:dyDescent="0.3">
      <c r="A27057" s="33" t="s">
        <v>2</v>
      </c>
      <c r="B27057" s="33" t="s">
        <v>53</v>
      </c>
      <c r="C27057" s="33"/>
      <c r="D27057" s="33" t="s">
        <v>2180</v>
      </c>
      <c r="E27057" t="str">
        <f t="shared" si="426"/>
        <v>No Data</v>
      </c>
    </row>
    <row r="27058" spans="1:5" x14ac:dyDescent="0.3">
      <c r="A27058" s="33" t="s">
        <v>2</v>
      </c>
      <c r="B27058" s="33" t="s">
        <v>53</v>
      </c>
      <c r="C27058" s="33"/>
      <c r="D27058" s="33" t="s">
        <v>8917</v>
      </c>
      <c r="E27058" t="str">
        <f t="shared" si="426"/>
        <v>No Data</v>
      </c>
    </row>
    <row r="27059" spans="1:5" x14ac:dyDescent="0.3">
      <c r="A27059" s="33" t="s">
        <v>4</v>
      </c>
      <c r="B27059" s="33" t="s">
        <v>203</v>
      </c>
      <c r="C27059" s="33">
        <v>72900</v>
      </c>
      <c r="D27059" s="33" t="s">
        <v>8918</v>
      </c>
      <c r="E27059" t="str">
        <f t="shared" si="426"/>
        <v>&lt;$75K</v>
      </c>
    </row>
    <row r="27060" spans="1:5" x14ac:dyDescent="0.3">
      <c r="A27060" s="33" t="s">
        <v>4</v>
      </c>
      <c r="B27060" s="33" t="s">
        <v>53</v>
      </c>
      <c r="C27060" s="33">
        <v>93500</v>
      </c>
      <c r="D27060" s="33" t="s">
        <v>5916</v>
      </c>
      <c r="E27060" t="str">
        <f t="shared" si="426"/>
        <v>$75K-$100K</v>
      </c>
    </row>
    <row r="27061" spans="1:5" x14ac:dyDescent="0.3">
      <c r="A27061" s="33" t="s">
        <v>2</v>
      </c>
      <c r="B27061" s="33" t="s">
        <v>53</v>
      </c>
      <c r="C27061" s="33"/>
      <c r="D27061" s="33" t="s">
        <v>406</v>
      </c>
      <c r="E27061" t="str">
        <f t="shared" si="426"/>
        <v>No Data</v>
      </c>
    </row>
    <row r="27062" spans="1:5" x14ac:dyDescent="0.3">
      <c r="A27062" s="33" t="s">
        <v>0</v>
      </c>
      <c r="B27062" s="33" t="s">
        <v>53</v>
      </c>
      <c r="C27062" s="33">
        <v>254000</v>
      </c>
      <c r="D27062" s="33" t="s">
        <v>6898</v>
      </c>
      <c r="E27062" t="str">
        <f t="shared" si="426"/>
        <v>&gt;$200K</v>
      </c>
    </row>
    <row r="27063" spans="1:5" x14ac:dyDescent="0.3">
      <c r="A27063" s="33" t="s">
        <v>2</v>
      </c>
      <c r="B27063" s="33" t="s">
        <v>53</v>
      </c>
      <c r="C27063" s="33">
        <v>58500</v>
      </c>
      <c r="D27063" s="33" t="s">
        <v>3222</v>
      </c>
      <c r="E27063" t="str">
        <f t="shared" si="426"/>
        <v>&lt;$75K</v>
      </c>
    </row>
    <row r="27064" spans="1:5" x14ac:dyDescent="0.3">
      <c r="A27064" s="33" t="s">
        <v>0</v>
      </c>
      <c r="B27064" s="33" t="s">
        <v>53</v>
      </c>
      <c r="C27064" s="33"/>
      <c r="D27064" s="33" t="s">
        <v>238</v>
      </c>
      <c r="E27064" t="str">
        <f t="shared" si="426"/>
        <v>No Data</v>
      </c>
    </row>
    <row r="27065" spans="1:5" x14ac:dyDescent="0.3">
      <c r="A27065" s="33" t="s">
        <v>2</v>
      </c>
      <c r="B27065" s="33" t="s">
        <v>53</v>
      </c>
      <c r="C27065" s="33">
        <v>82000</v>
      </c>
      <c r="D27065" s="33" t="s">
        <v>520</v>
      </c>
      <c r="E27065" t="str">
        <f t="shared" si="426"/>
        <v>$75K-$100K</v>
      </c>
    </row>
    <row r="27066" spans="1:5" x14ac:dyDescent="0.3">
      <c r="A27066" s="33" t="s">
        <v>128</v>
      </c>
      <c r="B27066" s="33" t="s">
        <v>69</v>
      </c>
      <c r="C27066" s="33">
        <v>157500</v>
      </c>
      <c r="D27066" s="33" t="s">
        <v>353</v>
      </c>
      <c r="E27066" t="str">
        <f t="shared" si="426"/>
        <v>$125K-$200K</v>
      </c>
    </row>
    <row r="27067" spans="1:5" x14ac:dyDescent="0.3">
      <c r="A27067" s="33" t="s">
        <v>0</v>
      </c>
      <c r="B27067" s="33" t="s">
        <v>53</v>
      </c>
      <c r="C27067" s="33">
        <v>142045</v>
      </c>
      <c r="D27067" s="33" t="s">
        <v>8919</v>
      </c>
      <c r="E27067" t="str">
        <f t="shared" si="426"/>
        <v>$125K-$200K</v>
      </c>
    </row>
    <row r="27068" spans="1:5" x14ac:dyDescent="0.3">
      <c r="A27068" s="33" t="s">
        <v>0</v>
      </c>
      <c r="B27068" s="33" t="s">
        <v>53</v>
      </c>
      <c r="C27068" s="33">
        <v>110000</v>
      </c>
      <c r="D27068" s="33" t="s">
        <v>8920</v>
      </c>
      <c r="E27068" t="str">
        <f t="shared" si="426"/>
        <v>$100K-$125K</v>
      </c>
    </row>
    <row r="27069" spans="1:5" x14ac:dyDescent="0.3">
      <c r="A27069" s="33" t="s">
        <v>129</v>
      </c>
      <c r="B27069" s="33" t="s">
        <v>53</v>
      </c>
      <c r="C27069" s="33"/>
      <c r="D27069" s="33" t="s">
        <v>268</v>
      </c>
      <c r="E27069" t="str">
        <f t="shared" si="426"/>
        <v>No Data</v>
      </c>
    </row>
    <row r="27070" spans="1:5" x14ac:dyDescent="0.3">
      <c r="A27070" s="33" t="s">
        <v>0</v>
      </c>
      <c r="B27070" s="33" t="s">
        <v>53</v>
      </c>
      <c r="C27070" s="33">
        <v>185000</v>
      </c>
      <c r="D27070" s="33" t="s">
        <v>638</v>
      </c>
      <c r="E27070" t="str">
        <f t="shared" si="426"/>
        <v>$125K-$200K</v>
      </c>
    </row>
    <row r="27071" spans="1:5" x14ac:dyDescent="0.3">
      <c r="A27071" s="33" t="s">
        <v>126</v>
      </c>
      <c r="B27071" s="33" t="s">
        <v>53</v>
      </c>
      <c r="C27071" s="33">
        <v>140000</v>
      </c>
      <c r="D27071" s="33" t="s">
        <v>232</v>
      </c>
      <c r="E27071" t="str">
        <f t="shared" si="426"/>
        <v>$125K-$200K</v>
      </c>
    </row>
    <row r="27072" spans="1:5" x14ac:dyDescent="0.3">
      <c r="A27072" s="33" t="s">
        <v>2</v>
      </c>
      <c r="B27072" s="33" t="s">
        <v>53</v>
      </c>
      <c r="C27072" s="33">
        <v>133141.5</v>
      </c>
      <c r="D27072" s="33" t="s">
        <v>579</v>
      </c>
      <c r="E27072" t="str">
        <f t="shared" si="426"/>
        <v>$125K-$200K</v>
      </c>
    </row>
    <row r="27073" spans="1:5" x14ac:dyDescent="0.3">
      <c r="A27073" s="33" t="s">
        <v>2</v>
      </c>
      <c r="B27073" s="33" t="s">
        <v>53</v>
      </c>
      <c r="C27073" s="33"/>
      <c r="D27073" s="33" t="s">
        <v>232</v>
      </c>
      <c r="E27073" t="str">
        <f t="shared" si="426"/>
        <v>No Data</v>
      </c>
    </row>
    <row r="27074" spans="1:5" x14ac:dyDescent="0.3">
      <c r="A27074" s="33" t="s">
        <v>52</v>
      </c>
      <c r="B27074" s="33" t="s">
        <v>53</v>
      </c>
      <c r="C27074" s="33">
        <v>85508</v>
      </c>
      <c r="D27074" s="33" t="s">
        <v>6127</v>
      </c>
      <c r="E27074" t="str">
        <f t="shared" si="426"/>
        <v>$75K-$100K</v>
      </c>
    </row>
    <row r="27075" spans="1:5" x14ac:dyDescent="0.3">
      <c r="A27075" s="33" t="s">
        <v>0</v>
      </c>
      <c r="B27075" s="33" t="s">
        <v>56</v>
      </c>
      <c r="C27075" s="33">
        <v>105300</v>
      </c>
      <c r="D27075" s="33" t="s">
        <v>488</v>
      </c>
      <c r="E27075" t="str">
        <f t="shared" ref="E27075:E27138" si="427">_xlfn.XLOOKUP(C27075,$H$16:$H$21,$G$16:$G$21,,1)</f>
        <v>$100K-$125K</v>
      </c>
    </row>
    <row r="27076" spans="1:5" x14ac:dyDescent="0.3">
      <c r="A27076" s="33" t="s">
        <v>2</v>
      </c>
      <c r="B27076" s="33" t="s">
        <v>88</v>
      </c>
      <c r="C27076" s="33">
        <v>165000</v>
      </c>
      <c r="D27076" s="33" t="s">
        <v>211</v>
      </c>
      <c r="E27076" t="str">
        <f t="shared" si="427"/>
        <v>$125K-$200K</v>
      </c>
    </row>
    <row r="27077" spans="1:5" x14ac:dyDescent="0.3">
      <c r="A27077" s="33" t="s">
        <v>2</v>
      </c>
      <c r="B27077" s="33" t="s">
        <v>53</v>
      </c>
      <c r="C27077" s="33"/>
      <c r="D27077" s="33" t="s">
        <v>8921</v>
      </c>
      <c r="E27077" t="str">
        <f t="shared" si="427"/>
        <v>No Data</v>
      </c>
    </row>
    <row r="27078" spans="1:5" x14ac:dyDescent="0.3">
      <c r="A27078" s="33" t="s">
        <v>2</v>
      </c>
      <c r="B27078" s="33" t="s">
        <v>53</v>
      </c>
      <c r="C27078" s="33"/>
      <c r="D27078" s="33" t="s">
        <v>5313</v>
      </c>
      <c r="E27078" t="str">
        <f t="shared" si="427"/>
        <v>No Data</v>
      </c>
    </row>
    <row r="27079" spans="1:5" x14ac:dyDescent="0.3">
      <c r="A27079" s="33" t="s">
        <v>2</v>
      </c>
      <c r="B27079" s="33" t="s">
        <v>53</v>
      </c>
      <c r="C27079" s="33">
        <v>100000</v>
      </c>
      <c r="D27079" s="33" t="s">
        <v>232</v>
      </c>
      <c r="E27079" t="str">
        <f t="shared" si="427"/>
        <v>$75K-$100K</v>
      </c>
    </row>
    <row r="27080" spans="1:5" x14ac:dyDescent="0.3">
      <c r="A27080" s="33" t="s">
        <v>2</v>
      </c>
      <c r="B27080" s="33" t="s">
        <v>53</v>
      </c>
      <c r="C27080" s="33"/>
      <c r="D27080" s="33" t="s">
        <v>4227</v>
      </c>
      <c r="E27080" t="str">
        <f t="shared" si="427"/>
        <v>No Data</v>
      </c>
    </row>
    <row r="27081" spans="1:5" x14ac:dyDescent="0.3">
      <c r="A27081" s="33" t="s">
        <v>128</v>
      </c>
      <c r="B27081" s="33" t="s">
        <v>53</v>
      </c>
      <c r="C27081" s="33">
        <v>150000</v>
      </c>
      <c r="D27081" s="33" t="s">
        <v>4249</v>
      </c>
      <c r="E27081" t="str">
        <f t="shared" si="427"/>
        <v>$125K-$200K</v>
      </c>
    </row>
    <row r="27082" spans="1:5" x14ac:dyDescent="0.3">
      <c r="A27082" s="33" t="s">
        <v>128</v>
      </c>
      <c r="B27082" s="33" t="s">
        <v>54</v>
      </c>
      <c r="C27082" s="33"/>
      <c r="D27082" s="33" t="s">
        <v>714</v>
      </c>
      <c r="E27082" t="str">
        <f t="shared" si="427"/>
        <v>No Data</v>
      </c>
    </row>
    <row r="27083" spans="1:5" x14ac:dyDescent="0.3">
      <c r="A27083" s="33" t="s">
        <v>2</v>
      </c>
      <c r="B27083" s="33" t="s">
        <v>53</v>
      </c>
      <c r="C27083" s="33">
        <v>50289.1796875</v>
      </c>
      <c r="D27083" s="33" t="s">
        <v>2765</v>
      </c>
      <c r="E27083" t="str">
        <f t="shared" si="427"/>
        <v>&lt;$75K</v>
      </c>
    </row>
    <row r="27084" spans="1:5" x14ac:dyDescent="0.3">
      <c r="A27084" s="33" t="s">
        <v>4</v>
      </c>
      <c r="B27084" s="33" t="s">
        <v>74</v>
      </c>
      <c r="C27084" s="33">
        <v>96773</v>
      </c>
      <c r="D27084" s="33" t="s">
        <v>6060</v>
      </c>
      <c r="E27084" t="str">
        <f t="shared" si="427"/>
        <v>$75K-$100K</v>
      </c>
    </row>
    <row r="27085" spans="1:5" x14ac:dyDescent="0.3">
      <c r="A27085" s="33" t="s">
        <v>2</v>
      </c>
      <c r="B27085" s="33" t="s">
        <v>53</v>
      </c>
      <c r="C27085" s="33">
        <v>130000</v>
      </c>
      <c r="D27085" s="33" t="s">
        <v>1611</v>
      </c>
      <c r="E27085" t="str">
        <f t="shared" si="427"/>
        <v>$125K-$200K</v>
      </c>
    </row>
    <row r="27086" spans="1:5" x14ac:dyDescent="0.3">
      <c r="A27086" s="33" t="s">
        <v>0</v>
      </c>
      <c r="B27086" s="33" t="s">
        <v>53</v>
      </c>
      <c r="C27086" s="33">
        <v>150000</v>
      </c>
      <c r="D27086" s="33" t="s">
        <v>265</v>
      </c>
      <c r="E27086" t="str">
        <f t="shared" si="427"/>
        <v>$125K-$200K</v>
      </c>
    </row>
    <row r="27087" spans="1:5" x14ac:dyDescent="0.3">
      <c r="A27087" s="33" t="s">
        <v>2</v>
      </c>
      <c r="B27087" s="33" t="s">
        <v>53</v>
      </c>
      <c r="C27087" s="33">
        <v>42120</v>
      </c>
      <c r="D27087" s="33" t="s">
        <v>8482</v>
      </c>
      <c r="E27087" t="str">
        <f t="shared" si="427"/>
        <v>&lt;$75K</v>
      </c>
    </row>
    <row r="27088" spans="1:5" x14ac:dyDescent="0.3">
      <c r="A27088" s="33" t="s">
        <v>2</v>
      </c>
      <c r="B27088" s="33" t="s">
        <v>53</v>
      </c>
      <c r="C27088" s="33">
        <v>100363.625</v>
      </c>
      <c r="D27088" s="33" t="s">
        <v>3860</v>
      </c>
      <c r="E27088" t="str">
        <f t="shared" si="427"/>
        <v>$100K-$125K</v>
      </c>
    </row>
    <row r="27089" spans="1:5" x14ac:dyDescent="0.3">
      <c r="A27089" s="33" t="s">
        <v>0</v>
      </c>
      <c r="B27089" s="33" t="s">
        <v>53</v>
      </c>
      <c r="C27089" s="33"/>
      <c r="D27089" s="33" t="s">
        <v>6455</v>
      </c>
      <c r="E27089" t="str">
        <f t="shared" si="427"/>
        <v>No Data</v>
      </c>
    </row>
    <row r="27090" spans="1:5" x14ac:dyDescent="0.3">
      <c r="A27090" s="33" t="s">
        <v>125</v>
      </c>
      <c r="B27090" s="33" t="s">
        <v>53</v>
      </c>
      <c r="C27090" s="33"/>
      <c r="D27090" s="33" t="s">
        <v>4086</v>
      </c>
      <c r="E27090" t="str">
        <f t="shared" si="427"/>
        <v>No Data</v>
      </c>
    </row>
    <row r="27091" spans="1:5" x14ac:dyDescent="0.3">
      <c r="A27091" s="33" t="s">
        <v>0</v>
      </c>
      <c r="B27091" s="33" t="s">
        <v>53</v>
      </c>
      <c r="C27091" s="33"/>
      <c r="D27091" s="33" t="s">
        <v>1483</v>
      </c>
      <c r="E27091" t="str">
        <f t="shared" si="427"/>
        <v>No Data</v>
      </c>
    </row>
    <row r="27092" spans="1:5" x14ac:dyDescent="0.3">
      <c r="A27092" s="33" t="s">
        <v>52</v>
      </c>
      <c r="B27092" s="33" t="s">
        <v>53</v>
      </c>
      <c r="C27092" s="33"/>
      <c r="D27092" s="33" t="s">
        <v>596</v>
      </c>
      <c r="E27092" t="str">
        <f t="shared" si="427"/>
        <v>No Data</v>
      </c>
    </row>
    <row r="27093" spans="1:5" x14ac:dyDescent="0.3">
      <c r="A27093" s="33" t="s">
        <v>4</v>
      </c>
      <c r="B27093" s="33" t="s">
        <v>81</v>
      </c>
      <c r="C27093" s="33">
        <v>100000</v>
      </c>
      <c r="D27093" s="33" t="s">
        <v>4282</v>
      </c>
      <c r="E27093" t="str">
        <f t="shared" si="427"/>
        <v>$75K-$100K</v>
      </c>
    </row>
    <row r="27094" spans="1:5" x14ac:dyDescent="0.3">
      <c r="A27094" s="33" t="s">
        <v>0</v>
      </c>
      <c r="B27094" s="33" t="s">
        <v>53</v>
      </c>
      <c r="C27094" s="33">
        <v>153000</v>
      </c>
      <c r="D27094" s="33" t="s">
        <v>8922</v>
      </c>
      <c r="E27094" t="str">
        <f t="shared" si="427"/>
        <v>$125K-$200K</v>
      </c>
    </row>
    <row r="27095" spans="1:5" x14ac:dyDescent="0.3">
      <c r="A27095" s="33" t="s">
        <v>0</v>
      </c>
      <c r="B27095" s="33" t="s">
        <v>69</v>
      </c>
      <c r="C27095" s="33">
        <v>192000</v>
      </c>
      <c r="D27095" s="33" t="s">
        <v>1661</v>
      </c>
      <c r="E27095" t="str">
        <f t="shared" si="427"/>
        <v>$125K-$200K</v>
      </c>
    </row>
    <row r="27096" spans="1:5" x14ac:dyDescent="0.3">
      <c r="A27096" s="33" t="s">
        <v>2</v>
      </c>
      <c r="B27096" s="33" t="s">
        <v>53</v>
      </c>
      <c r="C27096" s="33"/>
      <c r="D27096" s="33" t="s">
        <v>2943</v>
      </c>
      <c r="E27096" t="str">
        <f t="shared" si="427"/>
        <v>No Data</v>
      </c>
    </row>
    <row r="27097" spans="1:5" x14ac:dyDescent="0.3">
      <c r="A27097" s="33" t="s">
        <v>2</v>
      </c>
      <c r="B27097" s="33" t="s">
        <v>53</v>
      </c>
      <c r="C27097" s="33"/>
      <c r="D27097" s="33" t="s">
        <v>8923</v>
      </c>
      <c r="E27097" t="str">
        <f t="shared" si="427"/>
        <v>No Data</v>
      </c>
    </row>
    <row r="27098" spans="1:5" x14ac:dyDescent="0.3">
      <c r="A27098" s="33" t="s">
        <v>4</v>
      </c>
      <c r="B27098" s="33" t="s">
        <v>53</v>
      </c>
      <c r="C27098" s="33"/>
      <c r="D27098" s="33" t="s">
        <v>2057</v>
      </c>
      <c r="E27098" t="str">
        <f t="shared" si="427"/>
        <v>No Data</v>
      </c>
    </row>
    <row r="27099" spans="1:5" x14ac:dyDescent="0.3">
      <c r="A27099" s="33" t="s">
        <v>0</v>
      </c>
      <c r="B27099" s="33" t="s">
        <v>53</v>
      </c>
      <c r="C27099" s="33">
        <v>65000</v>
      </c>
      <c r="D27099" s="33" t="s">
        <v>8924</v>
      </c>
      <c r="E27099" t="str">
        <f t="shared" si="427"/>
        <v>&lt;$75K</v>
      </c>
    </row>
    <row r="27100" spans="1:5" x14ac:dyDescent="0.3">
      <c r="A27100" s="33" t="s">
        <v>126</v>
      </c>
      <c r="B27100" s="33" t="s">
        <v>72</v>
      </c>
      <c r="C27100" s="33">
        <v>96760.5</v>
      </c>
      <c r="D27100" s="33" t="s">
        <v>8129</v>
      </c>
      <c r="E27100" t="str">
        <f t="shared" si="427"/>
        <v>$75K-$100K</v>
      </c>
    </row>
    <row r="27101" spans="1:5" x14ac:dyDescent="0.3">
      <c r="A27101" s="33" t="s">
        <v>2</v>
      </c>
      <c r="B27101" s="33" t="s">
        <v>53</v>
      </c>
      <c r="C27101" s="33"/>
      <c r="D27101" s="33" t="s">
        <v>299</v>
      </c>
      <c r="E27101" t="str">
        <f t="shared" si="427"/>
        <v>No Data</v>
      </c>
    </row>
    <row r="27102" spans="1:5" x14ac:dyDescent="0.3">
      <c r="A27102" s="33" t="s">
        <v>2</v>
      </c>
      <c r="B27102" s="33" t="s">
        <v>53</v>
      </c>
      <c r="C27102" s="33">
        <v>95000</v>
      </c>
      <c r="D27102" s="33" t="s">
        <v>265</v>
      </c>
      <c r="E27102" t="str">
        <f t="shared" si="427"/>
        <v>$75K-$100K</v>
      </c>
    </row>
    <row r="27103" spans="1:5" x14ac:dyDescent="0.3">
      <c r="A27103" s="33" t="s">
        <v>0</v>
      </c>
      <c r="B27103" s="33" t="s">
        <v>97</v>
      </c>
      <c r="C27103" s="33">
        <v>56700</v>
      </c>
      <c r="D27103" s="33" t="s">
        <v>5902</v>
      </c>
      <c r="E27103" t="str">
        <f t="shared" si="427"/>
        <v>&lt;$75K</v>
      </c>
    </row>
    <row r="27104" spans="1:5" x14ac:dyDescent="0.3">
      <c r="A27104" s="33" t="s">
        <v>129</v>
      </c>
      <c r="B27104" s="33" t="s">
        <v>53</v>
      </c>
      <c r="C27104" s="33"/>
      <c r="D27104" s="33" t="s">
        <v>8925</v>
      </c>
      <c r="E27104" t="str">
        <f t="shared" si="427"/>
        <v>No Data</v>
      </c>
    </row>
    <row r="27105" spans="1:5" x14ac:dyDescent="0.3">
      <c r="A27105" s="33" t="s">
        <v>0</v>
      </c>
      <c r="B27105" s="33" t="s">
        <v>53</v>
      </c>
      <c r="C27105" s="33"/>
      <c r="D27105" s="33" t="s">
        <v>327</v>
      </c>
      <c r="E27105" t="str">
        <f t="shared" si="427"/>
        <v>No Data</v>
      </c>
    </row>
    <row r="27106" spans="1:5" x14ac:dyDescent="0.3">
      <c r="A27106" s="33" t="s">
        <v>2</v>
      </c>
      <c r="B27106" s="33" t="s">
        <v>53</v>
      </c>
      <c r="C27106" s="33"/>
      <c r="D27106" s="33" t="s">
        <v>520</v>
      </c>
      <c r="E27106" t="str">
        <f t="shared" si="427"/>
        <v>No Data</v>
      </c>
    </row>
    <row r="27107" spans="1:5" x14ac:dyDescent="0.3">
      <c r="A27107" s="33" t="s">
        <v>129</v>
      </c>
      <c r="B27107" s="33" t="s">
        <v>68</v>
      </c>
      <c r="C27107" s="33"/>
      <c r="D27107" s="33" t="s">
        <v>5763</v>
      </c>
      <c r="E27107" t="str">
        <f t="shared" si="427"/>
        <v>No Data</v>
      </c>
    </row>
    <row r="27108" spans="1:5" x14ac:dyDescent="0.3">
      <c r="A27108" s="33" t="s">
        <v>2</v>
      </c>
      <c r="B27108" s="33" t="s">
        <v>53</v>
      </c>
      <c r="C27108" s="33">
        <v>120000</v>
      </c>
      <c r="D27108" s="33" t="s">
        <v>6257</v>
      </c>
      <c r="E27108" t="str">
        <f t="shared" si="427"/>
        <v>$100K-$125K</v>
      </c>
    </row>
    <row r="27109" spans="1:5" x14ac:dyDescent="0.3">
      <c r="A27109" s="33" t="s">
        <v>125</v>
      </c>
      <c r="B27109" s="33" t="s">
        <v>53</v>
      </c>
      <c r="C27109" s="33">
        <v>97500</v>
      </c>
      <c r="D27109" s="33" t="s">
        <v>8926</v>
      </c>
      <c r="E27109" t="str">
        <f t="shared" si="427"/>
        <v>$75K-$100K</v>
      </c>
    </row>
    <row r="27110" spans="1:5" x14ac:dyDescent="0.3">
      <c r="A27110" s="33" t="s">
        <v>2</v>
      </c>
      <c r="B27110" s="33" t="s">
        <v>58</v>
      </c>
      <c r="C27110" s="33">
        <v>50400</v>
      </c>
      <c r="D27110" s="33" t="s">
        <v>4800</v>
      </c>
      <c r="E27110" t="str">
        <f t="shared" si="427"/>
        <v>&lt;$75K</v>
      </c>
    </row>
    <row r="27111" spans="1:5" x14ac:dyDescent="0.3">
      <c r="A27111" s="33" t="s">
        <v>0</v>
      </c>
      <c r="B27111" s="33" t="s">
        <v>53</v>
      </c>
      <c r="C27111" s="33">
        <v>157500</v>
      </c>
      <c r="D27111" s="33" t="s">
        <v>845</v>
      </c>
      <c r="E27111" t="str">
        <f t="shared" si="427"/>
        <v>$125K-$200K</v>
      </c>
    </row>
    <row r="27112" spans="1:5" x14ac:dyDescent="0.3">
      <c r="A27112" s="33" t="s">
        <v>2</v>
      </c>
      <c r="B27112" s="33" t="s">
        <v>53</v>
      </c>
      <c r="C27112" s="33"/>
      <c r="D27112" s="33" t="s">
        <v>2028</v>
      </c>
      <c r="E27112" t="str">
        <f t="shared" si="427"/>
        <v>No Data</v>
      </c>
    </row>
    <row r="27113" spans="1:5" x14ac:dyDescent="0.3">
      <c r="A27113" s="33" t="s">
        <v>0</v>
      </c>
      <c r="B27113" s="33" t="s">
        <v>53</v>
      </c>
      <c r="C27113" s="33">
        <v>218500</v>
      </c>
      <c r="D27113" s="33" t="s">
        <v>218</v>
      </c>
      <c r="E27113" t="str">
        <f t="shared" si="427"/>
        <v>&gt;$200K</v>
      </c>
    </row>
    <row r="27114" spans="1:5" x14ac:dyDescent="0.3">
      <c r="A27114" s="33" t="s">
        <v>0</v>
      </c>
      <c r="B27114" s="33" t="s">
        <v>53</v>
      </c>
      <c r="C27114" s="33">
        <v>119550</v>
      </c>
      <c r="D27114" s="33" t="s">
        <v>299</v>
      </c>
      <c r="E27114" t="str">
        <f t="shared" si="427"/>
        <v>$100K-$125K</v>
      </c>
    </row>
    <row r="27115" spans="1:5" x14ac:dyDescent="0.3">
      <c r="A27115" s="33" t="s">
        <v>126</v>
      </c>
      <c r="B27115" s="33" t="s">
        <v>95</v>
      </c>
      <c r="C27115" s="33">
        <v>147500</v>
      </c>
      <c r="D27115" s="33" t="s">
        <v>3715</v>
      </c>
      <c r="E27115" t="str">
        <f t="shared" si="427"/>
        <v>$125K-$200K</v>
      </c>
    </row>
    <row r="27116" spans="1:5" x14ac:dyDescent="0.3">
      <c r="A27116" s="33" t="s">
        <v>4</v>
      </c>
      <c r="B27116" s="33" t="s">
        <v>53</v>
      </c>
      <c r="C27116" s="33">
        <v>160000</v>
      </c>
      <c r="D27116" s="33" t="s">
        <v>8927</v>
      </c>
      <c r="E27116" t="str">
        <f t="shared" si="427"/>
        <v>$125K-$200K</v>
      </c>
    </row>
    <row r="27117" spans="1:5" x14ac:dyDescent="0.3">
      <c r="A27117" s="33" t="s">
        <v>2</v>
      </c>
      <c r="B27117" s="33" t="s">
        <v>53</v>
      </c>
      <c r="C27117" s="33">
        <v>150000</v>
      </c>
      <c r="D27117" s="33" t="s">
        <v>810</v>
      </c>
      <c r="E27117" t="str">
        <f t="shared" si="427"/>
        <v>$125K-$200K</v>
      </c>
    </row>
    <row r="27118" spans="1:5" x14ac:dyDescent="0.3">
      <c r="A27118" s="33" t="s">
        <v>129</v>
      </c>
      <c r="B27118" s="33" t="s">
        <v>81</v>
      </c>
      <c r="C27118" s="33">
        <v>191000</v>
      </c>
      <c r="D27118" s="33" t="s">
        <v>8928</v>
      </c>
      <c r="E27118" t="str">
        <f t="shared" si="427"/>
        <v>$125K-$200K</v>
      </c>
    </row>
    <row r="27119" spans="1:5" x14ac:dyDescent="0.3">
      <c r="A27119" s="33" t="s">
        <v>0</v>
      </c>
      <c r="B27119" s="33" t="s">
        <v>53</v>
      </c>
      <c r="C27119" s="33">
        <v>112015</v>
      </c>
      <c r="D27119" s="33" t="s">
        <v>5055</v>
      </c>
      <c r="E27119" t="str">
        <f t="shared" si="427"/>
        <v>$100K-$125K</v>
      </c>
    </row>
    <row r="27120" spans="1:5" x14ac:dyDescent="0.3">
      <c r="A27120" s="33" t="s">
        <v>2</v>
      </c>
      <c r="B27120" s="33" t="s">
        <v>53</v>
      </c>
      <c r="C27120" s="33">
        <v>114805</v>
      </c>
      <c r="D27120" s="33" t="s">
        <v>792</v>
      </c>
      <c r="E27120" t="str">
        <f t="shared" si="427"/>
        <v>$100K-$125K</v>
      </c>
    </row>
    <row r="27121" spans="1:5" x14ac:dyDescent="0.3">
      <c r="A27121" s="33" t="s">
        <v>128</v>
      </c>
      <c r="B27121" s="33" t="s">
        <v>54</v>
      </c>
      <c r="C27121" s="33">
        <v>170000</v>
      </c>
      <c r="D27121" s="33" t="s">
        <v>230</v>
      </c>
      <c r="E27121" t="str">
        <f t="shared" si="427"/>
        <v>$125K-$200K</v>
      </c>
    </row>
    <row r="27122" spans="1:5" x14ac:dyDescent="0.3">
      <c r="A27122" s="33" t="s">
        <v>52</v>
      </c>
      <c r="B27122" s="33" t="s">
        <v>53</v>
      </c>
      <c r="C27122" s="33">
        <v>60000</v>
      </c>
      <c r="D27122" s="33" t="s">
        <v>8929</v>
      </c>
      <c r="E27122" t="str">
        <f t="shared" si="427"/>
        <v>&lt;$75K</v>
      </c>
    </row>
    <row r="27123" spans="1:5" x14ac:dyDescent="0.3">
      <c r="A27123" s="33" t="s">
        <v>0</v>
      </c>
      <c r="B27123" s="33" t="s">
        <v>53</v>
      </c>
      <c r="C27123" s="33"/>
      <c r="D27123" s="33" t="s">
        <v>3442</v>
      </c>
      <c r="E27123" t="str">
        <f t="shared" si="427"/>
        <v>No Data</v>
      </c>
    </row>
    <row r="27124" spans="1:5" x14ac:dyDescent="0.3">
      <c r="A27124" s="33" t="s">
        <v>2</v>
      </c>
      <c r="B27124" s="33" t="s">
        <v>53</v>
      </c>
      <c r="C27124" s="33"/>
      <c r="D27124" s="33" t="s">
        <v>1279</v>
      </c>
      <c r="E27124" t="str">
        <f t="shared" si="427"/>
        <v>No Data</v>
      </c>
    </row>
    <row r="27125" spans="1:5" x14ac:dyDescent="0.3">
      <c r="A27125" s="33" t="s">
        <v>126</v>
      </c>
      <c r="B27125" s="33" t="s">
        <v>68</v>
      </c>
      <c r="C27125" s="33">
        <v>147500</v>
      </c>
      <c r="D27125" s="33" t="s">
        <v>8930</v>
      </c>
      <c r="E27125" t="str">
        <f t="shared" si="427"/>
        <v>$125K-$200K</v>
      </c>
    </row>
    <row r="27126" spans="1:5" x14ac:dyDescent="0.3">
      <c r="A27126" s="33" t="s">
        <v>52</v>
      </c>
      <c r="B27126" s="33" t="s">
        <v>57</v>
      </c>
      <c r="C27126" s="33">
        <v>98496</v>
      </c>
      <c r="D27126" s="33" t="s">
        <v>632</v>
      </c>
      <c r="E27126" t="str">
        <f t="shared" si="427"/>
        <v>$75K-$100K</v>
      </c>
    </row>
    <row r="27127" spans="1:5" x14ac:dyDescent="0.3">
      <c r="A27127" s="33" t="s">
        <v>2</v>
      </c>
      <c r="B27127" s="33" t="s">
        <v>53</v>
      </c>
      <c r="C27127" s="33">
        <v>115000</v>
      </c>
      <c r="D27127" s="33" t="s">
        <v>3784</v>
      </c>
      <c r="E27127" t="str">
        <f t="shared" si="427"/>
        <v>$100K-$125K</v>
      </c>
    </row>
    <row r="27128" spans="1:5" x14ac:dyDescent="0.3">
      <c r="A27128" s="33" t="s">
        <v>4</v>
      </c>
      <c r="B27128" s="33" t="s">
        <v>81</v>
      </c>
      <c r="C27128" s="33">
        <v>90000</v>
      </c>
      <c r="D27128" s="33" t="s">
        <v>1836</v>
      </c>
      <c r="E27128" t="str">
        <f t="shared" si="427"/>
        <v>$75K-$100K</v>
      </c>
    </row>
    <row r="27129" spans="1:5" x14ac:dyDescent="0.3">
      <c r="A27129" s="33" t="s">
        <v>126</v>
      </c>
      <c r="B27129" s="33" t="s">
        <v>53</v>
      </c>
      <c r="C27129" s="33">
        <v>144411</v>
      </c>
      <c r="D27129" s="33" t="s">
        <v>8931</v>
      </c>
      <c r="E27129" t="str">
        <f t="shared" si="427"/>
        <v>$125K-$200K</v>
      </c>
    </row>
    <row r="27130" spans="1:5" x14ac:dyDescent="0.3">
      <c r="A27130" s="33" t="s">
        <v>4</v>
      </c>
      <c r="B27130" s="33" t="s">
        <v>53</v>
      </c>
      <c r="C27130" s="33">
        <v>243000</v>
      </c>
      <c r="D27130" s="33" t="s">
        <v>913</v>
      </c>
      <c r="E27130" t="str">
        <f t="shared" si="427"/>
        <v>&gt;$200K</v>
      </c>
    </row>
    <row r="27131" spans="1:5" x14ac:dyDescent="0.3">
      <c r="A27131" s="33" t="s">
        <v>2</v>
      </c>
      <c r="B27131" s="33" t="s">
        <v>53</v>
      </c>
      <c r="C27131" s="33">
        <v>57000</v>
      </c>
      <c r="D27131" s="33" t="s">
        <v>1462</v>
      </c>
      <c r="E27131" t="str">
        <f t="shared" si="427"/>
        <v>&lt;$75K</v>
      </c>
    </row>
    <row r="27132" spans="1:5" x14ac:dyDescent="0.3">
      <c r="A27132" s="33" t="s">
        <v>0</v>
      </c>
      <c r="B27132" s="33" t="s">
        <v>53</v>
      </c>
      <c r="C27132" s="33"/>
      <c r="D27132" s="33" t="s">
        <v>8932</v>
      </c>
      <c r="E27132" t="str">
        <f t="shared" si="427"/>
        <v>No Data</v>
      </c>
    </row>
    <row r="27133" spans="1:5" x14ac:dyDescent="0.3">
      <c r="A27133" s="33" t="s">
        <v>2</v>
      </c>
      <c r="B27133" s="33" t="s">
        <v>53</v>
      </c>
      <c r="C27133" s="33"/>
      <c r="D27133" s="33" t="s">
        <v>3889</v>
      </c>
      <c r="E27133" t="str">
        <f t="shared" si="427"/>
        <v>No Data</v>
      </c>
    </row>
    <row r="27134" spans="1:5" x14ac:dyDescent="0.3">
      <c r="A27134" s="33" t="s">
        <v>2</v>
      </c>
      <c r="B27134" s="33" t="s">
        <v>53</v>
      </c>
      <c r="C27134" s="33">
        <v>80000</v>
      </c>
      <c r="D27134" s="33" t="s">
        <v>8933</v>
      </c>
      <c r="E27134" t="str">
        <f t="shared" si="427"/>
        <v>$75K-$100K</v>
      </c>
    </row>
    <row r="27135" spans="1:5" x14ac:dyDescent="0.3">
      <c r="A27135" s="33" t="s">
        <v>125</v>
      </c>
      <c r="B27135" s="33" t="s">
        <v>53</v>
      </c>
      <c r="C27135" s="33"/>
      <c r="D27135" s="33" t="s">
        <v>3428</v>
      </c>
      <c r="E27135" t="str">
        <f t="shared" si="427"/>
        <v>No Data</v>
      </c>
    </row>
    <row r="27136" spans="1:5" x14ac:dyDescent="0.3">
      <c r="A27136" s="33" t="s">
        <v>0</v>
      </c>
      <c r="B27136" s="33" t="s">
        <v>53</v>
      </c>
      <c r="C27136" s="33">
        <v>195000</v>
      </c>
      <c r="D27136" s="33" t="s">
        <v>583</v>
      </c>
      <c r="E27136" t="str">
        <f t="shared" si="427"/>
        <v>$125K-$200K</v>
      </c>
    </row>
    <row r="27137" spans="1:5" x14ac:dyDescent="0.3">
      <c r="A27137" s="33" t="s">
        <v>4</v>
      </c>
      <c r="B27137" s="33" t="s">
        <v>54</v>
      </c>
      <c r="C27137" s="33">
        <v>110499</v>
      </c>
      <c r="D27137" s="33" t="s">
        <v>431</v>
      </c>
      <c r="E27137" t="str">
        <f t="shared" si="427"/>
        <v>$100K-$125K</v>
      </c>
    </row>
    <row r="27138" spans="1:5" x14ac:dyDescent="0.3">
      <c r="A27138" s="33" t="s">
        <v>1</v>
      </c>
      <c r="B27138" s="33" t="s">
        <v>88</v>
      </c>
      <c r="C27138" s="33">
        <v>185500</v>
      </c>
      <c r="D27138" s="33" t="s">
        <v>848</v>
      </c>
      <c r="E27138" t="str">
        <f t="shared" si="427"/>
        <v>$125K-$200K</v>
      </c>
    </row>
    <row r="27139" spans="1:5" x14ac:dyDescent="0.3">
      <c r="A27139" s="33" t="s">
        <v>128</v>
      </c>
      <c r="B27139" s="33" t="s">
        <v>72</v>
      </c>
      <c r="C27139" s="33">
        <v>87705</v>
      </c>
      <c r="D27139" s="33" t="s">
        <v>7900</v>
      </c>
      <c r="E27139" t="str">
        <f t="shared" ref="E27139:E27202" si="428">_xlfn.XLOOKUP(C27139,$H$16:$H$21,$G$16:$G$21,,1)</f>
        <v>$75K-$100K</v>
      </c>
    </row>
    <row r="27140" spans="1:5" x14ac:dyDescent="0.3">
      <c r="A27140" s="33" t="s">
        <v>4</v>
      </c>
      <c r="B27140" s="33" t="s">
        <v>68</v>
      </c>
      <c r="C27140" s="33"/>
      <c r="D27140" s="33" t="s">
        <v>4861</v>
      </c>
      <c r="E27140" t="str">
        <f t="shared" si="428"/>
        <v>No Data</v>
      </c>
    </row>
    <row r="27141" spans="1:5" x14ac:dyDescent="0.3">
      <c r="A27141" s="33" t="s">
        <v>0</v>
      </c>
      <c r="B27141" s="33" t="s">
        <v>53</v>
      </c>
      <c r="C27141" s="33">
        <v>234000</v>
      </c>
      <c r="D27141" s="33" t="s">
        <v>217</v>
      </c>
      <c r="E27141" t="str">
        <f t="shared" si="428"/>
        <v>&gt;$200K</v>
      </c>
    </row>
    <row r="27142" spans="1:5" x14ac:dyDescent="0.3">
      <c r="A27142" s="33" t="s">
        <v>52</v>
      </c>
      <c r="B27142" s="33" t="s">
        <v>53</v>
      </c>
      <c r="C27142" s="33">
        <v>72500</v>
      </c>
      <c r="D27142" s="33" t="s">
        <v>8934</v>
      </c>
      <c r="E27142" t="str">
        <f t="shared" si="428"/>
        <v>&lt;$75K</v>
      </c>
    </row>
    <row r="27143" spans="1:5" x14ac:dyDescent="0.3">
      <c r="A27143" s="33" t="s">
        <v>0</v>
      </c>
      <c r="B27143" s="33" t="s">
        <v>53</v>
      </c>
      <c r="C27143" s="33">
        <v>125000</v>
      </c>
      <c r="D27143" s="33" t="s">
        <v>8935</v>
      </c>
      <c r="E27143" t="str">
        <f t="shared" si="428"/>
        <v>$100K-$125K</v>
      </c>
    </row>
    <row r="27144" spans="1:5" x14ac:dyDescent="0.3">
      <c r="A27144" s="33" t="s">
        <v>0</v>
      </c>
      <c r="B27144" s="33" t="s">
        <v>53</v>
      </c>
      <c r="C27144" s="33">
        <v>149946.5</v>
      </c>
      <c r="D27144" s="33" t="s">
        <v>1134</v>
      </c>
      <c r="E27144" t="str">
        <f t="shared" si="428"/>
        <v>$125K-$200K</v>
      </c>
    </row>
    <row r="27145" spans="1:5" x14ac:dyDescent="0.3">
      <c r="A27145" s="33" t="s">
        <v>125</v>
      </c>
      <c r="B27145" s="33" t="s">
        <v>53</v>
      </c>
      <c r="C27145" s="33"/>
      <c r="D27145" s="33" t="s">
        <v>2233</v>
      </c>
      <c r="E27145" t="str">
        <f t="shared" si="428"/>
        <v>No Data</v>
      </c>
    </row>
    <row r="27146" spans="1:5" x14ac:dyDescent="0.3">
      <c r="A27146" s="33" t="s">
        <v>52</v>
      </c>
      <c r="B27146" s="33" t="s">
        <v>53</v>
      </c>
      <c r="C27146" s="33">
        <v>92500</v>
      </c>
      <c r="D27146" s="33" t="s">
        <v>268</v>
      </c>
      <c r="E27146" t="str">
        <f t="shared" si="428"/>
        <v>$75K-$100K</v>
      </c>
    </row>
    <row r="27147" spans="1:5" x14ac:dyDescent="0.3">
      <c r="A27147" s="33" t="s">
        <v>4</v>
      </c>
      <c r="B27147" s="33" t="s">
        <v>53</v>
      </c>
      <c r="C27147" s="33"/>
      <c r="D27147" s="33" t="s">
        <v>225</v>
      </c>
      <c r="E27147" t="str">
        <f t="shared" si="428"/>
        <v>No Data</v>
      </c>
    </row>
    <row r="27148" spans="1:5" x14ac:dyDescent="0.3">
      <c r="A27148" s="33" t="s">
        <v>2</v>
      </c>
      <c r="B27148" s="33" t="s">
        <v>53</v>
      </c>
      <c r="C27148" s="33">
        <v>90000</v>
      </c>
      <c r="D27148" s="33" t="s">
        <v>2348</v>
      </c>
      <c r="E27148" t="str">
        <f t="shared" si="428"/>
        <v>$75K-$100K</v>
      </c>
    </row>
    <row r="27149" spans="1:5" x14ac:dyDescent="0.3">
      <c r="A27149" s="33" t="s">
        <v>0</v>
      </c>
      <c r="B27149" s="33" t="s">
        <v>53</v>
      </c>
      <c r="C27149" s="33">
        <v>152500</v>
      </c>
      <c r="D27149" s="33" t="s">
        <v>8936</v>
      </c>
      <c r="E27149" t="str">
        <f t="shared" si="428"/>
        <v>$125K-$200K</v>
      </c>
    </row>
    <row r="27150" spans="1:5" x14ac:dyDescent="0.3">
      <c r="A27150" s="33" t="s">
        <v>125</v>
      </c>
      <c r="B27150" s="33" t="s">
        <v>53</v>
      </c>
      <c r="C27150" s="33">
        <v>95000</v>
      </c>
      <c r="D27150" s="33" t="s">
        <v>675</v>
      </c>
      <c r="E27150" t="str">
        <f t="shared" si="428"/>
        <v>$75K-$100K</v>
      </c>
    </row>
    <row r="27151" spans="1:5" x14ac:dyDescent="0.3">
      <c r="A27151" s="33" t="s">
        <v>0</v>
      </c>
      <c r="B27151" s="33" t="s">
        <v>53</v>
      </c>
      <c r="C27151" s="33"/>
      <c r="D27151" s="33" t="s">
        <v>3860</v>
      </c>
      <c r="E27151" t="str">
        <f t="shared" si="428"/>
        <v>No Data</v>
      </c>
    </row>
    <row r="27152" spans="1:5" x14ac:dyDescent="0.3">
      <c r="A27152" s="33" t="s">
        <v>2</v>
      </c>
      <c r="B27152" s="33" t="s">
        <v>53</v>
      </c>
      <c r="C27152" s="33">
        <v>90000</v>
      </c>
      <c r="D27152" s="33" t="s">
        <v>1120</v>
      </c>
      <c r="E27152" t="str">
        <f t="shared" si="428"/>
        <v>$75K-$100K</v>
      </c>
    </row>
    <row r="27153" spans="1:5" x14ac:dyDescent="0.3">
      <c r="A27153" s="33" t="s">
        <v>0</v>
      </c>
      <c r="B27153" s="33" t="s">
        <v>53</v>
      </c>
      <c r="C27153" s="33">
        <v>250000</v>
      </c>
      <c r="D27153" s="33" t="s">
        <v>3716</v>
      </c>
      <c r="E27153" t="str">
        <f t="shared" si="428"/>
        <v>&gt;$200K</v>
      </c>
    </row>
    <row r="27154" spans="1:5" x14ac:dyDescent="0.3">
      <c r="A27154" s="33" t="s">
        <v>2</v>
      </c>
      <c r="B27154" s="33" t="s">
        <v>53</v>
      </c>
      <c r="C27154" s="33"/>
      <c r="D27154" s="33" t="s">
        <v>1435</v>
      </c>
      <c r="E27154" t="str">
        <f t="shared" si="428"/>
        <v>No Data</v>
      </c>
    </row>
    <row r="27155" spans="1:5" x14ac:dyDescent="0.3">
      <c r="A27155" s="33" t="s">
        <v>2</v>
      </c>
      <c r="B27155" s="33" t="s">
        <v>53</v>
      </c>
      <c r="C27155" s="33">
        <v>68000</v>
      </c>
      <c r="D27155" s="33" t="s">
        <v>1182</v>
      </c>
      <c r="E27155" t="str">
        <f t="shared" si="428"/>
        <v>&lt;$75K</v>
      </c>
    </row>
    <row r="27156" spans="1:5" x14ac:dyDescent="0.3">
      <c r="A27156" s="33" t="s">
        <v>4</v>
      </c>
      <c r="B27156" s="33" t="s">
        <v>72</v>
      </c>
      <c r="C27156" s="33">
        <v>97444</v>
      </c>
      <c r="D27156" s="33" t="s">
        <v>488</v>
      </c>
      <c r="E27156" t="str">
        <f t="shared" si="428"/>
        <v>$75K-$100K</v>
      </c>
    </row>
    <row r="27157" spans="1:5" x14ac:dyDescent="0.3">
      <c r="A27157" s="33" t="s">
        <v>2</v>
      </c>
      <c r="B27157" s="33" t="s">
        <v>53</v>
      </c>
      <c r="C27157" s="33"/>
      <c r="D27157" s="33" t="s">
        <v>480</v>
      </c>
      <c r="E27157" t="str">
        <f t="shared" si="428"/>
        <v>No Data</v>
      </c>
    </row>
    <row r="27158" spans="1:5" x14ac:dyDescent="0.3">
      <c r="A27158" s="33" t="s">
        <v>2</v>
      </c>
      <c r="B27158" s="33" t="s">
        <v>85</v>
      </c>
      <c r="C27158" s="33">
        <v>45000</v>
      </c>
      <c r="D27158" s="33" t="s">
        <v>294</v>
      </c>
      <c r="E27158" t="str">
        <f t="shared" si="428"/>
        <v>&lt;$75K</v>
      </c>
    </row>
    <row r="27159" spans="1:5" x14ac:dyDescent="0.3">
      <c r="A27159" s="33" t="s">
        <v>2</v>
      </c>
      <c r="B27159" s="33" t="s">
        <v>53</v>
      </c>
      <c r="C27159" s="33">
        <v>61500</v>
      </c>
      <c r="D27159" s="33" t="s">
        <v>8937</v>
      </c>
      <c r="E27159" t="str">
        <f t="shared" si="428"/>
        <v>&lt;$75K</v>
      </c>
    </row>
    <row r="27160" spans="1:5" x14ac:dyDescent="0.3">
      <c r="A27160" s="33" t="s">
        <v>52</v>
      </c>
      <c r="B27160" s="33" t="s">
        <v>53</v>
      </c>
      <c r="C27160" s="33"/>
      <c r="D27160" s="33" t="s">
        <v>6235</v>
      </c>
      <c r="E27160" t="str">
        <f t="shared" si="428"/>
        <v>No Data</v>
      </c>
    </row>
    <row r="27161" spans="1:5" x14ac:dyDescent="0.3">
      <c r="A27161" s="33" t="s">
        <v>2</v>
      </c>
      <c r="B27161" s="33" t="s">
        <v>53</v>
      </c>
      <c r="C27161" s="33"/>
      <c r="D27161" s="33" t="s">
        <v>278</v>
      </c>
      <c r="E27161" t="str">
        <f t="shared" si="428"/>
        <v>No Data</v>
      </c>
    </row>
    <row r="27162" spans="1:5" x14ac:dyDescent="0.3">
      <c r="A27162" s="33" t="s">
        <v>2</v>
      </c>
      <c r="B27162" s="33" t="s">
        <v>53</v>
      </c>
      <c r="C27162" s="33">
        <v>90000</v>
      </c>
      <c r="D27162" s="33" t="s">
        <v>3988</v>
      </c>
      <c r="E27162" t="str">
        <f t="shared" si="428"/>
        <v>$75K-$100K</v>
      </c>
    </row>
    <row r="27163" spans="1:5" x14ac:dyDescent="0.3">
      <c r="A27163" s="33" t="s">
        <v>4</v>
      </c>
      <c r="B27163" s="33" t="s">
        <v>53</v>
      </c>
      <c r="C27163" s="33">
        <v>151000</v>
      </c>
      <c r="D27163" s="33" t="s">
        <v>6506</v>
      </c>
      <c r="E27163" t="str">
        <f t="shared" si="428"/>
        <v>$125K-$200K</v>
      </c>
    </row>
    <row r="27164" spans="1:5" x14ac:dyDescent="0.3">
      <c r="A27164" s="33" t="s">
        <v>4</v>
      </c>
      <c r="B27164" s="33" t="s">
        <v>53</v>
      </c>
      <c r="C27164" s="33"/>
      <c r="D27164" s="33" t="s">
        <v>268</v>
      </c>
      <c r="E27164" t="str">
        <f t="shared" si="428"/>
        <v>No Data</v>
      </c>
    </row>
    <row r="27165" spans="1:5" x14ac:dyDescent="0.3">
      <c r="A27165" s="33" t="s">
        <v>125</v>
      </c>
      <c r="B27165" s="33" t="s">
        <v>53</v>
      </c>
      <c r="C27165" s="33">
        <v>110000</v>
      </c>
      <c r="D27165" s="33" t="s">
        <v>1852</v>
      </c>
      <c r="E27165" t="str">
        <f t="shared" si="428"/>
        <v>$100K-$125K</v>
      </c>
    </row>
    <row r="27166" spans="1:5" x14ac:dyDescent="0.3">
      <c r="A27166" s="33" t="s">
        <v>2</v>
      </c>
      <c r="B27166" s="33" t="s">
        <v>53</v>
      </c>
      <c r="C27166" s="33">
        <v>63450</v>
      </c>
      <c r="D27166" s="33" t="s">
        <v>8938</v>
      </c>
      <c r="E27166" t="str">
        <f t="shared" si="428"/>
        <v>&lt;$75K</v>
      </c>
    </row>
    <row r="27167" spans="1:5" x14ac:dyDescent="0.3">
      <c r="A27167" s="33" t="s">
        <v>2</v>
      </c>
      <c r="B27167" s="33" t="s">
        <v>53</v>
      </c>
      <c r="C27167" s="33">
        <v>70000</v>
      </c>
      <c r="D27167" s="33" t="s">
        <v>248</v>
      </c>
      <c r="E27167" t="str">
        <f t="shared" si="428"/>
        <v>&lt;$75K</v>
      </c>
    </row>
    <row r="27168" spans="1:5" x14ac:dyDescent="0.3">
      <c r="A27168" s="33" t="s">
        <v>52</v>
      </c>
      <c r="B27168" s="33" t="s">
        <v>53</v>
      </c>
      <c r="C27168" s="33">
        <v>101279</v>
      </c>
      <c r="D27168" s="33" t="s">
        <v>8939</v>
      </c>
      <c r="E27168" t="str">
        <f t="shared" si="428"/>
        <v>$100K-$125K</v>
      </c>
    </row>
    <row r="27169" spans="1:5" x14ac:dyDescent="0.3">
      <c r="A27169" s="33" t="s">
        <v>2</v>
      </c>
      <c r="B27169" s="33" t="s">
        <v>53</v>
      </c>
      <c r="C27169" s="33"/>
      <c r="D27169" s="33" t="s">
        <v>5958</v>
      </c>
      <c r="E27169" t="str">
        <f t="shared" si="428"/>
        <v>No Data</v>
      </c>
    </row>
    <row r="27170" spans="1:5" x14ac:dyDescent="0.3">
      <c r="A27170" s="33" t="s">
        <v>126</v>
      </c>
      <c r="B27170" s="33" t="s">
        <v>68</v>
      </c>
      <c r="C27170" s="33"/>
      <c r="D27170" s="33" t="s">
        <v>7696</v>
      </c>
      <c r="E27170" t="str">
        <f t="shared" si="428"/>
        <v>No Data</v>
      </c>
    </row>
    <row r="27171" spans="1:5" x14ac:dyDescent="0.3">
      <c r="A27171" s="33" t="s">
        <v>2</v>
      </c>
      <c r="B27171" s="33" t="s">
        <v>53</v>
      </c>
      <c r="C27171" s="33">
        <v>70000</v>
      </c>
      <c r="D27171" s="33" t="s">
        <v>8940</v>
      </c>
      <c r="E27171" t="str">
        <f t="shared" si="428"/>
        <v>&lt;$75K</v>
      </c>
    </row>
    <row r="27172" spans="1:5" x14ac:dyDescent="0.3">
      <c r="A27172" s="33" t="s">
        <v>2</v>
      </c>
      <c r="B27172" s="33" t="s">
        <v>53</v>
      </c>
      <c r="C27172" s="33"/>
      <c r="D27172" s="33" t="s">
        <v>4925</v>
      </c>
      <c r="E27172" t="str">
        <f t="shared" si="428"/>
        <v>No Data</v>
      </c>
    </row>
    <row r="27173" spans="1:5" x14ac:dyDescent="0.3">
      <c r="A27173" s="33" t="s">
        <v>2</v>
      </c>
      <c r="B27173" s="33" t="s">
        <v>53</v>
      </c>
      <c r="C27173" s="33">
        <v>115000</v>
      </c>
      <c r="D27173" s="33" t="s">
        <v>3775</v>
      </c>
      <c r="E27173" t="str">
        <f t="shared" si="428"/>
        <v>$100K-$125K</v>
      </c>
    </row>
    <row r="27174" spans="1:5" x14ac:dyDescent="0.3">
      <c r="A27174" s="33" t="s">
        <v>2</v>
      </c>
      <c r="B27174" s="33" t="s">
        <v>53</v>
      </c>
      <c r="C27174" s="33">
        <v>102926</v>
      </c>
      <c r="D27174" s="33" t="s">
        <v>1037</v>
      </c>
      <c r="E27174" t="str">
        <f t="shared" si="428"/>
        <v>$100K-$125K</v>
      </c>
    </row>
    <row r="27175" spans="1:5" x14ac:dyDescent="0.3">
      <c r="A27175" s="33" t="s">
        <v>0</v>
      </c>
      <c r="B27175" s="33" t="s">
        <v>53</v>
      </c>
      <c r="C27175" s="33">
        <v>152221.5</v>
      </c>
      <c r="D27175" s="33" t="s">
        <v>8941</v>
      </c>
      <c r="E27175" t="str">
        <f t="shared" si="428"/>
        <v>$125K-$200K</v>
      </c>
    </row>
    <row r="27176" spans="1:5" x14ac:dyDescent="0.3">
      <c r="A27176" s="33" t="s">
        <v>4</v>
      </c>
      <c r="B27176" s="33" t="s">
        <v>53</v>
      </c>
      <c r="C27176" s="33"/>
      <c r="D27176" s="33" t="s">
        <v>238</v>
      </c>
      <c r="E27176" t="str">
        <f t="shared" si="428"/>
        <v>No Data</v>
      </c>
    </row>
    <row r="27177" spans="1:5" x14ac:dyDescent="0.3">
      <c r="A27177" s="33" t="s">
        <v>4</v>
      </c>
      <c r="B27177" s="33" t="s">
        <v>53</v>
      </c>
      <c r="C27177" s="33">
        <v>147500</v>
      </c>
      <c r="D27177" s="33" t="s">
        <v>5600</v>
      </c>
      <c r="E27177" t="str">
        <f t="shared" si="428"/>
        <v>$125K-$200K</v>
      </c>
    </row>
    <row r="27178" spans="1:5" x14ac:dyDescent="0.3">
      <c r="A27178" s="33" t="s">
        <v>2</v>
      </c>
      <c r="B27178" s="33" t="s">
        <v>53</v>
      </c>
      <c r="C27178" s="33">
        <v>75000</v>
      </c>
      <c r="D27178" s="33" t="s">
        <v>1275</v>
      </c>
      <c r="E27178" t="str">
        <f t="shared" si="428"/>
        <v>&lt;$75K</v>
      </c>
    </row>
    <row r="27179" spans="1:5" x14ac:dyDescent="0.3">
      <c r="A27179" s="33" t="s">
        <v>0</v>
      </c>
      <c r="B27179" s="33" t="s">
        <v>53</v>
      </c>
      <c r="C27179" s="33">
        <v>175000</v>
      </c>
      <c r="D27179" s="33" t="s">
        <v>3452</v>
      </c>
      <c r="E27179" t="str">
        <f t="shared" si="428"/>
        <v>$125K-$200K</v>
      </c>
    </row>
    <row r="27180" spans="1:5" x14ac:dyDescent="0.3">
      <c r="A27180" s="33" t="s">
        <v>0</v>
      </c>
      <c r="B27180" s="33" t="s">
        <v>53</v>
      </c>
      <c r="C27180" s="33">
        <v>147500</v>
      </c>
      <c r="D27180" s="33" t="s">
        <v>2904</v>
      </c>
      <c r="E27180" t="str">
        <f t="shared" si="428"/>
        <v>$125K-$200K</v>
      </c>
    </row>
    <row r="27181" spans="1:5" x14ac:dyDescent="0.3">
      <c r="A27181" s="33" t="s">
        <v>0</v>
      </c>
      <c r="B27181" s="33" t="s">
        <v>53</v>
      </c>
      <c r="C27181" s="33">
        <v>115000</v>
      </c>
      <c r="D27181" s="33" t="s">
        <v>299</v>
      </c>
      <c r="E27181" t="str">
        <f t="shared" si="428"/>
        <v>$100K-$125K</v>
      </c>
    </row>
    <row r="27182" spans="1:5" x14ac:dyDescent="0.3">
      <c r="A27182" s="33" t="s">
        <v>2</v>
      </c>
      <c r="B27182" s="33" t="s">
        <v>53</v>
      </c>
      <c r="C27182" s="33"/>
      <c r="D27182" s="33" t="s">
        <v>249</v>
      </c>
      <c r="E27182" t="str">
        <f t="shared" si="428"/>
        <v>No Data</v>
      </c>
    </row>
    <row r="27183" spans="1:5" x14ac:dyDescent="0.3">
      <c r="A27183" s="33" t="s">
        <v>2</v>
      </c>
      <c r="B27183" s="33" t="s">
        <v>54</v>
      </c>
      <c r="C27183" s="33"/>
      <c r="D27183" s="33" t="s">
        <v>8942</v>
      </c>
      <c r="E27183" t="str">
        <f t="shared" si="428"/>
        <v>No Data</v>
      </c>
    </row>
    <row r="27184" spans="1:5" x14ac:dyDescent="0.3">
      <c r="A27184" s="33" t="s">
        <v>128</v>
      </c>
      <c r="B27184" s="33" t="s">
        <v>53</v>
      </c>
      <c r="C27184" s="33">
        <v>175000</v>
      </c>
      <c r="D27184" s="33" t="s">
        <v>8943</v>
      </c>
      <c r="E27184" t="str">
        <f t="shared" si="428"/>
        <v>$125K-$200K</v>
      </c>
    </row>
    <row r="27185" spans="1:5" x14ac:dyDescent="0.3">
      <c r="A27185" s="33" t="s">
        <v>125</v>
      </c>
      <c r="B27185" s="33" t="s">
        <v>53</v>
      </c>
      <c r="C27185" s="33"/>
      <c r="D27185" s="33" t="s">
        <v>278</v>
      </c>
      <c r="E27185" t="str">
        <f t="shared" si="428"/>
        <v>No Data</v>
      </c>
    </row>
    <row r="27186" spans="1:5" x14ac:dyDescent="0.3">
      <c r="A27186" s="33" t="s">
        <v>0</v>
      </c>
      <c r="B27186" s="33" t="s">
        <v>53</v>
      </c>
      <c r="C27186" s="33"/>
      <c r="D27186" s="33" t="s">
        <v>8944</v>
      </c>
      <c r="E27186" t="str">
        <f t="shared" si="428"/>
        <v>No Data</v>
      </c>
    </row>
    <row r="27187" spans="1:5" x14ac:dyDescent="0.3">
      <c r="A27187" s="33" t="s">
        <v>4</v>
      </c>
      <c r="B27187" s="33" t="s">
        <v>53</v>
      </c>
      <c r="C27187" s="33"/>
      <c r="D27187" s="33" t="s">
        <v>8945</v>
      </c>
      <c r="E27187" t="str">
        <f t="shared" si="428"/>
        <v>No Data</v>
      </c>
    </row>
    <row r="27188" spans="1:5" x14ac:dyDescent="0.3">
      <c r="A27188" s="33" t="s">
        <v>2</v>
      </c>
      <c r="B27188" s="33" t="s">
        <v>53</v>
      </c>
      <c r="C27188" s="33"/>
      <c r="D27188" s="33" t="s">
        <v>1378</v>
      </c>
      <c r="E27188" t="str">
        <f t="shared" si="428"/>
        <v>No Data</v>
      </c>
    </row>
    <row r="27189" spans="1:5" x14ac:dyDescent="0.3">
      <c r="A27189" s="33" t="s">
        <v>2</v>
      </c>
      <c r="B27189" s="33" t="s">
        <v>53</v>
      </c>
      <c r="C27189" s="33">
        <v>87000</v>
      </c>
      <c r="D27189" s="33" t="s">
        <v>1460</v>
      </c>
      <c r="E27189" t="str">
        <f t="shared" si="428"/>
        <v>$75K-$100K</v>
      </c>
    </row>
    <row r="27190" spans="1:5" x14ac:dyDescent="0.3">
      <c r="A27190" s="33" t="s">
        <v>1</v>
      </c>
      <c r="B27190" s="33" t="s">
        <v>98</v>
      </c>
      <c r="C27190" s="33">
        <v>177283</v>
      </c>
      <c r="D27190" s="33" t="s">
        <v>8433</v>
      </c>
      <c r="E27190" t="str">
        <f t="shared" si="428"/>
        <v>$125K-$200K</v>
      </c>
    </row>
    <row r="27191" spans="1:5" x14ac:dyDescent="0.3">
      <c r="A27191" s="33" t="s">
        <v>0</v>
      </c>
      <c r="B27191" s="33" t="s">
        <v>53</v>
      </c>
      <c r="C27191" s="33"/>
      <c r="D27191" s="33" t="s">
        <v>572</v>
      </c>
      <c r="E27191" t="str">
        <f t="shared" si="428"/>
        <v>No Data</v>
      </c>
    </row>
    <row r="27192" spans="1:5" x14ac:dyDescent="0.3">
      <c r="A27192" s="33" t="s">
        <v>2</v>
      </c>
      <c r="B27192" s="33" t="s">
        <v>53</v>
      </c>
      <c r="C27192" s="33">
        <v>77500</v>
      </c>
      <c r="D27192" s="33" t="s">
        <v>8946</v>
      </c>
      <c r="E27192" t="str">
        <f t="shared" si="428"/>
        <v>$75K-$100K</v>
      </c>
    </row>
    <row r="27193" spans="1:5" x14ac:dyDescent="0.3">
      <c r="A27193" s="33" t="s">
        <v>52</v>
      </c>
      <c r="B27193" s="33" t="s">
        <v>53</v>
      </c>
      <c r="C27193" s="33">
        <v>120000</v>
      </c>
      <c r="D27193" s="33" t="s">
        <v>265</v>
      </c>
      <c r="E27193" t="str">
        <f t="shared" si="428"/>
        <v>$100K-$125K</v>
      </c>
    </row>
    <row r="27194" spans="1:5" x14ac:dyDescent="0.3">
      <c r="A27194" s="33" t="s">
        <v>125</v>
      </c>
      <c r="B27194" s="33" t="s">
        <v>53</v>
      </c>
      <c r="C27194" s="33">
        <v>148290</v>
      </c>
      <c r="D27194" s="33" t="s">
        <v>8947</v>
      </c>
      <c r="E27194" t="str">
        <f t="shared" si="428"/>
        <v>$125K-$200K</v>
      </c>
    </row>
    <row r="27195" spans="1:5" x14ac:dyDescent="0.3">
      <c r="A27195" s="33" t="s">
        <v>1</v>
      </c>
      <c r="B27195" s="33" t="s">
        <v>67</v>
      </c>
      <c r="C27195" s="33">
        <v>64800</v>
      </c>
      <c r="D27195" s="33" t="s">
        <v>3740</v>
      </c>
      <c r="E27195" t="str">
        <f t="shared" si="428"/>
        <v>&lt;$75K</v>
      </c>
    </row>
    <row r="27196" spans="1:5" x14ac:dyDescent="0.3">
      <c r="A27196" s="33" t="s">
        <v>2</v>
      </c>
      <c r="B27196" s="33" t="s">
        <v>53</v>
      </c>
      <c r="C27196" s="33">
        <v>146671.5</v>
      </c>
      <c r="D27196" s="33" t="s">
        <v>6734</v>
      </c>
      <c r="E27196" t="str">
        <f t="shared" si="428"/>
        <v>$125K-$200K</v>
      </c>
    </row>
    <row r="27197" spans="1:5" x14ac:dyDescent="0.3">
      <c r="A27197" s="33" t="s">
        <v>0</v>
      </c>
      <c r="B27197" s="33" t="s">
        <v>53</v>
      </c>
      <c r="C27197" s="33">
        <v>247500</v>
      </c>
      <c r="D27197" s="33" t="s">
        <v>845</v>
      </c>
      <c r="E27197" t="str">
        <f t="shared" si="428"/>
        <v>&gt;$200K</v>
      </c>
    </row>
    <row r="27198" spans="1:5" x14ac:dyDescent="0.3">
      <c r="A27198" s="33" t="s">
        <v>0</v>
      </c>
      <c r="B27198" s="33" t="s">
        <v>53</v>
      </c>
      <c r="C27198" s="33">
        <v>133850.5</v>
      </c>
      <c r="D27198" s="33" t="s">
        <v>929</v>
      </c>
      <c r="E27198" t="str">
        <f t="shared" si="428"/>
        <v>$125K-$200K</v>
      </c>
    </row>
    <row r="27199" spans="1:5" x14ac:dyDescent="0.3">
      <c r="A27199" s="33" t="s">
        <v>0</v>
      </c>
      <c r="B27199" s="33" t="s">
        <v>53</v>
      </c>
      <c r="C27199" s="33"/>
      <c r="D27199" s="33" t="s">
        <v>8948</v>
      </c>
      <c r="E27199" t="str">
        <f t="shared" si="428"/>
        <v>No Data</v>
      </c>
    </row>
    <row r="27200" spans="1:5" x14ac:dyDescent="0.3">
      <c r="A27200" s="33" t="s">
        <v>4</v>
      </c>
      <c r="B27200" s="33" t="s">
        <v>110</v>
      </c>
      <c r="C27200" s="33">
        <v>97444</v>
      </c>
      <c r="D27200" s="33" t="s">
        <v>494</v>
      </c>
      <c r="E27200" t="str">
        <f t="shared" si="428"/>
        <v>$75K-$100K</v>
      </c>
    </row>
    <row r="27201" spans="1:5" x14ac:dyDescent="0.3">
      <c r="A27201" s="33" t="s">
        <v>4</v>
      </c>
      <c r="B27201" s="33" t="s">
        <v>53</v>
      </c>
      <c r="C27201" s="33">
        <v>244500</v>
      </c>
      <c r="D27201" s="33" t="s">
        <v>225</v>
      </c>
      <c r="E27201" t="str">
        <f t="shared" si="428"/>
        <v>&gt;$200K</v>
      </c>
    </row>
    <row r="27202" spans="1:5" x14ac:dyDescent="0.3">
      <c r="A27202" s="33" t="s">
        <v>2</v>
      </c>
      <c r="B27202" s="33" t="s">
        <v>118</v>
      </c>
      <c r="C27202" s="33">
        <v>100500</v>
      </c>
      <c r="D27202" s="33" t="s">
        <v>3035</v>
      </c>
      <c r="E27202" t="str">
        <f t="shared" si="428"/>
        <v>$100K-$125K</v>
      </c>
    </row>
    <row r="27203" spans="1:5" x14ac:dyDescent="0.3">
      <c r="A27203" s="33" t="s">
        <v>126</v>
      </c>
      <c r="B27203" s="33" t="s">
        <v>53</v>
      </c>
      <c r="C27203" s="33">
        <v>147500</v>
      </c>
      <c r="D27203" s="33" t="s">
        <v>265</v>
      </c>
      <c r="E27203" t="str">
        <f t="shared" ref="E27203:E27266" si="429">_xlfn.XLOOKUP(C27203,$H$16:$H$21,$G$16:$G$21,,1)</f>
        <v>$125K-$200K</v>
      </c>
    </row>
    <row r="27204" spans="1:5" x14ac:dyDescent="0.3">
      <c r="A27204" s="33" t="s">
        <v>126</v>
      </c>
      <c r="B27204" s="33" t="s">
        <v>81</v>
      </c>
      <c r="C27204" s="33">
        <v>90000</v>
      </c>
      <c r="D27204" s="33" t="s">
        <v>635</v>
      </c>
      <c r="E27204" t="str">
        <f t="shared" si="429"/>
        <v>$75K-$100K</v>
      </c>
    </row>
    <row r="27205" spans="1:5" x14ac:dyDescent="0.3">
      <c r="A27205" s="33" t="s">
        <v>0</v>
      </c>
      <c r="B27205" s="33" t="s">
        <v>53</v>
      </c>
      <c r="C27205" s="33">
        <v>162500</v>
      </c>
      <c r="D27205" s="33" t="s">
        <v>8949</v>
      </c>
      <c r="E27205" t="str">
        <f t="shared" si="429"/>
        <v>$125K-$200K</v>
      </c>
    </row>
    <row r="27206" spans="1:5" x14ac:dyDescent="0.3">
      <c r="A27206" s="33" t="s">
        <v>2</v>
      </c>
      <c r="B27206" s="33" t="s">
        <v>53</v>
      </c>
      <c r="C27206" s="33"/>
      <c r="D27206" s="33" t="s">
        <v>8950</v>
      </c>
      <c r="E27206" t="str">
        <f t="shared" si="429"/>
        <v>No Data</v>
      </c>
    </row>
    <row r="27207" spans="1:5" x14ac:dyDescent="0.3">
      <c r="A27207" s="33" t="s">
        <v>2</v>
      </c>
      <c r="B27207" s="33" t="s">
        <v>53</v>
      </c>
      <c r="C27207" s="33"/>
      <c r="D27207" s="33" t="s">
        <v>441</v>
      </c>
      <c r="E27207" t="str">
        <f t="shared" si="429"/>
        <v>No Data</v>
      </c>
    </row>
    <row r="27208" spans="1:5" x14ac:dyDescent="0.3">
      <c r="A27208" s="33" t="s">
        <v>52</v>
      </c>
      <c r="B27208" s="33" t="s">
        <v>53</v>
      </c>
      <c r="C27208" s="33">
        <v>85000</v>
      </c>
      <c r="D27208" s="33" t="s">
        <v>8951</v>
      </c>
      <c r="E27208" t="str">
        <f t="shared" si="429"/>
        <v>$75K-$100K</v>
      </c>
    </row>
    <row r="27209" spans="1:5" x14ac:dyDescent="0.3">
      <c r="A27209" s="33" t="s">
        <v>126</v>
      </c>
      <c r="B27209" s="33" t="s">
        <v>53</v>
      </c>
      <c r="C27209" s="33">
        <v>90000</v>
      </c>
      <c r="D27209" s="33" t="s">
        <v>8952</v>
      </c>
      <c r="E27209" t="str">
        <f t="shared" si="429"/>
        <v>$75K-$100K</v>
      </c>
    </row>
    <row r="27210" spans="1:5" x14ac:dyDescent="0.3">
      <c r="A27210" s="33" t="s">
        <v>2</v>
      </c>
      <c r="B27210" s="33" t="s">
        <v>81</v>
      </c>
      <c r="C27210" s="33">
        <v>75000</v>
      </c>
      <c r="D27210" s="33" t="s">
        <v>265</v>
      </c>
      <c r="E27210" t="str">
        <f t="shared" si="429"/>
        <v>&lt;$75K</v>
      </c>
    </row>
    <row r="27211" spans="1:5" x14ac:dyDescent="0.3">
      <c r="A27211" s="33" t="s">
        <v>2</v>
      </c>
      <c r="B27211" s="33" t="s">
        <v>53</v>
      </c>
      <c r="C27211" s="33">
        <v>66661</v>
      </c>
      <c r="D27211" s="33" t="s">
        <v>5006</v>
      </c>
      <c r="E27211" t="str">
        <f t="shared" si="429"/>
        <v>&lt;$75K</v>
      </c>
    </row>
    <row r="27212" spans="1:5" x14ac:dyDescent="0.3">
      <c r="A27212" s="33" t="s">
        <v>4</v>
      </c>
      <c r="B27212" s="33" t="s">
        <v>53</v>
      </c>
      <c r="C27212" s="33">
        <v>147500</v>
      </c>
      <c r="D27212" s="33" t="s">
        <v>2616</v>
      </c>
      <c r="E27212" t="str">
        <f t="shared" si="429"/>
        <v>$125K-$200K</v>
      </c>
    </row>
    <row r="27213" spans="1:5" x14ac:dyDescent="0.3">
      <c r="A27213" s="33" t="s">
        <v>128</v>
      </c>
      <c r="B27213" s="33" t="s">
        <v>53</v>
      </c>
      <c r="C27213" s="33"/>
      <c r="D27213" s="33" t="s">
        <v>8953</v>
      </c>
      <c r="E27213" t="str">
        <f t="shared" si="429"/>
        <v>No Data</v>
      </c>
    </row>
    <row r="27214" spans="1:5" x14ac:dyDescent="0.3">
      <c r="A27214" s="33" t="s">
        <v>2</v>
      </c>
      <c r="B27214" s="33" t="s">
        <v>53</v>
      </c>
      <c r="C27214" s="33"/>
      <c r="D27214" s="33" t="s">
        <v>926</v>
      </c>
      <c r="E27214" t="str">
        <f t="shared" si="429"/>
        <v>No Data</v>
      </c>
    </row>
    <row r="27215" spans="1:5" x14ac:dyDescent="0.3">
      <c r="A27215" s="33" t="s">
        <v>2</v>
      </c>
      <c r="B27215" s="33" t="s">
        <v>53</v>
      </c>
      <c r="C27215" s="33">
        <v>185000</v>
      </c>
      <c r="D27215" s="33" t="s">
        <v>8954</v>
      </c>
      <c r="E27215" t="str">
        <f t="shared" si="429"/>
        <v>$125K-$200K</v>
      </c>
    </row>
    <row r="27216" spans="1:5" x14ac:dyDescent="0.3">
      <c r="A27216" s="33" t="s">
        <v>0</v>
      </c>
      <c r="B27216" s="33" t="s">
        <v>53</v>
      </c>
      <c r="C27216" s="33">
        <v>157500</v>
      </c>
      <c r="D27216" s="33" t="s">
        <v>841</v>
      </c>
      <c r="E27216" t="str">
        <f t="shared" si="429"/>
        <v>$125K-$200K</v>
      </c>
    </row>
    <row r="27217" spans="1:5" x14ac:dyDescent="0.3">
      <c r="A27217" s="33" t="s">
        <v>0</v>
      </c>
      <c r="B27217" s="33" t="s">
        <v>53</v>
      </c>
      <c r="C27217" s="33">
        <v>121560</v>
      </c>
      <c r="D27217" s="33" t="s">
        <v>476</v>
      </c>
      <c r="E27217" t="str">
        <f t="shared" si="429"/>
        <v>$100K-$125K</v>
      </c>
    </row>
    <row r="27218" spans="1:5" x14ac:dyDescent="0.3">
      <c r="A27218" s="33" t="s">
        <v>52</v>
      </c>
      <c r="B27218" s="33" t="s">
        <v>69</v>
      </c>
      <c r="C27218" s="33">
        <v>80850</v>
      </c>
      <c r="D27218" s="33" t="s">
        <v>4683</v>
      </c>
      <c r="E27218" t="str">
        <f t="shared" si="429"/>
        <v>$75K-$100K</v>
      </c>
    </row>
    <row r="27219" spans="1:5" x14ac:dyDescent="0.3">
      <c r="A27219" s="33" t="s">
        <v>2</v>
      </c>
      <c r="B27219" s="33" t="s">
        <v>53</v>
      </c>
      <c r="C27219" s="33"/>
      <c r="D27219" s="33" t="s">
        <v>268</v>
      </c>
      <c r="E27219" t="str">
        <f t="shared" si="429"/>
        <v>No Data</v>
      </c>
    </row>
    <row r="27220" spans="1:5" x14ac:dyDescent="0.3">
      <c r="A27220" s="33" t="s">
        <v>128</v>
      </c>
      <c r="B27220" s="33" t="s">
        <v>54</v>
      </c>
      <c r="C27220" s="33">
        <v>162500</v>
      </c>
      <c r="D27220" s="33" t="s">
        <v>2785</v>
      </c>
      <c r="E27220" t="str">
        <f t="shared" si="429"/>
        <v>$125K-$200K</v>
      </c>
    </row>
    <row r="27221" spans="1:5" x14ac:dyDescent="0.3">
      <c r="A27221" s="33" t="s">
        <v>0</v>
      </c>
      <c r="B27221" s="33" t="s">
        <v>53</v>
      </c>
      <c r="C27221" s="33">
        <v>307500</v>
      </c>
      <c r="D27221" s="33" t="s">
        <v>4855</v>
      </c>
      <c r="E27221" t="str">
        <f t="shared" si="429"/>
        <v>&gt;$200K</v>
      </c>
    </row>
    <row r="27222" spans="1:5" x14ac:dyDescent="0.3">
      <c r="A27222" s="33" t="s">
        <v>2</v>
      </c>
      <c r="B27222" s="33" t="s">
        <v>53</v>
      </c>
      <c r="C27222" s="33">
        <v>75000</v>
      </c>
      <c r="D27222" s="33" t="s">
        <v>265</v>
      </c>
      <c r="E27222" t="str">
        <f t="shared" si="429"/>
        <v>&lt;$75K</v>
      </c>
    </row>
    <row r="27223" spans="1:5" x14ac:dyDescent="0.3">
      <c r="A27223" s="33" t="s">
        <v>0</v>
      </c>
      <c r="B27223" s="33" t="s">
        <v>53</v>
      </c>
      <c r="C27223" s="33"/>
      <c r="D27223" s="33" t="s">
        <v>3723</v>
      </c>
      <c r="E27223" t="str">
        <f t="shared" si="429"/>
        <v>No Data</v>
      </c>
    </row>
    <row r="27224" spans="1:5" x14ac:dyDescent="0.3">
      <c r="A27224" s="33" t="s">
        <v>2</v>
      </c>
      <c r="B27224" s="33" t="s">
        <v>53</v>
      </c>
      <c r="C27224" s="33"/>
      <c r="D27224" s="33" t="s">
        <v>5047</v>
      </c>
      <c r="E27224" t="str">
        <f t="shared" si="429"/>
        <v>No Data</v>
      </c>
    </row>
    <row r="27225" spans="1:5" x14ac:dyDescent="0.3">
      <c r="A27225" s="33" t="s">
        <v>2</v>
      </c>
      <c r="B27225" s="33" t="s">
        <v>53</v>
      </c>
      <c r="C27225" s="33">
        <v>83500</v>
      </c>
      <c r="D27225" s="33" t="s">
        <v>520</v>
      </c>
      <c r="E27225" t="str">
        <f t="shared" si="429"/>
        <v>$75K-$100K</v>
      </c>
    </row>
    <row r="27226" spans="1:5" x14ac:dyDescent="0.3">
      <c r="A27226" s="33" t="s">
        <v>2</v>
      </c>
      <c r="B27226" s="33" t="s">
        <v>53</v>
      </c>
      <c r="C27226" s="33">
        <v>70400</v>
      </c>
      <c r="D27226" s="33" t="s">
        <v>4782</v>
      </c>
      <c r="E27226" t="str">
        <f t="shared" si="429"/>
        <v>&lt;$75K</v>
      </c>
    </row>
    <row r="27227" spans="1:5" x14ac:dyDescent="0.3">
      <c r="A27227" s="33" t="s">
        <v>0</v>
      </c>
      <c r="B27227" s="33" t="s">
        <v>53</v>
      </c>
      <c r="C27227" s="33">
        <v>215000</v>
      </c>
      <c r="D27227" s="33" t="s">
        <v>5524</v>
      </c>
      <c r="E27227" t="str">
        <f t="shared" si="429"/>
        <v>&gt;$200K</v>
      </c>
    </row>
    <row r="27228" spans="1:5" x14ac:dyDescent="0.3">
      <c r="A27228" s="33" t="s">
        <v>2</v>
      </c>
      <c r="B27228" s="33" t="s">
        <v>54</v>
      </c>
      <c r="C27228" s="33">
        <v>50000</v>
      </c>
      <c r="D27228" s="33" t="s">
        <v>3416</v>
      </c>
      <c r="E27228" t="str">
        <f t="shared" si="429"/>
        <v>&lt;$75K</v>
      </c>
    </row>
    <row r="27229" spans="1:5" x14ac:dyDescent="0.3">
      <c r="A27229" s="33" t="s">
        <v>2</v>
      </c>
      <c r="B27229" s="33" t="s">
        <v>75</v>
      </c>
      <c r="C27229" s="33">
        <v>165000</v>
      </c>
      <c r="D27229" s="33" t="s">
        <v>629</v>
      </c>
      <c r="E27229" t="str">
        <f t="shared" si="429"/>
        <v>$125K-$200K</v>
      </c>
    </row>
    <row r="27230" spans="1:5" x14ac:dyDescent="0.3">
      <c r="A27230" s="33" t="s">
        <v>0</v>
      </c>
      <c r="B27230" s="33" t="s">
        <v>53</v>
      </c>
      <c r="C27230" s="33">
        <v>157500</v>
      </c>
      <c r="D27230" s="33" t="s">
        <v>442</v>
      </c>
      <c r="E27230" t="str">
        <f t="shared" si="429"/>
        <v>$125K-$200K</v>
      </c>
    </row>
    <row r="27231" spans="1:5" x14ac:dyDescent="0.3">
      <c r="A27231" s="33" t="s">
        <v>2</v>
      </c>
      <c r="B27231" s="33" t="s">
        <v>72</v>
      </c>
      <c r="C27231" s="33">
        <v>72000</v>
      </c>
      <c r="D27231" s="33" t="s">
        <v>8955</v>
      </c>
      <c r="E27231" t="str">
        <f t="shared" si="429"/>
        <v>&lt;$75K</v>
      </c>
    </row>
    <row r="27232" spans="1:5" x14ac:dyDescent="0.3">
      <c r="A27232" s="33" t="s">
        <v>2</v>
      </c>
      <c r="B27232" s="33" t="s">
        <v>53</v>
      </c>
      <c r="C27232" s="33">
        <v>77000</v>
      </c>
      <c r="D27232" s="33" t="s">
        <v>8956</v>
      </c>
      <c r="E27232" t="str">
        <f t="shared" si="429"/>
        <v>$75K-$100K</v>
      </c>
    </row>
    <row r="27233" spans="1:5" x14ac:dyDescent="0.3">
      <c r="A27233" s="33" t="s">
        <v>4</v>
      </c>
      <c r="B27233" s="33" t="s">
        <v>75</v>
      </c>
      <c r="C27233" s="33">
        <v>98283</v>
      </c>
      <c r="D27233" s="33" t="s">
        <v>1018</v>
      </c>
      <c r="E27233" t="str">
        <f t="shared" si="429"/>
        <v>$75K-$100K</v>
      </c>
    </row>
    <row r="27234" spans="1:5" x14ac:dyDescent="0.3">
      <c r="A27234" s="33" t="s">
        <v>4</v>
      </c>
      <c r="B27234" s="33" t="s">
        <v>53</v>
      </c>
      <c r="C27234" s="33">
        <v>257000</v>
      </c>
      <c r="D27234" s="33" t="s">
        <v>680</v>
      </c>
      <c r="E27234" t="str">
        <f t="shared" si="429"/>
        <v>&gt;$200K</v>
      </c>
    </row>
    <row r="27235" spans="1:5" x14ac:dyDescent="0.3">
      <c r="A27235" s="33" t="s">
        <v>2</v>
      </c>
      <c r="B27235" s="33" t="s">
        <v>53</v>
      </c>
      <c r="C27235" s="33">
        <v>157500</v>
      </c>
      <c r="D27235" s="33" t="s">
        <v>1438</v>
      </c>
      <c r="E27235" t="str">
        <f t="shared" si="429"/>
        <v>$125K-$200K</v>
      </c>
    </row>
    <row r="27236" spans="1:5" x14ac:dyDescent="0.3">
      <c r="A27236" s="33" t="s">
        <v>2</v>
      </c>
      <c r="B27236" s="33" t="s">
        <v>53</v>
      </c>
      <c r="C27236" s="33"/>
      <c r="D27236" s="33" t="s">
        <v>268</v>
      </c>
      <c r="E27236" t="str">
        <f t="shared" si="429"/>
        <v>No Data</v>
      </c>
    </row>
    <row r="27237" spans="1:5" x14ac:dyDescent="0.3">
      <c r="A27237" s="33" t="s">
        <v>2</v>
      </c>
      <c r="B27237" s="33" t="s">
        <v>53</v>
      </c>
      <c r="C27237" s="33"/>
      <c r="D27237" s="33" t="s">
        <v>2541</v>
      </c>
      <c r="E27237" t="str">
        <f t="shared" si="429"/>
        <v>No Data</v>
      </c>
    </row>
    <row r="27238" spans="1:5" x14ac:dyDescent="0.3">
      <c r="A27238" s="33" t="s">
        <v>125</v>
      </c>
      <c r="B27238" s="33" t="s">
        <v>53</v>
      </c>
      <c r="C27238" s="33">
        <v>96500</v>
      </c>
      <c r="D27238" s="33" t="s">
        <v>1986</v>
      </c>
      <c r="E27238" t="str">
        <f t="shared" si="429"/>
        <v>$75K-$100K</v>
      </c>
    </row>
    <row r="27239" spans="1:5" x14ac:dyDescent="0.3">
      <c r="A27239" s="33" t="s">
        <v>0</v>
      </c>
      <c r="B27239" s="33" t="s">
        <v>54</v>
      </c>
      <c r="C27239" s="33"/>
      <c r="D27239" s="33" t="s">
        <v>258</v>
      </c>
      <c r="E27239" t="str">
        <f t="shared" si="429"/>
        <v>No Data</v>
      </c>
    </row>
    <row r="27240" spans="1:5" x14ac:dyDescent="0.3">
      <c r="A27240" s="33" t="s">
        <v>2</v>
      </c>
      <c r="B27240" s="33" t="s">
        <v>53</v>
      </c>
      <c r="C27240" s="33"/>
      <c r="D27240" s="33" t="s">
        <v>8957</v>
      </c>
      <c r="E27240" t="str">
        <f t="shared" si="429"/>
        <v>No Data</v>
      </c>
    </row>
    <row r="27241" spans="1:5" x14ac:dyDescent="0.3">
      <c r="A27241" s="33" t="s">
        <v>126</v>
      </c>
      <c r="B27241" s="33" t="s">
        <v>53</v>
      </c>
      <c r="C27241" s="33">
        <v>173500</v>
      </c>
      <c r="D27241" s="33" t="s">
        <v>225</v>
      </c>
      <c r="E27241" t="str">
        <f t="shared" si="429"/>
        <v>$125K-$200K</v>
      </c>
    </row>
    <row r="27242" spans="1:5" x14ac:dyDescent="0.3">
      <c r="A27242" s="33" t="s">
        <v>128</v>
      </c>
      <c r="B27242" s="33" t="s">
        <v>53</v>
      </c>
      <c r="C27242" s="33">
        <v>187000</v>
      </c>
      <c r="D27242" s="33" t="s">
        <v>3535</v>
      </c>
      <c r="E27242" t="str">
        <f t="shared" si="429"/>
        <v>$125K-$200K</v>
      </c>
    </row>
    <row r="27243" spans="1:5" x14ac:dyDescent="0.3">
      <c r="A27243" s="33" t="s">
        <v>0</v>
      </c>
      <c r="B27243" s="33" t="s">
        <v>53</v>
      </c>
      <c r="C27243" s="33">
        <v>176273.5</v>
      </c>
      <c r="D27243" s="33" t="s">
        <v>1730</v>
      </c>
      <c r="E27243" t="str">
        <f t="shared" si="429"/>
        <v>$125K-$200K</v>
      </c>
    </row>
    <row r="27244" spans="1:5" x14ac:dyDescent="0.3">
      <c r="A27244" s="33" t="s">
        <v>0</v>
      </c>
      <c r="B27244" s="33" t="s">
        <v>53</v>
      </c>
      <c r="C27244" s="33"/>
      <c r="D27244" s="33" t="s">
        <v>8958</v>
      </c>
      <c r="E27244" t="str">
        <f t="shared" si="429"/>
        <v>No Data</v>
      </c>
    </row>
    <row r="27245" spans="1:5" x14ac:dyDescent="0.3">
      <c r="A27245" s="33" t="s">
        <v>129</v>
      </c>
      <c r="B27245" s="33" t="s">
        <v>53</v>
      </c>
      <c r="C27245" s="33">
        <v>175000</v>
      </c>
      <c r="D27245" s="33" t="s">
        <v>1459</v>
      </c>
      <c r="E27245" t="str">
        <f t="shared" si="429"/>
        <v>$125K-$200K</v>
      </c>
    </row>
    <row r="27246" spans="1:5" x14ac:dyDescent="0.3">
      <c r="A27246" s="33" t="s">
        <v>126</v>
      </c>
      <c r="B27246" s="33" t="s">
        <v>54</v>
      </c>
      <c r="C27246" s="33">
        <v>173500</v>
      </c>
      <c r="D27246" s="33" t="s">
        <v>225</v>
      </c>
      <c r="E27246" t="str">
        <f t="shared" si="429"/>
        <v>$125K-$200K</v>
      </c>
    </row>
    <row r="27247" spans="1:5" x14ac:dyDescent="0.3">
      <c r="A27247" s="33" t="s">
        <v>125</v>
      </c>
      <c r="B27247" s="33" t="s">
        <v>53</v>
      </c>
      <c r="C27247" s="33"/>
      <c r="D27247" s="33" t="s">
        <v>1028</v>
      </c>
      <c r="E27247" t="str">
        <f t="shared" si="429"/>
        <v>No Data</v>
      </c>
    </row>
    <row r="27248" spans="1:5" x14ac:dyDescent="0.3">
      <c r="A27248" s="33" t="s">
        <v>2</v>
      </c>
      <c r="B27248" s="33" t="s">
        <v>53</v>
      </c>
      <c r="C27248" s="33">
        <v>93617</v>
      </c>
      <c r="D27248" s="33" t="s">
        <v>5356</v>
      </c>
      <c r="E27248" t="str">
        <f t="shared" si="429"/>
        <v>$75K-$100K</v>
      </c>
    </row>
    <row r="27249" spans="1:5" x14ac:dyDescent="0.3">
      <c r="A27249" s="33" t="s">
        <v>0</v>
      </c>
      <c r="B27249" s="33" t="s">
        <v>53</v>
      </c>
      <c r="C27249" s="33">
        <v>259000</v>
      </c>
      <c r="D27249" s="33" t="s">
        <v>1963</v>
      </c>
      <c r="E27249" t="str">
        <f t="shared" si="429"/>
        <v>&gt;$200K</v>
      </c>
    </row>
    <row r="27250" spans="1:5" x14ac:dyDescent="0.3">
      <c r="A27250" s="33" t="s">
        <v>2</v>
      </c>
      <c r="B27250" s="33" t="s">
        <v>53</v>
      </c>
      <c r="C27250" s="33"/>
      <c r="D27250" s="33" t="s">
        <v>1279</v>
      </c>
      <c r="E27250" t="str">
        <f t="shared" si="429"/>
        <v>No Data</v>
      </c>
    </row>
    <row r="27251" spans="1:5" x14ac:dyDescent="0.3">
      <c r="A27251" s="33" t="s">
        <v>125</v>
      </c>
      <c r="B27251" s="33" t="s">
        <v>53</v>
      </c>
      <c r="C27251" s="33">
        <v>90000</v>
      </c>
      <c r="D27251" s="33" t="s">
        <v>675</v>
      </c>
      <c r="E27251" t="str">
        <f t="shared" si="429"/>
        <v>$75K-$100K</v>
      </c>
    </row>
    <row r="27252" spans="1:5" x14ac:dyDescent="0.3">
      <c r="A27252" s="33" t="s">
        <v>2</v>
      </c>
      <c r="B27252" s="33" t="s">
        <v>53</v>
      </c>
      <c r="C27252" s="33"/>
      <c r="D27252" s="33" t="s">
        <v>912</v>
      </c>
      <c r="E27252" t="str">
        <f t="shared" si="429"/>
        <v>No Data</v>
      </c>
    </row>
    <row r="27253" spans="1:5" x14ac:dyDescent="0.3">
      <c r="A27253" s="33" t="s">
        <v>125</v>
      </c>
      <c r="B27253" s="33" t="s">
        <v>53</v>
      </c>
      <c r="C27253" s="33"/>
      <c r="D27253" s="33" t="s">
        <v>1680</v>
      </c>
      <c r="E27253" t="str">
        <f t="shared" si="429"/>
        <v>No Data</v>
      </c>
    </row>
    <row r="27254" spans="1:5" x14ac:dyDescent="0.3">
      <c r="A27254" s="33" t="s">
        <v>2</v>
      </c>
      <c r="B27254" s="33" t="s">
        <v>74</v>
      </c>
      <c r="C27254" s="33"/>
      <c r="D27254" s="33" t="s">
        <v>8959</v>
      </c>
      <c r="E27254" t="str">
        <f t="shared" si="429"/>
        <v>No Data</v>
      </c>
    </row>
    <row r="27255" spans="1:5" x14ac:dyDescent="0.3">
      <c r="A27255" s="33" t="s">
        <v>125</v>
      </c>
      <c r="B27255" s="33" t="s">
        <v>53</v>
      </c>
      <c r="C27255" s="33">
        <v>80000</v>
      </c>
      <c r="D27255" s="33" t="s">
        <v>8960</v>
      </c>
      <c r="E27255" t="str">
        <f t="shared" si="429"/>
        <v>$75K-$100K</v>
      </c>
    </row>
    <row r="27256" spans="1:5" x14ac:dyDescent="0.3">
      <c r="A27256" s="33" t="s">
        <v>0</v>
      </c>
      <c r="B27256" s="33" t="s">
        <v>53</v>
      </c>
      <c r="C27256" s="33">
        <v>115000</v>
      </c>
      <c r="D27256" s="33" t="s">
        <v>268</v>
      </c>
      <c r="E27256" t="str">
        <f t="shared" si="429"/>
        <v>$100K-$125K</v>
      </c>
    </row>
    <row r="27257" spans="1:5" x14ac:dyDescent="0.3">
      <c r="A27257" s="33" t="s">
        <v>2</v>
      </c>
      <c r="B27257" s="33" t="s">
        <v>53</v>
      </c>
      <c r="C27257" s="33">
        <v>80000</v>
      </c>
      <c r="D27257" s="33" t="s">
        <v>6911</v>
      </c>
      <c r="E27257" t="str">
        <f t="shared" si="429"/>
        <v>$75K-$100K</v>
      </c>
    </row>
    <row r="27258" spans="1:5" x14ac:dyDescent="0.3">
      <c r="A27258" s="33" t="s">
        <v>2</v>
      </c>
      <c r="B27258" s="33" t="s">
        <v>73</v>
      </c>
      <c r="C27258" s="33">
        <v>80850</v>
      </c>
      <c r="D27258" s="33" t="s">
        <v>2780</v>
      </c>
      <c r="E27258" t="str">
        <f t="shared" si="429"/>
        <v>$75K-$100K</v>
      </c>
    </row>
    <row r="27259" spans="1:5" x14ac:dyDescent="0.3">
      <c r="A27259" s="33" t="s">
        <v>2</v>
      </c>
      <c r="B27259" s="33" t="s">
        <v>53</v>
      </c>
      <c r="C27259" s="33">
        <v>150000</v>
      </c>
      <c r="D27259" s="33" t="s">
        <v>369</v>
      </c>
      <c r="E27259" t="str">
        <f t="shared" si="429"/>
        <v>$125K-$200K</v>
      </c>
    </row>
    <row r="27260" spans="1:5" x14ac:dyDescent="0.3">
      <c r="A27260" s="33" t="s">
        <v>0</v>
      </c>
      <c r="B27260" s="33" t="s">
        <v>53</v>
      </c>
      <c r="C27260" s="33">
        <v>90000</v>
      </c>
      <c r="D27260" s="33" t="s">
        <v>1142</v>
      </c>
      <c r="E27260" t="str">
        <f t="shared" si="429"/>
        <v>$75K-$100K</v>
      </c>
    </row>
    <row r="27261" spans="1:5" x14ac:dyDescent="0.3">
      <c r="A27261" s="33" t="s">
        <v>4</v>
      </c>
      <c r="B27261" s="33" t="s">
        <v>54</v>
      </c>
      <c r="C27261" s="33">
        <v>101000</v>
      </c>
      <c r="D27261" s="33" t="s">
        <v>8961</v>
      </c>
      <c r="E27261" t="str">
        <f t="shared" si="429"/>
        <v>$100K-$125K</v>
      </c>
    </row>
    <row r="27262" spans="1:5" x14ac:dyDescent="0.3">
      <c r="A27262" s="33" t="s">
        <v>2</v>
      </c>
      <c r="B27262" s="33" t="s">
        <v>53</v>
      </c>
      <c r="C27262" s="33"/>
      <c r="D27262" s="33" t="s">
        <v>1753</v>
      </c>
      <c r="E27262" t="str">
        <f t="shared" si="429"/>
        <v>No Data</v>
      </c>
    </row>
    <row r="27263" spans="1:5" x14ac:dyDescent="0.3">
      <c r="A27263" s="33" t="s">
        <v>125</v>
      </c>
      <c r="B27263" s="33" t="s">
        <v>53</v>
      </c>
      <c r="C27263" s="33">
        <v>111202</v>
      </c>
      <c r="D27263" s="33" t="s">
        <v>898</v>
      </c>
      <c r="E27263" t="str">
        <f t="shared" si="429"/>
        <v>$100K-$125K</v>
      </c>
    </row>
    <row r="27264" spans="1:5" x14ac:dyDescent="0.3">
      <c r="A27264" s="33" t="s">
        <v>2</v>
      </c>
      <c r="B27264" s="33" t="s">
        <v>53</v>
      </c>
      <c r="C27264" s="33">
        <v>57500</v>
      </c>
      <c r="D27264" s="33" t="s">
        <v>8311</v>
      </c>
      <c r="E27264" t="str">
        <f t="shared" si="429"/>
        <v>&lt;$75K</v>
      </c>
    </row>
    <row r="27265" spans="1:5" x14ac:dyDescent="0.3">
      <c r="A27265" s="33" t="s">
        <v>2</v>
      </c>
      <c r="B27265" s="33" t="s">
        <v>53</v>
      </c>
      <c r="C27265" s="33">
        <v>72500</v>
      </c>
      <c r="D27265" s="33" t="s">
        <v>8962</v>
      </c>
      <c r="E27265" t="str">
        <f t="shared" si="429"/>
        <v>&lt;$75K</v>
      </c>
    </row>
    <row r="27266" spans="1:5" x14ac:dyDescent="0.3">
      <c r="A27266" s="33" t="s">
        <v>4</v>
      </c>
      <c r="B27266" s="33" t="s">
        <v>53</v>
      </c>
      <c r="C27266" s="33">
        <v>180500</v>
      </c>
      <c r="D27266" s="33" t="s">
        <v>596</v>
      </c>
      <c r="E27266" t="str">
        <f t="shared" si="429"/>
        <v>$125K-$200K</v>
      </c>
    </row>
    <row r="27267" spans="1:5" x14ac:dyDescent="0.3">
      <c r="A27267" s="33" t="s">
        <v>2</v>
      </c>
      <c r="B27267" s="33" t="s">
        <v>53</v>
      </c>
      <c r="C27267" s="33"/>
      <c r="D27267" s="33" t="s">
        <v>8963</v>
      </c>
      <c r="E27267" t="str">
        <f t="shared" ref="E27267:E27330" si="430">_xlfn.XLOOKUP(C27267,$H$16:$H$21,$G$16:$G$21,,1)</f>
        <v>No Data</v>
      </c>
    </row>
    <row r="27268" spans="1:5" x14ac:dyDescent="0.3">
      <c r="A27268" s="33" t="s">
        <v>2</v>
      </c>
      <c r="B27268" s="33" t="s">
        <v>53</v>
      </c>
      <c r="C27268" s="33">
        <v>90250</v>
      </c>
      <c r="D27268" s="33" t="s">
        <v>3407</v>
      </c>
      <c r="E27268" t="str">
        <f t="shared" si="430"/>
        <v>$75K-$100K</v>
      </c>
    </row>
    <row r="27269" spans="1:5" x14ac:dyDescent="0.3">
      <c r="A27269" s="33" t="s">
        <v>0</v>
      </c>
      <c r="B27269" s="33" t="s">
        <v>53</v>
      </c>
      <c r="C27269" s="33">
        <v>97500</v>
      </c>
      <c r="D27269" s="33" t="s">
        <v>8964</v>
      </c>
      <c r="E27269" t="str">
        <f t="shared" si="430"/>
        <v>$75K-$100K</v>
      </c>
    </row>
    <row r="27270" spans="1:5" x14ac:dyDescent="0.3">
      <c r="A27270" s="33" t="s">
        <v>2</v>
      </c>
      <c r="B27270" s="33" t="s">
        <v>53</v>
      </c>
      <c r="C27270" s="33">
        <v>90000</v>
      </c>
      <c r="D27270" s="33" t="s">
        <v>8965</v>
      </c>
      <c r="E27270" t="str">
        <f t="shared" si="430"/>
        <v>$75K-$100K</v>
      </c>
    </row>
    <row r="27271" spans="1:5" x14ac:dyDescent="0.3">
      <c r="A27271" s="33" t="s">
        <v>2</v>
      </c>
      <c r="B27271" s="33" t="s">
        <v>53</v>
      </c>
      <c r="C27271" s="33"/>
      <c r="D27271" s="33" t="s">
        <v>748</v>
      </c>
      <c r="E27271" t="str">
        <f t="shared" si="430"/>
        <v>No Data</v>
      </c>
    </row>
    <row r="27272" spans="1:5" x14ac:dyDescent="0.3">
      <c r="A27272" s="33" t="s">
        <v>2</v>
      </c>
      <c r="B27272" s="33" t="s">
        <v>53</v>
      </c>
      <c r="C27272" s="33"/>
      <c r="D27272" s="33" t="s">
        <v>232</v>
      </c>
      <c r="E27272" t="str">
        <f t="shared" si="430"/>
        <v>No Data</v>
      </c>
    </row>
    <row r="27273" spans="1:5" x14ac:dyDescent="0.3">
      <c r="A27273" s="33" t="s">
        <v>0</v>
      </c>
      <c r="B27273" s="33" t="s">
        <v>88</v>
      </c>
      <c r="C27273" s="33">
        <v>139000</v>
      </c>
      <c r="D27273" s="33" t="s">
        <v>8620</v>
      </c>
      <c r="E27273" t="str">
        <f t="shared" si="430"/>
        <v>$125K-$200K</v>
      </c>
    </row>
    <row r="27274" spans="1:5" x14ac:dyDescent="0.3">
      <c r="A27274" s="33" t="s">
        <v>0</v>
      </c>
      <c r="B27274" s="33" t="s">
        <v>70</v>
      </c>
      <c r="C27274" s="33">
        <v>157500</v>
      </c>
      <c r="D27274" s="33" t="s">
        <v>7703</v>
      </c>
      <c r="E27274" t="str">
        <f t="shared" si="430"/>
        <v>$125K-$200K</v>
      </c>
    </row>
    <row r="27275" spans="1:5" x14ac:dyDescent="0.3">
      <c r="A27275" s="33" t="s">
        <v>2</v>
      </c>
      <c r="B27275" s="33" t="s">
        <v>53</v>
      </c>
      <c r="C27275" s="33"/>
      <c r="D27275" s="33" t="s">
        <v>268</v>
      </c>
      <c r="E27275" t="str">
        <f t="shared" si="430"/>
        <v>No Data</v>
      </c>
    </row>
    <row r="27276" spans="1:5" x14ac:dyDescent="0.3">
      <c r="A27276" s="33" t="s">
        <v>0</v>
      </c>
      <c r="B27276" s="33" t="s">
        <v>64</v>
      </c>
      <c r="C27276" s="33">
        <v>93600</v>
      </c>
      <c r="D27276" s="33" t="s">
        <v>2739</v>
      </c>
      <c r="E27276" t="str">
        <f t="shared" si="430"/>
        <v>$75K-$100K</v>
      </c>
    </row>
    <row r="27277" spans="1:5" x14ac:dyDescent="0.3">
      <c r="A27277" s="33" t="s">
        <v>2</v>
      </c>
      <c r="B27277" s="33" t="s">
        <v>53</v>
      </c>
      <c r="C27277" s="33">
        <v>102500</v>
      </c>
      <c r="D27277" s="33" t="s">
        <v>8966</v>
      </c>
      <c r="E27277" t="str">
        <f t="shared" si="430"/>
        <v>$100K-$125K</v>
      </c>
    </row>
    <row r="27278" spans="1:5" x14ac:dyDescent="0.3">
      <c r="A27278" s="33" t="s">
        <v>2</v>
      </c>
      <c r="B27278" s="33" t="s">
        <v>53</v>
      </c>
      <c r="C27278" s="33">
        <v>137500</v>
      </c>
      <c r="D27278" s="33" t="s">
        <v>8967</v>
      </c>
      <c r="E27278" t="str">
        <f t="shared" si="430"/>
        <v>$125K-$200K</v>
      </c>
    </row>
    <row r="27279" spans="1:5" x14ac:dyDescent="0.3">
      <c r="A27279" s="33" t="s">
        <v>2</v>
      </c>
      <c r="B27279" s="33" t="s">
        <v>53</v>
      </c>
      <c r="C27279" s="33">
        <v>126000</v>
      </c>
      <c r="D27279" s="33" t="s">
        <v>234</v>
      </c>
      <c r="E27279" t="str">
        <f t="shared" si="430"/>
        <v>$125K-$200K</v>
      </c>
    </row>
    <row r="27280" spans="1:5" x14ac:dyDescent="0.3">
      <c r="A27280" s="33" t="s">
        <v>125</v>
      </c>
      <c r="B27280" s="33" t="s">
        <v>53</v>
      </c>
      <c r="C27280" s="33">
        <v>70253.5</v>
      </c>
      <c r="D27280" s="33" t="s">
        <v>3037</v>
      </c>
      <c r="E27280" t="str">
        <f t="shared" si="430"/>
        <v>&lt;$75K</v>
      </c>
    </row>
    <row r="27281" spans="1:5" x14ac:dyDescent="0.3">
      <c r="A27281" s="33" t="s">
        <v>4</v>
      </c>
      <c r="B27281" s="33" t="s">
        <v>53</v>
      </c>
      <c r="C27281" s="33"/>
      <c r="D27281" s="33" t="s">
        <v>3810</v>
      </c>
      <c r="E27281" t="str">
        <f t="shared" si="430"/>
        <v>No Data</v>
      </c>
    </row>
    <row r="27282" spans="1:5" x14ac:dyDescent="0.3">
      <c r="A27282" s="33" t="s">
        <v>128</v>
      </c>
      <c r="B27282" s="33" t="s">
        <v>53</v>
      </c>
      <c r="C27282" s="33">
        <v>148000</v>
      </c>
      <c r="D27282" s="33" t="s">
        <v>4393</v>
      </c>
      <c r="E27282" t="str">
        <f t="shared" si="430"/>
        <v>$125K-$200K</v>
      </c>
    </row>
    <row r="27283" spans="1:5" x14ac:dyDescent="0.3">
      <c r="A27283" s="33" t="s">
        <v>2</v>
      </c>
      <c r="B27283" s="33" t="s">
        <v>53</v>
      </c>
      <c r="C27283" s="33"/>
      <c r="D27283" s="33" t="s">
        <v>480</v>
      </c>
      <c r="E27283" t="str">
        <f t="shared" si="430"/>
        <v>No Data</v>
      </c>
    </row>
    <row r="27284" spans="1:5" x14ac:dyDescent="0.3">
      <c r="A27284" s="33" t="s">
        <v>4</v>
      </c>
      <c r="B27284" s="33" t="s">
        <v>53</v>
      </c>
      <c r="C27284" s="33">
        <v>145000</v>
      </c>
      <c r="D27284" s="33" t="s">
        <v>265</v>
      </c>
      <c r="E27284" t="str">
        <f t="shared" si="430"/>
        <v>$125K-$200K</v>
      </c>
    </row>
    <row r="27285" spans="1:5" x14ac:dyDescent="0.3">
      <c r="A27285" s="33" t="s">
        <v>0</v>
      </c>
      <c r="B27285" s="33" t="s">
        <v>54</v>
      </c>
      <c r="C27285" s="33">
        <v>174500</v>
      </c>
      <c r="D27285" s="33" t="s">
        <v>1157</v>
      </c>
      <c r="E27285" t="str">
        <f t="shared" si="430"/>
        <v>$125K-$200K</v>
      </c>
    </row>
    <row r="27286" spans="1:5" x14ac:dyDescent="0.3">
      <c r="A27286" s="33" t="s">
        <v>4</v>
      </c>
      <c r="B27286" s="33" t="s">
        <v>68</v>
      </c>
      <c r="C27286" s="33"/>
      <c r="D27286" s="33" t="s">
        <v>8968</v>
      </c>
      <c r="E27286" t="str">
        <f t="shared" si="430"/>
        <v>No Data</v>
      </c>
    </row>
    <row r="27287" spans="1:5" x14ac:dyDescent="0.3">
      <c r="A27287" s="33" t="s">
        <v>2</v>
      </c>
      <c r="B27287" s="33" t="s">
        <v>53</v>
      </c>
      <c r="C27287" s="33"/>
      <c r="D27287" s="33" t="s">
        <v>6442</v>
      </c>
      <c r="E27287" t="str">
        <f t="shared" si="430"/>
        <v>No Data</v>
      </c>
    </row>
    <row r="27288" spans="1:5" x14ac:dyDescent="0.3">
      <c r="A27288" s="33" t="s">
        <v>2</v>
      </c>
      <c r="B27288" s="33" t="s">
        <v>53</v>
      </c>
      <c r="C27288" s="33"/>
      <c r="D27288" s="33" t="s">
        <v>251</v>
      </c>
      <c r="E27288" t="str">
        <f t="shared" si="430"/>
        <v>No Data</v>
      </c>
    </row>
    <row r="27289" spans="1:5" x14ac:dyDescent="0.3">
      <c r="A27289" s="33" t="s">
        <v>0</v>
      </c>
      <c r="B27289" s="33" t="s">
        <v>65</v>
      </c>
      <c r="C27289" s="33">
        <v>157500</v>
      </c>
      <c r="D27289" s="33" t="s">
        <v>1018</v>
      </c>
      <c r="E27289" t="str">
        <f t="shared" si="430"/>
        <v>$125K-$200K</v>
      </c>
    </row>
    <row r="27290" spans="1:5" x14ac:dyDescent="0.3">
      <c r="A27290" s="33" t="s">
        <v>2</v>
      </c>
      <c r="B27290" s="33" t="s">
        <v>53</v>
      </c>
      <c r="C27290" s="33"/>
      <c r="D27290" s="33" t="s">
        <v>232</v>
      </c>
      <c r="E27290" t="str">
        <f t="shared" si="430"/>
        <v>No Data</v>
      </c>
    </row>
    <row r="27291" spans="1:5" x14ac:dyDescent="0.3">
      <c r="A27291" s="33" t="s">
        <v>2</v>
      </c>
      <c r="B27291" s="33" t="s">
        <v>74</v>
      </c>
      <c r="C27291" s="33">
        <v>111175</v>
      </c>
      <c r="D27291" s="33" t="s">
        <v>1872</v>
      </c>
      <c r="E27291" t="str">
        <f t="shared" si="430"/>
        <v>$100K-$125K</v>
      </c>
    </row>
    <row r="27292" spans="1:5" x14ac:dyDescent="0.3">
      <c r="A27292" s="33" t="s">
        <v>4</v>
      </c>
      <c r="B27292" s="33" t="s">
        <v>54</v>
      </c>
      <c r="C27292" s="33">
        <v>150000</v>
      </c>
      <c r="D27292" s="33" t="s">
        <v>431</v>
      </c>
      <c r="E27292" t="str">
        <f t="shared" si="430"/>
        <v>$125K-$200K</v>
      </c>
    </row>
    <row r="27293" spans="1:5" x14ac:dyDescent="0.3">
      <c r="A27293" s="33" t="s">
        <v>2</v>
      </c>
      <c r="B27293" s="33" t="s">
        <v>53</v>
      </c>
      <c r="C27293" s="33"/>
      <c r="D27293" s="33" t="s">
        <v>3367</v>
      </c>
      <c r="E27293" t="str">
        <f t="shared" si="430"/>
        <v>No Data</v>
      </c>
    </row>
    <row r="27294" spans="1:5" x14ac:dyDescent="0.3">
      <c r="A27294" s="33" t="s">
        <v>2</v>
      </c>
      <c r="B27294" s="33" t="s">
        <v>53</v>
      </c>
      <c r="C27294" s="33">
        <v>77000</v>
      </c>
      <c r="D27294" s="33" t="s">
        <v>8969</v>
      </c>
      <c r="E27294" t="str">
        <f t="shared" si="430"/>
        <v>$75K-$100K</v>
      </c>
    </row>
    <row r="27295" spans="1:5" x14ac:dyDescent="0.3">
      <c r="A27295" s="33" t="s">
        <v>0</v>
      </c>
      <c r="B27295" s="33" t="s">
        <v>53</v>
      </c>
      <c r="C27295" s="33">
        <v>177500</v>
      </c>
      <c r="D27295" s="33" t="s">
        <v>7110</v>
      </c>
      <c r="E27295" t="str">
        <f t="shared" si="430"/>
        <v>$125K-$200K</v>
      </c>
    </row>
    <row r="27296" spans="1:5" x14ac:dyDescent="0.3">
      <c r="A27296" s="33" t="s">
        <v>0</v>
      </c>
      <c r="B27296" s="33" t="s">
        <v>53</v>
      </c>
      <c r="C27296" s="33">
        <v>125000</v>
      </c>
      <c r="D27296" s="33" t="s">
        <v>1502</v>
      </c>
      <c r="E27296" t="str">
        <f t="shared" si="430"/>
        <v>$100K-$125K</v>
      </c>
    </row>
    <row r="27297" spans="1:5" x14ac:dyDescent="0.3">
      <c r="A27297" s="33" t="s">
        <v>2</v>
      </c>
      <c r="B27297" s="33" t="s">
        <v>53</v>
      </c>
      <c r="C27297" s="33"/>
      <c r="D27297" s="33" t="s">
        <v>2413</v>
      </c>
      <c r="E27297" t="str">
        <f t="shared" si="430"/>
        <v>No Data</v>
      </c>
    </row>
    <row r="27298" spans="1:5" x14ac:dyDescent="0.3">
      <c r="A27298" s="33" t="s">
        <v>2</v>
      </c>
      <c r="B27298" s="33" t="s">
        <v>53</v>
      </c>
      <c r="C27298" s="33"/>
      <c r="D27298" s="33" t="s">
        <v>3270</v>
      </c>
      <c r="E27298" t="str">
        <f t="shared" si="430"/>
        <v>No Data</v>
      </c>
    </row>
    <row r="27299" spans="1:5" x14ac:dyDescent="0.3">
      <c r="A27299" s="33" t="s">
        <v>2</v>
      </c>
      <c r="B27299" s="33" t="s">
        <v>53</v>
      </c>
      <c r="C27299" s="33"/>
      <c r="D27299" s="33" t="s">
        <v>879</v>
      </c>
      <c r="E27299" t="str">
        <f t="shared" si="430"/>
        <v>No Data</v>
      </c>
    </row>
    <row r="27300" spans="1:5" x14ac:dyDescent="0.3">
      <c r="A27300" s="33" t="s">
        <v>0</v>
      </c>
      <c r="B27300" s="33" t="s">
        <v>53</v>
      </c>
      <c r="C27300" s="33">
        <v>152174.5</v>
      </c>
      <c r="D27300" s="33" t="s">
        <v>1400</v>
      </c>
      <c r="E27300" t="str">
        <f t="shared" si="430"/>
        <v>$125K-$200K</v>
      </c>
    </row>
    <row r="27301" spans="1:5" x14ac:dyDescent="0.3">
      <c r="A27301" s="33" t="s">
        <v>2</v>
      </c>
      <c r="B27301" s="33" t="s">
        <v>53</v>
      </c>
      <c r="C27301" s="33"/>
      <c r="D27301" s="33" t="s">
        <v>8970</v>
      </c>
      <c r="E27301" t="str">
        <f t="shared" si="430"/>
        <v>No Data</v>
      </c>
    </row>
    <row r="27302" spans="1:5" x14ac:dyDescent="0.3">
      <c r="A27302" s="33" t="s">
        <v>0</v>
      </c>
      <c r="B27302" s="33" t="s">
        <v>53</v>
      </c>
      <c r="C27302" s="33"/>
      <c r="D27302" s="33" t="s">
        <v>8971</v>
      </c>
      <c r="E27302" t="str">
        <f t="shared" si="430"/>
        <v>No Data</v>
      </c>
    </row>
    <row r="27303" spans="1:5" x14ac:dyDescent="0.3">
      <c r="A27303" s="33" t="s">
        <v>2</v>
      </c>
      <c r="B27303" s="33" t="s">
        <v>53</v>
      </c>
      <c r="C27303" s="33">
        <v>113800</v>
      </c>
      <c r="D27303" s="33" t="s">
        <v>679</v>
      </c>
      <c r="E27303" t="str">
        <f t="shared" si="430"/>
        <v>$100K-$125K</v>
      </c>
    </row>
    <row r="27304" spans="1:5" x14ac:dyDescent="0.3">
      <c r="A27304" s="33" t="s">
        <v>2</v>
      </c>
      <c r="B27304" s="33" t="s">
        <v>53</v>
      </c>
      <c r="C27304" s="33">
        <v>77500</v>
      </c>
      <c r="D27304" s="33" t="s">
        <v>8972</v>
      </c>
      <c r="E27304" t="str">
        <f t="shared" si="430"/>
        <v>$75K-$100K</v>
      </c>
    </row>
    <row r="27305" spans="1:5" x14ac:dyDescent="0.3">
      <c r="A27305" s="33" t="s">
        <v>2</v>
      </c>
      <c r="B27305" s="33" t="s">
        <v>53</v>
      </c>
      <c r="C27305" s="33"/>
      <c r="D27305" s="33" t="s">
        <v>3871</v>
      </c>
      <c r="E27305" t="str">
        <f t="shared" si="430"/>
        <v>No Data</v>
      </c>
    </row>
    <row r="27306" spans="1:5" x14ac:dyDescent="0.3">
      <c r="A27306" s="33" t="s">
        <v>0</v>
      </c>
      <c r="B27306" s="33" t="s">
        <v>53</v>
      </c>
      <c r="C27306" s="33"/>
      <c r="D27306" s="33" t="s">
        <v>485</v>
      </c>
      <c r="E27306" t="str">
        <f t="shared" si="430"/>
        <v>No Data</v>
      </c>
    </row>
    <row r="27307" spans="1:5" x14ac:dyDescent="0.3">
      <c r="A27307" s="33" t="s">
        <v>2</v>
      </c>
      <c r="B27307" s="33" t="s">
        <v>53</v>
      </c>
      <c r="C27307" s="33">
        <v>82512.1484375</v>
      </c>
      <c r="D27307" s="33" t="s">
        <v>8973</v>
      </c>
      <c r="E27307" t="str">
        <f t="shared" si="430"/>
        <v>$75K-$100K</v>
      </c>
    </row>
    <row r="27308" spans="1:5" x14ac:dyDescent="0.3">
      <c r="A27308" s="33" t="s">
        <v>0</v>
      </c>
      <c r="B27308" s="33" t="s">
        <v>53</v>
      </c>
      <c r="C27308" s="33">
        <v>100000</v>
      </c>
      <c r="D27308" s="33" t="s">
        <v>3925</v>
      </c>
      <c r="E27308" t="str">
        <f t="shared" si="430"/>
        <v>$75K-$100K</v>
      </c>
    </row>
    <row r="27309" spans="1:5" x14ac:dyDescent="0.3">
      <c r="A27309" s="33" t="s">
        <v>0</v>
      </c>
      <c r="B27309" s="33" t="s">
        <v>53</v>
      </c>
      <c r="C27309" s="33">
        <v>112500.5</v>
      </c>
      <c r="D27309" s="33" t="s">
        <v>1099</v>
      </c>
      <c r="E27309" t="str">
        <f t="shared" si="430"/>
        <v>$100K-$125K</v>
      </c>
    </row>
    <row r="27310" spans="1:5" x14ac:dyDescent="0.3">
      <c r="A27310" s="33" t="s">
        <v>0</v>
      </c>
      <c r="B27310" s="33" t="s">
        <v>53</v>
      </c>
      <c r="C27310" s="33"/>
      <c r="D27310" s="33" t="s">
        <v>327</v>
      </c>
      <c r="E27310" t="str">
        <f t="shared" si="430"/>
        <v>No Data</v>
      </c>
    </row>
    <row r="27311" spans="1:5" x14ac:dyDescent="0.3">
      <c r="A27311" s="33" t="s">
        <v>2</v>
      </c>
      <c r="B27311" s="33" t="s">
        <v>53</v>
      </c>
      <c r="C27311" s="33">
        <v>104106.5</v>
      </c>
      <c r="D27311" s="33" t="s">
        <v>8974</v>
      </c>
      <c r="E27311" t="str">
        <f t="shared" si="430"/>
        <v>$100K-$125K</v>
      </c>
    </row>
    <row r="27312" spans="1:5" x14ac:dyDescent="0.3">
      <c r="A27312" s="33" t="s">
        <v>125</v>
      </c>
      <c r="B27312" s="33" t="s">
        <v>53</v>
      </c>
      <c r="C27312" s="33"/>
      <c r="D27312" s="33" t="s">
        <v>1228</v>
      </c>
      <c r="E27312" t="str">
        <f t="shared" si="430"/>
        <v>No Data</v>
      </c>
    </row>
    <row r="27313" spans="1:5" x14ac:dyDescent="0.3">
      <c r="A27313" s="33" t="s">
        <v>2</v>
      </c>
      <c r="B27313" s="33" t="s">
        <v>53</v>
      </c>
      <c r="C27313" s="33">
        <v>110240.109375</v>
      </c>
      <c r="D27313" s="33" t="s">
        <v>2095</v>
      </c>
      <c r="E27313" t="str">
        <f t="shared" si="430"/>
        <v>$100K-$125K</v>
      </c>
    </row>
    <row r="27314" spans="1:5" x14ac:dyDescent="0.3">
      <c r="A27314" s="33" t="s">
        <v>2</v>
      </c>
      <c r="B27314" s="33" t="s">
        <v>88</v>
      </c>
      <c r="C27314" s="33">
        <v>102500</v>
      </c>
      <c r="D27314" s="33" t="s">
        <v>8975</v>
      </c>
      <c r="E27314" t="str">
        <f t="shared" si="430"/>
        <v>$100K-$125K</v>
      </c>
    </row>
    <row r="27315" spans="1:5" x14ac:dyDescent="0.3">
      <c r="A27315" s="33" t="s">
        <v>0</v>
      </c>
      <c r="B27315" s="33" t="s">
        <v>72</v>
      </c>
      <c r="C27315" s="33">
        <v>157500</v>
      </c>
      <c r="D27315" s="33" t="s">
        <v>896</v>
      </c>
      <c r="E27315" t="str">
        <f t="shared" si="430"/>
        <v>$125K-$200K</v>
      </c>
    </row>
    <row r="27316" spans="1:5" x14ac:dyDescent="0.3">
      <c r="A27316" s="33" t="s">
        <v>2</v>
      </c>
      <c r="B27316" s="33" t="s">
        <v>70</v>
      </c>
      <c r="C27316" s="33">
        <v>102500</v>
      </c>
      <c r="D27316" s="33" t="s">
        <v>1706</v>
      </c>
      <c r="E27316" t="str">
        <f t="shared" si="430"/>
        <v>$100K-$125K</v>
      </c>
    </row>
    <row r="27317" spans="1:5" x14ac:dyDescent="0.3">
      <c r="A27317" s="33" t="s">
        <v>2</v>
      </c>
      <c r="B27317" s="33" t="s">
        <v>53</v>
      </c>
      <c r="C27317" s="33">
        <v>90000</v>
      </c>
      <c r="D27317" s="33" t="s">
        <v>8851</v>
      </c>
      <c r="E27317" t="str">
        <f t="shared" si="430"/>
        <v>$75K-$100K</v>
      </c>
    </row>
    <row r="27318" spans="1:5" x14ac:dyDescent="0.3">
      <c r="A27318" s="33" t="s">
        <v>4</v>
      </c>
      <c r="B27318" s="33" t="s">
        <v>70</v>
      </c>
      <c r="C27318" s="33">
        <v>147500</v>
      </c>
      <c r="D27318" s="33" t="s">
        <v>2701</v>
      </c>
      <c r="E27318" t="str">
        <f t="shared" si="430"/>
        <v>$125K-$200K</v>
      </c>
    </row>
    <row r="27319" spans="1:5" x14ac:dyDescent="0.3">
      <c r="A27319" s="33" t="s">
        <v>0</v>
      </c>
      <c r="B27319" s="33" t="s">
        <v>99</v>
      </c>
      <c r="C27319" s="33"/>
      <c r="D27319" s="33" t="s">
        <v>1576</v>
      </c>
      <c r="E27319" t="str">
        <f t="shared" si="430"/>
        <v>No Data</v>
      </c>
    </row>
    <row r="27320" spans="1:5" x14ac:dyDescent="0.3">
      <c r="A27320" s="33" t="s">
        <v>128</v>
      </c>
      <c r="B27320" s="33" t="s">
        <v>53</v>
      </c>
      <c r="C27320" s="33">
        <v>252844</v>
      </c>
      <c r="D27320" s="33" t="s">
        <v>217</v>
      </c>
      <c r="E27320" t="str">
        <f t="shared" si="430"/>
        <v>&gt;$200K</v>
      </c>
    </row>
    <row r="27321" spans="1:5" x14ac:dyDescent="0.3">
      <c r="A27321" s="33" t="s">
        <v>2</v>
      </c>
      <c r="B27321" s="33" t="s">
        <v>53</v>
      </c>
      <c r="C27321" s="33"/>
      <c r="D27321" s="33" t="s">
        <v>8976</v>
      </c>
      <c r="E27321" t="str">
        <f t="shared" si="430"/>
        <v>No Data</v>
      </c>
    </row>
    <row r="27322" spans="1:5" x14ac:dyDescent="0.3">
      <c r="A27322" s="33" t="s">
        <v>0</v>
      </c>
      <c r="B27322" s="33" t="s">
        <v>54</v>
      </c>
      <c r="C27322" s="33"/>
      <c r="D27322" s="33" t="s">
        <v>8977</v>
      </c>
      <c r="E27322" t="str">
        <f t="shared" si="430"/>
        <v>No Data</v>
      </c>
    </row>
    <row r="27323" spans="1:5" x14ac:dyDescent="0.3">
      <c r="A27323" s="33" t="s">
        <v>4</v>
      </c>
      <c r="B27323" s="33" t="s">
        <v>81</v>
      </c>
      <c r="C27323" s="33">
        <v>60000</v>
      </c>
      <c r="D27323" s="33" t="s">
        <v>8978</v>
      </c>
      <c r="E27323" t="str">
        <f t="shared" si="430"/>
        <v>&lt;$75K</v>
      </c>
    </row>
    <row r="27324" spans="1:5" x14ac:dyDescent="0.3">
      <c r="A27324" s="33" t="s">
        <v>2</v>
      </c>
      <c r="B27324" s="33" t="s">
        <v>53</v>
      </c>
      <c r="C27324" s="33">
        <v>97500</v>
      </c>
      <c r="D27324" s="33" t="s">
        <v>6770</v>
      </c>
      <c r="E27324" t="str">
        <f t="shared" si="430"/>
        <v>$75K-$100K</v>
      </c>
    </row>
    <row r="27325" spans="1:5" x14ac:dyDescent="0.3">
      <c r="A27325" s="33" t="s">
        <v>125</v>
      </c>
      <c r="B27325" s="33" t="s">
        <v>53</v>
      </c>
      <c r="C27325" s="33">
        <v>180000</v>
      </c>
      <c r="D27325" s="33" t="s">
        <v>8979</v>
      </c>
      <c r="E27325" t="str">
        <f t="shared" si="430"/>
        <v>$125K-$200K</v>
      </c>
    </row>
    <row r="27326" spans="1:5" x14ac:dyDescent="0.3">
      <c r="A27326" s="33" t="s">
        <v>2</v>
      </c>
      <c r="B27326" s="33" t="s">
        <v>53</v>
      </c>
      <c r="C27326" s="33">
        <v>109600</v>
      </c>
      <c r="D27326" s="33" t="s">
        <v>8873</v>
      </c>
      <c r="E27326" t="str">
        <f t="shared" si="430"/>
        <v>$100K-$125K</v>
      </c>
    </row>
    <row r="27327" spans="1:5" x14ac:dyDescent="0.3">
      <c r="A27327" s="33" t="s">
        <v>0</v>
      </c>
      <c r="B27327" s="33" t="s">
        <v>53</v>
      </c>
      <c r="C27327" s="33"/>
      <c r="D27327" s="33" t="s">
        <v>4193</v>
      </c>
      <c r="E27327" t="str">
        <f t="shared" si="430"/>
        <v>No Data</v>
      </c>
    </row>
    <row r="27328" spans="1:5" x14ac:dyDescent="0.3">
      <c r="A27328" s="33" t="s">
        <v>2</v>
      </c>
      <c r="B27328" s="33" t="s">
        <v>53</v>
      </c>
      <c r="C27328" s="33"/>
      <c r="D27328" s="33" t="s">
        <v>8980</v>
      </c>
      <c r="E27328" t="str">
        <f t="shared" si="430"/>
        <v>No Data</v>
      </c>
    </row>
    <row r="27329" spans="1:5" x14ac:dyDescent="0.3">
      <c r="A27329" s="33" t="s">
        <v>128</v>
      </c>
      <c r="B27329" s="33" t="s">
        <v>53</v>
      </c>
      <c r="C27329" s="33">
        <v>185000</v>
      </c>
      <c r="D27329" s="33" t="s">
        <v>4987</v>
      </c>
      <c r="E27329" t="str">
        <f t="shared" si="430"/>
        <v>$125K-$200K</v>
      </c>
    </row>
    <row r="27330" spans="1:5" x14ac:dyDescent="0.3">
      <c r="A27330" s="33" t="s">
        <v>0</v>
      </c>
      <c r="B27330" s="33" t="s">
        <v>53</v>
      </c>
      <c r="C27330" s="33">
        <v>95000</v>
      </c>
      <c r="D27330" s="33" t="s">
        <v>8981</v>
      </c>
      <c r="E27330" t="str">
        <f t="shared" si="430"/>
        <v>$75K-$100K</v>
      </c>
    </row>
    <row r="27331" spans="1:5" x14ac:dyDescent="0.3">
      <c r="A27331" s="33" t="s">
        <v>0</v>
      </c>
      <c r="B27331" s="33" t="s">
        <v>53</v>
      </c>
      <c r="C27331" s="33"/>
      <c r="D27331" s="33" t="s">
        <v>8982</v>
      </c>
      <c r="E27331" t="str">
        <f t="shared" ref="E27331:E27394" si="431">_xlfn.XLOOKUP(C27331,$H$16:$H$21,$G$16:$G$21,,1)</f>
        <v>No Data</v>
      </c>
    </row>
    <row r="27332" spans="1:5" x14ac:dyDescent="0.3">
      <c r="A27332" s="33" t="s">
        <v>2</v>
      </c>
      <c r="B27332" s="33" t="s">
        <v>53</v>
      </c>
      <c r="C27332" s="33"/>
      <c r="D27332" s="33" t="s">
        <v>627</v>
      </c>
      <c r="E27332" t="str">
        <f t="shared" si="431"/>
        <v>No Data</v>
      </c>
    </row>
    <row r="27333" spans="1:5" x14ac:dyDescent="0.3">
      <c r="A27333" s="33" t="s">
        <v>0</v>
      </c>
      <c r="B27333" s="33" t="s">
        <v>53</v>
      </c>
      <c r="C27333" s="33">
        <v>140000</v>
      </c>
      <c r="D27333" s="33" t="s">
        <v>1586</v>
      </c>
      <c r="E27333" t="str">
        <f t="shared" si="431"/>
        <v>$125K-$200K</v>
      </c>
    </row>
    <row r="27334" spans="1:5" x14ac:dyDescent="0.3">
      <c r="A27334" s="33" t="s">
        <v>0</v>
      </c>
      <c r="B27334" s="33" t="s">
        <v>53</v>
      </c>
      <c r="C27334" s="33"/>
      <c r="D27334" s="33" t="s">
        <v>457</v>
      </c>
      <c r="E27334" t="str">
        <f t="shared" si="431"/>
        <v>No Data</v>
      </c>
    </row>
    <row r="27335" spans="1:5" x14ac:dyDescent="0.3">
      <c r="A27335" s="33" t="s">
        <v>2</v>
      </c>
      <c r="B27335" s="33" t="s">
        <v>53</v>
      </c>
      <c r="C27335" s="33">
        <v>76590</v>
      </c>
      <c r="D27335" s="33" t="s">
        <v>8983</v>
      </c>
      <c r="E27335" t="str">
        <f t="shared" si="431"/>
        <v>$75K-$100K</v>
      </c>
    </row>
    <row r="27336" spans="1:5" x14ac:dyDescent="0.3">
      <c r="A27336" s="33" t="s">
        <v>0</v>
      </c>
      <c r="B27336" s="33" t="s">
        <v>53</v>
      </c>
      <c r="C27336" s="33"/>
      <c r="D27336" s="33" t="s">
        <v>258</v>
      </c>
      <c r="E27336" t="str">
        <f t="shared" si="431"/>
        <v>No Data</v>
      </c>
    </row>
    <row r="27337" spans="1:5" x14ac:dyDescent="0.3">
      <c r="A27337" s="33" t="s">
        <v>0</v>
      </c>
      <c r="B27337" s="33" t="s">
        <v>53</v>
      </c>
      <c r="C27337" s="33">
        <v>95000</v>
      </c>
      <c r="D27337" s="33" t="s">
        <v>8984</v>
      </c>
      <c r="E27337" t="str">
        <f t="shared" si="431"/>
        <v>$75K-$100K</v>
      </c>
    </row>
    <row r="27338" spans="1:5" x14ac:dyDescent="0.3">
      <c r="A27338" s="33" t="s">
        <v>0</v>
      </c>
      <c r="B27338" s="33" t="s">
        <v>54</v>
      </c>
      <c r="C27338" s="33"/>
      <c r="D27338" s="33" t="s">
        <v>268</v>
      </c>
      <c r="E27338" t="str">
        <f t="shared" si="431"/>
        <v>No Data</v>
      </c>
    </row>
    <row r="27339" spans="1:5" x14ac:dyDescent="0.3">
      <c r="A27339" s="33" t="s">
        <v>52</v>
      </c>
      <c r="B27339" s="33" t="s">
        <v>54</v>
      </c>
      <c r="C27339" s="33">
        <v>113550</v>
      </c>
      <c r="D27339" s="33" t="s">
        <v>849</v>
      </c>
      <c r="E27339" t="str">
        <f t="shared" si="431"/>
        <v>$100K-$125K</v>
      </c>
    </row>
    <row r="27340" spans="1:5" x14ac:dyDescent="0.3">
      <c r="A27340" s="33" t="s">
        <v>0</v>
      </c>
      <c r="B27340" s="33" t="s">
        <v>53</v>
      </c>
      <c r="C27340" s="33">
        <v>125000</v>
      </c>
      <c r="D27340" s="33" t="s">
        <v>8985</v>
      </c>
      <c r="E27340" t="str">
        <f t="shared" si="431"/>
        <v>$100K-$125K</v>
      </c>
    </row>
    <row r="27341" spans="1:5" x14ac:dyDescent="0.3">
      <c r="A27341" s="33" t="s">
        <v>0</v>
      </c>
      <c r="B27341" s="33" t="s">
        <v>54</v>
      </c>
      <c r="C27341" s="33">
        <v>88365.03125</v>
      </c>
      <c r="D27341" s="33" t="s">
        <v>8986</v>
      </c>
      <c r="E27341" t="str">
        <f t="shared" si="431"/>
        <v>$75K-$100K</v>
      </c>
    </row>
    <row r="27342" spans="1:5" x14ac:dyDescent="0.3">
      <c r="A27342" s="33" t="s">
        <v>2</v>
      </c>
      <c r="B27342" s="33" t="s">
        <v>53</v>
      </c>
      <c r="C27342" s="33">
        <v>85000</v>
      </c>
      <c r="D27342" s="33" t="s">
        <v>3250</v>
      </c>
      <c r="E27342" t="str">
        <f t="shared" si="431"/>
        <v>$75K-$100K</v>
      </c>
    </row>
    <row r="27343" spans="1:5" x14ac:dyDescent="0.3">
      <c r="A27343" s="33" t="s">
        <v>2</v>
      </c>
      <c r="B27343" s="33" t="s">
        <v>53</v>
      </c>
      <c r="C27343" s="33"/>
      <c r="D27343" s="33" t="s">
        <v>1228</v>
      </c>
      <c r="E27343" t="str">
        <f t="shared" si="431"/>
        <v>No Data</v>
      </c>
    </row>
    <row r="27344" spans="1:5" x14ac:dyDescent="0.3">
      <c r="A27344" s="33" t="s">
        <v>2</v>
      </c>
      <c r="B27344" s="33" t="s">
        <v>53</v>
      </c>
      <c r="C27344" s="33"/>
      <c r="D27344" s="33" t="s">
        <v>268</v>
      </c>
      <c r="E27344" t="str">
        <f t="shared" si="431"/>
        <v>No Data</v>
      </c>
    </row>
    <row r="27345" spans="1:5" x14ac:dyDescent="0.3">
      <c r="A27345" s="33" t="s">
        <v>0</v>
      </c>
      <c r="B27345" s="33" t="s">
        <v>53</v>
      </c>
      <c r="C27345" s="33">
        <v>105000</v>
      </c>
      <c r="D27345" s="33" t="s">
        <v>1099</v>
      </c>
      <c r="E27345" t="str">
        <f t="shared" si="431"/>
        <v>$100K-$125K</v>
      </c>
    </row>
    <row r="27346" spans="1:5" x14ac:dyDescent="0.3">
      <c r="A27346" s="33" t="s">
        <v>2</v>
      </c>
      <c r="B27346" s="33" t="s">
        <v>53</v>
      </c>
      <c r="C27346" s="33"/>
      <c r="D27346" s="33" t="s">
        <v>8987</v>
      </c>
      <c r="E27346" t="str">
        <f t="shared" si="431"/>
        <v>No Data</v>
      </c>
    </row>
    <row r="27347" spans="1:5" x14ac:dyDescent="0.3">
      <c r="A27347" s="33" t="s">
        <v>4</v>
      </c>
      <c r="B27347" s="33" t="s">
        <v>53</v>
      </c>
      <c r="C27347" s="33"/>
      <c r="D27347" s="33" t="s">
        <v>249</v>
      </c>
      <c r="E27347" t="str">
        <f t="shared" si="431"/>
        <v>No Data</v>
      </c>
    </row>
    <row r="27348" spans="1:5" x14ac:dyDescent="0.3">
      <c r="A27348" s="33" t="s">
        <v>4</v>
      </c>
      <c r="B27348" s="33" t="s">
        <v>88</v>
      </c>
      <c r="C27348" s="33">
        <v>58320</v>
      </c>
      <c r="D27348" s="33" t="s">
        <v>6785</v>
      </c>
      <c r="E27348" t="str">
        <f t="shared" si="431"/>
        <v>&lt;$75K</v>
      </c>
    </row>
    <row r="27349" spans="1:5" x14ac:dyDescent="0.3">
      <c r="A27349" s="33" t="s">
        <v>0</v>
      </c>
      <c r="B27349" s="33" t="s">
        <v>53</v>
      </c>
      <c r="C27349" s="33">
        <v>115000</v>
      </c>
      <c r="D27349" s="33" t="s">
        <v>8988</v>
      </c>
      <c r="E27349" t="str">
        <f t="shared" si="431"/>
        <v>$100K-$125K</v>
      </c>
    </row>
    <row r="27350" spans="1:5" x14ac:dyDescent="0.3">
      <c r="A27350" s="33" t="s">
        <v>128</v>
      </c>
      <c r="B27350" s="33" t="s">
        <v>53</v>
      </c>
      <c r="C27350" s="33">
        <v>200000</v>
      </c>
      <c r="D27350" s="33" t="s">
        <v>1132</v>
      </c>
      <c r="E27350" t="str">
        <f t="shared" si="431"/>
        <v>$125K-$200K</v>
      </c>
    </row>
    <row r="27351" spans="1:5" x14ac:dyDescent="0.3">
      <c r="A27351" s="33" t="s">
        <v>2</v>
      </c>
      <c r="B27351" s="33" t="s">
        <v>53</v>
      </c>
      <c r="C27351" s="33"/>
      <c r="D27351" s="33" t="s">
        <v>8989</v>
      </c>
      <c r="E27351" t="str">
        <f t="shared" si="431"/>
        <v>No Data</v>
      </c>
    </row>
    <row r="27352" spans="1:5" x14ac:dyDescent="0.3">
      <c r="A27352" s="33" t="s">
        <v>2</v>
      </c>
      <c r="B27352" s="33" t="s">
        <v>53</v>
      </c>
      <c r="C27352" s="33"/>
      <c r="D27352" s="33" t="s">
        <v>3647</v>
      </c>
      <c r="E27352" t="str">
        <f t="shared" si="431"/>
        <v>No Data</v>
      </c>
    </row>
    <row r="27353" spans="1:5" x14ac:dyDescent="0.3">
      <c r="A27353" s="33" t="s">
        <v>2</v>
      </c>
      <c r="B27353" s="33" t="s">
        <v>53</v>
      </c>
      <c r="C27353" s="33"/>
      <c r="D27353" s="33" t="s">
        <v>3464</v>
      </c>
      <c r="E27353" t="str">
        <f t="shared" si="431"/>
        <v>No Data</v>
      </c>
    </row>
    <row r="27354" spans="1:5" x14ac:dyDescent="0.3">
      <c r="A27354" s="33" t="s">
        <v>2</v>
      </c>
      <c r="B27354" s="33" t="s">
        <v>53</v>
      </c>
      <c r="C27354" s="33">
        <v>125000</v>
      </c>
      <c r="D27354" s="33" t="s">
        <v>7306</v>
      </c>
      <c r="E27354" t="str">
        <f t="shared" si="431"/>
        <v>$100K-$125K</v>
      </c>
    </row>
    <row r="27355" spans="1:5" x14ac:dyDescent="0.3">
      <c r="A27355" s="33" t="s">
        <v>0</v>
      </c>
      <c r="B27355" s="33" t="s">
        <v>53</v>
      </c>
      <c r="C27355" s="33"/>
      <c r="D27355" s="33" t="s">
        <v>823</v>
      </c>
      <c r="E27355" t="str">
        <f t="shared" si="431"/>
        <v>No Data</v>
      </c>
    </row>
    <row r="27356" spans="1:5" x14ac:dyDescent="0.3">
      <c r="A27356" s="33" t="s">
        <v>2</v>
      </c>
      <c r="B27356" s="33" t="s">
        <v>53</v>
      </c>
      <c r="C27356" s="33">
        <v>39500</v>
      </c>
      <c r="D27356" s="33" t="s">
        <v>8990</v>
      </c>
      <c r="E27356" t="str">
        <f t="shared" si="431"/>
        <v>&lt;$75K</v>
      </c>
    </row>
    <row r="27357" spans="1:5" x14ac:dyDescent="0.3">
      <c r="A27357" s="33" t="s">
        <v>2</v>
      </c>
      <c r="B27357" s="33" t="s">
        <v>53</v>
      </c>
      <c r="C27357" s="33"/>
      <c r="D27357" s="33" t="s">
        <v>8991</v>
      </c>
      <c r="E27357" t="str">
        <f t="shared" si="431"/>
        <v>No Data</v>
      </c>
    </row>
    <row r="27358" spans="1:5" x14ac:dyDescent="0.3">
      <c r="A27358" s="33" t="s">
        <v>0</v>
      </c>
      <c r="B27358" s="33" t="s">
        <v>87</v>
      </c>
      <c r="C27358" s="33">
        <v>131560</v>
      </c>
      <c r="D27358" s="33" t="s">
        <v>1051</v>
      </c>
      <c r="E27358" t="str">
        <f t="shared" si="431"/>
        <v>$125K-$200K</v>
      </c>
    </row>
    <row r="27359" spans="1:5" x14ac:dyDescent="0.3">
      <c r="A27359" s="33" t="s">
        <v>2</v>
      </c>
      <c r="B27359" s="33" t="s">
        <v>53</v>
      </c>
      <c r="C27359" s="33"/>
      <c r="D27359" s="33" t="s">
        <v>8992</v>
      </c>
      <c r="E27359" t="str">
        <f t="shared" si="431"/>
        <v>No Data</v>
      </c>
    </row>
    <row r="27360" spans="1:5" x14ac:dyDescent="0.3">
      <c r="A27360" s="33" t="s">
        <v>2</v>
      </c>
      <c r="B27360" s="33" t="s">
        <v>53</v>
      </c>
      <c r="C27360" s="33">
        <v>120624</v>
      </c>
      <c r="D27360" s="33" t="s">
        <v>679</v>
      </c>
      <c r="E27360" t="str">
        <f t="shared" si="431"/>
        <v>$100K-$125K</v>
      </c>
    </row>
    <row r="27361" spans="1:5" x14ac:dyDescent="0.3">
      <c r="A27361" s="33" t="s">
        <v>52</v>
      </c>
      <c r="B27361" s="33" t="s">
        <v>53</v>
      </c>
      <c r="C27361" s="33">
        <v>56700</v>
      </c>
      <c r="D27361" s="33" t="s">
        <v>8993</v>
      </c>
      <c r="E27361" t="str">
        <f t="shared" si="431"/>
        <v>&lt;$75K</v>
      </c>
    </row>
    <row r="27362" spans="1:5" x14ac:dyDescent="0.3">
      <c r="A27362" s="33" t="s">
        <v>2</v>
      </c>
      <c r="B27362" s="33" t="s">
        <v>53</v>
      </c>
      <c r="C27362" s="33">
        <v>110000</v>
      </c>
      <c r="D27362" s="33" t="s">
        <v>8994</v>
      </c>
      <c r="E27362" t="str">
        <f t="shared" si="431"/>
        <v>$100K-$125K</v>
      </c>
    </row>
    <row r="27363" spans="1:5" x14ac:dyDescent="0.3">
      <c r="A27363" s="33" t="s">
        <v>52</v>
      </c>
      <c r="B27363" s="33" t="s">
        <v>53</v>
      </c>
      <c r="C27363" s="33"/>
      <c r="D27363" s="33" t="s">
        <v>5007</v>
      </c>
      <c r="E27363" t="str">
        <f t="shared" si="431"/>
        <v>No Data</v>
      </c>
    </row>
    <row r="27364" spans="1:5" x14ac:dyDescent="0.3">
      <c r="A27364" s="33" t="s">
        <v>0</v>
      </c>
      <c r="B27364" s="33" t="s">
        <v>54</v>
      </c>
      <c r="C27364" s="33">
        <v>127500</v>
      </c>
      <c r="D27364" s="33" t="s">
        <v>5468</v>
      </c>
      <c r="E27364" t="str">
        <f t="shared" si="431"/>
        <v>$125K-$200K</v>
      </c>
    </row>
    <row r="27365" spans="1:5" x14ac:dyDescent="0.3">
      <c r="A27365" s="33" t="s">
        <v>2</v>
      </c>
      <c r="B27365" s="33" t="s">
        <v>53</v>
      </c>
      <c r="C27365" s="33">
        <v>88000</v>
      </c>
      <c r="D27365" s="33" t="s">
        <v>2290</v>
      </c>
      <c r="E27365" t="str">
        <f t="shared" si="431"/>
        <v>$75K-$100K</v>
      </c>
    </row>
    <row r="27366" spans="1:5" x14ac:dyDescent="0.3">
      <c r="A27366" s="33" t="s">
        <v>125</v>
      </c>
      <c r="B27366" s="33" t="s">
        <v>53</v>
      </c>
      <c r="C27366" s="33"/>
      <c r="D27366" s="33" t="s">
        <v>4354</v>
      </c>
      <c r="E27366" t="str">
        <f t="shared" si="431"/>
        <v>No Data</v>
      </c>
    </row>
    <row r="27367" spans="1:5" x14ac:dyDescent="0.3">
      <c r="A27367" s="33" t="s">
        <v>0</v>
      </c>
      <c r="B27367" s="33" t="s">
        <v>53</v>
      </c>
      <c r="C27367" s="33">
        <v>125000</v>
      </c>
      <c r="D27367" s="33" t="s">
        <v>8995</v>
      </c>
      <c r="E27367" t="str">
        <f t="shared" si="431"/>
        <v>$100K-$125K</v>
      </c>
    </row>
    <row r="27368" spans="1:5" x14ac:dyDescent="0.3">
      <c r="A27368" s="33" t="s">
        <v>2</v>
      </c>
      <c r="B27368" s="33" t="s">
        <v>53</v>
      </c>
      <c r="C27368" s="33">
        <v>60000</v>
      </c>
      <c r="D27368" s="33" t="s">
        <v>268</v>
      </c>
      <c r="E27368" t="str">
        <f t="shared" si="431"/>
        <v>&lt;$75K</v>
      </c>
    </row>
    <row r="27369" spans="1:5" x14ac:dyDescent="0.3">
      <c r="A27369" s="33" t="s">
        <v>0</v>
      </c>
      <c r="B27369" s="33" t="s">
        <v>54</v>
      </c>
      <c r="C27369" s="33"/>
      <c r="D27369" s="33" t="s">
        <v>457</v>
      </c>
      <c r="E27369" t="str">
        <f t="shared" si="431"/>
        <v>No Data</v>
      </c>
    </row>
    <row r="27370" spans="1:5" x14ac:dyDescent="0.3">
      <c r="A27370" s="33" t="s">
        <v>0</v>
      </c>
      <c r="B27370" s="33" t="s">
        <v>53</v>
      </c>
      <c r="C27370" s="33">
        <v>200000</v>
      </c>
      <c r="D27370" s="33" t="s">
        <v>1799</v>
      </c>
      <c r="E27370" t="str">
        <f t="shared" si="431"/>
        <v>$125K-$200K</v>
      </c>
    </row>
    <row r="27371" spans="1:5" x14ac:dyDescent="0.3">
      <c r="A27371" s="33" t="s">
        <v>128</v>
      </c>
      <c r="B27371" s="33" t="s">
        <v>56</v>
      </c>
      <c r="C27371" s="33">
        <v>157500</v>
      </c>
      <c r="D27371" s="33" t="s">
        <v>3411</v>
      </c>
      <c r="E27371" t="str">
        <f t="shared" si="431"/>
        <v>$125K-$200K</v>
      </c>
    </row>
    <row r="27372" spans="1:5" x14ac:dyDescent="0.3">
      <c r="A27372" s="33" t="s">
        <v>1</v>
      </c>
      <c r="B27372" s="33" t="s">
        <v>69</v>
      </c>
      <c r="C27372" s="33">
        <v>166000</v>
      </c>
      <c r="D27372" s="33" t="s">
        <v>532</v>
      </c>
      <c r="E27372" t="str">
        <f t="shared" si="431"/>
        <v>$125K-$200K</v>
      </c>
    </row>
    <row r="27373" spans="1:5" x14ac:dyDescent="0.3">
      <c r="A27373" s="33" t="s">
        <v>2</v>
      </c>
      <c r="B27373" s="33" t="s">
        <v>53</v>
      </c>
      <c r="C27373" s="33"/>
      <c r="D27373" s="33" t="s">
        <v>3492</v>
      </c>
      <c r="E27373" t="str">
        <f t="shared" si="431"/>
        <v>No Data</v>
      </c>
    </row>
    <row r="27374" spans="1:5" x14ac:dyDescent="0.3">
      <c r="A27374" s="33" t="s">
        <v>0</v>
      </c>
      <c r="B27374" s="33" t="s">
        <v>53</v>
      </c>
      <c r="C27374" s="33">
        <v>125000</v>
      </c>
      <c r="D27374" s="33" t="s">
        <v>8996</v>
      </c>
      <c r="E27374" t="str">
        <f t="shared" si="431"/>
        <v>$100K-$125K</v>
      </c>
    </row>
    <row r="27375" spans="1:5" x14ac:dyDescent="0.3">
      <c r="A27375" s="33" t="s">
        <v>0</v>
      </c>
      <c r="B27375" s="33" t="s">
        <v>99</v>
      </c>
      <c r="C27375" s="33">
        <v>196000</v>
      </c>
      <c r="D27375" s="33" t="s">
        <v>353</v>
      </c>
      <c r="E27375" t="str">
        <f t="shared" si="431"/>
        <v>$125K-$200K</v>
      </c>
    </row>
    <row r="27376" spans="1:5" x14ac:dyDescent="0.3">
      <c r="A27376" s="33" t="s">
        <v>4</v>
      </c>
      <c r="B27376" s="33" t="s">
        <v>68</v>
      </c>
      <c r="C27376" s="33">
        <v>96773</v>
      </c>
      <c r="D27376" s="33" t="s">
        <v>8997</v>
      </c>
      <c r="E27376" t="str">
        <f t="shared" si="431"/>
        <v>$75K-$100K</v>
      </c>
    </row>
    <row r="27377" spans="1:5" x14ac:dyDescent="0.3">
      <c r="A27377" s="33" t="s">
        <v>0</v>
      </c>
      <c r="B27377" s="33" t="s">
        <v>53</v>
      </c>
      <c r="C27377" s="33"/>
      <c r="D27377" s="33" t="s">
        <v>258</v>
      </c>
      <c r="E27377" t="str">
        <f t="shared" si="431"/>
        <v>No Data</v>
      </c>
    </row>
    <row r="27378" spans="1:5" x14ac:dyDescent="0.3">
      <c r="A27378" s="33" t="s">
        <v>2</v>
      </c>
      <c r="B27378" s="33" t="s">
        <v>53</v>
      </c>
      <c r="C27378" s="33"/>
      <c r="D27378" s="33" t="s">
        <v>368</v>
      </c>
      <c r="E27378" t="str">
        <f t="shared" si="431"/>
        <v>No Data</v>
      </c>
    </row>
    <row r="27379" spans="1:5" x14ac:dyDescent="0.3">
      <c r="A27379" s="33" t="s">
        <v>2</v>
      </c>
      <c r="B27379" s="33" t="s">
        <v>205</v>
      </c>
      <c r="C27379" s="33">
        <v>100500</v>
      </c>
      <c r="D27379" s="33" t="s">
        <v>8998</v>
      </c>
      <c r="E27379" t="str">
        <f t="shared" si="431"/>
        <v>$100K-$125K</v>
      </c>
    </row>
    <row r="27380" spans="1:5" x14ac:dyDescent="0.3">
      <c r="A27380" s="33" t="s">
        <v>0</v>
      </c>
      <c r="B27380" s="33" t="s">
        <v>53</v>
      </c>
      <c r="C27380" s="33"/>
      <c r="D27380" s="33" t="s">
        <v>476</v>
      </c>
      <c r="E27380" t="str">
        <f t="shared" si="431"/>
        <v>No Data</v>
      </c>
    </row>
    <row r="27381" spans="1:5" x14ac:dyDescent="0.3">
      <c r="A27381" s="33" t="s">
        <v>2</v>
      </c>
      <c r="B27381" s="33" t="s">
        <v>53</v>
      </c>
      <c r="C27381" s="33"/>
      <c r="D27381" s="33" t="s">
        <v>2027</v>
      </c>
      <c r="E27381" t="str">
        <f t="shared" si="431"/>
        <v>No Data</v>
      </c>
    </row>
    <row r="27382" spans="1:5" x14ac:dyDescent="0.3">
      <c r="A27382" s="33" t="s">
        <v>4</v>
      </c>
      <c r="B27382" s="33" t="s">
        <v>85</v>
      </c>
      <c r="C27382" s="33">
        <v>131580</v>
      </c>
      <c r="D27382" s="33" t="s">
        <v>8999</v>
      </c>
      <c r="E27382" t="str">
        <f t="shared" si="431"/>
        <v>$125K-$200K</v>
      </c>
    </row>
    <row r="27383" spans="1:5" x14ac:dyDescent="0.3">
      <c r="A27383" s="33" t="s">
        <v>2</v>
      </c>
      <c r="B27383" s="33" t="s">
        <v>53</v>
      </c>
      <c r="C27383" s="33">
        <v>69963.5</v>
      </c>
      <c r="D27383" s="33" t="s">
        <v>906</v>
      </c>
      <c r="E27383" t="str">
        <f t="shared" si="431"/>
        <v>&lt;$75K</v>
      </c>
    </row>
    <row r="27384" spans="1:5" x14ac:dyDescent="0.3">
      <c r="A27384" s="33" t="s">
        <v>2</v>
      </c>
      <c r="B27384" s="33" t="s">
        <v>53</v>
      </c>
      <c r="C27384" s="33"/>
      <c r="D27384" s="33" t="s">
        <v>268</v>
      </c>
      <c r="E27384" t="str">
        <f t="shared" si="431"/>
        <v>No Data</v>
      </c>
    </row>
    <row r="27385" spans="1:5" x14ac:dyDescent="0.3">
      <c r="A27385" s="33" t="s">
        <v>2</v>
      </c>
      <c r="B27385" s="33" t="s">
        <v>53</v>
      </c>
      <c r="C27385" s="33">
        <v>115500</v>
      </c>
      <c r="D27385" s="33" t="s">
        <v>958</v>
      </c>
      <c r="E27385" t="str">
        <f t="shared" si="431"/>
        <v>$100K-$125K</v>
      </c>
    </row>
    <row r="27386" spans="1:5" x14ac:dyDescent="0.3">
      <c r="A27386" s="33" t="s">
        <v>0</v>
      </c>
      <c r="B27386" s="33" t="s">
        <v>53</v>
      </c>
      <c r="C27386" s="33"/>
      <c r="D27386" s="33" t="s">
        <v>4951</v>
      </c>
      <c r="E27386" t="str">
        <f t="shared" si="431"/>
        <v>No Data</v>
      </c>
    </row>
    <row r="27387" spans="1:5" x14ac:dyDescent="0.3">
      <c r="A27387" s="33" t="s">
        <v>2</v>
      </c>
      <c r="B27387" s="33" t="s">
        <v>53</v>
      </c>
      <c r="C27387" s="33">
        <v>70000</v>
      </c>
      <c r="D27387" s="33" t="s">
        <v>248</v>
      </c>
      <c r="E27387" t="str">
        <f t="shared" si="431"/>
        <v>&lt;$75K</v>
      </c>
    </row>
    <row r="27388" spans="1:5" x14ac:dyDescent="0.3">
      <c r="A27388" s="33" t="s">
        <v>0</v>
      </c>
      <c r="B27388" s="33" t="s">
        <v>53</v>
      </c>
      <c r="C27388" s="33">
        <v>175000</v>
      </c>
      <c r="D27388" s="33" t="s">
        <v>9000</v>
      </c>
      <c r="E27388" t="str">
        <f t="shared" si="431"/>
        <v>$125K-$200K</v>
      </c>
    </row>
    <row r="27389" spans="1:5" x14ac:dyDescent="0.3">
      <c r="A27389" s="33" t="s">
        <v>2</v>
      </c>
      <c r="B27389" s="33" t="s">
        <v>53</v>
      </c>
      <c r="C27389" s="33"/>
      <c r="D27389" s="33" t="s">
        <v>1228</v>
      </c>
      <c r="E27389" t="str">
        <f t="shared" si="431"/>
        <v>No Data</v>
      </c>
    </row>
    <row r="27390" spans="1:5" x14ac:dyDescent="0.3">
      <c r="A27390" s="33" t="s">
        <v>0</v>
      </c>
      <c r="B27390" s="33" t="s">
        <v>53</v>
      </c>
      <c r="C27390" s="33">
        <v>150000</v>
      </c>
      <c r="D27390" s="33" t="s">
        <v>474</v>
      </c>
      <c r="E27390" t="str">
        <f t="shared" si="431"/>
        <v>$125K-$200K</v>
      </c>
    </row>
    <row r="27391" spans="1:5" x14ac:dyDescent="0.3">
      <c r="A27391" s="33" t="s">
        <v>2</v>
      </c>
      <c r="B27391" s="33" t="s">
        <v>53</v>
      </c>
      <c r="C27391" s="33">
        <v>35000</v>
      </c>
      <c r="D27391" s="33" t="s">
        <v>1991</v>
      </c>
      <c r="E27391" t="str">
        <f t="shared" si="431"/>
        <v>&lt;$75K</v>
      </c>
    </row>
    <row r="27392" spans="1:5" x14ac:dyDescent="0.3">
      <c r="A27392" s="33" t="s">
        <v>2</v>
      </c>
      <c r="B27392" s="33" t="s">
        <v>53</v>
      </c>
      <c r="C27392" s="33"/>
      <c r="D27392" s="33" t="s">
        <v>9001</v>
      </c>
      <c r="E27392" t="str">
        <f t="shared" si="431"/>
        <v>No Data</v>
      </c>
    </row>
    <row r="27393" spans="1:5" x14ac:dyDescent="0.3">
      <c r="A27393" s="33" t="s">
        <v>1</v>
      </c>
      <c r="B27393" s="33" t="s">
        <v>183</v>
      </c>
      <c r="C27393" s="33">
        <v>211000</v>
      </c>
      <c r="D27393" s="33" t="s">
        <v>225</v>
      </c>
      <c r="E27393" t="str">
        <f t="shared" si="431"/>
        <v>&gt;$200K</v>
      </c>
    </row>
    <row r="27394" spans="1:5" x14ac:dyDescent="0.3">
      <c r="A27394" s="33" t="s">
        <v>0</v>
      </c>
      <c r="B27394" s="33" t="s">
        <v>53</v>
      </c>
      <c r="C27394" s="33">
        <v>272500</v>
      </c>
      <c r="D27394" s="33" t="s">
        <v>845</v>
      </c>
      <c r="E27394" t="str">
        <f t="shared" si="431"/>
        <v>&gt;$200K</v>
      </c>
    </row>
    <row r="27395" spans="1:5" x14ac:dyDescent="0.3">
      <c r="A27395" s="33" t="s">
        <v>4</v>
      </c>
      <c r="B27395" s="33" t="s">
        <v>53</v>
      </c>
      <c r="C27395" s="33">
        <v>135000</v>
      </c>
      <c r="D27395" s="33" t="s">
        <v>9002</v>
      </c>
      <c r="E27395" t="str">
        <f t="shared" ref="E27395:E27458" si="432">_xlfn.XLOOKUP(C27395,$H$16:$H$21,$G$16:$G$21,,1)</f>
        <v>$125K-$200K</v>
      </c>
    </row>
    <row r="27396" spans="1:5" x14ac:dyDescent="0.3">
      <c r="A27396" s="33" t="s">
        <v>0</v>
      </c>
      <c r="B27396" s="33" t="s">
        <v>53</v>
      </c>
      <c r="C27396" s="33"/>
      <c r="D27396" s="33" t="s">
        <v>2547</v>
      </c>
      <c r="E27396" t="str">
        <f t="shared" si="432"/>
        <v>No Data</v>
      </c>
    </row>
    <row r="27397" spans="1:5" x14ac:dyDescent="0.3">
      <c r="A27397" s="33" t="s">
        <v>4</v>
      </c>
      <c r="B27397" s="33" t="s">
        <v>53</v>
      </c>
      <c r="C27397" s="33"/>
      <c r="D27397" s="33" t="s">
        <v>1483</v>
      </c>
      <c r="E27397" t="str">
        <f t="shared" si="432"/>
        <v>No Data</v>
      </c>
    </row>
    <row r="27398" spans="1:5" x14ac:dyDescent="0.3">
      <c r="A27398" s="33" t="s">
        <v>128</v>
      </c>
      <c r="B27398" s="33" t="s">
        <v>53</v>
      </c>
      <c r="C27398" s="33">
        <v>130400</v>
      </c>
      <c r="D27398" s="33" t="s">
        <v>409</v>
      </c>
      <c r="E27398" t="str">
        <f t="shared" si="432"/>
        <v>$125K-$200K</v>
      </c>
    </row>
    <row r="27399" spans="1:5" x14ac:dyDescent="0.3">
      <c r="A27399" s="33" t="s">
        <v>0</v>
      </c>
      <c r="B27399" s="33" t="s">
        <v>53</v>
      </c>
      <c r="C27399" s="33">
        <v>90000</v>
      </c>
      <c r="D27399" s="33" t="s">
        <v>8423</v>
      </c>
      <c r="E27399" t="str">
        <f t="shared" si="432"/>
        <v>$75K-$100K</v>
      </c>
    </row>
    <row r="27400" spans="1:5" x14ac:dyDescent="0.3">
      <c r="A27400" s="33" t="s">
        <v>2</v>
      </c>
      <c r="B27400" s="33" t="s">
        <v>53</v>
      </c>
      <c r="C27400" s="33">
        <v>48722</v>
      </c>
      <c r="D27400" s="33" t="s">
        <v>9003</v>
      </c>
      <c r="E27400" t="str">
        <f t="shared" si="432"/>
        <v>&lt;$75K</v>
      </c>
    </row>
    <row r="27401" spans="1:5" x14ac:dyDescent="0.3">
      <c r="A27401" s="33" t="s">
        <v>128</v>
      </c>
      <c r="B27401" s="33" t="s">
        <v>53</v>
      </c>
      <c r="C27401" s="33">
        <v>91800</v>
      </c>
      <c r="D27401" s="33" t="s">
        <v>1721</v>
      </c>
      <c r="E27401" t="str">
        <f t="shared" si="432"/>
        <v>$75K-$100K</v>
      </c>
    </row>
    <row r="27402" spans="1:5" x14ac:dyDescent="0.3">
      <c r="A27402" s="33" t="s">
        <v>0</v>
      </c>
      <c r="B27402" s="33" t="s">
        <v>53</v>
      </c>
      <c r="C27402" s="33">
        <v>115000</v>
      </c>
      <c r="D27402" s="33" t="s">
        <v>299</v>
      </c>
      <c r="E27402" t="str">
        <f t="shared" si="432"/>
        <v>$100K-$125K</v>
      </c>
    </row>
    <row r="27403" spans="1:5" x14ac:dyDescent="0.3">
      <c r="A27403" s="33" t="s">
        <v>2</v>
      </c>
      <c r="B27403" s="33" t="s">
        <v>53</v>
      </c>
      <c r="C27403" s="33">
        <v>107500</v>
      </c>
      <c r="D27403" s="33" t="s">
        <v>520</v>
      </c>
      <c r="E27403" t="str">
        <f t="shared" si="432"/>
        <v>$100K-$125K</v>
      </c>
    </row>
    <row r="27404" spans="1:5" x14ac:dyDescent="0.3">
      <c r="A27404" s="33" t="s">
        <v>0</v>
      </c>
      <c r="B27404" s="33" t="s">
        <v>54</v>
      </c>
      <c r="C27404" s="33">
        <v>77200</v>
      </c>
      <c r="D27404" s="33" t="s">
        <v>9004</v>
      </c>
      <c r="E27404" t="str">
        <f t="shared" si="432"/>
        <v>$75K-$100K</v>
      </c>
    </row>
    <row r="27405" spans="1:5" x14ac:dyDescent="0.3">
      <c r="A27405" s="33" t="s">
        <v>2</v>
      </c>
      <c r="B27405" s="33" t="s">
        <v>53</v>
      </c>
      <c r="C27405" s="33">
        <v>95000</v>
      </c>
      <c r="D27405" s="33" t="s">
        <v>9005</v>
      </c>
      <c r="E27405" t="str">
        <f t="shared" si="432"/>
        <v>$75K-$100K</v>
      </c>
    </row>
    <row r="27406" spans="1:5" x14ac:dyDescent="0.3">
      <c r="A27406" s="33" t="s">
        <v>4</v>
      </c>
      <c r="B27406" s="33" t="s">
        <v>53</v>
      </c>
      <c r="C27406" s="33">
        <v>90000</v>
      </c>
      <c r="D27406" s="33" t="s">
        <v>5966</v>
      </c>
      <c r="E27406" t="str">
        <f t="shared" si="432"/>
        <v>$75K-$100K</v>
      </c>
    </row>
    <row r="27407" spans="1:5" x14ac:dyDescent="0.3">
      <c r="A27407" s="33" t="s">
        <v>128</v>
      </c>
      <c r="B27407" s="33" t="s">
        <v>97</v>
      </c>
      <c r="C27407" s="33">
        <v>157500</v>
      </c>
      <c r="D27407" s="33" t="s">
        <v>7073</v>
      </c>
      <c r="E27407" t="str">
        <f t="shared" si="432"/>
        <v>$125K-$200K</v>
      </c>
    </row>
    <row r="27408" spans="1:5" x14ac:dyDescent="0.3">
      <c r="A27408" s="33" t="s">
        <v>2</v>
      </c>
      <c r="B27408" s="33" t="s">
        <v>53</v>
      </c>
      <c r="C27408" s="33">
        <v>95000</v>
      </c>
      <c r="D27408" s="33" t="s">
        <v>4366</v>
      </c>
      <c r="E27408" t="str">
        <f t="shared" si="432"/>
        <v>$75K-$100K</v>
      </c>
    </row>
    <row r="27409" spans="1:5" x14ac:dyDescent="0.3">
      <c r="A27409" s="33" t="s">
        <v>2</v>
      </c>
      <c r="B27409" s="33" t="s">
        <v>53</v>
      </c>
      <c r="C27409" s="33"/>
      <c r="D27409" s="33" t="s">
        <v>9006</v>
      </c>
      <c r="E27409" t="str">
        <f t="shared" si="432"/>
        <v>No Data</v>
      </c>
    </row>
    <row r="27410" spans="1:5" x14ac:dyDescent="0.3">
      <c r="A27410" s="33" t="s">
        <v>0</v>
      </c>
      <c r="B27410" s="33" t="s">
        <v>53</v>
      </c>
      <c r="C27410" s="33">
        <v>200000</v>
      </c>
      <c r="D27410" s="33" t="s">
        <v>1542</v>
      </c>
      <c r="E27410" t="str">
        <f t="shared" si="432"/>
        <v>$125K-$200K</v>
      </c>
    </row>
    <row r="27411" spans="1:5" x14ac:dyDescent="0.3">
      <c r="A27411" s="33" t="s">
        <v>2</v>
      </c>
      <c r="B27411" s="33" t="s">
        <v>53</v>
      </c>
      <c r="C27411" s="33">
        <v>70000</v>
      </c>
      <c r="D27411" s="33" t="s">
        <v>9007</v>
      </c>
      <c r="E27411" t="str">
        <f t="shared" si="432"/>
        <v>&lt;$75K</v>
      </c>
    </row>
    <row r="27412" spans="1:5" x14ac:dyDescent="0.3">
      <c r="A27412" s="33" t="s">
        <v>2</v>
      </c>
      <c r="B27412" s="33" t="s">
        <v>53</v>
      </c>
      <c r="C27412" s="33">
        <v>61500</v>
      </c>
      <c r="D27412" s="33" t="s">
        <v>9008</v>
      </c>
      <c r="E27412" t="str">
        <f t="shared" si="432"/>
        <v>&lt;$75K</v>
      </c>
    </row>
    <row r="27413" spans="1:5" x14ac:dyDescent="0.3">
      <c r="A27413" s="33" t="s">
        <v>2</v>
      </c>
      <c r="B27413" s="33" t="s">
        <v>53</v>
      </c>
      <c r="C27413" s="33"/>
      <c r="D27413" s="33" t="s">
        <v>9009</v>
      </c>
      <c r="E27413" t="str">
        <f t="shared" si="432"/>
        <v>No Data</v>
      </c>
    </row>
    <row r="27414" spans="1:5" x14ac:dyDescent="0.3">
      <c r="A27414" s="33" t="s">
        <v>2</v>
      </c>
      <c r="B27414" s="33" t="s">
        <v>53</v>
      </c>
      <c r="C27414" s="33">
        <v>44720</v>
      </c>
      <c r="D27414" s="33" t="s">
        <v>9010</v>
      </c>
      <c r="E27414" t="str">
        <f t="shared" si="432"/>
        <v>&lt;$75K</v>
      </c>
    </row>
    <row r="27415" spans="1:5" x14ac:dyDescent="0.3">
      <c r="A27415" s="33" t="s">
        <v>2</v>
      </c>
      <c r="B27415" s="33" t="s">
        <v>72</v>
      </c>
      <c r="C27415" s="33">
        <v>165000</v>
      </c>
      <c r="D27415" s="33" t="s">
        <v>8462</v>
      </c>
      <c r="E27415" t="str">
        <f t="shared" si="432"/>
        <v>$125K-$200K</v>
      </c>
    </row>
    <row r="27416" spans="1:5" x14ac:dyDescent="0.3">
      <c r="A27416" s="33" t="s">
        <v>0</v>
      </c>
      <c r="B27416" s="33" t="s">
        <v>53</v>
      </c>
      <c r="C27416" s="33">
        <v>90000</v>
      </c>
      <c r="D27416" s="33" t="s">
        <v>982</v>
      </c>
      <c r="E27416" t="str">
        <f t="shared" si="432"/>
        <v>$75K-$100K</v>
      </c>
    </row>
    <row r="27417" spans="1:5" x14ac:dyDescent="0.3">
      <c r="A27417" s="33" t="s">
        <v>2</v>
      </c>
      <c r="B27417" s="33" t="s">
        <v>53</v>
      </c>
      <c r="C27417" s="33">
        <v>115000</v>
      </c>
      <c r="D27417" s="33" t="s">
        <v>7204</v>
      </c>
      <c r="E27417" t="str">
        <f t="shared" si="432"/>
        <v>$100K-$125K</v>
      </c>
    </row>
    <row r="27418" spans="1:5" x14ac:dyDescent="0.3">
      <c r="A27418" s="33" t="s">
        <v>52</v>
      </c>
      <c r="B27418" s="33" t="s">
        <v>53</v>
      </c>
      <c r="C27418" s="33"/>
      <c r="D27418" s="33" t="s">
        <v>249</v>
      </c>
      <c r="E27418" t="str">
        <f t="shared" si="432"/>
        <v>No Data</v>
      </c>
    </row>
    <row r="27419" spans="1:5" x14ac:dyDescent="0.3">
      <c r="A27419" s="33" t="s">
        <v>2</v>
      </c>
      <c r="B27419" s="33" t="s">
        <v>53</v>
      </c>
      <c r="C27419" s="33">
        <v>95000</v>
      </c>
      <c r="D27419" s="33" t="s">
        <v>1351</v>
      </c>
      <c r="E27419" t="str">
        <f t="shared" si="432"/>
        <v>$75K-$100K</v>
      </c>
    </row>
    <row r="27420" spans="1:5" x14ac:dyDescent="0.3">
      <c r="A27420" s="33" t="s">
        <v>2</v>
      </c>
      <c r="B27420" s="33" t="s">
        <v>53</v>
      </c>
      <c r="C27420" s="33"/>
      <c r="D27420" s="33" t="s">
        <v>1462</v>
      </c>
      <c r="E27420" t="str">
        <f t="shared" si="432"/>
        <v>No Data</v>
      </c>
    </row>
    <row r="27421" spans="1:5" x14ac:dyDescent="0.3">
      <c r="A27421" s="33" t="s">
        <v>2</v>
      </c>
      <c r="B27421" s="33" t="s">
        <v>53</v>
      </c>
      <c r="C27421" s="33">
        <v>115000</v>
      </c>
      <c r="D27421" s="33" t="s">
        <v>4249</v>
      </c>
      <c r="E27421" t="str">
        <f t="shared" si="432"/>
        <v>$100K-$125K</v>
      </c>
    </row>
    <row r="27422" spans="1:5" x14ac:dyDescent="0.3">
      <c r="A27422" s="33" t="s">
        <v>2</v>
      </c>
      <c r="B27422" s="33" t="s">
        <v>53</v>
      </c>
      <c r="C27422" s="33">
        <v>94068.5</v>
      </c>
      <c r="D27422" s="33" t="s">
        <v>9011</v>
      </c>
      <c r="E27422" t="str">
        <f t="shared" si="432"/>
        <v>$75K-$100K</v>
      </c>
    </row>
    <row r="27423" spans="1:5" x14ac:dyDescent="0.3">
      <c r="A27423" s="33" t="s">
        <v>2</v>
      </c>
      <c r="B27423" s="33" t="s">
        <v>53</v>
      </c>
      <c r="C27423" s="33">
        <v>117500</v>
      </c>
      <c r="D27423" s="33" t="s">
        <v>541</v>
      </c>
      <c r="E27423" t="str">
        <f t="shared" si="432"/>
        <v>$100K-$125K</v>
      </c>
    </row>
    <row r="27424" spans="1:5" x14ac:dyDescent="0.3">
      <c r="A27424" s="33" t="s">
        <v>126</v>
      </c>
      <c r="B27424" s="33" t="s">
        <v>54</v>
      </c>
      <c r="C27424" s="33">
        <v>115000</v>
      </c>
      <c r="D27424" s="33" t="s">
        <v>1520</v>
      </c>
      <c r="E27424" t="str">
        <f t="shared" si="432"/>
        <v>$100K-$125K</v>
      </c>
    </row>
    <row r="27425" spans="1:5" x14ac:dyDescent="0.3">
      <c r="A27425" s="33" t="s">
        <v>128</v>
      </c>
      <c r="B27425" s="33" t="s">
        <v>53</v>
      </c>
      <c r="C27425" s="33"/>
      <c r="D27425" s="33" t="s">
        <v>787</v>
      </c>
      <c r="E27425" t="str">
        <f t="shared" si="432"/>
        <v>No Data</v>
      </c>
    </row>
    <row r="27426" spans="1:5" x14ac:dyDescent="0.3">
      <c r="A27426" s="33" t="s">
        <v>0</v>
      </c>
      <c r="B27426" s="33" t="s">
        <v>53</v>
      </c>
      <c r="C27426" s="33">
        <v>90000</v>
      </c>
      <c r="D27426" s="33" t="s">
        <v>645</v>
      </c>
      <c r="E27426" t="str">
        <f t="shared" si="432"/>
        <v>$75K-$100K</v>
      </c>
    </row>
    <row r="27427" spans="1:5" x14ac:dyDescent="0.3">
      <c r="A27427" s="33" t="s">
        <v>129</v>
      </c>
      <c r="B27427" s="33" t="s">
        <v>53</v>
      </c>
      <c r="C27427" s="33"/>
      <c r="D27427" s="33" t="s">
        <v>5909</v>
      </c>
      <c r="E27427" t="str">
        <f t="shared" si="432"/>
        <v>No Data</v>
      </c>
    </row>
    <row r="27428" spans="1:5" x14ac:dyDescent="0.3">
      <c r="A27428" s="33" t="s">
        <v>0</v>
      </c>
      <c r="B27428" s="33" t="s">
        <v>53</v>
      </c>
      <c r="C27428" s="33">
        <v>60000</v>
      </c>
      <c r="D27428" s="33" t="s">
        <v>9012</v>
      </c>
      <c r="E27428" t="str">
        <f t="shared" si="432"/>
        <v>&lt;$75K</v>
      </c>
    </row>
    <row r="27429" spans="1:5" x14ac:dyDescent="0.3">
      <c r="A27429" s="33" t="s">
        <v>2</v>
      </c>
      <c r="B27429" s="33" t="s">
        <v>53</v>
      </c>
      <c r="C27429" s="33">
        <v>75368.5</v>
      </c>
      <c r="D27429" s="33" t="s">
        <v>9013</v>
      </c>
      <c r="E27429" t="str">
        <f t="shared" si="432"/>
        <v>$75K-$100K</v>
      </c>
    </row>
    <row r="27430" spans="1:5" x14ac:dyDescent="0.3">
      <c r="A27430" s="33" t="s">
        <v>2</v>
      </c>
      <c r="B27430" s="33" t="s">
        <v>53</v>
      </c>
      <c r="C27430" s="33">
        <v>91239.203125</v>
      </c>
      <c r="D27430" s="33" t="s">
        <v>3129</v>
      </c>
      <c r="E27430" t="str">
        <f t="shared" si="432"/>
        <v>$75K-$100K</v>
      </c>
    </row>
    <row r="27431" spans="1:5" x14ac:dyDescent="0.3">
      <c r="A27431" s="33" t="s">
        <v>0</v>
      </c>
      <c r="B27431" s="33" t="s">
        <v>53</v>
      </c>
      <c r="C27431" s="33">
        <v>130000</v>
      </c>
      <c r="D27431" s="33" t="s">
        <v>9014</v>
      </c>
      <c r="E27431" t="str">
        <f t="shared" si="432"/>
        <v>$125K-$200K</v>
      </c>
    </row>
    <row r="27432" spans="1:5" x14ac:dyDescent="0.3">
      <c r="A27432" s="33" t="s">
        <v>2</v>
      </c>
      <c r="B27432" s="33" t="s">
        <v>53</v>
      </c>
      <c r="C27432" s="33"/>
      <c r="D27432" s="33" t="s">
        <v>871</v>
      </c>
      <c r="E27432" t="str">
        <f t="shared" si="432"/>
        <v>No Data</v>
      </c>
    </row>
    <row r="27433" spans="1:5" x14ac:dyDescent="0.3">
      <c r="A27433" s="33" t="s">
        <v>4</v>
      </c>
      <c r="B27433" s="33" t="s">
        <v>53</v>
      </c>
      <c r="C27433" s="33">
        <v>150000</v>
      </c>
      <c r="D27433" s="33" t="s">
        <v>648</v>
      </c>
      <c r="E27433" t="str">
        <f t="shared" si="432"/>
        <v>$125K-$200K</v>
      </c>
    </row>
    <row r="27434" spans="1:5" x14ac:dyDescent="0.3">
      <c r="A27434" s="33" t="s">
        <v>128</v>
      </c>
      <c r="B27434" s="33" t="s">
        <v>53</v>
      </c>
      <c r="C27434" s="33">
        <v>90000</v>
      </c>
      <c r="D27434" s="33" t="s">
        <v>9015</v>
      </c>
      <c r="E27434" t="str">
        <f t="shared" si="432"/>
        <v>$75K-$100K</v>
      </c>
    </row>
    <row r="27435" spans="1:5" x14ac:dyDescent="0.3">
      <c r="A27435" s="33" t="s">
        <v>2</v>
      </c>
      <c r="B27435" s="33" t="s">
        <v>53</v>
      </c>
      <c r="C27435" s="33"/>
      <c r="D27435" s="33" t="s">
        <v>232</v>
      </c>
      <c r="E27435" t="str">
        <f t="shared" si="432"/>
        <v>No Data</v>
      </c>
    </row>
    <row r="27436" spans="1:5" x14ac:dyDescent="0.3">
      <c r="A27436" s="33" t="s">
        <v>2</v>
      </c>
      <c r="B27436" s="33" t="s">
        <v>81</v>
      </c>
      <c r="C27436" s="33">
        <v>109000</v>
      </c>
      <c r="D27436" s="33" t="s">
        <v>2639</v>
      </c>
      <c r="E27436" t="str">
        <f t="shared" si="432"/>
        <v>$100K-$125K</v>
      </c>
    </row>
    <row r="27437" spans="1:5" x14ac:dyDescent="0.3">
      <c r="A27437" s="33" t="s">
        <v>2</v>
      </c>
      <c r="B27437" s="33" t="s">
        <v>53</v>
      </c>
      <c r="C27437" s="33">
        <v>70000</v>
      </c>
      <c r="D27437" s="33" t="s">
        <v>9016</v>
      </c>
      <c r="E27437" t="str">
        <f t="shared" si="432"/>
        <v>&lt;$75K</v>
      </c>
    </row>
    <row r="27438" spans="1:5" x14ac:dyDescent="0.3">
      <c r="A27438" s="33" t="s">
        <v>128</v>
      </c>
      <c r="B27438" s="33" t="s">
        <v>53</v>
      </c>
      <c r="C27438" s="33">
        <v>164385</v>
      </c>
      <c r="D27438" s="33" t="s">
        <v>9017</v>
      </c>
      <c r="E27438" t="str">
        <f t="shared" si="432"/>
        <v>$125K-$200K</v>
      </c>
    </row>
    <row r="27439" spans="1:5" x14ac:dyDescent="0.3">
      <c r="A27439" s="33" t="s">
        <v>4</v>
      </c>
      <c r="B27439" s="33" t="s">
        <v>54</v>
      </c>
      <c r="C27439" s="33">
        <v>115000</v>
      </c>
      <c r="D27439" s="33" t="s">
        <v>301</v>
      </c>
      <c r="E27439" t="str">
        <f t="shared" si="432"/>
        <v>$100K-$125K</v>
      </c>
    </row>
    <row r="27440" spans="1:5" x14ac:dyDescent="0.3">
      <c r="A27440" s="33" t="s">
        <v>128</v>
      </c>
      <c r="B27440" s="33" t="s">
        <v>53</v>
      </c>
      <c r="C27440" s="33"/>
      <c r="D27440" s="33" t="s">
        <v>1279</v>
      </c>
      <c r="E27440" t="str">
        <f t="shared" si="432"/>
        <v>No Data</v>
      </c>
    </row>
    <row r="27441" spans="1:5" x14ac:dyDescent="0.3">
      <c r="A27441" s="33" t="s">
        <v>2</v>
      </c>
      <c r="B27441" s="33" t="s">
        <v>53</v>
      </c>
      <c r="C27441" s="33"/>
      <c r="D27441" s="33" t="s">
        <v>238</v>
      </c>
      <c r="E27441" t="str">
        <f t="shared" si="432"/>
        <v>No Data</v>
      </c>
    </row>
    <row r="27442" spans="1:5" x14ac:dyDescent="0.3">
      <c r="A27442" s="33" t="s">
        <v>2</v>
      </c>
      <c r="B27442" s="33" t="s">
        <v>53</v>
      </c>
      <c r="C27442" s="33">
        <v>57500</v>
      </c>
      <c r="D27442" s="33" t="s">
        <v>5632</v>
      </c>
      <c r="E27442" t="str">
        <f t="shared" si="432"/>
        <v>&lt;$75K</v>
      </c>
    </row>
    <row r="27443" spans="1:5" x14ac:dyDescent="0.3">
      <c r="A27443" s="33" t="s">
        <v>0</v>
      </c>
      <c r="B27443" s="33" t="s">
        <v>54</v>
      </c>
      <c r="C27443" s="33"/>
      <c r="D27443" s="33" t="s">
        <v>457</v>
      </c>
      <c r="E27443" t="str">
        <f t="shared" si="432"/>
        <v>No Data</v>
      </c>
    </row>
    <row r="27444" spans="1:5" x14ac:dyDescent="0.3">
      <c r="A27444" s="33" t="s">
        <v>2</v>
      </c>
      <c r="B27444" s="33" t="s">
        <v>53</v>
      </c>
      <c r="C27444" s="33">
        <v>152625</v>
      </c>
      <c r="D27444" s="33" t="s">
        <v>1035</v>
      </c>
      <c r="E27444" t="str">
        <f t="shared" si="432"/>
        <v>$125K-$200K</v>
      </c>
    </row>
    <row r="27445" spans="1:5" x14ac:dyDescent="0.3">
      <c r="A27445" s="33" t="s">
        <v>125</v>
      </c>
      <c r="B27445" s="33" t="s">
        <v>53</v>
      </c>
      <c r="C27445" s="33">
        <v>90000</v>
      </c>
      <c r="D27445" s="33" t="s">
        <v>9018</v>
      </c>
      <c r="E27445" t="str">
        <f t="shared" si="432"/>
        <v>$75K-$100K</v>
      </c>
    </row>
    <row r="27446" spans="1:5" x14ac:dyDescent="0.3">
      <c r="A27446" s="33" t="s">
        <v>2</v>
      </c>
      <c r="B27446" s="33" t="s">
        <v>69</v>
      </c>
      <c r="C27446" s="33">
        <v>111175</v>
      </c>
      <c r="D27446" s="33" t="s">
        <v>294</v>
      </c>
      <c r="E27446" t="str">
        <f t="shared" si="432"/>
        <v>$100K-$125K</v>
      </c>
    </row>
    <row r="27447" spans="1:5" x14ac:dyDescent="0.3">
      <c r="A27447" s="33" t="s">
        <v>2</v>
      </c>
      <c r="B27447" s="33" t="s">
        <v>53</v>
      </c>
      <c r="C27447" s="33"/>
      <c r="D27447" s="33" t="s">
        <v>238</v>
      </c>
      <c r="E27447" t="str">
        <f t="shared" si="432"/>
        <v>No Data</v>
      </c>
    </row>
    <row r="27448" spans="1:5" x14ac:dyDescent="0.3">
      <c r="A27448" s="33" t="s">
        <v>2</v>
      </c>
      <c r="B27448" s="33" t="s">
        <v>53</v>
      </c>
      <c r="C27448" s="33"/>
      <c r="D27448" s="33" t="s">
        <v>9019</v>
      </c>
      <c r="E27448" t="str">
        <f t="shared" si="432"/>
        <v>No Data</v>
      </c>
    </row>
    <row r="27449" spans="1:5" x14ac:dyDescent="0.3">
      <c r="A27449" s="33" t="s">
        <v>2</v>
      </c>
      <c r="B27449" s="33" t="s">
        <v>53</v>
      </c>
      <c r="C27449" s="33">
        <v>106080</v>
      </c>
      <c r="D27449" s="33" t="s">
        <v>6096</v>
      </c>
      <c r="E27449" t="str">
        <f t="shared" si="432"/>
        <v>$100K-$125K</v>
      </c>
    </row>
    <row r="27450" spans="1:5" x14ac:dyDescent="0.3">
      <c r="A27450" s="33" t="s">
        <v>2</v>
      </c>
      <c r="B27450" s="33" t="s">
        <v>88</v>
      </c>
      <c r="C27450" s="33">
        <v>111175</v>
      </c>
      <c r="D27450" s="33" t="s">
        <v>2410</v>
      </c>
      <c r="E27450" t="str">
        <f t="shared" si="432"/>
        <v>$100K-$125K</v>
      </c>
    </row>
    <row r="27451" spans="1:5" x14ac:dyDescent="0.3">
      <c r="A27451" s="33" t="s">
        <v>1</v>
      </c>
      <c r="B27451" s="33" t="s">
        <v>81</v>
      </c>
      <c r="C27451" s="33">
        <v>166000</v>
      </c>
      <c r="D27451" s="33" t="s">
        <v>634</v>
      </c>
      <c r="E27451" t="str">
        <f t="shared" si="432"/>
        <v>$125K-$200K</v>
      </c>
    </row>
    <row r="27452" spans="1:5" x14ac:dyDescent="0.3">
      <c r="A27452" s="33" t="s">
        <v>0</v>
      </c>
      <c r="B27452" s="33" t="s">
        <v>53</v>
      </c>
      <c r="C27452" s="33">
        <v>150000</v>
      </c>
      <c r="D27452" s="33" t="s">
        <v>744</v>
      </c>
      <c r="E27452" t="str">
        <f t="shared" si="432"/>
        <v>$125K-$200K</v>
      </c>
    </row>
    <row r="27453" spans="1:5" x14ac:dyDescent="0.3">
      <c r="A27453" s="33" t="s">
        <v>2</v>
      </c>
      <c r="B27453" s="33" t="s">
        <v>53</v>
      </c>
      <c r="C27453" s="33"/>
      <c r="D27453" s="33" t="s">
        <v>2207</v>
      </c>
      <c r="E27453" t="str">
        <f t="shared" si="432"/>
        <v>No Data</v>
      </c>
    </row>
    <row r="27454" spans="1:5" x14ac:dyDescent="0.3">
      <c r="A27454" s="33" t="s">
        <v>2</v>
      </c>
      <c r="B27454" s="33" t="s">
        <v>53</v>
      </c>
      <c r="C27454" s="33"/>
      <c r="D27454" s="33" t="s">
        <v>457</v>
      </c>
      <c r="E27454" t="str">
        <f t="shared" si="432"/>
        <v>No Data</v>
      </c>
    </row>
    <row r="27455" spans="1:5" x14ac:dyDescent="0.3">
      <c r="A27455" s="33" t="s">
        <v>0</v>
      </c>
      <c r="B27455" s="33" t="s">
        <v>53</v>
      </c>
      <c r="C27455" s="33">
        <v>135000</v>
      </c>
      <c r="D27455" s="33" t="s">
        <v>3198</v>
      </c>
      <c r="E27455" t="str">
        <f t="shared" si="432"/>
        <v>$125K-$200K</v>
      </c>
    </row>
    <row r="27456" spans="1:5" x14ac:dyDescent="0.3">
      <c r="A27456" s="33" t="s">
        <v>0</v>
      </c>
      <c r="B27456" s="33" t="s">
        <v>53</v>
      </c>
      <c r="C27456" s="33">
        <v>90000</v>
      </c>
      <c r="D27456" s="33" t="s">
        <v>3283</v>
      </c>
      <c r="E27456" t="str">
        <f t="shared" si="432"/>
        <v>$75K-$100K</v>
      </c>
    </row>
    <row r="27457" spans="1:5" x14ac:dyDescent="0.3">
      <c r="A27457" s="33" t="s">
        <v>2</v>
      </c>
      <c r="B27457" s="33" t="s">
        <v>53</v>
      </c>
      <c r="C27457" s="33">
        <v>110000</v>
      </c>
      <c r="D27457" s="33" t="s">
        <v>9020</v>
      </c>
      <c r="E27457" t="str">
        <f t="shared" si="432"/>
        <v>$100K-$125K</v>
      </c>
    </row>
    <row r="27458" spans="1:5" x14ac:dyDescent="0.3">
      <c r="A27458" s="33" t="s">
        <v>2</v>
      </c>
      <c r="B27458" s="33" t="s">
        <v>57</v>
      </c>
      <c r="C27458" s="33">
        <v>60000</v>
      </c>
      <c r="D27458" s="33" t="s">
        <v>9021</v>
      </c>
      <c r="E27458" t="str">
        <f t="shared" si="432"/>
        <v>&lt;$75K</v>
      </c>
    </row>
    <row r="27459" spans="1:5" x14ac:dyDescent="0.3">
      <c r="A27459" s="33" t="s">
        <v>0</v>
      </c>
      <c r="B27459" s="33" t="s">
        <v>53</v>
      </c>
      <c r="C27459" s="33"/>
      <c r="D27459" s="33" t="s">
        <v>5934</v>
      </c>
      <c r="E27459" t="str">
        <f t="shared" ref="E27459:E27522" si="433">_xlfn.XLOOKUP(C27459,$H$16:$H$21,$G$16:$G$21,,1)</f>
        <v>No Data</v>
      </c>
    </row>
    <row r="27460" spans="1:5" x14ac:dyDescent="0.3">
      <c r="A27460" s="33" t="s">
        <v>125</v>
      </c>
      <c r="B27460" s="33" t="s">
        <v>79</v>
      </c>
      <c r="C27460" s="33">
        <v>79200</v>
      </c>
      <c r="D27460" s="33" t="s">
        <v>3173</v>
      </c>
      <c r="E27460" t="str">
        <f t="shared" si="433"/>
        <v>$75K-$100K</v>
      </c>
    </row>
    <row r="27461" spans="1:5" x14ac:dyDescent="0.3">
      <c r="A27461" s="33" t="s">
        <v>1</v>
      </c>
      <c r="B27461" s="33" t="s">
        <v>84</v>
      </c>
      <c r="C27461" s="33">
        <v>89100</v>
      </c>
      <c r="D27461" s="33" t="s">
        <v>211</v>
      </c>
      <c r="E27461" t="str">
        <f t="shared" si="433"/>
        <v>$75K-$100K</v>
      </c>
    </row>
    <row r="27462" spans="1:5" x14ac:dyDescent="0.3">
      <c r="A27462" s="33" t="s">
        <v>126</v>
      </c>
      <c r="B27462" s="33" t="s">
        <v>81</v>
      </c>
      <c r="C27462" s="33">
        <v>115000</v>
      </c>
      <c r="D27462" s="33" t="s">
        <v>1587</v>
      </c>
      <c r="E27462" t="str">
        <f t="shared" si="433"/>
        <v>$100K-$125K</v>
      </c>
    </row>
    <row r="27463" spans="1:5" x14ac:dyDescent="0.3">
      <c r="A27463" s="33" t="s">
        <v>4</v>
      </c>
      <c r="B27463" s="33" t="s">
        <v>54</v>
      </c>
      <c r="C27463" s="33">
        <v>192000</v>
      </c>
      <c r="D27463" s="33" t="s">
        <v>9022</v>
      </c>
      <c r="E27463" t="str">
        <f t="shared" si="433"/>
        <v>$125K-$200K</v>
      </c>
    </row>
    <row r="27464" spans="1:5" x14ac:dyDescent="0.3">
      <c r="A27464" s="33" t="s">
        <v>4</v>
      </c>
      <c r="B27464" s="33" t="s">
        <v>105</v>
      </c>
      <c r="C27464" s="33">
        <v>96760.5</v>
      </c>
      <c r="D27464" s="33" t="s">
        <v>7819</v>
      </c>
      <c r="E27464" t="str">
        <f t="shared" si="433"/>
        <v>$75K-$100K</v>
      </c>
    </row>
    <row r="27465" spans="1:5" x14ac:dyDescent="0.3">
      <c r="A27465" s="33" t="s">
        <v>4</v>
      </c>
      <c r="B27465" s="33" t="s">
        <v>53</v>
      </c>
      <c r="C27465" s="33"/>
      <c r="D27465" s="33" t="s">
        <v>238</v>
      </c>
      <c r="E27465" t="str">
        <f t="shared" si="433"/>
        <v>No Data</v>
      </c>
    </row>
    <row r="27466" spans="1:5" x14ac:dyDescent="0.3">
      <c r="A27466" s="33" t="s">
        <v>0</v>
      </c>
      <c r="B27466" s="33" t="s">
        <v>53</v>
      </c>
      <c r="C27466" s="33">
        <v>115000</v>
      </c>
      <c r="D27466" s="33" t="s">
        <v>280</v>
      </c>
      <c r="E27466" t="str">
        <f t="shared" si="433"/>
        <v>$100K-$125K</v>
      </c>
    </row>
    <row r="27467" spans="1:5" x14ac:dyDescent="0.3">
      <c r="A27467" s="33" t="s">
        <v>0</v>
      </c>
      <c r="B27467" s="33" t="s">
        <v>53</v>
      </c>
      <c r="C27467" s="33">
        <v>100000</v>
      </c>
      <c r="D27467" s="33" t="s">
        <v>2926</v>
      </c>
      <c r="E27467" t="str">
        <f t="shared" si="433"/>
        <v>$75K-$100K</v>
      </c>
    </row>
    <row r="27468" spans="1:5" x14ac:dyDescent="0.3">
      <c r="A27468" s="33" t="s">
        <v>0</v>
      </c>
      <c r="B27468" s="33" t="s">
        <v>54</v>
      </c>
      <c r="C27468" s="33">
        <v>110424.9375</v>
      </c>
      <c r="D27468" s="33" t="s">
        <v>4182</v>
      </c>
      <c r="E27468" t="str">
        <f t="shared" si="433"/>
        <v>$100K-$125K</v>
      </c>
    </row>
    <row r="27469" spans="1:5" x14ac:dyDescent="0.3">
      <c r="A27469" s="33" t="s">
        <v>0</v>
      </c>
      <c r="B27469" s="33" t="s">
        <v>53</v>
      </c>
      <c r="C27469" s="33">
        <v>120000</v>
      </c>
      <c r="D27469" s="33" t="s">
        <v>9023</v>
      </c>
      <c r="E27469" t="str">
        <f t="shared" si="433"/>
        <v>$100K-$125K</v>
      </c>
    </row>
    <row r="27470" spans="1:5" x14ac:dyDescent="0.3">
      <c r="A27470" s="33" t="s">
        <v>66</v>
      </c>
      <c r="B27470" s="33" t="s">
        <v>53</v>
      </c>
      <c r="C27470" s="33">
        <v>57600</v>
      </c>
      <c r="D27470" s="33" t="s">
        <v>6717</v>
      </c>
      <c r="E27470" t="str">
        <f t="shared" si="433"/>
        <v>&lt;$75K</v>
      </c>
    </row>
    <row r="27471" spans="1:5" x14ac:dyDescent="0.3">
      <c r="A27471" s="33" t="s">
        <v>2</v>
      </c>
      <c r="B27471" s="33" t="s">
        <v>53</v>
      </c>
      <c r="C27471" s="33">
        <v>74500</v>
      </c>
      <c r="D27471" s="33" t="s">
        <v>5476</v>
      </c>
      <c r="E27471" t="str">
        <f t="shared" si="433"/>
        <v>&lt;$75K</v>
      </c>
    </row>
    <row r="27472" spans="1:5" x14ac:dyDescent="0.3">
      <c r="A27472" s="33" t="s">
        <v>52</v>
      </c>
      <c r="B27472" s="33" t="s">
        <v>69</v>
      </c>
      <c r="C27472" s="33">
        <v>89100</v>
      </c>
      <c r="D27472" s="33" t="s">
        <v>1661</v>
      </c>
      <c r="E27472" t="str">
        <f t="shared" si="433"/>
        <v>$75K-$100K</v>
      </c>
    </row>
    <row r="27473" spans="1:5" x14ac:dyDescent="0.3">
      <c r="A27473" s="33" t="s">
        <v>52</v>
      </c>
      <c r="B27473" s="33" t="s">
        <v>53</v>
      </c>
      <c r="C27473" s="33"/>
      <c r="D27473" s="33" t="s">
        <v>9024</v>
      </c>
      <c r="E27473" t="str">
        <f t="shared" si="433"/>
        <v>No Data</v>
      </c>
    </row>
    <row r="27474" spans="1:5" x14ac:dyDescent="0.3">
      <c r="A27474" s="33" t="s">
        <v>2</v>
      </c>
      <c r="B27474" s="33" t="s">
        <v>53</v>
      </c>
      <c r="C27474" s="33"/>
      <c r="D27474" s="33" t="s">
        <v>1286</v>
      </c>
      <c r="E27474" t="str">
        <f t="shared" si="433"/>
        <v>No Data</v>
      </c>
    </row>
    <row r="27475" spans="1:5" x14ac:dyDescent="0.3">
      <c r="A27475" s="33" t="s">
        <v>4</v>
      </c>
      <c r="B27475" s="33" t="s">
        <v>79</v>
      </c>
      <c r="C27475" s="33">
        <v>79200</v>
      </c>
      <c r="D27475" s="33" t="s">
        <v>1302</v>
      </c>
      <c r="E27475" t="str">
        <f t="shared" si="433"/>
        <v>$75K-$100K</v>
      </c>
    </row>
    <row r="27476" spans="1:5" x14ac:dyDescent="0.3">
      <c r="A27476" s="33" t="s">
        <v>0</v>
      </c>
      <c r="B27476" s="33" t="s">
        <v>53</v>
      </c>
      <c r="C27476" s="33"/>
      <c r="D27476" s="33" t="s">
        <v>258</v>
      </c>
      <c r="E27476" t="str">
        <f t="shared" si="433"/>
        <v>No Data</v>
      </c>
    </row>
    <row r="27477" spans="1:5" x14ac:dyDescent="0.3">
      <c r="A27477" s="33" t="s">
        <v>2</v>
      </c>
      <c r="B27477" s="33" t="s">
        <v>53</v>
      </c>
      <c r="C27477" s="33">
        <v>84850</v>
      </c>
      <c r="D27477" s="33" t="s">
        <v>1124</v>
      </c>
      <c r="E27477" t="str">
        <f t="shared" si="433"/>
        <v>$75K-$100K</v>
      </c>
    </row>
    <row r="27478" spans="1:5" x14ac:dyDescent="0.3">
      <c r="A27478" s="33" t="s">
        <v>2</v>
      </c>
      <c r="B27478" s="33" t="s">
        <v>72</v>
      </c>
      <c r="C27478" s="33">
        <v>53014</v>
      </c>
      <c r="D27478" s="33" t="s">
        <v>9025</v>
      </c>
      <c r="E27478" t="str">
        <f t="shared" si="433"/>
        <v>&lt;$75K</v>
      </c>
    </row>
    <row r="27479" spans="1:5" x14ac:dyDescent="0.3">
      <c r="A27479" s="33" t="s">
        <v>2</v>
      </c>
      <c r="B27479" s="33" t="s">
        <v>53</v>
      </c>
      <c r="C27479" s="33"/>
      <c r="D27479" s="33" t="s">
        <v>9026</v>
      </c>
      <c r="E27479" t="str">
        <f t="shared" si="433"/>
        <v>No Data</v>
      </c>
    </row>
    <row r="27480" spans="1:5" x14ac:dyDescent="0.3">
      <c r="A27480" s="33" t="s">
        <v>2</v>
      </c>
      <c r="B27480" s="33" t="s">
        <v>73</v>
      </c>
      <c r="C27480" s="33">
        <v>63000</v>
      </c>
      <c r="D27480" s="33" t="s">
        <v>1018</v>
      </c>
      <c r="E27480" t="str">
        <f t="shared" si="433"/>
        <v>&lt;$75K</v>
      </c>
    </row>
    <row r="27481" spans="1:5" x14ac:dyDescent="0.3">
      <c r="A27481" s="33" t="s">
        <v>0</v>
      </c>
      <c r="B27481" s="33" t="s">
        <v>53</v>
      </c>
      <c r="C27481" s="33"/>
      <c r="D27481" s="33" t="s">
        <v>2393</v>
      </c>
      <c r="E27481" t="str">
        <f t="shared" si="433"/>
        <v>No Data</v>
      </c>
    </row>
    <row r="27482" spans="1:5" x14ac:dyDescent="0.3">
      <c r="A27482" s="33" t="s">
        <v>2</v>
      </c>
      <c r="B27482" s="33" t="s">
        <v>53</v>
      </c>
      <c r="C27482" s="33"/>
      <c r="D27482" s="33" t="s">
        <v>3683</v>
      </c>
      <c r="E27482" t="str">
        <f t="shared" si="433"/>
        <v>No Data</v>
      </c>
    </row>
    <row r="27483" spans="1:5" x14ac:dyDescent="0.3">
      <c r="A27483" s="33" t="s">
        <v>0</v>
      </c>
      <c r="B27483" s="33" t="s">
        <v>53</v>
      </c>
      <c r="C27483" s="33">
        <v>90000</v>
      </c>
      <c r="D27483" s="33" t="s">
        <v>677</v>
      </c>
      <c r="E27483" t="str">
        <f t="shared" si="433"/>
        <v>$75K-$100K</v>
      </c>
    </row>
    <row r="27484" spans="1:5" x14ac:dyDescent="0.3">
      <c r="A27484" s="33" t="s">
        <v>0</v>
      </c>
      <c r="B27484" s="33" t="s">
        <v>53</v>
      </c>
      <c r="C27484" s="33">
        <v>155000</v>
      </c>
      <c r="D27484" s="33" t="s">
        <v>301</v>
      </c>
      <c r="E27484" t="str">
        <f t="shared" si="433"/>
        <v>$125K-$200K</v>
      </c>
    </row>
    <row r="27485" spans="1:5" x14ac:dyDescent="0.3">
      <c r="A27485" s="33" t="s">
        <v>2</v>
      </c>
      <c r="B27485" s="33" t="s">
        <v>53</v>
      </c>
      <c r="C27485" s="33">
        <v>82500</v>
      </c>
      <c r="D27485" s="33" t="s">
        <v>520</v>
      </c>
      <c r="E27485" t="str">
        <f t="shared" si="433"/>
        <v>$75K-$100K</v>
      </c>
    </row>
    <row r="27486" spans="1:5" x14ac:dyDescent="0.3">
      <c r="A27486" s="33" t="s">
        <v>0</v>
      </c>
      <c r="B27486" s="33" t="s">
        <v>53</v>
      </c>
      <c r="C27486" s="33">
        <v>105151.5</v>
      </c>
      <c r="D27486" s="33" t="s">
        <v>792</v>
      </c>
      <c r="E27486" t="str">
        <f t="shared" si="433"/>
        <v>$100K-$125K</v>
      </c>
    </row>
    <row r="27487" spans="1:5" x14ac:dyDescent="0.3">
      <c r="A27487" s="33" t="s">
        <v>4</v>
      </c>
      <c r="B27487" s="33" t="s">
        <v>54</v>
      </c>
      <c r="C27487" s="33"/>
      <c r="D27487" s="33" t="s">
        <v>5599</v>
      </c>
      <c r="E27487" t="str">
        <f t="shared" si="433"/>
        <v>No Data</v>
      </c>
    </row>
    <row r="27488" spans="1:5" x14ac:dyDescent="0.3">
      <c r="A27488" s="33" t="s">
        <v>2</v>
      </c>
      <c r="B27488" s="33" t="s">
        <v>53</v>
      </c>
      <c r="C27488" s="33">
        <v>76939.203125</v>
      </c>
      <c r="D27488" s="33" t="s">
        <v>9027</v>
      </c>
      <c r="E27488" t="str">
        <f t="shared" si="433"/>
        <v>$75K-$100K</v>
      </c>
    </row>
    <row r="27489" spans="1:5" x14ac:dyDescent="0.3">
      <c r="A27489" s="33" t="s">
        <v>2</v>
      </c>
      <c r="B27489" s="33" t="s">
        <v>53</v>
      </c>
      <c r="C27489" s="33"/>
      <c r="D27489" s="33" t="s">
        <v>879</v>
      </c>
      <c r="E27489" t="str">
        <f t="shared" si="433"/>
        <v>No Data</v>
      </c>
    </row>
    <row r="27490" spans="1:5" x14ac:dyDescent="0.3">
      <c r="A27490" s="33" t="s">
        <v>0</v>
      </c>
      <c r="B27490" s="33" t="s">
        <v>53</v>
      </c>
      <c r="C27490" s="33">
        <v>100900</v>
      </c>
      <c r="D27490" s="33" t="s">
        <v>242</v>
      </c>
      <c r="E27490" t="str">
        <f t="shared" si="433"/>
        <v>$100K-$125K</v>
      </c>
    </row>
    <row r="27491" spans="1:5" x14ac:dyDescent="0.3">
      <c r="A27491" s="33" t="s">
        <v>0</v>
      </c>
      <c r="B27491" s="33" t="s">
        <v>53</v>
      </c>
      <c r="C27491" s="33">
        <v>80000</v>
      </c>
      <c r="D27491" s="33" t="s">
        <v>8111</v>
      </c>
      <c r="E27491" t="str">
        <f t="shared" si="433"/>
        <v>$75K-$100K</v>
      </c>
    </row>
    <row r="27492" spans="1:5" x14ac:dyDescent="0.3">
      <c r="A27492" s="33" t="s">
        <v>2</v>
      </c>
      <c r="B27492" s="33" t="s">
        <v>53</v>
      </c>
      <c r="C27492" s="33"/>
      <c r="D27492" s="33" t="s">
        <v>6526</v>
      </c>
      <c r="E27492" t="str">
        <f t="shared" si="433"/>
        <v>No Data</v>
      </c>
    </row>
    <row r="27493" spans="1:5" x14ac:dyDescent="0.3">
      <c r="A27493" s="33" t="s">
        <v>2</v>
      </c>
      <c r="B27493" s="33" t="s">
        <v>53</v>
      </c>
      <c r="C27493" s="33">
        <v>90000</v>
      </c>
      <c r="D27493" s="33" t="s">
        <v>232</v>
      </c>
      <c r="E27493" t="str">
        <f t="shared" si="433"/>
        <v>$75K-$100K</v>
      </c>
    </row>
    <row r="27494" spans="1:5" x14ac:dyDescent="0.3">
      <c r="A27494" s="33" t="s">
        <v>4</v>
      </c>
      <c r="B27494" s="33" t="s">
        <v>53</v>
      </c>
      <c r="C27494" s="33">
        <v>102500</v>
      </c>
      <c r="D27494" s="33" t="s">
        <v>480</v>
      </c>
      <c r="E27494" t="str">
        <f t="shared" si="433"/>
        <v>$100K-$125K</v>
      </c>
    </row>
    <row r="27495" spans="1:5" x14ac:dyDescent="0.3">
      <c r="A27495" s="33" t="s">
        <v>126</v>
      </c>
      <c r="B27495" s="33" t="s">
        <v>53</v>
      </c>
      <c r="C27495" s="33">
        <v>218000</v>
      </c>
      <c r="D27495" s="33" t="s">
        <v>463</v>
      </c>
      <c r="E27495" t="str">
        <f t="shared" si="433"/>
        <v>&gt;$200K</v>
      </c>
    </row>
    <row r="27496" spans="1:5" x14ac:dyDescent="0.3">
      <c r="A27496" s="33" t="s">
        <v>4</v>
      </c>
      <c r="B27496" s="33" t="s">
        <v>114</v>
      </c>
      <c r="C27496" s="33">
        <v>71280</v>
      </c>
      <c r="D27496" s="33" t="s">
        <v>1958</v>
      </c>
      <c r="E27496" t="str">
        <f t="shared" si="433"/>
        <v>&lt;$75K</v>
      </c>
    </row>
    <row r="27497" spans="1:5" x14ac:dyDescent="0.3">
      <c r="A27497" s="33" t="s">
        <v>2</v>
      </c>
      <c r="B27497" s="33" t="s">
        <v>53</v>
      </c>
      <c r="C27497" s="33">
        <v>62500</v>
      </c>
      <c r="D27497" s="33" t="s">
        <v>801</v>
      </c>
      <c r="E27497" t="str">
        <f t="shared" si="433"/>
        <v>&lt;$75K</v>
      </c>
    </row>
    <row r="27498" spans="1:5" x14ac:dyDescent="0.3">
      <c r="A27498" s="33" t="s">
        <v>0</v>
      </c>
      <c r="B27498" s="33" t="s">
        <v>53</v>
      </c>
      <c r="C27498" s="33">
        <v>152650</v>
      </c>
      <c r="D27498" s="33" t="s">
        <v>299</v>
      </c>
      <c r="E27498" t="str">
        <f t="shared" si="433"/>
        <v>$125K-$200K</v>
      </c>
    </row>
    <row r="27499" spans="1:5" x14ac:dyDescent="0.3">
      <c r="A27499" s="33" t="s">
        <v>2</v>
      </c>
      <c r="B27499" s="33" t="s">
        <v>53</v>
      </c>
      <c r="C27499" s="33"/>
      <c r="D27499" s="33" t="s">
        <v>3270</v>
      </c>
      <c r="E27499" t="str">
        <f t="shared" si="433"/>
        <v>No Data</v>
      </c>
    </row>
    <row r="27500" spans="1:5" x14ac:dyDescent="0.3">
      <c r="A27500" s="33" t="s">
        <v>2</v>
      </c>
      <c r="B27500" s="33" t="s">
        <v>53</v>
      </c>
      <c r="C27500" s="33"/>
      <c r="D27500" s="33" t="s">
        <v>6079</v>
      </c>
      <c r="E27500" t="str">
        <f t="shared" si="433"/>
        <v>No Data</v>
      </c>
    </row>
    <row r="27501" spans="1:5" x14ac:dyDescent="0.3">
      <c r="A27501" s="33" t="s">
        <v>4</v>
      </c>
      <c r="B27501" s="33" t="s">
        <v>53</v>
      </c>
      <c r="C27501" s="33"/>
      <c r="D27501" s="33" t="s">
        <v>602</v>
      </c>
      <c r="E27501" t="str">
        <f t="shared" si="433"/>
        <v>No Data</v>
      </c>
    </row>
    <row r="27502" spans="1:5" x14ac:dyDescent="0.3">
      <c r="A27502" s="33" t="s">
        <v>2</v>
      </c>
      <c r="B27502" s="33" t="s">
        <v>53</v>
      </c>
      <c r="C27502" s="33"/>
      <c r="D27502" s="33" t="s">
        <v>232</v>
      </c>
      <c r="E27502" t="str">
        <f t="shared" si="433"/>
        <v>No Data</v>
      </c>
    </row>
    <row r="27503" spans="1:5" x14ac:dyDescent="0.3">
      <c r="A27503" s="33" t="s">
        <v>0</v>
      </c>
      <c r="B27503" s="33" t="s">
        <v>53</v>
      </c>
      <c r="C27503" s="33">
        <v>125000</v>
      </c>
      <c r="D27503" s="33" t="s">
        <v>3940</v>
      </c>
      <c r="E27503" t="str">
        <f t="shared" si="433"/>
        <v>$100K-$125K</v>
      </c>
    </row>
    <row r="27504" spans="1:5" x14ac:dyDescent="0.3">
      <c r="A27504" s="33" t="s">
        <v>2</v>
      </c>
      <c r="B27504" s="33" t="s">
        <v>53</v>
      </c>
      <c r="C27504" s="33">
        <v>125000</v>
      </c>
      <c r="D27504" s="33" t="s">
        <v>5320</v>
      </c>
      <c r="E27504" t="str">
        <f t="shared" si="433"/>
        <v>$100K-$125K</v>
      </c>
    </row>
    <row r="27505" spans="1:5" x14ac:dyDescent="0.3">
      <c r="A27505" s="33" t="s">
        <v>2</v>
      </c>
      <c r="B27505" s="33" t="s">
        <v>53</v>
      </c>
      <c r="C27505" s="33"/>
      <c r="D27505" s="33" t="s">
        <v>833</v>
      </c>
      <c r="E27505" t="str">
        <f t="shared" si="433"/>
        <v>No Data</v>
      </c>
    </row>
    <row r="27506" spans="1:5" x14ac:dyDescent="0.3">
      <c r="A27506" s="33" t="s">
        <v>125</v>
      </c>
      <c r="B27506" s="33" t="s">
        <v>53</v>
      </c>
      <c r="C27506" s="33">
        <v>126100</v>
      </c>
      <c r="D27506" s="33" t="s">
        <v>5355</v>
      </c>
      <c r="E27506" t="str">
        <f t="shared" si="433"/>
        <v>$125K-$200K</v>
      </c>
    </row>
    <row r="27507" spans="1:5" x14ac:dyDescent="0.3">
      <c r="A27507" s="33" t="s">
        <v>4</v>
      </c>
      <c r="B27507" s="33" t="s">
        <v>81</v>
      </c>
      <c r="C27507" s="33">
        <v>147500</v>
      </c>
      <c r="D27507" s="33" t="s">
        <v>845</v>
      </c>
      <c r="E27507" t="str">
        <f t="shared" si="433"/>
        <v>$125K-$200K</v>
      </c>
    </row>
    <row r="27508" spans="1:5" x14ac:dyDescent="0.3">
      <c r="A27508" s="33" t="s">
        <v>125</v>
      </c>
      <c r="B27508" s="33" t="s">
        <v>83</v>
      </c>
      <c r="C27508" s="33">
        <v>111175</v>
      </c>
      <c r="D27508" s="33" t="s">
        <v>335</v>
      </c>
      <c r="E27508" t="str">
        <f t="shared" si="433"/>
        <v>$100K-$125K</v>
      </c>
    </row>
    <row r="27509" spans="1:5" x14ac:dyDescent="0.3">
      <c r="A27509" s="33" t="s">
        <v>2</v>
      </c>
      <c r="B27509" s="33" t="s">
        <v>53</v>
      </c>
      <c r="C27509" s="33">
        <v>99223.5</v>
      </c>
      <c r="D27509" s="33" t="s">
        <v>1071</v>
      </c>
      <c r="E27509" t="str">
        <f t="shared" si="433"/>
        <v>$75K-$100K</v>
      </c>
    </row>
    <row r="27510" spans="1:5" x14ac:dyDescent="0.3">
      <c r="A27510" s="33" t="s">
        <v>0</v>
      </c>
      <c r="B27510" s="33" t="s">
        <v>53</v>
      </c>
      <c r="C27510" s="33">
        <v>124250</v>
      </c>
      <c r="D27510" s="33" t="s">
        <v>242</v>
      </c>
      <c r="E27510" t="str">
        <f t="shared" si="433"/>
        <v>$100K-$125K</v>
      </c>
    </row>
    <row r="27511" spans="1:5" x14ac:dyDescent="0.3">
      <c r="A27511" s="33" t="s">
        <v>2</v>
      </c>
      <c r="B27511" s="33" t="s">
        <v>53</v>
      </c>
      <c r="C27511" s="33">
        <v>63549.5</v>
      </c>
      <c r="D27511" s="33" t="s">
        <v>9028</v>
      </c>
      <c r="E27511" t="str">
        <f t="shared" si="433"/>
        <v>&lt;$75K</v>
      </c>
    </row>
    <row r="27512" spans="1:5" x14ac:dyDescent="0.3">
      <c r="A27512" s="33" t="s">
        <v>126</v>
      </c>
      <c r="B27512" s="33" t="s">
        <v>53</v>
      </c>
      <c r="C27512" s="33">
        <v>125000</v>
      </c>
      <c r="D27512" s="33" t="s">
        <v>9029</v>
      </c>
      <c r="E27512" t="str">
        <f t="shared" si="433"/>
        <v>$100K-$125K</v>
      </c>
    </row>
    <row r="27513" spans="1:5" x14ac:dyDescent="0.3">
      <c r="A27513" s="33" t="s">
        <v>52</v>
      </c>
      <c r="B27513" s="33" t="s">
        <v>53</v>
      </c>
      <c r="C27513" s="33"/>
      <c r="D27513" s="33" t="s">
        <v>4017</v>
      </c>
      <c r="E27513" t="str">
        <f t="shared" si="433"/>
        <v>No Data</v>
      </c>
    </row>
    <row r="27514" spans="1:5" x14ac:dyDescent="0.3">
      <c r="A27514" s="33" t="s">
        <v>2</v>
      </c>
      <c r="B27514" s="33" t="s">
        <v>53</v>
      </c>
      <c r="C27514" s="33">
        <v>84000</v>
      </c>
      <c r="D27514" s="33" t="s">
        <v>520</v>
      </c>
      <c r="E27514" t="str">
        <f t="shared" si="433"/>
        <v>$75K-$100K</v>
      </c>
    </row>
    <row r="27515" spans="1:5" x14ac:dyDescent="0.3">
      <c r="A27515" s="33" t="s">
        <v>2</v>
      </c>
      <c r="B27515" s="33" t="s">
        <v>53</v>
      </c>
      <c r="C27515" s="33">
        <v>75000</v>
      </c>
      <c r="D27515" s="33" t="s">
        <v>9030</v>
      </c>
      <c r="E27515" t="str">
        <f t="shared" si="433"/>
        <v>&lt;$75K</v>
      </c>
    </row>
    <row r="27516" spans="1:5" x14ac:dyDescent="0.3">
      <c r="A27516" s="33" t="s">
        <v>0</v>
      </c>
      <c r="B27516" s="33" t="s">
        <v>53</v>
      </c>
      <c r="C27516" s="33">
        <v>101116</v>
      </c>
      <c r="D27516" s="33" t="s">
        <v>6330</v>
      </c>
      <c r="E27516" t="str">
        <f t="shared" si="433"/>
        <v>$100K-$125K</v>
      </c>
    </row>
    <row r="27517" spans="1:5" x14ac:dyDescent="0.3">
      <c r="A27517" s="33" t="s">
        <v>2</v>
      </c>
      <c r="B27517" s="33" t="s">
        <v>53</v>
      </c>
      <c r="C27517" s="33">
        <v>115000</v>
      </c>
      <c r="D27517" s="33" t="s">
        <v>9031</v>
      </c>
      <c r="E27517" t="str">
        <f t="shared" si="433"/>
        <v>$100K-$125K</v>
      </c>
    </row>
    <row r="27518" spans="1:5" x14ac:dyDescent="0.3">
      <c r="A27518" s="33" t="s">
        <v>0</v>
      </c>
      <c r="B27518" s="33" t="s">
        <v>53</v>
      </c>
      <c r="C27518" s="33">
        <v>100000</v>
      </c>
      <c r="D27518" s="33" t="s">
        <v>391</v>
      </c>
      <c r="E27518" t="str">
        <f t="shared" si="433"/>
        <v>$75K-$100K</v>
      </c>
    </row>
    <row r="27519" spans="1:5" x14ac:dyDescent="0.3">
      <c r="A27519" s="33" t="s">
        <v>2</v>
      </c>
      <c r="B27519" s="33" t="s">
        <v>53</v>
      </c>
      <c r="C27519" s="33">
        <v>67500</v>
      </c>
      <c r="D27519" s="33" t="s">
        <v>8843</v>
      </c>
      <c r="E27519" t="str">
        <f t="shared" si="433"/>
        <v>&lt;$75K</v>
      </c>
    </row>
    <row r="27520" spans="1:5" x14ac:dyDescent="0.3">
      <c r="A27520" s="33" t="s">
        <v>2</v>
      </c>
      <c r="B27520" s="33" t="s">
        <v>53</v>
      </c>
      <c r="C27520" s="33"/>
      <c r="D27520" s="33" t="s">
        <v>232</v>
      </c>
      <c r="E27520" t="str">
        <f t="shared" si="433"/>
        <v>No Data</v>
      </c>
    </row>
    <row r="27521" spans="1:5" x14ac:dyDescent="0.3">
      <c r="A27521" s="33" t="s">
        <v>1</v>
      </c>
      <c r="B27521" s="33" t="s">
        <v>97</v>
      </c>
      <c r="C27521" s="33">
        <v>56700</v>
      </c>
      <c r="D27521" s="33" t="s">
        <v>685</v>
      </c>
      <c r="E27521" t="str">
        <f t="shared" si="433"/>
        <v>&lt;$75K</v>
      </c>
    </row>
    <row r="27522" spans="1:5" x14ac:dyDescent="0.3">
      <c r="A27522" s="33" t="s">
        <v>2</v>
      </c>
      <c r="B27522" s="33" t="s">
        <v>53</v>
      </c>
      <c r="C27522" s="33">
        <v>108415.5</v>
      </c>
      <c r="D27522" s="33" t="s">
        <v>232</v>
      </c>
      <c r="E27522" t="str">
        <f t="shared" si="433"/>
        <v>$100K-$125K</v>
      </c>
    </row>
    <row r="27523" spans="1:5" x14ac:dyDescent="0.3">
      <c r="A27523" s="33" t="s">
        <v>2</v>
      </c>
      <c r="B27523" s="33" t="s">
        <v>53</v>
      </c>
      <c r="C27523" s="33"/>
      <c r="D27523" s="33" t="s">
        <v>6845</v>
      </c>
      <c r="E27523" t="str">
        <f t="shared" ref="E27523:E27586" si="434">_xlfn.XLOOKUP(C27523,$H$16:$H$21,$G$16:$G$21,,1)</f>
        <v>No Data</v>
      </c>
    </row>
    <row r="27524" spans="1:5" x14ac:dyDescent="0.3">
      <c r="A27524" s="33" t="s">
        <v>0</v>
      </c>
      <c r="B27524" s="33" t="s">
        <v>53</v>
      </c>
      <c r="C27524" s="33">
        <v>190000</v>
      </c>
      <c r="D27524" s="33" t="s">
        <v>326</v>
      </c>
      <c r="E27524" t="str">
        <f t="shared" si="434"/>
        <v>$125K-$200K</v>
      </c>
    </row>
    <row r="27525" spans="1:5" x14ac:dyDescent="0.3">
      <c r="A27525" s="33" t="s">
        <v>125</v>
      </c>
      <c r="B27525" s="33" t="s">
        <v>53</v>
      </c>
      <c r="C27525" s="33"/>
      <c r="D27525" s="33" t="s">
        <v>4298</v>
      </c>
      <c r="E27525" t="str">
        <f t="shared" si="434"/>
        <v>No Data</v>
      </c>
    </row>
    <row r="27526" spans="1:5" x14ac:dyDescent="0.3">
      <c r="A27526" s="33" t="s">
        <v>2</v>
      </c>
      <c r="B27526" s="33" t="s">
        <v>53</v>
      </c>
      <c r="C27526" s="33">
        <v>60000</v>
      </c>
      <c r="D27526" s="33" t="s">
        <v>1546</v>
      </c>
      <c r="E27526" t="str">
        <f t="shared" si="434"/>
        <v>&lt;$75K</v>
      </c>
    </row>
    <row r="27527" spans="1:5" x14ac:dyDescent="0.3">
      <c r="A27527" s="33" t="s">
        <v>2</v>
      </c>
      <c r="B27527" s="33" t="s">
        <v>53</v>
      </c>
      <c r="C27527" s="33"/>
      <c r="D27527" s="33" t="s">
        <v>2690</v>
      </c>
      <c r="E27527" t="str">
        <f t="shared" si="434"/>
        <v>No Data</v>
      </c>
    </row>
    <row r="27528" spans="1:5" x14ac:dyDescent="0.3">
      <c r="A27528" s="33" t="s">
        <v>4</v>
      </c>
      <c r="B27528" s="33" t="s">
        <v>53</v>
      </c>
      <c r="C27528" s="33">
        <v>106500</v>
      </c>
      <c r="D27528" s="33" t="s">
        <v>268</v>
      </c>
      <c r="E27528" t="str">
        <f t="shared" si="434"/>
        <v>$100K-$125K</v>
      </c>
    </row>
    <row r="27529" spans="1:5" x14ac:dyDescent="0.3">
      <c r="A27529" s="33" t="s">
        <v>2</v>
      </c>
      <c r="B27529" s="33" t="s">
        <v>53</v>
      </c>
      <c r="C27529" s="33"/>
      <c r="D27529" s="33" t="s">
        <v>268</v>
      </c>
      <c r="E27529" t="str">
        <f t="shared" si="434"/>
        <v>No Data</v>
      </c>
    </row>
    <row r="27530" spans="1:5" x14ac:dyDescent="0.3">
      <c r="A27530" s="33" t="s">
        <v>0</v>
      </c>
      <c r="B27530" s="33" t="s">
        <v>53</v>
      </c>
      <c r="C27530" s="33">
        <v>90000</v>
      </c>
      <c r="D27530" s="33" t="s">
        <v>8551</v>
      </c>
      <c r="E27530" t="str">
        <f t="shared" si="434"/>
        <v>$75K-$100K</v>
      </c>
    </row>
    <row r="27531" spans="1:5" x14ac:dyDescent="0.3">
      <c r="A27531" s="33" t="s">
        <v>2</v>
      </c>
      <c r="B27531" s="33" t="s">
        <v>53</v>
      </c>
      <c r="C27531" s="33">
        <v>115000</v>
      </c>
      <c r="D27531" s="33" t="s">
        <v>235</v>
      </c>
      <c r="E27531" t="str">
        <f t="shared" si="434"/>
        <v>$100K-$125K</v>
      </c>
    </row>
    <row r="27532" spans="1:5" x14ac:dyDescent="0.3">
      <c r="A27532" s="33" t="s">
        <v>128</v>
      </c>
      <c r="B27532" s="33" t="s">
        <v>53</v>
      </c>
      <c r="C27532" s="33">
        <v>150000</v>
      </c>
      <c r="D27532" s="33" t="s">
        <v>9032</v>
      </c>
      <c r="E27532" t="str">
        <f t="shared" si="434"/>
        <v>$125K-$200K</v>
      </c>
    </row>
    <row r="27533" spans="1:5" x14ac:dyDescent="0.3">
      <c r="A27533" s="33" t="s">
        <v>126</v>
      </c>
      <c r="B27533" s="33" t="s">
        <v>97</v>
      </c>
      <c r="C27533" s="33">
        <v>96773</v>
      </c>
      <c r="D27533" s="33" t="s">
        <v>6111</v>
      </c>
      <c r="E27533" t="str">
        <f t="shared" si="434"/>
        <v>$75K-$100K</v>
      </c>
    </row>
    <row r="27534" spans="1:5" x14ac:dyDescent="0.3">
      <c r="A27534" s="33" t="s">
        <v>2</v>
      </c>
      <c r="B27534" s="33" t="s">
        <v>53</v>
      </c>
      <c r="C27534" s="33"/>
      <c r="D27534" s="33" t="s">
        <v>299</v>
      </c>
      <c r="E27534" t="str">
        <f t="shared" si="434"/>
        <v>No Data</v>
      </c>
    </row>
    <row r="27535" spans="1:5" x14ac:dyDescent="0.3">
      <c r="A27535" s="33" t="s">
        <v>0</v>
      </c>
      <c r="B27535" s="33" t="s">
        <v>53</v>
      </c>
      <c r="C27535" s="33"/>
      <c r="D27535" s="33" t="s">
        <v>232</v>
      </c>
      <c r="E27535" t="str">
        <f t="shared" si="434"/>
        <v>No Data</v>
      </c>
    </row>
    <row r="27536" spans="1:5" x14ac:dyDescent="0.3">
      <c r="A27536" s="33" t="s">
        <v>2</v>
      </c>
      <c r="B27536" s="33" t="s">
        <v>53</v>
      </c>
      <c r="C27536" s="33"/>
      <c r="D27536" s="33" t="s">
        <v>1667</v>
      </c>
      <c r="E27536" t="str">
        <f t="shared" si="434"/>
        <v>No Data</v>
      </c>
    </row>
    <row r="27537" spans="1:5" x14ac:dyDescent="0.3">
      <c r="A27537" s="33" t="s">
        <v>125</v>
      </c>
      <c r="B27537" s="33" t="s">
        <v>53</v>
      </c>
      <c r="C27537" s="33">
        <v>124497</v>
      </c>
      <c r="D27537" s="33" t="s">
        <v>3397</v>
      </c>
      <c r="E27537" t="str">
        <f t="shared" si="434"/>
        <v>$100K-$125K</v>
      </c>
    </row>
    <row r="27538" spans="1:5" x14ac:dyDescent="0.3">
      <c r="A27538" s="33" t="s">
        <v>2</v>
      </c>
      <c r="B27538" s="33" t="s">
        <v>53</v>
      </c>
      <c r="C27538" s="33"/>
      <c r="D27538" s="33" t="s">
        <v>2028</v>
      </c>
      <c r="E27538" t="str">
        <f t="shared" si="434"/>
        <v>No Data</v>
      </c>
    </row>
    <row r="27539" spans="1:5" x14ac:dyDescent="0.3">
      <c r="A27539" s="33" t="s">
        <v>2</v>
      </c>
      <c r="B27539" s="33" t="s">
        <v>53</v>
      </c>
      <c r="C27539" s="33"/>
      <c r="D27539" s="33" t="s">
        <v>6571</v>
      </c>
      <c r="E27539" t="str">
        <f t="shared" si="434"/>
        <v>No Data</v>
      </c>
    </row>
    <row r="27540" spans="1:5" x14ac:dyDescent="0.3">
      <c r="A27540" s="33" t="s">
        <v>0</v>
      </c>
      <c r="B27540" s="33" t="s">
        <v>53</v>
      </c>
      <c r="C27540" s="33">
        <v>150000</v>
      </c>
      <c r="D27540" s="33" t="s">
        <v>5790</v>
      </c>
      <c r="E27540" t="str">
        <f t="shared" si="434"/>
        <v>$125K-$200K</v>
      </c>
    </row>
    <row r="27541" spans="1:5" x14ac:dyDescent="0.3">
      <c r="A27541" s="33" t="s">
        <v>0</v>
      </c>
      <c r="B27541" s="33" t="s">
        <v>53</v>
      </c>
      <c r="C27541" s="33">
        <v>140062.5</v>
      </c>
      <c r="D27541" s="33" t="s">
        <v>1162</v>
      </c>
      <c r="E27541" t="str">
        <f t="shared" si="434"/>
        <v>$125K-$200K</v>
      </c>
    </row>
    <row r="27542" spans="1:5" x14ac:dyDescent="0.3">
      <c r="A27542" s="33" t="s">
        <v>2</v>
      </c>
      <c r="B27542" s="33" t="s">
        <v>53</v>
      </c>
      <c r="C27542" s="33">
        <v>65000</v>
      </c>
      <c r="D27542" s="33" t="s">
        <v>9033</v>
      </c>
      <c r="E27542" t="str">
        <f t="shared" si="434"/>
        <v>&lt;$75K</v>
      </c>
    </row>
    <row r="27543" spans="1:5" x14ac:dyDescent="0.3">
      <c r="A27543" s="33" t="s">
        <v>126</v>
      </c>
      <c r="B27543" s="33" t="s">
        <v>69</v>
      </c>
      <c r="C27543" s="33">
        <v>147500</v>
      </c>
      <c r="D27543" s="33" t="s">
        <v>2189</v>
      </c>
      <c r="E27543" t="str">
        <f t="shared" si="434"/>
        <v>$125K-$200K</v>
      </c>
    </row>
    <row r="27544" spans="1:5" x14ac:dyDescent="0.3">
      <c r="A27544" s="33" t="s">
        <v>2</v>
      </c>
      <c r="B27544" s="33" t="s">
        <v>53</v>
      </c>
      <c r="C27544" s="33">
        <v>137500</v>
      </c>
      <c r="D27544" s="33" t="s">
        <v>9034</v>
      </c>
      <c r="E27544" t="str">
        <f t="shared" si="434"/>
        <v>$125K-$200K</v>
      </c>
    </row>
    <row r="27545" spans="1:5" x14ac:dyDescent="0.3">
      <c r="A27545" s="33" t="s">
        <v>2</v>
      </c>
      <c r="B27545" s="33" t="s">
        <v>53</v>
      </c>
      <c r="C27545" s="33">
        <v>75000</v>
      </c>
      <c r="D27545" s="33" t="s">
        <v>831</v>
      </c>
      <c r="E27545" t="str">
        <f t="shared" si="434"/>
        <v>&lt;$75K</v>
      </c>
    </row>
    <row r="27546" spans="1:5" x14ac:dyDescent="0.3">
      <c r="A27546" s="33" t="s">
        <v>0</v>
      </c>
      <c r="B27546" s="33" t="s">
        <v>53</v>
      </c>
      <c r="C27546" s="33"/>
      <c r="D27546" s="33" t="s">
        <v>9035</v>
      </c>
      <c r="E27546" t="str">
        <f t="shared" si="434"/>
        <v>No Data</v>
      </c>
    </row>
    <row r="27547" spans="1:5" x14ac:dyDescent="0.3">
      <c r="A27547" s="33" t="s">
        <v>0</v>
      </c>
      <c r="B27547" s="33" t="s">
        <v>53</v>
      </c>
      <c r="C27547" s="33">
        <v>175000</v>
      </c>
      <c r="D27547" s="33" t="s">
        <v>2344</v>
      </c>
      <c r="E27547" t="str">
        <f t="shared" si="434"/>
        <v>$125K-$200K</v>
      </c>
    </row>
    <row r="27548" spans="1:5" x14ac:dyDescent="0.3">
      <c r="A27548" s="33" t="s">
        <v>1</v>
      </c>
      <c r="B27548" s="33" t="s">
        <v>70</v>
      </c>
      <c r="C27548" s="33">
        <v>89100</v>
      </c>
      <c r="D27548" s="33" t="s">
        <v>2150</v>
      </c>
      <c r="E27548" t="str">
        <f t="shared" si="434"/>
        <v>$75K-$100K</v>
      </c>
    </row>
    <row r="27549" spans="1:5" x14ac:dyDescent="0.3">
      <c r="A27549" s="33" t="s">
        <v>0</v>
      </c>
      <c r="B27549" s="33" t="s">
        <v>53</v>
      </c>
      <c r="C27549" s="33">
        <v>125000</v>
      </c>
      <c r="D27549" s="33" t="s">
        <v>883</v>
      </c>
      <c r="E27549" t="str">
        <f t="shared" si="434"/>
        <v>$100K-$125K</v>
      </c>
    </row>
    <row r="27550" spans="1:5" x14ac:dyDescent="0.3">
      <c r="A27550" s="33" t="s">
        <v>2</v>
      </c>
      <c r="B27550" s="33" t="s">
        <v>53</v>
      </c>
      <c r="C27550" s="33"/>
      <c r="D27550" s="33" t="s">
        <v>4671</v>
      </c>
      <c r="E27550" t="str">
        <f t="shared" si="434"/>
        <v>No Data</v>
      </c>
    </row>
    <row r="27551" spans="1:5" x14ac:dyDescent="0.3">
      <c r="A27551" s="33" t="s">
        <v>2</v>
      </c>
      <c r="B27551" s="33" t="s">
        <v>53</v>
      </c>
      <c r="C27551" s="33">
        <v>62500</v>
      </c>
      <c r="D27551" s="33" t="s">
        <v>9036</v>
      </c>
      <c r="E27551" t="str">
        <f t="shared" si="434"/>
        <v>&lt;$75K</v>
      </c>
    </row>
    <row r="27552" spans="1:5" x14ac:dyDescent="0.3">
      <c r="A27552" s="33" t="s">
        <v>0</v>
      </c>
      <c r="B27552" s="33" t="s">
        <v>53</v>
      </c>
      <c r="C27552" s="33">
        <v>187000</v>
      </c>
      <c r="D27552" s="33" t="s">
        <v>479</v>
      </c>
      <c r="E27552" t="str">
        <f t="shared" si="434"/>
        <v>$125K-$200K</v>
      </c>
    </row>
    <row r="27553" spans="1:5" x14ac:dyDescent="0.3">
      <c r="A27553" s="33" t="s">
        <v>4</v>
      </c>
      <c r="B27553" s="33" t="s">
        <v>121</v>
      </c>
      <c r="C27553" s="33">
        <v>96773</v>
      </c>
      <c r="D27553" s="33" t="s">
        <v>4479</v>
      </c>
      <c r="E27553" t="str">
        <f t="shared" si="434"/>
        <v>$75K-$100K</v>
      </c>
    </row>
    <row r="27554" spans="1:5" x14ac:dyDescent="0.3">
      <c r="A27554" s="33" t="s">
        <v>2</v>
      </c>
      <c r="B27554" s="33" t="s">
        <v>53</v>
      </c>
      <c r="C27554" s="33">
        <v>89833.5</v>
      </c>
      <c r="D27554" s="33" t="s">
        <v>1704</v>
      </c>
      <c r="E27554" t="str">
        <f t="shared" si="434"/>
        <v>$75K-$100K</v>
      </c>
    </row>
    <row r="27555" spans="1:5" x14ac:dyDescent="0.3">
      <c r="A27555" s="33" t="s">
        <v>2</v>
      </c>
      <c r="B27555" s="33" t="s">
        <v>97</v>
      </c>
      <c r="C27555" s="33">
        <v>53014</v>
      </c>
      <c r="D27555" s="33" t="s">
        <v>2177</v>
      </c>
      <c r="E27555" t="str">
        <f t="shared" si="434"/>
        <v>&lt;$75K</v>
      </c>
    </row>
    <row r="27556" spans="1:5" x14ac:dyDescent="0.3">
      <c r="A27556" s="33" t="s">
        <v>2</v>
      </c>
      <c r="B27556" s="33" t="s">
        <v>53</v>
      </c>
      <c r="C27556" s="33"/>
      <c r="D27556" s="33" t="s">
        <v>9037</v>
      </c>
      <c r="E27556" t="str">
        <f t="shared" si="434"/>
        <v>No Data</v>
      </c>
    </row>
    <row r="27557" spans="1:5" x14ac:dyDescent="0.3">
      <c r="A27557" s="33" t="s">
        <v>0</v>
      </c>
      <c r="B27557" s="33" t="s">
        <v>53</v>
      </c>
      <c r="C27557" s="33">
        <v>155000</v>
      </c>
      <c r="D27557" s="33" t="s">
        <v>9038</v>
      </c>
      <c r="E27557" t="str">
        <f t="shared" si="434"/>
        <v>$125K-$200K</v>
      </c>
    </row>
    <row r="27558" spans="1:5" x14ac:dyDescent="0.3">
      <c r="A27558" s="33" t="s">
        <v>2</v>
      </c>
      <c r="B27558" s="33" t="s">
        <v>53</v>
      </c>
      <c r="C27558" s="33">
        <v>60500</v>
      </c>
      <c r="D27558" s="33" t="s">
        <v>520</v>
      </c>
      <c r="E27558" t="str">
        <f t="shared" si="434"/>
        <v>&lt;$75K</v>
      </c>
    </row>
    <row r="27559" spans="1:5" x14ac:dyDescent="0.3">
      <c r="A27559" s="33" t="s">
        <v>52</v>
      </c>
      <c r="B27559" s="33" t="s">
        <v>63</v>
      </c>
      <c r="C27559" s="33">
        <v>79200</v>
      </c>
      <c r="D27559" s="33" t="s">
        <v>779</v>
      </c>
      <c r="E27559" t="str">
        <f t="shared" si="434"/>
        <v>$75K-$100K</v>
      </c>
    </row>
    <row r="27560" spans="1:5" x14ac:dyDescent="0.3">
      <c r="A27560" s="33" t="s">
        <v>125</v>
      </c>
      <c r="B27560" s="33" t="s">
        <v>53</v>
      </c>
      <c r="C27560" s="33">
        <v>107500</v>
      </c>
      <c r="D27560" s="33" t="s">
        <v>9039</v>
      </c>
      <c r="E27560" t="str">
        <f t="shared" si="434"/>
        <v>$100K-$125K</v>
      </c>
    </row>
    <row r="27561" spans="1:5" x14ac:dyDescent="0.3">
      <c r="A27561" s="33" t="s">
        <v>4</v>
      </c>
      <c r="B27561" s="33" t="s">
        <v>54</v>
      </c>
      <c r="C27561" s="33"/>
      <c r="D27561" s="33" t="s">
        <v>793</v>
      </c>
      <c r="E27561" t="str">
        <f t="shared" si="434"/>
        <v>No Data</v>
      </c>
    </row>
    <row r="27562" spans="1:5" x14ac:dyDescent="0.3">
      <c r="A27562" s="33" t="s">
        <v>2</v>
      </c>
      <c r="B27562" s="33" t="s">
        <v>53</v>
      </c>
      <c r="C27562" s="33">
        <v>100000</v>
      </c>
      <c r="D27562" s="33" t="s">
        <v>860</v>
      </c>
      <c r="E27562" t="str">
        <f t="shared" si="434"/>
        <v>$75K-$100K</v>
      </c>
    </row>
    <row r="27563" spans="1:5" x14ac:dyDescent="0.3">
      <c r="A27563" s="33" t="s">
        <v>2</v>
      </c>
      <c r="B27563" s="33" t="s">
        <v>53</v>
      </c>
      <c r="C27563" s="33"/>
      <c r="D27563" s="33" t="s">
        <v>9040</v>
      </c>
      <c r="E27563" t="str">
        <f t="shared" si="434"/>
        <v>No Data</v>
      </c>
    </row>
    <row r="27564" spans="1:5" x14ac:dyDescent="0.3">
      <c r="A27564" s="33" t="s">
        <v>4</v>
      </c>
      <c r="B27564" s="33" t="s">
        <v>53</v>
      </c>
      <c r="C27564" s="33">
        <v>115000</v>
      </c>
      <c r="D27564" s="33" t="s">
        <v>1401</v>
      </c>
      <c r="E27564" t="str">
        <f t="shared" si="434"/>
        <v>$100K-$125K</v>
      </c>
    </row>
    <row r="27565" spans="1:5" x14ac:dyDescent="0.3">
      <c r="A27565" s="33" t="s">
        <v>1</v>
      </c>
      <c r="B27565" s="33" t="s">
        <v>53</v>
      </c>
      <c r="C27565" s="33"/>
      <c r="D27565" s="33" t="s">
        <v>533</v>
      </c>
      <c r="E27565" t="str">
        <f t="shared" si="434"/>
        <v>No Data</v>
      </c>
    </row>
    <row r="27566" spans="1:5" x14ac:dyDescent="0.3">
      <c r="A27566" s="33" t="s">
        <v>2</v>
      </c>
      <c r="B27566" s="33" t="s">
        <v>53</v>
      </c>
      <c r="C27566" s="33"/>
      <c r="D27566" s="33" t="s">
        <v>226</v>
      </c>
      <c r="E27566" t="str">
        <f t="shared" si="434"/>
        <v>No Data</v>
      </c>
    </row>
    <row r="27567" spans="1:5" x14ac:dyDescent="0.3">
      <c r="A27567" s="33" t="s">
        <v>2</v>
      </c>
      <c r="B27567" s="33" t="s">
        <v>53</v>
      </c>
      <c r="C27567" s="33"/>
      <c r="D27567" s="33" t="s">
        <v>9041</v>
      </c>
      <c r="E27567" t="str">
        <f t="shared" si="434"/>
        <v>No Data</v>
      </c>
    </row>
    <row r="27568" spans="1:5" x14ac:dyDescent="0.3">
      <c r="A27568" s="33" t="s">
        <v>2</v>
      </c>
      <c r="B27568" s="33" t="s">
        <v>53</v>
      </c>
      <c r="C27568" s="33"/>
      <c r="D27568" s="33" t="s">
        <v>9042</v>
      </c>
      <c r="E27568" t="str">
        <f t="shared" si="434"/>
        <v>No Data</v>
      </c>
    </row>
    <row r="27569" spans="1:5" x14ac:dyDescent="0.3">
      <c r="A27569" s="33" t="s">
        <v>2</v>
      </c>
      <c r="B27569" s="33" t="s">
        <v>53</v>
      </c>
      <c r="C27569" s="33">
        <v>60000</v>
      </c>
      <c r="D27569" s="33" t="s">
        <v>8909</v>
      </c>
      <c r="E27569" t="str">
        <f t="shared" si="434"/>
        <v>&lt;$75K</v>
      </c>
    </row>
    <row r="27570" spans="1:5" x14ac:dyDescent="0.3">
      <c r="A27570" s="33" t="s">
        <v>2</v>
      </c>
      <c r="B27570" s="33" t="s">
        <v>53</v>
      </c>
      <c r="C27570" s="33">
        <v>74801.5</v>
      </c>
      <c r="D27570" s="33" t="s">
        <v>9043</v>
      </c>
      <c r="E27570" t="str">
        <f t="shared" si="434"/>
        <v>&lt;$75K</v>
      </c>
    </row>
    <row r="27571" spans="1:5" x14ac:dyDescent="0.3">
      <c r="A27571" s="33" t="s">
        <v>2</v>
      </c>
      <c r="B27571" s="33" t="s">
        <v>53</v>
      </c>
      <c r="C27571" s="33"/>
      <c r="D27571" s="33" t="s">
        <v>278</v>
      </c>
      <c r="E27571" t="str">
        <f t="shared" si="434"/>
        <v>No Data</v>
      </c>
    </row>
    <row r="27572" spans="1:5" x14ac:dyDescent="0.3">
      <c r="A27572" s="33" t="s">
        <v>4</v>
      </c>
      <c r="B27572" s="33" t="s">
        <v>88</v>
      </c>
      <c r="C27572" s="33">
        <v>93600</v>
      </c>
      <c r="D27572" s="33" t="s">
        <v>353</v>
      </c>
      <c r="E27572" t="str">
        <f t="shared" si="434"/>
        <v>$75K-$100K</v>
      </c>
    </row>
    <row r="27573" spans="1:5" x14ac:dyDescent="0.3">
      <c r="A27573" s="33" t="s">
        <v>2</v>
      </c>
      <c r="B27573" s="33" t="s">
        <v>53</v>
      </c>
      <c r="C27573" s="33"/>
      <c r="D27573" s="33" t="s">
        <v>9044</v>
      </c>
      <c r="E27573" t="str">
        <f t="shared" si="434"/>
        <v>No Data</v>
      </c>
    </row>
    <row r="27574" spans="1:5" x14ac:dyDescent="0.3">
      <c r="A27574" s="33" t="s">
        <v>0</v>
      </c>
      <c r="B27574" s="33" t="s">
        <v>53</v>
      </c>
      <c r="C27574" s="33">
        <v>210000</v>
      </c>
      <c r="D27574" s="33" t="s">
        <v>230</v>
      </c>
      <c r="E27574" t="str">
        <f t="shared" si="434"/>
        <v>&gt;$200K</v>
      </c>
    </row>
    <row r="27575" spans="1:5" x14ac:dyDescent="0.3">
      <c r="A27575" s="33" t="s">
        <v>0</v>
      </c>
      <c r="B27575" s="33" t="s">
        <v>53</v>
      </c>
      <c r="C27575" s="33">
        <v>175000</v>
      </c>
      <c r="D27575" s="33" t="s">
        <v>265</v>
      </c>
      <c r="E27575" t="str">
        <f t="shared" si="434"/>
        <v>$125K-$200K</v>
      </c>
    </row>
    <row r="27576" spans="1:5" x14ac:dyDescent="0.3">
      <c r="A27576" s="33" t="s">
        <v>0</v>
      </c>
      <c r="B27576" s="33" t="s">
        <v>53</v>
      </c>
      <c r="C27576" s="33">
        <v>99000</v>
      </c>
      <c r="D27576" s="33" t="s">
        <v>457</v>
      </c>
      <c r="E27576" t="str">
        <f t="shared" si="434"/>
        <v>$75K-$100K</v>
      </c>
    </row>
    <row r="27577" spans="1:5" x14ac:dyDescent="0.3">
      <c r="A27577" s="33" t="s">
        <v>2</v>
      </c>
      <c r="B27577" s="33" t="s">
        <v>53</v>
      </c>
      <c r="C27577" s="33">
        <v>60000</v>
      </c>
      <c r="D27577" s="33" t="s">
        <v>265</v>
      </c>
      <c r="E27577" t="str">
        <f t="shared" si="434"/>
        <v>&lt;$75K</v>
      </c>
    </row>
    <row r="27578" spans="1:5" x14ac:dyDescent="0.3">
      <c r="A27578" s="33" t="s">
        <v>2</v>
      </c>
      <c r="B27578" s="33" t="s">
        <v>53</v>
      </c>
      <c r="C27578" s="33">
        <v>105000</v>
      </c>
      <c r="D27578" s="33" t="s">
        <v>9045</v>
      </c>
      <c r="E27578" t="str">
        <f t="shared" si="434"/>
        <v>$100K-$125K</v>
      </c>
    </row>
    <row r="27579" spans="1:5" x14ac:dyDescent="0.3">
      <c r="A27579" s="33" t="s">
        <v>126</v>
      </c>
      <c r="B27579" s="33" t="s">
        <v>54</v>
      </c>
      <c r="C27579" s="33">
        <v>117500</v>
      </c>
      <c r="D27579" s="33" t="s">
        <v>265</v>
      </c>
      <c r="E27579" t="str">
        <f t="shared" si="434"/>
        <v>$100K-$125K</v>
      </c>
    </row>
    <row r="27580" spans="1:5" x14ac:dyDescent="0.3">
      <c r="A27580" s="33" t="s">
        <v>0</v>
      </c>
      <c r="B27580" s="33" t="s">
        <v>54</v>
      </c>
      <c r="C27580" s="33">
        <v>112500</v>
      </c>
      <c r="D27580" s="33" t="s">
        <v>7004</v>
      </c>
      <c r="E27580" t="str">
        <f t="shared" si="434"/>
        <v>$100K-$125K</v>
      </c>
    </row>
    <row r="27581" spans="1:5" x14ac:dyDescent="0.3">
      <c r="A27581" s="33" t="s">
        <v>2</v>
      </c>
      <c r="B27581" s="33" t="s">
        <v>53</v>
      </c>
      <c r="C27581" s="33"/>
      <c r="D27581" s="33" t="s">
        <v>251</v>
      </c>
      <c r="E27581" t="str">
        <f t="shared" si="434"/>
        <v>No Data</v>
      </c>
    </row>
    <row r="27582" spans="1:5" x14ac:dyDescent="0.3">
      <c r="A27582" s="33" t="s">
        <v>4</v>
      </c>
      <c r="B27582" s="33" t="s">
        <v>97</v>
      </c>
      <c r="C27582" s="33">
        <v>133000</v>
      </c>
      <c r="D27582" s="33" t="s">
        <v>3046</v>
      </c>
      <c r="E27582" t="str">
        <f t="shared" si="434"/>
        <v>$125K-$200K</v>
      </c>
    </row>
    <row r="27583" spans="1:5" x14ac:dyDescent="0.3">
      <c r="A27583" s="33" t="s">
        <v>0</v>
      </c>
      <c r="B27583" s="33" t="s">
        <v>54</v>
      </c>
      <c r="C27583" s="33"/>
      <c r="D27583" s="33" t="s">
        <v>1366</v>
      </c>
      <c r="E27583" t="str">
        <f t="shared" si="434"/>
        <v>No Data</v>
      </c>
    </row>
    <row r="27584" spans="1:5" x14ac:dyDescent="0.3">
      <c r="A27584" s="33" t="s">
        <v>125</v>
      </c>
      <c r="B27584" s="33" t="s">
        <v>85</v>
      </c>
      <c r="C27584" s="33">
        <v>111175</v>
      </c>
      <c r="D27584" s="33" t="s">
        <v>8401</v>
      </c>
      <c r="E27584" t="str">
        <f t="shared" si="434"/>
        <v>$100K-$125K</v>
      </c>
    </row>
    <row r="27585" spans="1:5" x14ac:dyDescent="0.3">
      <c r="A27585" s="33" t="s">
        <v>2</v>
      </c>
      <c r="B27585" s="33" t="s">
        <v>53</v>
      </c>
      <c r="C27585" s="33">
        <v>58250.640625</v>
      </c>
      <c r="D27585" s="33" t="s">
        <v>9046</v>
      </c>
      <c r="E27585" t="str">
        <f t="shared" si="434"/>
        <v>&lt;$75K</v>
      </c>
    </row>
    <row r="27586" spans="1:5" x14ac:dyDescent="0.3">
      <c r="A27586" s="33" t="s">
        <v>2</v>
      </c>
      <c r="B27586" s="33" t="s">
        <v>53</v>
      </c>
      <c r="C27586" s="33"/>
      <c r="D27586" s="33" t="s">
        <v>8976</v>
      </c>
      <c r="E27586" t="str">
        <f t="shared" si="434"/>
        <v>No Data</v>
      </c>
    </row>
    <row r="27587" spans="1:5" x14ac:dyDescent="0.3">
      <c r="A27587" s="33" t="s">
        <v>128</v>
      </c>
      <c r="B27587" s="33" t="s">
        <v>53</v>
      </c>
      <c r="C27587" s="33">
        <v>236000</v>
      </c>
      <c r="D27587" s="33" t="s">
        <v>3895</v>
      </c>
      <c r="E27587" t="str">
        <f t="shared" ref="E27587:E27650" si="435">_xlfn.XLOOKUP(C27587,$H$16:$H$21,$G$16:$G$21,,1)</f>
        <v>&gt;$200K</v>
      </c>
    </row>
    <row r="27588" spans="1:5" x14ac:dyDescent="0.3">
      <c r="A27588" s="33" t="s">
        <v>0</v>
      </c>
      <c r="B27588" s="33" t="s">
        <v>53</v>
      </c>
      <c r="C27588" s="33">
        <v>98850</v>
      </c>
      <c r="D27588" s="33" t="s">
        <v>9047</v>
      </c>
      <c r="E27588" t="str">
        <f t="shared" si="435"/>
        <v>$75K-$100K</v>
      </c>
    </row>
    <row r="27589" spans="1:5" x14ac:dyDescent="0.3">
      <c r="A27589" s="33" t="s">
        <v>0</v>
      </c>
      <c r="B27589" s="33" t="s">
        <v>53</v>
      </c>
      <c r="C27589" s="33"/>
      <c r="D27589" s="33" t="s">
        <v>9048</v>
      </c>
      <c r="E27589" t="str">
        <f t="shared" si="435"/>
        <v>No Data</v>
      </c>
    </row>
    <row r="27590" spans="1:5" x14ac:dyDescent="0.3">
      <c r="A27590" s="33" t="s">
        <v>128</v>
      </c>
      <c r="B27590" s="33" t="s">
        <v>53</v>
      </c>
      <c r="C27590" s="33">
        <v>145000</v>
      </c>
      <c r="D27590" s="33" t="s">
        <v>3171</v>
      </c>
      <c r="E27590" t="str">
        <f t="shared" si="435"/>
        <v>$125K-$200K</v>
      </c>
    </row>
    <row r="27591" spans="1:5" x14ac:dyDescent="0.3">
      <c r="A27591" s="33" t="s">
        <v>2</v>
      </c>
      <c r="B27591" s="33" t="s">
        <v>53</v>
      </c>
      <c r="C27591" s="33"/>
      <c r="D27591" s="33" t="s">
        <v>1195</v>
      </c>
      <c r="E27591" t="str">
        <f t="shared" si="435"/>
        <v>No Data</v>
      </c>
    </row>
    <row r="27592" spans="1:5" x14ac:dyDescent="0.3">
      <c r="A27592" s="33" t="s">
        <v>2</v>
      </c>
      <c r="B27592" s="33" t="s">
        <v>53</v>
      </c>
      <c r="C27592" s="33"/>
      <c r="D27592" s="33" t="s">
        <v>9049</v>
      </c>
      <c r="E27592" t="str">
        <f t="shared" si="435"/>
        <v>No Data</v>
      </c>
    </row>
    <row r="27593" spans="1:5" x14ac:dyDescent="0.3">
      <c r="A27593" s="33" t="s">
        <v>0</v>
      </c>
      <c r="B27593" s="33" t="s">
        <v>53</v>
      </c>
      <c r="C27593" s="33">
        <v>190000</v>
      </c>
      <c r="D27593" s="33" t="s">
        <v>9050</v>
      </c>
      <c r="E27593" t="str">
        <f t="shared" si="435"/>
        <v>$125K-$200K</v>
      </c>
    </row>
    <row r="27594" spans="1:5" x14ac:dyDescent="0.3">
      <c r="A27594" s="33" t="s">
        <v>128</v>
      </c>
      <c r="B27594" s="33" t="s">
        <v>72</v>
      </c>
      <c r="C27594" s="33">
        <v>170500</v>
      </c>
      <c r="D27594" s="33" t="s">
        <v>8911</v>
      </c>
      <c r="E27594" t="str">
        <f t="shared" si="435"/>
        <v>$125K-$200K</v>
      </c>
    </row>
    <row r="27595" spans="1:5" x14ac:dyDescent="0.3">
      <c r="A27595" s="33" t="s">
        <v>52</v>
      </c>
      <c r="B27595" s="33" t="s">
        <v>53</v>
      </c>
      <c r="C27595" s="33">
        <v>214500</v>
      </c>
      <c r="D27595" s="33" t="s">
        <v>256</v>
      </c>
      <c r="E27595" t="str">
        <f t="shared" si="435"/>
        <v>&gt;$200K</v>
      </c>
    </row>
    <row r="27596" spans="1:5" x14ac:dyDescent="0.3">
      <c r="A27596" s="33" t="s">
        <v>0</v>
      </c>
      <c r="B27596" s="33" t="s">
        <v>53</v>
      </c>
      <c r="C27596" s="33"/>
      <c r="D27596" s="33" t="s">
        <v>4570</v>
      </c>
      <c r="E27596" t="str">
        <f t="shared" si="435"/>
        <v>No Data</v>
      </c>
    </row>
    <row r="27597" spans="1:5" x14ac:dyDescent="0.3">
      <c r="A27597" s="33" t="s">
        <v>125</v>
      </c>
      <c r="B27597" s="33" t="s">
        <v>53</v>
      </c>
      <c r="C27597" s="33">
        <v>145000</v>
      </c>
      <c r="D27597" s="33" t="s">
        <v>9051</v>
      </c>
      <c r="E27597" t="str">
        <f t="shared" si="435"/>
        <v>$125K-$200K</v>
      </c>
    </row>
    <row r="27598" spans="1:5" x14ac:dyDescent="0.3">
      <c r="A27598" s="33" t="s">
        <v>0</v>
      </c>
      <c r="B27598" s="33" t="s">
        <v>53</v>
      </c>
      <c r="C27598" s="33">
        <v>125000</v>
      </c>
      <c r="D27598" s="33" t="s">
        <v>3095</v>
      </c>
      <c r="E27598" t="str">
        <f t="shared" si="435"/>
        <v>$100K-$125K</v>
      </c>
    </row>
    <row r="27599" spans="1:5" x14ac:dyDescent="0.3">
      <c r="A27599" s="33" t="s">
        <v>0</v>
      </c>
      <c r="B27599" s="33" t="s">
        <v>53</v>
      </c>
      <c r="C27599" s="33">
        <v>150000</v>
      </c>
      <c r="D27599" s="33" t="s">
        <v>299</v>
      </c>
      <c r="E27599" t="str">
        <f t="shared" si="435"/>
        <v>$125K-$200K</v>
      </c>
    </row>
    <row r="27600" spans="1:5" x14ac:dyDescent="0.3">
      <c r="A27600" s="33" t="s">
        <v>1</v>
      </c>
      <c r="B27600" s="33" t="s">
        <v>53</v>
      </c>
      <c r="C27600" s="33">
        <v>99150</v>
      </c>
      <c r="D27600" s="33" t="s">
        <v>571</v>
      </c>
      <c r="E27600" t="str">
        <f t="shared" si="435"/>
        <v>$75K-$100K</v>
      </c>
    </row>
    <row r="27601" spans="1:5" x14ac:dyDescent="0.3">
      <c r="A27601" s="33" t="s">
        <v>2</v>
      </c>
      <c r="B27601" s="33" t="s">
        <v>53</v>
      </c>
      <c r="C27601" s="33"/>
      <c r="D27601" s="33" t="s">
        <v>9052</v>
      </c>
      <c r="E27601" t="str">
        <f t="shared" si="435"/>
        <v>No Data</v>
      </c>
    </row>
    <row r="27602" spans="1:5" x14ac:dyDescent="0.3">
      <c r="A27602" s="33" t="s">
        <v>1</v>
      </c>
      <c r="B27602" s="33" t="s">
        <v>53</v>
      </c>
      <c r="C27602" s="33">
        <v>219500</v>
      </c>
      <c r="D27602" s="33" t="s">
        <v>479</v>
      </c>
      <c r="E27602" t="str">
        <f t="shared" si="435"/>
        <v>&gt;$200K</v>
      </c>
    </row>
    <row r="27603" spans="1:5" x14ac:dyDescent="0.3">
      <c r="A27603" s="33" t="s">
        <v>4</v>
      </c>
      <c r="B27603" s="33" t="s">
        <v>53</v>
      </c>
      <c r="C27603" s="33">
        <v>87250</v>
      </c>
      <c r="D27603" s="33" t="s">
        <v>9053</v>
      </c>
      <c r="E27603" t="str">
        <f t="shared" si="435"/>
        <v>$75K-$100K</v>
      </c>
    </row>
    <row r="27604" spans="1:5" x14ac:dyDescent="0.3">
      <c r="A27604" s="33" t="s">
        <v>2</v>
      </c>
      <c r="B27604" s="33" t="s">
        <v>53</v>
      </c>
      <c r="C27604" s="33"/>
      <c r="D27604" s="33" t="s">
        <v>2911</v>
      </c>
      <c r="E27604" t="str">
        <f t="shared" si="435"/>
        <v>No Data</v>
      </c>
    </row>
    <row r="27605" spans="1:5" x14ac:dyDescent="0.3">
      <c r="A27605" s="33" t="s">
        <v>2</v>
      </c>
      <c r="B27605" s="33" t="s">
        <v>53</v>
      </c>
      <c r="C27605" s="33"/>
      <c r="D27605" s="33" t="s">
        <v>9054</v>
      </c>
      <c r="E27605" t="str">
        <f t="shared" si="435"/>
        <v>No Data</v>
      </c>
    </row>
    <row r="27606" spans="1:5" x14ac:dyDescent="0.3">
      <c r="A27606" s="33" t="s">
        <v>129</v>
      </c>
      <c r="B27606" s="33" t="s">
        <v>54</v>
      </c>
      <c r="C27606" s="33">
        <v>85000</v>
      </c>
      <c r="D27606" s="33" t="s">
        <v>2446</v>
      </c>
      <c r="E27606" t="str">
        <f t="shared" si="435"/>
        <v>$75K-$100K</v>
      </c>
    </row>
    <row r="27607" spans="1:5" x14ac:dyDescent="0.3">
      <c r="A27607" s="33" t="s">
        <v>66</v>
      </c>
      <c r="B27607" s="33" t="s">
        <v>53</v>
      </c>
      <c r="C27607" s="33"/>
      <c r="D27607" s="33" t="s">
        <v>609</v>
      </c>
      <c r="E27607" t="str">
        <f t="shared" si="435"/>
        <v>No Data</v>
      </c>
    </row>
    <row r="27608" spans="1:5" x14ac:dyDescent="0.3">
      <c r="A27608" s="33" t="s">
        <v>0</v>
      </c>
      <c r="B27608" s="33" t="s">
        <v>53</v>
      </c>
      <c r="C27608" s="33"/>
      <c r="D27608" s="33" t="s">
        <v>879</v>
      </c>
      <c r="E27608" t="str">
        <f t="shared" si="435"/>
        <v>No Data</v>
      </c>
    </row>
    <row r="27609" spans="1:5" x14ac:dyDescent="0.3">
      <c r="A27609" s="33" t="s">
        <v>2</v>
      </c>
      <c r="B27609" s="33" t="s">
        <v>53</v>
      </c>
      <c r="C27609" s="33"/>
      <c r="D27609" s="33" t="s">
        <v>1126</v>
      </c>
      <c r="E27609" t="str">
        <f t="shared" si="435"/>
        <v>No Data</v>
      </c>
    </row>
    <row r="27610" spans="1:5" x14ac:dyDescent="0.3">
      <c r="A27610" s="33" t="s">
        <v>52</v>
      </c>
      <c r="B27610" s="33" t="s">
        <v>88</v>
      </c>
      <c r="C27610" s="33">
        <v>64800</v>
      </c>
      <c r="D27610" s="33" t="s">
        <v>6596</v>
      </c>
      <c r="E27610" t="str">
        <f t="shared" si="435"/>
        <v>&lt;$75K</v>
      </c>
    </row>
    <row r="27611" spans="1:5" x14ac:dyDescent="0.3">
      <c r="A27611" s="33" t="s">
        <v>2</v>
      </c>
      <c r="B27611" s="33" t="s">
        <v>53</v>
      </c>
      <c r="C27611" s="33"/>
      <c r="D27611" s="33" t="s">
        <v>5783</v>
      </c>
      <c r="E27611" t="str">
        <f t="shared" si="435"/>
        <v>No Data</v>
      </c>
    </row>
    <row r="27612" spans="1:5" x14ac:dyDescent="0.3">
      <c r="A27612" s="33" t="s">
        <v>0</v>
      </c>
      <c r="B27612" s="33" t="s">
        <v>53</v>
      </c>
      <c r="C27612" s="33">
        <v>130000</v>
      </c>
      <c r="D27612" s="33" t="s">
        <v>232</v>
      </c>
      <c r="E27612" t="str">
        <f t="shared" si="435"/>
        <v>$125K-$200K</v>
      </c>
    </row>
    <row r="27613" spans="1:5" x14ac:dyDescent="0.3">
      <c r="A27613" s="33" t="s">
        <v>2</v>
      </c>
      <c r="B27613" s="33" t="s">
        <v>53</v>
      </c>
      <c r="C27613" s="33"/>
      <c r="D27613" s="33" t="s">
        <v>9055</v>
      </c>
      <c r="E27613" t="str">
        <f t="shared" si="435"/>
        <v>No Data</v>
      </c>
    </row>
    <row r="27614" spans="1:5" x14ac:dyDescent="0.3">
      <c r="A27614" s="33" t="s">
        <v>2</v>
      </c>
      <c r="B27614" s="33" t="s">
        <v>53</v>
      </c>
      <c r="C27614" s="33">
        <v>50000</v>
      </c>
      <c r="D27614" s="33" t="s">
        <v>1238</v>
      </c>
      <c r="E27614" t="str">
        <f t="shared" si="435"/>
        <v>&lt;$75K</v>
      </c>
    </row>
    <row r="27615" spans="1:5" x14ac:dyDescent="0.3">
      <c r="A27615" s="33" t="s">
        <v>2</v>
      </c>
      <c r="B27615" s="33" t="s">
        <v>53</v>
      </c>
      <c r="C27615" s="33">
        <v>65000</v>
      </c>
      <c r="D27615" s="33" t="s">
        <v>9056</v>
      </c>
      <c r="E27615" t="str">
        <f t="shared" si="435"/>
        <v>&lt;$75K</v>
      </c>
    </row>
    <row r="27616" spans="1:5" x14ac:dyDescent="0.3">
      <c r="A27616" s="33" t="s">
        <v>0</v>
      </c>
      <c r="B27616" s="33" t="s">
        <v>53</v>
      </c>
      <c r="C27616" s="33"/>
      <c r="D27616" s="33" t="s">
        <v>787</v>
      </c>
      <c r="E27616" t="str">
        <f t="shared" si="435"/>
        <v>No Data</v>
      </c>
    </row>
    <row r="27617" spans="1:5" x14ac:dyDescent="0.3">
      <c r="A27617" s="33" t="s">
        <v>2</v>
      </c>
      <c r="B27617" s="33" t="s">
        <v>53</v>
      </c>
      <c r="C27617" s="33">
        <v>62500</v>
      </c>
      <c r="D27617" s="33" t="s">
        <v>9057</v>
      </c>
      <c r="E27617" t="str">
        <f t="shared" si="435"/>
        <v>&lt;$75K</v>
      </c>
    </row>
    <row r="27618" spans="1:5" x14ac:dyDescent="0.3">
      <c r="A27618" s="33" t="s">
        <v>2</v>
      </c>
      <c r="B27618" s="33" t="s">
        <v>53</v>
      </c>
      <c r="C27618" s="33">
        <v>90000</v>
      </c>
      <c r="D27618" s="33" t="s">
        <v>1401</v>
      </c>
      <c r="E27618" t="str">
        <f t="shared" si="435"/>
        <v>$75K-$100K</v>
      </c>
    </row>
    <row r="27619" spans="1:5" x14ac:dyDescent="0.3">
      <c r="A27619" s="33" t="s">
        <v>0</v>
      </c>
      <c r="B27619" s="33" t="s">
        <v>53</v>
      </c>
      <c r="C27619" s="33">
        <v>110000</v>
      </c>
      <c r="D27619" s="33" t="s">
        <v>4396</v>
      </c>
      <c r="E27619" t="str">
        <f t="shared" si="435"/>
        <v>$100K-$125K</v>
      </c>
    </row>
    <row r="27620" spans="1:5" x14ac:dyDescent="0.3">
      <c r="A27620" s="33" t="s">
        <v>4</v>
      </c>
      <c r="B27620" s="33" t="s">
        <v>81</v>
      </c>
      <c r="C27620" s="33">
        <v>104087</v>
      </c>
      <c r="D27620" s="33" t="s">
        <v>4240</v>
      </c>
      <c r="E27620" t="str">
        <f t="shared" si="435"/>
        <v>$100K-$125K</v>
      </c>
    </row>
    <row r="27621" spans="1:5" x14ac:dyDescent="0.3">
      <c r="A27621" s="33" t="s">
        <v>52</v>
      </c>
      <c r="B27621" s="33" t="s">
        <v>53</v>
      </c>
      <c r="C27621" s="33"/>
      <c r="D27621" s="33" t="s">
        <v>9058</v>
      </c>
      <c r="E27621" t="str">
        <f t="shared" si="435"/>
        <v>No Data</v>
      </c>
    </row>
    <row r="27622" spans="1:5" x14ac:dyDescent="0.3">
      <c r="A27622" s="33" t="s">
        <v>125</v>
      </c>
      <c r="B27622" s="33" t="s">
        <v>53</v>
      </c>
      <c r="C27622" s="33">
        <v>150000</v>
      </c>
      <c r="D27622" s="33" t="s">
        <v>499</v>
      </c>
      <c r="E27622" t="str">
        <f t="shared" si="435"/>
        <v>$125K-$200K</v>
      </c>
    </row>
    <row r="27623" spans="1:5" x14ac:dyDescent="0.3">
      <c r="A27623" s="33" t="s">
        <v>0</v>
      </c>
      <c r="B27623" s="33" t="s">
        <v>53</v>
      </c>
      <c r="C27623" s="33">
        <v>66600</v>
      </c>
      <c r="D27623" s="33" t="s">
        <v>242</v>
      </c>
      <c r="E27623" t="str">
        <f t="shared" si="435"/>
        <v>&lt;$75K</v>
      </c>
    </row>
    <row r="27624" spans="1:5" x14ac:dyDescent="0.3">
      <c r="A27624" s="33" t="s">
        <v>0</v>
      </c>
      <c r="B27624" s="33" t="s">
        <v>53</v>
      </c>
      <c r="C27624" s="33">
        <v>189000</v>
      </c>
      <c r="D27624" s="33" t="s">
        <v>845</v>
      </c>
      <c r="E27624" t="str">
        <f t="shared" si="435"/>
        <v>$125K-$200K</v>
      </c>
    </row>
    <row r="27625" spans="1:5" x14ac:dyDescent="0.3">
      <c r="A27625" s="33" t="s">
        <v>2</v>
      </c>
      <c r="B27625" s="33" t="s">
        <v>53</v>
      </c>
      <c r="C27625" s="33"/>
      <c r="D27625" s="33" t="s">
        <v>1066</v>
      </c>
      <c r="E27625" t="str">
        <f t="shared" si="435"/>
        <v>No Data</v>
      </c>
    </row>
    <row r="27626" spans="1:5" x14ac:dyDescent="0.3">
      <c r="A27626" s="33" t="s">
        <v>0</v>
      </c>
      <c r="B27626" s="33" t="s">
        <v>53</v>
      </c>
      <c r="C27626" s="33">
        <v>232000</v>
      </c>
      <c r="D27626" s="33" t="s">
        <v>8077</v>
      </c>
      <c r="E27626" t="str">
        <f t="shared" si="435"/>
        <v>&gt;$200K</v>
      </c>
    </row>
    <row r="27627" spans="1:5" x14ac:dyDescent="0.3">
      <c r="A27627" s="33" t="s">
        <v>126</v>
      </c>
      <c r="B27627" s="33" t="s">
        <v>123</v>
      </c>
      <c r="C27627" s="33">
        <v>147500</v>
      </c>
      <c r="D27627" s="33" t="s">
        <v>4005</v>
      </c>
      <c r="E27627" t="str">
        <f t="shared" si="435"/>
        <v>$125K-$200K</v>
      </c>
    </row>
    <row r="27628" spans="1:5" x14ac:dyDescent="0.3">
      <c r="A27628" s="33" t="s">
        <v>52</v>
      </c>
      <c r="B27628" s="33" t="s">
        <v>53</v>
      </c>
      <c r="C27628" s="33">
        <v>115000</v>
      </c>
      <c r="D27628" s="33" t="s">
        <v>2114</v>
      </c>
      <c r="E27628" t="str">
        <f t="shared" si="435"/>
        <v>$100K-$125K</v>
      </c>
    </row>
    <row r="27629" spans="1:5" x14ac:dyDescent="0.3">
      <c r="A27629" s="33" t="s">
        <v>0</v>
      </c>
      <c r="B27629" s="33" t="s">
        <v>53</v>
      </c>
      <c r="C27629" s="33"/>
      <c r="D27629" s="33" t="s">
        <v>1398</v>
      </c>
      <c r="E27629" t="str">
        <f t="shared" si="435"/>
        <v>No Data</v>
      </c>
    </row>
    <row r="27630" spans="1:5" x14ac:dyDescent="0.3">
      <c r="A27630" s="33" t="s">
        <v>2</v>
      </c>
      <c r="B27630" s="33" t="s">
        <v>53</v>
      </c>
      <c r="C27630" s="33">
        <v>60000</v>
      </c>
      <c r="D27630" s="33" t="s">
        <v>9059</v>
      </c>
      <c r="E27630" t="str">
        <f t="shared" si="435"/>
        <v>&lt;$75K</v>
      </c>
    </row>
    <row r="27631" spans="1:5" x14ac:dyDescent="0.3">
      <c r="A27631" s="33" t="s">
        <v>2</v>
      </c>
      <c r="B27631" s="33" t="s">
        <v>53</v>
      </c>
      <c r="C27631" s="33"/>
      <c r="D27631" s="33" t="s">
        <v>9060</v>
      </c>
      <c r="E27631" t="str">
        <f t="shared" si="435"/>
        <v>No Data</v>
      </c>
    </row>
    <row r="27632" spans="1:5" x14ac:dyDescent="0.3">
      <c r="A27632" s="33" t="s">
        <v>2</v>
      </c>
      <c r="B27632" s="33" t="s">
        <v>53</v>
      </c>
      <c r="C27632" s="33"/>
      <c r="D27632" s="33" t="s">
        <v>268</v>
      </c>
      <c r="E27632" t="str">
        <f t="shared" si="435"/>
        <v>No Data</v>
      </c>
    </row>
    <row r="27633" spans="1:5" x14ac:dyDescent="0.3">
      <c r="A27633" s="33" t="s">
        <v>0</v>
      </c>
      <c r="B27633" s="33" t="s">
        <v>53</v>
      </c>
      <c r="C27633" s="33"/>
      <c r="D27633" s="33" t="s">
        <v>4956</v>
      </c>
      <c r="E27633" t="str">
        <f t="shared" si="435"/>
        <v>No Data</v>
      </c>
    </row>
    <row r="27634" spans="1:5" x14ac:dyDescent="0.3">
      <c r="A27634" s="33" t="s">
        <v>2</v>
      </c>
      <c r="B27634" s="33" t="s">
        <v>53</v>
      </c>
      <c r="C27634" s="33">
        <v>95400</v>
      </c>
      <c r="D27634" s="33" t="s">
        <v>1846</v>
      </c>
      <c r="E27634" t="str">
        <f t="shared" si="435"/>
        <v>$75K-$100K</v>
      </c>
    </row>
    <row r="27635" spans="1:5" x14ac:dyDescent="0.3">
      <c r="A27635" s="33" t="s">
        <v>0</v>
      </c>
      <c r="B27635" s="33" t="s">
        <v>53</v>
      </c>
      <c r="C27635" s="33"/>
      <c r="D27635" s="33" t="s">
        <v>1061</v>
      </c>
      <c r="E27635" t="str">
        <f t="shared" si="435"/>
        <v>No Data</v>
      </c>
    </row>
    <row r="27636" spans="1:5" x14ac:dyDescent="0.3">
      <c r="A27636" s="33" t="s">
        <v>2</v>
      </c>
      <c r="B27636" s="33" t="s">
        <v>53</v>
      </c>
      <c r="C27636" s="33">
        <v>97500</v>
      </c>
      <c r="D27636" s="33" t="s">
        <v>268</v>
      </c>
      <c r="E27636" t="str">
        <f t="shared" si="435"/>
        <v>$75K-$100K</v>
      </c>
    </row>
    <row r="27637" spans="1:5" x14ac:dyDescent="0.3">
      <c r="A27637" s="33" t="s">
        <v>0</v>
      </c>
      <c r="B27637" s="33" t="s">
        <v>53</v>
      </c>
      <c r="C27637" s="33"/>
      <c r="D27637" s="33" t="s">
        <v>9061</v>
      </c>
      <c r="E27637" t="str">
        <f t="shared" si="435"/>
        <v>No Data</v>
      </c>
    </row>
    <row r="27638" spans="1:5" x14ac:dyDescent="0.3">
      <c r="A27638" s="33" t="s">
        <v>4</v>
      </c>
      <c r="B27638" s="33" t="s">
        <v>54</v>
      </c>
      <c r="C27638" s="33"/>
      <c r="D27638" s="33" t="s">
        <v>9062</v>
      </c>
      <c r="E27638" t="str">
        <f t="shared" si="435"/>
        <v>No Data</v>
      </c>
    </row>
    <row r="27639" spans="1:5" x14ac:dyDescent="0.3">
      <c r="A27639" s="33" t="s">
        <v>0</v>
      </c>
      <c r="B27639" s="33" t="s">
        <v>53</v>
      </c>
      <c r="C27639" s="33">
        <v>120000</v>
      </c>
      <c r="D27639" s="33" t="s">
        <v>9063</v>
      </c>
      <c r="E27639" t="str">
        <f t="shared" si="435"/>
        <v>$100K-$125K</v>
      </c>
    </row>
    <row r="27640" spans="1:5" x14ac:dyDescent="0.3">
      <c r="A27640" s="33" t="s">
        <v>52</v>
      </c>
      <c r="B27640" s="33" t="s">
        <v>53</v>
      </c>
      <c r="C27640" s="33"/>
      <c r="D27640" s="33" t="s">
        <v>9064</v>
      </c>
      <c r="E27640" t="str">
        <f t="shared" si="435"/>
        <v>No Data</v>
      </c>
    </row>
    <row r="27641" spans="1:5" x14ac:dyDescent="0.3">
      <c r="A27641" s="33" t="s">
        <v>4</v>
      </c>
      <c r="B27641" s="33" t="s">
        <v>53</v>
      </c>
      <c r="C27641" s="33"/>
      <c r="D27641" s="33" t="s">
        <v>559</v>
      </c>
      <c r="E27641" t="str">
        <f t="shared" si="435"/>
        <v>No Data</v>
      </c>
    </row>
    <row r="27642" spans="1:5" x14ac:dyDescent="0.3">
      <c r="A27642" s="33" t="s">
        <v>4</v>
      </c>
      <c r="B27642" s="33" t="s">
        <v>65</v>
      </c>
      <c r="C27642" s="33">
        <v>147500</v>
      </c>
      <c r="D27642" s="33" t="s">
        <v>2705</v>
      </c>
      <c r="E27642" t="str">
        <f t="shared" si="435"/>
        <v>$125K-$200K</v>
      </c>
    </row>
    <row r="27643" spans="1:5" x14ac:dyDescent="0.3">
      <c r="A27643" s="33" t="s">
        <v>0</v>
      </c>
      <c r="B27643" s="33" t="s">
        <v>74</v>
      </c>
      <c r="C27643" s="33">
        <v>79200</v>
      </c>
      <c r="D27643" s="33" t="s">
        <v>8437</v>
      </c>
      <c r="E27643" t="str">
        <f t="shared" si="435"/>
        <v>$75K-$100K</v>
      </c>
    </row>
    <row r="27644" spans="1:5" x14ac:dyDescent="0.3">
      <c r="A27644" s="33" t="s">
        <v>2</v>
      </c>
      <c r="B27644" s="33" t="s">
        <v>53</v>
      </c>
      <c r="C27644" s="33"/>
      <c r="D27644" s="33" t="s">
        <v>9065</v>
      </c>
      <c r="E27644" t="str">
        <f t="shared" si="435"/>
        <v>No Data</v>
      </c>
    </row>
    <row r="27645" spans="1:5" x14ac:dyDescent="0.3">
      <c r="A27645" s="33" t="s">
        <v>2</v>
      </c>
      <c r="B27645" s="33" t="s">
        <v>53</v>
      </c>
      <c r="C27645" s="33">
        <v>90000</v>
      </c>
      <c r="D27645" s="33" t="s">
        <v>232</v>
      </c>
      <c r="E27645" t="str">
        <f t="shared" si="435"/>
        <v>$75K-$100K</v>
      </c>
    </row>
    <row r="27646" spans="1:5" x14ac:dyDescent="0.3">
      <c r="A27646" s="33" t="s">
        <v>0</v>
      </c>
      <c r="B27646" s="33" t="s">
        <v>54</v>
      </c>
      <c r="C27646" s="33">
        <v>167500</v>
      </c>
      <c r="D27646" s="33" t="s">
        <v>9066</v>
      </c>
      <c r="E27646" t="str">
        <f t="shared" si="435"/>
        <v>$125K-$200K</v>
      </c>
    </row>
    <row r="27647" spans="1:5" x14ac:dyDescent="0.3">
      <c r="A27647" s="33" t="s">
        <v>2</v>
      </c>
      <c r="B27647" s="33" t="s">
        <v>53</v>
      </c>
      <c r="C27647" s="33">
        <v>170000</v>
      </c>
      <c r="D27647" s="33" t="s">
        <v>268</v>
      </c>
      <c r="E27647" t="str">
        <f t="shared" si="435"/>
        <v>$125K-$200K</v>
      </c>
    </row>
    <row r="27648" spans="1:5" x14ac:dyDescent="0.3">
      <c r="A27648" s="33" t="s">
        <v>128</v>
      </c>
      <c r="B27648" s="33" t="s">
        <v>53</v>
      </c>
      <c r="C27648" s="33">
        <v>177500</v>
      </c>
      <c r="D27648" s="33" t="s">
        <v>631</v>
      </c>
      <c r="E27648" t="str">
        <f t="shared" si="435"/>
        <v>$125K-$200K</v>
      </c>
    </row>
    <row r="27649" spans="1:5" x14ac:dyDescent="0.3">
      <c r="A27649" s="33" t="s">
        <v>2</v>
      </c>
      <c r="B27649" s="33" t="s">
        <v>53</v>
      </c>
      <c r="C27649" s="33"/>
      <c r="D27649" s="33" t="s">
        <v>7229</v>
      </c>
      <c r="E27649" t="str">
        <f t="shared" si="435"/>
        <v>No Data</v>
      </c>
    </row>
    <row r="27650" spans="1:5" x14ac:dyDescent="0.3">
      <c r="A27650" s="33" t="s">
        <v>2</v>
      </c>
      <c r="B27650" s="33" t="s">
        <v>53</v>
      </c>
      <c r="C27650" s="33">
        <v>62750</v>
      </c>
      <c r="D27650" s="33" t="s">
        <v>4782</v>
      </c>
      <c r="E27650" t="str">
        <f t="shared" si="435"/>
        <v>&lt;$75K</v>
      </c>
    </row>
    <row r="27651" spans="1:5" x14ac:dyDescent="0.3">
      <c r="A27651" s="33" t="s">
        <v>128</v>
      </c>
      <c r="B27651" s="33" t="s">
        <v>54</v>
      </c>
      <c r="C27651" s="33">
        <v>146000</v>
      </c>
      <c r="D27651" s="33" t="s">
        <v>259</v>
      </c>
      <c r="E27651" t="str">
        <f t="shared" ref="E27651:E27714" si="436">_xlfn.XLOOKUP(C27651,$H$16:$H$21,$G$16:$G$21,,1)</f>
        <v>$125K-$200K</v>
      </c>
    </row>
    <row r="27652" spans="1:5" x14ac:dyDescent="0.3">
      <c r="A27652" s="33" t="s">
        <v>2</v>
      </c>
      <c r="B27652" s="33" t="s">
        <v>53</v>
      </c>
      <c r="C27652" s="33">
        <v>65000</v>
      </c>
      <c r="D27652" s="33" t="s">
        <v>1162</v>
      </c>
      <c r="E27652" t="str">
        <f t="shared" si="436"/>
        <v>&lt;$75K</v>
      </c>
    </row>
    <row r="27653" spans="1:5" x14ac:dyDescent="0.3">
      <c r="A27653" s="33" t="s">
        <v>66</v>
      </c>
      <c r="B27653" s="33" t="s">
        <v>57</v>
      </c>
      <c r="C27653" s="33">
        <v>82830</v>
      </c>
      <c r="D27653" s="33" t="s">
        <v>632</v>
      </c>
      <c r="E27653" t="str">
        <f t="shared" si="436"/>
        <v>$75K-$100K</v>
      </c>
    </row>
    <row r="27654" spans="1:5" x14ac:dyDescent="0.3">
      <c r="A27654" s="33" t="s">
        <v>2</v>
      </c>
      <c r="B27654" s="33" t="s">
        <v>53</v>
      </c>
      <c r="C27654" s="33">
        <v>155000</v>
      </c>
      <c r="D27654" s="33" t="s">
        <v>2051</v>
      </c>
      <c r="E27654" t="str">
        <f t="shared" si="436"/>
        <v>$125K-$200K</v>
      </c>
    </row>
    <row r="27655" spans="1:5" x14ac:dyDescent="0.3">
      <c r="A27655" s="33" t="s">
        <v>4</v>
      </c>
      <c r="B27655" s="33" t="s">
        <v>53</v>
      </c>
      <c r="C27655" s="33">
        <v>125000</v>
      </c>
      <c r="D27655" s="33" t="s">
        <v>4351</v>
      </c>
      <c r="E27655" t="str">
        <f t="shared" si="436"/>
        <v>$100K-$125K</v>
      </c>
    </row>
    <row r="27656" spans="1:5" x14ac:dyDescent="0.3">
      <c r="A27656" s="33" t="s">
        <v>2</v>
      </c>
      <c r="B27656" s="33" t="s">
        <v>53</v>
      </c>
      <c r="C27656" s="33"/>
      <c r="D27656" s="33" t="s">
        <v>4354</v>
      </c>
      <c r="E27656" t="str">
        <f t="shared" si="436"/>
        <v>No Data</v>
      </c>
    </row>
    <row r="27657" spans="1:5" x14ac:dyDescent="0.3">
      <c r="A27657" s="33" t="s">
        <v>52</v>
      </c>
      <c r="B27657" s="33" t="s">
        <v>53</v>
      </c>
      <c r="C27657" s="33"/>
      <c r="D27657" s="33" t="s">
        <v>9067</v>
      </c>
      <c r="E27657" t="str">
        <f t="shared" si="436"/>
        <v>No Data</v>
      </c>
    </row>
    <row r="27658" spans="1:5" x14ac:dyDescent="0.3">
      <c r="A27658" s="33" t="s">
        <v>4</v>
      </c>
      <c r="B27658" s="33" t="s">
        <v>53</v>
      </c>
      <c r="C27658" s="33"/>
      <c r="D27658" s="33" t="s">
        <v>553</v>
      </c>
      <c r="E27658" t="str">
        <f t="shared" si="436"/>
        <v>No Data</v>
      </c>
    </row>
    <row r="27659" spans="1:5" x14ac:dyDescent="0.3">
      <c r="A27659" s="33" t="s">
        <v>0</v>
      </c>
      <c r="B27659" s="33" t="s">
        <v>53</v>
      </c>
      <c r="C27659" s="33">
        <v>224500</v>
      </c>
      <c r="D27659" s="33" t="s">
        <v>217</v>
      </c>
      <c r="E27659" t="str">
        <f t="shared" si="436"/>
        <v>&gt;$200K</v>
      </c>
    </row>
    <row r="27660" spans="1:5" x14ac:dyDescent="0.3">
      <c r="A27660" s="33" t="s">
        <v>2</v>
      </c>
      <c r="B27660" s="33" t="s">
        <v>70</v>
      </c>
      <c r="C27660" s="33">
        <v>111175</v>
      </c>
      <c r="D27660" s="33" t="s">
        <v>211</v>
      </c>
      <c r="E27660" t="str">
        <f t="shared" si="436"/>
        <v>$100K-$125K</v>
      </c>
    </row>
    <row r="27661" spans="1:5" x14ac:dyDescent="0.3">
      <c r="A27661" s="33" t="s">
        <v>52</v>
      </c>
      <c r="B27661" s="33" t="s">
        <v>53</v>
      </c>
      <c r="C27661" s="33"/>
      <c r="D27661" s="33" t="s">
        <v>4325</v>
      </c>
      <c r="E27661" t="str">
        <f t="shared" si="436"/>
        <v>No Data</v>
      </c>
    </row>
    <row r="27662" spans="1:5" x14ac:dyDescent="0.3">
      <c r="A27662" s="33" t="s">
        <v>4</v>
      </c>
      <c r="B27662" s="33" t="s">
        <v>53</v>
      </c>
      <c r="C27662" s="33">
        <v>50000</v>
      </c>
      <c r="D27662" s="33" t="s">
        <v>268</v>
      </c>
      <c r="E27662" t="str">
        <f t="shared" si="436"/>
        <v>&lt;$75K</v>
      </c>
    </row>
    <row r="27663" spans="1:5" x14ac:dyDescent="0.3">
      <c r="A27663" s="33" t="s">
        <v>0</v>
      </c>
      <c r="B27663" s="33" t="s">
        <v>53</v>
      </c>
      <c r="C27663" s="33">
        <v>136500</v>
      </c>
      <c r="D27663" s="33" t="s">
        <v>779</v>
      </c>
      <c r="E27663" t="str">
        <f t="shared" si="436"/>
        <v>$125K-$200K</v>
      </c>
    </row>
    <row r="27664" spans="1:5" x14ac:dyDescent="0.3">
      <c r="A27664" s="33" t="s">
        <v>0</v>
      </c>
      <c r="B27664" s="33" t="s">
        <v>54</v>
      </c>
      <c r="C27664" s="33">
        <v>134000</v>
      </c>
      <c r="D27664" s="33" t="s">
        <v>2144</v>
      </c>
      <c r="E27664" t="str">
        <f t="shared" si="436"/>
        <v>$125K-$200K</v>
      </c>
    </row>
    <row r="27665" spans="1:5" x14ac:dyDescent="0.3">
      <c r="A27665" s="33" t="s">
        <v>0</v>
      </c>
      <c r="B27665" s="33" t="s">
        <v>53</v>
      </c>
      <c r="C27665" s="33"/>
      <c r="D27665" s="33" t="s">
        <v>833</v>
      </c>
      <c r="E27665" t="str">
        <f t="shared" si="436"/>
        <v>No Data</v>
      </c>
    </row>
    <row r="27666" spans="1:5" x14ac:dyDescent="0.3">
      <c r="A27666" s="33" t="s">
        <v>2</v>
      </c>
      <c r="B27666" s="33" t="s">
        <v>53</v>
      </c>
      <c r="C27666" s="33"/>
      <c r="D27666" s="33" t="s">
        <v>3497</v>
      </c>
      <c r="E27666" t="str">
        <f t="shared" si="436"/>
        <v>No Data</v>
      </c>
    </row>
    <row r="27667" spans="1:5" x14ac:dyDescent="0.3">
      <c r="A27667" s="33" t="s">
        <v>0</v>
      </c>
      <c r="B27667" s="33" t="s">
        <v>54</v>
      </c>
      <c r="C27667" s="33">
        <v>102800</v>
      </c>
      <c r="D27667" s="33" t="s">
        <v>9068</v>
      </c>
      <c r="E27667" t="str">
        <f t="shared" si="436"/>
        <v>$100K-$125K</v>
      </c>
    </row>
    <row r="27668" spans="1:5" x14ac:dyDescent="0.3">
      <c r="A27668" s="33" t="s">
        <v>52</v>
      </c>
      <c r="B27668" s="33" t="s">
        <v>53</v>
      </c>
      <c r="C27668" s="33">
        <v>93171</v>
      </c>
      <c r="D27668" s="33" t="s">
        <v>3635</v>
      </c>
      <c r="E27668" t="str">
        <f t="shared" si="436"/>
        <v>$75K-$100K</v>
      </c>
    </row>
    <row r="27669" spans="1:5" x14ac:dyDescent="0.3">
      <c r="A27669" s="33" t="s">
        <v>2</v>
      </c>
      <c r="B27669" s="33" t="s">
        <v>53</v>
      </c>
      <c r="C27669" s="33"/>
      <c r="D27669" s="33" t="s">
        <v>9069</v>
      </c>
      <c r="E27669" t="str">
        <f t="shared" si="436"/>
        <v>No Data</v>
      </c>
    </row>
    <row r="27670" spans="1:5" x14ac:dyDescent="0.3">
      <c r="A27670" s="33" t="s">
        <v>0</v>
      </c>
      <c r="B27670" s="33" t="s">
        <v>53</v>
      </c>
      <c r="C27670" s="33">
        <v>200000</v>
      </c>
      <c r="D27670" s="33" t="s">
        <v>377</v>
      </c>
      <c r="E27670" t="str">
        <f t="shared" si="436"/>
        <v>$125K-$200K</v>
      </c>
    </row>
    <row r="27671" spans="1:5" x14ac:dyDescent="0.3">
      <c r="A27671" s="33" t="s">
        <v>4</v>
      </c>
      <c r="B27671" s="33" t="s">
        <v>53</v>
      </c>
      <c r="C27671" s="33">
        <v>147500</v>
      </c>
      <c r="D27671" s="33" t="s">
        <v>5066</v>
      </c>
      <c r="E27671" t="str">
        <f t="shared" si="436"/>
        <v>$125K-$200K</v>
      </c>
    </row>
    <row r="27672" spans="1:5" x14ac:dyDescent="0.3">
      <c r="A27672" s="33" t="s">
        <v>128</v>
      </c>
      <c r="B27672" s="33" t="s">
        <v>53</v>
      </c>
      <c r="C27672" s="33">
        <v>170000</v>
      </c>
      <c r="D27672" s="33" t="s">
        <v>2933</v>
      </c>
      <c r="E27672" t="str">
        <f t="shared" si="436"/>
        <v>$125K-$200K</v>
      </c>
    </row>
    <row r="27673" spans="1:5" x14ac:dyDescent="0.3">
      <c r="A27673" s="33" t="s">
        <v>4</v>
      </c>
      <c r="B27673" s="33" t="s">
        <v>81</v>
      </c>
      <c r="C27673" s="33">
        <v>175000</v>
      </c>
      <c r="D27673" s="33" t="s">
        <v>693</v>
      </c>
      <c r="E27673" t="str">
        <f t="shared" si="436"/>
        <v>$125K-$200K</v>
      </c>
    </row>
    <row r="27674" spans="1:5" x14ac:dyDescent="0.3">
      <c r="A27674" s="33" t="s">
        <v>0</v>
      </c>
      <c r="B27674" s="33" t="s">
        <v>53</v>
      </c>
      <c r="C27674" s="33">
        <v>95005</v>
      </c>
      <c r="D27674" s="33" t="s">
        <v>792</v>
      </c>
      <c r="E27674" t="str">
        <f t="shared" si="436"/>
        <v>$75K-$100K</v>
      </c>
    </row>
    <row r="27675" spans="1:5" x14ac:dyDescent="0.3">
      <c r="A27675" s="33" t="s">
        <v>2</v>
      </c>
      <c r="B27675" s="33" t="s">
        <v>53</v>
      </c>
      <c r="C27675" s="33"/>
      <c r="D27675" s="33" t="s">
        <v>9070</v>
      </c>
      <c r="E27675" t="str">
        <f t="shared" si="436"/>
        <v>No Data</v>
      </c>
    </row>
    <row r="27676" spans="1:5" x14ac:dyDescent="0.3">
      <c r="A27676" s="33" t="s">
        <v>128</v>
      </c>
      <c r="B27676" s="33" t="s">
        <v>53</v>
      </c>
      <c r="C27676" s="33">
        <v>237000</v>
      </c>
      <c r="D27676" s="33" t="s">
        <v>1236</v>
      </c>
      <c r="E27676" t="str">
        <f t="shared" si="436"/>
        <v>&gt;$200K</v>
      </c>
    </row>
    <row r="27677" spans="1:5" x14ac:dyDescent="0.3">
      <c r="A27677" s="33" t="s">
        <v>4</v>
      </c>
      <c r="B27677" s="33" t="s">
        <v>54</v>
      </c>
      <c r="C27677" s="33"/>
      <c r="D27677" s="33" t="s">
        <v>2690</v>
      </c>
      <c r="E27677" t="str">
        <f t="shared" si="436"/>
        <v>No Data</v>
      </c>
    </row>
    <row r="27678" spans="1:5" x14ac:dyDescent="0.3">
      <c r="A27678" s="33" t="s">
        <v>66</v>
      </c>
      <c r="B27678" s="33" t="s">
        <v>69</v>
      </c>
      <c r="C27678" s="33">
        <v>200000</v>
      </c>
      <c r="D27678" s="33" t="s">
        <v>211</v>
      </c>
      <c r="E27678" t="str">
        <f t="shared" si="436"/>
        <v>$125K-$200K</v>
      </c>
    </row>
    <row r="27679" spans="1:5" x14ac:dyDescent="0.3">
      <c r="A27679" s="33" t="s">
        <v>0</v>
      </c>
      <c r="B27679" s="33" t="s">
        <v>53</v>
      </c>
      <c r="C27679" s="33">
        <v>132368</v>
      </c>
      <c r="D27679" s="33" t="s">
        <v>974</v>
      </c>
      <c r="E27679" t="str">
        <f t="shared" si="436"/>
        <v>$125K-$200K</v>
      </c>
    </row>
    <row r="27680" spans="1:5" x14ac:dyDescent="0.3">
      <c r="A27680" s="33" t="s">
        <v>128</v>
      </c>
      <c r="B27680" s="33" t="s">
        <v>53</v>
      </c>
      <c r="C27680" s="33">
        <v>155000</v>
      </c>
      <c r="D27680" s="33" t="s">
        <v>4204</v>
      </c>
      <c r="E27680" t="str">
        <f t="shared" si="436"/>
        <v>$125K-$200K</v>
      </c>
    </row>
    <row r="27681" spans="1:5" x14ac:dyDescent="0.3">
      <c r="A27681" s="33" t="s">
        <v>4</v>
      </c>
      <c r="B27681" s="33" t="s">
        <v>53</v>
      </c>
      <c r="C27681" s="33"/>
      <c r="D27681" s="33" t="s">
        <v>2337</v>
      </c>
      <c r="E27681" t="str">
        <f t="shared" si="436"/>
        <v>No Data</v>
      </c>
    </row>
    <row r="27682" spans="1:5" x14ac:dyDescent="0.3">
      <c r="A27682" s="33" t="s">
        <v>2</v>
      </c>
      <c r="B27682" s="33" t="s">
        <v>107</v>
      </c>
      <c r="C27682" s="33">
        <v>56700</v>
      </c>
      <c r="D27682" s="33" t="s">
        <v>1980</v>
      </c>
      <c r="E27682" t="str">
        <f t="shared" si="436"/>
        <v>&lt;$75K</v>
      </c>
    </row>
    <row r="27683" spans="1:5" x14ac:dyDescent="0.3">
      <c r="A27683" s="33" t="s">
        <v>2</v>
      </c>
      <c r="B27683" s="33" t="s">
        <v>53</v>
      </c>
      <c r="C27683" s="33">
        <v>107500</v>
      </c>
      <c r="D27683" s="33" t="s">
        <v>519</v>
      </c>
      <c r="E27683" t="str">
        <f t="shared" si="436"/>
        <v>$100K-$125K</v>
      </c>
    </row>
    <row r="27684" spans="1:5" x14ac:dyDescent="0.3">
      <c r="A27684" s="33" t="s">
        <v>2</v>
      </c>
      <c r="B27684" s="33" t="s">
        <v>53</v>
      </c>
      <c r="C27684" s="33">
        <v>51014</v>
      </c>
      <c r="D27684" s="33" t="s">
        <v>9071</v>
      </c>
      <c r="E27684" t="str">
        <f t="shared" si="436"/>
        <v>&lt;$75K</v>
      </c>
    </row>
    <row r="27685" spans="1:5" x14ac:dyDescent="0.3">
      <c r="A27685" s="33" t="s">
        <v>52</v>
      </c>
      <c r="B27685" s="33" t="s">
        <v>53</v>
      </c>
      <c r="C27685" s="33">
        <v>175000</v>
      </c>
      <c r="D27685" s="33" t="s">
        <v>849</v>
      </c>
      <c r="E27685" t="str">
        <f t="shared" si="436"/>
        <v>$125K-$200K</v>
      </c>
    </row>
    <row r="27686" spans="1:5" x14ac:dyDescent="0.3">
      <c r="A27686" s="33" t="s">
        <v>126</v>
      </c>
      <c r="B27686" s="33" t="s">
        <v>53</v>
      </c>
      <c r="C27686" s="33">
        <v>173500</v>
      </c>
      <c r="D27686" s="33" t="s">
        <v>225</v>
      </c>
      <c r="E27686" t="str">
        <f t="shared" si="436"/>
        <v>$125K-$200K</v>
      </c>
    </row>
    <row r="27687" spans="1:5" x14ac:dyDescent="0.3">
      <c r="A27687" s="33" t="s">
        <v>126</v>
      </c>
      <c r="B27687" s="33" t="s">
        <v>74</v>
      </c>
      <c r="C27687" s="33">
        <v>64800</v>
      </c>
      <c r="D27687" s="33" t="s">
        <v>9072</v>
      </c>
      <c r="E27687" t="str">
        <f t="shared" si="436"/>
        <v>&lt;$75K</v>
      </c>
    </row>
    <row r="27688" spans="1:5" x14ac:dyDescent="0.3">
      <c r="A27688" s="33" t="s">
        <v>125</v>
      </c>
      <c r="B27688" s="33" t="s">
        <v>53</v>
      </c>
      <c r="C27688" s="33">
        <v>130000</v>
      </c>
      <c r="D27688" s="33" t="s">
        <v>4204</v>
      </c>
      <c r="E27688" t="str">
        <f t="shared" si="436"/>
        <v>$125K-$200K</v>
      </c>
    </row>
    <row r="27689" spans="1:5" x14ac:dyDescent="0.3">
      <c r="A27689" s="33" t="s">
        <v>0</v>
      </c>
      <c r="B27689" s="33" t="s">
        <v>53</v>
      </c>
      <c r="C27689" s="33">
        <v>30000</v>
      </c>
      <c r="D27689" s="33" t="s">
        <v>7824</v>
      </c>
      <c r="E27689" t="str">
        <f t="shared" si="436"/>
        <v>&lt;$75K</v>
      </c>
    </row>
    <row r="27690" spans="1:5" x14ac:dyDescent="0.3">
      <c r="A27690" s="33" t="s">
        <v>129</v>
      </c>
      <c r="B27690" s="33" t="s">
        <v>98</v>
      </c>
      <c r="C27690" s="33">
        <v>156500</v>
      </c>
      <c r="D27690" s="33" t="s">
        <v>1297</v>
      </c>
      <c r="E27690" t="str">
        <f t="shared" si="436"/>
        <v>$125K-$200K</v>
      </c>
    </row>
    <row r="27691" spans="1:5" x14ac:dyDescent="0.3">
      <c r="A27691" s="33" t="s">
        <v>0</v>
      </c>
      <c r="B27691" s="33" t="s">
        <v>112</v>
      </c>
      <c r="C27691" s="33">
        <v>109500</v>
      </c>
      <c r="D27691" s="33" t="s">
        <v>9073</v>
      </c>
      <c r="E27691" t="str">
        <f t="shared" si="436"/>
        <v>$100K-$125K</v>
      </c>
    </row>
    <row r="27692" spans="1:5" x14ac:dyDescent="0.3">
      <c r="A27692" s="33" t="s">
        <v>0</v>
      </c>
      <c r="B27692" s="33" t="s">
        <v>53</v>
      </c>
      <c r="C27692" s="33"/>
      <c r="D27692" s="33" t="s">
        <v>3244</v>
      </c>
      <c r="E27692" t="str">
        <f t="shared" si="436"/>
        <v>No Data</v>
      </c>
    </row>
    <row r="27693" spans="1:5" x14ac:dyDescent="0.3">
      <c r="A27693" s="33" t="s">
        <v>2</v>
      </c>
      <c r="B27693" s="33" t="s">
        <v>53</v>
      </c>
      <c r="C27693" s="33">
        <v>94199</v>
      </c>
      <c r="D27693" s="33" t="s">
        <v>9074</v>
      </c>
      <c r="E27693" t="str">
        <f t="shared" si="436"/>
        <v>$75K-$100K</v>
      </c>
    </row>
    <row r="27694" spans="1:5" x14ac:dyDescent="0.3">
      <c r="A27694" s="33" t="s">
        <v>0</v>
      </c>
      <c r="B27694" s="33" t="s">
        <v>53</v>
      </c>
      <c r="C27694" s="33"/>
      <c r="D27694" s="33" t="s">
        <v>748</v>
      </c>
      <c r="E27694" t="str">
        <f t="shared" si="436"/>
        <v>No Data</v>
      </c>
    </row>
    <row r="27695" spans="1:5" x14ac:dyDescent="0.3">
      <c r="A27695" s="33" t="s">
        <v>2</v>
      </c>
      <c r="B27695" s="33" t="s">
        <v>53</v>
      </c>
      <c r="C27695" s="33">
        <v>115000</v>
      </c>
      <c r="D27695" s="33" t="s">
        <v>385</v>
      </c>
      <c r="E27695" t="str">
        <f t="shared" si="436"/>
        <v>$100K-$125K</v>
      </c>
    </row>
    <row r="27696" spans="1:5" x14ac:dyDescent="0.3">
      <c r="A27696" s="33" t="s">
        <v>0</v>
      </c>
      <c r="B27696" s="33" t="s">
        <v>53</v>
      </c>
      <c r="C27696" s="33">
        <v>175000</v>
      </c>
      <c r="D27696" s="33" t="s">
        <v>852</v>
      </c>
      <c r="E27696" t="str">
        <f t="shared" si="436"/>
        <v>$125K-$200K</v>
      </c>
    </row>
    <row r="27697" spans="1:5" x14ac:dyDescent="0.3">
      <c r="A27697" s="33" t="s">
        <v>0</v>
      </c>
      <c r="B27697" s="33" t="s">
        <v>53</v>
      </c>
      <c r="C27697" s="33">
        <v>95700</v>
      </c>
      <c r="D27697" s="33" t="s">
        <v>299</v>
      </c>
      <c r="E27697" t="str">
        <f t="shared" si="436"/>
        <v>$75K-$100K</v>
      </c>
    </row>
    <row r="27698" spans="1:5" x14ac:dyDescent="0.3">
      <c r="A27698" s="33" t="s">
        <v>2</v>
      </c>
      <c r="B27698" s="33" t="s">
        <v>53</v>
      </c>
      <c r="C27698" s="33">
        <v>82500</v>
      </c>
      <c r="D27698" s="33" t="s">
        <v>4930</v>
      </c>
      <c r="E27698" t="str">
        <f t="shared" si="436"/>
        <v>$75K-$100K</v>
      </c>
    </row>
    <row r="27699" spans="1:5" x14ac:dyDescent="0.3">
      <c r="A27699" s="33" t="s">
        <v>2</v>
      </c>
      <c r="B27699" s="33" t="s">
        <v>53</v>
      </c>
      <c r="C27699" s="33"/>
      <c r="D27699" s="33" t="s">
        <v>3085</v>
      </c>
      <c r="E27699" t="str">
        <f t="shared" si="436"/>
        <v>No Data</v>
      </c>
    </row>
    <row r="27700" spans="1:5" x14ac:dyDescent="0.3">
      <c r="A27700" s="33" t="s">
        <v>0</v>
      </c>
      <c r="B27700" s="33" t="s">
        <v>54</v>
      </c>
      <c r="C27700" s="33">
        <v>175000</v>
      </c>
      <c r="D27700" s="33" t="s">
        <v>2348</v>
      </c>
      <c r="E27700" t="str">
        <f t="shared" si="436"/>
        <v>$125K-$200K</v>
      </c>
    </row>
    <row r="27701" spans="1:5" x14ac:dyDescent="0.3">
      <c r="A27701" s="33" t="s">
        <v>0</v>
      </c>
      <c r="B27701" s="33" t="s">
        <v>53</v>
      </c>
      <c r="C27701" s="33">
        <v>150000</v>
      </c>
      <c r="D27701" s="33" t="s">
        <v>479</v>
      </c>
      <c r="E27701" t="str">
        <f t="shared" si="436"/>
        <v>$125K-$200K</v>
      </c>
    </row>
    <row r="27702" spans="1:5" x14ac:dyDescent="0.3">
      <c r="A27702" s="33" t="s">
        <v>126</v>
      </c>
      <c r="B27702" s="33" t="s">
        <v>53</v>
      </c>
      <c r="C27702" s="33">
        <v>200000</v>
      </c>
      <c r="D27702" s="33" t="s">
        <v>9075</v>
      </c>
      <c r="E27702" t="str">
        <f t="shared" si="436"/>
        <v>$125K-$200K</v>
      </c>
    </row>
    <row r="27703" spans="1:5" x14ac:dyDescent="0.3">
      <c r="A27703" s="33" t="s">
        <v>52</v>
      </c>
      <c r="B27703" s="33" t="s">
        <v>53</v>
      </c>
      <c r="C27703" s="33">
        <v>55500</v>
      </c>
      <c r="D27703" s="33" t="s">
        <v>9076</v>
      </c>
      <c r="E27703" t="str">
        <f t="shared" si="436"/>
        <v>&lt;$75K</v>
      </c>
    </row>
    <row r="27704" spans="1:5" x14ac:dyDescent="0.3">
      <c r="A27704" s="33" t="s">
        <v>0</v>
      </c>
      <c r="B27704" s="33" t="s">
        <v>53</v>
      </c>
      <c r="C27704" s="33">
        <v>108286.5</v>
      </c>
      <c r="D27704" s="33" t="s">
        <v>2473</v>
      </c>
      <c r="E27704" t="str">
        <f t="shared" si="436"/>
        <v>$100K-$125K</v>
      </c>
    </row>
    <row r="27705" spans="1:5" x14ac:dyDescent="0.3">
      <c r="A27705" s="33" t="s">
        <v>2</v>
      </c>
      <c r="B27705" s="33" t="s">
        <v>53</v>
      </c>
      <c r="C27705" s="33"/>
      <c r="D27705" s="33" t="s">
        <v>1279</v>
      </c>
      <c r="E27705" t="str">
        <f t="shared" si="436"/>
        <v>No Data</v>
      </c>
    </row>
    <row r="27706" spans="1:5" x14ac:dyDescent="0.3">
      <c r="A27706" s="33" t="s">
        <v>4</v>
      </c>
      <c r="B27706" s="33" t="s">
        <v>53</v>
      </c>
      <c r="C27706" s="33">
        <v>139216</v>
      </c>
      <c r="D27706" s="33" t="s">
        <v>211</v>
      </c>
      <c r="E27706" t="str">
        <f t="shared" si="436"/>
        <v>$125K-$200K</v>
      </c>
    </row>
    <row r="27707" spans="1:5" x14ac:dyDescent="0.3">
      <c r="A27707" s="33" t="s">
        <v>129</v>
      </c>
      <c r="B27707" s="33" t="s">
        <v>53</v>
      </c>
      <c r="C27707" s="33"/>
      <c r="D27707" s="33" t="s">
        <v>268</v>
      </c>
      <c r="E27707" t="str">
        <f t="shared" si="436"/>
        <v>No Data</v>
      </c>
    </row>
    <row r="27708" spans="1:5" x14ac:dyDescent="0.3">
      <c r="A27708" s="33" t="s">
        <v>2</v>
      </c>
      <c r="B27708" s="33" t="s">
        <v>53</v>
      </c>
      <c r="C27708" s="33">
        <v>135000</v>
      </c>
      <c r="D27708" s="33" t="s">
        <v>7715</v>
      </c>
      <c r="E27708" t="str">
        <f t="shared" si="436"/>
        <v>$125K-$200K</v>
      </c>
    </row>
    <row r="27709" spans="1:5" x14ac:dyDescent="0.3">
      <c r="A27709" s="33" t="s">
        <v>2</v>
      </c>
      <c r="B27709" s="33" t="s">
        <v>54</v>
      </c>
      <c r="C27709" s="33">
        <v>98496</v>
      </c>
      <c r="D27709" s="33" t="s">
        <v>5549</v>
      </c>
      <c r="E27709" t="str">
        <f t="shared" si="436"/>
        <v>$75K-$100K</v>
      </c>
    </row>
    <row r="27710" spans="1:5" x14ac:dyDescent="0.3">
      <c r="A27710" s="33" t="s">
        <v>0</v>
      </c>
      <c r="B27710" s="33" t="s">
        <v>53</v>
      </c>
      <c r="C27710" s="33"/>
      <c r="D27710" s="33" t="s">
        <v>234</v>
      </c>
      <c r="E27710" t="str">
        <f t="shared" si="436"/>
        <v>No Data</v>
      </c>
    </row>
    <row r="27711" spans="1:5" x14ac:dyDescent="0.3">
      <c r="A27711" s="33" t="s">
        <v>2</v>
      </c>
      <c r="B27711" s="33" t="s">
        <v>54</v>
      </c>
      <c r="C27711" s="33">
        <v>94500</v>
      </c>
      <c r="D27711" s="33" t="s">
        <v>3434</v>
      </c>
      <c r="E27711" t="str">
        <f t="shared" si="436"/>
        <v>$75K-$100K</v>
      </c>
    </row>
    <row r="27712" spans="1:5" x14ac:dyDescent="0.3">
      <c r="A27712" s="33" t="s">
        <v>0</v>
      </c>
      <c r="B27712" s="33" t="s">
        <v>53</v>
      </c>
      <c r="C27712" s="33">
        <v>107500</v>
      </c>
      <c r="D27712" s="33" t="s">
        <v>265</v>
      </c>
      <c r="E27712" t="str">
        <f t="shared" si="436"/>
        <v>$100K-$125K</v>
      </c>
    </row>
    <row r="27713" spans="1:5" x14ac:dyDescent="0.3">
      <c r="A27713" s="33" t="s">
        <v>2</v>
      </c>
      <c r="B27713" s="33" t="s">
        <v>53</v>
      </c>
      <c r="C27713" s="33"/>
      <c r="D27713" s="33" t="s">
        <v>2732</v>
      </c>
      <c r="E27713" t="str">
        <f t="shared" si="436"/>
        <v>No Data</v>
      </c>
    </row>
    <row r="27714" spans="1:5" x14ac:dyDescent="0.3">
      <c r="A27714" s="33" t="s">
        <v>2</v>
      </c>
      <c r="B27714" s="33" t="s">
        <v>53</v>
      </c>
      <c r="C27714" s="33"/>
      <c r="D27714" s="33" t="s">
        <v>480</v>
      </c>
      <c r="E27714" t="str">
        <f t="shared" si="436"/>
        <v>No Data</v>
      </c>
    </row>
    <row r="27715" spans="1:5" x14ac:dyDescent="0.3">
      <c r="A27715" s="33" t="s">
        <v>2</v>
      </c>
      <c r="B27715" s="33" t="s">
        <v>53</v>
      </c>
      <c r="C27715" s="33">
        <v>58661</v>
      </c>
      <c r="D27715" s="33" t="s">
        <v>3858</v>
      </c>
      <c r="E27715" t="str">
        <f t="shared" ref="E27715:E27778" si="437">_xlfn.XLOOKUP(C27715,$H$16:$H$21,$G$16:$G$21,,1)</f>
        <v>&lt;$75K</v>
      </c>
    </row>
    <row r="27716" spans="1:5" x14ac:dyDescent="0.3">
      <c r="A27716" s="33" t="s">
        <v>129</v>
      </c>
      <c r="B27716" s="33" t="s">
        <v>53</v>
      </c>
      <c r="C27716" s="33"/>
      <c r="D27716" s="33" t="s">
        <v>9077</v>
      </c>
      <c r="E27716" t="str">
        <f t="shared" si="437"/>
        <v>No Data</v>
      </c>
    </row>
    <row r="27717" spans="1:5" x14ac:dyDescent="0.3">
      <c r="A27717" s="33" t="s">
        <v>2</v>
      </c>
      <c r="B27717" s="33" t="s">
        <v>70</v>
      </c>
      <c r="C27717" s="33">
        <v>51014</v>
      </c>
      <c r="D27717" s="33" t="s">
        <v>294</v>
      </c>
      <c r="E27717" t="str">
        <f t="shared" si="437"/>
        <v>&lt;$75K</v>
      </c>
    </row>
    <row r="27718" spans="1:5" x14ac:dyDescent="0.3">
      <c r="A27718" s="33" t="s">
        <v>2</v>
      </c>
      <c r="B27718" s="33" t="s">
        <v>53</v>
      </c>
      <c r="C27718" s="33"/>
      <c r="D27718" s="33" t="s">
        <v>1136</v>
      </c>
      <c r="E27718" t="str">
        <f t="shared" si="437"/>
        <v>No Data</v>
      </c>
    </row>
    <row r="27719" spans="1:5" x14ac:dyDescent="0.3">
      <c r="A27719" s="33" t="s">
        <v>0</v>
      </c>
      <c r="B27719" s="33" t="s">
        <v>53</v>
      </c>
      <c r="C27719" s="33">
        <v>115000</v>
      </c>
      <c r="D27719" s="33" t="s">
        <v>3882</v>
      </c>
      <c r="E27719" t="str">
        <f t="shared" si="437"/>
        <v>$100K-$125K</v>
      </c>
    </row>
    <row r="27720" spans="1:5" x14ac:dyDescent="0.3">
      <c r="A27720" s="33" t="s">
        <v>52</v>
      </c>
      <c r="B27720" s="33" t="s">
        <v>53</v>
      </c>
      <c r="C27720" s="33"/>
      <c r="D27720" s="33" t="s">
        <v>9078</v>
      </c>
      <c r="E27720" t="str">
        <f t="shared" si="437"/>
        <v>No Data</v>
      </c>
    </row>
    <row r="27721" spans="1:5" x14ac:dyDescent="0.3">
      <c r="A27721" s="33" t="s">
        <v>2</v>
      </c>
      <c r="B27721" s="33" t="s">
        <v>53</v>
      </c>
      <c r="C27721" s="33"/>
      <c r="D27721" s="33" t="s">
        <v>480</v>
      </c>
      <c r="E27721" t="str">
        <f t="shared" si="437"/>
        <v>No Data</v>
      </c>
    </row>
    <row r="27722" spans="1:5" x14ac:dyDescent="0.3">
      <c r="A27722" s="33" t="s">
        <v>125</v>
      </c>
      <c r="B27722" s="33" t="s">
        <v>53</v>
      </c>
      <c r="C27722" s="33"/>
      <c r="D27722" s="33" t="s">
        <v>3039</v>
      </c>
      <c r="E27722" t="str">
        <f t="shared" si="437"/>
        <v>No Data</v>
      </c>
    </row>
    <row r="27723" spans="1:5" x14ac:dyDescent="0.3">
      <c r="A27723" s="33" t="s">
        <v>0</v>
      </c>
      <c r="B27723" s="33" t="s">
        <v>53</v>
      </c>
      <c r="C27723" s="33">
        <v>110000</v>
      </c>
      <c r="D27723" s="33" t="s">
        <v>5015</v>
      </c>
      <c r="E27723" t="str">
        <f t="shared" si="437"/>
        <v>$100K-$125K</v>
      </c>
    </row>
    <row r="27724" spans="1:5" x14ac:dyDescent="0.3">
      <c r="A27724" s="33" t="s">
        <v>4</v>
      </c>
      <c r="B27724" s="33" t="s">
        <v>53</v>
      </c>
      <c r="C27724" s="33">
        <v>121000</v>
      </c>
      <c r="D27724" s="33" t="s">
        <v>9079</v>
      </c>
      <c r="E27724" t="str">
        <f t="shared" si="437"/>
        <v>$100K-$125K</v>
      </c>
    </row>
    <row r="27725" spans="1:5" x14ac:dyDescent="0.3">
      <c r="A27725" s="33" t="s">
        <v>2</v>
      </c>
      <c r="B27725" s="33" t="s">
        <v>53</v>
      </c>
      <c r="C27725" s="33"/>
      <c r="D27725" s="33" t="s">
        <v>7777</v>
      </c>
      <c r="E27725" t="str">
        <f t="shared" si="437"/>
        <v>No Data</v>
      </c>
    </row>
    <row r="27726" spans="1:5" x14ac:dyDescent="0.3">
      <c r="A27726" s="33" t="s">
        <v>2</v>
      </c>
      <c r="B27726" s="33" t="s">
        <v>53</v>
      </c>
      <c r="C27726" s="33"/>
      <c r="D27726" s="33" t="s">
        <v>1286</v>
      </c>
      <c r="E27726" t="str">
        <f t="shared" si="437"/>
        <v>No Data</v>
      </c>
    </row>
    <row r="27727" spans="1:5" x14ac:dyDescent="0.3">
      <c r="A27727" s="33" t="s">
        <v>0</v>
      </c>
      <c r="B27727" s="33" t="s">
        <v>53</v>
      </c>
      <c r="C27727" s="33">
        <v>94500</v>
      </c>
      <c r="D27727" s="33" t="s">
        <v>1099</v>
      </c>
      <c r="E27727" t="str">
        <f t="shared" si="437"/>
        <v>$75K-$100K</v>
      </c>
    </row>
    <row r="27728" spans="1:5" x14ac:dyDescent="0.3">
      <c r="A27728" s="33" t="s">
        <v>0</v>
      </c>
      <c r="B27728" s="33" t="s">
        <v>53</v>
      </c>
      <c r="C27728" s="33">
        <v>152650</v>
      </c>
      <c r="D27728" s="33" t="s">
        <v>299</v>
      </c>
      <c r="E27728" t="str">
        <f t="shared" si="437"/>
        <v>$125K-$200K</v>
      </c>
    </row>
    <row r="27729" spans="1:5" x14ac:dyDescent="0.3">
      <c r="A27729" s="33" t="s">
        <v>2</v>
      </c>
      <c r="B27729" s="33" t="s">
        <v>53</v>
      </c>
      <c r="C27729" s="33">
        <v>49951.19921875</v>
      </c>
      <c r="D27729" s="33" t="s">
        <v>9080</v>
      </c>
      <c r="E27729" t="str">
        <f t="shared" si="437"/>
        <v>&lt;$75K</v>
      </c>
    </row>
    <row r="27730" spans="1:5" x14ac:dyDescent="0.3">
      <c r="A27730" s="33" t="s">
        <v>2</v>
      </c>
      <c r="B27730" s="33" t="s">
        <v>53</v>
      </c>
      <c r="C27730" s="33"/>
      <c r="D27730" s="33" t="s">
        <v>9081</v>
      </c>
      <c r="E27730" t="str">
        <f t="shared" si="437"/>
        <v>No Data</v>
      </c>
    </row>
    <row r="27731" spans="1:5" x14ac:dyDescent="0.3">
      <c r="A27731" s="33" t="s">
        <v>0</v>
      </c>
      <c r="B27731" s="33" t="s">
        <v>53</v>
      </c>
      <c r="C27731" s="33">
        <v>116700</v>
      </c>
      <c r="D27731" s="33" t="s">
        <v>9082</v>
      </c>
      <c r="E27731" t="str">
        <f t="shared" si="437"/>
        <v>$100K-$125K</v>
      </c>
    </row>
    <row r="27732" spans="1:5" x14ac:dyDescent="0.3">
      <c r="A27732" s="33" t="s">
        <v>52</v>
      </c>
      <c r="B27732" s="33" t="s">
        <v>53</v>
      </c>
      <c r="C27732" s="33">
        <v>130000</v>
      </c>
      <c r="D27732" s="33" t="s">
        <v>9083</v>
      </c>
      <c r="E27732" t="str">
        <f t="shared" si="437"/>
        <v>$125K-$200K</v>
      </c>
    </row>
    <row r="27733" spans="1:5" x14ac:dyDescent="0.3">
      <c r="A27733" s="33" t="s">
        <v>2</v>
      </c>
      <c r="B27733" s="33" t="s">
        <v>53</v>
      </c>
      <c r="C27733" s="33"/>
      <c r="D27733" s="33" t="s">
        <v>879</v>
      </c>
      <c r="E27733" t="str">
        <f t="shared" si="437"/>
        <v>No Data</v>
      </c>
    </row>
    <row r="27734" spans="1:5" x14ac:dyDescent="0.3">
      <c r="A27734" s="33" t="s">
        <v>2</v>
      </c>
      <c r="B27734" s="33" t="s">
        <v>53</v>
      </c>
      <c r="C27734" s="33"/>
      <c r="D27734" s="33" t="s">
        <v>9084</v>
      </c>
      <c r="E27734" t="str">
        <f t="shared" si="437"/>
        <v>No Data</v>
      </c>
    </row>
    <row r="27735" spans="1:5" x14ac:dyDescent="0.3">
      <c r="A27735" s="33" t="s">
        <v>0</v>
      </c>
      <c r="B27735" s="33" t="s">
        <v>53</v>
      </c>
      <c r="C27735" s="33">
        <v>190000</v>
      </c>
      <c r="D27735" s="33" t="s">
        <v>252</v>
      </c>
      <c r="E27735" t="str">
        <f t="shared" si="437"/>
        <v>$125K-$200K</v>
      </c>
    </row>
    <row r="27736" spans="1:5" x14ac:dyDescent="0.3">
      <c r="A27736" s="33" t="s">
        <v>2</v>
      </c>
      <c r="B27736" s="33" t="s">
        <v>53</v>
      </c>
      <c r="C27736" s="33"/>
      <c r="D27736" s="33" t="s">
        <v>9085</v>
      </c>
      <c r="E27736" t="str">
        <f t="shared" si="437"/>
        <v>No Data</v>
      </c>
    </row>
    <row r="27737" spans="1:5" x14ac:dyDescent="0.3">
      <c r="A27737" s="33" t="s">
        <v>0</v>
      </c>
      <c r="B27737" s="33" t="s">
        <v>53</v>
      </c>
      <c r="C27737" s="33"/>
      <c r="D27737" s="33" t="s">
        <v>299</v>
      </c>
      <c r="E27737" t="str">
        <f t="shared" si="437"/>
        <v>No Data</v>
      </c>
    </row>
    <row r="27738" spans="1:5" x14ac:dyDescent="0.3">
      <c r="A27738" s="33" t="s">
        <v>2</v>
      </c>
      <c r="B27738" s="33" t="s">
        <v>53</v>
      </c>
      <c r="C27738" s="33"/>
      <c r="D27738" s="33" t="s">
        <v>3539</v>
      </c>
      <c r="E27738" t="str">
        <f t="shared" si="437"/>
        <v>No Data</v>
      </c>
    </row>
    <row r="27739" spans="1:5" x14ac:dyDescent="0.3">
      <c r="A27739" s="33" t="s">
        <v>125</v>
      </c>
      <c r="B27739" s="33" t="s">
        <v>53</v>
      </c>
      <c r="C27739" s="33"/>
      <c r="D27739" s="33" t="s">
        <v>447</v>
      </c>
      <c r="E27739" t="str">
        <f t="shared" si="437"/>
        <v>No Data</v>
      </c>
    </row>
    <row r="27740" spans="1:5" x14ac:dyDescent="0.3">
      <c r="A27740" s="33" t="s">
        <v>2</v>
      </c>
      <c r="B27740" s="33" t="s">
        <v>53</v>
      </c>
      <c r="C27740" s="33"/>
      <c r="D27740" s="33" t="s">
        <v>268</v>
      </c>
      <c r="E27740" t="str">
        <f t="shared" si="437"/>
        <v>No Data</v>
      </c>
    </row>
    <row r="27741" spans="1:5" x14ac:dyDescent="0.3">
      <c r="A27741" s="33" t="s">
        <v>2</v>
      </c>
      <c r="B27741" s="33" t="s">
        <v>53</v>
      </c>
      <c r="C27741" s="33">
        <v>120000</v>
      </c>
      <c r="D27741" s="33" t="s">
        <v>238</v>
      </c>
      <c r="E27741" t="str">
        <f t="shared" si="437"/>
        <v>$100K-$125K</v>
      </c>
    </row>
    <row r="27742" spans="1:5" x14ac:dyDescent="0.3">
      <c r="A27742" s="33" t="s">
        <v>0</v>
      </c>
      <c r="B27742" s="33" t="s">
        <v>72</v>
      </c>
      <c r="C27742" s="33">
        <v>205000</v>
      </c>
      <c r="D27742" s="33" t="s">
        <v>3278</v>
      </c>
      <c r="E27742" t="str">
        <f t="shared" si="437"/>
        <v>&gt;$200K</v>
      </c>
    </row>
    <row r="27743" spans="1:5" x14ac:dyDescent="0.3">
      <c r="A27743" s="33" t="s">
        <v>0</v>
      </c>
      <c r="B27743" s="33" t="s">
        <v>53</v>
      </c>
      <c r="C27743" s="33">
        <v>80679.6640625</v>
      </c>
      <c r="D27743" s="33" t="s">
        <v>3543</v>
      </c>
      <c r="E27743" t="str">
        <f t="shared" si="437"/>
        <v>$75K-$100K</v>
      </c>
    </row>
    <row r="27744" spans="1:5" x14ac:dyDescent="0.3">
      <c r="A27744" s="33" t="s">
        <v>0</v>
      </c>
      <c r="B27744" s="33" t="s">
        <v>53</v>
      </c>
      <c r="C27744" s="33">
        <v>107500</v>
      </c>
      <c r="D27744" s="33" t="s">
        <v>265</v>
      </c>
      <c r="E27744" t="str">
        <f t="shared" si="437"/>
        <v>$100K-$125K</v>
      </c>
    </row>
    <row r="27745" spans="1:5" x14ac:dyDescent="0.3">
      <c r="A27745" s="33" t="s">
        <v>52</v>
      </c>
      <c r="B27745" s="33" t="s">
        <v>53</v>
      </c>
      <c r="C27745" s="33">
        <v>101000</v>
      </c>
      <c r="D27745" s="33" t="s">
        <v>3020</v>
      </c>
      <c r="E27745" t="str">
        <f t="shared" si="437"/>
        <v>$100K-$125K</v>
      </c>
    </row>
    <row r="27746" spans="1:5" x14ac:dyDescent="0.3">
      <c r="A27746" s="33" t="s">
        <v>0</v>
      </c>
      <c r="B27746" s="33" t="s">
        <v>53</v>
      </c>
      <c r="C27746" s="33">
        <v>148000</v>
      </c>
      <c r="D27746" s="33" t="s">
        <v>256</v>
      </c>
      <c r="E27746" t="str">
        <f t="shared" si="437"/>
        <v>$125K-$200K</v>
      </c>
    </row>
    <row r="27747" spans="1:5" x14ac:dyDescent="0.3">
      <c r="A27747" s="33" t="s">
        <v>2</v>
      </c>
      <c r="B27747" s="33" t="s">
        <v>53</v>
      </c>
      <c r="C27747" s="33"/>
      <c r="D27747" s="33" t="s">
        <v>233</v>
      </c>
      <c r="E27747" t="str">
        <f t="shared" si="437"/>
        <v>No Data</v>
      </c>
    </row>
    <row r="27748" spans="1:5" x14ac:dyDescent="0.3">
      <c r="A27748" s="33" t="s">
        <v>0</v>
      </c>
      <c r="B27748" s="33" t="s">
        <v>75</v>
      </c>
      <c r="C27748" s="33">
        <v>88128</v>
      </c>
      <c r="D27748" s="33" t="s">
        <v>2146</v>
      </c>
      <c r="E27748" t="str">
        <f t="shared" si="437"/>
        <v>$75K-$100K</v>
      </c>
    </row>
    <row r="27749" spans="1:5" x14ac:dyDescent="0.3">
      <c r="A27749" s="33" t="s">
        <v>2</v>
      </c>
      <c r="B27749" s="33" t="s">
        <v>53</v>
      </c>
      <c r="C27749" s="33"/>
      <c r="D27749" s="33" t="s">
        <v>9086</v>
      </c>
      <c r="E27749" t="str">
        <f t="shared" si="437"/>
        <v>No Data</v>
      </c>
    </row>
    <row r="27750" spans="1:5" x14ac:dyDescent="0.3">
      <c r="A27750" s="33" t="s">
        <v>0</v>
      </c>
      <c r="B27750" s="33" t="s">
        <v>72</v>
      </c>
      <c r="C27750" s="33">
        <v>132500</v>
      </c>
      <c r="D27750" s="33" t="s">
        <v>2843</v>
      </c>
      <c r="E27750" t="str">
        <f t="shared" si="437"/>
        <v>$125K-$200K</v>
      </c>
    </row>
    <row r="27751" spans="1:5" x14ac:dyDescent="0.3">
      <c r="A27751" s="33" t="s">
        <v>126</v>
      </c>
      <c r="B27751" s="33" t="s">
        <v>53</v>
      </c>
      <c r="C27751" s="33"/>
      <c r="D27751" s="33" t="s">
        <v>4949</v>
      </c>
      <c r="E27751" t="str">
        <f t="shared" si="437"/>
        <v>No Data</v>
      </c>
    </row>
    <row r="27752" spans="1:5" x14ac:dyDescent="0.3">
      <c r="A27752" s="33" t="s">
        <v>125</v>
      </c>
      <c r="B27752" s="33" t="s">
        <v>53</v>
      </c>
      <c r="C27752" s="33">
        <v>125000</v>
      </c>
      <c r="D27752" s="33" t="s">
        <v>641</v>
      </c>
      <c r="E27752" t="str">
        <f t="shared" si="437"/>
        <v>$100K-$125K</v>
      </c>
    </row>
    <row r="27753" spans="1:5" x14ac:dyDescent="0.3">
      <c r="A27753" s="33" t="s">
        <v>0</v>
      </c>
      <c r="B27753" s="33" t="s">
        <v>53</v>
      </c>
      <c r="C27753" s="33">
        <v>150000</v>
      </c>
      <c r="D27753" s="33" t="s">
        <v>2777</v>
      </c>
      <c r="E27753" t="str">
        <f t="shared" si="437"/>
        <v>$125K-$200K</v>
      </c>
    </row>
    <row r="27754" spans="1:5" x14ac:dyDescent="0.3">
      <c r="A27754" s="33" t="s">
        <v>0</v>
      </c>
      <c r="B27754" s="33" t="s">
        <v>53</v>
      </c>
      <c r="C27754" s="33"/>
      <c r="D27754" s="33" t="s">
        <v>833</v>
      </c>
      <c r="E27754" t="str">
        <f t="shared" si="437"/>
        <v>No Data</v>
      </c>
    </row>
    <row r="27755" spans="1:5" x14ac:dyDescent="0.3">
      <c r="A27755" s="33" t="s">
        <v>2</v>
      </c>
      <c r="B27755" s="33" t="s">
        <v>53</v>
      </c>
      <c r="C27755" s="33"/>
      <c r="D27755" s="33" t="s">
        <v>268</v>
      </c>
      <c r="E27755" t="str">
        <f t="shared" si="437"/>
        <v>No Data</v>
      </c>
    </row>
    <row r="27756" spans="1:5" x14ac:dyDescent="0.3">
      <c r="A27756" s="33" t="s">
        <v>126</v>
      </c>
      <c r="B27756" s="33" t="s">
        <v>115</v>
      </c>
      <c r="C27756" s="33">
        <v>96773</v>
      </c>
      <c r="D27756" s="33" t="s">
        <v>5471</v>
      </c>
      <c r="E27756" t="str">
        <f t="shared" si="437"/>
        <v>$75K-$100K</v>
      </c>
    </row>
    <row r="27757" spans="1:5" x14ac:dyDescent="0.3">
      <c r="A27757" s="33" t="s">
        <v>2</v>
      </c>
      <c r="B27757" s="33" t="s">
        <v>53</v>
      </c>
      <c r="C27757" s="33">
        <v>63211</v>
      </c>
      <c r="D27757" s="33" t="s">
        <v>778</v>
      </c>
      <c r="E27757" t="str">
        <f t="shared" si="437"/>
        <v>&lt;$75K</v>
      </c>
    </row>
    <row r="27758" spans="1:5" x14ac:dyDescent="0.3">
      <c r="A27758" s="33" t="s">
        <v>2</v>
      </c>
      <c r="B27758" s="33" t="s">
        <v>53</v>
      </c>
      <c r="C27758" s="33">
        <v>82500</v>
      </c>
      <c r="D27758" s="33" t="s">
        <v>449</v>
      </c>
      <c r="E27758" t="str">
        <f t="shared" si="437"/>
        <v>$75K-$100K</v>
      </c>
    </row>
    <row r="27759" spans="1:5" x14ac:dyDescent="0.3">
      <c r="A27759" s="33" t="s">
        <v>2</v>
      </c>
      <c r="B27759" s="33" t="s">
        <v>53</v>
      </c>
      <c r="C27759" s="33"/>
      <c r="D27759" s="33" t="s">
        <v>8609</v>
      </c>
      <c r="E27759" t="str">
        <f t="shared" si="437"/>
        <v>No Data</v>
      </c>
    </row>
    <row r="27760" spans="1:5" x14ac:dyDescent="0.3">
      <c r="A27760" s="33" t="s">
        <v>0</v>
      </c>
      <c r="B27760" s="33" t="s">
        <v>54</v>
      </c>
      <c r="C27760" s="33">
        <v>200000</v>
      </c>
      <c r="D27760" s="33" t="s">
        <v>1893</v>
      </c>
      <c r="E27760" t="str">
        <f t="shared" si="437"/>
        <v>$125K-$200K</v>
      </c>
    </row>
    <row r="27761" spans="1:5" x14ac:dyDescent="0.3">
      <c r="A27761" s="33" t="s">
        <v>2</v>
      </c>
      <c r="B27761" s="33" t="s">
        <v>53</v>
      </c>
      <c r="C27761" s="33">
        <v>91000</v>
      </c>
      <c r="D27761" s="33" t="s">
        <v>1642</v>
      </c>
      <c r="E27761" t="str">
        <f t="shared" si="437"/>
        <v>$75K-$100K</v>
      </c>
    </row>
    <row r="27762" spans="1:5" x14ac:dyDescent="0.3">
      <c r="A27762" s="33" t="s">
        <v>0</v>
      </c>
      <c r="B27762" s="33" t="s">
        <v>64</v>
      </c>
      <c r="C27762" s="33">
        <v>157500</v>
      </c>
      <c r="D27762" s="33" t="s">
        <v>811</v>
      </c>
      <c r="E27762" t="str">
        <f t="shared" si="437"/>
        <v>$125K-$200K</v>
      </c>
    </row>
    <row r="27763" spans="1:5" x14ac:dyDescent="0.3">
      <c r="A27763" s="33" t="s">
        <v>0</v>
      </c>
      <c r="B27763" s="33" t="s">
        <v>53</v>
      </c>
      <c r="C27763" s="33">
        <v>155000</v>
      </c>
      <c r="D27763" s="33" t="s">
        <v>3835</v>
      </c>
      <c r="E27763" t="str">
        <f t="shared" si="437"/>
        <v>$125K-$200K</v>
      </c>
    </row>
    <row r="27764" spans="1:5" x14ac:dyDescent="0.3">
      <c r="A27764" s="33" t="s">
        <v>0</v>
      </c>
      <c r="B27764" s="33" t="s">
        <v>53</v>
      </c>
      <c r="C27764" s="33"/>
      <c r="D27764" s="33" t="s">
        <v>830</v>
      </c>
      <c r="E27764" t="str">
        <f t="shared" si="437"/>
        <v>No Data</v>
      </c>
    </row>
    <row r="27765" spans="1:5" x14ac:dyDescent="0.3">
      <c r="A27765" s="33" t="s">
        <v>128</v>
      </c>
      <c r="B27765" s="33" t="s">
        <v>53</v>
      </c>
      <c r="C27765" s="33">
        <v>150000</v>
      </c>
      <c r="D27765" s="33" t="s">
        <v>2483</v>
      </c>
      <c r="E27765" t="str">
        <f t="shared" si="437"/>
        <v>$125K-$200K</v>
      </c>
    </row>
    <row r="27766" spans="1:5" x14ac:dyDescent="0.3">
      <c r="A27766" s="33" t="s">
        <v>2</v>
      </c>
      <c r="B27766" s="33" t="s">
        <v>53</v>
      </c>
      <c r="C27766" s="33">
        <v>90000</v>
      </c>
      <c r="D27766" s="33" t="s">
        <v>9087</v>
      </c>
      <c r="E27766" t="str">
        <f t="shared" si="437"/>
        <v>$75K-$100K</v>
      </c>
    </row>
    <row r="27767" spans="1:5" x14ac:dyDescent="0.3">
      <c r="A27767" s="33" t="s">
        <v>0</v>
      </c>
      <c r="B27767" s="33" t="s">
        <v>53</v>
      </c>
      <c r="C27767" s="33">
        <v>152221.5</v>
      </c>
      <c r="D27767" s="33" t="s">
        <v>9088</v>
      </c>
      <c r="E27767" t="str">
        <f t="shared" si="437"/>
        <v>$125K-$200K</v>
      </c>
    </row>
    <row r="27768" spans="1:5" x14ac:dyDescent="0.3">
      <c r="A27768" s="33" t="s">
        <v>0</v>
      </c>
      <c r="B27768" s="33" t="s">
        <v>53</v>
      </c>
      <c r="C27768" s="33">
        <v>100000</v>
      </c>
      <c r="D27768" s="33" t="s">
        <v>9089</v>
      </c>
      <c r="E27768" t="str">
        <f t="shared" si="437"/>
        <v>$75K-$100K</v>
      </c>
    </row>
    <row r="27769" spans="1:5" x14ac:dyDescent="0.3">
      <c r="A27769" s="33" t="s">
        <v>0</v>
      </c>
      <c r="B27769" s="33" t="s">
        <v>53</v>
      </c>
      <c r="C27769" s="33"/>
      <c r="D27769" s="33" t="s">
        <v>9090</v>
      </c>
      <c r="E27769" t="str">
        <f t="shared" si="437"/>
        <v>No Data</v>
      </c>
    </row>
    <row r="27770" spans="1:5" x14ac:dyDescent="0.3">
      <c r="A27770" s="33" t="s">
        <v>128</v>
      </c>
      <c r="B27770" s="33" t="s">
        <v>53</v>
      </c>
      <c r="C27770" s="33">
        <v>140000</v>
      </c>
      <c r="D27770" s="33" t="s">
        <v>766</v>
      </c>
      <c r="E27770" t="str">
        <f t="shared" si="437"/>
        <v>$125K-$200K</v>
      </c>
    </row>
    <row r="27771" spans="1:5" x14ac:dyDescent="0.3">
      <c r="A27771" s="33" t="s">
        <v>4</v>
      </c>
      <c r="B27771" s="33" t="s">
        <v>53</v>
      </c>
      <c r="C27771" s="33"/>
      <c r="D27771" s="33" t="s">
        <v>833</v>
      </c>
      <c r="E27771" t="str">
        <f t="shared" si="437"/>
        <v>No Data</v>
      </c>
    </row>
    <row r="27772" spans="1:5" x14ac:dyDescent="0.3">
      <c r="A27772" s="33" t="s">
        <v>0</v>
      </c>
      <c r="B27772" s="33" t="s">
        <v>53</v>
      </c>
      <c r="C27772" s="33"/>
      <c r="D27772" s="33" t="s">
        <v>9091</v>
      </c>
      <c r="E27772" t="str">
        <f t="shared" si="437"/>
        <v>No Data</v>
      </c>
    </row>
    <row r="27773" spans="1:5" x14ac:dyDescent="0.3">
      <c r="A27773" s="33" t="s">
        <v>128</v>
      </c>
      <c r="B27773" s="33" t="s">
        <v>53</v>
      </c>
      <c r="C27773" s="33">
        <v>97500</v>
      </c>
      <c r="D27773" s="33" t="s">
        <v>230</v>
      </c>
      <c r="E27773" t="str">
        <f t="shared" si="437"/>
        <v>$75K-$100K</v>
      </c>
    </row>
    <row r="27774" spans="1:5" x14ac:dyDescent="0.3">
      <c r="A27774" s="33" t="s">
        <v>129</v>
      </c>
      <c r="B27774" s="33" t="s">
        <v>64</v>
      </c>
      <c r="C27774" s="33">
        <v>64800</v>
      </c>
      <c r="D27774" s="33" t="s">
        <v>691</v>
      </c>
      <c r="E27774" t="str">
        <f t="shared" si="437"/>
        <v>&lt;$75K</v>
      </c>
    </row>
    <row r="27775" spans="1:5" x14ac:dyDescent="0.3">
      <c r="A27775" s="33" t="s">
        <v>2</v>
      </c>
      <c r="B27775" s="33" t="s">
        <v>53</v>
      </c>
      <c r="C27775" s="33">
        <v>110000</v>
      </c>
      <c r="D27775" s="33" t="s">
        <v>9092</v>
      </c>
      <c r="E27775" t="str">
        <f t="shared" si="437"/>
        <v>$100K-$125K</v>
      </c>
    </row>
    <row r="27776" spans="1:5" x14ac:dyDescent="0.3">
      <c r="A27776" s="33" t="s">
        <v>4</v>
      </c>
      <c r="B27776" s="33" t="s">
        <v>53</v>
      </c>
      <c r="C27776" s="33"/>
      <c r="D27776" s="33" t="s">
        <v>577</v>
      </c>
      <c r="E27776" t="str">
        <f t="shared" si="437"/>
        <v>No Data</v>
      </c>
    </row>
    <row r="27777" spans="1:5" x14ac:dyDescent="0.3">
      <c r="A27777" s="33" t="s">
        <v>0</v>
      </c>
      <c r="B27777" s="33" t="s">
        <v>54</v>
      </c>
      <c r="C27777" s="33">
        <v>115000</v>
      </c>
      <c r="D27777" s="33" t="s">
        <v>2687</v>
      </c>
      <c r="E27777" t="str">
        <f t="shared" si="437"/>
        <v>$100K-$125K</v>
      </c>
    </row>
    <row r="27778" spans="1:5" x14ac:dyDescent="0.3">
      <c r="A27778" s="33" t="s">
        <v>0</v>
      </c>
      <c r="B27778" s="33" t="s">
        <v>53</v>
      </c>
      <c r="C27778" s="33">
        <v>125000</v>
      </c>
      <c r="D27778" s="33" t="s">
        <v>9093</v>
      </c>
      <c r="E27778" t="str">
        <f t="shared" si="437"/>
        <v>$100K-$125K</v>
      </c>
    </row>
    <row r="27779" spans="1:5" x14ac:dyDescent="0.3">
      <c r="A27779" s="33" t="s">
        <v>2</v>
      </c>
      <c r="B27779" s="33" t="s">
        <v>53</v>
      </c>
      <c r="C27779" s="33"/>
      <c r="D27779" s="33" t="s">
        <v>9094</v>
      </c>
      <c r="E27779" t="str">
        <f t="shared" ref="E27779:E27842" si="438">_xlfn.XLOOKUP(C27779,$H$16:$H$21,$G$16:$G$21,,1)</f>
        <v>No Data</v>
      </c>
    </row>
    <row r="27780" spans="1:5" x14ac:dyDescent="0.3">
      <c r="A27780" s="33" t="s">
        <v>2</v>
      </c>
      <c r="B27780" s="33" t="s">
        <v>53</v>
      </c>
      <c r="C27780" s="33"/>
      <c r="D27780" s="33" t="s">
        <v>3039</v>
      </c>
      <c r="E27780" t="str">
        <f t="shared" si="438"/>
        <v>No Data</v>
      </c>
    </row>
    <row r="27781" spans="1:5" x14ac:dyDescent="0.3">
      <c r="A27781" s="33" t="s">
        <v>2</v>
      </c>
      <c r="B27781" s="33" t="s">
        <v>53</v>
      </c>
      <c r="C27781" s="33">
        <v>70000</v>
      </c>
      <c r="D27781" s="33" t="s">
        <v>248</v>
      </c>
      <c r="E27781" t="str">
        <f t="shared" si="438"/>
        <v>&lt;$75K</v>
      </c>
    </row>
    <row r="27782" spans="1:5" x14ac:dyDescent="0.3">
      <c r="A27782" s="33" t="s">
        <v>2</v>
      </c>
      <c r="B27782" s="33" t="s">
        <v>53</v>
      </c>
      <c r="C27782" s="33">
        <v>115000</v>
      </c>
      <c r="D27782" s="33" t="s">
        <v>9095</v>
      </c>
      <c r="E27782" t="str">
        <f t="shared" si="438"/>
        <v>$100K-$125K</v>
      </c>
    </row>
    <row r="27783" spans="1:5" x14ac:dyDescent="0.3">
      <c r="A27783" s="33" t="s">
        <v>2</v>
      </c>
      <c r="B27783" s="33" t="s">
        <v>73</v>
      </c>
      <c r="C27783" s="33">
        <v>100500</v>
      </c>
      <c r="D27783" s="33" t="s">
        <v>1732</v>
      </c>
      <c r="E27783" t="str">
        <f t="shared" si="438"/>
        <v>$100K-$125K</v>
      </c>
    </row>
    <row r="27784" spans="1:5" x14ac:dyDescent="0.3">
      <c r="A27784" s="33" t="s">
        <v>2</v>
      </c>
      <c r="B27784" s="33" t="s">
        <v>53</v>
      </c>
      <c r="C27784" s="33">
        <v>76559</v>
      </c>
      <c r="D27784" s="33" t="s">
        <v>1092</v>
      </c>
      <c r="E27784" t="str">
        <f t="shared" si="438"/>
        <v>$75K-$100K</v>
      </c>
    </row>
    <row r="27785" spans="1:5" x14ac:dyDescent="0.3">
      <c r="A27785" s="33" t="s">
        <v>0</v>
      </c>
      <c r="B27785" s="33" t="s">
        <v>53</v>
      </c>
      <c r="C27785" s="33">
        <v>122500</v>
      </c>
      <c r="D27785" s="33" t="s">
        <v>9096</v>
      </c>
      <c r="E27785" t="str">
        <f t="shared" si="438"/>
        <v>$100K-$125K</v>
      </c>
    </row>
    <row r="27786" spans="1:5" x14ac:dyDescent="0.3">
      <c r="A27786" s="33" t="s">
        <v>2</v>
      </c>
      <c r="B27786" s="33" t="s">
        <v>53</v>
      </c>
      <c r="C27786" s="33">
        <v>117500</v>
      </c>
      <c r="D27786" s="33" t="s">
        <v>520</v>
      </c>
      <c r="E27786" t="str">
        <f t="shared" si="438"/>
        <v>$100K-$125K</v>
      </c>
    </row>
    <row r="27787" spans="1:5" x14ac:dyDescent="0.3">
      <c r="A27787" s="33" t="s">
        <v>52</v>
      </c>
      <c r="B27787" s="33" t="s">
        <v>53</v>
      </c>
      <c r="C27787" s="33"/>
      <c r="D27787" s="33" t="s">
        <v>9097</v>
      </c>
      <c r="E27787" t="str">
        <f t="shared" si="438"/>
        <v>No Data</v>
      </c>
    </row>
    <row r="27788" spans="1:5" x14ac:dyDescent="0.3">
      <c r="A27788" s="33" t="s">
        <v>0</v>
      </c>
      <c r="B27788" s="33" t="s">
        <v>53</v>
      </c>
      <c r="C27788" s="33"/>
      <c r="D27788" s="33" t="s">
        <v>3110</v>
      </c>
      <c r="E27788" t="str">
        <f t="shared" si="438"/>
        <v>No Data</v>
      </c>
    </row>
    <row r="27789" spans="1:5" x14ac:dyDescent="0.3">
      <c r="A27789" s="33" t="s">
        <v>2</v>
      </c>
      <c r="B27789" s="33" t="s">
        <v>53</v>
      </c>
      <c r="C27789" s="33">
        <v>90250</v>
      </c>
      <c r="D27789" s="33" t="s">
        <v>3173</v>
      </c>
      <c r="E27789" t="str">
        <f t="shared" si="438"/>
        <v>$75K-$100K</v>
      </c>
    </row>
    <row r="27790" spans="1:5" x14ac:dyDescent="0.3">
      <c r="A27790" s="33" t="s">
        <v>4</v>
      </c>
      <c r="B27790" s="33" t="s">
        <v>53</v>
      </c>
      <c r="C27790" s="33">
        <v>120000</v>
      </c>
      <c r="D27790" s="33" t="s">
        <v>7914</v>
      </c>
      <c r="E27790" t="str">
        <f t="shared" si="438"/>
        <v>$100K-$125K</v>
      </c>
    </row>
    <row r="27791" spans="1:5" x14ac:dyDescent="0.3">
      <c r="A27791" s="33" t="s">
        <v>2</v>
      </c>
      <c r="B27791" s="33" t="s">
        <v>72</v>
      </c>
      <c r="C27791" s="33">
        <v>165000</v>
      </c>
      <c r="D27791" s="33" t="s">
        <v>3591</v>
      </c>
      <c r="E27791" t="str">
        <f t="shared" si="438"/>
        <v>$125K-$200K</v>
      </c>
    </row>
    <row r="27792" spans="1:5" x14ac:dyDescent="0.3">
      <c r="A27792" s="33" t="s">
        <v>2</v>
      </c>
      <c r="B27792" s="33" t="s">
        <v>53</v>
      </c>
      <c r="C27792" s="33">
        <v>80000</v>
      </c>
      <c r="D27792" s="33" t="s">
        <v>238</v>
      </c>
      <c r="E27792" t="str">
        <f t="shared" si="438"/>
        <v>$75K-$100K</v>
      </c>
    </row>
    <row r="27793" spans="1:5" x14ac:dyDescent="0.3">
      <c r="A27793" s="33" t="s">
        <v>2</v>
      </c>
      <c r="B27793" s="33" t="s">
        <v>53</v>
      </c>
      <c r="C27793" s="33">
        <v>135000</v>
      </c>
      <c r="D27793" s="33" t="s">
        <v>9098</v>
      </c>
      <c r="E27793" t="str">
        <f t="shared" si="438"/>
        <v>$125K-$200K</v>
      </c>
    </row>
    <row r="27794" spans="1:5" x14ac:dyDescent="0.3">
      <c r="A27794" s="33" t="s">
        <v>2</v>
      </c>
      <c r="B27794" s="33" t="s">
        <v>53</v>
      </c>
      <c r="C27794" s="33">
        <v>80000</v>
      </c>
      <c r="D27794" s="33" t="s">
        <v>248</v>
      </c>
      <c r="E27794" t="str">
        <f t="shared" si="438"/>
        <v>$75K-$100K</v>
      </c>
    </row>
    <row r="27795" spans="1:5" x14ac:dyDescent="0.3">
      <c r="A27795" s="33" t="s">
        <v>0</v>
      </c>
      <c r="B27795" s="33" t="s">
        <v>53</v>
      </c>
      <c r="C27795" s="33">
        <v>375000</v>
      </c>
      <c r="D27795" s="33" t="s">
        <v>1963</v>
      </c>
      <c r="E27795" t="str">
        <f t="shared" si="438"/>
        <v>&gt;$200K</v>
      </c>
    </row>
    <row r="27796" spans="1:5" x14ac:dyDescent="0.3">
      <c r="A27796" s="33" t="s">
        <v>128</v>
      </c>
      <c r="B27796" s="33" t="s">
        <v>53</v>
      </c>
      <c r="C27796" s="33">
        <v>90000</v>
      </c>
      <c r="D27796" s="33" t="s">
        <v>7431</v>
      </c>
      <c r="E27796" t="str">
        <f t="shared" si="438"/>
        <v>$75K-$100K</v>
      </c>
    </row>
    <row r="27797" spans="1:5" x14ac:dyDescent="0.3">
      <c r="A27797" s="33" t="s">
        <v>2</v>
      </c>
      <c r="B27797" s="33" t="s">
        <v>53</v>
      </c>
      <c r="C27797" s="33"/>
      <c r="D27797" s="33" t="s">
        <v>9099</v>
      </c>
      <c r="E27797" t="str">
        <f t="shared" si="438"/>
        <v>No Data</v>
      </c>
    </row>
    <row r="27798" spans="1:5" x14ac:dyDescent="0.3">
      <c r="A27798" s="33" t="s">
        <v>0</v>
      </c>
      <c r="B27798" s="33" t="s">
        <v>53</v>
      </c>
      <c r="C27798" s="33">
        <v>165000</v>
      </c>
      <c r="D27798" s="33" t="s">
        <v>9100</v>
      </c>
      <c r="E27798" t="str">
        <f t="shared" si="438"/>
        <v>$125K-$200K</v>
      </c>
    </row>
    <row r="27799" spans="1:5" x14ac:dyDescent="0.3">
      <c r="A27799" s="33" t="s">
        <v>4</v>
      </c>
      <c r="B27799" s="33" t="s">
        <v>53</v>
      </c>
      <c r="C27799" s="33">
        <v>113000</v>
      </c>
      <c r="D27799" s="33" t="s">
        <v>4748</v>
      </c>
      <c r="E27799" t="str">
        <f t="shared" si="438"/>
        <v>$100K-$125K</v>
      </c>
    </row>
    <row r="27800" spans="1:5" x14ac:dyDescent="0.3">
      <c r="A27800" s="33" t="s">
        <v>0</v>
      </c>
      <c r="B27800" s="33" t="s">
        <v>53</v>
      </c>
      <c r="C27800" s="33">
        <v>128816</v>
      </c>
      <c r="D27800" s="33" t="s">
        <v>4168</v>
      </c>
      <c r="E27800" t="str">
        <f t="shared" si="438"/>
        <v>$125K-$200K</v>
      </c>
    </row>
    <row r="27801" spans="1:5" x14ac:dyDescent="0.3">
      <c r="A27801" s="33" t="s">
        <v>1</v>
      </c>
      <c r="B27801" s="33" t="s">
        <v>65</v>
      </c>
      <c r="C27801" s="33">
        <v>166000</v>
      </c>
      <c r="D27801" s="33" t="s">
        <v>405</v>
      </c>
      <c r="E27801" t="str">
        <f t="shared" si="438"/>
        <v>$125K-$200K</v>
      </c>
    </row>
    <row r="27802" spans="1:5" x14ac:dyDescent="0.3">
      <c r="A27802" s="33" t="s">
        <v>4</v>
      </c>
      <c r="B27802" s="33" t="s">
        <v>72</v>
      </c>
      <c r="C27802" s="33">
        <v>96773</v>
      </c>
      <c r="D27802" s="33" t="s">
        <v>9101</v>
      </c>
      <c r="E27802" t="str">
        <f t="shared" si="438"/>
        <v>$75K-$100K</v>
      </c>
    </row>
    <row r="27803" spans="1:5" x14ac:dyDescent="0.3">
      <c r="A27803" s="33" t="s">
        <v>2</v>
      </c>
      <c r="B27803" s="33" t="s">
        <v>53</v>
      </c>
      <c r="C27803" s="33"/>
      <c r="D27803" s="33" t="s">
        <v>6132</v>
      </c>
      <c r="E27803" t="str">
        <f t="shared" si="438"/>
        <v>No Data</v>
      </c>
    </row>
    <row r="27804" spans="1:5" x14ac:dyDescent="0.3">
      <c r="A27804" s="33" t="s">
        <v>2</v>
      </c>
      <c r="B27804" s="33" t="s">
        <v>53</v>
      </c>
      <c r="C27804" s="33">
        <v>90000</v>
      </c>
      <c r="D27804" s="33" t="s">
        <v>6559</v>
      </c>
      <c r="E27804" t="str">
        <f t="shared" si="438"/>
        <v>$75K-$100K</v>
      </c>
    </row>
    <row r="27805" spans="1:5" x14ac:dyDescent="0.3">
      <c r="A27805" s="33" t="s">
        <v>2</v>
      </c>
      <c r="B27805" s="33" t="s">
        <v>73</v>
      </c>
      <c r="C27805" s="33">
        <v>111175</v>
      </c>
      <c r="D27805" s="33" t="s">
        <v>211</v>
      </c>
      <c r="E27805" t="str">
        <f t="shared" si="438"/>
        <v>$100K-$125K</v>
      </c>
    </row>
    <row r="27806" spans="1:5" x14ac:dyDescent="0.3">
      <c r="A27806" s="33" t="s">
        <v>0</v>
      </c>
      <c r="B27806" s="33" t="s">
        <v>53</v>
      </c>
      <c r="C27806" s="33"/>
      <c r="D27806" s="33" t="s">
        <v>1864</v>
      </c>
      <c r="E27806" t="str">
        <f t="shared" si="438"/>
        <v>No Data</v>
      </c>
    </row>
    <row r="27807" spans="1:5" x14ac:dyDescent="0.3">
      <c r="A27807" s="33" t="s">
        <v>2</v>
      </c>
      <c r="B27807" s="33" t="s">
        <v>53</v>
      </c>
      <c r="C27807" s="33"/>
      <c r="D27807" s="33" t="s">
        <v>480</v>
      </c>
      <c r="E27807" t="str">
        <f t="shared" si="438"/>
        <v>No Data</v>
      </c>
    </row>
    <row r="27808" spans="1:5" x14ac:dyDescent="0.3">
      <c r="A27808" s="33" t="s">
        <v>4</v>
      </c>
      <c r="B27808" s="33" t="s">
        <v>53</v>
      </c>
      <c r="C27808" s="33"/>
      <c r="D27808" s="33" t="s">
        <v>2703</v>
      </c>
      <c r="E27808" t="str">
        <f t="shared" si="438"/>
        <v>No Data</v>
      </c>
    </row>
    <row r="27809" spans="1:5" x14ac:dyDescent="0.3">
      <c r="A27809" s="33" t="s">
        <v>0</v>
      </c>
      <c r="B27809" s="33" t="s">
        <v>54</v>
      </c>
      <c r="C27809" s="33">
        <v>132500</v>
      </c>
      <c r="D27809" s="33" t="s">
        <v>8247</v>
      </c>
      <c r="E27809" t="str">
        <f t="shared" si="438"/>
        <v>$125K-$200K</v>
      </c>
    </row>
    <row r="27810" spans="1:5" x14ac:dyDescent="0.3">
      <c r="A27810" s="33" t="s">
        <v>125</v>
      </c>
      <c r="B27810" s="33" t="s">
        <v>53</v>
      </c>
      <c r="C27810" s="33"/>
      <c r="D27810" s="33" t="s">
        <v>572</v>
      </c>
      <c r="E27810" t="str">
        <f t="shared" si="438"/>
        <v>No Data</v>
      </c>
    </row>
    <row r="27811" spans="1:5" x14ac:dyDescent="0.3">
      <c r="A27811" s="33" t="s">
        <v>2</v>
      </c>
      <c r="B27811" s="33" t="s">
        <v>53</v>
      </c>
      <c r="C27811" s="33">
        <v>60000</v>
      </c>
      <c r="D27811" s="33" t="s">
        <v>3295</v>
      </c>
      <c r="E27811" t="str">
        <f t="shared" si="438"/>
        <v>&lt;$75K</v>
      </c>
    </row>
    <row r="27812" spans="1:5" x14ac:dyDescent="0.3">
      <c r="A27812" s="33" t="s">
        <v>2</v>
      </c>
      <c r="B27812" s="33" t="s">
        <v>53</v>
      </c>
      <c r="C27812" s="33">
        <v>150000</v>
      </c>
      <c r="D27812" s="33" t="s">
        <v>7756</v>
      </c>
      <c r="E27812" t="str">
        <f t="shared" si="438"/>
        <v>$125K-$200K</v>
      </c>
    </row>
    <row r="27813" spans="1:5" x14ac:dyDescent="0.3">
      <c r="A27813" s="33" t="s">
        <v>0</v>
      </c>
      <c r="B27813" s="33" t="s">
        <v>53</v>
      </c>
      <c r="C27813" s="33">
        <v>175000</v>
      </c>
      <c r="D27813" s="33" t="s">
        <v>3787</v>
      </c>
      <c r="E27813" t="str">
        <f t="shared" si="438"/>
        <v>$125K-$200K</v>
      </c>
    </row>
    <row r="27814" spans="1:5" x14ac:dyDescent="0.3">
      <c r="A27814" s="33" t="s">
        <v>2</v>
      </c>
      <c r="B27814" s="33" t="s">
        <v>110</v>
      </c>
      <c r="C27814" s="33">
        <v>111175</v>
      </c>
      <c r="D27814" s="33" t="s">
        <v>1793</v>
      </c>
      <c r="E27814" t="str">
        <f t="shared" si="438"/>
        <v>$100K-$125K</v>
      </c>
    </row>
    <row r="27815" spans="1:5" x14ac:dyDescent="0.3">
      <c r="A27815" s="33" t="s">
        <v>4</v>
      </c>
      <c r="B27815" s="33" t="s">
        <v>88</v>
      </c>
      <c r="C27815" s="33"/>
      <c r="D27815" s="33" t="s">
        <v>2077</v>
      </c>
      <c r="E27815" t="str">
        <f t="shared" si="438"/>
        <v>No Data</v>
      </c>
    </row>
    <row r="27816" spans="1:5" x14ac:dyDescent="0.3">
      <c r="A27816" s="33" t="s">
        <v>2</v>
      </c>
      <c r="B27816" s="33" t="s">
        <v>53</v>
      </c>
      <c r="C27816" s="33">
        <v>145188</v>
      </c>
      <c r="D27816" s="33" t="s">
        <v>3574</v>
      </c>
      <c r="E27816" t="str">
        <f t="shared" si="438"/>
        <v>$125K-$200K</v>
      </c>
    </row>
    <row r="27817" spans="1:5" x14ac:dyDescent="0.3">
      <c r="A27817" s="33" t="s">
        <v>4</v>
      </c>
      <c r="B27817" s="33" t="s">
        <v>54</v>
      </c>
      <c r="C27817" s="33"/>
      <c r="D27817" s="33" t="s">
        <v>9102</v>
      </c>
      <c r="E27817" t="str">
        <f t="shared" si="438"/>
        <v>No Data</v>
      </c>
    </row>
    <row r="27818" spans="1:5" x14ac:dyDescent="0.3">
      <c r="A27818" s="33" t="s">
        <v>52</v>
      </c>
      <c r="B27818" s="33" t="s">
        <v>53</v>
      </c>
      <c r="C27818" s="33">
        <v>114000</v>
      </c>
      <c r="D27818" s="33" t="s">
        <v>2801</v>
      </c>
      <c r="E27818" t="str">
        <f t="shared" si="438"/>
        <v>$100K-$125K</v>
      </c>
    </row>
    <row r="27819" spans="1:5" x14ac:dyDescent="0.3">
      <c r="A27819" s="33" t="s">
        <v>125</v>
      </c>
      <c r="B27819" s="33" t="s">
        <v>53</v>
      </c>
      <c r="C27819" s="33">
        <v>175000</v>
      </c>
      <c r="D27819" s="33" t="s">
        <v>9103</v>
      </c>
      <c r="E27819" t="str">
        <f t="shared" si="438"/>
        <v>$125K-$200K</v>
      </c>
    </row>
    <row r="27820" spans="1:5" x14ac:dyDescent="0.3">
      <c r="A27820" s="33" t="s">
        <v>126</v>
      </c>
      <c r="B27820" s="33" t="s">
        <v>72</v>
      </c>
      <c r="C27820" s="33">
        <v>147500</v>
      </c>
      <c r="D27820" s="33" t="s">
        <v>3712</v>
      </c>
      <c r="E27820" t="str">
        <f t="shared" si="438"/>
        <v>$125K-$200K</v>
      </c>
    </row>
    <row r="27821" spans="1:5" x14ac:dyDescent="0.3">
      <c r="A27821" s="33" t="s">
        <v>2</v>
      </c>
      <c r="B27821" s="33" t="s">
        <v>53</v>
      </c>
      <c r="C27821" s="33"/>
      <c r="D27821" s="33" t="s">
        <v>232</v>
      </c>
      <c r="E27821" t="str">
        <f t="shared" si="438"/>
        <v>No Data</v>
      </c>
    </row>
    <row r="27822" spans="1:5" x14ac:dyDescent="0.3">
      <c r="A27822" s="33" t="s">
        <v>4</v>
      </c>
      <c r="B27822" s="33" t="s">
        <v>53</v>
      </c>
      <c r="C27822" s="33">
        <v>103000</v>
      </c>
      <c r="D27822" s="33" t="s">
        <v>2119</v>
      </c>
      <c r="E27822" t="str">
        <f t="shared" si="438"/>
        <v>$100K-$125K</v>
      </c>
    </row>
    <row r="27823" spans="1:5" x14ac:dyDescent="0.3">
      <c r="A27823" s="33" t="s">
        <v>2</v>
      </c>
      <c r="B27823" s="33" t="s">
        <v>53</v>
      </c>
      <c r="C27823" s="33">
        <v>107500</v>
      </c>
      <c r="D27823" s="33" t="s">
        <v>232</v>
      </c>
      <c r="E27823" t="str">
        <f t="shared" si="438"/>
        <v>$100K-$125K</v>
      </c>
    </row>
    <row r="27824" spans="1:5" x14ac:dyDescent="0.3">
      <c r="A27824" s="33" t="s">
        <v>2</v>
      </c>
      <c r="B27824" s="33" t="s">
        <v>53</v>
      </c>
      <c r="C27824" s="33">
        <v>49725</v>
      </c>
      <c r="D27824" s="33" t="s">
        <v>9104</v>
      </c>
      <c r="E27824" t="str">
        <f t="shared" si="438"/>
        <v>&lt;$75K</v>
      </c>
    </row>
    <row r="27825" spans="1:5" x14ac:dyDescent="0.3">
      <c r="A27825" s="33" t="s">
        <v>125</v>
      </c>
      <c r="B27825" s="33" t="s">
        <v>53</v>
      </c>
      <c r="C27825" s="33">
        <v>105475</v>
      </c>
      <c r="D27825" s="33" t="s">
        <v>4354</v>
      </c>
      <c r="E27825" t="str">
        <f t="shared" si="438"/>
        <v>$100K-$125K</v>
      </c>
    </row>
    <row r="27826" spans="1:5" x14ac:dyDescent="0.3">
      <c r="A27826" s="33" t="s">
        <v>2</v>
      </c>
      <c r="B27826" s="33" t="s">
        <v>53</v>
      </c>
      <c r="C27826" s="33"/>
      <c r="D27826" s="33" t="s">
        <v>268</v>
      </c>
      <c r="E27826" t="str">
        <f t="shared" si="438"/>
        <v>No Data</v>
      </c>
    </row>
    <row r="27827" spans="1:5" x14ac:dyDescent="0.3">
      <c r="A27827" s="33" t="s">
        <v>2</v>
      </c>
      <c r="B27827" s="33" t="s">
        <v>88</v>
      </c>
      <c r="C27827" s="33">
        <v>111175</v>
      </c>
      <c r="D27827" s="33" t="s">
        <v>9105</v>
      </c>
      <c r="E27827" t="str">
        <f t="shared" si="438"/>
        <v>$100K-$125K</v>
      </c>
    </row>
    <row r="27828" spans="1:5" x14ac:dyDescent="0.3">
      <c r="A27828" s="33" t="s">
        <v>4</v>
      </c>
      <c r="B27828" s="33" t="s">
        <v>99</v>
      </c>
      <c r="C27828" s="33"/>
      <c r="D27828" s="33" t="s">
        <v>268</v>
      </c>
      <c r="E27828" t="str">
        <f t="shared" si="438"/>
        <v>No Data</v>
      </c>
    </row>
    <row r="27829" spans="1:5" x14ac:dyDescent="0.3">
      <c r="A27829" s="33" t="s">
        <v>2</v>
      </c>
      <c r="B27829" s="33" t="s">
        <v>53</v>
      </c>
      <c r="C27829" s="33">
        <v>80000</v>
      </c>
      <c r="D27829" s="33" t="s">
        <v>9106</v>
      </c>
      <c r="E27829" t="str">
        <f t="shared" si="438"/>
        <v>$75K-$100K</v>
      </c>
    </row>
    <row r="27830" spans="1:5" x14ac:dyDescent="0.3">
      <c r="A27830" s="33" t="s">
        <v>2</v>
      </c>
      <c r="B27830" s="33" t="s">
        <v>53</v>
      </c>
      <c r="C27830" s="33"/>
      <c r="D27830" s="33" t="s">
        <v>1255</v>
      </c>
      <c r="E27830" t="str">
        <f t="shared" si="438"/>
        <v>No Data</v>
      </c>
    </row>
    <row r="27831" spans="1:5" x14ac:dyDescent="0.3">
      <c r="A27831" s="33" t="s">
        <v>4</v>
      </c>
      <c r="B27831" s="33" t="s">
        <v>53</v>
      </c>
      <c r="C27831" s="33">
        <v>211000</v>
      </c>
      <c r="D27831" s="33" t="s">
        <v>225</v>
      </c>
      <c r="E27831" t="str">
        <f t="shared" si="438"/>
        <v>&gt;$200K</v>
      </c>
    </row>
    <row r="27832" spans="1:5" x14ac:dyDescent="0.3">
      <c r="A27832" s="33" t="s">
        <v>2</v>
      </c>
      <c r="B27832" s="33" t="s">
        <v>53</v>
      </c>
      <c r="C27832" s="33"/>
      <c r="D27832" s="33" t="s">
        <v>238</v>
      </c>
      <c r="E27832" t="str">
        <f t="shared" si="438"/>
        <v>No Data</v>
      </c>
    </row>
    <row r="27833" spans="1:5" x14ac:dyDescent="0.3">
      <c r="A27833" s="33" t="s">
        <v>0</v>
      </c>
      <c r="B27833" s="33" t="s">
        <v>53</v>
      </c>
      <c r="C27833" s="33">
        <v>99150</v>
      </c>
      <c r="D27833" s="33" t="s">
        <v>2623</v>
      </c>
      <c r="E27833" t="str">
        <f t="shared" si="438"/>
        <v>$75K-$100K</v>
      </c>
    </row>
    <row r="27834" spans="1:5" x14ac:dyDescent="0.3">
      <c r="A27834" s="33" t="s">
        <v>2</v>
      </c>
      <c r="B27834" s="33" t="s">
        <v>53</v>
      </c>
      <c r="C27834" s="33">
        <v>85000</v>
      </c>
      <c r="D27834" s="33" t="s">
        <v>9107</v>
      </c>
      <c r="E27834" t="str">
        <f t="shared" si="438"/>
        <v>$75K-$100K</v>
      </c>
    </row>
    <row r="27835" spans="1:5" x14ac:dyDescent="0.3">
      <c r="A27835" s="33" t="s">
        <v>125</v>
      </c>
      <c r="B27835" s="33" t="s">
        <v>53</v>
      </c>
      <c r="C27835" s="33"/>
      <c r="D27835" s="33" t="s">
        <v>9108</v>
      </c>
      <c r="E27835" t="str">
        <f t="shared" si="438"/>
        <v>No Data</v>
      </c>
    </row>
    <row r="27836" spans="1:5" x14ac:dyDescent="0.3">
      <c r="A27836" s="33" t="s">
        <v>0</v>
      </c>
      <c r="B27836" s="33" t="s">
        <v>53</v>
      </c>
      <c r="C27836" s="33">
        <v>115000</v>
      </c>
      <c r="D27836" s="33" t="s">
        <v>299</v>
      </c>
      <c r="E27836" t="str">
        <f t="shared" si="438"/>
        <v>$100K-$125K</v>
      </c>
    </row>
    <row r="27837" spans="1:5" x14ac:dyDescent="0.3">
      <c r="A27837" s="33" t="s">
        <v>2</v>
      </c>
      <c r="B27837" s="33" t="s">
        <v>53</v>
      </c>
      <c r="C27837" s="33">
        <v>52000</v>
      </c>
      <c r="D27837" s="33" t="s">
        <v>9109</v>
      </c>
      <c r="E27837" t="str">
        <f t="shared" si="438"/>
        <v>&lt;$75K</v>
      </c>
    </row>
    <row r="27838" spans="1:5" x14ac:dyDescent="0.3">
      <c r="A27838" s="33" t="s">
        <v>2</v>
      </c>
      <c r="B27838" s="33" t="s">
        <v>69</v>
      </c>
      <c r="C27838" s="33">
        <v>199675</v>
      </c>
      <c r="D27838" s="33" t="s">
        <v>211</v>
      </c>
      <c r="E27838" t="str">
        <f t="shared" si="438"/>
        <v>$125K-$200K</v>
      </c>
    </row>
    <row r="27839" spans="1:5" x14ac:dyDescent="0.3">
      <c r="A27839" s="33" t="s">
        <v>2</v>
      </c>
      <c r="B27839" s="33" t="s">
        <v>75</v>
      </c>
      <c r="C27839" s="33">
        <v>56700</v>
      </c>
      <c r="D27839" s="33" t="s">
        <v>1018</v>
      </c>
      <c r="E27839" t="str">
        <f t="shared" si="438"/>
        <v>&lt;$75K</v>
      </c>
    </row>
    <row r="27840" spans="1:5" x14ac:dyDescent="0.3">
      <c r="A27840" s="33" t="s">
        <v>128</v>
      </c>
      <c r="B27840" s="33" t="s">
        <v>53</v>
      </c>
      <c r="C27840" s="33">
        <v>150000</v>
      </c>
      <c r="D27840" s="33" t="s">
        <v>2817</v>
      </c>
      <c r="E27840" t="str">
        <f t="shared" si="438"/>
        <v>$125K-$200K</v>
      </c>
    </row>
    <row r="27841" spans="1:5" x14ac:dyDescent="0.3">
      <c r="A27841" s="33" t="s">
        <v>66</v>
      </c>
      <c r="B27841" s="33" t="s">
        <v>53</v>
      </c>
      <c r="C27841" s="33"/>
      <c r="D27841" s="33" t="s">
        <v>9110</v>
      </c>
      <c r="E27841" t="str">
        <f t="shared" si="438"/>
        <v>No Data</v>
      </c>
    </row>
    <row r="27842" spans="1:5" x14ac:dyDescent="0.3">
      <c r="A27842" s="33" t="s">
        <v>0</v>
      </c>
      <c r="B27842" s="33" t="s">
        <v>53</v>
      </c>
      <c r="C27842" s="33">
        <v>145000</v>
      </c>
      <c r="D27842" s="33" t="s">
        <v>7647</v>
      </c>
      <c r="E27842" t="str">
        <f t="shared" si="438"/>
        <v>$125K-$200K</v>
      </c>
    </row>
    <row r="27843" spans="1:5" x14ac:dyDescent="0.3">
      <c r="A27843" s="33" t="s">
        <v>2</v>
      </c>
      <c r="B27843" s="33" t="s">
        <v>53</v>
      </c>
      <c r="C27843" s="33">
        <v>75000</v>
      </c>
      <c r="D27843" s="33" t="s">
        <v>472</v>
      </c>
      <c r="E27843" t="str">
        <f t="shared" ref="E27843:E27906" si="439">_xlfn.XLOOKUP(C27843,$H$16:$H$21,$G$16:$G$21,,1)</f>
        <v>&lt;$75K</v>
      </c>
    </row>
    <row r="27844" spans="1:5" x14ac:dyDescent="0.3">
      <c r="A27844" s="33" t="s">
        <v>1</v>
      </c>
      <c r="B27844" s="33" t="s">
        <v>69</v>
      </c>
      <c r="C27844" s="33">
        <v>185500</v>
      </c>
      <c r="D27844" s="33" t="s">
        <v>5592</v>
      </c>
      <c r="E27844" t="str">
        <f t="shared" si="439"/>
        <v>$125K-$200K</v>
      </c>
    </row>
    <row r="27845" spans="1:5" x14ac:dyDescent="0.3">
      <c r="A27845" s="33" t="s">
        <v>0</v>
      </c>
      <c r="B27845" s="33" t="s">
        <v>99</v>
      </c>
      <c r="C27845" s="33">
        <v>64821.5</v>
      </c>
      <c r="D27845" s="33" t="s">
        <v>1664</v>
      </c>
      <c r="E27845" t="str">
        <f t="shared" si="439"/>
        <v>&lt;$75K</v>
      </c>
    </row>
    <row r="27846" spans="1:5" x14ac:dyDescent="0.3">
      <c r="A27846" s="33" t="s">
        <v>0</v>
      </c>
      <c r="B27846" s="33" t="s">
        <v>53</v>
      </c>
      <c r="C27846" s="33">
        <v>80000</v>
      </c>
      <c r="D27846" s="33" t="s">
        <v>9111</v>
      </c>
      <c r="E27846" t="str">
        <f t="shared" si="439"/>
        <v>$75K-$100K</v>
      </c>
    </row>
    <row r="27847" spans="1:5" x14ac:dyDescent="0.3">
      <c r="A27847" s="33" t="s">
        <v>52</v>
      </c>
      <c r="B27847" s="33" t="s">
        <v>72</v>
      </c>
      <c r="C27847" s="33">
        <v>56700</v>
      </c>
      <c r="D27847" s="33" t="s">
        <v>1076</v>
      </c>
      <c r="E27847" t="str">
        <f t="shared" si="439"/>
        <v>&lt;$75K</v>
      </c>
    </row>
    <row r="27848" spans="1:5" x14ac:dyDescent="0.3">
      <c r="A27848" s="33" t="s">
        <v>129</v>
      </c>
      <c r="B27848" s="33" t="s">
        <v>53</v>
      </c>
      <c r="C27848" s="33"/>
      <c r="D27848" s="33" t="s">
        <v>7760</v>
      </c>
      <c r="E27848" t="str">
        <f t="shared" si="439"/>
        <v>No Data</v>
      </c>
    </row>
    <row r="27849" spans="1:5" x14ac:dyDescent="0.3">
      <c r="A27849" s="33" t="s">
        <v>2</v>
      </c>
      <c r="B27849" s="33" t="s">
        <v>53</v>
      </c>
      <c r="C27849" s="33">
        <v>79930</v>
      </c>
      <c r="D27849" s="33" t="s">
        <v>476</v>
      </c>
      <c r="E27849" t="str">
        <f t="shared" si="439"/>
        <v>$75K-$100K</v>
      </c>
    </row>
    <row r="27850" spans="1:5" x14ac:dyDescent="0.3">
      <c r="A27850" s="33" t="s">
        <v>2</v>
      </c>
      <c r="B27850" s="33" t="s">
        <v>53</v>
      </c>
      <c r="C27850" s="33">
        <v>57500</v>
      </c>
      <c r="D27850" s="33" t="s">
        <v>9112</v>
      </c>
      <c r="E27850" t="str">
        <f t="shared" si="439"/>
        <v>&lt;$75K</v>
      </c>
    </row>
    <row r="27851" spans="1:5" x14ac:dyDescent="0.3">
      <c r="A27851" s="33" t="s">
        <v>1</v>
      </c>
      <c r="B27851" s="33" t="s">
        <v>91</v>
      </c>
      <c r="C27851" s="33">
        <v>166000</v>
      </c>
      <c r="D27851" s="33" t="s">
        <v>2461</v>
      </c>
      <c r="E27851" t="str">
        <f t="shared" si="439"/>
        <v>$125K-$200K</v>
      </c>
    </row>
    <row r="27852" spans="1:5" x14ac:dyDescent="0.3">
      <c r="A27852" s="33" t="s">
        <v>2</v>
      </c>
      <c r="B27852" s="33" t="s">
        <v>53</v>
      </c>
      <c r="C27852" s="33">
        <v>73696</v>
      </c>
      <c r="D27852" s="33" t="s">
        <v>1092</v>
      </c>
      <c r="E27852" t="str">
        <f t="shared" si="439"/>
        <v>&lt;$75K</v>
      </c>
    </row>
    <row r="27853" spans="1:5" x14ac:dyDescent="0.3">
      <c r="A27853" s="33" t="s">
        <v>2</v>
      </c>
      <c r="B27853" s="33" t="s">
        <v>97</v>
      </c>
      <c r="C27853" s="33">
        <v>53014</v>
      </c>
      <c r="D27853" s="33" t="s">
        <v>9113</v>
      </c>
      <c r="E27853" t="str">
        <f t="shared" si="439"/>
        <v>&lt;$75K</v>
      </c>
    </row>
    <row r="27854" spans="1:5" x14ac:dyDescent="0.3">
      <c r="A27854" s="33" t="s">
        <v>52</v>
      </c>
      <c r="B27854" s="33" t="s">
        <v>53</v>
      </c>
      <c r="C27854" s="33"/>
      <c r="D27854" s="33" t="s">
        <v>9114</v>
      </c>
      <c r="E27854" t="str">
        <f t="shared" si="439"/>
        <v>No Data</v>
      </c>
    </row>
    <row r="27855" spans="1:5" x14ac:dyDescent="0.3">
      <c r="A27855" s="33" t="s">
        <v>2</v>
      </c>
      <c r="B27855" s="33" t="s">
        <v>53</v>
      </c>
      <c r="C27855" s="33">
        <v>59009.6015625</v>
      </c>
      <c r="D27855" s="33" t="s">
        <v>9115</v>
      </c>
      <c r="E27855" t="str">
        <f t="shared" si="439"/>
        <v>&lt;$75K</v>
      </c>
    </row>
    <row r="27856" spans="1:5" x14ac:dyDescent="0.3">
      <c r="A27856" s="33" t="s">
        <v>0</v>
      </c>
      <c r="B27856" s="33" t="s">
        <v>53</v>
      </c>
      <c r="C27856" s="33"/>
      <c r="D27856" s="33" t="s">
        <v>9116</v>
      </c>
      <c r="E27856" t="str">
        <f t="shared" si="439"/>
        <v>No Data</v>
      </c>
    </row>
    <row r="27857" spans="1:5" x14ac:dyDescent="0.3">
      <c r="A27857" s="33" t="s">
        <v>1</v>
      </c>
      <c r="B27857" s="33" t="s">
        <v>95</v>
      </c>
      <c r="C27857" s="33">
        <v>166000</v>
      </c>
      <c r="D27857" s="33" t="s">
        <v>6068</v>
      </c>
      <c r="E27857" t="str">
        <f t="shared" si="439"/>
        <v>$125K-$200K</v>
      </c>
    </row>
    <row r="27858" spans="1:5" x14ac:dyDescent="0.3">
      <c r="A27858" s="33" t="s">
        <v>125</v>
      </c>
      <c r="B27858" s="33" t="s">
        <v>53</v>
      </c>
      <c r="C27858" s="33">
        <v>90000</v>
      </c>
      <c r="D27858" s="33" t="s">
        <v>234</v>
      </c>
      <c r="E27858" t="str">
        <f t="shared" si="439"/>
        <v>$75K-$100K</v>
      </c>
    </row>
    <row r="27859" spans="1:5" x14ac:dyDescent="0.3">
      <c r="A27859" s="33" t="s">
        <v>128</v>
      </c>
      <c r="B27859" s="33" t="s">
        <v>53</v>
      </c>
      <c r="C27859" s="33">
        <v>160000</v>
      </c>
      <c r="D27859" s="33" t="s">
        <v>9117</v>
      </c>
      <c r="E27859" t="str">
        <f t="shared" si="439"/>
        <v>$125K-$200K</v>
      </c>
    </row>
    <row r="27860" spans="1:5" x14ac:dyDescent="0.3">
      <c r="A27860" s="33" t="s">
        <v>2</v>
      </c>
      <c r="B27860" s="33" t="s">
        <v>53</v>
      </c>
      <c r="C27860" s="33">
        <v>59000</v>
      </c>
      <c r="D27860" s="33" t="s">
        <v>3593</v>
      </c>
      <c r="E27860" t="str">
        <f t="shared" si="439"/>
        <v>&lt;$75K</v>
      </c>
    </row>
    <row r="27861" spans="1:5" x14ac:dyDescent="0.3">
      <c r="A27861" s="33" t="s">
        <v>0</v>
      </c>
      <c r="B27861" s="33" t="s">
        <v>53</v>
      </c>
      <c r="C27861" s="33"/>
      <c r="D27861" s="33" t="s">
        <v>621</v>
      </c>
      <c r="E27861" t="str">
        <f t="shared" si="439"/>
        <v>No Data</v>
      </c>
    </row>
    <row r="27862" spans="1:5" x14ac:dyDescent="0.3">
      <c r="A27862" s="33" t="s">
        <v>0</v>
      </c>
      <c r="B27862" s="33" t="s">
        <v>53</v>
      </c>
      <c r="C27862" s="33">
        <v>225000</v>
      </c>
      <c r="D27862" s="33" t="s">
        <v>8601</v>
      </c>
      <c r="E27862" t="str">
        <f t="shared" si="439"/>
        <v>&gt;$200K</v>
      </c>
    </row>
    <row r="27863" spans="1:5" x14ac:dyDescent="0.3">
      <c r="A27863" s="33" t="s">
        <v>2</v>
      </c>
      <c r="B27863" s="33" t="s">
        <v>53</v>
      </c>
      <c r="C27863" s="33"/>
      <c r="D27863" s="33" t="s">
        <v>5486</v>
      </c>
      <c r="E27863" t="str">
        <f t="shared" si="439"/>
        <v>No Data</v>
      </c>
    </row>
    <row r="27864" spans="1:5" x14ac:dyDescent="0.3">
      <c r="A27864" s="33" t="s">
        <v>125</v>
      </c>
      <c r="B27864" s="33" t="s">
        <v>53</v>
      </c>
      <c r="C27864" s="33">
        <v>111175</v>
      </c>
      <c r="D27864" s="33" t="s">
        <v>7886</v>
      </c>
      <c r="E27864" t="str">
        <f t="shared" si="439"/>
        <v>$100K-$125K</v>
      </c>
    </row>
    <row r="27865" spans="1:5" x14ac:dyDescent="0.3">
      <c r="A27865" s="33" t="s">
        <v>4</v>
      </c>
      <c r="B27865" s="33" t="s">
        <v>110</v>
      </c>
      <c r="C27865" s="33">
        <v>96760.5</v>
      </c>
      <c r="D27865" s="33" t="s">
        <v>4952</v>
      </c>
      <c r="E27865" t="str">
        <f t="shared" si="439"/>
        <v>$75K-$100K</v>
      </c>
    </row>
    <row r="27866" spans="1:5" x14ac:dyDescent="0.3">
      <c r="A27866" s="33" t="s">
        <v>2</v>
      </c>
      <c r="B27866" s="33" t="s">
        <v>53</v>
      </c>
      <c r="C27866" s="33"/>
      <c r="D27866" s="33" t="s">
        <v>866</v>
      </c>
      <c r="E27866" t="str">
        <f t="shared" si="439"/>
        <v>No Data</v>
      </c>
    </row>
    <row r="27867" spans="1:5" x14ac:dyDescent="0.3">
      <c r="A27867" s="33" t="s">
        <v>2</v>
      </c>
      <c r="B27867" s="33" t="s">
        <v>53</v>
      </c>
      <c r="C27867" s="33"/>
      <c r="D27867" s="33" t="s">
        <v>9118</v>
      </c>
      <c r="E27867" t="str">
        <f t="shared" si="439"/>
        <v>No Data</v>
      </c>
    </row>
    <row r="27868" spans="1:5" x14ac:dyDescent="0.3">
      <c r="A27868" s="33" t="s">
        <v>2</v>
      </c>
      <c r="B27868" s="33" t="s">
        <v>53</v>
      </c>
      <c r="C27868" s="33">
        <v>64998</v>
      </c>
      <c r="D27868" s="33" t="s">
        <v>9119</v>
      </c>
      <c r="E27868" t="str">
        <f t="shared" si="439"/>
        <v>&lt;$75K</v>
      </c>
    </row>
    <row r="27869" spans="1:5" x14ac:dyDescent="0.3">
      <c r="A27869" s="33" t="s">
        <v>2</v>
      </c>
      <c r="B27869" s="33" t="s">
        <v>53</v>
      </c>
      <c r="C27869" s="33"/>
      <c r="D27869" s="33" t="s">
        <v>232</v>
      </c>
      <c r="E27869" t="str">
        <f t="shared" si="439"/>
        <v>No Data</v>
      </c>
    </row>
    <row r="27870" spans="1:5" x14ac:dyDescent="0.3">
      <c r="A27870" s="33" t="s">
        <v>4</v>
      </c>
      <c r="B27870" s="33" t="s">
        <v>53</v>
      </c>
      <c r="C27870" s="33"/>
      <c r="D27870" s="33" t="s">
        <v>374</v>
      </c>
      <c r="E27870" t="str">
        <f t="shared" si="439"/>
        <v>No Data</v>
      </c>
    </row>
    <row r="27871" spans="1:5" x14ac:dyDescent="0.3">
      <c r="A27871" s="33" t="s">
        <v>126</v>
      </c>
      <c r="B27871" s="33" t="s">
        <v>88</v>
      </c>
      <c r="C27871" s="33">
        <v>147500</v>
      </c>
      <c r="D27871" s="33" t="s">
        <v>651</v>
      </c>
      <c r="E27871" t="str">
        <f t="shared" si="439"/>
        <v>$125K-$200K</v>
      </c>
    </row>
    <row r="27872" spans="1:5" x14ac:dyDescent="0.3">
      <c r="A27872" s="33" t="s">
        <v>128</v>
      </c>
      <c r="B27872" s="33" t="s">
        <v>53</v>
      </c>
      <c r="C27872" s="33">
        <v>128829.625</v>
      </c>
      <c r="D27872" s="33" t="s">
        <v>9120</v>
      </c>
      <c r="E27872" t="str">
        <f t="shared" si="439"/>
        <v>$125K-$200K</v>
      </c>
    </row>
    <row r="27873" spans="1:5" x14ac:dyDescent="0.3">
      <c r="A27873" s="33" t="s">
        <v>4</v>
      </c>
      <c r="B27873" s="33" t="s">
        <v>53</v>
      </c>
      <c r="C27873" s="33">
        <v>146500</v>
      </c>
      <c r="D27873" s="33" t="s">
        <v>6598</v>
      </c>
      <c r="E27873" t="str">
        <f t="shared" si="439"/>
        <v>$125K-$200K</v>
      </c>
    </row>
    <row r="27874" spans="1:5" x14ac:dyDescent="0.3">
      <c r="A27874" s="33" t="s">
        <v>0</v>
      </c>
      <c r="B27874" s="33" t="s">
        <v>53</v>
      </c>
      <c r="C27874" s="33">
        <v>108415.5</v>
      </c>
      <c r="D27874" s="33" t="s">
        <v>9121</v>
      </c>
      <c r="E27874" t="str">
        <f t="shared" si="439"/>
        <v>$100K-$125K</v>
      </c>
    </row>
    <row r="27875" spans="1:5" x14ac:dyDescent="0.3">
      <c r="A27875" s="33" t="s">
        <v>2</v>
      </c>
      <c r="B27875" s="33" t="s">
        <v>53</v>
      </c>
      <c r="C27875" s="33">
        <v>90000</v>
      </c>
      <c r="D27875" s="33" t="s">
        <v>2855</v>
      </c>
      <c r="E27875" t="str">
        <f t="shared" si="439"/>
        <v>$75K-$100K</v>
      </c>
    </row>
    <row r="27876" spans="1:5" x14ac:dyDescent="0.3">
      <c r="A27876" s="33" t="s">
        <v>2</v>
      </c>
      <c r="B27876" s="33" t="s">
        <v>53</v>
      </c>
      <c r="C27876" s="33">
        <v>82500</v>
      </c>
      <c r="D27876" s="33" t="s">
        <v>9122</v>
      </c>
      <c r="E27876" t="str">
        <f t="shared" si="439"/>
        <v>$75K-$100K</v>
      </c>
    </row>
    <row r="27877" spans="1:5" x14ac:dyDescent="0.3">
      <c r="A27877" s="33" t="s">
        <v>128</v>
      </c>
      <c r="B27877" s="33" t="s">
        <v>99</v>
      </c>
      <c r="C27877" s="33">
        <v>79200</v>
      </c>
      <c r="D27877" s="33" t="s">
        <v>329</v>
      </c>
      <c r="E27877" t="str">
        <f t="shared" si="439"/>
        <v>$75K-$100K</v>
      </c>
    </row>
    <row r="27878" spans="1:5" x14ac:dyDescent="0.3">
      <c r="A27878" s="33" t="s">
        <v>2</v>
      </c>
      <c r="B27878" s="33" t="s">
        <v>53</v>
      </c>
      <c r="C27878" s="33">
        <v>120000</v>
      </c>
      <c r="D27878" s="33" t="s">
        <v>9123</v>
      </c>
      <c r="E27878" t="str">
        <f t="shared" si="439"/>
        <v>$100K-$125K</v>
      </c>
    </row>
    <row r="27879" spans="1:5" x14ac:dyDescent="0.3">
      <c r="A27879" s="33" t="s">
        <v>0</v>
      </c>
      <c r="B27879" s="33" t="s">
        <v>54</v>
      </c>
      <c r="C27879" s="33">
        <v>140000</v>
      </c>
      <c r="D27879" s="33" t="s">
        <v>9124</v>
      </c>
      <c r="E27879" t="str">
        <f t="shared" si="439"/>
        <v>$125K-$200K</v>
      </c>
    </row>
    <row r="27880" spans="1:5" x14ac:dyDescent="0.3">
      <c r="A27880" s="33" t="s">
        <v>2</v>
      </c>
      <c r="B27880" s="33" t="s">
        <v>53</v>
      </c>
      <c r="C27880" s="33"/>
      <c r="D27880" s="33" t="s">
        <v>6688</v>
      </c>
      <c r="E27880" t="str">
        <f t="shared" si="439"/>
        <v>No Data</v>
      </c>
    </row>
    <row r="27881" spans="1:5" x14ac:dyDescent="0.3">
      <c r="A27881" s="33" t="s">
        <v>2</v>
      </c>
      <c r="B27881" s="33" t="s">
        <v>53</v>
      </c>
      <c r="C27881" s="33"/>
      <c r="D27881" s="33" t="s">
        <v>1249</v>
      </c>
      <c r="E27881" t="str">
        <f t="shared" si="439"/>
        <v>No Data</v>
      </c>
    </row>
    <row r="27882" spans="1:5" x14ac:dyDescent="0.3">
      <c r="A27882" s="33" t="s">
        <v>2</v>
      </c>
      <c r="B27882" s="33" t="s">
        <v>54</v>
      </c>
      <c r="C27882" s="33">
        <v>73264</v>
      </c>
      <c r="D27882" s="33" t="s">
        <v>3991</v>
      </c>
      <c r="E27882" t="str">
        <f t="shared" si="439"/>
        <v>&lt;$75K</v>
      </c>
    </row>
    <row r="27883" spans="1:5" x14ac:dyDescent="0.3">
      <c r="A27883" s="33" t="s">
        <v>4</v>
      </c>
      <c r="B27883" s="33" t="s">
        <v>53</v>
      </c>
      <c r="C27883" s="33">
        <v>130000</v>
      </c>
      <c r="D27883" s="33" t="s">
        <v>387</v>
      </c>
      <c r="E27883" t="str">
        <f t="shared" si="439"/>
        <v>$125K-$200K</v>
      </c>
    </row>
    <row r="27884" spans="1:5" x14ac:dyDescent="0.3">
      <c r="A27884" s="33" t="s">
        <v>126</v>
      </c>
      <c r="B27884" s="33" t="s">
        <v>53</v>
      </c>
      <c r="C27884" s="33">
        <v>170000</v>
      </c>
      <c r="D27884" s="33" t="s">
        <v>9125</v>
      </c>
      <c r="E27884" t="str">
        <f t="shared" si="439"/>
        <v>$125K-$200K</v>
      </c>
    </row>
    <row r="27885" spans="1:5" x14ac:dyDescent="0.3">
      <c r="A27885" s="33" t="s">
        <v>4</v>
      </c>
      <c r="B27885" s="33" t="s">
        <v>54</v>
      </c>
      <c r="C27885" s="33">
        <v>225000</v>
      </c>
      <c r="D27885" s="33" t="s">
        <v>496</v>
      </c>
      <c r="E27885" t="str">
        <f t="shared" si="439"/>
        <v>&gt;$200K</v>
      </c>
    </row>
    <row r="27886" spans="1:5" x14ac:dyDescent="0.3">
      <c r="A27886" s="33" t="s">
        <v>2</v>
      </c>
      <c r="B27886" s="33" t="s">
        <v>53</v>
      </c>
      <c r="C27886" s="33"/>
      <c r="D27886" s="33" t="s">
        <v>3250</v>
      </c>
      <c r="E27886" t="str">
        <f t="shared" si="439"/>
        <v>No Data</v>
      </c>
    </row>
    <row r="27887" spans="1:5" x14ac:dyDescent="0.3">
      <c r="A27887" s="33" t="s">
        <v>0</v>
      </c>
      <c r="B27887" s="33" t="s">
        <v>53</v>
      </c>
      <c r="C27887" s="33">
        <v>114062.5</v>
      </c>
      <c r="D27887" s="33" t="s">
        <v>609</v>
      </c>
      <c r="E27887" t="str">
        <f t="shared" si="439"/>
        <v>$100K-$125K</v>
      </c>
    </row>
    <row r="27888" spans="1:5" x14ac:dyDescent="0.3">
      <c r="A27888" s="33" t="s">
        <v>2</v>
      </c>
      <c r="B27888" s="33" t="s">
        <v>64</v>
      </c>
      <c r="C27888" s="33">
        <v>45000</v>
      </c>
      <c r="D27888" s="33" t="s">
        <v>294</v>
      </c>
      <c r="E27888" t="str">
        <f t="shared" si="439"/>
        <v>&lt;$75K</v>
      </c>
    </row>
    <row r="27889" spans="1:5" x14ac:dyDescent="0.3">
      <c r="A27889" s="33" t="s">
        <v>2</v>
      </c>
      <c r="B27889" s="33" t="s">
        <v>53</v>
      </c>
      <c r="C27889" s="33"/>
      <c r="D27889" s="33" t="s">
        <v>7129</v>
      </c>
      <c r="E27889" t="str">
        <f t="shared" si="439"/>
        <v>No Data</v>
      </c>
    </row>
    <row r="27890" spans="1:5" x14ac:dyDescent="0.3">
      <c r="A27890" s="33" t="s">
        <v>0</v>
      </c>
      <c r="B27890" s="33" t="s">
        <v>53</v>
      </c>
      <c r="C27890" s="33"/>
      <c r="D27890" s="33" t="s">
        <v>9126</v>
      </c>
      <c r="E27890" t="str">
        <f t="shared" si="439"/>
        <v>No Data</v>
      </c>
    </row>
    <row r="27891" spans="1:5" x14ac:dyDescent="0.3">
      <c r="A27891" s="33" t="s">
        <v>2</v>
      </c>
      <c r="B27891" s="33" t="s">
        <v>53</v>
      </c>
      <c r="C27891" s="33"/>
      <c r="D27891" s="33" t="s">
        <v>268</v>
      </c>
      <c r="E27891" t="str">
        <f t="shared" si="439"/>
        <v>No Data</v>
      </c>
    </row>
    <row r="27892" spans="1:5" x14ac:dyDescent="0.3">
      <c r="A27892" s="33" t="s">
        <v>125</v>
      </c>
      <c r="B27892" s="33" t="s">
        <v>53</v>
      </c>
      <c r="C27892" s="33"/>
      <c r="D27892" s="33" t="s">
        <v>908</v>
      </c>
      <c r="E27892" t="str">
        <f t="shared" si="439"/>
        <v>No Data</v>
      </c>
    </row>
    <row r="27893" spans="1:5" x14ac:dyDescent="0.3">
      <c r="A27893" s="33" t="s">
        <v>125</v>
      </c>
      <c r="B27893" s="33" t="s">
        <v>53</v>
      </c>
      <c r="C27893" s="33">
        <v>90000</v>
      </c>
      <c r="D27893" s="33" t="s">
        <v>1929</v>
      </c>
      <c r="E27893" t="str">
        <f t="shared" si="439"/>
        <v>$75K-$100K</v>
      </c>
    </row>
    <row r="27894" spans="1:5" x14ac:dyDescent="0.3">
      <c r="A27894" s="33" t="s">
        <v>2</v>
      </c>
      <c r="B27894" s="33" t="s">
        <v>53</v>
      </c>
      <c r="C27894" s="33"/>
      <c r="D27894" s="33" t="s">
        <v>2554</v>
      </c>
      <c r="E27894" t="str">
        <f t="shared" si="439"/>
        <v>No Data</v>
      </c>
    </row>
    <row r="27895" spans="1:5" x14ac:dyDescent="0.3">
      <c r="A27895" s="33" t="s">
        <v>0</v>
      </c>
      <c r="B27895" s="33" t="s">
        <v>83</v>
      </c>
      <c r="C27895" s="33">
        <v>44100</v>
      </c>
      <c r="D27895" s="33" t="s">
        <v>932</v>
      </c>
      <c r="E27895" t="str">
        <f t="shared" si="439"/>
        <v>&lt;$75K</v>
      </c>
    </row>
    <row r="27896" spans="1:5" x14ac:dyDescent="0.3">
      <c r="A27896" s="33" t="s">
        <v>0</v>
      </c>
      <c r="B27896" s="33" t="s">
        <v>53</v>
      </c>
      <c r="C27896" s="33">
        <v>180560</v>
      </c>
      <c r="D27896" s="33" t="s">
        <v>9127</v>
      </c>
      <c r="E27896" t="str">
        <f t="shared" si="439"/>
        <v>$125K-$200K</v>
      </c>
    </row>
    <row r="27897" spans="1:5" x14ac:dyDescent="0.3">
      <c r="A27897" s="33" t="s">
        <v>125</v>
      </c>
      <c r="B27897" s="33" t="s">
        <v>53</v>
      </c>
      <c r="C27897" s="33"/>
      <c r="D27897" s="33" t="s">
        <v>1912</v>
      </c>
      <c r="E27897" t="str">
        <f t="shared" si="439"/>
        <v>No Data</v>
      </c>
    </row>
    <row r="27898" spans="1:5" x14ac:dyDescent="0.3">
      <c r="A27898" s="33" t="s">
        <v>0</v>
      </c>
      <c r="B27898" s="33" t="s">
        <v>53</v>
      </c>
      <c r="C27898" s="33"/>
      <c r="D27898" s="33" t="s">
        <v>9128</v>
      </c>
      <c r="E27898" t="str">
        <f t="shared" si="439"/>
        <v>No Data</v>
      </c>
    </row>
    <row r="27899" spans="1:5" x14ac:dyDescent="0.3">
      <c r="A27899" s="33" t="s">
        <v>129</v>
      </c>
      <c r="B27899" s="33" t="s">
        <v>74</v>
      </c>
      <c r="C27899" s="33">
        <v>64800</v>
      </c>
      <c r="D27899" s="33" t="s">
        <v>1925</v>
      </c>
      <c r="E27899" t="str">
        <f t="shared" si="439"/>
        <v>&lt;$75K</v>
      </c>
    </row>
    <row r="27900" spans="1:5" x14ac:dyDescent="0.3">
      <c r="A27900" s="33" t="s">
        <v>129</v>
      </c>
      <c r="B27900" s="33" t="s">
        <v>86</v>
      </c>
      <c r="C27900" s="33">
        <v>56700</v>
      </c>
      <c r="D27900" s="33" t="s">
        <v>809</v>
      </c>
      <c r="E27900" t="str">
        <f t="shared" si="439"/>
        <v>&lt;$75K</v>
      </c>
    </row>
    <row r="27901" spans="1:5" x14ac:dyDescent="0.3">
      <c r="A27901" s="33" t="s">
        <v>128</v>
      </c>
      <c r="B27901" s="33" t="s">
        <v>53</v>
      </c>
      <c r="C27901" s="33">
        <v>135000</v>
      </c>
      <c r="D27901" s="33" t="s">
        <v>364</v>
      </c>
      <c r="E27901" t="str">
        <f t="shared" si="439"/>
        <v>$125K-$200K</v>
      </c>
    </row>
    <row r="27902" spans="1:5" x14ac:dyDescent="0.3">
      <c r="A27902" s="33" t="s">
        <v>126</v>
      </c>
      <c r="B27902" s="33" t="s">
        <v>53</v>
      </c>
      <c r="C27902" s="33">
        <v>246500</v>
      </c>
      <c r="D27902" s="33" t="s">
        <v>225</v>
      </c>
      <c r="E27902" t="str">
        <f t="shared" si="439"/>
        <v>&gt;$200K</v>
      </c>
    </row>
    <row r="27903" spans="1:5" x14ac:dyDescent="0.3">
      <c r="A27903" s="33" t="s">
        <v>4</v>
      </c>
      <c r="B27903" s="33" t="s">
        <v>53</v>
      </c>
      <c r="C27903" s="33">
        <v>78592</v>
      </c>
      <c r="D27903" s="33" t="s">
        <v>728</v>
      </c>
      <c r="E27903" t="str">
        <f t="shared" si="439"/>
        <v>$75K-$100K</v>
      </c>
    </row>
    <row r="27904" spans="1:5" x14ac:dyDescent="0.3">
      <c r="A27904" s="33" t="s">
        <v>2</v>
      </c>
      <c r="B27904" s="33" t="s">
        <v>53</v>
      </c>
      <c r="C27904" s="33"/>
      <c r="D27904" s="33" t="s">
        <v>268</v>
      </c>
      <c r="E27904" t="str">
        <f t="shared" si="439"/>
        <v>No Data</v>
      </c>
    </row>
    <row r="27905" spans="1:5" x14ac:dyDescent="0.3">
      <c r="A27905" s="33" t="s">
        <v>4</v>
      </c>
      <c r="B27905" s="33" t="s">
        <v>68</v>
      </c>
      <c r="C27905" s="33"/>
      <c r="D27905" s="33" t="s">
        <v>9129</v>
      </c>
      <c r="E27905" t="str">
        <f t="shared" si="439"/>
        <v>No Data</v>
      </c>
    </row>
    <row r="27906" spans="1:5" x14ac:dyDescent="0.3">
      <c r="A27906" s="33" t="s">
        <v>125</v>
      </c>
      <c r="B27906" s="33" t="s">
        <v>53</v>
      </c>
      <c r="C27906" s="33"/>
      <c r="D27906" s="33" t="s">
        <v>775</v>
      </c>
      <c r="E27906" t="str">
        <f t="shared" si="439"/>
        <v>No Data</v>
      </c>
    </row>
    <row r="27907" spans="1:5" x14ac:dyDescent="0.3">
      <c r="A27907" s="33" t="s">
        <v>125</v>
      </c>
      <c r="B27907" s="33" t="s">
        <v>53</v>
      </c>
      <c r="C27907" s="33">
        <v>115000</v>
      </c>
      <c r="D27907" s="33" t="s">
        <v>729</v>
      </c>
      <c r="E27907" t="str">
        <f t="shared" ref="E27907:E27970" si="440">_xlfn.XLOOKUP(C27907,$H$16:$H$21,$G$16:$G$21,,1)</f>
        <v>$100K-$125K</v>
      </c>
    </row>
    <row r="27908" spans="1:5" x14ac:dyDescent="0.3">
      <c r="A27908" s="33" t="s">
        <v>2</v>
      </c>
      <c r="B27908" s="33" t="s">
        <v>64</v>
      </c>
      <c r="C27908" s="33">
        <v>149653</v>
      </c>
      <c r="D27908" s="33" t="s">
        <v>211</v>
      </c>
      <c r="E27908" t="str">
        <f t="shared" si="440"/>
        <v>$125K-$200K</v>
      </c>
    </row>
    <row r="27909" spans="1:5" x14ac:dyDescent="0.3">
      <c r="A27909" s="33" t="s">
        <v>2</v>
      </c>
      <c r="B27909" s="33" t="s">
        <v>72</v>
      </c>
      <c r="C27909" s="33">
        <v>111175</v>
      </c>
      <c r="D27909" s="33" t="s">
        <v>1999</v>
      </c>
      <c r="E27909" t="str">
        <f t="shared" si="440"/>
        <v>$100K-$125K</v>
      </c>
    </row>
    <row r="27910" spans="1:5" x14ac:dyDescent="0.3">
      <c r="A27910" s="33" t="s">
        <v>2</v>
      </c>
      <c r="B27910" s="33" t="s">
        <v>53</v>
      </c>
      <c r="C27910" s="33">
        <v>65000</v>
      </c>
      <c r="D27910" s="33" t="s">
        <v>2186</v>
      </c>
      <c r="E27910" t="str">
        <f t="shared" si="440"/>
        <v>&lt;$75K</v>
      </c>
    </row>
    <row r="27911" spans="1:5" x14ac:dyDescent="0.3">
      <c r="A27911" s="33" t="s">
        <v>125</v>
      </c>
      <c r="B27911" s="33" t="s">
        <v>53</v>
      </c>
      <c r="C27911" s="33">
        <v>90000</v>
      </c>
      <c r="D27911" s="33" t="s">
        <v>214</v>
      </c>
      <c r="E27911" t="str">
        <f t="shared" si="440"/>
        <v>$75K-$100K</v>
      </c>
    </row>
    <row r="27912" spans="1:5" x14ac:dyDescent="0.3">
      <c r="A27912" s="33" t="s">
        <v>2</v>
      </c>
      <c r="B27912" s="33" t="s">
        <v>53</v>
      </c>
      <c r="C27912" s="33">
        <v>108117.8671875</v>
      </c>
      <c r="D27912" s="33" t="s">
        <v>9130</v>
      </c>
      <c r="E27912" t="str">
        <f t="shared" si="440"/>
        <v>$100K-$125K</v>
      </c>
    </row>
    <row r="27913" spans="1:5" x14ac:dyDescent="0.3">
      <c r="A27913" s="33" t="s">
        <v>2</v>
      </c>
      <c r="B27913" s="33" t="s">
        <v>53</v>
      </c>
      <c r="C27913" s="33">
        <v>115000</v>
      </c>
      <c r="D27913" s="33" t="s">
        <v>1445</v>
      </c>
      <c r="E27913" t="str">
        <f t="shared" si="440"/>
        <v>$100K-$125K</v>
      </c>
    </row>
    <row r="27914" spans="1:5" x14ac:dyDescent="0.3">
      <c r="A27914" s="33" t="s">
        <v>2</v>
      </c>
      <c r="B27914" s="33" t="s">
        <v>53</v>
      </c>
      <c r="C27914" s="33"/>
      <c r="D27914" s="33" t="s">
        <v>520</v>
      </c>
      <c r="E27914" t="str">
        <f t="shared" si="440"/>
        <v>No Data</v>
      </c>
    </row>
    <row r="27915" spans="1:5" x14ac:dyDescent="0.3">
      <c r="A27915" s="33" t="s">
        <v>4</v>
      </c>
      <c r="B27915" s="33" t="s">
        <v>53</v>
      </c>
      <c r="C27915" s="33">
        <v>105000</v>
      </c>
      <c r="D27915" s="33" t="s">
        <v>506</v>
      </c>
      <c r="E27915" t="str">
        <f t="shared" si="440"/>
        <v>$100K-$125K</v>
      </c>
    </row>
    <row r="27916" spans="1:5" x14ac:dyDescent="0.3">
      <c r="A27916" s="33" t="s">
        <v>2</v>
      </c>
      <c r="B27916" s="33" t="s">
        <v>53</v>
      </c>
      <c r="C27916" s="33"/>
      <c r="D27916" s="33" t="s">
        <v>4053</v>
      </c>
      <c r="E27916" t="str">
        <f t="shared" si="440"/>
        <v>No Data</v>
      </c>
    </row>
    <row r="27917" spans="1:5" x14ac:dyDescent="0.3">
      <c r="A27917" s="33" t="s">
        <v>0</v>
      </c>
      <c r="B27917" s="33" t="s">
        <v>53</v>
      </c>
      <c r="C27917" s="33">
        <v>106200</v>
      </c>
      <c r="D27917" s="33" t="s">
        <v>409</v>
      </c>
      <c r="E27917" t="str">
        <f t="shared" si="440"/>
        <v>$100K-$125K</v>
      </c>
    </row>
    <row r="27918" spans="1:5" x14ac:dyDescent="0.3">
      <c r="A27918" s="33" t="s">
        <v>2</v>
      </c>
      <c r="B27918" s="33" t="s">
        <v>74</v>
      </c>
      <c r="C27918" s="33">
        <v>111175</v>
      </c>
      <c r="D27918" s="33" t="s">
        <v>1208</v>
      </c>
      <c r="E27918" t="str">
        <f t="shared" si="440"/>
        <v>$100K-$125K</v>
      </c>
    </row>
    <row r="27919" spans="1:5" x14ac:dyDescent="0.3">
      <c r="A27919" s="33" t="s">
        <v>0</v>
      </c>
      <c r="B27919" s="33" t="s">
        <v>53</v>
      </c>
      <c r="C27919" s="33">
        <v>90000</v>
      </c>
      <c r="D27919" s="33" t="s">
        <v>2054</v>
      </c>
      <c r="E27919" t="str">
        <f t="shared" si="440"/>
        <v>$75K-$100K</v>
      </c>
    </row>
    <row r="27920" spans="1:5" x14ac:dyDescent="0.3">
      <c r="A27920" s="33" t="s">
        <v>0</v>
      </c>
      <c r="B27920" s="33" t="s">
        <v>53</v>
      </c>
      <c r="C27920" s="33"/>
      <c r="D27920" s="33" t="s">
        <v>8100</v>
      </c>
      <c r="E27920" t="str">
        <f t="shared" si="440"/>
        <v>No Data</v>
      </c>
    </row>
    <row r="27921" spans="1:5" x14ac:dyDescent="0.3">
      <c r="A27921" s="33" t="s">
        <v>2</v>
      </c>
      <c r="B27921" s="33" t="s">
        <v>53</v>
      </c>
      <c r="C27921" s="33">
        <v>35000</v>
      </c>
      <c r="D27921" s="33" t="s">
        <v>9131</v>
      </c>
      <c r="E27921" t="str">
        <f t="shared" si="440"/>
        <v>&lt;$75K</v>
      </c>
    </row>
    <row r="27922" spans="1:5" x14ac:dyDescent="0.3">
      <c r="A27922" s="33" t="s">
        <v>125</v>
      </c>
      <c r="B27922" s="33" t="s">
        <v>53</v>
      </c>
      <c r="C27922" s="33">
        <v>106800</v>
      </c>
      <c r="D27922" s="33" t="s">
        <v>675</v>
      </c>
      <c r="E27922" t="str">
        <f t="shared" si="440"/>
        <v>$100K-$125K</v>
      </c>
    </row>
    <row r="27923" spans="1:5" x14ac:dyDescent="0.3">
      <c r="A27923" s="33" t="s">
        <v>128</v>
      </c>
      <c r="B27923" s="33" t="s">
        <v>53</v>
      </c>
      <c r="C27923" s="33">
        <v>125459.5</v>
      </c>
      <c r="D27923" s="33" t="s">
        <v>9132</v>
      </c>
      <c r="E27923" t="str">
        <f t="shared" si="440"/>
        <v>$125K-$200K</v>
      </c>
    </row>
    <row r="27924" spans="1:5" x14ac:dyDescent="0.3">
      <c r="A27924" s="33" t="s">
        <v>2</v>
      </c>
      <c r="B27924" s="33" t="s">
        <v>53</v>
      </c>
      <c r="C27924" s="33">
        <v>112996</v>
      </c>
      <c r="D27924" s="33" t="s">
        <v>3397</v>
      </c>
      <c r="E27924" t="str">
        <f t="shared" si="440"/>
        <v>$100K-$125K</v>
      </c>
    </row>
    <row r="27925" spans="1:5" x14ac:dyDescent="0.3">
      <c r="A27925" s="33" t="s">
        <v>4</v>
      </c>
      <c r="B27925" s="33" t="s">
        <v>53</v>
      </c>
      <c r="C27925" s="33"/>
      <c r="D27925" s="33" t="s">
        <v>1476</v>
      </c>
      <c r="E27925" t="str">
        <f t="shared" si="440"/>
        <v>No Data</v>
      </c>
    </row>
    <row r="27926" spans="1:5" x14ac:dyDescent="0.3">
      <c r="A27926" s="33" t="s">
        <v>0</v>
      </c>
      <c r="B27926" s="33" t="s">
        <v>53</v>
      </c>
      <c r="C27926" s="33">
        <v>143000</v>
      </c>
      <c r="D27926" s="33" t="s">
        <v>8684</v>
      </c>
      <c r="E27926" t="str">
        <f t="shared" si="440"/>
        <v>$125K-$200K</v>
      </c>
    </row>
    <row r="27927" spans="1:5" x14ac:dyDescent="0.3">
      <c r="A27927" s="33" t="s">
        <v>2</v>
      </c>
      <c r="B27927" s="33" t="s">
        <v>53</v>
      </c>
      <c r="C27927" s="33">
        <v>87950</v>
      </c>
      <c r="D27927" s="33" t="s">
        <v>5466</v>
      </c>
      <c r="E27927" t="str">
        <f t="shared" si="440"/>
        <v>$75K-$100K</v>
      </c>
    </row>
    <row r="27928" spans="1:5" x14ac:dyDescent="0.3">
      <c r="A27928" s="33" t="s">
        <v>0</v>
      </c>
      <c r="B27928" s="33" t="s">
        <v>54</v>
      </c>
      <c r="C27928" s="33"/>
      <c r="D27928" s="33" t="s">
        <v>232</v>
      </c>
      <c r="E27928" t="str">
        <f t="shared" si="440"/>
        <v>No Data</v>
      </c>
    </row>
    <row r="27929" spans="1:5" x14ac:dyDescent="0.3">
      <c r="A27929" s="33" t="s">
        <v>128</v>
      </c>
      <c r="B27929" s="33" t="s">
        <v>53</v>
      </c>
      <c r="C27929" s="33">
        <v>139500</v>
      </c>
      <c r="D27929" s="33" t="s">
        <v>653</v>
      </c>
      <c r="E27929" t="str">
        <f t="shared" si="440"/>
        <v>$125K-$200K</v>
      </c>
    </row>
    <row r="27930" spans="1:5" x14ac:dyDescent="0.3">
      <c r="A27930" s="33" t="s">
        <v>4</v>
      </c>
      <c r="B27930" s="33" t="s">
        <v>81</v>
      </c>
      <c r="C27930" s="33"/>
      <c r="D27930" s="33" t="s">
        <v>4085</v>
      </c>
      <c r="E27930" t="str">
        <f t="shared" si="440"/>
        <v>No Data</v>
      </c>
    </row>
    <row r="27931" spans="1:5" x14ac:dyDescent="0.3">
      <c r="A27931" s="33" t="s">
        <v>0</v>
      </c>
      <c r="B27931" s="33" t="s">
        <v>53</v>
      </c>
      <c r="C27931" s="33">
        <v>150000</v>
      </c>
      <c r="D27931" s="33" t="s">
        <v>2135</v>
      </c>
      <c r="E27931" t="str">
        <f t="shared" si="440"/>
        <v>$125K-$200K</v>
      </c>
    </row>
    <row r="27932" spans="1:5" x14ac:dyDescent="0.3">
      <c r="A27932" s="33" t="s">
        <v>2</v>
      </c>
      <c r="B27932" s="33" t="s">
        <v>53</v>
      </c>
      <c r="C27932" s="33"/>
      <c r="D27932" s="33" t="s">
        <v>251</v>
      </c>
      <c r="E27932" t="str">
        <f t="shared" si="440"/>
        <v>No Data</v>
      </c>
    </row>
    <row r="27933" spans="1:5" x14ac:dyDescent="0.3">
      <c r="A27933" s="33" t="s">
        <v>125</v>
      </c>
      <c r="B27933" s="33" t="s">
        <v>53</v>
      </c>
      <c r="C27933" s="33"/>
      <c r="D27933" s="33" t="s">
        <v>1527</v>
      </c>
      <c r="E27933" t="str">
        <f t="shared" si="440"/>
        <v>No Data</v>
      </c>
    </row>
    <row r="27934" spans="1:5" x14ac:dyDescent="0.3">
      <c r="A27934" s="33" t="s">
        <v>2</v>
      </c>
      <c r="B27934" s="33" t="s">
        <v>53</v>
      </c>
      <c r="C27934" s="33">
        <v>90000</v>
      </c>
      <c r="D27934" s="33" t="s">
        <v>9133</v>
      </c>
      <c r="E27934" t="str">
        <f t="shared" si="440"/>
        <v>$75K-$100K</v>
      </c>
    </row>
    <row r="27935" spans="1:5" x14ac:dyDescent="0.3">
      <c r="A27935" s="33" t="s">
        <v>2</v>
      </c>
      <c r="B27935" s="33" t="s">
        <v>53</v>
      </c>
      <c r="C27935" s="33"/>
      <c r="D27935" s="33" t="s">
        <v>3136</v>
      </c>
      <c r="E27935" t="str">
        <f t="shared" si="440"/>
        <v>No Data</v>
      </c>
    </row>
    <row r="27936" spans="1:5" x14ac:dyDescent="0.3">
      <c r="A27936" s="33" t="s">
        <v>2</v>
      </c>
      <c r="B27936" s="33" t="s">
        <v>88</v>
      </c>
      <c r="C27936" s="33">
        <v>111175</v>
      </c>
      <c r="D27936" s="33" t="s">
        <v>4152</v>
      </c>
      <c r="E27936" t="str">
        <f t="shared" si="440"/>
        <v>$100K-$125K</v>
      </c>
    </row>
    <row r="27937" spans="1:5" x14ac:dyDescent="0.3">
      <c r="A27937" s="33" t="s">
        <v>125</v>
      </c>
      <c r="B27937" s="33" t="s">
        <v>53</v>
      </c>
      <c r="C27937" s="33">
        <v>120000</v>
      </c>
      <c r="D27937" s="33" t="s">
        <v>232</v>
      </c>
      <c r="E27937" t="str">
        <f t="shared" si="440"/>
        <v>$100K-$125K</v>
      </c>
    </row>
    <row r="27938" spans="1:5" x14ac:dyDescent="0.3">
      <c r="A27938" s="33" t="s">
        <v>0</v>
      </c>
      <c r="B27938" s="33" t="s">
        <v>53</v>
      </c>
      <c r="C27938" s="33">
        <v>182000</v>
      </c>
      <c r="D27938" s="33" t="s">
        <v>609</v>
      </c>
      <c r="E27938" t="str">
        <f t="shared" si="440"/>
        <v>$125K-$200K</v>
      </c>
    </row>
    <row r="27939" spans="1:5" x14ac:dyDescent="0.3">
      <c r="A27939" s="33" t="s">
        <v>2</v>
      </c>
      <c r="B27939" s="33" t="s">
        <v>75</v>
      </c>
      <c r="C27939" s="33">
        <v>54988</v>
      </c>
      <c r="D27939" s="33" t="s">
        <v>4403</v>
      </c>
      <c r="E27939" t="str">
        <f t="shared" si="440"/>
        <v>&lt;$75K</v>
      </c>
    </row>
    <row r="27940" spans="1:5" x14ac:dyDescent="0.3">
      <c r="A27940" s="33" t="s">
        <v>126</v>
      </c>
      <c r="B27940" s="33" t="s">
        <v>53</v>
      </c>
      <c r="C27940" s="33">
        <v>175000</v>
      </c>
      <c r="D27940" s="33" t="s">
        <v>9134</v>
      </c>
      <c r="E27940" t="str">
        <f t="shared" si="440"/>
        <v>$125K-$200K</v>
      </c>
    </row>
    <row r="27941" spans="1:5" x14ac:dyDescent="0.3">
      <c r="A27941" s="33" t="s">
        <v>128</v>
      </c>
      <c r="B27941" s="33" t="s">
        <v>53</v>
      </c>
      <c r="C27941" s="33">
        <v>140000</v>
      </c>
      <c r="D27941" s="33" t="s">
        <v>4747</v>
      </c>
      <c r="E27941" t="str">
        <f t="shared" si="440"/>
        <v>$125K-$200K</v>
      </c>
    </row>
    <row r="27942" spans="1:5" x14ac:dyDescent="0.3">
      <c r="A27942" s="33" t="s">
        <v>4</v>
      </c>
      <c r="B27942" s="33" t="s">
        <v>53</v>
      </c>
      <c r="C27942" s="33">
        <v>170180</v>
      </c>
      <c r="D27942" s="33" t="s">
        <v>3881</v>
      </c>
      <c r="E27942" t="str">
        <f t="shared" si="440"/>
        <v>$125K-$200K</v>
      </c>
    </row>
    <row r="27943" spans="1:5" x14ac:dyDescent="0.3">
      <c r="A27943" s="33" t="s">
        <v>0</v>
      </c>
      <c r="B27943" s="33" t="s">
        <v>53</v>
      </c>
      <c r="C27943" s="33">
        <v>150000</v>
      </c>
      <c r="D27943" s="33" t="s">
        <v>299</v>
      </c>
      <c r="E27943" t="str">
        <f t="shared" si="440"/>
        <v>$125K-$200K</v>
      </c>
    </row>
    <row r="27944" spans="1:5" x14ac:dyDescent="0.3">
      <c r="A27944" s="33" t="s">
        <v>2</v>
      </c>
      <c r="B27944" s="33" t="s">
        <v>53</v>
      </c>
      <c r="C27944" s="33">
        <v>85000</v>
      </c>
      <c r="D27944" s="33" t="s">
        <v>232</v>
      </c>
      <c r="E27944" t="str">
        <f t="shared" si="440"/>
        <v>$75K-$100K</v>
      </c>
    </row>
    <row r="27945" spans="1:5" x14ac:dyDescent="0.3">
      <c r="A27945" s="33" t="s">
        <v>0</v>
      </c>
      <c r="B27945" s="33" t="s">
        <v>53</v>
      </c>
      <c r="C27945" s="33">
        <v>175000</v>
      </c>
      <c r="D27945" s="33" t="s">
        <v>1173</v>
      </c>
      <c r="E27945" t="str">
        <f t="shared" si="440"/>
        <v>$125K-$200K</v>
      </c>
    </row>
    <row r="27946" spans="1:5" x14ac:dyDescent="0.3">
      <c r="A27946" s="33" t="s">
        <v>4</v>
      </c>
      <c r="B27946" s="33" t="s">
        <v>54</v>
      </c>
      <c r="C27946" s="33"/>
      <c r="D27946" s="33" t="s">
        <v>7849</v>
      </c>
      <c r="E27946" t="str">
        <f t="shared" si="440"/>
        <v>No Data</v>
      </c>
    </row>
    <row r="27947" spans="1:5" x14ac:dyDescent="0.3">
      <c r="A27947" s="33" t="s">
        <v>0</v>
      </c>
      <c r="B27947" s="33" t="s">
        <v>53</v>
      </c>
      <c r="C27947" s="33">
        <v>180000</v>
      </c>
      <c r="D27947" s="33" t="s">
        <v>1970</v>
      </c>
      <c r="E27947" t="str">
        <f t="shared" si="440"/>
        <v>$125K-$200K</v>
      </c>
    </row>
    <row r="27948" spans="1:5" x14ac:dyDescent="0.3">
      <c r="A27948" s="33" t="s">
        <v>0</v>
      </c>
      <c r="B27948" s="33" t="s">
        <v>53</v>
      </c>
      <c r="C27948" s="33">
        <v>90000</v>
      </c>
      <c r="D27948" s="33" t="s">
        <v>4109</v>
      </c>
      <c r="E27948" t="str">
        <f t="shared" si="440"/>
        <v>$75K-$100K</v>
      </c>
    </row>
    <row r="27949" spans="1:5" x14ac:dyDescent="0.3">
      <c r="A27949" s="33" t="s">
        <v>126</v>
      </c>
      <c r="B27949" s="33" t="s">
        <v>104</v>
      </c>
      <c r="C27949" s="33">
        <v>147500</v>
      </c>
      <c r="D27949" s="33" t="s">
        <v>629</v>
      </c>
      <c r="E27949" t="str">
        <f t="shared" si="440"/>
        <v>$125K-$200K</v>
      </c>
    </row>
    <row r="27950" spans="1:5" x14ac:dyDescent="0.3">
      <c r="A27950" s="33" t="s">
        <v>126</v>
      </c>
      <c r="B27950" s="33" t="s">
        <v>53</v>
      </c>
      <c r="C27950" s="33"/>
      <c r="D27950" s="33" t="s">
        <v>2438</v>
      </c>
      <c r="E27950" t="str">
        <f t="shared" si="440"/>
        <v>No Data</v>
      </c>
    </row>
    <row r="27951" spans="1:5" x14ac:dyDescent="0.3">
      <c r="A27951" s="33" t="s">
        <v>0</v>
      </c>
      <c r="B27951" s="33" t="s">
        <v>55</v>
      </c>
      <c r="C27951" s="33">
        <v>166419.5</v>
      </c>
      <c r="D27951" s="33" t="s">
        <v>9135</v>
      </c>
      <c r="E27951" t="str">
        <f t="shared" si="440"/>
        <v>$125K-$200K</v>
      </c>
    </row>
    <row r="27952" spans="1:5" x14ac:dyDescent="0.3">
      <c r="A27952" s="33" t="s">
        <v>4</v>
      </c>
      <c r="B27952" s="33" t="s">
        <v>68</v>
      </c>
      <c r="C27952" s="33">
        <v>96773</v>
      </c>
      <c r="D27952" s="33" t="s">
        <v>1955</v>
      </c>
      <c r="E27952" t="str">
        <f t="shared" si="440"/>
        <v>$75K-$100K</v>
      </c>
    </row>
    <row r="27953" spans="1:5" x14ac:dyDescent="0.3">
      <c r="A27953" s="33" t="s">
        <v>2</v>
      </c>
      <c r="B27953" s="33" t="s">
        <v>53</v>
      </c>
      <c r="C27953" s="33">
        <v>138640</v>
      </c>
      <c r="D27953" s="33" t="s">
        <v>1226</v>
      </c>
      <c r="E27953" t="str">
        <f t="shared" si="440"/>
        <v>$125K-$200K</v>
      </c>
    </row>
    <row r="27954" spans="1:5" x14ac:dyDescent="0.3">
      <c r="A27954" s="33" t="s">
        <v>0</v>
      </c>
      <c r="B27954" s="33" t="s">
        <v>53</v>
      </c>
      <c r="C27954" s="33">
        <v>132368</v>
      </c>
      <c r="D27954" s="33" t="s">
        <v>2609</v>
      </c>
      <c r="E27954" t="str">
        <f t="shared" si="440"/>
        <v>$125K-$200K</v>
      </c>
    </row>
    <row r="27955" spans="1:5" x14ac:dyDescent="0.3">
      <c r="A27955" s="33" t="s">
        <v>0</v>
      </c>
      <c r="B27955" s="33" t="s">
        <v>53</v>
      </c>
      <c r="C27955" s="33"/>
      <c r="D27955" s="33" t="s">
        <v>9136</v>
      </c>
      <c r="E27955" t="str">
        <f t="shared" si="440"/>
        <v>No Data</v>
      </c>
    </row>
    <row r="27956" spans="1:5" x14ac:dyDescent="0.3">
      <c r="A27956" s="33" t="s">
        <v>128</v>
      </c>
      <c r="B27956" s="33" t="s">
        <v>53</v>
      </c>
      <c r="C27956" s="33"/>
      <c r="D27956" s="33" t="s">
        <v>299</v>
      </c>
      <c r="E27956" t="str">
        <f t="shared" si="440"/>
        <v>No Data</v>
      </c>
    </row>
    <row r="27957" spans="1:5" x14ac:dyDescent="0.3">
      <c r="A27957" s="33" t="s">
        <v>2</v>
      </c>
      <c r="B27957" s="33" t="s">
        <v>53</v>
      </c>
      <c r="C27957" s="33"/>
      <c r="D27957" s="33" t="s">
        <v>9137</v>
      </c>
      <c r="E27957" t="str">
        <f t="shared" si="440"/>
        <v>No Data</v>
      </c>
    </row>
    <row r="27958" spans="1:5" x14ac:dyDescent="0.3">
      <c r="A27958" s="33" t="s">
        <v>128</v>
      </c>
      <c r="B27958" s="33" t="s">
        <v>53</v>
      </c>
      <c r="C27958" s="33">
        <v>76750</v>
      </c>
      <c r="D27958" s="33" t="s">
        <v>1411</v>
      </c>
      <c r="E27958" t="str">
        <f t="shared" si="440"/>
        <v>$75K-$100K</v>
      </c>
    </row>
    <row r="27959" spans="1:5" x14ac:dyDescent="0.3">
      <c r="A27959" s="33" t="s">
        <v>0</v>
      </c>
      <c r="B27959" s="33" t="s">
        <v>115</v>
      </c>
      <c r="C27959" s="33">
        <v>56700</v>
      </c>
      <c r="D27959" s="33" t="s">
        <v>1176</v>
      </c>
      <c r="E27959" t="str">
        <f t="shared" si="440"/>
        <v>&lt;$75K</v>
      </c>
    </row>
    <row r="27960" spans="1:5" x14ac:dyDescent="0.3">
      <c r="A27960" s="33" t="s">
        <v>4</v>
      </c>
      <c r="B27960" s="33" t="s">
        <v>53</v>
      </c>
      <c r="C27960" s="33"/>
      <c r="D27960" s="33" t="s">
        <v>9138</v>
      </c>
      <c r="E27960" t="str">
        <f t="shared" si="440"/>
        <v>No Data</v>
      </c>
    </row>
    <row r="27961" spans="1:5" x14ac:dyDescent="0.3">
      <c r="A27961" s="33" t="s">
        <v>1</v>
      </c>
      <c r="B27961" s="33" t="s">
        <v>53</v>
      </c>
      <c r="C27961" s="33">
        <v>179000</v>
      </c>
      <c r="D27961" s="33" t="s">
        <v>1172</v>
      </c>
      <c r="E27961" t="str">
        <f t="shared" si="440"/>
        <v>$125K-$200K</v>
      </c>
    </row>
    <row r="27962" spans="1:5" x14ac:dyDescent="0.3">
      <c r="A27962" s="33" t="s">
        <v>1</v>
      </c>
      <c r="B27962" s="33" t="s">
        <v>97</v>
      </c>
      <c r="C27962" s="33">
        <v>95000</v>
      </c>
      <c r="D27962" s="33" t="s">
        <v>9139</v>
      </c>
      <c r="E27962" t="str">
        <f t="shared" si="440"/>
        <v>$75K-$100K</v>
      </c>
    </row>
    <row r="27963" spans="1:5" x14ac:dyDescent="0.3">
      <c r="A27963" s="33" t="s">
        <v>126</v>
      </c>
      <c r="B27963" s="33" t="s">
        <v>81</v>
      </c>
      <c r="C27963" s="33">
        <v>150000</v>
      </c>
      <c r="D27963" s="33" t="s">
        <v>1444</v>
      </c>
      <c r="E27963" t="str">
        <f t="shared" si="440"/>
        <v>$125K-$200K</v>
      </c>
    </row>
    <row r="27964" spans="1:5" x14ac:dyDescent="0.3">
      <c r="A27964" s="33" t="s">
        <v>2</v>
      </c>
      <c r="B27964" s="33" t="s">
        <v>53</v>
      </c>
      <c r="C27964" s="33"/>
      <c r="D27964" s="33" t="s">
        <v>2028</v>
      </c>
      <c r="E27964" t="str">
        <f t="shared" si="440"/>
        <v>No Data</v>
      </c>
    </row>
    <row r="27965" spans="1:5" x14ac:dyDescent="0.3">
      <c r="A27965" s="33" t="s">
        <v>0</v>
      </c>
      <c r="B27965" s="33" t="s">
        <v>53</v>
      </c>
      <c r="C27965" s="33">
        <v>115000</v>
      </c>
      <c r="D27965" s="33" t="s">
        <v>326</v>
      </c>
      <c r="E27965" t="str">
        <f t="shared" si="440"/>
        <v>$100K-$125K</v>
      </c>
    </row>
    <row r="27966" spans="1:5" x14ac:dyDescent="0.3">
      <c r="A27966" s="33" t="s">
        <v>0</v>
      </c>
      <c r="B27966" s="33" t="s">
        <v>53</v>
      </c>
      <c r="C27966" s="33">
        <v>128816</v>
      </c>
      <c r="D27966" s="33" t="s">
        <v>1758</v>
      </c>
      <c r="E27966" t="str">
        <f t="shared" si="440"/>
        <v>$125K-$200K</v>
      </c>
    </row>
    <row r="27967" spans="1:5" x14ac:dyDescent="0.3">
      <c r="A27967" s="33" t="s">
        <v>2</v>
      </c>
      <c r="B27967" s="33" t="s">
        <v>53</v>
      </c>
      <c r="C27967" s="33">
        <v>50000</v>
      </c>
      <c r="D27967" s="33" t="s">
        <v>1238</v>
      </c>
      <c r="E27967" t="str">
        <f t="shared" si="440"/>
        <v>&lt;$75K</v>
      </c>
    </row>
    <row r="27968" spans="1:5" x14ac:dyDescent="0.3">
      <c r="A27968" s="33" t="s">
        <v>2</v>
      </c>
      <c r="B27968" s="33" t="s">
        <v>53</v>
      </c>
      <c r="C27968" s="33"/>
      <c r="D27968" s="33" t="s">
        <v>1120</v>
      </c>
      <c r="E27968" t="str">
        <f t="shared" si="440"/>
        <v>No Data</v>
      </c>
    </row>
    <row r="27969" spans="1:5" x14ac:dyDescent="0.3">
      <c r="A27969" s="33" t="s">
        <v>0</v>
      </c>
      <c r="B27969" s="33" t="s">
        <v>53</v>
      </c>
      <c r="C27969" s="33"/>
      <c r="D27969" s="33" t="s">
        <v>258</v>
      </c>
      <c r="E27969" t="str">
        <f t="shared" si="440"/>
        <v>No Data</v>
      </c>
    </row>
    <row r="27970" spans="1:5" x14ac:dyDescent="0.3">
      <c r="A27970" s="33" t="s">
        <v>2</v>
      </c>
      <c r="B27970" s="33" t="s">
        <v>53</v>
      </c>
      <c r="C27970" s="33"/>
      <c r="D27970" s="33" t="s">
        <v>464</v>
      </c>
      <c r="E27970" t="str">
        <f t="shared" si="440"/>
        <v>No Data</v>
      </c>
    </row>
    <row r="27971" spans="1:5" x14ac:dyDescent="0.3">
      <c r="A27971" s="33" t="s">
        <v>52</v>
      </c>
      <c r="B27971" s="33" t="s">
        <v>53</v>
      </c>
      <c r="C27971" s="33">
        <v>105000</v>
      </c>
      <c r="D27971" s="33" t="s">
        <v>9140</v>
      </c>
      <c r="E27971" t="str">
        <f t="shared" ref="E27971:E28034" si="441">_xlfn.XLOOKUP(C27971,$H$16:$H$21,$G$16:$G$21,,1)</f>
        <v>$100K-$125K</v>
      </c>
    </row>
    <row r="27972" spans="1:5" x14ac:dyDescent="0.3">
      <c r="A27972" s="33" t="s">
        <v>0</v>
      </c>
      <c r="B27972" s="33" t="s">
        <v>53</v>
      </c>
      <c r="C27972" s="33">
        <v>70000</v>
      </c>
      <c r="D27972" s="33" t="s">
        <v>248</v>
      </c>
      <c r="E27972" t="str">
        <f t="shared" si="441"/>
        <v>&lt;$75K</v>
      </c>
    </row>
    <row r="27973" spans="1:5" x14ac:dyDescent="0.3">
      <c r="A27973" s="33" t="s">
        <v>2</v>
      </c>
      <c r="B27973" s="33" t="s">
        <v>53</v>
      </c>
      <c r="C27973" s="33"/>
      <c r="D27973" s="33" t="s">
        <v>9141</v>
      </c>
      <c r="E27973" t="str">
        <f t="shared" si="441"/>
        <v>No Data</v>
      </c>
    </row>
    <row r="27974" spans="1:5" x14ac:dyDescent="0.3">
      <c r="A27974" s="33" t="s">
        <v>4</v>
      </c>
      <c r="B27974" s="33" t="s">
        <v>81</v>
      </c>
      <c r="C27974" s="33">
        <v>90000</v>
      </c>
      <c r="D27974" s="33" t="s">
        <v>6000</v>
      </c>
      <c r="E27974" t="str">
        <f t="shared" si="441"/>
        <v>$75K-$100K</v>
      </c>
    </row>
    <row r="27975" spans="1:5" x14ac:dyDescent="0.3">
      <c r="A27975" s="33" t="s">
        <v>0</v>
      </c>
      <c r="B27975" s="33" t="s">
        <v>72</v>
      </c>
      <c r="C27975" s="33">
        <v>87307.5</v>
      </c>
      <c r="D27975" s="33" t="s">
        <v>9142</v>
      </c>
      <c r="E27975" t="str">
        <f t="shared" si="441"/>
        <v>$75K-$100K</v>
      </c>
    </row>
    <row r="27976" spans="1:5" x14ac:dyDescent="0.3">
      <c r="A27976" s="33" t="s">
        <v>2</v>
      </c>
      <c r="B27976" s="33" t="s">
        <v>53</v>
      </c>
      <c r="C27976" s="33">
        <v>60000</v>
      </c>
      <c r="D27976" s="33" t="s">
        <v>9143</v>
      </c>
      <c r="E27976" t="str">
        <f t="shared" si="441"/>
        <v>&lt;$75K</v>
      </c>
    </row>
    <row r="27977" spans="1:5" x14ac:dyDescent="0.3">
      <c r="A27977" s="33" t="s">
        <v>2</v>
      </c>
      <c r="B27977" s="33" t="s">
        <v>53</v>
      </c>
      <c r="C27977" s="33"/>
      <c r="D27977" s="33" t="s">
        <v>9144</v>
      </c>
      <c r="E27977" t="str">
        <f t="shared" si="441"/>
        <v>No Data</v>
      </c>
    </row>
    <row r="27978" spans="1:5" x14ac:dyDescent="0.3">
      <c r="A27978" s="33" t="s">
        <v>4</v>
      </c>
      <c r="B27978" s="33" t="s">
        <v>53</v>
      </c>
      <c r="C27978" s="33">
        <v>150000</v>
      </c>
      <c r="D27978" s="33" t="s">
        <v>717</v>
      </c>
      <c r="E27978" t="str">
        <f t="shared" si="441"/>
        <v>$125K-$200K</v>
      </c>
    </row>
    <row r="27979" spans="1:5" x14ac:dyDescent="0.3">
      <c r="A27979" s="33" t="s">
        <v>2</v>
      </c>
      <c r="B27979" s="33" t="s">
        <v>53</v>
      </c>
      <c r="C27979" s="33">
        <v>90000</v>
      </c>
      <c r="D27979" s="33" t="s">
        <v>675</v>
      </c>
      <c r="E27979" t="str">
        <f t="shared" si="441"/>
        <v>$75K-$100K</v>
      </c>
    </row>
    <row r="27980" spans="1:5" x14ac:dyDescent="0.3">
      <c r="A27980" s="33" t="s">
        <v>0</v>
      </c>
      <c r="B27980" s="33" t="s">
        <v>72</v>
      </c>
      <c r="C27980" s="33">
        <v>131867</v>
      </c>
      <c r="D27980" s="33" t="s">
        <v>9145</v>
      </c>
      <c r="E27980" t="str">
        <f t="shared" si="441"/>
        <v>$125K-$200K</v>
      </c>
    </row>
    <row r="27981" spans="1:5" x14ac:dyDescent="0.3">
      <c r="A27981" s="33" t="s">
        <v>0</v>
      </c>
      <c r="B27981" s="33" t="s">
        <v>53</v>
      </c>
      <c r="C27981" s="33">
        <v>190000</v>
      </c>
      <c r="D27981" s="33" t="s">
        <v>848</v>
      </c>
      <c r="E27981" t="str">
        <f t="shared" si="441"/>
        <v>$125K-$200K</v>
      </c>
    </row>
    <row r="27982" spans="1:5" x14ac:dyDescent="0.3">
      <c r="A27982" s="33" t="s">
        <v>2</v>
      </c>
      <c r="B27982" s="33" t="s">
        <v>53</v>
      </c>
      <c r="C27982" s="33"/>
      <c r="D27982" s="33" t="s">
        <v>4185</v>
      </c>
      <c r="E27982" t="str">
        <f t="shared" si="441"/>
        <v>No Data</v>
      </c>
    </row>
    <row r="27983" spans="1:5" x14ac:dyDescent="0.3">
      <c r="A27983" s="33" t="s">
        <v>2</v>
      </c>
      <c r="B27983" s="33" t="s">
        <v>53</v>
      </c>
      <c r="C27983" s="33"/>
      <c r="D27983" s="33" t="s">
        <v>9146</v>
      </c>
      <c r="E27983" t="str">
        <f t="shared" si="441"/>
        <v>No Data</v>
      </c>
    </row>
    <row r="27984" spans="1:5" x14ac:dyDescent="0.3">
      <c r="A27984" s="33" t="s">
        <v>0</v>
      </c>
      <c r="B27984" s="33" t="s">
        <v>54</v>
      </c>
      <c r="C27984" s="33">
        <v>161500</v>
      </c>
      <c r="D27984" s="33" t="s">
        <v>524</v>
      </c>
      <c r="E27984" t="str">
        <f t="shared" si="441"/>
        <v>$125K-$200K</v>
      </c>
    </row>
    <row r="27985" spans="1:5" x14ac:dyDescent="0.3">
      <c r="A27985" s="33" t="s">
        <v>2</v>
      </c>
      <c r="B27985" s="33" t="s">
        <v>53</v>
      </c>
      <c r="C27985" s="33">
        <v>132500</v>
      </c>
      <c r="D27985" s="33" t="s">
        <v>9147</v>
      </c>
      <c r="E27985" t="str">
        <f t="shared" si="441"/>
        <v>$125K-$200K</v>
      </c>
    </row>
    <row r="27986" spans="1:5" x14ac:dyDescent="0.3">
      <c r="A27986" s="33" t="s">
        <v>2</v>
      </c>
      <c r="B27986" s="33" t="s">
        <v>53</v>
      </c>
      <c r="C27986" s="33"/>
      <c r="D27986" s="33" t="s">
        <v>1253</v>
      </c>
      <c r="E27986" t="str">
        <f t="shared" si="441"/>
        <v>No Data</v>
      </c>
    </row>
    <row r="27987" spans="1:5" x14ac:dyDescent="0.3">
      <c r="A27987" s="33" t="s">
        <v>0</v>
      </c>
      <c r="B27987" s="33" t="s">
        <v>54</v>
      </c>
      <c r="C27987" s="33">
        <v>150000</v>
      </c>
      <c r="D27987" s="33" t="s">
        <v>466</v>
      </c>
      <c r="E27987" t="str">
        <f t="shared" si="441"/>
        <v>$125K-$200K</v>
      </c>
    </row>
    <row r="27988" spans="1:5" x14ac:dyDescent="0.3">
      <c r="A27988" s="33" t="s">
        <v>2</v>
      </c>
      <c r="B27988" s="33" t="s">
        <v>53</v>
      </c>
      <c r="C27988" s="33"/>
      <c r="D27988" s="33" t="s">
        <v>3050</v>
      </c>
      <c r="E27988" t="str">
        <f t="shared" si="441"/>
        <v>No Data</v>
      </c>
    </row>
    <row r="27989" spans="1:5" x14ac:dyDescent="0.3">
      <c r="A27989" s="33" t="s">
        <v>2</v>
      </c>
      <c r="B27989" s="33" t="s">
        <v>53</v>
      </c>
      <c r="C27989" s="33"/>
      <c r="D27989" s="33" t="s">
        <v>249</v>
      </c>
      <c r="E27989" t="str">
        <f t="shared" si="441"/>
        <v>No Data</v>
      </c>
    </row>
    <row r="27990" spans="1:5" x14ac:dyDescent="0.3">
      <c r="A27990" s="33" t="s">
        <v>0</v>
      </c>
      <c r="B27990" s="33" t="s">
        <v>53</v>
      </c>
      <c r="C27990" s="33">
        <v>115000</v>
      </c>
      <c r="D27990" s="33" t="s">
        <v>9148</v>
      </c>
      <c r="E27990" t="str">
        <f t="shared" si="441"/>
        <v>$100K-$125K</v>
      </c>
    </row>
    <row r="27991" spans="1:5" x14ac:dyDescent="0.3">
      <c r="A27991" s="33" t="s">
        <v>2</v>
      </c>
      <c r="B27991" s="33" t="s">
        <v>53</v>
      </c>
      <c r="C27991" s="33">
        <v>50000</v>
      </c>
      <c r="D27991" s="33" t="s">
        <v>3152</v>
      </c>
      <c r="E27991" t="str">
        <f t="shared" si="441"/>
        <v>&lt;$75K</v>
      </c>
    </row>
    <row r="27992" spans="1:5" x14ac:dyDescent="0.3">
      <c r="A27992" s="33" t="s">
        <v>0</v>
      </c>
      <c r="B27992" s="33" t="s">
        <v>54</v>
      </c>
      <c r="C27992" s="33">
        <v>90000</v>
      </c>
      <c r="D27992" s="33" t="s">
        <v>4004</v>
      </c>
      <c r="E27992" t="str">
        <f t="shared" si="441"/>
        <v>$75K-$100K</v>
      </c>
    </row>
    <row r="27993" spans="1:5" x14ac:dyDescent="0.3">
      <c r="A27993" s="33" t="s">
        <v>128</v>
      </c>
      <c r="B27993" s="33" t="s">
        <v>54</v>
      </c>
      <c r="C27993" s="33"/>
      <c r="D27993" s="33" t="s">
        <v>2821</v>
      </c>
      <c r="E27993" t="str">
        <f t="shared" si="441"/>
        <v>No Data</v>
      </c>
    </row>
    <row r="27994" spans="1:5" x14ac:dyDescent="0.3">
      <c r="A27994" s="33" t="s">
        <v>2</v>
      </c>
      <c r="B27994" s="33" t="s">
        <v>53</v>
      </c>
      <c r="C27994" s="33">
        <v>126850</v>
      </c>
      <c r="D27994" s="33" t="s">
        <v>369</v>
      </c>
      <c r="E27994" t="str">
        <f t="shared" si="441"/>
        <v>$125K-$200K</v>
      </c>
    </row>
    <row r="27995" spans="1:5" x14ac:dyDescent="0.3">
      <c r="A27995" s="33" t="s">
        <v>0</v>
      </c>
      <c r="B27995" s="33" t="s">
        <v>53</v>
      </c>
      <c r="C27995" s="33">
        <v>116950</v>
      </c>
      <c r="D27995" s="33" t="s">
        <v>4584</v>
      </c>
      <c r="E27995" t="str">
        <f t="shared" si="441"/>
        <v>$100K-$125K</v>
      </c>
    </row>
    <row r="27996" spans="1:5" x14ac:dyDescent="0.3">
      <c r="A27996" s="33" t="s">
        <v>2</v>
      </c>
      <c r="B27996" s="33" t="s">
        <v>53</v>
      </c>
      <c r="C27996" s="33">
        <v>90250</v>
      </c>
      <c r="D27996" s="33" t="s">
        <v>3407</v>
      </c>
      <c r="E27996" t="str">
        <f t="shared" si="441"/>
        <v>$75K-$100K</v>
      </c>
    </row>
    <row r="27997" spans="1:5" x14ac:dyDescent="0.3">
      <c r="A27997" s="33" t="s">
        <v>2</v>
      </c>
      <c r="B27997" s="33" t="s">
        <v>53</v>
      </c>
      <c r="C27997" s="33">
        <v>101014</v>
      </c>
      <c r="D27997" s="33" t="s">
        <v>6449</v>
      </c>
      <c r="E27997" t="str">
        <f t="shared" si="441"/>
        <v>$100K-$125K</v>
      </c>
    </row>
    <row r="27998" spans="1:5" x14ac:dyDescent="0.3">
      <c r="A27998" s="33" t="s">
        <v>0</v>
      </c>
      <c r="B27998" s="33" t="s">
        <v>53</v>
      </c>
      <c r="C27998" s="33">
        <v>195500</v>
      </c>
      <c r="D27998" s="33" t="s">
        <v>3627</v>
      </c>
      <c r="E27998" t="str">
        <f t="shared" si="441"/>
        <v>$125K-$200K</v>
      </c>
    </row>
    <row r="27999" spans="1:5" x14ac:dyDescent="0.3">
      <c r="A27999" s="33" t="s">
        <v>0</v>
      </c>
      <c r="B27999" s="33" t="s">
        <v>53</v>
      </c>
      <c r="C27999" s="33">
        <v>167500</v>
      </c>
      <c r="D27999" s="33" t="s">
        <v>1697</v>
      </c>
      <c r="E27999" t="str">
        <f t="shared" si="441"/>
        <v>$125K-$200K</v>
      </c>
    </row>
    <row r="28000" spans="1:5" x14ac:dyDescent="0.3">
      <c r="A28000" s="33" t="s">
        <v>1</v>
      </c>
      <c r="B28000" s="33" t="s">
        <v>90</v>
      </c>
      <c r="C28000" s="33">
        <v>249000</v>
      </c>
      <c r="D28000" s="33" t="s">
        <v>1974</v>
      </c>
      <c r="E28000" t="str">
        <f t="shared" si="441"/>
        <v>&gt;$200K</v>
      </c>
    </row>
    <row r="28001" spans="1:5" x14ac:dyDescent="0.3">
      <c r="A28001" s="33" t="s">
        <v>2</v>
      </c>
      <c r="B28001" s="33" t="s">
        <v>53</v>
      </c>
      <c r="C28001" s="33">
        <v>82430</v>
      </c>
      <c r="D28001" s="33" t="s">
        <v>476</v>
      </c>
      <c r="E28001" t="str">
        <f t="shared" si="441"/>
        <v>$75K-$100K</v>
      </c>
    </row>
    <row r="28002" spans="1:5" x14ac:dyDescent="0.3">
      <c r="A28002" s="33" t="s">
        <v>129</v>
      </c>
      <c r="B28002" s="33" t="s">
        <v>53</v>
      </c>
      <c r="C28002" s="33">
        <v>152500</v>
      </c>
      <c r="D28002" s="33" t="s">
        <v>8790</v>
      </c>
      <c r="E28002" t="str">
        <f t="shared" si="441"/>
        <v>$125K-$200K</v>
      </c>
    </row>
    <row r="28003" spans="1:5" x14ac:dyDescent="0.3">
      <c r="A28003" s="33" t="s">
        <v>4</v>
      </c>
      <c r="B28003" s="33" t="s">
        <v>53</v>
      </c>
      <c r="C28003" s="33"/>
      <c r="D28003" s="33" t="s">
        <v>9149</v>
      </c>
      <c r="E28003" t="str">
        <f t="shared" si="441"/>
        <v>No Data</v>
      </c>
    </row>
    <row r="28004" spans="1:5" x14ac:dyDescent="0.3">
      <c r="A28004" s="33" t="s">
        <v>0</v>
      </c>
      <c r="B28004" s="33" t="s">
        <v>53</v>
      </c>
      <c r="C28004" s="33"/>
      <c r="D28004" s="33" t="s">
        <v>4941</v>
      </c>
      <c r="E28004" t="str">
        <f t="shared" si="441"/>
        <v>No Data</v>
      </c>
    </row>
    <row r="28005" spans="1:5" x14ac:dyDescent="0.3">
      <c r="A28005" s="33" t="s">
        <v>2</v>
      </c>
      <c r="B28005" s="33" t="s">
        <v>53</v>
      </c>
      <c r="C28005" s="33">
        <v>90000</v>
      </c>
      <c r="D28005" s="33" t="s">
        <v>9150</v>
      </c>
      <c r="E28005" t="str">
        <f t="shared" si="441"/>
        <v>$75K-$100K</v>
      </c>
    </row>
    <row r="28006" spans="1:5" x14ac:dyDescent="0.3">
      <c r="A28006" s="33" t="s">
        <v>2</v>
      </c>
      <c r="B28006" s="33" t="s">
        <v>53</v>
      </c>
      <c r="C28006" s="33"/>
      <c r="D28006" s="33" t="s">
        <v>9151</v>
      </c>
      <c r="E28006" t="str">
        <f t="shared" si="441"/>
        <v>No Data</v>
      </c>
    </row>
    <row r="28007" spans="1:5" x14ac:dyDescent="0.3">
      <c r="A28007" s="33" t="s">
        <v>2</v>
      </c>
      <c r="B28007" s="33" t="s">
        <v>53</v>
      </c>
      <c r="C28007" s="33"/>
      <c r="D28007" s="33" t="s">
        <v>252</v>
      </c>
      <c r="E28007" t="str">
        <f t="shared" si="441"/>
        <v>No Data</v>
      </c>
    </row>
    <row r="28008" spans="1:5" x14ac:dyDescent="0.3">
      <c r="A28008" s="33" t="s">
        <v>4</v>
      </c>
      <c r="B28008" s="33" t="s">
        <v>69</v>
      </c>
      <c r="C28008" s="33">
        <v>89100</v>
      </c>
      <c r="D28008" s="33" t="s">
        <v>294</v>
      </c>
      <c r="E28008" t="str">
        <f t="shared" si="441"/>
        <v>$75K-$100K</v>
      </c>
    </row>
    <row r="28009" spans="1:5" x14ac:dyDescent="0.3">
      <c r="A28009" s="33" t="s">
        <v>0</v>
      </c>
      <c r="B28009" s="33" t="s">
        <v>53</v>
      </c>
      <c r="C28009" s="33">
        <v>72272</v>
      </c>
      <c r="D28009" s="33" t="s">
        <v>2533</v>
      </c>
      <c r="E28009" t="str">
        <f t="shared" si="441"/>
        <v>&lt;$75K</v>
      </c>
    </row>
    <row r="28010" spans="1:5" x14ac:dyDescent="0.3">
      <c r="A28010" s="33" t="s">
        <v>128</v>
      </c>
      <c r="B28010" s="33" t="s">
        <v>53</v>
      </c>
      <c r="C28010" s="33">
        <v>135000</v>
      </c>
      <c r="D28010" s="33" t="s">
        <v>364</v>
      </c>
      <c r="E28010" t="str">
        <f t="shared" si="441"/>
        <v>$125K-$200K</v>
      </c>
    </row>
    <row r="28011" spans="1:5" x14ac:dyDescent="0.3">
      <c r="A28011" s="33" t="s">
        <v>125</v>
      </c>
      <c r="B28011" s="33" t="s">
        <v>53</v>
      </c>
      <c r="C28011" s="33">
        <v>150000</v>
      </c>
      <c r="D28011" s="33" t="s">
        <v>1401</v>
      </c>
      <c r="E28011" t="str">
        <f t="shared" si="441"/>
        <v>$125K-$200K</v>
      </c>
    </row>
    <row r="28012" spans="1:5" x14ac:dyDescent="0.3">
      <c r="A28012" s="33" t="s">
        <v>125</v>
      </c>
      <c r="B28012" s="33" t="s">
        <v>53</v>
      </c>
      <c r="C28012" s="33">
        <v>98800</v>
      </c>
      <c r="D28012" s="33" t="s">
        <v>6053</v>
      </c>
      <c r="E28012" t="str">
        <f t="shared" si="441"/>
        <v>$75K-$100K</v>
      </c>
    </row>
    <row r="28013" spans="1:5" x14ac:dyDescent="0.3">
      <c r="A28013" s="33" t="s">
        <v>128</v>
      </c>
      <c r="B28013" s="33" t="s">
        <v>53</v>
      </c>
      <c r="C28013" s="33"/>
      <c r="D28013" s="33" t="s">
        <v>9152</v>
      </c>
      <c r="E28013" t="str">
        <f t="shared" si="441"/>
        <v>No Data</v>
      </c>
    </row>
    <row r="28014" spans="1:5" x14ac:dyDescent="0.3">
      <c r="A28014" s="33" t="s">
        <v>2</v>
      </c>
      <c r="B28014" s="33" t="s">
        <v>53</v>
      </c>
      <c r="C28014" s="33"/>
      <c r="D28014" s="33" t="s">
        <v>1279</v>
      </c>
      <c r="E28014" t="str">
        <f t="shared" si="441"/>
        <v>No Data</v>
      </c>
    </row>
    <row r="28015" spans="1:5" x14ac:dyDescent="0.3">
      <c r="A28015" s="33" t="s">
        <v>2</v>
      </c>
      <c r="B28015" s="33" t="s">
        <v>53</v>
      </c>
      <c r="C28015" s="33"/>
      <c r="D28015" s="33" t="s">
        <v>4444</v>
      </c>
      <c r="E28015" t="str">
        <f t="shared" si="441"/>
        <v>No Data</v>
      </c>
    </row>
    <row r="28016" spans="1:5" x14ac:dyDescent="0.3">
      <c r="A28016" s="33" t="s">
        <v>129</v>
      </c>
      <c r="B28016" s="33" t="s">
        <v>68</v>
      </c>
      <c r="C28016" s="33"/>
      <c r="D28016" s="33" t="s">
        <v>3051</v>
      </c>
      <c r="E28016" t="str">
        <f t="shared" si="441"/>
        <v>No Data</v>
      </c>
    </row>
    <row r="28017" spans="1:5" x14ac:dyDescent="0.3">
      <c r="A28017" s="33" t="s">
        <v>2</v>
      </c>
      <c r="B28017" s="33" t="s">
        <v>53</v>
      </c>
      <c r="C28017" s="33"/>
      <c r="D28017" s="33" t="s">
        <v>232</v>
      </c>
      <c r="E28017" t="str">
        <f t="shared" si="441"/>
        <v>No Data</v>
      </c>
    </row>
    <row r="28018" spans="1:5" x14ac:dyDescent="0.3">
      <c r="A28018" s="33" t="s">
        <v>4</v>
      </c>
      <c r="B28018" s="33" t="s">
        <v>53</v>
      </c>
      <c r="C28018" s="33"/>
      <c r="D28018" s="33" t="s">
        <v>1899</v>
      </c>
      <c r="E28018" t="str">
        <f t="shared" si="441"/>
        <v>No Data</v>
      </c>
    </row>
    <row r="28019" spans="1:5" x14ac:dyDescent="0.3">
      <c r="A28019" s="33" t="s">
        <v>2</v>
      </c>
      <c r="B28019" s="33" t="s">
        <v>53</v>
      </c>
      <c r="C28019" s="33">
        <v>92500</v>
      </c>
      <c r="D28019" s="33" t="s">
        <v>449</v>
      </c>
      <c r="E28019" t="str">
        <f t="shared" si="441"/>
        <v>$75K-$100K</v>
      </c>
    </row>
    <row r="28020" spans="1:5" x14ac:dyDescent="0.3">
      <c r="A28020" s="33" t="s">
        <v>0</v>
      </c>
      <c r="B28020" s="33" t="s">
        <v>53</v>
      </c>
      <c r="C28020" s="33"/>
      <c r="D28020" s="33" t="s">
        <v>9153</v>
      </c>
      <c r="E28020" t="str">
        <f t="shared" si="441"/>
        <v>No Data</v>
      </c>
    </row>
    <row r="28021" spans="1:5" x14ac:dyDescent="0.3">
      <c r="A28021" s="33" t="s">
        <v>0</v>
      </c>
      <c r="B28021" s="33" t="s">
        <v>53</v>
      </c>
      <c r="C28021" s="33">
        <v>145000</v>
      </c>
      <c r="D28021" s="33" t="s">
        <v>872</v>
      </c>
      <c r="E28021" t="str">
        <f t="shared" si="441"/>
        <v>$125K-$200K</v>
      </c>
    </row>
    <row r="28022" spans="1:5" x14ac:dyDescent="0.3">
      <c r="A28022" s="33" t="s">
        <v>2</v>
      </c>
      <c r="B28022" s="33" t="s">
        <v>53</v>
      </c>
      <c r="C28022" s="33">
        <v>70000</v>
      </c>
      <c r="D28022" s="33" t="s">
        <v>248</v>
      </c>
      <c r="E28022" t="str">
        <f t="shared" si="441"/>
        <v>&lt;$75K</v>
      </c>
    </row>
    <row r="28023" spans="1:5" x14ac:dyDescent="0.3">
      <c r="A28023" s="33" t="s">
        <v>2</v>
      </c>
      <c r="B28023" s="33" t="s">
        <v>53</v>
      </c>
      <c r="C28023" s="33"/>
      <c r="D28023" s="33" t="s">
        <v>2191</v>
      </c>
      <c r="E28023" t="str">
        <f t="shared" si="441"/>
        <v>No Data</v>
      </c>
    </row>
    <row r="28024" spans="1:5" x14ac:dyDescent="0.3">
      <c r="A28024" s="33" t="s">
        <v>129</v>
      </c>
      <c r="B28024" s="33" t="s">
        <v>53</v>
      </c>
      <c r="C28024" s="33">
        <v>240000</v>
      </c>
      <c r="D28024" s="33" t="s">
        <v>9154</v>
      </c>
      <c r="E28024" t="str">
        <f t="shared" si="441"/>
        <v>&gt;$200K</v>
      </c>
    </row>
    <row r="28025" spans="1:5" x14ac:dyDescent="0.3">
      <c r="A28025" s="33" t="s">
        <v>2</v>
      </c>
      <c r="B28025" s="33" t="s">
        <v>80</v>
      </c>
      <c r="C28025" s="33">
        <v>111175</v>
      </c>
      <c r="D28025" s="33" t="s">
        <v>6989</v>
      </c>
      <c r="E28025" t="str">
        <f t="shared" si="441"/>
        <v>$100K-$125K</v>
      </c>
    </row>
    <row r="28026" spans="1:5" x14ac:dyDescent="0.3">
      <c r="A28026" s="33" t="s">
        <v>0</v>
      </c>
      <c r="B28026" s="33" t="s">
        <v>53</v>
      </c>
      <c r="C28026" s="33">
        <v>81000</v>
      </c>
      <c r="D28026" s="33" t="s">
        <v>1667</v>
      </c>
      <c r="E28026" t="str">
        <f t="shared" si="441"/>
        <v>$75K-$100K</v>
      </c>
    </row>
    <row r="28027" spans="1:5" x14ac:dyDescent="0.3">
      <c r="A28027" s="33" t="s">
        <v>0</v>
      </c>
      <c r="B28027" s="33" t="s">
        <v>53</v>
      </c>
      <c r="C28027" s="33">
        <v>135500</v>
      </c>
      <c r="D28027" s="33" t="s">
        <v>7336</v>
      </c>
      <c r="E28027" t="str">
        <f t="shared" si="441"/>
        <v>$125K-$200K</v>
      </c>
    </row>
    <row r="28028" spans="1:5" x14ac:dyDescent="0.3">
      <c r="A28028" s="33" t="s">
        <v>0</v>
      </c>
      <c r="B28028" s="33" t="s">
        <v>53</v>
      </c>
      <c r="C28028" s="33"/>
      <c r="D28028" s="33" t="s">
        <v>9155</v>
      </c>
      <c r="E28028" t="str">
        <f t="shared" si="441"/>
        <v>No Data</v>
      </c>
    </row>
    <row r="28029" spans="1:5" x14ac:dyDescent="0.3">
      <c r="A28029" s="33" t="s">
        <v>2</v>
      </c>
      <c r="B28029" s="33" t="s">
        <v>53</v>
      </c>
      <c r="C28029" s="33"/>
      <c r="D28029" s="33" t="s">
        <v>480</v>
      </c>
      <c r="E28029" t="str">
        <f t="shared" si="441"/>
        <v>No Data</v>
      </c>
    </row>
    <row r="28030" spans="1:5" x14ac:dyDescent="0.3">
      <c r="A28030" s="33" t="s">
        <v>2</v>
      </c>
      <c r="B28030" s="33" t="s">
        <v>53</v>
      </c>
      <c r="C28030" s="33"/>
      <c r="D28030" s="33" t="s">
        <v>9156</v>
      </c>
      <c r="E28030" t="str">
        <f t="shared" si="441"/>
        <v>No Data</v>
      </c>
    </row>
    <row r="28031" spans="1:5" x14ac:dyDescent="0.3">
      <c r="A28031" s="33" t="s">
        <v>2</v>
      </c>
      <c r="B28031" s="33" t="s">
        <v>53</v>
      </c>
      <c r="C28031" s="33"/>
      <c r="D28031" s="33" t="s">
        <v>9157</v>
      </c>
      <c r="E28031" t="str">
        <f t="shared" si="441"/>
        <v>No Data</v>
      </c>
    </row>
    <row r="28032" spans="1:5" x14ac:dyDescent="0.3">
      <c r="A28032" s="33" t="s">
        <v>125</v>
      </c>
      <c r="B28032" s="33" t="s">
        <v>53</v>
      </c>
      <c r="C28032" s="33">
        <v>104900</v>
      </c>
      <c r="D28032" s="33" t="s">
        <v>6684</v>
      </c>
      <c r="E28032" t="str">
        <f t="shared" si="441"/>
        <v>$100K-$125K</v>
      </c>
    </row>
    <row r="28033" spans="1:5" x14ac:dyDescent="0.3">
      <c r="A28033" s="33" t="s">
        <v>0</v>
      </c>
      <c r="B28033" s="33" t="s">
        <v>53</v>
      </c>
      <c r="C28033" s="33">
        <v>221665</v>
      </c>
      <c r="D28033" s="33" t="s">
        <v>1226</v>
      </c>
      <c r="E28033" t="str">
        <f t="shared" si="441"/>
        <v>&gt;$200K</v>
      </c>
    </row>
    <row r="28034" spans="1:5" x14ac:dyDescent="0.3">
      <c r="A28034" s="33" t="s">
        <v>2</v>
      </c>
      <c r="B28034" s="33" t="s">
        <v>53</v>
      </c>
      <c r="C28034" s="33">
        <v>68000</v>
      </c>
      <c r="D28034" s="33" t="s">
        <v>2892</v>
      </c>
      <c r="E28034" t="str">
        <f t="shared" si="441"/>
        <v>&lt;$75K</v>
      </c>
    </row>
    <row r="28035" spans="1:5" x14ac:dyDescent="0.3">
      <c r="A28035" s="33" t="s">
        <v>0</v>
      </c>
      <c r="B28035" s="33" t="s">
        <v>53</v>
      </c>
      <c r="C28035" s="33"/>
      <c r="D28035" s="33" t="s">
        <v>268</v>
      </c>
      <c r="E28035" t="str">
        <f t="shared" ref="E28035:E28098" si="442">_xlfn.XLOOKUP(C28035,$H$16:$H$21,$G$16:$G$21,,1)</f>
        <v>No Data</v>
      </c>
    </row>
    <row r="28036" spans="1:5" x14ac:dyDescent="0.3">
      <c r="A28036" s="33" t="s">
        <v>2</v>
      </c>
      <c r="B28036" s="33" t="s">
        <v>53</v>
      </c>
      <c r="C28036" s="33"/>
      <c r="D28036" s="33" t="s">
        <v>1710</v>
      </c>
      <c r="E28036" t="str">
        <f t="shared" si="442"/>
        <v>No Data</v>
      </c>
    </row>
    <row r="28037" spans="1:5" x14ac:dyDescent="0.3">
      <c r="A28037" s="33" t="s">
        <v>126</v>
      </c>
      <c r="B28037" s="33" t="s">
        <v>191</v>
      </c>
      <c r="C28037" s="33">
        <v>147500</v>
      </c>
      <c r="D28037" s="33" t="s">
        <v>629</v>
      </c>
      <c r="E28037" t="str">
        <f t="shared" si="442"/>
        <v>$125K-$200K</v>
      </c>
    </row>
    <row r="28038" spans="1:5" x14ac:dyDescent="0.3">
      <c r="A28038" s="33" t="s">
        <v>1</v>
      </c>
      <c r="B28038" s="33" t="s">
        <v>98</v>
      </c>
      <c r="C28038" s="33">
        <v>101029</v>
      </c>
      <c r="D28038" s="33" t="s">
        <v>9158</v>
      </c>
      <c r="E28038" t="str">
        <f t="shared" si="442"/>
        <v>$100K-$125K</v>
      </c>
    </row>
    <row r="28039" spans="1:5" x14ac:dyDescent="0.3">
      <c r="A28039" s="33" t="s">
        <v>2</v>
      </c>
      <c r="B28039" s="33" t="s">
        <v>53</v>
      </c>
      <c r="C28039" s="33">
        <v>90000</v>
      </c>
      <c r="D28039" s="33" t="s">
        <v>3850</v>
      </c>
      <c r="E28039" t="str">
        <f t="shared" si="442"/>
        <v>$75K-$100K</v>
      </c>
    </row>
    <row r="28040" spans="1:5" x14ac:dyDescent="0.3">
      <c r="A28040" s="33" t="s">
        <v>2</v>
      </c>
      <c r="B28040" s="33" t="s">
        <v>53</v>
      </c>
      <c r="C28040" s="33">
        <v>85000</v>
      </c>
      <c r="D28040" s="33" t="s">
        <v>9159</v>
      </c>
      <c r="E28040" t="str">
        <f t="shared" si="442"/>
        <v>$75K-$100K</v>
      </c>
    </row>
    <row r="28041" spans="1:5" x14ac:dyDescent="0.3">
      <c r="A28041" s="33" t="s">
        <v>1</v>
      </c>
      <c r="B28041" s="33" t="s">
        <v>88</v>
      </c>
      <c r="C28041" s="33">
        <v>149653</v>
      </c>
      <c r="D28041" s="33" t="s">
        <v>7660</v>
      </c>
      <c r="E28041" t="str">
        <f t="shared" si="442"/>
        <v>$125K-$200K</v>
      </c>
    </row>
    <row r="28042" spans="1:5" x14ac:dyDescent="0.3">
      <c r="A28042" s="33" t="s">
        <v>52</v>
      </c>
      <c r="B28042" s="33" t="s">
        <v>53</v>
      </c>
      <c r="C28042" s="33">
        <v>47500</v>
      </c>
      <c r="D28042" s="33" t="s">
        <v>2907</v>
      </c>
      <c r="E28042" t="str">
        <f t="shared" si="442"/>
        <v>&lt;$75K</v>
      </c>
    </row>
    <row r="28043" spans="1:5" x14ac:dyDescent="0.3">
      <c r="A28043" s="33" t="s">
        <v>52</v>
      </c>
      <c r="B28043" s="33" t="s">
        <v>53</v>
      </c>
      <c r="C28043" s="33">
        <v>132500</v>
      </c>
      <c r="D28043" s="33" t="s">
        <v>9160</v>
      </c>
      <c r="E28043" t="str">
        <f t="shared" si="442"/>
        <v>$125K-$200K</v>
      </c>
    </row>
    <row r="28044" spans="1:5" x14ac:dyDescent="0.3">
      <c r="A28044" s="33" t="s">
        <v>2</v>
      </c>
      <c r="B28044" s="33" t="s">
        <v>53</v>
      </c>
      <c r="C28044" s="33">
        <v>66000</v>
      </c>
      <c r="D28044" s="33" t="s">
        <v>9161</v>
      </c>
      <c r="E28044" t="str">
        <f t="shared" si="442"/>
        <v>&lt;$75K</v>
      </c>
    </row>
    <row r="28045" spans="1:5" x14ac:dyDescent="0.3">
      <c r="A28045" s="33" t="s">
        <v>0</v>
      </c>
      <c r="B28045" s="33" t="s">
        <v>53</v>
      </c>
      <c r="C28045" s="33">
        <v>154500</v>
      </c>
      <c r="D28045" s="33" t="s">
        <v>7715</v>
      </c>
      <c r="E28045" t="str">
        <f t="shared" si="442"/>
        <v>$125K-$200K</v>
      </c>
    </row>
    <row r="28046" spans="1:5" x14ac:dyDescent="0.3">
      <c r="A28046" s="33" t="s">
        <v>2</v>
      </c>
      <c r="B28046" s="33" t="s">
        <v>53</v>
      </c>
      <c r="C28046" s="33">
        <v>115000</v>
      </c>
      <c r="D28046" s="33" t="s">
        <v>9162</v>
      </c>
      <c r="E28046" t="str">
        <f t="shared" si="442"/>
        <v>$100K-$125K</v>
      </c>
    </row>
    <row r="28047" spans="1:5" x14ac:dyDescent="0.3">
      <c r="A28047" s="33" t="s">
        <v>128</v>
      </c>
      <c r="B28047" s="33" t="s">
        <v>53</v>
      </c>
      <c r="C28047" s="33">
        <v>170000</v>
      </c>
      <c r="D28047" s="33" t="s">
        <v>566</v>
      </c>
      <c r="E28047" t="str">
        <f t="shared" si="442"/>
        <v>$125K-$200K</v>
      </c>
    </row>
    <row r="28048" spans="1:5" x14ac:dyDescent="0.3">
      <c r="A28048" s="33" t="s">
        <v>125</v>
      </c>
      <c r="B28048" s="33" t="s">
        <v>97</v>
      </c>
      <c r="C28048" s="33">
        <v>111175</v>
      </c>
      <c r="D28048" s="33" t="s">
        <v>2914</v>
      </c>
      <c r="E28048" t="str">
        <f t="shared" si="442"/>
        <v>$100K-$125K</v>
      </c>
    </row>
    <row r="28049" spans="1:5" x14ac:dyDescent="0.3">
      <c r="A28049" s="33" t="s">
        <v>0</v>
      </c>
      <c r="B28049" s="33" t="s">
        <v>53</v>
      </c>
      <c r="C28049" s="33">
        <v>90670</v>
      </c>
      <c r="D28049" s="33" t="s">
        <v>2386</v>
      </c>
      <c r="E28049" t="str">
        <f t="shared" si="442"/>
        <v>$75K-$100K</v>
      </c>
    </row>
    <row r="28050" spans="1:5" x14ac:dyDescent="0.3">
      <c r="A28050" s="33" t="s">
        <v>128</v>
      </c>
      <c r="B28050" s="33" t="s">
        <v>54</v>
      </c>
      <c r="C28050" s="33">
        <v>150000</v>
      </c>
      <c r="D28050" s="33" t="s">
        <v>9163</v>
      </c>
      <c r="E28050" t="str">
        <f t="shared" si="442"/>
        <v>$125K-$200K</v>
      </c>
    </row>
    <row r="28051" spans="1:5" x14ac:dyDescent="0.3">
      <c r="A28051" s="33" t="s">
        <v>2</v>
      </c>
      <c r="B28051" s="33" t="s">
        <v>53</v>
      </c>
      <c r="C28051" s="33">
        <v>72500</v>
      </c>
      <c r="D28051" s="33" t="s">
        <v>265</v>
      </c>
      <c r="E28051" t="str">
        <f t="shared" si="442"/>
        <v>&lt;$75K</v>
      </c>
    </row>
    <row r="28052" spans="1:5" x14ac:dyDescent="0.3">
      <c r="A28052" s="33" t="s">
        <v>0</v>
      </c>
      <c r="B28052" s="33" t="s">
        <v>54</v>
      </c>
      <c r="C28052" s="33">
        <v>130000</v>
      </c>
      <c r="D28052" s="33" t="s">
        <v>399</v>
      </c>
      <c r="E28052" t="str">
        <f t="shared" si="442"/>
        <v>$125K-$200K</v>
      </c>
    </row>
    <row r="28053" spans="1:5" x14ac:dyDescent="0.3">
      <c r="A28053" s="33" t="s">
        <v>2</v>
      </c>
      <c r="B28053" s="33" t="s">
        <v>53</v>
      </c>
      <c r="C28053" s="33"/>
      <c r="D28053" s="33" t="s">
        <v>866</v>
      </c>
      <c r="E28053" t="str">
        <f t="shared" si="442"/>
        <v>No Data</v>
      </c>
    </row>
    <row r="28054" spans="1:5" x14ac:dyDescent="0.3">
      <c r="A28054" s="33" t="s">
        <v>4</v>
      </c>
      <c r="B28054" s="33" t="s">
        <v>53</v>
      </c>
      <c r="C28054" s="33">
        <v>115000</v>
      </c>
      <c r="D28054" s="33" t="s">
        <v>577</v>
      </c>
      <c r="E28054" t="str">
        <f t="shared" si="442"/>
        <v>$100K-$125K</v>
      </c>
    </row>
    <row r="28055" spans="1:5" x14ac:dyDescent="0.3">
      <c r="A28055" s="33" t="s">
        <v>129</v>
      </c>
      <c r="B28055" s="33" t="s">
        <v>72</v>
      </c>
      <c r="C28055" s="33">
        <v>160000</v>
      </c>
      <c r="D28055" s="33" t="s">
        <v>9164</v>
      </c>
      <c r="E28055" t="str">
        <f t="shared" si="442"/>
        <v>$125K-$200K</v>
      </c>
    </row>
    <row r="28056" spans="1:5" x14ac:dyDescent="0.3">
      <c r="A28056" s="33" t="s">
        <v>4</v>
      </c>
      <c r="B28056" s="33" t="s">
        <v>53</v>
      </c>
      <c r="C28056" s="33"/>
      <c r="D28056" s="33" t="s">
        <v>251</v>
      </c>
      <c r="E28056" t="str">
        <f t="shared" si="442"/>
        <v>No Data</v>
      </c>
    </row>
    <row r="28057" spans="1:5" x14ac:dyDescent="0.3">
      <c r="A28057" s="33" t="s">
        <v>0</v>
      </c>
      <c r="B28057" s="33" t="s">
        <v>53</v>
      </c>
      <c r="C28057" s="33">
        <v>105000</v>
      </c>
      <c r="D28057" s="33" t="s">
        <v>1912</v>
      </c>
      <c r="E28057" t="str">
        <f t="shared" si="442"/>
        <v>$100K-$125K</v>
      </c>
    </row>
    <row r="28058" spans="1:5" x14ac:dyDescent="0.3">
      <c r="A28058" s="33" t="s">
        <v>128</v>
      </c>
      <c r="B28058" s="33" t="s">
        <v>53</v>
      </c>
      <c r="C28058" s="33"/>
      <c r="D28058" s="33" t="s">
        <v>1570</v>
      </c>
      <c r="E28058" t="str">
        <f t="shared" si="442"/>
        <v>No Data</v>
      </c>
    </row>
    <row r="28059" spans="1:5" x14ac:dyDescent="0.3">
      <c r="A28059" s="33" t="s">
        <v>2</v>
      </c>
      <c r="B28059" s="33" t="s">
        <v>53</v>
      </c>
      <c r="C28059" s="33"/>
      <c r="D28059" s="33" t="s">
        <v>389</v>
      </c>
      <c r="E28059" t="str">
        <f t="shared" si="442"/>
        <v>No Data</v>
      </c>
    </row>
    <row r="28060" spans="1:5" x14ac:dyDescent="0.3">
      <c r="A28060" s="33" t="s">
        <v>0</v>
      </c>
      <c r="B28060" s="33" t="s">
        <v>53</v>
      </c>
      <c r="C28060" s="33">
        <v>120000</v>
      </c>
      <c r="D28060" s="33" t="s">
        <v>9165</v>
      </c>
      <c r="E28060" t="str">
        <f t="shared" si="442"/>
        <v>$100K-$125K</v>
      </c>
    </row>
    <row r="28061" spans="1:5" x14ac:dyDescent="0.3">
      <c r="A28061" s="33" t="s">
        <v>4</v>
      </c>
      <c r="B28061" s="33" t="s">
        <v>53</v>
      </c>
      <c r="C28061" s="33">
        <v>87500</v>
      </c>
      <c r="D28061" s="33" t="s">
        <v>294</v>
      </c>
      <c r="E28061" t="str">
        <f t="shared" si="442"/>
        <v>$75K-$100K</v>
      </c>
    </row>
    <row r="28062" spans="1:5" x14ac:dyDescent="0.3">
      <c r="A28062" s="33" t="s">
        <v>128</v>
      </c>
      <c r="B28062" s="33" t="s">
        <v>53</v>
      </c>
      <c r="C28062" s="33">
        <v>117500</v>
      </c>
      <c r="D28062" s="33" t="s">
        <v>9166</v>
      </c>
      <c r="E28062" t="str">
        <f t="shared" si="442"/>
        <v>$100K-$125K</v>
      </c>
    </row>
    <row r="28063" spans="1:5" x14ac:dyDescent="0.3">
      <c r="A28063" s="33" t="s">
        <v>4</v>
      </c>
      <c r="B28063" s="33" t="s">
        <v>81</v>
      </c>
      <c r="C28063" s="33">
        <v>147500</v>
      </c>
      <c r="D28063" s="33" t="s">
        <v>1975</v>
      </c>
      <c r="E28063" t="str">
        <f t="shared" si="442"/>
        <v>$125K-$200K</v>
      </c>
    </row>
    <row r="28064" spans="1:5" x14ac:dyDescent="0.3">
      <c r="A28064" s="33" t="s">
        <v>2</v>
      </c>
      <c r="B28064" s="33" t="s">
        <v>53</v>
      </c>
      <c r="C28064" s="33">
        <v>140000</v>
      </c>
      <c r="D28064" s="33" t="s">
        <v>232</v>
      </c>
      <c r="E28064" t="str">
        <f t="shared" si="442"/>
        <v>$125K-$200K</v>
      </c>
    </row>
    <row r="28065" spans="1:5" x14ac:dyDescent="0.3">
      <c r="A28065" s="33" t="s">
        <v>52</v>
      </c>
      <c r="B28065" s="33" t="s">
        <v>53</v>
      </c>
      <c r="C28065" s="33"/>
      <c r="D28065" s="33" t="s">
        <v>2241</v>
      </c>
      <c r="E28065" t="str">
        <f t="shared" si="442"/>
        <v>No Data</v>
      </c>
    </row>
    <row r="28066" spans="1:5" x14ac:dyDescent="0.3">
      <c r="A28066" s="33" t="s">
        <v>52</v>
      </c>
      <c r="B28066" s="33" t="s">
        <v>53</v>
      </c>
      <c r="C28066" s="33">
        <v>117500</v>
      </c>
      <c r="D28066" s="33" t="s">
        <v>9167</v>
      </c>
      <c r="E28066" t="str">
        <f t="shared" si="442"/>
        <v>$100K-$125K</v>
      </c>
    </row>
    <row r="28067" spans="1:5" x14ac:dyDescent="0.3">
      <c r="A28067" s="33" t="s">
        <v>2</v>
      </c>
      <c r="B28067" s="33" t="s">
        <v>53</v>
      </c>
      <c r="C28067" s="33">
        <v>99000</v>
      </c>
      <c r="D28067" s="33" t="s">
        <v>2736</v>
      </c>
      <c r="E28067" t="str">
        <f t="shared" si="442"/>
        <v>$75K-$100K</v>
      </c>
    </row>
    <row r="28068" spans="1:5" x14ac:dyDescent="0.3">
      <c r="A28068" s="33" t="s">
        <v>2</v>
      </c>
      <c r="B28068" s="33" t="s">
        <v>53</v>
      </c>
      <c r="C28068" s="33"/>
      <c r="D28068" s="33" t="s">
        <v>9168</v>
      </c>
      <c r="E28068" t="str">
        <f t="shared" si="442"/>
        <v>No Data</v>
      </c>
    </row>
    <row r="28069" spans="1:5" x14ac:dyDescent="0.3">
      <c r="A28069" s="33" t="s">
        <v>129</v>
      </c>
      <c r="B28069" s="33" t="s">
        <v>53</v>
      </c>
      <c r="C28069" s="33">
        <v>175000</v>
      </c>
      <c r="D28069" s="33" t="s">
        <v>1799</v>
      </c>
      <c r="E28069" t="str">
        <f t="shared" si="442"/>
        <v>$125K-$200K</v>
      </c>
    </row>
    <row r="28070" spans="1:5" x14ac:dyDescent="0.3">
      <c r="A28070" s="33" t="s">
        <v>2</v>
      </c>
      <c r="B28070" s="33" t="s">
        <v>54</v>
      </c>
      <c r="C28070" s="33">
        <v>111800</v>
      </c>
      <c r="D28070" s="33" t="s">
        <v>1867</v>
      </c>
      <c r="E28070" t="str">
        <f t="shared" si="442"/>
        <v>$100K-$125K</v>
      </c>
    </row>
    <row r="28071" spans="1:5" x14ac:dyDescent="0.3">
      <c r="A28071" s="33" t="s">
        <v>0</v>
      </c>
      <c r="B28071" s="33" t="s">
        <v>53</v>
      </c>
      <c r="C28071" s="33">
        <v>207500</v>
      </c>
      <c r="D28071" s="33" t="s">
        <v>3550</v>
      </c>
      <c r="E28071" t="str">
        <f t="shared" si="442"/>
        <v>&gt;$200K</v>
      </c>
    </row>
    <row r="28072" spans="1:5" x14ac:dyDescent="0.3">
      <c r="A28072" s="33" t="s">
        <v>2</v>
      </c>
      <c r="B28072" s="33" t="s">
        <v>83</v>
      </c>
      <c r="C28072" s="33">
        <v>44100</v>
      </c>
      <c r="D28072" s="33" t="s">
        <v>932</v>
      </c>
      <c r="E28072" t="str">
        <f t="shared" si="442"/>
        <v>&lt;$75K</v>
      </c>
    </row>
    <row r="28073" spans="1:5" x14ac:dyDescent="0.3">
      <c r="A28073" s="33" t="s">
        <v>0</v>
      </c>
      <c r="B28073" s="33" t="s">
        <v>54</v>
      </c>
      <c r="C28073" s="33">
        <v>135000</v>
      </c>
      <c r="D28073" s="33" t="s">
        <v>1935</v>
      </c>
      <c r="E28073" t="str">
        <f t="shared" si="442"/>
        <v>$125K-$200K</v>
      </c>
    </row>
    <row r="28074" spans="1:5" x14ac:dyDescent="0.3">
      <c r="A28074" s="33" t="s">
        <v>0</v>
      </c>
      <c r="B28074" s="33" t="s">
        <v>53</v>
      </c>
      <c r="C28074" s="33">
        <v>90200</v>
      </c>
      <c r="D28074" s="33" t="s">
        <v>3002</v>
      </c>
      <c r="E28074" t="str">
        <f t="shared" si="442"/>
        <v>$75K-$100K</v>
      </c>
    </row>
    <row r="28075" spans="1:5" x14ac:dyDescent="0.3">
      <c r="A28075" s="33" t="s">
        <v>126</v>
      </c>
      <c r="B28075" s="33" t="s">
        <v>53</v>
      </c>
      <c r="C28075" s="33"/>
      <c r="D28075" s="33" t="s">
        <v>4611</v>
      </c>
      <c r="E28075" t="str">
        <f t="shared" si="442"/>
        <v>No Data</v>
      </c>
    </row>
    <row r="28076" spans="1:5" x14ac:dyDescent="0.3">
      <c r="A28076" s="33" t="s">
        <v>2</v>
      </c>
      <c r="B28076" s="33" t="s">
        <v>53</v>
      </c>
      <c r="C28076" s="33">
        <v>68500</v>
      </c>
      <c r="D28076" s="33" t="s">
        <v>1450</v>
      </c>
      <c r="E28076" t="str">
        <f t="shared" si="442"/>
        <v>&lt;$75K</v>
      </c>
    </row>
    <row r="28077" spans="1:5" x14ac:dyDescent="0.3">
      <c r="A28077" s="33" t="s">
        <v>125</v>
      </c>
      <c r="B28077" s="33" t="s">
        <v>53</v>
      </c>
      <c r="C28077" s="33">
        <v>150000</v>
      </c>
      <c r="D28077" s="33" t="s">
        <v>729</v>
      </c>
      <c r="E28077" t="str">
        <f t="shared" si="442"/>
        <v>$125K-$200K</v>
      </c>
    </row>
    <row r="28078" spans="1:5" x14ac:dyDescent="0.3">
      <c r="A28078" s="33" t="s">
        <v>2</v>
      </c>
      <c r="B28078" s="33" t="s">
        <v>53</v>
      </c>
      <c r="C28078" s="33"/>
      <c r="D28078" s="33" t="s">
        <v>1460</v>
      </c>
      <c r="E28078" t="str">
        <f t="shared" si="442"/>
        <v>No Data</v>
      </c>
    </row>
    <row r="28079" spans="1:5" x14ac:dyDescent="0.3">
      <c r="A28079" s="33" t="s">
        <v>128</v>
      </c>
      <c r="B28079" s="33" t="s">
        <v>53</v>
      </c>
      <c r="C28079" s="33">
        <v>115000</v>
      </c>
      <c r="D28079" s="33" t="s">
        <v>299</v>
      </c>
      <c r="E28079" t="str">
        <f t="shared" si="442"/>
        <v>$100K-$125K</v>
      </c>
    </row>
    <row r="28080" spans="1:5" x14ac:dyDescent="0.3">
      <c r="A28080" s="33" t="s">
        <v>128</v>
      </c>
      <c r="B28080" s="33" t="s">
        <v>53</v>
      </c>
      <c r="C28080" s="33">
        <v>184844.5</v>
      </c>
      <c r="D28080" s="33" t="s">
        <v>217</v>
      </c>
      <c r="E28080" t="str">
        <f t="shared" si="442"/>
        <v>$125K-$200K</v>
      </c>
    </row>
    <row r="28081" spans="1:5" x14ac:dyDescent="0.3">
      <c r="A28081" s="33" t="s">
        <v>125</v>
      </c>
      <c r="B28081" s="33" t="s">
        <v>85</v>
      </c>
      <c r="C28081" s="33">
        <v>89100</v>
      </c>
      <c r="D28081" s="33" t="s">
        <v>1811</v>
      </c>
      <c r="E28081" t="str">
        <f t="shared" si="442"/>
        <v>$75K-$100K</v>
      </c>
    </row>
    <row r="28082" spans="1:5" x14ac:dyDescent="0.3">
      <c r="A28082" s="33" t="s">
        <v>0</v>
      </c>
      <c r="B28082" s="33" t="s">
        <v>53</v>
      </c>
      <c r="C28082" s="33">
        <v>69962.5</v>
      </c>
      <c r="D28082" s="33" t="s">
        <v>4032</v>
      </c>
      <c r="E28082" t="str">
        <f t="shared" si="442"/>
        <v>&lt;$75K</v>
      </c>
    </row>
    <row r="28083" spans="1:5" x14ac:dyDescent="0.3">
      <c r="A28083" s="33" t="s">
        <v>2</v>
      </c>
      <c r="B28083" s="33" t="s">
        <v>53</v>
      </c>
      <c r="C28083" s="33">
        <v>75000</v>
      </c>
      <c r="D28083" s="33" t="s">
        <v>2542</v>
      </c>
      <c r="E28083" t="str">
        <f t="shared" si="442"/>
        <v>&lt;$75K</v>
      </c>
    </row>
    <row r="28084" spans="1:5" x14ac:dyDescent="0.3">
      <c r="A28084" s="33" t="s">
        <v>2</v>
      </c>
      <c r="B28084" s="33" t="s">
        <v>53</v>
      </c>
      <c r="C28084" s="33"/>
      <c r="D28084" s="33" t="s">
        <v>1279</v>
      </c>
      <c r="E28084" t="str">
        <f t="shared" si="442"/>
        <v>No Data</v>
      </c>
    </row>
    <row r="28085" spans="1:5" x14ac:dyDescent="0.3">
      <c r="A28085" s="33" t="s">
        <v>52</v>
      </c>
      <c r="B28085" s="33" t="s">
        <v>53</v>
      </c>
      <c r="C28085" s="33"/>
      <c r="D28085" s="33" t="s">
        <v>268</v>
      </c>
      <c r="E28085" t="str">
        <f t="shared" si="442"/>
        <v>No Data</v>
      </c>
    </row>
    <row r="28086" spans="1:5" x14ac:dyDescent="0.3">
      <c r="A28086" s="33" t="s">
        <v>0</v>
      </c>
      <c r="B28086" s="33" t="s">
        <v>53</v>
      </c>
      <c r="C28086" s="33">
        <v>135000</v>
      </c>
      <c r="D28086" s="33" t="s">
        <v>9169</v>
      </c>
      <c r="E28086" t="str">
        <f t="shared" si="442"/>
        <v>$125K-$200K</v>
      </c>
    </row>
    <row r="28087" spans="1:5" x14ac:dyDescent="0.3">
      <c r="A28087" s="33" t="s">
        <v>0</v>
      </c>
      <c r="B28087" s="33" t="s">
        <v>53</v>
      </c>
      <c r="C28087" s="33">
        <v>139000</v>
      </c>
      <c r="D28087" s="33" t="s">
        <v>1970</v>
      </c>
      <c r="E28087" t="str">
        <f t="shared" si="442"/>
        <v>$125K-$200K</v>
      </c>
    </row>
    <row r="28088" spans="1:5" x14ac:dyDescent="0.3">
      <c r="A28088" s="33" t="s">
        <v>2</v>
      </c>
      <c r="B28088" s="33" t="s">
        <v>53</v>
      </c>
      <c r="C28088" s="33">
        <v>70000</v>
      </c>
      <c r="D28088" s="33" t="s">
        <v>9170</v>
      </c>
      <c r="E28088" t="str">
        <f t="shared" si="442"/>
        <v>&lt;$75K</v>
      </c>
    </row>
    <row r="28089" spans="1:5" x14ac:dyDescent="0.3">
      <c r="A28089" s="33" t="s">
        <v>0</v>
      </c>
      <c r="B28089" s="33" t="s">
        <v>53</v>
      </c>
      <c r="C28089" s="33">
        <v>139815.984375</v>
      </c>
      <c r="D28089" s="33" t="s">
        <v>431</v>
      </c>
      <c r="E28089" t="str">
        <f t="shared" si="442"/>
        <v>$125K-$200K</v>
      </c>
    </row>
    <row r="28090" spans="1:5" x14ac:dyDescent="0.3">
      <c r="A28090" s="33" t="s">
        <v>128</v>
      </c>
      <c r="B28090" s="33" t="s">
        <v>53</v>
      </c>
      <c r="C28090" s="33">
        <v>257000</v>
      </c>
      <c r="D28090" s="33" t="s">
        <v>218</v>
      </c>
      <c r="E28090" t="str">
        <f t="shared" si="442"/>
        <v>&gt;$200K</v>
      </c>
    </row>
    <row r="28091" spans="1:5" x14ac:dyDescent="0.3">
      <c r="A28091" s="33" t="s">
        <v>0</v>
      </c>
      <c r="B28091" s="33" t="s">
        <v>53</v>
      </c>
      <c r="C28091" s="33">
        <v>101270</v>
      </c>
      <c r="D28091" s="33" t="s">
        <v>236</v>
      </c>
      <c r="E28091" t="str">
        <f t="shared" si="442"/>
        <v>$100K-$125K</v>
      </c>
    </row>
    <row r="28092" spans="1:5" x14ac:dyDescent="0.3">
      <c r="A28092" s="33" t="s">
        <v>4</v>
      </c>
      <c r="B28092" s="33" t="s">
        <v>54</v>
      </c>
      <c r="C28092" s="33">
        <v>135519</v>
      </c>
      <c r="D28092" s="33" t="s">
        <v>1570</v>
      </c>
      <c r="E28092" t="str">
        <f t="shared" si="442"/>
        <v>$125K-$200K</v>
      </c>
    </row>
    <row r="28093" spans="1:5" x14ac:dyDescent="0.3">
      <c r="A28093" s="33" t="s">
        <v>2</v>
      </c>
      <c r="B28093" s="33" t="s">
        <v>53</v>
      </c>
      <c r="C28093" s="33">
        <v>52500</v>
      </c>
      <c r="D28093" s="33" t="s">
        <v>520</v>
      </c>
      <c r="E28093" t="str">
        <f t="shared" si="442"/>
        <v>&lt;$75K</v>
      </c>
    </row>
    <row r="28094" spans="1:5" x14ac:dyDescent="0.3">
      <c r="A28094" s="33" t="s">
        <v>2</v>
      </c>
      <c r="B28094" s="33" t="s">
        <v>53</v>
      </c>
      <c r="C28094" s="33"/>
      <c r="D28094" s="33" t="s">
        <v>5678</v>
      </c>
      <c r="E28094" t="str">
        <f t="shared" si="442"/>
        <v>No Data</v>
      </c>
    </row>
    <row r="28095" spans="1:5" x14ac:dyDescent="0.3">
      <c r="A28095" s="33" t="s">
        <v>2</v>
      </c>
      <c r="B28095" s="33" t="s">
        <v>53</v>
      </c>
      <c r="C28095" s="33">
        <v>76500</v>
      </c>
      <c r="D28095" s="33" t="s">
        <v>2902</v>
      </c>
      <c r="E28095" t="str">
        <f t="shared" si="442"/>
        <v>$75K-$100K</v>
      </c>
    </row>
    <row r="28096" spans="1:5" x14ac:dyDescent="0.3">
      <c r="A28096" s="33" t="s">
        <v>2</v>
      </c>
      <c r="B28096" s="33" t="s">
        <v>53</v>
      </c>
      <c r="C28096" s="33">
        <v>98750</v>
      </c>
      <c r="D28096" s="33" t="s">
        <v>9171</v>
      </c>
      <c r="E28096" t="str">
        <f t="shared" si="442"/>
        <v>$75K-$100K</v>
      </c>
    </row>
    <row r="28097" spans="1:5" x14ac:dyDescent="0.3">
      <c r="A28097" s="33" t="s">
        <v>2</v>
      </c>
      <c r="B28097" s="33" t="s">
        <v>53</v>
      </c>
      <c r="C28097" s="33">
        <v>70000</v>
      </c>
      <c r="D28097" s="33" t="s">
        <v>248</v>
      </c>
      <c r="E28097" t="str">
        <f t="shared" si="442"/>
        <v>&lt;$75K</v>
      </c>
    </row>
    <row r="28098" spans="1:5" x14ac:dyDescent="0.3">
      <c r="A28098" s="33" t="s">
        <v>0</v>
      </c>
      <c r="B28098" s="33" t="s">
        <v>53</v>
      </c>
      <c r="C28098" s="33">
        <v>96000</v>
      </c>
      <c r="D28098" s="33" t="s">
        <v>9172</v>
      </c>
      <c r="E28098" t="str">
        <f t="shared" si="442"/>
        <v>$75K-$100K</v>
      </c>
    </row>
    <row r="28099" spans="1:5" x14ac:dyDescent="0.3">
      <c r="A28099" s="33" t="s">
        <v>125</v>
      </c>
      <c r="B28099" s="33" t="s">
        <v>53</v>
      </c>
      <c r="C28099" s="33">
        <v>71000</v>
      </c>
      <c r="D28099" s="33" t="s">
        <v>9173</v>
      </c>
      <c r="E28099" t="str">
        <f t="shared" ref="E28099:E28162" si="443">_xlfn.XLOOKUP(C28099,$H$16:$H$21,$G$16:$G$21,,1)</f>
        <v>&lt;$75K</v>
      </c>
    </row>
    <row r="28100" spans="1:5" x14ac:dyDescent="0.3">
      <c r="A28100" s="33" t="s">
        <v>2</v>
      </c>
      <c r="B28100" s="33" t="s">
        <v>53</v>
      </c>
      <c r="C28100" s="33"/>
      <c r="D28100" s="33" t="s">
        <v>695</v>
      </c>
      <c r="E28100" t="str">
        <f t="shared" si="443"/>
        <v>No Data</v>
      </c>
    </row>
    <row r="28101" spans="1:5" x14ac:dyDescent="0.3">
      <c r="A28101" s="33" t="s">
        <v>2</v>
      </c>
      <c r="B28101" s="33" t="s">
        <v>53</v>
      </c>
      <c r="C28101" s="33">
        <v>94750</v>
      </c>
      <c r="D28101" s="33" t="s">
        <v>6904</v>
      </c>
      <c r="E28101" t="str">
        <f t="shared" si="443"/>
        <v>$75K-$100K</v>
      </c>
    </row>
    <row r="28102" spans="1:5" x14ac:dyDescent="0.3">
      <c r="A28102" s="33" t="s">
        <v>0</v>
      </c>
      <c r="B28102" s="33" t="s">
        <v>53</v>
      </c>
      <c r="C28102" s="33">
        <v>136400</v>
      </c>
      <c r="D28102" s="33" t="s">
        <v>516</v>
      </c>
      <c r="E28102" t="str">
        <f t="shared" si="443"/>
        <v>$125K-$200K</v>
      </c>
    </row>
    <row r="28103" spans="1:5" x14ac:dyDescent="0.3">
      <c r="A28103" s="33" t="s">
        <v>52</v>
      </c>
      <c r="B28103" s="33" t="s">
        <v>53</v>
      </c>
      <c r="C28103" s="33"/>
      <c r="D28103" s="33" t="s">
        <v>9174</v>
      </c>
      <c r="E28103" t="str">
        <f t="shared" si="443"/>
        <v>No Data</v>
      </c>
    </row>
    <row r="28104" spans="1:5" x14ac:dyDescent="0.3">
      <c r="A28104" s="33" t="s">
        <v>129</v>
      </c>
      <c r="B28104" s="33" t="s">
        <v>104</v>
      </c>
      <c r="C28104" s="33">
        <v>156500</v>
      </c>
      <c r="D28104" s="33" t="s">
        <v>1297</v>
      </c>
      <c r="E28104" t="str">
        <f t="shared" si="443"/>
        <v>$125K-$200K</v>
      </c>
    </row>
    <row r="28105" spans="1:5" x14ac:dyDescent="0.3">
      <c r="A28105" s="33" t="s">
        <v>0</v>
      </c>
      <c r="B28105" s="33" t="s">
        <v>54</v>
      </c>
      <c r="C28105" s="33"/>
      <c r="D28105" s="33" t="s">
        <v>258</v>
      </c>
      <c r="E28105" t="str">
        <f t="shared" si="443"/>
        <v>No Data</v>
      </c>
    </row>
    <row r="28106" spans="1:5" x14ac:dyDescent="0.3">
      <c r="A28106" s="33" t="s">
        <v>0</v>
      </c>
      <c r="B28106" s="33" t="s">
        <v>53</v>
      </c>
      <c r="C28106" s="33">
        <v>200000</v>
      </c>
      <c r="D28106" s="33" t="s">
        <v>385</v>
      </c>
      <c r="E28106" t="str">
        <f t="shared" si="443"/>
        <v>$125K-$200K</v>
      </c>
    </row>
    <row r="28107" spans="1:5" x14ac:dyDescent="0.3">
      <c r="A28107" s="33" t="s">
        <v>2</v>
      </c>
      <c r="B28107" s="33" t="s">
        <v>53</v>
      </c>
      <c r="C28107" s="33"/>
      <c r="D28107" s="33" t="s">
        <v>8700</v>
      </c>
      <c r="E28107" t="str">
        <f t="shared" si="443"/>
        <v>No Data</v>
      </c>
    </row>
    <row r="28108" spans="1:5" x14ac:dyDescent="0.3">
      <c r="A28108" s="33" t="s">
        <v>0</v>
      </c>
      <c r="B28108" s="33" t="s">
        <v>53</v>
      </c>
      <c r="C28108" s="33"/>
      <c r="D28108" s="33" t="s">
        <v>457</v>
      </c>
      <c r="E28108" t="str">
        <f t="shared" si="443"/>
        <v>No Data</v>
      </c>
    </row>
    <row r="28109" spans="1:5" x14ac:dyDescent="0.3">
      <c r="A28109" s="33" t="s">
        <v>0</v>
      </c>
      <c r="B28109" s="33" t="s">
        <v>53</v>
      </c>
      <c r="C28109" s="33">
        <v>281450.5</v>
      </c>
      <c r="D28109" s="33" t="s">
        <v>482</v>
      </c>
      <c r="E28109" t="str">
        <f t="shared" si="443"/>
        <v>&gt;$200K</v>
      </c>
    </row>
    <row r="28110" spans="1:5" x14ac:dyDescent="0.3">
      <c r="A28110" s="33" t="s">
        <v>2</v>
      </c>
      <c r="B28110" s="33" t="s">
        <v>53</v>
      </c>
      <c r="C28110" s="33">
        <v>115000</v>
      </c>
      <c r="D28110" s="33" t="s">
        <v>2426</v>
      </c>
      <c r="E28110" t="str">
        <f t="shared" si="443"/>
        <v>$100K-$125K</v>
      </c>
    </row>
    <row r="28111" spans="1:5" x14ac:dyDescent="0.3">
      <c r="A28111" s="33" t="s">
        <v>2</v>
      </c>
      <c r="B28111" s="33" t="s">
        <v>53</v>
      </c>
      <c r="C28111" s="33">
        <v>87350</v>
      </c>
      <c r="D28111" s="33" t="s">
        <v>4782</v>
      </c>
      <c r="E28111" t="str">
        <f t="shared" si="443"/>
        <v>$75K-$100K</v>
      </c>
    </row>
    <row r="28112" spans="1:5" x14ac:dyDescent="0.3">
      <c r="A28112" s="33" t="s">
        <v>2</v>
      </c>
      <c r="B28112" s="33" t="s">
        <v>53</v>
      </c>
      <c r="C28112" s="33"/>
      <c r="D28112" s="33" t="s">
        <v>737</v>
      </c>
      <c r="E28112" t="str">
        <f t="shared" si="443"/>
        <v>No Data</v>
      </c>
    </row>
    <row r="28113" spans="1:5" x14ac:dyDescent="0.3">
      <c r="A28113" s="33" t="s">
        <v>0</v>
      </c>
      <c r="B28113" s="33" t="s">
        <v>53</v>
      </c>
      <c r="C28113" s="33"/>
      <c r="D28113" s="33" t="s">
        <v>6079</v>
      </c>
      <c r="E28113" t="str">
        <f t="shared" si="443"/>
        <v>No Data</v>
      </c>
    </row>
    <row r="28114" spans="1:5" x14ac:dyDescent="0.3">
      <c r="A28114" s="33" t="s">
        <v>0</v>
      </c>
      <c r="B28114" s="33" t="s">
        <v>53</v>
      </c>
      <c r="C28114" s="33">
        <v>90000</v>
      </c>
      <c r="D28114" s="33" t="s">
        <v>4498</v>
      </c>
      <c r="E28114" t="str">
        <f t="shared" si="443"/>
        <v>$75K-$100K</v>
      </c>
    </row>
    <row r="28115" spans="1:5" x14ac:dyDescent="0.3">
      <c r="A28115" s="33" t="s">
        <v>0</v>
      </c>
      <c r="B28115" s="33" t="s">
        <v>53</v>
      </c>
      <c r="C28115" s="33">
        <v>158697</v>
      </c>
      <c r="D28115" s="33" t="s">
        <v>364</v>
      </c>
      <c r="E28115" t="str">
        <f t="shared" si="443"/>
        <v>$125K-$200K</v>
      </c>
    </row>
    <row r="28116" spans="1:5" x14ac:dyDescent="0.3">
      <c r="A28116" s="33" t="s">
        <v>52</v>
      </c>
      <c r="B28116" s="33" t="s">
        <v>54</v>
      </c>
      <c r="C28116" s="33"/>
      <c r="D28116" s="33" t="s">
        <v>2821</v>
      </c>
      <c r="E28116" t="str">
        <f t="shared" si="443"/>
        <v>No Data</v>
      </c>
    </row>
    <row r="28117" spans="1:5" x14ac:dyDescent="0.3">
      <c r="A28117" s="33" t="s">
        <v>2</v>
      </c>
      <c r="B28117" s="33" t="s">
        <v>81</v>
      </c>
      <c r="C28117" s="33">
        <v>75000</v>
      </c>
      <c r="D28117" s="33" t="s">
        <v>265</v>
      </c>
      <c r="E28117" t="str">
        <f t="shared" si="443"/>
        <v>&lt;$75K</v>
      </c>
    </row>
    <row r="28118" spans="1:5" x14ac:dyDescent="0.3">
      <c r="A28118" s="33" t="s">
        <v>2</v>
      </c>
      <c r="B28118" s="33" t="s">
        <v>53</v>
      </c>
      <c r="C28118" s="33"/>
      <c r="D28118" s="33" t="s">
        <v>268</v>
      </c>
      <c r="E28118" t="str">
        <f t="shared" si="443"/>
        <v>No Data</v>
      </c>
    </row>
    <row r="28119" spans="1:5" x14ac:dyDescent="0.3">
      <c r="A28119" s="33" t="s">
        <v>0</v>
      </c>
      <c r="B28119" s="33" t="s">
        <v>53</v>
      </c>
      <c r="C28119" s="33">
        <v>65000</v>
      </c>
      <c r="D28119" s="33" t="s">
        <v>9175</v>
      </c>
      <c r="E28119" t="str">
        <f t="shared" si="443"/>
        <v>&lt;$75K</v>
      </c>
    </row>
    <row r="28120" spans="1:5" x14ac:dyDescent="0.3">
      <c r="A28120" s="33" t="s">
        <v>128</v>
      </c>
      <c r="B28120" s="33" t="s">
        <v>53</v>
      </c>
      <c r="C28120" s="33"/>
      <c r="D28120" s="33" t="s">
        <v>7297</v>
      </c>
      <c r="E28120" t="str">
        <f t="shared" si="443"/>
        <v>No Data</v>
      </c>
    </row>
    <row r="28121" spans="1:5" x14ac:dyDescent="0.3">
      <c r="A28121" s="33" t="s">
        <v>52</v>
      </c>
      <c r="B28121" s="33" t="s">
        <v>112</v>
      </c>
      <c r="C28121" s="33">
        <v>64800</v>
      </c>
      <c r="D28121" s="33" t="s">
        <v>9073</v>
      </c>
      <c r="E28121" t="str">
        <f t="shared" si="443"/>
        <v>&lt;$75K</v>
      </c>
    </row>
    <row r="28122" spans="1:5" x14ac:dyDescent="0.3">
      <c r="A28122" s="33" t="s">
        <v>129</v>
      </c>
      <c r="B28122" s="33" t="s">
        <v>88</v>
      </c>
      <c r="C28122" s="33">
        <v>59400</v>
      </c>
      <c r="D28122" s="33" t="s">
        <v>803</v>
      </c>
      <c r="E28122" t="str">
        <f t="shared" si="443"/>
        <v>&lt;$75K</v>
      </c>
    </row>
    <row r="28123" spans="1:5" x14ac:dyDescent="0.3">
      <c r="A28123" s="33" t="s">
        <v>2</v>
      </c>
      <c r="B28123" s="33" t="s">
        <v>53</v>
      </c>
      <c r="C28123" s="33">
        <v>115000</v>
      </c>
      <c r="D28123" s="33" t="s">
        <v>2426</v>
      </c>
      <c r="E28123" t="str">
        <f t="shared" si="443"/>
        <v>$100K-$125K</v>
      </c>
    </row>
    <row r="28124" spans="1:5" x14ac:dyDescent="0.3">
      <c r="A28124" s="33" t="s">
        <v>2</v>
      </c>
      <c r="B28124" s="33" t="s">
        <v>53</v>
      </c>
      <c r="C28124" s="33">
        <v>150000</v>
      </c>
      <c r="D28124" s="33" t="s">
        <v>2260</v>
      </c>
      <c r="E28124" t="str">
        <f t="shared" si="443"/>
        <v>$125K-$200K</v>
      </c>
    </row>
    <row r="28125" spans="1:5" x14ac:dyDescent="0.3">
      <c r="A28125" s="33" t="s">
        <v>2</v>
      </c>
      <c r="B28125" s="33" t="s">
        <v>53</v>
      </c>
      <c r="C28125" s="33"/>
      <c r="D28125" s="33" t="s">
        <v>238</v>
      </c>
      <c r="E28125" t="str">
        <f t="shared" si="443"/>
        <v>No Data</v>
      </c>
    </row>
    <row r="28126" spans="1:5" x14ac:dyDescent="0.3">
      <c r="A28126" s="33" t="s">
        <v>2</v>
      </c>
      <c r="B28126" s="33" t="s">
        <v>53</v>
      </c>
      <c r="C28126" s="33">
        <v>115000</v>
      </c>
      <c r="D28126" s="33" t="s">
        <v>1541</v>
      </c>
      <c r="E28126" t="str">
        <f t="shared" si="443"/>
        <v>$100K-$125K</v>
      </c>
    </row>
    <row r="28127" spans="1:5" x14ac:dyDescent="0.3">
      <c r="A28127" s="33" t="s">
        <v>2</v>
      </c>
      <c r="B28127" s="33" t="s">
        <v>53</v>
      </c>
      <c r="C28127" s="33"/>
      <c r="D28127" s="33" t="s">
        <v>268</v>
      </c>
      <c r="E28127" t="str">
        <f t="shared" si="443"/>
        <v>No Data</v>
      </c>
    </row>
    <row r="28128" spans="1:5" x14ac:dyDescent="0.3">
      <c r="A28128" s="33" t="s">
        <v>125</v>
      </c>
      <c r="B28128" s="33" t="s">
        <v>53</v>
      </c>
      <c r="C28128" s="33">
        <v>170000</v>
      </c>
      <c r="D28128" s="33" t="s">
        <v>9176</v>
      </c>
      <c r="E28128" t="str">
        <f t="shared" si="443"/>
        <v>$125K-$200K</v>
      </c>
    </row>
    <row r="28129" spans="1:5" x14ac:dyDescent="0.3">
      <c r="A28129" s="33" t="s">
        <v>2</v>
      </c>
      <c r="B28129" s="33" t="s">
        <v>53</v>
      </c>
      <c r="C28129" s="33"/>
      <c r="D28129" s="33" t="s">
        <v>6326</v>
      </c>
      <c r="E28129" t="str">
        <f t="shared" si="443"/>
        <v>No Data</v>
      </c>
    </row>
    <row r="28130" spans="1:5" x14ac:dyDescent="0.3">
      <c r="A28130" s="33" t="s">
        <v>2</v>
      </c>
      <c r="B28130" s="33" t="s">
        <v>70</v>
      </c>
      <c r="C28130" s="33">
        <v>89100</v>
      </c>
      <c r="D28130" s="33" t="s">
        <v>935</v>
      </c>
      <c r="E28130" t="str">
        <f t="shared" si="443"/>
        <v>$75K-$100K</v>
      </c>
    </row>
    <row r="28131" spans="1:5" x14ac:dyDescent="0.3">
      <c r="A28131" s="33" t="s">
        <v>129</v>
      </c>
      <c r="B28131" s="33" t="s">
        <v>53</v>
      </c>
      <c r="C28131" s="33">
        <v>90000</v>
      </c>
      <c r="D28131" s="33" t="s">
        <v>9177</v>
      </c>
      <c r="E28131" t="str">
        <f t="shared" si="443"/>
        <v>$75K-$100K</v>
      </c>
    </row>
    <row r="28132" spans="1:5" x14ac:dyDescent="0.3">
      <c r="A28132" s="33" t="s">
        <v>52</v>
      </c>
      <c r="B28132" s="33" t="s">
        <v>53</v>
      </c>
      <c r="C28132" s="33">
        <v>68700</v>
      </c>
      <c r="D28132" s="33" t="s">
        <v>9178</v>
      </c>
      <c r="E28132" t="str">
        <f t="shared" si="443"/>
        <v>&lt;$75K</v>
      </c>
    </row>
    <row r="28133" spans="1:5" x14ac:dyDescent="0.3">
      <c r="A28133" s="33" t="s">
        <v>126</v>
      </c>
      <c r="B28133" s="33" t="s">
        <v>53</v>
      </c>
      <c r="C28133" s="33"/>
      <c r="D28133" s="33" t="s">
        <v>6993</v>
      </c>
      <c r="E28133" t="str">
        <f t="shared" si="443"/>
        <v>No Data</v>
      </c>
    </row>
    <row r="28134" spans="1:5" x14ac:dyDescent="0.3">
      <c r="A28134" s="33" t="s">
        <v>2</v>
      </c>
      <c r="B28134" s="33" t="s">
        <v>53</v>
      </c>
      <c r="C28134" s="33">
        <v>111175</v>
      </c>
      <c r="D28134" s="33" t="s">
        <v>1329</v>
      </c>
      <c r="E28134" t="str">
        <f t="shared" si="443"/>
        <v>$100K-$125K</v>
      </c>
    </row>
    <row r="28135" spans="1:5" x14ac:dyDescent="0.3">
      <c r="A28135" s="33" t="s">
        <v>52</v>
      </c>
      <c r="B28135" s="33" t="s">
        <v>53</v>
      </c>
      <c r="C28135" s="33"/>
      <c r="D28135" s="33" t="s">
        <v>2568</v>
      </c>
      <c r="E28135" t="str">
        <f t="shared" si="443"/>
        <v>No Data</v>
      </c>
    </row>
    <row r="28136" spans="1:5" x14ac:dyDescent="0.3">
      <c r="A28136" s="33" t="s">
        <v>4</v>
      </c>
      <c r="B28136" s="33" t="s">
        <v>53</v>
      </c>
      <c r="C28136" s="33"/>
      <c r="D28136" s="33" t="s">
        <v>479</v>
      </c>
      <c r="E28136" t="str">
        <f t="shared" si="443"/>
        <v>No Data</v>
      </c>
    </row>
    <row r="28137" spans="1:5" x14ac:dyDescent="0.3">
      <c r="A28137" s="33" t="s">
        <v>2</v>
      </c>
      <c r="B28137" s="33" t="s">
        <v>100</v>
      </c>
      <c r="C28137" s="33">
        <v>98500</v>
      </c>
      <c r="D28137" s="33" t="s">
        <v>1768</v>
      </c>
      <c r="E28137" t="str">
        <f t="shared" si="443"/>
        <v>$75K-$100K</v>
      </c>
    </row>
    <row r="28138" spans="1:5" x14ac:dyDescent="0.3">
      <c r="A28138" s="33" t="s">
        <v>2</v>
      </c>
      <c r="B28138" s="33" t="s">
        <v>53</v>
      </c>
      <c r="C28138" s="33">
        <v>92500</v>
      </c>
      <c r="D28138" s="33" t="s">
        <v>9179</v>
      </c>
      <c r="E28138" t="str">
        <f t="shared" si="443"/>
        <v>$75K-$100K</v>
      </c>
    </row>
    <row r="28139" spans="1:5" x14ac:dyDescent="0.3">
      <c r="A28139" s="33" t="s">
        <v>52</v>
      </c>
      <c r="B28139" s="33" t="s">
        <v>53</v>
      </c>
      <c r="C28139" s="33"/>
      <c r="D28139" s="33" t="s">
        <v>251</v>
      </c>
      <c r="E28139" t="str">
        <f t="shared" si="443"/>
        <v>No Data</v>
      </c>
    </row>
    <row r="28140" spans="1:5" x14ac:dyDescent="0.3">
      <c r="A28140" s="33" t="s">
        <v>4</v>
      </c>
      <c r="B28140" s="33" t="s">
        <v>81</v>
      </c>
      <c r="C28140" s="33">
        <v>99150</v>
      </c>
      <c r="D28140" s="33" t="s">
        <v>685</v>
      </c>
      <c r="E28140" t="str">
        <f t="shared" si="443"/>
        <v>$75K-$100K</v>
      </c>
    </row>
    <row r="28141" spans="1:5" x14ac:dyDescent="0.3">
      <c r="A28141" s="33" t="s">
        <v>52</v>
      </c>
      <c r="B28141" s="33" t="s">
        <v>53</v>
      </c>
      <c r="C28141" s="33"/>
      <c r="D28141" s="33" t="s">
        <v>1253</v>
      </c>
      <c r="E28141" t="str">
        <f t="shared" si="443"/>
        <v>No Data</v>
      </c>
    </row>
    <row r="28142" spans="1:5" x14ac:dyDescent="0.3">
      <c r="A28142" s="33" t="s">
        <v>129</v>
      </c>
      <c r="B28142" s="33" t="s">
        <v>53</v>
      </c>
      <c r="C28142" s="33">
        <v>156000</v>
      </c>
      <c r="D28142" s="33" t="s">
        <v>9180</v>
      </c>
      <c r="E28142" t="str">
        <f t="shared" si="443"/>
        <v>$125K-$200K</v>
      </c>
    </row>
    <row r="28143" spans="1:5" x14ac:dyDescent="0.3">
      <c r="A28143" s="33" t="s">
        <v>52</v>
      </c>
      <c r="B28143" s="33" t="s">
        <v>53</v>
      </c>
      <c r="C28143" s="33">
        <v>98496</v>
      </c>
      <c r="D28143" s="33" t="s">
        <v>2609</v>
      </c>
      <c r="E28143" t="str">
        <f t="shared" si="443"/>
        <v>$75K-$100K</v>
      </c>
    </row>
    <row r="28144" spans="1:5" x14ac:dyDescent="0.3">
      <c r="A28144" s="33" t="s">
        <v>2</v>
      </c>
      <c r="B28144" s="33" t="s">
        <v>53</v>
      </c>
      <c r="C28144" s="33"/>
      <c r="D28144" s="33" t="s">
        <v>4025</v>
      </c>
      <c r="E28144" t="str">
        <f t="shared" si="443"/>
        <v>No Data</v>
      </c>
    </row>
    <row r="28145" spans="1:5" x14ac:dyDescent="0.3">
      <c r="A28145" s="33" t="s">
        <v>2</v>
      </c>
      <c r="B28145" s="33" t="s">
        <v>53</v>
      </c>
      <c r="C28145" s="33">
        <v>150000</v>
      </c>
      <c r="D28145" s="33" t="s">
        <v>810</v>
      </c>
      <c r="E28145" t="str">
        <f t="shared" si="443"/>
        <v>$125K-$200K</v>
      </c>
    </row>
    <row r="28146" spans="1:5" x14ac:dyDescent="0.3">
      <c r="A28146" s="33" t="s">
        <v>128</v>
      </c>
      <c r="B28146" s="33" t="s">
        <v>53</v>
      </c>
      <c r="C28146" s="33">
        <v>136000</v>
      </c>
      <c r="D28146" s="33" t="s">
        <v>3535</v>
      </c>
      <c r="E28146" t="str">
        <f t="shared" si="443"/>
        <v>$125K-$200K</v>
      </c>
    </row>
    <row r="28147" spans="1:5" x14ac:dyDescent="0.3">
      <c r="A28147" s="33" t="s">
        <v>2</v>
      </c>
      <c r="B28147" s="33" t="s">
        <v>53</v>
      </c>
      <c r="C28147" s="33">
        <v>137500</v>
      </c>
      <c r="D28147" s="33" t="s">
        <v>9181</v>
      </c>
      <c r="E28147" t="str">
        <f t="shared" si="443"/>
        <v>$125K-$200K</v>
      </c>
    </row>
    <row r="28148" spans="1:5" x14ac:dyDescent="0.3">
      <c r="A28148" s="33" t="s">
        <v>4</v>
      </c>
      <c r="B28148" s="33" t="s">
        <v>53</v>
      </c>
      <c r="C28148" s="33"/>
      <c r="D28148" s="33" t="s">
        <v>243</v>
      </c>
      <c r="E28148" t="str">
        <f t="shared" si="443"/>
        <v>No Data</v>
      </c>
    </row>
    <row r="28149" spans="1:5" x14ac:dyDescent="0.3">
      <c r="A28149" s="33" t="s">
        <v>0</v>
      </c>
      <c r="B28149" s="33" t="s">
        <v>87</v>
      </c>
      <c r="C28149" s="33">
        <v>105650</v>
      </c>
      <c r="D28149" s="33" t="s">
        <v>294</v>
      </c>
      <c r="E28149" t="str">
        <f t="shared" si="443"/>
        <v>$100K-$125K</v>
      </c>
    </row>
    <row r="28150" spans="1:5" x14ac:dyDescent="0.3">
      <c r="A28150" s="33" t="s">
        <v>0</v>
      </c>
      <c r="B28150" s="33" t="s">
        <v>83</v>
      </c>
      <c r="C28150" s="33">
        <v>70000</v>
      </c>
      <c r="D28150" s="33" t="s">
        <v>932</v>
      </c>
      <c r="E28150" t="str">
        <f t="shared" si="443"/>
        <v>&lt;$75K</v>
      </c>
    </row>
    <row r="28151" spans="1:5" x14ac:dyDescent="0.3">
      <c r="A28151" s="33" t="s">
        <v>0</v>
      </c>
      <c r="B28151" s="33" t="s">
        <v>53</v>
      </c>
      <c r="C28151" s="33">
        <v>180000</v>
      </c>
      <c r="D28151" s="33" t="s">
        <v>265</v>
      </c>
      <c r="E28151" t="str">
        <f t="shared" si="443"/>
        <v>$125K-$200K</v>
      </c>
    </row>
    <row r="28152" spans="1:5" x14ac:dyDescent="0.3">
      <c r="A28152" s="33" t="s">
        <v>2</v>
      </c>
      <c r="B28152" s="33" t="s">
        <v>53</v>
      </c>
      <c r="C28152" s="33"/>
      <c r="D28152" s="33" t="s">
        <v>3539</v>
      </c>
      <c r="E28152" t="str">
        <f t="shared" si="443"/>
        <v>No Data</v>
      </c>
    </row>
    <row r="28153" spans="1:5" x14ac:dyDescent="0.3">
      <c r="A28153" s="33" t="s">
        <v>0</v>
      </c>
      <c r="B28153" s="33" t="s">
        <v>73</v>
      </c>
      <c r="C28153" s="33">
        <v>164500</v>
      </c>
      <c r="D28153" s="33" t="s">
        <v>3776</v>
      </c>
      <c r="E28153" t="str">
        <f t="shared" si="443"/>
        <v>$125K-$200K</v>
      </c>
    </row>
    <row r="28154" spans="1:5" x14ac:dyDescent="0.3">
      <c r="A28154" s="33" t="s">
        <v>126</v>
      </c>
      <c r="B28154" s="33" t="s">
        <v>53</v>
      </c>
      <c r="C28154" s="33">
        <v>150000</v>
      </c>
      <c r="D28154" s="33" t="s">
        <v>3283</v>
      </c>
      <c r="E28154" t="str">
        <f t="shared" si="443"/>
        <v>$125K-$200K</v>
      </c>
    </row>
    <row r="28155" spans="1:5" x14ac:dyDescent="0.3">
      <c r="A28155" s="33" t="s">
        <v>2</v>
      </c>
      <c r="B28155" s="33" t="s">
        <v>97</v>
      </c>
      <c r="C28155" s="33">
        <v>57500</v>
      </c>
      <c r="D28155" s="33" t="s">
        <v>685</v>
      </c>
      <c r="E28155" t="str">
        <f t="shared" si="443"/>
        <v>&lt;$75K</v>
      </c>
    </row>
    <row r="28156" spans="1:5" x14ac:dyDescent="0.3">
      <c r="A28156" s="33" t="s">
        <v>0</v>
      </c>
      <c r="B28156" s="33" t="s">
        <v>53</v>
      </c>
      <c r="C28156" s="33"/>
      <c r="D28156" s="33" t="s">
        <v>6851</v>
      </c>
      <c r="E28156" t="str">
        <f t="shared" si="443"/>
        <v>No Data</v>
      </c>
    </row>
    <row r="28157" spans="1:5" x14ac:dyDescent="0.3">
      <c r="A28157" s="33" t="s">
        <v>0</v>
      </c>
      <c r="B28157" s="33" t="s">
        <v>53</v>
      </c>
      <c r="C28157" s="33"/>
      <c r="D28157" s="33" t="s">
        <v>2911</v>
      </c>
      <c r="E28157" t="str">
        <f t="shared" si="443"/>
        <v>No Data</v>
      </c>
    </row>
    <row r="28158" spans="1:5" x14ac:dyDescent="0.3">
      <c r="A28158" s="33" t="s">
        <v>52</v>
      </c>
      <c r="B28158" s="33" t="s">
        <v>53</v>
      </c>
      <c r="C28158" s="33"/>
      <c r="D28158" s="33" t="s">
        <v>9182</v>
      </c>
      <c r="E28158" t="str">
        <f t="shared" si="443"/>
        <v>No Data</v>
      </c>
    </row>
    <row r="28159" spans="1:5" x14ac:dyDescent="0.3">
      <c r="A28159" s="33" t="s">
        <v>4</v>
      </c>
      <c r="B28159" s="33" t="s">
        <v>53</v>
      </c>
      <c r="C28159" s="33"/>
      <c r="D28159" s="33" t="s">
        <v>5360</v>
      </c>
      <c r="E28159" t="str">
        <f t="shared" si="443"/>
        <v>No Data</v>
      </c>
    </row>
    <row r="28160" spans="1:5" x14ac:dyDescent="0.3">
      <c r="A28160" s="33" t="s">
        <v>126</v>
      </c>
      <c r="B28160" s="33" t="s">
        <v>53</v>
      </c>
      <c r="C28160" s="33"/>
      <c r="D28160" s="33" t="s">
        <v>4900</v>
      </c>
      <c r="E28160" t="str">
        <f t="shared" si="443"/>
        <v>No Data</v>
      </c>
    </row>
    <row r="28161" spans="1:5" x14ac:dyDescent="0.3">
      <c r="A28161" s="33" t="s">
        <v>2</v>
      </c>
      <c r="B28161" s="33" t="s">
        <v>53</v>
      </c>
      <c r="C28161" s="33"/>
      <c r="D28161" s="33" t="s">
        <v>268</v>
      </c>
      <c r="E28161" t="str">
        <f t="shared" si="443"/>
        <v>No Data</v>
      </c>
    </row>
    <row r="28162" spans="1:5" x14ac:dyDescent="0.3">
      <c r="A28162" s="33" t="s">
        <v>2</v>
      </c>
      <c r="B28162" s="33" t="s">
        <v>53</v>
      </c>
      <c r="C28162" s="33">
        <v>92527.5</v>
      </c>
      <c r="D28162" s="33" t="s">
        <v>9183</v>
      </c>
      <c r="E28162" t="str">
        <f t="shared" si="443"/>
        <v>$75K-$100K</v>
      </c>
    </row>
    <row r="28163" spans="1:5" x14ac:dyDescent="0.3">
      <c r="A28163" s="33" t="s">
        <v>128</v>
      </c>
      <c r="B28163" s="33" t="s">
        <v>53</v>
      </c>
      <c r="C28163" s="33">
        <v>136500</v>
      </c>
      <c r="D28163" s="33" t="s">
        <v>1196</v>
      </c>
      <c r="E28163" t="str">
        <f t="shared" ref="E28163:E28226" si="444">_xlfn.XLOOKUP(C28163,$H$16:$H$21,$G$16:$G$21,,1)</f>
        <v>$125K-$200K</v>
      </c>
    </row>
    <row r="28164" spans="1:5" x14ac:dyDescent="0.3">
      <c r="A28164" s="33" t="s">
        <v>4</v>
      </c>
      <c r="B28164" s="33" t="s">
        <v>53</v>
      </c>
      <c r="C28164" s="33">
        <v>288500</v>
      </c>
      <c r="D28164" s="33" t="s">
        <v>225</v>
      </c>
      <c r="E28164" t="str">
        <f t="shared" si="444"/>
        <v>&gt;$200K</v>
      </c>
    </row>
    <row r="28165" spans="1:5" x14ac:dyDescent="0.3">
      <c r="A28165" s="33" t="s">
        <v>52</v>
      </c>
      <c r="B28165" s="33" t="s">
        <v>53</v>
      </c>
      <c r="C28165" s="33">
        <v>85000</v>
      </c>
      <c r="D28165" s="33" t="s">
        <v>9184</v>
      </c>
      <c r="E28165" t="str">
        <f t="shared" si="444"/>
        <v>$75K-$100K</v>
      </c>
    </row>
    <row r="28166" spans="1:5" x14ac:dyDescent="0.3">
      <c r="A28166" s="33" t="s">
        <v>2</v>
      </c>
      <c r="B28166" s="33" t="s">
        <v>53</v>
      </c>
      <c r="C28166" s="33">
        <v>151950</v>
      </c>
      <c r="D28166" s="33" t="s">
        <v>476</v>
      </c>
      <c r="E28166" t="str">
        <f t="shared" si="444"/>
        <v>$125K-$200K</v>
      </c>
    </row>
    <row r="28167" spans="1:5" x14ac:dyDescent="0.3">
      <c r="A28167" s="33" t="s">
        <v>2</v>
      </c>
      <c r="B28167" s="33" t="s">
        <v>53</v>
      </c>
      <c r="C28167" s="33">
        <v>75565</v>
      </c>
      <c r="D28167" s="33" t="s">
        <v>2108</v>
      </c>
      <c r="E28167" t="str">
        <f t="shared" si="444"/>
        <v>$75K-$100K</v>
      </c>
    </row>
    <row r="28168" spans="1:5" x14ac:dyDescent="0.3">
      <c r="A28168" s="33" t="s">
        <v>128</v>
      </c>
      <c r="B28168" s="33" t="s">
        <v>53</v>
      </c>
      <c r="C28168" s="33">
        <v>225000</v>
      </c>
      <c r="D28168" s="33" t="s">
        <v>1543</v>
      </c>
      <c r="E28168" t="str">
        <f t="shared" si="444"/>
        <v>&gt;$200K</v>
      </c>
    </row>
    <row r="28169" spans="1:5" x14ac:dyDescent="0.3">
      <c r="A28169" s="33" t="s">
        <v>2</v>
      </c>
      <c r="B28169" s="33" t="s">
        <v>53</v>
      </c>
      <c r="C28169" s="33"/>
      <c r="D28169" s="33" t="s">
        <v>9185</v>
      </c>
      <c r="E28169" t="str">
        <f t="shared" si="444"/>
        <v>No Data</v>
      </c>
    </row>
    <row r="28170" spans="1:5" x14ac:dyDescent="0.3">
      <c r="A28170" s="33" t="s">
        <v>126</v>
      </c>
      <c r="B28170" s="33" t="s">
        <v>53</v>
      </c>
      <c r="C28170" s="33">
        <v>200000</v>
      </c>
      <c r="D28170" s="33" t="s">
        <v>1998</v>
      </c>
      <c r="E28170" t="str">
        <f t="shared" si="444"/>
        <v>$125K-$200K</v>
      </c>
    </row>
    <row r="28171" spans="1:5" x14ac:dyDescent="0.3">
      <c r="A28171" s="33" t="s">
        <v>0</v>
      </c>
      <c r="B28171" s="33" t="s">
        <v>53</v>
      </c>
      <c r="C28171" s="33"/>
      <c r="D28171" s="33" t="s">
        <v>506</v>
      </c>
      <c r="E28171" t="str">
        <f t="shared" si="444"/>
        <v>No Data</v>
      </c>
    </row>
    <row r="28172" spans="1:5" x14ac:dyDescent="0.3">
      <c r="A28172" s="33" t="s">
        <v>126</v>
      </c>
      <c r="B28172" s="33" t="s">
        <v>53</v>
      </c>
      <c r="C28172" s="33">
        <v>147500</v>
      </c>
      <c r="D28172" s="33" t="s">
        <v>9186</v>
      </c>
      <c r="E28172" t="str">
        <f t="shared" si="444"/>
        <v>$125K-$200K</v>
      </c>
    </row>
    <row r="28173" spans="1:5" x14ac:dyDescent="0.3">
      <c r="A28173" s="33" t="s">
        <v>0</v>
      </c>
      <c r="B28173" s="33" t="s">
        <v>53</v>
      </c>
      <c r="C28173" s="33">
        <v>137500</v>
      </c>
      <c r="D28173" s="33" t="s">
        <v>9187</v>
      </c>
      <c r="E28173" t="str">
        <f t="shared" si="444"/>
        <v>$125K-$200K</v>
      </c>
    </row>
    <row r="28174" spans="1:5" x14ac:dyDescent="0.3">
      <c r="A28174" s="33" t="s">
        <v>0</v>
      </c>
      <c r="B28174" s="33" t="s">
        <v>53</v>
      </c>
      <c r="C28174" s="33">
        <v>334720</v>
      </c>
      <c r="D28174" s="33" t="s">
        <v>571</v>
      </c>
      <c r="E28174" t="str">
        <f t="shared" si="444"/>
        <v>&gt;$200K</v>
      </c>
    </row>
    <row r="28175" spans="1:5" x14ac:dyDescent="0.3">
      <c r="A28175" s="33" t="s">
        <v>128</v>
      </c>
      <c r="B28175" s="33" t="s">
        <v>53</v>
      </c>
      <c r="C28175" s="33">
        <v>234500</v>
      </c>
      <c r="D28175" s="33" t="s">
        <v>1327</v>
      </c>
      <c r="E28175" t="str">
        <f t="shared" si="444"/>
        <v>&gt;$200K</v>
      </c>
    </row>
    <row r="28176" spans="1:5" x14ac:dyDescent="0.3">
      <c r="A28176" s="33" t="s">
        <v>2</v>
      </c>
      <c r="B28176" s="33" t="s">
        <v>53</v>
      </c>
      <c r="C28176" s="33"/>
      <c r="D28176" s="33" t="s">
        <v>268</v>
      </c>
      <c r="E28176" t="str">
        <f t="shared" si="444"/>
        <v>No Data</v>
      </c>
    </row>
    <row r="28177" spans="1:5" x14ac:dyDescent="0.3">
      <c r="A28177" s="33" t="s">
        <v>2</v>
      </c>
      <c r="B28177" s="33" t="s">
        <v>166</v>
      </c>
      <c r="C28177" s="33">
        <v>163782</v>
      </c>
      <c r="D28177" s="33" t="s">
        <v>924</v>
      </c>
      <c r="E28177" t="str">
        <f t="shared" si="444"/>
        <v>$125K-$200K</v>
      </c>
    </row>
    <row r="28178" spans="1:5" x14ac:dyDescent="0.3">
      <c r="A28178" s="33" t="s">
        <v>0</v>
      </c>
      <c r="B28178" s="33" t="s">
        <v>53</v>
      </c>
      <c r="C28178" s="33">
        <v>126500</v>
      </c>
      <c r="D28178" s="33" t="s">
        <v>5125</v>
      </c>
      <c r="E28178" t="str">
        <f t="shared" si="444"/>
        <v>$125K-$200K</v>
      </c>
    </row>
    <row r="28179" spans="1:5" x14ac:dyDescent="0.3">
      <c r="A28179" s="33" t="s">
        <v>128</v>
      </c>
      <c r="B28179" s="33" t="s">
        <v>53</v>
      </c>
      <c r="C28179" s="33">
        <v>155500</v>
      </c>
      <c r="D28179" s="33" t="s">
        <v>1776</v>
      </c>
      <c r="E28179" t="str">
        <f t="shared" si="444"/>
        <v>$125K-$200K</v>
      </c>
    </row>
    <row r="28180" spans="1:5" x14ac:dyDescent="0.3">
      <c r="A28180" s="33" t="s">
        <v>125</v>
      </c>
      <c r="B28180" s="33" t="s">
        <v>53</v>
      </c>
      <c r="C28180" s="33">
        <v>115000</v>
      </c>
      <c r="D28180" s="33" t="s">
        <v>326</v>
      </c>
      <c r="E28180" t="str">
        <f t="shared" si="444"/>
        <v>$100K-$125K</v>
      </c>
    </row>
    <row r="28181" spans="1:5" x14ac:dyDescent="0.3">
      <c r="A28181" s="33" t="s">
        <v>0</v>
      </c>
      <c r="B28181" s="33" t="s">
        <v>53</v>
      </c>
      <c r="C28181" s="33">
        <v>135500</v>
      </c>
      <c r="D28181" s="33" t="s">
        <v>1735</v>
      </c>
      <c r="E28181" t="str">
        <f t="shared" si="444"/>
        <v>$125K-$200K</v>
      </c>
    </row>
    <row r="28182" spans="1:5" x14ac:dyDescent="0.3">
      <c r="A28182" s="33" t="s">
        <v>128</v>
      </c>
      <c r="B28182" s="33" t="s">
        <v>53</v>
      </c>
      <c r="C28182" s="33">
        <v>152650</v>
      </c>
      <c r="D28182" s="33" t="s">
        <v>299</v>
      </c>
      <c r="E28182" t="str">
        <f t="shared" si="444"/>
        <v>$125K-$200K</v>
      </c>
    </row>
    <row r="28183" spans="1:5" x14ac:dyDescent="0.3">
      <c r="A28183" s="33" t="s">
        <v>0</v>
      </c>
      <c r="B28183" s="33" t="s">
        <v>53</v>
      </c>
      <c r="C28183" s="33"/>
      <c r="D28183" s="33" t="s">
        <v>342</v>
      </c>
      <c r="E28183" t="str">
        <f t="shared" si="444"/>
        <v>No Data</v>
      </c>
    </row>
    <row r="28184" spans="1:5" x14ac:dyDescent="0.3">
      <c r="A28184" s="33" t="s">
        <v>0</v>
      </c>
      <c r="B28184" s="33" t="s">
        <v>53</v>
      </c>
      <c r="C28184" s="33">
        <v>72870</v>
      </c>
      <c r="D28184" s="33" t="s">
        <v>9188</v>
      </c>
      <c r="E28184" t="str">
        <f t="shared" si="444"/>
        <v>&lt;$75K</v>
      </c>
    </row>
    <row r="28185" spans="1:5" x14ac:dyDescent="0.3">
      <c r="A28185" s="33" t="s">
        <v>128</v>
      </c>
      <c r="B28185" s="33" t="s">
        <v>53</v>
      </c>
      <c r="C28185" s="33">
        <v>180125</v>
      </c>
      <c r="D28185" s="33" t="s">
        <v>9189</v>
      </c>
      <c r="E28185" t="str">
        <f t="shared" si="444"/>
        <v>$125K-$200K</v>
      </c>
    </row>
    <row r="28186" spans="1:5" x14ac:dyDescent="0.3">
      <c r="A28186" s="33" t="s">
        <v>52</v>
      </c>
      <c r="B28186" s="33" t="s">
        <v>53</v>
      </c>
      <c r="C28186" s="33"/>
      <c r="D28186" s="33" t="s">
        <v>1108</v>
      </c>
      <c r="E28186" t="str">
        <f t="shared" si="444"/>
        <v>No Data</v>
      </c>
    </row>
    <row r="28187" spans="1:5" x14ac:dyDescent="0.3">
      <c r="A28187" s="33" t="s">
        <v>0</v>
      </c>
      <c r="B28187" s="33" t="s">
        <v>53</v>
      </c>
      <c r="C28187" s="33">
        <v>70000</v>
      </c>
      <c r="D28187" s="33" t="s">
        <v>9190</v>
      </c>
      <c r="E28187" t="str">
        <f t="shared" si="444"/>
        <v>&lt;$75K</v>
      </c>
    </row>
    <row r="28188" spans="1:5" x14ac:dyDescent="0.3">
      <c r="A28188" s="33" t="s">
        <v>0</v>
      </c>
      <c r="B28188" s="33" t="s">
        <v>53</v>
      </c>
      <c r="C28188" s="33"/>
      <c r="D28188" s="33" t="s">
        <v>3415</v>
      </c>
      <c r="E28188" t="str">
        <f t="shared" si="444"/>
        <v>No Data</v>
      </c>
    </row>
    <row r="28189" spans="1:5" x14ac:dyDescent="0.3">
      <c r="A28189" s="33" t="s">
        <v>52</v>
      </c>
      <c r="B28189" s="33" t="s">
        <v>53</v>
      </c>
      <c r="C28189" s="33">
        <v>74500</v>
      </c>
      <c r="D28189" s="33" t="s">
        <v>9191</v>
      </c>
      <c r="E28189" t="str">
        <f t="shared" si="444"/>
        <v>&lt;$75K</v>
      </c>
    </row>
    <row r="28190" spans="1:5" x14ac:dyDescent="0.3">
      <c r="A28190" s="33" t="s">
        <v>0</v>
      </c>
      <c r="B28190" s="33" t="s">
        <v>53</v>
      </c>
      <c r="C28190" s="33">
        <v>179000</v>
      </c>
      <c r="D28190" s="33" t="s">
        <v>225</v>
      </c>
      <c r="E28190" t="str">
        <f t="shared" si="444"/>
        <v>$125K-$200K</v>
      </c>
    </row>
    <row r="28191" spans="1:5" x14ac:dyDescent="0.3">
      <c r="A28191" s="33" t="s">
        <v>0</v>
      </c>
      <c r="B28191" s="33" t="s">
        <v>53</v>
      </c>
      <c r="C28191" s="33">
        <v>375000</v>
      </c>
      <c r="D28191" s="33" t="s">
        <v>1089</v>
      </c>
      <c r="E28191" t="str">
        <f t="shared" si="444"/>
        <v>&gt;$200K</v>
      </c>
    </row>
    <row r="28192" spans="1:5" x14ac:dyDescent="0.3">
      <c r="A28192" s="33" t="s">
        <v>4</v>
      </c>
      <c r="B28192" s="33" t="s">
        <v>53</v>
      </c>
      <c r="C28192" s="33">
        <v>167500</v>
      </c>
      <c r="D28192" s="33" t="s">
        <v>6408</v>
      </c>
      <c r="E28192" t="str">
        <f t="shared" si="444"/>
        <v>$125K-$200K</v>
      </c>
    </row>
    <row r="28193" spans="1:5" x14ac:dyDescent="0.3">
      <c r="A28193" s="33" t="s">
        <v>128</v>
      </c>
      <c r="B28193" s="33" t="s">
        <v>53</v>
      </c>
      <c r="C28193" s="33">
        <v>115000</v>
      </c>
      <c r="D28193" s="33" t="s">
        <v>299</v>
      </c>
      <c r="E28193" t="str">
        <f t="shared" si="444"/>
        <v>$100K-$125K</v>
      </c>
    </row>
    <row r="28194" spans="1:5" x14ac:dyDescent="0.3">
      <c r="A28194" s="33" t="s">
        <v>0</v>
      </c>
      <c r="B28194" s="33" t="s">
        <v>53</v>
      </c>
      <c r="C28194" s="33">
        <v>195000</v>
      </c>
      <c r="D28194" s="33" t="s">
        <v>6015</v>
      </c>
      <c r="E28194" t="str">
        <f t="shared" si="444"/>
        <v>$125K-$200K</v>
      </c>
    </row>
    <row r="28195" spans="1:5" x14ac:dyDescent="0.3">
      <c r="A28195" s="33" t="s">
        <v>2</v>
      </c>
      <c r="B28195" s="33" t="s">
        <v>53</v>
      </c>
      <c r="C28195" s="33">
        <v>50000</v>
      </c>
      <c r="D28195" s="33" t="s">
        <v>9192</v>
      </c>
      <c r="E28195" t="str">
        <f t="shared" si="444"/>
        <v>&lt;$75K</v>
      </c>
    </row>
    <row r="28196" spans="1:5" x14ac:dyDescent="0.3">
      <c r="A28196" s="33" t="s">
        <v>2</v>
      </c>
      <c r="B28196" s="33" t="s">
        <v>53</v>
      </c>
      <c r="C28196" s="33"/>
      <c r="D28196" s="33" t="s">
        <v>3527</v>
      </c>
      <c r="E28196" t="str">
        <f t="shared" si="444"/>
        <v>No Data</v>
      </c>
    </row>
    <row r="28197" spans="1:5" x14ac:dyDescent="0.3">
      <c r="A28197" s="33" t="s">
        <v>2</v>
      </c>
      <c r="B28197" s="33" t="s">
        <v>53</v>
      </c>
      <c r="C28197" s="33"/>
      <c r="D28197" s="33" t="s">
        <v>268</v>
      </c>
      <c r="E28197" t="str">
        <f t="shared" si="444"/>
        <v>No Data</v>
      </c>
    </row>
    <row r="28198" spans="1:5" x14ac:dyDescent="0.3">
      <c r="A28198" s="33" t="s">
        <v>125</v>
      </c>
      <c r="B28198" s="33" t="s">
        <v>53</v>
      </c>
      <c r="C28198" s="33">
        <v>115000</v>
      </c>
      <c r="D28198" s="33" t="s">
        <v>235</v>
      </c>
      <c r="E28198" t="str">
        <f t="shared" si="444"/>
        <v>$100K-$125K</v>
      </c>
    </row>
    <row r="28199" spans="1:5" x14ac:dyDescent="0.3">
      <c r="A28199" s="33" t="s">
        <v>2</v>
      </c>
      <c r="B28199" s="33" t="s">
        <v>53</v>
      </c>
      <c r="C28199" s="33">
        <v>142500</v>
      </c>
      <c r="D28199" s="33" t="s">
        <v>2419</v>
      </c>
      <c r="E28199" t="str">
        <f t="shared" si="444"/>
        <v>$125K-$200K</v>
      </c>
    </row>
    <row r="28200" spans="1:5" x14ac:dyDescent="0.3">
      <c r="A28200" s="33" t="s">
        <v>0</v>
      </c>
      <c r="B28200" s="33" t="s">
        <v>69</v>
      </c>
      <c r="C28200" s="33">
        <v>166941.5</v>
      </c>
      <c r="D28200" s="33" t="s">
        <v>1661</v>
      </c>
      <c r="E28200" t="str">
        <f t="shared" si="444"/>
        <v>$125K-$200K</v>
      </c>
    </row>
    <row r="28201" spans="1:5" x14ac:dyDescent="0.3">
      <c r="A28201" s="33" t="s">
        <v>0</v>
      </c>
      <c r="B28201" s="33" t="s">
        <v>53</v>
      </c>
      <c r="C28201" s="33">
        <v>63000</v>
      </c>
      <c r="D28201" s="33" t="s">
        <v>488</v>
      </c>
      <c r="E28201" t="str">
        <f t="shared" si="444"/>
        <v>&lt;$75K</v>
      </c>
    </row>
    <row r="28202" spans="1:5" x14ac:dyDescent="0.3">
      <c r="A28202" s="33" t="s">
        <v>2</v>
      </c>
      <c r="B28202" s="33" t="s">
        <v>53</v>
      </c>
      <c r="C28202" s="33"/>
      <c r="D28202" s="33" t="s">
        <v>1393</v>
      </c>
      <c r="E28202" t="str">
        <f t="shared" si="444"/>
        <v>No Data</v>
      </c>
    </row>
    <row r="28203" spans="1:5" x14ac:dyDescent="0.3">
      <c r="A28203" s="33" t="s">
        <v>126</v>
      </c>
      <c r="B28203" s="33" t="s">
        <v>54</v>
      </c>
      <c r="C28203" s="33">
        <v>173500</v>
      </c>
      <c r="D28203" s="33" t="s">
        <v>225</v>
      </c>
      <c r="E28203" t="str">
        <f t="shared" si="444"/>
        <v>$125K-$200K</v>
      </c>
    </row>
    <row r="28204" spans="1:5" x14ac:dyDescent="0.3">
      <c r="A28204" s="33" t="s">
        <v>125</v>
      </c>
      <c r="B28204" s="33" t="s">
        <v>58</v>
      </c>
      <c r="C28204" s="33">
        <v>111175</v>
      </c>
      <c r="D28204" s="33" t="s">
        <v>365</v>
      </c>
      <c r="E28204" t="str">
        <f t="shared" si="444"/>
        <v>$100K-$125K</v>
      </c>
    </row>
    <row r="28205" spans="1:5" x14ac:dyDescent="0.3">
      <c r="A28205" s="33" t="s">
        <v>2</v>
      </c>
      <c r="B28205" s="33" t="s">
        <v>53</v>
      </c>
      <c r="C28205" s="33">
        <v>97500</v>
      </c>
      <c r="D28205" s="33" t="s">
        <v>9016</v>
      </c>
      <c r="E28205" t="str">
        <f t="shared" si="444"/>
        <v>$75K-$100K</v>
      </c>
    </row>
    <row r="28206" spans="1:5" x14ac:dyDescent="0.3">
      <c r="A28206" s="33" t="s">
        <v>2</v>
      </c>
      <c r="B28206" s="33" t="s">
        <v>53</v>
      </c>
      <c r="C28206" s="33">
        <v>90000</v>
      </c>
      <c r="D28206" s="33" t="s">
        <v>2830</v>
      </c>
      <c r="E28206" t="str">
        <f t="shared" si="444"/>
        <v>$75K-$100K</v>
      </c>
    </row>
    <row r="28207" spans="1:5" x14ac:dyDescent="0.3">
      <c r="A28207" s="33" t="s">
        <v>4</v>
      </c>
      <c r="B28207" s="33" t="s">
        <v>54</v>
      </c>
      <c r="C28207" s="33">
        <v>172015</v>
      </c>
      <c r="D28207" s="33" t="s">
        <v>476</v>
      </c>
      <c r="E28207" t="str">
        <f t="shared" si="444"/>
        <v>$125K-$200K</v>
      </c>
    </row>
    <row r="28208" spans="1:5" x14ac:dyDescent="0.3">
      <c r="A28208" s="33" t="s">
        <v>0</v>
      </c>
      <c r="B28208" s="33" t="s">
        <v>53</v>
      </c>
      <c r="C28208" s="33">
        <v>122500</v>
      </c>
      <c r="D28208" s="33" t="s">
        <v>5656</v>
      </c>
      <c r="E28208" t="str">
        <f t="shared" si="444"/>
        <v>$100K-$125K</v>
      </c>
    </row>
    <row r="28209" spans="1:5" x14ac:dyDescent="0.3">
      <c r="A28209" s="33" t="s">
        <v>52</v>
      </c>
      <c r="B28209" s="33" t="s">
        <v>53</v>
      </c>
      <c r="C28209" s="33">
        <v>92500</v>
      </c>
      <c r="D28209" s="33" t="s">
        <v>9193</v>
      </c>
      <c r="E28209" t="str">
        <f t="shared" si="444"/>
        <v>$75K-$100K</v>
      </c>
    </row>
    <row r="28210" spans="1:5" x14ac:dyDescent="0.3">
      <c r="A28210" s="33" t="s">
        <v>126</v>
      </c>
      <c r="B28210" s="33" t="s">
        <v>53</v>
      </c>
      <c r="C28210" s="33">
        <v>115785</v>
      </c>
      <c r="D28210" s="33" t="s">
        <v>8808</v>
      </c>
      <c r="E28210" t="str">
        <f t="shared" si="444"/>
        <v>$100K-$125K</v>
      </c>
    </row>
    <row r="28211" spans="1:5" x14ac:dyDescent="0.3">
      <c r="A28211" s="33" t="s">
        <v>2</v>
      </c>
      <c r="B28211" s="33" t="s">
        <v>53</v>
      </c>
      <c r="C28211" s="33"/>
      <c r="D28211" s="33" t="s">
        <v>268</v>
      </c>
      <c r="E28211" t="str">
        <f t="shared" si="444"/>
        <v>No Data</v>
      </c>
    </row>
    <row r="28212" spans="1:5" x14ac:dyDescent="0.3">
      <c r="A28212" s="33" t="s">
        <v>0</v>
      </c>
      <c r="B28212" s="33" t="s">
        <v>53</v>
      </c>
      <c r="C28212" s="33">
        <v>126000</v>
      </c>
      <c r="D28212" s="33" t="s">
        <v>3321</v>
      </c>
      <c r="E28212" t="str">
        <f t="shared" si="444"/>
        <v>$125K-$200K</v>
      </c>
    </row>
    <row r="28213" spans="1:5" x14ac:dyDescent="0.3">
      <c r="A28213" s="33" t="s">
        <v>4</v>
      </c>
      <c r="B28213" s="33" t="s">
        <v>88</v>
      </c>
      <c r="C28213" s="33">
        <v>147500</v>
      </c>
      <c r="D28213" s="33" t="s">
        <v>834</v>
      </c>
      <c r="E28213" t="str">
        <f t="shared" si="444"/>
        <v>$125K-$200K</v>
      </c>
    </row>
    <row r="28214" spans="1:5" x14ac:dyDescent="0.3">
      <c r="A28214" s="33" t="s">
        <v>4</v>
      </c>
      <c r="B28214" s="33" t="s">
        <v>54</v>
      </c>
      <c r="C28214" s="33">
        <v>115000</v>
      </c>
      <c r="D28214" s="33" t="s">
        <v>2817</v>
      </c>
      <c r="E28214" t="str">
        <f t="shared" si="444"/>
        <v>$100K-$125K</v>
      </c>
    </row>
    <row r="28215" spans="1:5" x14ac:dyDescent="0.3">
      <c r="A28215" s="33" t="s">
        <v>0</v>
      </c>
      <c r="B28215" s="33" t="s">
        <v>54</v>
      </c>
      <c r="C28215" s="33">
        <v>119257</v>
      </c>
      <c r="D28215" s="33" t="s">
        <v>232</v>
      </c>
      <c r="E28215" t="str">
        <f t="shared" si="444"/>
        <v>$100K-$125K</v>
      </c>
    </row>
    <row r="28216" spans="1:5" x14ac:dyDescent="0.3">
      <c r="A28216" s="33" t="s">
        <v>128</v>
      </c>
      <c r="B28216" s="33" t="s">
        <v>53</v>
      </c>
      <c r="C28216" s="33">
        <v>182000</v>
      </c>
      <c r="D28216" s="33" t="s">
        <v>633</v>
      </c>
      <c r="E28216" t="str">
        <f t="shared" si="444"/>
        <v>$125K-$200K</v>
      </c>
    </row>
    <row r="28217" spans="1:5" x14ac:dyDescent="0.3">
      <c r="A28217" s="33" t="s">
        <v>125</v>
      </c>
      <c r="B28217" s="33" t="s">
        <v>53</v>
      </c>
      <c r="C28217" s="33"/>
      <c r="D28217" s="33" t="s">
        <v>1000</v>
      </c>
      <c r="E28217" t="str">
        <f t="shared" si="444"/>
        <v>No Data</v>
      </c>
    </row>
    <row r="28218" spans="1:5" x14ac:dyDescent="0.3">
      <c r="A28218" s="33" t="s">
        <v>2</v>
      </c>
      <c r="B28218" s="33" t="s">
        <v>53</v>
      </c>
      <c r="C28218" s="33">
        <v>34288.57421875</v>
      </c>
      <c r="D28218" s="33" t="s">
        <v>9194</v>
      </c>
      <c r="E28218" t="str">
        <f t="shared" si="444"/>
        <v>&lt;$75K</v>
      </c>
    </row>
    <row r="28219" spans="1:5" x14ac:dyDescent="0.3">
      <c r="A28219" s="33" t="s">
        <v>0</v>
      </c>
      <c r="B28219" s="33" t="s">
        <v>53</v>
      </c>
      <c r="C28219" s="33">
        <v>82500</v>
      </c>
      <c r="D28219" s="33" t="s">
        <v>9195</v>
      </c>
      <c r="E28219" t="str">
        <f t="shared" si="444"/>
        <v>$75K-$100K</v>
      </c>
    </row>
    <row r="28220" spans="1:5" x14ac:dyDescent="0.3">
      <c r="A28220" s="33" t="s">
        <v>52</v>
      </c>
      <c r="B28220" s="33" t="s">
        <v>53</v>
      </c>
      <c r="C28220" s="33"/>
      <c r="D28220" s="33" t="s">
        <v>9196</v>
      </c>
      <c r="E28220" t="str">
        <f t="shared" si="444"/>
        <v>No Data</v>
      </c>
    </row>
    <row r="28221" spans="1:5" x14ac:dyDescent="0.3">
      <c r="A28221" s="33" t="s">
        <v>2</v>
      </c>
      <c r="B28221" s="33" t="s">
        <v>53</v>
      </c>
      <c r="C28221" s="33">
        <v>113058.5</v>
      </c>
      <c r="D28221" s="33" t="s">
        <v>8058</v>
      </c>
      <c r="E28221" t="str">
        <f t="shared" si="444"/>
        <v>$100K-$125K</v>
      </c>
    </row>
    <row r="28222" spans="1:5" x14ac:dyDescent="0.3">
      <c r="A28222" s="33" t="s">
        <v>2</v>
      </c>
      <c r="B28222" s="33" t="s">
        <v>53</v>
      </c>
      <c r="C28222" s="33">
        <v>72500</v>
      </c>
      <c r="D28222" s="33" t="s">
        <v>7050</v>
      </c>
      <c r="E28222" t="str">
        <f t="shared" si="444"/>
        <v>&lt;$75K</v>
      </c>
    </row>
    <row r="28223" spans="1:5" x14ac:dyDescent="0.3">
      <c r="A28223" s="33" t="s">
        <v>0</v>
      </c>
      <c r="B28223" s="33" t="s">
        <v>53</v>
      </c>
      <c r="C28223" s="33">
        <v>125000</v>
      </c>
      <c r="D28223" s="33" t="s">
        <v>9197</v>
      </c>
      <c r="E28223" t="str">
        <f t="shared" si="444"/>
        <v>$100K-$125K</v>
      </c>
    </row>
    <row r="28224" spans="1:5" x14ac:dyDescent="0.3">
      <c r="A28224" s="33" t="s">
        <v>0</v>
      </c>
      <c r="B28224" s="33" t="s">
        <v>53</v>
      </c>
      <c r="C28224" s="33">
        <v>187500</v>
      </c>
      <c r="D28224" s="33" t="s">
        <v>9198</v>
      </c>
      <c r="E28224" t="str">
        <f t="shared" si="444"/>
        <v>$125K-$200K</v>
      </c>
    </row>
    <row r="28225" spans="1:5" x14ac:dyDescent="0.3">
      <c r="A28225" s="33" t="s">
        <v>2</v>
      </c>
      <c r="B28225" s="33" t="s">
        <v>53</v>
      </c>
      <c r="C28225" s="33">
        <v>122500</v>
      </c>
      <c r="D28225" s="33" t="s">
        <v>698</v>
      </c>
      <c r="E28225" t="str">
        <f t="shared" si="444"/>
        <v>$100K-$125K</v>
      </c>
    </row>
    <row r="28226" spans="1:5" x14ac:dyDescent="0.3">
      <c r="A28226" s="33" t="s">
        <v>0</v>
      </c>
      <c r="B28226" s="33" t="s">
        <v>53</v>
      </c>
      <c r="C28226" s="33">
        <v>181500</v>
      </c>
      <c r="D28226" s="33" t="s">
        <v>9199</v>
      </c>
      <c r="E28226" t="str">
        <f t="shared" si="444"/>
        <v>$125K-$200K</v>
      </c>
    </row>
    <row r="28227" spans="1:5" x14ac:dyDescent="0.3">
      <c r="A28227" s="33" t="s">
        <v>0</v>
      </c>
      <c r="B28227" s="33" t="s">
        <v>53</v>
      </c>
      <c r="C28227" s="33">
        <v>130098.5</v>
      </c>
      <c r="D28227" s="33" t="s">
        <v>245</v>
      </c>
      <c r="E28227" t="str">
        <f t="shared" ref="E28227:E28290" si="445">_xlfn.XLOOKUP(C28227,$H$16:$H$21,$G$16:$G$21,,1)</f>
        <v>$125K-$200K</v>
      </c>
    </row>
    <row r="28228" spans="1:5" x14ac:dyDescent="0.3">
      <c r="A28228" s="33" t="s">
        <v>0</v>
      </c>
      <c r="B28228" s="33" t="s">
        <v>53</v>
      </c>
      <c r="C28228" s="33">
        <v>150000</v>
      </c>
      <c r="D28228" s="33" t="s">
        <v>6888</v>
      </c>
      <c r="E28228" t="str">
        <f t="shared" si="445"/>
        <v>$125K-$200K</v>
      </c>
    </row>
    <row r="28229" spans="1:5" x14ac:dyDescent="0.3">
      <c r="A28229" s="33" t="s">
        <v>128</v>
      </c>
      <c r="B28229" s="33" t="s">
        <v>53</v>
      </c>
      <c r="C28229" s="33">
        <v>125000</v>
      </c>
      <c r="D28229" s="33" t="s">
        <v>9200</v>
      </c>
      <c r="E28229" t="str">
        <f t="shared" si="445"/>
        <v>$100K-$125K</v>
      </c>
    </row>
    <row r="28230" spans="1:5" x14ac:dyDescent="0.3">
      <c r="A28230" s="33" t="s">
        <v>1</v>
      </c>
      <c r="B28230" s="33" t="s">
        <v>81</v>
      </c>
      <c r="C28230" s="33"/>
      <c r="D28230" s="33" t="s">
        <v>287</v>
      </c>
      <c r="E28230" t="str">
        <f t="shared" si="445"/>
        <v>No Data</v>
      </c>
    </row>
    <row r="28231" spans="1:5" x14ac:dyDescent="0.3">
      <c r="A28231" s="33" t="s">
        <v>0</v>
      </c>
      <c r="B28231" s="33" t="s">
        <v>53</v>
      </c>
      <c r="C28231" s="33"/>
      <c r="D28231" s="33" t="s">
        <v>871</v>
      </c>
      <c r="E28231" t="str">
        <f t="shared" si="445"/>
        <v>No Data</v>
      </c>
    </row>
    <row r="28232" spans="1:5" x14ac:dyDescent="0.3">
      <c r="A28232" s="33" t="s">
        <v>2</v>
      </c>
      <c r="B28232" s="33" t="s">
        <v>53</v>
      </c>
      <c r="C28232" s="33">
        <v>115000</v>
      </c>
      <c r="D28232" s="33" t="s">
        <v>6403</v>
      </c>
      <c r="E28232" t="str">
        <f t="shared" si="445"/>
        <v>$100K-$125K</v>
      </c>
    </row>
    <row r="28233" spans="1:5" x14ac:dyDescent="0.3">
      <c r="A28233" s="33" t="s">
        <v>2</v>
      </c>
      <c r="B28233" s="33" t="s">
        <v>53</v>
      </c>
      <c r="C28233" s="33"/>
      <c r="D28233" s="33" t="s">
        <v>480</v>
      </c>
      <c r="E28233" t="str">
        <f t="shared" si="445"/>
        <v>No Data</v>
      </c>
    </row>
    <row r="28234" spans="1:5" x14ac:dyDescent="0.3">
      <c r="A28234" s="33" t="s">
        <v>2</v>
      </c>
      <c r="B28234" s="33" t="s">
        <v>53</v>
      </c>
      <c r="C28234" s="33">
        <v>55000</v>
      </c>
      <c r="D28234" s="33" t="s">
        <v>268</v>
      </c>
      <c r="E28234" t="str">
        <f t="shared" si="445"/>
        <v>&lt;$75K</v>
      </c>
    </row>
    <row r="28235" spans="1:5" x14ac:dyDescent="0.3">
      <c r="A28235" s="33" t="s">
        <v>2</v>
      </c>
      <c r="B28235" s="33" t="s">
        <v>53</v>
      </c>
      <c r="C28235" s="33">
        <v>58000</v>
      </c>
      <c r="D28235" s="33" t="s">
        <v>9201</v>
      </c>
      <c r="E28235" t="str">
        <f t="shared" si="445"/>
        <v>&lt;$75K</v>
      </c>
    </row>
    <row r="28236" spans="1:5" x14ac:dyDescent="0.3">
      <c r="A28236" s="33" t="s">
        <v>2</v>
      </c>
      <c r="B28236" s="33" t="s">
        <v>53</v>
      </c>
      <c r="C28236" s="33">
        <v>130000</v>
      </c>
      <c r="D28236" s="33" t="s">
        <v>6655</v>
      </c>
      <c r="E28236" t="str">
        <f t="shared" si="445"/>
        <v>$125K-$200K</v>
      </c>
    </row>
    <row r="28237" spans="1:5" x14ac:dyDescent="0.3">
      <c r="A28237" s="33" t="s">
        <v>2</v>
      </c>
      <c r="B28237" s="33" t="s">
        <v>53</v>
      </c>
      <c r="C28237" s="33">
        <v>73500</v>
      </c>
      <c r="D28237" s="33" t="s">
        <v>9202</v>
      </c>
      <c r="E28237" t="str">
        <f t="shared" si="445"/>
        <v>&lt;$75K</v>
      </c>
    </row>
    <row r="28238" spans="1:5" x14ac:dyDescent="0.3">
      <c r="A28238" s="33" t="s">
        <v>0</v>
      </c>
      <c r="B28238" s="33" t="s">
        <v>64</v>
      </c>
      <c r="C28238" s="33">
        <v>131560</v>
      </c>
      <c r="D28238" s="33" t="s">
        <v>4033</v>
      </c>
      <c r="E28238" t="str">
        <f t="shared" si="445"/>
        <v>$125K-$200K</v>
      </c>
    </row>
    <row r="28239" spans="1:5" x14ac:dyDescent="0.3">
      <c r="A28239" s="33" t="s">
        <v>2</v>
      </c>
      <c r="B28239" s="33" t="s">
        <v>53</v>
      </c>
      <c r="C28239" s="33">
        <v>68900</v>
      </c>
      <c r="D28239" s="33" t="s">
        <v>254</v>
      </c>
      <c r="E28239" t="str">
        <f t="shared" si="445"/>
        <v>&lt;$75K</v>
      </c>
    </row>
    <row r="28240" spans="1:5" x14ac:dyDescent="0.3">
      <c r="A28240" s="33" t="s">
        <v>2</v>
      </c>
      <c r="B28240" s="33" t="s">
        <v>53</v>
      </c>
      <c r="C28240" s="33"/>
      <c r="D28240" s="33" t="s">
        <v>3270</v>
      </c>
      <c r="E28240" t="str">
        <f t="shared" si="445"/>
        <v>No Data</v>
      </c>
    </row>
    <row r="28241" spans="1:5" x14ac:dyDescent="0.3">
      <c r="A28241" s="33" t="s">
        <v>0</v>
      </c>
      <c r="B28241" s="33" t="s">
        <v>54</v>
      </c>
      <c r="C28241" s="33"/>
      <c r="D28241" s="33" t="s">
        <v>9203</v>
      </c>
      <c r="E28241" t="str">
        <f t="shared" si="445"/>
        <v>No Data</v>
      </c>
    </row>
    <row r="28242" spans="1:5" x14ac:dyDescent="0.3">
      <c r="A28242" s="33" t="s">
        <v>125</v>
      </c>
      <c r="B28242" s="33" t="s">
        <v>110</v>
      </c>
      <c r="C28242" s="33">
        <v>111175</v>
      </c>
      <c r="D28242" s="33" t="s">
        <v>1480</v>
      </c>
      <c r="E28242" t="str">
        <f t="shared" si="445"/>
        <v>$100K-$125K</v>
      </c>
    </row>
    <row r="28243" spans="1:5" x14ac:dyDescent="0.3">
      <c r="A28243" s="33" t="s">
        <v>125</v>
      </c>
      <c r="B28243" s="33" t="s">
        <v>53</v>
      </c>
      <c r="C28243" s="33"/>
      <c r="D28243" s="33" t="s">
        <v>238</v>
      </c>
      <c r="E28243" t="str">
        <f t="shared" si="445"/>
        <v>No Data</v>
      </c>
    </row>
    <row r="28244" spans="1:5" x14ac:dyDescent="0.3">
      <c r="A28244" s="33" t="s">
        <v>2</v>
      </c>
      <c r="B28244" s="33" t="s">
        <v>54</v>
      </c>
      <c r="C28244" s="33">
        <v>87500</v>
      </c>
      <c r="D28244" s="33" t="s">
        <v>2119</v>
      </c>
      <c r="E28244" t="str">
        <f t="shared" si="445"/>
        <v>$75K-$100K</v>
      </c>
    </row>
    <row r="28245" spans="1:5" x14ac:dyDescent="0.3">
      <c r="A28245" s="33" t="s">
        <v>0</v>
      </c>
      <c r="B28245" s="33" t="s">
        <v>53</v>
      </c>
      <c r="C28245" s="33">
        <v>130000</v>
      </c>
      <c r="D28245" s="33" t="s">
        <v>268</v>
      </c>
      <c r="E28245" t="str">
        <f t="shared" si="445"/>
        <v>$125K-$200K</v>
      </c>
    </row>
    <row r="28246" spans="1:5" x14ac:dyDescent="0.3">
      <c r="A28246" s="33" t="s">
        <v>2</v>
      </c>
      <c r="B28246" s="33" t="s">
        <v>53</v>
      </c>
      <c r="C28246" s="33">
        <v>100000</v>
      </c>
      <c r="D28246" s="33" t="s">
        <v>985</v>
      </c>
      <c r="E28246" t="str">
        <f t="shared" si="445"/>
        <v>$75K-$100K</v>
      </c>
    </row>
    <row r="28247" spans="1:5" x14ac:dyDescent="0.3">
      <c r="A28247" s="33" t="s">
        <v>2</v>
      </c>
      <c r="B28247" s="33" t="s">
        <v>53</v>
      </c>
      <c r="C28247" s="33">
        <v>75000</v>
      </c>
      <c r="D28247" s="33" t="s">
        <v>9204</v>
      </c>
      <c r="E28247" t="str">
        <f t="shared" si="445"/>
        <v>&lt;$75K</v>
      </c>
    </row>
    <row r="28248" spans="1:5" x14ac:dyDescent="0.3">
      <c r="A28248" s="33" t="s">
        <v>2</v>
      </c>
      <c r="B28248" s="33" t="s">
        <v>53</v>
      </c>
      <c r="C28248" s="33"/>
      <c r="D28248" s="33" t="s">
        <v>9205</v>
      </c>
      <c r="E28248" t="str">
        <f t="shared" si="445"/>
        <v>No Data</v>
      </c>
    </row>
    <row r="28249" spans="1:5" x14ac:dyDescent="0.3">
      <c r="A28249" s="33" t="s">
        <v>4</v>
      </c>
      <c r="B28249" s="33" t="s">
        <v>53</v>
      </c>
      <c r="C28249" s="33"/>
      <c r="D28249" s="33" t="s">
        <v>9206</v>
      </c>
      <c r="E28249" t="str">
        <f t="shared" si="445"/>
        <v>No Data</v>
      </c>
    </row>
    <row r="28250" spans="1:5" x14ac:dyDescent="0.3">
      <c r="A28250" s="33" t="s">
        <v>2</v>
      </c>
      <c r="B28250" s="33" t="s">
        <v>53</v>
      </c>
      <c r="C28250" s="33"/>
      <c r="D28250" s="33" t="s">
        <v>9207</v>
      </c>
      <c r="E28250" t="str">
        <f t="shared" si="445"/>
        <v>No Data</v>
      </c>
    </row>
    <row r="28251" spans="1:5" x14ac:dyDescent="0.3">
      <c r="A28251" s="33" t="s">
        <v>0</v>
      </c>
      <c r="B28251" s="33" t="s">
        <v>53</v>
      </c>
      <c r="C28251" s="33"/>
      <c r="D28251" s="33" t="s">
        <v>9208</v>
      </c>
      <c r="E28251" t="str">
        <f t="shared" si="445"/>
        <v>No Data</v>
      </c>
    </row>
    <row r="28252" spans="1:5" x14ac:dyDescent="0.3">
      <c r="A28252" s="33" t="s">
        <v>2</v>
      </c>
      <c r="B28252" s="33" t="s">
        <v>53</v>
      </c>
      <c r="C28252" s="33"/>
      <c r="D28252" s="33" t="s">
        <v>1451</v>
      </c>
      <c r="E28252" t="str">
        <f t="shared" si="445"/>
        <v>No Data</v>
      </c>
    </row>
    <row r="28253" spans="1:5" x14ac:dyDescent="0.3">
      <c r="A28253" s="33" t="s">
        <v>128</v>
      </c>
      <c r="B28253" s="33" t="s">
        <v>53</v>
      </c>
      <c r="C28253" s="33">
        <v>149946.5</v>
      </c>
      <c r="D28253" s="33" t="s">
        <v>1134</v>
      </c>
      <c r="E28253" t="str">
        <f t="shared" si="445"/>
        <v>$125K-$200K</v>
      </c>
    </row>
    <row r="28254" spans="1:5" x14ac:dyDescent="0.3">
      <c r="A28254" s="33" t="s">
        <v>2</v>
      </c>
      <c r="B28254" s="33" t="s">
        <v>53</v>
      </c>
      <c r="C28254" s="33"/>
      <c r="D28254" s="33" t="s">
        <v>336</v>
      </c>
      <c r="E28254" t="str">
        <f t="shared" si="445"/>
        <v>No Data</v>
      </c>
    </row>
    <row r="28255" spans="1:5" x14ac:dyDescent="0.3">
      <c r="A28255" s="33" t="s">
        <v>128</v>
      </c>
      <c r="B28255" s="33" t="s">
        <v>53</v>
      </c>
      <c r="C28255" s="33"/>
      <c r="D28255" s="33" t="s">
        <v>8569</v>
      </c>
      <c r="E28255" t="str">
        <f t="shared" si="445"/>
        <v>No Data</v>
      </c>
    </row>
    <row r="28256" spans="1:5" x14ac:dyDescent="0.3">
      <c r="A28256" s="33" t="s">
        <v>4</v>
      </c>
      <c r="B28256" s="33" t="s">
        <v>110</v>
      </c>
      <c r="C28256" s="33">
        <v>56700</v>
      </c>
      <c r="D28256" s="33" t="s">
        <v>494</v>
      </c>
      <c r="E28256" t="str">
        <f t="shared" si="445"/>
        <v>&lt;$75K</v>
      </c>
    </row>
    <row r="28257" spans="1:5" x14ac:dyDescent="0.3">
      <c r="A28257" s="33" t="s">
        <v>0</v>
      </c>
      <c r="B28257" s="33" t="s">
        <v>53</v>
      </c>
      <c r="C28257" s="33"/>
      <c r="D28257" s="33" t="s">
        <v>258</v>
      </c>
      <c r="E28257" t="str">
        <f t="shared" si="445"/>
        <v>No Data</v>
      </c>
    </row>
    <row r="28258" spans="1:5" x14ac:dyDescent="0.3">
      <c r="A28258" s="33" t="s">
        <v>52</v>
      </c>
      <c r="B28258" s="33" t="s">
        <v>53</v>
      </c>
      <c r="C28258" s="33">
        <v>84500</v>
      </c>
      <c r="D28258" s="33" t="s">
        <v>9209</v>
      </c>
      <c r="E28258" t="str">
        <f t="shared" si="445"/>
        <v>$75K-$100K</v>
      </c>
    </row>
    <row r="28259" spans="1:5" x14ac:dyDescent="0.3">
      <c r="A28259" s="33" t="s">
        <v>4</v>
      </c>
      <c r="B28259" s="33" t="s">
        <v>54</v>
      </c>
      <c r="C28259" s="33"/>
      <c r="D28259" s="33" t="s">
        <v>258</v>
      </c>
      <c r="E28259" t="str">
        <f t="shared" si="445"/>
        <v>No Data</v>
      </c>
    </row>
    <row r="28260" spans="1:5" x14ac:dyDescent="0.3">
      <c r="A28260" s="33" t="s">
        <v>0</v>
      </c>
      <c r="B28260" s="33" t="s">
        <v>53</v>
      </c>
      <c r="C28260" s="33"/>
      <c r="D28260" s="33" t="s">
        <v>327</v>
      </c>
      <c r="E28260" t="str">
        <f t="shared" si="445"/>
        <v>No Data</v>
      </c>
    </row>
    <row r="28261" spans="1:5" x14ac:dyDescent="0.3">
      <c r="A28261" s="33" t="s">
        <v>0</v>
      </c>
      <c r="B28261" s="33" t="s">
        <v>54</v>
      </c>
      <c r="C28261" s="33">
        <v>112500</v>
      </c>
      <c r="D28261" s="33" t="s">
        <v>9171</v>
      </c>
      <c r="E28261" t="str">
        <f t="shared" si="445"/>
        <v>$100K-$125K</v>
      </c>
    </row>
    <row r="28262" spans="1:5" x14ac:dyDescent="0.3">
      <c r="A28262" s="33" t="s">
        <v>2</v>
      </c>
      <c r="B28262" s="33" t="s">
        <v>53</v>
      </c>
      <c r="C28262" s="33"/>
      <c r="D28262" s="33" t="s">
        <v>1403</v>
      </c>
      <c r="E28262" t="str">
        <f t="shared" si="445"/>
        <v>No Data</v>
      </c>
    </row>
    <row r="28263" spans="1:5" x14ac:dyDescent="0.3">
      <c r="A28263" s="33" t="s">
        <v>4</v>
      </c>
      <c r="B28263" s="33" t="s">
        <v>53</v>
      </c>
      <c r="C28263" s="33">
        <v>90000</v>
      </c>
      <c r="D28263" s="33" t="s">
        <v>9210</v>
      </c>
      <c r="E28263" t="str">
        <f t="shared" si="445"/>
        <v>$75K-$100K</v>
      </c>
    </row>
    <row r="28264" spans="1:5" x14ac:dyDescent="0.3">
      <c r="A28264" s="33" t="s">
        <v>2</v>
      </c>
      <c r="B28264" s="33" t="s">
        <v>53</v>
      </c>
      <c r="C28264" s="33">
        <v>75000</v>
      </c>
      <c r="D28264" s="33" t="s">
        <v>700</v>
      </c>
      <c r="E28264" t="str">
        <f t="shared" si="445"/>
        <v>&lt;$75K</v>
      </c>
    </row>
    <row r="28265" spans="1:5" x14ac:dyDescent="0.3">
      <c r="A28265" s="33" t="s">
        <v>0</v>
      </c>
      <c r="B28265" s="33" t="s">
        <v>53</v>
      </c>
      <c r="C28265" s="33">
        <v>74781</v>
      </c>
      <c r="D28265" s="33" t="s">
        <v>9211</v>
      </c>
      <c r="E28265" t="str">
        <f t="shared" si="445"/>
        <v>&lt;$75K</v>
      </c>
    </row>
    <row r="28266" spans="1:5" x14ac:dyDescent="0.3">
      <c r="A28266" s="33" t="s">
        <v>4</v>
      </c>
      <c r="B28266" s="33" t="s">
        <v>86</v>
      </c>
      <c r="C28266" s="33">
        <v>134241</v>
      </c>
      <c r="D28266" s="33" t="s">
        <v>9212</v>
      </c>
      <c r="E28266" t="str">
        <f t="shared" si="445"/>
        <v>$125K-$200K</v>
      </c>
    </row>
    <row r="28267" spans="1:5" x14ac:dyDescent="0.3">
      <c r="A28267" s="33" t="s">
        <v>125</v>
      </c>
      <c r="B28267" s="33" t="s">
        <v>53</v>
      </c>
      <c r="C28267" s="33">
        <v>78500</v>
      </c>
      <c r="D28267" s="33" t="s">
        <v>520</v>
      </c>
      <c r="E28267" t="str">
        <f t="shared" si="445"/>
        <v>$75K-$100K</v>
      </c>
    </row>
    <row r="28268" spans="1:5" x14ac:dyDescent="0.3">
      <c r="A28268" s="33" t="s">
        <v>0</v>
      </c>
      <c r="B28268" s="33" t="s">
        <v>53</v>
      </c>
      <c r="C28268" s="33"/>
      <c r="D28268" s="33" t="s">
        <v>4048</v>
      </c>
      <c r="E28268" t="str">
        <f t="shared" si="445"/>
        <v>No Data</v>
      </c>
    </row>
    <row r="28269" spans="1:5" x14ac:dyDescent="0.3">
      <c r="A28269" s="33" t="s">
        <v>2</v>
      </c>
      <c r="B28269" s="33" t="s">
        <v>53</v>
      </c>
      <c r="C28269" s="33"/>
      <c r="D28269" s="33" t="s">
        <v>9213</v>
      </c>
      <c r="E28269" t="str">
        <f t="shared" si="445"/>
        <v>No Data</v>
      </c>
    </row>
    <row r="28270" spans="1:5" x14ac:dyDescent="0.3">
      <c r="A28270" s="33" t="s">
        <v>0</v>
      </c>
      <c r="B28270" s="33" t="s">
        <v>54</v>
      </c>
      <c r="C28270" s="33">
        <v>117500</v>
      </c>
      <c r="D28270" s="33" t="s">
        <v>4249</v>
      </c>
      <c r="E28270" t="str">
        <f t="shared" si="445"/>
        <v>$100K-$125K</v>
      </c>
    </row>
    <row r="28271" spans="1:5" x14ac:dyDescent="0.3">
      <c r="A28271" s="33" t="s">
        <v>2</v>
      </c>
      <c r="B28271" s="33" t="s">
        <v>53</v>
      </c>
      <c r="C28271" s="33"/>
      <c r="D28271" s="33" t="s">
        <v>9214</v>
      </c>
      <c r="E28271" t="str">
        <f t="shared" si="445"/>
        <v>No Data</v>
      </c>
    </row>
    <row r="28272" spans="1:5" x14ac:dyDescent="0.3">
      <c r="A28272" s="33" t="s">
        <v>126</v>
      </c>
      <c r="B28272" s="33" t="s">
        <v>81</v>
      </c>
      <c r="C28272" s="33">
        <v>125000</v>
      </c>
      <c r="D28272" s="33" t="s">
        <v>7622</v>
      </c>
      <c r="E28272" t="str">
        <f t="shared" si="445"/>
        <v>$100K-$125K</v>
      </c>
    </row>
    <row r="28273" spans="1:5" x14ac:dyDescent="0.3">
      <c r="A28273" s="33" t="s">
        <v>2</v>
      </c>
      <c r="B28273" s="33" t="s">
        <v>83</v>
      </c>
      <c r="C28273" s="33">
        <v>63000</v>
      </c>
      <c r="D28273" s="33" t="s">
        <v>932</v>
      </c>
      <c r="E28273" t="str">
        <f t="shared" si="445"/>
        <v>&lt;$75K</v>
      </c>
    </row>
    <row r="28274" spans="1:5" x14ac:dyDescent="0.3">
      <c r="A28274" s="33" t="s">
        <v>0</v>
      </c>
      <c r="B28274" s="33" t="s">
        <v>53</v>
      </c>
      <c r="C28274" s="33"/>
      <c r="D28274" s="33" t="s">
        <v>1997</v>
      </c>
      <c r="E28274" t="str">
        <f t="shared" si="445"/>
        <v>No Data</v>
      </c>
    </row>
    <row r="28275" spans="1:5" x14ac:dyDescent="0.3">
      <c r="A28275" s="33" t="s">
        <v>2</v>
      </c>
      <c r="B28275" s="33" t="s">
        <v>53</v>
      </c>
      <c r="C28275" s="33">
        <v>90000</v>
      </c>
      <c r="D28275" s="33" t="s">
        <v>6860</v>
      </c>
      <c r="E28275" t="str">
        <f t="shared" si="445"/>
        <v>$75K-$100K</v>
      </c>
    </row>
    <row r="28276" spans="1:5" x14ac:dyDescent="0.3">
      <c r="A28276" s="33" t="s">
        <v>4</v>
      </c>
      <c r="B28276" s="33" t="s">
        <v>83</v>
      </c>
      <c r="C28276" s="33">
        <v>69300</v>
      </c>
      <c r="D28276" s="33" t="s">
        <v>932</v>
      </c>
      <c r="E28276" t="str">
        <f t="shared" si="445"/>
        <v>&lt;$75K</v>
      </c>
    </row>
    <row r="28277" spans="1:5" x14ac:dyDescent="0.3">
      <c r="A28277" s="33" t="s">
        <v>0</v>
      </c>
      <c r="B28277" s="33" t="s">
        <v>53</v>
      </c>
      <c r="C28277" s="33"/>
      <c r="D28277" s="33" t="s">
        <v>2626</v>
      </c>
      <c r="E28277" t="str">
        <f t="shared" si="445"/>
        <v>No Data</v>
      </c>
    </row>
    <row r="28278" spans="1:5" x14ac:dyDescent="0.3">
      <c r="A28278" s="33" t="s">
        <v>0</v>
      </c>
      <c r="B28278" s="33" t="s">
        <v>53</v>
      </c>
      <c r="C28278" s="33">
        <v>125000</v>
      </c>
      <c r="D28278" s="33" t="s">
        <v>4538</v>
      </c>
      <c r="E28278" t="str">
        <f t="shared" si="445"/>
        <v>$100K-$125K</v>
      </c>
    </row>
    <row r="28279" spans="1:5" x14ac:dyDescent="0.3">
      <c r="A28279" s="33" t="s">
        <v>0</v>
      </c>
      <c r="B28279" s="33" t="s">
        <v>69</v>
      </c>
      <c r="C28279" s="33">
        <v>157500</v>
      </c>
      <c r="D28279" s="33" t="s">
        <v>6405</v>
      </c>
      <c r="E28279" t="str">
        <f t="shared" si="445"/>
        <v>$125K-$200K</v>
      </c>
    </row>
    <row r="28280" spans="1:5" x14ac:dyDescent="0.3">
      <c r="A28280" s="33" t="s">
        <v>2</v>
      </c>
      <c r="B28280" s="33" t="s">
        <v>53</v>
      </c>
      <c r="C28280" s="33">
        <v>87000</v>
      </c>
      <c r="D28280" s="33" t="s">
        <v>1460</v>
      </c>
      <c r="E28280" t="str">
        <f t="shared" si="445"/>
        <v>$75K-$100K</v>
      </c>
    </row>
    <row r="28281" spans="1:5" x14ac:dyDescent="0.3">
      <c r="A28281" s="33" t="s">
        <v>4</v>
      </c>
      <c r="B28281" s="33" t="s">
        <v>53</v>
      </c>
      <c r="C28281" s="33">
        <v>150000</v>
      </c>
      <c r="D28281" s="33" t="s">
        <v>301</v>
      </c>
      <c r="E28281" t="str">
        <f t="shared" si="445"/>
        <v>$125K-$200K</v>
      </c>
    </row>
    <row r="28282" spans="1:5" x14ac:dyDescent="0.3">
      <c r="A28282" s="33" t="s">
        <v>2</v>
      </c>
      <c r="B28282" s="33" t="s">
        <v>53</v>
      </c>
      <c r="C28282" s="33"/>
      <c r="D28282" s="33" t="s">
        <v>238</v>
      </c>
      <c r="E28282" t="str">
        <f t="shared" si="445"/>
        <v>No Data</v>
      </c>
    </row>
    <row r="28283" spans="1:5" x14ac:dyDescent="0.3">
      <c r="A28283" s="33" t="s">
        <v>2</v>
      </c>
      <c r="B28283" s="33" t="s">
        <v>53</v>
      </c>
      <c r="C28283" s="33">
        <v>115000</v>
      </c>
      <c r="D28283" s="33" t="s">
        <v>2760</v>
      </c>
      <c r="E28283" t="str">
        <f t="shared" si="445"/>
        <v>$100K-$125K</v>
      </c>
    </row>
    <row r="28284" spans="1:5" x14ac:dyDescent="0.3">
      <c r="A28284" s="33" t="s">
        <v>2</v>
      </c>
      <c r="B28284" s="33" t="s">
        <v>53</v>
      </c>
      <c r="C28284" s="33"/>
      <c r="D28284" s="33" t="s">
        <v>299</v>
      </c>
      <c r="E28284" t="str">
        <f t="shared" si="445"/>
        <v>No Data</v>
      </c>
    </row>
    <row r="28285" spans="1:5" x14ac:dyDescent="0.3">
      <c r="A28285" s="33" t="s">
        <v>0</v>
      </c>
      <c r="B28285" s="33" t="s">
        <v>53</v>
      </c>
      <c r="C28285" s="33">
        <v>90950</v>
      </c>
      <c r="D28285" s="33" t="s">
        <v>3000</v>
      </c>
      <c r="E28285" t="str">
        <f t="shared" si="445"/>
        <v>$75K-$100K</v>
      </c>
    </row>
    <row r="28286" spans="1:5" x14ac:dyDescent="0.3">
      <c r="A28286" s="33" t="s">
        <v>128</v>
      </c>
      <c r="B28286" s="33" t="s">
        <v>64</v>
      </c>
      <c r="C28286" s="33">
        <v>79200</v>
      </c>
      <c r="D28286" s="33" t="s">
        <v>1811</v>
      </c>
      <c r="E28286" t="str">
        <f t="shared" si="445"/>
        <v>$75K-$100K</v>
      </c>
    </row>
    <row r="28287" spans="1:5" x14ac:dyDescent="0.3">
      <c r="A28287" s="33" t="s">
        <v>2</v>
      </c>
      <c r="B28287" s="33" t="s">
        <v>68</v>
      </c>
      <c r="C28287" s="33">
        <v>47500</v>
      </c>
      <c r="D28287" s="33" t="s">
        <v>9215</v>
      </c>
      <c r="E28287" t="str">
        <f t="shared" si="445"/>
        <v>&lt;$75K</v>
      </c>
    </row>
    <row r="28288" spans="1:5" x14ac:dyDescent="0.3">
      <c r="A28288" s="33" t="s">
        <v>2</v>
      </c>
      <c r="B28288" s="33" t="s">
        <v>53</v>
      </c>
      <c r="C28288" s="33"/>
      <c r="D28288" s="33" t="s">
        <v>238</v>
      </c>
      <c r="E28288" t="str">
        <f t="shared" si="445"/>
        <v>No Data</v>
      </c>
    </row>
    <row r="28289" spans="1:5" x14ac:dyDescent="0.3">
      <c r="A28289" s="33" t="s">
        <v>126</v>
      </c>
      <c r="B28289" s="33" t="s">
        <v>53</v>
      </c>
      <c r="C28289" s="33">
        <v>173500</v>
      </c>
      <c r="D28289" s="33" t="s">
        <v>225</v>
      </c>
      <c r="E28289" t="str">
        <f t="shared" si="445"/>
        <v>$125K-$200K</v>
      </c>
    </row>
    <row r="28290" spans="1:5" x14ac:dyDescent="0.3">
      <c r="A28290" s="33" t="s">
        <v>0</v>
      </c>
      <c r="B28290" s="33" t="s">
        <v>53</v>
      </c>
      <c r="C28290" s="33">
        <v>161955.5</v>
      </c>
      <c r="D28290" s="33" t="s">
        <v>217</v>
      </c>
      <c r="E28290" t="str">
        <f t="shared" si="445"/>
        <v>$125K-$200K</v>
      </c>
    </row>
    <row r="28291" spans="1:5" x14ac:dyDescent="0.3">
      <c r="A28291" s="33" t="s">
        <v>2</v>
      </c>
      <c r="B28291" s="33" t="s">
        <v>53</v>
      </c>
      <c r="C28291" s="33">
        <v>90000</v>
      </c>
      <c r="D28291" s="33" t="s">
        <v>1627</v>
      </c>
      <c r="E28291" t="str">
        <f t="shared" ref="E28291:E28354" si="446">_xlfn.XLOOKUP(C28291,$H$16:$H$21,$G$16:$G$21,,1)</f>
        <v>$75K-$100K</v>
      </c>
    </row>
    <row r="28292" spans="1:5" x14ac:dyDescent="0.3">
      <c r="A28292" s="33" t="s">
        <v>0</v>
      </c>
      <c r="B28292" s="33" t="s">
        <v>53</v>
      </c>
      <c r="C28292" s="33">
        <v>125000</v>
      </c>
      <c r="D28292" s="33" t="s">
        <v>9216</v>
      </c>
      <c r="E28292" t="str">
        <f t="shared" si="446"/>
        <v>$100K-$125K</v>
      </c>
    </row>
    <row r="28293" spans="1:5" x14ac:dyDescent="0.3">
      <c r="A28293" s="33" t="s">
        <v>125</v>
      </c>
      <c r="B28293" s="33" t="s">
        <v>53</v>
      </c>
      <c r="C28293" s="33">
        <v>99150</v>
      </c>
      <c r="D28293" s="33" t="s">
        <v>335</v>
      </c>
      <c r="E28293" t="str">
        <f t="shared" si="446"/>
        <v>$75K-$100K</v>
      </c>
    </row>
    <row r="28294" spans="1:5" x14ac:dyDescent="0.3">
      <c r="A28294" s="33" t="s">
        <v>0</v>
      </c>
      <c r="B28294" s="33" t="s">
        <v>53</v>
      </c>
      <c r="C28294" s="33">
        <v>143400.5</v>
      </c>
      <c r="D28294" s="33" t="s">
        <v>9217</v>
      </c>
      <c r="E28294" t="str">
        <f t="shared" si="446"/>
        <v>$125K-$200K</v>
      </c>
    </row>
    <row r="28295" spans="1:5" x14ac:dyDescent="0.3">
      <c r="A28295" s="33" t="s">
        <v>2</v>
      </c>
      <c r="B28295" s="33" t="s">
        <v>74</v>
      </c>
      <c r="C28295" s="33">
        <v>98500</v>
      </c>
      <c r="D28295" s="33" t="s">
        <v>4696</v>
      </c>
      <c r="E28295" t="str">
        <f t="shared" si="446"/>
        <v>$75K-$100K</v>
      </c>
    </row>
    <row r="28296" spans="1:5" x14ac:dyDescent="0.3">
      <c r="A28296" s="33" t="s">
        <v>0</v>
      </c>
      <c r="B28296" s="33" t="s">
        <v>53</v>
      </c>
      <c r="C28296" s="33">
        <v>155000</v>
      </c>
      <c r="D28296" s="33" t="s">
        <v>2855</v>
      </c>
      <c r="E28296" t="str">
        <f t="shared" si="446"/>
        <v>$125K-$200K</v>
      </c>
    </row>
    <row r="28297" spans="1:5" x14ac:dyDescent="0.3">
      <c r="A28297" s="33" t="s">
        <v>2</v>
      </c>
      <c r="B28297" s="33" t="s">
        <v>53</v>
      </c>
      <c r="C28297" s="33"/>
      <c r="D28297" s="33" t="s">
        <v>5069</v>
      </c>
      <c r="E28297" t="str">
        <f t="shared" si="446"/>
        <v>No Data</v>
      </c>
    </row>
    <row r="28298" spans="1:5" x14ac:dyDescent="0.3">
      <c r="A28298" s="33" t="s">
        <v>0</v>
      </c>
      <c r="B28298" s="33" t="s">
        <v>54</v>
      </c>
      <c r="C28298" s="33">
        <v>107000</v>
      </c>
      <c r="D28298" s="33" t="s">
        <v>441</v>
      </c>
      <c r="E28298" t="str">
        <f t="shared" si="446"/>
        <v>$100K-$125K</v>
      </c>
    </row>
    <row r="28299" spans="1:5" x14ac:dyDescent="0.3">
      <c r="A28299" s="33" t="s">
        <v>128</v>
      </c>
      <c r="B28299" s="33" t="s">
        <v>53</v>
      </c>
      <c r="C28299" s="33">
        <v>195000</v>
      </c>
      <c r="D28299" s="33" t="s">
        <v>9218</v>
      </c>
      <c r="E28299" t="str">
        <f t="shared" si="446"/>
        <v>$125K-$200K</v>
      </c>
    </row>
    <row r="28300" spans="1:5" x14ac:dyDescent="0.3">
      <c r="A28300" s="33" t="s">
        <v>0</v>
      </c>
      <c r="B28300" s="33" t="s">
        <v>53</v>
      </c>
      <c r="C28300" s="33">
        <v>171000</v>
      </c>
      <c r="D28300" s="33" t="s">
        <v>499</v>
      </c>
      <c r="E28300" t="str">
        <f t="shared" si="446"/>
        <v>$125K-$200K</v>
      </c>
    </row>
    <row r="28301" spans="1:5" x14ac:dyDescent="0.3">
      <c r="A28301" s="33" t="s">
        <v>52</v>
      </c>
      <c r="B28301" s="33" t="s">
        <v>53</v>
      </c>
      <c r="C28301" s="33">
        <v>75000</v>
      </c>
      <c r="D28301" s="33" t="s">
        <v>9219</v>
      </c>
      <c r="E28301" t="str">
        <f t="shared" si="446"/>
        <v>&lt;$75K</v>
      </c>
    </row>
    <row r="28302" spans="1:5" x14ac:dyDescent="0.3">
      <c r="A28302" s="33" t="s">
        <v>0</v>
      </c>
      <c r="B28302" s="33" t="s">
        <v>53</v>
      </c>
      <c r="C28302" s="33">
        <v>119500</v>
      </c>
      <c r="D28302" s="33" t="s">
        <v>299</v>
      </c>
      <c r="E28302" t="str">
        <f t="shared" si="446"/>
        <v>$100K-$125K</v>
      </c>
    </row>
    <row r="28303" spans="1:5" x14ac:dyDescent="0.3">
      <c r="A28303" s="33" t="s">
        <v>2</v>
      </c>
      <c r="B28303" s="33" t="s">
        <v>53</v>
      </c>
      <c r="C28303" s="33">
        <v>150000</v>
      </c>
      <c r="D28303" s="33" t="s">
        <v>5686</v>
      </c>
      <c r="E28303" t="str">
        <f t="shared" si="446"/>
        <v>$125K-$200K</v>
      </c>
    </row>
    <row r="28304" spans="1:5" x14ac:dyDescent="0.3">
      <c r="A28304" s="33" t="s">
        <v>128</v>
      </c>
      <c r="B28304" s="33" t="s">
        <v>53</v>
      </c>
      <c r="C28304" s="33">
        <v>200000</v>
      </c>
      <c r="D28304" s="33" t="s">
        <v>1236</v>
      </c>
      <c r="E28304" t="str">
        <f t="shared" si="446"/>
        <v>$125K-$200K</v>
      </c>
    </row>
    <row r="28305" spans="1:5" x14ac:dyDescent="0.3">
      <c r="A28305" s="33" t="s">
        <v>4</v>
      </c>
      <c r="B28305" s="33" t="s">
        <v>72</v>
      </c>
      <c r="C28305" s="33">
        <v>131580</v>
      </c>
      <c r="D28305" s="33" t="s">
        <v>3903</v>
      </c>
      <c r="E28305" t="str">
        <f t="shared" si="446"/>
        <v>$125K-$200K</v>
      </c>
    </row>
    <row r="28306" spans="1:5" x14ac:dyDescent="0.3">
      <c r="A28306" s="33" t="s">
        <v>4</v>
      </c>
      <c r="B28306" s="33" t="s">
        <v>88</v>
      </c>
      <c r="C28306" s="33">
        <v>79200</v>
      </c>
      <c r="D28306" s="33" t="s">
        <v>297</v>
      </c>
      <c r="E28306" t="str">
        <f t="shared" si="446"/>
        <v>$75K-$100K</v>
      </c>
    </row>
    <row r="28307" spans="1:5" x14ac:dyDescent="0.3">
      <c r="A28307" s="33" t="s">
        <v>4</v>
      </c>
      <c r="B28307" s="33" t="s">
        <v>57</v>
      </c>
      <c r="C28307" s="33">
        <v>84859.5</v>
      </c>
      <c r="D28307" s="33" t="s">
        <v>792</v>
      </c>
      <c r="E28307" t="str">
        <f t="shared" si="446"/>
        <v>$75K-$100K</v>
      </c>
    </row>
    <row r="28308" spans="1:5" x14ac:dyDescent="0.3">
      <c r="A28308" s="33" t="s">
        <v>4</v>
      </c>
      <c r="B28308" s="33" t="s">
        <v>53</v>
      </c>
      <c r="C28308" s="33">
        <v>90000</v>
      </c>
      <c r="D28308" s="33" t="s">
        <v>6128</v>
      </c>
      <c r="E28308" t="str">
        <f t="shared" si="446"/>
        <v>$75K-$100K</v>
      </c>
    </row>
    <row r="28309" spans="1:5" x14ac:dyDescent="0.3">
      <c r="A28309" s="33" t="s">
        <v>52</v>
      </c>
      <c r="B28309" s="33" t="s">
        <v>54</v>
      </c>
      <c r="C28309" s="33">
        <v>90000</v>
      </c>
      <c r="D28309" s="33" t="s">
        <v>217</v>
      </c>
      <c r="E28309" t="str">
        <f t="shared" si="446"/>
        <v>$75K-$100K</v>
      </c>
    </row>
    <row r="28310" spans="1:5" x14ac:dyDescent="0.3">
      <c r="A28310" s="33" t="s">
        <v>0</v>
      </c>
      <c r="B28310" s="33" t="s">
        <v>53</v>
      </c>
      <c r="C28310" s="33"/>
      <c r="D28310" s="33" t="s">
        <v>457</v>
      </c>
      <c r="E28310" t="str">
        <f t="shared" si="446"/>
        <v>No Data</v>
      </c>
    </row>
    <row r="28311" spans="1:5" x14ac:dyDescent="0.3">
      <c r="A28311" s="33" t="s">
        <v>52</v>
      </c>
      <c r="B28311" s="33" t="s">
        <v>53</v>
      </c>
      <c r="C28311" s="33">
        <v>110000</v>
      </c>
      <c r="D28311" s="33" t="s">
        <v>2194</v>
      </c>
      <c r="E28311" t="str">
        <f t="shared" si="446"/>
        <v>$100K-$125K</v>
      </c>
    </row>
    <row r="28312" spans="1:5" x14ac:dyDescent="0.3">
      <c r="A28312" s="33" t="s">
        <v>0</v>
      </c>
      <c r="B28312" s="33" t="s">
        <v>53</v>
      </c>
      <c r="C28312" s="33">
        <v>102267</v>
      </c>
      <c r="D28312" s="33" t="s">
        <v>979</v>
      </c>
      <c r="E28312" t="str">
        <f t="shared" si="446"/>
        <v>$100K-$125K</v>
      </c>
    </row>
    <row r="28313" spans="1:5" x14ac:dyDescent="0.3">
      <c r="A28313" s="33" t="s">
        <v>2</v>
      </c>
      <c r="B28313" s="33" t="s">
        <v>53</v>
      </c>
      <c r="C28313" s="33"/>
      <c r="D28313" s="33" t="s">
        <v>9220</v>
      </c>
      <c r="E28313" t="str">
        <f t="shared" si="446"/>
        <v>No Data</v>
      </c>
    </row>
    <row r="28314" spans="1:5" x14ac:dyDescent="0.3">
      <c r="A28314" s="33" t="s">
        <v>2</v>
      </c>
      <c r="B28314" s="33" t="s">
        <v>54</v>
      </c>
      <c r="C28314" s="33">
        <v>127550</v>
      </c>
      <c r="D28314" s="33" t="s">
        <v>4866</v>
      </c>
      <c r="E28314" t="str">
        <f t="shared" si="446"/>
        <v>$125K-$200K</v>
      </c>
    </row>
    <row r="28315" spans="1:5" x14ac:dyDescent="0.3">
      <c r="A28315" s="33" t="s">
        <v>1</v>
      </c>
      <c r="B28315" s="33" t="s">
        <v>73</v>
      </c>
      <c r="C28315" s="33">
        <v>99150</v>
      </c>
      <c r="D28315" s="33" t="s">
        <v>1434</v>
      </c>
      <c r="E28315" t="str">
        <f t="shared" si="446"/>
        <v>$75K-$100K</v>
      </c>
    </row>
    <row r="28316" spans="1:5" x14ac:dyDescent="0.3">
      <c r="A28316" s="33" t="s">
        <v>2</v>
      </c>
      <c r="B28316" s="33" t="s">
        <v>53</v>
      </c>
      <c r="C28316" s="33">
        <v>95500</v>
      </c>
      <c r="D28316" s="33" t="s">
        <v>357</v>
      </c>
      <c r="E28316" t="str">
        <f t="shared" si="446"/>
        <v>$75K-$100K</v>
      </c>
    </row>
    <row r="28317" spans="1:5" x14ac:dyDescent="0.3">
      <c r="A28317" s="33" t="s">
        <v>2</v>
      </c>
      <c r="B28317" s="33" t="s">
        <v>53</v>
      </c>
      <c r="C28317" s="33">
        <v>92750</v>
      </c>
      <c r="D28317" s="33" t="s">
        <v>3415</v>
      </c>
      <c r="E28317" t="str">
        <f t="shared" si="446"/>
        <v>$75K-$100K</v>
      </c>
    </row>
    <row r="28318" spans="1:5" x14ac:dyDescent="0.3">
      <c r="A28318" s="33" t="s">
        <v>2</v>
      </c>
      <c r="B28318" s="33" t="s">
        <v>53</v>
      </c>
      <c r="C28318" s="33"/>
      <c r="D28318" s="33" t="s">
        <v>2151</v>
      </c>
      <c r="E28318" t="str">
        <f t="shared" si="446"/>
        <v>No Data</v>
      </c>
    </row>
    <row r="28319" spans="1:5" x14ac:dyDescent="0.3">
      <c r="A28319" s="33" t="s">
        <v>128</v>
      </c>
      <c r="B28319" s="33" t="s">
        <v>53</v>
      </c>
      <c r="C28319" s="33">
        <v>150000</v>
      </c>
      <c r="D28319" s="33" t="s">
        <v>1970</v>
      </c>
      <c r="E28319" t="str">
        <f t="shared" si="446"/>
        <v>$125K-$200K</v>
      </c>
    </row>
    <row r="28320" spans="1:5" x14ac:dyDescent="0.3">
      <c r="A28320" s="33" t="s">
        <v>2</v>
      </c>
      <c r="B28320" s="33" t="s">
        <v>53</v>
      </c>
      <c r="C28320" s="33">
        <v>125000</v>
      </c>
      <c r="D28320" s="33" t="s">
        <v>3669</v>
      </c>
      <c r="E28320" t="str">
        <f t="shared" si="446"/>
        <v>$100K-$125K</v>
      </c>
    </row>
    <row r="28321" spans="1:5" x14ac:dyDescent="0.3">
      <c r="A28321" s="33" t="s">
        <v>0</v>
      </c>
      <c r="B28321" s="33" t="s">
        <v>54</v>
      </c>
      <c r="C28321" s="33">
        <v>124500</v>
      </c>
      <c r="D28321" s="33" t="s">
        <v>1855</v>
      </c>
      <c r="E28321" t="str">
        <f t="shared" si="446"/>
        <v>$100K-$125K</v>
      </c>
    </row>
    <row r="28322" spans="1:5" x14ac:dyDescent="0.3">
      <c r="A28322" s="33" t="s">
        <v>2</v>
      </c>
      <c r="B28322" s="33" t="s">
        <v>53</v>
      </c>
      <c r="C28322" s="33">
        <v>67431</v>
      </c>
      <c r="D28322" s="33" t="s">
        <v>5245</v>
      </c>
      <c r="E28322" t="str">
        <f t="shared" si="446"/>
        <v>&lt;$75K</v>
      </c>
    </row>
    <row r="28323" spans="1:5" x14ac:dyDescent="0.3">
      <c r="A28323" s="33" t="s">
        <v>0</v>
      </c>
      <c r="B28323" s="33" t="s">
        <v>53</v>
      </c>
      <c r="C28323" s="33">
        <v>151500</v>
      </c>
      <c r="D28323" s="33" t="s">
        <v>5694</v>
      </c>
      <c r="E28323" t="str">
        <f t="shared" si="446"/>
        <v>$125K-$200K</v>
      </c>
    </row>
    <row r="28324" spans="1:5" x14ac:dyDescent="0.3">
      <c r="A28324" s="33" t="s">
        <v>2</v>
      </c>
      <c r="B28324" s="33" t="s">
        <v>53</v>
      </c>
      <c r="C28324" s="33"/>
      <c r="D28324" s="33" t="s">
        <v>5328</v>
      </c>
      <c r="E28324" t="str">
        <f t="shared" si="446"/>
        <v>No Data</v>
      </c>
    </row>
    <row r="28325" spans="1:5" x14ac:dyDescent="0.3">
      <c r="A28325" s="33" t="s">
        <v>125</v>
      </c>
      <c r="B28325" s="33" t="s">
        <v>53</v>
      </c>
      <c r="C28325" s="33">
        <v>108415.5</v>
      </c>
      <c r="D28325" s="33" t="s">
        <v>232</v>
      </c>
      <c r="E28325" t="str">
        <f t="shared" si="446"/>
        <v>$100K-$125K</v>
      </c>
    </row>
    <row r="28326" spans="1:5" x14ac:dyDescent="0.3">
      <c r="A28326" s="33" t="s">
        <v>0</v>
      </c>
      <c r="B28326" s="33" t="s">
        <v>53</v>
      </c>
      <c r="C28326" s="33"/>
      <c r="D28326" s="33" t="s">
        <v>3527</v>
      </c>
      <c r="E28326" t="str">
        <f t="shared" si="446"/>
        <v>No Data</v>
      </c>
    </row>
    <row r="28327" spans="1:5" x14ac:dyDescent="0.3">
      <c r="A28327" s="33" t="s">
        <v>2</v>
      </c>
      <c r="B28327" s="33" t="s">
        <v>53</v>
      </c>
      <c r="C28327" s="33"/>
      <c r="D28327" s="33" t="s">
        <v>9221</v>
      </c>
      <c r="E28327" t="str">
        <f t="shared" si="446"/>
        <v>No Data</v>
      </c>
    </row>
    <row r="28328" spans="1:5" x14ac:dyDescent="0.3">
      <c r="A28328" s="33" t="s">
        <v>0</v>
      </c>
      <c r="B28328" s="33" t="s">
        <v>53</v>
      </c>
      <c r="C28328" s="33">
        <v>127900</v>
      </c>
      <c r="D28328" s="33" t="s">
        <v>6326</v>
      </c>
      <c r="E28328" t="str">
        <f t="shared" si="446"/>
        <v>$125K-$200K</v>
      </c>
    </row>
    <row r="28329" spans="1:5" x14ac:dyDescent="0.3">
      <c r="A28329" s="33" t="s">
        <v>4</v>
      </c>
      <c r="B28329" s="33" t="s">
        <v>54</v>
      </c>
      <c r="C28329" s="33">
        <v>111205</v>
      </c>
      <c r="D28329" s="33" t="s">
        <v>803</v>
      </c>
      <c r="E28329" t="str">
        <f t="shared" si="446"/>
        <v>$100K-$125K</v>
      </c>
    </row>
    <row r="28330" spans="1:5" x14ac:dyDescent="0.3">
      <c r="A28330" s="33" t="s">
        <v>2</v>
      </c>
      <c r="B28330" s="33" t="s">
        <v>53</v>
      </c>
      <c r="C28330" s="33">
        <v>100000</v>
      </c>
      <c r="D28330" s="33" t="s">
        <v>3000</v>
      </c>
      <c r="E28330" t="str">
        <f t="shared" si="446"/>
        <v>$75K-$100K</v>
      </c>
    </row>
    <row r="28331" spans="1:5" x14ac:dyDescent="0.3">
      <c r="A28331" s="33" t="s">
        <v>2</v>
      </c>
      <c r="B28331" s="33" t="s">
        <v>53</v>
      </c>
      <c r="C28331" s="33">
        <v>70000</v>
      </c>
      <c r="D28331" s="33" t="s">
        <v>7292</v>
      </c>
      <c r="E28331" t="str">
        <f t="shared" si="446"/>
        <v>&lt;$75K</v>
      </c>
    </row>
    <row r="28332" spans="1:5" x14ac:dyDescent="0.3">
      <c r="A28332" s="33" t="s">
        <v>0</v>
      </c>
      <c r="B28332" s="33" t="s">
        <v>53</v>
      </c>
      <c r="C28332" s="33">
        <v>175000</v>
      </c>
      <c r="D28332" s="33" t="s">
        <v>9222</v>
      </c>
      <c r="E28332" t="str">
        <f t="shared" si="446"/>
        <v>$125K-$200K</v>
      </c>
    </row>
    <row r="28333" spans="1:5" x14ac:dyDescent="0.3">
      <c r="A28333" s="33" t="s">
        <v>4</v>
      </c>
      <c r="B28333" s="33" t="s">
        <v>53</v>
      </c>
      <c r="C28333" s="33">
        <v>187804.5</v>
      </c>
      <c r="D28333" s="33" t="s">
        <v>1883</v>
      </c>
      <c r="E28333" t="str">
        <f t="shared" si="446"/>
        <v>$125K-$200K</v>
      </c>
    </row>
    <row r="28334" spans="1:5" x14ac:dyDescent="0.3">
      <c r="A28334" s="33" t="s">
        <v>0</v>
      </c>
      <c r="B28334" s="33" t="s">
        <v>53</v>
      </c>
      <c r="C28334" s="33">
        <v>201685</v>
      </c>
      <c r="D28334" s="33" t="s">
        <v>9223</v>
      </c>
      <c r="E28334" t="str">
        <f t="shared" si="446"/>
        <v>&gt;$200K</v>
      </c>
    </row>
    <row r="28335" spans="1:5" x14ac:dyDescent="0.3">
      <c r="A28335" s="33" t="s">
        <v>0</v>
      </c>
      <c r="B28335" s="33" t="s">
        <v>53</v>
      </c>
      <c r="C28335" s="33">
        <v>175000</v>
      </c>
      <c r="D28335" s="33" t="s">
        <v>1125</v>
      </c>
      <c r="E28335" t="str">
        <f t="shared" si="446"/>
        <v>$125K-$200K</v>
      </c>
    </row>
    <row r="28336" spans="1:5" x14ac:dyDescent="0.3">
      <c r="A28336" s="33" t="s">
        <v>129</v>
      </c>
      <c r="B28336" s="33" t="s">
        <v>53</v>
      </c>
      <c r="C28336" s="33"/>
      <c r="D28336" s="33" t="s">
        <v>280</v>
      </c>
      <c r="E28336" t="str">
        <f t="shared" si="446"/>
        <v>No Data</v>
      </c>
    </row>
    <row r="28337" spans="1:5" x14ac:dyDescent="0.3">
      <c r="A28337" s="33" t="s">
        <v>2</v>
      </c>
      <c r="B28337" s="33" t="s">
        <v>53</v>
      </c>
      <c r="C28337" s="33">
        <v>115000</v>
      </c>
      <c r="D28337" s="33" t="s">
        <v>644</v>
      </c>
      <c r="E28337" t="str">
        <f t="shared" si="446"/>
        <v>$100K-$125K</v>
      </c>
    </row>
    <row r="28338" spans="1:5" x14ac:dyDescent="0.3">
      <c r="A28338" s="33" t="s">
        <v>2</v>
      </c>
      <c r="B28338" s="33" t="s">
        <v>53</v>
      </c>
      <c r="C28338" s="33"/>
      <c r="D28338" s="33" t="s">
        <v>1105</v>
      </c>
      <c r="E28338" t="str">
        <f t="shared" si="446"/>
        <v>No Data</v>
      </c>
    </row>
    <row r="28339" spans="1:5" x14ac:dyDescent="0.3">
      <c r="A28339" s="33" t="s">
        <v>125</v>
      </c>
      <c r="B28339" s="33" t="s">
        <v>97</v>
      </c>
      <c r="C28339" s="33">
        <v>89100</v>
      </c>
      <c r="D28339" s="33" t="s">
        <v>294</v>
      </c>
      <c r="E28339" t="str">
        <f t="shared" si="446"/>
        <v>$75K-$100K</v>
      </c>
    </row>
    <row r="28340" spans="1:5" x14ac:dyDescent="0.3">
      <c r="A28340" s="33" t="s">
        <v>128</v>
      </c>
      <c r="B28340" s="33" t="s">
        <v>53</v>
      </c>
      <c r="C28340" s="33">
        <v>125000</v>
      </c>
      <c r="D28340" s="33" t="s">
        <v>9224</v>
      </c>
      <c r="E28340" t="str">
        <f t="shared" si="446"/>
        <v>$100K-$125K</v>
      </c>
    </row>
    <row r="28341" spans="1:5" x14ac:dyDescent="0.3">
      <c r="A28341" s="33" t="s">
        <v>2</v>
      </c>
      <c r="B28341" s="33" t="s">
        <v>53</v>
      </c>
      <c r="C28341" s="33"/>
      <c r="D28341" s="33" t="s">
        <v>8336</v>
      </c>
      <c r="E28341" t="str">
        <f t="shared" si="446"/>
        <v>No Data</v>
      </c>
    </row>
    <row r="28342" spans="1:5" x14ac:dyDescent="0.3">
      <c r="A28342" s="33" t="s">
        <v>2</v>
      </c>
      <c r="B28342" s="33" t="s">
        <v>72</v>
      </c>
      <c r="C28342" s="33">
        <v>106830</v>
      </c>
      <c r="D28342" s="33" t="s">
        <v>4390</v>
      </c>
      <c r="E28342" t="str">
        <f t="shared" si="446"/>
        <v>$100K-$125K</v>
      </c>
    </row>
    <row r="28343" spans="1:5" x14ac:dyDescent="0.3">
      <c r="A28343" s="33" t="s">
        <v>52</v>
      </c>
      <c r="B28343" s="33" t="s">
        <v>81</v>
      </c>
      <c r="C28343" s="33">
        <v>65000</v>
      </c>
      <c r="D28343" s="33" t="s">
        <v>9225</v>
      </c>
      <c r="E28343" t="str">
        <f t="shared" si="446"/>
        <v>&lt;$75K</v>
      </c>
    </row>
    <row r="28344" spans="1:5" x14ac:dyDescent="0.3">
      <c r="A28344" s="33" t="s">
        <v>0</v>
      </c>
      <c r="B28344" s="33" t="s">
        <v>53</v>
      </c>
      <c r="C28344" s="33">
        <v>107500</v>
      </c>
      <c r="D28344" s="33" t="s">
        <v>265</v>
      </c>
      <c r="E28344" t="str">
        <f t="shared" si="446"/>
        <v>$100K-$125K</v>
      </c>
    </row>
    <row r="28345" spans="1:5" x14ac:dyDescent="0.3">
      <c r="A28345" s="33" t="s">
        <v>129</v>
      </c>
      <c r="B28345" s="33" t="s">
        <v>70</v>
      </c>
      <c r="C28345" s="33">
        <v>89100</v>
      </c>
      <c r="D28345" s="33" t="s">
        <v>211</v>
      </c>
      <c r="E28345" t="str">
        <f t="shared" si="446"/>
        <v>$75K-$100K</v>
      </c>
    </row>
    <row r="28346" spans="1:5" x14ac:dyDescent="0.3">
      <c r="A28346" s="33" t="s">
        <v>2</v>
      </c>
      <c r="B28346" s="33" t="s">
        <v>53</v>
      </c>
      <c r="C28346" s="33">
        <v>71500</v>
      </c>
      <c r="D28346" s="33" t="s">
        <v>9226</v>
      </c>
      <c r="E28346" t="str">
        <f t="shared" si="446"/>
        <v>&lt;$75K</v>
      </c>
    </row>
    <row r="28347" spans="1:5" x14ac:dyDescent="0.3">
      <c r="A28347" s="33" t="s">
        <v>4</v>
      </c>
      <c r="B28347" s="33" t="s">
        <v>81</v>
      </c>
      <c r="C28347" s="33"/>
      <c r="D28347" s="33" t="s">
        <v>5256</v>
      </c>
      <c r="E28347" t="str">
        <f t="shared" si="446"/>
        <v>No Data</v>
      </c>
    </row>
    <row r="28348" spans="1:5" x14ac:dyDescent="0.3">
      <c r="A28348" s="33" t="s">
        <v>1</v>
      </c>
      <c r="B28348" s="33" t="s">
        <v>98</v>
      </c>
      <c r="C28348" s="33">
        <v>101029</v>
      </c>
      <c r="D28348" s="33" t="s">
        <v>9227</v>
      </c>
      <c r="E28348" t="str">
        <f t="shared" si="446"/>
        <v>$100K-$125K</v>
      </c>
    </row>
    <row r="28349" spans="1:5" x14ac:dyDescent="0.3">
      <c r="A28349" s="33" t="s">
        <v>2</v>
      </c>
      <c r="B28349" s="33" t="s">
        <v>97</v>
      </c>
      <c r="C28349" s="33">
        <v>111175</v>
      </c>
      <c r="D28349" s="33" t="s">
        <v>4145</v>
      </c>
      <c r="E28349" t="str">
        <f t="shared" si="446"/>
        <v>$100K-$125K</v>
      </c>
    </row>
    <row r="28350" spans="1:5" x14ac:dyDescent="0.3">
      <c r="A28350" s="33" t="s">
        <v>0</v>
      </c>
      <c r="B28350" s="33" t="s">
        <v>53</v>
      </c>
      <c r="C28350" s="33">
        <v>375000</v>
      </c>
      <c r="D28350" s="33" t="s">
        <v>6484</v>
      </c>
      <c r="E28350" t="str">
        <f t="shared" si="446"/>
        <v>&gt;$200K</v>
      </c>
    </row>
    <row r="28351" spans="1:5" x14ac:dyDescent="0.3">
      <c r="A28351" s="33" t="s">
        <v>128</v>
      </c>
      <c r="B28351" s="33" t="s">
        <v>53</v>
      </c>
      <c r="C28351" s="33">
        <v>150000</v>
      </c>
      <c r="D28351" s="33" t="s">
        <v>499</v>
      </c>
      <c r="E28351" t="str">
        <f t="shared" si="446"/>
        <v>$125K-$200K</v>
      </c>
    </row>
    <row r="28352" spans="1:5" x14ac:dyDescent="0.3">
      <c r="A28352" s="33" t="s">
        <v>0</v>
      </c>
      <c r="B28352" s="33" t="s">
        <v>88</v>
      </c>
      <c r="C28352" s="33">
        <v>93600</v>
      </c>
      <c r="D28352" s="33" t="s">
        <v>353</v>
      </c>
      <c r="E28352" t="str">
        <f t="shared" si="446"/>
        <v>$75K-$100K</v>
      </c>
    </row>
    <row r="28353" spans="1:5" x14ac:dyDescent="0.3">
      <c r="A28353" s="33" t="s">
        <v>128</v>
      </c>
      <c r="B28353" s="33" t="s">
        <v>53</v>
      </c>
      <c r="C28353" s="33">
        <v>87500</v>
      </c>
      <c r="D28353" s="33" t="s">
        <v>831</v>
      </c>
      <c r="E28353" t="str">
        <f t="shared" si="446"/>
        <v>$75K-$100K</v>
      </c>
    </row>
    <row r="28354" spans="1:5" x14ac:dyDescent="0.3">
      <c r="A28354" s="33" t="s">
        <v>1</v>
      </c>
      <c r="B28354" s="33" t="s">
        <v>53</v>
      </c>
      <c r="C28354" s="33">
        <v>112500</v>
      </c>
      <c r="D28354" s="33" t="s">
        <v>5978</v>
      </c>
      <c r="E28354" t="str">
        <f t="shared" si="446"/>
        <v>$100K-$125K</v>
      </c>
    </row>
    <row r="28355" spans="1:5" x14ac:dyDescent="0.3">
      <c r="A28355" s="33" t="s">
        <v>0</v>
      </c>
      <c r="B28355" s="33" t="s">
        <v>88</v>
      </c>
      <c r="C28355" s="33">
        <v>157500</v>
      </c>
      <c r="D28355" s="33" t="s">
        <v>2555</v>
      </c>
      <c r="E28355" t="str">
        <f t="shared" ref="E28355:E28418" si="447">_xlfn.XLOOKUP(C28355,$H$16:$H$21,$G$16:$G$21,,1)</f>
        <v>$125K-$200K</v>
      </c>
    </row>
    <row r="28356" spans="1:5" x14ac:dyDescent="0.3">
      <c r="A28356" s="33" t="s">
        <v>0</v>
      </c>
      <c r="B28356" s="33" t="s">
        <v>54</v>
      </c>
      <c r="C28356" s="33"/>
      <c r="D28356" s="33" t="s">
        <v>1030</v>
      </c>
      <c r="E28356" t="str">
        <f t="shared" si="447"/>
        <v>No Data</v>
      </c>
    </row>
    <row r="28357" spans="1:5" x14ac:dyDescent="0.3">
      <c r="A28357" s="33" t="s">
        <v>2</v>
      </c>
      <c r="B28357" s="33" t="s">
        <v>53</v>
      </c>
      <c r="C28357" s="33">
        <v>67500</v>
      </c>
      <c r="D28357" s="33" t="s">
        <v>2026</v>
      </c>
      <c r="E28357" t="str">
        <f t="shared" si="447"/>
        <v>&lt;$75K</v>
      </c>
    </row>
    <row r="28358" spans="1:5" x14ac:dyDescent="0.3">
      <c r="A28358" s="33" t="s">
        <v>4</v>
      </c>
      <c r="B28358" s="33" t="s">
        <v>53</v>
      </c>
      <c r="C28358" s="33">
        <v>99150</v>
      </c>
      <c r="D28358" s="33" t="s">
        <v>2798</v>
      </c>
      <c r="E28358" t="str">
        <f t="shared" si="447"/>
        <v>$75K-$100K</v>
      </c>
    </row>
    <row r="28359" spans="1:5" x14ac:dyDescent="0.3">
      <c r="A28359" s="33" t="s">
        <v>0</v>
      </c>
      <c r="B28359" s="33" t="s">
        <v>53</v>
      </c>
      <c r="C28359" s="33">
        <v>149500</v>
      </c>
      <c r="D28359" s="33" t="s">
        <v>301</v>
      </c>
      <c r="E28359" t="str">
        <f t="shared" si="447"/>
        <v>$125K-$200K</v>
      </c>
    </row>
    <row r="28360" spans="1:5" x14ac:dyDescent="0.3">
      <c r="A28360" s="33" t="s">
        <v>0</v>
      </c>
      <c r="B28360" s="33" t="s">
        <v>53</v>
      </c>
      <c r="C28360" s="33">
        <v>150000</v>
      </c>
      <c r="D28360" s="33" t="s">
        <v>8247</v>
      </c>
      <c r="E28360" t="str">
        <f t="shared" si="447"/>
        <v>$125K-$200K</v>
      </c>
    </row>
    <row r="28361" spans="1:5" x14ac:dyDescent="0.3">
      <c r="A28361" s="33" t="s">
        <v>2</v>
      </c>
      <c r="B28361" s="33" t="s">
        <v>53</v>
      </c>
      <c r="C28361" s="33"/>
      <c r="D28361" s="33" t="s">
        <v>9228</v>
      </c>
      <c r="E28361" t="str">
        <f t="shared" si="447"/>
        <v>No Data</v>
      </c>
    </row>
    <row r="28362" spans="1:5" x14ac:dyDescent="0.3">
      <c r="A28362" s="33" t="s">
        <v>129</v>
      </c>
      <c r="B28362" s="33" t="s">
        <v>114</v>
      </c>
      <c r="C28362" s="33">
        <v>33455</v>
      </c>
      <c r="D28362" s="33" t="s">
        <v>576</v>
      </c>
      <c r="E28362" t="str">
        <f t="shared" si="447"/>
        <v>&lt;$75K</v>
      </c>
    </row>
    <row r="28363" spans="1:5" x14ac:dyDescent="0.3">
      <c r="A28363" s="33" t="s">
        <v>0</v>
      </c>
      <c r="B28363" s="33" t="s">
        <v>53</v>
      </c>
      <c r="C28363" s="33"/>
      <c r="D28363" s="33" t="s">
        <v>268</v>
      </c>
      <c r="E28363" t="str">
        <f t="shared" si="447"/>
        <v>No Data</v>
      </c>
    </row>
    <row r="28364" spans="1:5" x14ac:dyDescent="0.3">
      <c r="A28364" s="33" t="s">
        <v>0</v>
      </c>
      <c r="B28364" s="33" t="s">
        <v>53</v>
      </c>
      <c r="C28364" s="33"/>
      <c r="D28364" s="33" t="s">
        <v>9229</v>
      </c>
      <c r="E28364" t="str">
        <f t="shared" si="447"/>
        <v>No Data</v>
      </c>
    </row>
    <row r="28365" spans="1:5" x14ac:dyDescent="0.3">
      <c r="A28365" s="33" t="s">
        <v>2</v>
      </c>
      <c r="B28365" s="33" t="s">
        <v>53</v>
      </c>
      <c r="C28365" s="33"/>
      <c r="D28365" s="33" t="s">
        <v>268</v>
      </c>
      <c r="E28365" t="str">
        <f t="shared" si="447"/>
        <v>No Data</v>
      </c>
    </row>
    <row r="28366" spans="1:5" x14ac:dyDescent="0.3">
      <c r="A28366" s="33" t="s">
        <v>2</v>
      </c>
      <c r="B28366" s="33" t="s">
        <v>53</v>
      </c>
      <c r="C28366" s="33"/>
      <c r="D28366" s="33" t="s">
        <v>9230</v>
      </c>
      <c r="E28366" t="str">
        <f t="shared" si="447"/>
        <v>No Data</v>
      </c>
    </row>
    <row r="28367" spans="1:5" x14ac:dyDescent="0.3">
      <c r="A28367" s="33" t="s">
        <v>52</v>
      </c>
      <c r="B28367" s="33" t="s">
        <v>64</v>
      </c>
      <c r="C28367" s="33">
        <v>79200</v>
      </c>
      <c r="D28367" s="33" t="s">
        <v>297</v>
      </c>
      <c r="E28367" t="str">
        <f t="shared" si="447"/>
        <v>$75K-$100K</v>
      </c>
    </row>
    <row r="28368" spans="1:5" x14ac:dyDescent="0.3">
      <c r="A28368" s="33" t="s">
        <v>126</v>
      </c>
      <c r="B28368" s="33" t="s">
        <v>64</v>
      </c>
      <c r="C28368" s="33">
        <v>147500</v>
      </c>
      <c r="D28368" s="33" t="s">
        <v>353</v>
      </c>
      <c r="E28368" t="str">
        <f t="shared" si="447"/>
        <v>$125K-$200K</v>
      </c>
    </row>
    <row r="28369" spans="1:5" x14ac:dyDescent="0.3">
      <c r="A28369" s="33" t="s">
        <v>0</v>
      </c>
      <c r="B28369" s="33" t="s">
        <v>54</v>
      </c>
      <c r="C28369" s="33"/>
      <c r="D28369" s="33" t="s">
        <v>258</v>
      </c>
      <c r="E28369" t="str">
        <f t="shared" si="447"/>
        <v>No Data</v>
      </c>
    </row>
    <row r="28370" spans="1:5" x14ac:dyDescent="0.3">
      <c r="A28370" s="33" t="s">
        <v>2</v>
      </c>
      <c r="B28370" s="33" t="s">
        <v>107</v>
      </c>
      <c r="C28370" s="33">
        <v>53014</v>
      </c>
      <c r="D28370" s="33" t="s">
        <v>6059</v>
      </c>
      <c r="E28370" t="str">
        <f t="shared" si="447"/>
        <v>&lt;$75K</v>
      </c>
    </row>
    <row r="28371" spans="1:5" x14ac:dyDescent="0.3">
      <c r="A28371" s="33" t="s">
        <v>0</v>
      </c>
      <c r="B28371" s="33" t="s">
        <v>54</v>
      </c>
      <c r="C28371" s="33"/>
      <c r="D28371" s="33" t="s">
        <v>258</v>
      </c>
      <c r="E28371" t="str">
        <f t="shared" si="447"/>
        <v>No Data</v>
      </c>
    </row>
    <row r="28372" spans="1:5" x14ac:dyDescent="0.3">
      <c r="A28372" s="33" t="s">
        <v>129</v>
      </c>
      <c r="B28372" s="33" t="s">
        <v>53</v>
      </c>
      <c r="C28372" s="33">
        <v>122500</v>
      </c>
      <c r="D28372" s="33" t="s">
        <v>2990</v>
      </c>
      <c r="E28372" t="str">
        <f t="shared" si="447"/>
        <v>$100K-$125K</v>
      </c>
    </row>
    <row r="28373" spans="1:5" x14ac:dyDescent="0.3">
      <c r="A28373" s="33" t="s">
        <v>0</v>
      </c>
      <c r="B28373" s="33" t="s">
        <v>54</v>
      </c>
      <c r="C28373" s="33">
        <v>145500</v>
      </c>
      <c r="D28373" s="33" t="s">
        <v>326</v>
      </c>
      <c r="E28373" t="str">
        <f t="shared" si="447"/>
        <v>$125K-$200K</v>
      </c>
    </row>
    <row r="28374" spans="1:5" x14ac:dyDescent="0.3">
      <c r="A28374" s="33" t="s">
        <v>2</v>
      </c>
      <c r="B28374" s="33" t="s">
        <v>53</v>
      </c>
      <c r="C28374" s="33"/>
      <c r="D28374" s="33" t="s">
        <v>5468</v>
      </c>
      <c r="E28374" t="str">
        <f t="shared" si="447"/>
        <v>No Data</v>
      </c>
    </row>
    <row r="28375" spans="1:5" x14ac:dyDescent="0.3">
      <c r="A28375" s="33" t="s">
        <v>0</v>
      </c>
      <c r="B28375" s="33" t="s">
        <v>53</v>
      </c>
      <c r="C28375" s="33">
        <v>162000</v>
      </c>
      <c r="D28375" s="33" t="s">
        <v>9231</v>
      </c>
      <c r="E28375" t="str">
        <f t="shared" si="447"/>
        <v>$125K-$200K</v>
      </c>
    </row>
    <row r="28376" spans="1:5" x14ac:dyDescent="0.3">
      <c r="A28376" s="33" t="s">
        <v>2</v>
      </c>
      <c r="B28376" s="33" t="s">
        <v>53</v>
      </c>
      <c r="C28376" s="33">
        <v>104550</v>
      </c>
      <c r="D28376" s="33" t="s">
        <v>1883</v>
      </c>
      <c r="E28376" t="str">
        <f t="shared" si="447"/>
        <v>$100K-$125K</v>
      </c>
    </row>
    <row r="28377" spans="1:5" x14ac:dyDescent="0.3">
      <c r="A28377" s="33" t="s">
        <v>2</v>
      </c>
      <c r="B28377" s="33" t="s">
        <v>53</v>
      </c>
      <c r="C28377" s="33">
        <v>97500</v>
      </c>
      <c r="D28377" s="33" t="s">
        <v>519</v>
      </c>
      <c r="E28377" t="str">
        <f t="shared" si="447"/>
        <v>$75K-$100K</v>
      </c>
    </row>
    <row r="28378" spans="1:5" x14ac:dyDescent="0.3">
      <c r="A28378" s="33" t="s">
        <v>126</v>
      </c>
      <c r="B28378" s="33" t="s">
        <v>53</v>
      </c>
      <c r="C28378" s="33">
        <v>128453.5</v>
      </c>
      <c r="D28378" s="33" t="s">
        <v>5006</v>
      </c>
      <c r="E28378" t="str">
        <f t="shared" si="447"/>
        <v>$125K-$200K</v>
      </c>
    </row>
    <row r="28379" spans="1:5" x14ac:dyDescent="0.3">
      <c r="A28379" s="33" t="s">
        <v>0</v>
      </c>
      <c r="B28379" s="33" t="s">
        <v>53</v>
      </c>
      <c r="C28379" s="33"/>
      <c r="D28379" s="33" t="s">
        <v>520</v>
      </c>
      <c r="E28379" t="str">
        <f t="shared" si="447"/>
        <v>No Data</v>
      </c>
    </row>
    <row r="28380" spans="1:5" x14ac:dyDescent="0.3">
      <c r="A28380" s="33" t="s">
        <v>0</v>
      </c>
      <c r="B28380" s="33" t="s">
        <v>53</v>
      </c>
      <c r="C28380" s="33">
        <v>100110</v>
      </c>
      <c r="D28380" s="33" t="s">
        <v>9178</v>
      </c>
      <c r="E28380" t="str">
        <f t="shared" si="447"/>
        <v>$100K-$125K</v>
      </c>
    </row>
    <row r="28381" spans="1:5" x14ac:dyDescent="0.3">
      <c r="A28381" s="33" t="s">
        <v>125</v>
      </c>
      <c r="B28381" s="33" t="s">
        <v>53</v>
      </c>
      <c r="C28381" s="33">
        <v>141241</v>
      </c>
      <c r="D28381" s="33" t="s">
        <v>9232</v>
      </c>
      <c r="E28381" t="str">
        <f t="shared" si="447"/>
        <v>$125K-$200K</v>
      </c>
    </row>
    <row r="28382" spans="1:5" x14ac:dyDescent="0.3">
      <c r="A28382" s="33" t="s">
        <v>4</v>
      </c>
      <c r="B28382" s="33" t="s">
        <v>53</v>
      </c>
      <c r="C28382" s="33">
        <v>190000</v>
      </c>
      <c r="D28382" s="33" t="s">
        <v>326</v>
      </c>
      <c r="E28382" t="str">
        <f t="shared" si="447"/>
        <v>$125K-$200K</v>
      </c>
    </row>
    <row r="28383" spans="1:5" x14ac:dyDescent="0.3">
      <c r="A28383" s="33" t="s">
        <v>125</v>
      </c>
      <c r="B28383" s="33" t="s">
        <v>53</v>
      </c>
      <c r="C28383" s="33">
        <v>140500</v>
      </c>
      <c r="D28383" s="33" t="s">
        <v>9233</v>
      </c>
      <c r="E28383" t="str">
        <f t="shared" si="447"/>
        <v>$125K-$200K</v>
      </c>
    </row>
    <row r="28384" spans="1:5" x14ac:dyDescent="0.3">
      <c r="A28384" s="33" t="s">
        <v>4</v>
      </c>
      <c r="B28384" s="33" t="s">
        <v>53</v>
      </c>
      <c r="C28384" s="33"/>
      <c r="D28384" s="33" t="s">
        <v>268</v>
      </c>
      <c r="E28384" t="str">
        <f t="shared" si="447"/>
        <v>No Data</v>
      </c>
    </row>
    <row r="28385" spans="1:5" x14ac:dyDescent="0.3">
      <c r="A28385" s="33" t="s">
        <v>4</v>
      </c>
      <c r="B28385" s="33" t="s">
        <v>88</v>
      </c>
      <c r="C28385" s="33">
        <v>134241</v>
      </c>
      <c r="D28385" s="33" t="s">
        <v>297</v>
      </c>
      <c r="E28385" t="str">
        <f t="shared" si="447"/>
        <v>$125K-$200K</v>
      </c>
    </row>
    <row r="28386" spans="1:5" x14ac:dyDescent="0.3">
      <c r="A28386" s="33" t="s">
        <v>2</v>
      </c>
      <c r="B28386" s="33" t="s">
        <v>54</v>
      </c>
      <c r="C28386" s="33">
        <v>87500</v>
      </c>
      <c r="D28386" s="33" t="s">
        <v>232</v>
      </c>
      <c r="E28386" t="str">
        <f t="shared" si="447"/>
        <v>$75K-$100K</v>
      </c>
    </row>
    <row r="28387" spans="1:5" x14ac:dyDescent="0.3">
      <c r="A28387" s="33" t="s">
        <v>128</v>
      </c>
      <c r="B28387" s="33" t="s">
        <v>53</v>
      </c>
      <c r="C28387" s="33">
        <v>155000</v>
      </c>
      <c r="D28387" s="33" t="s">
        <v>7220</v>
      </c>
      <c r="E28387" t="str">
        <f t="shared" si="447"/>
        <v>$125K-$200K</v>
      </c>
    </row>
    <row r="28388" spans="1:5" x14ac:dyDescent="0.3">
      <c r="A28388" s="33" t="s">
        <v>2</v>
      </c>
      <c r="B28388" s="33" t="s">
        <v>53</v>
      </c>
      <c r="C28388" s="33">
        <v>87120</v>
      </c>
      <c r="D28388" s="33" t="s">
        <v>1670</v>
      </c>
      <c r="E28388" t="str">
        <f t="shared" si="447"/>
        <v>$75K-$100K</v>
      </c>
    </row>
    <row r="28389" spans="1:5" x14ac:dyDescent="0.3">
      <c r="A28389" s="33" t="s">
        <v>0</v>
      </c>
      <c r="B28389" s="33" t="s">
        <v>53</v>
      </c>
      <c r="C28389" s="33">
        <v>215000</v>
      </c>
      <c r="D28389" s="33" t="s">
        <v>5524</v>
      </c>
      <c r="E28389" t="str">
        <f t="shared" si="447"/>
        <v>&gt;$200K</v>
      </c>
    </row>
    <row r="28390" spans="1:5" x14ac:dyDescent="0.3">
      <c r="A28390" s="33" t="s">
        <v>2</v>
      </c>
      <c r="B28390" s="33" t="s">
        <v>53</v>
      </c>
      <c r="C28390" s="33">
        <v>115800</v>
      </c>
      <c r="D28390" s="33" t="s">
        <v>4770</v>
      </c>
      <c r="E28390" t="str">
        <f t="shared" si="447"/>
        <v>$100K-$125K</v>
      </c>
    </row>
    <row r="28391" spans="1:5" x14ac:dyDescent="0.3">
      <c r="A28391" s="33" t="s">
        <v>2</v>
      </c>
      <c r="B28391" s="33" t="s">
        <v>53</v>
      </c>
      <c r="C28391" s="33">
        <v>102500</v>
      </c>
      <c r="D28391" s="33" t="s">
        <v>9234</v>
      </c>
      <c r="E28391" t="str">
        <f t="shared" si="447"/>
        <v>$100K-$125K</v>
      </c>
    </row>
    <row r="28392" spans="1:5" x14ac:dyDescent="0.3">
      <c r="A28392" s="33" t="s">
        <v>129</v>
      </c>
      <c r="B28392" s="33" t="s">
        <v>54</v>
      </c>
      <c r="C28392" s="33">
        <v>205000</v>
      </c>
      <c r="D28392" s="33" t="s">
        <v>9235</v>
      </c>
      <c r="E28392" t="str">
        <f t="shared" si="447"/>
        <v>&gt;$200K</v>
      </c>
    </row>
    <row r="28393" spans="1:5" x14ac:dyDescent="0.3">
      <c r="A28393" s="33" t="s">
        <v>1</v>
      </c>
      <c r="B28393" s="33" t="s">
        <v>54</v>
      </c>
      <c r="C28393" s="33"/>
      <c r="D28393" s="33" t="s">
        <v>258</v>
      </c>
      <c r="E28393" t="str">
        <f t="shared" si="447"/>
        <v>No Data</v>
      </c>
    </row>
    <row r="28394" spans="1:5" x14ac:dyDescent="0.3">
      <c r="A28394" s="33" t="s">
        <v>0</v>
      </c>
      <c r="B28394" s="33" t="s">
        <v>53</v>
      </c>
      <c r="C28394" s="33"/>
      <c r="D28394" s="33" t="s">
        <v>457</v>
      </c>
      <c r="E28394" t="str">
        <f t="shared" si="447"/>
        <v>No Data</v>
      </c>
    </row>
    <row r="28395" spans="1:5" x14ac:dyDescent="0.3">
      <c r="A28395" s="33" t="s">
        <v>2</v>
      </c>
      <c r="B28395" s="33" t="s">
        <v>53</v>
      </c>
      <c r="C28395" s="33"/>
      <c r="D28395" s="33" t="s">
        <v>8850</v>
      </c>
      <c r="E28395" t="str">
        <f t="shared" si="447"/>
        <v>No Data</v>
      </c>
    </row>
    <row r="28396" spans="1:5" x14ac:dyDescent="0.3">
      <c r="A28396" s="33" t="s">
        <v>125</v>
      </c>
      <c r="B28396" s="33" t="s">
        <v>53</v>
      </c>
      <c r="C28396" s="33">
        <v>100000</v>
      </c>
      <c r="D28396" s="33" t="s">
        <v>1680</v>
      </c>
      <c r="E28396" t="str">
        <f t="shared" si="447"/>
        <v>$75K-$100K</v>
      </c>
    </row>
    <row r="28397" spans="1:5" x14ac:dyDescent="0.3">
      <c r="A28397" s="33" t="s">
        <v>0</v>
      </c>
      <c r="B28397" s="33" t="s">
        <v>53</v>
      </c>
      <c r="C28397" s="33"/>
      <c r="D28397" s="33" t="s">
        <v>400</v>
      </c>
      <c r="E28397" t="str">
        <f t="shared" si="447"/>
        <v>No Data</v>
      </c>
    </row>
    <row r="28398" spans="1:5" x14ac:dyDescent="0.3">
      <c r="A28398" s="33" t="s">
        <v>0</v>
      </c>
      <c r="B28398" s="33" t="s">
        <v>53</v>
      </c>
      <c r="C28398" s="33">
        <v>192500</v>
      </c>
      <c r="D28398" s="33" t="s">
        <v>1410</v>
      </c>
      <c r="E28398" t="str">
        <f t="shared" si="447"/>
        <v>$125K-$200K</v>
      </c>
    </row>
    <row r="28399" spans="1:5" x14ac:dyDescent="0.3">
      <c r="A28399" s="33" t="s">
        <v>128</v>
      </c>
      <c r="B28399" s="33" t="s">
        <v>53</v>
      </c>
      <c r="C28399" s="33">
        <v>203500</v>
      </c>
      <c r="D28399" s="33" t="s">
        <v>2517</v>
      </c>
      <c r="E28399" t="str">
        <f t="shared" si="447"/>
        <v>&gt;$200K</v>
      </c>
    </row>
    <row r="28400" spans="1:5" x14ac:dyDescent="0.3">
      <c r="A28400" s="33" t="s">
        <v>52</v>
      </c>
      <c r="B28400" s="33" t="s">
        <v>53</v>
      </c>
      <c r="C28400" s="33">
        <v>131000</v>
      </c>
      <c r="D28400" s="33" t="s">
        <v>3835</v>
      </c>
      <c r="E28400" t="str">
        <f t="shared" si="447"/>
        <v>$125K-$200K</v>
      </c>
    </row>
    <row r="28401" spans="1:5" x14ac:dyDescent="0.3">
      <c r="A28401" s="33" t="s">
        <v>2</v>
      </c>
      <c r="B28401" s="33" t="s">
        <v>53</v>
      </c>
      <c r="C28401" s="33"/>
      <c r="D28401" s="33" t="s">
        <v>9236</v>
      </c>
      <c r="E28401" t="str">
        <f t="shared" si="447"/>
        <v>No Data</v>
      </c>
    </row>
    <row r="28402" spans="1:5" x14ac:dyDescent="0.3">
      <c r="A28402" s="33" t="s">
        <v>0</v>
      </c>
      <c r="B28402" s="33" t="s">
        <v>53</v>
      </c>
      <c r="C28402" s="33">
        <v>75000</v>
      </c>
      <c r="D28402" s="33" t="s">
        <v>1169</v>
      </c>
      <c r="E28402" t="str">
        <f t="shared" si="447"/>
        <v>&lt;$75K</v>
      </c>
    </row>
    <row r="28403" spans="1:5" x14ac:dyDescent="0.3">
      <c r="A28403" s="33" t="s">
        <v>128</v>
      </c>
      <c r="B28403" s="33" t="s">
        <v>53</v>
      </c>
      <c r="C28403" s="33">
        <v>150000</v>
      </c>
      <c r="D28403" s="33" t="s">
        <v>499</v>
      </c>
      <c r="E28403" t="str">
        <f t="shared" si="447"/>
        <v>$125K-$200K</v>
      </c>
    </row>
    <row r="28404" spans="1:5" x14ac:dyDescent="0.3">
      <c r="A28404" s="33" t="s">
        <v>0</v>
      </c>
      <c r="B28404" s="33" t="s">
        <v>53</v>
      </c>
      <c r="C28404" s="33">
        <v>170000</v>
      </c>
      <c r="D28404" s="33" t="s">
        <v>5628</v>
      </c>
      <c r="E28404" t="str">
        <f t="shared" si="447"/>
        <v>$125K-$200K</v>
      </c>
    </row>
    <row r="28405" spans="1:5" x14ac:dyDescent="0.3">
      <c r="A28405" s="33" t="s">
        <v>2</v>
      </c>
      <c r="B28405" s="33" t="s">
        <v>53</v>
      </c>
      <c r="C28405" s="33"/>
      <c r="D28405" s="33" t="s">
        <v>268</v>
      </c>
      <c r="E28405" t="str">
        <f t="shared" si="447"/>
        <v>No Data</v>
      </c>
    </row>
    <row r="28406" spans="1:5" x14ac:dyDescent="0.3">
      <c r="A28406" s="33" t="s">
        <v>2</v>
      </c>
      <c r="B28406" s="33" t="s">
        <v>53</v>
      </c>
      <c r="C28406" s="33"/>
      <c r="D28406" s="33" t="s">
        <v>9237</v>
      </c>
      <c r="E28406" t="str">
        <f t="shared" si="447"/>
        <v>No Data</v>
      </c>
    </row>
    <row r="28407" spans="1:5" x14ac:dyDescent="0.3">
      <c r="A28407" s="33" t="s">
        <v>0</v>
      </c>
      <c r="B28407" s="33" t="s">
        <v>53</v>
      </c>
      <c r="C28407" s="33">
        <v>150000</v>
      </c>
      <c r="D28407" s="33" t="s">
        <v>1587</v>
      </c>
      <c r="E28407" t="str">
        <f t="shared" si="447"/>
        <v>$125K-$200K</v>
      </c>
    </row>
    <row r="28408" spans="1:5" x14ac:dyDescent="0.3">
      <c r="A28408" s="33" t="s">
        <v>4</v>
      </c>
      <c r="B28408" s="33" t="s">
        <v>99</v>
      </c>
      <c r="C28408" s="33"/>
      <c r="D28408" s="33" t="s">
        <v>366</v>
      </c>
      <c r="E28408" t="str">
        <f t="shared" si="447"/>
        <v>No Data</v>
      </c>
    </row>
    <row r="28409" spans="1:5" x14ac:dyDescent="0.3">
      <c r="A28409" s="33" t="s">
        <v>126</v>
      </c>
      <c r="B28409" s="33" t="s">
        <v>99</v>
      </c>
      <c r="C28409" s="33">
        <v>224000</v>
      </c>
      <c r="D28409" s="33" t="s">
        <v>1974</v>
      </c>
      <c r="E28409" t="str">
        <f t="shared" si="447"/>
        <v>&gt;$200K</v>
      </c>
    </row>
    <row r="28410" spans="1:5" x14ac:dyDescent="0.3">
      <c r="A28410" s="33" t="s">
        <v>2</v>
      </c>
      <c r="B28410" s="33" t="s">
        <v>53</v>
      </c>
      <c r="C28410" s="33">
        <v>100000</v>
      </c>
      <c r="D28410" s="33" t="s">
        <v>9238</v>
      </c>
      <c r="E28410" t="str">
        <f t="shared" si="447"/>
        <v>$75K-$100K</v>
      </c>
    </row>
    <row r="28411" spans="1:5" x14ac:dyDescent="0.3">
      <c r="A28411" s="33" t="s">
        <v>52</v>
      </c>
      <c r="B28411" s="33" t="s">
        <v>54</v>
      </c>
      <c r="C28411" s="33">
        <v>82830</v>
      </c>
      <c r="D28411" s="33" t="s">
        <v>8536</v>
      </c>
      <c r="E28411" t="str">
        <f t="shared" si="447"/>
        <v>$75K-$100K</v>
      </c>
    </row>
    <row r="28412" spans="1:5" x14ac:dyDescent="0.3">
      <c r="A28412" s="33" t="s">
        <v>2</v>
      </c>
      <c r="B28412" s="33" t="s">
        <v>53</v>
      </c>
      <c r="C28412" s="33"/>
      <c r="D28412" s="33" t="s">
        <v>3600</v>
      </c>
      <c r="E28412" t="str">
        <f t="shared" si="447"/>
        <v>No Data</v>
      </c>
    </row>
    <row r="28413" spans="1:5" x14ac:dyDescent="0.3">
      <c r="A28413" s="33" t="s">
        <v>2</v>
      </c>
      <c r="B28413" s="33" t="s">
        <v>53</v>
      </c>
      <c r="C28413" s="33"/>
      <c r="D28413" s="33" t="s">
        <v>504</v>
      </c>
      <c r="E28413" t="str">
        <f t="shared" si="447"/>
        <v>No Data</v>
      </c>
    </row>
    <row r="28414" spans="1:5" x14ac:dyDescent="0.3">
      <c r="A28414" s="33" t="s">
        <v>2</v>
      </c>
      <c r="B28414" s="33" t="s">
        <v>53</v>
      </c>
      <c r="C28414" s="33">
        <v>95000</v>
      </c>
      <c r="D28414" s="33" t="s">
        <v>268</v>
      </c>
      <c r="E28414" t="str">
        <f t="shared" si="447"/>
        <v>$75K-$100K</v>
      </c>
    </row>
    <row r="28415" spans="1:5" x14ac:dyDescent="0.3">
      <c r="A28415" s="33" t="s">
        <v>0</v>
      </c>
      <c r="B28415" s="33" t="s">
        <v>53</v>
      </c>
      <c r="C28415" s="33">
        <v>150000</v>
      </c>
      <c r="D28415" s="33" t="s">
        <v>4572</v>
      </c>
      <c r="E28415" t="str">
        <f t="shared" si="447"/>
        <v>$125K-$200K</v>
      </c>
    </row>
    <row r="28416" spans="1:5" x14ac:dyDescent="0.3">
      <c r="A28416" s="33" t="s">
        <v>4</v>
      </c>
      <c r="B28416" s="33" t="s">
        <v>97</v>
      </c>
      <c r="C28416" s="33">
        <v>147500</v>
      </c>
      <c r="D28416" s="33" t="s">
        <v>2177</v>
      </c>
      <c r="E28416" t="str">
        <f t="shared" si="447"/>
        <v>$125K-$200K</v>
      </c>
    </row>
    <row r="28417" spans="1:5" x14ac:dyDescent="0.3">
      <c r="A28417" s="33" t="s">
        <v>2</v>
      </c>
      <c r="B28417" s="33" t="s">
        <v>53</v>
      </c>
      <c r="C28417" s="33"/>
      <c r="D28417" s="33" t="s">
        <v>1030</v>
      </c>
      <c r="E28417" t="str">
        <f t="shared" si="447"/>
        <v>No Data</v>
      </c>
    </row>
    <row r="28418" spans="1:5" x14ac:dyDescent="0.3">
      <c r="A28418" s="33" t="s">
        <v>125</v>
      </c>
      <c r="B28418" s="33" t="s">
        <v>53</v>
      </c>
      <c r="C28418" s="33">
        <v>90000</v>
      </c>
      <c r="D28418" s="33" t="s">
        <v>9239</v>
      </c>
      <c r="E28418" t="str">
        <f t="shared" si="447"/>
        <v>$75K-$100K</v>
      </c>
    </row>
    <row r="28419" spans="1:5" x14ac:dyDescent="0.3">
      <c r="A28419" s="33" t="s">
        <v>2</v>
      </c>
      <c r="B28419" s="33" t="s">
        <v>53</v>
      </c>
      <c r="C28419" s="33">
        <v>108415.5</v>
      </c>
      <c r="D28419" s="33" t="s">
        <v>1569</v>
      </c>
      <c r="E28419" t="str">
        <f t="shared" ref="E28419:E28482" si="448">_xlfn.XLOOKUP(C28419,$H$16:$H$21,$G$16:$G$21,,1)</f>
        <v>$100K-$125K</v>
      </c>
    </row>
    <row r="28420" spans="1:5" x14ac:dyDescent="0.3">
      <c r="A28420" s="33" t="s">
        <v>129</v>
      </c>
      <c r="B28420" s="33" t="s">
        <v>98</v>
      </c>
      <c r="C28420" s="33">
        <v>72900</v>
      </c>
      <c r="D28420" s="33" t="s">
        <v>7393</v>
      </c>
      <c r="E28420" t="str">
        <f t="shared" si="448"/>
        <v>&lt;$75K</v>
      </c>
    </row>
    <row r="28421" spans="1:5" x14ac:dyDescent="0.3">
      <c r="A28421" s="33" t="s">
        <v>126</v>
      </c>
      <c r="B28421" s="33" t="s">
        <v>53</v>
      </c>
      <c r="C28421" s="33">
        <v>187500</v>
      </c>
      <c r="D28421" s="33" t="s">
        <v>9240</v>
      </c>
      <c r="E28421" t="str">
        <f t="shared" si="448"/>
        <v>$125K-$200K</v>
      </c>
    </row>
    <row r="28422" spans="1:5" x14ac:dyDescent="0.3">
      <c r="A28422" s="33" t="s">
        <v>2</v>
      </c>
      <c r="B28422" s="33" t="s">
        <v>53</v>
      </c>
      <c r="C28422" s="33">
        <v>90000</v>
      </c>
      <c r="D28422" s="33" t="s">
        <v>2082</v>
      </c>
      <c r="E28422" t="str">
        <f t="shared" si="448"/>
        <v>$75K-$100K</v>
      </c>
    </row>
    <row r="28423" spans="1:5" x14ac:dyDescent="0.3">
      <c r="A28423" s="33" t="s">
        <v>2</v>
      </c>
      <c r="B28423" s="33" t="s">
        <v>53</v>
      </c>
      <c r="C28423" s="33"/>
      <c r="D28423" s="33" t="s">
        <v>9241</v>
      </c>
      <c r="E28423" t="str">
        <f t="shared" si="448"/>
        <v>No Data</v>
      </c>
    </row>
    <row r="28424" spans="1:5" x14ac:dyDescent="0.3">
      <c r="A28424" s="33" t="s">
        <v>0</v>
      </c>
      <c r="B28424" s="33" t="s">
        <v>106</v>
      </c>
      <c r="C28424" s="33">
        <v>99150</v>
      </c>
      <c r="D28424" s="33" t="s">
        <v>294</v>
      </c>
      <c r="E28424" t="str">
        <f t="shared" si="448"/>
        <v>$75K-$100K</v>
      </c>
    </row>
    <row r="28425" spans="1:5" x14ac:dyDescent="0.3">
      <c r="A28425" s="33" t="s">
        <v>4</v>
      </c>
      <c r="B28425" s="33" t="s">
        <v>53</v>
      </c>
      <c r="C28425" s="33"/>
      <c r="D28425" s="33" t="s">
        <v>894</v>
      </c>
      <c r="E28425" t="str">
        <f t="shared" si="448"/>
        <v>No Data</v>
      </c>
    </row>
    <row r="28426" spans="1:5" x14ac:dyDescent="0.3">
      <c r="A28426" s="33" t="s">
        <v>0</v>
      </c>
      <c r="B28426" s="33" t="s">
        <v>53</v>
      </c>
      <c r="C28426" s="33">
        <v>127500</v>
      </c>
      <c r="D28426" s="33" t="s">
        <v>2614</v>
      </c>
      <c r="E28426" t="str">
        <f t="shared" si="448"/>
        <v>$125K-$200K</v>
      </c>
    </row>
    <row r="28427" spans="1:5" x14ac:dyDescent="0.3">
      <c r="A28427" s="33" t="s">
        <v>2</v>
      </c>
      <c r="B28427" s="33" t="s">
        <v>53</v>
      </c>
      <c r="C28427" s="33">
        <v>56030</v>
      </c>
      <c r="D28427" s="33" t="s">
        <v>9003</v>
      </c>
      <c r="E28427" t="str">
        <f t="shared" si="448"/>
        <v>&lt;$75K</v>
      </c>
    </row>
    <row r="28428" spans="1:5" x14ac:dyDescent="0.3">
      <c r="A28428" s="33" t="s">
        <v>2</v>
      </c>
      <c r="B28428" s="33" t="s">
        <v>53</v>
      </c>
      <c r="C28428" s="33">
        <v>90000</v>
      </c>
      <c r="D28428" s="33" t="s">
        <v>9242</v>
      </c>
      <c r="E28428" t="str">
        <f t="shared" si="448"/>
        <v>$75K-$100K</v>
      </c>
    </row>
    <row r="28429" spans="1:5" x14ac:dyDescent="0.3">
      <c r="A28429" s="33" t="s">
        <v>4</v>
      </c>
      <c r="B28429" s="33" t="s">
        <v>53</v>
      </c>
      <c r="C28429" s="33"/>
      <c r="D28429" s="33" t="s">
        <v>7523</v>
      </c>
      <c r="E28429" t="str">
        <f t="shared" si="448"/>
        <v>No Data</v>
      </c>
    </row>
    <row r="28430" spans="1:5" x14ac:dyDescent="0.3">
      <c r="A28430" s="33" t="s">
        <v>52</v>
      </c>
      <c r="B28430" s="33" t="s">
        <v>88</v>
      </c>
      <c r="C28430" s="33">
        <v>60000</v>
      </c>
      <c r="D28430" s="33" t="s">
        <v>1051</v>
      </c>
      <c r="E28430" t="str">
        <f t="shared" si="448"/>
        <v>&lt;$75K</v>
      </c>
    </row>
    <row r="28431" spans="1:5" x14ac:dyDescent="0.3">
      <c r="A28431" s="33" t="s">
        <v>2</v>
      </c>
      <c r="B28431" s="33" t="s">
        <v>110</v>
      </c>
      <c r="C28431" s="33">
        <v>56700</v>
      </c>
      <c r="D28431" s="33" t="s">
        <v>3052</v>
      </c>
      <c r="E28431" t="str">
        <f t="shared" si="448"/>
        <v>&lt;$75K</v>
      </c>
    </row>
    <row r="28432" spans="1:5" x14ac:dyDescent="0.3">
      <c r="A28432" s="33" t="s">
        <v>128</v>
      </c>
      <c r="B28432" s="33" t="s">
        <v>53</v>
      </c>
      <c r="C28432" s="33">
        <v>193000</v>
      </c>
      <c r="D28432" s="33" t="s">
        <v>2559</v>
      </c>
      <c r="E28432" t="str">
        <f t="shared" si="448"/>
        <v>$125K-$200K</v>
      </c>
    </row>
    <row r="28433" spans="1:5" x14ac:dyDescent="0.3">
      <c r="A28433" s="33" t="s">
        <v>2</v>
      </c>
      <c r="B28433" s="33" t="s">
        <v>53</v>
      </c>
      <c r="C28433" s="33">
        <v>118500</v>
      </c>
      <c r="D28433" s="33" t="s">
        <v>2976</v>
      </c>
      <c r="E28433" t="str">
        <f t="shared" si="448"/>
        <v>$100K-$125K</v>
      </c>
    </row>
    <row r="28434" spans="1:5" x14ac:dyDescent="0.3">
      <c r="A28434" s="33" t="s">
        <v>4</v>
      </c>
      <c r="B28434" s="33" t="s">
        <v>97</v>
      </c>
      <c r="C28434" s="33">
        <v>147500</v>
      </c>
      <c r="D28434" s="33" t="s">
        <v>3046</v>
      </c>
      <c r="E28434" t="str">
        <f t="shared" si="448"/>
        <v>$125K-$200K</v>
      </c>
    </row>
    <row r="28435" spans="1:5" x14ac:dyDescent="0.3">
      <c r="A28435" s="33" t="s">
        <v>0</v>
      </c>
      <c r="B28435" s="33" t="s">
        <v>53</v>
      </c>
      <c r="C28435" s="33">
        <v>115000</v>
      </c>
      <c r="D28435" s="33" t="s">
        <v>4866</v>
      </c>
      <c r="E28435" t="str">
        <f t="shared" si="448"/>
        <v>$100K-$125K</v>
      </c>
    </row>
    <row r="28436" spans="1:5" x14ac:dyDescent="0.3">
      <c r="A28436" s="33" t="s">
        <v>2</v>
      </c>
      <c r="B28436" s="33" t="s">
        <v>53</v>
      </c>
      <c r="C28436" s="33">
        <v>75000</v>
      </c>
      <c r="D28436" s="33" t="s">
        <v>9243</v>
      </c>
      <c r="E28436" t="str">
        <f t="shared" si="448"/>
        <v>&lt;$75K</v>
      </c>
    </row>
    <row r="28437" spans="1:5" x14ac:dyDescent="0.3">
      <c r="A28437" s="33" t="s">
        <v>0</v>
      </c>
      <c r="B28437" s="33" t="s">
        <v>54</v>
      </c>
      <c r="C28437" s="33">
        <v>121010.5</v>
      </c>
      <c r="D28437" s="33" t="s">
        <v>9244</v>
      </c>
      <c r="E28437" t="str">
        <f t="shared" si="448"/>
        <v>$100K-$125K</v>
      </c>
    </row>
    <row r="28438" spans="1:5" x14ac:dyDescent="0.3">
      <c r="A28438" s="33" t="s">
        <v>126</v>
      </c>
      <c r="B28438" s="33" t="s">
        <v>53</v>
      </c>
      <c r="C28438" s="33"/>
      <c r="D28438" s="33" t="s">
        <v>258</v>
      </c>
      <c r="E28438" t="str">
        <f t="shared" si="448"/>
        <v>No Data</v>
      </c>
    </row>
    <row r="28439" spans="1:5" x14ac:dyDescent="0.3">
      <c r="A28439" s="33" t="s">
        <v>2</v>
      </c>
      <c r="B28439" s="33" t="s">
        <v>53</v>
      </c>
      <c r="C28439" s="33"/>
      <c r="D28439" s="33" t="s">
        <v>7827</v>
      </c>
      <c r="E28439" t="str">
        <f t="shared" si="448"/>
        <v>No Data</v>
      </c>
    </row>
    <row r="28440" spans="1:5" x14ac:dyDescent="0.3">
      <c r="A28440" s="33" t="s">
        <v>2</v>
      </c>
      <c r="B28440" s="33" t="s">
        <v>53</v>
      </c>
      <c r="C28440" s="33">
        <v>65000</v>
      </c>
      <c r="D28440" s="33" t="s">
        <v>2186</v>
      </c>
      <c r="E28440" t="str">
        <f t="shared" si="448"/>
        <v>&lt;$75K</v>
      </c>
    </row>
    <row r="28441" spans="1:5" x14ac:dyDescent="0.3">
      <c r="A28441" s="33" t="s">
        <v>0</v>
      </c>
      <c r="B28441" s="33" t="s">
        <v>53</v>
      </c>
      <c r="C28441" s="33">
        <v>90000</v>
      </c>
      <c r="D28441" s="33" t="s">
        <v>919</v>
      </c>
      <c r="E28441" t="str">
        <f t="shared" si="448"/>
        <v>$75K-$100K</v>
      </c>
    </row>
    <row r="28442" spans="1:5" x14ac:dyDescent="0.3">
      <c r="A28442" s="33" t="s">
        <v>0</v>
      </c>
      <c r="B28442" s="33" t="s">
        <v>53</v>
      </c>
      <c r="C28442" s="33">
        <v>161044</v>
      </c>
      <c r="D28442" s="33" t="s">
        <v>502</v>
      </c>
      <c r="E28442" t="str">
        <f t="shared" si="448"/>
        <v>$125K-$200K</v>
      </c>
    </row>
    <row r="28443" spans="1:5" x14ac:dyDescent="0.3">
      <c r="A28443" s="33" t="s">
        <v>125</v>
      </c>
      <c r="B28443" s="33" t="s">
        <v>53</v>
      </c>
      <c r="C28443" s="33">
        <v>91100</v>
      </c>
      <c r="D28443" s="33" t="s">
        <v>1127</v>
      </c>
      <c r="E28443" t="str">
        <f t="shared" si="448"/>
        <v>$75K-$100K</v>
      </c>
    </row>
    <row r="28444" spans="1:5" x14ac:dyDescent="0.3">
      <c r="A28444" s="33" t="s">
        <v>0</v>
      </c>
      <c r="B28444" s="33" t="s">
        <v>53</v>
      </c>
      <c r="C28444" s="33">
        <v>115000</v>
      </c>
      <c r="D28444" s="33" t="s">
        <v>744</v>
      </c>
      <c r="E28444" t="str">
        <f t="shared" si="448"/>
        <v>$100K-$125K</v>
      </c>
    </row>
    <row r="28445" spans="1:5" x14ac:dyDescent="0.3">
      <c r="A28445" s="33" t="s">
        <v>128</v>
      </c>
      <c r="B28445" s="33" t="s">
        <v>53</v>
      </c>
      <c r="C28445" s="33">
        <v>245000</v>
      </c>
      <c r="D28445" s="33" t="s">
        <v>889</v>
      </c>
      <c r="E28445" t="str">
        <f t="shared" si="448"/>
        <v>&gt;$200K</v>
      </c>
    </row>
    <row r="28446" spans="1:5" x14ac:dyDescent="0.3">
      <c r="A28446" s="33" t="s">
        <v>128</v>
      </c>
      <c r="B28446" s="33" t="s">
        <v>54</v>
      </c>
      <c r="C28446" s="33">
        <v>112500.5</v>
      </c>
      <c r="D28446" s="33" t="s">
        <v>1099</v>
      </c>
      <c r="E28446" t="str">
        <f t="shared" si="448"/>
        <v>$100K-$125K</v>
      </c>
    </row>
    <row r="28447" spans="1:5" x14ac:dyDescent="0.3">
      <c r="A28447" s="33" t="s">
        <v>2</v>
      </c>
      <c r="B28447" s="33" t="s">
        <v>53</v>
      </c>
      <c r="C28447" s="33">
        <v>69500</v>
      </c>
      <c r="D28447" s="33" t="s">
        <v>9245</v>
      </c>
      <c r="E28447" t="str">
        <f t="shared" si="448"/>
        <v>&lt;$75K</v>
      </c>
    </row>
    <row r="28448" spans="1:5" x14ac:dyDescent="0.3">
      <c r="A28448" s="33" t="s">
        <v>0</v>
      </c>
      <c r="B28448" s="33" t="s">
        <v>53</v>
      </c>
      <c r="C28448" s="33"/>
      <c r="D28448" s="33" t="s">
        <v>3769</v>
      </c>
      <c r="E28448" t="str">
        <f t="shared" si="448"/>
        <v>No Data</v>
      </c>
    </row>
    <row r="28449" spans="1:5" x14ac:dyDescent="0.3">
      <c r="A28449" s="33" t="s">
        <v>2</v>
      </c>
      <c r="B28449" s="33" t="s">
        <v>53</v>
      </c>
      <c r="C28449" s="33"/>
      <c r="D28449" s="33" t="s">
        <v>478</v>
      </c>
      <c r="E28449" t="str">
        <f t="shared" si="448"/>
        <v>No Data</v>
      </c>
    </row>
    <row r="28450" spans="1:5" x14ac:dyDescent="0.3">
      <c r="A28450" s="33" t="s">
        <v>0</v>
      </c>
      <c r="B28450" s="33" t="s">
        <v>54</v>
      </c>
      <c r="C28450" s="33">
        <v>151950</v>
      </c>
      <c r="D28450" s="33" t="s">
        <v>476</v>
      </c>
      <c r="E28450" t="str">
        <f t="shared" si="448"/>
        <v>$125K-$200K</v>
      </c>
    </row>
    <row r="28451" spans="1:5" x14ac:dyDescent="0.3">
      <c r="A28451" s="33" t="s">
        <v>4</v>
      </c>
      <c r="B28451" s="33" t="s">
        <v>99</v>
      </c>
      <c r="C28451" s="33">
        <v>147500</v>
      </c>
      <c r="D28451" s="33" t="s">
        <v>329</v>
      </c>
      <c r="E28451" t="str">
        <f t="shared" si="448"/>
        <v>$125K-$200K</v>
      </c>
    </row>
    <row r="28452" spans="1:5" x14ac:dyDescent="0.3">
      <c r="A28452" s="33" t="s">
        <v>129</v>
      </c>
      <c r="B28452" s="33" t="s">
        <v>53</v>
      </c>
      <c r="C28452" s="33">
        <v>152500</v>
      </c>
      <c r="D28452" s="33" t="s">
        <v>9246</v>
      </c>
      <c r="E28452" t="str">
        <f t="shared" si="448"/>
        <v>$125K-$200K</v>
      </c>
    </row>
    <row r="28453" spans="1:5" x14ac:dyDescent="0.3">
      <c r="A28453" s="33" t="s">
        <v>2</v>
      </c>
      <c r="B28453" s="33" t="s">
        <v>53</v>
      </c>
      <c r="C28453" s="33">
        <v>81000</v>
      </c>
      <c r="D28453" s="33" t="s">
        <v>520</v>
      </c>
      <c r="E28453" t="str">
        <f t="shared" si="448"/>
        <v>$75K-$100K</v>
      </c>
    </row>
    <row r="28454" spans="1:5" x14ac:dyDescent="0.3">
      <c r="A28454" s="33" t="s">
        <v>0</v>
      </c>
      <c r="B28454" s="33" t="s">
        <v>53</v>
      </c>
      <c r="C28454" s="33"/>
      <c r="D28454" s="33" t="s">
        <v>9247</v>
      </c>
      <c r="E28454" t="str">
        <f t="shared" si="448"/>
        <v>No Data</v>
      </c>
    </row>
    <row r="28455" spans="1:5" x14ac:dyDescent="0.3">
      <c r="A28455" s="33" t="s">
        <v>128</v>
      </c>
      <c r="B28455" s="33" t="s">
        <v>53</v>
      </c>
      <c r="C28455" s="33">
        <v>128050</v>
      </c>
      <c r="D28455" s="33" t="s">
        <v>208</v>
      </c>
      <c r="E28455" t="str">
        <f t="shared" si="448"/>
        <v>$125K-$200K</v>
      </c>
    </row>
    <row r="28456" spans="1:5" x14ac:dyDescent="0.3">
      <c r="A28456" s="33" t="s">
        <v>2</v>
      </c>
      <c r="B28456" s="33" t="s">
        <v>53</v>
      </c>
      <c r="C28456" s="33"/>
      <c r="D28456" s="33" t="s">
        <v>9248</v>
      </c>
      <c r="E28456" t="str">
        <f t="shared" si="448"/>
        <v>No Data</v>
      </c>
    </row>
    <row r="28457" spans="1:5" x14ac:dyDescent="0.3">
      <c r="A28457" s="33" t="s">
        <v>52</v>
      </c>
      <c r="B28457" s="33" t="s">
        <v>53</v>
      </c>
      <c r="C28457" s="33"/>
      <c r="D28457" s="33" t="s">
        <v>3098</v>
      </c>
      <c r="E28457" t="str">
        <f t="shared" si="448"/>
        <v>No Data</v>
      </c>
    </row>
    <row r="28458" spans="1:5" x14ac:dyDescent="0.3">
      <c r="A28458" s="33" t="s">
        <v>0</v>
      </c>
      <c r="B28458" s="33" t="s">
        <v>53</v>
      </c>
      <c r="C28458" s="33">
        <v>250000</v>
      </c>
      <c r="D28458" s="33" t="s">
        <v>1138</v>
      </c>
      <c r="E28458" t="str">
        <f t="shared" si="448"/>
        <v>&gt;$200K</v>
      </c>
    </row>
    <row r="28459" spans="1:5" x14ac:dyDescent="0.3">
      <c r="A28459" s="33" t="s">
        <v>2</v>
      </c>
      <c r="B28459" s="33" t="s">
        <v>53</v>
      </c>
      <c r="C28459" s="33"/>
      <c r="D28459" s="33" t="s">
        <v>2922</v>
      </c>
      <c r="E28459" t="str">
        <f t="shared" si="448"/>
        <v>No Data</v>
      </c>
    </row>
    <row r="28460" spans="1:5" x14ac:dyDescent="0.3">
      <c r="A28460" s="33" t="s">
        <v>0</v>
      </c>
      <c r="B28460" s="33" t="s">
        <v>53</v>
      </c>
      <c r="C28460" s="33"/>
      <c r="D28460" s="33" t="s">
        <v>331</v>
      </c>
      <c r="E28460" t="str">
        <f t="shared" si="448"/>
        <v>No Data</v>
      </c>
    </row>
    <row r="28461" spans="1:5" x14ac:dyDescent="0.3">
      <c r="A28461" s="33" t="s">
        <v>2</v>
      </c>
      <c r="B28461" s="33" t="s">
        <v>53</v>
      </c>
      <c r="C28461" s="33"/>
      <c r="D28461" s="33" t="s">
        <v>9249</v>
      </c>
      <c r="E28461" t="str">
        <f t="shared" si="448"/>
        <v>No Data</v>
      </c>
    </row>
    <row r="28462" spans="1:5" x14ac:dyDescent="0.3">
      <c r="A28462" s="33" t="s">
        <v>0</v>
      </c>
      <c r="B28462" s="33" t="s">
        <v>97</v>
      </c>
      <c r="C28462" s="33">
        <v>157500</v>
      </c>
      <c r="D28462" s="33" t="s">
        <v>4353</v>
      </c>
      <c r="E28462" t="str">
        <f t="shared" si="448"/>
        <v>$125K-$200K</v>
      </c>
    </row>
    <row r="28463" spans="1:5" x14ac:dyDescent="0.3">
      <c r="A28463" s="33" t="s">
        <v>4</v>
      </c>
      <c r="B28463" s="33" t="s">
        <v>53</v>
      </c>
      <c r="C28463" s="33">
        <v>125000</v>
      </c>
      <c r="D28463" s="33" t="s">
        <v>300</v>
      </c>
      <c r="E28463" t="str">
        <f t="shared" si="448"/>
        <v>$100K-$125K</v>
      </c>
    </row>
    <row r="28464" spans="1:5" x14ac:dyDescent="0.3">
      <c r="A28464" s="33" t="s">
        <v>0</v>
      </c>
      <c r="B28464" s="33" t="s">
        <v>53</v>
      </c>
      <c r="C28464" s="33"/>
      <c r="D28464" s="33" t="s">
        <v>258</v>
      </c>
      <c r="E28464" t="str">
        <f t="shared" si="448"/>
        <v>No Data</v>
      </c>
    </row>
    <row r="28465" spans="1:5" x14ac:dyDescent="0.3">
      <c r="A28465" s="33" t="s">
        <v>2</v>
      </c>
      <c r="B28465" s="33" t="s">
        <v>53</v>
      </c>
      <c r="C28465" s="33"/>
      <c r="D28465" s="33" t="s">
        <v>733</v>
      </c>
      <c r="E28465" t="str">
        <f t="shared" si="448"/>
        <v>No Data</v>
      </c>
    </row>
    <row r="28466" spans="1:5" x14ac:dyDescent="0.3">
      <c r="A28466" s="33" t="s">
        <v>0</v>
      </c>
      <c r="B28466" s="33" t="s">
        <v>53</v>
      </c>
      <c r="C28466" s="33">
        <v>115000</v>
      </c>
      <c r="D28466" s="33" t="s">
        <v>299</v>
      </c>
      <c r="E28466" t="str">
        <f t="shared" si="448"/>
        <v>$100K-$125K</v>
      </c>
    </row>
    <row r="28467" spans="1:5" x14ac:dyDescent="0.3">
      <c r="A28467" s="33" t="s">
        <v>0</v>
      </c>
      <c r="B28467" s="33" t="s">
        <v>53</v>
      </c>
      <c r="C28467" s="33">
        <v>123437</v>
      </c>
      <c r="D28467" s="33" t="s">
        <v>1738</v>
      </c>
      <c r="E28467" t="str">
        <f t="shared" si="448"/>
        <v>$100K-$125K</v>
      </c>
    </row>
    <row r="28468" spans="1:5" x14ac:dyDescent="0.3">
      <c r="A28468" s="33" t="s">
        <v>2</v>
      </c>
      <c r="B28468" s="33" t="s">
        <v>53</v>
      </c>
      <c r="C28468" s="33"/>
      <c r="D28468" s="33" t="s">
        <v>9250</v>
      </c>
      <c r="E28468" t="str">
        <f t="shared" si="448"/>
        <v>No Data</v>
      </c>
    </row>
    <row r="28469" spans="1:5" x14ac:dyDescent="0.3">
      <c r="A28469" s="33" t="s">
        <v>2</v>
      </c>
      <c r="B28469" s="33" t="s">
        <v>53</v>
      </c>
      <c r="C28469" s="33">
        <v>95000</v>
      </c>
      <c r="D28469" s="33" t="s">
        <v>232</v>
      </c>
      <c r="E28469" t="str">
        <f t="shared" si="448"/>
        <v>$75K-$100K</v>
      </c>
    </row>
    <row r="28470" spans="1:5" x14ac:dyDescent="0.3">
      <c r="A28470" s="33" t="s">
        <v>52</v>
      </c>
      <c r="B28470" s="33" t="s">
        <v>97</v>
      </c>
      <c r="C28470" s="33">
        <v>43200</v>
      </c>
      <c r="D28470" s="33" t="s">
        <v>9251</v>
      </c>
      <c r="E28470" t="str">
        <f t="shared" si="448"/>
        <v>&lt;$75K</v>
      </c>
    </row>
    <row r="28471" spans="1:5" x14ac:dyDescent="0.3">
      <c r="A28471" s="33" t="s">
        <v>2</v>
      </c>
      <c r="B28471" s="33" t="s">
        <v>53</v>
      </c>
      <c r="C28471" s="33">
        <v>100000</v>
      </c>
      <c r="D28471" s="33" t="s">
        <v>9252</v>
      </c>
      <c r="E28471" t="str">
        <f t="shared" si="448"/>
        <v>$75K-$100K</v>
      </c>
    </row>
    <row r="28472" spans="1:5" x14ac:dyDescent="0.3">
      <c r="A28472" s="33" t="s">
        <v>2</v>
      </c>
      <c r="B28472" s="33" t="s">
        <v>53</v>
      </c>
      <c r="C28472" s="33">
        <v>92500</v>
      </c>
      <c r="D28472" s="33" t="s">
        <v>301</v>
      </c>
      <c r="E28472" t="str">
        <f t="shared" si="448"/>
        <v>$75K-$100K</v>
      </c>
    </row>
    <row r="28473" spans="1:5" x14ac:dyDescent="0.3">
      <c r="A28473" s="33" t="s">
        <v>2</v>
      </c>
      <c r="B28473" s="33" t="s">
        <v>53</v>
      </c>
      <c r="C28473" s="33"/>
      <c r="D28473" s="33" t="s">
        <v>4185</v>
      </c>
      <c r="E28473" t="str">
        <f t="shared" si="448"/>
        <v>No Data</v>
      </c>
    </row>
    <row r="28474" spans="1:5" x14ac:dyDescent="0.3">
      <c r="A28474" s="33" t="s">
        <v>128</v>
      </c>
      <c r="B28474" s="33" t="s">
        <v>53</v>
      </c>
      <c r="C28474" s="33">
        <v>165000</v>
      </c>
      <c r="D28474" s="33" t="s">
        <v>256</v>
      </c>
      <c r="E28474" t="str">
        <f t="shared" si="448"/>
        <v>$125K-$200K</v>
      </c>
    </row>
    <row r="28475" spans="1:5" x14ac:dyDescent="0.3">
      <c r="A28475" s="33" t="s">
        <v>2</v>
      </c>
      <c r="B28475" s="33" t="s">
        <v>53</v>
      </c>
      <c r="C28475" s="33"/>
      <c r="D28475" s="33" t="s">
        <v>374</v>
      </c>
      <c r="E28475" t="str">
        <f t="shared" si="448"/>
        <v>No Data</v>
      </c>
    </row>
    <row r="28476" spans="1:5" x14ac:dyDescent="0.3">
      <c r="A28476" s="33" t="s">
        <v>125</v>
      </c>
      <c r="B28476" s="33" t="s">
        <v>53</v>
      </c>
      <c r="C28476" s="33"/>
      <c r="D28476" s="33" t="s">
        <v>1919</v>
      </c>
      <c r="E28476" t="str">
        <f t="shared" si="448"/>
        <v>No Data</v>
      </c>
    </row>
    <row r="28477" spans="1:5" x14ac:dyDescent="0.3">
      <c r="A28477" s="33" t="s">
        <v>4</v>
      </c>
      <c r="B28477" s="33" t="s">
        <v>53</v>
      </c>
      <c r="C28477" s="33">
        <v>130000</v>
      </c>
      <c r="D28477" s="33" t="s">
        <v>9253</v>
      </c>
      <c r="E28477" t="str">
        <f t="shared" si="448"/>
        <v>$125K-$200K</v>
      </c>
    </row>
    <row r="28478" spans="1:5" x14ac:dyDescent="0.3">
      <c r="A28478" s="33" t="s">
        <v>1</v>
      </c>
      <c r="B28478" s="33" t="s">
        <v>54</v>
      </c>
      <c r="C28478" s="33"/>
      <c r="D28478" s="33" t="s">
        <v>1178</v>
      </c>
      <c r="E28478" t="str">
        <f t="shared" si="448"/>
        <v>No Data</v>
      </c>
    </row>
    <row r="28479" spans="1:5" x14ac:dyDescent="0.3">
      <c r="A28479" s="33" t="s">
        <v>0</v>
      </c>
      <c r="B28479" s="33" t="s">
        <v>54</v>
      </c>
      <c r="C28479" s="33"/>
      <c r="D28479" s="33" t="s">
        <v>258</v>
      </c>
      <c r="E28479" t="str">
        <f t="shared" si="448"/>
        <v>No Data</v>
      </c>
    </row>
    <row r="28480" spans="1:5" x14ac:dyDescent="0.3">
      <c r="A28480" s="33" t="s">
        <v>2</v>
      </c>
      <c r="B28480" s="33" t="s">
        <v>53</v>
      </c>
      <c r="C28480" s="33">
        <v>43030</v>
      </c>
      <c r="D28480" s="33" t="s">
        <v>4878</v>
      </c>
      <c r="E28480" t="str">
        <f t="shared" si="448"/>
        <v>&lt;$75K</v>
      </c>
    </row>
    <row r="28481" spans="1:5" x14ac:dyDescent="0.3">
      <c r="A28481" s="33" t="s">
        <v>0</v>
      </c>
      <c r="B28481" s="33" t="s">
        <v>53</v>
      </c>
      <c r="C28481" s="33">
        <v>210000</v>
      </c>
      <c r="D28481" s="33" t="s">
        <v>230</v>
      </c>
      <c r="E28481" t="str">
        <f t="shared" si="448"/>
        <v>&gt;$200K</v>
      </c>
    </row>
    <row r="28482" spans="1:5" x14ac:dyDescent="0.3">
      <c r="A28482" s="33" t="s">
        <v>128</v>
      </c>
      <c r="B28482" s="33" t="s">
        <v>53</v>
      </c>
      <c r="C28482" s="33">
        <v>129688</v>
      </c>
      <c r="D28482" s="33" t="s">
        <v>6397</v>
      </c>
      <c r="E28482" t="str">
        <f t="shared" si="448"/>
        <v>$125K-$200K</v>
      </c>
    </row>
    <row r="28483" spans="1:5" x14ac:dyDescent="0.3">
      <c r="A28483" s="33" t="s">
        <v>0</v>
      </c>
      <c r="B28483" s="33" t="s">
        <v>88</v>
      </c>
      <c r="C28483" s="33">
        <v>147500</v>
      </c>
      <c r="D28483" s="33" t="s">
        <v>2149</v>
      </c>
      <c r="E28483" t="str">
        <f t="shared" ref="E28483:E28546" si="449">_xlfn.XLOOKUP(C28483,$H$16:$H$21,$G$16:$G$21,,1)</f>
        <v>$125K-$200K</v>
      </c>
    </row>
    <row r="28484" spans="1:5" x14ac:dyDescent="0.3">
      <c r="A28484" s="33" t="s">
        <v>2</v>
      </c>
      <c r="B28484" s="33" t="s">
        <v>53</v>
      </c>
      <c r="C28484" s="33"/>
      <c r="D28484" s="33" t="s">
        <v>553</v>
      </c>
      <c r="E28484" t="str">
        <f t="shared" si="449"/>
        <v>No Data</v>
      </c>
    </row>
    <row r="28485" spans="1:5" x14ac:dyDescent="0.3">
      <c r="A28485" s="33" t="s">
        <v>0</v>
      </c>
      <c r="B28485" s="33" t="s">
        <v>53</v>
      </c>
      <c r="C28485" s="33">
        <v>271500</v>
      </c>
      <c r="D28485" s="33" t="s">
        <v>256</v>
      </c>
      <c r="E28485" t="str">
        <f t="shared" si="449"/>
        <v>&gt;$200K</v>
      </c>
    </row>
    <row r="28486" spans="1:5" x14ac:dyDescent="0.3">
      <c r="A28486" s="33" t="s">
        <v>126</v>
      </c>
      <c r="B28486" s="33" t="s">
        <v>53</v>
      </c>
      <c r="C28486" s="33">
        <v>135000</v>
      </c>
      <c r="D28486" s="33" t="s">
        <v>364</v>
      </c>
      <c r="E28486" t="str">
        <f t="shared" si="449"/>
        <v>$125K-$200K</v>
      </c>
    </row>
    <row r="28487" spans="1:5" x14ac:dyDescent="0.3">
      <c r="A28487" s="33" t="s">
        <v>2</v>
      </c>
      <c r="B28487" s="33" t="s">
        <v>53</v>
      </c>
      <c r="C28487" s="33"/>
      <c r="D28487" s="33" t="s">
        <v>9254</v>
      </c>
      <c r="E28487" t="str">
        <f t="shared" si="449"/>
        <v>No Data</v>
      </c>
    </row>
    <row r="28488" spans="1:5" x14ac:dyDescent="0.3">
      <c r="A28488" s="33" t="s">
        <v>2</v>
      </c>
      <c r="B28488" s="33" t="s">
        <v>53</v>
      </c>
      <c r="C28488" s="33">
        <v>50000</v>
      </c>
      <c r="D28488" s="33" t="s">
        <v>781</v>
      </c>
      <c r="E28488" t="str">
        <f t="shared" si="449"/>
        <v>&lt;$75K</v>
      </c>
    </row>
    <row r="28489" spans="1:5" x14ac:dyDescent="0.3">
      <c r="A28489" s="33" t="s">
        <v>2</v>
      </c>
      <c r="B28489" s="33" t="s">
        <v>53</v>
      </c>
      <c r="C28489" s="33">
        <v>85000</v>
      </c>
      <c r="D28489" s="33" t="s">
        <v>9255</v>
      </c>
      <c r="E28489" t="str">
        <f t="shared" si="449"/>
        <v>$75K-$100K</v>
      </c>
    </row>
    <row r="28490" spans="1:5" x14ac:dyDescent="0.3">
      <c r="A28490" s="33" t="s">
        <v>2</v>
      </c>
      <c r="B28490" s="33" t="s">
        <v>53</v>
      </c>
      <c r="C28490" s="33">
        <v>95000</v>
      </c>
      <c r="D28490" s="33" t="s">
        <v>9256</v>
      </c>
      <c r="E28490" t="str">
        <f t="shared" si="449"/>
        <v>$75K-$100K</v>
      </c>
    </row>
    <row r="28491" spans="1:5" x14ac:dyDescent="0.3">
      <c r="A28491" s="33" t="s">
        <v>2</v>
      </c>
      <c r="B28491" s="33" t="s">
        <v>53</v>
      </c>
      <c r="C28491" s="33"/>
      <c r="D28491" s="33" t="s">
        <v>9257</v>
      </c>
      <c r="E28491" t="str">
        <f t="shared" si="449"/>
        <v>No Data</v>
      </c>
    </row>
    <row r="28492" spans="1:5" x14ac:dyDescent="0.3">
      <c r="A28492" s="33" t="s">
        <v>2</v>
      </c>
      <c r="B28492" s="33" t="s">
        <v>53</v>
      </c>
      <c r="C28492" s="33">
        <v>120000</v>
      </c>
      <c r="D28492" s="33" t="s">
        <v>232</v>
      </c>
      <c r="E28492" t="str">
        <f t="shared" si="449"/>
        <v>$100K-$125K</v>
      </c>
    </row>
    <row r="28493" spans="1:5" x14ac:dyDescent="0.3">
      <c r="A28493" s="33" t="s">
        <v>0</v>
      </c>
      <c r="B28493" s="33" t="s">
        <v>54</v>
      </c>
      <c r="C28493" s="33">
        <v>135000</v>
      </c>
      <c r="D28493" s="33" t="s">
        <v>2852</v>
      </c>
      <c r="E28493" t="str">
        <f t="shared" si="449"/>
        <v>$125K-$200K</v>
      </c>
    </row>
    <row r="28494" spans="1:5" x14ac:dyDescent="0.3">
      <c r="A28494" s="33" t="s">
        <v>0</v>
      </c>
      <c r="B28494" s="33" t="s">
        <v>53</v>
      </c>
      <c r="C28494" s="33">
        <v>69107</v>
      </c>
      <c r="D28494" s="33" t="s">
        <v>911</v>
      </c>
      <c r="E28494" t="str">
        <f t="shared" si="449"/>
        <v>&lt;$75K</v>
      </c>
    </row>
    <row r="28495" spans="1:5" x14ac:dyDescent="0.3">
      <c r="A28495" s="33" t="s">
        <v>2</v>
      </c>
      <c r="B28495" s="33" t="s">
        <v>53</v>
      </c>
      <c r="C28495" s="33">
        <v>120000</v>
      </c>
      <c r="D28495" s="33" t="s">
        <v>256</v>
      </c>
      <c r="E28495" t="str">
        <f t="shared" si="449"/>
        <v>$100K-$125K</v>
      </c>
    </row>
    <row r="28496" spans="1:5" x14ac:dyDescent="0.3">
      <c r="A28496" s="33" t="s">
        <v>0</v>
      </c>
      <c r="B28496" s="33" t="s">
        <v>53</v>
      </c>
      <c r="C28496" s="33">
        <v>115000</v>
      </c>
      <c r="D28496" s="33" t="s">
        <v>861</v>
      </c>
      <c r="E28496" t="str">
        <f t="shared" si="449"/>
        <v>$100K-$125K</v>
      </c>
    </row>
    <row r="28497" spans="1:5" x14ac:dyDescent="0.3">
      <c r="A28497" s="33" t="s">
        <v>0</v>
      </c>
      <c r="B28497" s="33" t="s">
        <v>53</v>
      </c>
      <c r="C28497" s="33">
        <v>184500</v>
      </c>
      <c r="D28497" s="33" t="s">
        <v>443</v>
      </c>
      <c r="E28497" t="str">
        <f t="shared" si="449"/>
        <v>$125K-$200K</v>
      </c>
    </row>
    <row r="28498" spans="1:5" x14ac:dyDescent="0.3">
      <c r="A28498" s="33" t="s">
        <v>0</v>
      </c>
      <c r="B28498" s="33" t="s">
        <v>53</v>
      </c>
      <c r="C28498" s="33"/>
      <c r="D28498" s="33" t="s">
        <v>9258</v>
      </c>
      <c r="E28498" t="str">
        <f t="shared" si="449"/>
        <v>No Data</v>
      </c>
    </row>
    <row r="28499" spans="1:5" x14ac:dyDescent="0.3">
      <c r="A28499" s="33" t="s">
        <v>4</v>
      </c>
      <c r="B28499" s="33" t="s">
        <v>53</v>
      </c>
      <c r="C28499" s="33">
        <v>90000</v>
      </c>
      <c r="D28499" s="33" t="s">
        <v>9259</v>
      </c>
      <c r="E28499" t="str">
        <f t="shared" si="449"/>
        <v>$75K-$100K</v>
      </c>
    </row>
    <row r="28500" spans="1:5" x14ac:dyDescent="0.3">
      <c r="A28500" s="33" t="s">
        <v>4</v>
      </c>
      <c r="B28500" s="33" t="s">
        <v>53</v>
      </c>
      <c r="C28500" s="33"/>
      <c r="D28500" s="33" t="s">
        <v>268</v>
      </c>
      <c r="E28500" t="str">
        <f t="shared" si="449"/>
        <v>No Data</v>
      </c>
    </row>
    <row r="28501" spans="1:5" x14ac:dyDescent="0.3">
      <c r="A28501" s="33" t="s">
        <v>4</v>
      </c>
      <c r="B28501" s="33" t="s">
        <v>53</v>
      </c>
      <c r="C28501" s="33">
        <v>90000</v>
      </c>
      <c r="D28501" s="33" t="s">
        <v>391</v>
      </c>
      <c r="E28501" t="str">
        <f t="shared" si="449"/>
        <v>$75K-$100K</v>
      </c>
    </row>
    <row r="28502" spans="1:5" x14ac:dyDescent="0.3">
      <c r="A28502" s="33" t="s">
        <v>2</v>
      </c>
      <c r="B28502" s="33" t="s">
        <v>53</v>
      </c>
      <c r="C28502" s="33">
        <v>88000</v>
      </c>
      <c r="D28502" s="33" t="s">
        <v>9260</v>
      </c>
      <c r="E28502" t="str">
        <f t="shared" si="449"/>
        <v>$75K-$100K</v>
      </c>
    </row>
    <row r="28503" spans="1:5" x14ac:dyDescent="0.3">
      <c r="A28503" s="33" t="s">
        <v>128</v>
      </c>
      <c r="B28503" s="33" t="s">
        <v>81</v>
      </c>
      <c r="C28503" s="33">
        <v>125000</v>
      </c>
      <c r="D28503" s="33" t="s">
        <v>1150</v>
      </c>
      <c r="E28503" t="str">
        <f t="shared" si="449"/>
        <v>$100K-$125K</v>
      </c>
    </row>
    <row r="28504" spans="1:5" x14ac:dyDescent="0.3">
      <c r="A28504" s="33" t="s">
        <v>0</v>
      </c>
      <c r="B28504" s="33" t="s">
        <v>53</v>
      </c>
      <c r="C28504" s="33">
        <v>55806</v>
      </c>
      <c r="D28504" s="33" t="s">
        <v>5048</v>
      </c>
      <c r="E28504" t="str">
        <f t="shared" si="449"/>
        <v>&lt;$75K</v>
      </c>
    </row>
    <row r="28505" spans="1:5" x14ac:dyDescent="0.3">
      <c r="A28505" s="33" t="s">
        <v>2</v>
      </c>
      <c r="B28505" s="33" t="s">
        <v>53</v>
      </c>
      <c r="C28505" s="33">
        <v>90000</v>
      </c>
      <c r="D28505" s="33" t="s">
        <v>272</v>
      </c>
      <c r="E28505" t="str">
        <f t="shared" si="449"/>
        <v>$75K-$100K</v>
      </c>
    </row>
    <row r="28506" spans="1:5" x14ac:dyDescent="0.3">
      <c r="A28506" s="33" t="s">
        <v>126</v>
      </c>
      <c r="B28506" s="33" t="s">
        <v>112</v>
      </c>
      <c r="C28506" s="33">
        <v>45000</v>
      </c>
      <c r="D28506" s="33" t="s">
        <v>1573</v>
      </c>
      <c r="E28506" t="str">
        <f t="shared" si="449"/>
        <v>&lt;$75K</v>
      </c>
    </row>
    <row r="28507" spans="1:5" x14ac:dyDescent="0.3">
      <c r="A28507" s="33" t="s">
        <v>0</v>
      </c>
      <c r="B28507" s="33" t="s">
        <v>53</v>
      </c>
      <c r="C28507" s="33"/>
      <c r="D28507" s="33" t="s">
        <v>366</v>
      </c>
      <c r="E28507" t="str">
        <f t="shared" si="449"/>
        <v>No Data</v>
      </c>
    </row>
    <row r="28508" spans="1:5" x14ac:dyDescent="0.3">
      <c r="A28508" s="33" t="s">
        <v>2</v>
      </c>
      <c r="B28508" s="33" t="s">
        <v>53</v>
      </c>
      <c r="C28508" s="33">
        <v>120000</v>
      </c>
      <c r="D28508" s="33" t="s">
        <v>265</v>
      </c>
      <c r="E28508" t="str">
        <f t="shared" si="449"/>
        <v>$100K-$125K</v>
      </c>
    </row>
    <row r="28509" spans="1:5" x14ac:dyDescent="0.3">
      <c r="A28509" s="33" t="s">
        <v>126</v>
      </c>
      <c r="B28509" s="33" t="s">
        <v>70</v>
      </c>
      <c r="C28509" s="33">
        <v>147500</v>
      </c>
      <c r="D28509" s="33" t="s">
        <v>267</v>
      </c>
      <c r="E28509" t="str">
        <f t="shared" si="449"/>
        <v>$125K-$200K</v>
      </c>
    </row>
    <row r="28510" spans="1:5" x14ac:dyDescent="0.3">
      <c r="A28510" s="33" t="s">
        <v>126</v>
      </c>
      <c r="B28510" s="33" t="s">
        <v>54</v>
      </c>
      <c r="C28510" s="33">
        <v>137000</v>
      </c>
      <c r="D28510" s="33" t="s">
        <v>4249</v>
      </c>
      <c r="E28510" t="str">
        <f t="shared" si="449"/>
        <v>$125K-$200K</v>
      </c>
    </row>
    <row r="28511" spans="1:5" x14ac:dyDescent="0.3">
      <c r="A28511" s="33" t="s">
        <v>2</v>
      </c>
      <c r="B28511" s="33" t="s">
        <v>53</v>
      </c>
      <c r="C28511" s="33">
        <v>102500</v>
      </c>
      <c r="D28511" s="33" t="s">
        <v>965</v>
      </c>
      <c r="E28511" t="str">
        <f t="shared" si="449"/>
        <v>$100K-$125K</v>
      </c>
    </row>
    <row r="28512" spans="1:5" x14ac:dyDescent="0.3">
      <c r="A28512" s="33" t="s">
        <v>2</v>
      </c>
      <c r="B28512" s="33" t="s">
        <v>53</v>
      </c>
      <c r="C28512" s="33">
        <v>81650</v>
      </c>
      <c r="D28512" s="33" t="s">
        <v>4723</v>
      </c>
      <c r="E28512" t="str">
        <f t="shared" si="449"/>
        <v>$75K-$100K</v>
      </c>
    </row>
    <row r="28513" spans="1:5" x14ac:dyDescent="0.3">
      <c r="A28513" s="33" t="s">
        <v>52</v>
      </c>
      <c r="B28513" s="33" t="s">
        <v>108</v>
      </c>
      <c r="C28513" s="33">
        <v>63000</v>
      </c>
      <c r="D28513" s="33" t="s">
        <v>9261</v>
      </c>
      <c r="E28513" t="str">
        <f t="shared" si="449"/>
        <v>&lt;$75K</v>
      </c>
    </row>
    <row r="28514" spans="1:5" x14ac:dyDescent="0.3">
      <c r="A28514" s="33" t="s">
        <v>125</v>
      </c>
      <c r="B28514" s="33" t="s">
        <v>53</v>
      </c>
      <c r="C28514" s="33"/>
      <c r="D28514" s="33" t="s">
        <v>790</v>
      </c>
      <c r="E28514" t="str">
        <f t="shared" si="449"/>
        <v>No Data</v>
      </c>
    </row>
    <row r="28515" spans="1:5" x14ac:dyDescent="0.3">
      <c r="A28515" s="33" t="s">
        <v>128</v>
      </c>
      <c r="B28515" s="33" t="s">
        <v>53</v>
      </c>
      <c r="C28515" s="33">
        <v>193500</v>
      </c>
      <c r="D28515" s="33" t="s">
        <v>3773</v>
      </c>
      <c r="E28515" t="str">
        <f t="shared" si="449"/>
        <v>$125K-$200K</v>
      </c>
    </row>
    <row r="28516" spans="1:5" x14ac:dyDescent="0.3">
      <c r="A28516" s="33" t="s">
        <v>0</v>
      </c>
      <c r="B28516" s="33" t="s">
        <v>53</v>
      </c>
      <c r="C28516" s="33">
        <v>175000</v>
      </c>
      <c r="D28516" s="33" t="s">
        <v>9262</v>
      </c>
      <c r="E28516" t="str">
        <f t="shared" si="449"/>
        <v>$125K-$200K</v>
      </c>
    </row>
    <row r="28517" spans="1:5" x14ac:dyDescent="0.3">
      <c r="A28517" s="33" t="s">
        <v>2</v>
      </c>
      <c r="B28517" s="33" t="s">
        <v>53</v>
      </c>
      <c r="C28517" s="33">
        <v>146100</v>
      </c>
      <c r="D28517" s="33" t="s">
        <v>476</v>
      </c>
      <c r="E28517" t="str">
        <f t="shared" si="449"/>
        <v>$125K-$200K</v>
      </c>
    </row>
    <row r="28518" spans="1:5" x14ac:dyDescent="0.3">
      <c r="A28518" s="33" t="s">
        <v>0</v>
      </c>
      <c r="B28518" s="33" t="s">
        <v>54</v>
      </c>
      <c r="C28518" s="33">
        <v>164497.5</v>
      </c>
      <c r="D28518" s="33" t="s">
        <v>304</v>
      </c>
      <c r="E28518" t="str">
        <f t="shared" si="449"/>
        <v>$125K-$200K</v>
      </c>
    </row>
    <row r="28519" spans="1:5" x14ac:dyDescent="0.3">
      <c r="A28519" s="33" t="s">
        <v>4</v>
      </c>
      <c r="B28519" s="33" t="s">
        <v>165</v>
      </c>
      <c r="C28519" s="33"/>
      <c r="D28519" s="33" t="s">
        <v>1576</v>
      </c>
      <c r="E28519" t="str">
        <f t="shared" si="449"/>
        <v>No Data</v>
      </c>
    </row>
    <row r="28520" spans="1:5" x14ac:dyDescent="0.3">
      <c r="A28520" s="33" t="s">
        <v>0</v>
      </c>
      <c r="B28520" s="33" t="s">
        <v>53</v>
      </c>
      <c r="C28520" s="33">
        <v>90000</v>
      </c>
      <c r="D28520" s="33" t="s">
        <v>391</v>
      </c>
      <c r="E28520" t="str">
        <f t="shared" si="449"/>
        <v>$75K-$100K</v>
      </c>
    </row>
    <row r="28521" spans="1:5" x14ac:dyDescent="0.3">
      <c r="A28521" s="33" t="s">
        <v>125</v>
      </c>
      <c r="B28521" s="33" t="s">
        <v>53</v>
      </c>
      <c r="C28521" s="33">
        <v>90000</v>
      </c>
      <c r="D28521" s="33" t="s">
        <v>9263</v>
      </c>
      <c r="E28521" t="str">
        <f t="shared" si="449"/>
        <v>$75K-$100K</v>
      </c>
    </row>
    <row r="28522" spans="1:5" x14ac:dyDescent="0.3">
      <c r="A28522" s="33" t="s">
        <v>0</v>
      </c>
      <c r="B28522" s="33" t="s">
        <v>53</v>
      </c>
      <c r="C28522" s="33"/>
      <c r="D28522" s="33" t="s">
        <v>5489</v>
      </c>
      <c r="E28522" t="str">
        <f t="shared" si="449"/>
        <v>No Data</v>
      </c>
    </row>
    <row r="28523" spans="1:5" x14ac:dyDescent="0.3">
      <c r="A28523" s="33" t="s">
        <v>0</v>
      </c>
      <c r="B28523" s="33" t="s">
        <v>54</v>
      </c>
      <c r="C28523" s="33"/>
      <c r="D28523" s="33" t="s">
        <v>2885</v>
      </c>
      <c r="E28523" t="str">
        <f t="shared" si="449"/>
        <v>No Data</v>
      </c>
    </row>
    <row r="28524" spans="1:5" x14ac:dyDescent="0.3">
      <c r="A28524" s="33" t="s">
        <v>0</v>
      </c>
      <c r="B28524" s="33" t="s">
        <v>53</v>
      </c>
      <c r="C28524" s="33"/>
      <c r="D28524" s="33" t="s">
        <v>7786</v>
      </c>
      <c r="E28524" t="str">
        <f t="shared" si="449"/>
        <v>No Data</v>
      </c>
    </row>
    <row r="28525" spans="1:5" x14ac:dyDescent="0.3">
      <c r="A28525" s="33" t="s">
        <v>0</v>
      </c>
      <c r="B28525" s="33" t="s">
        <v>53</v>
      </c>
      <c r="C28525" s="33"/>
      <c r="D28525" s="33" t="s">
        <v>1912</v>
      </c>
      <c r="E28525" t="str">
        <f t="shared" si="449"/>
        <v>No Data</v>
      </c>
    </row>
    <row r="28526" spans="1:5" x14ac:dyDescent="0.3">
      <c r="A28526" s="33" t="s">
        <v>126</v>
      </c>
      <c r="B28526" s="33" t="s">
        <v>199</v>
      </c>
      <c r="C28526" s="33">
        <v>79200</v>
      </c>
      <c r="D28526" s="33" t="s">
        <v>2739</v>
      </c>
      <c r="E28526" t="str">
        <f t="shared" si="449"/>
        <v>$75K-$100K</v>
      </c>
    </row>
    <row r="28527" spans="1:5" x14ac:dyDescent="0.3">
      <c r="A28527" s="33" t="s">
        <v>2</v>
      </c>
      <c r="B28527" s="33" t="s">
        <v>99</v>
      </c>
      <c r="C28527" s="33">
        <v>50400</v>
      </c>
      <c r="D28527" s="33" t="s">
        <v>2632</v>
      </c>
      <c r="E28527" t="str">
        <f t="shared" si="449"/>
        <v>&lt;$75K</v>
      </c>
    </row>
    <row r="28528" spans="1:5" x14ac:dyDescent="0.3">
      <c r="A28528" s="33" t="s">
        <v>1</v>
      </c>
      <c r="B28528" s="33" t="s">
        <v>107</v>
      </c>
      <c r="C28528" s="33">
        <v>89100</v>
      </c>
      <c r="D28528" s="33" t="s">
        <v>2476</v>
      </c>
      <c r="E28528" t="str">
        <f t="shared" si="449"/>
        <v>$75K-$100K</v>
      </c>
    </row>
    <row r="28529" spans="1:5" x14ac:dyDescent="0.3">
      <c r="A28529" s="33" t="s">
        <v>128</v>
      </c>
      <c r="B28529" s="33" t="s">
        <v>53</v>
      </c>
      <c r="C28529" s="33">
        <v>234500</v>
      </c>
      <c r="D28529" s="33" t="s">
        <v>1327</v>
      </c>
      <c r="E28529" t="str">
        <f t="shared" si="449"/>
        <v>&gt;$200K</v>
      </c>
    </row>
    <row r="28530" spans="1:5" x14ac:dyDescent="0.3">
      <c r="A28530" s="33" t="s">
        <v>2</v>
      </c>
      <c r="B28530" s="33" t="s">
        <v>53</v>
      </c>
      <c r="C28530" s="33"/>
      <c r="D28530" s="33" t="s">
        <v>9264</v>
      </c>
      <c r="E28530" t="str">
        <f t="shared" si="449"/>
        <v>No Data</v>
      </c>
    </row>
    <row r="28531" spans="1:5" x14ac:dyDescent="0.3">
      <c r="A28531" s="33" t="s">
        <v>0</v>
      </c>
      <c r="B28531" s="33" t="s">
        <v>54</v>
      </c>
      <c r="C28531" s="33">
        <v>157500</v>
      </c>
      <c r="D28531" s="33" t="s">
        <v>1137</v>
      </c>
      <c r="E28531" t="str">
        <f t="shared" si="449"/>
        <v>$125K-$200K</v>
      </c>
    </row>
    <row r="28532" spans="1:5" x14ac:dyDescent="0.3">
      <c r="A28532" s="33" t="s">
        <v>126</v>
      </c>
      <c r="B28532" s="33" t="s">
        <v>53</v>
      </c>
      <c r="C28532" s="33">
        <v>145000</v>
      </c>
      <c r="D28532" s="33" t="s">
        <v>7234</v>
      </c>
      <c r="E28532" t="str">
        <f t="shared" si="449"/>
        <v>$125K-$200K</v>
      </c>
    </row>
    <row r="28533" spans="1:5" x14ac:dyDescent="0.3">
      <c r="A28533" s="33" t="s">
        <v>2</v>
      </c>
      <c r="B28533" s="33" t="s">
        <v>53</v>
      </c>
      <c r="C28533" s="33"/>
      <c r="D28533" s="33" t="s">
        <v>9265</v>
      </c>
      <c r="E28533" t="str">
        <f t="shared" si="449"/>
        <v>No Data</v>
      </c>
    </row>
    <row r="28534" spans="1:5" x14ac:dyDescent="0.3">
      <c r="A28534" s="33" t="s">
        <v>4</v>
      </c>
      <c r="B28534" s="33" t="s">
        <v>53</v>
      </c>
      <c r="C28534" s="33"/>
      <c r="D28534" s="33" t="s">
        <v>9266</v>
      </c>
      <c r="E28534" t="str">
        <f t="shared" si="449"/>
        <v>No Data</v>
      </c>
    </row>
    <row r="28535" spans="1:5" x14ac:dyDescent="0.3">
      <c r="A28535" s="33" t="s">
        <v>0</v>
      </c>
      <c r="B28535" s="33" t="s">
        <v>53</v>
      </c>
      <c r="C28535" s="33">
        <v>106150</v>
      </c>
      <c r="D28535" s="33" t="s">
        <v>5567</v>
      </c>
      <c r="E28535" t="str">
        <f t="shared" si="449"/>
        <v>$100K-$125K</v>
      </c>
    </row>
    <row r="28536" spans="1:5" x14ac:dyDescent="0.3">
      <c r="A28536" s="33" t="s">
        <v>128</v>
      </c>
      <c r="B28536" s="33" t="s">
        <v>53</v>
      </c>
      <c r="C28536" s="33">
        <v>112450</v>
      </c>
      <c r="D28536" s="33" t="s">
        <v>1142</v>
      </c>
      <c r="E28536" t="str">
        <f t="shared" si="449"/>
        <v>$100K-$125K</v>
      </c>
    </row>
    <row r="28537" spans="1:5" x14ac:dyDescent="0.3">
      <c r="A28537" s="33" t="s">
        <v>2</v>
      </c>
      <c r="B28537" s="33" t="s">
        <v>53</v>
      </c>
      <c r="C28537" s="33"/>
      <c r="D28537" s="33" t="s">
        <v>6295</v>
      </c>
      <c r="E28537" t="str">
        <f t="shared" si="449"/>
        <v>No Data</v>
      </c>
    </row>
    <row r="28538" spans="1:5" x14ac:dyDescent="0.3">
      <c r="A28538" s="33" t="s">
        <v>2</v>
      </c>
      <c r="B28538" s="33" t="s">
        <v>53</v>
      </c>
      <c r="C28538" s="33">
        <v>75000</v>
      </c>
      <c r="D28538" s="33" t="s">
        <v>9267</v>
      </c>
      <c r="E28538" t="str">
        <f t="shared" si="449"/>
        <v>&lt;$75K</v>
      </c>
    </row>
    <row r="28539" spans="1:5" x14ac:dyDescent="0.3">
      <c r="A28539" s="33" t="s">
        <v>0</v>
      </c>
      <c r="B28539" s="33" t="s">
        <v>53</v>
      </c>
      <c r="C28539" s="33">
        <v>150000</v>
      </c>
      <c r="D28539" s="33" t="s">
        <v>4249</v>
      </c>
      <c r="E28539" t="str">
        <f t="shared" si="449"/>
        <v>$125K-$200K</v>
      </c>
    </row>
    <row r="28540" spans="1:5" x14ac:dyDescent="0.3">
      <c r="A28540" s="33" t="s">
        <v>125</v>
      </c>
      <c r="B28540" s="33" t="s">
        <v>53</v>
      </c>
      <c r="C28540" s="33">
        <v>80000</v>
      </c>
      <c r="D28540" s="33" t="s">
        <v>3602</v>
      </c>
      <c r="E28540" t="str">
        <f t="shared" si="449"/>
        <v>$75K-$100K</v>
      </c>
    </row>
    <row r="28541" spans="1:5" x14ac:dyDescent="0.3">
      <c r="A28541" s="33" t="s">
        <v>0</v>
      </c>
      <c r="B28541" s="33" t="s">
        <v>53</v>
      </c>
      <c r="C28541" s="33">
        <v>75000</v>
      </c>
      <c r="D28541" s="33" t="s">
        <v>8664</v>
      </c>
      <c r="E28541" t="str">
        <f t="shared" si="449"/>
        <v>&lt;$75K</v>
      </c>
    </row>
    <row r="28542" spans="1:5" x14ac:dyDescent="0.3">
      <c r="A28542" s="33" t="s">
        <v>2</v>
      </c>
      <c r="B28542" s="33" t="s">
        <v>53</v>
      </c>
      <c r="C28542" s="33"/>
      <c r="D28542" s="33" t="s">
        <v>9268</v>
      </c>
      <c r="E28542" t="str">
        <f t="shared" si="449"/>
        <v>No Data</v>
      </c>
    </row>
    <row r="28543" spans="1:5" x14ac:dyDescent="0.3">
      <c r="A28543" s="33" t="s">
        <v>0</v>
      </c>
      <c r="B28543" s="33" t="s">
        <v>54</v>
      </c>
      <c r="C28543" s="33"/>
      <c r="D28543" s="33" t="s">
        <v>268</v>
      </c>
      <c r="E28543" t="str">
        <f t="shared" si="449"/>
        <v>No Data</v>
      </c>
    </row>
    <row r="28544" spans="1:5" x14ac:dyDescent="0.3">
      <c r="A28544" s="33" t="s">
        <v>2</v>
      </c>
      <c r="B28544" s="33" t="s">
        <v>53</v>
      </c>
      <c r="C28544" s="33">
        <v>73600</v>
      </c>
      <c r="D28544" s="33" t="s">
        <v>9269</v>
      </c>
      <c r="E28544" t="str">
        <f t="shared" si="449"/>
        <v>&lt;$75K</v>
      </c>
    </row>
    <row r="28545" spans="1:5" x14ac:dyDescent="0.3">
      <c r="A28545" s="33" t="s">
        <v>2</v>
      </c>
      <c r="B28545" s="33" t="s">
        <v>53</v>
      </c>
      <c r="C28545" s="33">
        <v>150000</v>
      </c>
      <c r="D28545" s="33" t="s">
        <v>614</v>
      </c>
      <c r="E28545" t="str">
        <f t="shared" si="449"/>
        <v>$125K-$200K</v>
      </c>
    </row>
    <row r="28546" spans="1:5" x14ac:dyDescent="0.3">
      <c r="A28546" s="33" t="s">
        <v>4</v>
      </c>
      <c r="B28546" s="33" t="s">
        <v>53</v>
      </c>
      <c r="C28546" s="33">
        <v>90000</v>
      </c>
      <c r="D28546" s="33" t="s">
        <v>9270</v>
      </c>
      <c r="E28546" t="str">
        <f t="shared" si="449"/>
        <v>$75K-$100K</v>
      </c>
    </row>
    <row r="28547" spans="1:5" x14ac:dyDescent="0.3">
      <c r="A28547" s="33" t="s">
        <v>66</v>
      </c>
      <c r="B28547" s="33" t="s">
        <v>70</v>
      </c>
      <c r="C28547" s="33">
        <v>89100</v>
      </c>
      <c r="D28547" s="33" t="s">
        <v>211</v>
      </c>
      <c r="E28547" t="str">
        <f t="shared" ref="E28547:E28610" si="450">_xlfn.XLOOKUP(C28547,$H$16:$H$21,$G$16:$G$21,,1)</f>
        <v>$75K-$100K</v>
      </c>
    </row>
    <row r="28548" spans="1:5" x14ac:dyDescent="0.3">
      <c r="A28548" s="33" t="s">
        <v>0</v>
      </c>
      <c r="B28548" s="33" t="s">
        <v>113</v>
      </c>
      <c r="C28548" s="33">
        <v>98500</v>
      </c>
      <c r="D28548" s="33" t="s">
        <v>9271</v>
      </c>
      <c r="E28548" t="str">
        <f t="shared" si="450"/>
        <v>$75K-$100K</v>
      </c>
    </row>
    <row r="28549" spans="1:5" x14ac:dyDescent="0.3">
      <c r="A28549" s="33" t="s">
        <v>2</v>
      </c>
      <c r="B28549" s="33" t="s">
        <v>53</v>
      </c>
      <c r="C28549" s="33">
        <v>145500</v>
      </c>
      <c r="D28549" s="33" t="s">
        <v>326</v>
      </c>
      <c r="E28549" t="str">
        <f t="shared" si="450"/>
        <v>$125K-$200K</v>
      </c>
    </row>
    <row r="28550" spans="1:5" x14ac:dyDescent="0.3">
      <c r="A28550" s="33" t="s">
        <v>0</v>
      </c>
      <c r="B28550" s="33" t="s">
        <v>53</v>
      </c>
      <c r="C28550" s="33">
        <v>197500</v>
      </c>
      <c r="D28550" s="33" t="s">
        <v>852</v>
      </c>
      <c r="E28550" t="str">
        <f t="shared" si="450"/>
        <v>$125K-$200K</v>
      </c>
    </row>
    <row r="28551" spans="1:5" x14ac:dyDescent="0.3">
      <c r="A28551" s="33" t="s">
        <v>4</v>
      </c>
      <c r="B28551" s="33" t="s">
        <v>53</v>
      </c>
      <c r="C28551" s="33"/>
      <c r="D28551" s="33" t="s">
        <v>9272</v>
      </c>
      <c r="E28551" t="str">
        <f t="shared" si="450"/>
        <v>No Data</v>
      </c>
    </row>
    <row r="28552" spans="1:5" x14ac:dyDescent="0.3">
      <c r="A28552" s="33" t="s">
        <v>125</v>
      </c>
      <c r="B28552" s="33" t="s">
        <v>53</v>
      </c>
      <c r="C28552" s="33">
        <v>145000</v>
      </c>
      <c r="D28552" s="33" t="s">
        <v>7018</v>
      </c>
      <c r="E28552" t="str">
        <f t="shared" si="450"/>
        <v>$125K-$200K</v>
      </c>
    </row>
    <row r="28553" spans="1:5" x14ac:dyDescent="0.3">
      <c r="A28553" s="33" t="s">
        <v>2</v>
      </c>
      <c r="B28553" s="33" t="s">
        <v>53</v>
      </c>
      <c r="C28553" s="33"/>
      <c r="D28553" s="33" t="s">
        <v>833</v>
      </c>
      <c r="E28553" t="str">
        <f t="shared" si="450"/>
        <v>No Data</v>
      </c>
    </row>
    <row r="28554" spans="1:5" x14ac:dyDescent="0.3">
      <c r="A28554" s="33" t="s">
        <v>126</v>
      </c>
      <c r="B28554" s="33" t="s">
        <v>53</v>
      </c>
      <c r="C28554" s="33">
        <v>115000</v>
      </c>
      <c r="D28554" s="33" t="s">
        <v>520</v>
      </c>
      <c r="E28554" t="str">
        <f t="shared" si="450"/>
        <v>$100K-$125K</v>
      </c>
    </row>
    <row r="28555" spans="1:5" x14ac:dyDescent="0.3">
      <c r="A28555" s="33" t="s">
        <v>128</v>
      </c>
      <c r="B28555" s="33" t="s">
        <v>53</v>
      </c>
      <c r="C28555" s="33">
        <v>100000</v>
      </c>
      <c r="D28555" s="33" t="s">
        <v>9273</v>
      </c>
      <c r="E28555" t="str">
        <f t="shared" si="450"/>
        <v>$75K-$100K</v>
      </c>
    </row>
    <row r="28556" spans="1:5" x14ac:dyDescent="0.3">
      <c r="A28556" s="33" t="s">
        <v>2</v>
      </c>
      <c r="B28556" s="33" t="s">
        <v>53</v>
      </c>
      <c r="C28556" s="33">
        <v>80258</v>
      </c>
      <c r="D28556" s="33" t="s">
        <v>3644</v>
      </c>
      <c r="E28556" t="str">
        <f t="shared" si="450"/>
        <v>$75K-$100K</v>
      </c>
    </row>
    <row r="28557" spans="1:5" x14ac:dyDescent="0.3">
      <c r="A28557" s="33" t="s">
        <v>1</v>
      </c>
      <c r="B28557" s="33" t="s">
        <v>75</v>
      </c>
      <c r="C28557" s="33">
        <v>89100</v>
      </c>
      <c r="D28557" s="33" t="s">
        <v>5322</v>
      </c>
      <c r="E28557" t="str">
        <f t="shared" si="450"/>
        <v>$75K-$100K</v>
      </c>
    </row>
    <row r="28558" spans="1:5" x14ac:dyDescent="0.3">
      <c r="A28558" s="33" t="s">
        <v>4</v>
      </c>
      <c r="B28558" s="33" t="s">
        <v>53</v>
      </c>
      <c r="C28558" s="33">
        <v>127500</v>
      </c>
      <c r="D28558" s="33" t="s">
        <v>1520</v>
      </c>
      <c r="E28558" t="str">
        <f t="shared" si="450"/>
        <v>$125K-$200K</v>
      </c>
    </row>
    <row r="28559" spans="1:5" x14ac:dyDescent="0.3">
      <c r="A28559" s="33" t="s">
        <v>4</v>
      </c>
      <c r="B28559" s="33" t="s">
        <v>54</v>
      </c>
      <c r="C28559" s="33"/>
      <c r="D28559" s="33" t="s">
        <v>232</v>
      </c>
      <c r="E28559" t="str">
        <f t="shared" si="450"/>
        <v>No Data</v>
      </c>
    </row>
    <row r="28560" spans="1:5" x14ac:dyDescent="0.3">
      <c r="A28560" s="33" t="s">
        <v>0</v>
      </c>
      <c r="B28560" s="33" t="s">
        <v>53</v>
      </c>
      <c r="C28560" s="33">
        <v>152580</v>
      </c>
      <c r="D28560" s="33" t="s">
        <v>9274</v>
      </c>
      <c r="E28560" t="str">
        <f t="shared" si="450"/>
        <v>$125K-$200K</v>
      </c>
    </row>
    <row r="28561" spans="1:5" x14ac:dyDescent="0.3">
      <c r="A28561" s="33" t="s">
        <v>2</v>
      </c>
      <c r="B28561" s="33" t="s">
        <v>53</v>
      </c>
      <c r="C28561" s="33">
        <v>55000</v>
      </c>
      <c r="D28561" s="33" t="s">
        <v>9275</v>
      </c>
      <c r="E28561" t="str">
        <f t="shared" si="450"/>
        <v>&lt;$75K</v>
      </c>
    </row>
    <row r="28562" spans="1:5" x14ac:dyDescent="0.3">
      <c r="A28562" s="33" t="s">
        <v>2</v>
      </c>
      <c r="B28562" s="33" t="s">
        <v>53</v>
      </c>
      <c r="C28562" s="33"/>
      <c r="D28562" s="33" t="s">
        <v>9276</v>
      </c>
      <c r="E28562" t="str">
        <f t="shared" si="450"/>
        <v>No Data</v>
      </c>
    </row>
    <row r="28563" spans="1:5" x14ac:dyDescent="0.3">
      <c r="A28563" s="33" t="s">
        <v>126</v>
      </c>
      <c r="B28563" s="33" t="s">
        <v>53</v>
      </c>
      <c r="C28563" s="33">
        <v>157500</v>
      </c>
      <c r="D28563" s="33" t="s">
        <v>9195</v>
      </c>
      <c r="E28563" t="str">
        <f t="shared" si="450"/>
        <v>$125K-$200K</v>
      </c>
    </row>
    <row r="28564" spans="1:5" x14ac:dyDescent="0.3">
      <c r="A28564" s="33" t="s">
        <v>0</v>
      </c>
      <c r="B28564" s="33" t="s">
        <v>53</v>
      </c>
      <c r="C28564" s="33">
        <v>125000</v>
      </c>
      <c r="D28564" s="33" t="s">
        <v>3716</v>
      </c>
      <c r="E28564" t="str">
        <f t="shared" si="450"/>
        <v>$100K-$125K</v>
      </c>
    </row>
    <row r="28565" spans="1:5" x14ac:dyDescent="0.3">
      <c r="A28565" s="33" t="s">
        <v>2</v>
      </c>
      <c r="B28565" s="33" t="s">
        <v>53</v>
      </c>
      <c r="C28565" s="33"/>
      <c r="D28565" s="33" t="s">
        <v>9277</v>
      </c>
      <c r="E28565" t="str">
        <f t="shared" si="450"/>
        <v>No Data</v>
      </c>
    </row>
    <row r="28566" spans="1:5" x14ac:dyDescent="0.3">
      <c r="A28566" s="33" t="s">
        <v>126</v>
      </c>
      <c r="B28566" s="33" t="s">
        <v>54</v>
      </c>
      <c r="C28566" s="33"/>
      <c r="D28566" s="33" t="s">
        <v>9278</v>
      </c>
      <c r="E28566" t="str">
        <f t="shared" si="450"/>
        <v>No Data</v>
      </c>
    </row>
    <row r="28567" spans="1:5" x14ac:dyDescent="0.3">
      <c r="A28567" s="33" t="s">
        <v>128</v>
      </c>
      <c r="B28567" s="33" t="s">
        <v>53</v>
      </c>
      <c r="C28567" s="33">
        <v>265119</v>
      </c>
      <c r="D28567" s="33" t="s">
        <v>9279</v>
      </c>
      <c r="E28567" t="str">
        <f t="shared" si="450"/>
        <v>&gt;$200K</v>
      </c>
    </row>
    <row r="28568" spans="1:5" x14ac:dyDescent="0.3">
      <c r="A28568" s="33" t="s">
        <v>0</v>
      </c>
      <c r="B28568" s="33" t="s">
        <v>53</v>
      </c>
      <c r="C28568" s="33">
        <v>120000</v>
      </c>
      <c r="D28568" s="33" t="s">
        <v>232</v>
      </c>
      <c r="E28568" t="str">
        <f t="shared" si="450"/>
        <v>$100K-$125K</v>
      </c>
    </row>
    <row r="28569" spans="1:5" x14ac:dyDescent="0.3">
      <c r="A28569" s="33" t="s">
        <v>4</v>
      </c>
      <c r="B28569" s="33" t="s">
        <v>81</v>
      </c>
      <c r="C28569" s="33">
        <v>125000</v>
      </c>
      <c r="D28569" s="33" t="s">
        <v>4189</v>
      </c>
      <c r="E28569" t="str">
        <f t="shared" si="450"/>
        <v>$100K-$125K</v>
      </c>
    </row>
    <row r="28570" spans="1:5" x14ac:dyDescent="0.3">
      <c r="A28570" s="33" t="s">
        <v>128</v>
      </c>
      <c r="B28570" s="33" t="s">
        <v>53</v>
      </c>
      <c r="C28570" s="33">
        <v>200000</v>
      </c>
      <c r="D28570" s="33" t="s">
        <v>1554</v>
      </c>
      <c r="E28570" t="str">
        <f t="shared" si="450"/>
        <v>$125K-$200K</v>
      </c>
    </row>
    <row r="28571" spans="1:5" x14ac:dyDescent="0.3">
      <c r="A28571" s="33" t="s">
        <v>2</v>
      </c>
      <c r="B28571" s="33" t="s">
        <v>70</v>
      </c>
      <c r="C28571" s="33">
        <v>111175</v>
      </c>
      <c r="D28571" s="33" t="s">
        <v>1706</v>
      </c>
      <c r="E28571" t="str">
        <f t="shared" si="450"/>
        <v>$100K-$125K</v>
      </c>
    </row>
    <row r="28572" spans="1:5" x14ac:dyDescent="0.3">
      <c r="A28572" s="33" t="s">
        <v>2</v>
      </c>
      <c r="B28572" s="33" t="s">
        <v>53</v>
      </c>
      <c r="C28572" s="33"/>
      <c r="D28572" s="33" t="s">
        <v>2343</v>
      </c>
      <c r="E28572" t="str">
        <f t="shared" si="450"/>
        <v>No Data</v>
      </c>
    </row>
    <row r="28573" spans="1:5" x14ac:dyDescent="0.3">
      <c r="A28573" s="33" t="s">
        <v>2</v>
      </c>
      <c r="B28573" s="33" t="s">
        <v>53</v>
      </c>
      <c r="C28573" s="33">
        <v>112500</v>
      </c>
      <c r="D28573" s="33" t="s">
        <v>2899</v>
      </c>
      <c r="E28573" t="str">
        <f t="shared" si="450"/>
        <v>$100K-$125K</v>
      </c>
    </row>
    <row r="28574" spans="1:5" x14ac:dyDescent="0.3">
      <c r="A28574" s="33" t="s">
        <v>52</v>
      </c>
      <c r="B28574" s="33" t="s">
        <v>53</v>
      </c>
      <c r="C28574" s="33"/>
      <c r="D28574" s="33" t="s">
        <v>904</v>
      </c>
      <c r="E28574" t="str">
        <f t="shared" si="450"/>
        <v>No Data</v>
      </c>
    </row>
    <row r="28575" spans="1:5" x14ac:dyDescent="0.3">
      <c r="A28575" s="33" t="s">
        <v>0</v>
      </c>
      <c r="B28575" s="33" t="s">
        <v>53</v>
      </c>
      <c r="C28575" s="33">
        <v>90000</v>
      </c>
      <c r="D28575" s="33" t="s">
        <v>9280</v>
      </c>
      <c r="E28575" t="str">
        <f t="shared" si="450"/>
        <v>$75K-$100K</v>
      </c>
    </row>
    <row r="28576" spans="1:5" x14ac:dyDescent="0.3">
      <c r="A28576" s="33" t="s">
        <v>4</v>
      </c>
      <c r="B28576" s="33" t="s">
        <v>53</v>
      </c>
      <c r="C28576" s="33"/>
      <c r="D28576" s="33" t="s">
        <v>9281</v>
      </c>
      <c r="E28576" t="str">
        <f t="shared" si="450"/>
        <v>No Data</v>
      </c>
    </row>
    <row r="28577" spans="1:5" x14ac:dyDescent="0.3">
      <c r="A28577" s="33" t="s">
        <v>0</v>
      </c>
      <c r="B28577" s="33" t="s">
        <v>53</v>
      </c>
      <c r="C28577" s="33">
        <v>125000</v>
      </c>
      <c r="D28577" s="33" t="s">
        <v>8807</v>
      </c>
      <c r="E28577" t="str">
        <f t="shared" si="450"/>
        <v>$100K-$125K</v>
      </c>
    </row>
    <row r="28578" spans="1:5" x14ac:dyDescent="0.3">
      <c r="A28578" s="33" t="s">
        <v>0</v>
      </c>
      <c r="B28578" s="33" t="s">
        <v>54</v>
      </c>
      <c r="C28578" s="33"/>
      <c r="D28578" s="33" t="s">
        <v>258</v>
      </c>
      <c r="E28578" t="str">
        <f t="shared" si="450"/>
        <v>No Data</v>
      </c>
    </row>
    <row r="28579" spans="1:5" x14ac:dyDescent="0.3">
      <c r="A28579" s="33" t="s">
        <v>2</v>
      </c>
      <c r="B28579" s="33" t="s">
        <v>53</v>
      </c>
      <c r="C28579" s="33"/>
      <c r="D28579" s="33" t="s">
        <v>9282</v>
      </c>
      <c r="E28579" t="str">
        <f t="shared" si="450"/>
        <v>No Data</v>
      </c>
    </row>
    <row r="28580" spans="1:5" x14ac:dyDescent="0.3">
      <c r="A28580" s="33" t="s">
        <v>2</v>
      </c>
      <c r="B28580" s="33" t="s">
        <v>53</v>
      </c>
      <c r="C28580" s="33"/>
      <c r="D28580" s="33" t="s">
        <v>5876</v>
      </c>
      <c r="E28580" t="str">
        <f t="shared" si="450"/>
        <v>No Data</v>
      </c>
    </row>
    <row r="28581" spans="1:5" x14ac:dyDescent="0.3">
      <c r="A28581" s="33" t="s">
        <v>1</v>
      </c>
      <c r="B28581" s="33" t="s">
        <v>70</v>
      </c>
      <c r="C28581" s="33">
        <v>101029</v>
      </c>
      <c r="D28581" s="33" t="s">
        <v>7202</v>
      </c>
      <c r="E28581" t="str">
        <f t="shared" si="450"/>
        <v>$100K-$125K</v>
      </c>
    </row>
    <row r="28582" spans="1:5" x14ac:dyDescent="0.3">
      <c r="A28582" s="33" t="s">
        <v>0</v>
      </c>
      <c r="B28582" s="33" t="s">
        <v>53</v>
      </c>
      <c r="C28582" s="33">
        <v>69962.5</v>
      </c>
      <c r="D28582" s="33" t="s">
        <v>1172</v>
      </c>
      <c r="E28582" t="str">
        <f t="shared" si="450"/>
        <v>&lt;$75K</v>
      </c>
    </row>
    <row r="28583" spans="1:5" x14ac:dyDescent="0.3">
      <c r="A28583" s="33" t="s">
        <v>0</v>
      </c>
      <c r="B28583" s="33" t="s">
        <v>53</v>
      </c>
      <c r="C28583" s="33">
        <v>90000</v>
      </c>
      <c r="D28583" s="33" t="s">
        <v>933</v>
      </c>
      <c r="E28583" t="str">
        <f t="shared" si="450"/>
        <v>$75K-$100K</v>
      </c>
    </row>
    <row r="28584" spans="1:5" x14ac:dyDescent="0.3">
      <c r="A28584" s="33" t="s">
        <v>125</v>
      </c>
      <c r="B28584" s="33" t="s">
        <v>53</v>
      </c>
      <c r="C28584" s="33">
        <v>117500</v>
      </c>
      <c r="D28584" s="33" t="s">
        <v>607</v>
      </c>
      <c r="E28584" t="str">
        <f t="shared" si="450"/>
        <v>$100K-$125K</v>
      </c>
    </row>
    <row r="28585" spans="1:5" x14ac:dyDescent="0.3">
      <c r="A28585" s="33" t="s">
        <v>4</v>
      </c>
      <c r="B28585" s="33" t="s">
        <v>110</v>
      </c>
      <c r="C28585" s="33">
        <v>147500</v>
      </c>
      <c r="D28585" s="33" t="s">
        <v>494</v>
      </c>
      <c r="E28585" t="str">
        <f t="shared" si="450"/>
        <v>$125K-$200K</v>
      </c>
    </row>
    <row r="28586" spans="1:5" x14ac:dyDescent="0.3">
      <c r="A28586" s="33" t="s">
        <v>0</v>
      </c>
      <c r="B28586" s="33" t="s">
        <v>53</v>
      </c>
      <c r="C28586" s="33">
        <v>147500</v>
      </c>
      <c r="D28586" s="33" t="s">
        <v>9283</v>
      </c>
      <c r="E28586" t="str">
        <f t="shared" si="450"/>
        <v>$125K-$200K</v>
      </c>
    </row>
    <row r="28587" spans="1:5" x14ac:dyDescent="0.3">
      <c r="A28587" s="33" t="s">
        <v>2</v>
      </c>
      <c r="B28587" s="33" t="s">
        <v>53</v>
      </c>
      <c r="C28587" s="33"/>
      <c r="D28587" s="33" t="s">
        <v>480</v>
      </c>
      <c r="E28587" t="str">
        <f t="shared" si="450"/>
        <v>No Data</v>
      </c>
    </row>
    <row r="28588" spans="1:5" x14ac:dyDescent="0.3">
      <c r="A28588" s="33" t="s">
        <v>0</v>
      </c>
      <c r="B28588" s="33" t="s">
        <v>53</v>
      </c>
      <c r="C28588" s="33">
        <v>135000</v>
      </c>
      <c r="D28588" s="33" t="s">
        <v>9284</v>
      </c>
      <c r="E28588" t="str">
        <f t="shared" si="450"/>
        <v>$125K-$200K</v>
      </c>
    </row>
    <row r="28589" spans="1:5" x14ac:dyDescent="0.3">
      <c r="A28589" s="33" t="s">
        <v>0</v>
      </c>
      <c r="B28589" s="33" t="s">
        <v>53</v>
      </c>
      <c r="C28589" s="33">
        <v>90000</v>
      </c>
      <c r="D28589" s="33" t="s">
        <v>328</v>
      </c>
      <c r="E28589" t="str">
        <f t="shared" si="450"/>
        <v>$75K-$100K</v>
      </c>
    </row>
    <row r="28590" spans="1:5" x14ac:dyDescent="0.3">
      <c r="A28590" s="33" t="s">
        <v>0</v>
      </c>
      <c r="B28590" s="33" t="s">
        <v>53</v>
      </c>
      <c r="C28590" s="33"/>
      <c r="D28590" s="33" t="s">
        <v>9285</v>
      </c>
      <c r="E28590" t="str">
        <f t="shared" si="450"/>
        <v>No Data</v>
      </c>
    </row>
    <row r="28591" spans="1:5" x14ac:dyDescent="0.3">
      <c r="A28591" s="33" t="s">
        <v>0</v>
      </c>
      <c r="B28591" s="33" t="s">
        <v>70</v>
      </c>
      <c r="C28591" s="33">
        <v>132500</v>
      </c>
      <c r="D28591" s="33" t="s">
        <v>1706</v>
      </c>
      <c r="E28591" t="str">
        <f t="shared" si="450"/>
        <v>$125K-$200K</v>
      </c>
    </row>
    <row r="28592" spans="1:5" x14ac:dyDescent="0.3">
      <c r="A28592" s="33" t="s">
        <v>2</v>
      </c>
      <c r="B28592" s="33" t="s">
        <v>53</v>
      </c>
      <c r="C28592" s="33"/>
      <c r="D28592" s="33" t="s">
        <v>723</v>
      </c>
      <c r="E28592" t="str">
        <f t="shared" si="450"/>
        <v>No Data</v>
      </c>
    </row>
    <row r="28593" spans="1:5" x14ac:dyDescent="0.3">
      <c r="A28593" s="33" t="s">
        <v>1</v>
      </c>
      <c r="B28593" s="33" t="s">
        <v>111</v>
      </c>
      <c r="C28593" s="33">
        <v>89100</v>
      </c>
      <c r="D28593" s="33" t="s">
        <v>1123</v>
      </c>
      <c r="E28593" t="str">
        <f t="shared" si="450"/>
        <v>$75K-$100K</v>
      </c>
    </row>
    <row r="28594" spans="1:5" x14ac:dyDescent="0.3">
      <c r="A28594" s="33" t="s">
        <v>0</v>
      </c>
      <c r="B28594" s="33" t="s">
        <v>53</v>
      </c>
      <c r="C28594" s="33">
        <v>120000</v>
      </c>
      <c r="D28594" s="33" t="s">
        <v>9286</v>
      </c>
      <c r="E28594" t="str">
        <f t="shared" si="450"/>
        <v>$100K-$125K</v>
      </c>
    </row>
    <row r="28595" spans="1:5" x14ac:dyDescent="0.3">
      <c r="A28595" s="33" t="s">
        <v>0</v>
      </c>
      <c r="B28595" s="33" t="s">
        <v>72</v>
      </c>
      <c r="C28595" s="33">
        <v>51068</v>
      </c>
      <c r="D28595" s="33" t="s">
        <v>9287</v>
      </c>
      <c r="E28595" t="str">
        <f t="shared" si="450"/>
        <v>&lt;$75K</v>
      </c>
    </row>
    <row r="28596" spans="1:5" x14ac:dyDescent="0.3">
      <c r="A28596" s="33" t="s">
        <v>0</v>
      </c>
      <c r="B28596" s="33" t="s">
        <v>53</v>
      </c>
      <c r="C28596" s="33">
        <v>172500</v>
      </c>
      <c r="D28596" s="33" t="s">
        <v>364</v>
      </c>
      <c r="E28596" t="str">
        <f t="shared" si="450"/>
        <v>$125K-$200K</v>
      </c>
    </row>
    <row r="28597" spans="1:5" x14ac:dyDescent="0.3">
      <c r="A28597" s="33" t="s">
        <v>4</v>
      </c>
      <c r="B28597" s="33" t="s">
        <v>76</v>
      </c>
      <c r="C28597" s="33">
        <v>96773</v>
      </c>
      <c r="D28597" s="33" t="s">
        <v>7151</v>
      </c>
      <c r="E28597" t="str">
        <f t="shared" si="450"/>
        <v>$75K-$100K</v>
      </c>
    </row>
    <row r="28598" spans="1:5" x14ac:dyDescent="0.3">
      <c r="A28598" s="33" t="s">
        <v>2</v>
      </c>
      <c r="B28598" s="33" t="s">
        <v>53</v>
      </c>
      <c r="C28598" s="33">
        <v>34769</v>
      </c>
      <c r="D28598" s="33" t="s">
        <v>9288</v>
      </c>
      <c r="E28598" t="str">
        <f t="shared" si="450"/>
        <v>&lt;$75K</v>
      </c>
    </row>
    <row r="28599" spans="1:5" x14ac:dyDescent="0.3">
      <c r="A28599" s="33" t="s">
        <v>2</v>
      </c>
      <c r="B28599" s="33" t="s">
        <v>53</v>
      </c>
      <c r="C28599" s="33">
        <v>60000</v>
      </c>
      <c r="D28599" s="33" t="s">
        <v>9289</v>
      </c>
      <c r="E28599" t="str">
        <f t="shared" si="450"/>
        <v>&lt;$75K</v>
      </c>
    </row>
    <row r="28600" spans="1:5" x14ac:dyDescent="0.3">
      <c r="A28600" s="33" t="s">
        <v>2</v>
      </c>
      <c r="B28600" s="33" t="s">
        <v>53</v>
      </c>
      <c r="C28600" s="33"/>
      <c r="D28600" s="33" t="s">
        <v>4506</v>
      </c>
      <c r="E28600" t="str">
        <f t="shared" si="450"/>
        <v>No Data</v>
      </c>
    </row>
    <row r="28601" spans="1:5" x14ac:dyDescent="0.3">
      <c r="A28601" s="33" t="s">
        <v>0</v>
      </c>
      <c r="B28601" s="33" t="s">
        <v>53</v>
      </c>
      <c r="C28601" s="33">
        <v>350000</v>
      </c>
      <c r="D28601" s="33" t="s">
        <v>1843</v>
      </c>
      <c r="E28601" t="str">
        <f t="shared" si="450"/>
        <v>&gt;$200K</v>
      </c>
    </row>
    <row r="28602" spans="1:5" x14ac:dyDescent="0.3">
      <c r="A28602" s="33" t="s">
        <v>2</v>
      </c>
      <c r="B28602" s="33" t="s">
        <v>53</v>
      </c>
      <c r="C28602" s="33"/>
      <c r="D28602" s="33" t="s">
        <v>4085</v>
      </c>
      <c r="E28602" t="str">
        <f t="shared" si="450"/>
        <v>No Data</v>
      </c>
    </row>
    <row r="28603" spans="1:5" x14ac:dyDescent="0.3">
      <c r="A28603" s="33" t="s">
        <v>128</v>
      </c>
      <c r="B28603" s="33" t="s">
        <v>68</v>
      </c>
      <c r="C28603" s="33">
        <v>157500</v>
      </c>
      <c r="D28603" s="33" t="s">
        <v>845</v>
      </c>
      <c r="E28603" t="str">
        <f t="shared" si="450"/>
        <v>$125K-$200K</v>
      </c>
    </row>
    <row r="28604" spans="1:5" x14ac:dyDescent="0.3">
      <c r="A28604" s="33" t="s">
        <v>2</v>
      </c>
      <c r="B28604" s="33" t="s">
        <v>53</v>
      </c>
      <c r="C28604" s="33">
        <v>60500</v>
      </c>
      <c r="D28604" s="33" t="s">
        <v>7521</v>
      </c>
      <c r="E28604" t="str">
        <f t="shared" si="450"/>
        <v>&lt;$75K</v>
      </c>
    </row>
    <row r="28605" spans="1:5" x14ac:dyDescent="0.3">
      <c r="A28605" s="33" t="s">
        <v>0</v>
      </c>
      <c r="B28605" s="33" t="s">
        <v>53</v>
      </c>
      <c r="C28605" s="33">
        <v>110798</v>
      </c>
      <c r="D28605" s="33" t="s">
        <v>9290</v>
      </c>
      <c r="E28605" t="str">
        <f t="shared" si="450"/>
        <v>$100K-$125K</v>
      </c>
    </row>
    <row r="28606" spans="1:5" x14ac:dyDescent="0.3">
      <c r="A28606" s="33" t="s">
        <v>4</v>
      </c>
      <c r="B28606" s="33" t="s">
        <v>81</v>
      </c>
      <c r="C28606" s="33">
        <v>90000</v>
      </c>
      <c r="D28606" s="33" t="s">
        <v>9291</v>
      </c>
      <c r="E28606" t="str">
        <f t="shared" si="450"/>
        <v>$75K-$100K</v>
      </c>
    </row>
    <row r="28607" spans="1:5" x14ac:dyDescent="0.3">
      <c r="A28607" s="33" t="s">
        <v>0</v>
      </c>
      <c r="B28607" s="33" t="s">
        <v>53</v>
      </c>
      <c r="C28607" s="33"/>
      <c r="D28607" s="33" t="s">
        <v>2638</v>
      </c>
      <c r="E28607" t="str">
        <f t="shared" si="450"/>
        <v>No Data</v>
      </c>
    </row>
    <row r="28608" spans="1:5" x14ac:dyDescent="0.3">
      <c r="A28608" s="33" t="s">
        <v>128</v>
      </c>
      <c r="B28608" s="33" t="s">
        <v>53</v>
      </c>
      <c r="C28608" s="33">
        <v>157500</v>
      </c>
      <c r="D28608" s="33" t="s">
        <v>845</v>
      </c>
      <c r="E28608" t="str">
        <f t="shared" si="450"/>
        <v>$125K-$200K</v>
      </c>
    </row>
    <row r="28609" spans="1:5" x14ac:dyDescent="0.3">
      <c r="A28609" s="33" t="s">
        <v>2</v>
      </c>
      <c r="B28609" s="33" t="s">
        <v>53</v>
      </c>
      <c r="C28609" s="33"/>
      <c r="D28609" s="33" t="s">
        <v>9292</v>
      </c>
      <c r="E28609" t="str">
        <f t="shared" si="450"/>
        <v>No Data</v>
      </c>
    </row>
    <row r="28610" spans="1:5" x14ac:dyDescent="0.3">
      <c r="A28610" s="33" t="s">
        <v>128</v>
      </c>
      <c r="B28610" s="33" t="s">
        <v>53</v>
      </c>
      <c r="C28610" s="33"/>
      <c r="D28610" s="33" t="s">
        <v>1412</v>
      </c>
      <c r="E28610" t="str">
        <f t="shared" si="450"/>
        <v>No Data</v>
      </c>
    </row>
    <row r="28611" spans="1:5" x14ac:dyDescent="0.3">
      <c r="A28611" s="33" t="s">
        <v>2</v>
      </c>
      <c r="B28611" s="33" t="s">
        <v>53</v>
      </c>
      <c r="C28611" s="33"/>
      <c r="D28611" s="33" t="s">
        <v>7364</v>
      </c>
      <c r="E28611" t="str">
        <f t="shared" ref="E28611:E28674" si="451">_xlfn.XLOOKUP(C28611,$H$16:$H$21,$G$16:$G$21,,1)</f>
        <v>No Data</v>
      </c>
    </row>
    <row r="28612" spans="1:5" x14ac:dyDescent="0.3">
      <c r="A28612" s="33" t="s">
        <v>0</v>
      </c>
      <c r="B28612" s="33" t="s">
        <v>54</v>
      </c>
      <c r="C28612" s="33"/>
      <c r="D28612" s="33" t="s">
        <v>9293</v>
      </c>
      <c r="E28612" t="str">
        <f t="shared" si="451"/>
        <v>No Data</v>
      </c>
    </row>
    <row r="28613" spans="1:5" x14ac:dyDescent="0.3">
      <c r="A28613" s="33" t="s">
        <v>0</v>
      </c>
      <c r="B28613" s="33" t="s">
        <v>54</v>
      </c>
      <c r="C28613" s="33">
        <v>95000</v>
      </c>
      <c r="D28613" s="33" t="s">
        <v>9294</v>
      </c>
      <c r="E28613" t="str">
        <f t="shared" si="451"/>
        <v>$75K-$100K</v>
      </c>
    </row>
    <row r="28614" spans="1:5" x14ac:dyDescent="0.3">
      <c r="A28614" s="33" t="s">
        <v>128</v>
      </c>
      <c r="B28614" s="33" t="s">
        <v>53</v>
      </c>
      <c r="C28614" s="33">
        <v>337500</v>
      </c>
      <c r="D28614" s="33" t="s">
        <v>225</v>
      </c>
      <c r="E28614" t="str">
        <f t="shared" si="451"/>
        <v>&gt;$200K</v>
      </c>
    </row>
    <row r="28615" spans="1:5" x14ac:dyDescent="0.3">
      <c r="A28615" s="33" t="s">
        <v>0</v>
      </c>
      <c r="B28615" s="33" t="s">
        <v>53</v>
      </c>
      <c r="C28615" s="33">
        <v>140000</v>
      </c>
      <c r="D28615" s="33" t="s">
        <v>1381</v>
      </c>
      <c r="E28615" t="str">
        <f t="shared" si="451"/>
        <v>$125K-$200K</v>
      </c>
    </row>
    <row r="28616" spans="1:5" x14ac:dyDescent="0.3">
      <c r="A28616" s="33" t="s">
        <v>128</v>
      </c>
      <c r="B28616" s="33" t="s">
        <v>53</v>
      </c>
      <c r="C28616" s="33"/>
      <c r="D28616" s="33" t="s">
        <v>9295</v>
      </c>
      <c r="E28616" t="str">
        <f t="shared" si="451"/>
        <v>No Data</v>
      </c>
    </row>
    <row r="28617" spans="1:5" x14ac:dyDescent="0.3">
      <c r="A28617" s="33" t="s">
        <v>0</v>
      </c>
      <c r="B28617" s="33" t="s">
        <v>53</v>
      </c>
      <c r="C28617" s="33"/>
      <c r="D28617" s="33" t="s">
        <v>9296</v>
      </c>
      <c r="E28617" t="str">
        <f t="shared" si="451"/>
        <v>No Data</v>
      </c>
    </row>
    <row r="28618" spans="1:5" x14ac:dyDescent="0.3">
      <c r="A28618" s="33" t="s">
        <v>2</v>
      </c>
      <c r="B28618" s="33" t="s">
        <v>53</v>
      </c>
      <c r="C28618" s="33">
        <v>95000</v>
      </c>
      <c r="D28618" s="33" t="s">
        <v>6654</v>
      </c>
      <c r="E28618" t="str">
        <f t="shared" si="451"/>
        <v>$75K-$100K</v>
      </c>
    </row>
    <row r="28619" spans="1:5" x14ac:dyDescent="0.3">
      <c r="A28619" s="33" t="s">
        <v>125</v>
      </c>
      <c r="B28619" s="33" t="s">
        <v>53</v>
      </c>
      <c r="C28619" s="33"/>
      <c r="D28619" s="33" t="s">
        <v>5435</v>
      </c>
      <c r="E28619" t="str">
        <f t="shared" si="451"/>
        <v>No Data</v>
      </c>
    </row>
    <row r="28620" spans="1:5" x14ac:dyDescent="0.3">
      <c r="A28620" s="33" t="s">
        <v>0</v>
      </c>
      <c r="B28620" s="33" t="s">
        <v>53</v>
      </c>
      <c r="C28620" s="33"/>
      <c r="D28620" s="33" t="s">
        <v>1392</v>
      </c>
      <c r="E28620" t="str">
        <f t="shared" si="451"/>
        <v>No Data</v>
      </c>
    </row>
    <row r="28621" spans="1:5" x14ac:dyDescent="0.3">
      <c r="A28621" s="33" t="s">
        <v>52</v>
      </c>
      <c r="B28621" s="33" t="s">
        <v>53</v>
      </c>
      <c r="C28621" s="33"/>
      <c r="D28621" s="33" t="s">
        <v>1339</v>
      </c>
      <c r="E28621" t="str">
        <f t="shared" si="451"/>
        <v>No Data</v>
      </c>
    </row>
    <row r="28622" spans="1:5" x14ac:dyDescent="0.3">
      <c r="A28622" s="33" t="s">
        <v>2</v>
      </c>
      <c r="B28622" s="33" t="s">
        <v>53</v>
      </c>
      <c r="C28622" s="33"/>
      <c r="D28622" s="33" t="s">
        <v>9297</v>
      </c>
      <c r="E28622" t="str">
        <f t="shared" si="451"/>
        <v>No Data</v>
      </c>
    </row>
    <row r="28623" spans="1:5" x14ac:dyDescent="0.3">
      <c r="A28623" s="33" t="s">
        <v>2</v>
      </c>
      <c r="B28623" s="33" t="s">
        <v>98</v>
      </c>
      <c r="C28623" s="33">
        <v>53014</v>
      </c>
      <c r="D28623" s="33" t="s">
        <v>9298</v>
      </c>
      <c r="E28623" t="str">
        <f t="shared" si="451"/>
        <v>&lt;$75K</v>
      </c>
    </row>
    <row r="28624" spans="1:5" x14ac:dyDescent="0.3">
      <c r="A28624" s="33" t="s">
        <v>0</v>
      </c>
      <c r="B28624" s="33" t="s">
        <v>54</v>
      </c>
      <c r="C28624" s="33">
        <v>165450</v>
      </c>
      <c r="D28624" s="33" t="s">
        <v>744</v>
      </c>
      <c r="E28624" t="str">
        <f t="shared" si="451"/>
        <v>$125K-$200K</v>
      </c>
    </row>
    <row r="28625" spans="1:5" x14ac:dyDescent="0.3">
      <c r="A28625" s="33" t="s">
        <v>2</v>
      </c>
      <c r="B28625" s="33" t="s">
        <v>53</v>
      </c>
      <c r="C28625" s="33">
        <v>125000</v>
      </c>
      <c r="D28625" s="33" t="s">
        <v>906</v>
      </c>
      <c r="E28625" t="str">
        <f t="shared" si="451"/>
        <v>$100K-$125K</v>
      </c>
    </row>
    <row r="28626" spans="1:5" x14ac:dyDescent="0.3">
      <c r="A28626" s="33" t="s">
        <v>0</v>
      </c>
      <c r="B28626" s="33" t="s">
        <v>53</v>
      </c>
      <c r="C28626" s="33">
        <v>84668</v>
      </c>
      <c r="D28626" s="33" t="s">
        <v>1071</v>
      </c>
      <c r="E28626" t="str">
        <f t="shared" si="451"/>
        <v>$75K-$100K</v>
      </c>
    </row>
    <row r="28627" spans="1:5" x14ac:dyDescent="0.3">
      <c r="A28627" s="33" t="s">
        <v>1</v>
      </c>
      <c r="B28627" s="33" t="s">
        <v>53</v>
      </c>
      <c r="C28627" s="33">
        <v>145000</v>
      </c>
      <c r="D28627" s="33" t="s">
        <v>353</v>
      </c>
      <c r="E28627" t="str">
        <f t="shared" si="451"/>
        <v>$125K-$200K</v>
      </c>
    </row>
    <row r="28628" spans="1:5" x14ac:dyDescent="0.3">
      <c r="A28628" s="33" t="s">
        <v>0</v>
      </c>
      <c r="B28628" s="33" t="s">
        <v>67</v>
      </c>
      <c r="C28628" s="33">
        <v>105650</v>
      </c>
      <c r="D28628" s="33" t="s">
        <v>9299</v>
      </c>
      <c r="E28628" t="str">
        <f t="shared" si="451"/>
        <v>$100K-$125K</v>
      </c>
    </row>
    <row r="28629" spans="1:5" x14ac:dyDescent="0.3">
      <c r="A28629" s="33" t="s">
        <v>128</v>
      </c>
      <c r="B28629" s="33" t="s">
        <v>53</v>
      </c>
      <c r="C28629" s="33">
        <v>147000</v>
      </c>
      <c r="D28629" s="33" t="s">
        <v>225</v>
      </c>
      <c r="E28629" t="str">
        <f t="shared" si="451"/>
        <v>$125K-$200K</v>
      </c>
    </row>
    <row r="28630" spans="1:5" x14ac:dyDescent="0.3">
      <c r="A28630" s="33" t="s">
        <v>125</v>
      </c>
      <c r="B28630" s="33" t="s">
        <v>53</v>
      </c>
      <c r="C28630" s="33"/>
      <c r="D28630" s="33" t="s">
        <v>2957</v>
      </c>
      <c r="E28630" t="str">
        <f t="shared" si="451"/>
        <v>No Data</v>
      </c>
    </row>
    <row r="28631" spans="1:5" x14ac:dyDescent="0.3">
      <c r="A28631" s="33" t="s">
        <v>0</v>
      </c>
      <c r="B28631" s="33" t="s">
        <v>53</v>
      </c>
      <c r="C28631" s="33">
        <v>128000</v>
      </c>
      <c r="D28631" s="33" t="s">
        <v>597</v>
      </c>
      <c r="E28631" t="str">
        <f t="shared" si="451"/>
        <v>$125K-$200K</v>
      </c>
    </row>
    <row r="28632" spans="1:5" x14ac:dyDescent="0.3">
      <c r="A28632" s="33" t="s">
        <v>2</v>
      </c>
      <c r="B28632" s="33" t="s">
        <v>53</v>
      </c>
      <c r="C28632" s="33"/>
      <c r="D28632" s="33" t="s">
        <v>1418</v>
      </c>
      <c r="E28632" t="str">
        <f t="shared" si="451"/>
        <v>No Data</v>
      </c>
    </row>
    <row r="28633" spans="1:5" x14ac:dyDescent="0.3">
      <c r="A28633" s="33" t="s">
        <v>2</v>
      </c>
      <c r="B28633" s="33" t="s">
        <v>53</v>
      </c>
      <c r="C28633" s="33">
        <v>112500</v>
      </c>
      <c r="D28633" s="33" t="s">
        <v>9167</v>
      </c>
      <c r="E28633" t="str">
        <f t="shared" si="451"/>
        <v>$100K-$125K</v>
      </c>
    </row>
    <row r="28634" spans="1:5" x14ac:dyDescent="0.3">
      <c r="A28634" s="33" t="s">
        <v>52</v>
      </c>
      <c r="B28634" s="33" t="s">
        <v>53</v>
      </c>
      <c r="C28634" s="33"/>
      <c r="D28634" s="33" t="s">
        <v>988</v>
      </c>
      <c r="E28634" t="str">
        <f t="shared" si="451"/>
        <v>No Data</v>
      </c>
    </row>
    <row r="28635" spans="1:5" x14ac:dyDescent="0.3">
      <c r="A28635" s="33" t="s">
        <v>2</v>
      </c>
      <c r="B28635" s="33" t="s">
        <v>53</v>
      </c>
      <c r="C28635" s="33"/>
      <c r="D28635" s="33" t="s">
        <v>3085</v>
      </c>
      <c r="E28635" t="str">
        <f t="shared" si="451"/>
        <v>No Data</v>
      </c>
    </row>
    <row r="28636" spans="1:5" x14ac:dyDescent="0.3">
      <c r="A28636" s="33" t="s">
        <v>0</v>
      </c>
      <c r="B28636" s="33" t="s">
        <v>53</v>
      </c>
      <c r="C28636" s="33">
        <v>161500</v>
      </c>
      <c r="D28636" s="33" t="s">
        <v>524</v>
      </c>
      <c r="E28636" t="str">
        <f t="shared" si="451"/>
        <v>$125K-$200K</v>
      </c>
    </row>
    <row r="28637" spans="1:5" x14ac:dyDescent="0.3">
      <c r="A28637" s="33" t="s">
        <v>0</v>
      </c>
      <c r="B28637" s="33" t="s">
        <v>53</v>
      </c>
      <c r="C28637" s="33">
        <v>95000</v>
      </c>
      <c r="D28637" s="33" t="s">
        <v>9300</v>
      </c>
      <c r="E28637" t="str">
        <f t="shared" si="451"/>
        <v>$75K-$100K</v>
      </c>
    </row>
    <row r="28638" spans="1:5" x14ac:dyDescent="0.3">
      <c r="A28638" s="33" t="s">
        <v>125</v>
      </c>
      <c r="B28638" s="33" t="s">
        <v>53</v>
      </c>
      <c r="C28638" s="33">
        <v>85218.5</v>
      </c>
      <c r="D28638" s="33" t="s">
        <v>9301</v>
      </c>
      <c r="E28638" t="str">
        <f t="shared" si="451"/>
        <v>$75K-$100K</v>
      </c>
    </row>
    <row r="28639" spans="1:5" x14ac:dyDescent="0.3">
      <c r="A28639" s="33" t="s">
        <v>2</v>
      </c>
      <c r="B28639" s="33" t="s">
        <v>53</v>
      </c>
      <c r="C28639" s="33">
        <v>100000</v>
      </c>
      <c r="D28639" s="33" t="s">
        <v>315</v>
      </c>
      <c r="E28639" t="str">
        <f t="shared" si="451"/>
        <v>$75K-$100K</v>
      </c>
    </row>
    <row r="28640" spans="1:5" x14ac:dyDescent="0.3">
      <c r="A28640" s="33" t="s">
        <v>4</v>
      </c>
      <c r="B28640" s="33" t="s">
        <v>54</v>
      </c>
      <c r="C28640" s="33">
        <v>110000</v>
      </c>
      <c r="D28640" s="33" t="s">
        <v>2097</v>
      </c>
      <c r="E28640" t="str">
        <f t="shared" si="451"/>
        <v>$100K-$125K</v>
      </c>
    </row>
    <row r="28641" spans="1:5" x14ac:dyDescent="0.3">
      <c r="A28641" s="33" t="s">
        <v>128</v>
      </c>
      <c r="B28641" s="33" t="s">
        <v>81</v>
      </c>
      <c r="C28641" s="33">
        <v>90000</v>
      </c>
      <c r="D28641" s="33" t="s">
        <v>1836</v>
      </c>
      <c r="E28641" t="str">
        <f t="shared" si="451"/>
        <v>$75K-$100K</v>
      </c>
    </row>
    <row r="28642" spans="1:5" x14ac:dyDescent="0.3">
      <c r="A28642" s="33" t="s">
        <v>0</v>
      </c>
      <c r="B28642" s="33" t="s">
        <v>53</v>
      </c>
      <c r="C28642" s="33">
        <v>125000</v>
      </c>
      <c r="D28642" s="33" t="s">
        <v>1146</v>
      </c>
      <c r="E28642" t="str">
        <f t="shared" si="451"/>
        <v>$100K-$125K</v>
      </c>
    </row>
    <row r="28643" spans="1:5" x14ac:dyDescent="0.3">
      <c r="A28643" s="33" t="s">
        <v>0</v>
      </c>
      <c r="B28643" s="33" t="s">
        <v>53</v>
      </c>
      <c r="C28643" s="33">
        <v>175000</v>
      </c>
      <c r="D28643" s="33" t="s">
        <v>1125</v>
      </c>
      <c r="E28643" t="str">
        <f t="shared" si="451"/>
        <v>$125K-$200K</v>
      </c>
    </row>
    <row r="28644" spans="1:5" x14ac:dyDescent="0.3">
      <c r="A28644" s="33" t="s">
        <v>0</v>
      </c>
      <c r="B28644" s="33" t="s">
        <v>83</v>
      </c>
      <c r="C28644" s="33">
        <v>69300</v>
      </c>
      <c r="D28644" s="33" t="s">
        <v>932</v>
      </c>
      <c r="E28644" t="str">
        <f t="shared" si="451"/>
        <v>&lt;$75K</v>
      </c>
    </row>
    <row r="28645" spans="1:5" x14ac:dyDescent="0.3">
      <c r="A28645" s="33" t="s">
        <v>2</v>
      </c>
      <c r="B28645" s="33" t="s">
        <v>53</v>
      </c>
      <c r="C28645" s="33">
        <v>72500</v>
      </c>
      <c r="D28645" s="33" t="s">
        <v>9302</v>
      </c>
      <c r="E28645" t="str">
        <f t="shared" si="451"/>
        <v>&lt;$75K</v>
      </c>
    </row>
    <row r="28646" spans="1:5" x14ac:dyDescent="0.3">
      <c r="A28646" s="33" t="s">
        <v>2</v>
      </c>
      <c r="B28646" s="33" t="s">
        <v>65</v>
      </c>
      <c r="C28646" s="33">
        <v>111175</v>
      </c>
      <c r="D28646" s="33" t="s">
        <v>2052</v>
      </c>
      <c r="E28646" t="str">
        <f t="shared" si="451"/>
        <v>$100K-$125K</v>
      </c>
    </row>
    <row r="28647" spans="1:5" x14ac:dyDescent="0.3">
      <c r="A28647" s="33" t="s">
        <v>0</v>
      </c>
      <c r="B28647" s="33" t="s">
        <v>53</v>
      </c>
      <c r="C28647" s="33">
        <v>147000</v>
      </c>
      <c r="D28647" s="33" t="s">
        <v>479</v>
      </c>
      <c r="E28647" t="str">
        <f t="shared" si="451"/>
        <v>$125K-$200K</v>
      </c>
    </row>
    <row r="28648" spans="1:5" x14ac:dyDescent="0.3">
      <c r="A28648" s="33" t="s">
        <v>0</v>
      </c>
      <c r="B28648" s="33" t="s">
        <v>72</v>
      </c>
      <c r="C28648" s="33">
        <v>157500</v>
      </c>
      <c r="D28648" s="33" t="s">
        <v>3679</v>
      </c>
      <c r="E28648" t="str">
        <f t="shared" si="451"/>
        <v>$125K-$200K</v>
      </c>
    </row>
    <row r="28649" spans="1:5" x14ac:dyDescent="0.3">
      <c r="A28649" s="33" t="s">
        <v>0</v>
      </c>
      <c r="B28649" s="33" t="s">
        <v>53</v>
      </c>
      <c r="C28649" s="33">
        <v>120000</v>
      </c>
      <c r="D28649" s="33" t="s">
        <v>9303</v>
      </c>
      <c r="E28649" t="str">
        <f t="shared" si="451"/>
        <v>$100K-$125K</v>
      </c>
    </row>
    <row r="28650" spans="1:5" x14ac:dyDescent="0.3">
      <c r="A28650" s="33" t="s">
        <v>0</v>
      </c>
      <c r="B28650" s="33" t="s">
        <v>53</v>
      </c>
      <c r="C28650" s="33">
        <v>180000</v>
      </c>
      <c r="D28650" s="33" t="s">
        <v>611</v>
      </c>
      <c r="E28650" t="str">
        <f t="shared" si="451"/>
        <v>$125K-$200K</v>
      </c>
    </row>
    <row r="28651" spans="1:5" x14ac:dyDescent="0.3">
      <c r="A28651" s="33" t="s">
        <v>126</v>
      </c>
      <c r="B28651" s="33" t="s">
        <v>53</v>
      </c>
      <c r="C28651" s="33">
        <v>173500</v>
      </c>
      <c r="D28651" s="33" t="s">
        <v>225</v>
      </c>
      <c r="E28651" t="str">
        <f t="shared" si="451"/>
        <v>$125K-$200K</v>
      </c>
    </row>
    <row r="28652" spans="1:5" x14ac:dyDescent="0.3">
      <c r="A28652" s="33" t="s">
        <v>2</v>
      </c>
      <c r="B28652" s="33" t="s">
        <v>53</v>
      </c>
      <c r="C28652" s="33">
        <v>225000</v>
      </c>
      <c r="D28652" s="33" t="s">
        <v>7315</v>
      </c>
      <c r="E28652" t="str">
        <f t="shared" si="451"/>
        <v>&gt;$200K</v>
      </c>
    </row>
    <row r="28653" spans="1:5" x14ac:dyDescent="0.3">
      <c r="A28653" s="33" t="s">
        <v>2</v>
      </c>
      <c r="B28653" s="33" t="s">
        <v>53</v>
      </c>
      <c r="C28653" s="33">
        <v>92500</v>
      </c>
      <c r="D28653" s="33" t="s">
        <v>539</v>
      </c>
      <c r="E28653" t="str">
        <f t="shared" si="451"/>
        <v>$75K-$100K</v>
      </c>
    </row>
    <row r="28654" spans="1:5" x14ac:dyDescent="0.3">
      <c r="A28654" s="33" t="s">
        <v>0</v>
      </c>
      <c r="B28654" s="33" t="s">
        <v>85</v>
      </c>
      <c r="C28654" s="33">
        <v>88128</v>
      </c>
      <c r="D28654" s="33" t="s">
        <v>5734</v>
      </c>
      <c r="E28654" t="str">
        <f t="shared" si="451"/>
        <v>$75K-$100K</v>
      </c>
    </row>
    <row r="28655" spans="1:5" x14ac:dyDescent="0.3">
      <c r="A28655" s="33" t="s">
        <v>2</v>
      </c>
      <c r="B28655" s="33" t="s">
        <v>53</v>
      </c>
      <c r="C28655" s="33">
        <v>92500</v>
      </c>
      <c r="D28655" s="33" t="s">
        <v>1598</v>
      </c>
      <c r="E28655" t="str">
        <f t="shared" si="451"/>
        <v>$75K-$100K</v>
      </c>
    </row>
    <row r="28656" spans="1:5" x14ac:dyDescent="0.3">
      <c r="A28656" s="33" t="s">
        <v>0</v>
      </c>
      <c r="B28656" s="33" t="s">
        <v>54</v>
      </c>
      <c r="C28656" s="33"/>
      <c r="D28656" s="33" t="s">
        <v>258</v>
      </c>
      <c r="E28656" t="str">
        <f t="shared" si="451"/>
        <v>No Data</v>
      </c>
    </row>
    <row r="28657" spans="1:5" x14ac:dyDescent="0.3">
      <c r="A28657" s="33" t="s">
        <v>0</v>
      </c>
      <c r="B28657" s="33" t="s">
        <v>53</v>
      </c>
      <c r="C28657" s="33">
        <v>87020</v>
      </c>
      <c r="D28657" s="33" t="s">
        <v>596</v>
      </c>
      <c r="E28657" t="str">
        <f t="shared" si="451"/>
        <v>$75K-$100K</v>
      </c>
    </row>
    <row r="28658" spans="1:5" x14ac:dyDescent="0.3">
      <c r="A28658" s="33" t="s">
        <v>126</v>
      </c>
      <c r="B28658" s="33" t="s">
        <v>88</v>
      </c>
      <c r="C28658" s="33">
        <v>147500</v>
      </c>
      <c r="D28658" s="33" t="s">
        <v>2152</v>
      </c>
      <c r="E28658" t="str">
        <f t="shared" si="451"/>
        <v>$125K-$200K</v>
      </c>
    </row>
    <row r="28659" spans="1:5" x14ac:dyDescent="0.3">
      <c r="A28659" s="33" t="s">
        <v>4</v>
      </c>
      <c r="B28659" s="33" t="s">
        <v>72</v>
      </c>
      <c r="C28659" s="33">
        <v>80850</v>
      </c>
      <c r="D28659" s="33" t="s">
        <v>9304</v>
      </c>
      <c r="E28659" t="str">
        <f t="shared" si="451"/>
        <v>$75K-$100K</v>
      </c>
    </row>
    <row r="28660" spans="1:5" x14ac:dyDescent="0.3">
      <c r="A28660" s="33" t="s">
        <v>128</v>
      </c>
      <c r="B28660" s="33" t="s">
        <v>53</v>
      </c>
      <c r="C28660" s="33">
        <v>157500</v>
      </c>
      <c r="D28660" s="33" t="s">
        <v>3679</v>
      </c>
      <c r="E28660" t="str">
        <f t="shared" si="451"/>
        <v>$125K-$200K</v>
      </c>
    </row>
    <row r="28661" spans="1:5" x14ac:dyDescent="0.3">
      <c r="A28661" s="33" t="s">
        <v>126</v>
      </c>
      <c r="B28661" s="33" t="s">
        <v>81</v>
      </c>
      <c r="C28661" s="33">
        <v>90000</v>
      </c>
      <c r="D28661" s="33" t="s">
        <v>1690</v>
      </c>
      <c r="E28661" t="str">
        <f t="shared" si="451"/>
        <v>$75K-$100K</v>
      </c>
    </row>
    <row r="28662" spans="1:5" x14ac:dyDescent="0.3">
      <c r="A28662" s="33" t="s">
        <v>128</v>
      </c>
      <c r="B28662" s="33" t="s">
        <v>53</v>
      </c>
      <c r="C28662" s="33">
        <v>125000</v>
      </c>
      <c r="D28662" s="33" t="s">
        <v>8377</v>
      </c>
      <c r="E28662" t="str">
        <f t="shared" si="451"/>
        <v>$100K-$125K</v>
      </c>
    </row>
    <row r="28663" spans="1:5" x14ac:dyDescent="0.3">
      <c r="A28663" s="33" t="s">
        <v>0</v>
      </c>
      <c r="B28663" s="33" t="s">
        <v>53</v>
      </c>
      <c r="C28663" s="33">
        <v>125000</v>
      </c>
      <c r="D28663" s="33" t="s">
        <v>2290</v>
      </c>
      <c r="E28663" t="str">
        <f t="shared" si="451"/>
        <v>$100K-$125K</v>
      </c>
    </row>
    <row r="28664" spans="1:5" x14ac:dyDescent="0.3">
      <c r="A28664" s="33" t="s">
        <v>0</v>
      </c>
      <c r="B28664" s="33" t="s">
        <v>55</v>
      </c>
      <c r="C28664" s="33">
        <v>125000</v>
      </c>
      <c r="D28664" s="33" t="s">
        <v>9305</v>
      </c>
      <c r="E28664" t="str">
        <f t="shared" si="451"/>
        <v>$100K-$125K</v>
      </c>
    </row>
    <row r="28665" spans="1:5" x14ac:dyDescent="0.3">
      <c r="A28665" s="33" t="s">
        <v>2</v>
      </c>
      <c r="B28665" s="33" t="s">
        <v>53</v>
      </c>
      <c r="C28665" s="33">
        <v>25000</v>
      </c>
      <c r="D28665" s="33" t="s">
        <v>9306</v>
      </c>
      <c r="E28665" t="str">
        <f t="shared" si="451"/>
        <v>&lt;$75K</v>
      </c>
    </row>
    <row r="28666" spans="1:5" x14ac:dyDescent="0.3">
      <c r="A28666" s="33" t="s">
        <v>2</v>
      </c>
      <c r="B28666" s="33" t="s">
        <v>74</v>
      </c>
      <c r="C28666" s="33">
        <v>57500</v>
      </c>
      <c r="D28666" s="33" t="s">
        <v>4250</v>
      </c>
      <c r="E28666" t="str">
        <f t="shared" si="451"/>
        <v>&lt;$75K</v>
      </c>
    </row>
    <row r="28667" spans="1:5" x14ac:dyDescent="0.3">
      <c r="A28667" s="33" t="s">
        <v>129</v>
      </c>
      <c r="B28667" s="33" t="s">
        <v>53</v>
      </c>
      <c r="C28667" s="33"/>
      <c r="D28667" s="33" t="s">
        <v>457</v>
      </c>
      <c r="E28667" t="str">
        <f t="shared" si="451"/>
        <v>No Data</v>
      </c>
    </row>
    <row r="28668" spans="1:5" x14ac:dyDescent="0.3">
      <c r="A28668" s="33" t="s">
        <v>2</v>
      </c>
      <c r="B28668" s="33" t="s">
        <v>53</v>
      </c>
      <c r="C28668" s="33">
        <v>115000</v>
      </c>
      <c r="D28668" s="33" t="s">
        <v>9292</v>
      </c>
      <c r="E28668" t="str">
        <f t="shared" si="451"/>
        <v>$100K-$125K</v>
      </c>
    </row>
    <row r="28669" spans="1:5" x14ac:dyDescent="0.3">
      <c r="A28669" s="33" t="s">
        <v>0</v>
      </c>
      <c r="B28669" s="33" t="s">
        <v>53</v>
      </c>
      <c r="C28669" s="33">
        <v>160000</v>
      </c>
      <c r="D28669" s="33" t="s">
        <v>4465</v>
      </c>
      <c r="E28669" t="str">
        <f t="shared" si="451"/>
        <v>$125K-$200K</v>
      </c>
    </row>
    <row r="28670" spans="1:5" x14ac:dyDescent="0.3">
      <c r="A28670" s="33" t="s">
        <v>2</v>
      </c>
      <c r="B28670" s="33" t="s">
        <v>53</v>
      </c>
      <c r="C28670" s="33">
        <v>90000</v>
      </c>
      <c r="D28670" s="33" t="s">
        <v>1387</v>
      </c>
      <c r="E28670" t="str">
        <f t="shared" si="451"/>
        <v>$75K-$100K</v>
      </c>
    </row>
    <row r="28671" spans="1:5" x14ac:dyDescent="0.3">
      <c r="A28671" s="33" t="s">
        <v>2</v>
      </c>
      <c r="B28671" s="33" t="s">
        <v>53</v>
      </c>
      <c r="C28671" s="33">
        <v>126352.5</v>
      </c>
      <c r="D28671" s="33" t="s">
        <v>6904</v>
      </c>
      <c r="E28671" t="str">
        <f t="shared" si="451"/>
        <v>$125K-$200K</v>
      </c>
    </row>
    <row r="28672" spans="1:5" x14ac:dyDescent="0.3">
      <c r="A28672" s="33" t="s">
        <v>0</v>
      </c>
      <c r="B28672" s="33" t="s">
        <v>53</v>
      </c>
      <c r="C28672" s="33">
        <v>125000</v>
      </c>
      <c r="D28672" s="33" t="s">
        <v>858</v>
      </c>
      <c r="E28672" t="str">
        <f t="shared" si="451"/>
        <v>$100K-$125K</v>
      </c>
    </row>
    <row r="28673" spans="1:5" x14ac:dyDescent="0.3">
      <c r="A28673" s="33" t="s">
        <v>2</v>
      </c>
      <c r="B28673" s="33" t="s">
        <v>53</v>
      </c>
      <c r="C28673" s="33">
        <v>87500</v>
      </c>
      <c r="D28673" s="33" t="s">
        <v>8265</v>
      </c>
      <c r="E28673" t="str">
        <f t="shared" si="451"/>
        <v>$75K-$100K</v>
      </c>
    </row>
    <row r="28674" spans="1:5" x14ac:dyDescent="0.3">
      <c r="A28674" s="33" t="s">
        <v>2</v>
      </c>
      <c r="B28674" s="33" t="s">
        <v>53</v>
      </c>
      <c r="C28674" s="33">
        <v>115800</v>
      </c>
      <c r="D28674" s="33" t="s">
        <v>4770</v>
      </c>
      <c r="E28674" t="str">
        <f t="shared" si="451"/>
        <v>$100K-$125K</v>
      </c>
    </row>
    <row r="28675" spans="1:5" x14ac:dyDescent="0.3">
      <c r="A28675" s="33" t="s">
        <v>2</v>
      </c>
      <c r="B28675" s="33" t="s">
        <v>53</v>
      </c>
      <c r="C28675" s="33"/>
      <c r="D28675" s="33" t="s">
        <v>9307</v>
      </c>
      <c r="E28675" t="str">
        <f t="shared" ref="E28675:E28738" si="452">_xlfn.XLOOKUP(C28675,$H$16:$H$21,$G$16:$G$21,,1)</f>
        <v>No Data</v>
      </c>
    </row>
    <row r="28676" spans="1:5" x14ac:dyDescent="0.3">
      <c r="A28676" s="33" t="s">
        <v>0</v>
      </c>
      <c r="B28676" s="33" t="s">
        <v>54</v>
      </c>
      <c r="C28676" s="33"/>
      <c r="D28676" s="33" t="s">
        <v>6527</v>
      </c>
      <c r="E28676" t="str">
        <f t="shared" si="452"/>
        <v>No Data</v>
      </c>
    </row>
    <row r="28677" spans="1:5" x14ac:dyDescent="0.3">
      <c r="A28677" s="33" t="s">
        <v>2</v>
      </c>
      <c r="B28677" s="33" t="s">
        <v>53</v>
      </c>
      <c r="C28677" s="33"/>
      <c r="D28677" s="33" t="s">
        <v>3025</v>
      </c>
      <c r="E28677" t="str">
        <f t="shared" si="452"/>
        <v>No Data</v>
      </c>
    </row>
    <row r="28678" spans="1:5" x14ac:dyDescent="0.3">
      <c r="A28678" s="33" t="s">
        <v>2</v>
      </c>
      <c r="B28678" s="33" t="s">
        <v>53</v>
      </c>
      <c r="C28678" s="33"/>
      <c r="D28678" s="33" t="s">
        <v>9308</v>
      </c>
      <c r="E28678" t="str">
        <f t="shared" si="452"/>
        <v>No Data</v>
      </c>
    </row>
    <row r="28679" spans="1:5" x14ac:dyDescent="0.3">
      <c r="A28679" s="33" t="s">
        <v>2</v>
      </c>
      <c r="B28679" s="33" t="s">
        <v>53</v>
      </c>
      <c r="C28679" s="33"/>
      <c r="D28679" s="33" t="s">
        <v>6222</v>
      </c>
      <c r="E28679" t="str">
        <f t="shared" si="452"/>
        <v>No Data</v>
      </c>
    </row>
    <row r="28680" spans="1:5" x14ac:dyDescent="0.3">
      <c r="A28680" s="33" t="s">
        <v>2</v>
      </c>
      <c r="B28680" s="33" t="s">
        <v>53</v>
      </c>
      <c r="C28680" s="33">
        <v>80000</v>
      </c>
      <c r="D28680" s="33" t="s">
        <v>9309</v>
      </c>
      <c r="E28680" t="str">
        <f t="shared" si="452"/>
        <v>$75K-$100K</v>
      </c>
    </row>
    <row r="28681" spans="1:5" x14ac:dyDescent="0.3">
      <c r="A28681" s="33" t="s">
        <v>0</v>
      </c>
      <c r="B28681" s="33" t="s">
        <v>53</v>
      </c>
      <c r="C28681" s="33">
        <v>115000</v>
      </c>
      <c r="D28681" s="33" t="s">
        <v>234</v>
      </c>
      <c r="E28681" t="str">
        <f t="shared" si="452"/>
        <v>$100K-$125K</v>
      </c>
    </row>
    <row r="28682" spans="1:5" x14ac:dyDescent="0.3">
      <c r="A28682" s="33" t="s">
        <v>125</v>
      </c>
      <c r="B28682" s="33" t="s">
        <v>53</v>
      </c>
      <c r="C28682" s="33">
        <v>182500</v>
      </c>
      <c r="D28682" s="33" t="s">
        <v>6713</v>
      </c>
      <c r="E28682" t="str">
        <f t="shared" si="452"/>
        <v>$125K-$200K</v>
      </c>
    </row>
    <row r="28683" spans="1:5" x14ac:dyDescent="0.3">
      <c r="A28683" s="33" t="s">
        <v>0</v>
      </c>
      <c r="B28683" s="33" t="s">
        <v>53</v>
      </c>
      <c r="C28683" s="33">
        <v>236040</v>
      </c>
      <c r="D28683" s="33" t="s">
        <v>9310</v>
      </c>
      <c r="E28683" t="str">
        <f t="shared" si="452"/>
        <v>&gt;$200K</v>
      </c>
    </row>
    <row r="28684" spans="1:5" x14ac:dyDescent="0.3">
      <c r="A28684" s="33" t="s">
        <v>0</v>
      </c>
      <c r="B28684" s="33" t="s">
        <v>53</v>
      </c>
      <c r="C28684" s="33"/>
      <c r="D28684" s="33" t="s">
        <v>7237</v>
      </c>
      <c r="E28684" t="str">
        <f t="shared" si="452"/>
        <v>No Data</v>
      </c>
    </row>
    <row r="28685" spans="1:5" x14ac:dyDescent="0.3">
      <c r="A28685" s="33" t="s">
        <v>2</v>
      </c>
      <c r="B28685" s="33" t="s">
        <v>124</v>
      </c>
      <c r="C28685" s="33">
        <v>102500</v>
      </c>
      <c r="D28685" s="33" t="s">
        <v>3444</v>
      </c>
      <c r="E28685" t="str">
        <f t="shared" si="452"/>
        <v>$100K-$125K</v>
      </c>
    </row>
    <row r="28686" spans="1:5" x14ac:dyDescent="0.3">
      <c r="A28686" s="33" t="s">
        <v>4</v>
      </c>
      <c r="B28686" s="33" t="s">
        <v>53</v>
      </c>
      <c r="C28686" s="33"/>
      <c r="D28686" s="33" t="s">
        <v>4939</v>
      </c>
      <c r="E28686" t="str">
        <f t="shared" si="452"/>
        <v>No Data</v>
      </c>
    </row>
    <row r="28687" spans="1:5" x14ac:dyDescent="0.3">
      <c r="A28687" s="33" t="s">
        <v>1</v>
      </c>
      <c r="B28687" s="33" t="s">
        <v>81</v>
      </c>
      <c r="C28687" s="33">
        <v>90000</v>
      </c>
      <c r="D28687" s="33" t="s">
        <v>9311</v>
      </c>
      <c r="E28687" t="str">
        <f t="shared" si="452"/>
        <v>$75K-$100K</v>
      </c>
    </row>
    <row r="28688" spans="1:5" x14ac:dyDescent="0.3">
      <c r="A28688" s="33" t="s">
        <v>1</v>
      </c>
      <c r="B28688" s="33" t="s">
        <v>70</v>
      </c>
      <c r="C28688" s="33">
        <v>89100</v>
      </c>
      <c r="D28688" s="33" t="s">
        <v>1706</v>
      </c>
      <c r="E28688" t="str">
        <f t="shared" si="452"/>
        <v>$75K-$100K</v>
      </c>
    </row>
    <row r="28689" spans="1:5" x14ac:dyDescent="0.3">
      <c r="A28689" s="33" t="s">
        <v>0</v>
      </c>
      <c r="B28689" s="33" t="s">
        <v>53</v>
      </c>
      <c r="C28689" s="33"/>
      <c r="D28689" s="33" t="s">
        <v>9312</v>
      </c>
      <c r="E28689" t="str">
        <f t="shared" si="452"/>
        <v>No Data</v>
      </c>
    </row>
    <row r="28690" spans="1:5" x14ac:dyDescent="0.3">
      <c r="A28690" s="33" t="s">
        <v>0</v>
      </c>
      <c r="B28690" s="33" t="s">
        <v>53</v>
      </c>
      <c r="C28690" s="33">
        <v>152000</v>
      </c>
      <c r="D28690" s="33" t="s">
        <v>9313</v>
      </c>
      <c r="E28690" t="str">
        <f t="shared" si="452"/>
        <v>$125K-$200K</v>
      </c>
    </row>
    <row r="28691" spans="1:5" x14ac:dyDescent="0.3">
      <c r="A28691" s="33" t="s">
        <v>2</v>
      </c>
      <c r="B28691" s="33" t="s">
        <v>53</v>
      </c>
      <c r="C28691" s="33"/>
      <c r="D28691" s="33" t="s">
        <v>268</v>
      </c>
      <c r="E28691" t="str">
        <f t="shared" si="452"/>
        <v>No Data</v>
      </c>
    </row>
    <row r="28692" spans="1:5" x14ac:dyDescent="0.3">
      <c r="A28692" s="33" t="s">
        <v>4</v>
      </c>
      <c r="B28692" s="33" t="s">
        <v>72</v>
      </c>
      <c r="C28692" s="33">
        <v>96773</v>
      </c>
      <c r="D28692" s="33" t="s">
        <v>4710</v>
      </c>
      <c r="E28692" t="str">
        <f t="shared" si="452"/>
        <v>$75K-$100K</v>
      </c>
    </row>
    <row r="28693" spans="1:5" x14ac:dyDescent="0.3">
      <c r="A28693" s="33" t="s">
        <v>52</v>
      </c>
      <c r="B28693" s="33" t="s">
        <v>54</v>
      </c>
      <c r="C28693" s="33">
        <v>103350</v>
      </c>
      <c r="D28693" s="33" t="s">
        <v>849</v>
      </c>
      <c r="E28693" t="str">
        <f t="shared" si="452"/>
        <v>$100K-$125K</v>
      </c>
    </row>
    <row r="28694" spans="1:5" x14ac:dyDescent="0.3">
      <c r="A28694" s="33" t="s">
        <v>2</v>
      </c>
      <c r="B28694" s="33" t="s">
        <v>53</v>
      </c>
      <c r="C28694" s="33"/>
      <c r="D28694" s="33" t="s">
        <v>9314</v>
      </c>
      <c r="E28694" t="str">
        <f t="shared" si="452"/>
        <v>No Data</v>
      </c>
    </row>
    <row r="28695" spans="1:5" x14ac:dyDescent="0.3">
      <c r="A28695" s="33" t="s">
        <v>2</v>
      </c>
      <c r="B28695" s="33" t="s">
        <v>53</v>
      </c>
      <c r="C28695" s="33"/>
      <c r="D28695" s="33" t="s">
        <v>1604</v>
      </c>
      <c r="E28695" t="str">
        <f t="shared" si="452"/>
        <v>No Data</v>
      </c>
    </row>
    <row r="28696" spans="1:5" x14ac:dyDescent="0.3">
      <c r="A28696" s="33" t="s">
        <v>2</v>
      </c>
      <c r="B28696" s="33" t="s">
        <v>53</v>
      </c>
      <c r="C28696" s="33"/>
      <c r="D28696" s="33" t="s">
        <v>9292</v>
      </c>
      <c r="E28696" t="str">
        <f t="shared" si="452"/>
        <v>No Data</v>
      </c>
    </row>
    <row r="28697" spans="1:5" x14ac:dyDescent="0.3">
      <c r="A28697" s="33" t="s">
        <v>2</v>
      </c>
      <c r="B28697" s="33" t="s">
        <v>53</v>
      </c>
      <c r="C28697" s="33">
        <v>158175</v>
      </c>
      <c r="D28697" s="33" t="s">
        <v>217</v>
      </c>
      <c r="E28697" t="str">
        <f t="shared" si="452"/>
        <v>$125K-$200K</v>
      </c>
    </row>
    <row r="28698" spans="1:5" x14ac:dyDescent="0.3">
      <c r="A28698" s="33" t="s">
        <v>128</v>
      </c>
      <c r="B28698" s="33" t="s">
        <v>54</v>
      </c>
      <c r="C28698" s="33">
        <v>135000</v>
      </c>
      <c r="D28698" s="33" t="s">
        <v>364</v>
      </c>
      <c r="E28698" t="str">
        <f t="shared" si="452"/>
        <v>$125K-$200K</v>
      </c>
    </row>
    <row r="28699" spans="1:5" x14ac:dyDescent="0.3">
      <c r="A28699" s="33" t="s">
        <v>125</v>
      </c>
      <c r="B28699" s="33" t="s">
        <v>53</v>
      </c>
      <c r="C28699" s="33"/>
      <c r="D28699" s="33" t="s">
        <v>2911</v>
      </c>
      <c r="E28699" t="str">
        <f t="shared" si="452"/>
        <v>No Data</v>
      </c>
    </row>
    <row r="28700" spans="1:5" x14ac:dyDescent="0.3">
      <c r="A28700" s="33" t="s">
        <v>2</v>
      </c>
      <c r="B28700" s="33" t="s">
        <v>53</v>
      </c>
      <c r="C28700" s="33"/>
      <c r="D28700" s="33" t="s">
        <v>1105</v>
      </c>
      <c r="E28700" t="str">
        <f t="shared" si="452"/>
        <v>No Data</v>
      </c>
    </row>
    <row r="28701" spans="1:5" x14ac:dyDescent="0.3">
      <c r="A28701" s="33" t="s">
        <v>2</v>
      </c>
      <c r="B28701" s="33" t="s">
        <v>53</v>
      </c>
      <c r="C28701" s="33">
        <v>65000</v>
      </c>
      <c r="D28701" s="33" t="s">
        <v>9315</v>
      </c>
      <c r="E28701" t="str">
        <f t="shared" si="452"/>
        <v>&lt;$75K</v>
      </c>
    </row>
    <row r="28702" spans="1:5" x14ac:dyDescent="0.3">
      <c r="A28702" s="33" t="s">
        <v>125</v>
      </c>
      <c r="B28702" s="33" t="s">
        <v>53</v>
      </c>
      <c r="C28702" s="33">
        <v>125000</v>
      </c>
      <c r="D28702" s="33" t="s">
        <v>9316</v>
      </c>
      <c r="E28702" t="str">
        <f t="shared" si="452"/>
        <v>$100K-$125K</v>
      </c>
    </row>
    <row r="28703" spans="1:5" x14ac:dyDescent="0.3">
      <c r="A28703" s="33" t="s">
        <v>2</v>
      </c>
      <c r="B28703" s="33" t="s">
        <v>53</v>
      </c>
      <c r="C28703" s="33"/>
      <c r="D28703" s="33" t="s">
        <v>1279</v>
      </c>
      <c r="E28703" t="str">
        <f t="shared" si="452"/>
        <v>No Data</v>
      </c>
    </row>
    <row r="28704" spans="1:5" x14ac:dyDescent="0.3">
      <c r="A28704" s="33" t="s">
        <v>0</v>
      </c>
      <c r="B28704" s="33" t="s">
        <v>53</v>
      </c>
      <c r="C28704" s="33">
        <v>175000</v>
      </c>
      <c r="D28704" s="33" t="s">
        <v>9317</v>
      </c>
      <c r="E28704" t="str">
        <f t="shared" si="452"/>
        <v>$125K-$200K</v>
      </c>
    </row>
    <row r="28705" spans="1:5" x14ac:dyDescent="0.3">
      <c r="A28705" s="33" t="s">
        <v>128</v>
      </c>
      <c r="B28705" s="33" t="s">
        <v>53</v>
      </c>
      <c r="C28705" s="33">
        <v>175000</v>
      </c>
      <c r="D28705" s="33" t="s">
        <v>233</v>
      </c>
      <c r="E28705" t="str">
        <f t="shared" si="452"/>
        <v>$125K-$200K</v>
      </c>
    </row>
    <row r="28706" spans="1:5" x14ac:dyDescent="0.3">
      <c r="A28706" s="33" t="s">
        <v>2</v>
      </c>
      <c r="B28706" s="33" t="s">
        <v>53</v>
      </c>
      <c r="C28706" s="33">
        <v>73000</v>
      </c>
      <c r="D28706" s="33" t="s">
        <v>9318</v>
      </c>
      <c r="E28706" t="str">
        <f t="shared" si="452"/>
        <v>&lt;$75K</v>
      </c>
    </row>
    <row r="28707" spans="1:5" x14ac:dyDescent="0.3">
      <c r="A28707" s="33" t="s">
        <v>2</v>
      </c>
      <c r="B28707" s="33" t="s">
        <v>53</v>
      </c>
      <c r="C28707" s="33">
        <v>90000</v>
      </c>
      <c r="D28707" s="33" t="s">
        <v>9319</v>
      </c>
      <c r="E28707" t="str">
        <f t="shared" si="452"/>
        <v>$75K-$100K</v>
      </c>
    </row>
    <row r="28708" spans="1:5" x14ac:dyDescent="0.3">
      <c r="A28708" s="33" t="s">
        <v>0</v>
      </c>
      <c r="B28708" s="33" t="s">
        <v>53</v>
      </c>
      <c r="C28708" s="33"/>
      <c r="D28708" s="33" t="s">
        <v>9320</v>
      </c>
      <c r="E28708" t="str">
        <f t="shared" si="452"/>
        <v>No Data</v>
      </c>
    </row>
    <row r="28709" spans="1:5" x14ac:dyDescent="0.3">
      <c r="A28709" s="33" t="s">
        <v>0</v>
      </c>
      <c r="B28709" s="33" t="s">
        <v>53</v>
      </c>
      <c r="C28709" s="33">
        <v>150000</v>
      </c>
      <c r="D28709" s="33" t="s">
        <v>1181</v>
      </c>
      <c r="E28709" t="str">
        <f t="shared" si="452"/>
        <v>$125K-$200K</v>
      </c>
    </row>
    <row r="28710" spans="1:5" x14ac:dyDescent="0.3">
      <c r="A28710" s="33" t="s">
        <v>2</v>
      </c>
      <c r="B28710" s="33" t="s">
        <v>53</v>
      </c>
      <c r="C28710" s="33"/>
      <c r="D28710" s="33" t="s">
        <v>268</v>
      </c>
      <c r="E28710" t="str">
        <f t="shared" si="452"/>
        <v>No Data</v>
      </c>
    </row>
    <row r="28711" spans="1:5" x14ac:dyDescent="0.3">
      <c r="A28711" s="33" t="s">
        <v>2</v>
      </c>
      <c r="B28711" s="33" t="s">
        <v>53</v>
      </c>
      <c r="C28711" s="33"/>
      <c r="D28711" s="33" t="s">
        <v>1002</v>
      </c>
      <c r="E28711" t="str">
        <f t="shared" si="452"/>
        <v>No Data</v>
      </c>
    </row>
    <row r="28712" spans="1:5" x14ac:dyDescent="0.3">
      <c r="A28712" s="33" t="s">
        <v>0</v>
      </c>
      <c r="B28712" s="33" t="s">
        <v>53</v>
      </c>
      <c r="C28712" s="33"/>
      <c r="D28712" s="33" t="s">
        <v>4583</v>
      </c>
      <c r="E28712" t="str">
        <f t="shared" si="452"/>
        <v>No Data</v>
      </c>
    </row>
    <row r="28713" spans="1:5" x14ac:dyDescent="0.3">
      <c r="A28713" s="33" t="s">
        <v>125</v>
      </c>
      <c r="B28713" s="33" t="s">
        <v>53</v>
      </c>
      <c r="C28713" s="33">
        <v>115000</v>
      </c>
      <c r="D28713" s="33" t="s">
        <v>577</v>
      </c>
      <c r="E28713" t="str">
        <f t="shared" si="452"/>
        <v>$100K-$125K</v>
      </c>
    </row>
    <row r="28714" spans="1:5" x14ac:dyDescent="0.3">
      <c r="A28714" s="33" t="s">
        <v>0</v>
      </c>
      <c r="B28714" s="33" t="s">
        <v>53</v>
      </c>
      <c r="C28714" s="33"/>
      <c r="D28714" s="33" t="s">
        <v>9321</v>
      </c>
      <c r="E28714" t="str">
        <f t="shared" si="452"/>
        <v>No Data</v>
      </c>
    </row>
    <row r="28715" spans="1:5" x14ac:dyDescent="0.3">
      <c r="A28715" s="33" t="s">
        <v>0</v>
      </c>
      <c r="B28715" s="33" t="s">
        <v>53</v>
      </c>
      <c r="C28715" s="33">
        <v>200000</v>
      </c>
      <c r="D28715" s="33" t="s">
        <v>1028</v>
      </c>
      <c r="E28715" t="str">
        <f t="shared" si="452"/>
        <v>$125K-$200K</v>
      </c>
    </row>
    <row r="28716" spans="1:5" x14ac:dyDescent="0.3">
      <c r="A28716" s="33" t="s">
        <v>0</v>
      </c>
      <c r="B28716" s="33" t="s">
        <v>53</v>
      </c>
      <c r="C28716" s="33">
        <v>90000</v>
      </c>
      <c r="D28716" s="33" t="s">
        <v>9322</v>
      </c>
      <c r="E28716" t="str">
        <f t="shared" si="452"/>
        <v>$75K-$100K</v>
      </c>
    </row>
    <row r="28717" spans="1:5" x14ac:dyDescent="0.3">
      <c r="A28717" s="33" t="s">
        <v>2</v>
      </c>
      <c r="B28717" s="33" t="s">
        <v>53</v>
      </c>
      <c r="C28717" s="33"/>
      <c r="D28717" s="33" t="s">
        <v>871</v>
      </c>
      <c r="E28717" t="str">
        <f t="shared" si="452"/>
        <v>No Data</v>
      </c>
    </row>
    <row r="28718" spans="1:5" x14ac:dyDescent="0.3">
      <c r="A28718" s="33" t="s">
        <v>2</v>
      </c>
      <c r="B28718" s="33" t="s">
        <v>53</v>
      </c>
      <c r="C28718" s="33">
        <v>92500</v>
      </c>
      <c r="D28718" s="33" t="s">
        <v>9225</v>
      </c>
      <c r="E28718" t="str">
        <f t="shared" si="452"/>
        <v>$75K-$100K</v>
      </c>
    </row>
    <row r="28719" spans="1:5" x14ac:dyDescent="0.3">
      <c r="A28719" s="33" t="s">
        <v>2</v>
      </c>
      <c r="B28719" s="33" t="s">
        <v>97</v>
      </c>
      <c r="C28719" s="33">
        <v>200000</v>
      </c>
      <c r="D28719" s="33" t="s">
        <v>5704</v>
      </c>
      <c r="E28719" t="str">
        <f t="shared" si="452"/>
        <v>$125K-$200K</v>
      </c>
    </row>
    <row r="28720" spans="1:5" x14ac:dyDescent="0.3">
      <c r="A28720" s="33" t="s">
        <v>0</v>
      </c>
      <c r="B28720" s="33" t="s">
        <v>54</v>
      </c>
      <c r="C28720" s="33">
        <v>180000</v>
      </c>
      <c r="D28720" s="33" t="s">
        <v>228</v>
      </c>
      <c r="E28720" t="str">
        <f t="shared" si="452"/>
        <v>$125K-$200K</v>
      </c>
    </row>
    <row r="28721" spans="1:5" x14ac:dyDescent="0.3">
      <c r="A28721" s="33" t="s">
        <v>0</v>
      </c>
      <c r="B28721" s="33" t="s">
        <v>53</v>
      </c>
      <c r="C28721" s="33">
        <v>108415.5</v>
      </c>
      <c r="D28721" s="33" t="s">
        <v>232</v>
      </c>
      <c r="E28721" t="str">
        <f t="shared" si="452"/>
        <v>$100K-$125K</v>
      </c>
    </row>
    <row r="28722" spans="1:5" x14ac:dyDescent="0.3">
      <c r="A28722" s="33" t="s">
        <v>0</v>
      </c>
      <c r="B28722" s="33" t="s">
        <v>54</v>
      </c>
      <c r="C28722" s="33">
        <v>225000</v>
      </c>
      <c r="D28722" s="33" t="s">
        <v>3394</v>
      </c>
      <c r="E28722" t="str">
        <f t="shared" si="452"/>
        <v>&gt;$200K</v>
      </c>
    </row>
    <row r="28723" spans="1:5" x14ac:dyDescent="0.3">
      <c r="A28723" s="33" t="s">
        <v>2</v>
      </c>
      <c r="B28723" s="33" t="s">
        <v>53</v>
      </c>
      <c r="C28723" s="33">
        <v>60000</v>
      </c>
      <c r="D28723" s="33" t="s">
        <v>9323</v>
      </c>
      <c r="E28723" t="str">
        <f t="shared" si="452"/>
        <v>&lt;$75K</v>
      </c>
    </row>
    <row r="28724" spans="1:5" x14ac:dyDescent="0.3">
      <c r="A28724" s="33" t="s">
        <v>0</v>
      </c>
      <c r="B28724" s="33" t="s">
        <v>53</v>
      </c>
      <c r="C28724" s="33"/>
      <c r="D28724" s="33" t="s">
        <v>299</v>
      </c>
      <c r="E28724" t="str">
        <f t="shared" si="452"/>
        <v>No Data</v>
      </c>
    </row>
    <row r="28725" spans="1:5" x14ac:dyDescent="0.3">
      <c r="A28725" s="33" t="s">
        <v>126</v>
      </c>
      <c r="B28725" s="33" t="s">
        <v>83</v>
      </c>
      <c r="C28725" s="33">
        <v>147500</v>
      </c>
      <c r="D28725" s="33" t="s">
        <v>932</v>
      </c>
      <c r="E28725" t="str">
        <f t="shared" si="452"/>
        <v>$125K-$200K</v>
      </c>
    </row>
    <row r="28726" spans="1:5" x14ac:dyDescent="0.3">
      <c r="A28726" s="33" t="s">
        <v>2</v>
      </c>
      <c r="B28726" s="33" t="s">
        <v>53</v>
      </c>
      <c r="C28726" s="33">
        <v>170000</v>
      </c>
      <c r="D28726" s="33" t="s">
        <v>1292</v>
      </c>
      <c r="E28726" t="str">
        <f t="shared" si="452"/>
        <v>$125K-$200K</v>
      </c>
    </row>
    <row r="28727" spans="1:5" x14ac:dyDescent="0.3">
      <c r="A28727" s="33" t="s">
        <v>2</v>
      </c>
      <c r="B28727" s="33" t="s">
        <v>53</v>
      </c>
      <c r="C28727" s="33">
        <v>111175</v>
      </c>
      <c r="D28727" s="33" t="s">
        <v>9324</v>
      </c>
      <c r="E28727" t="str">
        <f t="shared" si="452"/>
        <v>$100K-$125K</v>
      </c>
    </row>
    <row r="28728" spans="1:5" x14ac:dyDescent="0.3">
      <c r="A28728" s="33" t="s">
        <v>0</v>
      </c>
      <c r="B28728" s="33" t="s">
        <v>53</v>
      </c>
      <c r="C28728" s="33">
        <v>100000</v>
      </c>
      <c r="D28728" s="33" t="s">
        <v>326</v>
      </c>
      <c r="E28728" t="str">
        <f t="shared" si="452"/>
        <v>$75K-$100K</v>
      </c>
    </row>
    <row r="28729" spans="1:5" x14ac:dyDescent="0.3">
      <c r="A28729" s="33" t="s">
        <v>2</v>
      </c>
      <c r="B28729" s="33" t="s">
        <v>53</v>
      </c>
      <c r="C28729" s="33">
        <v>235000</v>
      </c>
      <c r="D28729" s="33" t="s">
        <v>1963</v>
      </c>
      <c r="E28729" t="str">
        <f t="shared" si="452"/>
        <v>&gt;$200K</v>
      </c>
    </row>
    <row r="28730" spans="1:5" x14ac:dyDescent="0.3">
      <c r="A28730" s="33" t="s">
        <v>2</v>
      </c>
      <c r="B28730" s="33" t="s">
        <v>53</v>
      </c>
      <c r="C28730" s="33"/>
      <c r="D28730" s="33" t="s">
        <v>9325</v>
      </c>
      <c r="E28730" t="str">
        <f t="shared" si="452"/>
        <v>No Data</v>
      </c>
    </row>
    <row r="28731" spans="1:5" x14ac:dyDescent="0.3">
      <c r="A28731" s="33" t="s">
        <v>125</v>
      </c>
      <c r="B28731" s="33" t="s">
        <v>54</v>
      </c>
      <c r="C28731" s="33">
        <v>96056.1640625</v>
      </c>
      <c r="D28731" s="33" t="s">
        <v>4182</v>
      </c>
      <c r="E28731" t="str">
        <f t="shared" si="452"/>
        <v>$75K-$100K</v>
      </c>
    </row>
    <row r="28732" spans="1:5" x14ac:dyDescent="0.3">
      <c r="A28732" s="33" t="s">
        <v>0</v>
      </c>
      <c r="B28732" s="33" t="s">
        <v>53</v>
      </c>
      <c r="C28732" s="33">
        <v>63000</v>
      </c>
      <c r="D28732" s="33" t="s">
        <v>211</v>
      </c>
      <c r="E28732" t="str">
        <f t="shared" si="452"/>
        <v>&lt;$75K</v>
      </c>
    </row>
    <row r="28733" spans="1:5" x14ac:dyDescent="0.3">
      <c r="A28733" s="33" t="s">
        <v>2</v>
      </c>
      <c r="B28733" s="33" t="s">
        <v>53</v>
      </c>
      <c r="C28733" s="33">
        <v>89833.5</v>
      </c>
      <c r="D28733" s="33" t="s">
        <v>1704</v>
      </c>
      <c r="E28733" t="str">
        <f t="shared" si="452"/>
        <v>$75K-$100K</v>
      </c>
    </row>
    <row r="28734" spans="1:5" x14ac:dyDescent="0.3">
      <c r="A28734" s="33" t="s">
        <v>2</v>
      </c>
      <c r="B28734" s="33" t="s">
        <v>53</v>
      </c>
      <c r="C28734" s="33"/>
      <c r="D28734" s="33" t="s">
        <v>4768</v>
      </c>
      <c r="E28734" t="str">
        <f t="shared" si="452"/>
        <v>No Data</v>
      </c>
    </row>
    <row r="28735" spans="1:5" x14ac:dyDescent="0.3">
      <c r="A28735" s="33" t="s">
        <v>2</v>
      </c>
      <c r="B28735" s="33" t="s">
        <v>53</v>
      </c>
      <c r="C28735" s="33">
        <v>93027</v>
      </c>
      <c r="D28735" s="33" t="s">
        <v>6786</v>
      </c>
      <c r="E28735" t="str">
        <f t="shared" si="452"/>
        <v>$75K-$100K</v>
      </c>
    </row>
    <row r="28736" spans="1:5" x14ac:dyDescent="0.3">
      <c r="A28736" s="33" t="s">
        <v>0</v>
      </c>
      <c r="B28736" s="33" t="s">
        <v>54</v>
      </c>
      <c r="C28736" s="33">
        <v>95000</v>
      </c>
      <c r="D28736" s="33" t="s">
        <v>268</v>
      </c>
      <c r="E28736" t="str">
        <f t="shared" si="452"/>
        <v>$75K-$100K</v>
      </c>
    </row>
    <row r="28737" spans="1:5" x14ac:dyDescent="0.3">
      <c r="A28737" s="33" t="s">
        <v>2</v>
      </c>
      <c r="B28737" s="33" t="s">
        <v>53</v>
      </c>
      <c r="C28737" s="33">
        <v>90000</v>
      </c>
      <c r="D28737" s="33" t="s">
        <v>234</v>
      </c>
      <c r="E28737" t="str">
        <f t="shared" si="452"/>
        <v>$75K-$100K</v>
      </c>
    </row>
    <row r="28738" spans="1:5" x14ac:dyDescent="0.3">
      <c r="A28738" s="33" t="s">
        <v>0</v>
      </c>
      <c r="B28738" s="33" t="s">
        <v>53</v>
      </c>
      <c r="C28738" s="33">
        <v>84800</v>
      </c>
      <c r="D28738" s="33" t="s">
        <v>1142</v>
      </c>
      <c r="E28738" t="str">
        <f t="shared" si="452"/>
        <v>$75K-$100K</v>
      </c>
    </row>
    <row r="28739" spans="1:5" x14ac:dyDescent="0.3">
      <c r="A28739" s="33" t="s">
        <v>126</v>
      </c>
      <c r="B28739" s="33" t="s">
        <v>69</v>
      </c>
      <c r="C28739" s="33">
        <v>147500</v>
      </c>
      <c r="D28739" s="33" t="s">
        <v>3729</v>
      </c>
      <c r="E28739" t="str">
        <f t="shared" ref="E28739:E28802" si="453">_xlfn.XLOOKUP(C28739,$H$16:$H$21,$G$16:$G$21,,1)</f>
        <v>$125K-$200K</v>
      </c>
    </row>
    <row r="28740" spans="1:5" x14ac:dyDescent="0.3">
      <c r="A28740" s="33" t="s">
        <v>0</v>
      </c>
      <c r="B28740" s="33" t="s">
        <v>54</v>
      </c>
      <c r="C28740" s="33">
        <v>202500</v>
      </c>
      <c r="D28740" s="33" t="s">
        <v>9326</v>
      </c>
      <c r="E28740" t="str">
        <f t="shared" si="453"/>
        <v>&gt;$200K</v>
      </c>
    </row>
    <row r="28741" spans="1:5" x14ac:dyDescent="0.3">
      <c r="A28741" s="33" t="s">
        <v>128</v>
      </c>
      <c r="B28741" s="33" t="s">
        <v>53</v>
      </c>
      <c r="C28741" s="33">
        <v>95000</v>
      </c>
      <c r="D28741" s="33" t="s">
        <v>9327</v>
      </c>
      <c r="E28741" t="str">
        <f t="shared" si="453"/>
        <v>$75K-$100K</v>
      </c>
    </row>
    <row r="28742" spans="1:5" x14ac:dyDescent="0.3">
      <c r="A28742" s="33" t="s">
        <v>0</v>
      </c>
      <c r="B28742" s="33" t="s">
        <v>53</v>
      </c>
      <c r="C28742" s="33"/>
      <c r="D28742" s="33" t="s">
        <v>9313</v>
      </c>
      <c r="E28742" t="str">
        <f t="shared" si="453"/>
        <v>No Data</v>
      </c>
    </row>
    <row r="28743" spans="1:5" x14ac:dyDescent="0.3">
      <c r="A28743" s="33" t="s">
        <v>66</v>
      </c>
      <c r="B28743" s="33" t="s">
        <v>53</v>
      </c>
      <c r="C28743" s="33">
        <v>57600</v>
      </c>
      <c r="D28743" s="33" t="s">
        <v>6717</v>
      </c>
      <c r="E28743" t="str">
        <f t="shared" si="453"/>
        <v>&lt;$75K</v>
      </c>
    </row>
    <row r="28744" spans="1:5" x14ac:dyDescent="0.3">
      <c r="A28744" s="33" t="s">
        <v>52</v>
      </c>
      <c r="B28744" s="33" t="s">
        <v>53</v>
      </c>
      <c r="C28744" s="33">
        <v>138775</v>
      </c>
      <c r="D28744" s="33" t="s">
        <v>849</v>
      </c>
      <c r="E28744" t="str">
        <f t="shared" si="453"/>
        <v>$125K-$200K</v>
      </c>
    </row>
    <row r="28745" spans="1:5" x14ac:dyDescent="0.3">
      <c r="A28745" s="33" t="s">
        <v>0</v>
      </c>
      <c r="B28745" s="33" t="s">
        <v>53</v>
      </c>
      <c r="C28745" s="33"/>
      <c r="D28745" s="33" t="s">
        <v>6521</v>
      </c>
      <c r="E28745" t="str">
        <f t="shared" si="453"/>
        <v>No Data</v>
      </c>
    </row>
    <row r="28746" spans="1:5" x14ac:dyDescent="0.3">
      <c r="A28746" s="33" t="s">
        <v>2</v>
      </c>
      <c r="B28746" s="33" t="s">
        <v>53</v>
      </c>
      <c r="C28746" s="33"/>
      <c r="D28746" s="33" t="s">
        <v>4312</v>
      </c>
      <c r="E28746" t="str">
        <f t="shared" si="453"/>
        <v>No Data</v>
      </c>
    </row>
    <row r="28747" spans="1:5" x14ac:dyDescent="0.3">
      <c r="A28747" s="33" t="s">
        <v>2</v>
      </c>
      <c r="B28747" s="33" t="s">
        <v>53</v>
      </c>
      <c r="C28747" s="33">
        <v>60000</v>
      </c>
      <c r="D28747" s="33" t="s">
        <v>4705</v>
      </c>
      <c r="E28747" t="str">
        <f t="shared" si="453"/>
        <v>&lt;$75K</v>
      </c>
    </row>
    <row r="28748" spans="1:5" x14ac:dyDescent="0.3">
      <c r="A28748" s="33" t="s">
        <v>125</v>
      </c>
      <c r="B28748" s="33" t="s">
        <v>53</v>
      </c>
      <c r="C28748" s="33">
        <v>89000</v>
      </c>
      <c r="D28748" s="33" t="s">
        <v>9328</v>
      </c>
      <c r="E28748" t="str">
        <f t="shared" si="453"/>
        <v>$75K-$100K</v>
      </c>
    </row>
    <row r="28749" spans="1:5" x14ac:dyDescent="0.3">
      <c r="A28749" s="33" t="s">
        <v>4</v>
      </c>
      <c r="B28749" s="33" t="s">
        <v>70</v>
      </c>
      <c r="C28749" s="33">
        <v>147500</v>
      </c>
      <c r="D28749" s="33" t="s">
        <v>864</v>
      </c>
      <c r="E28749" t="str">
        <f t="shared" si="453"/>
        <v>$125K-$200K</v>
      </c>
    </row>
    <row r="28750" spans="1:5" x14ac:dyDescent="0.3">
      <c r="A28750" s="33" t="s">
        <v>2</v>
      </c>
      <c r="B28750" s="33" t="s">
        <v>53</v>
      </c>
      <c r="C28750" s="33">
        <v>71678</v>
      </c>
      <c r="D28750" s="33" t="s">
        <v>8008</v>
      </c>
      <c r="E28750" t="str">
        <f t="shared" si="453"/>
        <v>&lt;$75K</v>
      </c>
    </row>
    <row r="28751" spans="1:5" x14ac:dyDescent="0.3">
      <c r="A28751" s="33" t="s">
        <v>66</v>
      </c>
      <c r="B28751" s="33" t="s">
        <v>81</v>
      </c>
      <c r="C28751" s="33">
        <v>120000</v>
      </c>
      <c r="D28751" s="33" t="s">
        <v>2659</v>
      </c>
      <c r="E28751" t="str">
        <f t="shared" si="453"/>
        <v>$100K-$125K</v>
      </c>
    </row>
    <row r="28752" spans="1:5" x14ac:dyDescent="0.3">
      <c r="A28752" s="33" t="s">
        <v>0</v>
      </c>
      <c r="B28752" s="33" t="s">
        <v>53</v>
      </c>
      <c r="C28752" s="33">
        <v>63000</v>
      </c>
      <c r="D28752" s="33" t="s">
        <v>3018</v>
      </c>
      <c r="E28752" t="str">
        <f t="shared" si="453"/>
        <v>&lt;$75K</v>
      </c>
    </row>
    <row r="28753" spans="1:5" x14ac:dyDescent="0.3">
      <c r="A28753" s="33" t="s">
        <v>129</v>
      </c>
      <c r="B28753" s="33" t="s">
        <v>53</v>
      </c>
      <c r="C28753" s="33">
        <v>99150</v>
      </c>
      <c r="D28753" s="33" t="s">
        <v>7266</v>
      </c>
      <c r="E28753" t="str">
        <f t="shared" si="453"/>
        <v>$75K-$100K</v>
      </c>
    </row>
    <row r="28754" spans="1:5" x14ac:dyDescent="0.3">
      <c r="A28754" s="33" t="s">
        <v>4</v>
      </c>
      <c r="B28754" s="33" t="s">
        <v>53</v>
      </c>
      <c r="C28754" s="33"/>
      <c r="D28754" s="33" t="s">
        <v>559</v>
      </c>
      <c r="E28754" t="str">
        <f t="shared" si="453"/>
        <v>No Data</v>
      </c>
    </row>
    <row r="28755" spans="1:5" x14ac:dyDescent="0.3">
      <c r="A28755" s="33" t="s">
        <v>125</v>
      </c>
      <c r="B28755" s="33" t="s">
        <v>53</v>
      </c>
      <c r="C28755" s="33">
        <v>146000</v>
      </c>
      <c r="D28755" s="33" t="s">
        <v>611</v>
      </c>
      <c r="E28755" t="str">
        <f t="shared" si="453"/>
        <v>$125K-$200K</v>
      </c>
    </row>
    <row r="28756" spans="1:5" x14ac:dyDescent="0.3">
      <c r="A28756" s="33" t="s">
        <v>2</v>
      </c>
      <c r="B28756" s="33" t="s">
        <v>53</v>
      </c>
      <c r="C28756" s="33"/>
      <c r="D28756" s="33" t="s">
        <v>3270</v>
      </c>
      <c r="E28756" t="str">
        <f t="shared" si="453"/>
        <v>No Data</v>
      </c>
    </row>
    <row r="28757" spans="1:5" x14ac:dyDescent="0.3">
      <c r="A28757" s="33" t="s">
        <v>0</v>
      </c>
      <c r="B28757" s="33" t="s">
        <v>53</v>
      </c>
      <c r="C28757" s="33"/>
      <c r="D28757" s="33" t="s">
        <v>9329</v>
      </c>
      <c r="E28757" t="str">
        <f t="shared" si="453"/>
        <v>No Data</v>
      </c>
    </row>
    <row r="28758" spans="1:5" x14ac:dyDescent="0.3">
      <c r="A28758" s="33" t="s">
        <v>2</v>
      </c>
      <c r="B28758" s="33" t="s">
        <v>53</v>
      </c>
      <c r="C28758" s="33">
        <v>137610</v>
      </c>
      <c r="D28758" s="33" t="s">
        <v>476</v>
      </c>
      <c r="E28758" t="str">
        <f t="shared" si="453"/>
        <v>$125K-$200K</v>
      </c>
    </row>
    <row r="28759" spans="1:5" x14ac:dyDescent="0.3">
      <c r="A28759" s="33" t="s">
        <v>2</v>
      </c>
      <c r="B28759" s="33" t="s">
        <v>53</v>
      </c>
      <c r="C28759" s="33">
        <v>100000</v>
      </c>
      <c r="D28759" s="33" t="s">
        <v>6943</v>
      </c>
      <c r="E28759" t="str">
        <f t="shared" si="453"/>
        <v>$75K-$100K</v>
      </c>
    </row>
    <row r="28760" spans="1:5" x14ac:dyDescent="0.3">
      <c r="A28760" s="33" t="s">
        <v>2</v>
      </c>
      <c r="B28760" s="33" t="s">
        <v>53</v>
      </c>
      <c r="C28760" s="33"/>
      <c r="D28760" s="33" t="s">
        <v>268</v>
      </c>
      <c r="E28760" t="str">
        <f t="shared" si="453"/>
        <v>No Data</v>
      </c>
    </row>
    <row r="28761" spans="1:5" x14ac:dyDescent="0.3">
      <c r="A28761" s="33" t="s">
        <v>128</v>
      </c>
      <c r="B28761" s="33" t="s">
        <v>53</v>
      </c>
      <c r="C28761" s="33">
        <v>153000</v>
      </c>
      <c r="D28761" s="33" t="s">
        <v>459</v>
      </c>
      <c r="E28761" t="str">
        <f t="shared" si="453"/>
        <v>$125K-$200K</v>
      </c>
    </row>
    <row r="28762" spans="1:5" x14ac:dyDescent="0.3">
      <c r="A28762" s="33" t="s">
        <v>0</v>
      </c>
      <c r="B28762" s="33" t="s">
        <v>53</v>
      </c>
      <c r="C28762" s="33">
        <v>68000</v>
      </c>
      <c r="D28762" s="33" t="s">
        <v>609</v>
      </c>
      <c r="E28762" t="str">
        <f t="shared" si="453"/>
        <v>&lt;$75K</v>
      </c>
    </row>
    <row r="28763" spans="1:5" x14ac:dyDescent="0.3">
      <c r="A28763" s="33" t="s">
        <v>0</v>
      </c>
      <c r="B28763" s="33" t="s">
        <v>53</v>
      </c>
      <c r="C28763" s="33"/>
      <c r="D28763" s="33" t="s">
        <v>904</v>
      </c>
      <c r="E28763" t="str">
        <f t="shared" si="453"/>
        <v>No Data</v>
      </c>
    </row>
    <row r="28764" spans="1:5" x14ac:dyDescent="0.3">
      <c r="A28764" s="33" t="s">
        <v>4</v>
      </c>
      <c r="B28764" s="33" t="s">
        <v>53</v>
      </c>
      <c r="C28764" s="33">
        <v>150000</v>
      </c>
      <c r="D28764" s="33" t="s">
        <v>364</v>
      </c>
      <c r="E28764" t="str">
        <f t="shared" si="453"/>
        <v>$125K-$200K</v>
      </c>
    </row>
    <row r="28765" spans="1:5" x14ac:dyDescent="0.3">
      <c r="A28765" s="33" t="s">
        <v>2</v>
      </c>
      <c r="B28765" s="33" t="s">
        <v>53</v>
      </c>
      <c r="C28765" s="33">
        <v>109159</v>
      </c>
      <c r="D28765" s="33" t="s">
        <v>1704</v>
      </c>
      <c r="E28765" t="str">
        <f t="shared" si="453"/>
        <v>$100K-$125K</v>
      </c>
    </row>
    <row r="28766" spans="1:5" x14ac:dyDescent="0.3">
      <c r="A28766" s="33" t="s">
        <v>4</v>
      </c>
      <c r="B28766" s="33" t="s">
        <v>54</v>
      </c>
      <c r="C28766" s="33"/>
      <c r="D28766" s="33" t="s">
        <v>9330</v>
      </c>
      <c r="E28766" t="str">
        <f t="shared" si="453"/>
        <v>No Data</v>
      </c>
    </row>
    <row r="28767" spans="1:5" x14ac:dyDescent="0.3">
      <c r="A28767" s="33" t="s">
        <v>0</v>
      </c>
      <c r="B28767" s="33" t="s">
        <v>53</v>
      </c>
      <c r="C28767" s="33">
        <v>54207.5</v>
      </c>
      <c r="D28767" s="33" t="s">
        <v>466</v>
      </c>
      <c r="E28767" t="str">
        <f t="shared" si="453"/>
        <v>&lt;$75K</v>
      </c>
    </row>
    <row r="28768" spans="1:5" x14ac:dyDescent="0.3">
      <c r="A28768" s="33" t="s">
        <v>0</v>
      </c>
      <c r="B28768" s="33" t="s">
        <v>53</v>
      </c>
      <c r="C28768" s="33">
        <v>167500</v>
      </c>
      <c r="D28768" s="33" t="s">
        <v>4724</v>
      </c>
      <c r="E28768" t="str">
        <f t="shared" si="453"/>
        <v>$125K-$200K</v>
      </c>
    </row>
    <row r="28769" spans="1:5" x14ac:dyDescent="0.3">
      <c r="A28769" s="33" t="s">
        <v>4</v>
      </c>
      <c r="B28769" s="33" t="s">
        <v>53</v>
      </c>
      <c r="C28769" s="33"/>
      <c r="D28769" s="33" t="s">
        <v>904</v>
      </c>
      <c r="E28769" t="str">
        <f t="shared" si="453"/>
        <v>No Data</v>
      </c>
    </row>
    <row r="28770" spans="1:5" x14ac:dyDescent="0.3">
      <c r="A28770" s="33" t="s">
        <v>2</v>
      </c>
      <c r="B28770" s="33" t="s">
        <v>53</v>
      </c>
      <c r="C28770" s="33">
        <v>68350</v>
      </c>
      <c r="D28770" s="33" t="s">
        <v>9331</v>
      </c>
      <c r="E28770" t="str">
        <f t="shared" si="453"/>
        <v>&lt;$75K</v>
      </c>
    </row>
    <row r="28771" spans="1:5" x14ac:dyDescent="0.3">
      <c r="A28771" s="33" t="s">
        <v>2</v>
      </c>
      <c r="B28771" s="33" t="s">
        <v>53</v>
      </c>
      <c r="C28771" s="33">
        <v>87500</v>
      </c>
      <c r="D28771" s="33" t="s">
        <v>3152</v>
      </c>
      <c r="E28771" t="str">
        <f t="shared" si="453"/>
        <v>$75K-$100K</v>
      </c>
    </row>
    <row r="28772" spans="1:5" x14ac:dyDescent="0.3">
      <c r="A28772" s="33" t="s">
        <v>129</v>
      </c>
      <c r="B28772" s="33" t="s">
        <v>53</v>
      </c>
      <c r="C28772" s="33">
        <v>95000</v>
      </c>
      <c r="D28772" s="33" t="s">
        <v>457</v>
      </c>
      <c r="E28772" t="str">
        <f t="shared" si="453"/>
        <v>$75K-$100K</v>
      </c>
    </row>
    <row r="28773" spans="1:5" x14ac:dyDescent="0.3">
      <c r="A28773" s="33" t="s">
        <v>0</v>
      </c>
      <c r="B28773" s="33" t="s">
        <v>53</v>
      </c>
      <c r="C28773" s="33"/>
      <c r="D28773" s="33" t="s">
        <v>4291</v>
      </c>
      <c r="E28773" t="str">
        <f t="shared" si="453"/>
        <v>No Data</v>
      </c>
    </row>
    <row r="28774" spans="1:5" x14ac:dyDescent="0.3">
      <c r="A28774" s="33" t="s">
        <v>128</v>
      </c>
      <c r="B28774" s="33" t="s">
        <v>65</v>
      </c>
      <c r="C28774" s="33">
        <v>157500</v>
      </c>
      <c r="D28774" s="33" t="s">
        <v>1042</v>
      </c>
      <c r="E28774" t="str">
        <f t="shared" si="453"/>
        <v>$125K-$200K</v>
      </c>
    </row>
    <row r="28775" spans="1:5" x14ac:dyDescent="0.3">
      <c r="A28775" s="33" t="s">
        <v>0</v>
      </c>
      <c r="B28775" s="33" t="s">
        <v>53</v>
      </c>
      <c r="C28775" s="33">
        <v>130000</v>
      </c>
      <c r="D28775" s="33" t="s">
        <v>1792</v>
      </c>
      <c r="E28775" t="str">
        <f t="shared" si="453"/>
        <v>$125K-$200K</v>
      </c>
    </row>
    <row r="28776" spans="1:5" x14ac:dyDescent="0.3">
      <c r="A28776" s="33" t="s">
        <v>0</v>
      </c>
      <c r="B28776" s="33" t="s">
        <v>53</v>
      </c>
      <c r="C28776" s="33">
        <v>122500</v>
      </c>
      <c r="D28776" s="33" t="s">
        <v>2352</v>
      </c>
      <c r="E28776" t="str">
        <f t="shared" si="453"/>
        <v>$100K-$125K</v>
      </c>
    </row>
    <row r="28777" spans="1:5" x14ac:dyDescent="0.3">
      <c r="A28777" s="33" t="s">
        <v>0</v>
      </c>
      <c r="B28777" s="33" t="s">
        <v>53</v>
      </c>
      <c r="C28777" s="33"/>
      <c r="D28777" s="33" t="s">
        <v>5287</v>
      </c>
      <c r="E28777" t="str">
        <f t="shared" si="453"/>
        <v>No Data</v>
      </c>
    </row>
    <row r="28778" spans="1:5" x14ac:dyDescent="0.3">
      <c r="A28778" s="33" t="s">
        <v>2</v>
      </c>
      <c r="B28778" s="33" t="s">
        <v>53</v>
      </c>
      <c r="C28778" s="33"/>
      <c r="D28778" s="33" t="s">
        <v>3734</v>
      </c>
      <c r="E28778" t="str">
        <f t="shared" si="453"/>
        <v>No Data</v>
      </c>
    </row>
    <row r="28779" spans="1:5" x14ac:dyDescent="0.3">
      <c r="A28779" s="33" t="s">
        <v>2</v>
      </c>
      <c r="B28779" s="33" t="s">
        <v>53</v>
      </c>
      <c r="C28779" s="33">
        <v>65000</v>
      </c>
      <c r="D28779" s="33" t="s">
        <v>9332</v>
      </c>
      <c r="E28779" t="str">
        <f t="shared" si="453"/>
        <v>&lt;$75K</v>
      </c>
    </row>
    <row r="28780" spans="1:5" x14ac:dyDescent="0.3">
      <c r="A28780" s="33" t="s">
        <v>0</v>
      </c>
      <c r="B28780" s="33" t="s">
        <v>53</v>
      </c>
      <c r="C28780" s="33">
        <v>132500</v>
      </c>
      <c r="D28780" s="33" t="s">
        <v>9333</v>
      </c>
      <c r="E28780" t="str">
        <f t="shared" si="453"/>
        <v>$125K-$200K</v>
      </c>
    </row>
    <row r="28781" spans="1:5" x14ac:dyDescent="0.3">
      <c r="A28781" s="33" t="s">
        <v>125</v>
      </c>
      <c r="B28781" s="33" t="s">
        <v>53</v>
      </c>
      <c r="C28781" s="33">
        <v>140000</v>
      </c>
      <c r="D28781" s="33" t="s">
        <v>1639</v>
      </c>
      <c r="E28781" t="str">
        <f t="shared" si="453"/>
        <v>$125K-$200K</v>
      </c>
    </row>
    <row r="28782" spans="1:5" x14ac:dyDescent="0.3">
      <c r="A28782" s="33" t="s">
        <v>4</v>
      </c>
      <c r="B28782" s="33" t="s">
        <v>53</v>
      </c>
      <c r="C28782" s="33"/>
      <c r="D28782" s="33" t="s">
        <v>480</v>
      </c>
      <c r="E28782" t="str">
        <f t="shared" si="453"/>
        <v>No Data</v>
      </c>
    </row>
    <row r="28783" spans="1:5" x14ac:dyDescent="0.3">
      <c r="A28783" s="33" t="s">
        <v>2</v>
      </c>
      <c r="B28783" s="33" t="s">
        <v>53</v>
      </c>
      <c r="C28783" s="33"/>
      <c r="D28783" s="33" t="s">
        <v>879</v>
      </c>
      <c r="E28783" t="str">
        <f t="shared" si="453"/>
        <v>No Data</v>
      </c>
    </row>
    <row r="28784" spans="1:5" x14ac:dyDescent="0.3">
      <c r="A28784" s="33" t="s">
        <v>2</v>
      </c>
      <c r="B28784" s="33" t="s">
        <v>53</v>
      </c>
      <c r="C28784" s="33">
        <v>67500</v>
      </c>
      <c r="D28784" s="33" t="s">
        <v>268</v>
      </c>
      <c r="E28784" t="str">
        <f t="shared" si="453"/>
        <v>&lt;$75K</v>
      </c>
    </row>
    <row r="28785" spans="1:5" x14ac:dyDescent="0.3">
      <c r="A28785" s="33" t="s">
        <v>1</v>
      </c>
      <c r="B28785" s="33" t="s">
        <v>110</v>
      </c>
      <c r="C28785" s="33">
        <v>43200</v>
      </c>
      <c r="D28785" s="33" t="s">
        <v>5574</v>
      </c>
      <c r="E28785" t="str">
        <f t="shared" si="453"/>
        <v>&lt;$75K</v>
      </c>
    </row>
    <row r="28786" spans="1:5" x14ac:dyDescent="0.3">
      <c r="A28786" s="33" t="s">
        <v>1</v>
      </c>
      <c r="B28786" s="33" t="s">
        <v>53</v>
      </c>
      <c r="C28786" s="33">
        <v>108000</v>
      </c>
      <c r="D28786" s="33" t="s">
        <v>3999</v>
      </c>
      <c r="E28786" t="str">
        <f t="shared" si="453"/>
        <v>$100K-$125K</v>
      </c>
    </row>
    <row r="28787" spans="1:5" x14ac:dyDescent="0.3">
      <c r="A28787" s="33" t="s">
        <v>4</v>
      </c>
      <c r="B28787" s="33" t="s">
        <v>53</v>
      </c>
      <c r="C28787" s="33">
        <v>97500</v>
      </c>
      <c r="D28787" s="33" t="s">
        <v>9334</v>
      </c>
      <c r="E28787" t="str">
        <f t="shared" si="453"/>
        <v>$75K-$100K</v>
      </c>
    </row>
    <row r="28788" spans="1:5" x14ac:dyDescent="0.3">
      <c r="A28788" s="33" t="s">
        <v>2</v>
      </c>
      <c r="B28788" s="33" t="s">
        <v>53</v>
      </c>
      <c r="C28788" s="33">
        <v>120000</v>
      </c>
      <c r="D28788" s="33" t="s">
        <v>6257</v>
      </c>
      <c r="E28788" t="str">
        <f t="shared" si="453"/>
        <v>$100K-$125K</v>
      </c>
    </row>
    <row r="28789" spans="1:5" x14ac:dyDescent="0.3">
      <c r="A28789" s="33" t="s">
        <v>2</v>
      </c>
      <c r="B28789" s="33" t="s">
        <v>53</v>
      </c>
      <c r="C28789" s="33"/>
      <c r="D28789" s="33" t="s">
        <v>1028</v>
      </c>
      <c r="E28789" t="str">
        <f t="shared" si="453"/>
        <v>No Data</v>
      </c>
    </row>
    <row r="28790" spans="1:5" x14ac:dyDescent="0.3">
      <c r="A28790" s="33" t="s">
        <v>4</v>
      </c>
      <c r="B28790" s="33" t="s">
        <v>53</v>
      </c>
      <c r="C28790" s="33">
        <v>152500</v>
      </c>
      <c r="D28790" s="33" t="s">
        <v>638</v>
      </c>
      <c r="E28790" t="str">
        <f t="shared" si="453"/>
        <v>$125K-$200K</v>
      </c>
    </row>
    <row r="28791" spans="1:5" x14ac:dyDescent="0.3">
      <c r="A28791" s="33" t="s">
        <v>0</v>
      </c>
      <c r="B28791" s="33" t="s">
        <v>53</v>
      </c>
      <c r="C28791" s="33"/>
      <c r="D28791" s="33" t="s">
        <v>8112</v>
      </c>
      <c r="E28791" t="str">
        <f t="shared" si="453"/>
        <v>No Data</v>
      </c>
    </row>
    <row r="28792" spans="1:5" x14ac:dyDescent="0.3">
      <c r="A28792" s="33" t="s">
        <v>4</v>
      </c>
      <c r="B28792" s="33" t="s">
        <v>75</v>
      </c>
      <c r="C28792" s="33">
        <v>56700</v>
      </c>
      <c r="D28792" s="33" t="s">
        <v>1811</v>
      </c>
      <c r="E28792" t="str">
        <f t="shared" si="453"/>
        <v>&lt;$75K</v>
      </c>
    </row>
    <row r="28793" spans="1:5" x14ac:dyDescent="0.3">
      <c r="A28793" s="33" t="s">
        <v>2</v>
      </c>
      <c r="B28793" s="33" t="s">
        <v>55</v>
      </c>
      <c r="C28793" s="33">
        <v>98500</v>
      </c>
      <c r="D28793" s="33" t="s">
        <v>5583</v>
      </c>
      <c r="E28793" t="str">
        <f t="shared" si="453"/>
        <v>$75K-$100K</v>
      </c>
    </row>
    <row r="28794" spans="1:5" x14ac:dyDescent="0.3">
      <c r="A28794" s="33" t="s">
        <v>4</v>
      </c>
      <c r="B28794" s="33" t="s">
        <v>81</v>
      </c>
      <c r="C28794" s="33">
        <v>90000</v>
      </c>
      <c r="D28794" s="33" t="s">
        <v>9335</v>
      </c>
      <c r="E28794" t="str">
        <f t="shared" si="453"/>
        <v>$75K-$100K</v>
      </c>
    </row>
    <row r="28795" spans="1:5" x14ac:dyDescent="0.3">
      <c r="A28795" s="33" t="s">
        <v>2</v>
      </c>
      <c r="B28795" s="33" t="s">
        <v>53</v>
      </c>
      <c r="C28795" s="33"/>
      <c r="D28795" s="33" t="s">
        <v>871</v>
      </c>
      <c r="E28795" t="str">
        <f t="shared" si="453"/>
        <v>No Data</v>
      </c>
    </row>
    <row r="28796" spans="1:5" x14ac:dyDescent="0.3">
      <c r="A28796" s="33" t="s">
        <v>4</v>
      </c>
      <c r="B28796" s="33" t="s">
        <v>53</v>
      </c>
      <c r="C28796" s="33">
        <v>120000</v>
      </c>
      <c r="D28796" s="33" t="s">
        <v>9336</v>
      </c>
      <c r="E28796" t="str">
        <f t="shared" si="453"/>
        <v>$100K-$125K</v>
      </c>
    </row>
    <row r="28797" spans="1:5" x14ac:dyDescent="0.3">
      <c r="A28797" s="33" t="s">
        <v>4</v>
      </c>
      <c r="B28797" s="33" t="s">
        <v>53</v>
      </c>
      <c r="C28797" s="33"/>
      <c r="D28797" s="33" t="s">
        <v>9337</v>
      </c>
      <c r="E28797" t="str">
        <f t="shared" si="453"/>
        <v>No Data</v>
      </c>
    </row>
    <row r="28798" spans="1:5" x14ac:dyDescent="0.3">
      <c r="A28798" s="33" t="s">
        <v>0</v>
      </c>
      <c r="B28798" s="33" t="s">
        <v>53</v>
      </c>
      <c r="C28798" s="33"/>
      <c r="D28798" s="33" t="s">
        <v>2202</v>
      </c>
      <c r="E28798" t="str">
        <f t="shared" si="453"/>
        <v>No Data</v>
      </c>
    </row>
    <row r="28799" spans="1:5" x14ac:dyDescent="0.3">
      <c r="A28799" s="33" t="s">
        <v>2</v>
      </c>
      <c r="B28799" s="33" t="s">
        <v>53</v>
      </c>
      <c r="C28799" s="33"/>
      <c r="D28799" s="33" t="s">
        <v>1806</v>
      </c>
      <c r="E28799" t="str">
        <f t="shared" si="453"/>
        <v>No Data</v>
      </c>
    </row>
    <row r="28800" spans="1:5" x14ac:dyDescent="0.3">
      <c r="A28800" s="33" t="s">
        <v>1</v>
      </c>
      <c r="B28800" s="33" t="s">
        <v>88</v>
      </c>
      <c r="C28800" s="33">
        <v>79200</v>
      </c>
      <c r="D28800" s="33" t="s">
        <v>899</v>
      </c>
      <c r="E28800" t="str">
        <f t="shared" si="453"/>
        <v>$75K-$100K</v>
      </c>
    </row>
    <row r="28801" spans="1:5" x14ac:dyDescent="0.3">
      <c r="A28801" s="33" t="s">
        <v>2</v>
      </c>
      <c r="B28801" s="33" t="s">
        <v>53</v>
      </c>
      <c r="C28801" s="33"/>
      <c r="D28801" s="33" t="s">
        <v>2617</v>
      </c>
      <c r="E28801" t="str">
        <f t="shared" si="453"/>
        <v>No Data</v>
      </c>
    </row>
    <row r="28802" spans="1:5" x14ac:dyDescent="0.3">
      <c r="A28802" s="33" t="s">
        <v>2</v>
      </c>
      <c r="B28802" s="33" t="s">
        <v>53</v>
      </c>
      <c r="C28802" s="33">
        <v>138000</v>
      </c>
      <c r="D28802" s="33" t="s">
        <v>520</v>
      </c>
      <c r="E28802" t="str">
        <f t="shared" si="453"/>
        <v>$125K-$200K</v>
      </c>
    </row>
    <row r="28803" spans="1:5" x14ac:dyDescent="0.3">
      <c r="A28803" s="33" t="s">
        <v>0</v>
      </c>
      <c r="B28803" s="33" t="s">
        <v>53</v>
      </c>
      <c r="C28803" s="33">
        <v>150000</v>
      </c>
      <c r="D28803" s="33" t="s">
        <v>1418</v>
      </c>
      <c r="E28803" t="str">
        <f t="shared" ref="E28803:E28866" si="454">_xlfn.XLOOKUP(C28803,$H$16:$H$21,$G$16:$G$21,,1)</f>
        <v>$125K-$200K</v>
      </c>
    </row>
    <row r="28804" spans="1:5" x14ac:dyDescent="0.3">
      <c r="A28804" s="33" t="s">
        <v>52</v>
      </c>
      <c r="B28804" s="33" t="s">
        <v>53</v>
      </c>
      <c r="C28804" s="33"/>
      <c r="D28804" s="33" t="s">
        <v>281</v>
      </c>
      <c r="E28804" t="str">
        <f t="shared" si="454"/>
        <v>No Data</v>
      </c>
    </row>
    <row r="28805" spans="1:5" x14ac:dyDescent="0.3">
      <c r="A28805" s="33" t="s">
        <v>52</v>
      </c>
      <c r="B28805" s="33" t="s">
        <v>114</v>
      </c>
      <c r="C28805" s="33">
        <v>71280</v>
      </c>
      <c r="D28805" s="33" t="s">
        <v>1958</v>
      </c>
      <c r="E28805" t="str">
        <f t="shared" si="454"/>
        <v>&lt;$75K</v>
      </c>
    </row>
    <row r="28806" spans="1:5" x14ac:dyDescent="0.3">
      <c r="A28806" s="33" t="s">
        <v>52</v>
      </c>
      <c r="B28806" s="33" t="s">
        <v>53</v>
      </c>
      <c r="C28806" s="33">
        <v>125000</v>
      </c>
      <c r="D28806" s="33" t="s">
        <v>9338</v>
      </c>
      <c r="E28806" t="str">
        <f t="shared" si="454"/>
        <v>$100K-$125K</v>
      </c>
    </row>
    <row r="28807" spans="1:5" x14ac:dyDescent="0.3">
      <c r="A28807" s="33" t="s">
        <v>0</v>
      </c>
      <c r="B28807" s="33" t="s">
        <v>53</v>
      </c>
      <c r="C28807" s="33">
        <v>245000</v>
      </c>
      <c r="D28807" s="33" t="s">
        <v>217</v>
      </c>
      <c r="E28807" t="str">
        <f t="shared" si="454"/>
        <v>&gt;$200K</v>
      </c>
    </row>
    <row r="28808" spans="1:5" x14ac:dyDescent="0.3">
      <c r="A28808" s="33" t="s">
        <v>0</v>
      </c>
      <c r="B28808" s="33" t="s">
        <v>53</v>
      </c>
      <c r="C28808" s="33">
        <v>125000</v>
      </c>
      <c r="D28808" s="33" t="s">
        <v>9339</v>
      </c>
      <c r="E28808" t="str">
        <f t="shared" si="454"/>
        <v>$100K-$125K</v>
      </c>
    </row>
    <row r="28809" spans="1:5" x14ac:dyDescent="0.3">
      <c r="A28809" s="33" t="s">
        <v>52</v>
      </c>
      <c r="B28809" s="33" t="s">
        <v>88</v>
      </c>
      <c r="C28809" s="33"/>
      <c r="D28809" s="33" t="s">
        <v>666</v>
      </c>
      <c r="E28809" t="str">
        <f t="shared" si="454"/>
        <v>No Data</v>
      </c>
    </row>
    <row r="28810" spans="1:5" x14ac:dyDescent="0.3">
      <c r="A28810" s="33" t="s">
        <v>0</v>
      </c>
      <c r="B28810" s="33" t="s">
        <v>53</v>
      </c>
      <c r="C28810" s="33"/>
      <c r="D28810" s="33" t="s">
        <v>2732</v>
      </c>
      <c r="E28810" t="str">
        <f t="shared" si="454"/>
        <v>No Data</v>
      </c>
    </row>
    <row r="28811" spans="1:5" x14ac:dyDescent="0.3">
      <c r="A28811" s="33" t="s">
        <v>4</v>
      </c>
      <c r="B28811" s="33" t="s">
        <v>53</v>
      </c>
      <c r="C28811" s="33">
        <v>171000</v>
      </c>
      <c r="D28811" s="33" t="s">
        <v>217</v>
      </c>
      <c r="E28811" t="str">
        <f t="shared" si="454"/>
        <v>$125K-$200K</v>
      </c>
    </row>
    <row r="28812" spans="1:5" x14ac:dyDescent="0.3">
      <c r="A28812" s="33" t="s">
        <v>0</v>
      </c>
      <c r="B28812" s="33" t="s">
        <v>53</v>
      </c>
      <c r="C28812" s="33"/>
      <c r="D28812" s="33" t="s">
        <v>1604</v>
      </c>
      <c r="E28812" t="str">
        <f t="shared" si="454"/>
        <v>No Data</v>
      </c>
    </row>
    <row r="28813" spans="1:5" x14ac:dyDescent="0.3">
      <c r="A28813" s="33" t="s">
        <v>2</v>
      </c>
      <c r="B28813" s="33" t="s">
        <v>53</v>
      </c>
      <c r="C28813" s="33"/>
      <c r="D28813" s="33" t="s">
        <v>787</v>
      </c>
      <c r="E28813" t="str">
        <f t="shared" si="454"/>
        <v>No Data</v>
      </c>
    </row>
    <row r="28814" spans="1:5" x14ac:dyDescent="0.3">
      <c r="A28814" s="33" t="s">
        <v>2</v>
      </c>
      <c r="B28814" s="33" t="s">
        <v>108</v>
      </c>
      <c r="C28814" s="33">
        <v>89100</v>
      </c>
      <c r="D28814" s="33" t="s">
        <v>322</v>
      </c>
      <c r="E28814" t="str">
        <f t="shared" si="454"/>
        <v>$75K-$100K</v>
      </c>
    </row>
    <row r="28815" spans="1:5" x14ac:dyDescent="0.3">
      <c r="A28815" s="33" t="s">
        <v>0</v>
      </c>
      <c r="B28815" s="33" t="s">
        <v>53</v>
      </c>
      <c r="C28815" s="33"/>
      <c r="D28815" s="33" t="s">
        <v>5746</v>
      </c>
      <c r="E28815" t="str">
        <f t="shared" si="454"/>
        <v>No Data</v>
      </c>
    </row>
    <row r="28816" spans="1:5" x14ac:dyDescent="0.3">
      <c r="A28816" s="33" t="s">
        <v>52</v>
      </c>
      <c r="B28816" s="33" t="s">
        <v>53</v>
      </c>
      <c r="C28816" s="33"/>
      <c r="D28816" s="33" t="s">
        <v>520</v>
      </c>
      <c r="E28816" t="str">
        <f t="shared" si="454"/>
        <v>No Data</v>
      </c>
    </row>
    <row r="28817" spans="1:5" x14ac:dyDescent="0.3">
      <c r="A28817" s="33" t="s">
        <v>2</v>
      </c>
      <c r="B28817" s="33" t="s">
        <v>54</v>
      </c>
      <c r="C28817" s="33"/>
      <c r="D28817" s="33" t="s">
        <v>559</v>
      </c>
      <c r="E28817" t="str">
        <f t="shared" si="454"/>
        <v>No Data</v>
      </c>
    </row>
    <row r="28818" spans="1:5" x14ac:dyDescent="0.3">
      <c r="A28818" s="33" t="s">
        <v>2</v>
      </c>
      <c r="B28818" s="33" t="s">
        <v>53</v>
      </c>
      <c r="C28818" s="33"/>
      <c r="D28818" s="33" t="s">
        <v>6526</v>
      </c>
      <c r="E28818" t="str">
        <f t="shared" si="454"/>
        <v>No Data</v>
      </c>
    </row>
    <row r="28819" spans="1:5" x14ac:dyDescent="0.3">
      <c r="A28819" s="33" t="s">
        <v>2</v>
      </c>
      <c r="B28819" s="33" t="s">
        <v>53</v>
      </c>
      <c r="C28819" s="33">
        <v>132650</v>
      </c>
      <c r="D28819" s="33" t="s">
        <v>245</v>
      </c>
      <c r="E28819" t="str">
        <f t="shared" si="454"/>
        <v>$125K-$200K</v>
      </c>
    </row>
    <row r="28820" spans="1:5" x14ac:dyDescent="0.3">
      <c r="A28820" s="33" t="s">
        <v>0</v>
      </c>
      <c r="B28820" s="33" t="s">
        <v>53</v>
      </c>
      <c r="C28820" s="33">
        <v>165000</v>
      </c>
      <c r="D28820" s="33" t="s">
        <v>265</v>
      </c>
      <c r="E28820" t="str">
        <f t="shared" si="454"/>
        <v>$125K-$200K</v>
      </c>
    </row>
    <row r="28821" spans="1:5" x14ac:dyDescent="0.3">
      <c r="A28821" s="33" t="s">
        <v>0</v>
      </c>
      <c r="B28821" s="33" t="s">
        <v>53</v>
      </c>
      <c r="C28821" s="33">
        <v>115000</v>
      </c>
      <c r="D28821" s="33" t="s">
        <v>299</v>
      </c>
      <c r="E28821" t="str">
        <f t="shared" si="454"/>
        <v>$100K-$125K</v>
      </c>
    </row>
    <row r="28822" spans="1:5" x14ac:dyDescent="0.3">
      <c r="A28822" s="33" t="s">
        <v>1</v>
      </c>
      <c r="B28822" s="33" t="s">
        <v>81</v>
      </c>
      <c r="C28822" s="33">
        <v>115000</v>
      </c>
      <c r="D28822" s="33" t="s">
        <v>2228</v>
      </c>
      <c r="E28822" t="str">
        <f t="shared" si="454"/>
        <v>$100K-$125K</v>
      </c>
    </row>
    <row r="28823" spans="1:5" x14ac:dyDescent="0.3">
      <c r="A28823" s="33" t="s">
        <v>2</v>
      </c>
      <c r="B28823" s="33" t="s">
        <v>53</v>
      </c>
      <c r="C28823" s="33"/>
      <c r="D28823" s="33" t="s">
        <v>232</v>
      </c>
      <c r="E28823" t="str">
        <f t="shared" si="454"/>
        <v>No Data</v>
      </c>
    </row>
    <row r="28824" spans="1:5" x14ac:dyDescent="0.3">
      <c r="A28824" s="33" t="s">
        <v>128</v>
      </c>
      <c r="B28824" s="33" t="s">
        <v>53</v>
      </c>
      <c r="C28824" s="33">
        <v>170000</v>
      </c>
      <c r="D28824" s="33" t="s">
        <v>230</v>
      </c>
      <c r="E28824" t="str">
        <f t="shared" si="454"/>
        <v>$125K-$200K</v>
      </c>
    </row>
    <row r="28825" spans="1:5" x14ac:dyDescent="0.3">
      <c r="A28825" s="33" t="s">
        <v>0</v>
      </c>
      <c r="B28825" s="33" t="s">
        <v>53</v>
      </c>
      <c r="C28825" s="33">
        <v>162500</v>
      </c>
      <c r="D28825" s="33" t="s">
        <v>648</v>
      </c>
      <c r="E28825" t="str">
        <f t="shared" si="454"/>
        <v>$125K-$200K</v>
      </c>
    </row>
    <row r="28826" spans="1:5" x14ac:dyDescent="0.3">
      <c r="A28826" s="33" t="s">
        <v>2</v>
      </c>
      <c r="B28826" s="33" t="s">
        <v>53</v>
      </c>
      <c r="C28826" s="33">
        <v>115500</v>
      </c>
      <c r="D28826" s="33" t="s">
        <v>1733</v>
      </c>
      <c r="E28826" t="str">
        <f t="shared" si="454"/>
        <v>$100K-$125K</v>
      </c>
    </row>
    <row r="28827" spans="1:5" x14ac:dyDescent="0.3">
      <c r="A28827" s="33" t="s">
        <v>125</v>
      </c>
      <c r="B28827" s="33" t="s">
        <v>53</v>
      </c>
      <c r="C28827" s="33"/>
      <c r="D28827" s="33" t="s">
        <v>7843</v>
      </c>
      <c r="E28827" t="str">
        <f t="shared" si="454"/>
        <v>No Data</v>
      </c>
    </row>
    <row r="28828" spans="1:5" x14ac:dyDescent="0.3">
      <c r="A28828" s="33" t="s">
        <v>0</v>
      </c>
      <c r="B28828" s="33" t="s">
        <v>173</v>
      </c>
      <c r="C28828" s="33">
        <v>47500</v>
      </c>
      <c r="D28828" s="33" t="s">
        <v>9340</v>
      </c>
      <c r="E28828" t="str">
        <f t="shared" si="454"/>
        <v>&lt;$75K</v>
      </c>
    </row>
    <row r="28829" spans="1:5" x14ac:dyDescent="0.3">
      <c r="A28829" s="33" t="s">
        <v>2</v>
      </c>
      <c r="B28829" s="33" t="s">
        <v>53</v>
      </c>
      <c r="C28829" s="33">
        <v>100000</v>
      </c>
      <c r="D28829" s="33" t="s">
        <v>2399</v>
      </c>
      <c r="E28829" t="str">
        <f t="shared" si="454"/>
        <v>$75K-$100K</v>
      </c>
    </row>
    <row r="28830" spans="1:5" x14ac:dyDescent="0.3">
      <c r="A28830" s="33" t="s">
        <v>0</v>
      </c>
      <c r="B28830" s="33" t="s">
        <v>53</v>
      </c>
      <c r="C28830" s="33">
        <v>130000</v>
      </c>
      <c r="D28830" s="33" t="s">
        <v>4000</v>
      </c>
      <c r="E28830" t="str">
        <f t="shared" si="454"/>
        <v>$125K-$200K</v>
      </c>
    </row>
    <row r="28831" spans="1:5" x14ac:dyDescent="0.3">
      <c r="A28831" s="33" t="s">
        <v>4</v>
      </c>
      <c r="B28831" s="33" t="s">
        <v>53</v>
      </c>
      <c r="C28831" s="33"/>
      <c r="D28831" s="33" t="s">
        <v>9341</v>
      </c>
      <c r="E28831" t="str">
        <f t="shared" si="454"/>
        <v>No Data</v>
      </c>
    </row>
    <row r="28832" spans="1:5" x14ac:dyDescent="0.3">
      <c r="A28832" s="33" t="s">
        <v>125</v>
      </c>
      <c r="B28832" s="33" t="s">
        <v>53</v>
      </c>
      <c r="C28832" s="33">
        <v>110000</v>
      </c>
      <c r="D28832" s="33" t="s">
        <v>9342</v>
      </c>
      <c r="E28832" t="str">
        <f t="shared" si="454"/>
        <v>$100K-$125K</v>
      </c>
    </row>
    <row r="28833" spans="1:5" x14ac:dyDescent="0.3">
      <c r="A28833" s="33" t="s">
        <v>125</v>
      </c>
      <c r="B28833" s="33" t="s">
        <v>53</v>
      </c>
      <c r="C28833" s="33"/>
      <c r="D28833" s="33" t="s">
        <v>9343</v>
      </c>
      <c r="E28833" t="str">
        <f t="shared" si="454"/>
        <v>No Data</v>
      </c>
    </row>
    <row r="28834" spans="1:5" x14ac:dyDescent="0.3">
      <c r="A28834" s="33" t="s">
        <v>2</v>
      </c>
      <c r="B28834" s="33" t="s">
        <v>53</v>
      </c>
      <c r="C28834" s="33"/>
      <c r="D28834" s="33" t="s">
        <v>2858</v>
      </c>
      <c r="E28834" t="str">
        <f t="shared" si="454"/>
        <v>No Data</v>
      </c>
    </row>
    <row r="28835" spans="1:5" x14ac:dyDescent="0.3">
      <c r="A28835" s="33" t="s">
        <v>0</v>
      </c>
      <c r="B28835" s="33" t="s">
        <v>53</v>
      </c>
      <c r="C28835" s="33">
        <v>154000</v>
      </c>
      <c r="D28835" s="33" t="s">
        <v>8034</v>
      </c>
      <c r="E28835" t="str">
        <f t="shared" si="454"/>
        <v>$125K-$200K</v>
      </c>
    </row>
    <row r="28836" spans="1:5" x14ac:dyDescent="0.3">
      <c r="A28836" s="33" t="s">
        <v>0</v>
      </c>
      <c r="B28836" s="33" t="s">
        <v>53</v>
      </c>
      <c r="C28836" s="33">
        <v>115000</v>
      </c>
      <c r="D28836" s="33" t="s">
        <v>1129</v>
      </c>
      <c r="E28836" t="str">
        <f t="shared" si="454"/>
        <v>$100K-$125K</v>
      </c>
    </row>
    <row r="28837" spans="1:5" x14ac:dyDescent="0.3">
      <c r="A28837" s="33" t="s">
        <v>2</v>
      </c>
      <c r="B28837" s="33" t="s">
        <v>54</v>
      </c>
      <c r="C28837" s="33"/>
      <c r="D28837" s="33" t="s">
        <v>6718</v>
      </c>
      <c r="E28837" t="str">
        <f t="shared" si="454"/>
        <v>No Data</v>
      </c>
    </row>
    <row r="28838" spans="1:5" x14ac:dyDescent="0.3">
      <c r="A28838" s="33" t="s">
        <v>2</v>
      </c>
      <c r="B28838" s="33" t="s">
        <v>53</v>
      </c>
      <c r="C28838" s="33"/>
      <c r="D28838" s="33" t="s">
        <v>9344</v>
      </c>
      <c r="E28838" t="str">
        <f t="shared" si="454"/>
        <v>No Data</v>
      </c>
    </row>
    <row r="28839" spans="1:5" x14ac:dyDescent="0.3">
      <c r="A28839" s="33" t="s">
        <v>4</v>
      </c>
      <c r="B28839" s="33" t="s">
        <v>88</v>
      </c>
      <c r="C28839" s="33">
        <v>79200</v>
      </c>
      <c r="D28839" s="33" t="s">
        <v>1211</v>
      </c>
      <c r="E28839" t="str">
        <f t="shared" si="454"/>
        <v>$75K-$100K</v>
      </c>
    </row>
    <row r="28840" spans="1:5" x14ac:dyDescent="0.3">
      <c r="A28840" s="33" t="s">
        <v>126</v>
      </c>
      <c r="B28840" s="33" t="s">
        <v>53</v>
      </c>
      <c r="C28840" s="33">
        <v>135000</v>
      </c>
      <c r="D28840" s="33" t="s">
        <v>364</v>
      </c>
      <c r="E28840" t="str">
        <f t="shared" si="454"/>
        <v>$125K-$200K</v>
      </c>
    </row>
    <row r="28841" spans="1:5" x14ac:dyDescent="0.3">
      <c r="A28841" s="33" t="s">
        <v>2</v>
      </c>
      <c r="B28841" s="33" t="s">
        <v>53</v>
      </c>
      <c r="C28841" s="33"/>
      <c r="D28841" s="33" t="s">
        <v>8946</v>
      </c>
      <c r="E28841" t="str">
        <f t="shared" si="454"/>
        <v>No Data</v>
      </c>
    </row>
    <row r="28842" spans="1:5" x14ac:dyDescent="0.3">
      <c r="A28842" s="33" t="s">
        <v>2</v>
      </c>
      <c r="B28842" s="33" t="s">
        <v>53</v>
      </c>
      <c r="C28842" s="33"/>
      <c r="D28842" s="33" t="s">
        <v>1827</v>
      </c>
      <c r="E28842" t="str">
        <f t="shared" si="454"/>
        <v>No Data</v>
      </c>
    </row>
    <row r="28843" spans="1:5" x14ac:dyDescent="0.3">
      <c r="A28843" s="33" t="s">
        <v>0</v>
      </c>
      <c r="B28843" s="33" t="s">
        <v>53</v>
      </c>
      <c r="C28843" s="33"/>
      <c r="D28843" s="33" t="s">
        <v>1332</v>
      </c>
      <c r="E28843" t="str">
        <f t="shared" si="454"/>
        <v>No Data</v>
      </c>
    </row>
    <row r="28844" spans="1:5" x14ac:dyDescent="0.3">
      <c r="A28844" s="33" t="s">
        <v>2</v>
      </c>
      <c r="B28844" s="33" t="s">
        <v>53</v>
      </c>
      <c r="C28844" s="33">
        <v>175000</v>
      </c>
      <c r="D28844" s="33" t="s">
        <v>3706</v>
      </c>
      <c r="E28844" t="str">
        <f t="shared" si="454"/>
        <v>$125K-$200K</v>
      </c>
    </row>
    <row r="28845" spans="1:5" x14ac:dyDescent="0.3">
      <c r="A28845" s="33" t="s">
        <v>52</v>
      </c>
      <c r="B28845" s="33" t="s">
        <v>53</v>
      </c>
      <c r="C28845" s="33"/>
      <c r="D28845" s="33" t="s">
        <v>336</v>
      </c>
      <c r="E28845" t="str">
        <f t="shared" si="454"/>
        <v>No Data</v>
      </c>
    </row>
    <row r="28846" spans="1:5" x14ac:dyDescent="0.3">
      <c r="A28846" s="33" t="s">
        <v>2</v>
      </c>
      <c r="B28846" s="33" t="s">
        <v>53</v>
      </c>
      <c r="C28846" s="33">
        <v>67500</v>
      </c>
      <c r="D28846" s="33" t="s">
        <v>8137</v>
      </c>
      <c r="E28846" t="str">
        <f t="shared" si="454"/>
        <v>&lt;$75K</v>
      </c>
    </row>
    <row r="28847" spans="1:5" x14ac:dyDescent="0.3">
      <c r="A28847" s="33" t="s">
        <v>0</v>
      </c>
      <c r="B28847" s="33" t="s">
        <v>53</v>
      </c>
      <c r="C28847" s="33">
        <v>91250</v>
      </c>
      <c r="D28847" s="33" t="s">
        <v>9345</v>
      </c>
      <c r="E28847" t="str">
        <f t="shared" si="454"/>
        <v>$75K-$100K</v>
      </c>
    </row>
    <row r="28848" spans="1:5" x14ac:dyDescent="0.3">
      <c r="A28848" s="33" t="s">
        <v>2</v>
      </c>
      <c r="B28848" s="33" t="s">
        <v>53</v>
      </c>
      <c r="C28848" s="33"/>
      <c r="D28848" s="33" t="s">
        <v>9346</v>
      </c>
      <c r="E28848" t="str">
        <f t="shared" si="454"/>
        <v>No Data</v>
      </c>
    </row>
    <row r="28849" spans="1:5" x14ac:dyDescent="0.3">
      <c r="A28849" s="33" t="s">
        <v>0</v>
      </c>
      <c r="B28849" s="33" t="s">
        <v>70</v>
      </c>
      <c r="C28849" s="33">
        <v>123064</v>
      </c>
      <c r="D28849" s="33" t="s">
        <v>2808</v>
      </c>
      <c r="E28849" t="str">
        <f t="shared" si="454"/>
        <v>$100K-$125K</v>
      </c>
    </row>
    <row r="28850" spans="1:5" x14ac:dyDescent="0.3">
      <c r="A28850" s="33" t="s">
        <v>2</v>
      </c>
      <c r="B28850" s="33" t="s">
        <v>53</v>
      </c>
      <c r="C28850" s="33"/>
      <c r="D28850" s="33" t="s">
        <v>6154</v>
      </c>
      <c r="E28850" t="str">
        <f t="shared" si="454"/>
        <v>No Data</v>
      </c>
    </row>
    <row r="28851" spans="1:5" x14ac:dyDescent="0.3">
      <c r="A28851" s="33" t="s">
        <v>52</v>
      </c>
      <c r="B28851" s="33" t="s">
        <v>54</v>
      </c>
      <c r="C28851" s="33">
        <v>60000</v>
      </c>
      <c r="D28851" s="33" t="s">
        <v>9347</v>
      </c>
      <c r="E28851" t="str">
        <f t="shared" si="454"/>
        <v>&lt;$75K</v>
      </c>
    </row>
    <row r="28852" spans="1:5" x14ac:dyDescent="0.3">
      <c r="A28852" s="33" t="s">
        <v>0</v>
      </c>
      <c r="B28852" s="33" t="s">
        <v>53</v>
      </c>
      <c r="C28852" s="33"/>
      <c r="D28852" s="33" t="s">
        <v>9348</v>
      </c>
      <c r="E28852" t="str">
        <f t="shared" si="454"/>
        <v>No Data</v>
      </c>
    </row>
    <row r="28853" spans="1:5" x14ac:dyDescent="0.3">
      <c r="A28853" s="33" t="s">
        <v>128</v>
      </c>
      <c r="B28853" s="33" t="s">
        <v>53</v>
      </c>
      <c r="C28853" s="33">
        <v>90000</v>
      </c>
      <c r="D28853" s="33" t="s">
        <v>8479</v>
      </c>
      <c r="E28853" t="str">
        <f t="shared" si="454"/>
        <v>$75K-$100K</v>
      </c>
    </row>
    <row r="28854" spans="1:5" x14ac:dyDescent="0.3">
      <c r="A28854" s="33" t="s">
        <v>0</v>
      </c>
      <c r="B28854" s="33" t="s">
        <v>53</v>
      </c>
      <c r="C28854" s="33">
        <v>122165.5</v>
      </c>
      <c r="D28854" s="33" t="s">
        <v>7090</v>
      </c>
      <c r="E28854" t="str">
        <f t="shared" si="454"/>
        <v>$100K-$125K</v>
      </c>
    </row>
    <row r="28855" spans="1:5" x14ac:dyDescent="0.3">
      <c r="A28855" s="33" t="s">
        <v>128</v>
      </c>
      <c r="B28855" s="33" t="s">
        <v>53</v>
      </c>
      <c r="C28855" s="33">
        <v>200000</v>
      </c>
      <c r="D28855" s="33" t="s">
        <v>436</v>
      </c>
      <c r="E28855" t="str">
        <f t="shared" si="454"/>
        <v>$125K-$200K</v>
      </c>
    </row>
    <row r="28856" spans="1:5" x14ac:dyDescent="0.3">
      <c r="A28856" s="33" t="s">
        <v>2</v>
      </c>
      <c r="B28856" s="33" t="s">
        <v>53</v>
      </c>
      <c r="C28856" s="33"/>
      <c r="D28856" s="33" t="s">
        <v>9349</v>
      </c>
      <c r="E28856" t="str">
        <f t="shared" si="454"/>
        <v>No Data</v>
      </c>
    </row>
    <row r="28857" spans="1:5" x14ac:dyDescent="0.3">
      <c r="A28857" s="33" t="s">
        <v>1</v>
      </c>
      <c r="B28857" s="33" t="s">
        <v>53</v>
      </c>
      <c r="C28857" s="33">
        <v>55000</v>
      </c>
      <c r="D28857" s="33" t="s">
        <v>2351</v>
      </c>
      <c r="E28857" t="str">
        <f t="shared" si="454"/>
        <v>&lt;$75K</v>
      </c>
    </row>
    <row r="28858" spans="1:5" x14ac:dyDescent="0.3">
      <c r="A28858" s="33" t="s">
        <v>66</v>
      </c>
      <c r="B28858" s="33" t="s">
        <v>80</v>
      </c>
      <c r="C28858" s="33">
        <v>79200</v>
      </c>
      <c r="D28858" s="33" t="s">
        <v>1035</v>
      </c>
      <c r="E28858" t="str">
        <f t="shared" si="454"/>
        <v>$75K-$100K</v>
      </c>
    </row>
    <row r="28859" spans="1:5" x14ac:dyDescent="0.3">
      <c r="A28859" s="33" t="s">
        <v>2</v>
      </c>
      <c r="B28859" s="33" t="s">
        <v>53</v>
      </c>
      <c r="C28859" s="33">
        <v>110000</v>
      </c>
      <c r="D28859" s="33" t="s">
        <v>7264</v>
      </c>
      <c r="E28859" t="str">
        <f t="shared" si="454"/>
        <v>$100K-$125K</v>
      </c>
    </row>
    <row r="28860" spans="1:5" x14ac:dyDescent="0.3">
      <c r="A28860" s="33" t="s">
        <v>0</v>
      </c>
      <c r="B28860" s="33" t="s">
        <v>103</v>
      </c>
      <c r="C28860" s="33">
        <v>140000</v>
      </c>
      <c r="D28860" s="33" t="s">
        <v>9350</v>
      </c>
      <c r="E28860" t="str">
        <f t="shared" si="454"/>
        <v>$125K-$200K</v>
      </c>
    </row>
    <row r="28861" spans="1:5" x14ac:dyDescent="0.3">
      <c r="A28861" s="33" t="s">
        <v>2</v>
      </c>
      <c r="B28861" s="33" t="s">
        <v>53</v>
      </c>
      <c r="C28861" s="33"/>
      <c r="D28861" s="33" t="s">
        <v>238</v>
      </c>
      <c r="E28861" t="str">
        <f t="shared" si="454"/>
        <v>No Data</v>
      </c>
    </row>
    <row r="28862" spans="1:5" x14ac:dyDescent="0.3">
      <c r="A28862" s="33" t="s">
        <v>4</v>
      </c>
      <c r="B28862" s="33" t="s">
        <v>54</v>
      </c>
      <c r="C28862" s="33">
        <v>127500</v>
      </c>
      <c r="D28862" s="33" t="s">
        <v>9351</v>
      </c>
      <c r="E28862" t="str">
        <f t="shared" si="454"/>
        <v>$125K-$200K</v>
      </c>
    </row>
    <row r="28863" spans="1:5" x14ac:dyDescent="0.3">
      <c r="A28863" s="33" t="s">
        <v>0</v>
      </c>
      <c r="B28863" s="33" t="s">
        <v>81</v>
      </c>
      <c r="C28863" s="33">
        <v>175000</v>
      </c>
      <c r="D28863" s="33" t="s">
        <v>2749</v>
      </c>
      <c r="E28863" t="str">
        <f t="shared" si="454"/>
        <v>$125K-$200K</v>
      </c>
    </row>
    <row r="28864" spans="1:5" x14ac:dyDescent="0.3">
      <c r="A28864" s="33" t="s">
        <v>0</v>
      </c>
      <c r="B28864" s="33" t="s">
        <v>53</v>
      </c>
      <c r="C28864" s="33"/>
      <c r="D28864" s="33" t="s">
        <v>464</v>
      </c>
      <c r="E28864" t="str">
        <f t="shared" si="454"/>
        <v>No Data</v>
      </c>
    </row>
    <row r="28865" spans="1:5" x14ac:dyDescent="0.3">
      <c r="A28865" s="33" t="s">
        <v>126</v>
      </c>
      <c r="B28865" s="33" t="s">
        <v>88</v>
      </c>
      <c r="C28865" s="33">
        <v>147500</v>
      </c>
      <c r="D28865" s="33" t="s">
        <v>9352</v>
      </c>
      <c r="E28865" t="str">
        <f t="shared" si="454"/>
        <v>$125K-$200K</v>
      </c>
    </row>
    <row r="28866" spans="1:5" x14ac:dyDescent="0.3">
      <c r="A28866" s="33" t="s">
        <v>2</v>
      </c>
      <c r="B28866" s="33" t="s">
        <v>53</v>
      </c>
      <c r="C28866" s="33">
        <v>100000</v>
      </c>
      <c r="D28866" s="33" t="s">
        <v>9353</v>
      </c>
      <c r="E28866" t="str">
        <f t="shared" si="454"/>
        <v>$75K-$100K</v>
      </c>
    </row>
    <row r="28867" spans="1:5" x14ac:dyDescent="0.3">
      <c r="A28867" s="33" t="s">
        <v>2</v>
      </c>
      <c r="B28867" s="33" t="s">
        <v>53</v>
      </c>
      <c r="C28867" s="33">
        <v>83908.5</v>
      </c>
      <c r="D28867" s="33" t="s">
        <v>9354</v>
      </c>
      <c r="E28867" t="str">
        <f t="shared" ref="E28867:E28930" si="455">_xlfn.XLOOKUP(C28867,$H$16:$H$21,$G$16:$G$21,,1)</f>
        <v>$75K-$100K</v>
      </c>
    </row>
    <row r="28868" spans="1:5" x14ac:dyDescent="0.3">
      <c r="A28868" s="33" t="s">
        <v>2</v>
      </c>
      <c r="B28868" s="33" t="s">
        <v>54</v>
      </c>
      <c r="C28868" s="33"/>
      <c r="D28868" s="33" t="s">
        <v>9355</v>
      </c>
      <c r="E28868" t="str">
        <f t="shared" si="455"/>
        <v>No Data</v>
      </c>
    </row>
    <row r="28869" spans="1:5" x14ac:dyDescent="0.3">
      <c r="A28869" s="33" t="s">
        <v>2</v>
      </c>
      <c r="B28869" s="33" t="s">
        <v>53</v>
      </c>
      <c r="C28869" s="33"/>
      <c r="D28869" s="33" t="s">
        <v>714</v>
      </c>
      <c r="E28869" t="str">
        <f t="shared" si="455"/>
        <v>No Data</v>
      </c>
    </row>
    <row r="28870" spans="1:5" x14ac:dyDescent="0.3">
      <c r="A28870" s="33" t="s">
        <v>2</v>
      </c>
      <c r="B28870" s="33" t="s">
        <v>53</v>
      </c>
      <c r="C28870" s="33">
        <v>105000</v>
      </c>
      <c r="D28870" s="33" t="s">
        <v>9356</v>
      </c>
      <c r="E28870" t="str">
        <f t="shared" si="455"/>
        <v>$100K-$125K</v>
      </c>
    </row>
    <row r="28871" spans="1:5" x14ac:dyDescent="0.3">
      <c r="A28871" s="33" t="s">
        <v>4</v>
      </c>
      <c r="B28871" s="33" t="s">
        <v>81</v>
      </c>
      <c r="C28871" s="33">
        <v>160000</v>
      </c>
      <c r="D28871" s="33" t="s">
        <v>238</v>
      </c>
      <c r="E28871" t="str">
        <f t="shared" si="455"/>
        <v>$125K-$200K</v>
      </c>
    </row>
    <row r="28872" spans="1:5" x14ac:dyDescent="0.3">
      <c r="A28872" s="33" t="s">
        <v>4</v>
      </c>
      <c r="B28872" s="33" t="s">
        <v>53</v>
      </c>
      <c r="C28872" s="33">
        <v>174720</v>
      </c>
      <c r="D28872" s="33" t="s">
        <v>402</v>
      </c>
      <c r="E28872" t="str">
        <f t="shared" si="455"/>
        <v>$125K-$200K</v>
      </c>
    </row>
    <row r="28873" spans="1:5" x14ac:dyDescent="0.3">
      <c r="A28873" s="33" t="s">
        <v>2</v>
      </c>
      <c r="B28873" s="33" t="s">
        <v>53</v>
      </c>
      <c r="C28873" s="33">
        <v>120040</v>
      </c>
      <c r="D28873" s="33" t="s">
        <v>1670</v>
      </c>
      <c r="E28873" t="str">
        <f t="shared" si="455"/>
        <v>$100K-$125K</v>
      </c>
    </row>
    <row r="28874" spans="1:5" x14ac:dyDescent="0.3">
      <c r="A28874" s="33" t="s">
        <v>1</v>
      </c>
      <c r="B28874" s="33" t="s">
        <v>53</v>
      </c>
      <c r="C28874" s="33">
        <v>115000</v>
      </c>
      <c r="D28874" s="33" t="s">
        <v>9357</v>
      </c>
      <c r="E28874" t="str">
        <f t="shared" si="455"/>
        <v>$100K-$125K</v>
      </c>
    </row>
    <row r="28875" spans="1:5" x14ac:dyDescent="0.3">
      <c r="A28875" s="33" t="s">
        <v>125</v>
      </c>
      <c r="B28875" s="33" t="s">
        <v>53</v>
      </c>
      <c r="C28875" s="33">
        <v>95000</v>
      </c>
      <c r="D28875" s="33" t="s">
        <v>9358</v>
      </c>
      <c r="E28875" t="str">
        <f t="shared" si="455"/>
        <v>$75K-$100K</v>
      </c>
    </row>
    <row r="28876" spans="1:5" x14ac:dyDescent="0.3">
      <c r="A28876" s="33" t="s">
        <v>129</v>
      </c>
      <c r="B28876" s="33" t="s">
        <v>88</v>
      </c>
      <c r="C28876" s="33">
        <v>79200</v>
      </c>
      <c r="D28876" s="33" t="s">
        <v>426</v>
      </c>
      <c r="E28876" t="str">
        <f t="shared" si="455"/>
        <v>$75K-$100K</v>
      </c>
    </row>
    <row r="28877" spans="1:5" x14ac:dyDescent="0.3">
      <c r="A28877" s="33" t="s">
        <v>0</v>
      </c>
      <c r="B28877" s="33" t="s">
        <v>53</v>
      </c>
      <c r="C28877" s="33">
        <v>93045</v>
      </c>
      <c r="D28877" s="33" t="s">
        <v>9359</v>
      </c>
      <c r="E28877" t="str">
        <f t="shared" si="455"/>
        <v>$75K-$100K</v>
      </c>
    </row>
    <row r="28878" spans="1:5" x14ac:dyDescent="0.3">
      <c r="A28878" s="33" t="s">
        <v>2</v>
      </c>
      <c r="B28878" s="33" t="s">
        <v>53</v>
      </c>
      <c r="C28878" s="33"/>
      <c r="D28878" s="33" t="s">
        <v>734</v>
      </c>
      <c r="E28878" t="str">
        <f t="shared" si="455"/>
        <v>No Data</v>
      </c>
    </row>
    <row r="28879" spans="1:5" x14ac:dyDescent="0.3">
      <c r="A28879" s="33" t="s">
        <v>2</v>
      </c>
      <c r="B28879" s="33" t="s">
        <v>53</v>
      </c>
      <c r="C28879" s="33">
        <v>97070.5</v>
      </c>
      <c r="D28879" s="33" t="s">
        <v>9360</v>
      </c>
      <c r="E28879" t="str">
        <f t="shared" si="455"/>
        <v>$75K-$100K</v>
      </c>
    </row>
    <row r="28880" spans="1:5" x14ac:dyDescent="0.3">
      <c r="A28880" s="33" t="s">
        <v>2</v>
      </c>
      <c r="B28880" s="33" t="s">
        <v>53</v>
      </c>
      <c r="C28880" s="33"/>
      <c r="D28880" s="33" t="s">
        <v>7685</v>
      </c>
      <c r="E28880" t="str">
        <f t="shared" si="455"/>
        <v>No Data</v>
      </c>
    </row>
    <row r="28881" spans="1:5" x14ac:dyDescent="0.3">
      <c r="A28881" s="33" t="s">
        <v>4</v>
      </c>
      <c r="B28881" s="33" t="s">
        <v>53</v>
      </c>
      <c r="C28881" s="33">
        <v>110000</v>
      </c>
      <c r="D28881" s="33" t="s">
        <v>1627</v>
      </c>
      <c r="E28881" t="str">
        <f t="shared" si="455"/>
        <v>$100K-$125K</v>
      </c>
    </row>
    <row r="28882" spans="1:5" x14ac:dyDescent="0.3">
      <c r="A28882" s="33" t="s">
        <v>0</v>
      </c>
      <c r="B28882" s="33" t="s">
        <v>53</v>
      </c>
      <c r="C28882" s="33">
        <v>71100</v>
      </c>
      <c r="D28882" s="33" t="s">
        <v>242</v>
      </c>
      <c r="E28882" t="str">
        <f t="shared" si="455"/>
        <v>&lt;$75K</v>
      </c>
    </row>
    <row r="28883" spans="1:5" x14ac:dyDescent="0.3">
      <c r="A28883" s="33" t="s">
        <v>2</v>
      </c>
      <c r="B28883" s="33" t="s">
        <v>53</v>
      </c>
      <c r="C28883" s="33"/>
      <c r="D28883" s="33" t="s">
        <v>9361</v>
      </c>
      <c r="E28883" t="str">
        <f t="shared" si="455"/>
        <v>No Data</v>
      </c>
    </row>
    <row r="28884" spans="1:5" x14ac:dyDescent="0.3">
      <c r="A28884" s="33" t="s">
        <v>2</v>
      </c>
      <c r="B28884" s="33" t="s">
        <v>53</v>
      </c>
      <c r="C28884" s="33">
        <v>80000</v>
      </c>
      <c r="D28884" s="33" t="s">
        <v>248</v>
      </c>
      <c r="E28884" t="str">
        <f t="shared" si="455"/>
        <v>$75K-$100K</v>
      </c>
    </row>
    <row r="28885" spans="1:5" x14ac:dyDescent="0.3">
      <c r="A28885" s="33" t="s">
        <v>4</v>
      </c>
      <c r="B28885" s="33" t="s">
        <v>53</v>
      </c>
      <c r="C28885" s="33">
        <v>115000</v>
      </c>
      <c r="D28885" s="33" t="s">
        <v>879</v>
      </c>
      <c r="E28885" t="str">
        <f t="shared" si="455"/>
        <v>$100K-$125K</v>
      </c>
    </row>
    <row r="28886" spans="1:5" x14ac:dyDescent="0.3">
      <c r="A28886" s="33" t="s">
        <v>128</v>
      </c>
      <c r="B28886" s="33" t="s">
        <v>53</v>
      </c>
      <c r="C28886" s="33">
        <v>112025</v>
      </c>
      <c r="D28886" s="33" t="s">
        <v>476</v>
      </c>
      <c r="E28886" t="str">
        <f t="shared" si="455"/>
        <v>$100K-$125K</v>
      </c>
    </row>
    <row r="28887" spans="1:5" x14ac:dyDescent="0.3">
      <c r="A28887" s="33" t="s">
        <v>2</v>
      </c>
      <c r="B28887" s="33" t="s">
        <v>53</v>
      </c>
      <c r="C28887" s="33">
        <v>65000</v>
      </c>
      <c r="D28887" s="33" t="s">
        <v>5192</v>
      </c>
      <c r="E28887" t="str">
        <f t="shared" si="455"/>
        <v>&lt;$75K</v>
      </c>
    </row>
    <row r="28888" spans="1:5" x14ac:dyDescent="0.3">
      <c r="A28888" s="33" t="s">
        <v>2</v>
      </c>
      <c r="B28888" s="33" t="s">
        <v>53</v>
      </c>
      <c r="C28888" s="33">
        <v>90000</v>
      </c>
      <c r="D28888" s="33" t="s">
        <v>2809</v>
      </c>
      <c r="E28888" t="str">
        <f t="shared" si="455"/>
        <v>$75K-$100K</v>
      </c>
    </row>
    <row r="28889" spans="1:5" x14ac:dyDescent="0.3">
      <c r="A28889" s="33" t="s">
        <v>1</v>
      </c>
      <c r="B28889" s="33" t="s">
        <v>53</v>
      </c>
      <c r="C28889" s="33"/>
      <c r="D28889" s="33" t="s">
        <v>5181</v>
      </c>
      <c r="E28889" t="str">
        <f t="shared" si="455"/>
        <v>No Data</v>
      </c>
    </row>
    <row r="28890" spans="1:5" x14ac:dyDescent="0.3">
      <c r="A28890" s="33" t="s">
        <v>0</v>
      </c>
      <c r="B28890" s="33" t="s">
        <v>53</v>
      </c>
      <c r="C28890" s="33"/>
      <c r="D28890" s="33" t="s">
        <v>9362</v>
      </c>
      <c r="E28890" t="str">
        <f t="shared" si="455"/>
        <v>No Data</v>
      </c>
    </row>
    <row r="28891" spans="1:5" x14ac:dyDescent="0.3">
      <c r="A28891" s="33" t="s">
        <v>128</v>
      </c>
      <c r="B28891" s="33" t="s">
        <v>53</v>
      </c>
      <c r="C28891" s="33"/>
      <c r="D28891" s="33" t="s">
        <v>9363</v>
      </c>
      <c r="E28891" t="str">
        <f t="shared" si="455"/>
        <v>No Data</v>
      </c>
    </row>
    <row r="28892" spans="1:5" x14ac:dyDescent="0.3">
      <c r="A28892" s="33" t="s">
        <v>0</v>
      </c>
      <c r="B28892" s="33" t="s">
        <v>53</v>
      </c>
      <c r="C28892" s="33">
        <v>73000</v>
      </c>
      <c r="D28892" s="33" t="s">
        <v>2290</v>
      </c>
      <c r="E28892" t="str">
        <f t="shared" si="455"/>
        <v>&lt;$75K</v>
      </c>
    </row>
    <row r="28893" spans="1:5" x14ac:dyDescent="0.3">
      <c r="A28893" s="33" t="s">
        <v>129</v>
      </c>
      <c r="B28893" s="33" t="s">
        <v>65</v>
      </c>
      <c r="C28893" s="33">
        <v>95000</v>
      </c>
      <c r="D28893" s="33" t="s">
        <v>9364</v>
      </c>
      <c r="E28893" t="str">
        <f t="shared" si="455"/>
        <v>$75K-$100K</v>
      </c>
    </row>
    <row r="28894" spans="1:5" x14ac:dyDescent="0.3">
      <c r="A28894" s="33" t="s">
        <v>0</v>
      </c>
      <c r="B28894" s="33" t="s">
        <v>72</v>
      </c>
      <c r="C28894" s="33">
        <v>105300</v>
      </c>
      <c r="D28894" s="33" t="s">
        <v>924</v>
      </c>
      <c r="E28894" t="str">
        <f t="shared" si="455"/>
        <v>$100K-$125K</v>
      </c>
    </row>
    <row r="28895" spans="1:5" x14ac:dyDescent="0.3">
      <c r="A28895" s="33" t="s">
        <v>4</v>
      </c>
      <c r="B28895" s="33" t="s">
        <v>88</v>
      </c>
      <c r="C28895" s="33">
        <v>79200</v>
      </c>
      <c r="D28895" s="33" t="s">
        <v>297</v>
      </c>
      <c r="E28895" t="str">
        <f t="shared" si="455"/>
        <v>$75K-$100K</v>
      </c>
    </row>
    <row r="28896" spans="1:5" x14ac:dyDescent="0.3">
      <c r="A28896" s="33" t="s">
        <v>128</v>
      </c>
      <c r="B28896" s="33" t="s">
        <v>53</v>
      </c>
      <c r="C28896" s="33">
        <v>90000</v>
      </c>
      <c r="D28896" s="33" t="s">
        <v>1435</v>
      </c>
      <c r="E28896" t="str">
        <f t="shared" si="455"/>
        <v>$75K-$100K</v>
      </c>
    </row>
    <row r="28897" spans="1:5" x14ac:dyDescent="0.3">
      <c r="A28897" s="33" t="s">
        <v>0</v>
      </c>
      <c r="B28897" s="33" t="s">
        <v>53</v>
      </c>
      <c r="C28897" s="33">
        <v>85000</v>
      </c>
      <c r="D28897" s="33" t="s">
        <v>3050</v>
      </c>
      <c r="E28897" t="str">
        <f t="shared" si="455"/>
        <v>$75K-$100K</v>
      </c>
    </row>
    <row r="28898" spans="1:5" x14ac:dyDescent="0.3">
      <c r="A28898" s="33" t="s">
        <v>0</v>
      </c>
      <c r="B28898" s="33" t="s">
        <v>53</v>
      </c>
      <c r="C28898" s="33">
        <v>51150</v>
      </c>
      <c r="D28898" s="33" t="s">
        <v>3689</v>
      </c>
      <c r="E28898" t="str">
        <f t="shared" si="455"/>
        <v>&lt;$75K</v>
      </c>
    </row>
    <row r="28899" spans="1:5" x14ac:dyDescent="0.3">
      <c r="A28899" s="33" t="s">
        <v>125</v>
      </c>
      <c r="B28899" s="33" t="s">
        <v>53</v>
      </c>
      <c r="C28899" s="33">
        <v>97500</v>
      </c>
      <c r="D28899" s="33" t="s">
        <v>8926</v>
      </c>
      <c r="E28899" t="str">
        <f t="shared" si="455"/>
        <v>$75K-$100K</v>
      </c>
    </row>
    <row r="28900" spans="1:5" x14ac:dyDescent="0.3">
      <c r="A28900" s="33" t="s">
        <v>128</v>
      </c>
      <c r="B28900" s="33" t="s">
        <v>53</v>
      </c>
      <c r="C28900" s="33">
        <v>115000</v>
      </c>
      <c r="D28900" s="33" t="s">
        <v>299</v>
      </c>
      <c r="E28900" t="str">
        <f t="shared" si="455"/>
        <v>$100K-$125K</v>
      </c>
    </row>
    <row r="28901" spans="1:5" x14ac:dyDescent="0.3">
      <c r="A28901" s="33" t="s">
        <v>0</v>
      </c>
      <c r="B28901" s="33" t="s">
        <v>54</v>
      </c>
      <c r="C28901" s="33">
        <v>123000</v>
      </c>
      <c r="D28901" s="33" t="s">
        <v>520</v>
      </c>
      <c r="E28901" t="str">
        <f t="shared" si="455"/>
        <v>$100K-$125K</v>
      </c>
    </row>
    <row r="28902" spans="1:5" x14ac:dyDescent="0.3">
      <c r="A28902" s="33" t="s">
        <v>128</v>
      </c>
      <c r="B28902" s="33" t="s">
        <v>53</v>
      </c>
      <c r="C28902" s="33">
        <v>195000</v>
      </c>
      <c r="D28902" s="33" t="s">
        <v>4036</v>
      </c>
      <c r="E28902" t="str">
        <f t="shared" si="455"/>
        <v>$125K-$200K</v>
      </c>
    </row>
    <row r="28903" spans="1:5" x14ac:dyDescent="0.3">
      <c r="A28903" s="33" t="s">
        <v>2</v>
      </c>
      <c r="B28903" s="33" t="s">
        <v>53</v>
      </c>
      <c r="C28903" s="33"/>
      <c r="D28903" s="33" t="s">
        <v>3270</v>
      </c>
      <c r="E28903" t="str">
        <f t="shared" si="455"/>
        <v>No Data</v>
      </c>
    </row>
    <row r="28904" spans="1:5" x14ac:dyDescent="0.3">
      <c r="A28904" s="33" t="s">
        <v>0</v>
      </c>
      <c r="B28904" s="33" t="s">
        <v>74</v>
      </c>
      <c r="C28904" s="33"/>
      <c r="D28904" s="33" t="s">
        <v>1576</v>
      </c>
      <c r="E28904" t="str">
        <f t="shared" si="455"/>
        <v>No Data</v>
      </c>
    </row>
    <row r="28905" spans="1:5" x14ac:dyDescent="0.3">
      <c r="A28905" s="33" t="s">
        <v>2</v>
      </c>
      <c r="B28905" s="33" t="s">
        <v>53</v>
      </c>
      <c r="C28905" s="33"/>
      <c r="D28905" s="33" t="s">
        <v>237</v>
      </c>
      <c r="E28905" t="str">
        <f t="shared" si="455"/>
        <v>No Data</v>
      </c>
    </row>
    <row r="28906" spans="1:5" x14ac:dyDescent="0.3">
      <c r="A28906" s="33" t="s">
        <v>2</v>
      </c>
      <c r="B28906" s="33" t="s">
        <v>53</v>
      </c>
      <c r="C28906" s="33"/>
      <c r="D28906" s="33" t="s">
        <v>281</v>
      </c>
      <c r="E28906" t="str">
        <f t="shared" si="455"/>
        <v>No Data</v>
      </c>
    </row>
    <row r="28907" spans="1:5" x14ac:dyDescent="0.3">
      <c r="A28907" s="33" t="s">
        <v>2</v>
      </c>
      <c r="B28907" s="33" t="s">
        <v>53</v>
      </c>
      <c r="C28907" s="33">
        <v>100000</v>
      </c>
      <c r="D28907" s="33" t="s">
        <v>5284</v>
      </c>
      <c r="E28907" t="str">
        <f t="shared" si="455"/>
        <v>$75K-$100K</v>
      </c>
    </row>
    <row r="28908" spans="1:5" x14ac:dyDescent="0.3">
      <c r="A28908" s="33" t="s">
        <v>2</v>
      </c>
      <c r="B28908" s="33" t="s">
        <v>53</v>
      </c>
      <c r="C28908" s="33">
        <v>150000</v>
      </c>
      <c r="D28908" s="33" t="s">
        <v>577</v>
      </c>
      <c r="E28908" t="str">
        <f t="shared" si="455"/>
        <v>$125K-$200K</v>
      </c>
    </row>
    <row r="28909" spans="1:5" x14ac:dyDescent="0.3">
      <c r="A28909" s="33" t="s">
        <v>129</v>
      </c>
      <c r="B28909" s="33" t="s">
        <v>81</v>
      </c>
      <c r="C28909" s="33">
        <v>125000</v>
      </c>
      <c r="D28909" s="33" t="s">
        <v>3971</v>
      </c>
      <c r="E28909" t="str">
        <f t="shared" si="455"/>
        <v>$100K-$125K</v>
      </c>
    </row>
    <row r="28910" spans="1:5" x14ac:dyDescent="0.3">
      <c r="A28910" s="33" t="s">
        <v>0</v>
      </c>
      <c r="B28910" s="33" t="s">
        <v>53</v>
      </c>
      <c r="C28910" s="33"/>
      <c r="D28910" s="33" t="s">
        <v>258</v>
      </c>
      <c r="E28910" t="str">
        <f t="shared" si="455"/>
        <v>No Data</v>
      </c>
    </row>
    <row r="28911" spans="1:5" x14ac:dyDescent="0.3">
      <c r="A28911" s="33" t="s">
        <v>2</v>
      </c>
      <c r="B28911" s="33" t="s">
        <v>88</v>
      </c>
      <c r="C28911" s="33">
        <v>111175</v>
      </c>
      <c r="D28911" s="33" t="s">
        <v>4152</v>
      </c>
      <c r="E28911" t="str">
        <f t="shared" si="455"/>
        <v>$100K-$125K</v>
      </c>
    </row>
    <row r="28912" spans="1:5" x14ac:dyDescent="0.3">
      <c r="A28912" s="33" t="s">
        <v>126</v>
      </c>
      <c r="B28912" s="33" t="s">
        <v>53</v>
      </c>
      <c r="C28912" s="33">
        <v>175000</v>
      </c>
      <c r="D28912" s="33" t="s">
        <v>9365</v>
      </c>
      <c r="E28912" t="str">
        <f t="shared" si="455"/>
        <v>$125K-$200K</v>
      </c>
    </row>
    <row r="28913" spans="1:5" x14ac:dyDescent="0.3">
      <c r="A28913" s="33" t="s">
        <v>125</v>
      </c>
      <c r="B28913" s="33" t="s">
        <v>53</v>
      </c>
      <c r="C28913" s="33"/>
      <c r="D28913" s="33" t="s">
        <v>4354</v>
      </c>
      <c r="E28913" t="str">
        <f t="shared" si="455"/>
        <v>No Data</v>
      </c>
    </row>
    <row r="28914" spans="1:5" x14ac:dyDescent="0.3">
      <c r="A28914" s="33" t="s">
        <v>125</v>
      </c>
      <c r="B28914" s="33" t="s">
        <v>53</v>
      </c>
      <c r="C28914" s="33">
        <v>104411.9296875</v>
      </c>
      <c r="D28914" s="33" t="s">
        <v>2621</v>
      </c>
      <c r="E28914" t="str">
        <f t="shared" si="455"/>
        <v>$100K-$125K</v>
      </c>
    </row>
    <row r="28915" spans="1:5" x14ac:dyDescent="0.3">
      <c r="A28915" s="33" t="s">
        <v>0</v>
      </c>
      <c r="B28915" s="33" t="s">
        <v>53</v>
      </c>
      <c r="C28915" s="33"/>
      <c r="D28915" s="33" t="s">
        <v>9366</v>
      </c>
      <c r="E28915" t="str">
        <f t="shared" si="455"/>
        <v>No Data</v>
      </c>
    </row>
    <row r="28916" spans="1:5" x14ac:dyDescent="0.3">
      <c r="A28916" s="33" t="s">
        <v>0</v>
      </c>
      <c r="B28916" s="33" t="s">
        <v>53</v>
      </c>
      <c r="C28916" s="33">
        <v>100000</v>
      </c>
      <c r="D28916" s="33" t="s">
        <v>2676</v>
      </c>
      <c r="E28916" t="str">
        <f t="shared" si="455"/>
        <v>$75K-$100K</v>
      </c>
    </row>
    <row r="28917" spans="1:5" x14ac:dyDescent="0.3">
      <c r="A28917" s="33" t="s">
        <v>0</v>
      </c>
      <c r="B28917" s="33" t="s">
        <v>53</v>
      </c>
      <c r="C28917" s="33">
        <v>129500</v>
      </c>
      <c r="D28917" s="33" t="s">
        <v>9367</v>
      </c>
      <c r="E28917" t="str">
        <f t="shared" si="455"/>
        <v>$125K-$200K</v>
      </c>
    </row>
    <row r="28918" spans="1:5" x14ac:dyDescent="0.3">
      <c r="A28918" s="33" t="s">
        <v>4</v>
      </c>
      <c r="B28918" s="33" t="s">
        <v>53</v>
      </c>
      <c r="C28918" s="33"/>
      <c r="D28918" s="33" t="s">
        <v>1057</v>
      </c>
      <c r="E28918" t="str">
        <f t="shared" si="455"/>
        <v>No Data</v>
      </c>
    </row>
    <row r="28919" spans="1:5" x14ac:dyDescent="0.3">
      <c r="A28919" s="33" t="s">
        <v>2</v>
      </c>
      <c r="B28919" s="33" t="s">
        <v>53</v>
      </c>
      <c r="C28919" s="33"/>
      <c r="D28919" s="33" t="s">
        <v>9368</v>
      </c>
      <c r="E28919" t="str">
        <f t="shared" si="455"/>
        <v>No Data</v>
      </c>
    </row>
    <row r="28920" spans="1:5" x14ac:dyDescent="0.3">
      <c r="A28920" s="33" t="s">
        <v>4</v>
      </c>
      <c r="B28920" s="33" t="s">
        <v>53</v>
      </c>
      <c r="C28920" s="33">
        <v>101140.953125</v>
      </c>
      <c r="D28920" s="33" t="s">
        <v>3695</v>
      </c>
      <c r="E28920" t="str">
        <f t="shared" si="455"/>
        <v>$100K-$125K</v>
      </c>
    </row>
    <row r="28921" spans="1:5" x14ac:dyDescent="0.3">
      <c r="A28921" s="33" t="s">
        <v>0</v>
      </c>
      <c r="B28921" s="33" t="s">
        <v>53</v>
      </c>
      <c r="C28921" s="33">
        <v>88828</v>
      </c>
      <c r="D28921" s="33" t="s">
        <v>3479</v>
      </c>
      <c r="E28921" t="str">
        <f t="shared" si="455"/>
        <v>$75K-$100K</v>
      </c>
    </row>
    <row r="28922" spans="1:5" x14ac:dyDescent="0.3">
      <c r="A28922" s="33" t="s">
        <v>0</v>
      </c>
      <c r="B28922" s="33" t="s">
        <v>53</v>
      </c>
      <c r="C28922" s="33"/>
      <c r="D28922" s="33" t="s">
        <v>3695</v>
      </c>
      <c r="E28922" t="str">
        <f t="shared" si="455"/>
        <v>No Data</v>
      </c>
    </row>
    <row r="28923" spans="1:5" x14ac:dyDescent="0.3">
      <c r="A28923" s="33" t="s">
        <v>52</v>
      </c>
      <c r="B28923" s="33" t="s">
        <v>58</v>
      </c>
      <c r="C28923" s="33">
        <v>64800</v>
      </c>
      <c r="D28923" s="33" t="s">
        <v>4038</v>
      </c>
      <c r="E28923" t="str">
        <f t="shared" si="455"/>
        <v>&lt;$75K</v>
      </c>
    </row>
    <row r="28924" spans="1:5" x14ac:dyDescent="0.3">
      <c r="A28924" s="33" t="s">
        <v>0</v>
      </c>
      <c r="B28924" s="33" t="s">
        <v>53</v>
      </c>
      <c r="C28924" s="33">
        <v>115000</v>
      </c>
      <c r="D28924" s="33" t="s">
        <v>299</v>
      </c>
      <c r="E28924" t="str">
        <f t="shared" si="455"/>
        <v>$100K-$125K</v>
      </c>
    </row>
    <row r="28925" spans="1:5" x14ac:dyDescent="0.3">
      <c r="A28925" s="33" t="s">
        <v>2</v>
      </c>
      <c r="B28925" s="33" t="s">
        <v>53</v>
      </c>
      <c r="C28925" s="33">
        <v>125000</v>
      </c>
      <c r="D28925" s="33" t="s">
        <v>4937</v>
      </c>
      <c r="E28925" t="str">
        <f t="shared" si="455"/>
        <v>$100K-$125K</v>
      </c>
    </row>
    <row r="28926" spans="1:5" x14ac:dyDescent="0.3">
      <c r="A28926" s="33" t="s">
        <v>2</v>
      </c>
      <c r="B28926" s="33" t="s">
        <v>53</v>
      </c>
      <c r="C28926" s="33">
        <v>70000</v>
      </c>
      <c r="D28926" s="33" t="s">
        <v>9369</v>
      </c>
      <c r="E28926" t="str">
        <f t="shared" si="455"/>
        <v>&lt;$75K</v>
      </c>
    </row>
    <row r="28927" spans="1:5" x14ac:dyDescent="0.3">
      <c r="A28927" s="33" t="s">
        <v>2</v>
      </c>
      <c r="B28927" s="33" t="s">
        <v>53</v>
      </c>
      <c r="C28927" s="33">
        <v>68000</v>
      </c>
      <c r="D28927" s="33" t="s">
        <v>9370</v>
      </c>
      <c r="E28927" t="str">
        <f t="shared" si="455"/>
        <v>&lt;$75K</v>
      </c>
    </row>
    <row r="28928" spans="1:5" x14ac:dyDescent="0.3">
      <c r="A28928" s="33" t="s">
        <v>0</v>
      </c>
      <c r="B28928" s="33" t="s">
        <v>53</v>
      </c>
      <c r="C28928" s="33">
        <v>132950</v>
      </c>
      <c r="D28928" s="33" t="s">
        <v>9371</v>
      </c>
      <c r="E28928" t="str">
        <f t="shared" si="455"/>
        <v>$125K-$200K</v>
      </c>
    </row>
    <row r="28929" spans="1:5" x14ac:dyDescent="0.3">
      <c r="A28929" s="33" t="s">
        <v>125</v>
      </c>
      <c r="B28929" s="33" t="s">
        <v>53</v>
      </c>
      <c r="C28929" s="33">
        <v>118640</v>
      </c>
      <c r="D28929" s="33" t="s">
        <v>1394</v>
      </c>
      <c r="E28929" t="str">
        <f t="shared" si="455"/>
        <v>$100K-$125K</v>
      </c>
    </row>
    <row r="28930" spans="1:5" x14ac:dyDescent="0.3">
      <c r="A28930" s="33" t="s">
        <v>128</v>
      </c>
      <c r="B28930" s="33" t="s">
        <v>53</v>
      </c>
      <c r="C28930" s="33"/>
      <c r="D28930" s="33" t="s">
        <v>268</v>
      </c>
      <c r="E28930" t="str">
        <f t="shared" si="455"/>
        <v>No Data</v>
      </c>
    </row>
    <row r="28931" spans="1:5" x14ac:dyDescent="0.3">
      <c r="A28931" s="33" t="s">
        <v>4</v>
      </c>
      <c r="B28931" s="33" t="s">
        <v>81</v>
      </c>
      <c r="C28931" s="33">
        <v>90000</v>
      </c>
      <c r="D28931" s="33" t="s">
        <v>9372</v>
      </c>
      <c r="E28931" t="str">
        <f t="shared" ref="E28931:E28994" si="456">_xlfn.XLOOKUP(C28931,$H$16:$H$21,$G$16:$G$21,,1)</f>
        <v>$75K-$100K</v>
      </c>
    </row>
    <row r="28932" spans="1:5" x14ac:dyDescent="0.3">
      <c r="A28932" s="33" t="s">
        <v>2</v>
      </c>
      <c r="B28932" s="33" t="s">
        <v>53</v>
      </c>
      <c r="C28932" s="33">
        <v>111175</v>
      </c>
      <c r="D28932" s="33" t="s">
        <v>7319</v>
      </c>
      <c r="E28932" t="str">
        <f t="shared" si="456"/>
        <v>$100K-$125K</v>
      </c>
    </row>
    <row r="28933" spans="1:5" x14ac:dyDescent="0.3">
      <c r="A28933" s="33" t="s">
        <v>0</v>
      </c>
      <c r="B28933" s="33" t="s">
        <v>53</v>
      </c>
      <c r="C28933" s="33">
        <v>106439.5</v>
      </c>
      <c r="D28933" s="33" t="s">
        <v>5988</v>
      </c>
      <c r="E28933" t="str">
        <f t="shared" si="456"/>
        <v>$100K-$125K</v>
      </c>
    </row>
    <row r="28934" spans="1:5" x14ac:dyDescent="0.3">
      <c r="A28934" s="33" t="s">
        <v>0</v>
      </c>
      <c r="B28934" s="33" t="s">
        <v>88</v>
      </c>
      <c r="C28934" s="33"/>
      <c r="D28934" s="33" t="s">
        <v>666</v>
      </c>
      <c r="E28934" t="str">
        <f t="shared" si="456"/>
        <v>No Data</v>
      </c>
    </row>
    <row r="28935" spans="1:5" x14ac:dyDescent="0.3">
      <c r="A28935" s="33" t="s">
        <v>0</v>
      </c>
      <c r="B28935" s="33" t="s">
        <v>53</v>
      </c>
      <c r="C28935" s="33">
        <v>125000</v>
      </c>
      <c r="D28935" s="33" t="s">
        <v>232</v>
      </c>
      <c r="E28935" t="str">
        <f t="shared" si="456"/>
        <v>$100K-$125K</v>
      </c>
    </row>
    <row r="28936" spans="1:5" x14ac:dyDescent="0.3">
      <c r="A28936" s="33" t="s">
        <v>0</v>
      </c>
      <c r="B28936" s="33" t="s">
        <v>53</v>
      </c>
      <c r="C28936" s="33"/>
      <c r="D28936" s="33" t="s">
        <v>471</v>
      </c>
      <c r="E28936" t="str">
        <f t="shared" si="456"/>
        <v>No Data</v>
      </c>
    </row>
    <row r="28937" spans="1:5" x14ac:dyDescent="0.3">
      <c r="A28937" s="33" t="s">
        <v>1</v>
      </c>
      <c r="B28937" s="33" t="s">
        <v>97</v>
      </c>
      <c r="C28937" s="33">
        <v>141000</v>
      </c>
      <c r="D28937" s="33" t="s">
        <v>9373</v>
      </c>
      <c r="E28937" t="str">
        <f t="shared" si="456"/>
        <v>$125K-$200K</v>
      </c>
    </row>
    <row r="28938" spans="1:5" x14ac:dyDescent="0.3">
      <c r="A28938" s="33" t="s">
        <v>2</v>
      </c>
      <c r="B28938" s="33" t="s">
        <v>53</v>
      </c>
      <c r="C28938" s="33"/>
      <c r="D28938" s="33" t="s">
        <v>9374</v>
      </c>
      <c r="E28938" t="str">
        <f t="shared" si="456"/>
        <v>No Data</v>
      </c>
    </row>
    <row r="28939" spans="1:5" x14ac:dyDescent="0.3">
      <c r="A28939" s="33" t="s">
        <v>0</v>
      </c>
      <c r="B28939" s="33" t="s">
        <v>54</v>
      </c>
      <c r="C28939" s="33">
        <v>110000</v>
      </c>
      <c r="D28939" s="33" t="s">
        <v>4481</v>
      </c>
      <c r="E28939" t="str">
        <f t="shared" si="456"/>
        <v>$100K-$125K</v>
      </c>
    </row>
    <row r="28940" spans="1:5" x14ac:dyDescent="0.3">
      <c r="A28940" s="33" t="s">
        <v>0</v>
      </c>
      <c r="B28940" s="33" t="s">
        <v>53</v>
      </c>
      <c r="C28940" s="33">
        <v>107500</v>
      </c>
      <c r="D28940" s="33" t="s">
        <v>232</v>
      </c>
      <c r="E28940" t="str">
        <f t="shared" si="456"/>
        <v>$100K-$125K</v>
      </c>
    </row>
    <row r="28941" spans="1:5" x14ac:dyDescent="0.3">
      <c r="A28941" s="33" t="s">
        <v>0</v>
      </c>
      <c r="B28941" s="33" t="s">
        <v>53</v>
      </c>
      <c r="C28941" s="33">
        <v>90000</v>
      </c>
      <c r="D28941" s="33" t="s">
        <v>9375</v>
      </c>
      <c r="E28941" t="str">
        <f t="shared" si="456"/>
        <v>$75K-$100K</v>
      </c>
    </row>
    <row r="28942" spans="1:5" x14ac:dyDescent="0.3">
      <c r="A28942" s="33" t="s">
        <v>0</v>
      </c>
      <c r="B28942" s="33" t="s">
        <v>53</v>
      </c>
      <c r="C28942" s="33">
        <v>108415.5</v>
      </c>
      <c r="D28942" s="33" t="s">
        <v>232</v>
      </c>
      <c r="E28942" t="str">
        <f t="shared" si="456"/>
        <v>$100K-$125K</v>
      </c>
    </row>
    <row r="28943" spans="1:5" x14ac:dyDescent="0.3">
      <c r="A28943" s="33" t="s">
        <v>0</v>
      </c>
      <c r="B28943" s="33" t="s">
        <v>54</v>
      </c>
      <c r="C28943" s="33">
        <v>175500</v>
      </c>
      <c r="D28943" s="33" t="s">
        <v>1851</v>
      </c>
      <c r="E28943" t="str">
        <f t="shared" si="456"/>
        <v>$125K-$200K</v>
      </c>
    </row>
    <row r="28944" spans="1:5" x14ac:dyDescent="0.3">
      <c r="A28944" s="33" t="s">
        <v>4</v>
      </c>
      <c r="B28944" s="33" t="s">
        <v>73</v>
      </c>
      <c r="C28944" s="33">
        <v>99150</v>
      </c>
      <c r="D28944" s="33" t="s">
        <v>6038</v>
      </c>
      <c r="E28944" t="str">
        <f t="shared" si="456"/>
        <v>$75K-$100K</v>
      </c>
    </row>
    <row r="28945" spans="1:5" x14ac:dyDescent="0.3">
      <c r="A28945" s="33" t="s">
        <v>2</v>
      </c>
      <c r="B28945" s="33" t="s">
        <v>53</v>
      </c>
      <c r="C28945" s="33">
        <v>66029.5</v>
      </c>
      <c r="D28945" s="33" t="s">
        <v>9376</v>
      </c>
      <c r="E28945" t="str">
        <f t="shared" si="456"/>
        <v>&lt;$75K</v>
      </c>
    </row>
    <row r="28946" spans="1:5" x14ac:dyDescent="0.3">
      <c r="A28946" s="33" t="s">
        <v>52</v>
      </c>
      <c r="B28946" s="33" t="s">
        <v>53</v>
      </c>
      <c r="C28946" s="33">
        <v>35000</v>
      </c>
      <c r="D28946" s="33" t="s">
        <v>1991</v>
      </c>
      <c r="E28946" t="str">
        <f t="shared" si="456"/>
        <v>&lt;$75K</v>
      </c>
    </row>
    <row r="28947" spans="1:5" x14ac:dyDescent="0.3">
      <c r="A28947" s="33" t="s">
        <v>2</v>
      </c>
      <c r="B28947" s="33" t="s">
        <v>54</v>
      </c>
      <c r="C28947" s="33">
        <v>69114.5</v>
      </c>
      <c r="D28947" s="33" t="s">
        <v>3991</v>
      </c>
      <c r="E28947" t="str">
        <f t="shared" si="456"/>
        <v>&lt;$75K</v>
      </c>
    </row>
    <row r="28948" spans="1:5" x14ac:dyDescent="0.3">
      <c r="A28948" s="33" t="s">
        <v>0</v>
      </c>
      <c r="B28948" s="33" t="s">
        <v>53</v>
      </c>
      <c r="C28948" s="33">
        <v>65000</v>
      </c>
      <c r="D28948" s="33" t="s">
        <v>9377</v>
      </c>
      <c r="E28948" t="str">
        <f t="shared" si="456"/>
        <v>&lt;$75K</v>
      </c>
    </row>
    <row r="28949" spans="1:5" x14ac:dyDescent="0.3">
      <c r="A28949" s="33" t="s">
        <v>125</v>
      </c>
      <c r="B28949" s="33" t="s">
        <v>65</v>
      </c>
      <c r="C28949" s="33">
        <v>111175</v>
      </c>
      <c r="D28949" s="33" t="s">
        <v>9378</v>
      </c>
      <c r="E28949" t="str">
        <f t="shared" si="456"/>
        <v>$100K-$125K</v>
      </c>
    </row>
    <row r="28950" spans="1:5" x14ac:dyDescent="0.3">
      <c r="A28950" s="33" t="s">
        <v>129</v>
      </c>
      <c r="B28950" s="33" t="s">
        <v>93</v>
      </c>
      <c r="C28950" s="33">
        <v>75000</v>
      </c>
      <c r="D28950" s="33" t="s">
        <v>9379</v>
      </c>
      <c r="E28950" t="str">
        <f t="shared" si="456"/>
        <v>&lt;$75K</v>
      </c>
    </row>
    <row r="28951" spans="1:5" x14ac:dyDescent="0.3">
      <c r="A28951" s="33" t="s">
        <v>2</v>
      </c>
      <c r="B28951" s="33" t="s">
        <v>53</v>
      </c>
      <c r="C28951" s="33"/>
      <c r="D28951" s="33" t="s">
        <v>1912</v>
      </c>
      <c r="E28951" t="str">
        <f t="shared" si="456"/>
        <v>No Data</v>
      </c>
    </row>
    <row r="28952" spans="1:5" x14ac:dyDescent="0.3">
      <c r="A28952" s="33" t="s">
        <v>0</v>
      </c>
      <c r="B28952" s="33" t="s">
        <v>53</v>
      </c>
      <c r="C28952" s="33">
        <v>108400</v>
      </c>
      <c r="D28952" s="33" t="s">
        <v>9380</v>
      </c>
      <c r="E28952" t="str">
        <f t="shared" si="456"/>
        <v>$100K-$125K</v>
      </c>
    </row>
    <row r="28953" spans="1:5" x14ac:dyDescent="0.3">
      <c r="A28953" s="33" t="s">
        <v>4</v>
      </c>
      <c r="B28953" s="33" t="s">
        <v>53</v>
      </c>
      <c r="C28953" s="33"/>
      <c r="D28953" s="33" t="s">
        <v>8815</v>
      </c>
      <c r="E28953" t="str">
        <f t="shared" si="456"/>
        <v>No Data</v>
      </c>
    </row>
    <row r="28954" spans="1:5" x14ac:dyDescent="0.3">
      <c r="A28954" s="33" t="s">
        <v>2</v>
      </c>
      <c r="B28954" s="33" t="s">
        <v>53</v>
      </c>
      <c r="C28954" s="33"/>
      <c r="D28954" s="33" t="s">
        <v>9272</v>
      </c>
      <c r="E28954" t="str">
        <f t="shared" si="456"/>
        <v>No Data</v>
      </c>
    </row>
    <row r="28955" spans="1:5" x14ac:dyDescent="0.3">
      <c r="A28955" s="33" t="s">
        <v>0</v>
      </c>
      <c r="B28955" s="33" t="s">
        <v>53</v>
      </c>
      <c r="C28955" s="33">
        <v>186000</v>
      </c>
      <c r="D28955" s="33" t="s">
        <v>1380</v>
      </c>
      <c r="E28955" t="str">
        <f t="shared" si="456"/>
        <v>$125K-$200K</v>
      </c>
    </row>
    <row r="28956" spans="1:5" x14ac:dyDescent="0.3">
      <c r="A28956" s="33" t="s">
        <v>2</v>
      </c>
      <c r="B28956" s="33" t="s">
        <v>53</v>
      </c>
      <c r="C28956" s="33">
        <v>100000</v>
      </c>
      <c r="D28956" s="33" t="s">
        <v>2816</v>
      </c>
      <c r="E28956" t="str">
        <f t="shared" si="456"/>
        <v>$75K-$100K</v>
      </c>
    </row>
    <row r="28957" spans="1:5" x14ac:dyDescent="0.3">
      <c r="A28957" s="33" t="s">
        <v>126</v>
      </c>
      <c r="B28957" s="33" t="s">
        <v>53</v>
      </c>
      <c r="C28957" s="33">
        <v>150000</v>
      </c>
      <c r="D28957" s="33" t="s">
        <v>1690</v>
      </c>
      <c r="E28957" t="str">
        <f t="shared" si="456"/>
        <v>$125K-$200K</v>
      </c>
    </row>
    <row r="28958" spans="1:5" x14ac:dyDescent="0.3">
      <c r="A28958" s="33" t="s">
        <v>125</v>
      </c>
      <c r="B28958" s="33" t="s">
        <v>53</v>
      </c>
      <c r="C28958" s="33">
        <v>115000</v>
      </c>
      <c r="D28958" s="33" t="s">
        <v>1629</v>
      </c>
      <c r="E28958" t="str">
        <f t="shared" si="456"/>
        <v>$100K-$125K</v>
      </c>
    </row>
    <row r="28959" spans="1:5" x14ac:dyDescent="0.3">
      <c r="A28959" s="33" t="s">
        <v>2</v>
      </c>
      <c r="B28959" s="33" t="s">
        <v>53</v>
      </c>
      <c r="C28959" s="33">
        <v>159331</v>
      </c>
      <c r="D28959" s="33" t="s">
        <v>422</v>
      </c>
      <c r="E28959" t="str">
        <f t="shared" si="456"/>
        <v>$125K-$200K</v>
      </c>
    </row>
    <row r="28960" spans="1:5" x14ac:dyDescent="0.3">
      <c r="A28960" s="33" t="s">
        <v>2</v>
      </c>
      <c r="B28960" s="33" t="s">
        <v>53</v>
      </c>
      <c r="C28960" s="33">
        <v>97500</v>
      </c>
      <c r="D28960" s="33" t="s">
        <v>3098</v>
      </c>
      <c r="E28960" t="str">
        <f t="shared" si="456"/>
        <v>$75K-$100K</v>
      </c>
    </row>
    <row r="28961" spans="1:5" x14ac:dyDescent="0.3">
      <c r="A28961" s="33" t="s">
        <v>2</v>
      </c>
      <c r="B28961" s="33" t="s">
        <v>53</v>
      </c>
      <c r="C28961" s="33">
        <v>90000</v>
      </c>
      <c r="D28961" s="33" t="s">
        <v>9381</v>
      </c>
      <c r="E28961" t="str">
        <f t="shared" si="456"/>
        <v>$75K-$100K</v>
      </c>
    </row>
    <row r="28962" spans="1:5" x14ac:dyDescent="0.3">
      <c r="A28962" s="33" t="s">
        <v>0</v>
      </c>
      <c r="B28962" s="33" t="s">
        <v>53</v>
      </c>
      <c r="C28962" s="33"/>
      <c r="D28962" s="33" t="s">
        <v>1398</v>
      </c>
      <c r="E28962" t="str">
        <f t="shared" si="456"/>
        <v>No Data</v>
      </c>
    </row>
    <row r="28963" spans="1:5" x14ac:dyDescent="0.3">
      <c r="A28963" s="33" t="s">
        <v>2</v>
      </c>
      <c r="B28963" s="33" t="s">
        <v>53</v>
      </c>
      <c r="C28963" s="33"/>
      <c r="D28963" s="33" t="s">
        <v>232</v>
      </c>
      <c r="E28963" t="str">
        <f t="shared" si="456"/>
        <v>No Data</v>
      </c>
    </row>
    <row r="28964" spans="1:5" x14ac:dyDescent="0.3">
      <c r="A28964" s="33" t="s">
        <v>128</v>
      </c>
      <c r="B28964" s="33" t="s">
        <v>53</v>
      </c>
      <c r="C28964" s="33"/>
      <c r="D28964" s="33" t="s">
        <v>609</v>
      </c>
      <c r="E28964" t="str">
        <f t="shared" si="456"/>
        <v>No Data</v>
      </c>
    </row>
    <row r="28965" spans="1:5" x14ac:dyDescent="0.3">
      <c r="A28965" s="33" t="s">
        <v>128</v>
      </c>
      <c r="B28965" s="33" t="s">
        <v>53</v>
      </c>
      <c r="C28965" s="33">
        <v>222000</v>
      </c>
      <c r="D28965" s="33" t="s">
        <v>1401</v>
      </c>
      <c r="E28965" t="str">
        <f t="shared" si="456"/>
        <v>&gt;$200K</v>
      </c>
    </row>
    <row r="28966" spans="1:5" x14ac:dyDescent="0.3">
      <c r="A28966" s="33" t="s">
        <v>52</v>
      </c>
      <c r="B28966" s="33" t="s">
        <v>53</v>
      </c>
      <c r="C28966" s="33">
        <v>67500</v>
      </c>
      <c r="D28966" s="33" t="s">
        <v>9382</v>
      </c>
      <c r="E28966" t="str">
        <f t="shared" si="456"/>
        <v>&lt;$75K</v>
      </c>
    </row>
    <row r="28967" spans="1:5" x14ac:dyDescent="0.3">
      <c r="A28967" s="33" t="s">
        <v>2</v>
      </c>
      <c r="B28967" s="33" t="s">
        <v>53</v>
      </c>
      <c r="C28967" s="33">
        <v>114500</v>
      </c>
      <c r="D28967" s="33" t="s">
        <v>879</v>
      </c>
      <c r="E28967" t="str">
        <f t="shared" si="456"/>
        <v>$100K-$125K</v>
      </c>
    </row>
    <row r="28968" spans="1:5" x14ac:dyDescent="0.3">
      <c r="A28968" s="33" t="s">
        <v>4</v>
      </c>
      <c r="B28968" s="33" t="s">
        <v>53</v>
      </c>
      <c r="C28968" s="33">
        <v>120000</v>
      </c>
      <c r="D28968" s="33" t="s">
        <v>4530</v>
      </c>
      <c r="E28968" t="str">
        <f t="shared" si="456"/>
        <v>$100K-$125K</v>
      </c>
    </row>
    <row r="28969" spans="1:5" x14ac:dyDescent="0.3">
      <c r="A28969" s="33" t="s">
        <v>0</v>
      </c>
      <c r="B28969" s="33" t="s">
        <v>53</v>
      </c>
      <c r="C28969" s="33"/>
      <c r="D28969" s="33" t="s">
        <v>258</v>
      </c>
      <c r="E28969" t="str">
        <f t="shared" si="456"/>
        <v>No Data</v>
      </c>
    </row>
    <row r="28970" spans="1:5" x14ac:dyDescent="0.3">
      <c r="A28970" s="33" t="s">
        <v>2</v>
      </c>
      <c r="B28970" s="33" t="s">
        <v>53</v>
      </c>
      <c r="C28970" s="33">
        <v>91700</v>
      </c>
      <c r="D28970" s="33" t="s">
        <v>6904</v>
      </c>
      <c r="E28970" t="str">
        <f t="shared" si="456"/>
        <v>$75K-$100K</v>
      </c>
    </row>
    <row r="28971" spans="1:5" x14ac:dyDescent="0.3">
      <c r="A28971" s="33" t="s">
        <v>2</v>
      </c>
      <c r="B28971" s="33" t="s">
        <v>97</v>
      </c>
      <c r="C28971" s="33">
        <v>49566.5</v>
      </c>
      <c r="D28971" s="33" t="s">
        <v>7670</v>
      </c>
      <c r="E28971" t="str">
        <f t="shared" si="456"/>
        <v>&lt;$75K</v>
      </c>
    </row>
    <row r="28972" spans="1:5" x14ac:dyDescent="0.3">
      <c r="A28972" s="33" t="s">
        <v>2</v>
      </c>
      <c r="B28972" s="33" t="s">
        <v>53</v>
      </c>
      <c r="C28972" s="33">
        <v>70000</v>
      </c>
      <c r="D28972" s="33" t="s">
        <v>1081</v>
      </c>
      <c r="E28972" t="str">
        <f t="shared" si="456"/>
        <v>&lt;$75K</v>
      </c>
    </row>
    <row r="28973" spans="1:5" x14ac:dyDescent="0.3">
      <c r="A28973" s="33" t="s">
        <v>4</v>
      </c>
      <c r="B28973" s="33" t="s">
        <v>54</v>
      </c>
      <c r="C28973" s="33"/>
      <c r="D28973" s="33" t="s">
        <v>9383</v>
      </c>
      <c r="E28973" t="str">
        <f t="shared" si="456"/>
        <v>No Data</v>
      </c>
    </row>
    <row r="28974" spans="1:5" x14ac:dyDescent="0.3">
      <c r="A28974" s="33" t="s">
        <v>125</v>
      </c>
      <c r="B28974" s="33" t="s">
        <v>53</v>
      </c>
      <c r="C28974" s="33"/>
      <c r="D28974" s="33" t="s">
        <v>879</v>
      </c>
      <c r="E28974" t="str">
        <f t="shared" si="456"/>
        <v>No Data</v>
      </c>
    </row>
    <row r="28975" spans="1:5" x14ac:dyDescent="0.3">
      <c r="A28975" s="33" t="s">
        <v>4</v>
      </c>
      <c r="B28975" s="33" t="s">
        <v>53</v>
      </c>
      <c r="C28975" s="33"/>
      <c r="D28975" s="33" t="s">
        <v>258</v>
      </c>
      <c r="E28975" t="str">
        <f t="shared" si="456"/>
        <v>No Data</v>
      </c>
    </row>
    <row r="28976" spans="1:5" x14ac:dyDescent="0.3">
      <c r="A28976" s="33" t="s">
        <v>128</v>
      </c>
      <c r="B28976" s="33" t="s">
        <v>53</v>
      </c>
      <c r="C28976" s="33">
        <v>229000</v>
      </c>
      <c r="D28976" s="33" t="s">
        <v>5401</v>
      </c>
      <c r="E28976" t="str">
        <f t="shared" si="456"/>
        <v>&gt;$200K</v>
      </c>
    </row>
    <row r="28977" spans="1:5" x14ac:dyDescent="0.3">
      <c r="A28977" s="33" t="s">
        <v>2</v>
      </c>
      <c r="B28977" s="33" t="s">
        <v>53</v>
      </c>
      <c r="C28977" s="33"/>
      <c r="D28977" s="33" t="s">
        <v>1126</v>
      </c>
      <c r="E28977" t="str">
        <f t="shared" si="456"/>
        <v>No Data</v>
      </c>
    </row>
    <row r="28978" spans="1:5" x14ac:dyDescent="0.3">
      <c r="A28978" s="33" t="s">
        <v>0</v>
      </c>
      <c r="B28978" s="33" t="s">
        <v>53</v>
      </c>
      <c r="C28978" s="33">
        <v>237500</v>
      </c>
      <c r="D28978" s="33" t="s">
        <v>583</v>
      </c>
      <c r="E28978" t="str">
        <f t="shared" si="456"/>
        <v>&gt;$200K</v>
      </c>
    </row>
    <row r="28979" spans="1:5" x14ac:dyDescent="0.3">
      <c r="A28979" s="33" t="s">
        <v>0</v>
      </c>
      <c r="B28979" s="33" t="s">
        <v>54</v>
      </c>
      <c r="C28979" s="33">
        <v>63464</v>
      </c>
      <c r="D28979" s="33" t="s">
        <v>2108</v>
      </c>
      <c r="E28979" t="str">
        <f t="shared" si="456"/>
        <v>&lt;$75K</v>
      </c>
    </row>
    <row r="28980" spans="1:5" x14ac:dyDescent="0.3">
      <c r="A28980" s="33" t="s">
        <v>0</v>
      </c>
      <c r="B28980" s="33" t="s">
        <v>53</v>
      </c>
      <c r="C28980" s="33">
        <v>207500</v>
      </c>
      <c r="D28980" s="33" t="s">
        <v>6432</v>
      </c>
      <c r="E28980" t="str">
        <f t="shared" si="456"/>
        <v>&gt;$200K</v>
      </c>
    </row>
    <row r="28981" spans="1:5" x14ac:dyDescent="0.3">
      <c r="A28981" s="33" t="s">
        <v>125</v>
      </c>
      <c r="B28981" s="33" t="s">
        <v>53</v>
      </c>
      <c r="C28981" s="33">
        <v>135000</v>
      </c>
      <c r="D28981" s="33" t="s">
        <v>7709</v>
      </c>
      <c r="E28981" t="str">
        <f t="shared" si="456"/>
        <v>$125K-$200K</v>
      </c>
    </row>
    <row r="28982" spans="1:5" x14ac:dyDescent="0.3">
      <c r="A28982" s="33" t="s">
        <v>2</v>
      </c>
      <c r="B28982" s="33" t="s">
        <v>53</v>
      </c>
      <c r="C28982" s="33">
        <v>172015</v>
      </c>
      <c r="D28982" s="33" t="s">
        <v>476</v>
      </c>
      <c r="E28982" t="str">
        <f t="shared" si="456"/>
        <v>$125K-$200K</v>
      </c>
    </row>
    <row r="28983" spans="1:5" x14ac:dyDescent="0.3">
      <c r="A28983" s="33" t="s">
        <v>0</v>
      </c>
      <c r="B28983" s="33" t="s">
        <v>53</v>
      </c>
      <c r="C28983" s="33"/>
      <c r="D28983" s="33" t="s">
        <v>8652</v>
      </c>
      <c r="E28983" t="str">
        <f t="shared" si="456"/>
        <v>No Data</v>
      </c>
    </row>
    <row r="28984" spans="1:5" x14ac:dyDescent="0.3">
      <c r="A28984" s="33" t="s">
        <v>2</v>
      </c>
      <c r="B28984" s="33" t="s">
        <v>53</v>
      </c>
      <c r="C28984" s="33"/>
      <c r="D28984" s="33" t="s">
        <v>1450</v>
      </c>
      <c r="E28984" t="str">
        <f t="shared" si="456"/>
        <v>No Data</v>
      </c>
    </row>
    <row r="28985" spans="1:5" x14ac:dyDescent="0.3">
      <c r="A28985" s="33" t="s">
        <v>2</v>
      </c>
      <c r="B28985" s="33" t="s">
        <v>53</v>
      </c>
      <c r="C28985" s="33"/>
      <c r="D28985" s="33" t="s">
        <v>5296</v>
      </c>
      <c r="E28985" t="str">
        <f t="shared" si="456"/>
        <v>No Data</v>
      </c>
    </row>
    <row r="28986" spans="1:5" x14ac:dyDescent="0.3">
      <c r="A28986" s="33" t="s">
        <v>0</v>
      </c>
      <c r="B28986" s="33" t="s">
        <v>53</v>
      </c>
      <c r="C28986" s="33"/>
      <c r="D28986" s="33" t="s">
        <v>1142</v>
      </c>
      <c r="E28986" t="str">
        <f t="shared" si="456"/>
        <v>No Data</v>
      </c>
    </row>
    <row r="28987" spans="1:5" x14ac:dyDescent="0.3">
      <c r="A28987" s="33" t="s">
        <v>0</v>
      </c>
      <c r="B28987" s="33" t="s">
        <v>54</v>
      </c>
      <c r="C28987" s="33">
        <v>125814</v>
      </c>
      <c r="D28987" s="33" t="s">
        <v>8050</v>
      </c>
      <c r="E28987" t="str">
        <f t="shared" si="456"/>
        <v>$125K-$200K</v>
      </c>
    </row>
    <row r="28988" spans="1:5" x14ac:dyDescent="0.3">
      <c r="A28988" s="33" t="s">
        <v>4</v>
      </c>
      <c r="B28988" s="33" t="s">
        <v>54</v>
      </c>
      <c r="C28988" s="33">
        <v>175000</v>
      </c>
      <c r="D28988" s="33" t="s">
        <v>7366</v>
      </c>
      <c r="E28988" t="str">
        <f t="shared" si="456"/>
        <v>$125K-$200K</v>
      </c>
    </row>
    <row r="28989" spans="1:5" x14ac:dyDescent="0.3">
      <c r="A28989" s="33" t="s">
        <v>4</v>
      </c>
      <c r="B28989" s="33" t="s">
        <v>53</v>
      </c>
      <c r="C28989" s="33"/>
      <c r="D28989" s="33" t="s">
        <v>514</v>
      </c>
      <c r="E28989" t="str">
        <f t="shared" si="456"/>
        <v>No Data</v>
      </c>
    </row>
    <row r="28990" spans="1:5" x14ac:dyDescent="0.3">
      <c r="A28990" s="33" t="s">
        <v>2</v>
      </c>
      <c r="B28990" s="33" t="s">
        <v>53</v>
      </c>
      <c r="C28990" s="33"/>
      <c r="D28990" s="33" t="s">
        <v>268</v>
      </c>
      <c r="E28990" t="str">
        <f t="shared" si="456"/>
        <v>No Data</v>
      </c>
    </row>
    <row r="28991" spans="1:5" x14ac:dyDescent="0.3">
      <c r="A28991" s="33" t="s">
        <v>0</v>
      </c>
      <c r="B28991" s="33" t="s">
        <v>53</v>
      </c>
      <c r="C28991" s="33">
        <v>157500</v>
      </c>
      <c r="D28991" s="33" t="s">
        <v>1316</v>
      </c>
      <c r="E28991" t="str">
        <f t="shared" si="456"/>
        <v>$125K-$200K</v>
      </c>
    </row>
    <row r="28992" spans="1:5" x14ac:dyDescent="0.3">
      <c r="A28992" s="33" t="s">
        <v>1</v>
      </c>
      <c r="B28992" s="33" t="s">
        <v>97</v>
      </c>
      <c r="C28992" s="33">
        <v>166000</v>
      </c>
      <c r="D28992" s="33" t="s">
        <v>4848</v>
      </c>
      <c r="E28992" t="str">
        <f t="shared" si="456"/>
        <v>$125K-$200K</v>
      </c>
    </row>
    <row r="28993" spans="1:5" x14ac:dyDescent="0.3">
      <c r="A28993" s="33" t="s">
        <v>0</v>
      </c>
      <c r="B28993" s="33" t="s">
        <v>53</v>
      </c>
      <c r="C28993" s="33"/>
      <c r="D28993" s="33" t="s">
        <v>6943</v>
      </c>
      <c r="E28993" t="str">
        <f t="shared" si="456"/>
        <v>No Data</v>
      </c>
    </row>
    <row r="28994" spans="1:5" x14ac:dyDescent="0.3">
      <c r="A28994" s="33" t="s">
        <v>2</v>
      </c>
      <c r="B28994" s="33" t="s">
        <v>53</v>
      </c>
      <c r="C28994" s="33"/>
      <c r="D28994" s="33" t="s">
        <v>5603</v>
      </c>
      <c r="E28994" t="str">
        <f t="shared" si="456"/>
        <v>No Data</v>
      </c>
    </row>
    <row r="28995" spans="1:5" x14ac:dyDescent="0.3">
      <c r="A28995" s="33" t="s">
        <v>2</v>
      </c>
      <c r="B28995" s="33" t="s">
        <v>53</v>
      </c>
      <c r="C28995" s="33">
        <v>75566</v>
      </c>
      <c r="D28995" s="33" t="s">
        <v>490</v>
      </c>
      <c r="E28995" t="str">
        <f t="shared" ref="E28995:E29058" si="457">_xlfn.XLOOKUP(C28995,$H$16:$H$21,$G$16:$G$21,,1)</f>
        <v>$75K-$100K</v>
      </c>
    </row>
    <row r="28996" spans="1:5" x14ac:dyDescent="0.3">
      <c r="A28996" s="33" t="s">
        <v>128</v>
      </c>
      <c r="B28996" s="33" t="s">
        <v>53</v>
      </c>
      <c r="C28996" s="33">
        <v>198000</v>
      </c>
      <c r="D28996" s="33" t="s">
        <v>8902</v>
      </c>
      <c r="E28996" t="str">
        <f t="shared" si="457"/>
        <v>$125K-$200K</v>
      </c>
    </row>
    <row r="28997" spans="1:5" x14ac:dyDescent="0.3">
      <c r="A28997" s="33" t="s">
        <v>2</v>
      </c>
      <c r="B28997" s="33" t="s">
        <v>53</v>
      </c>
      <c r="C28997" s="33">
        <v>85000</v>
      </c>
      <c r="D28997" s="33" t="s">
        <v>449</v>
      </c>
      <c r="E28997" t="str">
        <f t="shared" si="457"/>
        <v>$75K-$100K</v>
      </c>
    </row>
    <row r="28998" spans="1:5" x14ac:dyDescent="0.3">
      <c r="A28998" s="33" t="s">
        <v>0</v>
      </c>
      <c r="B28998" s="33" t="s">
        <v>53</v>
      </c>
      <c r="C28998" s="33">
        <v>142397</v>
      </c>
      <c r="D28998" s="33" t="s">
        <v>9384</v>
      </c>
      <c r="E28998" t="str">
        <f t="shared" si="457"/>
        <v>$125K-$200K</v>
      </c>
    </row>
    <row r="28999" spans="1:5" x14ac:dyDescent="0.3">
      <c r="A28999" s="33" t="s">
        <v>0</v>
      </c>
      <c r="B28999" s="33" t="s">
        <v>53</v>
      </c>
      <c r="C28999" s="33">
        <v>115000</v>
      </c>
      <c r="D28999" s="33" t="s">
        <v>4715</v>
      </c>
      <c r="E28999" t="str">
        <f t="shared" si="457"/>
        <v>$100K-$125K</v>
      </c>
    </row>
    <row r="29000" spans="1:5" x14ac:dyDescent="0.3">
      <c r="A29000" s="33" t="s">
        <v>2</v>
      </c>
      <c r="B29000" s="33" t="s">
        <v>116</v>
      </c>
      <c r="C29000" s="33">
        <v>51014</v>
      </c>
      <c r="D29000" s="33" t="s">
        <v>2812</v>
      </c>
      <c r="E29000" t="str">
        <f t="shared" si="457"/>
        <v>&lt;$75K</v>
      </c>
    </row>
    <row r="29001" spans="1:5" x14ac:dyDescent="0.3">
      <c r="A29001" s="33" t="s">
        <v>0</v>
      </c>
      <c r="B29001" s="33" t="s">
        <v>53</v>
      </c>
      <c r="C29001" s="33">
        <v>109300</v>
      </c>
      <c r="D29001" s="33" t="s">
        <v>992</v>
      </c>
      <c r="E29001" t="str">
        <f t="shared" si="457"/>
        <v>$100K-$125K</v>
      </c>
    </row>
    <row r="29002" spans="1:5" x14ac:dyDescent="0.3">
      <c r="A29002" s="33" t="s">
        <v>0</v>
      </c>
      <c r="B29002" s="33" t="s">
        <v>53</v>
      </c>
      <c r="C29002" s="33">
        <v>81311.5</v>
      </c>
      <c r="D29002" s="33" t="s">
        <v>7535</v>
      </c>
      <c r="E29002" t="str">
        <f t="shared" si="457"/>
        <v>$75K-$100K</v>
      </c>
    </row>
    <row r="29003" spans="1:5" x14ac:dyDescent="0.3">
      <c r="A29003" s="33" t="s">
        <v>1</v>
      </c>
      <c r="B29003" s="33" t="s">
        <v>88</v>
      </c>
      <c r="C29003" s="33">
        <v>79200</v>
      </c>
      <c r="D29003" s="33" t="s">
        <v>9385</v>
      </c>
      <c r="E29003" t="str">
        <f t="shared" si="457"/>
        <v>$75K-$100K</v>
      </c>
    </row>
    <row r="29004" spans="1:5" x14ac:dyDescent="0.3">
      <c r="A29004" s="33" t="s">
        <v>0</v>
      </c>
      <c r="B29004" s="33" t="s">
        <v>54</v>
      </c>
      <c r="C29004" s="33"/>
      <c r="D29004" s="33" t="s">
        <v>9386</v>
      </c>
      <c r="E29004" t="str">
        <f t="shared" si="457"/>
        <v>No Data</v>
      </c>
    </row>
    <row r="29005" spans="1:5" x14ac:dyDescent="0.3">
      <c r="A29005" s="33" t="s">
        <v>2</v>
      </c>
      <c r="B29005" s="33" t="s">
        <v>53</v>
      </c>
      <c r="C29005" s="33"/>
      <c r="D29005" s="33" t="s">
        <v>4814</v>
      </c>
      <c r="E29005" t="str">
        <f t="shared" si="457"/>
        <v>No Data</v>
      </c>
    </row>
    <row r="29006" spans="1:5" x14ac:dyDescent="0.3">
      <c r="A29006" s="33" t="s">
        <v>0</v>
      </c>
      <c r="B29006" s="33" t="s">
        <v>53</v>
      </c>
      <c r="C29006" s="33">
        <v>125000</v>
      </c>
      <c r="D29006" s="33" t="s">
        <v>667</v>
      </c>
      <c r="E29006" t="str">
        <f t="shared" si="457"/>
        <v>$100K-$125K</v>
      </c>
    </row>
    <row r="29007" spans="1:5" x14ac:dyDescent="0.3">
      <c r="A29007" s="33" t="s">
        <v>0</v>
      </c>
      <c r="B29007" s="33" t="s">
        <v>53</v>
      </c>
      <c r="C29007" s="33">
        <v>95000</v>
      </c>
      <c r="D29007" s="33" t="s">
        <v>9387</v>
      </c>
      <c r="E29007" t="str">
        <f t="shared" si="457"/>
        <v>$75K-$100K</v>
      </c>
    </row>
    <row r="29008" spans="1:5" x14ac:dyDescent="0.3">
      <c r="A29008" s="33" t="s">
        <v>0</v>
      </c>
      <c r="B29008" s="33" t="s">
        <v>88</v>
      </c>
      <c r="C29008" s="33">
        <v>157500</v>
      </c>
      <c r="D29008" s="33" t="s">
        <v>2149</v>
      </c>
      <c r="E29008" t="str">
        <f t="shared" si="457"/>
        <v>$125K-$200K</v>
      </c>
    </row>
    <row r="29009" spans="1:5" x14ac:dyDescent="0.3">
      <c r="A29009" s="33" t="s">
        <v>2</v>
      </c>
      <c r="B29009" s="33" t="s">
        <v>53</v>
      </c>
      <c r="C29009" s="33"/>
      <c r="D29009" s="33" t="s">
        <v>1912</v>
      </c>
      <c r="E29009" t="str">
        <f t="shared" si="457"/>
        <v>No Data</v>
      </c>
    </row>
    <row r="29010" spans="1:5" x14ac:dyDescent="0.3">
      <c r="A29010" s="33" t="s">
        <v>52</v>
      </c>
      <c r="B29010" s="33" t="s">
        <v>53</v>
      </c>
      <c r="C29010" s="33"/>
      <c r="D29010" s="33" t="s">
        <v>1397</v>
      </c>
      <c r="E29010" t="str">
        <f t="shared" si="457"/>
        <v>No Data</v>
      </c>
    </row>
    <row r="29011" spans="1:5" x14ac:dyDescent="0.3">
      <c r="A29011" s="33" t="s">
        <v>2</v>
      </c>
      <c r="B29011" s="33" t="s">
        <v>53</v>
      </c>
      <c r="C29011" s="33">
        <v>115000</v>
      </c>
      <c r="D29011" s="33" t="s">
        <v>1380</v>
      </c>
      <c r="E29011" t="str">
        <f t="shared" si="457"/>
        <v>$100K-$125K</v>
      </c>
    </row>
    <row r="29012" spans="1:5" x14ac:dyDescent="0.3">
      <c r="A29012" s="33" t="s">
        <v>2</v>
      </c>
      <c r="B29012" s="33" t="s">
        <v>53</v>
      </c>
      <c r="C29012" s="33"/>
      <c r="D29012" s="33" t="s">
        <v>314</v>
      </c>
      <c r="E29012" t="str">
        <f t="shared" si="457"/>
        <v>No Data</v>
      </c>
    </row>
    <row r="29013" spans="1:5" x14ac:dyDescent="0.3">
      <c r="A29013" s="33" t="s">
        <v>0</v>
      </c>
      <c r="B29013" s="33" t="s">
        <v>53</v>
      </c>
      <c r="C29013" s="33">
        <v>160000</v>
      </c>
      <c r="D29013" s="33" t="s">
        <v>160</v>
      </c>
      <c r="E29013" t="str">
        <f t="shared" si="457"/>
        <v>$125K-$200K</v>
      </c>
    </row>
    <row r="29014" spans="1:5" x14ac:dyDescent="0.3">
      <c r="A29014" s="33" t="s">
        <v>125</v>
      </c>
      <c r="B29014" s="33" t="s">
        <v>53</v>
      </c>
      <c r="C29014" s="33"/>
      <c r="D29014" s="33" t="s">
        <v>476</v>
      </c>
      <c r="E29014" t="str">
        <f t="shared" si="457"/>
        <v>No Data</v>
      </c>
    </row>
    <row r="29015" spans="1:5" x14ac:dyDescent="0.3">
      <c r="A29015" s="33" t="s">
        <v>2</v>
      </c>
      <c r="B29015" s="33" t="s">
        <v>53</v>
      </c>
      <c r="C29015" s="33">
        <v>63750</v>
      </c>
      <c r="D29015" s="33" t="s">
        <v>9388</v>
      </c>
      <c r="E29015" t="str">
        <f t="shared" si="457"/>
        <v>&lt;$75K</v>
      </c>
    </row>
    <row r="29016" spans="1:5" x14ac:dyDescent="0.3">
      <c r="A29016" s="33" t="s">
        <v>4</v>
      </c>
      <c r="B29016" s="33" t="s">
        <v>53</v>
      </c>
      <c r="C29016" s="33">
        <v>140000</v>
      </c>
      <c r="D29016" s="33" t="s">
        <v>1675</v>
      </c>
      <c r="E29016" t="str">
        <f t="shared" si="457"/>
        <v>$125K-$200K</v>
      </c>
    </row>
    <row r="29017" spans="1:5" x14ac:dyDescent="0.3">
      <c r="A29017" s="33" t="s">
        <v>0</v>
      </c>
      <c r="B29017" s="33" t="s">
        <v>53</v>
      </c>
      <c r="C29017" s="33">
        <v>68773</v>
      </c>
      <c r="D29017" s="33" t="s">
        <v>9074</v>
      </c>
      <c r="E29017" t="str">
        <f t="shared" si="457"/>
        <v>&lt;$75K</v>
      </c>
    </row>
    <row r="29018" spans="1:5" x14ac:dyDescent="0.3">
      <c r="A29018" s="33" t="s">
        <v>2</v>
      </c>
      <c r="B29018" s="33" t="s">
        <v>53</v>
      </c>
      <c r="C29018" s="33">
        <v>90000</v>
      </c>
      <c r="D29018" s="33" t="s">
        <v>9389</v>
      </c>
      <c r="E29018" t="str">
        <f t="shared" si="457"/>
        <v>$75K-$100K</v>
      </c>
    </row>
    <row r="29019" spans="1:5" x14ac:dyDescent="0.3">
      <c r="A29019" s="33" t="s">
        <v>1</v>
      </c>
      <c r="B29019" s="33" t="s">
        <v>53</v>
      </c>
      <c r="C29019" s="33"/>
      <c r="D29019" s="33" t="s">
        <v>3857</v>
      </c>
      <c r="E29019" t="str">
        <f t="shared" si="457"/>
        <v>No Data</v>
      </c>
    </row>
    <row r="29020" spans="1:5" x14ac:dyDescent="0.3">
      <c r="A29020" s="33" t="s">
        <v>2</v>
      </c>
      <c r="B29020" s="33" t="s">
        <v>53</v>
      </c>
      <c r="C29020" s="33"/>
      <c r="D29020" s="33" t="s">
        <v>474</v>
      </c>
      <c r="E29020" t="str">
        <f t="shared" si="457"/>
        <v>No Data</v>
      </c>
    </row>
    <row r="29021" spans="1:5" x14ac:dyDescent="0.3">
      <c r="A29021" s="33" t="s">
        <v>0</v>
      </c>
      <c r="B29021" s="33" t="s">
        <v>53</v>
      </c>
      <c r="C29021" s="33">
        <v>180000</v>
      </c>
      <c r="D29021" s="33" t="s">
        <v>238</v>
      </c>
      <c r="E29021" t="str">
        <f t="shared" si="457"/>
        <v>$125K-$200K</v>
      </c>
    </row>
    <row r="29022" spans="1:5" x14ac:dyDescent="0.3">
      <c r="A29022" s="33" t="s">
        <v>128</v>
      </c>
      <c r="B29022" s="33" t="s">
        <v>53</v>
      </c>
      <c r="C29022" s="33">
        <v>230000</v>
      </c>
      <c r="D29022" s="33" t="s">
        <v>9390</v>
      </c>
      <c r="E29022" t="str">
        <f t="shared" si="457"/>
        <v>&gt;$200K</v>
      </c>
    </row>
    <row r="29023" spans="1:5" x14ac:dyDescent="0.3">
      <c r="A29023" s="33" t="s">
        <v>0</v>
      </c>
      <c r="B29023" s="33" t="s">
        <v>53</v>
      </c>
      <c r="C29023" s="33">
        <v>189000</v>
      </c>
      <c r="D29023" s="33" t="s">
        <v>845</v>
      </c>
      <c r="E29023" t="str">
        <f t="shared" si="457"/>
        <v>$125K-$200K</v>
      </c>
    </row>
    <row r="29024" spans="1:5" x14ac:dyDescent="0.3">
      <c r="A29024" s="33" t="s">
        <v>2</v>
      </c>
      <c r="B29024" s="33" t="s">
        <v>53</v>
      </c>
      <c r="C29024" s="33"/>
      <c r="D29024" s="33" t="s">
        <v>1397</v>
      </c>
      <c r="E29024" t="str">
        <f t="shared" si="457"/>
        <v>No Data</v>
      </c>
    </row>
    <row r="29025" spans="1:5" x14ac:dyDescent="0.3">
      <c r="A29025" s="33" t="s">
        <v>0</v>
      </c>
      <c r="B29025" s="33" t="s">
        <v>53</v>
      </c>
      <c r="C29025" s="33">
        <v>150000</v>
      </c>
      <c r="D29025" s="33" t="s">
        <v>577</v>
      </c>
      <c r="E29025" t="str">
        <f t="shared" si="457"/>
        <v>$125K-$200K</v>
      </c>
    </row>
    <row r="29026" spans="1:5" x14ac:dyDescent="0.3">
      <c r="A29026" s="33" t="s">
        <v>126</v>
      </c>
      <c r="B29026" s="33" t="s">
        <v>53</v>
      </c>
      <c r="C29026" s="33">
        <v>173500</v>
      </c>
      <c r="D29026" s="33" t="s">
        <v>225</v>
      </c>
      <c r="E29026" t="str">
        <f t="shared" si="457"/>
        <v>$125K-$200K</v>
      </c>
    </row>
    <row r="29027" spans="1:5" x14ac:dyDescent="0.3">
      <c r="A29027" s="33" t="s">
        <v>125</v>
      </c>
      <c r="B29027" s="33" t="s">
        <v>53</v>
      </c>
      <c r="C29027" s="33"/>
      <c r="D29027" s="33" t="s">
        <v>1589</v>
      </c>
      <c r="E29027" t="str">
        <f t="shared" si="457"/>
        <v>No Data</v>
      </c>
    </row>
    <row r="29028" spans="1:5" x14ac:dyDescent="0.3">
      <c r="A29028" s="33" t="s">
        <v>2</v>
      </c>
      <c r="B29028" s="33" t="s">
        <v>53</v>
      </c>
      <c r="C29028" s="33">
        <v>92527.5</v>
      </c>
      <c r="D29028" s="33" t="s">
        <v>1704</v>
      </c>
      <c r="E29028" t="str">
        <f t="shared" si="457"/>
        <v>$75K-$100K</v>
      </c>
    </row>
    <row r="29029" spans="1:5" x14ac:dyDescent="0.3">
      <c r="A29029" s="33" t="s">
        <v>0</v>
      </c>
      <c r="B29029" s="33" t="s">
        <v>53</v>
      </c>
      <c r="C29029" s="33">
        <v>165000</v>
      </c>
      <c r="D29029" s="33" t="s">
        <v>2712</v>
      </c>
      <c r="E29029" t="str">
        <f t="shared" si="457"/>
        <v>$125K-$200K</v>
      </c>
    </row>
    <row r="29030" spans="1:5" x14ac:dyDescent="0.3">
      <c r="A29030" s="33" t="s">
        <v>2</v>
      </c>
      <c r="B29030" s="33" t="s">
        <v>53</v>
      </c>
      <c r="C29030" s="33">
        <v>90000</v>
      </c>
      <c r="D29030" s="33" t="s">
        <v>1401</v>
      </c>
      <c r="E29030" t="str">
        <f t="shared" si="457"/>
        <v>$75K-$100K</v>
      </c>
    </row>
    <row r="29031" spans="1:5" x14ac:dyDescent="0.3">
      <c r="A29031" s="33" t="s">
        <v>2</v>
      </c>
      <c r="B29031" s="33" t="s">
        <v>53</v>
      </c>
      <c r="C29031" s="33">
        <v>60000</v>
      </c>
      <c r="D29031" s="33" t="s">
        <v>520</v>
      </c>
      <c r="E29031" t="str">
        <f t="shared" si="457"/>
        <v>&lt;$75K</v>
      </c>
    </row>
    <row r="29032" spans="1:5" x14ac:dyDescent="0.3">
      <c r="A29032" s="33" t="s">
        <v>4</v>
      </c>
      <c r="B29032" s="33" t="s">
        <v>53</v>
      </c>
      <c r="C29032" s="33">
        <v>142500</v>
      </c>
      <c r="D29032" s="33" t="s">
        <v>9391</v>
      </c>
      <c r="E29032" t="str">
        <f t="shared" si="457"/>
        <v>$125K-$200K</v>
      </c>
    </row>
    <row r="29033" spans="1:5" x14ac:dyDescent="0.3">
      <c r="A29033" s="33" t="s">
        <v>0</v>
      </c>
      <c r="B29033" s="33" t="s">
        <v>87</v>
      </c>
      <c r="C29033" s="33">
        <v>72000</v>
      </c>
      <c r="D29033" s="33" t="s">
        <v>1621</v>
      </c>
      <c r="E29033" t="str">
        <f t="shared" si="457"/>
        <v>&lt;$75K</v>
      </c>
    </row>
    <row r="29034" spans="1:5" x14ac:dyDescent="0.3">
      <c r="A29034" s="33" t="s">
        <v>128</v>
      </c>
      <c r="B29034" s="33" t="s">
        <v>53</v>
      </c>
      <c r="C29034" s="33">
        <v>170000</v>
      </c>
      <c r="D29034" s="33" t="s">
        <v>228</v>
      </c>
      <c r="E29034" t="str">
        <f t="shared" si="457"/>
        <v>$125K-$200K</v>
      </c>
    </row>
    <row r="29035" spans="1:5" x14ac:dyDescent="0.3">
      <c r="A29035" s="33" t="s">
        <v>0</v>
      </c>
      <c r="B29035" s="33" t="s">
        <v>118</v>
      </c>
      <c r="C29035" s="33">
        <v>157500</v>
      </c>
      <c r="D29035" s="33" t="s">
        <v>3151</v>
      </c>
      <c r="E29035" t="str">
        <f t="shared" si="457"/>
        <v>$125K-$200K</v>
      </c>
    </row>
    <row r="29036" spans="1:5" x14ac:dyDescent="0.3">
      <c r="A29036" s="33" t="s">
        <v>2</v>
      </c>
      <c r="B29036" s="33" t="s">
        <v>53</v>
      </c>
      <c r="C29036" s="33">
        <v>115000</v>
      </c>
      <c r="D29036" s="33" t="s">
        <v>7204</v>
      </c>
      <c r="E29036" t="str">
        <f t="shared" si="457"/>
        <v>$100K-$125K</v>
      </c>
    </row>
    <row r="29037" spans="1:5" x14ac:dyDescent="0.3">
      <c r="A29037" s="33" t="s">
        <v>0</v>
      </c>
      <c r="B29037" s="33" t="s">
        <v>54</v>
      </c>
      <c r="C29037" s="33">
        <v>119550</v>
      </c>
      <c r="D29037" s="33" t="s">
        <v>299</v>
      </c>
      <c r="E29037" t="str">
        <f t="shared" si="457"/>
        <v>$100K-$125K</v>
      </c>
    </row>
    <row r="29038" spans="1:5" x14ac:dyDescent="0.3">
      <c r="A29038" s="33" t="s">
        <v>128</v>
      </c>
      <c r="B29038" s="33" t="s">
        <v>53</v>
      </c>
      <c r="C29038" s="33">
        <v>170000</v>
      </c>
      <c r="D29038" s="33" t="s">
        <v>230</v>
      </c>
      <c r="E29038" t="str">
        <f t="shared" si="457"/>
        <v>$125K-$200K</v>
      </c>
    </row>
    <row r="29039" spans="1:5" x14ac:dyDescent="0.3">
      <c r="A29039" s="33" t="s">
        <v>52</v>
      </c>
      <c r="B29039" s="33" t="s">
        <v>53</v>
      </c>
      <c r="C29039" s="33"/>
      <c r="D29039" s="33" t="s">
        <v>8029</v>
      </c>
      <c r="E29039" t="str">
        <f t="shared" si="457"/>
        <v>No Data</v>
      </c>
    </row>
    <row r="29040" spans="1:5" x14ac:dyDescent="0.3">
      <c r="A29040" s="33" t="s">
        <v>0</v>
      </c>
      <c r="B29040" s="33" t="s">
        <v>53</v>
      </c>
      <c r="C29040" s="33">
        <v>78900</v>
      </c>
      <c r="D29040" s="33" t="s">
        <v>590</v>
      </c>
      <c r="E29040" t="str">
        <f t="shared" si="457"/>
        <v>$75K-$100K</v>
      </c>
    </row>
    <row r="29041" spans="1:5" x14ac:dyDescent="0.3">
      <c r="A29041" s="33" t="s">
        <v>2</v>
      </c>
      <c r="B29041" s="33" t="s">
        <v>53</v>
      </c>
      <c r="C29041" s="33">
        <v>67500</v>
      </c>
      <c r="D29041" s="33" t="s">
        <v>9392</v>
      </c>
      <c r="E29041" t="str">
        <f t="shared" si="457"/>
        <v>&lt;$75K</v>
      </c>
    </row>
    <row r="29042" spans="1:5" x14ac:dyDescent="0.3">
      <c r="A29042" s="33" t="s">
        <v>2</v>
      </c>
      <c r="B29042" s="33" t="s">
        <v>53</v>
      </c>
      <c r="C29042" s="33"/>
      <c r="D29042" s="33" t="s">
        <v>3310</v>
      </c>
      <c r="E29042" t="str">
        <f t="shared" si="457"/>
        <v>No Data</v>
      </c>
    </row>
    <row r="29043" spans="1:5" x14ac:dyDescent="0.3">
      <c r="A29043" s="33" t="s">
        <v>2</v>
      </c>
      <c r="B29043" s="33" t="s">
        <v>110</v>
      </c>
      <c r="C29043" s="33">
        <v>105000</v>
      </c>
      <c r="D29043" s="33" t="s">
        <v>2843</v>
      </c>
      <c r="E29043" t="str">
        <f t="shared" si="457"/>
        <v>$100K-$125K</v>
      </c>
    </row>
    <row r="29044" spans="1:5" x14ac:dyDescent="0.3">
      <c r="A29044" s="33" t="s">
        <v>2</v>
      </c>
      <c r="B29044" s="33" t="s">
        <v>53</v>
      </c>
      <c r="C29044" s="33">
        <v>90000</v>
      </c>
      <c r="D29044" s="33" t="s">
        <v>1099</v>
      </c>
      <c r="E29044" t="str">
        <f t="shared" si="457"/>
        <v>$75K-$100K</v>
      </c>
    </row>
    <row r="29045" spans="1:5" x14ac:dyDescent="0.3">
      <c r="A29045" s="33" t="s">
        <v>4</v>
      </c>
      <c r="B29045" s="33" t="s">
        <v>53</v>
      </c>
      <c r="C29045" s="33">
        <v>90000</v>
      </c>
      <c r="D29045" s="33" t="s">
        <v>6297</v>
      </c>
      <c r="E29045" t="str">
        <f t="shared" si="457"/>
        <v>$75K-$100K</v>
      </c>
    </row>
    <row r="29046" spans="1:5" x14ac:dyDescent="0.3">
      <c r="A29046" s="33" t="s">
        <v>0</v>
      </c>
      <c r="B29046" s="33" t="s">
        <v>53</v>
      </c>
      <c r="C29046" s="33"/>
      <c r="D29046" s="33" t="s">
        <v>4511</v>
      </c>
      <c r="E29046" t="str">
        <f t="shared" si="457"/>
        <v>No Data</v>
      </c>
    </row>
    <row r="29047" spans="1:5" x14ac:dyDescent="0.3">
      <c r="A29047" s="33" t="s">
        <v>2</v>
      </c>
      <c r="B29047" s="33" t="s">
        <v>53</v>
      </c>
      <c r="C29047" s="33">
        <v>95000</v>
      </c>
      <c r="D29047" s="33" t="s">
        <v>4672</v>
      </c>
      <c r="E29047" t="str">
        <f t="shared" si="457"/>
        <v>$75K-$100K</v>
      </c>
    </row>
    <row r="29048" spans="1:5" x14ac:dyDescent="0.3">
      <c r="A29048" s="33" t="s">
        <v>0</v>
      </c>
      <c r="B29048" s="33" t="s">
        <v>54</v>
      </c>
      <c r="C29048" s="33"/>
      <c r="D29048" s="33" t="s">
        <v>1578</v>
      </c>
      <c r="E29048" t="str">
        <f t="shared" si="457"/>
        <v>No Data</v>
      </c>
    </row>
    <row r="29049" spans="1:5" x14ac:dyDescent="0.3">
      <c r="A29049" s="33" t="s">
        <v>2</v>
      </c>
      <c r="B29049" s="33" t="s">
        <v>53</v>
      </c>
      <c r="C29049" s="33">
        <v>105000</v>
      </c>
      <c r="D29049" s="33" t="s">
        <v>614</v>
      </c>
      <c r="E29049" t="str">
        <f t="shared" si="457"/>
        <v>$100K-$125K</v>
      </c>
    </row>
    <row r="29050" spans="1:5" x14ac:dyDescent="0.3">
      <c r="A29050" s="33" t="s">
        <v>0</v>
      </c>
      <c r="B29050" s="33" t="s">
        <v>56</v>
      </c>
      <c r="C29050" s="33">
        <v>89100</v>
      </c>
      <c r="D29050" s="33" t="s">
        <v>545</v>
      </c>
      <c r="E29050" t="str">
        <f t="shared" si="457"/>
        <v>$75K-$100K</v>
      </c>
    </row>
    <row r="29051" spans="1:5" x14ac:dyDescent="0.3">
      <c r="A29051" s="33" t="s">
        <v>2</v>
      </c>
      <c r="B29051" s="33" t="s">
        <v>53</v>
      </c>
      <c r="C29051" s="33">
        <v>100000</v>
      </c>
      <c r="D29051" s="33" t="s">
        <v>2567</v>
      </c>
      <c r="E29051" t="str">
        <f t="shared" si="457"/>
        <v>$75K-$100K</v>
      </c>
    </row>
    <row r="29052" spans="1:5" x14ac:dyDescent="0.3">
      <c r="A29052" s="33" t="s">
        <v>0</v>
      </c>
      <c r="B29052" s="33" t="s">
        <v>54</v>
      </c>
      <c r="C29052" s="33">
        <v>141558.5</v>
      </c>
      <c r="D29052" s="33" t="s">
        <v>1134</v>
      </c>
      <c r="E29052" t="str">
        <f t="shared" si="457"/>
        <v>$125K-$200K</v>
      </c>
    </row>
    <row r="29053" spans="1:5" x14ac:dyDescent="0.3">
      <c r="A29053" s="33" t="s">
        <v>125</v>
      </c>
      <c r="B29053" s="33" t="s">
        <v>99</v>
      </c>
      <c r="C29053" s="33">
        <v>111175</v>
      </c>
      <c r="D29053" s="33" t="s">
        <v>329</v>
      </c>
      <c r="E29053" t="str">
        <f t="shared" si="457"/>
        <v>$100K-$125K</v>
      </c>
    </row>
    <row r="29054" spans="1:5" x14ac:dyDescent="0.3">
      <c r="A29054" s="33" t="s">
        <v>2</v>
      </c>
      <c r="B29054" s="33" t="s">
        <v>53</v>
      </c>
      <c r="C29054" s="33"/>
      <c r="D29054" s="33" t="s">
        <v>951</v>
      </c>
      <c r="E29054" t="str">
        <f t="shared" si="457"/>
        <v>No Data</v>
      </c>
    </row>
    <row r="29055" spans="1:5" x14ac:dyDescent="0.3">
      <c r="A29055" s="33" t="s">
        <v>2</v>
      </c>
      <c r="B29055" s="33" t="s">
        <v>53</v>
      </c>
      <c r="C29055" s="33">
        <v>83002.3828125</v>
      </c>
      <c r="D29055" s="33" t="s">
        <v>9393</v>
      </c>
      <c r="E29055" t="str">
        <f t="shared" si="457"/>
        <v>$75K-$100K</v>
      </c>
    </row>
    <row r="29056" spans="1:5" x14ac:dyDescent="0.3">
      <c r="A29056" s="33" t="s">
        <v>2</v>
      </c>
      <c r="B29056" s="33" t="s">
        <v>53</v>
      </c>
      <c r="C29056" s="33">
        <v>42500</v>
      </c>
      <c r="D29056" s="33" t="s">
        <v>9394</v>
      </c>
      <c r="E29056" t="str">
        <f t="shared" si="457"/>
        <v>&lt;$75K</v>
      </c>
    </row>
    <row r="29057" spans="1:5" x14ac:dyDescent="0.3">
      <c r="A29057" s="33" t="s">
        <v>2</v>
      </c>
      <c r="B29057" s="33" t="s">
        <v>53</v>
      </c>
      <c r="C29057" s="33"/>
      <c r="D29057" s="33" t="s">
        <v>9395</v>
      </c>
      <c r="E29057" t="str">
        <f t="shared" si="457"/>
        <v>No Data</v>
      </c>
    </row>
    <row r="29058" spans="1:5" x14ac:dyDescent="0.3">
      <c r="A29058" s="33" t="s">
        <v>2</v>
      </c>
      <c r="B29058" s="33" t="s">
        <v>110</v>
      </c>
      <c r="C29058" s="33">
        <v>100500</v>
      </c>
      <c r="D29058" s="33" t="s">
        <v>9396</v>
      </c>
      <c r="E29058" t="str">
        <f t="shared" si="457"/>
        <v>$100K-$125K</v>
      </c>
    </row>
    <row r="29059" spans="1:5" x14ac:dyDescent="0.3">
      <c r="A29059" s="33" t="s">
        <v>2</v>
      </c>
      <c r="B29059" s="33" t="s">
        <v>53</v>
      </c>
      <c r="C29059" s="33"/>
      <c r="D29059" s="33" t="s">
        <v>833</v>
      </c>
      <c r="E29059" t="str">
        <f t="shared" ref="E29059:E29122" si="458">_xlfn.XLOOKUP(C29059,$H$16:$H$21,$G$16:$G$21,,1)</f>
        <v>No Data</v>
      </c>
    </row>
    <row r="29060" spans="1:5" x14ac:dyDescent="0.3">
      <c r="A29060" s="33" t="s">
        <v>2</v>
      </c>
      <c r="B29060" s="33" t="s">
        <v>53</v>
      </c>
      <c r="C29060" s="33">
        <v>65000</v>
      </c>
      <c r="D29060" s="33" t="s">
        <v>2186</v>
      </c>
      <c r="E29060" t="str">
        <f t="shared" si="458"/>
        <v>&lt;$75K</v>
      </c>
    </row>
    <row r="29061" spans="1:5" x14ac:dyDescent="0.3">
      <c r="A29061" s="33" t="s">
        <v>125</v>
      </c>
      <c r="B29061" s="33" t="s">
        <v>53</v>
      </c>
      <c r="C29061" s="33">
        <v>105000</v>
      </c>
      <c r="D29061" s="33" t="s">
        <v>4929</v>
      </c>
      <c r="E29061" t="str">
        <f t="shared" si="458"/>
        <v>$100K-$125K</v>
      </c>
    </row>
    <row r="29062" spans="1:5" x14ac:dyDescent="0.3">
      <c r="A29062" s="33" t="s">
        <v>0</v>
      </c>
      <c r="B29062" s="33" t="s">
        <v>53</v>
      </c>
      <c r="C29062" s="33">
        <v>145000</v>
      </c>
      <c r="D29062" s="33" t="s">
        <v>9397</v>
      </c>
      <c r="E29062" t="str">
        <f t="shared" si="458"/>
        <v>$125K-$200K</v>
      </c>
    </row>
    <row r="29063" spans="1:5" x14ac:dyDescent="0.3">
      <c r="A29063" s="33" t="s">
        <v>128</v>
      </c>
      <c r="B29063" s="33" t="s">
        <v>53</v>
      </c>
      <c r="C29063" s="33">
        <v>135519</v>
      </c>
      <c r="D29063" s="33" t="s">
        <v>5383</v>
      </c>
      <c r="E29063" t="str">
        <f t="shared" si="458"/>
        <v>$125K-$200K</v>
      </c>
    </row>
    <row r="29064" spans="1:5" x14ac:dyDescent="0.3">
      <c r="A29064" s="33" t="s">
        <v>0</v>
      </c>
      <c r="B29064" s="33" t="s">
        <v>53</v>
      </c>
      <c r="C29064" s="33">
        <v>141925</v>
      </c>
      <c r="D29064" s="33" t="s">
        <v>7406</v>
      </c>
      <c r="E29064" t="str">
        <f t="shared" si="458"/>
        <v>$125K-$200K</v>
      </c>
    </row>
    <row r="29065" spans="1:5" x14ac:dyDescent="0.3">
      <c r="A29065" s="33" t="s">
        <v>2</v>
      </c>
      <c r="B29065" s="33" t="s">
        <v>53</v>
      </c>
      <c r="C29065" s="33">
        <v>110296.6796875</v>
      </c>
      <c r="D29065" s="33" t="s">
        <v>9398</v>
      </c>
      <c r="E29065" t="str">
        <f t="shared" si="458"/>
        <v>$100K-$125K</v>
      </c>
    </row>
    <row r="29066" spans="1:5" x14ac:dyDescent="0.3">
      <c r="A29066" s="33" t="s">
        <v>1</v>
      </c>
      <c r="B29066" s="33" t="s">
        <v>53</v>
      </c>
      <c r="C29066" s="33">
        <v>186000</v>
      </c>
      <c r="D29066" s="33" t="s">
        <v>3535</v>
      </c>
      <c r="E29066" t="str">
        <f t="shared" si="458"/>
        <v>$125K-$200K</v>
      </c>
    </row>
    <row r="29067" spans="1:5" x14ac:dyDescent="0.3">
      <c r="A29067" s="33" t="s">
        <v>2</v>
      </c>
      <c r="B29067" s="33" t="s">
        <v>53</v>
      </c>
      <c r="C29067" s="33"/>
      <c r="D29067" s="33" t="s">
        <v>1462</v>
      </c>
      <c r="E29067" t="str">
        <f t="shared" si="458"/>
        <v>No Data</v>
      </c>
    </row>
    <row r="29068" spans="1:5" x14ac:dyDescent="0.3">
      <c r="A29068" s="33" t="s">
        <v>0</v>
      </c>
      <c r="B29068" s="33" t="s">
        <v>64</v>
      </c>
      <c r="C29068" s="33">
        <v>166419.5</v>
      </c>
      <c r="D29068" s="33" t="s">
        <v>365</v>
      </c>
      <c r="E29068" t="str">
        <f t="shared" si="458"/>
        <v>$125K-$200K</v>
      </c>
    </row>
    <row r="29069" spans="1:5" x14ac:dyDescent="0.3">
      <c r="A29069" s="33" t="s">
        <v>125</v>
      </c>
      <c r="B29069" s="33" t="s">
        <v>53</v>
      </c>
      <c r="C29069" s="33">
        <v>77500</v>
      </c>
      <c r="D29069" s="33" t="s">
        <v>844</v>
      </c>
      <c r="E29069" t="str">
        <f t="shared" si="458"/>
        <v>$75K-$100K</v>
      </c>
    </row>
    <row r="29070" spans="1:5" x14ac:dyDescent="0.3">
      <c r="A29070" s="33" t="s">
        <v>0</v>
      </c>
      <c r="B29070" s="33" t="s">
        <v>53</v>
      </c>
      <c r="C29070" s="33">
        <v>153500</v>
      </c>
      <c r="D29070" s="33" t="s">
        <v>590</v>
      </c>
      <c r="E29070" t="str">
        <f t="shared" si="458"/>
        <v>$125K-$200K</v>
      </c>
    </row>
    <row r="29071" spans="1:5" x14ac:dyDescent="0.3">
      <c r="A29071" s="33" t="s">
        <v>125</v>
      </c>
      <c r="B29071" s="33" t="s">
        <v>53</v>
      </c>
      <c r="C29071" s="33">
        <v>87555</v>
      </c>
      <c r="D29071" s="33" t="s">
        <v>4022</v>
      </c>
      <c r="E29071" t="str">
        <f t="shared" si="458"/>
        <v>$75K-$100K</v>
      </c>
    </row>
    <row r="29072" spans="1:5" x14ac:dyDescent="0.3">
      <c r="A29072" s="33" t="s">
        <v>0</v>
      </c>
      <c r="B29072" s="33" t="s">
        <v>53</v>
      </c>
      <c r="C29072" s="33">
        <v>95000</v>
      </c>
      <c r="D29072" s="33" t="s">
        <v>9399</v>
      </c>
      <c r="E29072" t="str">
        <f t="shared" si="458"/>
        <v>$75K-$100K</v>
      </c>
    </row>
    <row r="29073" spans="1:5" x14ac:dyDescent="0.3">
      <c r="A29073" s="33" t="s">
        <v>0</v>
      </c>
      <c r="B29073" s="33" t="s">
        <v>53</v>
      </c>
      <c r="C29073" s="33"/>
      <c r="D29073" s="33" t="s">
        <v>234</v>
      </c>
      <c r="E29073" t="str">
        <f t="shared" si="458"/>
        <v>No Data</v>
      </c>
    </row>
    <row r="29074" spans="1:5" x14ac:dyDescent="0.3">
      <c r="A29074" s="33" t="s">
        <v>0</v>
      </c>
      <c r="B29074" s="33" t="s">
        <v>53</v>
      </c>
      <c r="C29074" s="33">
        <v>110000</v>
      </c>
      <c r="D29074" s="33" t="s">
        <v>9400</v>
      </c>
      <c r="E29074" t="str">
        <f t="shared" si="458"/>
        <v>$100K-$125K</v>
      </c>
    </row>
    <row r="29075" spans="1:5" x14ac:dyDescent="0.3">
      <c r="A29075" s="33" t="s">
        <v>125</v>
      </c>
      <c r="B29075" s="33" t="s">
        <v>53</v>
      </c>
      <c r="C29075" s="33">
        <v>115000</v>
      </c>
      <c r="D29075" s="33" t="s">
        <v>652</v>
      </c>
      <c r="E29075" t="str">
        <f t="shared" si="458"/>
        <v>$100K-$125K</v>
      </c>
    </row>
    <row r="29076" spans="1:5" x14ac:dyDescent="0.3">
      <c r="A29076" s="33" t="s">
        <v>2</v>
      </c>
      <c r="B29076" s="33" t="s">
        <v>53</v>
      </c>
      <c r="C29076" s="33"/>
      <c r="D29076" s="33" t="s">
        <v>3628</v>
      </c>
      <c r="E29076" t="str">
        <f t="shared" si="458"/>
        <v>No Data</v>
      </c>
    </row>
    <row r="29077" spans="1:5" x14ac:dyDescent="0.3">
      <c r="A29077" s="33" t="s">
        <v>128</v>
      </c>
      <c r="B29077" s="33" t="s">
        <v>88</v>
      </c>
      <c r="C29077" s="33">
        <v>79200</v>
      </c>
      <c r="D29077" s="33" t="s">
        <v>651</v>
      </c>
      <c r="E29077" t="str">
        <f t="shared" si="458"/>
        <v>$75K-$100K</v>
      </c>
    </row>
    <row r="29078" spans="1:5" x14ac:dyDescent="0.3">
      <c r="A29078" s="33" t="s">
        <v>0</v>
      </c>
      <c r="B29078" s="33" t="s">
        <v>53</v>
      </c>
      <c r="C29078" s="33">
        <v>213500</v>
      </c>
      <c r="D29078" s="33" t="s">
        <v>596</v>
      </c>
      <c r="E29078" t="str">
        <f t="shared" si="458"/>
        <v>&gt;$200K</v>
      </c>
    </row>
    <row r="29079" spans="1:5" x14ac:dyDescent="0.3">
      <c r="A29079" s="33" t="s">
        <v>2</v>
      </c>
      <c r="B29079" s="33" t="s">
        <v>53</v>
      </c>
      <c r="C29079" s="33"/>
      <c r="D29079" s="33" t="s">
        <v>572</v>
      </c>
      <c r="E29079" t="str">
        <f t="shared" si="458"/>
        <v>No Data</v>
      </c>
    </row>
    <row r="29080" spans="1:5" x14ac:dyDescent="0.3">
      <c r="A29080" s="33" t="s">
        <v>126</v>
      </c>
      <c r="B29080" s="33" t="s">
        <v>53</v>
      </c>
      <c r="C29080" s="33">
        <v>170672</v>
      </c>
      <c r="D29080" s="33" t="s">
        <v>225</v>
      </c>
      <c r="E29080" t="str">
        <f t="shared" si="458"/>
        <v>$125K-$200K</v>
      </c>
    </row>
    <row r="29081" spans="1:5" x14ac:dyDescent="0.3">
      <c r="A29081" s="33" t="s">
        <v>128</v>
      </c>
      <c r="B29081" s="33" t="s">
        <v>81</v>
      </c>
      <c r="C29081" s="33">
        <v>200000</v>
      </c>
      <c r="D29081" s="33" t="s">
        <v>1963</v>
      </c>
      <c r="E29081" t="str">
        <f t="shared" si="458"/>
        <v>$125K-$200K</v>
      </c>
    </row>
    <row r="29082" spans="1:5" x14ac:dyDescent="0.3">
      <c r="A29082" s="33" t="s">
        <v>0</v>
      </c>
      <c r="B29082" s="33" t="s">
        <v>53</v>
      </c>
      <c r="C29082" s="33"/>
      <c r="D29082" s="33" t="s">
        <v>1853</v>
      </c>
      <c r="E29082" t="str">
        <f t="shared" si="458"/>
        <v>No Data</v>
      </c>
    </row>
    <row r="29083" spans="1:5" x14ac:dyDescent="0.3">
      <c r="A29083" s="33" t="s">
        <v>0</v>
      </c>
      <c r="B29083" s="33" t="s">
        <v>53</v>
      </c>
      <c r="C29083" s="33">
        <v>218500</v>
      </c>
      <c r="D29083" s="33" t="s">
        <v>218</v>
      </c>
      <c r="E29083" t="str">
        <f t="shared" si="458"/>
        <v>&gt;$200K</v>
      </c>
    </row>
    <row r="29084" spans="1:5" x14ac:dyDescent="0.3">
      <c r="A29084" s="33" t="s">
        <v>2</v>
      </c>
      <c r="B29084" s="33" t="s">
        <v>53</v>
      </c>
      <c r="C29084" s="33">
        <v>82500</v>
      </c>
      <c r="D29084" s="33" t="s">
        <v>9401</v>
      </c>
      <c r="E29084" t="str">
        <f t="shared" si="458"/>
        <v>$75K-$100K</v>
      </c>
    </row>
    <row r="29085" spans="1:5" x14ac:dyDescent="0.3">
      <c r="A29085" s="33" t="s">
        <v>4</v>
      </c>
      <c r="B29085" s="33" t="s">
        <v>53</v>
      </c>
      <c r="C29085" s="33"/>
      <c r="D29085" s="33" t="s">
        <v>278</v>
      </c>
      <c r="E29085" t="str">
        <f t="shared" si="458"/>
        <v>No Data</v>
      </c>
    </row>
    <row r="29086" spans="1:5" x14ac:dyDescent="0.3">
      <c r="A29086" s="33" t="s">
        <v>4</v>
      </c>
      <c r="B29086" s="33" t="s">
        <v>53</v>
      </c>
      <c r="C29086" s="33">
        <v>108415.5</v>
      </c>
      <c r="D29086" s="33" t="s">
        <v>232</v>
      </c>
      <c r="E29086" t="str">
        <f t="shared" si="458"/>
        <v>$100K-$125K</v>
      </c>
    </row>
    <row r="29087" spans="1:5" x14ac:dyDescent="0.3">
      <c r="A29087" s="33" t="s">
        <v>4</v>
      </c>
      <c r="B29087" s="33" t="s">
        <v>53</v>
      </c>
      <c r="C29087" s="33"/>
      <c r="D29087" s="33" t="s">
        <v>520</v>
      </c>
      <c r="E29087" t="str">
        <f t="shared" si="458"/>
        <v>No Data</v>
      </c>
    </row>
    <row r="29088" spans="1:5" x14ac:dyDescent="0.3">
      <c r="A29088" s="33" t="s">
        <v>0</v>
      </c>
      <c r="B29088" s="33" t="s">
        <v>53</v>
      </c>
      <c r="C29088" s="33"/>
      <c r="D29088" s="33" t="s">
        <v>1997</v>
      </c>
      <c r="E29088" t="str">
        <f t="shared" si="458"/>
        <v>No Data</v>
      </c>
    </row>
    <row r="29089" spans="1:5" x14ac:dyDescent="0.3">
      <c r="A29089" s="33" t="s">
        <v>1</v>
      </c>
      <c r="B29089" s="33" t="s">
        <v>104</v>
      </c>
      <c r="C29089" s="33">
        <v>141000</v>
      </c>
      <c r="D29089" s="33" t="s">
        <v>1695</v>
      </c>
      <c r="E29089" t="str">
        <f t="shared" si="458"/>
        <v>$125K-$200K</v>
      </c>
    </row>
    <row r="29090" spans="1:5" x14ac:dyDescent="0.3">
      <c r="A29090" s="33" t="s">
        <v>4</v>
      </c>
      <c r="B29090" s="33" t="s">
        <v>53</v>
      </c>
      <c r="C29090" s="33"/>
      <c r="D29090" s="33" t="s">
        <v>225</v>
      </c>
      <c r="E29090" t="str">
        <f t="shared" si="458"/>
        <v>No Data</v>
      </c>
    </row>
    <row r="29091" spans="1:5" x14ac:dyDescent="0.3">
      <c r="A29091" s="33" t="s">
        <v>0</v>
      </c>
      <c r="B29091" s="33" t="s">
        <v>53</v>
      </c>
      <c r="C29091" s="33">
        <v>123225</v>
      </c>
      <c r="D29091" s="33" t="s">
        <v>280</v>
      </c>
      <c r="E29091" t="str">
        <f t="shared" si="458"/>
        <v>$100K-$125K</v>
      </c>
    </row>
    <row r="29092" spans="1:5" x14ac:dyDescent="0.3">
      <c r="A29092" s="33" t="s">
        <v>0</v>
      </c>
      <c r="B29092" s="33" t="s">
        <v>53</v>
      </c>
      <c r="C29092" s="33"/>
      <c r="D29092" s="33" t="s">
        <v>479</v>
      </c>
      <c r="E29092" t="str">
        <f t="shared" si="458"/>
        <v>No Data</v>
      </c>
    </row>
    <row r="29093" spans="1:5" x14ac:dyDescent="0.3">
      <c r="A29093" s="33" t="s">
        <v>4</v>
      </c>
      <c r="B29093" s="33" t="s">
        <v>54</v>
      </c>
      <c r="C29093" s="33">
        <v>100000</v>
      </c>
      <c r="D29093" s="33" t="s">
        <v>9402</v>
      </c>
      <c r="E29093" t="str">
        <f t="shared" si="458"/>
        <v>$75K-$100K</v>
      </c>
    </row>
    <row r="29094" spans="1:5" x14ac:dyDescent="0.3">
      <c r="A29094" s="33" t="s">
        <v>129</v>
      </c>
      <c r="B29094" s="33" t="s">
        <v>69</v>
      </c>
      <c r="C29094" s="33">
        <v>56700</v>
      </c>
      <c r="D29094" s="33" t="s">
        <v>3083</v>
      </c>
      <c r="E29094" t="str">
        <f t="shared" si="458"/>
        <v>&lt;$75K</v>
      </c>
    </row>
    <row r="29095" spans="1:5" x14ac:dyDescent="0.3">
      <c r="A29095" s="33" t="s">
        <v>0</v>
      </c>
      <c r="B29095" s="33" t="s">
        <v>53</v>
      </c>
      <c r="C29095" s="33">
        <v>190000</v>
      </c>
      <c r="D29095" s="33" t="s">
        <v>614</v>
      </c>
      <c r="E29095" t="str">
        <f t="shared" si="458"/>
        <v>$125K-$200K</v>
      </c>
    </row>
    <row r="29096" spans="1:5" x14ac:dyDescent="0.3">
      <c r="A29096" s="33" t="s">
        <v>0</v>
      </c>
      <c r="B29096" s="33" t="s">
        <v>53</v>
      </c>
      <c r="C29096" s="33">
        <v>115000</v>
      </c>
      <c r="D29096" s="33" t="s">
        <v>1001</v>
      </c>
      <c r="E29096" t="str">
        <f t="shared" si="458"/>
        <v>$100K-$125K</v>
      </c>
    </row>
    <row r="29097" spans="1:5" x14ac:dyDescent="0.3">
      <c r="A29097" s="33" t="s">
        <v>128</v>
      </c>
      <c r="B29097" s="33" t="s">
        <v>53</v>
      </c>
      <c r="C29097" s="33">
        <v>114250</v>
      </c>
      <c r="D29097" s="33" t="s">
        <v>3000</v>
      </c>
      <c r="E29097" t="str">
        <f t="shared" si="458"/>
        <v>$100K-$125K</v>
      </c>
    </row>
    <row r="29098" spans="1:5" x14ac:dyDescent="0.3">
      <c r="A29098" s="33" t="s">
        <v>2</v>
      </c>
      <c r="B29098" s="33" t="s">
        <v>53</v>
      </c>
      <c r="C29098" s="33">
        <v>45886</v>
      </c>
      <c r="D29098" s="33" t="s">
        <v>9403</v>
      </c>
      <c r="E29098" t="str">
        <f t="shared" si="458"/>
        <v>&lt;$75K</v>
      </c>
    </row>
    <row r="29099" spans="1:5" x14ac:dyDescent="0.3">
      <c r="A29099" s="33" t="s">
        <v>1</v>
      </c>
      <c r="B29099" s="33" t="s">
        <v>97</v>
      </c>
      <c r="C29099" s="33">
        <v>56700</v>
      </c>
      <c r="D29099" s="33" t="s">
        <v>685</v>
      </c>
      <c r="E29099" t="str">
        <f t="shared" si="458"/>
        <v>&lt;$75K</v>
      </c>
    </row>
    <row r="29100" spans="1:5" x14ac:dyDescent="0.3">
      <c r="A29100" s="33" t="s">
        <v>2</v>
      </c>
      <c r="B29100" s="33" t="s">
        <v>53</v>
      </c>
      <c r="C29100" s="33">
        <v>105515</v>
      </c>
      <c r="D29100" s="33" t="s">
        <v>476</v>
      </c>
      <c r="E29100" t="str">
        <f t="shared" si="458"/>
        <v>$100K-$125K</v>
      </c>
    </row>
    <row r="29101" spans="1:5" x14ac:dyDescent="0.3">
      <c r="A29101" s="33" t="s">
        <v>2</v>
      </c>
      <c r="B29101" s="33" t="s">
        <v>53</v>
      </c>
      <c r="C29101" s="33"/>
      <c r="D29101" s="33" t="s">
        <v>268</v>
      </c>
      <c r="E29101" t="str">
        <f t="shared" si="458"/>
        <v>No Data</v>
      </c>
    </row>
    <row r="29102" spans="1:5" x14ac:dyDescent="0.3">
      <c r="A29102" s="33" t="s">
        <v>0</v>
      </c>
      <c r="B29102" s="33" t="s">
        <v>53</v>
      </c>
      <c r="C29102" s="33">
        <v>270000</v>
      </c>
      <c r="D29102" s="33" t="s">
        <v>1327</v>
      </c>
      <c r="E29102" t="str">
        <f t="shared" si="458"/>
        <v>&gt;$200K</v>
      </c>
    </row>
    <row r="29103" spans="1:5" x14ac:dyDescent="0.3">
      <c r="A29103" s="33" t="s">
        <v>2</v>
      </c>
      <c r="B29103" s="33" t="s">
        <v>53</v>
      </c>
      <c r="C29103" s="33"/>
      <c r="D29103" s="33" t="s">
        <v>5783</v>
      </c>
      <c r="E29103" t="str">
        <f t="shared" si="458"/>
        <v>No Data</v>
      </c>
    </row>
    <row r="29104" spans="1:5" x14ac:dyDescent="0.3">
      <c r="A29104" s="33" t="s">
        <v>2</v>
      </c>
      <c r="B29104" s="33" t="s">
        <v>53</v>
      </c>
      <c r="C29104" s="33">
        <v>150000</v>
      </c>
      <c r="D29104" s="33" t="s">
        <v>9404</v>
      </c>
      <c r="E29104" t="str">
        <f t="shared" si="458"/>
        <v>$125K-$200K</v>
      </c>
    </row>
    <row r="29105" spans="1:5" x14ac:dyDescent="0.3">
      <c r="A29105" s="33" t="s">
        <v>125</v>
      </c>
      <c r="B29105" s="33" t="s">
        <v>53</v>
      </c>
      <c r="C29105" s="33">
        <v>95000</v>
      </c>
      <c r="D29105" s="33" t="s">
        <v>9405</v>
      </c>
      <c r="E29105" t="str">
        <f t="shared" si="458"/>
        <v>$75K-$100K</v>
      </c>
    </row>
    <row r="29106" spans="1:5" x14ac:dyDescent="0.3">
      <c r="A29106" s="33" t="s">
        <v>2</v>
      </c>
      <c r="B29106" s="33" t="s">
        <v>53</v>
      </c>
      <c r="C29106" s="33"/>
      <c r="D29106" s="33" t="s">
        <v>879</v>
      </c>
      <c r="E29106" t="str">
        <f t="shared" si="458"/>
        <v>No Data</v>
      </c>
    </row>
    <row r="29107" spans="1:5" x14ac:dyDescent="0.3">
      <c r="A29107" s="33" t="s">
        <v>2</v>
      </c>
      <c r="B29107" s="33" t="s">
        <v>53</v>
      </c>
      <c r="C29107" s="33">
        <v>76747.5</v>
      </c>
      <c r="D29107" s="33" t="s">
        <v>1673</v>
      </c>
      <c r="E29107" t="str">
        <f t="shared" si="458"/>
        <v>$75K-$100K</v>
      </c>
    </row>
    <row r="29108" spans="1:5" x14ac:dyDescent="0.3">
      <c r="A29108" s="33" t="s">
        <v>2</v>
      </c>
      <c r="B29108" s="33" t="s">
        <v>53</v>
      </c>
      <c r="C29108" s="33">
        <v>87500</v>
      </c>
      <c r="D29108" s="33" t="s">
        <v>9406</v>
      </c>
      <c r="E29108" t="str">
        <f t="shared" si="458"/>
        <v>$75K-$100K</v>
      </c>
    </row>
    <row r="29109" spans="1:5" x14ac:dyDescent="0.3">
      <c r="A29109" s="33" t="s">
        <v>2</v>
      </c>
      <c r="B29109" s="33" t="s">
        <v>70</v>
      </c>
      <c r="C29109" s="33">
        <v>119459.5</v>
      </c>
      <c r="D29109" s="33" t="s">
        <v>864</v>
      </c>
      <c r="E29109" t="str">
        <f t="shared" si="458"/>
        <v>$100K-$125K</v>
      </c>
    </row>
    <row r="29110" spans="1:5" x14ac:dyDescent="0.3">
      <c r="A29110" s="33" t="s">
        <v>2</v>
      </c>
      <c r="B29110" s="33" t="s">
        <v>53</v>
      </c>
      <c r="C29110" s="33">
        <v>85000</v>
      </c>
      <c r="D29110" s="33" t="s">
        <v>232</v>
      </c>
      <c r="E29110" t="str">
        <f t="shared" si="458"/>
        <v>$75K-$100K</v>
      </c>
    </row>
    <row r="29111" spans="1:5" x14ac:dyDescent="0.3">
      <c r="A29111" s="33" t="s">
        <v>125</v>
      </c>
      <c r="B29111" s="33" t="s">
        <v>53</v>
      </c>
      <c r="C29111" s="33">
        <v>125000</v>
      </c>
      <c r="D29111" s="33" t="s">
        <v>5157</v>
      </c>
      <c r="E29111" t="str">
        <f t="shared" si="458"/>
        <v>$100K-$125K</v>
      </c>
    </row>
    <row r="29112" spans="1:5" x14ac:dyDescent="0.3">
      <c r="A29112" s="33" t="s">
        <v>2</v>
      </c>
      <c r="B29112" s="33" t="s">
        <v>53</v>
      </c>
      <c r="C29112" s="33">
        <v>65000</v>
      </c>
      <c r="D29112" s="33" t="s">
        <v>9407</v>
      </c>
      <c r="E29112" t="str">
        <f t="shared" si="458"/>
        <v>&lt;$75K</v>
      </c>
    </row>
    <row r="29113" spans="1:5" x14ac:dyDescent="0.3">
      <c r="A29113" s="33" t="s">
        <v>2</v>
      </c>
      <c r="B29113" s="33" t="s">
        <v>53</v>
      </c>
      <c r="C29113" s="33"/>
      <c r="D29113" s="33" t="s">
        <v>6795</v>
      </c>
      <c r="E29113" t="str">
        <f t="shared" si="458"/>
        <v>No Data</v>
      </c>
    </row>
    <row r="29114" spans="1:5" x14ac:dyDescent="0.3">
      <c r="A29114" s="33" t="s">
        <v>0</v>
      </c>
      <c r="B29114" s="33" t="s">
        <v>53</v>
      </c>
      <c r="C29114" s="33">
        <v>125000</v>
      </c>
      <c r="D29114" s="33" t="s">
        <v>9408</v>
      </c>
      <c r="E29114" t="str">
        <f t="shared" si="458"/>
        <v>$100K-$125K</v>
      </c>
    </row>
    <row r="29115" spans="1:5" x14ac:dyDescent="0.3">
      <c r="A29115" s="33" t="s">
        <v>0</v>
      </c>
      <c r="B29115" s="33" t="s">
        <v>53</v>
      </c>
      <c r="C29115" s="33">
        <v>112015</v>
      </c>
      <c r="D29115" s="33" t="s">
        <v>9409</v>
      </c>
      <c r="E29115" t="str">
        <f t="shared" si="458"/>
        <v>$100K-$125K</v>
      </c>
    </row>
    <row r="29116" spans="1:5" x14ac:dyDescent="0.3">
      <c r="A29116" s="33" t="s">
        <v>2</v>
      </c>
      <c r="B29116" s="33" t="s">
        <v>53</v>
      </c>
      <c r="C29116" s="33"/>
      <c r="D29116" s="33" t="s">
        <v>8174</v>
      </c>
      <c r="E29116" t="str">
        <f t="shared" si="458"/>
        <v>No Data</v>
      </c>
    </row>
    <row r="29117" spans="1:5" x14ac:dyDescent="0.3">
      <c r="A29117" s="33" t="s">
        <v>0</v>
      </c>
      <c r="B29117" s="33" t="s">
        <v>53</v>
      </c>
      <c r="C29117" s="33"/>
      <c r="D29117" s="33" t="s">
        <v>912</v>
      </c>
      <c r="E29117" t="str">
        <f t="shared" si="458"/>
        <v>No Data</v>
      </c>
    </row>
    <row r="29118" spans="1:5" x14ac:dyDescent="0.3">
      <c r="A29118" s="33" t="s">
        <v>1</v>
      </c>
      <c r="B29118" s="33" t="s">
        <v>53</v>
      </c>
      <c r="C29118" s="33">
        <v>165000</v>
      </c>
      <c r="D29118" s="33" t="s">
        <v>364</v>
      </c>
      <c r="E29118" t="str">
        <f t="shared" si="458"/>
        <v>$125K-$200K</v>
      </c>
    </row>
    <row r="29119" spans="1:5" x14ac:dyDescent="0.3">
      <c r="A29119" s="33" t="s">
        <v>1</v>
      </c>
      <c r="B29119" s="33" t="s">
        <v>73</v>
      </c>
      <c r="C29119" s="33">
        <v>166000</v>
      </c>
      <c r="D29119" s="33" t="s">
        <v>4554</v>
      </c>
      <c r="E29119" t="str">
        <f t="shared" si="458"/>
        <v>$125K-$200K</v>
      </c>
    </row>
    <row r="29120" spans="1:5" x14ac:dyDescent="0.3">
      <c r="A29120" s="33" t="s">
        <v>4</v>
      </c>
      <c r="B29120" s="33" t="s">
        <v>53</v>
      </c>
      <c r="C29120" s="33">
        <v>120000</v>
      </c>
      <c r="D29120" s="33" t="s">
        <v>8160</v>
      </c>
      <c r="E29120" t="str">
        <f t="shared" si="458"/>
        <v>$100K-$125K</v>
      </c>
    </row>
    <row r="29121" spans="1:5" x14ac:dyDescent="0.3">
      <c r="A29121" s="33" t="s">
        <v>128</v>
      </c>
      <c r="B29121" s="33" t="s">
        <v>54</v>
      </c>
      <c r="C29121" s="33">
        <v>120000</v>
      </c>
      <c r="D29121" s="33" t="s">
        <v>391</v>
      </c>
      <c r="E29121" t="str">
        <f t="shared" si="458"/>
        <v>$100K-$125K</v>
      </c>
    </row>
    <row r="29122" spans="1:5" x14ac:dyDescent="0.3">
      <c r="A29122" s="33" t="s">
        <v>2</v>
      </c>
      <c r="B29122" s="33" t="s">
        <v>83</v>
      </c>
      <c r="C29122" s="33">
        <v>44100</v>
      </c>
      <c r="D29122" s="33" t="s">
        <v>932</v>
      </c>
      <c r="E29122" t="str">
        <f t="shared" si="458"/>
        <v>&lt;$75K</v>
      </c>
    </row>
    <row r="29123" spans="1:5" x14ac:dyDescent="0.3">
      <c r="A29123" s="33" t="s">
        <v>2</v>
      </c>
      <c r="B29123" s="33" t="s">
        <v>53</v>
      </c>
      <c r="C29123" s="33"/>
      <c r="D29123" s="33" t="s">
        <v>8837</v>
      </c>
      <c r="E29123" t="str">
        <f t="shared" ref="E29123:E29186" si="459">_xlfn.XLOOKUP(C29123,$H$16:$H$21,$G$16:$G$21,,1)</f>
        <v>No Data</v>
      </c>
    </row>
    <row r="29124" spans="1:5" x14ac:dyDescent="0.3">
      <c r="A29124" s="33" t="s">
        <v>2</v>
      </c>
      <c r="B29124" s="33" t="s">
        <v>53</v>
      </c>
      <c r="C29124" s="33"/>
      <c r="D29124" s="33" t="s">
        <v>311</v>
      </c>
      <c r="E29124" t="str">
        <f t="shared" si="459"/>
        <v>No Data</v>
      </c>
    </row>
    <row r="29125" spans="1:5" x14ac:dyDescent="0.3">
      <c r="A29125" s="33" t="s">
        <v>0</v>
      </c>
      <c r="B29125" s="33" t="s">
        <v>53</v>
      </c>
      <c r="C29125" s="33"/>
      <c r="D29125" s="33" t="s">
        <v>9410</v>
      </c>
      <c r="E29125" t="str">
        <f t="shared" si="459"/>
        <v>No Data</v>
      </c>
    </row>
    <row r="29126" spans="1:5" x14ac:dyDescent="0.3">
      <c r="A29126" s="33" t="s">
        <v>0</v>
      </c>
      <c r="B29126" s="33" t="s">
        <v>53</v>
      </c>
      <c r="C29126" s="33"/>
      <c r="D29126" s="33" t="s">
        <v>9411</v>
      </c>
      <c r="E29126" t="str">
        <f t="shared" si="459"/>
        <v>No Data</v>
      </c>
    </row>
    <row r="29127" spans="1:5" x14ac:dyDescent="0.3">
      <c r="A29127" s="33" t="s">
        <v>2</v>
      </c>
      <c r="B29127" s="33" t="s">
        <v>53</v>
      </c>
      <c r="C29127" s="33"/>
      <c r="D29127" s="33" t="s">
        <v>9412</v>
      </c>
      <c r="E29127" t="str">
        <f t="shared" si="459"/>
        <v>No Data</v>
      </c>
    </row>
    <row r="29128" spans="1:5" x14ac:dyDescent="0.3">
      <c r="A29128" s="33" t="s">
        <v>125</v>
      </c>
      <c r="B29128" s="33" t="s">
        <v>80</v>
      </c>
      <c r="C29128" s="33">
        <v>111175</v>
      </c>
      <c r="D29128" s="33" t="s">
        <v>3289</v>
      </c>
      <c r="E29128" t="str">
        <f t="shared" si="459"/>
        <v>$100K-$125K</v>
      </c>
    </row>
    <row r="29129" spans="1:5" x14ac:dyDescent="0.3">
      <c r="A29129" s="33" t="s">
        <v>125</v>
      </c>
      <c r="B29129" s="33" t="s">
        <v>53</v>
      </c>
      <c r="C29129" s="33">
        <v>167500</v>
      </c>
      <c r="D29129" s="33" t="s">
        <v>4268</v>
      </c>
      <c r="E29129" t="str">
        <f t="shared" si="459"/>
        <v>$125K-$200K</v>
      </c>
    </row>
    <row r="29130" spans="1:5" x14ac:dyDescent="0.3">
      <c r="A29130" s="33" t="s">
        <v>2</v>
      </c>
      <c r="B29130" s="33" t="s">
        <v>53</v>
      </c>
      <c r="C29130" s="33"/>
      <c r="D29130" s="33" t="s">
        <v>249</v>
      </c>
      <c r="E29130" t="str">
        <f t="shared" si="459"/>
        <v>No Data</v>
      </c>
    </row>
    <row r="29131" spans="1:5" x14ac:dyDescent="0.3">
      <c r="A29131" s="33" t="s">
        <v>0</v>
      </c>
      <c r="B29131" s="33" t="s">
        <v>53</v>
      </c>
      <c r="C29131" s="33">
        <v>136000</v>
      </c>
      <c r="D29131" s="33" t="s">
        <v>729</v>
      </c>
      <c r="E29131" t="str">
        <f t="shared" si="459"/>
        <v>$125K-$200K</v>
      </c>
    </row>
    <row r="29132" spans="1:5" x14ac:dyDescent="0.3">
      <c r="A29132" s="33" t="s">
        <v>0</v>
      </c>
      <c r="B29132" s="33" t="s">
        <v>53</v>
      </c>
      <c r="C29132" s="33"/>
      <c r="D29132" s="33" t="s">
        <v>1409</v>
      </c>
      <c r="E29132" t="str">
        <f t="shared" si="459"/>
        <v>No Data</v>
      </c>
    </row>
    <row r="29133" spans="1:5" x14ac:dyDescent="0.3">
      <c r="A29133" s="33" t="s">
        <v>128</v>
      </c>
      <c r="B29133" s="33" t="s">
        <v>53</v>
      </c>
      <c r="C29133" s="33">
        <v>167356.5</v>
      </c>
      <c r="D29133" s="33" t="s">
        <v>9413</v>
      </c>
      <c r="E29133" t="str">
        <f t="shared" si="459"/>
        <v>$125K-$200K</v>
      </c>
    </row>
    <row r="29134" spans="1:5" x14ac:dyDescent="0.3">
      <c r="A29134" s="33" t="s">
        <v>2</v>
      </c>
      <c r="B29134" s="33" t="s">
        <v>53</v>
      </c>
      <c r="C29134" s="33"/>
      <c r="D29134" s="33" t="s">
        <v>7604</v>
      </c>
      <c r="E29134" t="str">
        <f t="shared" si="459"/>
        <v>No Data</v>
      </c>
    </row>
    <row r="29135" spans="1:5" x14ac:dyDescent="0.3">
      <c r="A29135" s="33" t="s">
        <v>128</v>
      </c>
      <c r="B29135" s="33" t="s">
        <v>53</v>
      </c>
      <c r="C29135" s="33">
        <v>122800</v>
      </c>
      <c r="D29135" s="33" t="s">
        <v>9047</v>
      </c>
      <c r="E29135" t="str">
        <f t="shared" si="459"/>
        <v>$100K-$125K</v>
      </c>
    </row>
    <row r="29136" spans="1:5" x14ac:dyDescent="0.3">
      <c r="A29136" s="33" t="s">
        <v>52</v>
      </c>
      <c r="B29136" s="33" t="s">
        <v>53</v>
      </c>
      <c r="C29136" s="33">
        <v>130000</v>
      </c>
      <c r="D29136" s="33" t="s">
        <v>5705</v>
      </c>
      <c r="E29136" t="str">
        <f t="shared" si="459"/>
        <v>$125K-$200K</v>
      </c>
    </row>
    <row r="29137" spans="1:5" x14ac:dyDescent="0.3">
      <c r="A29137" s="33" t="s">
        <v>0</v>
      </c>
      <c r="B29137" s="33" t="s">
        <v>53</v>
      </c>
      <c r="C29137" s="33">
        <v>140000</v>
      </c>
      <c r="D29137" s="33" t="s">
        <v>3716</v>
      </c>
      <c r="E29137" t="str">
        <f t="shared" si="459"/>
        <v>$125K-$200K</v>
      </c>
    </row>
    <row r="29138" spans="1:5" x14ac:dyDescent="0.3">
      <c r="A29138" s="33" t="s">
        <v>2</v>
      </c>
      <c r="B29138" s="33" t="s">
        <v>53</v>
      </c>
      <c r="C29138" s="33">
        <v>151950</v>
      </c>
      <c r="D29138" s="33" t="s">
        <v>476</v>
      </c>
      <c r="E29138" t="str">
        <f t="shared" si="459"/>
        <v>$125K-$200K</v>
      </c>
    </row>
    <row r="29139" spans="1:5" x14ac:dyDescent="0.3">
      <c r="A29139" s="33" t="s">
        <v>2</v>
      </c>
      <c r="B29139" s="33" t="s">
        <v>53</v>
      </c>
      <c r="C29139" s="33"/>
      <c r="D29139" s="33" t="s">
        <v>530</v>
      </c>
      <c r="E29139" t="str">
        <f t="shared" si="459"/>
        <v>No Data</v>
      </c>
    </row>
    <row r="29140" spans="1:5" x14ac:dyDescent="0.3">
      <c r="A29140" s="33" t="s">
        <v>128</v>
      </c>
      <c r="B29140" s="33" t="s">
        <v>205</v>
      </c>
      <c r="C29140" s="33">
        <v>57500</v>
      </c>
      <c r="D29140" s="33" t="s">
        <v>8679</v>
      </c>
      <c r="E29140" t="str">
        <f t="shared" si="459"/>
        <v>&lt;$75K</v>
      </c>
    </row>
    <row r="29141" spans="1:5" x14ac:dyDescent="0.3">
      <c r="A29141" s="33" t="s">
        <v>2</v>
      </c>
      <c r="B29141" s="33" t="s">
        <v>53</v>
      </c>
      <c r="C29141" s="33">
        <v>50000</v>
      </c>
      <c r="D29141" s="33" t="s">
        <v>6658</v>
      </c>
      <c r="E29141" t="str">
        <f t="shared" si="459"/>
        <v>&lt;$75K</v>
      </c>
    </row>
    <row r="29142" spans="1:5" x14ac:dyDescent="0.3">
      <c r="A29142" s="33" t="s">
        <v>2</v>
      </c>
      <c r="B29142" s="33" t="s">
        <v>53</v>
      </c>
      <c r="C29142" s="33"/>
      <c r="D29142" s="33" t="s">
        <v>268</v>
      </c>
      <c r="E29142" t="str">
        <f t="shared" si="459"/>
        <v>No Data</v>
      </c>
    </row>
    <row r="29143" spans="1:5" x14ac:dyDescent="0.3">
      <c r="A29143" s="33" t="s">
        <v>0</v>
      </c>
      <c r="B29143" s="33" t="s">
        <v>53</v>
      </c>
      <c r="C29143" s="33">
        <v>116950</v>
      </c>
      <c r="D29143" s="33" t="s">
        <v>353</v>
      </c>
      <c r="E29143" t="str">
        <f t="shared" si="459"/>
        <v>$100K-$125K</v>
      </c>
    </row>
    <row r="29144" spans="1:5" x14ac:dyDescent="0.3">
      <c r="A29144" s="33" t="s">
        <v>2</v>
      </c>
      <c r="B29144" s="33" t="s">
        <v>53</v>
      </c>
      <c r="C29144" s="33">
        <v>111045</v>
      </c>
      <c r="D29144" s="33" t="s">
        <v>3452</v>
      </c>
      <c r="E29144" t="str">
        <f t="shared" si="459"/>
        <v>$100K-$125K</v>
      </c>
    </row>
    <row r="29145" spans="1:5" x14ac:dyDescent="0.3">
      <c r="A29145" s="33" t="s">
        <v>0</v>
      </c>
      <c r="B29145" s="33" t="s">
        <v>53</v>
      </c>
      <c r="C29145" s="33"/>
      <c r="D29145" s="33" t="s">
        <v>1708</v>
      </c>
      <c r="E29145" t="str">
        <f t="shared" si="459"/>
        <v>No Data</v>
      </c>
    </row>
    <row r="29146" spans="1:5" x14ac:dyDescent="0.3">
      <c r="A29146" s="33" t="s">
        <v>2</v>
      </c>
      <c r="B29146" s="33" t="s">
        <v>53</v>
      </c>
      <c r="C29146" s="33"/>
      <c r="D29146" s="33" t="s">
        <v>8729</v>
      </c>
      <c r="E29146" t="str">
        <f t="shared" si="459"/>
        <v>No Data</v>
      </c>
    </row>
    <row r="29147" spans="1:5" x14ac:dyDescent="0.3">
      <c r="A29147" s="33" t="s">
        <v>126</v>
      </c>
      <c r="B29147" s="33" t="s">
        <v>53</v>
      </c>
      <c r="C29147" s="33">
        <v>184000</v>
      </c>
      <c r="D29147" s="33" t="s">
        <v>225</v>
      </c>
      <c r="E29147" t="str">
        <f t="shared" si="459"/>
        <v>$125K-$200K</v>
      </c>
    </row>
    <row r="29148" spans="1:5" x14ac:dyDescent="0.3">
      <c r="A29148" s="33" t="s">
        <v>0</v>
      </c>
      <c r="B29148" s="33" t="s">
        <v>53</v>
      </c>
      <c r="C29148" s="33">
        <v>85000</v>
      </c>
      <c r="D29148" s="33" t="s">
        <v>2144</v>
      </c>
      <c r="E29148" t="str">
        <f t="shared" si="459"/>
        <v>$75K-$100K</v>
      </c>
    </row>
    <row r="29149" spans="1:5" x14ac:dyDescent="0.3">
      <c r="A29149" s="33" t="s">
        <v>2</v>
      </c>
      <c r="B29149" s="33" t="s">
        <v>53</v>
      </c>
      <c r="C29149" s="33"/>
      <c r="D29149" s="33" t="s">
        <v>2805</v>
      </c>
      <c r="E29149" t="str">
        <f t="shared" si="459"/>
        <v>No Data</v>
      </c>
    </row>
    <row r="29150" spans="1:5" x14ac:dyDescent="0.3">
      <c r="A29150" s="33" t="s">
        <v>52</v>
      </c>
      <c r="B29150" s="33" t="s">
        <v>53</v>
      </c>
      <c r="C29150" s="33">
        <v>124875</v>
      </c>
      <c r="D29150" s="33" t="s">
        <v>4047</v>
      </c>
      <c r="E29150" t="str">
        <f t="shared" si="459"/>
        <v>$100K-$125K</v>
      </c>
    </row>
    <row r="29151" spans="1:5" x14ac:dyDescent="0.3">
      <c r="A29151" s="33" t="s">
        <v>4</v>
      </c>
      <c r="B29151" s="33" t="s">
        <v>53</v>
      </c>
      <c r="C29151" s="33"/>
      <c r="D29151" s="33" t="s">
        <v>258</v>
      </c>
      <c r="E29151" t="str">
        <f t="shared" si="459"/>
        <v>No Data</v>
      </c>
    </row>
    <row r="29152" spans="1:5" x14ac:dyDescent="0.3">
      <c r="A29152" s="33" t="s">
        <v>0</v>
      </c>
      <c r="B29152" s="33" t="s">
        <v>97</v>
      </c>
      <c r="C29152" s="33">
        <v>166419.5</v>
      </c>
      <c r="D29152" s="33" t="s">
        <v>9373</v>
      </c>
      <c r="E29152" t="str">
        <f t="shared" si="459"/>
        <v>$125K-$200K</v>
      </c>
    </row>
    <row r="29153" spans="1:5" x14ac:dyDescent="0.3">
      <c r="A29153" s="33" t="s">
        <v>4</v>
      </c>
      <c r="B29153" s="33" t="s">
        <v>97</v>
      </c>
      <c r="C29153" s="33">
        <v>89100</v>
      </c>
      <c r="D29153" s="33" t="s">
        <v>6299</v>
      </c>
      <c r="E29153" t="str">
        <f t="shared" si="459"/>
        <v>$75K-$100K</v>
      </c>
    </row>
    <row r="29154" spans="1:5" x14ac:dyDescent="0.3">
      <c r="A29154" s="33" t="s">
        <v>2</v>
      </c>
      <c r="B29154" s="33" t="s">
        <v>53</v>
      </c>
      <c r="C29154" s="33"/>
      <c r="D29154" s="33" t="s">
        <v>9414</v>
      </c>
      <c r="E29154" t="str">
        <f t="shared" si="459"/>
        <v>No Data</v>
      </c>
    </row>
    <row r="29155" spans="1:5" x14ac:dyDescent="0.3">
      <c r="A29155" s="33" t="s">
        <v>2</v>
      </c>
      <c r="B29155" s="33" t="s">
        <v>53</v>
      </c>
      <c r="C29155" s="33">
        <v>90300</v>
      </c>
      <c r="D29155" s="33" t="s">
        <v>4544</v>
      </c>
      <c r="E29155" t="str">
        <f t="shared" si="459"/>
        <v>$75K-$100K</v>
      </c>
    </row>
    <row r="29156" spans="1:5" x14ac:dyDescent="0.3">
      <c r="A29156" s="33" t="s">
        <v>2</v>
      </c>
      <c r="B29156" s="33" t="s">
        <v>53</v>
      </c>
      <c r="C29156" s="33"/>
      <c r="D29156" s="33" t="s">
        <v>4743</v>
      </c>
      <c r="E29156" t="str">
        <f t="shared" si="459"/>
        <v>No Data</v>
      </c>
    </row>
    <row r="29157" spans="1:5" x14ac:dyDescent="0.3">
      <c r="A29157" s="33" t="s">
        <v>2</v>
      </c>
      <c r="B29157" s="33" t="s">
        <v>53</v>
      </c>
      <c r="C29157" s="33">
        <v>90000</v>
      </c>
      <c r="D29157" s="33" t="s">
        <v>314</v>
      </c>
      <c r="E29157" t="str">
        <f t="shared" si="459"/>
        <v>$75K-$100K</v>
      </c>
    </row>
    <row r="29158" spans="1:5" x14ac:dyDescent="0.3">
      <c r="A29158" s="33" t="s">
        <v>2</v>
      </c>
      <c r="B29158" s="33" t="s">
        <v>53</v>
      </c>
      <c r="C29158" s="33">
        <v>149653</v>
      </c>
      <c r="D29158" s="33" t="s">
        <v>9415</v>
      </c>
      <c r="E29158" t="str">
        <f t="shared" si="459"/>
        <v>$125K-$200K</v>
      </c>
    </row>
    <row r="29159" spans="1:5" x14ac:dyDescent="0.3">
      <c r="A29159" s="33" t="s">
        <v>128</v>
      </c>
      <c r="B29159" s="33" t="s">
        <v>53</v>
      </c>
      <c r="C29159" s="33"/>
      <c r="D29159" s="33" t="s">
        <v>1412</v>
      </c>
      <c r="E29159" t="str">
        <f t="shared" si="459"/>
        <v>No Data</v>
      </c>
    </row>
    <row r="29160" spans="1:5" x14ac:dyDescent="0.3">
      <c r="A29160" s="33" t="s">
        <v>2</v>
      </c>
      <c r="B29160" s="33" t="s">
        <v>53</v>
      </c>
      <c r="C29160" s="33">
        <v>87499.5</v>
      </c>
      <c r="D29160" s="33" t="s">
        <v>9416</v>
      </c>
      <c r="E29160" t="str">
        <f t="shared" si="459"/>
        <v>$75K-$100K</v>
      </c>
    </row>
    <row r="29161" spans="1:5" x14ac:dyDescent="0.3">
      <c r="A29161" s="33" t="s">
        <v>0</v>
      </c>
      <c r="B29161" s="33" t="s">
        <v>53</v>
      </c>
      <c r="C29161" s="33">
        <v>155000</v>
      </c>
      <c r="D29161" s="33" t="s">
        <v>905</v>
      </c>
      <c r="E29161" t="str">
        <f t="shared" si="459"/>
        <v>$125K-$200K</v>
      </c>
    </row>
    <row r="29162" spans="1:5" x14ac:dyDescent="0.3">
      <c r="A29162" s="33" t="s">
        <v>2</v>
      </c>
      <c r="B29162" s="33" t="s">
        <v>53</v>
      </c>
      <c r="C29162" s="33">
        <v>90000</v>
      </c>
      <c r="D29162" s="33" t="s">
        <v>1188</v>
      </c>
      <c r="E29162" t="str">
        <f t="shared" si="459"/>
        <v>$75K-$100K</v>
      </c>
    </row>
    <row r="29163" spans="1:5" x14ac:dyDescent="0.3">
      <c r="A29163" s="33" t="s">
        <v>4</v>
      </c>
      <c r="B29163" s="33" t="s">
        <v>53</v>
      </c>
      <c r="C29163" s="33">
        <v>249000</v>
      </c>
      <c r="D29163" s="33" t="s">
        <v>4147</v>
      </c>
      <c r="E29163" t="str">
        <f t="shared" si="459"/>
        <v>&gt;$200K</v>
      </c>
    </row>
    <row r="29164" spans="1:5" x14ac:dyDescent="0.3">
      <c r="A29164" s="33" t="s">
        <v>2</v>
      </c>
      <c r="B29164" s="33" t="s">
        <v>53</v>
      </c>
      <c r="C29164" s="33">
        <v>125540</v>
      </c>
      <c r="D29164" s="33" t="s">
        <v>476</v>
      </c>
      <c r="E29164" t="str">
        <f t="shared" si="459"/>
        <v>$125K-$200K</v>
      </c>
    </row>
    <row r="29165" spans="1:5" x14ac:dyDescent="0.3">
      <c r="A29165" s="33" t="s">
        <v>66</v>
      </c>
      <c r="B29165" s="33" t="s">
        <v>110</v>
      </c>
      <c r="C29165" s="33">
        <v>89100</v>
      </c>
      <c r="D29165" s="33" t="s">
        <v>629</v>
      </c>
      <c r="E29165" t="str">
        <f t="shared" si="459"/>
        <v>$75K-$100K</v>
      </c>
    </row>
    <row r="29166" spans="1:5" x14ac:dyDescent="0.3">
      <c r="A29166" s="33" t="s">
        <v>128</v>
      </c>
      <c r="B29166" s="33" t="s">
        <v>53</v>
      </c>
      <c r="C29166" s="33">
        <v>127500</v>
      </c>
      <c r="D29166" s="33" t="s">
        <v>2314</v>
      </c>
      <c r="E29166" t="str">
        <f t="shared" si="459"/>
        <v>$125K-$200K</v>
      </c>
    </row>
    <row r="29167" spans="1:5" x14ac:dyDescent="0.3">
      <c r="A29167" s="33" t="s">
        <v>0</v>
      </c>
      <c r="B29167" s="33" t="s">
        <v>53</v>
      </c>
      <c r="C29167" s="33">
        <v>50000</v>
      </c>
      <c r="D29167" s="33" t="s">
        <v>9417</v>
      </c>
      <c r="E29167" t="str">
        <f t="shared" si="459"/>
        <v>&lt;$75K</v>
      </c>
    </row>
    <row r="29168" spans="1:5" x14ac:dyDescent="0.3">
      <c r="A29168" s="33" t="s">
        <v>0</v>
      </c>
      <c r="B29168" s="33" t="s">
        <v>64</v>
      </c>
      <c r="C29168" s="33">
        <v>93600</v>
      </c>
      <c r="D29168" s="33" t="s">
        <v>3010</v>
      </c>
      <c r="E29168" t="str">
        <f t="shared" si="459"/>
        <v>$75K-$100K</v>
      </c>
    </row>
    <row r="29169" spans="1:5" x14ac:dyDescent="0.3">
      <c r="A29169" s="33" t="s">
        <v>128</v>
      </c>
      <c r="B29169" s="33" t="s">
        <v>81</v>
      </c>
      <c r="C29169" s="33">
        <v>90000</v>
      </c>
      <c r="D29169" s="33" t="s">
        <v>9418</v>
      </c>
      <c r="E29169" t="str">
        <f t="shared" si="459"/>
        <v>$75K-$100K</v>
      </c>
    </row>
    <row r="29170" spans="1:5" x14ac:dyDescent="0.3">
      <c r="A29170" s="33" t="s">
        <v>0</v>
      </c>
      <c r="B29170" s="33" t="s">
        <v>53</v>
      </c>
      <c r="C29170" s="33">
        <v>125000</v>
      </c>
      <c r="D29170" s="33" t="s">
        <v>3835</v>
      </c>
      <c r="E29170" t="str">
        <f t="shared" si="459"/>
        <v>$100K-$125K</v>
      </c>
    </row>
    <row r="29171" spans="1:5" x14ac:dyDescent="0.3">
      <c r="A29171" s="33" t="s">
        <v>52</v>
      </c>
      <c r="B29171" s="33" t="s">
        <v>53</v>
      </c>
      <c r="C29171" s="33"/>
      <c r="D29171" s="33" t="s">
        <v>4238</v>
      </c>
      <c r="E29171" t="str">
        <f t="shared" si="459"/>
        <v>No Data</v>
      </c>
    </row>
    <row r="29172" spans="1:5" x14ac:dyDescent="0.3">
      <c r="A29172" s="33" t="s">
        <v>0</v>
      </c>
      <c r="B29172" s="33" t="s">
        <v>53</v>
      </c>
      <c r="C29172" s="33">
        <v>132500</v>
      </c>
      <c r="D29172" s="33" t="s">
        <v>848</v>
      </c>
      <c r="E29172" t="str">
        <f t="shared" si="459"/>
        <v>$125K-$200K</v>
      </c>
    </row>
    <row r="29173" spans="1:5" x14ac:dyDescent="0.3">
      <c r="A29173" s="33" t="s">
        <v>0</v>
      </c>
      <c r="B29173" s="33" t="s">
        <v>53</v>
      </c>
      <c r="C29173" s="33"/>
      <c r="D29173" s="33" t="s">
        <v>1708</v>
      </c>
      <c r="E29173" t="str">
        <f t="shared" si="459"/>
        <v>No Data</v>
      </c>
    </row>
    <row r="29174" spans="1:5" x14ac:dyDescent="0.3">
      <c r="A29174" s="33" t="s">
        <v>0</v>
      </c>
      <c r="B29174" s="33" t="s">
        <v>54</v>
      </c>
      <c r="C29174" s="33"/>
      <c r="D29174" s="33" t="s">
        <v>2326</v>
      </c>
      <c r="E29174" t="str">
        <f t="shared" si="459"/>
        <v>No Data</v>
      </c>
    </row>
    <row r="29175" spans="1:5" x14ac:dyDescent="0.3">
      <c r="A29175" s="33" t="s">
        <v>2</v>
      </c>
      <c r="B29175" s="33" t="s">
        <v>53</v>
      </c>
      <c r="C29175" s="33"/>
      <c r="D29175" s="33" t="s">
        <v>879</v>
      </c>
      <c r="E29175" t="str">
        <f t="shared" si="459"/>
        <v>No Data</v>
      </c>
    </row>
    <row r="29176" spans="1:5" x14ac:dyDescent="0.3">
      <c r="A29176" s="33" t="s">
        <v>1</v>
      </c>
      <c r="B29176" s="33" t="s">
        <v>88</v>
      </c>
      <c r="C29176" s="33">
        <v>166000</v>
      </c>
      <c r="D29176" s="33" t="s">
        <v>4116</v>
      </c>
      <c r="E29176" t="str">
        <f t="shared" si="459"/>
        <v>$125K-$200K</v>
      </c>
    </row>
    <row r="29177" spans="1:5" x14ac:dyDescent="0.3">
      <c r="A29177" s="33" t="s">
        <v>4</v>
      </c>
      <c r="B29177" s="33" t="s">
        <v>64</v>
      </c>
      <c r="C29177" s="33">
        <v>98301.5</v>
      </c>
      <c r="D29177" s="33" t="s">
        <v>294</v>
      </c>
      <c r="E29177" t="str">
        <f t="shared" si="459"/>
        <v>$75K-$100K</v>
      </c>
    </row>
    <row r="29178" spans="1:5" x14ac:dyDescent="0.3">
      <c r="A29178" s="33" t="s">
        <v>0</v>
      </c>
      <c r="B29178" s="33" t="s">
        <v>53</v>
      </c>
      <c r="C29178" s="33"/>
      <c r="D29178" s="33" t="s">
        <v>258</v>
      </c>
      <c r="E29178" t="str">
        <f t="shared" si="459"/>
        <v>No Data</v>
      </c>
    </row>
    <row r="29179" spans="1:5" x14ac:dyDescent="0.3">
      <c r="A29179" s="33" t="s">
        <v>0</v>
      </c>
      <c r="B29179" s="33" t="s">
        <v>53</v>
      </c>
      <c r="C29179" s="33">
        <v>127484.203125</v>
      </c>
      <c r="D29179" s="33" t="s">
        <v>2919</v>
      </c>
      <c r="E29179" t="str">
        <f t="shared" si="459"/>
        <v>$125K-$200K</v>
      </c>
    </row>
    <row r="29180" spans="1:5" x14ac:dyDescent="0.3">
      <c r="A29180" s="33" t="s">
        <v>52</v>
      </c>
      <c r="B29180" s="33" t="s">
        <v>57</v>
      </c>
      <c r="C29180" s="33">
        <v>50000</v>
      </c>
      <c r="D29180" s="33" t="s">
        <v>9419</v>
      </c>
      <c r="E29180" t="str">
        <f t="shared" si="459"/>
        <v>&lt;$75K</v>
      </c>
    </row>
    <row r="29181" spans="1:5" x14ac:dyDescent="0.3">
      <c r="A29181" s="33" t="s">
        <v>2</v>
      </c>
      <c r="B29181" s="33" t="s">
        <v>54</v>
      </c>
      <c r="C29181" s="33"/>
      <c r="D29181" s="33" t="s">
        <v>2463</v>
      </c>
      <c r="E29181" t="str">
        <f t="shared" si="459"/>
        <v>No Data</v>
      </c>
    </row>
    <row r="29182" spans="1:5" x14ac:dyDescent="0.3">
      <c r="A29182" s="33" t="s">
        <v>0</v>
      </c>
      <c r="B29182" s="33" t="s">
        <v>53</v>
      </c>
      <c r="C29182" s="33">
        <v>90000</v>
      </c>
      <c r="D29182" s="33" t="s">
        <v>1120</v>
      </c>
      <c r="E29182" t="str">
        <f t="shared" si="459"/>
        <v>$75K-$100K</v>
      </c>
    </row>
    <row r="29183" spans="1:5" x14ac:dyDescent="0.3">
      <c r="A29183" s="33" t="s">
        <v>2</v>
      </c>
      <c r="B29183" s="33" t="s">
        <v>71</v>
      </c>
      <c r="C29183" s="33">
        <v>50400</v>
      </c>
      <c r="D29183" s="33" t="s">
        <v>4390</v>
      </c>
      <c r="E29183" t="str">
        <f t="shared" si="459"/>
        <v>&lt;$75K</v>
      </c>
    </row>
    <row r="29184" spans="1:5" x14ac:dyDescent="0.3">
      <c r="A29184" s="33" t="s">
        <v>2</v>
      </c>
      <c r="B29184" s="33" t="s">
        <v>53</v>
      </c>
      <c r="C29184" s="33"/>
      <c r="D29184" s="33" t="s">
        <v>7231</v>
      </c>
      <c r="E29184" t="str">
        <f t="shared" si="459"/>
        <v>No Data</v>
      </c>
    </row>
    <row r="29185" spans="1:5" x14ac:dyDescent="0.3">
      <c r="A29185" s="33" t="s">
        <v>125</v>
      </c>
      <c r="B29185" s="33" t="s">
        <v>53</v>
      </c>
      <c r="C29185" s="33"/>
      <c r="D29185" s="33" t="s">
        <v>6814</v>
      </c>
      <c r="E29185" t="str">
        <f t="shared" si="459"/>
        <v>No Data</v>
      </c>
    </row>
    <row r="29186" spans="1:5" x14ac:dyDescent="0.3">
      <c r="A29186" s="33" t="s">
        <v>0</v>
      </c>
      <c r="B29186" s="33" t="s">
        <v>53</v>
      </c>
      <c r="C29186" s="33">
        <v>196800</v>
      </c>
      <c r="D29186" s="33" t="s">
        <v>217</v>
      </c>
      <c r="E29186" t="str">
        <f t="shared" si="459"/>
        <v>$125K-$200K</v>
      </c>
    </row>
    <row r="29187" spans="1:5" x14ac:dyDescent="0.3">
      <c r="A29187" s="33" t="s">
        <v>2</v>
      </c>
      <c r="B29187" s="33" t="s">
        <v>53</v>
      </c>
      <c r="C29187" s="33">
        <v>110000</v>
      </c>
      <c r="D29187" s="33" t="s">
        <v>9420</v>
      </c>
      <c r="E29187" t="str">
        <f t="shared" ref="E29187:E29250" si="460">_xlfn.XLOOKUP(C29187,$H$16:$H$21,$G$16:$G$21,,1)</f>
        <v>$100K-$125K</v>
      </c>
    </row>
    <row r="29188" spans="1:5" x14ac:dyDescent="0.3">
      <c r="A29188" s="33" t="s">
        <v>1</v>
      </c>
      <c r="B29188" s="33" t="s">
        <v>120</v>
      </c>
      <c r="C29188" s="33">
        <v>72900</v>
      </c>
      <c r="D29188" s="33" t="s">
        <v>2146</v>
      </c>
      <c r="E29188" t="str">
        <f t="shared" si="460"/>
        <v>&lt;$75K</v>
      </c>
    </row>
    <row r="29189" spans="1:5" x14ac:dyDescent="0.3">
      <c r="A29189" s="33" t="s">
        <v>2</v>
      </c>
      <c r="B29189" s="33" t="s">
        <v>53</v>
      </c>
      <c r="C29189" s="33">
        <v>101000</v>
      </c>
      <c r="D29189" s="33" t="s">
        <v>9421</v>
      </c>
      <c r="E29189" t="str">
        <f t="shared" si="460"/>
        <v>$100K-$125K</v>
      </c>
    </row>
    <row r="29190" spans="1:5" x14ac:dyDescent="0.3">
      <c r="A29190" s="33" t="s">
        <v>2</v>
      </c>
      <c r="B29190" s="33" t="s">
        <v>53</v>
      </c>
      <c r="C29190" s="33">
        <v>75000</v>
      </c>
      <c r="D29190" s="33" t="s">
        <v>7268</v>
      </c>
      <c r="E29190" t="str">
        <f t="shared" si="460"/>
        <v>&lt;$75K</v>
      </c>
    </row>
    <row r="29191" spans="1:5" x14ac:dyDescent="0.3">
      <c r="A29191" s="33" t="s">
        <v>125</v>
      </c>
      <c r="B29191" s="33" t="s">
        <v>53</v>
      </c>
      <c r="C29191" s="33"/>
      <c r="D29191" s="33" t="s">
        <v>362</v>
      </c>
      <c r="E29191" t="str">
        <f t="shared" si="460"/>
        <v>No Data</v>
      </c>
    </row>
    <row r="29192" spans="1:5" x14ac:dyDescent="0.3">
      <c r="A29192" s="33" t="s">
        <v>4</v>
      </c>
      <c r="B29192" s="33" t="s">
        <v>72</v>
      </c>
      <c r="C29192" s="33">
        <v>155500</v>
      </c>
      <c r="D29192" s="33" t="s">
        <v>9422</v>
      </c>
      <c r="E29192" t="str">
        <f t="shared" si="460"/>
        <v>$125K-$200K</v>
      </c>
    </row>
    <row r="29193" spans="1:5" x14ac:dyDescent="0.3">
      <c r="A29193" s="33" t="s">
        <v>129</v>
      </c>
      <c r="B29193" s="33" t="s">
        <v>88</v>
      </c>
      <c r="C29193" s="33">
        <v>64800</v>
      </c>
      <c r="D29193" s="33" t="s">
        <v>9423</v>
      </c>
      <c r="E29193" t="str">
        <f t="shared" si="460"/>
        <v>&lt;$75K</v>
      </c>
    </row>
    <row r="29194" spans="1:5" x14ac:dyDescent="0.3">
      <c r="A29194" s="33" t="s">
        <v>2</v>
      </c>
      <c r="B29194" s="33" t="s">
        <v>88</v>
      </c>
      <c r="C29194" s="33">
        <v>64800</v>
      </c>
      <c r="D29194" s="33" t="s">
        <v>2729</v>
      </c>
      <c r="E29194" t="str">
        <f t="shared" si="460"/>
        <v>&lt;$75K</v>
      </c>
    </row>
    <row r="29195" spans="1:5" x14ac:dyDescent="0.3">
      <c r="A29195" s="33" t="s">
        <v>129</v>
      </c>
      <c r="B29195" s="33" t="s">
        <v>73</v>
      </c>
      <c r="C29195" s="33"/>
      <c r="D29195" s="33" t="s">
        <v>2268</v>
      </c>
      <c r="E29195" t="str">
        <f t="shared" si="460"/>
        <v>No Data</v>
      </c>
    </row>
    <row r="29196" spans="1:5" x14ac:dyDescent="0.3">
      <c r="A29196" s="33" t="s">
        <v>2</v>
      </c>
      <c r="B29196" s="33" t="s">
        <v>53</v>
      </c>
      <c r="C29196" s="33">
        <v>41000</v>
      </c>
      <c r="D29196" s="33" t="s">
        <v>9424</v>
      </c>
      <c r="E29196" t="str">
        <f t="shared" si="460"/>
        <v>&lt;$75K</v>
      </c>
    </row>
    <row r="29197" spans="1:5" x14ac:dyDescent="0.3">
      <c r="A29197" s="33" t="s">
        <v>2</v>
      </c>
      <c r="B29197" s="33" t="s">
        <v>54</v>
      </c>
      <c r="C29197" s="33">
        <v>75000</v>
      </c>
      <c r="D29197" s="33" t="s">
        <v>9425</v>
      </c>
      <c r="E29197" t="str">
        <f t="shared" si="460"/>
        <v>&lt;$75K</v>
      </c>
    </row>
    <row r="29198" spans="1:5" x14ac:dyDescent="0.3">
      <c r="A29198" s="33" t="s">
        <v>4</v>
      </c>
      <c r="B29198" s="33" t="s">
        <v>53</v>
      </c>
      <c r="C29198" s="33">
        <v>117500</v>
      </c>
      <c r="D29198" s="33" t="s">
        <v>2400</v>
      </c>
      <c r="E29198" t="str">
        <f t="shared" si="460"/>
        <v>$100K-$125K</v>
      </c>
    </row>
    <row r="29199" spans="1:5" x14ac:dyDescent="0.3">
      <c r="A29199" s="33" t="s">
        <v>1</v>
      </c>
      <c r="B29199" s="33" t="s">
        <v>78</v>
      </c>
      <c r="C29199" s="33">
        <v>79200</v>
      </c>
      <c r="D29199" s="33" t="s">
        <v>1018</v>
      </c>
      <c r="E29199" t="str">
        <f t="shared" si="460"/>
        <v>$75K-$100K</v>
      </c>
    </row>
    <row r="29200" spans="1:5" x14ac:dyDescent="0.3">
      <c r="A29200" s="33" t="s">
        <v>52</v>
      </c>
      <c r="B29200" s="33" t="s">
        <v>110</v>
      </c>
      <c r="C29200" s="33">
        <v>156500</v>
      </c>
      <c r="D29200" s="33" t="s">
        <v>1909</v>
      </c>
      <c r="E29200" t="str">
        <f t="shared" si="460"/>
        <v>$125K-$200K</v>
      </c>
    </row>
    <row r="29201" spans="1:5" x14ac:dyDescent="0.3">
      <c r="A29201" s="33" t="s">
        <v>2</v>
      </c>
      <c r="B29201" s="33" t="s">
        <v>53</v>
      </c>
      <c r="C29201" s="33"/>
      <c r="D29201" s="33" t="s">
        <v>9426</v>
      </c>
      <c r="E29201" t="str">
        <f t="shared" si="460"/>
        <v>No Data</v>
      </c>
    </row>
    <row r="29202" spans="1:5" x14ac:dyDescent="0.3">
      <c r="A29202" s="33" t="s">
        <v>2</v>
      </c>
      <c r="B29202" s="33" t="s">
        <v>86</v>
      </c>
      <c r="C29202" s="33">
        <v>89100</v>
      </c>
      <c r="D29202" s="33" t="s">
        <v>211</v>
      </c>
      <c r="E29202" t="str">
        <f t="shared" si="460"/>
        <v>$75K-$100K</v>
      </c>
    </row>
    <row r="29203" spans="1:5" x14ac:dyDescent="0.3">
      <c r="A29203" s="33" t="s">
        <v>0</v>
      </c>
      <c r="B29203" s="33" t="s">
        <v>53</v>
      </c>
      <c r="C29203" s="33">
        <v>224500</v>
      </c>
      <c r="D29203" s="33" t="s">
        <v>217</v>
      </c>
      <c r="E29203" t="str">
        <f t="shared" si="460"/>
        <v>&gt;$200K</v>
      </c>
    </row>
    <row r="29204" spans="1:5" x14ac:dyDescent="0.3">
      <c r="A29204" s="33" t="s">
        <v>4</v>
      </c>
      <c r="B29204" s="33" t="s">
        <v>53</v>
      </c>
      <c r="C29204" s="33"/>
      <c r="D29204" s="33" t="s">
        <v>2683</v>
      </c>
      <c r="E29204" t="str">
        <f t="shared" si="460"/>
        <v>No Data</v>
      </c>
    </row>
    <row r="29205" spans="1:5" x14ac:dyDescent="0.3">
      <c r="A29205" s="33" t="s">
        <v>128</v>
      </c>
      <c r="B29205" s="33" t="s">
        <v>53</v>
      </c>
      <c r="C29205" s="33">
        <v>163609</v>
      </c>
      <c r="D29205" s="33" t="s">
        <v>1157</v>
      </c>
      <c r="E29205" t="str">
        <f t="shared" si="460"/>
        <v>$125K-$200K</v>
      </c>
    </row>
    <row r="29206" spans="1:5" x14ac:dyDescent="0.3">
      <c r="A29206" s="33" t="s">
        <v>0</v>
      </c>
      <c r="B29206" s="33" t="s">
        <v>53</v>
      </c>
      <c r="C29206" s="33">
        <v>87600</v>
      </c>
      <c r="D29206" s="33" t="s">
        <v>242</v>
      </c>
      <c r="E29206" t="str">
        <f t="shared" si="460"/>
        <v>$75K-$100K</v>
      </c>
    </row>
    <row r="29207" spans="1:5" x14ac:dyDescent="0.3">
      <c r="A29207" s="33" t="s">
        <v>52</v>
      </c>
      <c r="B29207" s="33" t="s">
        <v>53</v>
      </c>
      <c r="C29207" s="33"/>
      <c r="D29207" s="33" t="s">
        <v>9427</v>
      </c>
      <c r="E29207" t="str">
        <f t="shared" si="460"/>
        <v>No Data</v>
      </c>
    </row>
    <row r="29208" spans="1:5" x14ac:dyDescent="0.3">
      <c r="A29208" s="33" t="s">
        <v>125</v>
      </c>
      <c r="B29208" s="33" t="s">
        <v>53</v>
      </c>
      <c r="C29208" s="33"/>
      <c r="D29208" s="33" t="s">
        <v>1064</v>
      </c>
      <c r="E29208" t="str">
        <f t="shared" si="460"/>
        <v>No Data</v>
      </c>
    </row>
    <row r="29209" spans="1:5" x14ac:dyDescent="0.3">
      <c r="A29209" s="33" t="s">
        <v>2</v>
      </c>
      <c r="B29209" s="33" t="s">
        <v>64</v>
      </c>
      <c r="C29209" s="33">
        <v>111175</v>
      </c>
      <c r="D29209" s="33" t="s">
        <v>1679</v>
      </c>
      <c r="E29209" t="str">
        <f t="shared" si="460"/>
        <v>$100K-$125K</v>
      </c>
    </row>
    <row r="29210" spans="1:5" x14ac:dyDescent="0.3">
      <c r="A29210" s="33" t="s">
        <v>4</v>
      </c>
      <c r="B29210" s="33" t="s">
        <v>68</v>
      </c>
      <c r="C29210" s="33"/>
      <c r="D29210" s="33" t="s">
        <v>9428</v>
      </c>
      <c r="E29210" t="str">
        <f t="shared" si="460"/>
        <v>No Data</v>
      </c>
    </row>
    <row r="29211" spans="1:5" x14ac:dyDescent="0.3">
      <c r="A29211" s="33" t="s">
        <v>4</v>
      </c>
      <c r="B29211" s="33" t="s">
        <v>81</v>
      </c>
      <c r="C29211" s="33">
        <v>96773</v>
      </c>
      <c r="D29211" s="33" t="s">
        <v>1732</v>
      </c>
      <c r="E29211" t="str">
        <f t="shared" si="460"/>
        <v>$75K-$100K</v>
      </c>
    </row>
    <row r="29212" spans="1:5" x14ac:dyDescent="0.3">
      <c r="A29212" s="33" t="s">
        <v>128</v>
      </c>
      <c r="B29212" s="33" t="s">
        <v>53</v>
      </c>
      <c r="C29212" s="33">
        <v>310000</v>
      </c>
      <c r="D29212" s="33" t="s">
        <v>9429</v>
      </c>
      <c r="E29212" t="str">
        <f t="shared" si="460"/>
        <v>&gt;$200K</v>
      </c>
    </row>
    <row r="29213" spans="1:5" x14ac:dyDescent="0.3">
      <c r="A29213" s="33" t="s">
        <v>52</v>
      </c>
      <c r="B29213" s="33" t="s">
        <v>53</v>
      </c>
      <c r="C29213" s="33"/>
      <c r="D29213" s="33" t="s">
        <v>2693</v>
      </c>
      <c r="E29213" t="str">
        <f t="shared" si="460"/>
        <v>No Data</v>
      </c>
    </row>
    <row r="29214" spans="1:5" x14ac:dyDescent="0.3">
      <c r="A29214" s="33" t="s">
        <v>0</v>
      </c>
      <c r="B29214" s="33" t="s">
        <v>53</v>
      </c>
      <c r="C29214" s="33">
        <v>137500</v>
      </c>
      <c r="D29214" s="33" t="s">
        <v>230</v>
      </c>
      <c r="E29214" t="str">
        <f t="shared" si="460"/>
        <v>$125K-$200K</v>
      </c>
    </row>
    <row r="29215" spans="1:5" x14ac:dyDescent="0.3">
      <c r="A29215" s="33" t="s">
        <v>2</v>
      </c>
      <c r="B29215" s="33" t="s">
        <v>53</v>
      </c>
      <c r="C29215" s="33">
        <v>55000</v>
      </c>
      <c r="D29215" s="33" t="s">
        <v>9430</v>
      </c>
      <c r="E29215" t="str">
        <f t="shared" si="460"/>
        <v>&lt;$75K</v>
      </c>
    </row>
    <row r="29216" spans="1:5" x14ac:dyDescent="0.3">
      <c r="A29216" s="33" t="s">
        <v>2</v>
      </c>
      <c r="B29216" s="33" t="s">
        <v>54</v>
      </c>
      <c r="C29216" s="33"/>
      <c r="D29216" s="33" t="s">
        <v>637</v>
      </c>
      <c r="E29216" t="str">
        <f t="shared" si="460"/>
        <v>No Data</v>
      </c>
    </row>
    <row r="29217" spans="1:5" x14ac:dyDescent="0.3">
      <c r="A29217" s="33" t="s">
        <v>4</v>
      </c>
      <c r="B29217" s="33" t="s">
        <v>81</v>
      </c>
      <c r="C29217" s="33">
        <v>90000</v>
      </c>
      <c r="D29217" s="33" t="s">
        <v>8707</v>
      </c>
      <c r="E29217" t="str">
        <f t="shared" si="460"/>
        <v>$75K-$100K</v>
      </c>
    </row>
    <row r="29218" spans="1:5" x14ac:dyDescent="0.3">
      <c r="A29218" s="33" t="s">
        <v>0</v>
      </c>
      <c r="B29218" s="33" t="s">
        <v>53</v>
      </c>
      <c r="C29218" s="33">
        <v>142500</v>
      </c>
      <c r="D29218" s="33" t="s">
        <v>9431</v>
      </c>
      <c r="E29218" t="str">
        <f t="shared" si="460"/>
        <v>$125K-$200K</v>
      </c>
    </row>
    <row r="29219" spans="1:5" x14ac:dyDescent="0.3">
      <c r="A29219" s="33" t="s">
        <v>2</v>
      </c>
      <c r="B29219" s="33" t="s">
        <v>53</v>
      </c>
      <c r="C29219" s="33">
        <v>80500</v>
      </c>
      <c r="D29219" s="33" t="s">
        <v>3788</v>
      </c>
      <c r="E29219" t="str">
        <f t="shared" si="460"/>
        <v>$75K-$100K</v>
      </c>
    </row>
    <row r="29220" spans="1:5" x14ac:dyDescent="0.3">
      <c r="A29220" s="33" t="s">
        <v>128</v>
      </c>
      <c r="B29220" s="33" t="s">
        <v>53</v>
      </c>
      <c r="C29220" s="33">
        <v>125000</v>
      </c>
      <c r="D29220" s="33" t="s">
        <v>1236</v>
      </c>
      <c r="E29220" t="str">
        <f t="shared" si="460"/>
        <v>$100K-$125K</v>
      </c>
    </row>
    <row r="29221" spans="1:5" x14ac:dyDescent="0.3">
      <c r="A29221" s="33" t="s">
        <v>2</v>
      </c>
      <c r="B29221" s="33" t="s">
        <v>53</v>
      </c>
      <c r="C29221" s="33">
        <v>88516.5</v>
      </c>
      <c r="D29221" s="33" t="s">
        <v>3733</v>
      </c>
      <c r="E29221" t="str">
        <f t="shared" si="460"/>
        <v>$75K-$100K</v>
      </c>
    </row>
    <row r="29222" spans="1:5" x14ac:dyDescent="0.3">
      <c r="A29222" s="33" t="s">
        <v>2</v>
      </c>
      <c r="B29222" s="33" t="s">
        <v>53</v>
      </c>
      <c r="C29222" s="33">
        <v>100000</v>
      </c>
      <c r="D29222" s="33" t="s">
        <v>873</v>
      </c>
      <c r="E29222" t="str">
        <f t="shared" si="460"/>
        <v>$75K-$100K</v>
      </c>
    </row>
    <row r="29223" spans="1:5" x14ac:dyDescent="0.3">
      <c r="A29223" s="33" t="s">
        <v>125</v>
      </c>
      <c r="B29223" s="33" t="s">
        <v>58</v>
      </c>
      <c r="C29223" s="33">
        <v>111175</v>
      </c>
      <c r="D29223" s="33" t="s">
        <v>6874</v>
      </c>
      <c r="E29223" t="str">
        <f t="shared" si="460"/>
        <v>$100K-$125K</v>
      </c>
    </row>
    <row r="29224" spans="1:5" x14ac:dyDescent="0.3">
      <c r="A29224" s="33" t="s">
        <v>2</v>
      </c>
      <c r="B29224" s="33" t="s">
        <v>53</v>
      </c>
      <c r="C29224" s="33"/>
      <c r="D29224" s="33" t="s">
        <v>9432</v>
      </c>
      <c r="E29224" t="str">
        <f t="shared" si="460"/>
        <v>No Data</v>
      </c>
    </row>
    <row r="29225" spans="1:5" x14ac:dyDescent="0.3">
      <c r="A29225" s="33" t="s">
        <v>2</v>
      </c>
      <c r="B29225" s="33" t="s">
        <v>53</v>
      </c>
      <c r="C29225" s="33">
        <v>60000</v>
      </c>
      <c r="D29225" s="33" t="s">
        <v>9433</v>
      </c>
      <c r="E29225" t="str">
        <f t="shared" si="460"/>
        <v>&lt;$75K</v>
      </c>
    </row>
    <row r="29226" spans="1:5" x14ac:dyDescent="0.3">
      <c r="A29226" s="33" t="s">
        <v>0</v>
      </c>
      <c r="B29226" s="33" t="s">
        <v>53</v>
      </c>
      <c r="C29226" s="33">
        <v>93049.5</v>
      </c>
      <c r="D29226" s="33" t="s">
        <v>519</v>
      </c>
      <c r="E29226" t="str">
        <f t="shared" si="460"/>
        <v>$75K-$100K</v>
      </c>
    </row>
    <row r="29227" spans="1:5" x14ac:dyDescent="0.3">
      <c r="A29227" s="33" t="s">
        <v>0</v>
      </c>
      <c r="B29227" s="33" t="s">
        <v>53</v>
      </c>
      <c r="C29227" s="33">
        <v>157500</v>
      </c>
      <c r="D29227" s="33" t="s">
        <v>2616</v>
      </c>
      <c r="E29227" t="str">
        <f t="shared" si="460"/>
        <v>$125K-$200K</v>
      </c>
    </row>
    <row r="29228" spans="1:5" x14ac:dyDescent="0.3">
      <c r="A29228" s="33" t="s">
        <v>4</v>
      </c>
      <c r="B29228" s="33" t="s">
        <v>53</v>
      </c>
      <c r="C29228" s="33">
        <v>212000</v>
      </c>
      <c r="D29228" s="33" t="s">
        <v>442</v>
      </c>
      <c r="E29228" t="str">
        <f t="shared" si="460"/>
        <v>&gt;$200K</v>
      </c>
    </row>
    <row r="29229" spans="1:5" x14ac:dyDescent="0.3">
      <c r="A29229" s="33" t="s">
        <v>126</v>
      </c>
      <c r="B29229" s="33" t="s">
        <v>54</v>
      </c>
      <c r="C29229" s="33">
        <v>165000</v>
      </c>
      <c r="D29229" s="33" t="s">
        <v>315</v>
      </c>
      <c r="E29229" t="str">
        <f t="shared" si="460"/>
        <v>$125K-$200K</v>
      </c>
    </row>
    <row r="29230" spans="1:5" x14ac:dyDescent="0.3">
      <c r="A29230" s="33" t="s">
        <v>4</v>
      </c>
      <c r="B29230" s="33" t="s">
        <v>53</v>
      </c>
      <c r="C29230" s="33"/>
      <c r="D29230" s="33" t="s">
        <v>2816</v>
      </c>
      <c r="E29230" t="str">
        <f t="shared" si="460"/>
        <v>No Data</v>
      </c>
    </row>
    <row r="29231" spans="1:5" x14ac:dyDescent="0.3">
      <c r="A29231" s="33" t="s">
        <v>128</v>
      </c>
      <c r="B29231" s="33" t="s">
        <v>54</v>
      </c>
      <c r="C29231" s="33">
        <v>175000</v>
      </c>
      <c r="D29231" s="33" t="s">
        <v>1538</v>
      </c>
      <c r="E29231" t="str">
        <f t="shared" si="460"/>
        <v>$125K-$200K</v>
      </c>
    </row>
    <row r="29232" spans="1:5" x14ac:dyDescent="0.3">
      <c r="A29232" s="33" t="s">
        <v>2</v>
      </c>
      <c r="B29232" s="33" t="s">
        <v>53</v>
      </c>
      <c r="C29232" s="33">
        <v>115800</v>
      </c>
      <c r="D29232" s="33" t="s">
        <v>4770</v>
      </c>
      <c r="E29232" t="str">
        <f t="shared" si="460"/>
        <v>$100K-$125K</v>
      </c>
    </row>
    <row r="29233" spans="1:5" x14ac:dyDescent="0.3">
      <c r="A29233" s="33" t="s">
        <v>128</v>
      </c>
      <c r="B29233" s="33" t="s">
        <v>54</v>
      </c>
      <c r="C29233" s="33">
        <v>206000</v>
      </c>
      <c r="D29233" s="33" t="s">
        <v>611</v>
      </c>
      <c r="E29233" t="str">
        <f t="shared" si="460"/>
        <v>&gt;$200K</v>
      </c>
    </row>
    <row r="29234" spans="1:5" x14ac:dyDescent="0.3">
      <c r="A29234" s="33" t="s">
        <v>0</v>
      </c>
      <c r="B29234" s="33" t="s">
        <v>53</v>
      </c>
      <c r="C29234" s="33">
        <v>109844</v>
      </c>
      <c r="D29234" s="33" t="s">
        <v>6988</v>
      </c>
      <c r="E29234" t="str">
        <f t="shared" si="460"/>
        <v>$100K-$125K</v>
      </c>
    </row>
    <row r="29235" spans="1:5" x14ac:dyDescent="0.3">
      <c r="A29235" s="33" t="s">
        <v>128</v>
      </c>
      <c r="B29235" s="33" t="s">
        <v>53</v>
      </c>
      <c r="C29235" s="33">
        <v>195000</v>
      </c>
      <c r="D29235" s="33" t="s">
        <v>9434</v>
      </c>
      <c r="E29235" t="str">
        <f t="shared" si="460"/>
        <v>$125K-$200K</v>
      </c>
    </row>
    <row r="29236" spans="1:5" x14ac:dyDescent="0.3">
      <c r="A29236" s="33" t="s">
        <v>0</v>
      </c>
      <c r="B29236" s="33" t="s">
        <v>53</v>
      </c>
      <c r="C29236" s="33"/>
      <c r="D29236" s="33" t="s">
        <v>230</v>
      </c>
      <c r="E29236" t="str">
        <f t="shared" si="460"/>
        <v>No Data</v>
      </c>
    </row>
    <row r="29237" spans="1:5" x14ac:dyDescent="0.3">
      <c r="A29237" s="33" t="s">
        <v>0</v>
      </c>
      <c r="B29237" s="33" t="s">
        <v>53</v>
      </c>
      <c r="C29237" s="33">
        <v>78592</v>
      </c>
      <c r="D29237" s="33" t="s">
        <v>7878</v>
      </c>
      <c r="E29237" t="str">
        <f t="shared" si="460"/>
        <v>$75K-$100K</v>
      </c>
    </row>
    <row r="29238" spans="1:5" x14ac:dyDescent="0.3">
      <c r="A29238" s="33" t="s">
        <v>2</v>
      </c>
      <c r="B29238" s="33" t="s">
        <v>53</v>
      </c>
      <c r="C29238" s="33"/>
      <c r="D29238" s="33" t="s">
        <v>940</v>
      </c>
      <c r="E29238" t="str">
        <f t="shared" si="460"/>
        <v>No Data</v>
      </c>
    </row>
    <row r="29239" spans="1:5" x14ac:dyDescent="0.3">
      <c r="A29239" s="33" t="s">
        <v>125</v>
      </c>
      <c r="B29239" s="33" t="s">
        <v>53</v>
      </c>
      <c r="C29239" s="33">
        <v>95000</v>
      </c>
      <c r="D29239" s="33" t="s">
        <v>2255</v>
      </c>
      <c r="E29239" t="str">
        <f t="shared" si="460"/>
        <v>$75K-$100K</v>
      </c>
    </row>
    <row r="29240" spans="1:5" x14ac:dyDescent="0.3">
      <c r="A29240" s="33" t="s">
        <v>0</v>
      </c>
      <c r="B29240" s="33" t="s">
        <v>53</v>
      </c>
      <c r="C29240" s="33">
        <v>37107.19921875</v>
      </c>
      <c r="D29240" s="33" t="s">
        <v>6773</v>
      </c>
      <c r="E29240" t="str">
        <f t="shared" si="460"/>
        <v>&lt;$75K</v>
      </c>
    </row>
    <row r="29241" spans="1:5" x14ac:dyDescent="0.3">
      <c r="A29241" s="33" t="s">
        <v>0</v>
      </c>
      <c r="B29241" s="33" t="s">
        <v>53</v>
      </c>
      <c r="C29241" s="33">
        <v>157500</v>
      </c>
      <c r="D29241" s="33" t="s">
        <v>845</v>
      </c>
      <c r="E29241" t="str">
        <f t="shared" si="460"/>
        <v>$125K-$200K</v>
      </c>
    </row>
    <row r="29242" spans="1:5" x14ac:dyDescent="0.3">
      <c r="A29242" s="33" t="s">
        <v>2</v>
      </c>
      <c r="B29242" s="33" t="s">
        <v>53</v>
      </c>
      <c r="C29242" s="33">
        <v>90000</v>
      </c>
      <c r="D29242" s="33" t="s">
        <v>9435</v>
      </c>
      <c r="E29242" t="str">
        <f t="shared" si="460"/>
        <v>$75K-$100K</v>
      </c>
    </row>
    <row r="29243" spans="1:5" x14ac:dyDescent="0.3">
      <c r="A29243" s="33" t="s">
        <v>125</v>
      </c>
      <c r="B29243" s="33" t="s">
        <v>53</v>
      </c>
      <c r="C29243" s="33">
        <v>128000</v>
      </c>
      <c r="D29243" s="33" t="s">
        <v>9436</v>
      </c>
      <c r="E29243" t="str">
        <f t="shared" si="460"/>
        <v>$125K-$200K</v>
      </c>
    </row>
    <row r="29244" spans="1:5" x14ac:dyDescent="0.3">
      <c r="A29244" s="33" t="s">
        <v>2</v>
      </c>
      <c r="B29244" s="33" t="s">
        <v>53</v>
      </c>
      <c r="C29244" s="33">
        <v>85450</v>
      </c>
      <c r="D29244" s="33" t="s">
        <v>855</v>
      </c>
      <c r="E29244" t="str">
        <f t="shared" si="460"/>
        <v>$75K-$100K</v>
      </c>
    </row>
    <row r="29245" spans="1:5" x14ac:dyDescent="0.3">
      <c r="A29245" s="33" t="s">
        <v>4</v>
      </c>
      <c r="B29245" s="33" t="s">
        <v>97</v>
      </c>
      <c r="C29245" s="33">
        <v>147500</v>
      </c>
      <c r="D29245" s="33" t="s">
        <v>3046</v>
      </c>
      <c r="E29245" t="str">
        <f t="shared" si="460"/>
        <v>$125K-$200K</v>
      </c>
    </row>
    <row r="29246" spans="1:5" x14ac:dyDescent="0.3">
      <c r="A29246" s="33" t="s">
        <v>0</v>
      </c>
      <c r="B29246" s="33" t="s">
        <v>81</v>
      </c>
      <c r="C29246" s="33">
        <v>130500</v>
      </c>
      <c r="D29246" s="33" t="s">
        <v>8419</v>
      </c>
      <c r="E29246" t="str">
        <f t="shared" si="460"/>
        <v>$125K-$200K</v>
      </c>
    </row>
    <row r="29247" spans="1:5" x14ac:dyDescent="0.3">
      <c r="A29247" s="33" t="s">
        <v>125</v>
      </c>
      <c r="B29247" s="33" t="s">
        <v>53</v>
      </c>
      <c r="C29247" s="33">
        <v>107500</v>
      </c>
      <c r="D29247" s="33" t="s">
        <v>268</v>
      </c>
      <c r="E29247" t="str">
        <f t="shared" si="460"/>
        <v>$100K-$125K</v>
      </c>
    </row>
    <row r="29248" spans="1:5" x14ac:dyDescent="0.3">
      <c r="A29248" s="33" t="s">
        <v>2</v>
      </c>
      <c r="B29248" s="33" t="s">
        <v>53</v>
      </c>
      <c r="C29248" s="33">
        <v>68500</v>
      </c>
      <c r="D29248" s="33" t="s">
        <v>9437</v>
      </c>
      <c r="E29248" t="str">
        <f t="shared" si="460"/>
        <v>&lt;$75K</v>
      </c>
    </row>
    <row r="29249" spans="1:5" x14ac:dyDescent="0.3">
      <c r="A29249" s="33" t="s">
        <v>2</v>
      </c>
      <c r="B29249" s="33" t="s">
        <v>53</v>
      </c>
      <c r="C29249" s="33">
        <v>80000</v>
      </c>
      <c r="D29249" s="33" t="s">
        <v>541</v>
      </c>
      <c r="E29249" t="str">
        <f t="shared" si="460"/>
        <v>$75K-$100K</v>
      </c>
    </row>
    <row r="29250" spans="1:5" x14ac:dyDescent="0.3">
      <c r="A29250" s="33" t="s">
        <v>0</v>
      </c>
      <c r="B29250" s="33" t="s">
        <v>86</v>
      </c>
      <c r="C29250" s="33">
        <v>89100</v>
      </c>
      <c r="D29250" s="33" t="s">
        <v>211</v>
      </c>
      <c r="E29250" t="str">
        <f t="shared" si="460"/>
        <v>$75K-$100K</v>
      </c>
    </row>
    <row r="29251" spans="1:5" x14ac:dyDescent="0.3">
      <c r="A29251" s="33" t="s">
        <v>0</v>
      </c>
      <c r="B29251" s="33" t="s">
        <v>53</v>
      </c>
      <c r="C29251" s="33">
        <v>232000</v>
      </c>
      <c r="D29251" s="33" t="s">
        <v>8077</v>
      </c>
      <c r="E29251" t="str">
        <f t="shared" ref="E29251:E29314" si="461">_xlfn.XLOOKUP(C29251,$H$16:$H$21,$G$16:$G$21,,1)</f>
        <v>&gt;$200K</v>
      </c>
    </row>
    <row r="29252" spans="1:5" x14ac:dyDescent="0.3">
      <c r="A29252" s="33" t="s">
        <v>52</v>
      </c>
      <c r="B29252" s="33" t="s">
        <v>53</v>
      </c>
      <c r="C29252" s="33"/>
      <c r="D29252" s="33" t="s">
        <v>1483</v>
      </c>
      <c r="E29252" t="str">
        <f t="shared" si="461"/>
        <v>No Data</v>
      </c>
    </row>
    <row r="29253" spans="1:5" x14ac:dyDescent="0.3">
      <c r="A29253" s="33" t="s">
        <v>2</v>
      </c>
      <c r="B29253" s="33" t="s">
        <v>56</v>
      </c>
      <c r="C29253" s="33">
        <v>177283</v>
      </c>
      <c r="D29253" s="33" t="s">
        <v>651</v>
      </c>
      <c r="E29253" t="str">
        <f t="shared" si="461"/>
        <v>$125K-$200K</v>
      </c>
    </row>
    <row r="29254" spans="1:5" x14ac:dyDescent="0.3">
      <c r="A29254" s="33" t="s">
        <v>128</v>
      </c>
      <c r="B29254" s="33" t="s">
        <v>88</v>
      </c>
      <c r="C29254" s="33">
        <v>149653</v>
      </c>
      <c r="D29254" s="33" t="s">
        <v>834</v>
      </c>
      <c r="E29254" t="str">
        <f t="shared" si="461"/>
        <v>$125K-$200K</v>
      </c>
    </row>
    <row r="29255" spans="1:5" x14ac:dyDescent="0.3">
      <c r="A29255" s="33" t="s">
        <v>125</v>
      </c>
      <c r="B29255" s="33" t="s">
        <v>53</v>
      </c>
      <c r="C29255" s="33">
        <v>120000</v>
      </c>
      <c r="D29255" s="33" t="s">
        <v>256</v>
      </c>
      <c r="E29255" t="str">
        <f t="shared" si="461"/>
        <v>$100K-$125K</v>
      </c>
    </row>
    <row r="29256" spans="1:5" x14ac:dyDescent="0.3">
      <c r="A29256" s="33" t="s">
        <v>126</v>
      </c>
      <c r="B29256" s="33" t="s">
        <v>54</v>
      </c>
      <c r="C29256" s="33">
        <v>112500</v>
      </c>
      <c r="D29256" s="33" t="s">
        <v>315</v>
      </c>
      <c r="E29256" t="str">
        <f t="shared" si="461"/>
        <v>$100K-$125K</v>
      </c>
    </row>
    <row r="29257" spans="1:5" x14ac:dyDescent="0.3">
      <c r="A29257" s="33" t="s">
        <v>0</v>
      </c>
      <c r="B29257" s="33" t="s">
        <v>53</v>
      </c>
      <c r="C29257" s="33">
        <v>86870.5</v>
      </c>
      <c r="D29257" s="33" t="s">
        <v>8453</v>
      </c>
      <c r="E29257" t="str">
        <f t="shared" si="461"/>
        <v>$75K-$100K</v>
      </c>
    </row>
    <row r="29258" spans="1:5" x14ac:dyDescent="0.3">
      <c r="A29258" s="33" t="s">
        <v>125</v>
      </c>
      <c r="B29258" s="33" t="s">
        <v>53</v>
      </c>
      <c r="C29258" s="33">
        <v>125500</v>
      </c>
      <c r="D29258" s="33" t="s">
        <v>4067</v>
      </c>
      <c r="E29258" t="str">
        <f t="shared" si="461"/>
        <v>$125K-$200K</v>
      </c>
    </row>
    <row r="29259" spans="1:5" x14ac:dyDescent="0.3">
      <c r="A29259" s="33" t="s">
        <v>0</v>
      </c>
      <c r="B29259" s="33" t="s">
        <v>53</v>
      </c>
      <c r="C29259" s="33">
        <v>103529</v>
      </c>
      <c r="D29259" s="33" t="s">
        <v>9438</v>
      </c>
      <c r="E29259" t="str">
        <f t="shared" si="461"/>
        <v>$100K-$125K</v>
      </c>
    </row>
    <row r="29260" spans="1:5" x14ac:dyDescent="0.3">
      <c r="A29260" s="33" t="s">
        <v>2</v>
      </c>
      <c r="B29260" s="33" t="s">
        <v>53</v>
      </c>
      <c r="C29260" s="33">
        <v>77500</v>
      </c>
      <c r="D29260" s="33" t="s">
        <v>4782</v>
      </c>
      <c r="E29260" t="str">
        <f t="shared" si="461"/>
        <v>$75K-$100K</v>
      </c>
    </row>
    <row r="29261" spans="1:5" x14ac:dyDescent="0.3">
      <c r="A29261" s="33" t="s">
        <v>0</v>
      </c>
      <c r="B29261" s="33" t="s">
        <v>53</v>
      </c>
      <c r="C29261" s="33">
        <v>52000</v>
      </c>
      <c r="D29261" s="33" t="s">
        <v>9439</v>
      </c>
      <c r="E29261" t="str">
        <f t="shared" si="461"/>
        <v>&lt;$75K</v>
      </c>
    </row>
    <row r="29262" spans="1:5" x14ac:dyDescent="0.3">
      <c r="A29262" s="33" t="s">
        <v>2</v>
      </c>
      <c r="B29262" s="33" t="s">
        <v>53</v>
      </c>
      <c r="C29262" s="33"/>
      <c r="D29262" s="33" t="s">
        <v>441</v>
      </c>
      <c r="E29262" t="str">
        <f t="shared" si="461"/>
        <v>No Data</v>
      </c>
    </row>
    <row r="29263" spans="1:5" x14ac:dyDescent="0.3">
      <c r="A29263" s="33" t="s">
        <v>2</v>
      </c>
      <c r="B29263" s="33" t="s">
        <v>53</v>
      </c>
      <c r="C29263" s="33">
        <v>92088</v>
      </c>
      <c r="D29263" s="33" t="s">
        <v>9440</v>
      </c>
      <c r="E29263" t="str">
        <f t="shared" si="461"/>
        <v>$75K-$100K</v>
      </c>
    </row>
    <row r="29264" spans="1:5" x14ac:dyDescent="0.3">
      <c r="A29264" s="33" t="s">
        <v>0</v>
      </c>
      <c r="B29264" s="33" t="s">
        <v>53</v>
      </c>
      <c r="C29264" s="33">
        <v>217500</v>
      </c>
      <c r="D29264" s="33" t="s">
        <v>9441</v>
      </c>
      <c r="E29264" t="str">
        <f t="shared" si="461"/>
        <v>&gt;$200K</v>
      </c>
    </row>
    <row r="29265" spans="1:5" x14ac:dyDescent="0.3">
      <c r="A29265" s="33" t="s">
        <v>66</v>
      </c>
      <c r="B29265" s="33" t="s">
        <v>96</v>
      </c>
      <c r="C29265" s="33">
        <v>75000</v>
      </c>
      <c r="D29265" s="33" t="s">
        <v>3075</v>
      </c>
      <c r="E29265" t="str">
        <f t="shared" si="461"/>
        <v>&lt;$75K</v>
      </c>
    </row>
    <row r="29266" spans="1:5" x14ac:dyDescent="0.3">
      <c r="A29266" s="33" t="s">
        <v>2</v>
      </c>
      <c r="B29266" s="33" t="s">
        <v>53</v>
      </c>
      <c r="C29266" s="33"/>
      <c r="D29266" s="33" t="s">
        <v>232</v>
      </c>
      <c r="E29266" t="str">
        <f t="shared" si="461"/>
        <v>No Data</v>
      </c>
    </row>
    <row r="29267" spans="1:5" x14ac:dyDescent="0.3">
      <c r="A29267" s="33" t="s">
        <v>2</v>
      </c>
      <c r="B29267" s="33" t="s">
        <v>53</v>
      </c>
      <c r="C29267" s="33">
        <v>65000</v>
      </c>
      <c r="D29267" s="33" t="s">
        <v>9442</v>
      </c>
      <c r="E29267" t="str">
        <f t="shared" si="461"/>
        <v>&lt;$75K</v>
      </c>
    </row>
    <row r="29268" spans="1:5" x14ac:dyDescent="0.3">
      <c r="A29268" s="33" t="s">
        <v>2</v>
      </c>
      <c r="B29268" s="33" t="s">
        <v>53</v>
      </c>
      <c r="C29268" s="33"/>
      <c r="D29268" s="33" t="s">
        <v>833</v>
      </c>
      <c r="E29268" t="str">
        <f t="shared" si="461"/>
        <v>No Data</v>
      </c>
    </row>
    <row r="29269" spans="1:5" x14ac:dyDescent="0.3">
      <c r="A29269" s="33" t="s">
        <v>2</v>
      </c>
      <c r="B29269" s="33" t="s">
        <v>53</v>
      </c>
      <c r="C29269" s="33"/>
      <c r="D29269" s="33" t="s">
        <v>559</v>
      </c>
      <c r="E29269" t="str">
        <f t="shared" si="461"/>
        <v>No Data</v>
      </c>
    </row>
    <row r="29270" spans="1:5" x14ac:dyDescent="0.3">
      <c r="A29270" s="33" t="s">
        <v>0</v>
      </c>
      <c r="B29270" s="33" t="s">
        <v>53</v>
      </c>
      <c r="C29270" s="33">
        <v>153450</v>
      </c>
      <c r="D29270" s="33" t="s">
        <v>4015</v>
      </c>
      <c r="E29270" t="str">
        <f t="shared" si="461"/>
        <v>$125K-$200K</v>
      </c>
    </row>
    <row r="29271" spans="1:5" x14ac:dyDescent="0.3">
      <c r="A29271" s="33" t="s">
        <v>125</v>
      </c>
      <c r="B29271" s="33" t="s">
        <v>53</v>
      </c>
      <c r="C29271" s="33"/>
      <c r="D29271" s="33" t="s">
        <v>2696</v>
      </c>
      <c r="E29271" t="str">
        <f t="shared" si="461"/>
        <v>No Data</v>
      </c>
    </row>
    <row r="29272" spans="1:5" x14ac:dyDescent="0.3">
      <c r="A29272" s="33" t="s">
        <v>2</v>
      </c>
      <c r="B29272" s="33" t="s">
        <v>109</v>
      </c>
      <c r="C29272" s="33"/>
      <c r="D29272" s="33" t="s">
        <v>9443</v>
      </c>
      <c r="E29272" t="str">
        <f t="shared" si="461"/>
        <v>No Data</v>
      </c>
    </row>
    <row r="29273" spans="1:5" x14ac:dyDescent="0.3">
      <c r="A29273" s="33" t="s">
        <v>2</v>
      </c>
      <c r="B29273" s="33" t="s">
        <v>53</v>
      </c>
      <c r="C29273" s="33"/>
      <c r="D29273" s="33" t="s">
        <v>1157</v>
      </c>
      <c r="E29273" t="str">
        <f t="shared" si="461"/>
        <v>No Data</v>
      </c>
    </row>
    <row r="29274" spans="1:5" x14ac:dyDescent="0.3">
      <c r="A29274" s="33" t="s">
        <v>0</v>
      </c>
      <c r="B29274" s="33" t="s">
        <v>53</v>
      </c>
      <c r="C29274" s="33"/>
      <c r="D29274" s="33" t="s">
        <v>6551</v>
      </c>
      <c r="E29274" t="str">
        <f t="shared" si="461"/>
        <v>No Data</v>
      </c>
    </row>
    <row r="29275" spans="1:5" x14ac:dyDescent="0.3">
      <c r="A29275" s="33" t="s">
        <v>0</v>
      </c>
      <c r="B29275" s="33" t="s">
        <v>53</v>
      </c>
      <c r="C29275" s="33">
        <v>115000</v>
      </c>
      <c r="D29275" s="33" t="s">
        <v>299</v>
      </c>
      <c r="E29275" t="str">
        <f t="shared" si="461"/>
        <v>$100K-$125K</v>
      </c>
    </row>
    <row r="29276" spans="1:5" x14ac:dyDescent="0.3">
      <c r="A29276" s="33" t="s">
        <v>129</v>
      </c>
      <c r="B29276" s="33" t="s">
        <v>53</v>
      </c>
      <c r="C29276" s="33"/>
      <c r="D29276" s="33" t="s">
        <v>1002</v>
      </c>
      <c r="E29276" t="str">
        <f t="shared" si="461"/>
        <v>No Data</v>
      </c>
    </row>
    <row r="29277" spans="1:5" x14ac:dyDescent="0.3">
      <c r="A29277" s="33" t="s">
        <v>4</v>
      </c>
      <c r="B29277" s="33" t="s">
        <v>53</v>
      </c>
      <c r="C29277" s="33"/>
      <c r="D29277" s="33" t="s">
        <v>9444</v>
      </c>
      <c r="E29277" t="str">
        <f t="shared" si="461"/>
        <v>No Data</v>
      </c>
    </row>
    <row r="29278" spans="1:5" x14ac:dyDescent="0.3">
      <c r="A29278" s="33" t="s">
        <v>0</v>
      </c>
      <c r="B29278" s="33" t="s">
        <v>53</v>
      </c>
      <c r="C29278" s="33"/>
      <c r="D29278" s="33" t="s">
        <v>658</v>
      </c>
      <c r="E29278" t="str">
        <f t="shared" si="461"/>
        <v>No Data</v>
      </c>
    </row>
    <row r="29279" spans="1:5" x14ac:dyDescent="0.3">
      <c r="A29279" s="33" t="s">
        <v>2</v>
      </c>
      <c r="B29279" s="33" t="s">
        <v>73</v>
      </c>
      <c r="C29279" s="33">
        <v>98500</v>
      </c>
      <c r="D29279" s="33" t="s">
        <v>1732</v>
      </c>
      <c r="E29279" t="str">
        <f t="shared" si="461"/>
        <v>$75K-$100K</v>
      </c>
    </row>
    <row r="29280" spans="1:5" x14ac:dyDescent="0.3">
      <c r="A29280" s="33" t="s">
        <v>2</v>
      </c>
      <c r="B29280" s="33" t="s">
        <v>83</v>
      </c>
      <c r="C29280" s="33">
        <v>111175</v>
      </c>
      <c r="D29280" s="33" t="s">
        <v>932</v>
      </c>
      <c r="E29280" t="str">
        <f t="shared" si="461"/>
        <v>$100K-$125K</v>
      </c>
    </row>
    <row r="29281" spans="1:5" x14ac:dyDescent="0.3">
      <c r="A29281" s="33" t="s">
        <v>1</v>
      </c>
      <c r="B29281" s="33" t="s">
        <v>93</v>
      </c>
      <c r="C29281" s="33">
        <v>190000</v>
      </c>
      <c r="D29281" s="33" t="s">
        <v>2357</v>
      </c>
      <c r="E29281" t="str">
        <f t="shared" si="461"/>
        <v>$125K-$200K</v>
      </c>
    </row>
    <row r="29282" spans="1:5" x14ac:dyDescent="0.3">
      <c r="A29282" s="33" t="s">
        <v>4</v>
      </c>
      <c r="B29282" s="33" t="s">
        <v>54</v>
      </c>
      <c r="C29282" s="33">
        <v>130000</v>
      </c>
      <c r="D29282" s="33" t="s">
        <v>463</v>
      </c>
      <c r="E29282" t="str">
        <f t="shared" si="461"/>
        <v>$125K-$200K</v>
      </c>
    </row>
    <row r="29283" spans="1:5" x14ac:dyDescent="0.3">
      <c r="A29283" s="33" t="s">
        <v>2</v>
      </c>
      <c r="B29283" s="33" t="s">
        <v>54</v>
      </c>
      <c r="C29283" s="33">
        <v>150000</v>
      </c>
      <c r="D29283" s="33" t="s">
        <v>378</v>
      </c>
      <c r="E29283" t="str">
        <f t="shared" si="461"/>
        <v>$125K-$200K</v>
      </c>
    </row>
    <row r="29284" spans="1:5" x14ac:dyDescent="0.3">
      <c r="A29284" s="33" t="s">
        <v>4</v>
      </c>
      <c r="B29284" s="33" t="s">
        <v>53</v>
      </c>
      <c r="C29284" s="33"/>
      <c r="D29284" s="33" t="s">
        <v>299</v>
      </c>
      <c r="E29284" t="str">
        <f t="shared" si="461"/>
        <v>No Data</v>
      </c>
    </row>
    <row r="29285" spans="1:5" x14ac:dyDescent="0.3">
      <c r="A29285" s="33" t="s">
        <v>4</v>
      </c>
      <c r="B29285" s="33" t="s">
        <v>81</v>
      </c>
      <c r="C29285" s="33">
        <v>115000</v>
      </c>
      <c r="D29285" s="33" t="s">
        <v>2639</v>
      </c>
      <c r="E29285" t="str">
        <f t="shared" si="461"/>
        <v>$100K-$125K</v>
      </c>
    </row>
    <row r="29286" spans="1:5" x14ac:dyDescent="0.3">
      <c r="A29286" s="33" t="s">
        <v>0</v>
      </c>
      <c r="B29286" s="33" t="s">
        <v>53</v>
      </c>
      <c r="C29286" s="33"/>
      <c r="D29286" s="33" t="s">
        <v>3428</v>
      </c>
      <c r="E29286" t="str">
        <f t="shared" si="461"/>
        <v>No Data</v>
      </c>
    </row>
    <row r="29287" spans="1:5" x14ac:dyDescent="0.3">
      <c r="A29287" s="33" t="s">
        <v>2</v>
      </c>
      <c r="B29287" s="33" t="s">
        <v>53</v>
      </c>
      <c r="C29287" s="33"/>
      <c r="D29287" s="33" t="s">
        <v>2203</v>
      </c>
      <c r="E29287" t="str">
        <f t="shared" si="461"/>
        <v>No Data</v>
      </c>
    </row>
    <row r="29288" spans="1:5" x14ac:dyDescent="0.3">
      <c r="A29288" s="33" t="s">
        <v>125</v>
      </c>
      <c r="B29288" s="33" t="s">
        <v>53</v>
      </c>
      <c r="C29288" s="33"/>
      <c r="D29288" s="33" t="s">
        <v>9445</v>
      </c>
      <c r="E29288" t="str">
        <f t="shared" si="461"/>
        <v>No Data</v>
      </c>
    </row>
    <row r="29289" spans="1:5" x14ac:dyDescent="0.3">
      <c r="A29289" s="33" t="s">
        <v>0</v>
      </c>
      <c r="B29289" s="33" t="s">
        <v>98</v>
      </c>
      <c r="C29289" s="33">
        <v>89100</v>
      </c>
      <c r="D29289" s="33" t="s">
        <v>2105</v>
      </c>
      <c r="E29289" t="str">
        <f t="shared" si="461"/>
        <v>$75K-$100K</v>
      </c>
    </row>
    <row r="29290" spans="1:5" x14ac:dyDescent="0.3">
      <c r="A29290" s="33" t="s">
        <v>126</v>
      </c>
      <c r="B29290" s="33" t="s">
        <v>53</v>
      </c>
      <c r="C29290" s="33">
        <v>137500</v>
      </c>
      <c r="D29290" s="33" t="s">
        <v>9446</v>
      </c>
      <c r="E29290" t="str">
        <f t="shared" si="461"/>
        <v>$125K-$200K</v>
      </c>
    </row>
    <row r="29291" spans="1:5" x14ac:dyDescent="0.3">
      <c r="A29291" s="33" t="s">
        <v>2</v>
      </c>
      <c r="B29291" s="33" t="s">
        <v>53</v>
      </c>
      <c r="C29291" s="33"/>
      <c r="D29291" s="33" t="s">
        <v>9447</v>
      </c>
      <c r="E29291" t="str">
        <f t="shared" si="461"/>
        <v>No Data</v>
      </c>
    </row>
    <row r="29292" spans="1:5" x14ac:dyDescent="0.3">
      <c r="A29292" s="33" t="s">
        <v>125</v>
      </c>
      <c r="B29292" s="33" t="s">
        <v>53</v>
      </c>
      <c r="C29292" s="33">
        <v>115000</v>
      </c>
      <c r="D29292" s="33" t="s">
        <v>9448</v>
      </c>
      <c r="E29292" t="str">
        <f t="shared" si="461"/>
        <v>$100K-$125K</v>
      </c>
    </row>
    <row r="29293" spans="1:5" x14ac:dyDescent="0.3">
      <c r="A29293" s="33" t="s">
        <v>52</v>
      </c>
      <c r="B29293" s="33" t="s">
        <v>53</v>
      </c>
      <c r="C29293" s="33"/>
      <c r="D29293" s="33" t="s">
        <v>2922</v>
      </c>
      <c r="E29293" t="str">
        <f t="shared" si="461"/>
        <v>No Data</v>
      </c>
    </row>
    <row r="29294" spans="1:5" x14ac:dyDescent="0.3">
      <c r="A29294" s="33" t="s">
        <v>128</v>
      </c>
      <c r="B29294" s="33" t="s">
        <v>53</v>
      </c>
      <c r="C29294" s="33">
        <v>222132</v>
      </c>
      <c r="D29294" s="33" t="s">
        <v>551</v>
      </c>
      <c r="E29294" t="str">
        <f t="shared" si="461"/>
        <v>&gt;$200K</v>
      </c>
    </row>
    <row r="29295" spans="1:5" x14ac:dyDescent="0.3">
      <c r="A29295" s="33" t="s">
        <v>4</v>
      </c>
      <c r="B29295" s="33" t="s">
        <v>53</v>
      </c>
      <c r="C29295" s="33">
        <v>82005.5</v>
      </c>
      <c r="D29295" s="33" t="s">
        <v>9449</v>
      </c>
      <c r="E29295" t="str">
        <f t="shared" si="461"/>
        <v>$75K-$100K</v>
      </c>
    </row>
    <row r="29296" spans="1:5" x14ac:dyDescent="0.3">
      <c r="A29296" s="33" t="s">
        <v>2</v>
      </c>
      <c r="B29296" s="33" t="s">
        <v>53</v>
      </c>
      <c r="C29296" s="33">
        <v>82500</v>
      </c>
      <c r="D29296" s="33" t="s">
        <v>3768</v>
      </c>
      <c r="E29296" t="str">
        <f t="shared" si="461"/>
        <v>$75K-$100K</v>
      </c>
    </row>
    <row r="29297" spans="1:5" x14ac:dyDescent="0.3">
      <c r="A29297" s="33" t="s">
        <v>128</v>
      </c>
      <c r="B29297" s="33" t="s">
        <v>53</v>
      </c>
      <c r="C29297" s="33">
        <v>146500</v>
      </c>
      <c r="D29297" s="33" t="s">
        <v>9450</v>
      </c>
      <c r="E29297" t="str">
        <f t="shared" si="461"/>
        <v>$125K-$200K</v>
      </c>
    </row>
    <row r="29298" spans="1:5" x14ac:dyDescent="0.3">
      <c r="A29298" s="33" t="s">
        <v>2</v>
      </c>
      <c r="B29298" s="33" t="s">
        <v>53</v>
      </c>
      <c r="C29298" s="33"/>
      <c r="D29298" s="33" t="s">
        <v>230</v>
      </c>
      <c r="E29298" t="str">
        <f t="shared" si="461"/>
        <v>No Data</v>
      </c>
    </row>
    <row r="29299" spans="1:5" x14ac:dyDescent="0.3">
      <c r="A29299" s="33" t="s">
        <v>4</v>
      </c>
      <c r="B29299" s="33" t="s">
        <v>54</v>
      </c>
      <c r="C29299" s="33">
        <v>167500</v>
      </c>
      <c r="D29299" s="33" t="s">
        <v>459</v>
      </c>
      <c r="E29299" t="str">
        <f t="shared" si="461"/>
        <v>$125K-$200K</v>
      </c>
    </row>
    <row r="29300" spans="1:5" x14ac:dyDescent="0.3">
      <c r="A29300" s="33" t="s">
        <v>125</v>
      </c>
      <c r="B29300" s="33" t="s">
        <v>53</v>
      </c>
      <c r="C29300" s="33">
        <v>101000</v>
      </c>
      <c r="D29300" s="33" t="s">
        <v>520</v>
      </c>
      <c r="E29300" t="str">
        <f t="shared" si="461"/>
        <v>$100K-$125K</v>
      </c>
    </row>
    <row r="29301" spans="1:5" x14ac:dyDescent="0.3">
      <c r="A29301" s="33" t="s">
        <v>0</v>
      </c>
      <c r="B29301" s="33" t="s">
        <v>53</v>
      </c>
      <c r="C29301" s="33">
        <v>215323</v>
      </c>
      <c r="D29301" s="33" t="s">
        <v>4507</v>
      </c>
      <c r="E29301" t="str">
        <f t="shared" si="461"/>
        <v>&gt;$200K</v>
      </c>
    </row>
    <row r="29302" spans="1:5" x14ac:dyDescent="0.3">
      <c r="A29302" s="33" t="s">
        <v>128</v>
      </c>
      <c r="B29302" s="33" t="s">
        <v>53</v>
      </c>
      <c r="C29302" s="33"/>
      <c r="D29302" s="33" t="s">
        <v>833</v>
      </c>
      <c r="E29302" t="str">
        <f t="shared" si="461"/>
        <v>No Data</v>
      </c>
    </row>
    <row r="29303" spans="1:5" x14ac:dyDescent="0.3">
      <c r="A29303" s="33" t="s">
        <v>0</v>
      </c>
      <c r="B29303" s="33" t="s">
        <v>53</v>
      </c>
      <c r="C29303" s="33"/>
      <c r="D29303" s="33" t="s">
        <v>1398</v>
      </c>
      <c r="E29303" t="str">
        <f t="shared" si="461"/>
        <v>No Data</v>
      </c>
    </row>
    <row r="29304" spans="1:5" x14ac:dyDescent="0.3">
      <c r="A29304" s="33" t="s">
        <v>4</v>
      </c>
      <c r="B29304" s="33" t="s">
        <v>54</v>
      </c>
      <c r="C29304" s="33">
        <v>115000</v>
      </c>
      <c r="D29304" s="33" t="s">
        <v>3207</v>
      </c>
      <c r="E29304" t="str">
        <f t="shared" si="461"/>
        <v>$100K-$125K</v>
      </c>
    </row>
    <row r="29305" spans="1:5" x14ac:dyDescent="0.3">
      <c r="A29305" s="33" t="s">
        <v>0</v>
      </c>
      <c r="B29305" s="33" t="s">
        <v>53</v>
      </c>
      <c r="C29305" s="33">
        <v>140000</v>
      </c>
      <c r="D29305" s="33" t="s">
        <v>4162</v>
      </c>
      <c r="E29305" t="str">
        <f t="shared" si="461"/>
        <v>$125K-$200K</v>
      </c>
    </row>
    <row r="29306" spans="1:5" x14ac:dyDescent="0.3">
      <c r="A29306" s="33" t="s">
        <v>0</v>
      </c>
      <c r="B29306" s="33" t="s">
        <v>53</v>
      </c>
      <c r="C29306" s="33">
        <v>128816</v>
      </c>
      <c r="D29306" s="33" t="s">
        <v>9451</v>
      </c>
      <c r="E29306" t="str">
        <f t="shared" si="461"/>
        <v>$125K-$200K</v>
      </c>
    </row>
    <row r="29307" spans="1:5" x14ac:dyDescent="0.3">
      <c r="A29307" s="33" t="s">
        <v>126</v>
      </c>
      <c r="B29307" s="33" t="s">
        <v>53</v>
      </c>
      <c r="C29307" s="33"/>
      <c r="D29307" s="33" t="s">
        <v>9452</v>
      </c>
      <c r="E29307" t="str">
        <f t="shared" si="461"/>
        <v>No Data</v>
      </c>
    </row>
    <row r="29308" spans="1:5" x14ac:dyDescent="0.3">
      <c r="A29308" s="33" t="s">
        <v>0</v>
      </c>
      <c r="B29308" s="33" t="s">
        <v>53</v>
      </c>
      <c r="C29308" s="33">
        <v>115000</v>
      </c>
      <c r="D29308" s="33" t="s">
        <v>299</v>
      </c>
      <c r="E29308" t="str">
        <f t="shared" si="461"/>
        <v>$100K-$125K</v>
      </c>
    </row>
    <row r="29309" spans="1:5" x14ac:dyDescent="0.3">
      <c r="A29309" s="33" t="s">
        <v>2</v>
      </c>
      <c r="B29309" s="33" t="s">
        <v>53</v>
      </c>
      <c r="C29309" s="33"/>
      <c r="D29309" s="33" t="s">
        <v>268</v>
      </c>
      <c r="E29309" t="str">
        <f t="shared" si="461"/>
        <v>No Data</v>
      </c>
    </row>
    <row r="29310" spans="1:5" x14ac:dyDescent="0.3">
      <c r="A29310" s="33" t="s">
        <v>52</v>
      </c>
      <c r="B29310" s="33" t="s">
        <v>53</v>
      </c>
      <c r="C29310" s="33"/>
      <c r="D29310" s="33" t="s">
        <v>9453</v>
      </c>
      <c r="E29310" t="str">
        <f t="shared" si="461"/>
        <v>No Data</v>
      </c>
    </row>
    <row r="29311" spans="1:5" x14ac:dyDescent="0.3">
      <c r="A29311" s="33" t="s">
        <v>128</v>
      </c>
      <c r="B29311" s="33" t="s">
        <v>53</v>
      </c>
      <c r="C29311" s="33">
        <v>150000</v>
      </c>
      <c r="D29311" s="33" t="s">
        <v>646</v>
      </c>
      <c r="E29311" t="str">
        <f t="shared" si="461"/>
        <v>$125K-$200K</v>
      </c>
    </row>
    <row r="29312" spans="1:5" x14ac:dyDescent="0.3">
      <c r="A29312" s="33" t="s">
        <v>128</v>
      </c>
      <c r="B29312" s="33" t="s">
        <v>54</v>
      </c>
      <c r="C29312" s="33">
        <v>105000</v>
      </c>
      <c r="D29312" s="33" t="s">
        <v>6292</v>
      </c>
      <c r="E29312" t="str">
        <f t="shared" si="461"/>
        <v>$100K-$125K</v>
      </c>
    </row>
    <row r="29313" spans="1:5" x14ac:dyDescent="0.3">
      <c r="A29313" s="33" t="s">
        <v>0</v>
      </c>
      <c r="B29313" s="33" t="s">
        <v>53</v>
      </c>
      <c r="C29313" s="33">
        <v>124000</v>
      </c>
      <c r="D29313" s="33" t="s">
        <v>679</v>
      </c>
      <c r="E29313" t="str">
        <f t="shared" si="461"/>
        <v>$100K-$125K</v>
      </c>
    </row>
    <row r="29314" spans="1:5" x14ac:dyDescent="0.3">
      <c r="A29314" s="33" t="s">
        <v>1</v>
      </c>
      <c r="B29314" s="33" t="s">
        <v>83</v>
      </c>
      <c r="C29314" s="33">
        <v>65000</v>
      </c>
      <c r="D29314" s="33" t="s">
        <v>9454</v>
      </c>
      <c r="E29314" t="str">
        <f t="shared" si="461"/>
        <v>&lt;$75K</v>
      </c>
    </row>
    <row r="29315" spans="1:5" x14ac:dyDescent="0.3">
      <c r="A29315" s="33" t="s">
        <v>126</v>
      </c>
      <c r="B29315" s="33" t="s">
        <v>53</v>
      </c>
      <c r="C29315" s="33">
        <v>155000</v>
      </c>
      <c r="D29315" s="33" t="s">
        <v>9455</v>
      </c>
      <c r="E29315" t="str">
        <f t="shared" ref="E29315:E29378" si="462">_xlfn.XLOOKUP(C29315,$H$16:$H$21,$G$16:$G$21,,1)</f>
        <v>$125K-$200K</v>
      </c>
    </row>
    <row r="29316" spans="1:5" x14ac:dyDescent="0.3">
      <c r="A29316" s="33" t="s">
        <v>2</v>
      </c>
      <c r="B29316" s="33" t="s">
        <v>53</v>
      </c>
      <c r="C29316" s="33">
        <v>72750</v>
      </c>
      <c r="D29316" s="33" t="s">
        <v>9456</v>
      </c>
      <c r="E29316" t="str">
        <f t="shared" si="462"/>
        <v>&lt;$75K</v>
      </c>
    </row>
    <row r="29317" spans="1:5" x14ac:dyDescent="0.3">
      <c r="A29317" s="33" t="s">
        <v>129</v>
      </c>
      <c r="B29317" s="33" t="s">
        <v>81</v>
      </c>
      <c r="C29317" s="33">
        <v>99150</v>
      </c>
      <c r="D29317" s="33" t="s">
        <v>4033</v>
      </c>
      <c r="E29317" t="str">
        <f t="shared" si="462"/>
        <v>$75K-$100K</v>
      </c>
    </row>
    <row r="29318" spans="1:5" x14ac:dyDescent="0.3">
      <c r="A29318" s="33" t="s">
        <v>125</v>
      </c>
      <c r="B29318" s="33" t="s">
        <v>53</v>
      </c>
      <c r="C29318" s="33">
        <v>108415.5</v>
      </c>
      <c r="D29318" s="33" t="s">
        <v>9457</v>
      </c>
      <c r="E29318" t="str">
        <f t="shared" si="462"/>
        <v>$100K-$125K</v>
      </c>
    </row>
    <row r="29319" spans="1:5" x14ac:dyDescent="0.3">
      <c r="A29319" s="33" t="s">
        <v>52</v>
      </c>
      <c r="B29319" s="33" t="s">
        <v>53</v>
      </c>
      <c r="C29319" s="33">
        <v>100000</v>
      </c>
      <c r="D29319" s="33" t="s">
        <v>232</v>
      </c>
      <c r="E29319" t="str">
        <f t="shared" si="462"/>
        <v>$75K-$100K</v>
      </c>
    </row>
    <row r="29320" spans="1:5" x14ac:dyDescent="0.3">
      <c r="A29320" s="33" t="s">
        <v>4</v>
      </c>
      <c r="B29320" s="33" t="s">
        <v>53</v>
      </c>
      <c r="C29320" s="33"/>
      <c r="D29320" s="33" t="s">
        <v>368</v>
      </c>
      <c r="E29320" t="str">
        <f t="shared" si="462"/>
        <v>No Data</v>
      </c>
    </row>
    <row r="29321" spans="1:5" x14ac:dyDescent="0.3">
      <c r="A29321" s="33" t="s">
        <v>2</v>
      </c>
      <c r="B29321" s="33" t="s">
        <v>53</v>
      </c>
      <c r="C29321" s="33"/>
      <c r="D29321" s="33" t="s">
        <v>8372</v>
      </c>
      <c r="E29321" t="str">
        <f t="shared" si="462"/>
        <v>No Data</v>
      </c>
    </row>
    <row r="29322" spans="1:5" x14ac:dyDescent="0.3">
      <c r="A29322" s="33" t="s">
        <v>0</v>
      </c>
      <c r="B29322" s="33" t="s">
        <v>54</v>
      </c>
      <c r="C29322" s="33"/>
      <c r="D29322" s="33" t="s">
        <v>258</v>
      </c>
      <c r="E29322" t="str">
        <f t="shared" si="462"/>
        <v>No Data</v>
      </c>
    </row>
    <row r="29323" spans="1:5" x14ac:dyDescent="0.3">
      <c r="A29323" s="33" t="s">
        <v>2</v>
      </c>
      <c r="B29323" s="33" t="s">
        <v>53</v>
      </c>
      <c r="C29323" s="33"/>
      <c r="D29323" s="33" t="s">
        <v>1680</v>
      </c>
      <c r="E29323" t="str">
        <f t="shared" si="462"/>
        <v>No Data</v>
      </c>
    </row>
    <row r="29324" spans="1:5" x14ac:dyDescent="0.3">
      <c r="A29324" s="33" t="s">
        <v>4</v>
      </c>
      <c r="B29324" s="33" t="s">
        <v>81</v>
      </c>
      <c r="C29324" s="33">
        <v>175000</v>
      </c>
      <c r="D29324" s="33" t="s">
        <v>1975</v>
      </c>
      <c r="E29324" t="str">
        <f t="shared" si="462"/>
        <v>$125K-$200K</v>
      </c>
    </row>
    <row r="29325" spans="1:5" x14ac:dyDescent="0.3">
      <c r="A29325" s="33" t="s">
        <v>4</v>
      </c>
      <c r="B29325" s="33" t="s">
        <v>53</v>
      </c>
      <c r="C29325" s="33"/>
      <c r="D29325" s="33" t="s">
        <v>5920</v>
      </c>
      <c r="E29325" t="str">
        <f t="shared" si="462"/>
        <v>No Data</v>
      </c>
    </row>
    <row r="29326" spans="1:5" x14ac:dyDescent="0.3">
      <c r="A29326" s="33" t="s">
        <v>126</v>
      </c>
      <c r="B29326" s="33" t="s">
        <v>81</v>
      </c>
      <c r="C29326" s="33">
        <v>125000</v>
      </c>
      <c r="D29326" s="33" t="s">
        <v>1316</v>
      </c>
      <c r="E29326" t="str">
        <f t="shared" si="462"/>
        <v>$100K-$125K</v>
      </c>
    </row>
    <row r="29327" spans="1:5" x14ac:dyDescent="0.3">
      <c r="A29327" s="33" t="s">
        <v>0</v>
      </c>
      <c r="B29327" s="33" t="s">
        <v>53</v>
      </c>
      <c r="C29327" s="33"/>
      <c r="D29327" s="33" t="s">
        <v>9458</v>
      </c>
      <c r="E29327" t="str">
        <f t="shared" si="462"/>
        <v>No Data</v>
      </c>
    </row>
    <row r="29328" spans="1:5" x14ac:dyDescent="0.3">
      <c r="A29328" s="33" t="s">
        <v>129</v>
      </c>
      <c r="B29328" s="33" t="s">
        <v>53</v>
      </c>
      <c r="C29328" s="33">
        <v>137500</v>
      </c>
      <c r="D29328" s="33" t="s">
        <v>1460</v>
      </c>
      <c r="E29328" t="str">
        <f t="shared" si="462"/>
        <v>$125K-$200K</v>
      </c>
    </row>
    <row r="29329" spans="1:5" x14ac:dyDescent="0.3">
      <c r="A29329" s="33" t="s">
        <v>128</v>
      </c>
      <c r="B29329" s="33" t="s">
        <v>53</v>
      </c>
      <c r="C29329" s="33">
        <v>125000</v>
      </c>
      <c r="D29329" s="33" t="s">
        <v>4109</v>
      </c>
      <c r="E29329" t="str">
        <f t="shared" si="462"/>
        <v>$100K-$125K</v>
      </c>
    </row>
    <row r="29330" spans="1:5" x14ac:dyDescent="0.3">
      <c r="A29330" s="33" t="s">
        <v>4</v>
      </c>
      <c r="B29330" s="33" t="s">
        <v>53</v>
      </c>
      <c r="C29330" s="33">
        <v>90000</v>
      </c>
      <c r="D29330" s="33" t="s">
        <v>1558</v>
      </c>
      <c r="E29330" t="str">
        <f t="shared" si="462"/>
        <v>$75K-$100K</v>
      </c>
    </row>
    <row r="29331" spans="1:5" x14ac:dyDescent="0.3">
      <c r="A29331" s="33" t="s">
        <v>2</v>
      </c>
      <c r="B29331" s="33" t="s">
        <v>53</v>
      </c>
      <c r="C29331" s="33"/>
      <c r="D29331" s="33" t="s">
        <v>9459</v>
      </c>
      <c r="E29331" t="str">
        <f t="shared" si="462"/>
        <v>No Data</v>
      </c>
    </row>
    <row r="29332" spans="1:5" x14ac:dyDescent="0.3">
      <c r="A29332" s="33" t="s">
        <v>0</v>
      </c>
      <c r="B29332" s="33" t="s">
        <v>53</v>
      </c>
      <c r="C29332" s="33">
        <v>139964</v>
      </c>
      <c r="D29332" s="33" t="s">
        <v>728</v>
      </c>
      <c r="E29332" t="str">
        <f t="shared" si="462"/>
        <v>$125K-$200K</v>
      </c>
    </row>
    <row r="29333" spans="1:5" x14ac:dyDescent="0.3">
      <c r="A29333" s="33" t="s">
        <v>4</v>
      </c>
      <c r="B29333" s="33" t="s">
        <v>53</v>
      </c>
      <c r="C29333" s="33">
        <v>90000</v>
      </c>
      <c r="D29333" s="33" t="s">
        <v>234</v>
      </c>
      <c r="E29333" t="str">
        <f t="shared" si="462"/>
        <v>$75K-$100K</v>
      </c>
    </row>
    <row r="29334" spans="1:5" x14ac:dyDescent="0.3">
      <c r="A29334" s="33" t="s">
        <v>125</v>
      </c>
      <c r="B29334" s="33" t="s">
        <v>53</v>
      </c>
      <c r="C29334" s="33">
        <v>150000</v>
      </c>
      <c r="D29334" s="33" t="s">
        <v>8103</v>
      </c>
      <c r="E29334" t="str">
        <f t="shared" si="462"/>
        <v>$125K-$200K</v>
      </c>
    </row>
    <row r="29335" spans="1:5" x14ac:dyDescent="0.3">
      <c r="A29335" s="33" t="s">
        <v>0</v>
      </c>
      <c r="B29335" s="33" t="s">
        <v>53</v>
      </c>
      <c r="C29335" s="33"/>
      <c r="D29335" s="33" t="s">
        <v>658</v>
      </c>
      <c r="E29335" t="str">
        <f t="shared" si="462"/>
        <v>No Data</v>
      </c>
    </row>
    <row r="29336" spans="1:5" x14ac:dyDescent="0.3">
      <c r="A29336" s="33" t="s">
        <v>0</v>
      </c>
      <c r="B29336" s="33" t="s">
        <v>53</v>
      </c>
      <c r="C29336" s="33"/>
      <c r="D29336" s="33" t="s">
        <v>9460</v>
      </c>
      <c r="E29336" t="str">
        <f t="shared" si="462"/>
        <v>No Data</v>
      </c>
    </row>
    <row r="29337" spans="1:5" x14ac:dyDescent="0.3">
      <c r="A29337" s="33" t="s">
        <v>125</v>
      </c>
      <c r="B29337" s="33" t="s">
        <v>53</v>
      </c>
      <c r="C29337" s="33"/>
      <c r="D29337" s="33" t="s">
        <v>9461</v>
      </c>
      <c r="E29337" t="str">
        <f t="shared" si="462"/>
        <v>No Data</v>
      </c>
    </row>
    <row r="29338" spans="1:5" x14ac:dyDescent="0.3">
      <c r="A29338" s="33" t="s">
        <v>125</v>
      </c>
      <c r="B29338" s="33" t="s">
        <v>53</v>
      </c>
      <c r="C29338" s="33"/>
      <c r="D29338" s="33" t="s">
        <v>237</v>
      </c>
      <c r="E29338" t="str">
        <f t="shared" si="462"/>
        <v>No Data</v>
      </c>
    </row>
    <row r="29339" spans="1:5" x14ac:dyDescent="0.3">
      <c r="A29339" s="33" t="s">
        <v>2</v>
      </c>
      <c r="B29339" s="33" t="s">
        <v>53</v>
      </c>
      <c r="C29339" s="33">
        <v>110000</v>
      </c>
      <c r="D29339" s="33" t="s">
        <v>8338</v>
      </c>
      <c r="E29339" t="str">
        <f t="shared" si="462"/>
        <v>$100K-$125K</v>
      </c>
    </row>
    <row r="29340" spans="1:5" x14ac:dyDescent="0.3">
      <c r="A29340" s="33" t="s">
        <v>2</v>
      </c>
      <c r="B29340" s="33" t="s">
        <v>53</v>
      </c>
      <c r="C29340" s="33">
        <v>107500</v>
      </c>
      <c r="D29340" s="33" t="s">
        <v>9462</v>
      </c>
      <c r="E29340" t="str">
        <f t="shared" si="462"/>
        <v>$100K-$125K</v>
      </c>
    </row>
    <row r="29341" spans="1:5" x14ac:dyDescent="0.3">
      <c r="A29341" s="33" t="s">
        <v>2</v>
      </c>
      <c r="B29341" s="33" t="s">
        <v>53</v>
      </c>
      <c r="C29341" s="33">
        <v>150000</v>
      </c>
      <c r="D29341" s="33" t="s">
        <v>9463</v>
      </c>
      <c r="E29341" t="str">
        <f t="shared" si="462"/>
        <v>$125K-$200K</v>
      </c>
    </row>
    <row r="29342" spans="1:5" x14ac:dyDescent="0.3">
      <c r="A29342" s="33" t="s">
        <v>0</v>
      </c>
      <c r="B29342" s="33" t="s">
        <v>53</v>
      </c>
      <c r="C29342" s="33">
        <v>157500</v>
      </c>
      <c r="D29342" s="33" t="s">
        <v>9464</v>
      </c>
      <c r="E29342" t="str">
        <f t="shared" si="462"/>
        <v>$125K-$200K</v>
      </c>
    </row>
    <row r="29343" spans="1:5" x14ac:dyDescent="0.3">
      <c r="A29343" s="33" t="s">
        <v>0</v>
      </c>
      <c r="B29343" s="33" t="s">
        <v>53</v>
      </c>
      <c r="C29343" s="33"/>
      <c r="D29343" s="33" t="s">
        <v>8932</v>
      </c>
      <c r="E29343" t="str">
        <f t="shared" si="462"/>
        <v>No Data</v>
      </c>
    </row>
    <row r="29344" spans="1:5" x14ac:dyDescent="0.3">
      <c r="A29344" s="33" t="s">
        <v>2</v>
      </c>
      <c r="B29344" s="33" t="s">
        <v>53</v>
      </c>
      <c r="C29344" s="33">
        <v>115000</v>
      </c>
      <c r="D29344" s="33" t="s">
        <v>9465</v>
      </c>
      <c r="E29344" t="str">
        <f t="shared" si="462"/>
        <v>$100K-$125K</v>
      </c>
    </row>
    <row r="29345" spans="1:5" x14ac:dyDescent="0.3">
      <c r="A29345" s="33" t="s">
        <v>2</v>
      </c>
      <c r="B29345" s="33" t="s">
        <v>53</v>
      </c>
      <c r="C29345" s="33"/>
      <c r="D29345" s="33" t="s">
        <v>520</v>
      </c>
      <c r="E29345" t="str">
        <f t="shared" si="462"/>
        <v>No Data</v>
      </c>
    </row>
    <row r="29346" spans="1:5" x14ac:dyDescent="0.3">
      <c r="A29346" s="33" t="s">
        <v>4</v>
      </c>
      <c r="B29346" s="33" t="s">
        <v>53</v>
      </c>
      <c r="C29346" s="33">
        <v>150000</v>
      </c>
      <c r="D29346" s="33" t="s">
        <v>9466</v>
      </c>
      <c r="E29346" t="str">
        <f t="shared" si="462"/>
        <v>$125K-$200K</v>
      </c>
    </row>
    <row r="29347" spans="1:5" x14ac:dyDescent="0.3">
      <c r="A29347" s="33" t="s">
        <v>0</v>
      </c>
      <c r="B29347" s="33" t="s">
        <v>53</v>
      </c>
      <c r="C29347" s="33">
        <v>155000</v>
      </c>
      <c r="D29347" s="33" t="s">
        <v>2845</v>
      </c>
      <c r="E29347" t="str">
        <f t="shared" si="462"/>
        <v>$125K-$200K</v>
      </c>
    </row>
    <row r="29348" spans="1:5" x14ac:dyDescent="0.3">
      <c r="A29348" s="33" t="s">
        <v>0</v>
      </c>
      <c r="B29348" s="33" t="s">
        <v>53</v>
      </c>
      <c r="C29348" s="33">
        <v>70000</v>
      </c>
      <c r="D29348" s="33" t="s">
        <v>248</v>
      </c>
      <c r="E29348" t="str">
        <f t="shared" si="462"/>
        <v>&lt;$75K</v>
      </c>
    </row>
    <row r="29349" spans="1:5" x14ac:dyDescent="0.3">
      <c r="A29349" s="33" t="s">
        <v>52</v>
      </c>
      <c r="B29349" s="33" t="s">
        <v>53</v>
      </c>
      <c r="C29349" s="33"/>
      <c r="D29349" s="33" t="s">
        <v>2307</v>
      </c>
      <c r="E29349" t="str">
        <f t="shared" si="462"/>
        <v>No Data</v>
      </c>
    </row>
    <row r="29350" spans="1:5" x14ac:dyDescent="0.3">
      <c r="A29350" s="33" t="s">
        <v>2</v>
      </c>
      <c r="B29350" s="33" t="s">
        <v>53</v>
      </c>
      <c r="C29350" s="33"/>
      <c r="D29350" s="33" t="s">
        <v>6718</v>
      </c>
      <c r="E29350" t="str">
        <f t="shared" si="462"/>
        <v>No Data</v>
      </c>
    </row>
    <row r="29351" spans="1:5" x14ac:dyDescent="0.3">
      <c r="A29351" s="33" t="s">
        <v>0</v>
      </c>
      <c r="B29351" s="33" t="s">
        <v>53</v>
      </c>
      <c r="C29351" s="33">
        <v>90000</v>
      </c>
      <c r="D29351" s="33" t="s">
        <v>8163</v>
      </c>
      <c r="E29351" t="str">
        <f t="shared" si="462"/>
        <v>$75K-$100K</v>
      </c>
    </row>
    <row r="29352" spans="1:5" x14ac:dyDescent="0.3">
      <c r="A29352" s="33" t="s">
        <v>129</v>
      </c>
      <c r="B29352" s="33" t="s">
        <v>53</v>
      </c>
      <c r="C29352" s="33">
        <v>80000</v>
      </c>
      <c r="D29352" s="33" t="s">
        <v>2704</v>
      </c>
      <c r="E29352" t="str">
        <f t="shared" si="462"/>
        <v>$75K-$100K</v>
      </c>
    </row>
    <row r="29353" spans="1:5" x14ac:dyDescent="0.3">
      <c r="A29353" s="33" t="s">
        <v>125</v>
      </c>
      <c r="B29353" s="33" t="s">
        <v>53</v>
      </c>
      <c r="C29353" s="33">
        <v>184000</v>
      </c>
      <c r="D29353" s="33" t="s">
        <v>256</v>
      </c>
      <c r="E29353" t="str">
        <f t="shared" si="462"/>
        <v>$125K-$200K</v>
      </c>
    </row>
    <row r="29354" spans="1:5" x14ac:dyDescent="0.3">
      <c r="A29354" s="33" t="s">
        <v>126</v>
      </c>
      <c r="B29354" s="33" t="s">
        <v>81</v>
      </c>
      <c r="C29354" s="33">
        <v>90000</v>
      </c>
      <c r="D29354" s="33" t="s">
        <v>1975</v>
      </c>
      <c r="E29354" t="str">
        <f t="shared" si="462"/>
        <v>$75K-$100K</v>
      </c>
    </row>
    <row r="29355" spans="1:5" x14ac:dyDescent="0.3">
      <c r="A29355" s="33" t="s">
        <v>2</v>
      </c>
      <c r="B29355" s="33" t="s">
        <v>53</v>
      </c>
      <c r="C29355" s="33"/>
      <c r="D29355" s="33" t="s">
        <v>1397</v>
      </c>
      <c r="E29355" t="str">
        <f t="shared" si="462"/>
        <v>No Data</v>
      </c>
    </row>
    <row r="29356" spans="1:5" x14ac:dyDescent="0.3">
      <c r="A29356" s="33" t="s">
        <v>125</v>
      </c>
      <c r="B29356" s="33" t="s">
        <v>53</v>
      </c>
      <c r="C29356" s="33">
        <v>108415.5</v>
      </c>
      <c r="D29356" s="33" t="s">
        <v>9467</v>
      </c>
      <c r="E29356" t="str">
        <f t="shared" si="462"/>
        <v>$100K-$125K</v>
      </c>
    </row>
    <row r="29357" spans="1:5" x14ac:dyDescent="0.3">
      <c r="A29357" s="33" t="s">
        <v>2</v>
      </c>
      <c r="B29357" s="33" t="s">
        <v>53</v>
      </c>
      <c r="C29357" s="33">
        <v>53929.0859375</v>
      </c>
      <c r="D29357" s="33" t="s">
        <v>7667</v>
      </c>
      <c r="E29357" t="str">
        <f t="shared" si="462"/>
        <v>&lt;$75K</v>
      </c>
    </row>
    <row r="29358" spans="1:5" x14ac:dyDescent="0.3">
      <c r="A29358" s="33" t="s">
        <v>0</v>
      </c>
      <c r="B29358" s="33" t="s">
        <v>53</v>
      </c>
      <c r="C29358" s="33">
        <v>133250</v>
      </c>
      <c r="D29358" s="33" t="s">
        <v>516</v>
      </c>
      <c r="E29358" t="str">
        <f t="shared" si="462"/>
        <v>$125K-$200K</v>
      </c>
    </row>
    <row r="29359" spans="1:5" x14ac:dyDescent="0.3">
      <c r="A29359" s="33" t="s">
        <v>126</v>
      </c>
      <c r="B29359" s="33" t="s">
        <v>53</v>
      </c>
      <c r="C29359" s="33">
        <v>180000</v>
      </c>
      <c r="D29359" s="33" t="s">
        <v>1055</v>
      </c>
      <c r="E29359" t="str">
        <f t="shared" si="462"/>
        <v>$125K-$200K</v>
      </c>
    </row>
    <row r="29360" spans="1:5" x14ac:dyDescent="0.3">
      <c r="A29360" s="33" t="s">
        <v>4</v>
      </c>
      <c r="B29360" s="33" t="s">
        <v>53</v>
      </c>
      <c r="C29360" s="33">
        <v>175000</v>
      </c>
      <c r="D29360" s="33" t="s">
        <v>3097</v>
      </c>
      <c r="E29360" t="str">
        <f t="shared" si="462"/>
        <v>$125K-$200K</v>
      </c>
    </row>
    <row r="29361" spans="1:5" x14ac:dyDescent="0.3">
      <c r="A29361" s="33" t="s">
        <v>52</v>
      </c>
      <c r="B29361" s="33" t="s">
        <v>110</v>
      </c>
      <c r="C29361" s="33">
        <v>63000</v>
      </c>
      <c r="D29361" s="33" t="s">
        <v>294</v>
      </c>
      <c r="E29361" t="str">
        <f t="shared" si="462"/>
        <v>&lt;$75K</v>
      </c>
    </row>
    <row r="29362" spans="1:5" x14ac:dyDescent="0.3">
      <c r="A29362" s="33" t="s">
        <v>2</v>
      </c>
      <c r="B29362" s="33" t="s">
        <v>53</v>
      </c>
      <c r="C29362" s="33"/>
      <c r="D29362" s="33" t="s">
        <v>9468</v>
      </c>
      <c r="E29362" t="str">
        <f t="shared" si="462"/>
        <v>No Data</v>
      </c>
    </row>
    <row r="29363" spans="1:5" x14ac:dyDescent="0.3">
      <c r="A29363" s="33" t="s">
        <v>2</v>
      </c>
      <c r="B29363" s="33" t="s">
        <v>53</v>
      </c>
      <c r="C29363" s="33"/>
      <c r="D29363" s="33" t="s">
        <v>1817</v>
      </c>
      <c r="E29363" t="str">
        <f t="shared" si="462"/>
        <v>No Data</v>
      </c>
    </row>
    <row r="29364" spans="1:5" x14ac:dyDescent="0.3">
      <c r="A29364" s="33" t="s">
        <v>0</v>
      </c>
      <c r="B29364" s="33" t="s">
        <v>53</v>
      </c>
      <c r="C29364" s="33">
        <v>83320.859375</v>
      </c>
      <c r="D29364" s="33" t="s">
        <v>9469</v>
      </c>
      <c r="E29364" t="str">
        <f t="shared" si="462"/>
        <v>$75K-$100K</v>
      </c>
    </row>
    <row r="29365" spans="1:5" x14ac:dyDescent="0.3">
      <c r="A29365" s="33" t="s">
        <v>2</v>
      </c>
      <c r="B29365" s="33" t="s">
        <v>53</v>
      </c>
      <c r="C29365" s="33"/>
      <c r="D29365" s="33" t="s">
        <v>1873</v>
      </c>
      <c r="E29365" t="str">
        <f t="shared" si="462"/>
        <v>No Data</v>
      </c>
    </row>
    <row r="29366" spans="1:5" x14ac:dyDescent="0.3">
      <c r="A29366" s="33" t="s">
        <v>2</v>
      </c>
      <c r="B29366" s="33" t="s">
        <v>53</v>
      </c>
      <c r="C29366" s="33">
        <v>92500</v>
      </c>
      <c r="D29366" s="33" t="s">
        <v>5725</v>
      </c>
      <c r="E29366" t="str">
        <f t="shared" si="462"/>
        <v>$75K-$100K</v>
      </c>
    </row>
    <row r="29367" spans="1:5" x14ac:dyDescent="0.3">
      <c r="A29367" s="33" t="s">
        <v>1</v>
      </c>
      <c r="B29367" s="33" t="s">
        <v>68</v>
      </c>
      <c r="C29367" s="33">
        <v>79200</v>
      </c>
      <c r="D29367" s="33" t="s">
        <v>845</v>
      </c>
      <c r="E29367" t="str">
        <f t="shared" si="462"/>
        <v>$75K-$100K</v>
      </c>
    </row>
    <row r="29368" spans="1:5" x14ac:dyDescent="0.3">
      <c r="A29368" s="33" t="s">
        <v>52</v>
      </c>
      <c r="B29368" s="33" t="s">
        <v>53</v>
      </c>
      <c r="C29368" s="33">
        <v>80000</v>
      </c>
      <c r="D29368" s="33" t="s">
        <v>248</v>
      </c>
      <c r="E29368" t="str">
        <f t="shared" si="462"/>
        <v>$75K-$100K</v>
      </c>
    </row>
    <row r="29369" spans="1:5" x14ac:dyDescent="0.3">
      <c r="A29369" s="33" t="s">
        <v>4</v>
      </c>
      <c r="B29369" s="33" t="s">
        <v>53</v>
      </c>
      <c r="C29369" s="33">
        <v>100000</v>
      </c>
      <c r="D29369" s="33" t="s">
        <v>9079</v>
      </c>
      <c r="E29369" t="str">
        <f t="shared" si="462"/>
        <v>$75K-$100K</v>
      </c>
    </row>
    <row r="29370" spans="1:5" x14ac:dyDescent="0.3">
      <c r="A29370" s="33" t="s">
        <v>2</v>
      </c>
      <c r="B29370" s="33" t="s">
        <v>53</v>
      </c>
      <c r="C29370" s="33">
        <v>50000</v>
      </c>
      <c r="D29370" s="33" t="s">
        <v>268</v>
      </c>
      <c r="E29370" t="str">
        <f t="shared" si="462"/>
        <v>&lt;$75K</v>
      </c>
    </row>
    <row r="29371" spans="1:5" x14ac:dyDescent="0.3">
      <c r="A29371" s="33" t="s">
        <v>2</v>
      </c>
      <c r="B29371" s="33" t="s">
        <v>53</v>
      </c>
      <c r="C29371" s="33">
        <v>174040</v>
      </c>
      <c r="D29371" s="33" t="s">
        <v>9470</v>
      </c>
      <c r="E29371" t="str">
        <f t="shared" si="462"/>
        <v>$125K-$200K</v>
      </c>
    </row>
    <row r="29372" spans="1:5" x14ac:dyDescent="0.3">
      <c r="A29372" s="33" t="s">
        <v>0</v>
      </c>
      <c r="B29372" s="33" t="s">
        <v>70</v>
      </c>
      <c r="C29372" s="33">
        <v>132500</v>
      </c>
      <c r="D29372" s="33" t="s">
        <v>353</v>
      </c>
      <c r="E29372" t="str">
        <f t="shared" si="462"/>
        <v>$125K-$200K</v>
      </c>
    </row>
    <row r="29373" spans="1:5" x14ac:dyDescent="0.3">
      <c r="A29373" s="33" t="s">
        <v>52</v>
      </c>
      <c r="B29373" s="33" t="s">
        <v>53</v>
      </c>
      <c r="C29373" s="33"/>
      <c r="D29373" s="33" t="s">
        <v>265</v>
      </c>
      <c r="E29373" t="str">
        <f t="shared" si="462"/>
        <v>No Data</v>
      </c>
    </row>
    <row r="29374" spans="1:5" x14ac:dyDescent="0.3">
      <c r="A29374" s="33" t="s">
        <v>2</v>
      </c>
      <c r="B29374" s="33" t="s">
        <v>53</v>
      </c>
      <c r="C29374" s="33"/>
      <c r="D29374" s="33" t="s">
        <v>2909</v>
      </c>
      <c r="E29374" t="str">
        <f t="shared" si="462"/>
        <v>No Data</v>
      </c>
    </row>
    <row r="29375" spans="1:5" x14ac:dyDescent="0.3">
      <c r="A29375" s="33" t="s">
        <v>0</v>
      </c>
      <c r="B29375" s="33" t="s">
        <v>53</v>
      </c>
      <c r="C29375" s="33">
        <v>155000</v>
      </c>
      <c r="D29375" s="33" t="s">
        <v>852</v>
      </c>
      <c r="E29375" t="str">
        <f t="shared" si="462"/>
        <v>$125K-$200K</v>
      </c>
    </row>
    <row r="29376" spans="1:5" x14ac:dyDescent="0.3">
      <c r="A29376" s="33" t="s">
        <v>0</v>
      </c>
      <c r="B29376" s="33" t="s">
        <v>124</v>
      </c>
      <c r="C29376" s="33">
        <v>200000</v>
      </c>
      <c r="D29376" s="33" t="s">
        <v>1872</v>
      </c>
      <c r="E29376" t="str">
        <f t="shared" si="462"/>
        <v>$125K-$200K</v>
      </c>
    </row>
    <row r="29377" spans="1:5" x14ac:dyDescent="0.3">
      <c r="A29377" s="33" t="s">
        <v>2</v>
      </c>
      <c r="B29377" s="33" t="s">
        <v>53</v>
      </c>
      <c r="C29377" s="33"/>
      <c r="D29377" s="33" t="s">
        <v>3856</v>
      </c>
      <c r="E29377" t="str">
        <f t="shared" si="462"/>
        <v>No Data</v>
      </c>
    </row>
    <row r="29378" spans="1:5" x14ac:dyDescent="0.3">
      <c r="A29378" s="33" t="s">
        <v>2</v>
      </c>
      <c r="B29378" s="33" t="s">
        <v>53</v>
      </c>
      <c r="C29378" s="33"/>
      <c r="D29378" s="33" t="s">
        <v>9471</v>
      </c>
      <c r="E29378" t="str">
        <f t="shared" si="462"/>
        <v>No Data</v>
      </c>
    </row>
    <row r="29379" spans="1:5" x14ac:dyDescent="0.3">
      <c r="A29379" s="33" t="s">
        <v>0</v>
      </c>
      <c r="B29379" s="33" t="s">
        <v>53</v>
      </c>
      <c r="C29379" s="33">
        <v>116600</v>
      </c>
      <c r="D29379" s="33" t="s">
        <v>476</v>
      </c>
      <c r="E29379" t="str">
        <f t="shared" ref="E29379:E29442" si="463">_xlfn.XLOOKUP(C29379,$H$16:$H$21,$G$16:$G$21,,1)</f>
        <v>$100K-$125K</v>
      </c>
    </row>
    <row r="29380" spans="1:5" x14ac:dyDescent="0.3">
      <c r="A29380" s="33" t="s">
        <v>0</v>
      </c>
      <c r="B29380" s="33" t="s">
        <v>53</v>
      </c>
      <c r="C29380" s="33">
        <v>151500</v>
      </c>
      <c r="D29380" s="33" t="s">
        <v>2009</v>
      </c>
      <c r="E29380" t="str">
        <f t="shared" si="463"/>
        <v>$125K-$200K</v>
      </c>
    </row>
    <row r="29381" spans="1:5" x14ac:dyDescent="0.3">
      <c r="A29381" s="33" t="s">
        <v>2</v>
      </c>
      <c r="B29381" s="33" t="s">
        <v>53</v>
      </c>
      <c r="C29381" s="33">
        <v>47500</v>
      </c>
      <c r="D29381" s="33" t="s">
        <v>9472</v>
      </c>
      <c r="E29381" t="str">
        <f t="shared" si="463"/>
        <v>&lt;$75K</v>
      </c>
    </row>
    <row r="29382" spans="1:5" x14ac:dyDescent="0.3">
      <c r="A29382" s="33" t="s">
        <v>2</v>
      </c>
      <c r="B29382" s="33" t="s">
        <v>53</v>
      </c>
      <c r="C29382" s="33"/>
      <c r="D29382" s="33" t="s">
        <v>3916</v>
      </c>
      <c r="E29382" t="str">
        <f t="shared" si="463"/>
        <v>No Data</v>
      </c>
    </row>
    <row r="29383" spans="1:5" x14ac:dyDescent="0.3">
      <c r="A29383" s="33" t="s">
        <v>125</v>
      </c>
      <c r="B29383" s="33" t="s">
        <v>53</v>
      </c>
      <c r="C29383" s="33">
        <v>97000</v>
      </c>
      <c r="D29383" s="33" t="s">
        <v>520</v>
      </c>
      <c r="E29383" t="str">
        <f t="shared" si="463"/>
        <v>$75K-$100K</v>
      </c>
    </row>
    <row r="29384" spans="1:5" x14ac:dyDescent="0.3">
      <c r="A29384" s="33" t="s">
        <v>0</v>
      </c>
      <c r="B29384" s="33" t="s">
        <v>53</v>
      </c>
      <c r="C29384" s="33">
        <v>107000</v>
      </c>
      <c r="D29384" s="33" t="s">
        <v>1077</v>
      </c>
      <c r="E29384" t="str">
        <f t="shared" si="463"/>
        <v>$100K-$125K</v>
      </c>
    </row>
    <row r="29385" spans="1:5" x14ac:dyDescent="0.3">
      <c r="A29385" s="33" t="s">
        <v>0</v>
      </c>
      <c r="B29385" s="33" t="s">
        <v>53</v>
      </c>
      <c r="C29385" s="33">
        <v>90000</v>
      </c>
      <c r="D29385" s="33" t="s">
        <v>9473</v>
      </c>
      <c r="E29385" t="str">
        <f t="shared" si="463"/>
        <v>$75K-$100K</v>
      </c>
    </row>
    <row r="29386" spans="1:5" x14ac:dyDescent="0.3">
      <c r="A29386" s="33" t="s">
        <v>0</v>
      </c>
      <c r="B29386" s="33" t="s">
        <v>53</v>
      </c>
      <c r="C29386" s="33">
        <v>134000</v>
      </c>
      <c r="D29386" s="33" t="s">
        <v>1505</v>
      </c>
      <c r="E29386" t="str">
        <f t="shared" si="463"/>
        <v>$125K-$200K</v>
      </c>
    </row>
    <row r="29387" spans="1:5" x14ac:dyDescent="0.3">
      <c r="A29387" s="33" t="s">
        <v>128</v>
      </c>
      <c r="B29387" s="33" t="s">
        <v>53</v>
      </c>
      <c r="C29387" s="33">
        <v>115000</v>
      </c>
      <c r="D29387" s="33" t="s">
        <v>364</v>
      </c>
      <c r="E29387" t="str">
        <f t="shared" si="463"/>
        <v>$100K-$125K</v>
      </c>
    </row>
    <row r="29388" spans="1:5" x14ac:dyDescent="0.3">
      <c r="A29388" s="33" t="s">
        <v>2</v>
      </c>
      <c r="B29388" s="33" t="s">
        <v>53</v>
      </c>
      <c r="C29388" s="33">
        <v>82923</v>
      </c>
      <c r="D29388" s="33" t="s">
        <v>778</v>
      </c>
      <c r="E29388" t="str">
        <f t="shared" si="463"/>
        <v>$75K-$100K</v>
      </c>
    </row>
    <row r="29389" spans="1:5" x14ac:dyDescent="0.3">
      <c r="A29389" s="33" t="s">
        <v>0</v>
      </c>
      <c r="B29389" s="33" t="s">
        <v>53</v>
      </c>
      <c r="C29389" s="33">
        <v>100000</v>
      </c>
      <c r="D29389" s="33" t="s">
        <v>609</v>
      </c>
      <c r="E29389" t="str">
        <f t="shared" si="463"/>
        <v>$75K-$100K</v>
      </c>
    </row>
    <row r="29390" spans="1:5" x14ac:dyDescent="0.3">
      <c r="A29390" s="33" t="s">
        <v>2</v>
      </c>
      <c r="B29390" s="33" t="s">
        <v>53</v>
      </c>
      <c r="C29390" s="33">
        <v>92500</v>
      </c>
      <c r="D29390" s="33" t="s">
        <v>9474</v>
      </c>
      <c r="E29390" t="str">
        <f t="shared" si="463"/>
        <v>$75K-$100K</v>
      </c>
    </row>
    <row r="29391" spans="1:5" x14ac:dyDescent="0.3">
      <c r="A29391" s="33" t="s">
        <v>4</v>
      </c>
      <c r="B29391" s="33" t="s">
        <v>53</v>
      </c>
      <c r="C29391" s="33"/>
      <c r="D29391" s="33" t="s">
        <v>530</v>
      </c>
      <c r="E29391" t="str">
        <f t="shared" si="463"/>
        <v>No Data</v>
      </c>
    </row>
    <row r="29392" spans="1:5" x14ac:dyDescent="0.3">
      <c r="A29392" s="33" t="s">
        <v>1</v>
      </c>
      <c r="B29392" s="33" t="s">
        <v>65</v>
      </c>
      <c r="C29392" s="33">
        <v>166000</v>
      </c>
      <c r="D29392" s="33" t="s">
        <v>2052</v>
      </c>
      <c r="E29392" t="str">
        <f t="shared" si="463"/>
        <v>$125K-$200K</v>
      </c>
    </row>
    <row r="29393" spans="1:5" x14ac:dyDescent="0.3">
      <c r="A29393" s="33" t="s">
        <v>2</v>
      </c>
      <c r="B29393" s="33" t="s">
        <v>53</v>
      </c>
      <c r="C29393" s="33">
        <v>47500</v>
      </c>
      <c r="D29393" s="33" t="s">
        <v>7321</v>
      </c>
      <c r="E29393" t="str">
        <f t="shared" si="463"/>
        <v>&lt;$75K</v>
      </c>
    </row>
    <row r="29394" spans="1:5" x14ac:dyDescent="0.3">
      <c r="A29394" s="33" t="s">
        <v>0</v>
      </c>
      <c r="B29394" s="33" t="s">
        <v>53</v>
      </c>
      <c r="C29394" s="33">
        <v>215000</v>
      </c>
      <c r="D29394" s="33" t="s">
        <v>942</v>
      </c>
      <c r="E29394" t="str">
        <f t="shared" si="463"/>
        <v>&gt;$200K</v>
      </c>
    </row>
    <row r="29395" spans="1:5" x14ac:dyDescent="0.3">
      <c r="A29395" s="33" t="s">
        <v>4</v>
      </c>
      <c r="B29395" s="33" t="s">
        <v>54</v>
      </c>
      <c r="C29395" s="33">
        <v>125000</v>
      </c>
      <c r="D29395" s="33" t="s">
        <v>8552</v>
      </c>
      <c r="E29395" t="str">
        <f t="shared" si="463"/>
        <v>$100K-$125K</v>
      </c>
    </row>
    <row r="29396" spans="1:5" x14ac:dyDescent="0.3">
      <c r="A29396" s="33" t="s">
        <v>2</v>
      </c>
      <c r="B29396" s="33" t="s">
        <v>53</v>
      </c>
      <c r="C29396" s="33"/>
      <c r="D29396" s="33" t="s">
        <v>957</v>
      </c>
      <c r="E29396" t="str">
        <f t="shared" si="463"/>
        <v>No Data</v>
      </c>
    </row>
    <row r="29397" spans="1:5" x14ac:dyDescent="0.3">
      <c r="A29397" s="33" t="s">
        <v>2</v>
      </c>
      <c r="B29397" s="33" t="s">
        <v>53</v>
      </c>
      <c r="C29397" s="33">
        <v>73000</v>
      </c>
      <c r="D29397" s="33" t="s">
        <v>2026</v>
      </c>
      <c r="E29397" t="str">
        <f t="shared" si="463"/>
        <v>&lt;$75K</v>
      </c>
    </row>
    <row r="29398" spans="1:5" x14ac:dyDescent="0.3">
      <c r="A29398" s="33" t="s">
        <v>1</v>
      </c>
      <c r="B29398" s="33" t="s">
        <v>54</v>
      </c>
      <c r="C29398" s="33">
        <v>172500</v>
      </c>
      <c r="D29398" s="33" t="s">
        <v>353</v>
      </c>
      <c r="E29398" t="str">
        <f t="shared" si="463"/>
        <v>$125K-$200K</v>
      </c>
    </row>
    <row r="29399" spans="1:5" x14ac:dyDescent="0.3">
      <c r="A29399" s="33" t="s">
        <v>128</v>
      </c>
      <c r="B29399" s="33" t="s">
        <v>53</v>
      </c>
      <c r="C29399" s="33">
        <v>170000</v>
      </c>
      <c r="D29399" s="33" t="s">
        <v>9475</v>
      </c>
      <c r="E29399" t="str">
        <f t="shared" si="463"/>
        <v>$125K-$200K</v>
      </c>
    </row>
    <row r="29400" spans="1:5" x14ac:dyDescent="0.3">
      <c r="A29400" s="33" t="s">
        <v>2</v>
      </c>
      <c r="B29400" s="33" t="s">
        <v>53</v>
      </c>
      <c r="C29400" s="33">
        <v>90000</v>
      </c>
      <c r="D29400" s="33" t="s">
        <v>9476</v>
      </c>
      <c r="E29400" t="str">
        <f t="shared" si="463"/>
        <v>$75K-$100K</v>
      </c>
    </row>
    <row r="29401" spans="1:5" x14ac:dyDescent="0.3">
      <c r="A29401" s="33" t="s">
        <v>0</v>
      </c>
      <c r="B29401" s="33" t="s">
        <v>53</v>
      </c>
      <c r="C29401" s="33">
        <v>180000</v>
      </c>
      <c r="D29401" s="33" t="s">
        <v>795</v>
      </c>
      <c r="E29401" t="str">
        <f t="shared" si="463"/>
        <v>$125K-$200K</v>
      </c>
    </row>
    <row r="29402" spans="1:5" x14ac:dyDescent="0.3">
      <c r="A29402" s="33" t="s">
        <v>2</v>
      </c>
      <c r="B29402" s="33" t="s">
        <v>53</v>
      </c>
      <c r="C29402" s="33"/>
      <c r="D29402" s="33" t="s">
        <v>5918</v>
      </c>
      <c r="E29402" t="str">
        <f t="shared" si="463"/>
        <v>No Data</v>
      </c>
    </row>
    <row r="29403" spans="1:5" x14ac:dyDescent="0.3">
      <c r="A29403" s="33" t="s">
        <v>125</v>
      </c>
      <c r="B29403" s="33" t="s">
        <v>53</v>
      </c>
      <c r="C29403" s="33">
        <v>112500</v>
      </c>
      <c r="D29403" s="33" t="s">
        <v>7674</v>
      </c>
      <c r="E29403" t="str">
        <f t="shared" si="463"/>
        <v>$100K-$125K</v>
      </c>
    </row>
    <row r="29404" spans="1:5" x14ac:dyDescent="0.3">
      <c r="A29404" s="33" t="s">
        <v>2</v>
      </c>
      <c r="B29404" s="33" t="s">
        <v>53</v>
      </c>
      <c r="C29404" s="33"/>
      <c r="D29404" s="33" t="s">
        <v>1253</v>
      </c>
      <c r="E29404" t="str">
        <f t="shared" si="463"/>
        <v>No Data</v>
      </c>
    </row>
    <row r="29405" spans="1:5" x14ac:dyDescent="0.3">
      <c r="A29405" s="33" t="s">
        <v>0</v>
      </c>
      <c r="B29405" s="33" t="s">
        <v>53</v>
      </c>
      <c r="C29405" s="33">
        <v>216500</v>
      </c>
      <c r="D29405" s="33" t="s">
        <v>524</v>
      </c>
      <c r="E29405" t="str">
        <f t="shared" si="463"/>
        <v>&gt;$200K</v>
      </c>
    </row>
    <row r="29406" spans="1:5" x14ac:dyDescent="0.3">
      <c r="A29406" s="33" t="s">
        <v>126</v>
      </c>
      <c r="B29406" s="33" t="s">
        <v>53</v>
      </c>
      <c r="C29406" s="33"/>
      <c r="D29406" s="33" t="s">
        <v>9477</v>
      </c>
      <c r="E29406" t="str">
        <f t="shared" si="463"/>
        <v>No Data</v>
      </c>
    </row>
    <row r="29407" spans="1:5" x14ac:dyDescent="0.3">
      <c r="A29407" s="33" t="s">
        <v>128</v>
      </c>
      <c r="B29407" s="33" t="s">
        <v>83</v>
      </c>
      <c r="C29407" s="33">
        <v>890000</v>
      </c>
      <c r="D29407" s="33" t="s">
        <v>9478</v>
      </c>
      <c r="E29407" t="str">
        <f t="shared" si="463"/>
        <v>&gt;$200K</v>
      </c>
    </row>
    <row r="29408" spans="1:5" x14ac:dyDescent="0.3">
      <c r="A29408" s="33" t="s">
        <v>126</v>
      </c>
      <c r="B29408" s="33" t="s">
        <v>53</v>
      </c>
      <c r="C29408" s="33"/>
      <c r="D29408" s="33" t="s">
        <v>544</v>
      </c>
      <c r="E29408" t="str">
        <f t="shared" si="463"/>
        <v>No Data</v>
      </c>
    </row>
    <row r="29409" spans="1:5" x14ac:dyDescent="0.3">
      <c r="A29409" s="33" t="s">
        <v>128</v>
      </c>
      <c r="B29409" s="33" t="s">
        <v>53</v>
      </c>
      <c r="C29409" s="33">
        <v>125000</v>
      </c>
      <c r="D29409" s="33" t="s">
        <v>679</v>
      </c>
      <c r="E29409" t="str">
        <f t="shared" si="463"/>
        <v>$100K-$125K</v>
      </c>
    </row>
    <row r="29410" spans="1:5" x14ac:dyDescent="0.3">
      <c r="A29410" s="33" t="s">
        <v>0</v>
      </c>
      <c r="B29410" s="33" t="s">
        <v>53</v>
      </c>
      <c r="C29410" s="33">
        <v>142500</v>
      </c>
      <c r="D29410" s="33" t="s">
        <v>9479</v>
      </c>
      <c r="E29410" t="str">
        <f t="shared" si="463"/>
        <v>$125K-$200K</v>
      </c>
    </row>
    <row r="29411" spans="1:5" x14ac:dyDescent="0.3">
      <c r="A29411" s="33" t="s">
        <v>0</v>
      </c>
      <c r="B29411" s="33" t="s">
        <v>53</v>
      </c>
      <c r="C29411" s="33">
        <v>122500</v>
      </c>
      <c r="D29411" s="33" t="s">
        <v>4956</v>
      </c>
      <c r="E29411" t="str">
        <f t="shared" si="463"/>
        <v>$100K-$125K</v>
      </c>
    </row>
    <row r="29412" spans="1:5" x14ac:dyDescent="0.3">
      <c r="A29412" s="33" t="s">
        <v>2</v>
      </c>
      <c r="B29412" s="33" t="s">
        <v>53</v>
      </c>
      <c r="C29412" s="33">
        <v>50000</v>
      </c>
      <c r="D29412" s="33" t="s">
        <v>3165</v>
      </c>
      <c r="E29412" t="str">
        <f t="shared" si="463"/>
        <v>&lt;$75K</v>
      </c>
    </row>
    <row r="29413" spans="1:5" x14ac:dyDescent="0.3">
      <c r="A29413" s="33" t="s">
        <v>0</v>
      </c>
      <c r="B29413" s="33" t="s">
        <v>53</v>
      </c>
      <c r="C29413" s="33">
        <v>78369</v>
      </c>
      <c r="D29413" s="33" t="s">
        <v>3770</v>
      </c>
      <c r="E29413" t="str">
        <f t="shared" si="463"/>
        <v>$75K-$100K</v>
      </c>
    </row>
    <row r="29414" spans="1:5" x14ac:dyDescent="0.3">
      <c r="A29414" s="33" t="s">
        <v>128</v>
      </c>
      <c r="B29414" s="33" t="s">
        <v>53</v>
      </c>
      <c r="C29414" s="33">
        <v>141000</v>
      </c>
      <c r="D29414" s="33" t="s">
        <v>533</v>
      </c>
      <c r="E29414" t="str">
        <f t="shared" si="463"/>
        <v>$125K-$200K</v>
      </c>
    </row>
    <row r="29415" spans="1:5" x14ac:dyDescent="0.3">
      <c r="A29415" s="33" t="s">
        <v>2</v>
      </c>
      <c r="B29415" s="33" t="s">
        <v>53</v>
      </c>
      <c r="C29415" s="33">
        <v>55000</v>
      </c>
      <c r="D29415" s="33" t="s">
        <v>5569</v>
      </c>
      <c r="E29415" t="str">
        <f t="shared" si="463"/>
        <v>&lt;$75K</v>
      </c>
    </row>
    <row r="29416" spans="1:5" x14ac:dyDescent="0.3">
      <c r="A29416" s="33" t="s">
        <v>0</v>
      </c>
      <c r="B29416" s="33" t="s">
        <v>53</v>
      </c>
      <c r="C29416" s="33"/>
      <c r="D29416" s="33" t="s">
        <v>1398</v>
      </c>
      <c r="E29416" t="str">
        <f t="shared" si="463"/>
        <v>No Data</v>
      </c>
    </row>
    <row r="29417" spans="1:5" x14ac:dyDescent="0.3">
      <c r="A29417" s="33" t="s">
        <v>2</v>
      </c>
      <c r="B29417" s="33" t="s">
        <v>88</v>
      </c>
      <c r="C29417" s="33">
        <v>111175</v>
      </c>
      <c r="D29417" s="33" t="s">
        <v>6501</v>
      </c>
      <c r="E29417" t="str">
        <f t="shared" si="463"/>
        <v>$100K-$125K</v>
      </c>
    </row>
    <row r="29418" spans="1:5" x14ac:dyDescent="0.3">
      <c r="A29418" s="33" t="s">
        <v>2</v>
      </c>
      <c r="B29418" s="33" t="s">
        <v>53</v>
      </c>
      <c r="C29418" s="33">
        <v>75000</v>
      </c>
      <c r="D29418" s="33" t="s">
        <v>9480</v>
      </c>
      <c r="E29418" t="str">
        <f t="shared" si="463"/>
        <v>&lt;$75K</v>
      </c>
    </row>
    <row r="29419" spans="1:5" x14ac:dyDescent="0.3">
      <c r="A29419" s="33" t="s">
        <v>0</v>
      </c>
      <c r="B29419" s="33" t="s">
        <v>53</v>
      </c>
      <c r="C29419" s="33">
        <v>90000</v>
      </c>
      <c r="D29419" s="33" t="s">
        <v>9464</v>
      </c>
      <c r="E29419" t="str">
        <f t="shared" si="463"/>
        <v>$75K-$100K</v>
      </c>
    </row>
    <row r="29420" spans="1:5" x14ac:dyDescent="0.3">
      <c r="A29420" s="33" t="s">
        <v>0</v>
      </c>
      <c r="B29420" s="33" t="s">
        <v>53</v>
      </c>
      <c r="C29420" s="33">
        <v>126000</v>
      </c>
      <c r="D29420" s="33" t="s">
        <v>234</v>
      </c>
      <c r="E29420" t="str">
        <f t="shared" si="463"/>
        <v>$125K-$200K</v>
      </c>
    </row>
    <row r="29421" spans="1:5" x14ac:dyDescent="0.3">
      <c r="A29421" s="33" t="s">
        <v>2</v>
      </c>
      <c r="B29421" s="33" t="s">
        <v>53</v>
      </c>
      <c r="C29421" s="33">
        <v>110000</v>
      </c>
      <c r="D29421" s="33" t="s">
        <v>1656</v>
      </c>
      <c r="E29421" t="str">
        <f t="shared" si="463"/>
        <v>$100K-$125K</v>
      </c>
    </row>
    <row r="29422" spans="1:5" x14ac:dyDescent="0.3">
      <c r="A29422" s="33" t="s">
        <v>2</v>
      </c>
      <c r="B29422" s="33" t="s">
        <v>53</v>
      </c>
      <c r="C29422" s="33">
        <v>90000</v>
      </c>
      <c r="D29422" s="33" t="s">
        <v>9481</v>
      </c>
      <c r="E29422" t="str">
        <f t="shared" si="463"/>
        <v>$75K-$100K</v>
      </c>
    </row>
    <row r="29423" spans="1:5" x14ac:dyDescent="0.3">
      <c r="A29423" s="33" t="s">
        <v>2</v>
      </c>
      <c r="B29423" s="33" t="s">
        <v>53</v>
      </c>
      <c r="C29423" s="33">
        <v>80000</v>
      </c>
      <c r="D29423" s="33" t="s">
        <v>9482</v>
      </c>
      <c r="E29423" t="str">
        <f t="shared" si="463"/>
        <v>$75K-$100K</v>
      </c>
    </row>
    <row r="29424" spans="1:5" x14ac:dyDescent="0.3">
      <c r="A29424" s="33" t="s">
        <v>0</v>
      </c>
      <c r="B29424" s="33" t="s">
        <v>53</v>
      </c>
      <c r="C29424" s="33">
        <v>90000</v>
      </c>
      <c r="D29424" s="33" t="s">
        <v>9483</v>
      </c>
      <c r="E29424" t="str">
        <f t="shared" si="463"/>
        <v>$75K-$100K</v>
      </c>
    </row>
    <row r="29425" spans="1:5" x14ac:dyDescent="0.3">
      <c r="A29425" s="33" t="s">
        <v>1</v>
      </c>
      <c r="B29425" s="33" t="s">
        <v>64</v>
      </c>
      <c r="C29425" s="33">
        <v>64800</v>
      </c>
      <c r="D29425" s="33" t="s">
        <v>9423</v>
      </c>
      <c r="E29425" t="str">
        <f t="shared" si="463"/>
        <v>&lt;$75K</v>
      </c>
    </row>
    <row r="29426" spans="1:5" x14ac:dyDescent="0.3">
      <c r="A29426" s="33" t="s">
        <v>2</v>
      </c>
      <c r="B29426" s="33" t="s">
        <v>54</v>
      </c>
      <c r="C29426" s="33">
        <v>54988</v>
      </c>
      <c r="D29426" s="33" t="s">
        <v>1855</v>
      </c>
      <c r="E29426" t="str">
        <f t="shared" si="463"/>
        <v>&lt;$75K</v>
      </c>
    </row>
    <row r="29427" spans="1:5" x14ac:dyDescent="0.3">
      <c r="A29427" s="33" t="s">
        <v>126</v>
      </c>
      <c r="B29427" s="33" t="s">
        <v>53</v>
      </c>
      <c r="C29427" s="33">
        <v>147500</v>
      </c>
      <c r="D29427" s="33" t="s">
        <v>638</v>
      </c>
      <c r="E29427" t="str">
        <f t="shared" si="463"/>
        <v>$125K-$200K</v>
      </c>
    </row>
    <row r="29428" spans="1:5" x14ac:dyDescent="0.3">
      <c r="A29428" s="33" t="s">
        <v>0</v>
      </c>
      <c r="B29428" s="33" t="s">
        <v>53</v>
      </c>
      <c r="C29428" s="33"/>
      <c r="D29428" s="33" t="s">
        <v>238</v>
      </c>
      <c r="E29428" t="str">
        <f t="shared" si="463"/>
        <v>No Data</v>
      </c>
    </row>
    <row r="29429" spans="1:5" x14ac:dyDescent="0.3">
      <c r="A29429" s="33" t="s">
        <v>2</v>
      </c>
      <c r="B29429" s="33" t="s">
        <v>53</v>
      </c>
      <c r="C29429" s="33">
        <v>138615</v>
      </c>
      <c r="D29429" s="33" t="s">
        <v>476</v>
      </c>
      <c r="E29429" t="str">
        <f t="shared" si="463"/>
        <v>$125K-$200K</v>
      </c>
    </row>
    <row r="29430" spans="1:5" x14ac:dyDescent="0.3">
      <c r="A29430" s="33" t="s">
        <v>128</v>
      </c>
      <c r="B29430" s="33" t="s">
        <v>53</v>
      </c>
      <c r="C29430" s="33">
        <v>150000</v>
      </c>
      <c r="D29430" s="33" t="s">
        <v>499</v>
      </c>
      <c r="E29430" t="str">
        <f t="shared" si="463"/>
        <v>$125K-$200K</v>
      </c>
    </row>
    <row r="29431" spans="1:5" x14ac:dyDescent="0.3">
      <c r="A29431" s="33" t="s">
        <v>128</v>
      </c>
      <c r="B29431" s="33" t="s">
        <v>53</v>
      </c>
      <c r="C29431" s="33"/>
      <c r="D29431" s="33" t="s">
        <v>2452</v>
      </c>
      <c r="E29431" t="str">
        <f t="shared" si="463"/>
        <v>No Data</v>
      </c>
    </row>
    <row r="29432" spans="1:5" x14ac:dyDescent="0.3">
      <c r="A29432" s="33" t="s">
        <v>2</v>
      </c>
      <c r="B29432" s="33" t="s">
        <v>53</v>
      </c>
      <c r="C29432" s="33"/>
      <c r="D29432" s="33" t="s">
        <v>844</v>
      </c>
      <c r="E29432" t="str">
        <f t="shared" si="463"/>
        <v>No Data</v>
      </c>
    </row>
    <row r="29433" spans="1:5" x14ac:dyDescent="0.3">
      <c r="A29433" s="33" t="s">
        <v>2</v>
      </c>
      <c r="B29433" s="33" t="s">
        <v>53</v>
      </c>
      <c r="C29433" s="33"/>
      <c r="D29433" s="33" t="s">
        <v>268</v>
      </c>
      <c r="E29433" t="str">
        <f t="shared" si="463"/>
        <v>No Data</v>
      </c>
    </row>
    <row r="29434" spans="1:5" x14ac:dyDescent="0.3">
      <c r="A29434" s="33" t="s">
        <v>2</v>
      </c>
      <c r="B29434" s="33" t="s">
        <v>88</v>
      </c>
      <c r="C29434" s="33">
        <v>57500</v>
      </c>
      <c r="D29434" s="33" t="s">
        <v>288</v>
      </c>
      <c r="E29434" t="str">
        <f t="shared" si="463"/>
        <v>&lt;$75K</v>
      </c>
    </row>
    <row r="29435" spans="1:5" x14ac:dyDescent="0.3">
      <c r="A29435" s="33" t="s">
        <v>2</v>
      </c>
      <c r="B29435" s="33" t="s">
        <v>53</v>
      </c>
      <c r="C29435" s="33"/>
      <c r="D29435" s="33" t="s">
        <v>268</v>
      </c>
      <c r="E29435" t="str">
        <f t="shared" si="463"/>
        <v>No Data</v>
      </c>
    </row>
    <row r="29436" spans="1:5" x14ac:dyDescent="0.3">
      <c r="A29436" s="33" t="s">
        <v>0</v>
      </c>
      <c r="B29436" s="33" t="s">
        <v>53</v>
      </c>
      <c r="C29436" s="33">
        <v>125000</v>
      </c>
      <c r="D29436" s="33" t="s">
        <v>518</v>
      </c>
      <c r="E29436" t="str">
        <f t="shared" si="463"/>
        <v>$100K-$125K</v>
      </c>
    </row>
    <row r="29437" spans="1:5" x14ac:dyDescent="0.3">
      <c r="A29437" s="33" t="s">
        <v>0</v>
      </c>
      <c r="B29437" s="33" t="s">
        <v>53</v>
      </c>
      <c r="C29437" s="33">
        <v>230000</v>
      </c>
      <c r="D29437" s="33" t="s">
        <v>1963</v>
      </c>
      <c r="E29437" t="str">
        <f t="shared" si="463"/>
        <v>&gt;$200K</v>
      </c>
    </row>
    <row r="29438" spans="1:5" x14ac:dyDescent="0.3">
      <c r="A29438" s="33" t="s">
        <v>2</v>
      </c>
      <c r="B29438" s="33" t="s">
        <v>72</v>
      </c>
      <c r="C29438" s="33">
        <v>100500</v>
      </c>
      <c r="D29438" s="33" t="s">
        <v>6010</v>
      </c>
      <c r="E29438" t="str">
        <f t="shared" si="463"/>
        <v>$100K-$125K</v>
      </c>
    </row>
    <row r="29439" spans="1:5" x14ac:dyDescent="0.3">
      <c r="A29439" s="33" t="s">
        <v>2</v>
      </c>
      <c r="B29439" s="33" t="s">
        <v>53</v>
      </c>
      <c r="C29439" s="33">
        <v>66250</v>
      </c>
      <c r="D29439" s="33" t="s">
        <v>294</v>
      </c>
      <c r="E29439" t="str">
        <f t="shared" si="463"/>
        <v>&lt;$75K</v>
      </c>
    </row>
    <row r="29440" spans="1:5" x14ac:dyDescent="0.3">
      <c r="A29440" s="33" t="s">
        <v>2</v>
      </c>
      <c r="B29440" s="33" t="s">
        <v>53</v>
      </c>
      <c r="C29440" s="33"/>
      <c r="D29440" s="33" t="s">
        <v>1545</v>
      </c>
      <c r="E29440" t="str">
        <f t="shared" si="463"/>
        <v>No Data</v>
      </c>
    </row>
    <row r="29441" spans="1:5" x14ac:dyDescent="0.3">
      <c r="A29441" s="33" t="s">
        <v>0</v>
      </c>
      <c r="B29441" s="33" t="s">
        <v>53</v>
      </c>
      <c r="C29441" s="33"/>
      <c r="D29441" s="33" t="s">
        <v>4096</v>
      </c>
      <c r="E29441" t="str">
        <f t="shared" si="463"/>
        <v>No Data</v>
      </c>
    </row>
    <row r="29442" spans="1:5" x14ac:dyDescent="0.3">
      <c r="A29442" s="33" t="s">
        <v>2</v>
      </c>
      <c r="B29442" s="33" t="s">
        <v>53</v>
      </c>
      <c r="C29442" s="33"/>
      <c r="D29442" s="33" t="s">
        <v>9484</v>
      </c>
      <c r="E29442" t="str">
        <f t="shared" si="463"/>
        <v>No Data</v>
      </c>
    </row>
    <row r="29443" spans="1:5" x14ac:dyDescent="0.3">
      <c r="A29443" s="33" t="s">
        <v>0</v>
      </c>
      <c r="B29443" s="33" t="s">
        <v>53</v>
      </c>
      <c r="C29443" s="33">
        <v>97800</v>
      </c>
      <c r="D29443" s="33" t="s">
        <v>865</v>
      </c>
      <c r="E29443" t="str">
        <f t="shared" ref="E29443:E29506" si="464">_xlfn.XLOOKUP(C29443,$H$16:$H$21,$G$16:$G$21,,1)</f>
        <v>$75K-$100K</v>
      </c>
    </row>
    <row r="29444" spans="1:5" x14ac:dyDescent="0.3">
      <c r="A29444" s="33" t="s">
        <v>0</v>
      </c>
      <c r="B29444" s="33" t="s">
        <v>53</v>
      </c>
      <c r="C29444" s="33">
        <v>200000</v>
      </c>
      <c r="D29444" s="33" t="s">
        <v>1341</v>
      </c>
      <c r="E29444" t="str">
        <f t="shared" si="464"/>
        <v>$125K-$200K</v>
      </c>
    </row>
    <row r="29445" spans="1:5" x14ac:dyDescent="0.3">
      <c r="A29445" s="33" t="s">
        <v>126</v>
      </c>
      <c r="B29445" s="33" t="s">
        <v>53</v>
      </c>
      <c r="C29445" s="33"/>
      <c r="D29445" s="33" t="s">
        <v>2345</v>
      </c>
      <c r="E29445" t="str">
        <f t="shared" si="464"/>
        <v>No Data</v>
      </c>
    </row>
    <row r="29446" spans="1:5" x14ac:dyDescent="0.3">
      <c r="A29446" s="33" t="s">
        <v>2</v>
      </c>
      <c r="B29446" s="33" t="s">
        <v>53</v>
      </c>
      <c r="C29446" s="33">
        <v>88500</v>
      </c>
      <c r="D29446" s="33" t="s">
        <v>9485</v>
      </c>
      <c r="E29446" t="str">
        <f t="shared" si="464"/>
        <v>$75K-$100K</v>
      </c>
    </row>
    <row r="29447" spans="1:5" x14ac:dyDescent="0.3">
      <c r="A29447" s="33" t="s">
        <v>2</v>
      </c>
      <c r="B29447" s="33" t="s">
        <v>53</v>
      </c>
      <c r="C29447" s="33">
        <v>86500</v>
      </c>
      <c r="D29447" s="33" t="s">
        <v>1476</v>
      </c>
      <c r="E29447" t="str">
        <f t="shared" si="464"/>
        <v>$75K-$100K</v>
      </c>
    </row>
    <row r="29448" spans="1:5" x14ac:dyDescent="0.3">
      <c r="A29448" s="33" t="s">
        <v>4</v>
      </c>
      <c r="B29448" s="33" t="s">
        <v>81</v>
      </c>
      <c r="C29448" s="33">
        <v>125000</v>
      </c>
      <c r="D29448" s="33" t="s">
        <v>9486</v>
      </c>
      <c r="E29448" t="str">
        <f t="shared" si="464"/>
        <v>$100K-$125K</v>
      </c>
    </row>
    <row r="29449" spans="1:5" x14ac:dyDescent="0.3">
      <c r="A29449" s="33" t="s">
        <v>125</v>
      </c>
      <c r="B29449" s="33" t="s">
        <v>53</v>
      </c>
      <c r="C29449" s="33">
        <v>120000</v>
      </c>
      <c r="D29449" s="33" t="s">
        <v>7822</v>
      </c>
      <c r="E29449" t="str">
        <f t="shared" si="464"/>
        <v>$100K-$125K</v>
      </c>
    </row>
    <row r="29450" spans="1:5" x14ac:dyDescent="0.3">
      <c r="A29450" s="33" t="s">
        <v>0</v>
      </c>
      <c r="B29450" s="33" t="s">
        <v>53</v>
      </c>
      <c r="C29450" s="33">
        <v>165000</v>
      </c>
      <c r="D29450" s="33" t="s">
        <v>238</v>
      </c>
      <c r="E29450" t="str">
        <f t="shared" si="464"/>
        <v>$125K-$200K</v>
      </c>
    </row>
    <row r="29451" spans="1:5" x14ac:dyDescent="0.3">
      <c r="A29451" s="33" t="s">
        <v>0</v>
      </c>
      <c r="B29451" s="33" t="s">
        <v>53</v>
      </c>
      <c r="C29451" s="33"/>
      <c r="D29451" s="33" t="s">
        <v>3065</v>
      </c>
      <c r="E29451" t="str">
        <f t="shared" si="464"/>
        <v>No Data</v>
      </c>
    </row>
    <row r="29452" spans="1:5" x14ac:dyDescent="0.3">
      <c r="A29452" s="33" t="s">
        <v>2</v>
      </c>
      <c r="B29452" s="33" t="s">
        <v>53</v>
      </c>
      <c r="C29452" s="33"/>
      <c r="D29452" s="33" t="s">
        <v>9487</v>
      </c>
      <c r="E29452" t="str">
        <f t="shared" si="464"/>
        <v>No Data</v>
      </c>
    </row>
    <row r="29453" spans="1:5" x14ac:dyDescent="0.3">
      <c r="A29453" s="33" t="s">
        <v>0</v>
      </c>
      <c r="B29453" s="33" t="s">
        <v>54</v>
      </c>
      <c r="C29453" s="33"/>
      <c r="D29453" s="33" t="s">
        <v>2448</v>
      </c>
      <c r="E29453" t="str">
        <f t="shared" si="464"/>
        <v>No Data</v>
      </c>
    </row>
    <row r="29454" spans="1:5" x14ac:dyDescent="0.3">
      <c r="A29454" s="33" t="s">
        <v>126</v>
      </c>
      <c r="B29454" s="33" t="s">
        <v>97</v>
      </c>
      <c r="C29454" s="33">
        <v>147500</v>
      </c>
      <c r="D29454" s="33" t="s">
        <v>2488</v>
      </c>
      <c r="E29454" t="str">
        <f t="shared" si="464"/>
        <v>$125K-$200K</v>
      </c>
    </row>
    <row r="29455" spans="1:5" x14ac:dyDescent="0.3">
      <c r="A29455" s="33" t="s">
        <v>2</v>
      </c>
      <c r="B29455" s="33" t="s">
        <v>53</v>
      </c>
      <c r="C29455" s="33">
        <v>87526</v>
      </c>
      <c r="D29455" s="33" t="s">
        <v>9488</v>
      </c>
      <c r="E29455" t="str">
        <f t="shared" si="464"/>
        <v>$75K-$100K</v>
      </c>
    </row>
    <row r="29456" spans="1:5" x14ac:dyDescent="0.3">
      <c r="A29456" s="33" t="s">
        <v>2</v>
      </c>
      <c r="B29456" s="33" t="s">
        <v>53</v>
      </c>
      <c r="C29456" s="33">
        <v>92500</v>
      </c>
      <c r="D29456" s="33" t="s">
        <v>265</v>
      </c>
      <c r="E29456" t="str">
        <f t="shared" si="464"/>
        <v>$75K-$100K</v>
      </c>
    </row>
    <row r="29457" spans="1:5" x14ac:dyDescent="0.3">
      <c r="A29457" s="33" t="s">
        <v>2</v>
      </c>
      <c r="B29457" s="33" t="s">
        <v>53</v>
      </c>
      <c r="C29457" s="33">
        <v>218500</v>
      </c>
      <c r="D29457" s="33" t="s">
        <v>5868</v>
      </c>
      <c r="E29457" t="str">
        <f t="shared" si="464"/>
        <v>&gt;$200K</v>
      </c>
    </row>
    <row r="29458" spans="1:5" x14ac:dyDescent="0.3">
      <c r="A29458" s="33" t="s">
        <v>128</v>
      </c>
      <c r="B29458" s="33" t="s">
        <v>53</v>
      </c>
      <c r="C29458" s="33">
        <v>150000</v>
      </c>
      <c r="D29458" s="33" t="s">
        <v>242</v>
      </c>
      <c r="E29458" t="str">
        <f t="shared" si="464"/>
        <v>$125K-$200K</v>
      </c>
    </row>
    <row r="29459" spans="1:5" x14ac:dyDescent="0.3">
      <c r="A29459" s="33" t="s">
        <v>0</v>
      </c>
      <c r="B29459" s="33" t="s">
        <v>53</v>
      </c>
      <c r="C29459" s="33"/>
      <c r="D29459" s="33" t="s">
        <v>252</v>
      </c>
      <c r="E29459" t="str">
        <f t="shared" si="464"/>
        <v>No Data</v>
      </c>
    </row>
    <row r="29460" spans="1:5" x14ac:dyDescent="0.3">
      <c r="A29460" s="33" t="s">
        <v>2</v>
      </c>
      <c r="B29460" s="33" t="s">
        <v>53</v>
      </c>
      <c r="C29460" s="33">
        <v>62500</v>
      </c>
      <c r="D29460" s="33" t="s">
        <v>9489</v>
      </c>
      <c r="E29460" t="str">
        <f t="shared" si="464"/>
        <v>&lt;$75K</v>
      </c>
    </row>
    <row r="29461" spans="1:5" x14ac:dyDescent="0.3">
      <c r="A29461" s="33" t="s">
        <v>2</v>
      </c>
      <c r="B29461" s="33" t="s">
        <v>53</v>
      </c>
      <c r="C29461" s="33">
        <v>115000</v>
      </c>
      <c r="D29461" s="33" t="s">
        <v>479</v>
      </c>
      <c r="E29461" t="str">
        <f t="shared" si="464"/>
        <v>$100K-$125K</v>
      </c>
    </row>
    <row r="29462" spans="1:5" x14ac:dyDescent="0.3">
      <c r="A29462" s="33" t="s">
        <v>2</v>
      </c>
      <c r="B29462" s="33" t="s">
        <v>53</v>
      </c>
      <c r="C29462" s="33">
        <v>105000</v>
      </c>
      <c r="D29462" s="33" t="s">
        <v>230</v>
      </c>
      <c r="E29462" t="str">
        <f t="shared" si="464"/>
        <v>$100K-$125K</v>
      </c>
    </row>
    <row r="29463" spans="1:5" x14ac:dyDescent="0.3">
      <c r="A29463" s="33" t="s">
        <v>0</v>
      </c>
      <c r="B29463" s="33" t="s">
        <v>54</v>
      </c>
      <c r="C29463" s="33"/>
      <c r="D29463" s="33" t="s">
        <v>9490</v>
      </c>
      <c r="E29463" t="str">
        <f t="shared" si="464"/>
        <v>No Data</v>
      </c>
    </row>
    <row r="29464" spans="1:5" x14ac:dyDescent="0.3">
      <c r="A29464" s="33" t="s">
        <v>2</v>
      </c>
      <c r="B29464" s="33" t="s">
        <v>53</v>
      </c>
      <c r="C29464" s="33"/>
      <c r="D29464" s="33" t="s">
        <v>512</v>
      </c>
      <c r="E29464" t="str">
        <f t="shared" si="464"/>
        <v>No Data</v>
      </c>
    </row>
    <row r="29465" spans="1:5" x14ac:dyDescent="0.3">
      <c r="A29465" s="33" t="s">
        <v>2</v>
      </c>
      <c r="B29465" s="33" t="s">
        <v>97</v>
      </c>
      <c r="C29465" s="33">
        <v>57500</v>
      </c>
      <c r="D29465" s="33" t="s">
        <v>2580</v>
      </c>
      <c r="E29465" t="str">
        <f t="shared" si="464"/>
        <v>&lt;$75K</v>
      </c>
    </row>
    <row r="29466" spans="1:5" x14ac:dyDescent="0.3">
      <c r="A29466" s="33" t="s">
        <v>2</v>
      </c>
      <c r="B29466" s="33" t="s">
        <v>53</v>
      </c>
      <c r="C29466" s="33">
        <v>149653</v>
      </c>
      <c r="D29466" s="33" t="s">
        <v>2386</v>
      </c>
      <c r="E29466" t="str">
        <f t="shared" si="464"/>
        <v>$125K-$200K</v>
      </c>
    </row>
    <row r="29467" spans="1:5" x14ac:dyDescent="0.3">
      <c r="A29467" s="33" t="s">
        <v>2</v>
      </c>
      <c r="B29467" s="33" t="s">
        <v>53</v>
      </c>
      <c r="C29467" s="33"/>
      <c r="D29467" s="33" t="s">
        <v>530</v>
      </c>
      <c r="E29467" t="str">
        <f t="shared" si="464"/>
        <v>No Data</v>
      </c>
    </row>
    <row r="29468" spans="1:5" x14ac:dyDescent="0.3">
      <c r="A29468" s="33" t="s">
        <v>0</v>
      </c>
      <c r="B29468" s="33" t="s">
        <v>53</v>
      </c>
      <c r="C29468" s="33">
        <v>125000</v>
      </c>
      <c r="D29468" s="33" t="s">
        <v>6316</v>
      </c>
      <c r="E29468" t="str">
        <f t="shared" si="464"/>
        <v>$100K-$125K</v>
      </c>
    </row>
    <row r="29469" spans="1:5" x14ac:dyDescent="0.3">
      <c r="A29469" s="33" t="s">
        <v>126</v>
      </c>
      <c r="B29469" s="33" t="s">
        <v>53</v>
      </c>
      <c r="C29469" s="33">
        <v>173500</v>
      </c>
      <c r="D29469" s="33" t="s">
        <v>225</v>
      </c>
      <c r="E29469" t="str">
        <f t="shared" si="464"/>
        <v>$125K-$200K</v>
      </c>
    </row>
    <row r="29470" spans="1:5" x14ac:dyDescent="0.3">
      <c r="A29470" s="33" t="s">
        <v>2</v>
      </c>
      <c r="B29470" s="33" t="s">
        <v>53</v>
      </c>
      <c r="C29470" s="33"/>
      <c r="D29470" s="33" t="s">
        <v>251</v>
      </c>
      <c r="E29470" t="str">
        <f t="shared" si="464"/>
        <v>No Data</v>
      </c>
    </row>
    <row r="29471" spans="1:5" x14ac:dyDescent="0.3">
      <c r="A29471" s="33" t="s">
        <v>129</v>
      </c>
      <c r="B29471" s="33" t="s">
        <v>53</v>
      </c>
      <c r="C29471" s="33">
        <v>70000</v>
      </c>
      <c r="D29471" s="33" t="s">
        <v>6571</v>
      </c>
      <c r="E29471" t="str">
        <f t="shared" si="464"/>
        <v>&lt;$75K</v>
      </c>
    </row>
    <row r="29472" spans="1:5" x14ac:dyDescent="0.3">
      <c r="A29472" s="33" t="s">
        <v>2</v>
      </c>
      <c r="B29472" s="33" t="s">
        <v>53</v>
      </c>
      <c r="C29472" s="33"/>
      <c r="D29472" s="33" t="s">
        <v>1460</v>
      </c>
      <c r="E29472" t="str">
        <f t="shared" si="464"/>
        <v>No Data</v>
      </c>
    </row>
    <row r="29473" spans="1:5" x14ac:dyDescent="0.3">
      <c r="A29473" s="33" t="s">
        <v>4</v>
      </c>
      <c r="B29473" s="33" t="s">
        <v>110</v>
      </c>
      <c r="C29473" s="33">
        <v>163782</v>
      </c>
      <c r="D29473" s="33" t="s">
        <v>4793</v>
      </c>
      <c r="E29473" t="str">
        <f t="shared" si="464"/>
        <v>$125K-$200K</v>
      </c>
    </row>
    <row r="29474" spans="1:5" x14ac:dyDescent="0.3">
      <c r="A29474" s="33" t="s">
        <v>2</v>
      </c>
      <c r="B29474" s="33" t="s">
        <v>53</v>
      </c>
      <c r="C29474" s="33">
        <v>103000</v>
      </c>
      <c r="D29474" s="33" t="s">
        <v>3628</v>
      </c>
      <c r="E29474" t="str">
        <f t="shared" si="464"/>
        <v>$100K-$125K</v>
      </c>
    </row>
    <row r="29475" spans="1:5" x14ac:dyDescent="0.3">
      <c r="A29475" s="33" t="s">
        <v>2</v>
      </c>
      <c r="B29475" s="33" t="s">
        <v>53</v>
      </c>
      <c r="C29475" s="33"/>
      <c r="D29475" s="33" t="s">
        <v>9491</v>
      </c>
      <c r="E29475" t="str">
        <f t="shared" si="464"/>
        <v>No Data</v>
      </c>
    </row>
    <row r="29476" spans="1:5" x14ac:dyDescent="0.3">
      <c r="A29476" s="33" t="s">
        <v>0</v>
      </c>
      <c r="B29476" s="33" t="s">
        <v>53</v>
      </c>
      <c r="C29476" s="33"/>
      <c r="D29476" s="33" t="s">
        <v>609</v>
      </c>
      <c r="E29476" t="str">
        <f t="shared" si="464"/>
        <v>No Data</v>
      </c>
    </row>
    <row r="29477" spans="1:5" x14ac:dyDescent="0.3">
      <c r="A29477" s="33" t="s">
        <v>0</v>
      </c>
      <c r="B29477" s="33" t="s">
        <v>53</v>
      </c>
      <c r="C29477" s="33">
        <v>274675</v>
      </c>
      <c r="D29477" s="33" t="s">
        <v>3805</v>
      </c>
      <c r="E29477" t="str">
        <f t="shared" si="464"/>
        <v>&gt;$200K</v>
      </c>
    </row>
    <row r="29478" spans="1:5" x14ac:dyDescent="0.3">
      <c r="A29478" s="33" t="s">
        <v>2</v>
      </c>
      <c r="B29478" s="33" t="s">
        <v>88</v>
      </c>
      <c r="C29478" s="33">
        <v>79200</v>
      </c>
      <c r="D29478" s="33" t="s">
        <v>1172</v>
      </c>
      <c r="E29478" t="str">
        <f t="shared" si="464"/>
        <v>$75K-$100K</v>
      </c>
    </row>
    <row r="29479" spans="1:5" x14ac:dyDescent="0.3">
      <c r="A29479" s="33" t="s">
        <v>2</v>
      </c>
      <c r="B29479" s="33" t="s">
        <v>53</v>
      </c>
      <c r="C29479" s="33">
        <v>73453</v>
      </c>
      <c r="D29479" s="33" t="s">
        <v>9492</v>
      </c>
      <c r="E29479" t="str">
        <f t="shared" si="464"/>
        <v>&lt;$75K</v>
      </c>
    </row>
    <row r="29480" spans="1:5" x14ac:dyDescent="0.3">
      <c r="A29480" s="33" t="s">
        <v>2</v>
      </c>
      <c r="B29480" s="33" t="s">
        <v>53</v>
      </c>
      <c r="C29480" s="33"/>
      <c r="D29480" s="33" t="s">
        <v>474</v>
      </c>
      <c r="E29480" t="str">
        <f t="shared" si="464"/>
        <v>No Data</v>
      </c>
    </row>
    <row r="29481" spans="1:5" x14ac:dyDescent="0.3">
      <c r="A29481" s="33" t="s">
        <v>4</v>
      </c>
      <c r="B29481" s="33" t="s">
        <v>53</v>
      </c>
      <c r="C29481" s="33">
        <v>90000</v>
      </c>
      <c r="D29481" s="33" t="s">
        <v>474</v>
      </c>
      <c r="E29481" t="str">
        <f t="shared" si="464"/>
        <v>$75K-$100K</v>
      </c>
    </row>
    <row r="29482" spans="1:5" x14ac:dyDescent="0.3">
      <c r="A29482" s="33" t="s">
        <v>2</v>
      </c>
      <c r="B29482" s="33" t="s">
        <v>166</v>
      </c>
      <c r="C29482" s="33">
        <v>105000</v>
      </c>
      <c r="D29482" s="33" t="s">
        <v>1285</v>
      </c>
      <c r="E29482" t="str">
        <f t="shared" si="464"/>
        <v>$100K-$125K</v>
      </c>
    </row>
    <row r="29483" spans="1:5" x14ac:dyDescent="0.3">
      <c r="A29483" s="33" t="s">
        <v>0</v>
      </c>
      <c r="B29483" s="33" t="s">
        <v>81</v>
      </c>
      <c r="C29483" s="33">
        <v>90000</v>
      </c>
      <c r="D29483" s="33" t="s">
        <v>5100</v>
      </c>
      <c r="E29483" t="str">
        <f t="shared" si="464"/>
        <v>$75K-$100K</v>
      </c>
    </row>
    <row r="29484" spans="1:5" x14ac:dyDescent="0.3">
      <c r="A29484" s="33" t="s">
        <v>4</v>
      </c>
      <c r="B29484" s="33" t="s">
        <v>81</v>
      </c>
      <c r="C29484" s="33">
        <v>130000</v>
      </c>
      <c r="D29484" s="33" t="s">
        <v>238</v>
      </c>
      <c r="E29484" t="str">
        <f t="shared" si="464"/>
        <v>$125K-$200K</v>
      </c>
    </row>
    <row r="29485" spans="1:5" x14ac:dyDescent="0.3">
      <c r="A29485" s="33" t="s">
        <v>0</v>
      </c>
      <c r="B29485" s="33" t="s">
        <v>53</v>
      </c>
      <c r="C29485" s="33"/>
      <c r="D29485" s="33" t="s">
        <v>9493</v>
      </c>
      <c r="E29485" t="str">
        <f t="shared" si="464"/>
        <v>No Data</v>
      </c>
    </row>
    <row r="29486" spans="1:5" x14ac:dyDescent="0.3">
      <c r="A29486" s="33" t="s">
        <v>4</v>
      </c>
      <c r="B29486" s="33" t="s">
        <v>88</v>
      </c>
      <c r="C29486" s="33">
        <v>147500</v>
      </c>
      <c r="D29486" s="33" t="s">
        <v>6281</v>
      </c>
      <c r="E29486" t="str">
        <f t="shared" si="464"/>
        <v>$125K-$200K</v>
      </c>
    </row>
    <row r="29487" spans="1:5" x14ac:dyDescent="0.3">
      <c r="A29487" s="33" t="s">
        <v>1</v>
      </c>
      <c r="B29487" s="33" t="s">
        <v>64</v>
      </c>
      <c r="C29487" s="33">
        <v>50400</v>
      </c>
      <c r="D29487" s="33" t="s">
        <v>2248</v>
      </c>
      <c r="E29487" t="str">
        <f t="shared" si="464"/>
        <v>&lt;$75K</v>
      </c>
    </row>
    <row r="29488" spans="1:5" x14ac:dyDescent="0.3">
      <c r="A29488" s="33" t="s">
        <v>52</v>
      </c>
      <c r="B29488" s="33" t="s">
        <v>53</v>
      </c>
      <c r="C29488" s="33">
        <v>72000</v>
      </c>
      <c r="D29488" s="33" t="s">
        <v>2290</v>
      </c>
      <c r="E29488" t="str">
        <f t="shared" si="464"/>
        <v>&lt;$75K</v>
      </c>
    </row>
    <row r="29489" spans="1:5" x14ac:dyDescent="0.3">
      <c r="A29489" s="33" t="s">
        <v>129</v>
      </c>
      <c r="B29489" s="33" t="s">
        <v>67</v>
      </c>
      <c r="C29489" s="33">
        <v>64800</v>
      </c>
      <c r="D29489" s="33" t="s">
        <v>1577</v>
      </c>
      <c r="E29489" t="str">
        <f t="shared" si="464"/>
        <v>&lt;$75K</v>
      </c>
    </row>
    <row r="29490" spans="1:5" x14ac:dyDescent="0.3">
      <c r="A29490" s="33" t="s">
        <v>0</v>
      </c>
      <c r="B29490" s="33" t="s">
        <v>53</v>
      </c>
      <c r="C29490" s="33">
        <v>62500</v>
      </c>
      <c r="D29490" s="33" t="s">
        <v>8484</v>
      </c>
      <c r="E29490" t="str">
        <f t="shared" si="464"/>
        <v>&lt;$75K</v>
      </c>
    </row>
    <row r="29491" spans="1:5" x14ac:dyDescent="0.3">
      <c r="A29491" s="33" t="s">
        <v>0</v>
      </c>
      <c r="B29491" s="33" t="s">
        <v>53</v>
      </c>
      <c r="C29491" s="33">
        <v>174000</v>
      </c>
      <c r="D29491" s="33" t="s">
        <v>299</v>
      </c>
      <c r="E29491" t="str">
        <f t="shared" si="464"/>
        <v>$125K-$200K</v>
      </c>
    </row>
    <row r="29492" spans="1:5" x14ac:dyDescent="0.3">
      <c r="A29492" s="33" t="s">
        <v>0</v>
      </c>
      <c r="B29492" s="33" t="s">
        <v>68</v>
      </c>
      <c r="C29492" s="33"/>
      <c r="D29492" s="33" t="s">
        <v>4178</v>
      </c>
      <c r="E29492" t="str">
        <f t="shared" si="464"/>
        <v>No Data</v>
      </c>
    </row>
    <row r="29493" spans="1:5" x14ac:dyDescent="0.3">
      <c r="A29493" s="33" t="s">
        <v>125</v>
      </c>
      <c r="B29493" s="33" t="s">
        <v>53</v>
      </c>
      <c r="C29493" s="33">
        <v>96138</v>
      </c>
      <c r="D29493" s="33" t="s">
        <v>9494</v>
      </c>
      <c r="E29493" t="str">
        <f t="shared" si="464"/>
        <v>$75K-$100K</v>
      </c>
    </row>
    <row r="29494" spans="1:5" x14ac:dyDescent="0.3">
      <c r="A29494" s="33" t="s">
        <v>2</v>
      </c>
      <c r="B29494" s="33" t="s">
        <v>53</v>
      </c>
      <c r="C29494" s="33"/>
      <c r="D29494" s="33" t="s">
        <v>4325</v>
      </c>
      <c r="E29494" t="str">
        <f t="shared" si="464"/>
        <v>No Data</v>
      </c>
    </row>
    <row r="29495" spans="1:5" x14ac:dyDescent="0.3">
      <c r="A29495" s="33" t="s">
        <v>4</v>
      </c>
      <c r="B29495" s="33" t="s">
        <v>53</v>
      </c>
      <c r="C29495" s="33"/>
      <c r="D29495" s="33" t="s">
        <v>1423</v>
      </c>
      <c r="E29495" t="str">
        <f t="shared" si="464"/>
        <v>No Data</v>
      </c>
    </row>
    <row r="29496" spans="1:5" x14ac:dyDescent="0.3">
      <c r="A29496" s="33" t="s">
        <v>0</v>
      </c>
      <c r="B29496" s="33" t="s">
        <v>53</v>
      </c>
      <c r="C29496" s="33">
        <v>200500</v>
      </c>
      <c r="D29496" s="33" t="s">
        <v>2592</v>
      </c>
      <c r="E29496" t="str">
        <f t="shared" si="464"/>
        <v>&gt;$200K</v>
      </c>
    </row>
    <row r="29497" spans="1:5" x14ac:dyDescent="0.3">
      <c r="A29497" s="33" t="s">
        <v>2</v>
      </c>
      <c r="B29497" s="33" t="s">
        <v>53</v>
      </c>
      <c r="C29497" s="33"/>
      <c r="D29497" s="33" t="s">
        <v>9495</v>
      </c>
      <c r="E29497" t="str">
        <f t="shared" si="464"/>
        <v>No Data</v>
      </c>
    </row>
    <row r="29498" spans="1:5" x14ac:dyDescent="0.3">
      <c r="A29498" s="33" t="s">
        <v>0</v>
      </c>
      <c r="B29498" s="33" t="s">
        <v>53</v>
      </c>
      <c r="C29498" s="33">
        <v>60000</v>
      </c>
      <c r="D29498" s="33" t="s">
        <v>9496</v>
      </c>
      <c r="E29498" t="str">
        <f t="shared" si="464"/>
        <v>&lt;$75K</v>
      </c>
    </row>
    <row r="29499" spans="1:5" x14ac:dyDescent="0.3">
      <c r="A29499" s="33" t="s">
        <v>2</v>
      </c>
      <c r="B29499" s="33" t="s">
        <v>53</v>
      </c>
      <c r="C29499" s="33"/>
      <c r="D29499" s="33" t="s">
        <v>2690</v>
      </c>
      <c r="E29499" t="str">
        <f t="shared" si="464"/>
        <v>No Data</v>
      </c>
    </row>
    <row r="29500" spans="1:5" x14ac:dyDescent="0.3">
      <c r="A29500" s="33" t="s">
        <v>128</v>
      </c>
      <c r="B29500" s="33" t="s">
        <v>53</v>
      </c>
      <c r="C29500" s="33"/>
      <c r="D29500" s="33" t="s">
        <v>232</v>
      </c>
      <c r="E29500" t="str">
        <f t="shared" si="464"/>
        <v>No Data</v>
      </c>
    </row>
    <row r="29501" spans="1:5" x14ac:dyDescent="0.3">
      <c r="A29501" s="33" t="s">
        <v>2</v>
      </c>
      <c r="B29501" s="33" t="s">
        <v>53</v>
      </c>
      <c r="C29501" s="33"/>
      <c r="D29501" s="33" t="s">
        <v>1756</v>
      </c>
      <c r="E29501" t="str">
        <f t="shared" si="464"/>
        <v>No Data</v>
      </c>
    </row>
    <row r="29502" spans="1:5" x14ac:dyDescent="0.3">
      <c r="A29502" s="33" t="s">
        <v>2</v>
      </c>
      <c r="B29502" s="33" t="s">
        <v>53</v>
      </c>
      <c r="C29502" s="33"/>
      <c r="D29502" s="33" t="s">
        <v>7516</v>
      </c>
      <c r="E29502" t="str">
        <f t="shared" si="464"/>
        <v>No Data</v>
      </c>
    </row>
    <row r="29503" spans="1:5" x14ac:dyDescent="0.3">
      <c r="A29503" s="33" t="s">
        <v>2</v>
      </c>
      <c r="B29503" s="33" t="s">
        <v>53</v>
      </c>
      <c r="C29503" s="33"/>
      <c r="D29503" s="33" t="s">
        <v>520</v>
      </c>
      <c r="E29503" t="str">
        <f t="shared" si="464"/>
        <v>No Data</v>
      </c>
    </row>
    <row r="29504" spans="1:5" x14ac:dyDescent="0.3">
      <c r="A29504" s="33" t="s">
        <v>2</v>
      </c>
      <c r="B29504" s="33" t="s">
        <v>53</v>
      </c>
      <c r="C29504" s="33">
        <v>72500</v>
      </c>
      <c r="D29504" s="33" t="s">
        <v>9497</v>
      </c>
      <c r="E29504" t="str">
        <f t="shared" si="464"/>
        <v>&lt;$75K</v>
      </c>
    </row>
    <row r="29505" spans="1:5" x14ac:dyDescent="0.3">
      <c r="A29505" s="33" t="s">
        <v>2</v>
      </c>
      <c r="B29505" s="33" t="s">
        <v>53</v>
      </c>
      <c r="C29505" s="33"/>
      <c r="D29505" s="33" t="s">
        <v>572</v>
      </c>
      <c r="E29505" t="str">
        <f t="shared" si="464"/>
        <v>No Data</v>
      </c>
    </row>
    <row r="29506" spans="1:5" x14ac:dyDescent="0.3">
      <c r="A29506" s="33" t="s">
        <v>2</v>
      </c>
      <c r="B29506" s="33" t="s">
        <v>53</v>
      </c>
      <c r="C29506" s="33">
        <v>73750</v>
      </c>
      <c r="D29506" s="33" t="s">
        <v>1888</v>
      </c>
      <c r="E29506" t="str">
        <f t="shared" si="464"/>
        <v>&lt;$75K</v>
      </c>
    </row>
    <row r="29507" spans="1:5" x14ac:dyDescent="0.3">
      <c r="A29507" s="33" t="s">
        <v>2</v>
      </c>
      <c r="B29507" s="33" t="s">
        <v>53</v>
      </c>
      <c r="C29507" s="33">
        <v>122000</v>
      </c>
      <c r="D29507" s="33" t="s">
        <v>577</v>
      </c>
      <c r="E29507" t="str">
        <f t="shared" ref="E29507:E29570" si="465">_xlfn.XLOOKUP(C29507,$H$16:$H$21,$G$16:$G$21,,1)</f>
        <v>$100K-$125K</v>
      </c>
    </row>
    <row r="29508" spans="1:5" x14ac:dyDescent="0.3">
      <c r="A29508" s="33" t="s">
        <v>1</v>
      </c>
      <c r="B29508" s="33" t="s">
        <v>53</v>
      </c>
      <c r="C29508" s="33">
        <v>179000</v>
      </c>
      <c r="D29508" s="33" t="s">
        <v>1172</v>
      </c>
      <c r="E29508" t="str">
        <f t="shared" si="465"/>
        <v>$125K-$200K</v>
      </c>
    </row>
    <row r="29509" spans="1:5" x14ac:dyDescent="0.3">
      <c r="A29509" s="33" t="s">
        <v>52</v>
      </c>
      <c r="B29509" s="33" t="s">
        <v>53</v>
      </c>
      <c r="C29509" s="33">
        <v>65000</v>
      </c>
      <c r="D29509" s="33" t="s">
        <v>9498</v>
      </c>
      <c r="E29509" t="str">
        <f t="shared" si="465"/>
        <v>&lt;$75K</v>
      </c>
    </row>
    <row r="29510" spans="1:5" x14ac:dyDescent="0.3">
      <c r="A29510" s="33" t="s">
        <v>0</v>
      </c>
      <c r="B29510" s="33" t="s">
        <v>53</v>
      </c>
      <c r="C29510" s="33"/>
      <c r="D29510" s="33" t="s">
        <v>232</v>
      </c>
      <c r="E29510" t="str">
        <f t="shared" si="465"/>
        <v>No Data</v>
      </c>
    </row>
    <row r="29511" spans="1:5" x14ac:dyDescent="0.3">
      <c r="A29511" s="33" t="s">
        <v>126</v>
      </c>
      <c r="B29511" s="33" t="s">
        <v>53</v>
      </c>
      <c r="C29511" s="33">
        <v>170000</v>
      </c>
      <c r="D29511" s="33" t="s">
        <v>230</v>
      </c>
      <c r="E29511" t="str">
        <f t="shared" si="465"/>
        <v>$125K-$200K</v>
      </c>
    </row>
    <row r="29512" spans="1:5" x14ac:dyDescent="0.3">
      <c r="A29512" s="33" t="s">
        <v>0</v>
      </c>
      <c r="B29512" s="33" t="s">
        <v>53</v>
      </c>
      <c r="C29512" s="33">
        <v>80000</v>
      </c>
      <c r="D29512" s="33" t="s">
        <v>326</v>
      </c>
      <c r="E29512" t="str">
        <f t="shared" si="465"/>
        <v>$75K-$100K</v>
      </c>
    </row>
    <row r="29513" spans="1:5" x14ac:dyDescent="0.3">
      <c r="A29513" s="33" t="s">
        <v>2</v>
      </c>
      <c r="B29513" s="33" t="s">
        <v>53</v>
      </c>
      <c r="C29513" s="33">
        <v>53338</v>
      </c>
      <c r="D29513" s="33" t="s">
        <v>9499</v>
      </c>
      <c r="E29513" t="str">
        <f t="shared" si="465"/>
        <v>&lt;$75K</v>
      </c>
    </row>
    <row r="29514" spans="1:5" x14ac:dyDescent="0.3">
      <c r="A29514" s="33" t="s">
        <v>2</v>
      </c>
      <c r="B29514" s="33" t="s">
        <v>53</v>
      </c>
      <c r="C29514" s="33">
        <v>51014</v>
      </c>
      <c r="D29514" s="33" t="s">
        <v>3018</v>
      </c>
      <c r="E29514" t="str">
        <f t="shared" si="465"/>
        <v>&lt;$75K</v>
      </c>
    </row>
    <row r="29515" spans="1:5" x14ac:dyDescent="0.3">
      <c r="A29515" s="33" t="s">
        <v>0</v>
      </c>
      <c r="B29515" s="33" t="s">
        <v>54</v>
      </c>
      <c r="C29515" s="33"/>
      <c r="D29515" s="33" t="s">
        <v>363</v>
      </c>
      <c r="E29515" t="str">
        <f t="shared" si="465"/>
        <v>No Data</v>
      </c>
    </row>
    <row r="29516" spans="1:5" x14ac:dyDescent="0.3">
      <c r="A29516" s="33" t="s">
        <v>0</v>
      </c>
      <c r="B29516" s="33" t="s">
        <v>53</v>
      </c>
      <c r="C29516" s="33">
        <v>85000</v>
      </c>
      <c r="D29516" s="33" t="s">
        <v>821</v>
      </c>
      <c r="E29516" t="str">
        <f t="shared" si="465"/>
        <v>$75K-$100K</v>
      </c>
    </row>
    <row r="29517" spans="1:5" x14ac:dyDescent="0.3">
      <c r="A29517" s="33" t="s">
        <v>2</v>
      </c>
      <c r="B29517" s="33" t="s">
        <v>53</v>
      </c>
      <c r="C29517" s="33">
        <v>84850</v>
      </c>
      <c r="D29517" s="33" t="s">
        <v>3192</v>
      </c>
      <c r="E29517" t="str">
        <f t="shared" si="465"/>
        <v>$75K-$100K</v>
      </c>
    </row>
    <row r="29518" spans="1:5" x14ac:dyDescent="0.3">
      <c r="A29518" s="33" t="s">
        <v>52</v>
      </c>
      <c r="B29518" s="33" t="s">
        <v>53</v>
      </c>
      <c r="C29518" s="33">
        <v>75000</v>
      </c>
      <c r="D29518" s="33" t="s">
        <v>9500</v>
      </c>
      <c r="E29518" t="str">
        <f t="shared" si="465"/>
        <v>&lt;$75K</v>
      </c>
    </row>
    <row r="29519" spans="1:5" x14ac:dyDescent="0.3">
      <c r="A29519" s="33" t="s">
        <v>4</v>
      </c>
      <c r="B29519" s="33" t="s">
        <v>88</v>
      </c>
      <c r="C29519" s="33">
        <v>79200</v>
      </c>
      <c r="D29519" s="33" t="s">
        <v>297</v>
      </c>
      <c r="E29519" t="str">
        <f t="shared" si="465"/>
        <v>$75K-$100K</v>
      </c>
    </row>
    <row r="29520" spans="1:5" x14ac:dyDescent="0.3">
      <c r="A29520" s="33" t="s">
        <v>4</v>
      </c>
      <c r="B29520" s="33" t="s">
        <v>53</v>
      </c>
      <c r="C29520" s="33"/>
      <c r="D29520" s="33" t="s">
        <v>366</v>
      </c>
      <c r="E29520" t="str">
        <f t="shared" si="465"/>
        <v>No Data</v>
      </c>
    </row>
    <row r="29521" spans="1:5" x14ac:dyDescent="0.3">
      <c r="A29521" s="33" t="s">
        <v>125</v>
      </c>
      <c r="B29521" s="33" t="s">
        <v>53</v>
      </c>
      <c r="C29521" s="33">
        <v>101500</v>
      </c>
      <c r="D29521" s="33" t="s">
        <v>9501</v>
      </c>
      <c r="E29521" t="str">
        <f t="shared" si="465"/>
        <v>$100K-$125K</v>
      </c>
    </row>
    <row r="29522" spans="1:5" x14ac:dyDescent="0.3">
      <c r="A29522" s="33" t="s">
        <v>2</v>
      </c>
      <c r="B29522" s="33" t="s">
        <v>53</v>
      </c>
      <c r="C29522" s="33">
        <v>69750</v>
      </c>
      <c r="D29522" s="33" t="s">
        <v>3344</v>
      </c>
      <c r="E29522" t="str">
        <f t="shared" si="465"/>
        <v>&lt;$75K</v>
      </c>
    </row>
    <row r="29523" spans="1:5" x14ac:dyDescent="0.3">
      <c r="A29523" s="33" t="s">
        <v>0</v>
      </c>
      <c r="B29523" s="33" t="s">
        <v>53</v>
      </c>
      <c r="C29523" s="33"/>
      <c r="D29523" s="33" t="s">
        <v>6851</v>
      </c>
      <c r="E29523" t="str">
        <f t="shared" si="465"/>
        <v>No Data</v>
      </c>
    </row>
    <row r="29524" spans="1:5" x14ac:dyDescent="0.3">
      <c r="A29524" s="33" t="s">
        <v>126</v>
      </c>
      <c r="B29524" s="33" t="s">
        <v>53</v>
      </c>
      <c r="C29524" s="33"/>
      <c r="D29524" s="33" t="s">
        <v>299</v>
      </c>
      <c r="E29524" t="str">
        <f t="shared" si="465"/>
        <v>No Data</v>
      </c>
    </row>
    <row r="29525" spans="1:5" x14ac:dyDescent="0.3">
      <c r="A29525" s="33" t="s">
        <v>0</v>
      </c>
      <c r="B29525" s="33" t="s">
        <v>53</v>
      </c>
      <c r="C29525" s="33"/>
      <c r="D29525" s="33" t="s">
        <v>9502</v>
      </c>
      <c r="E29525" t="str">
        <f t="shared" si="465"/>
        <v>No Data</v>
      </c>
    </row>
    <row r="29526" spans="1:5" x14ac:dyDescent="0.3">
      <c r="A29526" s="33" t="s">
        <v>0</v>
      </c>
      <c r="B29526" s="33" t="s">
        <v>53</v>
      </c>
      <c r="C29526" s="33">
        <v>195000</v>
      </c>
      <c r="D29526" s="33" t="s">
        <v>230</v>
      </c>
      <c r="E29526" t="str">
        <f t="shared" si="465"/>
        <v>$125K-$200K</v>
      </c>
    </row>
    <row r="29527" spans="1:5" x14ac:dyDescent="0.3">
      <c r="A29527" s="33" t="s">
        <v>2</v>
      </c>
      <c r="B29527" s="33" t="s">
        <v>53</v>
      </c>
      <c r="C29527" s="33">
        <v>110000</v>
      </c>
      <c r="D29527" s="33" t="s">
        <v>1425</v>
      </c>
      <c r="E29527" t="str">
        <f t="shared" si="465"/>
        <v>$100K-$125K</v>
      </c>
    </row>
    <row r="29528" spans="1:5" x14ac:dyDescent="0.3">
      <c r="A29528" s="33" t="s">
        <v>129</v>
      </c>
      <c r="B29528" s="33" t="s">
        <v>88</v>
      </c>
      <c r="C29528" s="33">
        <v>79200</v>
      </c>
      <c r="D29528" s="33" t="s">
        <v>9503</v>
      </c>
      <c r="E29528" t="str">
        <f t="shared" si="465"/>
        <v>$75K-$100K</v>
      </c>
    </row>
    <row r="29529" spans="1:5" x14ac:dyDescent="0.3">
      <c r="A29529" s="33" t="s">
        <v>4</v>
      </c>
      <c r="B29529" s="33" t="s">
        <v>177</v>
      </c>
      <c r="C29529" s="33">
        <v>69300</v>
      </c>
      <c r="D29529" s="33" t="s">
        <v>494</v>
      </c>
      <c r="E29529" t="str">
        <f t="shared" si="465"/>
        <v>&lt;$75K</v>
      </c>
    </row>
    <row r="29530" spans="1:5" x14ac:dyDescent="0.3">
      <c r="A29530" s="33" t="s">
        <v>0</v>
      </c>
      <c r="B29530" s="33" t="s">
        <v>53</v>
      </c>
      <c r="C29530" s="33">
        <v>79225</v>
      </c>
      <c r="D29530" s="33" t="s">
        <v>2108</v>
      </c>
      <c r="E29530" t="str">
        <f t="shared" si="465"/>
        <v>$75K-$100K</v>
      </c>
    </row>
    <row r="29531" spans="1:5" x14ac:dyDescent="0.3">
      <c r="A29531" s="33" t="s">
        <v>2</v>
      </c>
      <c r="B29531" s="33" t="s">
        <v>53</v>
      </c>
      <c r="C29531" s="33">
        <v>57500</v>
      </c>
      <c r="D29531" s="33" t="s">
        <v>6858</v>
      </c>
      <c r="E29531" t="str">
        <f t="shared" si="465"/>
        <v>&lt;$75K</v>
      </c>
    </row>
    <row r="29532" spans="1:5" x14ac:dyDescent="0.3">
      <c r="A29532" s="33" t="s">
        <v>2</v>
      </c>
      <c r="B29532" s="33" t="s">
        <v>53</v>
      </c>
      <c r="C29532" s="33">
        <v>75000</v>
      </c>
      <c r="D29532" s="33" t="s">
        <v>9504</v>
      </c>
      <c r="E29532" t="str">
        <f t="shared" si="465"/>
        <v>&lt;$75K</v>
      </c>
    </row>
    <row r="29533" spans="1:5" x14ac:dyDescent="0.3">
      <c r="A29533" s="33" t="s">
        <v>125</v>
      </c>
      <c r="B29533" s="33" t="s">
        <v>74</v>
      </c>
      <c r="C29533" s="33">
        <v>111175</v>
      </c>
      <c r="D29533" s="33" t="s">
        <v>3107</v>
      </c>
      <c r="E29533" t="str">
        <f t="shared" si="465"/>
        <v>$100K-$125K</v>
      </c>
    </row>
    <row r="29534" spans="1:5" x14ac:dyDescent="0.3">
      <c r="A29534" s="33" t="s">
        <v>2</v>
      </c>
      <c r="B29534" s="33" t="s">
        <v>53</v>
      </c>
      <c r="C29534" s="33"/>
      <c r="D29534" s="33" t="s">
        <v>1279</v>
      </c>
      <c r="E29534" t="str">
        <f t="shared" si="465"/>
        <v>No Data</v>
      </c>
    </row>
    <row r="29535" spans="1:5" x14ac:dyDescent="0.3">
      <c r="A29535" s="33" t="s">
        <v>126</v>
      </c>
      <c r="B29535" s="33" t="s">
        <v>53</v>
      </c>
      <c r="C29535" s="33"/>
      <c r="D29535" s="33" t="s">
        <v>9505</v>
      </c>
      <c r="E29535" t="str">
        <f t="shared" si="465"/>
        <v>No Data</v>
      </c>
    </row>
    <row r="29536" spans="1:5" x14ac:dyDescent="0.3">
      <c r="A29536" s="33" t="s">
        <v>0</v>
      </c>
      <c r="B29536" s="33" t="s">
        <v>53</v>
      </c>
      <c r="C29536" s="33"/>
      <c r="D29536" s="33" t="s">
        <v>9506</v>
      </c>
      <c r="E29536" t="str">
        <f t="shared" si="465"/>
        <v>No Data</v>
      </c>
    </row>
    <row r="29537" spans="1:5" x14ac:dyDescent="0.3">
      <c r="A29537" s="33" t="s">
        <v>1</v>
      </c>
      <c r="B29537" s="33" t="s">
        <v>53</v>
      </c>
      <c r="C29537" s="33">
        <v>152625</v>
      </c>
      <c r="D29537" s="33" t="s">
        <v>1035</v>
      </c>
      <c r="E29537" t="str">
        <f t="shared" si="465"/>
        <v>$125K-$200K</v>
      </c>
    </row>
    <row r="29538" spans="1:5" x14ac:dyDescent="0.3">
      <c r="A29538" s="33" t="s">
        <v>2</v>
      </c>
      <c r="B29538" s="33" t="s">
        <v>53</v>
      </c>
      <c r="C29538" s="33"/>
      <c r="D29538" s="33" t="s">
        <v>218</v>
      </c>
      <c r="E29538" t="str">
        <f t="shared" si="465"/>
        <v>No Data</v>
      </c>
    </row>
    <row r="29539" spans="1:5" x14ac:dyDescent="0.3">
      <c r="A29539" s="33" t="s">
        <v>0</v>
      </c>
      <c r="B29539" s="33" t="s">
        <v>53</v>
      </c>
      <c r="C29539" s="33">
        <v>125000</v>
      </c>
      <c r="D29539" s="33" t="s">
        <v>501</v>
      </c>
      <c r="E29539" t="str">
        <f t="shared" si="465"/>
        <v>$100K-$125K</v>
      </c>
    </row>
    <row r="29540" spans="1:5" x14ac:dyDescent="0.3">
      <c r="A29540" s="33" t="s">
        <v>4</v>
      </c>
      <c r="B29540" s="33" t="s">
        <v>53</v>
      </c>
      <c r="C29540" s="33">
        <v>150575</v>
      </c>
      <c r="D29540" s="33" t="s">
        <v>2078</v>
      </c>
      <c r="E29540" t="str">
        <f t="shared" si="465"/>
        <v>$125K-$200K</v>
      </c>
    </row>
    <row r="29541" spans="1:5" x14ac:dyDescent="0.3">
      <c r="A29541" s="33" t="s">
        <v>2</v>
      </c>
      <c r="B29541" s="33" t="s">
        <v>53</v>
      </c>
      <c r="C29541" s="33">
        <v>60000</v>
      </c>
      <c r="D29541" s="33" t="s">
        <v>1490</v>
      </c>
      <c r="E29541" t="str">
        <f t="shared" si="465"/>
        <v>&lt;$75K</v>
      </c>
    </row>
    <row r="29542" spans="1:5" x14ac:dyDescent="0.3">
      <c r="A29542" s="33" t="s">
        <v>0</v>
      </c>
      <c r="B29542" s="33" t="s">
        <v>53</v>
      </c>
      <c r="C29542" s="33">
        <v>90000</v>
      </c>
      <c r="D29542" s="33" t="s">
        <v>391</v>
      </c>
      <c r="E29542" t="str">
        <f t="shared" si="465"/>
        <v>$75K-$100K</v>
      </c>
    </row>
    <row r="29543" spans="1:5" x14ac:dyDescent="0.3">
      <c r="A29543" s="33" t="s">
        <v>2</v>
      </c>
      <c r="B29543" s="33" t="s">
        <v>53</v>
      </c>
      <c r="C29543" s="33"/>
      <c r="D29543" s="33" t="s">
        <v>1126</v>
      </c>
      <c r="E29543" t="str">
        <f t="shared" si="465"/>
        <v>No Data</v>
      </c>
    </row>
    <row r="29544" spans="1:5" x14ac:dyDescent="0.3">
      <c r="A29544" s="33" t="s">
        <v>4</v>
      </c>
      <c r="B29544" s="33" t="s">
        <v>54</v>
      </c>
      <c r="C29544" s="33">
        <v>197500</v>
      </c>
      <c r="D29544" s="33" t="s">
        <v>9507</v>
      </c>
      <c r="E29544" t="str">
        <f t="shared" si="465"/>
        <v>$125K-$200K</v>
      </c>
    </row>
    <row r="29545" spans="1:5" x14ac:dyDescent="0.3">
      <c r="A29545" s="33" t="s">
        <v>0</v>
      </c>
      <c r="B29545" s="33" t="s">
        <v>53</v>
      </c>
      <c r="C29545" s="33">
        <v>150000</v>
      </c>
      <c r="D29545" s="33" t="s">
        <v>609</v>
      </c>
      <c r="E29545" t="str">
        <f t="shared" si="465"/>
        <v>$125K-$200K</v>
      </c>
    </row>
    <row r="29546" spans="1:5" x14ac:dyDescent="0.3">
      <c r="A29546" s="33" t="s">
        <v>0</v>
      </c>
      <c r="B29546" s="33" t="s">
        <v>72</v>
      </c>
      <c r="C29546" s="33">
        <v>51068</v>
      </c>
      <c r="D29546" s="33" t="s">
        <v>9508</v>
      </c>
      <c r="E29546" t="str">
        <f t="shared" si="465"/>
        <v>&lt;$75K</v>
      </c>
    </row>
    <row r="29547" spans="1:5" x14ac:dyDescent="0.3">
      <c r="A29547" s="33" t="s">
        <v>0</v>
      </c>
      <c r="B29547" s="33" t="s">
        <v>53</v>
      </c>
      <c r="C29547" s="33">
        <v>135000</v>
      </c>
      <c r="D29547" s="33" t="s">
        <v>9509</v>
      </c>
      <c r="E29547" t="str">
        <f t="shared" si="465"/>
        <v>$125K-$200K</v>
      </c>
    </row>
    <row r="29548" spans="1:5" x14ac:dyDescent="0.3">
      <c r="A29548" s="33" t="s">
        <v>4</v>
      </c>
      <c r="B29548" s="33" t="s">
        <v>54</v>
      </c>
      <c r="C29548" s="33">
        <v>95000</v>
      </c>
      <c r="D29548" s="33" t="s">
        <v>3050</v>
      </c>
      <c r="E29548" t="str">
        <f t="shared" si="465"/>
        <v>$75K-$100K</v>
      </c>
    </row>
    <row r="29549" spans="1:5" x14ac:dyDescent="0.3">
      <c r="A29549" s="33" t="s">
        <v>2</v>
      </c>
      <c r="B29549" s="33" t="s">
        <v>53</v>
      </c>
      <c r="C29549" s="33"/>
      <c r="D29549" s="33" t="s">
        <v>480</v>
      </c>
      <c r="E29549" t="str">
        <f t="shared" si="465"/>
        <v>No Data</v>
      </c>
    </row>
    <row r="29550" spans="1:5" x14ac:dyDescent="0.3">
      <c r="A29550" s="33" t="s">
        <v>2</v>
      </c>
      <c r="B29550" s="33" t="s">
        <v>53</v>
      </c>
      <c r="C29550" s="33"/>
      <c r="D29550" s="33" t="s">
        <v>9510</v>
      </c>
      <c r="E29550" t="str">
        <f t="shared" si="465"/>
        <v>No Data</v>
      </c>
    </row>
    <row r="29551" spans="1:5" x14ac:dyDescent="0.3">
      <c r="A29551" s="33" t="s">
        <v>125</v>
      </c>
      <c r="B29551" s="33" t="s">
        <v>53</v>
      </c>
      <c r="C29551" s="33">
        <v>148500</v>
      </c>
      <c r="D29551" s="33" t="s">
        <v>5080</v>
      </c>
      <c r="E29551" t="str">
        <f t="shared" si="465"/>
        <v>$125K-$200K</v>
      </c>
    </row>
    <row r="29552" spans="1:5" x14ac:dyDescent="0.3">
      <c r="A29552" s="33" t="s">
        <v>2</v>
      </c>
      <c r="B29552" s="33" t="s">
        <v>53</v>
      </c>
      <c r="C29552" s="33">
        <v>125000</v>
      </c>
      <c r="D29552" s="33" t="s">
        <v>6523</v>
      </c>
      <c r="E29552" t="str">
        <f t="shared" si="465"/>
        <v>$100K-$125K</v>
      </c>
    </row>
    <row r="29553" spans="1:5" x14ac:dyDescent="0.3">
      <c r="A29553" s="33" t="s">
        <v>2</v>
      </c>
      <c r="B29553" s="33" t="s">
        <v>53</v>
      </c>
      <c r="C29553" s="33">
        <v>73645.5</v>
      </c>
      <c r="D29553" s="33" t="s">
        <v>906</v>
      </c>
      <c r="E29553" t="str">
        <f t="shared" si="465"/>
        <v>&lt;$75K</v>
      </c>
    </row>
    <row r="29554" spans="1:5" x14ac:dyDescent="0.3">
      <c r="A29554" s="33" t="s">
        <v>0</v>
      </c>
      <c r="B29554" s="33" t="s">
        <v>53</v>
      </c>
      <c r="C29554" s="33">
        <v>102000</v>
      </c>
      <c r="D29554" s="33" t="s">
        <v>6454</v>
      </c>
      <c r="E29554" t="str">
        <f t="shared" si="465"/>
        <v>$100K-$125K</v>
      </c>
    </row>
    <row r="29555" spans="1:5" x14ac:dyDescent="0.3">
      <c r="A29555" s="33" t="s">
        <v>2</v>
      </c>
      <c r="B29555" s="33" t="s">
        <v>53</v>
      </c>
      <c r="C29555" s="33"/>
      <c r="D29555" s="33" t="s">
        <v>4759</v>
      </c>
      <c r="E29555" t="str">
        <f t="shared" si="465"/>
        <v>No Data</v>
      </c>
    </row>
    <row r="29556" spans="1:5" x14ac:dyDescent="0.3">
      <c r="A29556" s="33" t="s">
        <v>0</v>
      </c>
      <c r="B29556" s="33" t="s">
        <v>53</v>
      </c>
      <c r="C29556" s="33"/>
      <c r="D29556" s="33" t="s">
        <v>3640</v>
      </c>
      <c r="E29556" t="str">
        <f t="shared" si="465"/>
        <v>No Data</v>
      </c>
    </row>
    <row r="29557" spans="1:5" x14ac:dyDescent="0.3">
      <c r="A29557" s="33" t="s">
        <v>1</v>
      </c>
      <c r="B29557" s="33" t="s">
        <v>53</v>
      </c>
      <c r="C29557" s="33">
        <v>227500</v>
      </c>
      <c r="D29557" s="33" t="s">
        <v>3679</v>
      </c>
      <c r="E29557" t="str">
        <f t="shared" si="465"/>
        <v>&gt;$200K</v>
      </c>
    </row>
    <row r="29558" spans="1:5" x14ac:dyDescent="0.3">
      <c r="A29558" s="33" t="s">
        <v>128</v>
      </c>
      <c r="B29558" s="33" t="s">
        <v>53</v>
      </c>
      <c r="C29558" s="33">
        <v>315000</v>
      </c>
      <c r="D29558" s="33" t="s">
        <v>1588</v>
      </c>
      <c r="E29558" t="str">
        <f t="shared" si="465"/>
        <v>&gt;$200K</v>
      </c>
    </row>
    <row r="29559" spans="1:5" x14ac:dyDescent="0.3">
      <c r="A29559" s="33" t="s">
        <v>0</v>
      </c>
      <c r="B29559" s="33" t="s">
        <v>85</v>
      </c>
      <c r="C29559" s="33">
        <v>157500</v>
      </c>
      <c r="D29559" s="33" t="s">
        <v>8401</v>
      </c>
      <c r="E29559" t="str">
        <f t="shared" si="465"/>
        <v>$125K-$200K</v>
      </c>
    </row>
    <row r="29560" spans="1:5" x14ac:dyDescent="0.3">
      <c r="A29560" s="33" t="s">
        <v>0</v>
      </c>
      <c r="B29560" s="33" t="s">
        <v>53</v>
      </c>
      <c r="C29560" s="33">
        <v>115000</v>
      </c>
      <c r="D29560" s="33" t="s">
        <v>299</v>
      </c>
      <c r="E29560" t="str">
        <f t="shared" si="465"/>
        <v>$100K-$125K</v>
      </c>
    </row>
    <row r="29561" spans="1:5" x14ac:dyDescent="0.3">
      <c r="A29561" s="33" t="s">
        <v>2</v>
      </c>
      <c r="B29561" s="33" t="s">
        <v>53</v>
      </c>
      <c r="C29561" s="33">
        <v>80000</v>
      </c>
      <c r="D29561" s="33" t="s">
        <v>9511</v>
      </c>
      <c r="E29561" t="str">
        <f t="shared" si="465"/>
        <v>$75K-$100K</v>
      </c>
    </row>
    <row r="29562" spans="1:5" x14ac:dyDescent="0.3">
      <c r="A29562" s="33" t="s">
        <v>2</v>
      </c>
      <c r="B29562" s="33" t="s">
        <v>53</v>
      </c>
      <c r="C29562" s="33"/>
      <c r="D29562" s="33" t="s">
        <v>4086</v>
      </c>
      <c r="E29562" t="str">
        <f t="shared" si="465"/>
        <v>No Data</v>
      </c>
    </row>
    <row r="29563" spans="1:5" x14ac:dyDescent="0.3">
      <c r="A29563" s="33" t="s">
        <v>4</v>
      </c>
      <c r="B29563" s="33" t="s">
        <v>53</v>
      </c>
      <c r="C29563" s="33">
        <v>180500</v>
      </c>
      <c r="D29563" s="33" t="s">
        <v>596</v>
      </c>
      <c r="E29563" t="str">
        <f t="shared" si="465"/>
        <v>$125K-$200K</v>
      </c>
    </row>
    <row r="29564" spans="1:5" x14ac:dyDescent="0.3">
      <c r="A29564" s="33" t="s">
        <v>0</v>
      </c>
      <c r="B29564" s="33" t="s">
        <v>53</v>
      </c>
      <c r="C29564" s="33">
        <v>110290</v>
      </c>
      <c r="D29564" s="33" t="s">
        <v>9512</v>
      </c>
      <c r="E29564" t="str">
        <f t="shared" si="465"/>
        <v>$100K-$125K</v>
      </c>
    </row>
    <row r="29565" spans="1:5" x14ac:dyDescent="0.3">
      <c r="A29565" s="33" t="s">
        <v>128</v>
      </c>
      <c r="B29565" s="33" t="s">
        <v>53</v>
      </c>
      <c r="C29565" s="33"/>
      <c r="D29565" s="33" t="s">
        <v>299</v>
      </c>
      <c r="E29565" t="str">
        <f t="shared" si="465"/>
        <v>No Data</v>
      </c>
    </row>
    <row r="29566" spans="1:5" x14ac:dyDescent="0.3">
      <c r="A29566" s="33" t="s">
        <v>0</v>
      </c>
      <c r="B29566" s="33" t="s">
        <v>53</v>
      </c>
      <c r="C29566" s="33">
        <v>125000</v>
      </c>
      <c r="D29566" s="33" t="s">
        <v>4681</v>
      </c>
      <c r="E29566" t="str">
        <f t="shared" si="465"/>
        <v>$100K-$125K</v>
      </c>
    </row>
    <row r="29567" spans="1:5" x14ac:dyDescent="0.3">
      <c r="A29567" s="33" t="s">
        <v>2</v>
      </c>
      <c r="B29567" s="33" t="s">
        <v>53</v>
      </c>
      <c r="C29567" s="33">
        <v>100000</v>
      </c>
      <c r="D29567" s="33" t="s">
        <v>9513</v>
      </c>
      <c r="E29567" t="str">
        <f t="shared" si="465"/>
        <v>$75K-$100K</v>
      </c>
    </row>
    <row r="29568" spans="1:5" x14ac:dyDescent="0.3">
      <c r="A29568" s="33" t="s">
        <v>128</v>
      </c>
      <c r="B29568" s="33" t="s">
        <v>54</v>
      </c>
      <c r="C29568" s="33">
        <v>170000</v>
      </c>
      <c r="D29568" s="33" t="s">
        <v>9514</v>
      </c>
      <c r="E29568" t="str">
        <f t="shared" si="465"/>
        <v>$125K-$200K</v>
      </c>
    </row>
    <row r="29569" spans="1:5" x14ac:dyDescent="0.3">
      <c r="A29569" s="33" t="s">
        <v>4</v>
      </c>
      <c r="B29569" s="33" t="s">
        <v>53</v>
      </c>
      <c r="C29569" s="33">
        <v>150000</v>
      </c>
      <c r="D29569" s="33" t="s">
        <v>1395</v>
      </c>
      <c r="E29569" t="str">
        <f t="shared" si="465"/>
        <v>$125K-$200K</v>
      </c>
    </row>
    <row r="29570" spans="1:5" x14ac:dyDescent="0.3">
      <c r="A29570" s="33" t="s">
        <v>125</v>
      </c>
      <c r="B29570" s="33" t="s">
        <v>53</v>
      </c>
      <c r="C29570" s="33">
        <v>112500</v>
      </c>
      <c r="D29570" s="33" t="s">
        <v>9515</v>
      </c>
      <c r="E29570" t="str">
        <f t="shared" si="465"/>
        <v>$100K-$125K</v>
      </c>
    </row>
    <row r="29571" spans="1:5" x14ac:dyDescent="0.3">
      <c r="A29571" s="33" t="s">
        <v>2</v>
      </c>
      <c r="B29571" s="33" t="s">
        <v>53</v>
      </c>
      <c r="C29571" s="33"/>
      <c r="D29571" s="33" t="s">
        <v>1120</v>
      </c>
      <c r="E29571" t="str">
        <f t="shared" ref="E29571:E29634" si="466">_xlfn.XLOOKUP(C29571,$H$16:$H$21,$G$16:$G$21,,1)</f>
        <v>No Data</v>
      </c>
    </row>
    <row r="29572" spans="1:5" x14ac:dyDescent="0.3">
      <c r="A29572" s="33" t="s">
        <v>0</v>
      </c>
      <c r="B29572" s="33" t="s">
        <v>53</v>
      </c>
      <c r="C29572" s="33"/>
      <c r="D29572" s="33" t="s">
        <v>1412</v>
      </c>
      <c r="E29572" t="str">
        <f t="shared" si="466"/>
        <v>No Data</v>
      </c>
    </row>
    <row r="29573" spans="1:5" x14ac:dyDescent="0.3">
      <c r="A29573" s="33" t="s">
        <v>0</v>
      </c>
      <c r="B29573" s="33" t="s">
        <v>53</v>
      </c>
      <c r="C29573" s="33">
        <v>115000</v>
      </c>
      <c r="D29573" s="33" t="s">
        <v>299</v>
      </c>
      <c r="E29573" t="str">
        <f t="shared" si="466"/>
        <v>$100K-$125K</v>
      </c>
    </row>
    <row r="29574" spans="1:5" x14ac:dyDescent="0.3">
      <c r="A29574" s="33" t="s">
        <v>128</v>
      </c>
      <c r="B29574" s="33" t="s">
        <v>53</v>
      </c>
      <c r="C29574" s="33">
        <v>110000</v>
      </c>
      <c r="D29574" s="33" t="s">
        <v>230</v>
      </c>
      <c r="E29574" t="str">
        <f t="shared" si="466"/>
        <v>$100K-$125K</v>
      </c>
    </row>
    <row r="29575" spans="1:5" x14ac:dyDescent="0.3">
      <c r="A29575" s="33" t="s">
        <v>125</v>
      </c>
      <c r="B29575" s="33" t="s">
        <v>53</v>
      </c>
      <c r="C29575" s="33">
        <v>160000</v>
      </c>
      <c r="D29575" s="33" t="s">
        <v>4685</v>
      </c>
      <c r="E29575" t="str">
        <f t="shared" si="466"/>
        <v>$125K-$200K</v>
      </c>
    </row>
    <row r="29576" spans="1:5" x14ac:dyDescent="0.3">
      <c r="A29576" s="33" t="s">
        <v>2</v>
      </c>
      <c r="B29576" s="33" t="s">
        <v>53</v>
      </c>
      <c r="C29576" s="33">
        <v>95000</v>
      </c>
      <c r="D29576" s="33" t="s">
        <v>4216</v>
      </c>
      <c r="E29576" t="str">
        <f t="shared" si="466"/>
        <v>$75K-$100K</v>
      </c>
    </row>
    <row r="29577" spans="1:5" x14ac:dyDescent="0.3">
      <c r="A29577" s="33" t="s">
        <v>0</v>
      </c>
      <c r="B29577" s="33" t="s">
        <v>53</v>
      </c>
      <c r="C29577" s="33">
        <v>225000</v>
      </c>
      <c r="D29577" s="33" t="s">
        <v>3201</v>
      </c>
      <c r="E29577" t="str">
        <f t="shared" si="466"/>
        <v>&gt;$200K</v>
      </c>
    </row>
    <row r="29578" spans="1:5" x14ac:dyDescent="0.3">
      <c r="A29578" s="33" t="s">
        <v>0</v>
      </c>
      <c r="B29578" s="33" t="s">
        <v>53</v>
      </c>
      <c r="C29578" s="33">
        <v>120000</v>
      </c>
      <c r="D29578" s="33" t="s">
        <v>9516</v>
      </c>
      <c r="E29578" t="str">
        <f t="shared" si="466"/>
        <v>$100K-$125K</v>
      </c>
    </row>
    <row r="29579" spans="1:5" x14ac:dyDescent="0.3">
      <c r="A29579" s="33" t="s">
        <v>2</v>
      </c>
      <c r="B29579" s="33" t="s">
        <v>53</v>
      </c>
      <c r="C29579" s="33"/>
      <c r="D29579" s="33" t="s">
        <v>8002</v>
      </c>
      <c r="E29579" t="str">
        <f t="shared" si="466"/>
        <v>No Data</v>
      </c>
    </row>
    <row r="29580" spans="1:5" x14ac:dyDescent="0.3">
      <c r="A29580" s="33" t="s">
        <v>2</v>
      </c>
      <c r="B29580" s="33" t="s">
        <v>53</v>
      </c>
      <c r="C29580" s="33">
        <v>133900</v>
      </c>
      <c r="D29580" s="33" t="s">
        <v>9517</v>
      </c>
      <c r="E29580" t="str">
        <f t="shared" si="466"/>
        <v>$125K-$200K</v>
      </c>
    </row>
    <row r="29581" spans="1:5" x14ac:dyDescent="0.3">
      <c r="A29581" s="33" t="s">
        <v>0</v>
      </c>
      <c r="B29581" s="33" t="s">
        <v>53</v>
      </c>
      <c r="C29581" s="33"/>
      <c r="D29581" s="33" t="s">
        <v>1173</v>
      </c>
      <c r="E29581" t="str">
        <f t="shared" si="466"/>
        <v>No Data</v>
      </c>
    </row>
    <row r="29582" spans="1:5" x14ac:dyDescent="0.3">
      <c r="A29582" s="33" t="s">
        <v>2</v>
      </c>
      <c r="B29582" s="33" t="s">
        <v>53</v>
      </c>
      <c r="C29582" s="33"/>
      <c r="D29582" s="33" t="s">
        <v>9518</v>
      </c>
      <c r="E29582" t="str">
        <f t="shared" si="466"/>
        <v>No Data</v>
      </c>
    </row>
    <row r="29583" spans="1:5" x14ac:dyDescent="0.3">
      <c r="A29583" s="33" t="s">
        <v>1</v>
      </c>
      <c r="B29583" s="33" t="s">
        <v>81</v>
      </c>
      <c r="C29583" s="33">
        <v>166000</v>
      </c>
      <c r="D29583" s="33" t="s">
        <v>482</v>
      </c>
      <c r="E29583" t="str">
        <f t="shared" si="466"/>
        <v>$125K-$200K</v>
      </c>
    </row>
    <row r="29584" spans="1:5" x14ac:dyDescent="0.3">
      <c r="A29584" s="33" t="s">
        <v>2</v>
      </c>
      <c r="B29584" s="33" t="s">
        <v>53</v>
      </c>
      <c r="C29584" s="33"/>
      <c r="D29584" s="33" t="s">
        <v>9519</v>
      </c>
      <c r="E29584" t="str">
        <f t="shared" si="466"/>
        <v>No Data</v>
      </c>
    </row>
    <row r="29585" spans="1:5" x14ac:dyDescent="0.3">
      <c r="A29585" s="33" t="s">
        <v>0</v>
      </c>
      <c r="B29585" s="33" t="s">
        <v>53</v>
      </c>
      <c r="C29585" s="33">
        <v>115000</v>
      </c>
      <c r="D29585" s="33" t="s">
        <v>1196</v>
      </c>
      <c r="E29585" t="str">
        <f t="shared" si="466"/>
        <v>$100K-$125K</v>
      </c>
    </row>
    <row r="29586" spans="1:5" x14ac:dyDescent="0.3">
      <c r="A29586" s="33" t="s">
        <v>125</v>
      </c>
      <c r="B29586" s="33" t="s">
        <v>53</v>
      </c>
      <c r="C29586" s="33">
        <v>115000</v>
      </c>
      <c r="D29586" s="33" t="s">
        <v>9520</v>
      </c>
      <c r="E29586" t="str">
        <f t="shared" si="466"/>
        <v>$100K-$125K</v>
      </c>
    </row>
    <row r="29587" spans="1:5" x14ac:dyDescent="0.3">
      <c r="A29587" s="33" t="s">
        <v>125</v>
      </c>
      <c r="B29587" s="33" t="s">
        <v>53</v>
      </c>
      <c r="C29587" s="33"/>
      <c r="D29587" s="33" t="s">
        <v>912</v>
      </c>
      <c r="E29587" t="str">
        <f t="shared" si="466"/>
        <v>No Data</v>
      </c>
    </row>
    <row r="29588" spans="1:5" x14ac:dyDescent="0.3">
      <c r="A29588" s="33" t="s">
        <v>4</v>
      </c>
      <c r="B29588" s="33" t="s">
        <v>88</v>
      </c>
      <c r="C29588" s="33">
        <v>147500</v>
      </c>
      <c r="D29588" s="33" t="s">
        <v>1035</v>
      </c>
      <c r="E29588" t="str">
        <f t="shared" si="466"/>
        <v>$125K-$200K</v>
      </c>
    </row>
    <row r="29589" spans="1:5" x14ac:dyDescent="0.3">
      <c r="A29589" s="33" t="s">
        <v>2</v>
      </c>
      <c r="B29589" s="33" t="s">
        <v>53</v>
      </c>
      <c r="C29589" s="33"/>
      <c r="D29589" s="33" t="s">
        <v>232</v>
      </c>
      <c r="E29589" t="str">
        <f t="shared" si="466"/>
        <v>No Data</v>
      </c>
    </row>
    <row r="29590" spans="1:5" x14ac:dyDescent="0.3">
      <c r="A29590" s="33" t="s">
        <v>0</v>
      </c>
      <c r="B29590" s="33" t="s">
        <v>53</v>
      </c>
      <c r="C29590" s="33"/>
      <c r="D29590" s="33" t="s">
        <v>258</v>
      </c>
      <c r="E29590" t="str">
        <f t="shared" si="466"/>
        <v>No Data</v>
      </c>
    </row>
    <row r="29591" spans="1:5" x14ac:dyDescent="0.3">
      <c r="A29591" s="33" t="s">
        <v>128</v>
      </c>
      <c r="B29591" s="33" t="s">
        <v>53</v>
      </c>
      <c r="C29591" s="33">
        <v>135000</v>
      </c>
      <c r="D29591" s="33" t="s">
        <v>364</v>
      </c>
      <c r="E29591" t="str">
        <f t="shared" si="466"/>
        <v>$125K-$200K</v>
      </c>
    </row>
    <row r="29592" spans="1:5" x14ac:dyDescent="0.3">
      <c r="A29592" s="33" t="s">
        <v>2</v>
      </c>
      <c r="B29592" s="33" t="s">
        <v>53</v>
      </c>
      <c r="C29592" s="33">
        <v>110000</v>
      </c>
      <c r="D29592" s="33" t="s">
        <v>4035</v>
      </c>
      <c r="E29592" t="str">
        <f t="shared" si="466"/>
        <v>$100K-$125K</v>
      </c>
    </row>
    <row r="29593" spans="1:5" x14ac:dyDescent="0.3">
      <c r="A29593" s="33" t="s">
        <v>0</v>
      </c>
      <c r="B29593" s="33" t="s">
        <v>53</v>
      </c>
      <c r="C29593" s="33">
        <v>85000</v>
      </c>
      <c r="D29593" s="33" t="s">
        <v>3479</v>
      </c>
      <c r="E29593" t="str">
        <f t="shared" si="466"/>
        <v>$75K-$100K</v>
      </c>
    </row>
    <row r="29594" spans="1:5" x14ac:dyDescent="0.3">
      <c r="A29594" s="33" t="s">
        <v>2</v>
      </c>
      <c r="B29594" s="33" t="s">
        <v>53</v>
      </c>
      <c r="C29594" s="33">
        <v>65000</v>
      </c>
      <c r="D29594" s="33" t="s">
        <v>9521</v>
      </c>
      <c r="E29594" t="str">
        <f t="shared" si="466"/>
        <v>&lt;$75K</v>
      </c>
    </row>
    <row r="29595" spans="1:5" x14ac:dyDescent="0.3">
      <c r="A29595" s="33" t="s">
        <v>0</v>
      </c>
      <c r="B29595" s="33" t="s">
        <v>53</v>
      </c>
      <c r="C29595" s="33"/>
      <c r="D29595" s="33" t="s">
        <v>479</v>
      </c>
      <c r="E29595" t="str">
        <f t="shared" si="466"/>
        <v>No Data</v>
      </c>
    </row>
    <row r="29596" spans="1:5" x14ac:dyDescent="0.3">
      <c r="A29596" s="33" t="s">
        <v>0</v>
      </c>
      <c r="B29596" s="33" t="s">
        <v>53</v>
      </c>
      <c r="C29596" s="33"/>
      <c r="D29596" s="33" t="s">
        <v>475</v>
      </c>
      <c r="E29596" t="str">
        <f t="shared" si="466"/>
        <v>No Data</v>
      </c>
    </row>
    <row r="29597" spans="1:5" x14ac:dyDescent="0.3">
      <c r="A29597" s="33" t="s">
        <v>125</v>
      </c>
      <c r="B29597" s="33" t="s">
        <v>53</v>
      </c>
      <c r="C29597" s="33">
        <v>100500</v>
      </c>
      <c r="D29597" s="33" t="s">
        <v>520</v>
      </c>
      <c r="E29597" t="str">
        <f t="shared" si="466"/>
        <v>$100K-$125K</v>
      </c>
    </row>
    <row r="29598" spans="1:5" x14ac:dyDescent="0.3">
      <c r="A29598" s="33" t="s">
        <v>2</v>
      </c>
      <c r="B29598" s="33" t="s">
        <v>53</v>
      </c>
      <c r="C29598" s="33"/>
      <c r="D29598" s="33" t="s">
        <v>268</v>
      </c>
      <c r="E29598" t="str">
        <f t="shared" si="466"/>
        <v>No Data</v>
      </c>
    </row>
    <row r="29599" spans="1:5" x14ac:dyDescent="0.3">
      <c r="A29599" s="33" t="s">
        <v>4</v>
      </c>
      <c r="B29599" s="33" t="s">
        <v>53</v>
      </c>
      <c r="C29599" s="33">
        <v>127125</v>
      </c>
      <c r="D29599" s="33" t="s">
        <v>1495</v>
      </c>
      <c r="E29599" t="str">
        <f t="shared" si="466"/>
        <v>$125K-$200K</v>
      </c>
    </row>
    <row r="29600" spans="1:5" x14ac:dyDescent="0.3">
      <c r="A29600" s="33" t="s">
        <v>0</v>
      </c>
      <c r="B29600" s="33" t="s">
        <v>53</v>
      </c>
      <c r="C29600" s="33">
        <v>130000</v>
      </c>
      <c r="D29600" s="33" t="s">
        <v>914</v>
      </c>
      <c r="E29600" t="str">
        <f t="shared" si="466"/>
        <v>$125K-$200K</v>
      </c>
    </row>
    <row r="29601" spans="1:5" x14ac:dyDescent="0.3">
      <c r="A29601" s="33" t="s">
        <v>2</v>
      </c>
      <c r="B29601" s="33" t="s">
        <v>53</v>
      </c>
      <c r="C29601" s="33"/>
      <c r="D29601" s="33" t="s">
        <v>232</v>
      </c>
      <c r="E29601" t="str">
        <f t="shared" si="466"/>
        <v>No Data</v>
      </c>
    </row>
    <row r="29602" spans="1:5" x14ac:dyDescent="0.3">
      <c r="A29602" s="33" t="s">
        <v>0</v>
      </c>
      <c r="B29602" s="33" t="s">
        <v>53</v>
      </c>
      <c r="C29602" s="33">
        <v>86300</v>
      </c>
      <c r="D29602" s="33" t="s">
        <v>9522</v>
      </c>
      <c r="E29602" t="str">
        <f t="shared" si="466"/>
        <v>$75K-$100K</v>
      </c>
    </row>
    <row r="29603" spans="1:5" x14ac:dyDescent="0.3">
      <c r="A29603" s="33" t="s">
        <v>0</v>
      </c>
      <c r="B29603" s="33" t="s">
        <v>53</v>
      </c>
      <c r="C29603" s="33">
        <v>125000</v>
      </c>
      <c r="D29603" s="33" t="s">
        <v>860</v>
      </c>
      <c r="E29603" t="str">
        <f t="shared" si="466"/>
        <v>$100K-$125K</v>
      </c>
    </row>
    <row r="29604" spans="1:5" x14ac:dyDescent="0.3">
      <c r="A29604" s="33" t="s">
        <v>2</v>
      </c>
      <c r="B29604" s="33" t="s">
        <v>53</v>
      </c>
      <c r="C29604" s="33"/>
      <c r="D29604" s="33" t="s">
        <v>3310</v>
      </c>
      <c r="E29604" t="str">
        <f t="shared" si="466"/>
        <v>No Data</v>
      </c>
    </row>
    <row r="29605" spans="1:5" x14ac:dyDescent="0.3">
      <c r="A29605" s="33" t="s">
        <v>2</v>
      </c>
      <c r="B29605" s="33" t="s">
        <v>53</v>
      </c>
      <c r="C29605" s="33">
        <v>112050</v>
      </c>
      <c r="D29605" s="33" t="s">
        <v>2559</v>
      </c>
      <c r="E29605" t="str">
        <f t="shared" si="466"/>
        <v>$100K-$125K</v>
      </c>
    </row>
    <row r="29606" spans="1:5" x14ac:dyDescent="0.3">
      <c r="A29606" s="33" t="s">
        <v>4</v>
      </c>
      <c r="B29606" s="33" t="s">
        <v>81</v>
      </c>
      <c r="C29606" s="33">
        <v>147500</v>
      </c>
      <c r="D29606" s="33" t="s">
        <v>9523</v>
      </c>
      <c r="E29606" t="str">
        <f t="shared" si="466"/>
        <v>$125K-$200K</v>
      </c>
    </row>
    <row r="29607" spans="1:5" x14ac:dyDescent="0.3">
      <c r="A29607" s="33" t="s">
        <v>2</v>
      </c>
      <c r="B29607" s="33" t="s">
        <v>53</v>
      </c>
      <c r="C29607" s="33">
        <v>110000</v>
      </c>
      <c r="D29607" s="33" t="s">
        <v>3499</v>
      </c>
      <c r="E29607" t="str">
        <f t="shared" si="466"/>
        <v>$100K-$125K</v>
      </c>
    </row>
    <row r="29608" spans="1:5" x14ac:dyDescent="0.3">
      <c r="A29608" s="33" t="s">
        <v>0</v>
      </c>
      <c r="B29608" s="33" t="s">
        <v>53</v>
      </c>
      <c r="C29608" s="33">
        <v>127500</v>
      </c>
      <c r="D29608" s="33" t="s">
        <v>9524</v>
      </c>
      <c r="E29608" t="str">
        <f t="shared" si="466"/>
        <v>$125K-$200K</v>
      </c>
    </row>
    <row r="29609" spans="1:5" x14ac:dyDescent="0.3">
      <c r="A29609" s="33" t="s">
        <v>2</v>
      </c>
      <c r="B29609" s="33" t="s">
        <v>53</v>
      </c>
      <c r="C29609" s="33">
        <v>89547.5</v>
      </c>
      <c r="D29609" s="33" t="s">
        <v>2677</v>
      </c>
      <c r="E29609" t="str">
        <f t="shared" si="466"/>
        <v>$75K-$100K</v>
      </c>
    </row>
    <row r="29610" spans="1:5" x14ac:dyDescent="0.3">
      <c r="A29610" s="33" t="s">
        <v>125</v>
      </c>
      <c r="B29610" s="33" t="s">
        <v>53</v>
      </c>
      <c r="C29610" s="33">
        <v>98172</v>
      </c>
      <c r="D29610" s="33" t="s">
        <v>679</v>
      </c>
      <c r="E29610" t="str">
        <f t="shared" si="466"/>
        <v>$75K-$100K</v>
      </c>
    </row>
    <row r="29611" spans="1:5" x14ac:dyDescent="0.3">
      <c r="A29611" s="33" t="s">
        <v>4</v>
      </c>
      <c r="B29611" s="33" t="s">
        <v>53</v>
      </c>
      <c r="C29611" s="33"/>
      <c r="D29611" s="33" t="s">
        <v>825</v>
      </c>
      <c r="E29611" t="str">
        <f t="shared" si="466"/>
        <v>No Data</v>
      </c>
    </row>
    <row r="29612" spans="1:5" x14ac:dyDescent="0.3">
      <c r="A29612" s="33" t="s">
        <v>2</v>
      </c>
      <c r="B29612" s="33" t="s">
        <v>53</v>
      </c>
      <c r="C29612" s="33">
        <v>110000</v>
      </c>
      <c r="D29612" s="33" t="s">
        <v>9525</v>
      </c>
      <c r="E29612" t="str">
        <f t="shared" si="466"/>
        <v>$100K-$125K</v>
      </c>
    </row>
    <row r="29613" spans="1:5" x14ac:dyDescent="0.3">
      <c r="A29613" s="33" t="s">
        <v>52</v>
      </c>
      <c r="B29613" s="33" t="s">
        <v>53</v>
      </c>
      <c r="C29613" s="33"/>
      <c r="D29613" s="33" t="s">
        <v>279</v>
      </c>
      <c r="E29613" t="str">
        <f t="shared" si="466"/>
        <v>No Data</v>
      </c>
    </row>
    <row r="29614" spans="1:5" x14ac:dyDescent="0.3">
      <c r="A29614" s="33" t="s">
        <v>2</v>
      </c>
      <c r="B29614" s="33" t="s">
        <v>53</v>
      </c>
      <c r="C29614" s="33"/>
      <c r="D29614" s="33" t="s">
        <v>3454</v>
      </c>
      <c r="E29614" t="str">
        <f t="shared" si="466"/>
        <v>No Data</v>
      </c>
    </row>
    <row r="29615" spans="1:5" x14ac:dyDescent="0.3">
      <c r="A29615" s="33" t="s">
        <v>0</v>
      </c>
      <c r="B29615" s="33" t="s">
        <v>54</v>
      </c>
      <c r="C29615" s="33"/>
      <c r="D29615" s="33" t="s">
        <v>258</v>
      </c>
      <c r="E29615" t="str">
        <f t="shared" si="466"/>
        <v>No Data</v>
      </c>
    </row>
    <row r="29616" spans="1:5" x14ac:dyDescent="0.3">
      <c r="A29616" s="33" t="s">
        <v>126</v>
      </c>
      <c r="B29616" s="33" t="s">
        <v>53</v>
      </c>
      <c r="C29616" s="33">
        <v>200000</v>
      </c>
      <c r="D29616" s="33" t="s">
        <v>3431</v>
      </c>
      <c r="E29616" t="str">
        <f t="shared" si="466"/>
        <v>$125K-$200K</v>
      </c>
    </row>
    <row r="29617" spans="1:5" x14ac:dyDescent="0.3">
      <c r="A29617" s="33" t="s">
        <v>2</v>
      </c>
      <c r="B29617" s="33" t="s">
        <v>53</v>
      </c>
      <c r="C29617" s="33">
        <v>97500</v>
      </c>
      <c r="D29617" s="33" t="s">
        <v>9526</v>
      </c>
      <c r="E29617" t="str">
        <f t="shared" si="466"/>
        <v>$75K-$100K</v>
      </c>
    </row>
    <row r="29618" spans="1:5" x14ac:dyDescent="0.3">
      <c r="A29618" s="33" t="s">
        <v>1</v>
      </c>
      <c r="B29618" s="33" t="s">
        <v>100</v>
      </c>
      <c r="C29618" s="33">
        <v>79200</v>
      </c>
      <c r="D29618" s="33" t="s">
        <v>6968</v>
      </c>
      <c r="E29618" t="str">
        <f t="shared" si="466"/>
        <v>$75K-$100K</v>
      </c>
    </row>
    <row r="29619" spans="1:5" x14ac:dyDescent="0.3">
      <c r="A29619" s="33" t="s">
        <v>2</v>
      </c>
      <c r="B29619" s="33" t="s">
        <v>53</v>
      </c>
      <c r="C29619" s="33">
        <v>93027</v>
      </c>
      <c r="D29619" s="33" t="s">
        <v>1071</v>
      </c>
      <c r="E29619" t="str">
        <f t="shared" si="466"/>
        <v>$75K-$100K</v>
      </c>
    </row>
    <row r="29620" spans="1:5" x14ac:dyDescent="0.3">
      <c r="A29620" s="33" t="s">
        <v>2</v>
      </c>
      <c r="B29620" s="33" t="s">
        <v>83</v>
      </c>
      <c r="C29620" s="33">
        <v>98500</v>
      </c>
      <c r="D29620" s="33" t="s">
        <v>2586</v>
      </c>
      <c r="E29620" t="str">
        <f t="shared" si="466"/>
        <v>$75K-$100K</v>
      </c>
    </row>
    <row r="29621" spans="1:5" x14ac:dyDescent="0.3">
      <c r="A29621" s="33" t="s">
        <v>52</v>
      </c>
      <c r="B29621" s="33" t="s">
        <v>53</v>
      </c>
      <c r="C29621" s="33">
        <v>75000</v>
      </c>
      <c r="D29621" s="33" t="s">
        <v>7803</v>
      </c>
      <c r="E29621" t="str">
        <f t="shared" si="466"/>
        <v>&lt;$75K</v>
      </c>
    </row>
    <row r="29622" spans="1:5" x14ac:dyDescent="0.3">
      <c r="A29622" s="33" t="s">
        <v>126</v>
      </c>
      <c r="B29622" s="33" t="s">
        <v>84</v>
      </c>
      <c r="C29622" s="33">
        <v>147500</v>
      </c>
      <c r="D29622" s="33" t="s">
        <v>3099</v>
      </c>
      <c r="E29622" t="str">
        <f t="shared" si="466"/>
        <v>$125K-$200K</v>
      </c>
    </row>
    <row r="29623" spans="1:5" x14ac:dyDescent="0.3">
      <c r="A29623" s="33" t="s">
        <v>125</v>
      </c>
      <c r="B29623" s="33" t="s">
        <v>53</v>
      </c>
      <c r="C29623" s="33">
        <v>100000</v>
      </c>
      <c r="D29623" s="33" t="s">
        <v>5635</v>
      </c>
      <c r="E29623" t="str">
        <f t="shared" si="466"/>
        <v>$75K-$100K</v>
      </c>
    </row>
    <row r="29624" spans="1:5" x14ac:dyDescent="0.3">
      <c r="A29624" s="33" t="s">
        <v>0</v>
      </c>
      <c r="B29624" s="33" t="s">
        <v>54</v>
      </c>
      <c r="C29624" s="33">
        <v>108000</v>
      </c>
      <c r="D29624" s="33" t="s">
        <v>458</v>
      </c>
      <c r="E29624" t="str">
        <f t="shared" si="466"/>
        <v>$100K-$125K</v>
      </c>
    </row>
    <row r="29625" spans="1:5" x14ac:dyDescent="0.3">
      <c r="A29625" s="33" t="s">
        <v>4</v>
      </c>
      <c r="B29625" s="33" t="s">
        <v>53</v>
      </c>
      <c r="C29625" s="33"/>
      <c r="D29625" s="33" t="s">
        <v>268</v>
      </c>
      <c r="E29625" t="str">
        <f t="shared" si="466"/>
        <v>No Data</v>
      </c>
    </row>
    <row r="29626" spans="1:5" x14ac:dyDescent="0.3">
      <c r="A29626" s="33" t="s">
        <v>2</v>
      </c>
      <c r="B29626" s="33" t="s">
        <v>53</v>
      </c>
      <c r="C29626" s="33"/>
      <c r="D29626" s="33" t="s">
        <v>263</v>
      </c>
      <c r="E29626" t="str">
        <f t="shared" si="466"/>
        <v>No Data</v>
      </c>
    </row>
    <row r="29627" spans="1:5" x14ac:dyDescent="0.3">
      <c r="A29627" s="33" t="s">
        <v>2</v>
      </c>
      <c r="B29627" s="33" t="s">
        <v>53</v>
      </c>
      <c r="C29627" s="33">
        <v>115000</v>
      </c>
      <c r="D29627" s="33" t="s">
        <v>9527</v>
      </c>
      <c r="E29627" t="str">
        <f t="shared" si="466"/>
        <v>$100K-$125K</v>
      </c>
    </row>
    <row r="29628" spans="1:5" x14ac:dyDescent="0.3">
      <c r="A29628" s="33" t="s">
        <v>2</v>
      </c>
      <c r="B29628" s="33" t="s">
        <v>53</v>
      </c>
      <c r="C29628" s="33">
        <v>75000</v>
      </c>
      <c r="D29628" s="33" t="s">
        <v>675</v>
      </c>
      <c r="E29628" t="str">
        <f t="shared" si="466"/>
        <v>&lt;$75K</v>
      </c>
    </row>
    <row r="29629" spans="1:5" x14ac:dyDescent="0.3">
      <c r="A29629" s="33" t="s">
        <v>1</v>
      </c>
      <c r="B29629" s="33" t="s">
        <v>54</v>
      </c>
      <c r="C29629" s="33">
        <v>125000</v>
      </c>
      <c r="D29629" s="33" t="s">
        <v>3704</v>
      </c>
      <c r="E29629" t="str">
        <f t="shared" si="466"/>
        <v>$100K-$125K</v>
      </c>
    </row>
    <row r="29630" spans="1:5" x14ac:dyDescent="0.3">
      <c r="A29630" s="33" t="s">
        <v>0</v>
      </c>
      <c r="B29630" s="33" t="s">
        <v>53</v>
      </c>
      <c r="C29630" s="33">
        <v>350000</v>
      </c>
      <c r="D29630" s="33" t="s">
        <v>6662</v>
      </c>
      <c r="E29630" t="str">
        <f t="shared" si="466"/>
        <v>&gt;$200K</v>
      </c>
    </row>
    <row r="29631" spans="1:5" x14ac:dyDescent="0.3">
      <c r="A29631" s="33" t="s">
        <v>2</v>
      </c>
      <c r="B29631" s="33" t="s">
        <v>95</v>
      </c>
      <c r="C29631" s="33">
        <v>80850</v>
      </c>
      <c r="D29631" s="33" t="s">
        <v>6068</v>
      </c>
      <c r="E29631" t="str">
        <f t="shared" si="466"/>
        <v>$75K-$100K</v>
      </c>
    </row>
    <row r="29632" spans="1:5" x14ac:dyDescent="0.3">
      <c r="A29632" s="33" t="s">
        <v>2</v>
      </c>
      <c r="B29632" s="33" t="s">
        <v>53</v>
      </c>
      <c r="C29632" s="33"/>
      <c r="D29632" s="33" t="s">
        <v>9528</v>
      </c>
      <c r="E29632" t="str">
        <f t="shared" si="466"/>
        <v>No Data</v>
      </c>
    </row>
    <row r="29633" spans="1:5" x14ac:dyDescent="0.3">
      <c r="A29633" s="33" t="s">
        <v>128</v>
      </c>
      <c r="B29633" s="33" t="s">
        <v>53</v>
      </c>
      <c r="C29633" s="33">
        <v>135144.5</v>
      </c>
      <c r="D29633" s="33" t="s">
        <v>929</v>
      </c>
      <c r="E29633" t="str">
        <f t="shared" si="466"/>
        <v>$125K-$200K</v>
      </c>
    </row>
    <row r="29634" spans="1:5" x14ac:dyDescent="0.3">
      <c r="A29634" s="33" t="s">
        <v>0</v>
      </c>
      <c r="B29634" s="33" t="s">
        <v>53</v>
      </c>
      <c r="C29634" s="33">
        <v>108286.5</v>
      </c>
      <c r="D29634" s="33" t="s">
        <v>2473</v>
      </c>
      <c r="E29634" t="str">
        <f t="shared" si="466"/>
        <v>$100K-$125K</v>
      </c>
    </row>
    <row r="29635" spans="1:5" x14ac:dyDescent="0.3">
      <c r="A29635" s="33" t="s">
        <v>0</v>
      </c>
      <c r="B29635" s="33" t="s">
        <v>53</v>
      </c>
      <c r="C29635" s="33">
        <v>125000</v>
      </c>
      <c r="D29635" s="33" t="s">
        <v>5792</v>
      </c>
      <c r="E29635" t="str">
        <f t="shared" ref="E29635:E29698" si="467">_xlfn.XLOOKUP(C29635,$H$16:$H$21,$G$16:$G$21,,1)</f>
        <v>$100K-$125K</v>
      </c>
    </row>
    <row r="29636" spans="1:5" x14ac:dyDescent="0.3">
      <c r="A29636" s="33" t="s">
        <v>2</v>
      </c>
      <c r="B29636" s="33" t="s">
        <v>53</v>
      </c>
      <c r="C29636" s="33"/>
      <c r="D29636" s="33" t="s">
        <v>504</v>
      </c>
      <c r="E29636" t="str">
        <f t="shared" si="467"/>
        <v>No Data</v>
      </c>
    </row>
    <row r="29637" spans="1:5" x14ac:dyDescent="0.3">
      <c r="A29637" s="33" t="s">
        <v>4</v>
      </c>
      <c r="B29637" s="33" t="s">
        <v>53</v>
      </c>
      <c r="C29637" s="33"/>
      <c r="D29637" s="33" t="s">
        <v>4203</v>
      </c>
      <c r="E29637" t="str">
        <f t="shared" si="467"/>
        <v>No Data</v>
      </c>
    </row>
    <row r="29638" spans="1:5" x14ac:dyDescent="0.3">
      <c r="A29638" s="33" t="s">
        <v>4</v>
      </c>
      <c r="B29638" s="33" t="s">
        <v>53</v>
      </c>
      <c r="C29638" s="33">
        <v>110000</v>
      </c>
      <c r="D29638" s="33" t="s">
        <v>232</v>
      </c>
      <c r="E29638" t="str">
        <f t="shared" si="467"/>
        <v>$100K-$125K</v>
      </c>
    </row>
    <row r="29639" spans="1:5" x14ac:dyDescent="0.3">
      <c r="A29639" s="33" t="s">
        <v>0</v>
      </c>
      <c r="B29639" s="33" t="s">
        <v>53</v>
      </c>
      <c r="C29639" s="33">
        <v>172500</v>
      </c>
      <c r="D29639" s="33" t="s">
        <v>364</v>
      </c>
      <c r="E29639" t="str">
        <f t="shared" si="467"/>
        <v>$125K-$200K</v>
      </c>
    </row>
    <row r="29640" spans="1:5" x14ac:dyDescent="0.3">
      <c r="A29640" s="33" t="s">
        <v>125</v>
      </c>
      <c r="B29640" s="33" t="s">
        <v>53</v>
      </c>
      <c r="C29640" s="33">
        <v>95000</v>
      </c>
      <c r="D29640" s="33" t="s">
        <v>563</v>
      </c>
      <c r="E29640" t="str">
        <f t="shared" si="467"/>
        <v>$75K-$100K</v>
      </c>
    </row>
    <row r="29641" spans="1:5" x14ac:dyDescent="0.3">
      <c r="A29641" s="33" t="s">
        <v>2</v>
      </c>
      <c r="B29641" s="33" t="s">
        <v>53</v>
      </c>
      <c r="C29641" s="33">
        <v>77500</v>
      </c>
      <c r="D29641" s="33" t="s">
        <v>9529</v>
      </c>
      <c r="E29641" t="str">
        <f t="shared" si="467"/>
        <v>$75K-$100K</v>
      </c>
    </row>
    <row r="29642" spans="1:5" x14ac:dyDescent="0.3">
      <c r="A29642" s="33" t="s">
        <v>2</v>
      </c>
      <c r="B29642" s="33" t="s">
        <v>53</v>
      </c>
      <c r="C29642" s="33"/>
      <c r="D29642" s="33" t="s">
        <v>1141</v>
      </c>
      <c r="E29642" t="str">
        <f t="shared" si="467"/>
        <v>No Data</v>
      </c>
    </row>
    <row r="29643" spans="1:5" x14ac:dyDescent="0.3">
      <c r="A29643" s="33" t="s">
        <v>0</v>
      </c>
      <c r="B29643" s="33" t="s">
        <v>53</v>
      </c>
      <c r="C29643" s="33">
        <v>115000</v>
      </c>
      <c r="D29643" s="33" t="s">
        <v>299</v>
      </c>
      <c r="E29643" t="str">
        <f t="shared" si="467"/>
        <v>$100K-$125K</v>
      </c>
    </row>
    <row r="29644" spans="1:5" x14ac:dyDescent="0.3">
      <c r="A29644" s="33" t="s">
        <v>126</v>
      </c>
      <c r="B29644" s="33" t="s">
        <v>53</v>
      </c>
      <c r="C29644" s="33"/>
      <c r="D29644" s="33" t="s">
        <v>1142</v>
      </c>
      <c r="E29644" t="str">
        <f t="shared" si="467"/>
        <v>No Data</v>
      </c>
    </row>
    <row r="29645" spans="1:5" x14ac:dyDescent="0.3">
      <c r="A29645" s="33" t="s">
        <v>2</v>
      </c>
      <c r="B29645" s="33" t="s">
        <v>53</v>
      </c>
      <c r="C29645" s="33">
        <v>165000</v>
      </c>
      <c r="D29645" s="33" t="s">
        <v>1086</v>
      </c>
      <c r="E29645" t="str">
        <f t="shared" si="467"/>
        <v>$125K-$200K</v>
      </c>
    </row>
    <row r="29646" spans="1:5" x14ac:dyDescent="0.3">
      <c r="A29646" s="33" t="s">
        <v>4</v>
      </c>
      <c r="B29646" s="33" t="s">
        <v>53</v>
      </c>
      <c r="C29646" s="33">
        <v>147500</v>
      </c>
      <c r="D29646" s="33" t="s">
        <v>6459</v>
      </c>
      <c r="E29646" t="str">
        <f t="shared" si="467"/>
        <v>$125K-$200K</v>
      </c>
    </row>
    <row r="29647" spans="1:5" x14ac:dyDescent="0.3">
      <c r="A29647" s="33" t="s">
        <v>129</v>
      </c>
      <c r="B29647" s="33" t="s">
        <v>75</v>
      </c>
      <c r="C29647" s="33">
        <v>72900</v>
      </c>
      <c r="D29647" s="33" t="s">
        <v>2146</v>
      </c>
      <c r="E29647" t="str">
        <f t="shared" si="467"/>
        <v>&lt;$75K</v>
      </c>
    </row>
    <row r="29648" spans="1:5" x14ac:dyDescent="0.3">
      <c r="A29648" s="33" t="s">
        <v>0</v>
      </c>
      <c r="B29648" s="33" t="s">
        <v>53</v>
      </c>
      <c r="C29648" s="33">
        <v>122500</v>
      </c>
      <c r="D29648" s="33" t="s">
        <v>9096</v>
      </c>
      <c r="E29648" t="str">
        <f t="shared" si="467"/>
        <v>$100K-$125K</v>
      </c>
    </row>
    <row r="29649" spans="1:5" x14ac:dyDescent="0.3">
      <c r="A29649" s="33" t="s">
        <v>0</v>
      </c>
      <c r="B29649" s="33" t="s">
        <v>53</v>
      </c>
      <c r="C29649" s="33">
        <v>139322</v>
      </c>
      <c r="D29649" s="33" t="s">
        <v>9530</v>
      </c>
      <c r="E29649" t="str">
        <f t="shared" si="467"/>
        <v>$125K-$200K</v>
      </c>
    </row>
    <row r="29650" spans="1:5" x14ac:dyDescent="0.3">
      <c r="A29650" s="33" t="s">
        <v>0</v>
      </c>
      <c r="B29650" s="33" t="s">
        <v>53</v>
      </c>
      <c r="C29650" s="33"/>
      <c r="D29650" s="33" t="s">
        <v>9531</v>
      </c>
      <c r="E29650" t="str">
        <f t="shared" si="467"/>
        <v>No Data</v>
      </c>
    </row>
    <row r="29651" spans="1:5" x14ac:dyDescent="0.3">
      <c r="A29651" s="33" t="s">
        <v>2</v>
      </c>
      <c r="B29651" s="33" t="s">
        <v>53</v>
      </c>
      <c r="C29651" s="33">
        <v>72500</v>
      </c>
      <c r="D29651" s="33" t="s">
        <v>5599</v>
      </c>
      <c r="E29651" t="str">
        <f t="shared" si="467"/>
        <v>&lt;$75K</v>
      </c>
    </row>
    <row r="29652" spans="1:5" x14ac:dyDescent="0.3">
      <c r="A29652" s="33" t="s">
        <v>2</v>
      </c>
      <c r="B29652" s="33" t="s">
        <v>53</v>
      </c>
      <c r="C29652" s="33">
        <v>75000</v>
      </c>
      <c r="D29652" s="33" t="s">
        <v>5992</v>
      </c>
      <c r="E29652" t="str">
        <f t="shared" si="467"/>
        <v>&lt;$75K</v>
      </c>
    </row>
    <row r="29653" spans="1:5" x14ac:dyDescent="0.3">
      <c r="A29653" s="33" t="s">
        <v>2</v>
      </c>
      <c r="B29653" s="33" t="s">
        <v>53</v>
      </c>
      <c r="C29653" s="33">
        <v>82500</v>
      </c>
      <c r="D29653" s="33" t="s">
        <v>1075</v>
      </c>
      <c r="E29653" t="str">
        <f t="shared" si="467"/>
        <v>$75K-$100K</v>
      </c>
    </row>
    <row r="29654" spans="1:5" x14ac:dyDescent="0.3">
      <c r="A29654" s="33" t="s">
        <v>128</v>
      </c>
      <c r="B29654" s="33" t="s">
        <v>53</v>
      </c>
      <c r="C29654" s="33">
        <v>150000</v>
      </c>
      <c r="D29654" s="33" t="s">
        <v>230</v>
      </c>
      <c r="E29654" t="str">
        <f t="shared" si="467"/>
        <v>$125K-$200K</v>
      </c>
    </row>
    <row r="29655" spans="1:5" x14ac:dyDescent="0.3">
      <c r="A29655" s="33" t="s">
        <v>4</v>
      </c>
      <c r="B29655" s="33" t="s">
        <v>81</v>
      </c>
      <c r="C29655" s="33">
        <v>90000</v>
      </c>
      <c r="D29655" s="33" t="s">
        <v>235</v>
      </c>
      <c r="E29655" t="str">
        <f t="shared" si="467"/>
        <v>$75K-$100K</v>
      </c>
    </row>
    <row r="29656" spans="1:5" x14ac:dyDescent="0.3">
      <c r="A29656" s="33" t="s">
        <v>125</v>
      </c>
      <c r="B29656" s="33" t="s">
        <v>53</v>
      </c>
      <c r="C29656" s="33"/>
      <c r="D29656" s="33" t="s">
        <v>275</v>
      </c>
      <c r="E29656" t="str">
        <f t="shared" si="467"/>
        <v>No Data</v>
      </c>
    </row>
    <row r="29657" spans="1:5" x14ac:dyDescent="0.3">
      <c r="A29657" s="33" t="s">
        <v>0</v>
      </c>
      <c r="B29657" s="33" t="s">
        <v>53</v>
      </c>
      <c r="C29657" s="33">
        <v>115000</v>
      </c>
      <c r="D29657" s="33" t="s">
        <v>299</v>
      </c>
      <c r="E29657" t="str">
        <f t="shared" si="467"/>
        <v>$100K-$125K</v>
      </c>
    </row>
    <row r="29658" spans="1:5" x14ac:dyDescent="0.3">
      <c r="A29658" s="33" t="s">
        <v>4</v>
      </c>
      <c r="B29658" s="33" t="s">
        <v>97</v>
      </c>
      <c r="C29658" s="33">
        <v>56700</v>
      </c>
      <c r="D29658" s="33" t="s">
        <v>294</v>
      </c>
      <c r="E29658" t="str">
        <f t="shared" si="467"/>
        <v>&lt;$75K</v>
      </c>
    </row>
    <row r="29659" spans="1:5" x14ac:dyDescent="0.3">
      <c r="A29659" s="33" t="s">
        <v>0</v>
      </c>
      <c r="B29659" s="33" t="s">
        <v>53</v>
      </c>
      <c r="C29659" s="33">
        <v>145500</v>
      </c>
      <c r="D29659" s="33" t="s">
        <v>326</v>
      </c>
      <c r="E29659" t="str">
        <f t="shared" si="467"/>
        <v>$125K-$200K</v>
      </c>
    </row>
    <row r="29660" spans="1:5" x14ac:dyDescent="0.3">
      <c r="A29660" s="33" t="s">
        <v>2</v>
      </c>
      <c r="B29660" s="33" t="s">
        <v>53</v>
      </c>
      <c r="C29660" s="33">
        <v>70000</v>
      </c>
      <c r="D29660" s="33" t="s">
        <v>9532</v>
      </c>
      <c r="E29660" t="str">
        <f t="shared" si="467"/>
        <v>&lt;$75K</v>
      </c>
    </row>
    <row r="29661" spans="1:5" x14ac:dyDescent="0.3">
      <c r="A29661" s="33" t="s">
        <v>2</v>
      </c>
      <c r="B29661" s="33" t="s">
        <v>53</v>
      </c>
      <c r="C29661" s="33">
        <v>108360</v>
      </c>
      <c r="D29661" s="33" t="s">
        <v>1493</v>
      </c>
      <c r="E29661" t="str">
        <f t="shared" si="467"/>
        <v>$100K-$125K</v>
      </c>
    </row>
    <row r="29662" spans="1:5" x14ac:dyDescent="0.3">
      <c r="A29662" s="33" t="s">
        <v>129</v>
      </c>
      <c r="B29662" s="33" t="s">
        <v>81</v>
      </c>
      <c r="C29662" s="33">
        <v>99150</v>
      </c>
      <c r="D29662" s="33" t="s">
        <v>5401</v>
      </c>
      <c r="E29662" t="str">
        <f t="shared" si="467"/>
        <v>$75K-$100K</v>
      </c>
    </row>
    <row r="29663" spans="1:5" x14ac:dyDescent="0.3">
      <c r="A29663" s="33" t="s">
        <v>2</v>
      </c>
      <c r="B29663" s="33" t="s">
        <v>53</v>
      </c>
      <c r="C29663" s="33"/>
      <c r="D29663" s="33" t="s">
        <v>538</v>
      </c>
      <c r="E29663" t="str">
        <f t="shared" si="467"/>
        <v>No Data</v>
      </c>
    </row>
    <row r="29664" spans="1:5" x14ac:dyDescent="0.3">
      <c r="A29664" s="33" t="s">
        <v>4</v>
      </c>
      <c r="B29664" s="33" t="s">
        <v>53</v>
      </c>
      <c r="C29664" s="33"/>
      <c r="D29664" s="33" t="s">
        <v>4687</v>
      </c>
      <c r="E29664" t="str">
        <f t="shared" si="467"/>
        <v>No Data</v>
      </c>
    </row>
    <row r="29665" spans="1:5" x14ac:dyDescent="0.3">
      <c r="A29665" s="33" t="s">
        <v>2</v>
      </c>
      <c r="B29665" s="33" t="s">
        <v>53</v>
      </c>
      <c r="C29665" s="33"/>
      <c r="D29665" s="33" t="s">
        <v>252</v>
      </c>
      <c r="E29665" t="str">
        <f t="shared" si="467"/>
        <v>No Data</v>
      </c>
    </row>
    <row r="29666" spans="1:5" x14ac:dyDescent="0.3">
      <c r="A29666" s="33" t="s">
        <v>0</v>
      </c>
      <c r="B29666" s="33" t="s">
        <v>88</v>
      </c>
      <c r="C29666" s="33">
        <v>72000</v>
      </c>
      <c r="D29666" s="33" t="s">
        <v>426</v>
      </c>
      <c r="E29666" t="str">
        <f t="shared" si="467"/>
        <v>&lt;$75K</v>
      </c>
    </row>
    <row r="29667" spans="1:5" x14ac:dyDescent="0.3">
      <c r="A29667" s="33" t="s">
        <v>2</v>
      </c>
      <c r="B29667" s="33" t="s">
        <v>53</v>
      </c>
      <c r="C29667" s="33"/>
      <c r="D29667" s="33" t="s">
        <v>4053</v>
      </c>
      <c r="E29667" t="str">
        <f t="shared" si="467"/>
        <v>No Data</v>
      </c>
    </row>
    <row r="29668" spans="1:5" x14ac:dyDescent="0.3">
      <c r="A29668" s="33" t="s">
        <v>2</v>
      </c>
      <c r="B29668" s="33" t="s">
        <v>53</v>
      </c>
      <c r="C29668" s="33">
        <v>90000</v>
      </c>
      <c r="D29668" s="33" t="s">
        <v>9533</v>
      </c>
      <c r="E29668" t="str">
        <f t="shared" si="467"/>
        <v>$75K-$100K</v>
      </c>
    </row>
    <row r="29669" spans="1:5" x14ac:dyDescent="0.3">
      <c r="A29669" s="33" t="s">
        <v>0</v>
      </c>
      <c r="B29669" s="33" t="s">
        <v>53</v>
      </c>
      <c r="C29669" s="33">
        <v>150000</v>
      </c>
      <c r="D29669" s="33" t="s">
        <v>431</v>
      </c>
      <c r="E29669" t="str">
        <f t="shared" si="467"/>
        <v>$125K-$200K</v>
      </c>
    </row>
    <row r="29670" spans="1:5" x14ac:dyDescent="0.3">
      <c r="A29670" s="33" t="s">
        <v>0</v>
      </c>
      <c r="B29670" s="33" t="s">
        <v>53</v>
      </c>
      <c r="C29670" s="33">
        <v>97500</v>
      </c>
      <c r="D29670" s="33" t="s">
        <v>9534</v>
      </c>
      <c r="E29670" t="str">
        <f t="shared" si="467"/>
        <v>$75K-$100K</v>
      </c>
    </row>
    <row r="29671" spans="1:5" x14ac:dyDescent="0.3">
      <c r="A29671" s="33" t="s">
        <v>128</v>
      </c>
      <c r="B29671" s="33" t="s">
        <v>53</v>
      </c>
      <c r="C29671" s="33"/>
      <c r="D29671" s="33" t="s">
        <v>268</v>
      </c>
      <c r="E29671" t="str">
        <f t="shared" si="467"/>
        <v>No Data</v>
      </c>
    </row>
    <row r="29672" spans="1:5" x14ac:dyDescent="0.3">
      <c r="A29672" s="33" t="s">
        <v>2</v>
      </c>
      <c r="B29672" s="33" t="s">
        <v>53</v>
      </c>
      <c r="C29672" s="33"/>
      <c r="D29672" s="33" t="s">
        <v>268</v>
      </c>
      <c r="E29672" t="str">
        <f t="shared" si="467"/>
        <v>No Data</v>
      </c>
    </row>
    <row r="29673" spans="1:5" x14ac:dyDescent="0.3">
      <c r="A29673" s="33" t="s">
        <v>0</v>
      </c>
      <c r="B29673" s="33" t="s">
        <v>53</v>
      </c>
      <c r="C29673" s="33">
        <v>125500</v>
      </c>
      <c r="D29673" s="33" t="s">
        <v>2625</v>
      </c>
      <c r="E29673" t="str">
        <f t="shared" si="467"/>
        <v>$125K-$200K</v>
      </c>
    </row>
    <row r="29674" spans="1:5" x14ac:dyDescent="0.3">
      <c r="A29674" s="33" t="s">
        <v>2</v>
      </c>
      <c r="B29674" s="33" t="s">
        <v>53</v>
      </c>
      <c r="C29674" s="33"/>
      <c r="D29674" s="33" t="s">
        <v>232</v>
      </c>
      <c r="E29674" t="str">
        <f t="shared" si="467"/>
        <v>No Data</v>
      </c>
    </row>
    <row r="29675" spans="1:5" x14ac:dyDescent="0.3">
      <c r="A29675" s="33" t="s">
        <v>4</v>
      </c>
      <c r="B29675" s="33" t="s">
        <v>53</v>
      </c>
      <c r="C29675" s="33"/>
      <c r="D29675" s="33" t="s">
        <v>480</v>
      </c>
      <c r="E29675" t="str">
        <f t="shared" si="467"/>
        <v>No Data</v>
      </c>
    </row>
    <row r="29676" spans="1:5" x14ac:dyDescent="0.3">
      <c r="A29676" s="33" t="s">
        <v>0</v>
      </c>
      <c r="B29676" s="33" t="s">
        <v>53</v>
      </c>
      <c r="C29676" s="33"/>
      <c r="D29676" s="33" t="s">
        <v>9535</v>
      </c>
      <c r="E29676" t="str">
        <f t="shared" si="467"/>
        <v>No Data</v>
      </c>
    </row>
    <row r="29677" spans="1:5" x14ac:dyDescent="0.3">
      <c r="A29677" s="33" t="s">
        <v>2</v>
      </c>
      <c r="B29677" s="33" t="s">
        <v>53</v>
      </c>
      <c r="C29677" s="33"/>
      <c r="D29677" s="33" t="s">
        <v>9536</v>
      </c>
      <c r="E29677" t="str">
        <f t="shared" si="467"/>
        <v>No Data</v>
      </c>
    </row>
    <row r="29678" spans="1:5" x14ac:dyDescent="0.3">
      <c r="A29678" s="33" t="s">
        <v>2</v>
      </c>
      <c r="B29678" s="33" t="s">
        <v>53</v>
      </c>
      <c r="C29678" s="33"/>
      <c r="D29678" s="33" t="s">
        <v>2117</v>
      </c>
      <c r="E29678" t="str">
        <f t="shared" si="467"/>
        <v>No Data</v>
      </c>
    </row>
    <row r="29679" spans="1:5" x14ac:dyDescent="0.3">
      <c r="A29679" s="33" t="s">
        <v>2</v>
      </c>
      <c r="B29679" s="33" t="s">
        <v>53</v>
      </c>
      <c r="C29679" s="33">
        <v>189000</v>
      </c>
      <c r="D29679" s="33" t="s">
        <v>3773</v>
      </c>
      <c r="E29679" t="str">
        <f t="shared" si="467"/>
        <v>$125K-$200K</v>
      </c>
    </row>
    <row r="29680" spans="1:5" x14ac:dyDescent="0.3">
      <c r="A29680" s="33" t="s">
        <v>2</v>
      </c>
      <c r="B29680" s="33" t="s">
        <v>53</v>
      </c>
      <c r="C29680" s="33">
        <v>115000</v>
      </c>
      <c r="D29680" s="33" t="s">
        <v>2426</v>
      </c>
      <c r="E29680" t="str">
        <f t="shared" si="467"/>
        <v>$100K-$125K</v>
      </c>
    </row>
    <row r="29681" spans="1:5" x14ac:dyDescent="0.3">
      <c r="A29681" s="33" t="s">
        <v>2</v>
      </c>
      <c r="B29681" s="33" t="s">
        <v>53</v>
      </c>
      <c r="C29681" s="33">
        <v>65037.5</v>
      </c>
      <c r="D29681" s="33" t="s">
        <v>7825</v>
      </c>
      <c r="E29681" t="str">
        <f t="shared" si="467"/>
        <v>&lt;$75K</v>
      </c>
    </row>
    <row r="29682" spans="1:5" x14ac:dyDescent="0.3">
      <c r="A29682" s="33" t="s">
        <v>0</v>
      </c>
      <c r="B29682" s="33" t="s">
        <v>53</v>
      </c>
      <c r="C29682" s="33">
        <v>125000</v>
      </c>
      <c r="D29682" s="33" t="s">
        <v>7438</v>
      </c>
      <c r="E29682" t="str">
        <f t="shared" si="467"/>
        <v>$100K-$125K</v>
      </c>
    </row>
    <row r="29683" spans="1:5" x14ac:dyDescent="0.3">
      <c r="A29683" s="33" t="s">
        <v>4</v>
      </c>
      <c r="B29683" s="33" t="s">
        <v>81</v>
      </c>
      <c r="C29683" s="33">
        <v>90000</v>
      </c>
      <c r="D29683" s="33" t="s">
        <v>391</v>
      </c>
      <c r="E29683" t="str">
        <f t="shared" si="467"/>
        <v>$75K-$100K</v>
      </c>
    </row>
    <row r="29684" spans="1:5" x14ac:dyDescent="0.3">
      <c r="A29684" s="33" t="s">
        <v>0</v>
      </c>
      <c r="B29684" s="33" t="s">
        <v>53</v>
      </c>
      <c r="C29684" s="33">
        <v>110000</v>
      </c>
      <c r="D29684" s="33" t="s">
        <v>364</v>
      </c>
      <c r="E29684" t="str">
        <f t="shared" si="467"/>
        <v>$100K-$125K</v>
      </c>
    </row>
    <row r="29685" spans="1:5" x14ac:dyDescent="0.3">
      <c r="A29685" s="33" t="s">
        <v>2</v>
      </c>
      <c r="B29685" s="33" t="s">
        <v>90</v>
      </c>
      <c r="C29685" s="33">
        <v>45000</v>
      </c>
      <c r="D29685" s="33" t="s">
        <v>294</v>
      </c>
      <c r="E29685" t="str">
        <f t="shared" si="467"/>
        <v>&lt;$75K</v>
      </c>
    </row>
    <row r="29686" spans="1:5" x14ac:dyDescent="0.3">
      <c r="A29686" s="33" t="s">
        <v>2</v>
      </c>
      <c r="B29686" s="33" t="s">
        <v>53</v>
      </c>
      <c r="C29686" s="33">
        <v>90000</v>
      </c>
      <c r="D29686" s="33" t="s">
        <v>2236</v>
      </c>
      <c r="E29686" t="str">
        <f t="shared" si="467"/>
        <v>$75K-$100K</v>
      </c>
    </row>
    <row r="29687" spans="1:5" x14ac:dyDescent="0.3">
      <c r="A29687" s="33" t="s">
        <v>0</v>
      </c>
      <c r="B29687" s="33" t="s">
        <v>53</v>
      </c>
      <c r="C29687" s="33">
        <v>90000</v>
      </c>
      <c r="D29687" s="33" t="s">
        <v>1291</v>
      </c>
      <c r="E29687" t="str">
        <f t="shared" si="467"/>
        <v>$75K-$100K</v>
      </c>
    </row>
    <row r="29688" spans="1:5" x14ac:dyDescent="0.3">
      <c r="A29688" s="33" t="s">
        <v>2</v>
      </c>
      <c r="B29688" s="33" t="s">
        <v>53</v>
      </c>
      <c r="C29688" s="33"/>
      <c r="D29688" s="33" t="s">
        <v>1779</v>
      </c>
      <c r="E29688" t="str">
        <f t="shared" si="467"/>
        <v>No Data</v>
      </c>
    </row>
    <row r="29689" spans="1:5" x14ac:dyDescent="0.3">
      <c r="A29689" s="33" t="s">
        <v>0</v>
      </c>
      <c r="B29689" s="33" t="s">
        <v>53</v>
      </c>
      <c r="C29689" s="33">
        <v>99764</v>
      </c>
      <c r="D29689" s="33" t="s">
        <v>9537</v>
      </c>
      <c r="E29689" t="str">
        <f t="shared" si="467"/>
        <v>$75K-$100K</v>
      </c>
    </row>
    <row r="29690" spans="1:5" x14ac:dyDescent="0.3">
      <c r="A29690" s="33" t="s">
        <v>4</v>
      </c>
      <c r="B29690" s="33" t="s">
        <v>53</v>
      </c>
      <c r="C29690" s="33"/>
      <c r="D29690" s="33" t="s">
        <v>4186</v>
      </c>
      <c r="E29690" t="str">
        <f t="shared" si="467"/>
        <v>No Data</v>
      </c>
    </row>
    <row r="29691" spans="1:5" x14ac:dyDescent="0.3">
      <c r="A29691" s="33" t="s">
        <v>129</v>
      </c>
      <c r="B29691" s="33" t="s">
        <v>88</v>
      </c>
      <c r="C29691" s="33">
        <v>79200</v>
      </c>
      <c r="D29691" s="33" t="s">
        <v>5834</v>
      </c>
      <c r="E29691" t="str">
        <f t="shared" si="467"/>
        <v>$75K-$100K</v>
      </c>
    </row>
    <row r="29692" spans="1:5" x14ac:dyDescent="0.3">
      <c r="A29692" s="33" t="s">
        <v>52</v>
      </c>
      <c r="B29692" s="33" t="s">
        <v>53</v>
      </c>
      <c r="C29692" s="33">
        <v>100000</v>
      </c>
      <c r="D29692" s="33" t="s">
        <v>268</v>
      </c>
      <c r="E29692" t="str">
        <f t="shared" si="467"/>
        <v>$75K-$100K</v>
      </c>
    </row>
    <row r="29693" spans="1:5" x14ac:dyDescent="0.3">
      <c r="A29693" s="33" t="s">
        <v>2</v>
      </c>
      <c r="B29693" s="33" t="s">
        <v>53</v>
      </c>
      <c r="C29693" s="33"/>
      <c r="D29693" s="33" t="s">
        <v>7751</v>
      </c>
      <c r="E29693" t="str">
        <f t="shared" si="467"/>
        <v>No Data</v>
      </c>
    </row>
    <row r="29694" spans="1:5" x14ac:dyDescent="0.3">
      <c r="A29694" s="33" t="s">
        <v>0</v>
      </c>
      <c r="B29694" s="33" t="s">
        <v>53</v>
      </c>
      <c r="C29694" s="33">
        <v>160000</v>
      </c>
      <c r="D29694" s="33" t="s">
        <v>315</v>
      </c>
      <c r="E29694" t="str">
        <f t="shared" si="467"/>
        <v>$125K-$200K</v>
      </c>
    </row>
    <row r="29695" spans="1:5" x14ac:dyDescent="0.3">
      <c r="A29695" s="33" t="s">
        <v>0</v>
      </c>
      <c r="B29695" s="33" t="s">
        <v>53</v>
      </c>
      <c r="C29695" s="33">
        <v>122500</v>
      </c>
      <c r="D29695" s="33" t="s">
        <v>488</v>
      </c>
      <c r="E29695" t="str">
        <f t="shared" si="467"/>
        <v>$100K-$125K</v>
      </c>
    </row>
    <row r="29696" spans="1:5" x14ac:dyDescent="0.3">
      <c r="A29696" s="33" t="s">
        <v>4</v>
      </c>
      <c r="B29696" s="33" t="s">
        <v>53</v>
      </c>
      <c r="C29696" s="33">
        <v>80850</v>
      </c>
      <c r="D29696" s="33" t="s">
        <v>1094</v>
      </c>
      <c r="E29696" t="str">
        <f t="shared" si="467"/>
        <v>$75K-$100K</v>
      </c>
    </row>
    <row r="29697" spans="1:5" x14ac:dyDescent="0.3">
      <c r="A29697" s="33" t="s">
        <v>0</v>
      </c>
      <c r="B29697" s="33" t="s">
        <v>53</v>
      </c>
      <c r="C29697" s="33"/>
      <c r="D29697" s="33" t="s">
        <v>1395</v>
      </c>
      <c r="E29697" t="str">
        <f t="shared" si="467"/>
        <v>No Data</v>
      </c>
    </row>
    <row r="29698" spans="1:5" x14ac:dyDescent="0.3">
      <c r="A29698" s="33" t="s">
        <v>2</v>
      </c>
      <c r="B29698" s="33" t="s">
        <v>53</v>
      </c>
      <c r="C29698" s="33"/>
      <c r="D29698" s="33" t="s">
        <v>720</v>
      </c>
      <c r="E29698" t="str">
        <f t="shared" si="467"/>
        <v>No Data</v>
      </c>
    </row>
    <row r="29699" spans="1:5" x14ac:dyDescent="0.3">
      <c r="A29699" s="33" t="s">
        <v>2</v>
      </c>
      <c r="B29699" s="33" t="s">
        <v>53</v>
      </c>
      <c r="C29699" s="33">
        <v>150000</v>
      </c>
      <c r="D29699" s="33" t="s">
        <v>577</v>
      </c>
      <c r="E29699" t="str">
        <f t="shared" ref="E29699:E29762" si="468">_xlfn.XLOOKUP(C29699,$H$16:$H$21,$G$16:$G$21,,1)</f>
        <v>$125K-$200K</v>
      </c>
    </row>
    <row r="29700" spans="1:5" x14ac:dyDescent="0.3">
      <c r="A29700" s="33" t="s">
        <v>2</v>
      </c>
      <c r="B29700" s="33" t="s">
        <v>53</v>
      </c>
      <c r="C29700" s="33">
        <v>90000</v>
      </c>
      <c r="D29700" s="33" t="s">
        <v>9538</v>
      </c>
      <c r="E29700" t="str">
        <f t="shared" si="468"/>
        <v>$75K-$100K</v>
      </c>
    </row>
    <row r="29701" spans="1:5" x14ac:dyDescent="0.3">
      <c r="A29701" s="33" t="s">
        <v>126</v>
      </c>
      <c r="B29701" s="33" t="s">
        <v>54</v>
      </c>
      <c r="C29701" s="33">
        <v>184000</v>
      </c>
      <c r="D29701" s="33" t="s">
        <v>4398</v>
      </c>
      <c r="E29701" t="str">
        <f t="shared" si="468"/>
        <v>$125K-$200K</v>
      </c>
    </row>
    <row r="29702" spans="1:5" x14ac:dyDescent="0.3">
      <c r="A29702" s="33" t="s">
        <v>126</v>
      </c>
      <c r="B29702" s="33" t="s">
        <v>54</v>
      </c>
      <c r="C29702" s="33">
        <v>115000</v>
      </c>
      <c r="D29702" s="33" t="s">
        <v>5850</v>
      </c>
      <c r="E29702" t="str">
        <f t="shared" si="468"/>
        <v>$100K-$125K</v>
      </c>
    </row>
    <row r="29703" spans="1:5" x14ac:dyDescent="0.3">
      <c r="A29703" s="33" t="s">
        <v>125</v>
      </c>
      <c r="B29703" s="33" t="s">
        <v>53</v>
      </c>
      <c r="C29703" s="33">
        <v>123750</v>
      </c>
      <c r="D29703" s="33" t="s">
        <v>609</v>
      </c>
      <c r="E29703" t="str">
        <f t="shared" si="468"/>
        <v>$100K-$125K</v>
      </c>
    </row>
    <row r="29704" spans="1:5" x14ac:dyDescent="0.3">
      <c r="A29704" s="33" t="s">
        <v>2</v>
      </c>
      <c r="B29704" s="33" t="s">
        <v>53</v>
      </c>
      <c r="C29704" s="33">
        <v>77500</v>
      </c>
      <c r="D29704" s="33" t="s">
        <v>3089</v>
      </c>
      <c r="E29704" t="str">
        <f t="shared" si="468"/>
        <v>$75K-$100K</v>
      </c>
    </row>
    <row r="29705" spans="1:5" x14ac:dyDescent="0.3">
      <c r="A29705" s="33" t="s">
        <v>0</v>
      </c>
      <c r="B29705" s="33" t="s">
        <v>53</v>
      </c>
      <c r="C29705" s="33">
        <v>150000</v>
      </c>
      <c r="D29705" s="33" t="s">
        <v>9539</v>
      </c>
      <c r="E29705" t="str">
        <f t="shared" si="468"/>
        <v>$125K-$200K</v>
      </c>
    </row>
    <row r="29706" spans="1:5" x14ac:dyDescent="0.3">
      <c r="A29706" s="33" t="s">
        <v>0</v>
      </c>
      <c r="B29706" s="33" t="s">
        <v>53</v>
      </c>
      <c r="C29706" s="33">
        <v>146000</v>
      </c>
      <c r="D29706" s="33" t="s">
        <v>516</v>
      </c>
      <c r="E29706" t="str">
        <f t="shared" si="468"/>
        <v>$125K-$200K</v>
      </c>
    </row>
    <row r="29707" spans="1:5" x14ac:dyDescent="0.3">
      <c r="A29707" s="33" t="s">
        <v>2</v>
      </c>
      <c r="B29707" s="33" t="s">
        <v>53</v>
      </c>
      <c r="C29707" s="33">
        <v>95000</v>
      </c>
      <c r="D29707" s="33" t="s">
        <v>1551</v>
      </c>
      <c r="E29707" t="str">
        <f t="shared" si="468"/>
        <v>$75K-$100K</v>
      </c>
    </row>
    <row r="29708" spans="1:5" x14ac:dyDescent="0.3">
      <c r="A29708" s="33" t="s">
        <v>0</v>
      </c>
      <c r="B29708" s="33" t="s">
        <v>53</v>
      </c>
      <c r="C29708" s="33">
        <v>125000</v>
      </c>
      <c r="D29708" s="33" t="s">
        <v>9540</v>
      </c>
      <c r="E29708" t="str">
        <f t="shared" si="468"/>
        <v>$100K-$125K</v>
      </c>
    </row>
    <row r="29709" spans="1:5" x14ac:dyDescent="0.3">
      <c r="A29709" s="33" t="s">
        <v>128</v>
      </c>
      <c r="B29709" s="33" t="s">
        <v>53</v>
      </c>
      <c r="C29709" s="33">
        <v>125000</v>
      </c>
      <c r="D29709" s="33" t="s">
        <v>6403</v>
      </c>
      <c r="E29709" t="str">
        <f t="shared" si="468"/>
        <v>$100K-$125K</v>
      </c>
    </row>
    <row r="29710" spans="1:5" x14ac:dyDescent="0.3">
      <c r="A29710" s="33" t="s">
        <v>2</v>
      </c>
      <c r="B29710" s="33" t="s">
        <v>53</v>
      </c>
      <c r="C29710" s="33">
        <v>130000</v>
      </c>
      <c r="D29710" s="33" t="s">
        <v>1618</v>
      </c>
      <c r="E29710" t="str">
        <f t="shared" si="468"/>
        <v>$125K-$200K</v>
      </c>
    </row>
    <row r="29711" spans="1:5" x14ac:dyDescent="0.3">
      <c r="A29711" s="33" t="s">
        <v>2</v>
      </c>
      <c r="B29711" s="33" t="s">
        <v>53</v>
      </c>
      <c r="C29711" s="33">
        <v>87500</v>
      </c>
      <c r="D29711" s="33" t="s">
        <v>294</v>
      </c>
      <c r="E29711" t="str">
        <f t="shared" si="468"/>
        <v>$75K-$100K</v>
      </c>
    </row>
    <row r="29712" spans="1:5" x14ac:dyDescent="0.3">
      <c r="A29712" s="33" t="s">
        <v>4</v>
      </c>
      <c r="B29712" s="33" t="s">
        <v>53</v>
      </c>
      <c r="C29712" s="33">
        <v>67900</v>
      </c>
      <c r="D29712" s="33" t="s">
        <v>243</v>
      </c>
      <c r="E29712" t="str">
        <f t="shared" si="468"/>
        <v>&lt;$75K</v>
      </c>
    </row>
    <row r="29713" spans="1:5" x14ac:dyDescent="0.3">
      <c r="A29713" s="33" t="s">
        <v>125</v>
      </c>
      <c r="B29713" s="33" t="s">
        <v>53</v>
      </c>
      <c r="C29713" s="33">
        <v>115000</v>
      </c>
      <c r="D29713" s="33" t="s">
        <v>1450</v>
      </c>
      <c r="E29713" t="str">
        <f t="shared" si="468"/>
        <v>$100K-$125K</v>
      </c>
    </row>
    <row r="29714" spans="1:5" x14ac:dyDescent="0.3">
      <c r="A29714" s="33" t="s">
        <v>0</v>
      </c>
      <c r="B29714" s="33" t="s">
        <v>53</v>
      </c>
      <c r="C29714" s="33">
        <v>110000</v>
      </c>
      <c r="D29714" s="33" t="s">
        <v>4396</v>
      </c>
      <c r="E29714" t="str">
        <f t="shared" si="468"/>
        <v>$100K-$125K</v>
      </c>
    </row>
    <row r="29715" spans="1:5" x14ac:dyDescent="0.3">
      <c r="A29715" s="33" t="s">
        <v>2</v>
      </c>
      <c r="B29715" s="33" t="s">
        <v>53</v>
      </c>
      <c r="C29715" s="33"/>
      <c r="D29715" s="33" t="s">
        <v>5167</v>
      </c>
      <c r="E29715" t="str">
        <f t="shared" si="468"/>
        <v>No Data</v>
      </c>
    </row>
    <row r="29716" spans="1:5" x14ac:dyDescent="0.3">
      <c r="A29716" s="33" t="s">
        <v>4</v>
      </c>
      <c r="B29716" s="33" t="s">
        <v>53</v>
      </c>
      <c r="C29716" s="33">
        <v>90000</v>
      </c>
      <c r="D29716" s="33" t="s">
        <v>483</v>
      </c>
      <c r="E29716" t="str">
        <f t="shared" si="468"/>
        <v>$75K-$100K</v>
      </c>
    </row>
    <row r="29717" spans="1:5" x14ac:dyDescent="0.3">
      <c r="A29717" s="33" t="s">
        <v>4</v>
      </c>
      <c r="B29717" s="33" t="s">
        <v>97</v>
      </c>
      <c r="C29717" s="33">
        <v>96773</v>
      </c>
      <c r="D29717" s="33" t="s">
        <v>294</v>
      </c>
      <c r="E29717" t="str">
        <f t="shared" si="468"/>
        <v>$75K-$100K</v>
      </c>
    </row>
    <row r="29718" spans="1:5" x14ac:dyDescent="0.3">
      <c r="A29718" s="33" t="s">
        <v>0</v>
      </c>
      <c r="B29718" s="33" t="s">
        <v>53</v>
      </c>
      <c r="C29718" s="33">
        <v>92650</v>
      </c>
      <c r="D29718" s="33" t="s">
        <v>259</v>
      </c>
      <c r="E29718" t="str">
        <f t="shared" si="468"/>
        <v>$75K-$100K</v>
      </c>
    </row>
    <row r="29719" spans="1:5" x14ac:dyDescent="0.3">
      <c r="A29719" s="33" t="s">
        <v>0</v>
      </c>
      <c r="B29719" s="33" t="s">
        <v>88</v>
      </c>
      <c r="C29719" s="33">
        <v>87307.5</v>
      </c>
      <c r="D29719" s="33" t="s">
        <v>9541</v>
      </c>
      <c r="E29719" t="str">
        <f t="shared" si="468"/>
        <v>$75K-$100K</v>
      </c>
    </row>
    <row r="29720" spans="1:5" x14ac:dyDescent="0.3">
      <c r="A29720" s="33" t="s">
        <v>125</v>
      </c>
      <c r="B29720" s="33" t="s">
        <v>53</v>
      </c>
      <c r="C29720" s="33">
        <v>90000</v>
      </c>
      <c r="D29720" s="33" t="s">
        <v>1382</v>
      </c>
      <c r="E29720" t="str">
        <f t="shared" si="468"/>
        <v>$75K-$100K</v>
      </c>
    </row>
    <row r="29721" spans="1:5" x14ac:dyDescent="0.3">
      <c r="A29721" s="33" t="s">
        <v>0</v>
      </c>
      <c r="B29721" s="33" t="s">
        <v>53</v>
      </c>
      <c r="C29721" s="33"/>
      <c r="D29721" s="33" t="s">
        <v>3343</v>
      </c>
      <c r="E29721" t="str">
        <f t="shared" si="468"/>
        <v>No Data</v>
      </c>
    </row>
    <row r="29722" spans="1:5" x14ac:dyDescent="0.3">
      <c r="A29722" s="33" t="s">
        <v>0</v>
      </c>
      <c r="B29722" s="33" t="s">
        <v>53</v>
      </c>
      <c r="C29722" s="33">
        <v>150000</v>
      </c>
      <c r="D29722" s="33" t="s">
        <v>326</v>
      </c>
      <c r="E29722" t="str">
        <f t="shared" si="468"/>
        <v>$125K-$200K</v>
      </c>
    </row>
    <row r="29723" spans="1:5" x14ac:dyDescent="0.3">
      <c r="A29723" s="33" t="s">
        <v>2</v>
      </c>
      <c r="B29723" s="33" t="s">
        <v>53</v>
      </c>
      <c r="C29723" s="33"/>
      <c r="D29723" s="33" t="s">
        <v>9542</v>
      </c>
      <c r="E29723" t="str">
        <f t="shared" si="468"/>
        <v>No Data</v>
      </c>
    </row>
    <row r="29724" spans="1:5" x14ac:dyDescent="0.3">
      <c r="A29724" s="33" t="s">
        <v>2</v>
      </c>
      <c r="B29724" s="33" t="s">
        <v>81</v>
      </c>
      <c r="C29724" s="33">
        <v>57500</v>
      </c>
      <c r="D29724" s="33" t="s">
        <v>2228</v>
      </c>
      <c r="E29724" t="str">
        <f t="shared" si="468"/>
        <v>&lt;$75K</v>
      </c>
    </row>
    <row r="29725" spans="1:5" x14ac:dyDescent="0.3">
      <c r="A29725" s="33" t="s">
        <v>128</v>
      </c>
      <c r="B29725" s="33" t="s">
        <v>53</v>
      </c>
      <c r="C29725" s="33">
        <v>200000</v>
      </c>
      <c r="D29725" s="33" t="s">
        <v>1442</v>
      </c>
      <c r="E29725" t="str">
        <f t="shared" si="468"/>
        <v>$125K-$200K</v>
      </c>
    </row>
    <row r="29726" spans="1:5" x14ac:dyDescent="0.3">
      <c r="A29726" s="33" t="s">
        <v>129</v>
      </c>
      <c r="B29726" s="33" t="s">
        <v>54</v>
      </c>
      <c r="C29726" s="33"/>
      <c r="D29726" s="33" t="s">
        <v>2467</v>
      </c>
      <c r="E29726" t="str">
        <f t="shared" si="468"/>
        <v>No Data</v>
      </c>
    </row>
    <row r="29727" spans="1:5" x14ac:dyDescent="0.3">
      <c r="A29727" s="33" t="s">
        <v>0</v>
      </c>
      <c r="B29727" s="33" t="s">
        <v>54</v>
      </c>
      <c r="C29727" s="33"/>
      <c r="D29727" s="33" t="s">
        <v>9543</v>
      </c>
      <c r="E29727" t="str">
        <f t="shared" si="468"/>
        <v>No Data</v>
      </c>
    </row>
    <row r="29728" spans="1:5" x14ac:dyDescent="0.3">
      <c r="A29728" s="33" t="s">
        <v>0</v>
      </c>
      <c r="B29728" s="33" t="s">
        <v>53</v>
      </c>
      <c r="C29728" s="33">
        <v>115000</v>
      </c>
      <c r="D29728" s="33" t="s">
        <v>326</v>
      </c>
      <c r="E29728" t="str">
        <f t="shared" si="468"/>
        <v>$100K-$125K</v>
      </c>
    </row>
    <row r="29729" spans="1:5" x14ac:dyDescent="0.3">
      <c r="A29729" s="33" t="s">
        <v>0</v>
      </c>
      <c r="B29729" s="33" t="s">
        <v>53</v>
      </c>
      <c r="C29729" s="33">
        <v>147500</v>
      </c>
      <c r="D29729" s="33" t="s">
        <v>1380</v>
      </c>
      <c r="E29729" t="str">
        <f t="shared" si="468"/>
        <v>$125K-$200K</v>
      </c>
    </row>
    <row r="29730" spans="1:5" x14ac:dyDescent="0.3">
      <c r="A29730" s="33" t="s">
        <v>2</v>
      </c>
      <c r="B29730" s="33" t="s">
        <v>53</v>
      </c>
      <c r="C29730" s="33"/>
      <c r="D29730" s="33" t="s">
        <v>9544</v>
      </c>
      <c r="E29730" t="str">
        <f t="shared" si="468"/>
        <v>No Data</v>
      </c>
    </row>
    <row r="29731" spans="1:5" x14ac:dyDescent="0.3">
      <c r="A29731" s="33" t="s">
        <v>2</v>
      </c>
      <c r="B29731" s="33" t="s">
        <v>53</v>
      </c>
      <c r="C29731" s="33"/>
      <c r="D29731" s="33" t="s">
        <v>871</v>
      </c>
      <c r="E29731" t="str">
        <f t="shared" si="468"/>
        <v>No Data</v>
      </c>
    </row>
    <row r="29732" spans="1:5" x14ac:dyDescent="0.3">
      <c r="A29732" s="33" t="s">
        <v>2</v>
      </c>
      <c r="B29732" s="33" t="s">
        <v>53</v>
      </c>
      <c r="C29732" s="33">
        <v>85000</v>
      </c>
      <c r="D29732" s="33" t="s">
        <v>313</v>
      </c>
      <c r="E29732" t="str">
        <f t="shared" si="468"/>
        <v>$75K-$100K</v>
      </c>
    </row>
    <row r="29733" spans="1:5" x14ac:dyDescent="0.3">
      <c r="A29733" s="33" t="s">
        <v>0</v>
      </c>
      <c r="B29733" s="33" t="s">
        <v>53</v>
      </c>
      <c r="C29733" s="33">
        <v>115000</v>
      </c>
      <c r="D29733" s="33" t="s">
        <v>299</v>
      </c>
      <c r="E29733" t="str">
        <f t="shared" si="468"/>
        <v>$100K-$125K</v>
      </c>
    </row>
    <row r="29734" spans="1:5" x14ac:dyDescent="0.3">
      <c r="A29734" s="33" t="s">
        <v>2</v>
      </c>
      <c r="B29734" s="33" t="s">
        <v>53</v>
      </c>
      <c r="C29734" s="33"/>
      <c r="D29734" s="33" t="s">
        <v>9545</v>
      </c>
      <c r="E29734" t="str">
        <f t="shared" si="468"/>
        <v>No Data</v>
      </c>
    </row>
    <row r="29735" spans="1:5" x14ac:dyDescent="0.3">
      <c r="A29735" s="33" t="s">
        <v>0</v>
      </c>
      <c r="B29735" s="33" t="s">
        <v>53</v>
      </c>
      <c r="C29735" s="33"/>
      <c r="D29735" s="33" t="s">
        <v>5489</v>
      </c>
      <c r="E29735" t="str">
        <f t="shared" si="468"/>
        <v>No Data</v>
      </c>
    </row>
    <row r="29736" spans="1:5" x14ac:dyDescent="0.3">
      <c r="A29736" s="33" t="s">
        <v>2</v>
      </c>
      <c r="B29736" s="33" t="s">
        <v>53</v>
      </c>
      <c r="C29736" s="33"/>
      <c r="D29736" s="33" t="s">
        <v>3856</v>
      </c>
      <c r="E29736" t="str">
        <f t="shared" si="468"/>
        <v>No Data</v>
      </c>
    </row>
    <row r="29737" spans="1:5" x14ac:dyDescent="0.3">
      <c r="A29737" s="33" t="s">
        <v>2</v>
      </c>
      <c r="B29737" s="33" t="s">
        <v>53</v>
      </c>
      <c r="C29737" s="33">
        <v>90000</v>
      </c>
      <c r="D29737" s="33" t="s">
        <v>457</v>
      </c>
      <c r="E29737" t="str">
        <f t="shared" si="468"/>
        <v>$75K-$100K</v>
      </c>
    </row>
    <row r="29738" spans="1:5" x14ac:dyDescent="0.3">
      <c r="A29738" s="33" t="s">
        <v>2</v>
      </c>
      <c r="B29738" s="33" t="s">
        <v>53</v>
      </c>
      <c r="C29738" s="33"/>
      <c r="D29738" s="33" t="s">
        <v>9546</v>
      </c>
      <c r="E29738" t="str">
        <f t="shared" si="468"/>
        <v>No Data</v>
      </c>
    </row>
    <row r="29739" spans="1:5" x14ac:dyDescent="0.3">
      <c r="A29739" s="33" t="s">
        <v>2</v>
      </c>
      <c r="B29739" s="33" t="s">
        <v>53</v>
      </c>
      <c r="C29739" s="33">
        <v>170000</v>
      </c>
      <c r="D29739" s="33" t="s">
        <v>9088</v>
      </c>
      <c r="E29739" t="str">
        <f t="shared" si="468"/>
        <v>$125K-$200K</v>
      </c>
    </row>
    <row r="29740" spans="1:5" x14ac:dyDescent="0.3">
      <c r="A29740" s="33" t="s">
        <v>128</v>
      </c>
      <c r="B29740" s="33" t="s">
        <v>53</v>
      </c>
      <c r="C29740" s="33">
        <v>180500</v>
      </c>
      <c r="D29740" s="33" t="s">
        <v>5420</v>
      </c>
      <c r="E29740" t="str">
        <f t="shared" si="468"/>
        <v>$125K-$200K</v>
      </c>
    </row>
    <row r="29741" spans="1:5" x14ac:dyDescent="0.3">
      <c r="A29741" s="33" t="s">
        <v>2</v>
      </c>
      <c r="B29741" s="33" t="s">
        <v>53</v>
      </c>
      <c r="C29741" s="33">
        <v>78000</v>
      </c>
      <c r="D29741" s="33" t="s">
        <v>9547</v>
      </c>
      <c r="E29741" t="str">
        <f t="shared" si="468"/>
        <v>$75K-$100K</v>
      </c>
    </row>
    <row r="29742" spans="1:5" x14ac:dyDescent="0.3">
      <c r="A29742" s="33" t="s">
        <v>2</v>
      </c>
      <c r="B29742" s="33" t="s">
        <v>53</v>
      </c>
      <c r="C29742" s="33">
        <v>62500</v>
      </c>
      <c r="D29742" s="33" t="s">
        <v>9548</v>
      </c>
      <c r="E29742" t="str">
        <f t="shared" si="468"/>
        <v>&lt;$75K</v>
      </c>
    </row>
    <row r="29743" spans="1:5" x14ac:dyDescent="0.3">
      <c r="A29743" s="33" t="s">
        <v>1</v>
      </c>
      <c r="B29743" s="33" t="s">
        <v>53</v>
      </c>
      <c r="C29743" s="33">
        <v>195000</v>
      </c>
      <c r="D29743" s="33" t="s">
        <v>566</v>
      </c>
      <c r="E29743" t="str">
        <f t="shared" si="468"/>
        <v>$125K-$200K</v>
      </c>
    </row>
    <row r="29744" spans="1:5" x14ac:dyDescent="0.3">
      <c r="A29744" s="33" t="s">
        <v>0</v>
      </c>
      <c r="B29744" s="33" t="s">
        <v>53</v>
      </c>
      <c r="C29744" s="33">
        <v>272500</v>
      </c>
      <c r="D29744" s="33" t="s">
        <v>845</v>
      </c>
      <c r="E29744" t="str">
        <f t="shared" si="468"/>
        <v>&gt;$200K</v>
      </c>
    </row>
    <row r="29745" spans="1:5" x14ac:dyDescent="0.3">
      <c r="A29745" s="33" t="s">
        <v>2</v>
      </c>
      <c r="B29745" s="33" t="s">
        <v>53</v>
      </c>
      <c r="C29745" s="33"/>
      <c r="D29745" s="33" t="s">
        <v>268</v>
      </c>
      <c r="E29745" t="str">
        <f t="shared" si="468"/>
        <v>No Data</v>
      </c>
    </row>
    <row r="29746" spans="1:5" x14ac:dyDescent="0.3">
      <c r="A29746" s="33" t="s">
        <v>2</v>
      </c>
      <c r="B29746" s="33" t="s">
        <v>53</v>
      </c>
      <c r="C29746" s="33"/>
      <c r="D29746" s="33" t="s">
        <v>268</v>
      </c>
      <c r="E29746" t="str">
        <f t="shared" si="468"/>
        <v>No Data</v>
      </c>
    </row>
    <row r="29747" spans="1:5" x14ac:dyDescent="0.3">
      <c r="A29747" s="33" t="s">
        <v>1</v>
      </c>
      <c r="B29747" s="33" t="s">
        <v>88</v>
      </c>
      <c r="C29747" s="33">
        <v>104668</v>
      </c>
      <c r="D29747" s="33" t="s">
        <v>9549</v>
      </c>
      <c r="E29747" t="str">
        <f t="shared" si="468"/>
        <v>$100K-$125K</v>
      </c>
    </row>
    <row r="29748" spans="1:5" x14ac:dyDescent="0.3">
      <c r="A29748" s="33" t="s">
        <v>2</v>
      </c>
      <c r="B29748" s="33" t="s">
        <v>53</v>
      </c>
      <c r="C29748" s="33">
        <v>70000</v>
      </c>
      <c r="D29748" s="33" t="s">
        <v>5084</v>
      </c>
      <c r="E29748" t="str">
        <f t="shared" si="468"/>
        <v>&lt;$75K</v>
      </c>
    </row>
    <row r="29749" spans="1:5" x14ac:dyDescent="0.3">
      <c r="A29749" s="33" t="s">
        <v>2</v>
      </c>
      <c r="B29749" s="33" t="s">
        <v>53</v>
      </c>
      <c r="C29749" s="33">
        <v>95000</v>
      </c>
      <c r="D29749" s="33" t="s">
        <v>5321</v>
      </c>
      <c r="E29749" t="str">
        <f t="shared" si="468"/>
        <v>$75K-$100K</v>
      </c>
    </row>
    <row r="29750" spans="1:5" x14ac:dyDescent="0.3">
      <c r="A29750" s="33" t="s">
        <v>2</v>
      </c>
      <c r="B29750" s="33" t="s">
        <v>53</v>
      </c>
      <c r="C29750" s="33">
        <v>67500</v>
      </c>
      <c r="D29750" s="33" t="s">
        <v>9550</v>
      </c>
      <c r="E29750" t="str">
        <f t="shared" si="468"/>
        <v>&lt;$75K</v>
      </c>
    </row>
    <row r="29751" spans="1:5" x14ac:dyDescent="0.3">
      <c r="A29751" s="33" t="s">
        <v>125</v>
      </c>
      <c r="B29751" s="33" t="s">
        <v>53</v>
      </c>
      <c r="C29751" s="33">
        <v>100000</v>
      </c>
      <c r="D29751" s="33" t="s">
        <v>5620</v>
      </c>
      <c r="E29751" t="str">
        <f t="shared" si="468"/>
        <v>$75K-$100K</v>
      </c>
    </row>
    <row r="29752" spans="1:5" x14ac:dyDescent="0.3">
      <c r="A29752" s="33" t="s">
        <v>0</v>
      </c>
      <c r="B29752" s="33" t="s">
        <v>53</v>
      </c>
      <c r="C29752" s="33">
        <v>119550</v>
      </c>
      <c r="D29752" s="33" t="s">
        <v>299</v>
      </c>
      <c r="E29752" t="str">
        <f t="shared" si="468"/>
        <v>$100K-$125K</v>
      </c>
    </row>
    <row r="29753" spans="1:5" x14ac:dyDescent="0.3">
      <c r="A29753" s="33" t="s">
        <v>0</v>
      </c>
      <c r="B29753" s="33" t="s">
        <v>53</v>
      </c>
      <c r="C29753" s="33">
        <v>115000</v>
      </c>
      <c r="D29753" s="33" t="s">
        <v>280</v>
      </c>
      <c r="E29753" t="str">
        <f t="shared" si="468"/>
        <v>$100K-$125K</v>
      </c>
    </row>
    <row r="29754" spans="1:5" x14ac:dyDescent="0.3">
      <c r="A29754" s="33" t="s">
        <v>0</v>
      </c>
      <c r="B29754" s="33" t="s">
        <v>53</v>
      </c>
      <c r="C29754" s="33">
        <v>143304</v>
      </c>
      <c r="D29754" s="33" t="s">
        <v>3854</v>
      </c>
      <c r="E29754" t="str">
        <f t="shared" si="468"/>
        <v>$125K-$200K</v>
      </c>
    </row>
    <row r="29755" spans="1:5" x14ac:dyDescent="0.3">
      <c r="A29755" s="33" t="s">
        <v>1</v>
      </c>
      <c r="B29755" s="33" t="s">
        <v>81</v>
      </c>
      <c r="C29755" s="33">
        <v>99150</v>
      </c>
      <c r="D29755" s="33" t="s">
        <v>3679</v>
      </c>
      <c r="E29755" t="str">
        <f t="shared" si="468"/>
        <v>$75K-$100K</v>
      </c>
    </row>
    <row r="29756" spans="1:5" x14ac:dyDescent="0.3">
      <c r="A29756" s="33" t="s">
        <v>1</v>
      </c>
      <c r="B29756" s="33" t="s">
        <v>83</v>
      </c>
      <c r="C29756" s="33">
        <v>63000</v>
      </c>
      <c r="D29756" s="33" t="s">
        <v>932</v>
      </c>
      <c r="E29756" t="str">
        <f t="shared" si="468"/>
        <v>&lt;$75K</v>
      </c>
    </row>
    <row r="29757" spans="1:5" x14ac:dyDescent="0.3">
      <c r="A29757" s="33" t="s">
        <v>0</v>
      </c>
      <c r="B29757" s="33" t="s">
        <v>53</v>
      </c>
      <c r="C29757" s="33"/>
      <c r="D29757" s="33" t="s">
        <v>3088</v>
      </c>
      <c r="E29757" t="str">
        <f t="shared" si="468"/>
        <v>No Data</v>
      </c>
    </row>
    <row r="29758" spans="1:5" x14ac:dyDescent="0.3">
      <c r="A29758" s="33" t="s">
        <v>0</v>
      </c>
      <c r="B29758" s="33" t="s">
        <v>79</v>
      </c>
      <c r="C29758" s="33">
        <v>79200</v>
      </c>
      <c r="D29758" s="33" t="s">
        <v>834</v>
      </c>
      <c r="E29758" t="str">
        <f t="shared" si="468"/>
        <v>$75K-$100K</v>
      </c>
    </row>
    <row r="29759" spans="1:5" x14ac:dyDescent="0.3">
      <c r="A29759" s="33" t="s">
        <v>0</v>
      </c>
      <c r="B29759" s="33" t="s">
        <v>53</v>
      </c>
      <c r="C29759" s="33">
        <v>148000</v>
      </c>
      <c r="D29759" s="33" t="s">
        <v>3349</v>
      </c>
      <c r="E29759" t="str">
        <f t="shared" si="468"/>
        <v>$125K-$200K</v>
      </c>
    </row>
    <row r="29760" spans="1:5" x14ac:dyDescent="0.3">
      <c r="A29760" s="33" t="s">
        <v>2</v>
      </c>
      <c r="B29760" s="33" t="s">
        <v>53</v>
      </c>
      <c r="C29760" s="33">
        <v>102500</v>
      </c>
      <c r="D29760" s="33" t="s">
        <v>9551</v>
      </c>
      <c r="E29760" t="str">
        <f t="shared" si="468"/>
        <v>$100K-$125K</v>
      </c>
    </row>
    <row r="29761" spans="1:5" x14ac:dyDescent="0.3">
      <c r="A29761" s="33" t="s">
        <v>129</v>
      </c>
      <c r="B29761" s="33" t="s">
        <v>68</v>
      </c>
      <c r="C29761" s="33">
        <v>245000</v>
      </c>
      <c r="D29761" s="33" t="s">
        <v>9552</v>
      </c>
      <c r="E29761" t="str">
        <f t="shared" si="468"/>
        <v>&gt;$200K</v>
      </c>
    </row>
    <row r="29762" spans="1:5" x14ac:dyDescent="0.3">
      <c r="A29762" s="33" t="s">
        <v>0</v>
      </c>
      <c r="B29762" s="33" t="s">
        <v>53</v>
      </c>
      <c r="C29762" s="33">
        <v>90000</v>
      </c>
      <c r="D29762" s="33" t="s">
        <v>6943</v>
      </c>
      <c r="E29762" t="str">
        <f t="shared" si="468"/>
        <v>$75K-$100K</v>
      </c>
    </row>
    <row r="29763" spans="1:5" x14ac:dyDescent="0.3">
      <c r="A29763" s="33" t="s">
        <v>2</v>
      </c>
      <c r="B29763" s="33" t="s">
        <v>53</v>
      </c>
      <c r="C29763" s="33">
        <v>65500</v>
      </c>
      <c r="D29763" s="33" t="s">
        <v>9553</v>
      </c>
      <c r="E29763" t="str">
        <f t="shared" ref="E29763:E29826" si="469">_xlfn.XLOOKUP(C29763,$H$16:$H$21,$G$16:$G$21,,1)</f>
        <v>&lt;$75K</v>
      </c>
    </row>
    <row r="29764" spans="1:5" x14ac:dyDescent="0.3">
      <c r="A29764" s="33" t="s">
        <v>0</v>
      </c>
      <c r="B29764" s="33" t="s">
        <v>53</v>
      </c>
      <c r="C29764" s="33"/>
      <c r="D29764" s="33" t="s">
        <v>1862</v>
      </c>
      <c r="E29764" t="str">
        <f t="shared" si="469"/>
        <v>No Data</v>
      </c>
    </row>
    <row r="29765" spans="1:5" x14ac:dyDescent="0.3">
      <c r="A29765" s="33" t="s">
        <v>2</v>
      </c>
      <c r="B29765" s="33" t="s">
        <v>95</v>
      </c>
      <c r="C29765" s="33">
        <v>111175</v>
      </c>
      <c r="D29765" s="33" t="s">
        <v>4464</v>
      </c>
      <c r="E29765" t="str">
        <f t="shared" si="469"/>
        <v>$100K-$125K</v>
      </c>
    </row>
    <row r="29766" spans="1:5" x14ac:dyDescent="0.3">
      <c r="A29766" s="33" t="s">
        <v>2</v>
      </c>
      <c r="B29766" s="33" t="s">
        <v>53</v>
      </c>
      <c r="C29766" s="33">
        <v>115000</v>
      </c>
      <c r="D29766" s="33" t="s">
        <v>525</v>
      </c>
      <c r="E29766" t="str">
        <f t="shared" si="469"/>
        <v>$100K-$125K</v>
      </c>
    </row>
    <row r="29767" spans="1:5" x14ac:dyDescent="0.3">
      <c r="A29767" s="33" t="s">
        <v>129</v>
      </c>
      <c r="B29767" s="33" t="s">
        <v>68</v>
      </c>
      <c r="C29767" s="33"/>
      <c r="D29767" s="33" t="s">
        <v>5456</v>
      </c>
      <c r="E29767" t="str">
        <f t="shared" si="469"/>
        <v>No Data</v>
      </c>
    </row>
    <row r="29768" spans="1:5" x14ac:dyDescent="0.3">
      <c r="A29768" s="33" t="s">
        <v>4</v>
      </c>
      <c r="B29768" s="33" t="s">
        <v>53</v>
      </c>
      <c r="C29768" s="33">
        <v>117500</v>
      </c>
      <c r="D29768" s="33" t="s">
        <v>3225</v>
      </c>
      <c r="E29768" t="str">
        <f t="shared" si="469"/>
        <v>$100K-$125K</v>
      </c>
    </row>
    <row r="29769" spans="1:5" x14ac:dyDescent="0.3">
      <c r="A29769" s="33" t="s">
        <v>4</v>
      </c>
      <c r="B29769" s="33" t="s">
        <v>53</v>
      </c>
      <c r="C29769" s="33"/>
      <c r="D29769" s="33" t="s">
        <v>9554</v>
      </c>
      <c r="E29769" t="str">
        <f t="shared" si="469"/>
        <v>No Data</v>
      </c>
    </row>
    <row r="29770" spans="1:5" x14ac:dyDescent="0.3">
      <c r="A29770" s="33" t="s">
        <v>0</v>
      </c>
      <c r="B29770" s="33" t="s">
        <v>53</v>
      </c>
      <c r="C29770" s="33">
        <v>110900</v>
      </c>
      <c r="D29770" s="33" t="s">
        <v>679</v>
      </c>
      <c r="E29770" t="str">
        <f t="shared" si="469"/>
        <v>$100K-$125K</v>
      </c>
    </row>
    <row r="29771" spans="1:5" x14ac:dyDescent="0.3">
      <c r="A29771" s="33" t="s">
        <v>0</v>
      </c>
      <c r="B29771" s="33" t="s">
        <v>53</v>
      </c>
      <c r="C29771" s="33"/>
      <c r="D29771" s="33" t="s">
        <v>506</v>
      </c>
      <c r="E29771" t="str">
        <f t="shared" si="469"/>
        <v>No Data</v>
      </c>
    </row>
    <row r="29772" spans="1:5" x14ac:dyDescent="0.3">
      <c r="A29772" s="33" t="s">
        <v>125</v>
      </c>
      <c r="B29772" s="33" t="s">
        <v>53</v>
      </c>
      <c r="C29772" s="33">
        <v>75000</v>
      </c>
      <c r="D29772" s="33" t="s">
        <v>9056</v>
      </c>
      <c r="E29772" t="str">
        <f t="shared" si="469"/>
        <v>&lt;$75K</v>
      </c>
    </row>
    <row r="29773" spans="1:5" x14ac:dyDescent="0.3">
      <c r="A29773" s="33" t="s">
        <v>52</v>
      </c>
      <c r="B29773" s="33" t="s">
        <v>53</v>
      </c>
      <c r="C29773" s="33"/>
      <c r="D29773" s="33" t="s">
        <v>9555</v>
      </c>
      <c r="E29773" t="str">
        <f t="shared" si="469"/>
        <v>No Data</v>
      </c>
    </row>
    <row r="29774" spans="1:5" x14ac:dyDescent="0.3">
      <c r="A29774" s="33" t="s">
        <v>0</v>
      </c>
      <c r="B29774" s="33" t="s">
        <v>54</v>
      </c>
      <c r="C29774" s="33">
        <v>125000</v>
      </c>
      <c r="D29774" s="33" t="s">
        <v>1121</v>
      </c>
      <c r="E29774" t="str">
        <f t="shared" si="469"/>
        <v>$100K-$125K</v>
      </c>
    </row>
    <row r="29775" spans="1:5" x14ac:dyDescent="0.3">
      <c r="A29775" s="33" t="s">
        <v>66</v>
      </c>
      <c r="B29775" s="33" t="s">
        <v>69</v>
      </c>
      <c r="C29775" s="33">
        <v>200000</v>
      </c>
      <c r="D29775" s="33" t="s">
        <v>211</v>
      </c>
      <c r="E29775" t="str">
        <f t="shared" si="469"/>
        <v>$125K-$200K</v>
      </c>
    </row>
    <row r="29776" spans="1:5" x14ac:dyDescent="0.3">
      <c r="A29776" s="33" t="s">
        <v>0</v>
      </c>
      <c r="B29776" s="33" t="s">
        <v>53</v>
      </c>
      <c r="C29776" s="33"/>
      <c r="D29776" s="33" t="s">
        <v>9556</v>
      </c>
      <c r="E29776" t="str">
        <f t="shared" si="469"/>
        <v>No Data</v>
      </c>
    </row>
    <row r="29777" spans="1:5" x14ac:dyDescent="0.3">
      <c r="A29777" s="33" t="s">
        <v>2</v>
      </c>
      <c r="B29777" s="33" t="s">
        <v>53</v>
      </c>
      <c r="C29777" s="33">
        <v>120040</v>
      </c>
      <c r="D29777" s="33" t="s">
        <v>1670</v>
      </c>
      <c r="E29777" t="str">
        <f t="shared" si="469"/>
        <v>$100K-$125K</v>
      </c>
    </row>
    <row r="29778" spans="1:5" x14ac:dyDescent="0.3">
      <c r="A29778" s="33" t="s">
        <v>2</v>
      </c>
      <c r="B29778" s="33" t="s">
        <v>53</v>
      </c>
      <c r="C29778" s="33">
        <v>157500</v>
      </c>
      <c r="D29778" s="33" t="s">
        <v>9557</v>
      </c>
      <c r="E29778" t="str">
        <f t="shared" si="469"/>
        <v>$125K-$200K</v>
      </c>
    </row>
    <row r="29779" spans="1:5" x14ac:dyDescent="0.3">
      <c r="A29779" s="33" t="s">
        <v>2</v>
      </c>
      <c r="B29779" s="33" t="s">
        <v>53</v>
      </c>
      <c r="C29779" s="33">
        <v>75500</v>
      </c>
      <c r="D29779" s="33" t="s">
        <v>5375</v>
      </c>
      <c r="E29779" t="str">
        <f t="shared" si="469"/>
        <v>$75K-$100K</v>
      </c>
    </row>
    <row r="29780" spans="1:5" x14ac:dyDescent="0.3">
      <c r="A29780" s="33" t="s">
        <v>4</v>
      </c>
      <c r="B29780" s="33" t="s">
        <v>53</v>
      </c>
      <c r="C29780" s="33">
        <v>107500</v>
      </c>
      <c r="D29780" s="33" t="s">
        <v>1587</v>
      </c>
      <c r="E29780" t="str">
        <f t="shared" si="469"/>
        <v>$100K-$125K</v>
      </c>
    </row>
    <row r="29781" spans="1:5" x14ac:dyDescent="0.3">
      <c r="A29781" s="33" t="s">
        <v>2</v>
      </c>
      <c r="B29781" s="33" t="s">
        <v>53</v>
      </c>
      <c r="C29781" s="33"/>
      <c r="D29781" s="33" t="s">
        <v>9558</v>
      </c>
      <c r="E29781" t="str">
        <f t="shared" si="469"/>
        <v>No Data</v>
      </c>
    </row>
    <row r="29782" spans="1:5" x14ac:dyDescent="0.3">
      <c r="A29782" s="33" t="s">
        <v>0</v>
      </c>
      <c r="B29782" s="33" t="s">
        <v>53</v>
      </c>
      <c r="C29782" s="33">
        <v>152174.5</v>
      </c>
      <c r="D29782" s="33" t="s">
        <v>1400</v>
      </c>
      <c r="E29782" t="str">
        <f t="shared" si="469"/>
        <v>$125K-$200K</v>
      </c>
    </row>
    <row r="29783" spans="1:5" x14ac:dyDescent="0.3">
      <c r="A29783" s="33" t="s">
        <v>4</v>
      </c>
      <c r="B29783" s="33" t="s">
        <v>53</v>
      </c>
      <c r="C29783" s="33">
        <v>175000</v>
      </c>
      <c r="D29783" s="33" t="s">
        <v>2142</v>
      </c>
      <c r="E29783" t="str">
        <f t="shared" si="469"/>
        <v>$125K-$200K</v>
      </c>
    </row>
    <row r="29784" spans="1:5" x14ac:dyDescent="0.3">
      <c r="A29784" s="33" t="s">
        <v>0</v>
      </c>
      <c r="B29784" s="33" t="s">
        <v>53</v>
      </c>
      <c r="C29784" s="33">
        <v>140062.5</v>
      </c>
      <c r="D29784" s="33" t="s">
        <v>1162</v>
      </c>
      <c r="E29784" t="str">
        <f t="shared" si="469"/>
        <v>$125K-$200K</v>
      </c>
    </row>
    <row r="29785" spans="1:5" x14ac:dyDescent="0.3">
      <c r="A29785" s="33" t="s">
        <v>52</v>
      </c>
      <c r="B29785" s="33" t="s">
        <v>54</v>
      </c>
      <c r="C29785" s="33"/>
      <c r="D29785" s="33" t="s">
        <v>1190</v>
      </c>
      <c r="E29785" t="str">
        <f t="shared" si="469"/>
        <v>No Data</v>
      </c>
    </row>
    <row r="29786" spans="1:5" x14ac:dyDescent="0.3">
      <c r="A29786" s="33" t="s">
        <v>2</v>
      </c>
      <c r="B29786" s="33" t="s">
        <v>97</v>
      </c>
      <c r="C29786" s="33">
        <v>56700</v>
      </c>
      <c r="D29786" s="33" t="s">
        <v>834</v>
      </c>
      <c r="E29786" t="str">
        <f t="shared" si="469"/>
        <v>&lt;$75K</v>
      </c>
    </row>
    <row r="29787" spans="1:5" x14ac:dyDescent="0.3">
      <c r="A29787" s="33" t="s">
        <v>2</v>
      </c>
      <c r="B29787" s="33" t="s">
        <v>53</v>
      </c>
      <c r="C29787" s="33"/>
      <c r="D29787" s="33" t="s">
        <v>6464</v>
      </c>
      <c r="E29787" t="str">
        <f t="shared" si="469"/>
        <v>No Data</v>
      </c>
    </row>
    <row r="29788" spans="1:5" x14ac:dyDescent="0.3">
      <c r="A29788" s="33" t="s">
        <v>2</v>
      </c>
      <c r="B29788" s="33" t="s">
        <v>88</v>
      </c>
      <c r="C29788" s="33">
        <v>79200</v>
      </c>
      <c r="D29788" s="33" t="s">
        <v>9559</v>
      </c>
      <c r="E29788" t="str">
        <f t="shared" si="469"/>
        <v>$75K-$100K</v>
      </c>
    </row>
    <row r="29789" spans="1:5" x14ac:dyDescent="0.3">
      <c r="A29789" s="33" t="s">
        <v>2</v>
      </c>
      <c r="B29789" s="33" t="s">
        <v>53</v>
      </c>
      <c r="C29789" s="33">
        <v>53887.5</v>
      </c>
      <c r="D29789" s="33" t="s">
        <v>9560</v>
      </c>
      <c r="E29789" t="str">
        <f t="shared" si="469"/>
        <v>&lt;$75K</v>
      </c>
    </row>
    <row r="29790" spans="1:5" x14ac:dyDescent="0.3">
      <c r="A29790" s="33" t="s">
        <v>4</v>
      </c>
      <c r="B29790" s="33" t="s">
        <v>53</v>
      </c>
      <c r="C29790" s="33">
        <v>70000</v>
      </c>
      <c r="D29790" s="33" t="s">
        <v>268</v>
      </c>
      <c r="E29790" t="str">
        <f t="shared" si="469"/>
        <v>&lt;$75K</v>
      </c>
    </row>
    <row r="29791" spans="1:5" x14ac:dyDescent="0.3">
      <c r="A29791" s="33" t="s">
        <v>2</v>
      </c>
      <c r="B29791" s="33" t="s">
        <v>53</v>
      </c>
      <c r="C29791" s="33">
        <v>72500</v>
      </c>
      <c r="D29791" s="33" t="s">
        <v>9561</v>
      </c>
      <c r="E29791" t="str">
        <f t="shared" si="469"/>
        <v>&lt;$75K</v>
      </c>
    </row>
    <row r="29792" spans="1:5" x14ac:dyDescent="0.3">
      <c r="A29792" s="33" t="s">
        <v>0</v>
      </c>
      <c r="B29792" s="33" t="s">
        <v>53</v>
      </c>
      <c r="C29792" s="33">
        <v>80000</v>
      </c>
      <c r="D29792" s="33" t="s">
        <v>3774</v>
      </c>
      <c r="E29792" t="str">
        <f t="shared" si="469"/>
        <v>$75K-$100K</v>
      </c>
    </row>
    <row r="29793" spans="1:5" x14ac:dyDescent="0.3">
      <c r="A29793" s="33" t="s">
        <v>1</v>
      </c>
      <c r="B29793" s="33" t="s">
        <v>53</v>
      </c>
      <c r="C29793" s="33"/>
      <c r="D29793" s="33" t="s">
        <v>258</v>
      </c>
      <c r="E29793" t="str">
        <f t="shared" si="469"/>
        <v>No Data</v>
      </c>
    </row>
    <row r="29794" spans="1:5" x14ac:dyDescent="0.3">
      <c r="A29794" s="33" t="s">
        <v>0</v>
      </c>
      <c r="B29794" s="33" t="s">
        <v>53</v>
      </c>
      <c r="C29794" s="33">
        <v>119908</v>
      </c>
      <c r="D29794" s="33" t="s">
        <v>974</v>
      </c>
      <c r="E29794" t="str">
        <f t="shared" si="469"/>
        <v>$100K-$125K</v>
      </c>
    </row>
    <row r="29795" spans="1:5" x14ac:dyDescent="0.3">
      <c r="A29795" s="33" t="s">
        <v>2</v>
      </c>
      <c r="B29795" s="33" t="s">
        <v>53</v>
      </c>
      <c r="C29795" s="33">
        <v>90000</v>
      </c>
      <c r="D29795" s="33" t="s">
        <v>5405</v>
      </c>
      <c r="E29795" t="str">
        <f t="shared" si="469"/>
        <v>$75K-$100K</v>
      </c>
    </row>
    <row r="29796" spans="1:5" x14ac:dyDescent="0.3">
      <c r="A29796" s="33" t="s">
        <v>125</v>
      </c>
      <c r="B29796" s="33" t="s">
        <v>54</v>
      </c>
      <c r="C29796" s="33">
        <v>178000</v>
      </c>
      <c r="D29796" s="33" t="s">
        <v>1434</v>
      </c>
      <c r="E29796" t="str">
        <f t="shared" si="469"/>
        <v>$125K-$200K</v>
      </c>
    </row>
    <row r="29797" spans="1:5" x14ac:dyDescent="0.3">
      <c r="A29797" s="33" t="s">
        <v>125</v>
      </c>
      <c r="B29797" s="33" t="s">
        <v>53</v>
      </c>
      <c r="C29797" s="33">
        <v>111116</v>
      </c>
      <c r="D29797" s="33" t="s">
        <v>217</v>
      </c>
      <c r="E29797" t="str">
        <f t="shared" si="469"/>
        <v>$100K-$125K</v>
      </c>
    </row>
    <row r="29798" spans="1:5" x14ac:dyDescent="0.3">
      <c r="A29798" s="33" t="s">
        <v>0</v>
      </c>
      <c r="B29798" s="33" t="s">
        <v>54</v>
      </c>
      <c r="C29798" s="33">
        <v>81046.5</v>
      </c>
      <c r="D29798" s="33" t="s">
        <v>6426</v>
      </c>
      <c r="E29798" t="str">
        <f t="shared" si="469"/>
        <v>$75K-$100K</v>
      </c>
    </row>
    <row r="29799" spans="1:5" x14ac:dyDescent="0.3">
      <c r="A29799" s="33" t="s">
        <v>0</v>
      </c>
      <c r="B29799" s="33" t="s">
        <v>53</v>
      </c>
      <c r="C29799" s="33"/>
      <c r="D29799" s="33" t="s">
        <v>753</v>
      </c>
      <c r="E29799" t="str">
        <f t="shared" si="469"/>
        <v>No Data</v>
      </c>
    </row>
    <row r="29800" spans="1:5" x14ac:dyDescent="0.3">
      <c r="A29800" s="33" t="s">
        <v>125</v>
      </c>
      <c r="B29800" s="33" t="s">
        <v>53</v>
      </c>
      <c r="C29800" s="33">
        <v>51014</v>
      </c>
      <c r="D29800" s="33" t="s">
        <v>2701</v>
      </c>
      <c r="E29800" t="str">
        <f t="shared" si="469"/>
        <v>&lt;$75K</v>
      </c>
    </row>
    <row r="29801" spans="1:5" x14ac:dyDescent="0.3">
      <c r="A29801" s="33" t="s">
        <v>2</v>
      </c>
      <c r="B29801" s="33" t="s">
        <v>53</v>
      </c>
      <c r="C29801" s="33"/>
      <c r="D29801" s="33" t="s">
        <v>624</v>
      </c>
      <c r="E29801" t="str">
        <f t="shared" si="469"/>
        <v>No Data</v>
      </c>
    </row>
    <row r="29802" spans="1:5" x14ac:dyDescent="0.3">
      <c r="A29802" s="33" t="s">
        <v>2</v>
      </c>
      <c r="B29802" s="33" t="s">
        <v>72</v>
      </c>
      <c r="C29802" s="33">
        <v>72900</v>
      </c>
      <c r="D29802" s="33" t="s">
        <v>6108</v>
      </c>
      <c r="E29802" t="str">
        <f t="shared" si="469"/>
        <v>&lt;$75K</v>
      </c>
    </row>
    <row r="29803" spans="1:5" x14ac:dyDescent="0.3">
      <c r="A29803" s="33" t="s">
        <v>128</v>
      </c>
      <c r="B29803" s="33" t="s">
        <v>53</v>
      </c>
      <c r="C29803" s="33">
        <v>185000</v>
      </c>
      <c r="D29803" s="33" t="s">
        <v>4987</v>
      </c>
      <c r="E29803" t="str">
        <f t="shared" si="469"/>
        <v>$125K-$200K</v>
      </c>
    </row>
    <row r="29804" spans="1:5" x14ac:dyDescent="0.3">
      <c r="A29804" s="33" t="s">
        <v>0</v>
      </c>
      <c r="B29804" s="33" t="s">
        <v>53</v>
      </c>
      <c r="C29804" s="33">
        <v>107250</v>
      </c>
      <c r="D29804" s="33" t="s">
        <v>1182</v>
      </c>
      <c r="E29804" t="str">
        <f t="shared" si="469"/>
        <v>$100K-$125K</v>
      </c>
    </row>
    <row r="29805" spans="1:5" x14ac:dyDescent="0.3">
      <c r="A29805" s="33" t="s">
        <v>52</v>
      </c>
      <c r="B29805" s="33" t="s">
        <v>53</v>
      </c>
      <c r="C29805" s="33">
        <v>130000</v>
      </c>
      <c r="D29805" s="33" t="s">
        <v>2119</v>
      </c>
      <c r="E29805" t="str">
        <f t="shared" si="469"/>
        <v>$125K-$200K</v>
      </c>
    </row>
    <row r="29806" spans="1:5" x14ac:dyDescent="0.3">
      <c r="A29806" s="33" t="s">
        <v>1</v>
      </c>
      <c r="B29806" s="33" t="s">
        <v>53</v>
      </c>
      <c r="C29806" s="33">
        <v>200000</v>
      </c>
      <c r="D29806" s="33" t="s">
        <v>2625</v>
      </c>
      <c r="E29806" t="str">
        <f t="shared" si="469"/>
        <v>$125K-$200K</v>
      </c>
    </row>
    <row r="29807" spans="1:5" x14ac:dyDescent="0.3">
      <c r="A29807" s="33" t="s">
        <v>2</v>
      </c>
      <c r="B29807" s="33" t="s">
        <v>53</v>
      </c>
      <c r="C29807" s="33"/>
      <c r="D29807" s="33" t="s">
        <v>1279</v>
      </c>
      <c r="E29807" t="str">
        <f t="shared" si="469"/>
        <v>No Data</v>
      </c>
    </row>
    <row r="29808" spans="1:5" x14ac:dyDescent="0.3">
      <c r="A29808" s="33" t="s">
        <v>2</v>
      </c>
      <c r="B29808" s="33" t="s">
        <v>53</v>
      </c>
      <c r="C29808" s="33">
        <v>81500</v>
      </c>
      <c r="D29808" s="33" t="s">
        <v>374</v>
      </c>
      <c r="E29808" t="str">
        <f t="shared" si="469"/>
        <v>$75K-$100K</v>
      </c>
    </row>
    <row r="29809" spans="1:5" x14ac:dyDescent="0.3">
      <c r="A29809" s="33" t="s">
        <v>0</v>
      </c>
      <c r="B29809" s="33" t="s">
        <v>53</v>
      </c>
      <c r="C29809" s="33">
        <v>193500</v>
      </c>
      <c r="D29809" s="33" t="s">
        <v>879</v>
      </c>
      <c r="E29809" t="str">
        <f t="shared" si="469"/>
        <v>$125K-$200K</v>
      </c>
    </row>
    <row r="29810" spans="1:5" x14ac:dyDescent="0.3">
      <c r="A29810" s="33" t="s">
        <v>2</v>
      </c>
      <c r="B29810" s="33" t="s">
        <v>53</v>
      </c>
      <c r="C29810" s="33">
        <v>110000</v>
      </c>
      <c r="D29810" s="33" t="s">
        <v>9562</v>
      </c>
      <c r="E29810" t="str">
        <f t="shared" si="469"/>
        <v>$100K-$125K</v>
      </c>
    </row>
    <row r="29811" spans="1:5" x14ac:dyDescent="0.3">
      <c r="A29811" s="33" t="s">
        <v>4</v>
      </c>
      <c r="B29811" s="33" t="s">
        <v>53</v>
      </c>
      <c r="C29811" s="33">
        <v>105000</v>
      </c>
      <c r="D29811" s="33" t="s">
        <v>1282</v>
      </c>
      <c r="E29811" t="str">
        <f t="shared" si="469"/>
        <v>$100K-$125K</v>
      </c>
    </row>
    <row r="29812" spans="1:5" x14ac:dyDescent="0.3">
      <c r="A29812" s="33" t="s">
        <v>0</v>
      </c>
      <c r="B29812" s="33" t="s">
        <v>88</v>
      </c>
      <c r="C29812" s="33">
        <v>162500</v>
      </c>
      <c r="D29812" s="33" t="s">
        <v>2917</v>
      </c>
      <c r="E29812" t="str">
        <f t="shared" si="469"/>
        <v>$125K-$200K</v>
      </c>
    </row>
    <row r="29813" spans="1:5" x14ac:dyDescent="0.3">
      <c r="A29813" s="33" t="s">
        <v>2</v>
      </c>
      <c r="B29813" s="33" t="s">
        <v>163</v>
      </c>
      <c r="C29813" s="33">
        <v>53014</v>
      </c>
      <c r="D29813" s="33" t="s">
        <v>2248</v>
      </c>
      <c r="E29813" t="str">
        <f t="shared" si="469"/>
        <v>&lt;$75K</v>
      </c>
    </row>
    <row r="29814" spans="1:5" x14ac:dyDescent="0.3">
      <c r="A29814" s="33" t="s">
        <v>2</v>
      </c>
      <c r="B29814" s="33" t="s">
        <v>53</v>
      </c>
      <c r="C29814" s="33"/>
      <c r="D29814" s="33" t="s">
        <v>3527</v>
      </c>
      <c r="E29814" t="str">
        <f t="shared" si="469"/>
        <v>No Data</v>
      </c>
    </row>
    <row r="29815" spans="1:5" x14ac:dyDescent="0.3">
      <c r="A29815" s="33" t="s">
        <v>2</v>
      </c>
      <c r="B29815" s="33" t="s">
        <v>53</v>
      </c>
      <c r="C29815" s="33">
        <v>115000</v>
      </c>
      <c r="D29815" s="33" t="s">
        <v>9563</v>
      </c>
      <c r="E29815" t="str">
        <f t="shared" si="469"/>
        <v>$100K-$125K</v>
      </c>
    </row>
    <row r="29816" spans="1:5" x14ac:dyDescent="0.3">
      <c r="A29816" s="33" t="s">
        <v>2</v>
      </c>
      <c r="B29816" s="33" t="s">
        <v>53</v>
      </c>
      <c r="C29816" s="33"/>
      <c r="D29816" s="33" t="s">
        <v>457</v>
      </c>
      <c r="E29816" t="str">
        <f t="shared" si="469"/>
        <v>No Data</v>
      </c>
    </row>
    <row r="29817" spans="1:5" x14ac:dyDescent="0.3">
      <c r="A29817" s="33" t="s">
        <v>4</v>
      </c>
      <c r="B29817" s="33" t="s">
        <v>53</v>
      </c>
      <c r="C29817" s="33">
        <v>115000</v>
      </c>
      <c r="D29817" s="33" t="s">
        <v>299</v>
      </c>
      <c r="E29817" t="str">
        <f t="shared" si="469"/>
        <v>$100K-$125K</v>
      </c>
    </row>
    <row r="29818" spans="1:5" x14ac:dyDescent="0.3">
      <c r="A29818" s="33" t="s">
        <v>2</v>
      </c>
      <c r="B29818" s="33" t="s">
        <v>53</v>
      </c>
      <c r="C29818" s="33"/>
      <c r="D29818" s="33" t="s">
        <v>389</v>
      </c>
      <c r="E29818" t="str">
        <f t="shared" si="469"/>
        <v>No Data</v>
      </c>
    </row>
    <row r="29819" spans="1:5" x14ac:dyDescent="0.3">
      <c r="A29819" s="33" t="s">
        <v>2</v>
      </c>
      <c r="B29819" s="33" t="s">
        <v>53</v>
      </c>
      <c r="C29819" s="33"/>
      <c r="D29819" s="33" t="s">
        <v>3814</v>
      </c>
      <c r="E29819" t="str">
        <f t="shared" si="469"/>
        <v>No Data</v>
      </c>
    </row>
    <row r="29820" spans="1:5" x14ac:dyDescent="0.3">
      <c r="A29820" s="33" t="s">
        <v>2</v>
      </c>
      <c r="B29820" s="33" t="s">
        <v>53</v>
      </c>
      <c r="C29820" s="33">
        <v>57500</v>
      </c>
      <c r="D29820" s="33" t="s">
        <v>1756</v>
      </c>
      <c r="E29820" t="str">
        <f t="shared" si="469"/>
        <v>&lt;$75K</v>
      </c>
    </row>
    <row r="29821" spans="1:5" x14ac:dyDescent="0.3">
      <c r="A29821" s="33" t="s">
        <v>0</v>
      </c>
      <c r="B29821" s="33" t="s">
        <v>53</v>
      </c>
      <c r="C29821" s="33">
        <v>136000</v>
      </c>
      <c r="D29821" s="33" t="s">
        <v>9564</v>
      </c>
      <c r="E29821" t="str">
        <f t="shared" si="469"/>
        <v>$125K-$200K</v>
      </c>
    </row>
    <row r="29822" spans="1:5" x14ac:dyDescent="0.3">
      <c r="A29822" s="33" t="s">
        <v>2</v>
      </c>
      <c r="B29822" s="33" t="s">
        <v>53</v>
      </c>
      <c r="C29822" s="33">
        <v>98500</v>
      </c>
      <c r="D29822" s="33" t="s">
        <v>7685</v>
      </c>
      <c r="E29822" t="str">
        <f t="shared" si="469"/>
        <v>$75K-$100K</v>
      </c>
    </row>
    <row r="29823" spans="1:5" x14ac:dyDescent="0.3">
      <c r="A29823" s="33" t="s">
        <v>4</v>
      </c>
      <c r="B29823" s="33" t="s">
        <v>53</v>
      </c>
      <c r="C29823" s="33"/>
      <c r="D29823" s="33" t="s">
        <v>9565</v>
      </c>
      <c r="E29823" t="str">
        <f t="shared" si="469"/>
        <v>No Data</v>
      </c>
    </row>
    <row r="29824" spans="1:5" x14ac:dyDescent="0.3">
      <c r="A29824" s="33" t="s">
        <v>0</v>
      </c>
      <c r="B29824" s="33" t="s">
        <v>54</v>
      </c>
      <c r="C29824" s="33">
        <v>144435.234375</v>
      </c>
      <c r="D29824" s="33" t="s">
        <v>9566</v>
      </c>
      <c r="E29824" t="str">
        <f t="shared" si="469"/>
        <v>$125K-$200K</v>
      </c>
    </row>
    <row r="29825" spans="1:5" x14ac:dyDescent="0.3">
      <c r="A29825" s="33" t="s">
        <v>4</v>
      </c>
      <c r="B29825" s="33" t="s">
        <v>88</v>
      </c>
      <c r="C29825" s="33">
        <v>96773</v>
      </c>
      <c r="D29825" s="33" t="s">
        <v>9567</v>
      </c>
      <c r="E29825" t="str">
        <f t="shared" si="469"/>
        <v>$75K-$100K</v>
      </c>
    </row>
    <row r="29826" spans="1:5" x14ac:dyDescent="0.3">
      <c r="A29826" s="33" t="s">
        <v>126</v>
      </c>
      <c r="B29826" s="33" t="s">
        <v>53</v>
      </c>
      <c r="C29826" s="33">
        <v>150000</v>
      </c>
      <c r="D29826" s="33" t="s">
        <v>1351</v>
      </c>
      <c r="E29826" t="str">
        <f t="shared" si="469"/>
        <v>$125K-$200K</v>
      </c>
    </row>
    <row r="29827" spans="1:5" x14ac:dyDescent="0.3">
      <c r="A29827" s="33" t="s">
        <v>2</v>
      </c>
      <c r="B29827" s="33" t="s">
        <v>53</v>
      </c>
      <c r="C29827" s="33">
        <v>85000</v>
      </c>
      <c r="D29827" s="33" t="s">
        <v>9568</v>
      </c>
      <c r="E29827" t="str">
        <f t="shared" ref="E29827:E29890" si="470">_xlfn.XLOOKUP(C29827,$H$16:$H$21,$G$16:$G$21,,1)</f>
        <v>$75K-$100K</v>
      </c>
    </row>
    <row r="29828" spans="1:5" x14ac:dyDescent="0.3">
      <c r="A29828" s="33" t="s">
        <v>4</v>
      </c>
      <c r="B29828" s="33" t="s">
        <v>53</v>
      </c>
      <c r="C29828" s="33"/>
      <c r="D29828" s="33" t="s">
        <v>879</v>
      </c>
      <c r="E29828" t="str">
        <f t="shared" si="470"/>
        <v>No Data</v>
      </c>
    </row>
    <row r="29829" spans="1:5" x14ac:dyDescent="0.3">
      <c r="A29829" s="33" t="s">
        <v>2</v>
      </c>
      <c r="B29829" s="33" t="s">
        <v>53</v>
      </c>
      <c r="C29829" s="33">
        <v>111202</v>
      </c>
      <c r="D29829" s="33" t="s">
        <v>9569</v>
      </c>
      <c r="E29829" t="str">
        <f t="shared" si="470"/>
        <v>$100K-$125K</v>
      </c>
    </row>
    <row r="29830" spans="1:5" x14ac:dyDescent="0.3">
      <c r="A29830" s="33" t="s">
        <v>125</v>
      </c>
      <c r="B29830" s="33" t="s">
        <v>53</v>
      </c>
      <c r="C29830" s="33">
        <v>140000</v>
      </c>
      <c r="D29830" s="33" t="s">
        <v>845</v>
      </c>
      <c r="E29830" t="str">
        <f t="shared" si="470"/>
        <v>$125K-$200K</v>
      </c>
    </row>
    <row r="29831" spans="1:5" x14ac:dyDescent="0.3">
      <c r="A29831" s="33" t="s">
        <v>2</v>
      </c>
      <c r="B29831" s="33" t="s">
        <v>53</v>
      </c>
      <c r="C29831" s="33">
        <v>70200</v>
      </c>
      <c r="D29831" s="33" t="s">
        <v>1279</v>
      </c>
      <c r="E29831" t="str">
        <f t="shared" si="470"/>
        <v>&lt;$75K</v>
      </c>
    </row>
    <row r="29832" spans="1:5" x14ac:dyDescent="0.3">
      <c r="A29832" s="33" t="s">
        <v>52</v>
      </c>
      <c r="B29832" s="33" t="s">
        <v>53</v>
      </c>
      <c r="C29832" s="33"/>
      <c r="D29832" s="33" t="s">
        <v>5390</v>
      </c>
      <c r="E29832" t="str">
        <f t="shared" si="470"/>
        <v>No Data</v>
      </c>
    </row>
    <row r="29833" spans="1:5" x14ac:dyDescent="0.3">
      <c r="A29833" s="33" t="s">
        <v>4</v>
      </c>
      <c r="B29833" s="33" t="s">
        <v>53</v>
      </c>
      <c r="C29833" s="33"/>
      <c r="D29833" s="33" t="s">
        <v>1831</v>
      </c>
      <c r="E29833" t="str">
        <f t="shared" si="470"/>
        <v>No Data</v>
      </c>
    </row>
    <row r="29834" spans="1:5" x14ac:dyDescent="0.3">
      <c r="A29834" s="33" t="s">
        <v>126</v>
      </c>
      <c r="B29834" s="33" t="s">
        <v>122</v>
      </c>
      <c r="C29834" s="33">
        <v>147500</v>
      </c>
      <c r="D29834" s="33" t="s">
        <v>1757</v>
      </c>
      <c r="E29834" t="str">
        <f t="shared" si="470"/>
        <v>$125K-$200K</v>
      </c>
    </row>
    <row r="29835" spans="1:5" x14ac:dyDescent="0.3">
      <c r="A29835" s="33" t="s">
        <v>129</v>
      </c>
      <c r="B29835" s="33" t="s">
        <v>53</v>
      </c>
      <c r="C29835" s="33">
        <v>142430</v>
      </c>
      <c r="D29835" s="33" t="s">
        <v>796</v>
      </c>
      <c r="E29835" t="str">
        <f t="shared" si="470"/>
        <v>$125K-$200K</v>
      </c>
    </row>
    <row r="29836" spans="1:5" x14ac:dyDescent="0.3">
      <c r="A29836" s="33" t="s">
        <v>2</v>
      </c>
      <c r="B29836" s="33" t="s">
        <v>53</v>
      </c>
      <c r="C29836" s="33">
        <v>76100</v>
      </c>
      <c r="D29836" s="33" t="s">
        <v>1375</v>
      </c>
      <c r="E29836" t="str">
        <f t="shared" si="470"/>
        <v>$75K-$100K</v>
      </c>
    </row>
    <row r="29837" spans="1:5" x14ac:dyDescent="0.3">
      <c r="A29837" s="33" t="s">
        <v>2</v>
      </c>
      <c r="B29837" s="33" t="s">
        <v>53</v>
      </c>
      <c r="C29837" s="33">
        <v>55000</v>
      </c>
      <c r="D29837" s="33" t="s">
        <v>9570</v>
      </c>
      <c r="E29837" t="str">
        <f t="shared" si="470"/>
        <v>&lt;$75K</v>
      </c>
    </row>
    <row r="29838" spans="1:5" x14ac:dyDescent="0.3">
      <c r="A29838" s="33" t="s">
        <v>2</v>
      </c>
      <c r="B29838" s="33" t="s">
        <v>53</v>
      </c>
      <c r="C29838" s="33"/>
      <c r="D29838" s="33" t="s">
        <v>4076</v>
      </c>
      <c r="E29838" t="str">
        <f t="shared" si="470"/>
        <v>No Data</v>
      </c>
    </row>
    <row r="29839" spans="1:5" x14ac:dyDescent="0.3">
      <c r="A29839" s="33" t="s">
        <v>0</v>
      </c>
      <c r="B29839" s="33" t="s">
        <v>54</v>
      </c>
      <c r="C29839" s="33">
        <v>179500</v>
      </c>
      <c r="D29839" s="33" t="s">
        <v>611</v>
      </c>
      <c r="E29839" t="str">
        <f t="shared" si="470"/>
        <v>$125K-$200K</v>
      </c>
    </row>
    <row r="29840" spans="1:5" x14ac:dyDescent="0.3">
      <c r="A29840" s="33" t="s">
        <v>2</v>
      </c>
      <c r="B29840" s="33" t="s">
        <v>53</v>
      </c>
      <c r="C29840" s="33"/>
      <c r="D29840" s="33" t="s">
        <v>4048</v>
      </c>
      <c r="E29840" t="str">
        <f t="shared" si="470"/>
        <v>No Data</v>
      </c>
    </row>
    <row r="29841" spans="1:5" x14ac:dyDescent="0.3">
      <c r="A29841" s="33" t="s">
        <v>125</v>
      </c>
      <c r="B29841" s="33" t="s">
        <v>97</v>
      </c>
      <c r="C29841" s="33">
        <v>49566.5</v>
      </c>
      <c r="D29841" s="33" t="s">
        <v>7670</v>
      </c>
      <c r="E29841" t="str">
        <f t="shared" si="470"/>
        <v>&lt;$75K</v>
      </c>
    </row>
    <row r="29842" spans="1:5" x14ac:dyDescent="0.3">
      <c r="A29842" s="33" t="s">
        <v>2</v>
      </c>
      <c r="B29842" s="33" t="s">
        <v>53</v>
      </c>
      <c r="C29842" s="33">
        <v>125000</v>
      </c>
      <c r="D29842" s="33" t="s">
        <v>1749</v>
      </c>
      <c r="E29842" t="str">
        <f t="shared" si="470"/>
        <v>$100K-$125K</v>
      </c>
    </row>
    <row r="29843" spans="1:5" x14ac:dyDescent="0.3">
      <c r="A29843" s="33" t="s">
        <v>0</v>
      </c>
      <c r="B29843" s="33" t="s">
        <v>53</v>
      </c>
      <c r="C29843" s="33">
        <v>198110</v>
      </c>
      <c r="D29843" s="33" t="s">
        <v>4723</v>
      </c>
      <c r="E29843" t="str">
        <f t="shared" si="470"/>
        <v>$125K-$200K</v>
      </c>
    </row>
    <row r="29844" spans="1:5" x14ac:dyDescent="0.3">
      <c r="A29844" s="33" t="s">
        <v>0</v>
      </c>
      <c r="B29844" s="33" t="s">
        <v>53</v>
      </c>
      <c r="C29844" s="33">
        <v>100000</v>
      </c>
      <c r="D29844" s="33" t="s">
        <v>9571</v>
      </c>
      <c r="E29844" t="str">
        <f t="shared" si="470"/>
        <v>$75K-$100K</v>
      </c>
    </row>
    <row r="29845" spans="1:5" x14ac:dyDescent="0.3">
      <c r="A29845" s="33" t="s">
        <v>2</v>
      </c>
      <c r="B29845" s="33" t="s">
        <v>54</v>
      </c>
      <c r="C29845" s="33"/>
      <c r="D29845" s="33" t="s">
        <v>926</v>
      </c>
      <c r="E29845" t="str">
        <f t="shared" si="470"/>
        <v>No Data</v>
      </c>
    </row>
    <row r="29846" spans="1:5" x14ac:dyDescent="0.3">
      <c r="A29846" s="33" t="s">
        <v>4</v>
      </c>
      <c r="B29846" s="33" t="s">
        <v>54</v>
      </c>
      <c r="C29846" s="33">
        <v>112000</v>
      </c>
      <c r="D29846" s="33" t="s">
        <v>326</v>
      </c>
      <c r="E29846" t="str">
        <f t="shared" si="470"/>
        <v>$100K-$125K</v>
      </c>
    </row>
    <row r="29847" spans="1:5" x14ac:dyDescent="0.3">
      <c r="A29847" s="33" t="s">
        <v>4</v>
      </c>
      <c r="B29847" s="33" t="s">
        <v>88</v>
      </c>
      <c r="C29847" s="33">
        <v>72000</v>
      </c>
      <c r="D29847" s="33" t="s">
        <v>834</v>
      </c>
      <c r="E29847" t="str">
        <f t="shared" si="470"/>
        <v>&lt;$75K</v>
      </c>
    </row>
    <row r="29848" spans="1:5" x14ac:dyDescent="0.3">
      <c r="A29848" s="33" t="s">
        <v>2</v>
      </c>
      <c r="B29848" s="33" t="s">
        <v>53</v>
      </c>
      <c r="C29848" s="33">
        <v>60000</v>
      </c>
      <c r="D29848" s="33" t="s">
        <v>9572</v>
      </c>
      <c r="E29848" t="str">
        <f t="shared" si="470"/>
        <v>&lt;$75K</v>
      </c>
    </row>
    <row r="29849" spans="1:5" x14ac:dyDescent="0.3">
      <c r="A29849" s="33" t="s">
        <v>2</v>
      </c>
      <c r="B29849" s="33" t="s">
        <v>54</v>
      </c>
      <c r="C29849" s="33">
        <v>90000</v>
      </c>
      <c r="D29849" s="33" t="s">
        <v>391</v>
      </c>
      <c r="E29849" t="str">
        <f t="shared" si="470"/>
        <v>$75K-$100K</v>
      </c>
    </row>
    <row r="29850" spans="1:5" x14ac:dyDescent="0.3">
      <c r="A29850" s="33" t="s">
        <v>0</v>
      </c>
      <c r="B29850" s="33" t="s">
        <v>53</v>
      </c>
      <c r="C29850" s="33">
        <v>115000</v>
      </c>
      <c r="D29850" s="33" t="s">
        <v>299</v>
      </c>
      <c r="E29850" t="str">
        <f t="shared" si="470"/>
        <v>$100K-$125K</v>
      </c>
    </row>
    <row r="29851" spans="1:5" x14ac:dyDescent="0.3">
      <c r="A29851" s="33" t="s">
        <v>4</v>
      </c>
      <c r="B29851" s="33" t="s">
        <v>53</v>
      </c>
      <c r="C29851" s="33">
        <v>98950</v>
      </c>
      <c r="D29851" s="33" t="s">
        <v>2614</v>
      </c>
      <c r="E29851" t="str">
        <f t="shared" si="470"/>
        <v>$75K-$100K</v>
      </c>
    </row>
    <row r="29852" spans="1:5" x14ac:dyDescent="0.3">
      <c r="A29852" s="33" t="s">
        <v>2</v>
      </c>
      <c r="B29852" s="33" t="s">
        <v>53</v>
      </c>
      <c r="C29852" s="33">
        <v>115000</v>
      </c>
      <c r="D29852" s="33" t="s">
        <v>6731</v>
      </c>
      <c r="E29852" t="str">
        <f t="shared" si="470"/>
        <v>$100K-$125K</v>
      </c>
    </row>
    <row r="29853" spans="1:5" x14ac:dyDescent="0.3">
      <c r="A29853" s="33" t="s">
        <v>0</v>
      </c>
      <c r="B29853" s="33" t="s">
        <v>53</v>
      </c>
      <c r="C29853" s="33"/>
      <c r="D29853" s="33" t="s">
        <v>1518</v>
      </c>
      <c r="E29853" t="str">
        <f t="shared" si="470"/>
        <v>No Data</v>
      </c>
    </row>
    <row r="29854" spans="1:5" x14ac:dyDescent="0.3">
      <c r="A29854" s="33" t="s">
        <v>1</v>
      </c>
      <c r="B29854" s="33" t="s">
        <v>103</v>
      </c>
      <c r="C29854" s="33">
        <v>105300</v>
      </c>
      <c r="D29854" s="33" t="s">
        <v>816</v>
      </c>
      <c r="E29854" t="str">
        <f t="shared" si="470"/>
        <v>$100K-$125K</v>
      </c>
    </row>
    <row r="29855" spans="1:5" x14ac:dyDescent="0.3">
      <c r="A29855" s="33" t="s">
        <v>2</v>
      </c>
      <c r="B29855" s="33" t="s">
        <v>88</v>
      </c>
      <c r="C29855" s="33">
        <v>105000</v>
      </c>
      <c r="D29855" s="33" t="s">
        <v>4078</v>
      </c>
      <c r="E29855" t="str">
        <f t="shared" si="470"/>
        <v>$100K-$125K</v>
      </c>
    </row>
    <row r="29856" spans="1:5" x14ac:dyDescent="0.3">
      <c r="A29856" s="33" t="s">
        <v>2</v>
      </c>
      <c r="B29856" s="33" t="s">
        <v>53</v>
      </c>
      <c r="C29856" s="33"/>
      <c r="D29856" s="33" t="s">
        <v>411</v>
      </c>
      <c r="E29856" t="str">
        <f t="shared" si="470"/>
        <v>No Data</v>
      </c>
    </row>
    <row r="29857" spans="1:5" x14ac:dyDescent="0.3">
      <c r="A29857" s="33" t="s">
        <v>0</v>
      </c>
      <c r="B29857" s="33" t="s">
        <v>54</v>
      </c>
      <c r="C29857" s="33">
        <v>119550</v>
      </c>
      <c r="D29857" s="33" t="s">
        <v>299</v>
      </c>
      <c r="E29857" t="str">
        <f t="shared" si="470"/>
        <v>$100K-$125K</v>
      </c>
    </row>
    <row r="29858" spans="1:5" x14ac:dyDescent="0.3">
      <c r="A29858" s="33" t="s">
        <v>2</v>
      </c>
      <c r="B29858" s="33" t="s">
        <v>53</v>
      </c>
      <c r="C29858" s="33"/>
      <c r="D29858" s="33" t="s">
        <v>1490</v>
      </c>
      <c r="E29858" t="str">
        <f t="shared" si="470"/>
        <v>No Data</v>
      </c>
    </row>
    <row r="29859" spans="1:5" x14ac:dyDescent="0.3">
      <c r="A29859" s="33" t="s">
        <v>2</v>
      </c>
      <c r="B29859" s="33" t="s">
        <v>53</v>
      </c>
      <c r="C29859" s="33"/>
      <c r="D29859" s="33" t="s">
        <v>9573</v>
      </c>
      <c r="E29859" t="str">
        <f t="shared" si="470"/>
        <v>No Data</v>
      </c>
    </row>
    <row r="29860" spans="1:5" x14ac:dyDescent="0.3">
      <c r="A29860" s="33" t="s">
        <v>126</v>
      </c>
      <c r="B29860" s="33" t="s">
        <v>70</v>
      </c>
      <c r="C29860" s="33">
        <v>86400</v>
      </c>
      <c r="D29860" s="33" t="s">
        <v>2104</v>
      </c>
      <c r="E29860" t="str">
        <f t="shared" si="470"/>
        <v>$75K-$100K</v>
      </c>
    </row>
    <row r="29861" spans="1:5" x14ac:dyDescent="0.3">
      <c r="A29861" s="33" t="s">
        <v>2</v>
      </c>
      <c r="B29861" s="33" t="s">
        <v>53</v>
      </c>
      <c r="C29861" s="33">
        <v>40000</v>
      </c>
      <c r="D29861" s="33" t="s">
        <v>9574</v>
      </c>
      <c r="E29861" t="str">
        <f t="shared" si="470"/>
        <v>&lt;$75K</v>
      </c>
    </row>
    <row r="29862" spans="1:5" x14ac:dyDescent="0.3">
      <c r="A29862" s="33" t="s">
        <v>0</v>
      </c>
      <c r="B29862" s="33" t="s">
        <v>53</v>
      </c>
      <c r="C29862" s="33"/>
      <c r="D29862" s="33" t="s">
        <v>268</v>
      </c>
      <c r="E29862" t="str">
        <f t="shared" si="470"/>
        <v>No Data</v>
      </c>
    </row>
    <row r="29863" spans="1:5" x14ac:dyDescent="0.3">
      <c r="A29863" s="33" t="s">
        <v>0</v>
      </c>
      <c r="B29863" s="33" t="s">
        <v>53</v>
      </c>
      <c r="C29863" s="33">
        <v>124000</v>
      </c>
      <c r="D29863" s="33" t="s">
        <v>2634</v>
      </c>
      <c r="E29863" t="str">
        <f t="shared" si="470"/>
        <v>$100K-$125K</v>
      </c>
    </row>
    <row r="29864" spans="1:5" x14ac:dyDescent="0.3">
      <c r="A29864" s="33" t="s">
        <v>0</v>
      </c>
      <c r="B29864" s="33" t="s">
        <v>53</v>
      </c>
      <c r="C29864" s="33">
        <v>108415.5</v>
      </c>
      <c r="D29864" s="33" t="s">
        <v>286</v>
      </c>
      <c r="E29864" t="str">
        <f t="shared" si="470"/>
        <v>$100K-$125K</v>
      </c>
    </row>
    <row r="29865" spans="1:5" x14ac:dyDescent="0.3">
      <c r="A29865" s="33" t="s">
        <v>2</v>
      </c>
      <c r="B29865" s="33" t="s">
        <v>53</v>
      </c>
      <c r="C29865" s="33"/>
      <c r="D29865" s="33" t="s">
        <v>2696</v>
      </c>
      <c r="E29865" t="str">
        <f t="shared" si="470"/>
        <v>No Data</v>
      </c>
    </row>
    <row r="29866" spans="1:5" x14ac:dyDescent="0.3">
      <c r="A29866" s="33" t="s">
        <v>0</v>
      </c>
      <c r="B29866" s="33" t="s">
        <v>53</v>
      </c>
      <c r="C29866" s="33">
        <v>182375</v>
      </c>
      <c r="D29866" s="33" t="s">
        <v>9575</v>
      </c>
      <c r="E29866" t="str">
        <f t="shared" si="470"/>
        <v>$125K-$200K</v>
      </c>
    </row>
    <row r="29867" spans="1:5" x14ac:dyDescent="0.3">
      <c r="A29867" s="33" t="s">
        <v>52</v>
      </c>
      <c r="B29867" s="33" t="s">
        <v>53</v>
      </c>
      <c r="C29867" s="33"/>
      <c r="D29867" s="33" t="s">
        <v>252</v>
      </c>
      <c r="E29867" t="str">
        <f t="shared" si="470"/>
        <v>No Data</v>
      </c>
    </row>
    <row r="29868" spans="1:5" x14ac:dyDescent="0.3">
      <c r="A29868" s="33" t="s">
        <v>0</v>
      </c>
      <c r="B29868" s="33" t="s">
        <v>53</v>
      </c>
      <c r="C29868" s="33">
        <v>125000</v>
      </c>
      <c r="D29868" s="33" t="s">
        <v>641</v>
      </c>
      <c r="E29868" t="str">
        <f t="shared" si="470"/>
        <v>$100K-$125K</v>
      </c>
    </row>
    <row r="29869" spans="1:5" x14ac:dyDescent="0.3">
      <c r="A29869" s="33" t="s">
        <v>4</v>
      </c>
      <c r="B29869" s="33" t="s">
        <v>53</v>
      </c>
      <c r="C29869" s="33">
        <v>140000</v>
      </c>
      <c r="D29869" s="33" t="s">
        <v>209</v>
      </c>
      <c r="E29869" t="str">
        <f t="shared" si="470"/>
        <v>$125K-$200K</v>
      </c>
    </row>
    <row r="29870" spans="1:5" x14ac:dyDescent="0.3">
      <c r="A29870" s="33" t="s">
        <v>2</v>
      </c>
      <c r="B29870" s="33" t="s">
        <v>53</v>
      </c>
      <c r="C29870" s="33"/>
      <c r="D29870" s="33" t="s">
        <v>879</v>
      </c>
      <c r="E29870" t="str">
        <f t="shared" si="470"/>
        <v>No Data</v>
      </c>
    </row>
    <row r="29871" spans="1:5" x14ac:dyDescent="0.3">
      <c r="A29871" s="33" t="s">
        <v>2</v>
      </c>
      <c r="B29871" s="33" t="s">
        <v>53</v>
      </c>
      <c r="C29871" s="33"/>
      <c r="D29871" s="33" t="s">
        <v>9576</v>
      </c>
      <c r="E29871" t="str">
        <f t="shared" si="470"/>
        <v>No Data</v>
      </c>
    </row>
    <row r="29872" spans="1:5" x14ac:dyDescent="0.3">
      <c r="A29872" s="33" t="s">
        <v>2</v>
      </c>
      <c r="B29872" s="33" t="s">
        <v>53</v>
      </c>
      <c r="C29872" s="33">
        <v>72500</v>
      </c>
      <c r="D29872" s="33" t="s">
        <v>4236</v>
      </c>
      <c r="E29872" t="str">
        <f t="shared" si="470"/>
        <v>&lt;$75K</v>
      </c>
    </row>
    <row r="29873" spans="1:5" x14ac:dyDescent="0.3">
      <c r="A29873" s="33" t="s">
        <v>2</v>
      </c>
      <c r="B29873" s="33" t="s">
        <v>53</v>
      </c>
      <c r="C29873" s="33">
        <v>64050</v>
      </c>
      <c r="D29873" s="33" t="s">
        <v>8269</v>
      </c>
      <c r="E29873" t="str">
        <f t="shared" si="470"/>
        <v>&lt;$75K</v>
      </c>
    </row>
    <row r="29874" spans="1:5" x14ac:dyDescent="0.3">
      <c r="A29874" s="33" t="s">
        <v>2</v>
      </c>
      <c r="B29874" s="33" t="s">
        <v>53</v>
      </c>
      <c r="C29874" s="33"/>
      <c r="D29874" s="33" t="s">
        <v>9577</v>
      </c>
      <c r="E29874" t="str">
        <f t="shared" si="470"/>
        <v>No Data</v>
      </c>
    </row>
    <row r="29875" spans="1:5" x14ac:dyDescent="0.3">
      <c r="A29875" s="33" t="s">
        <v>0</v>
      </c>
      <c r="B29875" s="33" t="s">
        <v>53</v>
      </c>
      <c r="C29875" s="33"/>
      <c r="D29875" s="33" t="s">
        <v>457</v>
      </c>
      <c r="E29875" t="str">
        <f t="shared" si="470"/>
        <v>No Data</v>
      </c>
    </row>
    <row r="29876" spans="1:5" x14ac:dyDescent="0.3">
      <c r="A29876" s="33" t="s">
        <v>2</v>
      </c>
      <c r="B29876" s="33" t="s">
        <v>53</v>
      </c>
      <c r="C29876" s="33">
        <v>86000</v>
      </c>
      <c r="D29876" s="33" t="s">
        <v>9578</v>
      </c>
      <c r="E29876" t="str">
        <f t="shared" si="470"/>
        <v>$75K-$100K</v>
      </c>
    </row>
    <row r="29877" spans="1:5" x14ac:dyDescent="0.3">
      <c r="A29877" s="33" t="s">
        <v>2</v>
      </c>
      <c r="B29877" s="33" t="s">
        <v>53</v>
      </c>
      <c r="C29877" s="33">
        <v>80000</v>
      </c>
      <c r="D29877" s="33" t="s">
        <v>9579</v>
      </c>
      <c r="E29877" t="str">
        <f t="shared" si="470"/>
        <v>$75K-$100K</v>
      </c>
    </row>
    <row r="29878" spans="1:5" x14ac:dyDescent="0.3">
      <c r="A29878" s="33" t="s">
        <v>2</v>
      </c>
      <c r="B29878" s="33" t="s">
        <v>53</v>
      </c>
      <c r="C29878" s="33"/>
      <c r="D29878" s="33" t="s">
        <v>1756</v>
      </c>
      <c r="E29878" t="str">
        <f t="shared" si="470"/>
        <v>No Data</v>
      </c>
    </row>
    <row r="29879" spans="1:5" x14ac:dyDescent="0.3">
      <c r="A29879" s="33" t="s">
        <v>52</v>
      </c>
      <c r="B29879" s="33" t="s">
        <v>53</v>
      </c>
      <c r="C29879" s="33">
        <v>65000</v>
      </c>
      <c r="D29879" s="33" t="s">
        <v>4821</v>
      </c>
      <c r="E29879" t="str">
        <f t="shared" si="470"/>
        <v>&lt;$75K</v>
      </c>
    </row>
    <row r="29880" spans="1:5" x14ac:dyDescent="0.3">
      <c r="A29880" s="33" t="s">
        <v>0</v>
      </c>
      <c r="B29880" s="33" t="s">
        <v>53</v>
      </c>
      <c r="C29880" s="33"/>
      <c r="D29880" s="33" t="s">
        <v>299</v>
      </c>
      <c r="E29880" t="str">
        <f t="shared" si="470"/>
        <v>No Data</v>
      </c>
    </row>
    <row r="29881" spans="1:5" x14ac:dyDescent="0.3">
      <c r="A29881" s="33" t="s">
        <v>2</v>
      </c>
      <c r="B29881" s="33" t="s">
        <v>53</v>
      </c>
      <c r="C29881" s="33">
        <v>100000</v>
      </c>
      <c r="D29881" s="33" t="s">
        <v>9580</v>
      </c>
      <c r="E29881" t="str">
        <f t="shared" si="470"/>
        <v>$75K-$100K</v>
      </c>
    </row>
    <row r="29882" spans="1:5" x14ac:dyDescent="0.3">
      <c r="A29882" s="33" t="s">
        <v>2</v>
      </c>
      <c r="B29882" s="33" t="s">
        <v>53</v>
      </c>
      <c r="C29882" s="33">
        <v>73600</v>
      </c>
      <c r="D29882" s="33" t="s">
        <v>9269</v>
      </c>
      <c r="E29882" t="str">
        <f t="shared" si="470"/>
        <v>&lt;$75K</v>
      </c>
    </row>
    <row r="29883" spans="1:5" x14ac:dyDescent="0.3">
      <c r="A29883" s="33" t="s">
        <v>4</v>
      </c>
      <c r="B29883" s="33" t="s">
        <v>53</v>
      </c>
      <c r="C29883" s="33"/>
      <c r="D29883" s="33" t="s">
        <v>544</v>
      </c>
      <c r="E29883" t="str">
        <f t="shared" si="470"/>
        <v>No Data</v>
      </c>
    </row>
    <row r="29884" spans="1:5" x14ac:dyDescent="0.3">
      <c r="A29884" s="33" t="s">
        <v>2</v>
      </c>
      <c r="B29884" s="33" t="s">
        <v>53</v>
      </c>
      <c r="C29884" s="33">
        <v>95000</v>
      </c>
      <c r="D29884" s="33" t="s">
        <v>5321</v>
      </c>
      <c r="E29884" t="str">
        <f t="shared" si="470"/>
        <v>$75K-$100K</v>
      </c>
    </row>
    <row r="29885" spans="1:5" x14ac:dyDescent="0.3">
      <c r="A29885" s="33" t="s">
        <v>125</v>
      </c>
      <c r="B29885" s="33" t="s">
        <v>53</v>
      </c>
      <c r="C29885" s="33"/>
      <c r="D29885" s="33" t="s">
        <v>9581</v>
      </c>
      <c r="E29885" t="str">
        <f t="shared" si="470"/>
        <v>No Data</v>
      </c>
    </row>
    <row r="29886" spans="1:5" x14ac:dyDescent="0.3">
      <c r="A29886" s="33" t="s">
        <v>2</v>
      </c>
      <c r="B29886" s="33" t="s">
        <v>53</v>
      </c>
      <c r="C29886" s="33">
        <v>62500</v>
      </c>
      <c r="D29886" s="33" t="s">
        <v>268</v>
      </c>
      <c r="E29886" t="str">
        <f t="shared" si="470"/>
        <v>&lt;$75K</v>
      </c>
    </row>
    <row r="29887" spans="1:5" x14ac:dyDescent="0.3">
      <c r="A29887" s="33" t="s">
        <v>126</v>
      </c>
      <c r="B29887" s="33" t="s">
        <v>166</v>
      </c>
      <c r="C29887" s="33">
        <v>147500</v>
      </c>
      <c r="D29887" s="33" t="s">
        <v>1285</v>
      </c>
      <c r="E29887" t="str">
        <f t="shared" si="470"/>
        <v>$125K-$200K</v>
      </c>
    </row>
    <row r="29888" spans="1:5" x14ac:dyDescent="0.3">
      <c r="A29888" s="33" t="s">
        <v>2</v>
      </c>
      <c r="B29888" s="33" t="s">
        <v>53</v>
      </c>
      <c r="C29888" s="33"/>
      <c r="D29888" s="33" t="s">
        <v>3442</v>
      </c>
      <c r="E29888" t="str">
        <f t="shared" si="470"/>
        <v>No Data</v>
      </c>
    </row>
    <row r="29889" spans="1:5" x14ac:dyDescent="0.3">
      <c r="A29889" s="33" t="s">
        <v>4</v>
      </c>
      <c r="B29889" s="33" t="s">
        <v>54</v>
      </c>
      <c r="C29889" s="33">
        <v>120000</v>
      </c>
      <c r="D29889" s="33" t="s">
        <v>3423</v>
      </c>
      <c r="E29889" t="str">
        <f t="shared" si="470"/>
        <v>$100K-$125K</v>
      </c>
    </row>
    <row r="29890" spans="1:5" x14ac:dyDescent="0.3">
      <c r="A29890" s="33" t="s">
        <v>2</v>
      </c>
      <c r="B29890" s="33" t="s">
        <v>53</v>
      </c>
      <c r="C29890" s="33">
        <v>50000</v>
      </c>
      <c r="D29890" s="33" t="s">
        <v>520</v>
      </c>
      <c r="E29890" t="str">
        <f t="shared" si="470"/>
        <v>&lt;$75K</v>
      </c>
    </row>
    <row r="29891" spans="1:5" x14ac:dyDescent="0.3">
      <c r="A29891" s="33" t="s">
        <v>52</v>
      </c>
      <c r="B29891" s="33" t="s">
        <v>53</v>
      </c>
      <c r="C29891" s="33">
        <v>120000</v>
      </c>
      <c r="D29891" s="33" t="s">
        <v>268</v>
      </c>
      <c r="E29891" t="str">
        <f t="shared" ref="E29891:E29954" si="471">_xlfn.XLOOKUP(C29891,$H$16:$H$21,$G$16:$G$21,,1)</f>
        <v>$100K-$125K</v>
      </c>
    </row>
    <row r="29892" spans="1:5" x14ac:dyDescent="0.3">
      <c r="A29892" s="33" t="s">
        <v>2</v>
      </c>
      <c r="B29892" s="33" t="s">
        <v>53</v>
      </c>
      <c r="C29892" s="33"/>
      <c r="D29892" s="33" t="s">
        <v>9582</v>
      </c>
      <c r="E29892" t="str">
        <f t="shared" si="471"/>
        <v>No Data</v>
      </c>
    </row>
    <row r="29893" spans="1:5" x14ac:dyDescent="0.3">
      <c r="A29893" s="33" t="s">
        <v>0</v>
      </c>
      <c r="B29893" s="33" t="s">
        <v>53</v>
      </c>
      <c r="C29893" s="33">
        <v>140452</v>
      </c>
      <c r="D29893" s="33" t="s">
        <v>1099</v>
      </c>
      <c r="E29893" t="str">
        <f t="shared" si="471"/>
        <v>$125K-$200K</v>
      </c>
    </row>
    <row r="29894" spans="1:5" x14ac:dyDescent="0.3">
      <c r="A29894" s="33" t="s">
        <v>128</v>
      </c>
      <c r="B29894" s="33" t="s">
        <v>88</v>
      </c>
      <c r="C29894" s="33">
        <v>157500</v>
      </c>
      <c r="D29894" s="33" t="s">
        <v>211</v>
      </c>
      <c r="E29894" t="str">
        <f t="shared" si="471"/>
        <v>$125K-$200K</v>
      </c>
    </row>
    <row r="29895" spans="1:5" x14ac:dyDescent="0.3">
      <c r="A29895" s="33" t="s">
        <v>2</v>
      </c>
      <c r="B29895" s="33" t="s">
        <v>72</v>
      </c>
      <c r="C29895" s="33">
        <v>53014</v>
      </c>
      <c r="D29895" s="33" t="s">
        <v>721</v>
      </c>
      <c r="E29895" t="str">
        <f t="shared" si="471"/>
        <v>&lt;$75K</v>
      </c>
    </row>
    <row r="29896" spans="1:5" x14ac:dyDescent="0.3">
      <c r="A29896" s="33" t="s">
        <v>4</v>
      </c>
      <c r="B29896" s="33" t="s">
        <v>98</v>
      </c>
      <c r="C29896" s="33">
        <v>72900</v>
      </c>
      <c r="D29896" s="33" t="s">
        <v>4024</v>
      </c>
      <c r="E29896" t="str">
        <f t="shared" si="471"/>
        <v>&lt;$75K</v>
      </c>
    </row>
    <row r="29897" spans="1:5" x14ac:dyDescent="0.3">
      <c r="A29897" s="33" t="s">
        <v>52</v>
      </c>
      <c r="B29897" s="33" t="s">
        <v>53</v>
      </c>
      <c r="C29897" s="33">
        <v>140000</v>
      </c>
      <c r="D29897" s="33" t="s">
        <v>602</v>
      </c>
      <c r="E29897" t="str">
        <f t="shared" si="471"/>
        <v>$125K-$200K</v>
      </c>
    </row>
    <row r="29898" spans="1:5" x14ac:dyDescent="0.3">
      <c r="A29898" s="33" t="s">
        <v>2</v>
      </c>
      <c r="B29898" s="33" t="s">
        <v>102</v>
      </c>
      <c r="C29898" s="33">
        <v>95000</v>
      </c>
      <c r="D29898" s="33" t="s">
        <v>2766</v>
      </c>
      <c r="E29898" t="str">
        <f t="shared" si="471"/>
        <v>$75K-$100K</v>
      </c>
    </row>
    <row r="29899" spans="1:5" x14ac:dyDescent="0.3">
      <c r="A29899" s="33" t="s">
        <v>2</v>
      </c>
      <c r="B29899" s="33" t="s">
        <v>53</v>
      </c>
      <c r="C29899" s="33">
        <v>87500</v>
      </c>
      <c r="D29899" s="33" t="s">
        <v>9583</v>
      </c>
      <c r="E29899" t="str">
        <f t="shared" si="471"/>
        <v>$75K-$100K</v>
      </c>
    </row>
    <row r="29900" spans="1:5" x14ac:dyDescent="0.3">
      <c r="A29900" s="33" t="s">
        <v>2</v>
      </c>
      <c r="B29900" s="33" t="s">
        <v>53</v>
      </c>
      <c r="C29900" s="33">
        <v>64500</v>
      </c>
      <c r="D29900" s="33" t="s">
        <v>3407</v>
      </c>
      <c r="E29900" t="str">
        <f t="shared" si="471"/>
        <v>&lt;$75K</v>
      </c>
    </row>
    <row r="29901" spans="1:5" x14ac:dyDescent="0.3">
      <c r="A29901" s="33" t="s">
        <v>2</v>
      </c>
      <c r="B29901" s="33" t="s">
        <v>53</v>
      </c>
      <c r="C29901" s="33">
        <v>150000</v>
      </c>
      <c r="D29901" s="33" t="s">
        <v>577</v>
      </c>
      <c r="E29901" t="str">
        <f t="shared" si="471"/>
        <v>$125K-$200K</v>
      </c>
    </row>
    <row r="29902" spans="1:5" x14ac:dyDescent="0.3">
      <c r="A29902" s="33" t="s">
        <v>0</v>
      </c>
      <c r="B29902" s="33" t="s">
        <v>53</v>
      </c>
      <c r="C29902" s="33">
        <v>155000</v>
      </c>
      <c r="D29902" s="33" t="s">
        <v>265</v>
      </c>
      <c r="E29902" t="str">
        <f t="shared" si="471"/>
        <v>$125K-$200K</v>
      </c>
    </row>
    <row r="29903" spans="1:5" x14ac:dyDescent="0.3">
      <c r="A29903" s="33" t="s">
        <v>128</v>
      </c>
      <c r="B29903" s="33" t="s">
        <v>53</v>
      </c>
      <c r="C29903" s="33"/>
      <c r="D29903" s="33" t="s">
        <v>1434</v>
      </c>
      <c r="E29903" t="str">
        <f t="shared" si="471"/>
        <v>No Data</v>
      </c>
    </row>
    <row r="29904" spans="1:5" x14ac:dyDescent="0.3">
      <c r="A29904" s="33" t="s">
        <v>2</v>
      </c>
      <c r="B29904" s="33" t="s">
        <v>53</v>
      </c>
      <c r="C29904" s="33"/>
      <c r="D29904" s="33" t="s">
        <v>3456</v>
      </c>
      <c r="E29904" t="str">
        <f t="shared" si="471"/>
        <v>No Data</v>
      </c>
    </row>
    <row r="29905" spans="1:5" x14ac:dyDescent="0.3">
      <c r="A29905" s="33" t="s">
        <v>0</v>
      </c>
      <c r="B29905" s="33" t="s">
        <v>53</v>
      </c>
      <c r="C29905" s="33">
        <v>164500</v>
      </c>
      <c r="D29905" s="33" t="s">
        <v>1843</v>
      </c>
      <c r="E29905" t="str">
        <f t="shared" si="471"/>
        <v>$125K-$200K</v>
      </c>
    </row>
    <row r="29906" spans="1:5" x14ac:dyDescent="0.3">
      <c r="A29906" s="33" t="s">
        <v>52</v>
      </c>
      <c r="B29906" s="33" t="s">
        <v>54</v>
      </c>
      <c r="C29906" s="33"/>
      <c r="D29906" s="33" t="s">
        <v>8457</v>
      </c>
      <c r="E29906" t="str">
        <f t="shared" si="471"/>
        <v>No Data</v>
      </c>
    </row>
    <row r="29907" spans="1:5" x14ac:dyDescent="0.3">
      <c r="A29907" s="33" t="s">
        <v>128</v>
      </c>
      <c r="B29907" s="33" t="s">
        <v>53</v>
      </c>
      <c r="C29907" s="33">
        <v>125000</v>
      </c>
      <c r="D29907" s="33" t="s">
        <v>328</v>
      </c>
      <c r="E29907" t="str">
        <f t="shared" si="471"/>
        <v>$100K-$125K</v>
      </c>
    </row>
    <row r="29908" spans="1:5" x14ac:dyDescent="0.3">
      <c r="A29908" s="33" t="s">
        <v>4</v>
      </c>
      <c r="B29908" s="33" t="s">
        <v>65</v>
      </c>
      <c r="C29908" s="33">
        <v>80850</v>
      </c>
      <c r="D29908" s="33" t="s">
        <v>4309</v>
      </c>
      <c r="E29908" t="str">
        <f t="shared" si="471"/>
        <v>$75K-$100K</v>
      </c>
    </row>
    <row r="29909" spans="1:5" x14ac:dyDescent="0.3">
      <c r="A29909" s="33" t="s">
        <v>0</v>
      </c>
      <c r="B29909" s="33" t="s">
        <v>53</v>
      </c>
      <c r="C29909" s="33">
        <v>135000</v>
      </c>
      <c r="D29909" s="33" t="s">
        <v>942</v>
      </c>
      <c r="E29909" t="str">
        <f t="shared" si="471"/>
        <v>$125K-$200K</v>
      </c>
    </row>
    <row r="29910" spans="1:5" x14ac:dyDescent="0.3">
      <c r="A29910" s="33" t="s">
        <v>2</v>
      </c>
      <c r="B29910" s="33" t="s">
        <v>53</v>
      </c>
      <c r="C29910" s="33"/>
      <c r="D29910" s="33" t="s">
        <v>2800</v>
      </c>
      <c r="E29910" t="str">
        <f t="shared" si="471"/>
        <v>No Data</v>
      </c>
    </row>
    <row r="29911" spans="1:5" x14ac:dyDescent="0.3">
      <c r="A29911" s="33" t="s">
        <v>2</v>
      </c>
      <c r="B29911" s="33" t="s">
        <v>53</v>
      </c>
      <c r="C29911" s="33">
        <v>82500</v>
      </c>
      <c r="D29911" s="33" t="s">
        <v>520</v>
      </c>
      <c r="E29911" t="str">
        <f t="shared" si="471"/>
        <v>$75K-$100K</v>
      </c>
    </row>
    <row r="29912" spans="1:5" x14ac:dyDescent="0.3">
      <c r="A29912" s="33" t="s">
        <v>129</v>
      </c>
      <c r="B29912" s="33" t="s">
        <v>53</v>
      </c>
      <c r="C29912" s="33">
        <v>99150</v>
      </c>
      <c r="D29912" s="33" t="s">
        <v>1172</v>
      </c>
      <c r="E29912" t="str">
        <f t="shared" si="471"/>
        <v>$75K-$100K</v>
      </c>
    </row>
    <row r="29913" spans="1:5" x14ac:dyDescent="0.3">
      <c r="A29913" s="33" t="s">
        <v>2</v>
      </c>
      <c r="B29913" s="33" t="s">
        <v>53</v>
      </c>
      <c r="C29913" s="33"/>
      <c r="D29913" s="33" t="s">
        <v>268</v>
      </c>
      <c r="E29913" t="str">
        <f t="shared" si="471"/>
        <v>No Data</v>
      </c>
    </row>
    <row r="29914" spans="1:5" x14ac:dyDescent="0.3">
      <c r="A29914" s="33" t="s">
        <v>0</v>
      </c>
      <c r="B29914" s="33" t="s">
        <v>53</v>
      </c>
      <c r="C29914" s="33">
        <v>152625</v>
      </c>
      <c r="D29914" s="33" t="s">
        <v>1035</v>
      </c>
      <c r="E29914" t="str">
        <f t="shared" si="471"/>
        <v>$125K-$200K</v>
      </c>
    </row>
    <row r="29915" spans="1:5" x14ac:dyDescent="0.3">
      <c r="A29915" s="33" t="s">
        <v>2</v>
      </c>
      <c r="B29915" s="33" t="s">
        <v>53</v>
      </c>
      <c r="C29915" s="33"/>
      <c r="D29915" s="33" t="s">
        <v>2737</v>
      </c>
      <c r="E29915" t="str">
        <f t="shared" si="471"/>
        <v>No Data</v>
      </c>
    </row>
    <row r="29916" spans="1:5" x14ac:dyDescent="0.3">
      <c r="A29916" s="33" t="s">
        <v>2</v>
      </c>
      <c r="B29916" s="33" t="s">
        <v>53</v>
      </c>
      <c r="C29916" s="33"/>
      <c r="D29916" s="33" t="s">
        <v>6431</v>
      </c>
      <c r="E29916" t="str">
        <f t="shared" si="471"/>
        <v>No Data</v>
      </c>
    </row>
    <row r="29917" spans="1:5" x14ac:dyDescent="0.3">
      <c r="A29917" s="33" t="s">
        <v>129</v>
      </c>
      <c r="B29917" s="33" t="s">
        <v>73</v>
      </c>
      <c r="C29917" s="33">
        <v>99150</v>
      </c>
      <c r="D29917" s="33" t="s">
        <v>1434</v>
      </c>
      <c r="E29917" t="str">
        <f t="shared" si="471"/>
        <v>$75K-$100K</v>
      </c>
    </row>
    <row r="29918" spans="1:5" x14ac:dyDescent="0.3">
      <c r="A29918" s="33" t="s">
        <v>2</v>
      </c>
      <c r="B29918" s="33" t="s">
        <v>53</v>
      </c>
      <c r="C29918" s="33">
        <v>175000</v>
      </c>
      <c r="D29918" s="33" t="s">
        <v>9552</v>
      </c>
      <c r="E29918" t="str">
        <f t="shared" si="471"/>
        <v>$125K-$200K</v>
      </c>
    </row>
    <row r="29919" spans="1:5" x14ac:dyDescent="0.3">
      <c r="A29919" s="33" t="s">
        <v>2</v>
      </c>
      <c r="B29919" s="33" t="s">
        <v>173</v>
      </c>
      <c r="C29919" s="33"/>
      <c r="D29919" s="33" t="s">
        <v>9584</v>
      </c>
      <c r="E29919" t="str">
        <f t="shared" si="471"/>
        <v>No Data</v>
      </c>
    </row>
    <row r="29920" spans="1:5" x14ac:dyDescent="0.3">
      <c r="A29920" s="33" t="s">
        <v>0</v>
      </c>
      <c r="B29920" s="33" t="s">
        <v>97</v>
      </c>
      <c r="C29920" s="33">
        <v>56700</v>
      </c>
      <c r="D29920" s="33" t="s">
        <v>494</v>
      </c>
      <c r="E29920" t="str">
        <f t="shared" si="471"/>
        <v>&lt;$75K</v>
      </c>
    </row>
    <row r="29921" spans="1:5" x14ac:dyDescent="0.3">
      <c r="A29921" s="33" t="s">
        <v>4</v>
      </c>
      <c r="B29921" s="33" t="s">
        <v>54</v>
      </c>
      <c r="C29921" s="33">
        <v>96773</v>
      </c>
      <c r="D29921" s="33" t="s">
        <v>8449</v>
      </c>
      <c r="E29921" t="str">
        <f t="shared" si="471"/>
        <v>$75K-$100K</v>
      </c>
    </row>
    <row r="29922" spans="1:5" x14ac:dyDescent="0.3">
      <c r="A29922" s="33" t="s">
        <v>2</v>
      </c>
      <c r="B29922" s="33" t="s">
        <v>53</v>
      </c>
      <c r="C29922" s="33"/>
      <c r="D29922" s="33" t="s">
        <v>1912</v>
      </c>
      <c r="E29922" t="str">
        <f t="shared" si="471"/>
        <v>No Data</v>
      </c>
    </row>
    <row r="29923" spans="1:5" x14ac:dyDescent="0.3">
      <c r="A29923" s="33" t="s">
        <v>2</v>
      </c>
      <c r="B29923" s="33" t="s">
        <v>53</v>
      </c>
      <c r="C29923" s="33">
        <v>157500</v>
      </c>
      <c r="D29923" s="33" t="s">
        <v>315</v>
      </c>
      <c r="E29923" t="str">
        <f t="shared" si="471"/>
        <v>$125K-$200K</v>
      </c>
    </row>
    <row r="29924" spans="1:5" x14ac:dyDescent="0.3">
      <c r="A29924" s="33" t="s">
        <v>2</v>
      </c>
      <c r="B29924" s="33" t="s">
        <v>53</v>
      </c>
      <c r="C29924" s="33">
        <v>87500</v>
      </c>
      <c r="D29924" s="33" t="s">
        <v>9585</v>
      </c>
      <c r="E29924" t="str">
        <f t="shared" si="471"/>
        <v>$75K-$100K</v>
      </c>
    </row>
    <row r="29925" spans="1:5" x14ac:dyDescent="0.3">
      <c r="A29925" s="33" t="s">
        <v>1</v>
      </c>
      <c r="B29925" s="33" t="s">
        <v>81</v>
      </c>
      <c r="C29925" s="33">
        <v>99150</v>
      </c>
      <c r="D29925" s="33" t="s">
        <v>9586</v>
      </c>
      <c r="E29925" t="str">
        <f t="shared" si="471"/>
        <v>$75K-$100K</v>
      </c>
    </row>
    <row r="29926" spans="1:5" x14ac:dyDescent="0.3">
      <c r="A29926" s="33" t="s">
        <v>126</v>
      </c>
      <c r="B29926" s="33" t="s">
        <v>110</v>
      </c>
      <c r="C29926" s="33">
        <v>147500</v>
      </c>
      <c r="D29926" s="33" t="s">
        <v>1018</v>
      </c>
      <c r="E29926" t="str">
        <f t="shared" si="471"/>
        <v>$125K-$200K</v>
      </c>
    </row>
    <row r="29927" spans="1:5" x14ac:dyDescent="0.3">
      <c r="A29927" s="33" t="s">
        <v>128</v>
      </c>
      <c r="B29927" s="33" t="s">
        <v>72</v>
      </c>
      <c r="C29927" s="33">
        <v>157500</v>
      </c>
      <c r="D29927" s="33" t="s">
        <v>2410</v>
      </c>
      <c r="E29927" t="str">
        <f t="shared" si="471"/>
        <v>$125K-$200K</v>
      </c>
    </row>
    <row r="29928" spans="1:5" x14ac:dyDescent="0.3">
      <c r="A29928" s="33" t="s">
        <v>125</v>
      </c>
      <c r="B29928" s="33" t="s">
        <v>88</v>
      </c>
      <c r="C29928" s="33">
        <v>64800</v>
      </c>
      <c r="D29928" s="33" t="s">
        <v>4035</v>
      </c>
      <c r="E29928" t="str">
        <f t="shared" si="471"/>
        <v>&lt;$75K</v>
      </c>
    </row>
    <row r="29929" spans="1:5" x14ac:dyDescent="0.3">
      <c r="A29929" s="33" t="s">
        <v>0</v>
      </c>
      <c r="B29929" s="33" t="s">
        <v>81</v>
      </c>
      <c r="C29929" s="33">
        <v>157500</v>
      </c>
      <c r="D29929" s="33" t="s">
        <v>1559</v>
      </c>
      <c r="E29929" t="str">
        <f t="shared" si="471"/>
        <v>$125K-$200K</v>
      </c>
    </row>
    <row r="29930" spans="1:5" x14ac:dyDescent="0.3">
      <c r="A29930" s="33" t="s">
        <v>2</v>
      </c>
      <c r="B29930" s="33" t="s">
        <v>53</v>
      </c>
      <c r="C29930" s="33"/>
      <c r="D29930" s="33" t="s">
        <v>268</v>
      </c>
      <c r="E29930" t="str">
        <f t="shared" si="471"/>
        <v>No Data</v>
      </c>
    </row>
    <row r="29931" spans="1:5" x14ac:dyDescent="0.3">
      <c r="A29931" s="33" t="s">
        <v>2</v>
      </c>
      <c r="B29931" s="33" t="s">
        <v>53</v>
      </c>
      <c r="C29931" s="33"/>
      <c r="D29931" s="33" t="s">
        <v>1997</v>
      </c>
      <c r="E29931" t="str">
        <f t="shared" si="471"/>
        <v>No Data</v>
      </c>
    </row>
    <row r="29932" spans="1:5" x14ac:dyDescent="0.3">
      <c r="A29932" s="33" t="s">
        <v>125</v>
      </c>
      <c r="B29932" s="33" t="s">
        <v>53</v>
      </c>
      <c r="C29932" s="33"/>
      <c r="D29932" s="33" t="s">
        <v>2354</v>
      </c>
      <c r="E29932" t="str">
        <f t="shared" si="471"/>
        <v>No Data</v>
      </c>
    </row>
    <row r="29933" spans="1:5" x14ac:dyDescent="0.3">
      <c r="A29933" s="33" t="s">
        <v>2</v>
      </c>
      <c r="B29933" s="33" t="s">
        <v>53</v>
      </c>
      <c r="C29933" s="33"/>
      <c r="D29933" s="33" t="s">
        <v>268</v>
      </c>
      <c r="E29933" t="str">
        <f t="shared" si="471"/>
        <v>No Data</v>
      </c>
    </row>
    <row r="29934" spans="1:5" x14ac:dyDescent="0.3">
      <c r="A29934" s="33" t="s">
        <v>4</v>
      </c>
      <c r="B29934" s="33" t="s">
        <v>81</v>
      </c>
      <c r="C29934" s="33">
        <v>90000</v>
      </c>
      <c r="D29934" s="33" t="s">
        <v>9587</v>
      </c>
      <c r="E29934" t="str">
        <f t="shared" si="471"/>
        <v>$75K-$100K</v>
      </c>
    </row>
    <row r="29935" spans="1:5" x14ac:dyDescent="0.3">
      <c r="A29935" s="33" t="s">
        <v>52</v>
      </c>
      <c r="B29935" s="33" t="s">
        <v>53</v>
      </c>
      <c r="C29935" s="33"/>
      <c r="D29935" s="33" t="s">
        <v>965</v>
      </c>
      <c r="E29935" t="str">
        <f t="shared" si="471"/>
        <v>No Data</v>
      </c>
    </row>
    <row r="29936" spans="1:5" x14ac:dyDescent="0.3">
      <c r="A29936" s="33" t="s">
        <v>128</v>
      </c>
      <c r="B29936" s="33" t="s">
        <v>53</v>
      </c>
      <c r="C29936" s="33">
        <v>270018</v>
      </c>
      <c r="D29936" s="33" t="s">
        <v>422</v>
      </c>
      <c r="E29936" t="str">
        <f t="shared" si="471"/>
        <v>&gt;$200K</v>
      </c>
    </row>
    <row r="29937" spans="1:5" x14ac:dyDescent="0.3">
      <c r="A29937" s="33" t="s">
        <v>0</v>
      </c>
      <c r="B29937" s="33" t="s">
        <v>81</v>
      </c>
      <c r="C29937" s="33">
        <v>90000</v>
      </c>
      <c r="D29937" s="33" t="s">
        <v>9588</v>
      </c>
      <c r="E29937" t="str">
        <f t="shared" si="471"/>
        <v>$75K-$100K</v>
      </c>
    </row>
    <row r="29938" spans="1:5" x14ac:dyDescent="0.3">
      <c r="A29938" s="33" t="s">
        <v>0</v>
      </c>
      <c r="B29938" s="33" t="s">
        <v>53</v>
      </c>
      <c r="C29938" s="33"/>
      <c r="D29938" s="33" t="s">
        <v>258</v>
      </c>
      <c r="E29938" t="str">
        <f t="shared" si="471"/>
        <v>No Data</v>
      </c>
    </row>
    <row r="29939" spans="1:5" x14ac:dyDescent="0.3">
      <c r="A29939" s="33" t="s">
        <v>0</v>
      </c>
      <c r="B29939" s="33" t="s">
        <v>53</v>
      </c>
      <c r="C29939" s="33">
        <v>150000</v>
      </c>
      <c r="D29939" s="33" t="s">
        <v>577</v>
      </c>
      <c r="E29939" t="str">
        <f t="shared" si="471"/>
        <v>$125K-$200K</v>
      </c>
    </row>
    <row r="29940" spans="1:5" x14ac:dyDescent="0.3">
      <c r="A29940" s="33" t="s">
        <v>125</v>
      </c>
      <c r="B29940" s="33" t="s">
        <v>53</v>
      </c>
      <c r="C29940" s="33">
        <v>111495</v>
      </c>
      <c r="D29940" s="33" t="s">
        <v>9589</v>
      </c>
      <c r="E29940" t="str">
        <f t="shared" si="471"/>
        <v>$100K-$125K</v>
      </c>
    </row>
    <row r="29941" spans="1:5" x14ac:dyDescent="0.3">
      <c r="A29941" s="33" t="s">
        <v>126</v>
      </c>
      <c r="B29941" s="33" t="s">
        <v>53</v>
      </c>
      <c r="C29941" s="33"/>
      <c r="D29941" s="33" t="s">
        <v>1148</v>
      </c>
      <c r="E29941" t="str">
        <f t="shared" si="471"/>
        <v>No Data</v>
      </c>
    </row>
    <row r="29942" spans="1:5" x14ac:dyDescent="0.3">
      <c r="A29942" s="33" t="s">
        <v>0</v>
      </c>
      <c r="B29942" s="33" t="s">
        <v>53</v>
      </c>
      <c r="C29942" s="33">
        <v>99280</v>
      </c>
      <c r="D29942" s="33" t="s">
        <v>6056</v>
      </c>
      <c r="E29942" t="str">
        <f t="shared" si="471"/>
        <v>$75K-$100K</v>
      </c>
    </row>
    <row r="29943" spans="1:5" x14ac:dyDescent="0.3">
      <c r="A29943" s="33" t="s">
        <v>125</v>
      </c>
      <c r="B29943" s="33" t="s">
        <v>53</v>
      </c>
      <c r="C29943" s="33"/>
      <c r="D29943" s="33" t="s">
        <v>1413</v>
      </c>
      <c r="E29943" t="str">
        <f t="shared" si="471"/>
        <v>No Data</v>
      </c>
    </row>
    <row r="29944" spans="1:5" x14ac:dyDescent="0.3">
      <c r="A29944" s="33" t="s">
        <v>2</v>
      </c>
      <c r="B29944" s="33" t="s">
        <v>53</v>
      </c>
      <c r="C29944" s="33">
        <v>150000</v>
      </c>
      <c r="D29944" s="33" t="s">
        <v>5197</v>
      </c>
      <c r="E29944" t="str">
        <f t="shared" si="471"/>
        <v>$125K-$200K</v>
      </c>
    </row>
    <row r="29945" spans="1:5" x14ac:dyDescent="0.3">
      <c r="A29945" s="33" t="s">
        <v>0</v>
      </c>
      <c r="B29945" s="33" t="s">
        <v>53</v>
      </c>
      <c r="C29945" s="33">
        <v>204500</v>
      </c>
      <c r="D29945" s="33" t="s">
        <v>1132</v>
      </c>
      <c r="E29945" t="str">
        <f t="shared" si="471"/>
        <v>&gt;$200K</v>
      </c>
    </row>
    <row r="29946" spans="1:5" x14ac:dyDescent="0.3">
      <c r="A29946" s="33" t="s">
        <v>4</v>
      </c>
      <c r="B29946" s="33" t="s">
        <v>88</v>
      </c>
      <c r="C29946" s="33">
        <v>147500</v>
      </c>
      <c r="D29946" s="33" t="s">
        <v>7660</v>
      </c>
      <c r="E29946" t="str">
        <f t="shared" si="471"/>
        <v>$125K-$200K</v>
      </c>
    </row>
    <row r="29947" spans="1:5" x14ac:dyDescent="0.3">
      <c r="A29947" s="33" t="s">
        <v>128</v>
      </c>
      <c r="B29947" s="33" t="s">
        <v>53</v>
      </c>
      <c r="C29947" s="33">
        <v>150000</v>
      </c>
      <c r="D29947" s="33" t="s">
        <v>421</v>
      </c>
      <c r="E29947" t="str">
        <f t="shared" si="471"/>
        <v>$125K-$200K</v>
      </c>
    </row>
    <row r="29948" spans="1:5" x14ac:dyDescent="0.3">
      <c r="A29948" s="33" t="s">
        <v>0</v>
      </c>
      <c r="B29948" s="33" t="s">
        <v>53</v>
      </c>
      <c r="C29948" s="33">
        <v>86500</v>
      </c>
      <c r="D29948" s="33" t="s">
        <v>4460</v>
      </c>
      <c r="E29948" t="str">
        <f t="shared" si="471"/>
        <v>$75K-$100K</v>
      </c>
    </row>
    <row r="29949" spans="1:5" x14ac:dyDescent="0.3">
      <c r="A29949" s="33" t="s">
        <v>4</v>
      </c>
      <c r="B29949" s="33" t="s">
        <v>53</v>
      </c>
      <c r="C29949" s="33">
        <v>94199</v>
      </c>
      <c r="D29949" s="33" t="s">
        <v>3918</v>
      </c>
      <c r="E29949" t="str">
        <f t="shared" si="471"/>
        <v>$75K-$100K</v>
      </c>
    </row>
    <row r="29950" spans="1:5" x14ac:dyDescent="0.3">
      <c r="A29950" s="33" t="s">
        <v>52</v>
      </c>
      <c r="B29950" s="33" t="s">
        <v>53</v>
      </c>
      <c r="C29950" s="33"/>
      <c r="D29950" s="33" t="s">
        <v>268</v>
      </c>
      <c r="E29950" t="str">
        <f t="shared" si="471"/>
        <v>No Data</v>
      </c>
    </row>
    <row r="29951" spans="1:5" x14ac:dyDescent="0.3">
      <c r="A29951" s="33" t="s">
        <v>0</v>
      </c>
      <c r="B29951" s="33" t="s">
        <v>53</v>
      </c>
      <c r="C29951" s="33">
        <v>125500</v>
      </c>
      <c r="D29951" s="33" t="s">
        <v>2592</v>
      </c>
      <c r="E29951" t="str">
        <f t="shared" si="471"/>
        <v>$125K-$200K</v>
      </c>
    </row>
    <row r="29952" spans="1:5" x14ac:dyDescent="0.3">
      <c r="A29952" s="33" t="s">
        <v>52</v>
      </c>
      <c r="B29952" s="33" t="s">
        <v>53</v>
      </c>
      <c r="C29952" s="33"/>
      <c r="D29952" s="33" t="s">
        <v>260</v>
      </c>
      <c r="E29952" t="str">
        <f t="shared" si="471"/>
        <v>No Data</v>
      </c>
    </row>
    <row r="29953" spans="1:5" x14ac:dyDescent="0.3">
      <c r="A29953" s="33" t="s">
        <v>2</v>
      </c>
      <c r="B29953" s="33" t="s">
        <v>53</v>
      </c>
      <c r="C29953" s="33">
        <v>152221.5</v>
      </c>
      <c r="D29953" s="33" t="s">
        <v>9590</v>
      </c>
      <c r="E29953" t="str">
        <f t="shared" si="471"/>
        <v>$125K-$200K</v>
      </c>
    </row>
    <row r="29954" spans="1:5" x14ac:dyDescent="0.3">
      <c r="A29954" s="33" t="s">
        <v>125</v>
      </c>
      <c r="B29954" s="33" t="s">
        <v>90</v>
      </c>
      <c r="C29954" s="33">
        <v>111175</v>
      </c>
      <c r="D29954" s="33" t="s">
        <v>294</v>
      </c>
      <c r="E29954" t="str">
        <f t="shared" si="471"/>
        <v>$100K-$125K</v>
      </c>
    </row>
    <row r="29955" spans="1:5" x14ac:dyDescent="0.3">
      <c r="A29955" s="33" t="s">
        <v>52</v>
      </c>
      <c r="B29955" s="33" t="s">
        <v>53</v>
      </c>
      <c r="C29955" s="33">
        <v>66000</v>
      </c>
      <c r="D29955" s="33" t="s">
        <v>9591</v>
      </c>
      <c r="E29955" t="str">
        <f t="shared" ref="E29955:E30018" si="472">_xlfn.XLOOKUP(C29955,$H$16:$H$21,$G$16:$G$21,,1)</f>
        <v>&lt;$75K</v>
      </c>
    </row>
    <row r="29956" spans="1:5" x14ac:dyDescent="0.3">
      <c r="A29956" s="33" t="s">
        <v>4</v>
      </c>
      <c r="B29956" s="33" t="s">
        <v>81</v>
      </c>
      <c r="C29956" s="33"/>
      <c r="D29956" s="33" t="s">
        <v>3217</v>
      </c>
      <c r="E29956" t="str">
        <f t="shared" si="472"/>
        <v>No Data</v>
      </c>
    </row>
    <row r="29957" spans="1:5" x14ac:dyDescent="0.3">
      <c r="A29957" s="33" t="s">
        <v>4</v>
      </c>
      <c r="B29957" s="33" t="s">
        <v>68</v>
      </c>
      <c r="C29957" s="33"/>
      <c r="D29957" s="33" t="s">
        <v>5087</v>
      </c>
      <c r="E29957" t="str">
        <f t="shared" si="472"/>
        <v>No Data</v>
      </c>
    </row>
    <row r="29958" spans="1:5" x14ac:dyDescent="0.3">
      <c r="A29958" s="33" t="s">
        <v>2</v>
      </c>
      <c r="B29958" s="33" t="s">
        <v>53</v>
      </c>
      <c r="C29958" s="33">
        <v>90000</v>
      </c>
      <c r="D29958" s="33" t="s">
        <v>780</v>
      </c>
      <c r="E29958" t="str">
        <f t="shared" si="472"/>
        <v>$75K-$100K</v>
      </c>
    </row>
    <row r="29959" spans="1:5" x14ac:dyDescent="0.3">
      <c r="A29959" s="33" t="s">
        <v>2</v>
      </c>
      <c r="B29959" s="33" t="s">
        <v>54</v>
      </c>
      <c r="C29959" s="33">
        <v>64698.3984375</v>
      </c>
      <c r="D29959" s="33" t="s">
        <v>9592</v>
      </c>
      <c r="E29959" t="str">
        <f t="shared" si="472"/>
        <v>&lt;$75K</v>
      </c>
    </row>
    <row r="29960" spans="1:5" x14ac:dyDescent="0.3">
      <c r="A29960" s="33" t="s">
        <v>0</v>
      </c>
      <c r="B29960" s="33" t="s">
        <v>54</v>
      </c>
      <c r="C29960" s="33"/>
      <c r="D29960" s="33" t="s">
        <v>9531</v>
      </c>
      <c r="E29960" t="str">
        <f t="shared" si="472"/>
        <v>No Data</v>
      </c>
    </row>
    <row r="29961" spans="1:5" x14ac:dyDescent="0.3">
      <c r="A29961" s="33" t="s">
        <v>0</v>
      </c>
      <c r="B29961" s="33" t="s">
        <v>53</v>
      </c>
      <c r="C29961" s="33">
        <v>190000</v>
      </c>
      <c r="D29961" s="33" t="s">
        <v>3287</v>
      </c>
      <c r="E29961" t="str">
        <f t="shared" si="472"/>
        <v>$125K-$200K</v>
      </c>
    </row>
    <row r="29962" spans="1:5" x14ac:dyDescent="0.3">
      <c r="A29962" s="33" t="s">
        <v>4</v>
      </c>
      <c r="B29962" s="33" t="s">
        <v>81</v>
      </c>
      <c r="C29962" s="33">
        <v>90000</v>
      </c>
      <c r="D29962" s="33" t="s">
        <v>1836</v>
      </c>
      <c r="E29962" t="str">
        <f t="shared" si="472"/>
        <v>$75K-$100K</v>
      </c>
    </row>
    <row r="29963" spans="1:5" x14ac:dyDescent="0.3">
      <c r="A29963" s="33" t="s">
        <v>0</v>
      </c>
      <c r="B29963" s="33" t="s">
        <v>53</v>
      </c>
      <c r="C29963" s="33">
        <v>73450</v>
      </c>
      <c r="D29963" s="33" t="s">
        <v>622</v>
      </c>
      <c r="E29963" t="str">
        <f t="shared" si="472"/>
        <v>&lt;$75K</v>
      </c>
    </row>
    <row r="29964" spans="1:5" x14ac:dyDescent="0.3">
      <c r="A29964" s="33" t="s">
        <v>4</v>
      </c>
      <c r="B29964" s="33" t="s">
        <v>54</v>
      </c>
      <c r="C29964" s="33">
        <v>105000</v>
      </c>
      <c r="D29964" s="33" t="s">
        <v>9593</v>
      </c>
      <c r="E29964" t="str">
        <f t="shared" si="472"/>
        <v>$100K-$125K</v>
      </c>
    </row>
    <row r="29965" spans="1:5" x14ac:dyDescent="0.3">
      <c r="A29965" s="33" t="s">
        <v>0</v>
      </c>
      <c r="B29965" s="33" t="s">
        <v>53</v>
      </c>
      <c r="C29965" s="33"/>
      <c r="D29965" s="33" t="s">
        <v>258</v>
      </c>
      <c r="E29965" t="str">
        <f t="shared" si="472"/>
        <v>No Data</v>
      </c>
    </row>
    <row r="29966" spans="1:5" x14ac:dyDescent="0.3">
      <c r="A29966" s="33" t="s">
        <v>2</v>
      </c>
      <c r="B29966" s="33" t="s">
        <v>53</v>
      </c>
      <c r="C29966" s="33">
        <v>65000</v>
      </c>
      <c r="D29966" s="33" t="s">
        <v>9594</v>
      </c>
      <c r="E29966" t="str">
        <f t="shared" si="472"/>
        <v>&lt;$75K</v>
      </c>
    </row>
    <row r="29967" spans="1:5" x14ac:dyDescent="0.3">
      <c r="A29967" s="33" t="s">
        <v>0</v>
      </c>
      <c r="B29967" s="33" t="s">
        <v>53</v>
      </c>
      <c r="C29967" s="33">
        <v>130000</v>
      </c>
      <c r="D29967" s="33" t="s">
        <v>3664</v>
      </c>
      <c r="E29967" t="str">
        <f t="shared" si="472"/>
        <v>$125K-$200K</v>
      </c>
    </row>
    <row r="29968" spans="1:5" x14ac:dyDescent="0.3">
      <c r="A29968" s="33" t="s">
        <v>52</v>
      </c>
      <c r="B29968" s="33" t="s">
        <v>53</v>
      </c>
      <c r="C29968" s="33"/>
      <c r="D29968" s="33" t="s">
        <v>1413</v>
      </c>
      <c r="E29968" t="str">
        <f t="shared" si="472"/>
        <v>No Data</v>
      </c>
    </row>
    <row r="29969" spans="1:5" x14ac:dyDescent="0.3">
      <c r="A29969" s="33" t="s">
        <v>52</v>
      </c>
      <c r="B29969" s="33" t="s">
        <v>53</v>
      </c>
      <c r="C29969" s="33"/>
      <c r="D29969" s="33" t="s">
        <v>268</v>
      </c>
      <c r="E29969" t="str">
        <f t="shared" si="472"/>
        <v>No Data</v>
      </c>
    </row>
    <row r="29970" spans="1:5" x14ac:dyDescent="0.3">
      <c r="A29970" s="33" t="s">
        <v>2</v>
      </c>
      <c r="B29970" s="33" t="s">
        <v>53</v>
      </c>
      <c r="C29970" s="33">
        <v>70000</v>
      </c>
      <c r="D29970" s="33" t="s">
        <v>9595</v>
      </c>
      <c r="E29970" t="str">
        <f t="shared" si="472"/>
        <v>&lt;$75K</v>
      </c>
    </row>
    <row r="29971" spans="1:5" x14ac:dyDescent="0.3">
      <c r="A29971" s="33" t="s">
        <v>2</v>
      </c>
      <c r="B29971" s="33" t="s">
        <v>53</v>
      </c>
      <c r="C29971" s="33">
        <v>89146.5</v>
      </c>
      <c r="D29971" s="33" t="s">
        <v>9596</v>
      </c>
      <c r="E29971" t="str">
        <f t="shared" si="472"/>
        <v>$75K-$100K</v>
      </c>
    </row>
    <row r="29972" spans="1:5" x14ac:dyDescent="0.3">
      <c r="A29972" s="33" t="s">
        <v>0</v>
      </c>
      <c r="B29972" s="33" t="s">
        <v>53</v>
      </c>
      <c r="C29972" s="33"/>
      <c r="D29972" s="33" t="s">
        <v>299</v>
      </c>
      <c r="E29972" t="str">
        <f t="shared" si="472"/>
        <v>No Data</v>
      </c>
    </row>
    <row r="29973" spans="1:5" x14ac:dyDescent="0.3">
      <c r="A29973" s="33" t="s">
        <v>4</v>
      </c>
      <c r="B29973" s="33" t="s">
        <v>88</v>
      </c>
      <c r="C29973" s="33">
        <v>147500</v>
      </c>
      <c r="D29973" s="33" t="s">
        <v>353</v>
      </c>
      <c r="E29973" t="str">
        <f t="shared" si="472"/>
        <v>$125K-$200K</v>
      </c>
    </row>
    <row r="29974" spans="1:5" x14ac:dyDescent="0.3">
      <c r="A29974" s="33" t="s">
        <v>128</v>
      </c>
      <c r="B29974" s="33" t="s">
        <v>53</v>
      </c>
      <c r="C29974" s="33">
        <v>68375.5</v>
      </c>
      <c r="D29974" s="33" t="s">
        <v>7293</v>
      </c>
      <c r="E29974" t="str">
        <f t="shared" si="472"/>
        <v>&lt;$75K</v>
      </c>
    </row>
    <row r="29975" spans="1:5" x14ac:dyDescent="0.3">
      <c r="A29975" s="33" t="s">
        <v>2</v>
      </c>
      <c r="B29975" s="33" t="s">
        <v>53</v>
      </c>
      <c r="C29975" s="33"/>
      <c r="D29975" s="33" t="s">
        <v>7297</v>
      </c>
      <c r="E29975" t="str">
        <f t="shared" si="472"/>
        <v>No Data</v>
      </c>
    </row>
    <row r="29976" spans="1:5" x14ac:dyDescent="0.3">
      <c r="A29976" s="33" t="s">
        <v>2</v>
      </c>
      <c r="B29976" s="33" t="s">
        <v>53</v>
      </c>
      <c r="C29976" s="33"/>
      <c r="D29976" s="33" t="s">
        <v>833</v>
      </c>
      <c r="E29976" t="str">
        <f t="shared" si="472"/>
        <v>No Data</v>
      </c>
    </row>
    <row r="29977" spans="1:5" x14ac:dyDescent="0.3">
      <c r="A29977" s="33" t="s">
        <v>2</v>
      </c>
      <c r="B29977" s="33" t="s">
        <v>53</v>
      </c>
      <c r="C29977" s="33"/>
      <c r="D29977" s="33" t="s">
        <v>9597</v>
      </c>
      <c r="E29977" t="str">
        <f t="shared" si="472"/>
        <v>No Data</v>
      </c>
    </row>
    <row r="29978" spans="1:5" x14ac:dyDescent="0.3">
      <c r="A29978" s="33" t="s">
        <v>0</v>
      </c>
      <c r="B29978" s="33" t="s">
        <v>53</v>
      </c>
      <c r="C29978" s="33">
        <v>95000</v>
      </c>
      <c r="D29978" s="33" t="s">
        <v>3557</v>
      </c>
      <c r="E29978" t="str">
        <f t="shared" si="472"/>
        <v>$75K-$100K</v>
      </c>
    </row>
    <row r="29979" spans="1:5" x14ac:dyDescent="0.3">
      <c r="A29979" s="33" t="s">
        <v>2</v>
      </c>
      <c r="B29979" s="33" t="s">
        <v>53</v>
      </c>
      <c r="C29979" s="33"/>
      <c r="D29979" s="33" t="s">
        <v>9598</v>
      </c>
      <c r="E29979" t="str">
        <f t="shared" si="472"/>
        <v>No Data</v>
      </c>
    </row>
    <row r="29980" spans="1:5" x14ac:dyDescent="0.3">
      <c r="A29980" s="33" t="s">
        <v>126</v>
      </c>
      <c r="B29980" s="33" t="s">
        <v>53</v>
      </c>
      <c r="C29980" s="33">
        <v>152000</v>
      </c>
      <c r="D29980" s="33" t="s">
        <v>364</v>
      </c>
      <c r="E29980" t="str">
        <f t="shared" si="472"/>
        <v>$125K-$200K</v>
      </c>
    </row>
    <row r="29981" spans="1:5" x14ac:dyDescent="0.3">
      <c r="A29981" s="33" t="s">
        <v>0</v>
      </c>
      <c r="B29981" s="33" t="s">
        <v>53</v>
      </c>
      <c r="C29981" s="33"/>
      <c r="D29981" s="33" t="s">
        <v>9599</v>
      </c>
      <c r="E29981" t="str">
        <f t="shared" si="472"/>
        <v>No Data</v>
      </c>
    </row>
    <row r="29982" spans="1:5" x14ac:dyDescent="0.3">
      <c r="A29982" s="33" t="s">
        <v>4</v>
      </c>
      <c r="B29982" s="33" t="s">
        <v>53</v>
      </c>
      <c r="C29982" s="33">
        <v>190000</v>
      </c>
      <c r="D29982" s="33" t="s">
        <v>9600</v>
      </c>
      <c r="E29982" t="str">
        <f t="shared" si="472"/>
        <v>$125K-$200K</v>
      </c>
    </row>
    <row r="29983" spans="1:5" x14ac:dyDescent="0.3">
      <c r="A29983" s="33" t="s">
        <v>0</v>
      </c>
      <c r="B29983" s="33" t="s">
        <v>53</v>
      </c>
      <c r="C29983" s="33">
        <v>68500</v>
      </c>
      <c r="D29983" s="33" t="s">
        <v>9601</v>
      </c>
      <c r="E29983" t="str">
        <f t="shared" si="472"/>
        <v>&lt;$75K</v>
      </c>
    </row>
    <row r="29984" spans="1:5" x14ac:dyDescent="0.3">
      <c r="A29984" s="33" t="s">
        <v>0</v>
      </c>
      <c r="B29984" s="33" t="s">
        <v>53</v>
      </c>
      <c r="C29984" s="33"/>
      <c r="D29984" s="33" t="s">
        <v>397</v>
      </c>
      <c r="E29984" t="str">
        <f t="shared" si="472"/>
        <v>No Data</v>
      </c>
    </row>
    <row r="29985" spans="1:5" x14ac:dyDescent="0.3">
      <c r="A29985" s="33" t="s">
        <v>0</v>
      </c>
      <c r="B29985" s="33" t="s">
        <v>53</v>
      </c>
      <c r="C29985" s="33">
        <v>253000</v>
      </c>
      <c r="D29985" s="33" t="s">
        <v>9602</v>
      </c>
      <c r="E29985" t="str">
        <f t="shared" si="472"/>
        <v>&gt;$200K</v>
      </c>
    </row>
    <row r="29986" spans="1:5" x14ac:dyDescent="0.3">
      <c r="A29986" s="33" t="s">
        <v>128</v>
      </c>
      <c r="B29986" s="33" t="s">
        <v>53</v>
      </c>
      <c r="C29986" s="33">
        <v>195000</v>
      </c>
      <c r="D29986" s="33" t="s">
        <v>499</v>
      </c>
      <c r="E29986" t="str">
        <f t="shared" si="472"/>
        <v>$125K-$200K</v>
      </c>
    </row>
    <row r="29987" spans="1:5" x14ac:dyDescent="0.3">
      <c r="A29987" s="33" t="s">
        <v>0</v>
      </c>
      <c r="B29987" s="33" t="s">
        <v>72</v>
      </c>
      <c r="C29987" s="33">
        <v>72900</v>
      </c>
      <c r="D29987" s="33" t="s">
        <v>6822</v>
      </c>
      <c r="E29987" t="str">
        <f t="shared" si="472"/>
        <v>&lt;$75K</v>
      </c>
    </row>
    <row r="29988" spans="1:5" x14ac:dyDescent="0.3">
      <c r="A29988" s="33" t="s">
        <v>0</v>
      </c>
      <c r="B29988" s="33" t="s">
        <v>53</v>
      </c>
      <c r="C29988" s="33">
        <v>150000</v>
      </c>
      <c r="D29988" s="33" t="s">
        <v>810</v>
      </c>
      <c r="E29988" t="str">
        <f t="shared" si="472"/>
        <v>$125K-$200K</v>
      </c>
    </row>
    <row r="29989" spans="1:5" x14ac:dyDescent="0.3">
      <c r="A29989" s="33" t="s">
        <v>129</v>
      </c>
      <c r="B29989" s="33" t="s">
        <v>81</v>
      </c>
      <c r="C29989" s="33">
        <v>100000</v>
      </c>
      <c r="D29989" s="33" t="s">
        <v>1897</v>
      </c>
      <c r="E29989" t="str">
        <f t="shared" si="472"/>
        <v>$75K-$100K</v>
      </c>
    </row>
    <row r="29990" spans="1:5" x14ac:dyDescent="0.3">
      <c r="A29990" s="33" t="s">
        <v>2</v>
      </c>
      <c r="B29990" s="33" t="s">
        <v>97</v>
      </c>
      <c r="C29990" s="33">
        <v>89100</v>
      </c>
      <c r="D29990" s="33" t="s">
        <v>6299</v>
      </c>
      <c r="E29990" t="str">
        <f t="shared" si="472"/>
        <v>$75K-$100K</v>
      </c>
    </row>
    <row r="29991" spans="1:5" x14ac:dyDescent="0.3">
      <c r="A29991" s="33" t="s">
        <v>128</v>
      </c>
      <c r="B29991" s="33" t="s">
        <v>53</v>
      </c>
      <c r="C29991" s="33">
        <v>172500</v>
      </c>
      <c r="D29991" s="33" t="s">
        <v>9603</v>
      </c>
      <c r="E29991" t="str">
        <f t="shared" si="472"/>
        <v>$125K-$200K</v>
      </c>
    </row>
    <row r="29992" spans="1:5" x14ac:dyDescent="0.3">
      <c r="A29992" s="33" t="s">
        <v>125</v>
      </c>
      <c r="B29992" s="33" t="s">
        <v>53</v>
      </c>
      <c r="C29992" s="33"/>
      <c r="D29992" s="33" t="s">
        <v>577</v>
      </c>
      <c r="E29992" t="str">
        <f t="shared" si="472"/>
        <v>No Data</v>
      </c>
    </row>
    <row r="29993" spans="1:5" x14ac:dyDescent="0.3">
      <c r="A29993" s="33" t="s">
        <v>0</v>
      </c>
      <c r="B29993" s="33" t="s">
        <v>53</v>
      </c>
      <c r="C29993" s="33"/>
      <c r="D29993" s="33" t="s">
        <v>1412</v>
      </c>
      <c r="E29993" t="str">
        <f t="shared" si="472"/>
        <v>No Data</v>
      </c>
    </row>
    <row r="29994" spans="1:5" x14ac:dyDescent="0.3">
      <c r="A29994" s="33" t="s">
        <v>2</v>
      </c>
      <c r="B29994" s="33" t="s">
        <v>53</v>
      </c>
      <c r="C29994" s="33">
        <v>75000</v>
      </c>
      <c r="D29994" s="33" t="s">
        <v>3326</v>
      </c>
      <c r="E29994" t="str">
        <f t="shared" si="472"/>
        <v>&lt;$75K</v>
      </c>
    </row>
    <row r="29995" spans="1:5" x14ac:dyDescent="0.3">
      <c r="A29995" s="33" t="s">
        <v>4</v>
      </c>
      <c r="B29995" s="33" t="s">
        <v>88</v>
      </c>
      <c r="C29995" s="33">
        <v>147500</v>
      </c>
      <c r="D29995" s="33" t="s">
        <v>211</v>
      </c>
      <c r="E29995" t="str">
        <f t="shared" si="472"/>
        <v>$125K-$200K</v>
      </c>
    </row>
    <row r="29996" spans="1:5" x14ac:dyDescent="0.3">
      <c r="A29996" s="33" t="s">
        <v>125</v>
      </c>
      <c r="B29996" s="33" t="s">
        <v>53</v>
      </c>
      <c r="C29996" s="33"/>
      <c r="D29996" s="33" t="s">
        <v>8863</v>
      </c>
      <c r="E29996" t="str">
        <f t="shared" si="472"/>
        <v>No Data</v>
      </c>
    </row>
    <row r="29997" spans="1:5" x14ac:dyDescent="0.3">
      <c r="A29997" s="33" t="s">
        <v>125</v>
      </c>
      <c r="B29997" s="33" t="s">
        <v>53</v>
      </c>
      <c r="C29997" s="33">
        <v>97277.4921875</v>
      </c>
      <c r="D29997" s="33" t="s">
        <v>9604</v>
      </c>
      <c r="E29997" t="str">
        <f t="shared" si="472"/>
        <v>$75K-$100K</v>
      </c>
    </row>
    <row r="29998" spans="1:5" x14ac:dyDescent="0.3">
      <c r="A29998" s="33" t="s">
        <v>2</v>
      </c>
      <c r="B29998" s="33" t="s">
        <v>53</v>
      </c>
      <c r="C29998" s="33"/>
      <c r="D29998" s="33" t="s">
        <v>4118</v>
      </c>
      <c r="E29998" t="str">
        <f t="shared" si="472"/>
        <v>No Data</v>
      </c>
    </row>
    <row r="29999" spans="1:5" x14ac:dyDescent="0.3">
      <c r="A29999" s="33" t="s">
        <v>126</v>
      </c>
      <c r="B29999" s="33" t="s">
        <v>81</v>
      </c>
      <c r="C29999" s="33"/>
      <c r="D29999" s="33" t="s">
        <v>278</v>
      </c>
      <c r="E29999" t="str">
        <f t="shared" si="472"/>
        <v>No Data</v>
      </c>
    </row>
    <row r="30000" spans="1:5" x14ac:dyDescent="0.3">
      <c r="A30000" s="33" t="s">
        <v>126</v>
      </c>
      <c r="B30000" s="33" t="s">
        <v>53</v>
      </c>
      <c r="C30000" s="33">
        <v>140000</v>
      </c>
      <c r="D30000" s="33" t="s">
        <v>265</v>
      </c>
      <c r="E30000" t="str">
        <f t="shared" si="472"/>
        <v>$125K-$200K</v>
      </c>
    </row>
    <row r="30001" spans="1:5" x14ac:dyDescent="0.3">
      <c r="A30001" s="33" t="s">
        <v>0</v>
      </c>
      <c r="B30001" s="33" t="s">
        <v>53</v>
      </c>
      <c r="C30001" s="33">
        <v>156000</v>
      </c>
      <c r="D30001" s="33" t="s">
        <v>8402</v>
      </c>
      <c r="E30001" t="str">
        <f t="shared" si="472"/>
        <v>$125K-$200K</v>
      </c>
    </row>
    <row r="30002" spans="1:5" x14ac:dyDescent="0.3">
      <c r="A30002" s="33" t="s">
        <v>4</v>
      </c>
      <c r="B30002" s="33" t="s">
        <v>73</v>
      </c>
      <c r="C30002" s="33">
        <v>96773</v>
      </c>
      <c r="D30002" s="33" t="s">
        <v>9605</v>
      </c>
      <c r="E30002" t="str">
        <f t="shared" si="472"/>
        <v>$75K-$100K</v>
      </c>
    </row>
    <row r="30003" spans="1:5" x14ac:dyDescent="0.3">
      <c r="A30003" s="33" t="s">
        <v>0</v>
      </c>
      <c r="B30003" s="33" t="s">
        <v>53</v>
      </c>
      <c r="C30003" s="33"/>
      <c r="D30003" s="33" t="s">
        <v>502</v>
      </c>
      <c r="E30003" t="str">
        <f t="shared" si="472"/>
        <v>No Data</v>
      </c>
    </row>
    <row r="30004" spans="1:5" x14ac:dyDescent="0.3">
      <c r="A30004" s="33" t="s">
        <v>0</v>
      </c>
      <c r="B30004" s="33" t="s">
        <v>53</v>
      </c>
      <c r="C30004" s="33">
        <v>82473</v>
      </c>
      <c r="D30004" s="33" t="s">
        <v>7594</v>
      </c>
      <c r="E30004" t="str">
        <f t="shared" si="472"/>
        <v>$75K-$100K</v>
      </c>
    </row>
    <row r="30005" spans="1:5" x14ac:dyDescent="0.3">
      <c r="A30005" s="33" t="s">
        <v>2</v>
      </c>
      <c r="B30005" s="33" t="s">
        <v>97</v>
      </c>
      <c r="C30005" s="33">
        <v>53014</v>
      </c>
      <c r="D30005" s="33" t="s">
        <v>3555</v>
      </c>
      <c r="E30005" t="str">
        <f t="shared" si="472"/>
        <v>&lt;$75K</v>
      </c>
    </row>
    <row r="30006" spans="1:5" x14ac:dyDescent="0.3">
      <c r="A30006" s="33" t="s">
        <v>0</v>
      </c>
      <c r="B30006" s="33" t="s">
        <v>53</v>
      </c>
      <c r="C30006" s="33">
        <v>200000</v>
      </c>
      <c r="D30006" s="33" t="s">
        <v>431</v>
      </c>
      <c r="E30006" t="str">
        <f t="shared" si="472"/>
        <v>$125K-$200K</v>
      </c>
    </row>
    <row r="30007" spans="1:5" x14ac:dyDescent="0.3">
      <c r="A30007" s="33" t="s">
        <v>125</v>
      </c>
      <c r="B30007" s="33" t="s">
        <v>53</v>
      </c>
      <c r="C30007" s="33"/>
      <c r="D30007" s="33" t="s">
        <v>6721</v>
      </c>
      <c r="E30007" t="str">
        <f t="shared" si="472"/>
        <v>No Data</v>
      </c>
    </row>
    <row r="30008" spans="1:5" x14ac:dyDescent="0.3">
      <c r="A30008" s="33" t="s">
        <v>0</v>
      </c>
      <c r="B30008" s="33" t="s">
        <v>54</v>
      </c>
      <c r="C30008" s="33"/>
      <c r="D30008" s="33" t="s">
        <v>258</v>
      </c>
      <c r="E30008" t="str">
        <f t="shared" si="472"/>
        <v>No Data</v>
      </c>
    </row>
    <row r="30009" spans="1:5" x14ac:dyDescent="0.3">
      <c r="A30009" s="33" t="s">
        <v>2</v>
      </c>
      <c r="B30009" s="33" t="s">
        <v>53</v>
      </c>
      <c r="C30009" s="33"/>
      <c r="D30009" s="33" t="s">
        <v>9606</v>
      </c>
      <c r="E30009" t="str">
        <f t="shared" si="472"/>
        <v>No Data</v>
      </c>
    </row>
    <row r="30010" spans="1:5" x14ac:dyDescent="0.3">
      <c r="A30010" s="33" t="s">
        <v>128</v>
      </c>
      <c r="B30010" s="33" t="s">
        <v>53</v>
      </c>
      <c r="C30010" s="33">
        <v>175500</v>
      </c>
      <c r="D30010" s="33" t="s">
        <v>499</v>
      </c>
      <c r="E30010" t="str">
        <f t="shared" si="472"/>
        <v>$125K-$200K</v>
      </c>
    </row>
    <row r="30011" spans="1:5" x14ac:dyDescent="0.3">
      <c r="A30011" s="33" t="s">
        <v>125</v>
      </c>
      <c r="B30011" s="33" t="s">
        <v>69</v>
      </c>
      <c r="C30011" s="33">
        <v>111175</v>
      </c>
      <c r="D30011" s="33" t="s">
        <v>532</v>
      </c>
      <c r="E30011" t="str">
        <f t="shared" si="472"/>
        <v>$100K-$125K</v>
      </c>
    </row>
    <row r="30012" spans="1:5" x14ac:dyDescent="0.3">
      <c r="A30012" s="33" t="s">
        <v>2</v>
      </c>
      <c r="B30012" s="33" t="s">
        <v>53</v>
      </c>
      <c r="C30012" s="33">
        <v>67500</v>
      </c>
      <c r="D30012" s="33" t="s">
        <v>705</v>
      </c>
      <c r="E30012" t="str">
        <f t="shared" si="472"/>
        <v>&lt;$75K</v>
      </c>
    </row>
    <row r="30013" spans="1:5" x14ac:dyDescent="0.3">
      <c r="A30013" s="33" t="s">
        <v>128</v>
      </c>
      <c r="B30013" s="33" t="s">
        <v>53</v>
      </c>
      <c r="C30013" s="33">
        <v>133468</v>
      </c>
      <c r="D30013" s="33" t="s">
        <v>9607</v>
      </c>
      <c r="E30013" t="str">
        <f t="shared" si="472"/>
        <v>$125K-$200K</v>
      </c>
    </row>
    <row r="30014" spans="1:5" x14ac:dyDescent="0.3">
      <c r="A30014" s="33" t="s">
        <v>2</v>
      </c>
      <c r="B30014" s="33" t="s">
        <v>53</v>
      </c>
      <c r="C30014" s="33"/>
      <c r="D30014" s="33" t="s">
        <v>232</v>
      </c>
      <c r="E30014" t="str">
        <f t="shared" si="472"/>
        <v>No Data</v>
      </c>
    </row>
    <row r="30015" spans="1:5" x14ac:dyDescent="0.3">
      <c r="A30015" s="33" t="s">
        <v>2</v>
      </c>
      <c r="B30015" s="33" t="s">
        <v>53</v>
      </c>
      <c r="C30015" s="33">
        <v>73570.5</v>
      </c>
      <c r="D30015" s="33" t="s">
        <v>9608</v>
      </c>
      <c r="E30015" t="str">
        <f t="shared" si="472"/>
        <v>&lt;$75K</v>
      </c>
    </row>
    <row r="30016" spans="1:5" x14ac:dyDescent="0.3">
      <c r="A30016" s="33" t="s">
        <v>0</v>
      </c>
      <c r="B30016" s="33" t="s">
        <v>53</v>
      </c>
      <c r="C30016" s="33">
        <v>90000</v>
      </c>
      <c r="D30016" s="33" t="s">
        <v>1117</v>
      </c>
      <c r="E30016" t="str">
        <f t="shared" si="472"/>
        <v>$75K-$100K</v>
      </c>
    </row>
    <row r="30017" spans="1:5" x14ac:dyDescent="0.3">
      <c r="A30017" s="33" t="s">
        <v>4</v>
      </c>
      <c r="B30017" s="33" t="s">
        <v>53</v>
      </c>
      <c r="C30017" s="33">
        <v>149000</v>
      </c>
      <c r="D30017" s="33" t="s">
        <v>7086</v>
      </c>
      <c r="E30017" t="str">
        <f t="shared" si="472"/>
        <v>$125K-$200K</v>
      </c>
    </row>
    <row r="30018" spans="1:5" x14ac:dyDescent="0.3">
      <c r="A30018" s="33" t="s">
        <v>0</v>
      </c>
      <c r="B30018" s="33" t="s">
        <v>53</v>
      </c>
      <c r="C30018" s="33">
        <v>150000</v>
      </c>
      <c r="D30018" s="33" t="s">
        <v>3882</v>
      </c>
      <c r="E30018" t="str">
        <f t="shared" si="472"/>
        <v>$125K-$200K</v>
      </c>
    </row>
    <row r="30019" spans="1:5" x14ac:dyDescent="0.3">
      <c r="A30019" s="33" t="s">
        <v>0</v>
      </c>
      <c r="B30019" s="33" t="s">
        <v>53</v>
      </c>
      <c r="C30019" s="33">
        <v>115000</v>
      </c>
      <c r="D30019" s="33" t="s">
        <v>299</v>
      </c>
      <c r="E30019" t="str">
        <f t="shared" ref="E30019:E30082" si="473">_xlfn.XLOOKUP(C30019,$H$16:$H$21,$G$16:$G$21,,1)</f>
        <v>$100K-$125K</v>
      </c>
    </row>
    <row r="30020" spans="1:5" x14ac:dyDescent="0.3">
      <c r="A30020" s="33" t="s">
        <v>2</v>
      </c>
      <c r="B30020" s="33" t="s">
        <v>53</v>
      </c>
      <c r="C30020" s="33">
        <v>75000</v>
      </c>
      <c r="D30020" s="33" t="s">
        <v>5167</v>
      </c>
      <c r="E30020" t="str">
        <f t="shared" si="473"/>
        <v>&lt;$75K</v>
      </c>
    </row>
    <row r="30021" spans="1:5" x14ac:dyDescent="0.3">
      <c r="A30021" s="33" t="s">
        <v>2</v>
      </c>
      <c r="B30021" s="33" t="s">
        <v>53</v>
      </c>
      <c r="C30021" s="33"/>
      <c r="D30021" s="33" t="s">
        <v>2766</v>
      </c>
      <c r="E30021" t="str">
        <f t="shared" si="473"/>
        <v>No Data</v>
      </c>
    </row>
    <row r="30022" spans="1:5" x14ac:dyDescent="0.3">
      <c r="A30022" s="33" t="s">
        <v>2</v>
      </c>
      <c r="B30022" s="33" t="s">
        <v>53</v>
      </c>
      <c r="C30022" s="33"/>
      <c r="D30022" s="33" t="s">
        <v>1756</v>
      </c>
      <c r="E30022" t="str">
        <f t="shared" si="473"/>
        <v>No Data</v>
      </c>
    </row>
    <row r="30023" spans="1:5" x14ac:dyDescent="0.3">
      <c r="A30023" s="33" t="s">
        <v>1</v>
      </c>
      <c r="B30023" s="33" t="s">
        <v>69</v>
      </c>
      <c r="C30023" s="33">
        <v>198000</v>
      </c>
      <c r="D30023" s="33" t="s">
        <v>299</v>
      </c>
      <c r="E30023" t="str">
        <f t="shared" si="473"/>
        <v>$125K-$200K</v>
      </c>
    </row>
    <row r="30024" spans="1:5" x14ac:dyDescent="0.3">
      <c r="A30024" s="33" t="s">
        <v>0</v>
      </c>
      <c r="B30024" s="33" t="s">
        <v>53</v>
      </c>
      <c r="C30024" s="33">
        <v>100000</v>
      </c>
      <c r="D30024" s="33" t="s">
        <v>609</v>
      </c>
      <c r="E30024" t="str">
        <f t="shared" si="473"/>
        <v>$75K-$100K</v>
      </c>
    </row>
    <row r="30025" spans="1:5" x14ac:dyDescent="0.3">
      <c r="A30025" s="33" t="s">
        <v>128</v>
      </c>
      <c r="B30025" s="33" t="s">
        <v>53</v>
      </c>
      <c r="C30025" s="33">
        <v>115000</v>
      </c>
      <c r="D30025" s="33" t="s">
        <v>299</v>
      </c>
      <c r="E30025" t="str">
        <f t="shared" si="473"/>
        <v>$100K-$125K</v>
      </c>
    </row>
    <row r="30026" spans="1:5" x14ac:dyDescent="0.3">
      <c r="A30026" s="33" t="s">
        <v>2</v>
      </c>
      <c r="B30026" s="33" t="s">
        <v>53</v>
      </c>
      <c r="C30026" s="33"/>
      <c r="D30026" s="33" t="s">
        <v>9609</v>
      </c>
      <c r="E30026" t="str">
        <f t="shared" si="473"/>
        <v>No Data</v>
      </c>
    </row>
    <row r="30027" spans="1:5" x14ac:dyDescent="0.3">
      <c r="A30027" s="33" t="s">
        <v>125</v>
      </c>
      <c r="B30027" s="33" t="s">
        <v>53</v>
      </c>
      <c r="C30027" s="33"/>
      <c r="D30027" s="33" t="s">
        <v>268</v>
      </c>
      <c r="E30027" t="str">
        <f t="shared" si="473"/>
        <v>No Data</v>
      </c>
    </row>
    <row r="30028" spans="1:5" x14ac:dyDescent="0.3">
      <c r="A30028" s="33" t="s">
        <v>2</v>
      </c>
      <c r="B30028" s="33" t="s">
        <v>53</v>
      </c>
      <c r="C30028" s="33"/>
      <c r="D30028" s="33" t="s">
        <v>279</v>
      </c>
      <c r="E30028" t="str">
        <f t="shared" si="473"/>
        <v>No Data</v>
      </c>
    </row>
    <row r="30029" spans="1:5" x14ac:dyDescent="0.3">
      <c r="A30029" s="33" t="s">
        <v>2</v>
      </c>
      <c r="B30029" s="33" t="s">
        <v>53</v>
      </c>
      <c r="C30029" s="33"/>
      <c r="D30029" s="33" t="s">
        <v>695</v>
      </c>
      <c r="E30029" t="str">
        <f t="shared" si="473"/>
        <v>No Data</v>
      </c>
    </row>
    <row r="30030" spans="1:5" x14ac:dyDescent="0.3">
      <c r="A30030" s="33" t="s">
        <v>2</v>
      </c>
      <c r="B30030" s="33" t="s">
        <v>53</v>
      </c>
      <c r="C30030" s="33">
        <v>70000</v>
      </c>
      <c r="D30030" s="33" t="s">
        <v>268</v>
      </c>
      <c r="E30030" t="str">
        <f t="shared" si="473"/>
        <v>&lt;$75K</v>
      </c>
    </row>
    <row r="30031" spans="1:5" x14ac:dyDescent="0.3">
      <c r="A30031" s="33" t="s">
        <v>2</v>
      </c>
      <c r="B30031" s="33" t="s">
        <v>53</v>
      </c>
      <c r="C30031" s="33">
        <v>73100</v>
      </c>
      <c r="D30031" s="33" t="s">
        <v>9610</v>
      </c>
      <c r="E30031" t="str">
        <f t="shared" si="473"/>
        <v>&lt;$75K</v>
      </c>
    </row>
    <row r="30032" spans="1:5" x14ac:dyDescent="0.3">
      <c r="A30032" s="33" t="s">
        <v>0</v>
      </c>
      <c r="B30032" s="33" t="s">
        <v>68</v>
      </c>
      <c r="C30032" s="33"/>
      <c r="D30032" s="33" t="s">
        <v>9611</v>
      </c>
      <c r="E30032" t="str">
        <f t="shared" si="473"/>
        <v>No Data</v>
      </c>
    </row>
    <row r="30033" spans="1:5" x14ac:dyDescent="0.3">
      <c r="A30033" s="33" t="s">
        <v>2</v>
      </c>
      <c r="B30033" s="33" t="s">
        <v>53</v>
      </c>
      <c r="C30033" s="33">
        <v>70500</v>
      </c>
      <c r="D30033" s="33" t="s">
        <v>3777</v>
      </c>
      <c r="E30033" t="str">
        <f t="shared" si="473"/>
        <v>&lt;$75K</v>
      </c>
    </row>
    <row r="30034" spans="1:5" x14ac:dyDescent="0.3">
      <c r="A30034" s="33" t="s">
        <v>125</v>
      </c>
      <c r="B30034" s="33" t="s">
        <v>53</v>
      </c>
      <c r="C30034" s="33">
        <v>115000</v>
      </c>
      <c r="D30034" s="33" t="s">
        <v>2260</v>
      </c>
      <c r="E30034" t="str">
        <f t="shared" si="473"/>
        <v>$100K-$125K</v>
      </c>
    </row>
    <row r="30035" spans="1:5" x14ac:dyDescent="0.3">
      <c r="A30035" s="33" t="s">
        <v>2</v>
      </c>
      <c r="B30035" s="33" t="s">
        <v>53</v>
      </c>
      <c r="C30035" s="33"/>
      <c r="D30035" s="33" t="s">
        <v>5505</v>
      </c>
      <c r="E30035" t="str">
        <f t="shared" si="473"/>
        <v>No Data</v>
      </c>
    </row>
    <row r="30036" spans="1:5" x14ac:dyDescent="0.3">
      <c r="A30036" s="33" t="s">
        <v>2</v>
      </c>
      <c r="B30036" s="33" t="s">
        <v>53</v>
      </c>
      <c r="C30036" s="33"/>
      <c r="D30036" s="33" t="s">
        <v>1708</v>
      </c>
      <c r="E30036" t="str">
        <f t="shared" si="473"/>
        <v>No Data</v>
      </c>
    </row>
    <row r="30037" spans="1:5" x14ac:dyDescent="0.3">
      <c r="A30037" s="33" t="s">
        <v>2</v>
      </c>
      <c r="B30037" s="33" t="s">
        <v>53</v>
      </c>
      <c r="C30037" s="33"/>
      <c r="D30037" s="33" t="s">
        <v>480</v>
      </c>
      <c r="E30037" t="str">
        <f t="shared" si="473"/>
        <v>No Data</v>
      </c>
    </row>
    <row r="30038" spans="1:5" x14ac:dyDescent="0.3">
      <c r="A30038" s="33" t="s">
        <v>126</v>
      </c>
      <c r="B30038" s="33" t="s">
        <v>81</v>
      </c>
      <c r="C30038" s="33">
        <v>158000</v>
      </c>
      <c r="D30038" s="33" t="s">
        <v>1690</v>
      </c>
      <c r="E30038" t="str">
        <f t="shared" si="473"/>
        <v>$125K-$200K</v>
      </c>
    </row>
    <row r="30039" spans="1:5" x14ac:dyDescent="0.3">
      <c r="A30039" s="33" t="s">
        <v>2</v>
      </c>
      <c r="B30039" s="33" t="s">
        <v>53</v>
      </c>
      <c r="C30039" s="33"/>
      <c r="D30039" s="33" t="s">
        <v>9612</v>
      </c>
      <c r="E30039" t="str">
        <f t="shared" si="473"/>
        <v>No Data</v>
      </c>
    </row>
    <row r="30040" spans="1:5" x14ac:dyDescent="0.3">
      <c r="A30040" s="33" t="s">
        <v>4</v>
      </c>
      <c r="B30040" s="33" t="s">
        <v>68</v>
      </c>
      <c r="C30040" s="33"/>
      <c r="D30040" s="33" t="s">
        <v>9613</v>
      </c>
      <c r="E30040" t="str">
        <f t="shared" si="473"/>
        <v>No Data</v>
      </c>
    </row>
    <row r="30041" spans="1:5" x14ac:dyDescent="0.3">
      <c r="A30041" s="33" t="s">
        <v>2</v>
      </c>
      <c r="B30041" s="33" t="s">
        <v>112</v>
      </c>
      <c r="C30041" s="33">
        <v>111175</v>
      </c>
      <c r="D30041" s="33" t="s">
        <v>640</v>
      </c>
      <c r="E30041" t="str">
        <f t="shared" si="473"/>
        <v>$100K-$125K</v>
      </c>
    </row>
    <row r="30042" spans="1:5" x14ac:dyDescent="0.3">
      <c r="A30042" s="33" t="s">
        <v>0</v>
      </c>
      <c r="B30042" s="33" t="s">
        <v>53</v>
      </c>
      <c r="C30042" s="33">
        <v>150000</v>
      </c>
      <c r="D30042" s="33" t="s">
        <v>905</v>
      </c>
      <c r="E30042" t="str">
        <f t="shared" si="473"/>
        <v>$125K-$200K</v>
      </c>
    </row>
    <row r="30043" spans="1:5" x14ac:dyDescent="0.3">
      <c r="A30043" s="33" t="s">
        <v>0</v>
      </c>
      <c r="B30043" s="33" t="s">
        <v>53</v>
      </c>
      <c r="C30043" s="33">
        <v>153113</v>
      </c>
      <c r="D30043" s="33" t="s">
        <v>364</v>
      </c>
      <c r="E30043" t="str">
        <f t="shared" si="473"/>
        <v>$125K-$200K</v>
      </c>
    </row>
    <row r="30044" spans="1:5" x14ac:dyDescent="0.3">
      <c r="A30044" s="33" t="s">
        <v>0</v>
      </c>
      <c r="B30044" s="33" t="s">
        <v>53</v>
      </c>
      <c r="C30044" s="33"/>
      <c r="D30044" s="33" t="s">
        <v>6442</v>
      </c>
      <c r="E30044" t="str">
        <f t="shared" si="473"/>
        <v>No Data</v>
      </c>
    </row>
    <row r="30045" spans="1:5" x14ac:dyDescent="0.3">
      <c r="A30045" s="33" t="s">
        <v>4</v>
      </c>
      <c r="B30045" s="33" t="s">
        <v>54</v>
      </c>
      <c r="C30045" s="33">
        <v>125000</v>
      </c>
      <c r="D30045" s="33" t="s">
        <v>703</v>
      </c>
      <c r="E30045" t="str">
        <f t="shared" si="473"/>
        <v>$100K-$125K</v>
      </c>
    </row>
    <row r="30046" spans="1:5" x14ac:dyDescent="0.3">
      <c r="A30046" s="33" t="s">
        <v>2</v>
      </c>
      <c r="B30046" s="33" t="s">
        <v>53</v>
      </c>
      <c r="C30046" s="33">
        <v>52000</v>
      </c>
      <c r="D30046" s="33" t="s">
        <v>9614</v>
      </c>
      <c r="E30046" t="str">
        <f t="shared" si="473"/>
        <v>&lt;$75K</v>
      </c>
    </row>
    <row r="30047" spans="1:5" x14ac:dyDescent="0.3">
      <c r="A30047" s="33" t="s">
        <v>128</v>
      </c>
      <c r="B30047" s="33" t="s">
        <v>53</v>
      </c>
      <c r="C30047" s="33">
        <v>115000</v>
      </c>
      <c r="D30047" s="33" t="s">
        <v>4221</v>
      </c>
      <c r="E30047" t="str">
        <f t="shared" si="473"/>
        <v>$100K-$125K</v>
      </c>
    </row>
    <row r="30048" spans="1:5" x14ac:dyDescent="0.3">
      <c r="A30048" s="33" t="s">
        <v>0</v>
      </c>
      <c r="B30048" s="33" t="s">
        <v>53</v>
      </c>
      <c r="C30048" s="33">
        <v>150000</v>
      </c>
      <c r="D30048" s="33" t="s">
        <v>3835</v>
      </c>
      <c r="E30048" t="str">
        <f t="shared" si="473"/>
        <v>$125K-$200K</v>
      </c>
    </row>
    <row r="30049" spans="1:5" x14ac:dyDescent="0.3">
      <c r="A30049" s="33" t="s">
        <v>2</v>
      </c>
      <c r="B30049" s="33" t="s">
        <v>53</v>
      </c>
      <c r="C30049" s="33"/>
      <c r="D30049" s="33" t="s">
        <v>9615</v>
      </c>
      <c r="E30049" t="str">
        <f t="shared" si="473"/>
        <v>No Data</v>
      </c>
    </row>
    <row r="30050" spans="1:5" x14ac:dyDescent="0.3">
      <c r="A30050" s="33" t="s">
        <v>0</v>
      </c>
      <c r="B30050" s="33" t="s">
        <v>53</v>
      </c>
      <c r="C30050" s="33"/>
      <c r="D30050" s="33" t="s">
        <v>6265</v>
      </c>
      <c r="E30050" t="str">
        <f t="shared" si="473"/>
        <v>No Data</v>
      </c>
    </row>
    <row r="30051" spans="1:5" x14ac:dyDescent="0.3">
      <c r="A30051" s="33" t="s">
        <v>2</v>
      </c>
      <c r="B30051" s="33" t="s">
        <v>53</v>
      </c>
      <c r="C30051" s="33">
        <v>100000</v>
      </c>
      <c r="D30051" s="33" t="s">
        <v>9616</v>
      </c>
      <c r="E30051" t="str">
        <f t="shared" si="473"/>
        <v>$75K-$100K</v>
      </c>
    </row>
    <row r="30052" spans="1:5" x14ac:dyDescent="0.3">
      <c r="A30052" s="33" t="s">
        <v>52</v>
      </c>
      <c r="B30052" s="33" t="s">
        <v>53</v>
      </c>
      <c r="C30052" s="33">
        <v>42000</v>
      </c>
      <c r="D30052" s="33" t="s">
        <v>4031</v>
      </c>
      <c r="E30052" t="str">
        <f t="shared" si="473"/>
        <v>&lt;$75K</v>
      </c>
    </row>
    <row r="30053" spans="1:5" x14ac:dyDescent="0.3">
      <c r="A30053" s="33" t="s">
        <v>2</v>
      </c>
      <c r="B30053" s="33" t="s">
        <v>53</v>
      </c>
      <c r="C30053" s="33">
        <v>90000</v>
      </c>
      <c r="D30053" s="33" t="s">
        <v>9617</v>
      </c>
      <c r="E30053" t="str">
        <f t="shared" si="473"/>
        <v>$75K-$100K</v>
      </c>
    </row>
    <row r="30054" spans="1:5" x14ac:dyDescent="0.3">
      <c r="A30054" s="33" t="s">
        <v>2</v>
      </c>
      <c r="B30054" s="33" t="s">
        <v>53</v>
      </c>
      <c r="C30054" s="33">
        <v>115000</v>
      </c>
      <c r="D30054" s="33" t="s">
        <v>485</v>
      </c>
      <c r="E30054" t="str">
        <f t="shared" si="473"/>
        <v>$100K-$125K</v>
      </c>
    </row>
    <row r="30055" spans="1:5" x14ac:dyDescent="0.3">
      <c r="A30055" s="33" t="s">
        <v>52</v>
      </c>
      <c r="B30055" s="33" t="s">
        <v>53</v>
      </c>
      <c r="C30055" s="33"/>
      <c r="D30055" s="33" t="s">
        <v>4412</v>
      </c>
      <c r="E30055" t="str">
        <f t="shared" si="473"/>
        <v>No Data</v>
      </c>
    </row>
    <row r="30056" spans="1:5" x14ac:dyDescent="0.3">
      <c r="A30056" s="33" t="s">
        <v>0</v>
      </c>
      <c r="B30056" s="33" t="s">
        <v>53</v>
      </c>
      <c r="C30056" s="33"/>
      <c r="D30056" s="33" t="s">
        <v>7803</v>
      </c>
      <c r="E30056" t="str">
        <f t="shared" si="473"/>
        <v>No Data</v>
      </c>
    </row>
    <row r="30057" spans="1:5" x14ac:dyDescent="0.3">
      <c r="A30057" s="33" t="s">
        <v>4</v>
      </c>
      <c r="B30057" s="33" t="s">
        <v>53</v>
      </c>
      <c r="C30057" s="33"/>
      <c r="D30057" s="33" t="s">
        <v>9618</v>
      </c>
      <c r="E30057" t="str">
        <f t="shared" si="473"/>
        <v>No Data</v>
      </c>
    </row>
    <row r="30058" spans="1:5" x14ac:dyDescent="0.3">
      <c r="A30058" s="33" t="s">
        <v>128</v>
      </c>
      <c r="B30058" s="33" t="s">
        <v>88</v>
      </c>
      <c r="C30058" s="33">
        <v>149653</v>
      </c>
      <c r="D30058" s="33" t="s">
        <v>651</v>
      </c>
      <c r="E30058" t="str">
        <f t="shared" si="473"/>
        <v>$125K-$200K</v>
      </c>
    </row>
    <row r="30059" spans="1:5" x14ac:dyDescent="0.3">
      <c r="A30059" s="33" t="s">
        <v>2</v>
      </c>
      <c r="B30059" s="33" t="s">
        <v>53</v>
      </c>
      <c r="C30059" s="33">
        <v>60000</v>
      </c>
      <c r="D30059" s="33" t="s">
        <v>1546</v>
      </c>
      <c r="E30059" t="str">
        <f t="shared" si="473"/>
        <v>&lt;$75K</v>
      </c>
    </row>
    <row r="30060" spans="1:5" x14ac:dyDescent="0.3">
      <c r="A30060" s="33" t="s">
        <v>2</v>
      </c>
      <c r="B30060" s="33" t="s">
        <v>53</v>
      </c>
      <c r="C30060" s="33"/>
      <c r="D30060" s="33" t="s">
        <v>252</v>
      </c>
      <c r="E30060" t="str">
        <f t="shared" si="473"/>
        <v>No Data</v>
      </c>
    </row>
    <row r="30061" spans="1:5" x14ac:dyDescent="0.3">
      <c r="A30061" s="33" t="s">
        <v>2</v>
      </c>
      <c r="B30061" s="33" t="s">
        <v>53</v>
      </c>
      <c r="C30061" s="33">
        <v>111175</v>
      </c>
      <c r="D30061" s="33" t="s">
        <v>6671</v>
      </c>
      <c r="E30061" t="str">
        <f t="shared" si="473"/>
        <v>$100K-$125K</v>
      </c>
    </row>
    <row r="30062" spans="1:5" x14ac:dyDescent="0.3">
      <c r="A30062" s="33" t="s">
        <v>128</v>
      </c>
      <c r="B30062" s="33" t="s">
        <v>53</v>
      </c>
      <c r="C30062" s="33">
        <v>160000</v>
      </c>
      <c r="D30062" s="33" t="s">
        <v>9619</v>
      </c>
      <c r="E30062" t="str">
        <f t="shared" si="473"/>
        <v>$125K-$200K</v>
      </c>
    </row>
    <row r="30063" spans="1:5" x14ac:dyDescent="0.3">
      <c r="A30063" s="33" t="s">
        <v>2</v>
      </c>
      <c r="B30063" s="33" t="s">
        <v>53</v>
      </c>
      <c r="C30063" s="33">
        <v>115000</v>
      </c>
      <c r="D30063" s="33" t="s">
        <v>326</v>
      </c>
      <c r="E30063" t="str">
        <f t="shared" si="473"/>
        <v>$100K-$125K</v>
      </c>
    </row>
    <row r="30064" spans="1:5" x14ac:dyDescent="0.3">
      <c r="A30064" s="33" t="s">
        <v>2</v>
      </c>
      <c r="B30064" s="33" t="s">
        <v>53</v>
      </c>
      <c r="C30064" s="33"/>
      <c r="D30064" s="33" t="s">
        <v>9620</v>
      </c>
      <c r="E30064" t="str">
        <f t="shared" si="473"/>
        <v>No Data</v>
      </c>
    </row>
    <row r="30065" spans="1:5" x14ac:dyDescent="0.3">
      <c r="A30065" s="33" t="s">
        <v>128</v>
      </c>
      <c r="B30065" s="33" t="s">
        <v>123</v>
      </c>
      <c r="C30065" s="33">
        <v>147500</v>
      </c>
      <c r="D30065" s="33" t="s">
        <v>9621</v>
      </c>
      <c r="E30065" t="str">
        <f t="shared" si="473"/>
        <v>$125K-$200K</v>
      </c>
    </row>
    <row r="30066" spans="1:5" x14ac:dyDescent="0.3">
      <c r="A30066" s="33" t="s">
        <v>0</v>
      </c>
      <c r="B30066" s="33" t="s">
        <v>53</v>
      </c>
      <c r="C30066" s="33">
        <v>115000</v>
      </c>
      <c r="D30066" s="33" t="s">
        <v>457</v>
      </c>
      <c r="E30066" t="str">
        <f t="shared" si="473"/>
        <v>$100K-$125K</v>
      </c>
    </row>
    <row r="30067" spans="1:5" x14ac:dyDescent="0.3">
      <c r="A30067" s="33" t="s">
        <v>2</v>
      </c>
      <c r="B30067" s="33" t="s">
        <v>53</v>
      </c>
      <c r="C30067" s="33"/>
      <c r="D30067" s="33" t="s">
        <v>232</v>
      </c>
      <c r="E30067" t="str">
        <f t="shared" si="473"/>
        <v>No Data</v>
      </c>
    </row>
    <row r="30068" spans="1:5" x14ac:dyDescent="0.3">
      <c r="A30068" s="33" t="s">
        <v>2</v>
      </c>
      <c r="B30068" s="33" t="s">
        <v>53</v>
      </c>
      <c r="C30068" s="33">
        <v>70000</v>
      </c>
      <c r="D30068" s="33" t="s">
        <v>9622</v>
      </c>
      <c r="E30068" t="str">
        <f t="shared" si="473"/>
        <v>&lt;$75K</v>
      </c>
    </row>
    <row r="30069" spans="1:5" x14ac:dyDescent="0.3">
      <c r="A30069" s="33" t="s">
        <v>2</v>
      </c>
      <c r="B30069" s="33" t="s">
        <v>53</v>
      </c>
      <c r="C30069" s="33">
        <v>80000</v>
      </c>
      <c r="D30069" s="33" t="s">
        <v>313</v>
      </c>
      <c r="E30069" t="str">
        <f t="shared" si="473"/>
        <v>$75K-$100K</v>
      </c>
    </row>
    <row r="30070" spans="1:5" x14ac:dyDescent="0.3">
      <c r="A30070" s="33" t="s">
        <v>2</v>
      </c>
      <c r="B30070" s="33" t="s">
        <v>53</v>
      </c>
      <c r="C30070" s="33"/>
      <c r="D30070" s="33" t="s">
        <v>232</v>
      </c>
      <c r="E30070" t="str">
        <f t="shared" si="473"/>
        <v>No Data</v>
      </c>
    </row>
    <row r="30071" spans="1:5" x14ac:dyDescent="0.3">
      <c r="A30071" s="33" t="s">
        <v>2</v>
      </c>
      <c r="B30071" s="33" t="s">
        <v>53</v>
      </c>
      <c r="C30071" s="33">
        <v>70000</v>
      </c>
      <c r="D30071" s="33" t="s">
        <v>248</v>
      </c>
      <c r="E30071" t="str">
        <f t="shared" si="473"/>
        <v>&lt;$75K</v>
      </c>
    </row>
    <row r="30072" spans="1:5" x14ac:dyDescent="0.3">
      <c r="A30072" s="33" t="s">
        <v>2</v>
      </c>
      <c r="B30072" s="33" t="s">
        <v>53</v>
      </c>
      <c r="C30072" s="33">
        <v>65000</v>
      </c>
      <c r="D30072" s="33" t="s">
        <v>905</v>
      </c>
      <c r="E30072" t="str">
        <f t="shared" si="473"/>
        <v>&lt;$75K</v>
      </c>
    </row>
    <row r="30073" spans="1:5" x14ac:dyDescent="0.3">
      <c r="A30073" s="33" t="s">
        <v>129</v>
      </c>
      <c r="B30073" s="33" t="s">
        <v>81</v>
      </c>
      <c r="C30073" s="33">
        <v>90000</v>
      </c>
      <c r="D30073" s="33" t="s">
        <v>369</v>
      </c>
      <c r="E30073" t="str">
        <f t="shared" si="473"/>
        <v>$75K-$100K</v>
      </c>
    </row>
    <row r="30074" spans="1:5" x14ac:dyDescent="0.3">
      <c r="A30074" s="33" t="s">
        <v>4</v>
      </c>
      <c r="B30074" s="33" t="s">
        <v>53</v>
      </c>
      <c r="C30074" s="33"/>
      <c r="D30074" s="33" t="s">
        <v>9623</v>
      </c>
      <c r="E30074" t="str">
        <f t="shared" si="473"/>
        <v>No Data</v>
      </c>
    </row>
    <row r="30075" spans="1:5" x14ac:dyDescent="0.3">
      <c r="A30075" s="33" t="s">
        <v>52</v>
      </c>
      <c r="B30075" s="33" t="s">
        <v>53</v>
      </c>
      <c r="C30075" s="33"/>
      <c r="D30075" s="33" t="s">
        <v>366</v>
      </c>
      <c r="E30075" t="str">
        <f t="shared" si="473"/>
        <v>No Data</v>
      </c>
    </row>
    <row r="30076" spans="1:5" x14ac:dyDescent="0.3">
      <c r="A30076" s="33" t="s">
        <v>2</v>
      </c>
      <c r="B30076" s="33" t="s">
        <v>53</v>
      </c>
      <c r="C30076" s="33"/>
      <c r="D30076" s="33" t="s">
        <v>2703</v>
      </c>
      <c r="E30076" t="str">
        <f t="shared" si="473"/>
        <v>No Data</v>
      </c>
    </row>
    <row r="30077" spans="1:5" x14ac:dyDescent="0.3">
      <c r="A30077" s="33" t="s">
        <v>2</v>
      </c>
      <c r="B30077" s="33" t="s">
        <v>53</v>
      </c>
      <c r="C30077" s="33"/>
      <c r="D30077" s="33" t="s">
        <v>9624</v>
      </c>
      <c r="E30077" t="str">
        <f t="shared" si="473"/>
        <v>No Data</v>
      </c>
    </row>
    <row r="30078" spans="1:5" x14ac:dyDescent="0.3">
      <c r="A30078" s="33" t="s">
        <v>125</v>
      </c>
      <c r="B30078" s="33" t="s">
        <v>53</v>
      </c>
      <c r="C30078" s="33">
        <v>106661.5</v>
      </c>
      <c r="D30078" s="33" t="s">
        <v>4067</v>
      </c>
      <c r="E30078" t="str">
        <f t="shared" si="473"/>
        <v>$100K-$125K</v>
      </c>
    </row>
    <row r="30079" spans="1:5" x14ac:dyDescent="0.3">
      <c r="A30079" s="33" t="s">
        <v>128</v>
      </c>
      <c r="B30079" s="33" t="s">
        <v>53</v>
      </c>
      <c r="C30079" s="33">
        <v>125000</v>
      </c>
      <c r="D30079" s="33" t="s">
        <v>328</v>
      </c>
      <c r="E30079" t="str">
        <f t="shared" si="473"/>
        <v>$100K-$125K</v>
      </c>
    </row>
    <row r="30080" spans="1:5" x14ac:dyDescent="0.3">
      <c r="A30080" s="33" t="s">
        <v>2</v>
      </c>
      <c r="B30080" s="33" t="s">
        <v>53</v>
      </c>
      <c r="C30080" s="33">
        <v>71678</v>
      </c>
      <c r="D30080" s="33" t="s">
        <v>9625</v>
      </c>
      <c r="E30080" t="str">
        <f t="shared" si="473"/>
        <v>&lt;$75K</v>
      </c>
    </row>
    <row r="30081" spans="1:5" x14ac:dyDescent="0.3">
      <c r="A30081" s="33" t="s">
        <v>128</v>
      </c>
      <c r="B30081" s="33" t="s">
        <v>53</v>
      </c>
      <c r="C30081" s="33">
        <v>135000</v>
      </c>
      <c r="D30081" s="33" t="s">
        <v>230</v>
      </c>
      <c r="E30081" t="str">
        <f t="shared" si="473"/>
        <v>$125K-$200K</v>
      </c>
    </row>
    <row r="30082" spans="1:5" x14ac:dyDescent="0.3">
      <c r="A30082" s="33" t="s">
        <v>125</v>
      </c>
      <c r="B30082" s="33" t="s">
        <v>53</v>
      </c>
      <c r="C30082" s="33">
        <v>51336.75</v>
      </c>
      <c r="D30082" s="33" t="s">
        <v>9626</v>
      </c>
      <c r="E30082" t="str">
        <f t="shared" si="473"/>
        <v>&lt;$75K</v>
      </c>
    </row>
    <row r="30083" spans="1:5" x14ac:dyDescent="0.3">
      <c r="A30083" s="33" t="s">
        <v>0</v>
      </c>
      <c r="B30083" s="33" t="s">
        <v>53</v>
      </c>
      <c r="C30083" s="33"/>
      <c r="D30083" s="33" t="s">
        <v>609</v>
      </c>
      <c r="E30083" t="str">
        <f t="shared" ref="E30083:E30146" si="474">_xlfn.XLOOKUP(C30083,$H$16:$H$21,$G$16:$G$21,,1)</f>
        <v>No Data</v>
      </c>
    </row>
    <row r="30084" spans="1:5" x14ac:dyDescent="0.3">
      <c r="A30084" s="33" t="s">
        <v>52</v>
      </c>
      <c r="B30084" s="33" t="s">
        <v>105</v>
      </c>
      <c r="C30084" s="33">
        <v>64800</v>
      </c>
      <c r="D30084" s="33" t="s">
        <v>7819</v>
      </c>
      <c r="E30084" t="str">
        <f t="shared" si="474"/>
        <v>&lt;$75K</v>
      </c>
    </row>
    <row r="30085" spans="1:5" x14ac:dyDescent="0.3">
      <c r="A30085" s="33" t="s">
        <v>125</v>
      </c>
      <c r="B30085" s="33" t="s">
        <v>53</v>
      </c>
      <c r="C30085" s="33">
        <v>111175</v>
      </c>
      <c r="D30085" s="33" t="s">
        <v>9627</v>
      </c>
      <c r="E30085" t="str">
        <f t="shared" si="474"/>
        <v>$100K-$125K</v>
      </c>
    </row>
    <row r="30086" spans="1:5" x14ac:dyDescent="0.3">
      <c r="A30086" s="33" t="s">
        <v>0</v>
      </c>
      <c r="B30086" s="33" t="s">
        <v>53</v>
      </c>
      <c r="C30086" s="33">
        <v>115000</v>
      </c>
      <c r="D30086" s="33" t="s">
        <v>2426</v>
      </c>
      <c r="E30086" t="str">
        <f t="shared" si="474"/>
        <v>$100K-$125K</v>
      </c>
    </row>
    <row r="30087" spans="1:5" x14ac:dyDescent="0.3">
      <c r="A30087" s="33" t="s">
        <v>125</v>
      </c>
      <c r="B30087" s="33" t="s">
        <v>53</v>
      </c>
      <c r="C30087" s="33"/>
      <c r="D30087" s="33" t="s">
        <v>5744</v>
      </c>
      <c r="E30087" t="str">
        <f t="shared" si="474"/>
        <v>No Data</v>
      </c>
    </row>
    <row r="30088" spans="1:5" x14ac:dyDescent="0.3">
      <c r="A30088" s="33" t="s">
        <v>0</v>
      </c>
      <c r="B30088" s="33" t="s">
        <v>53</v>
      </c>
      <c r="C30088" s="33">
        <v>115000</v>
      </c>
      <c r="D30088" s="33" t="s">
        <v>5176</v>
      </c>
      <c r="E30088" t="str">
        <f t="shared" si="474"/>
        <v>$100K-$125K</v>
      </c>
    </row>
    <row r="30089" spans="1:5" x14ac:dyDescent="0.3">
      <c r="A30089" s="33" t="s">
        <v>0</v>
      </c>
      <c r="B30089" s="33" t="s">
        <v>53</v>
      </c>
      <c r="C30089" s="33">
        <v>131560</v>
      </c>
      <c r="D30089" s="33" t="s">
        <v>7632</v>
      </c>
      <c r="E30089" t="str">
        <f t="shared" si="474"/>
        <v>$125K-$200K</v>
      </c>
    </row>
    <row r="30090" spans="1:5" x14ac:dyDescent="0.3">
      <c r="A30090" s="33" t="s">
        <v>0</v>
      </c>
      <c r="B30090" s="33" t="s">
        <v>65</v>
      </c>
      <c r="C30090" s="33">
        <v>157500</v>
      </c>
      <c r="D30090" s="33" t="s">
        <v>629</v>
      </c>
      <c r="E30090" t="str">
        <f t="shared" si="474"/>
        <v>$125K-$200K</v>
      </c>
    </row>
    <row r="30091" spans="1:5" x14ac:dyDescent="0.3">
      <c r="A30091" s="33" t="s">
        <v>129</v>
      </c>
      <c r="B30091" s="33" t="s">
        <v>110</v>
      </c>
      <c r="C30091" s="33"/>
      <c r="D30091" s="33" t="s">
        <v>2268</v>
      </c>
      <c r="E30091" t="str">
        <f t="shared" si="474"/>
        <v>No Data</v>
      </c>
    </row>
    <row r="30092" spans="1:5" x14ac:dyDescent="0.3">
      <c r="A30092" s="33" t="s">
        <v>0</v>
      </c>
      <c r="B30092" s="33" t="s">
        <v>53</v>
      </c>
      <c r="C30092" s="33">
        <v>107800</v>
      </c>
      <c r="D30092" s="33" t="s">
        <v>9628</v>
      </c>
      <c r="E30092" t="str">
        <f t="shared" si="474"/>
        <v>$100K-$125K</v>
      </c>
    </row>
    <row r="30093" spans="1:5" x14ac:dyDescent="0.3">
      <c r="A30093" s="33" t="s">
        <v>128</v>
      </c>
      <c r="B30093" s="33" t="s">
        <v>53</v>
      </c>
      <c r="C30093" s="33">
        <v>160000</v>
      </c>
      <c r="D30093" s="33" t="s">
        <v>3462</v>
      </c>
      <c r="E30093" t="str">
        <f t="shared" si="474"/>
        <v>$125K-$200K</v>
      </c>
    </row>
    <row r="30094" spans="1:5" x14ac:dyDescent="0.3">
      <c r="A30094" s="33" t="s">
        <v>125</v>
      </c>
      <c r="B30094" s="33" t="s">
        <v>53</v>
      </c>
      <c r="C30094" s="33">
        <v>138000</v>
      </c>
      <c r="D30094" s="33" t="s">
        <v>845</v>
      </c>
      <c r="E30094" t="str">
        <f t="shared" si="474"/>
        <v>$125K-$200K</v>
      </c>
    </row>
    <row r="30095" spans="1:5" x14ac:dyDescent="0.3">
      <c r="A30095" s="33" t="s">
        <v>0</v>
      </c>
      <c r="B30095" s="33" t="s">
        <v>53</v>
      </c>
      <c r="C30095" s="33">
        <v>122500</v>
      </c>
      <c r="D30095" s="33" t="s">
        <v>488</v>
      </c>
      <c r="E30095" t="str">
        <f t="shared" si="474"/>
        <v>$100K-$125K</v>
      </c>
    </row>
    <row r="30096" spans="1:5" x14ac:dyDescent="0.3">
      <c r="A30096" s="33" t="s">
        <v>2</v>
      </c>
      <c r="B30096" s="33" t="s">
        <v>53</v>
      </c>
      <c r="C30096" s="33"/>
      <c r="D30096" s="33" t="s">
        <v>7790</v>
      </c>
      <c r="E30096" t="str">
        <f t="shared" si="474"/>
        <v>No Data</v>
      </c>
    </row>
    <row r="30097" spans="1:5" x14ac:dyDescent="0.3">
      <c r="A30097" s="33" t="s">
        <v>2</v>
      </c>
      <c r="B30097" s="33" t="s">
        <v>53</v>
      </c>
      <c r="C30097" s="33">
        <v>83500</v>
      </c>
      <c r="D30097" s="33" t="s">
        <v>520</v>
      </c>
      <c r="E30097" t="str">
        <f t="shared" si="474"/>
        <v>$75K-$100K</v>
      </c>
    </row>
    <row r="30098" spans="1:5" x14ac:dyDescent="0.3">
      <c r="A30098" s="33" t="s">
        <v>4</v>
      </c>
      <c r="B30098" s="33" t="s">
        <v>88</v>
      </c>
      <c r="C30098" s="33">
        <v>147500</v>
      </c>
      <c r="D30098" s="33" t="s">
        <v>4152</v>
      </c>
      <c r="E30098" t="str">
        <f t="shared" si="474"/>
        <v>$125K-$200K</v>
      </c>
    </row>
    <row r="30099" spans="1:5" x14ac:dyDescent="0.3">
      <c r="A30099" s="33" t="s">
        <v>2</v>
      </c>
      <c r="B30099" s="33" t="s">
        <v>53</v>
      </c>
      <c r="C30099" s="33">
        <v>35360</v>
      </c>
      <c r="D30099" s="33" t="s">
        <v>4878</v>
      </c>
      <c r="E30099" t="str">
        <f t="shared" si="474"/>
        <v>&lt;$75K</v>
      </c>
    </row>
    <row r="30100" spans="1:5" x14ac:dyDescent="0.3">
      <c r="A30100" s="33" t="s">
        <v>4</v>
      </c>
      <c r="B30100" s="33" t="s">
        <v>111</v>
      </c>
      <c r="C30100" s="33">
        <v>89100</v>
      </c>
      <c r="D30100" s="33" t="s">
        <v>2517</v>
      </c>
      <c r="E30100" t="str">
        <f t="shared" si="474"/>
        <v>$75K-$100K</v>
      </c>
    </row>
    <row r="30101" spans="1:5" x14ac:dyDescent="0.3">
      <c r="A30101" s="33" t="s">
        <v>0</v>
      </c>
      <c r="B30101" s="33" t="s">
        <v>53</v>
      </c>
      <c r="C30101" s="33">
        <v>173500</v>
      </c>
      <c r="D30101" s="33" t="s">
        <v>225</v>
      </c>
      <c r="E30101" t="str">
        <f t="shared" si="474"/>
        <v>$125K-$200K</v>
      </c>
    </row>
    <row r="30102" spans="1:5" x14ac:dyDescent="0.3">
      <c r="A30102" s="33" t="s">
        <v>52</v>
      </c>
      <c r="B30102" s="33" t="s">
        <v>53</v>
      </c>
      <c r="C30102" s="33"/>
      <c r="D30102" s="33" t="s">
        <v>538</v>
      </c>
      <c r="E30102" t="str">
        <f t="shared" si="474"/>
        <v>No Data</v>
      </c>
    </row>
    <row r="30103" spans="1:5" x14ac:dyDescent="0.3">
      <c r="A30103" s="33" t="s">
        <v>2</v>
      </c>
      <c r="B30103" s="33" t="s">
        <v>54</v>
      </c>
      <c r="C30103" s="33">
        <v>90000</v>
      </c>
      <c r="D30103" s="33" t="s">
        <v>9629</v>
      </c>
      <c r="E30103" t="str">
        <f t="shared" si="474"/>
        <v>$75K-$100K</v>
      </c>
    </row>
    <row r="30104" spans="1:5" x14ac:dyDescent="0.3">
      <c r="A30104" s="33" t="s">
        <v>2</v>
      </c>
      <c r="B30104" s="33" t="s">
        <v>53</v>
      </c>
      <c r="C30104" s="33">
        <v>67818</v>
      </c>
      <c r="D30104" s="33" t="s">
        <v>715</v>
      </c>
      <c r="E30104" t="str">
        <f t="shared" si="474"/>
        <v>&lt;$75K</v>
      </c>
    </row>
    <row r="30105" spans="1:5" x14ac:dyDescent="0.3">
      <c r="A30105" s="33" t="s">
        <v>128</v>
      </c>
      <c r="B30105" s="33" t="s">
        <v>54</v>
      </c>
      <c r="C30105" s="33">
        <v>165000</v>
      </c>
      <c r="D30105" s="33" t="s">
        <v>520</v>
      </c>
      <c r="E30105" t="str">
        <f t="shared" si="474"/>
        <v>$125K-$200K</v>
      </c>
    </row>
    <row r="30106" spans="1:5" x14ac:dyDescent="0.3">
      <c r="A30106" s="33" t="s">
        <v>0</v>
      </c>
      <c r="B30106" s="33" t="s">
        <v>53</v>
      </c>
      <c r="C30106" s="33">
        <v>108415.5</v>
      </c>
      <c r="D30106" s="33" t="s">
        <v>9630</v>
      </c>
      <c r="E30106" t="str">
        <f t="shared" si="474"/>
        <v>$100K-$125K</v>
      </c>
    </row>
    <row r="30107" spans="1:5" x14ac:dyDescent="0.3">
      <c r="A30107" s="33" t="s">
        <v>2</v>
      </c>
      <c r="B30107" s="33" t="s">
        <v>90</v>
      </c>
      <c r="C30107" s="33">
        <v>156500</v>
      </c>
      <c r="D30107" s="33" t="s">
        <v>7552</v>
      </c>
      <c r="E30107" t="str">
        <f t="shared" si="474"/>
        <v>$125K-$200K</v>
      </c>
    </row>
    <row r="30108" spans="1:5" x14ac:dyDescent="0.3">
      <c r="A30108" s="33" t="s">
        <v>0</v>
      </c>
      <c r="B30108" s="33" t="s">
        <v>53</v>
      </c>
      <c r="C30108" s="33"/>
      <c r="D30108" s="33" t="s">
        <v>258</v>
      </c>
      <c r="E30108" t="str">
        <f t="shared" si="474"/>
        <v>No Data</v>
      </c>
    </row>
    <row r="30109" spans="1:5" x14ac:dyDescent="0.3">
      <c r="A30109" s="33" t="s">
        <v>128</v>
      </c>
      <c r="B30109" s="33" t="s">
        <v>54</v>
      </c>
      <c r="C30109" s="33"/>
      <c r="D30109" s="33" t="s">
        <v>5678</v>
      </c>
      <c r="E30109" t="str">
        <f t="shared" si="474"/>
        <v>No Data</v>
      </c>
    </row>
    <row r="30110" spans="1:5" x14ac:dyDescent="0.3">
      <c r="A30110" s="33" t="s">
        <v>125</v>
      </c>
      <c r="B30110" s="33" t="s">
        <v>53</v>
      </c>
      <c r="C30110" s="33"/>
      <c r="D30110" s="33" t="s">
        <v>234</v>
      </c>
      <c r="E30110" t="str">
        <f t="shared" si="474"/>
        <v>No Data</v>
      </c>
    </row>
    <row r="30111" spans="1:5" x14ac:dyDescent="0.3">
      <c r="A30111" s="33" t="s">
        <v>2</v>
      </c>
      <c r="B30111" s="33" t="s">
        <v>72</v>
      </c>
      <c r="C30111" s="33">
        <v>109000</v>
      </c>
      <c r="D30111" s="33" t="s">
        <v>7417</v>
      </c>
      <c r="E30111" t="str">
        <f t="shared" si="474"/>
        <v>$100K-$125K</v>
      </c>
    </row>
    <row r="30112" spans="1:5" x14ac:dyDescent="0.3">
      <c r="A30112" s="33" t="s">
        <v>2</v>
      </c>
      <c r="B30112" s="33" t="s">
        <v>53</v>
      </c>
      <c r="C30112" s="33"/>
      <c r="D30112" s="33" t="s">
        <v>7297</v>
      </c>
      <c r="E30112" t="str">
        <f t="shared" si="474"/>
        <v>No Data</v>
      </c>
    </row>
    <row r="30113" spans="1:5" x14ac:dyDescent="0.3">
      <c r="A30113" s="33" t="s">
        <v>2</v>
      </c>
      <c r="B30113" s="33" t="s">
        <v>53</v>
      </c>
      <c r="C30113" s="33"/>
      <c r="D30113" s="33" t="s">
        <v>232</v>
      </c>
      <c r="E30113" t="str">
        <f t="shared" si="474"/>
        <v>No Data</v>
      </c>
    </row>
    <row r="30114" spans="1:5" x14ac:dyDescent="0.3">
      <c r="A30114" s="33" t="s">
        <v>2</v>
      </c>
      <c r="B30114" s="33" t="s">
        <v>53</v>
      </c>
      <c r="C30114" s="33">
        <v>90000</v>
      </c>
      <c r="D30114" s="33" t="s">
        <v>1776</v>
      </c>
      <c r="E30114" t="str">
        <f t="shared" si="474"/>
        <v>$75K-$100K</v>
      </c>
    </row>
    <row r="30115" spans="1:5" x14ac:dyDescent="0.3">
      <c r="A30115" s="33" t="s">
        <v>125</v>
      </c>
      <c r="B30115" s="33" t="s">
        <v>54</v>
      </c>
      <c r="C30115" s="33"/>
      <c r="D30115" s="33" t="s">
        <v>265</v>
      </c>
      <c r="E30115" t="str">
        <f t="shared" si="474"/>
        <v>No Data</v>
      </c>
    </row>
    <row r="30116" spans="1:5" x14ac:dyDescent="0.3">
      <c r="A30116" s="33" t="s">
        <v>4</v>
      </c>
      <c r="B30116" s="33" t="s">
        <v>81</v>
      </c>
      <c r="C30116" s="33"/>
      <c r="D30116" s="33" t="s">
        <v>4298</v>
      </c>
      <c r="E30116" t="str">
        <f t="shared" si="474"/>
        <v>No Data</v>
      </c>
    </row>
    <row r="30117" spans="1:5" x14ac:dyDescent="0.3">
      <c r="A30117" s="33" t="s">
        <v>129</v>
      </c>
      <c r="B30117" s="33" t="s">
        <v>81</v>
      </c>
      <c r="C30117" s="33">
        <v>185000</v>
      </c>
      <c r="D30117" s="33" t="s">
        <v>9631</v>
      </c>
      <c r="E30117" t="str">
        <f t="shared" si="474"/>
        <v>$125K-$200K</v>
      </c>
    </row>
    <row r="30118" spans="1:5" x14ac:dyDescent="0.3">
      <c r="A30118" s="33" t="s">
        <v>2</v>
      </c>
      <c r="B30118" s="33" t="s">
        <v>53</v>
      </c>
      <c r="C30118" s="33">
        <v>65000</v>
      </c>
      <c r="D30118" s="33" t="s">
        <v>9632</v>
      </c>
      <c r="E30118" t="str">
        <f t="shared" si="474"/>
        <v>&lt;$75K</v>
      </c>
    </row>
    <row r="30119" spans="1:5" x14ac:dyDescent="0.3">
      <c r="A30119" s="33" t="s">
        <v>128</v>
      </c>
      <c r="B30119" s="33" t="s">
        <v>53</v>
      </c>
      <c r="C30119" s="33">
        <v>160000</v>
      </c>
      <c r="D30119" s="33" t="s">
        <v>4609</v>
      </c>
      <c r="E30119" t="str">
        <f t="shared" si="474"/>
        <v>$125K-$200K</v>
      </c>
    </row>
    <row r="30120" spans="1:5" x14ac:dyDescent="0.3">
      <c r="A30120" s="33" t="s">
        <v>2</v>
      </c>
      <c r="B30120" s="33" t="s">
        <v>53</v>
      </c>
      <c r="C30120" s="33"/>
      <c r="D30120" s="33" t="s">
        <v>1460</v>
      </c>
      <c r="E30120" t="str">
        <f t="shared" si="474"/>
        <v>No Data</v>
      </c>
    </row>
    <row r="30121" spans="1:5" x14ac:dyDescent="0.3">
      <c r="A30121" s="33" t="s">
        <v>128</v>
      </c>
      <c r="B30121" s="33" t="s">
        <v>53</v>
      </c>
      <c r="C30121" s="33">
        <v>200500</v>
      </c>
      <c r="D30121" s="33" t="s">
        <v>1132</v>
      </c>
      <c r="E30121" t="str">
        <f t="shared" si="474"/>
        <v>&gt;$200K</v>
      </c>
    </row>
    <row r="30122" spans="1:5" x14ac:dyDescent="0.3">
      <c r="A30122" s="33" t="s">
        <v>0</v>
      </c>
      <c r="B30122" s="33" t="s">
        <v>53</v>
      </c>
      <c r="C30122" s="33"/>
      <c r="D30122" s="33" t="s">
        <v>9633</v>
      </c>
      <c r="E30122" t="str">
        <f t="shared" si="474"/>
        <v>No Data</v>
      </c>
    </row>
    <row r="30123" spans="1:5" x14ac:dyDescent="0.3">
      <c r="A30123" s="33" t="s">
        <v>126</v>
      </c>
      <c r="B30123" s="33" t="s">
        <v>72</v>
      </c>
      <c r="C30123" s="33">
        <v>153695.5</v>
      </c>
      <c r="D30123" s="33" t="s">
        <v>1975</v>
      </c>
      <c r="E30123" t="str">
        <f t="shared" si="474"/>
        <v>$125K-$200K</v>
      </c>
    </row>
    <row r="30124" spans="1:5" x14ac:dyDescent="0.3">
      <c r="A30124" s="33" t="s">
        <v>125</v>
      </c>
      <c r="B30124" s="33" t="s">
        <v>53</v>
      </c>
      <c r="C30124" s="33"/>
      <c r="D30124" s="33" t="s">
        <v>9634</v>
      </c>
      <c r="E30124" t="str">
        <f t="shared" si="474"/>
        <v>No Data</v>
      </c>
    </row>
    <row r="30125" spans="1:5" x14ac:dyDescent="0.3">
      <c r="A30125" s="33" t="s">
        <v>52</v>
      </c>
      <c r="B30125" s="33" t="s">
        <v>54</v>
      </c>
      <c r="C30125" s="33">
        <v>121500</v>
      </c>
      <c r="D30125" s="33" t="s">
        <v>9635</v>
      </c>
      <c r="E30125" t="str">
        <f t="shared" si="474"/>
        <v>$100K-$125K</v>
      </c>
    </row>
    <row r="30126" spans="1:5" x14ac:dyDescent="0.3">
      <c r="A30126" s="33" t="s">
        <v>2</v>
      </c>
      <c r="B30126" s="33" t="s">
        <v>53</v>
      </c>
      <c r="C30126" s="33"/>
      <c r="D30126" s="33" t="s">
        <v>2519</v>
      </c>
      <c r="E30126" t="str">
        <f t="shared" si="474"/>
        <v>No Data</v>
      </c>
    </row>
    <row r="30127" spans="1:5" x14ac:dyDescent="0.3">
      <c r="A30127" s="33" t="s">
        <v>0</v>
      </c>
      <c r="B30127" s="33" t="s">
        <v>53</v>
      </c>
      <c r="C30127" s="33"/>
      <c r="D30127" s="33" t="s">
        <v>4241</v>
      </c>
      <c r="E30127" t="str">
        <f t="shared" si="474"/>
        <v>No Data</v>
      </c>
    </row>
    <row r="30128" spans="1:5" x14ac:dyDescent="0.3">
      <c r="A30128" s="33" t="s">
        <v>2</v>
      </c>
      <c r="B30128" s="33" t="s">
        <v>53</v>
      </c>
      <c r="C30128" s="33">
        <v>65000</v>
      </c>
      <c r="D30128" s="33" t="s">
        <v>6352</v>
      </c>
      <c r="E30128" t="str">
        <f t="shared" si="474"/>
        <v>&lt;$75K</v>
      </c>
    </row>
    <row r="30129" spans="1:5" x14ac:dyDescent="0.3">
      <c r="A30129" s="33" t="s">
        <v>0</v>
      </c>
      <c r="B30129" s="33" t="s">
        <v>53</v>
      </c>
      <c r="C30129" s="33">
        <v>176550</v>
      </c>
      <c r="D30129" s="33" t="s">
        <v>499</v>
      </c>
      <c r="E30129" t="str">
        <f t="shared" si="474"/>
        <v>$125K-$200K</v>
      </c>
    </row>
    <row r="30130" spans="1:5" x14ac:dyDescent="0.3">
      <c r="A30130" s="33" t="s">
        <v>2</v>
      </c>
      <c r="B30130" s="33" t="s">
        <v>53</v>
      </c>
      <c r="C30130" s="33"/>
      <c r="D30130" s="33" t="s">
        <v>8815</v>
      </c>
      <c r="E30130" t="str">
        <f t="shared" si="474"/>
        <v>No Data</v>
      </c>
    </row>
    <row r="30131" spans="1:5" x14ac:dyDescent="0.3">
      <c r="A30131" s="33" t="s">
        <v>0</v>
      </c>
      <c r="B30131" s="33" t="s">
        <v>53</v>
      </c>
      <c r="C30131" s="33"/>
      <c r="D30131" s="33" t="s">
        <v>452</v>
      </c>
      <c r="E30131" t="str">
        <f t="shared" si="474"/>
        <v>No Data</v>
      </c>
    </row>
    <row r="30132" spans="1:5" x14ac:dyDescent="0.3">
      <c r="A30132" s="33" t="s">
        <v>128</v>
      </c>
      <c r="B30132" s="33" t="s">
        <v>53</v>
      </c>
      <c r="C30132" s="33">
        <v>165500</v>
      </c>
      <c r="D30132" s="33" t="s">
        <v>6871</v>
      </c>
      <c r="E30132" t="str">
        <f t="shared" si="474"/>
        <v>$125K-$200K</v>
      </c>
    </row>
    <row r="30133" spans="1:5" x14ac:dyDescent="0.3">
      <c r="A30133" s="33" t="s">
        <v>2</v>
      </c>
      <c r="B30133" s="33" t="s">
        <v>53</v>
      </c>
      <c r="C30133" s="33"/>
      <c r="D30133" s="33" t="s">
        <v>1306</v>
      </c>
      <c r="E30133" t="str">
        <f t="shared" si="474"/>
        <v>No Data</v>
      </c>
    </row>
    <row r="30134" spans="1:5" x14ac:dyDescent="0.3">
      <c r="A30134" s="33" t="s">
        <v>4</v>
      </c>
      <c r="B30134" s="33" t="s">
        <v>68</v>
      </c>
      <c r="C30134" s="33">
        <v>96773</v>
      </c>
      <c r="D30134" s="33" t="s">
        <v>5951</v>
      </c>
      <c r="E30134" t="str">
        <f t="shared" si="474"/>
        <v>$75K-$100K</v>
      </c>
    </row>
    <row r="30135" spans="1:5" x14ac:dyDescent="0.3">
      <c r="A30135" s="33" t="s">
        <v>2</v>
      </c>
      <c r="B30135" s="33" t="s">
        <v>53</v>
      </c>
      <c r="C30135" s="33"/>
      <c r="D30135" s="33" t="s">
        <v>2447</v>
      </c>
      <c r="E30135" t="str">
        <f t="shared" si="474"/>
        <v>No Data</v>
      </c>
    </row>
    <row r="30136" spans="1:5" x14ac:dyDescent="0.3">
      <c r="A30136" s="33" t="s">
        <v>2</v>
      </c>
      <c r="B30136" s="33" t="s">
        <v>53</v>
      </c>
      <c r="C30136" s="33"/>
      <c r="D30136" s="33" t="s">
        <v>9636</v>
      </c>
      <c r="E30136" t="str">
        <f t="shared" si="474"/>
        <v>No Data</v>
      </c>
    </row>
    <row r="30137" spans="1:5" x14ac:dyDescent="0.3">
      <c r="A30137" s="33" t="s">
        <v>2</v>
      </c>
      <c r="B30137" s="33" t="s">
        <v>53</v>
      </c>
      <c r="C30137" s="33">
        <v>125000</v>
      </c>
      <c r="D30137" s="33" t="s">
        <v>268</v>
      </c>
      <c r="E30137" t="str">
        <f t="shared" si="474"/>
        <v>$100K-$125K</v>
      </c>
    </row>
    <row r="30138" spans="1:5" x14ac:dyDescent="0.3">
      <c r="A30138" s="33" t="s">
        <v>52</v>
      </c>
      <c r="B30138" s="33" t="s">
        <v>53</v>
      </c>
      <c r="C30138" s="33">
        <v>114500</v>
      </c>
      <c r="D30138" s="33" t="s">
        <v>849</v>
      </c>
      <c r="E30138" t="str">
        <f t="shared" si="474"/>
        <v>$100K-$125K</v>
      </c>
    </row>
    <row r="30139" spans="1:5" x14ac:dyDescent="0.3">
      <c r="A30139" s="33" t="s">
        <v>2</v>
      </c>
      <c r="B30139" s="33" t="s">
        <v>54</v>
      </c>
      <c r="C30139" s="33">
        <v>91800</v>
      </c>
      <c r="D30139" s="33" t="s">
        <v>242</v>
      </c>
      <c r="E30139" t="str">
        <f t="shared" si="474"/>
        <v>$75K-$100K</v>
      </c>
    </row>
    <row r="30140" spans="1:5" x14ac:dyDescent="0.3">
      <c r="A30140" s="33" t="s">
        <v>2</v>
      </c>
      <c r="B30140" s="33" t="s">
        <v>53</v>
      </c>
      <c r="C30140" s="33"/>
      <c r="D30140" s="33" t="s">
        <v>1945</v>
      </c>
      <c r="E30140" t="str">
        <f t="shared" si="474"/>
        <v>No Data</v>
      </c>
    </row>
    <row r="30141" spans="1:5" x14ac:dyDescent="0.3">
      <c r="A30141" s="33" t="s">
        <v>128</v>
      </c>
      <c r="B30141" s="33" t="s">
        <v>53</v>
      </c>
      <c r="C30141" s="33">
        <v>150000</v>
      </c>
      <c r="D30141" s="33" t="s">
        <v>1035</v>
      </c>
      <c r="E30141" t="str">
        <f t="shared" si="474"/>
        <v>$125K-$200K</v>
      </c>
    </row>
    <row r="30142" spans="1:5" x14ac:dyDescent="0.3">
      <c r="A30142" s="33" t="s">
        <v>2</v>
      </c>
      <c r="B30142" s="33" t="s">
        <v>53</v>
      </c>
      <c r="C30142" s="33">
        <v>125000</v>
      </c>
      <c r="D30142" s="33" t="s">
        <v>9637</v>
      </c>
      <c r="E30142" t="str">
        <f t="shared" si="474"/>
        <v>$100K-$125K</v>
      </c>
    </row>
    <row r="30143" spans="1:5" x14ac:dyDescent="0.3">
      <c r="A30143" s="33" t="s">
        <v>2</v>
      </c>
      <c r="B30143" s="33" t="s">
        <v>53</v>
      </c>
      <c r="C30143" s="33"/>
      <c r="D30143" s="33" t="s">
        <v>268</v>
      </c>
      <c r="E30143" t="str">
        <f t="shared" si="474"/>
        <v>No Data</v>
      </c>
    </row>
    <row r="30144" spans="1:5" x14ac:dyDescent="0.3">
      <c r="A30144" s="33" t="s">
        <v>2</v>
      </c>
      <c r="B30144" s="33" t="s">
        <v>53</v>
      </c>
      <c r="C30144" s="33">
        <v>90000</v>
      </c>
      <c r="D30144" s="33" t="s">
        <v>9638</v>
      </c>
      <c r="E30144" t="str">
        <f t="shared" si="474"/>
        <v>$75K-$100K</v>
      </c>
    </row>
    <row r="30145" spans="1:5" x14ac:dyDescent="0.3">
      <c r="A30145" s="33" t="s">
        <v>129</v>
      </c>
      <c r="B30145" s="33" t="s">
        <v>53</v>
      </c>
      <c r="C30145" s="33">
        <v>190500</v>
      </c>
      <c r="D30145" s="33" t="s">
        <v>845</v>
      </c>
      <c r="E30145" t="str">
        <f t="shared" si="474"/>
        <v>$125K-$200K</v>
      </c>
    </row>
    <row r="30146" spans="1:5" x14ac:dyDescent="0.3">
      <c r="A30146" s="33" t="s">
        <v>4</v>
      </c>
      <c r="B30146" s="33" t="s">
        <v>53</v>
      </c>
      <c r="C30146" s="33"/>
      <c r="D30146" s="33" t="s">
        <v>2943</v>
      </c>
      <c r="E30146" t="str">
        <f t="shared" si="474"/>
        <v>No Data</v>
      </c>
    </row>
    <row r="30147" spans="1:5" x14ac:dyDescent="0.3">
      <c r="A30147" s="33" t="s">
        <v>126</v>
      </c>
      <c r="B30147" s="33" t="s">
        <v>69</v>
      </c>
      <c r="C30147" s="33">
        <v>147500</v>
      </c>
      <c r="D30147" s="33" t="s">
        <v>9639</v>
      </c>
      <c r="E30147" t="str">
        <f t="shared" ref="E30147:E30210" si="475">_xlfn.XLOOKUP(C30147,$H$16:$H$21,$G$16:$G$21,,1)</f>
        <v>$125K-$200K</v>
      </c>
    </row>
    <row r="30148" spans="1:5" x14ac:dyDescent="0.3">
      <c r="A30148" s="33" t="s">
        <v>0</v>
      </c>
      <c r="B30148" s="33" t="s">
        <v>53</v>
      </c>
      <c r="C30148" s="33"/>
      <c r="D30148" s="33" t="s">
        <v>479</v>
      </c>
      <c r="E30148" t="str">
        <f t="shared" si="475"/>
        <v>No Data</v>
      </c>
    </row>
    <row r="30149" spans="1:5" x14ac:dyDescent="0.3">
      <c r="A30149" s="33" t="s">
        <v>0</v>
      </c>
      <c r="B30149" s="33" t="s">
        <v>53</v>
      </c>
      <c r="C30149" s="33"/>
      <c r="D30149" s="33" t="s">
        <v>429</v>
      </c>
      <c r="E30149" t="str">
        <f t="shared" si="475"/>
        <v>No Data</v>
      </c>
    </row>
    <row r="30150" spans="1:5" x14ac:dyDescent="0.3">
      <c r="A30150" s="33" t="s">
        <v>0</v>
      </c>
      <c r="B30150" s="33" t="s">
        <v>53</v>
      </c>
      <c r="C30150" s="33">
        <v>115000</v>
      </c>
      <c r="D30150" s="33" t="s">
        <v>2677</v>
      </c>
      <c r="E30150" t="str">
        <f t="shared" si="475"/>
        <v>$100K-$125K</v>
      </c>
    </row>
    <row r="30151" spans="1:5" x14ac:dyDescent="0.3">
      <c r="A30151" s="33" t="s">
        <v>0</v>
      </c>
      <c r="B30151" s="33" t="s">
        <v>53</v>
      </c>
      <c r="C30151" s="33"/>
      <c r="D30151" s="33" t="s">
        <v>7105</v>
      </c>
      <c r="E30151" t="str">
        <f t="shared" si="475"/>
        <v>No Data</v>
      </c>
    </row>
    <row r="30152" spans="1:5" x14ac:dyDescent="0.3">
      <c r="A30152" s="33" t="s">
        <v>2</v>
      </c>
      <c r="B30152" s="33" t="s">
        <v>53</v>
      </c>
      <c r="C30152" s="33"/>
      <c r="D30152" s="33" t="s">
        <v>9640</v>
      </c>
      <c r="E30152" t="str">
        <f t="shared" si="475"/>
        <v>No Data</v>
      </c>
    </row>
    <row r="30153" spans="1:5" x14ac:dyDescent="0.3">
      <c r="A30153" s="33" t="s">
        <v>2</v>
      </c>
      <c r="B30153" s="33" t="s">
        <v>53</v>
      </c>
      <c r="C30153" s="33">
        <v>60000</v>
      </c>
      <c r="D30153" s="33" t="s">
        <v>1546</v>
      </c>
      <c r="E30153" t="str">
        <f t="shared" si="475"/>
        <v>&lt;$75K</v>
      </c>
    </row>
    <row r="30154" spans="1:5" x14ac:dyDescent="0.3">
      <c r="A30154" s="33" t="s">
        <v>2</v>
      </c>
      <c r="B30154" s="33" t="s">
        <v>53</v>
      </c>
      <c r="C30154" s="33"/>
      <c r="D30154" s="33" t="s">
        <v>9641</v>
      </c>
      <c r="E30154" t="str">
        <f t="shared" si="475"/>
        <v>No Data</v>
      </c>
    </row>
    <row r="30155" spans="1:5" x14ac:dyDescent="0.3">
      <c r="A30155" s="33" t="s">
        <v>2</v>
      </c>
      <c r="B30155" s="33" t="s">
        <v>53</v>
      </c>
      <c r="C30155" s="33"/>
      <c r="D30155" s="33" t="s">
        <v>9642</v>
      </c>
      <c r="E30155" t="str">
        <f t="shared" si="475"/>
        <v>No Data</v>
      </c>
    </row>
    <row r="30156" spans="1:5" x14ac:dyDescent="0.3">
      <c r="A30156" s="33" t="s">
        <v>2</v>
      </c>
      <c r="B30156" s="33" t="s">
        <v>53</v>
      </c>
      <c r="C30156" s="33"/>
      <c r="D30156" s="33" t="s">
        <v>9643</v>
      </c>
      <c r="E30156" t="str">
        <f t="shared" si="475"/>
        <v>No Data</v>
      </c>
    </row>
    <row r="30157" spans="1:5" x14ac:dyDescent="0.3">
      <c r="A30157" s="33" t="s">
        <v>2</v>
      </c>
      <c r="B30157" s="33" t="s">
        <v>53</v>
      </c>
      <c r="C30157" s="33">
        <v>52500</v>
      </c>
      <c r="D30157" s="33" t="s">
        <v>9644</v>
      </c>
      <c r="E30157" t="str">
        <f t="shared" si="475"/>
        <v>&lt;$75K</v>
      </c>
    </row>
    <row r="30158" spans="1:5" x14ac:dyDescent="0.3">
      <c r="A30158" s="33" t="s">
        <v>2</v>
      </c>
      <c r="B30158" s="33" t="s">
        <v>53</v>
      </c>
      <c r="C30158" s="33"/>
      <c r="D30158" s="33" t="s">
        <v>9645</v>
      </c>
      <c r="E30158" t="str">
        <f t="shared" si="475"/>
        <v>No Data</v>
      </c>
    </row>
    <row r="30159" spans="1:5" x14ac:dyDescent="0.3">
      <c r="A30159" s="33" t="s">
        <v>4</v>
      </c>
      <c r="B30159" s="33" t="s">
        <v>53</v>
      </c>
      <c r="C30159" s="33"/>
      <c r="D30159" s="33" t="s">
        <v>512</v>
      </c>
      <c r="E30159" t="str">
        <f t="shared" si="475"/>
        <v>No Data</v>
      </c>
    </row>
    <row r="30160" spans="1:5" x14ac:dyDescent="0.3">
      <c r="A30160" s="33" t="s">
        <v>2</v>
      </c>
      <c r="B30160" s="33" t="s">
        <v>53</v>
      </c>
      <c r="C30160" s="33"/>
      <c r="D30160" s="33" t="s">
        <v>912</v>
      </c>
      <c r="E30160" t="str">
        <f t="shared" si="475"/>
        <v>No Data</v>
      </c>
    </row>
    <row r="30161" spans="1:5" x14ac:dyDescent="0.3">
      <c r="A30161" s="33" t="s">
        <v>125</v>
      </c>
      <c r="B30161" s="33" t="s">
        <v>53</v>
      </c>
      <c r="C30161" s="33">
        <v>92500</v>
      </c>
      <c r="D30161" s="33" t="s">
        <v>265</v>
      </c>
      <c r="E30161" t="str">
        <f t="shared" si="475"/>
        <v>$75K-$100K</v>
      </c>
    </row>
    <row r="30162" spans="1:5" x14ac:dyDescent="0.3">
      <c r="A30162" s="33" t="s">
        <v>0</v>
      </c>
      <c r="B30162" s="33" t="s">
        <v>53</v>
      </c>
      <c r="C30162" s="33">
        <v>119550</v>
      </c>
      <c r="D30162" s="33" t="s">
        <v>299</v>
      </c>
      <c r="E30162" t="str">
        <f t="shared" si="475"/>
        <v>$100K-$125K</v>
      </c>
    </row>
    <row r="30163" spans="1:5" x14ac:dyDescent="0.3">
      <c r="A30163" s="33" t="s">
        <v>0</v>
      </c>
      <c r="B30163" s="33" t="s">
        <v>54</v>
      </c>
      <c r="C30163" s="33">
        <v>181000</v>
      </c>
      <c r="D30163" s="33" t="s">
        <v>901</v>
      </c>
      <c r="E30163" t="str">
        <f t="shared" si="475"/>
        <v>$125K-$200K</v>
      </c>
    </row>
    <row r="30164" spans="1:5" x14ac:dyDescent="0.3">
      <c r="A30164" s="33" t="s">
        <v>0</v>
      </c>
      <c r="B30164" s="33" t="s">
        <v>53</v>
      </c>
      <c r="C30164" s="33"/>
      <c r="D30164" s="33" t="s">
        <v>9646</v>
      </c>
      <c r="E30164" t="str">
        <f t="shared" si="475"/>
        <v>No Data</v>
      </c>
    </row>
    <row r="30165" spans="1:5" x14ac:dyDescent="0.3">
      <c r="A30165" s="33" t="s">
        <v>2</v>
      </c>
      <c r="B30165" s="33" t="s">
        <v>64</v>
      </c>
      <c r="C30165" s="33">
        <v>98500</v>
      </c>
      <c r="D30165" s="33" t="s">
        <v>9647</v>
      </c>
      <c r="E30165" t="str">
        <f t="shared" si="475"/>
        <v>$75K-$100K</v>
      </c>
    </row>
    <row r="30166" spans="1:5" x14ac:dyDescent="0.3">
      <c r="A30166" s="33" t="s">
        <v>0</v>
      </c>
      <c r="B30166" s="33" t="s">
        <v>53</v>
      </c>
      <c r="C30166" s="33">
        <v>101950</v>
      </c>
      <c r="D30166" s="33" t="s">
        <v>849</v>
      </c>
      <c r="E30166" t="str">
        <f t="shared" si="475"/>
        <v>$100K-$125K</v>
      </c>
    </row>
    <row r="30167" spans="1:5" x14ac:dyDescent="0.3">
      <c r="A30167" s="33" t="s">
        <v>125</v>
      </c>
      <c r="B30167" s="33" t="s">
        <v>53</v>
      </c>
      <c r="C30167" s="33"/>
      <c r="D30167" s="33" t="s">
        <v>9648</v>
      </c>
      <c r="E30167" t="str">
        <f t="shared" si="475"/>
        <v>No Data</v>
      </c>
    </row>
    <row r="30168" spans="1:5" x14ac:dyDescent="0.3">
      <c r="A30168" s="33" t="s">
        <v>2</v>
      </c>
      <c r="B30168" s="33" t="s">
        <v>53</v>
      </c>
      <c r="C30168" s="33">
        <v>115000</v>
      </c>
      <c r="D30168" s="33" t="s">
        <v>729</v>
      </c>
      <c r="E30168" t="str">
        <f t="shared" si="475"/>
        <v>$100K-$125K</v>
      </c>
    </row>
    <row r="30169" spans="1:5" x14ac:dyDescent="0.3">
      <c r="A30169" s="33" t="s">
        <v>52</v>
      </c>
      <c r="B30169" s="33" t="s">
        <v>53</v>
      </c>
      <c r="C30169" s="33">
        <v>80000</v>
      </c>
      <c r="D30169" s="33" t="s">
        <v>6932</v>
      </c>
      <c r="E30169" t="str">
        <f t="shared" si="475"/>
        <v>$75K-$100K</v>
      </c>
    </row>
    <row r="30170" spans="1:5" x14ac:dyDescent="0.3">
      <c r="A30170" s="33" t="s">
        <v>2</v>
      </c>
      <c r="B30170" s="33" t="s">
        <v>53</v>
      </c>
      <c r="C30170" s="33"/>
      <c r="D30170" s="33" t="s">
        <v>8981</v>
      </c>
      <c r="E30170" t="str">
        <f t="shared" si="475"/>
        <v>No Data</v>
      </c>
    </row>
    <row r="30171" spans="1:5" x14ac:dyDescent="0.3">
      <c r="A30171" s="33" t="s">
        <v>2</v>
      </c>
      <c r="B30171" s="33" t="s">
        <v>53</v>
      </c>
      <c r="C30171" s="33">
        <v>90000</v>
      </c>
      <c r="D30171" s="33" t="s">
        <v>499</v>
      </c>
      <c r="E30171" t="str">
        <f t="shared" si="475"/>
        <v>$75K-$100K</v>
      </c>
    </row>
    <row r="30172" spans="1:5" x14ac:dyDescent="0.3">
      <c r="A30172" s="33" t="s">
        <v>2</v>
      </c>
      <c r="B30172" s="33" t="s">
        <v>53</v>
      </c>
      <c r="C30172" s="33"/>
      <c r="D30172" s="33" t="s">
        <v>9649</v>
      </c>
      <c r="E30172" t="str">
        <f t="shared" si="475"/>
        <v>No Data</v>
      </c>
    </row>
    <row r="30173" spans="1:5" x14ac:dyDescent="0.3">
      <c r="A30173" s="33" t="s">
        <v>2</v>
      </c>
      <c r="B30173" s="33" t="s">
        <v>97</v>
      </c>
      <c r="C30173" s="33">
        <v>105650</v>
      </c>
      <c r="D30173" s="33" t="s">
        <v>211</v>
      </c>
      <c r="E30173" t="str">
        <f t="shared" si="475"/>
        <v>$100K-$125K</v>
      </c>
    </row>
    <row r="30174" spans="1:5" x14ac:dyDescent="0.3">
      <c r="A30174" s="33" t="s">
        <v>2</v>
      </c>
      <c r="B30174" s="33" t="s">
        <v>53</v>
      </c>
      <c r="C30174" s="33">
        <v>115000</v>
      </c>
      <c r="D30174" s="33" t="s">
        <v>609</v>
      </c>
      <c r="E30174" t="str">
        <f t="shared" si="475"/>
        <v>$100K-$125K</v>
      </c>
    </row>
    <row r="30175" spans="1:5" x14ac:dyDescent="0.3">
      <c r="A30175" s="33" t="s">
        <v>52</v>
      </c>
      <c r="B30175" s="33" t="s">
        <v>53</v>
      </c>
      <c r="C30175" s="33"/>
      <c r="D30175" s="33" t="s">
        <v>232</v>
      </c>
      <c r="E30175" t="str">
        <f t="shared" si="475"/>
        <v>No Data</v>
      </c>
    </row>
    <row r="30176" spans="1:5" x14ac:dyDescent="0.3">
      <c r="A30176" s="33" t="s">
        <v>4</v>
      </c>
      <c r="B30176" s="33" t="s">
        <v>53</v>
      </c>
      <c r="C30176" s="33"/>
      <c r="D30176" s="33" t="s">
        <v>300</v>
      </c>
      <c r="E30176" t="str">
        <f t="shared" si="475"/>
        <v>No Data</v>
      </c>
    </row>
    <row r="30177" spans="1:5" x14ac:dyDescent="0.3">
      <c r="A30177" s="33" t="s">
        <v>0</v>
      </c>
      <c r="B30177" s="33" t="s">
        <v>53</v>
      </c>
      <c r="C30177" s="33"/>
      <c r="D30177" s="33" t="s">
        <v>622</v>
      </c>
      <c r="E30177" t="str">
        <f t="shared" si="475"/>
        <v>No Data</v>
      </c>
    </row>
    <row r="30178" spans="1:5" x14ac:dyDescent="0.3">
      <c r="A30178" s="33" t="s">
        <v>0</v>
      </c>
      <c r="B30178" s="33" t="s">
        <v>58</v>
      </c>
      <c r="C30178" s="33">
        <v>90000.5</v>
      </c>
      <c r="D30178" s="33" t="s">
        <v>834</v>
      </c>
      <c r="E30178" t="str">
        <f t="shared" si="475"/>
        <v>$75K-$100K</v>
      </c>
    </row>
    <row r="30179" spans="1:5" x14ac:dyDescent="0.3">
      <c r="A30179" s="33" t="s">
        <v>2</v>
      </c>
      <c r="B30179" s="33" t="s">
        <v>53</v>
      </c>
      <c r="C30179" s="33"/>
      <c r="D30179" s="33" t="s">
        <v>2693</v>
      </c>
      <c r="E30179" t="str">
        <f t="shared" si="475"/>
        <v>No Data</v>
      </c>
    </row>
    <row r="30180" spans="1:5" x14ac:dyDescent="0.3">
      <c r="A30180" s="33" t="s">
        <v>125</v>
      </c>
      <c r="B30180" s="33" t="s">
        <v>53</v>
      </c>
      <c r="C30180" s="33">
        <v>115500</v>
      </c>
      <c r="D30180" s="33" t="s">
        <v>1733</v>
      </c>
      <c r="E30180" t="str">
        <f t="shared" si="475"/>
        <v>$100K-$125K</v>
      </c>
    </row>
    <row r="30181" spans="1:5" x14ac:dyDescent="0.3">
      <c r="A30181" s="33" t="s">
        <v>2</v>
      </c>
      <c r="B30181" s="33" t="s">
        <v>53</v>
      </c>
      <c r="C30181" s="33"/>
      <c r="D30181" s="33" t="s">
        <v>268</v>
      </c>
      <c r="E30181" t="str">
        <f t="shared" si="475"/>
        <v>No Data</v>
      </c>
    </row>
    <row r="30182" spans="1:5" x14ac:dyDescent="0.3">
      <c r="A30182" s="33" t="s">
        <v>2</v>
      </c>
      <c r="B30182" s="33" t="s">
        <v>53</v>
      </c>
      <c r="C30182" s="33"/>
      <c r="D30182" s="33" t="s">
        <v>3916</v>
      </c>
      <c r="E30182" t="str">
        <f t="shared" si="475"/>
        <v>No Data</v>
      </c>
    </row>
    <row r="30183" spans="1:5" x14ac:dyDescent="0.3">
      <c r="A30183" s="33" t="s">
        <v>125</v>
      </c>
      <c r="B30183" s="33" t="s">
        <v>53</v>
      </c>
      <c r="C30183" s="33">
        <v>185000</v>
      </c>
      <c r="D30183" s="33" t="s">
        <v>905</v>
      </c>
      <c r="E30183" t="str">
        <f t="shared" si="475"/>
        <v>$125K-$200K</v>
      </c>
    </row>
    <row r="30184" spans="1:5" x14ac:dyDescent="0.3">
      <c r="A30184" s="33" t="s">
        <v>0</v>
      </c>
      <c r="B30184" s="33" t="s">
        <v>53</v>
      </c>
      <c r="C30184" s="33">
        <v>123060</v>
      </c>
      <c r="D30184" s="33" t="s">
        <v>3452</v>
      </c>
      <c r="E30184" t="str">
        <f t="shared" si="475"/>
        <v>$100K-$125K</v>
      </c>
    </row>
    <row r="30185" spans="1:5" x14ac:dyDescent="0.3">
      <c r="A30185" s="33" t="s">
        <v>2</v>
      </c>
      <c r="B30185" s="33" t="s">
        <v>53</v>
      </c>
      <c r="C30185" s="33"/>
      <c r="D30185" s="33" t="s">
        <v>3527</v>
      </c>
      <c r="E30185" t="str">
        <f t="shared" si="475"/>
        <v>No Data</v>
      </c>
    </row>
    <row r="30186" spans="1:5" x14ac:dyDescent="0.3">
      <c r="A30186" s="33" t="s">
        <v>2</v>
      </c>
      <c r="B30186" s="33" t="s">
        <v>110</v>
      </c>
      <c r="C30186" s="33">
        <v>98500</v>
      </c>
      <c r="D30186" s="33" t="s">
        <v>9650</v>
      </c>
      <c r="E30186" t="str">
        <f t="shared" si="475"/>
        <v>$75K-$100K</v>
      </c>
    </row>
    <row r="30187" spans="1:5" x14ac:dyDescent="0.3">
      <c r="A30187" s="33" t="s">
        <v>128</v>
      </c>
      <c r="B30187" s="33" t="s">
        <v>53</v>
      </c>
      <c r="C30187" s="33">
        <v>115000</v>
      </c>
      <c r="D30187" s="33" t="s">
        <v>1570</v>
      </c>
      <c r="E30187" t="str">
        <f t="shared" si="475"/>
        <v>$100K-$125K</v>
      </c>
    </row>
    <row r="30188" spans="1:5" x14ac:dyDescent="0.3">
      <c r="A30188" s="33" t="s">
        <v>4</v>
      </c>
      <c r="B30188" s="33" t="s">
        <v>53</v>
      </c>
      <c r="C30188" s="33">
        <v>119562.5</v>
      </c>
      <c r="D30188" s="33" t="s">
        <v>1420</v>
      </c>
      <c r="E30188" t="str">
        <f t="shared" si="475"/>
        <v>$100K-$125K</v>
      </c>
    </row>
    <row r="30189" spans="1:5" x14ac:dyDescent="0.3">
      <c r="A30189" s="33" t="s">
        <v>0</v>
      </c>
      <c r="B30189" s="33" t="s">
        <v>53</v>
      </c>
      <c r="C30189" s="33">
        <v>260000</v>
      </c>
      <c r="D30189" s="33" t="s">
        <v>415</v>
      </c>
      <c r="E30189" t="str">
        <f t="shared" si="475"/>
        <v>&gt;$200K</v>
      </c>
    </row>
    <row r="30190" spans="1:5" x14ac:dyDescent="0.3">
      <c r="A30190" s="33" t="s">
        <v>2</v>
      </c>
      <c r="B30190" s="33" t="s">
        <v>53</v>
      </c>
      <c r="C30190" s="33">
        <v>52500</v>
      </c>
      <c r="D30190" s="33" t="s">
        <v>5195</v>
      </c>
      <c r="E30190" t="str">
        <f t="shared" si="475"/>
        <v>&lt;$75K</v>
      </c>
    </row>
    <row r="30191" spans="1:5" x14ac:dyDescent="0.3">
      <c r="A30191" s="33" t="s">
        <v>125</v>
      </c>
      <c r="B30191" s="33" t="s">
        <v>53</v>
      </c>
      <c r="C30191" s="33">
        <v>59000</v>
      </c>
      <c r="D30191" s="33" t="s">
        <v>9651</v>
      </c>
      <c r="E30191" t="str">
        <f t="shared" si="475"/>
        <v>&lt;$75K</v>
      </c>
    </row>
    <row r="30192" spans="1:5" x14ac:dyDescent="0.3">
      <c r="A30192" s="33" t="s">
        <v>2</v>
      </c>
      <c r="B30192" s="33" t="s">
        <v>53</v>
      </c>
      <c r="C30192" s="33">
        <v>100400</v>
      </c>
      <c r="D30192" s="33" t="s">
        <v>591</v>
      </c>
      <c r="E30192" t="str">
        <f t="shared" si="475"/>
        <v>$100K-$125K</v>
      </c>
    </row>
    <row r="30193" spans="1:5" x14ac:dyDescent="0.3">
      <c r="A30193" s="33" t="s">
        <v>129</v>
      </c>
      <c r="B30193" s="33" t="s">
        <v>81</v>
      </c>
      <c r="C30193" s="33">
        <v>125000</v>
      </c>
      <c r="D30193" s="33" t="s">
        <v>2073</v>
      </c>
      <c r="E30193" t="str">
        <f t="shared" si="475"/>
        <v>$100K-$125K</v>
      </c>
    </row>
    <row r="30194" spans="1:5" x14ac:dyDescent="0.3">
      <c r="A30194" s="33" t="s">
        <v>2</v>
      </c>
      <c r="B30194" s="33" t="s">
        <v>53</v>
      </c>
      <c r="C30194" s="33">
        <v>75000</v>
      </c>
      <c r="D30194" s="33" t="s">
        <v>9652</v>
      </c>
      <c r="E30194" t="str">
        <f t="shared" si="475"/>
        <v>&lt;$75K</v>
      </c>
    </row>
    <row r="30195" spans="1:5" x14ac:dyDescent="0.3">
      <c r="A30195" s="33" t="s">
        <v>2</v>
      </c>
      <c r="B30195" s="33" t="s">
        <v>53</v>
      </c>
      <c r="C30195" s="33">
        <v>90000</v>
      </c>
      <c r="D30195" s="33" t="s">
        <v>3060</v>
      </c>
      <c r="E30195" t="str">
        <f t="shared" si="475"/>
        <v>$75K-$100K</v>
      </c>
    </row>
    <row r="30196" spans="1:5" x14ac:dyDescent="0.3">
      <c r="A30196" s="33" t="s">
        <v>0</v>
      </c>
      <c r="B30196" s="33" t="s">
        <v>53</v>
      </c>
      <c r="C30196" s="33">
        <v>90000</v>
      </c>
      <c r="D30196" s="33" t="s">
        <v>341</v>
      </c>
      <c r="E30196" t="str">
        <f t="shared" si="475"/>
        <v>$75K-$100K</v>
      </c>
    </row>
    <row r="30197" spans="1:5" x14ac:dyDescent="0.3">
      <c r="A30197" s="33" t="s">
        <v>52</v>
      </c>
      <c r="B30197" s="33" t="s">
        <v>53</v>
      </c>
      <c r="C30197" s="33"/>
      <c r="D30197" s="33" t="s">
        <v>506</v>
      </c>
      <c r="E30197" t="str">
        <f t="shared" si="475"/>
        <v>No Data</v>
      </c>
    </row>
    <row r="30198" spans="1:5" x14ac:dyDescent="0.3">
      <c r="A30198" s="33" t="s">
        <v>52</v>
      </c>
      <c r="B30198" s="33" t="s">
        <v>57</v>
      </c>
      <c r="C30198" s="33">
        <v>38000</v>
      </c>
      <c r="D30198" s="33" t="s">
        <v>1490</v>
      </c>
      <c r="E30198" t="str">
        <f t="shared" si="475"/>
        <v>&lt;$75K</v>
      </c>
    </row>
    <row r="30199" spans="1:5" x14ac:dyDescent="0.3">
      <c r="A30199" s="33" t="s">
        <v>2</v>
      </c>
      <c r="B30199" s="33" t="s">
        <v>53</v>
      </c>
      <c r="C30199" s="33"/>
      <c r="D30199" s="33" t="s">
        <v>9653</v>
      </c>
      <c r="E30199" t="str">
        <f t="shared" si="475"/>
        <v>No Data</v>
      </c>
    </row>
    <row r="30200" spans="1:5" x14ac:dyDescent="0.3">
      <c r="A30200" s="33" t="s">
        <v>2</v>
      </c>
      <c r="B30200" s="33" t="s">
        <v>53</v>
      </c>
      <c r="C30200" s="33"/>
      <c r="D30200" s="33" t="s">
        <v>268</v>
      </c>
      <c r="E30200" t="str">
        <f t="shared" si="475"/>
        <v>No Data</v>
      </c>
    </row>
    <row r="30201" spans="1:5" x14ac:dyDescent="0.3">
      <c r="A30201" s="33" t="s">
        <v>2</v>
      </c>
      <c r="B30201" s="33" t="s">
        <v>54</v>
      </c>
      <c r="C30201" s="33">
        <v>72000</v>
      </c>
      <c r="D30201" s="33" t="s">
        <v>9654</v>
      </c>
      <c r="E30201" t="str">
        <f t="shared" si="475"/>
        <v>&lt;$75K</v>
      </c>
    </row>
    <row r="30202" spans="1:5" x14ac:dyDescent="0.3">
      <c r="A30202" s="33" t="s">
        <v>0</v>
      </c>
      <c r="B30202" s="33" t="s">
        <v>88</v>
      </c>
      <c r="C30202" s="33">
        <v>162500</v>
      </c>
      <c r="D30202" s="33" t="s">
        <v>803</v>
      </c>
      <c r="E30202" t="str">
        <f t="shared" si="475"/>
        <v>$125K-$200K</v>
      </c>
    </row>
    <row r="30203" spans="1:5" x14ac:dyDescent="0.3">
      <c r="A30203" s="33" t="s">
        <v>2</v>
      </c>
      <c r="B30203" s="33" t="s">
        <v>53</v>
      </c>
      <c r="C30203" s="33">
        <v>90000</v>
      </c>
      <c r="D30203" s="33" t="s">
        <v>1020</v>
      </c>
      <c r="E30203" t="str">
        <f t="shared" si="475"/>
        <v>$75K-$100K</v>
      </c>
    </row>
    <row r="30204" spans="1:5" x14ac:dyDescent="0.3">
      <c r="A30204" s="33" t="s">
        <v>0</v>
      </c>
      <c r="B30204" s="33" t="s">
        <v>53</v>
      </c>
      <c r="C30204" s="33"/>
      <c r="D30204" s="33" t="s">
        <v>879</v>
      </c>
      <c r="E30204" t="str">
        <f t="shared" si="475"/>
        <v>No Data</v>
      </c>
    </row>
    <row r="30205" spans="1:5" x14ac:dyDescent="0.3">
      <c r="A30205" s="33" t="s">
        <v>66</v>
      </c>
      <c r="B30205" s="33" t="s">
        <v>110</v>
      </c>
      <c r="C30205" s="33">
        <v>125253</v>
      </c>
      <c r="D30205" s="33" t="s">
        <v>1024</v>
      </c>
      <c r="E30205" t="str">
        <f t="shared" si="475"/>
        <v>$125K-$200K</v>
      </c>
    </row>
    <row r="30206" spans="1:5" x14ac:dyDescent="0.3">
      <c r="A30206" s="33" t="s">
        <v>0</v>
      </c>
      <c r="B30206" s="33" t="s">
        <v>53</v>
      </c>
      <c r="C30206" s="33"/>
      <c r="D30206" s="33" t="s">
        <v>9655</v>
      </c>
      <c r="E30206" t="str">
        <f t="shared" si="475"/>
        <v>No Data</v>
      </c>
    </row>
    <row r="30207" spans="1:5" x14ac:dyDescent="0.3">
      <c r="A30207" s="33" t="s">
        <v>0</v>
      </c>
      <c r="B30207" s="33" t="s">
        <v>53</v>
      </c>
      <c r="C30207" s="33"/>
      <c r="D30207" s="33" t="s">
        <v>6687</v>
      </c>
      <c r="E30207" t="str">
        <f t="shared" si="475"/>
        <v>No Data</v>
      </c>
    </row>
    <row r="30208" spans="1:5" x14ac:dyDescent="0.3">
      <c r="A30208" s="33" t="s">
        <v>125</v>
      </c>
      <c r="B30208" s="33" t="s">
        <v>53</v>
      </c>
      <c r="C30208" s="33">
        <v>150000</v>
      </c>
      <c r="D30208" s="33" t="s">
        <v>235</v>
      </c>
      <c r="E30208" t="str">
        <f t="shared" si="475"/>
        <v>$125K-$200K</v>
      </c>
    </row>
    <row r="30209" spans="1:5" x14ac:dyDescent="0.3">
      <c r="A30209" s="33" t="s">
        <v>0</v>
      </c>
      <c r="B30209" s="33" t="s">
        <v>53</v>
      </c>
      <c r="C30209" s="33">
        <v>115000</v>
      </c>
      <c r="D30209" s="33" t="s">
        <v>326</v>
      </c>
      <c r="E30209" t="str">
        <f t="shared" si="475"/>
        <v>$100K-$125K</v>
      </c>
    </row>
    <row r="30210" spans="1:5" x14ac:dyDescent="0.3">
      <c r="A30210" s="33" t="s">
        <v>128</v>
      </c>
      <c r="B30210" s="33" t="s">
        <v>53</v>
      </c>
      <c r="C30210" s="33">
        <v>202500</v>
      </c>
      <c r="D30210" s="33" t="s">
        <v>217</v>
      </c>
      <c r="E30210" t="str">
        <f t="shared" si="475"/>
        <v>&gt;$200K</v>
      </c>
    </row>
    <row r="30211" spans="1:5" x14ac:dyDescent="0.3">
      <c r="A30211" s="33" t="s">
        <v>0</v>
      </c>
      <c r="B30211" s="33" t="s">
        <v>53</v>
      </c>
      <c r="C30211" s="33"/>
      <c r="D30211" s="33" t="s">
        <v>3593</v>
      </c>
      <c r="E30211" t="str">
        <f t="shared" ref="E30211:E30274" si="476">_xlfn.XLOOKUP(C30211,$H$16:$H$21,$G$16:$G$21,,1)</f>
        <v>No Data</v>
      </c>
    </row>
    <row r="30212" spans="1:5" x14ac:dyDescent="0.3">
      <c r="A30212" s="33" t="s">
        <v>125</v>
      </c>
      <c r="B30212" s="33" t="s">
        <v>53</v>
      </c>
      <c r="C30212" s="33"/>
      <c r="D30212" s="33" t="s">
        <v>9656</v>
      </c>
      <c r="E30212" t="str">
        <f t="shared" si="476"/>
        <v>No Data</v>
      </c>
    </row>
    <row r="30213" spans="1:5" x14ac:dyDescent="0.3">
      <c r="A30213" s="33" t="s">
        <v>2</v>
      </c>
      <c r="B30213" s="33" t="s">
        <v>53</v>
      </c>
      <c r="C30213" s="33">
        <v>72500</v>
      </c>
      <c r="D30213" s="33" t="s">
        <v>3990</v>
      </c>
      <c r="E30213" t="str">
        <f t="shared" si="476"/>
        <v>&lt;$75K</v>
      </c>
    </row>
    <row r="30214" spans="1:5" x14ac:dyDescent="0.3">
      <c r="A30214" s="33" t="s">
        <v>52</v>
      </c>
      <c r="B30214" s="33" t="s">
        <v>53</v>
      </c>
      <c r="C30214" s="33">
        <v>75000</v>
      </c>
      <c r="D30214" s="33" t="s">
        <v>480</v>
      </c>
      <c r="E30214" t="str">
        <f t="shared" si="476"/>
        <v>&lt;$75K</v>
      </c>
    </row>
    <row r="30215" spans="1:5" x14ac:dyDescent="0.3">
      <c r="A30215" s="33" t="s">
        <v>125</v>
      </c>
      <c r="B30215" s="33" t="s">
        <v>72</v>
      </c>
      <c r="C30215" s="33">
        <v>105300</v>
      </c>
      <c r="D30215" s="33" t="s">
        <v>294</v>
      </c>
      <c r="E30215" t="str">
        <f t="shared" si="476"/>
        <v>$100K-$125K</v>
      </c>
    </row>
    <row r="30216" spans="1:5" x14ac:dyDescent="0.3">
      <c r="A30216" s="33" t="s">
        <v>128</v>
      </c>
      <c r="B30216" s="33" t="s">
        <v>54</v>
      </c>
      <c r="C30216" s="33"/>
      <c r="D30216" s="33" t="s">
        <v>499</v>
      </c>
      <c r="E30216" t="str">
        <f t="shared" si="476"/>
        <v>No Data</v>
      </c>
    </row>
    <row r="30217" spans="1:5" x14ac:dyDescent="0.3">
      <c r="A30217" s="33" t="s">
        <v>0</v>
      </c>
      <c r="B30217" s="33" t="s">
        <v>97</v>
      </c>
      <c r="C30217" s="33">
        <v>157500</v>
      </c>
      <c r="D30217" s="33" t="s">
        <v>8845</v>
      </c>
      <c r="E30217" t="str">
        <f t="shared" si="476"/>
        <v>$125K-$200K</v>
      </c>
    </row>
    <row r="30218" spans="1:5" x14ac:dyDescent="0.3">
      <c r="A30218" s="33" t="s">
        <v>2</v>
      </c>
      <c r="B30218" s="33" t="s">
        <v>53</v>
      </c>
      <c r="C30218" s="33">
        <v>75000</v>
      </c>
      <c r="D30218" s="33" t="s">
        <v>9657</v>
      </c>
      <c r="E30218" t="str">
        <f t="shared" si="476"/>
        <v>&lt;$75K</v>
      </c>
    </row>
    <row r="30219" spans="1:5" x14ac:dyDescent="0.3">
      <c r="A30219" s="33" t="s">
        <v>2</v>
      </c>
      <c r="B30219" s="33" t="s">
        <v>53</v>
      </c>
      <c r="C30219" s="33">
        <v>84000</v>
      </c>
      <c r="D30219" s="33" t="s">
        <v>268</v>
      </c>
      <c r="E30219" t="str">
        <f t="shared" si="476"/>
        <v>$75K-$100K</v>
      </c>
    </row>
    <row r="30220" spans="1:5" x14ac:dyDescent="0.3">
      <c r="A30220" s="33" t="s">
        <v>2</v>
      </c>
      <c r="B30220" s="33" t="s">
        <v>53</v>
      </c>
      <c r="C30220" s="33"/>
      <c r="D30220" s="33" t="s">
        <v>7231</v>
      </c>
      <c r="E30220" t="str">
        <f t="shared" si="476"/>
        <v>No Data</v>
      </c>
    </row>
    <row r="30221" spans="1:5" x14ac:dyDescent="0.3">
      <c r="A30221" s="33" t="s">
        <v>0</v>
      </c>
      <c r="B30221" s="33" t="s">
        <v>53</v>
      </c>
      <c r="C30221" s="33">
        <v>110000</v>
      </c>
      <c r="D30221" s="33" t="s">
        <v>230</v>
      </c>
      <c r="E30221" t="str">
        <f t="shared" si="476"/>
        <v>$100K-$125K</v>
      </c>
    </row>
    <row r="30222" spans="1:5" x14ac:dyDescent="0.3">
      <c r="A30222" s="33" t="s">
        <v>2</v>
      </c>
      <c r="B30222" s="33" t="s">
        <v>53</v>
      </c>
      <c r="C30222" s="33"/>
      <c r="D30222" s="33" t="s">
        <v>1708</v>
      </c>
      <c r="E30222" t="str">
        <f t="shared" si="476"/>
        <v>No Data</v>
      </c>
    </row>
    <row r="30223" spans="1:5" x14ac:dyDescent="0.3">
      <c r="A30223" s="33" t="s">
        <v>126</v>
      </c>
      <c r="B30223" s="33" t="s">
        <v>53</v>
      </c>
      <c r="C30223" s="33">
        <v>147500</v>
      </c>
      <c r="D30223" s="33" t="s">
        <v>848</v>
      </c>
      <c r="E30223" t="str">
        <f t="shared" si="476"/>
        <v>$125K-$200K</v>
      </c>
    </row>
    <row r="30224" spans="1:5" x14ac:dyDescent="0.3">
      <c r="A30224" s="33" t="s">
        <v>2</v>
      </c>
      <c r="B30224" s="33" t="s">
        <v>53</v>
      </c>
      <c r="C30224" s="33">
        <v>85000</v>
      </c>
      <c r="D30224" s="33" t="s">
        <v>8772</v>
      </c>
      <c r="E30224" t="str">
        <f t="shared" si="476"/>
        <v>$75K-$100K</v>
      </c>
    </row>
    <row r="30225" spans="1:5" x14ac:dyDescent="0.3">
      <c r="A30225" s="33" t="s">
        <v>128</v>
      </c>
      <c r="B30225" s="33" t="s">
        <v>53</v>
      </c>
      <c r="C30225" s="33">
        <v>222500</v>
      </c>
      <c r="D30225" s="33" t="s">
        <v>1034</v>
      </c>
      <c r="E30225" t="str">
        <f t="shared" si="476"/>
        <v>&gt;$200K</v>
      </c>
    </row>
    <row r="30226" spans="1:5" x14ac:dyDescent="0.3">
      <c r="A30226" s="33" t="s">
        <v>2</v>
      </c>
      <c r="B30226" s="33" t="s">
        <v>53</v>
      </c>
      <c r="C30226" s="33"/>
      <c r="D30226" s="33" t="s">
        <v>1228</v>
      </c>
      <c r="E30226" t="str">
        <f t="shared" si="476"/>
        <v>No Data</v>
      </c>
    </row>
    <row r="30227" spans="1:5" x14ac:dyDescent="0.3">
      <c r="A30227" s="33" t="s">
        <v>0</v>
      </c>
      <c r="B30227" s="33" t="s">
        <v>53</v>
      </c>
      <c r="C30227" s="33"/>
      <c r="D30227" s="33" t="s">
        <v>258</v>
      </c>
      <c r="E30227" t="str">
        <f t="shared" si="476"/>
        <v>No Data</v>
      </c>
    </row>
    <row r="30228" spans="1:5" x14ac:dyDescent="0.3">
      <c r="A30228" s="33" t="s">
        <v>2</v>
      </c>
      <c r="B30228" s="33" t="s">
        <v>88</v>
      </c>
      <c r="C30228" s="33">
        <v>64800</v>
      </c>
      <c r="D30228" s="33" t="s">
        <v>7226</v>
      </c>
      <c r="E30228" t="str">
        <f t="shared" si="476"/>
        <v>&lt;$75K</v>
      </c>
    </row>
    <row r="30229" spans="1:5" x14ac:dyDescent="0.3">
      <c r="A30229" s="33" t="s">
        <v>4</v>
      </c>
      <c r="B30229" s="33" t="s">
        <v>54</v>
      </c>
      <c r="C30229" s="33">
        <v>72500</v>
      </c>
      <c r="D30229" s="33" t="s">
        <v>9658</v>
      </c>
      <c r="E30229" t="str">
        <f t="shared" si="476"/>
        <v>&lt;$75K</v>
      </c>
    </row>
    <row r="30230" spans="1:5" x14ac:dyDescent="0.3">
      <c r="A30230" s="33" t="s">
        <v>0</v>
      </c>
      <c r="B30230" s="33" t="s">
        <v>53</v>
      </c>
      <c r="C30230" s="33">
        <v>125000</v>
      </c>
      <c r="D30230" s="33" t="s">
        <v>315</v>
      </c>
      <c r="E30230" t="str">
        <f t="shared" si="476"/>
        <v>$100K-$125K</v>
      </c>
    </row>
    <row r="30231" spans="1:5" x14ac:dyDescent="0.3">
      <c r="A30231" s="33" t="s">
        <v>2</v>
      </c>
      <c r="B30231" s="33" t="s">
        <v>53</v>
      </c>
      <c r="C30231" s="33">
        <v>100000</v>
      </c>
      <c r="D30231" s="33" t="s">
        <v>2082</v>
      </c>
      <c r="E30231" t="str">
        <f t="shared" si="476"/>
        <v>$75K-$100K</v>
      </c>
    </row>
    <row r="30232" spans="1:5" x14ac:dyDescent="0.3">
      <c r="A30232" s="33" t="s">
        <v>0</v>
      </c>
      <c r="B30232" s="33" t="s">
        <v>53</v>
      </c>
      <c r="C30232" s="33"/>
      <c r="D30232" s="33" t="s">
        <v>9659</v>
      </c>
      <c r="E30232" t="str">
        <f t="shared" si="476"/>
        <v>No Data</v>
      </c>
    </row>
    <row r="30233" spans="1:5" x14ac:dyDescent="0.3">
      <c r="A30233" s="33" t="s">
        <v>2</v>
      </c>
      <c r="B30233" s="33" t="s">
        <v>53</v>
      </c>
      <c r="C30233" s="33"/>
      <c r="D30233" s="33" t="s">
        <v>1360</v>
      </c>
      <c r="E30233" t="str">
        <f t="shared" si="476"/>
        <v>No Data</v>
      </c>
    </row>
    <row r="30234" spans="1:5" x14ac:dyDescent="0.3">
      <c r="A30234" s="33" t="s">
        <v>2</v>
      </c>
      <c r="B30234" s="33" t="s">
        <v>53</v>
      </c>
      <c r="C30234" s="33"/>
      <c r="D30234" s="33" t="s">
        <v>1064</v>
      </c>
      <c r="E30234" t="str">
        <f t="shared" si="476"/>
        <v>No Data</v>
      </c>
    </row>
    <row r="30235" spans="1:5" x14ac:dyDescent="0.3">
      <c r="A30235" s="33" t="s">
        <v>2</v>
      </c>
      <c r="B30235" s="33" t="s">
        <v>53</v>
      </c>
      <c r="C30235" s="33"/>
      <c r="D30235" s="33" t="s">
        <v>1265</v>
      </c>
      <c r="E30235" t="str">
        <f t="shared" si="476"/>
        <v>No Data</v>
      </c>
    </row>
    <row r="30236" spans="1:5" x14ac:dyDescent="0.3">
      <c r="A30236" s="33" t="s">
        <v>0</v>
      </c>
      <c r="B30236" s="33" t="s">
        <v>53</v>
      </c>
      <c r="C30236" s="33">
        <v>130000</v>
      </c>
      <c r="D30236" s="33" t="s">
        <v>9660</v>
      </c>
      <c r="E30236" t="str">
        <f t="shared" si="476"/>
        <v>$125K-$200K</v>
      </c>
    </row>
    <row r="30237" spans="1:5" x14ac:dyDescent="0.3">
      <c r="A30237" s="33" t="s">
        <v>2</v>
      </c>
      <c r="B30237" s="33" t="s">
        <v>53</v>
      </c>
      <c r="C30237" s="33"/>
      <c r="D30237" s="33" t="s">
        <v>281</v>
      </c>
      <c r="E30237" t="str">
        <f t="shared" si="476"/>
        <v>No Data</v>
      </c>
    </row>
    <row r="30238" spans="1:5" x14ac:dyDescent="0.3">
      <c r="A30238" s="33" t="s">
        <v>126</v>
      </c>
      <c r="B30238" s="33" t="s">
        <v>123</v>
      </c>
      <c r="C30238" s="33">
        <v>147500</v>
      </c>
      <c r="D30238" s="33" t="s">
        <v>4353</v>
      </c>
      <c r="E30238" t="str">
        <f t="shared" si="476"/>
        <v>$125K-$200K</v>
      </c>
    </row>
    <row r="30239" spans="1:5" x14ac:dyDescent="0.3">
      <c r="A30239" s="33" t="s">
        <v>0</v>
      </c>
      <c r="B30239" s="33" t="s">
        <v>53</v>
      </c>
      <c r="C30239" s="33"/>
      <c r="D30239" s="33" t="s">
        <v>457</v>
      </c>
      <c r="E30239" t="str">
        <f t="shared" si="476"/>
        <v>No Data</v>
      </c>
    </row>
    <row r="30240" spans="1:5" x14ac:dyDescent="0.3">
      <c r="A30240" s="33" t="s">
        <v>2</v>
      </c>
      <c r="B30240" s="33" t="s">
        <v>53</v>
      </c>
      <c r="C30240" s="33"/>
      <c r="D30240" s="33" t="s">
        <v>7447</v>
      </c>
      <c r="E30240" t="str">
        <f t="shared" si="476"/>
        <v>No Data</v>
      </c>
    </row>
    <row r="30241" spans="1:5" x14ac:dyDescent="0.3">
      <c r="A30241" s="33" t="s">
        <v>128</v>
      </c>
      <c r="B30241" s="33" t="s">
        <v>53</v>
      </c>
      <c r="C30241" s="33">
        <v>165000</v>
      </c>
      <c r="D30241" s="33" t="s">
        <v>9661</v>
      </c>
      <c r="E30241" t="str">
        <f t="shared" si="476"/>
        <v>$125K-$200K</v>
      </c>
    </row>
    <row r="30242" spans="1:5" x14ac:dyDescent="0.3">
      <c r="A30242" s="33" t="s">
        <v>4</v>
      </c>
      <c r="B30242" s="33" t="s">
        <v>69</v>
      </c>
      <c r="C30242" s="33">
        <v>98301.5</v>
      </c>
      <c r="D30242" s="33" t="s">
        <v>267</v>
      </c>
      <c r="E30242" t="str">
        <f t="shared" si="476"/>
        <v>$75K-$100K</v>
      </c>
    </row>
    <row r="30243" spans="1:5" x14ac:dyDescent="0.3">
      <c r="A30243" s="33" t="s">
        <v>0</v>
      </c>
      <c r="B30243" s="33" t="s">
        <v>53</v>
      </c>
      <c r="C30243" s="33"/>
      <c r="D30243" s="33" t="s">
        <v>1412</v>
      </c>
      <c r="E30243" t="str">
        <f t="shared" si="476"/>
        <v>No Data</v>
      </c>
    </row>
    <row r="30244" spans="1:5" x14ac:dyDescent="0.3">
      <c r="A30244" s="33" t="s">
        <v>2</v>
      </c>
      <c r="B30244" s="33" t="s">
        <v>53</v>
      </c>
      <c r="C30244" s="33">
        <v>150000</v>
      </c>
      <c r="D30244" s="33" t="s">
        <v>653</v>
      </c>
      <c r="E30244" t="str">
        <f t="shared" si="476"/>
        <v>$125K-$200K</v>
      </c>
    </row>
    <row r="30245" spans="1:5" x14ac:dyDescent="0.3">
      <c r="A30245" s="33" t="s">
        <v>2</v>
      </c>
      <c r="B30245" s="33" t="s">
        <v>53</v>
      </c>
      <c r="C30245" s="33"/>
      <c r="D30245" s="33" t="s">
        <v>6079</v>
      </c>
      <c r="E30245" t="str">
        <f t="shared" si="476"/>
        <v>No Data</v>
      </c>
    </row>
    <row r="30246" spans="1:5" x14ac:dyDescent="0.3">
      <c r="A30246" s="33" t="s">
        <v>0</v>
      </c>
      <c r="B30246" s="33" t="s">
        <v>53</v>
      </c>
      <c r="C30246" s="33"/>
      <c r="D30246" s="33" t="s">
        <v>3085</v>
      </c>
      <c r="E30246" t="str">
        <f t="shared" si="476"/>
        <v>No Data</v>
      </c>
    </row>
    <row r="30247" spans="1:5" x14ac:dyDescent="0.3">
      <c r="A30247" s="33" t="s">
        <v>2</v>
      </c>
      <c r="B30247" s="33" t="s">
        <v>53</v>
      </c>
      <c r="C30247" s="33">
        <v>80000</v>
      </c>
      <c r="D30247" s="33" t="s">
        <v>9662</v>
      </c>
      <c r="E30247" t="str">
        <f t="shared" si="476"/>
        <v>$75K-$100K</v>
      </c>
    </row>
    <row r="30248" spans="1:5" x14ac:dyDescent="0.3">
      <c r="A30248" s="33" t="s">
        <v>2</v>
      </c>
      <c r="B30248" s="33" t="s">
        <v>53</v>
      </c>
      <c r="C30248" s="33">
        <v>78294</v>
      </c>
      <c r="D30248" s="33" t="s">
        <v>6739</v>
      </c>
      <c r="E30248" t="str">
        <f t="shared" si="476"/>
        <v>$75K-$100K</v>
      </c>
    </row>
    <row r="30249" spans="1:5" x14ac:dyDescent="0.3">
      <c r="A30249" s="33" t="s">
        <v>2</v>
      </c>
      <c r="B30249" s="33" t="s">
        <v>105</v>
      </c>
      <c r="C30249" s="33">
        <v>111175</v>
      </c>
      <c r="D30249" s="33" t="s">
        <v>2430</v>
      </c>
      <c r="E30249" t="str">
        <f t="shared" si="476"/>
        <v>$100K-$125K</v>
      </c>
    </row>
    <row r="30250" spans="1:5" x14ac:dyDescent="0.3">
      <c r="A30250" s="33" t="s">
        <v>4</v>
      </c>
      <c r="B30250" s="33" t="s">
        <v>53</v>
      </c>
      <c r="C30250" s="33"/>
      <c r="D30250" s="33" t="s">
        <v>268</v>
      </c>
      <c r="E30250" t="str">
        <f t="shared" si="476"/>
        <v>No Data</v>
      </c>
    </row>
    <row r="30251" spans="1:5" x14ac:dyDescent="0.3">
      <c r="A30251" s="33" t="s">
        <v>2</v>
      </c>
      <c r="B30251" s="33" t="s">
        <v>53</v>
      </c>
      <c r="C30251" s="33"/>
      <c r="D30251" s="33" t="s">
        <v>4941</v>
      </c>
      <c r="E30251" t="str">
        <f t="shared" si="476"/>
        <v>No Data</v>
      </c>
    </row>
    <row r="30252" spans="1:5" x14ac:dyDescent="0.3">
      <c r="A30252" s="33" t="s">
        <v>2</v>
      </c>
      <c r="B30252" s="33" t="s">
        <v>53</v>
      </c>
      <c r="C30252" s="33">
        <v>80850</v>
      </c>
      <c r="D30252" s="33" t="s">
        <v>1385</v>
      </c>
      <c r="E30252" t="str">
        <f t="shared" si="476"/>
        <v>$75K-$100K</v>
      </c>
    </row>
    <row r="30253" spans="1:5" x14ac:dyDescent="0.3">
      <c r="A30253" s="33" t="s">
        <v>2</v>
      </c>
      <c r="B30253" s="33" t="s">
        <v>53</v>
      </c>
      <c r="C30253" s="33">
        <v>107500</v>
      </c>
      <c r="D30253" s="33" t="s">
        <v>3155</v>
      </c>
      <c r="E30253" t="str">
        <f t="shared" si="476"/>
        <v>$100K-$125K</v>
      </c>
    </row>
    <row r="30254" spans="1:5" x14ac:dyDescent="0.3">
      <c r="A30254" s="33" t="s">
        <v>0</v>
      </c>
      <c r="B30254" s="33" t="s">
        <v>54</v>
      </c>
      <c r="C30254" s="33">
        <v>275000</v>
      </c>
      <c r="D30254" s="33" t="s">
        <v>230</v>
      </c>
      <c r="E30254" t="str">
        <f t="shared" si="476"/>
        <v>&gt;$200K</v>
      </c>
    </row>
    <row r="30255" spans="1:5" x14ac:dyDescent="0.3">
      <c r="A30255" s="33" t="s">
        <v>2</v>
      </c>
      <c r="B30255" s="33" t="s">
        <v>53</v>
      </c>
      <c r="C30255" s="33"/>
      <c r="D30255" s="33" t="s">
        <v>592</v>
      </c>
      <c r="E30255" t="str">
        <f t="shared" si="476"/>
        <v>No Data</v>
      </c>
    </row>
    <row r="30256" spans="1:5" x14ac:dyDescent="0.3">
      <c r="A30256" s="33" t="s">
        <v>128</v>
      </c>
      <c r="B30256" s="33" t="s">
        <v>53</v>
      </c>
      <c r="C30256" s="33"/>
      <c r="D30256" s="33" t="s">
        <v>486</v>
      </c>
      <c r="E30256" t="str">
        <f t="shared" si="476"/>
        <v>No Data</v>
      </c>
    </row>
    <row r="30257" spans="1:5" x14ac:dyDescent="0.3">
      <c r="A30257" s="33" t="s">
        <v>126</v>
      </c>
      <c r="B30257" s="33" t="s">
        <v>53</v>
      </c>
      <c r="C30257" s="33"/>
      <c r="D30257" s="33" t="s">
        <v>2605</v>
      </c>
      <c r="E30257" t="str">
        <f t="shared" si="476"/>
        <v>No Data</v>
      </c>
    </row>
    <row r="30258" spans="1:5" x14ac:dyDescent="0.3">
      <c r="A30258" s="33" t="s">
        <v>2</v>
      </c>
      <c r="B30258" s="33" t="s">
        <v>53</v>
      </c>
      <c r="C30258" s="33">
        <v>50000</v>
      </c>
      <c r="D30258" s="33" t="s">
        <v>1504</v>
      </c>
      <c r="E30258" t="str">
        <f t="shared" si="476"/>
        <v>&lt;$75K</v>
      </c>
    </row>
    <row r="30259" spans="1:5" x14ac:dyDescent="0.3">
      <c r="A30259" s="33" t="s">
        <v>4</v>
      </c>
      <c r="B30259" s="33" t="s">
        <v>88</v>
      </c>
      <c r="C30259" s="33">
        <v>147500</v>
      </c>
      <c r="D30259" s="33" t="s">
        <v>1035</v>
      </c>
      <c r="E30259" t="str">
        <f t="shared" si="476"/>
        <v>$125K-$200K</v>
      </c>
    </row>
    <row r="30260" spans="1:5" x14ac:dyDescent="0.3">
      <c r="A30260" s="33" t="s">
        <v>128</v>
      </c>
      <c r="B30260" s="33" t="s">
        <v>53</v>
      </c>
      <c r="C30260" s="33">
        <v>90000</v>
      </c>
      <c r="D30260" s="33" t="s">
        <v>1877</v>
      </c>
      <c r="E30260" t="str">
        <f t="shared" si="476"/>
        <v>$75K-$100K</v>
      </c>
    </row>
    <row r="30261" spans="1:5" x14ac:dyDescent="0.3">
      <c r="A30261" s="33" t="s">
        <v>4</v>
      </c>
      <c r="B30261" s="33" t="s">
        <v>53</v>
      </c>
      <c r="C30261" s="33">
        <v>143500</v>
      </c>
      <c r="D30261" s="33" t="s">
        <v>4210</v>
      </c>
      <c r="E30261" t="str">
        <f t="shared" si="476"/>
        <v>$125K-$200K</v>
      </c>
    </row>
    <row r="30262" spans="1:5" x14ac:dyDescent="0.3">
      <c r="A30262" s="33" t="s">
        <v>2</v>
      </c>
      <c r="B30262" s="33" t="s">
        <v>53</v>
      </c>
      <c r="C30262" s="33"/>
      <c r="D30262" s="33" t="s">
        <v>6929</v>
      </c>
      <c r="E30262" t="str">
        <f t="shared" si="476"/>
        <v>No Data</v>
      </c>
    </row>
    <row r="30263" spans="1:5" x14ac:dyDescent="0.3">
      <c r="A30263" s="33" t="s">
        <v>125</v>
      </c>
      <c r="B30263" s="33" t="s">
        <v>53</v>
      </c>
      <c r="C30263" s="33">
        <v>150000</v>
      </c>
      <c r="D30263" s="33" t="s">
        <v>729</v>
      </c>
      <c r="E30263" t="str">
        <f t="shared" si="476"/>
        <v>$125K-$200K</v>
      </c>
    </row>
    <row r="30264" spans="1:5" x14ac:dyDescent="0.3">
      <c r="A30264" s="33" t="s">
        <v>0</v>
      </c>
      <c r="B30264" s="33" t="s">
        <v>53</v>
      </c>
      <c r="C30264" s="33">
        <v>55000</v>
      </c>
      <c r="D30264" s="33" t="s">
        <v>1730</v>
      </c>
      <c r="E30264" t="str">
        <f t="shared" si="476"/>
        <v>&lt;$75K</v>
      </c>
    </row>
    <row r="30265" spans="1:5" x14ac:dyDescent="0.3">
      <c r="A30265" s="33" t="s">
        <v>0</v>
      </c>
      <c r="B30265" s="33" t="s">
        <v>74</v>
      </c>
      <c r="C30265" s="33">
        <v>69962.5</v>
      </c>
      <c r="D30265" s="33" t="s">
        <v>1302</v>
      </c>
      <c r="E30265" t="str">
        <f t="shared" si="476"/>
        <v>&lt;$75K</v>
      </c>
    </row>
    <row r="30266" spans="1:5" x14ac:dyDescent="0.3">
      <c r="A30266" s="33" t="s">
        <v>2</v>
      </c>
      <c r="B30266" s="33" t="s">
        <v>53</v>
      </c>
      <c r="C30266" s="33"/>
      <c r="D30266" s="33" t="s">
        <v>5753</v>
      </c>
      <c r="E30266" t="str">
        <f t="shared" si="476"/>
        <v>No Data</v>
      </c>
    </row>
    <row r="30267" spans="1:5" x14ac:dyDescent="0.3">
      <c r="A30267" s="33" t="s">
        <v>2</v>
      </c>
      <c r="B30267" s="33" t="s">
        <v>53</v>
      </c>
      <c r="C30267" s="33"/>
      <c r="D30267" s="33" t="s">
        <v>480</v>
      </c>
      <c r="E30267" t="str">
        <f t="shared" si="476"/>
        <v>No Data</v>
      </c>
    </row>
    <row r="30268" spans="1:5" x14ac:dyDescent="0.3">
      <c r="A30268" s="33" t="s">
        <v>125</v>
      </c>
      <c r="B30268" s="33" t="s">
        <v>53</v>
      </c>
      <c r="C30268" s="33">
        <v>110000</v>
      </c>
      <c r="D30268" s="33" t="s">
        <v>1551</v>
      </c>
      <c r="E30268" t="str">
        <f t="shared" si="476"/>
        <v>$100K-$125K</v>
      </c>
    </row>
    <row r="30269" spans="1:5" x14ac:dyDescent="0.3">
      <c r="A30269" s="33" t="s">
        <v>128</v>
      </c>
      <c r="B30269" s="33" t="s">
        <v>53</v>
      </c>
      <c r="C30269" s="33">
        <v>166075</v>
      </c>
      <c r="D30269" s="33" t="s">
        <v>609</v>
      </c>
      <c r="E30269" t="str">
        <f t="shared" si="476"/>
        <v>$125K-$200K</v>
      </c>
    </row>
    <row r="30270" spans="1:5" x14ac:dyDescent="0.3">
      <c r="A30270" s="33" t="s">
        <v>2</v>
      </c>
      <c r="B30270" s="33" t="s">
        <v>53</v>
      </c>
      <c r="C30270" s="33"/>
      <c r="D30270" s="33" t="s">
        <v>833</v>
      </c>
      <c r="E30270" t="str">
        <f t="shared" si="476"/>
        <v>No Data</v>
      </c>
    </row>
    <row r="30271" spans="1:5" x14ac:dyDescent="0.3">
      <c r="A30271" s="33" t="s">
        <v>4</v>
      </c>
      <c r="B30271" s="33" t="s">
        <v>54</v>
      </c>
      <c r="C30271" s="33"/>
      <c r="D30271" s="33" t="s">
        <v>249</v>
      </c>
      <c r="E30271" t="str">
        <f t="shared" si="476"/>
        <v>No Data</v>
      </c>
    </row>
    <row r="30272" spans="1:5" x14ac:dyDescent="0.3">
      <c r="A30272" s="33" t="s">
        <v>128</v>
      </c>
      <c r="B30272" s="33" t="s">
        <v>53</v>
      </c>
      <c r="C30272" s="33"/>
      <c r="D30272" s="33" t="s">
        <v>4297</v>
      </c>
      <c r="E30272" t="str">
        <f t="shared" si="476"/>
        <v>No Data</v>
      </c>
    </row>
    <row r="30273" spans="1:5" x14ac:dyDescent="0.3">
      <c r="A30273" s="33" t="s">
        <v>2</v>
      </c>
      <c r="B30273" s="33" t="s">
        <v>53</v>
      </c>
      <c r="C30273" s="33"/>
      <c r="D30273" s="33" t="s">
        <v>9663</v>
      </c>
      <c r="E30273" t="str">
        <f t="shared" si="476"/>
        <v>No Data</v>
      </c>
    </row>
    <row r="30274" spans="1:5" x14ac:dyDescent="0.3">
      <c r="A30274" s="33" t="s">
        <v>1</v>
      </c>
      <c r="B30274" s="33" t="s">
        <v>81</v>
      </c>
      <c r="C30274" s="33">
        <v>175000</v>
      </c>
      <c r="D30274" s="33" t="s">
        <v>4727</v>
      </c>
      <c r="E30274" t="str">
        <f t="shared" si="476"/>
        <v>$125K-$200K</v>
      </c>
    </row>
    <row r="30275" spans="1:5" x14ac:dyDescent="0.3">
      <c r="A30275" s="33" t="s">
        <v>0</v>
      </c>
      <c r="B30275" s="33" t="s">
        <v>53</v>
      </c>
      <c r="C30275" s="33"/>
      <c r="D30275" s="33" t="s">
        <v>9664</v>
      </c>
      <c r="E30275" t="str">
        <f t="shared" ref="E30275:E30338" si="477">_xlfn.XLOOKUP(C30275,$H$16:$H$21,$G$16:$G$21,,1)</f>
        <v>No Data</v>
      </c>
    </row>
    <row r="30276" spans="1:5" x14ac:dyDescent="0.3">
      <c r="A30276" s="33" t="s">
        <v>125</v>
      </c>
      <c r="B30276" s="33" t="s">
        <v>53</v>
      </c>
      <c r="C30276" s="33">
        <v>100000</v>
      </c>
      <c r="D30276" s="33" t="s">
        <v>2144</v>
      </c>
      <c r="E30276" t="str">
        <f t="shared" si="477"/>
        <v>$75K-$100K</v>
      </c>
    </row>
    <row r="30277" spans="1:5" x14ac:dyDescent="0.3">
      <c r="A30277" s="33" t="s">
        <v>2</v>
      </c>
      <c r="B30277" s="33" t="s">
        <v>53</v>
      </c>
      <c r="C30277" s="33"/>
      <c r="D30277" s="33" t="s">
        <v>5294</v>
      </c>
      <c r="E30277" t="str">
        <f t="shared" si="477"/>
        <v>No Data</v>
      </c>
    </row>
    <row r="30278" spans="1:5" x14ac:dyDescent="0.3">
      <c r="A30278" s="33" t="s">
        <v>2</v>
      </c>
      <c r="B30278" s="33" t="s">
        <v>53</v>
      </c>
      <c r="C30278" s="33"/>
      <c r="D30278" s="33" t="s">
        <v>387</v>
      </c>
      <c r="E30278" t="str">
        <f t="shared" si="477"/>
        <v>No Data</v>
      </c>
    </row>
    <row r="30279" spans="1:5" x14ac:dyDescent="0.3">
      <c r="A30279" s="33" t="s">
        <v>2</v>
      </c>
      <c r="B30279" s="33" t="s">
        <v>53</v>
      </c>
      <c r="C30279" s="33">
        <v>115000</v>
      </c>
      <c r="D30279" s="33" t="s">
        <v>9665</v>
      </c>
      <c r="E30279" t="str">
        <f t="shared" si="477"/>
        <v>$100K-$125K</v>
      </c>
    </row>
    <row r="30280" spans="1:5" x14ac:dyDescent="0.3">
      <c r="A30280" s="33" t="s">
        <v>2</v>
      </c>
      <c r="B30280" s="33" t="s">
        <v>53</v>
      </c>
      <c r="C30280" s="33">
        <v>87204.78125</v>
      </c>
      <c r="D30280" s="33" t="s">
        <v>5470</v>
      </c>
      <c r="E30280" t="str">
        <f t="shared" si="477"/>
        <v>$75K-$100K</v>
      </c>
    </row>
    <row r="30281" spans="1:5" x14ac:dyDescent="0.3">
      <c r="A30281" s="33" t="s">
        <v>2</v>
      </c>
      <c r="B30281" s="33" t="s">
        <v>53</v>
      </c>
      <c r="C30281" s="33">
        <v>147500</v>
      </c>
      <c r="D30281" s="33" t="s">
        <v>3155</v>
      </c>
      <c r="E30281" t="str">
        <f t="shared" si="477"/>
        <v>$125K-$200K</v>
      </c>
    </row>
    <row r="30282" spans="1:5" x14ac:dyDescent="0.3">
      <c r="A30282" s="33" t="s">
        <v>0</v>
      </c>
      <c r="B30282" s="33" t="s">
        <v>53</v>
      </c>
      <c r="C30282" s="33">
        <v>126504.5</v>
      </c>
      <c r="D30282" s="33" t="s">
        <v>1105</v>
      </c>
      <c r="E30282" t="str">
        <f t="shared" si="477"/>
        <v>$125K-$200K</v>
      </c>
    </row>
    <row r="30283" spans="1:5" x14ac:dyDescent="0.3">
      <c r="A30283" s="33" t="s">
        <v>2</v>
      </c>
      <c r="B30283" s="33" t="s">
        <v>53</v>
      </c>
      <c r="C30283" s="33">
        <v>47500</v>
      </c>
      <c r="D30283" s="33" t="s">
        <v>9666</v>
      </c>
      <c r="E30283" t="str">
        <f t="shared" si="477"/>
        <v>&lt;$75K</v>
      </c>
    </row>
    <row r="30284" spans="1:5" x14ac:dyDescent="0.3">
      <c r="A30284" s="33" t="s">
        <v>2</v>
      </c>
      <c r="B30284" s="33" t="s">
        <v>53</v>
      </c>
      <c r="C30284" s="33">
        <v>146100</v>
      </c>
      <c r="D30284" s="33" t="s">
        <v>476</v>
      </c>
      <c r="E30284" t="str">
        <f t="shared" si="477"/>
        <v>$125K-$200K</v>
      </c>
    </row>
    <row r="30285" spans="1:5" x14ac:dyDescent="0.3">
      <c r="A30285" s="33" t="s">
        <v>4</v>
      </c>
      <c r="B30285" s="33" t="s">
        <v>54</v>
      </c>
      <c r="C30285" s="33"/>
      <c r="D30285" s="33" t="s">
        <v>702</v>
      </c>
      <c r="E30285" t="str">
        <f t="shared" si="477"/>
        <v>No Data</v>
      </c>
    </row>
    <row r="30286" spans="1:5" x14ac:dyDescent="0.3">
      <c r="A30286" s="33" t="s">
        <v>2</v>
      </c>
      <c r="B30286" s="33" t="s">
        <v>53</v>
      </c>
      <c r="C30286" s="33"/>
      <c r="D30286" s="33" t="s">
        <v>926</v>
      </c>
      <c r="E30286" t="str">
        <f t="shared" si="477"/>
        <v>No Data</v>
      </c>
    </row>
    <row r="30287" spans="1:5" x14ac:dyDescent="0.3">
      <c r="A30287" s="33" t="s">
        <v>2</v>
      </c>
      <c r="B30287" s="33" t="s">
        <v>53</v>
      </c>
      <c r="C30287" s="33"/>
      <c r="D30287" s="33" t="s">
        <v>1642</v>
      </c>
      <c r="E30287" t="str">
        <f t="shared" si="477"/>
        <v>No Data</v>
      </c>
    </row>
    <row r="30288" spans="1:5" x14ac:dyDescent="0.3">
      <c r="A30288" s="33" t="s">
        <v>2</v>
      </c>
      <c r="B30288" s="33" t="s">
        <v>53</v>
      </c>
      <c r="C30288" s="33">
        <v>127000</v>
      </c>
      <c r="D30288" s="33" t="s">
        <v>4803</v>
      </c>
      <c r="E30288" t="str">
        <f t="shared" si="477"/>
        <v>$125K-$200K</v>
      </c>
    </row>
    <row r="30289" spans="1:5" x14ac:dyDescent="0.3">
      <c r="A30289" s="33" t="s">
        <v>2</v>
      </c>
      <c r="B30289" s="33" t="s">
        <v>53</v>
      </c>
      <c r="C30289" s="33"/>
      <c r="D30289" s="33" t="s">
        <v>232</v>
      </c>
      <c r="E30289" t="str">
        <f t="shared" si="477"/>
        <v>No Data</v>
      </c>
    </row>
    <row r="30290" spans="1:5" x14ac:dyDescent="0.3">
      <c r="A30290" s="33" t="s">
        <v>128</v>
      </c>
      <c r="B30290" s="33" t="s">
        <v>53</v>
      </c>
      <c r="C30290" s="33"/>
      <c r="D30290" s="33" t="s">
        <v>9667</v>
      </c>
      <c r="E30290" t="str">
        <f t="shared" si="477"/>
        <v>No Data</v>
      </c>
    </row>
    <row r="30291" spans="1:5" x14ac:dyDescent="0.3">
      <c r="A30291" s="33" t="s">
        <v>0</v>
      </c>
      <c r="B30291" s="33" t="s">
        <v>53</v>
      </c>
      <c r="C30291" s="33">
        <v>37500</v>
      </c>
      <c r="D30291" s="33" t="s">
        <v>9668</v>
      </c>
      <c r="E30291" t="str">
        <f t="shared" si="477"/>
        <v>&lt;$75K</v>
      </c>
    </row>
    <row r="30292" spans="1:5" x14ac:dyDescent="0.3">
      <c r="A30292" s="33" t="s">
        <v>2</v>
      </c>
      <c r="B30292" s="33" t="s">
        <v>53</v>
      </c>
      <c r="C30292" s="33"/>
      <c r="D30292" s="33" t="s">
        <v>9669</v>
      </c>
      <c r="E30292" t="str">
        <f t="shared" si="477"/>
        <v>No Data</v>
      </c>
    </row>
    <row r="30293" spans="1:5" x14ac:dyDescent="0.3">
      <c r="A30293" s="33" t="s">
        <v>129</v>
      </c>
      <c r="B30293" s="33" t="s">
        <v>53</v>
      </c>
      <c r="C30293" s="33">
        <v>112015</v>
      </c>
      <c r="D30293" s="33" t="s">
        <v>9670</v>
      </c>
      <c r="E30293" t="str">
        <f t="shared" si="477"/>
        <v>$100K-$125K</v>
      </c>
    </row>
    <row r="30294" spans="1:5" x14ac:dyDescent="0.3">
      <c r="A30294" s="33" t="s">
        <v>2</v>
      </c>
      <c r="B30294" s="33" t="s">
        <v>53</v>
      </c>
      <c r="C30294" s="33"/>
      <c r="D30294" s="33" t="s">
        <v>9671</v>
      </c>
      <c r="E30294" t="str">
        <f t="shared" si="477"/>
        <v>No Data</v>
      </c>
    </row>
    <row r="30295" spans="1:5" x14ac:dyDescent="0.3">
      <c r="A30295" s="33" t="s">
        <v>125</v>
      </c>
      <c r="B30295" s="33" t="s">
        <v>53</v>
      </c>
      <c r="C30295" s="33"/>
      <c r="D30295" s="33" t="s">
        <v>8103</v>
      </c>
      <c r="E30295" t="str">
        <f t="shared" si="477"/>
        <v>No Data</v>
      </c>
    </row>
    <row r="30296" spans="1:5" x14ac:dyDescent="0.3">
      <c r="A30296" s="33" t="s">
        <v>2</v>
      </c>
      <c r="B30296" s="33" t="s">
        <v>53</v>
      </c>
      <c r="C30296" s="33"/>
      <c r="D30296" s="33" t="s">
        <v>6555</v>
      </c>
      <c r="E30296" t="str">
        <f t="shared" si="477"/>
        <v>No Data</v>
      </c>
    </row>
    <row r="30297" spans="1:5" x14ac:dyDescent="0.3">
      <c r="A30297" s="33" t="s">
        <v>2</v>
      </c>
      <c r="B30297" s="33" t="s">
        <v>53</v>
      </c>
      <c r="C30297" s="33">
        <v>65260</v>
      </c>
      <c r="D30297" s="33" t="s">
        <v>9672</v>
      </c>
      <c r="E30297" t="str">
        <f t="shared" si="477"/>
        <v>&lt;$75K</v>
      </c>
    </row>
    <row r="30298" spans="1:5" x14ac:dyDescent="0.3">
      <c r="A30298" s="33" t="s">
        <v>2</v>
      </c>
      <c r="B30298" s="33" t="s">
        <v>53</v>
      </c>
      <c r="C30298" s="33"/>
      <c r="D30298" s="33" t="s">
        <v>6661</v>
      </c>
      <c r="E30298" t="str">
        <f t="shared" si="477"/>
        <v>No Data</v>
      </c>
    </row>
    <row r="30299" spans="1:5" x14ac:dyDescent="0.3">
      <c r="A30299" s="33" t="s">
        <v>2</v>
      </c>
      <c r="B30299" s="33" t="s">
        <v>53</v>
      </c>
      <c r="C30299" s="33"/>
      <c r="D30299" s="33" t="s">
        <v>268</v>
      </c>
      <c r="E30299" t="str">
        <f t="shared" si="477"/>
        <v>No Data</v>
      </c>
    </row>
    <row r="30300" spans="1:5" x14ac:dyDescent="0.3">
      <c r="A30300" s="33" t="s">
        <v>2</v>
      </c>
      <c r="B30300" s="33" t="s">
        <v>53</v>
      </c>
      <c r="C30300" s="33"/>
      <c r="D30300" s="33" t="s">
        <v>1462</v>
      </c>
      <c r="E30300" t="str">
        <f t="shared" si="477"/>
        <v>No Data</v>
      </c>
    </row>
    <row r="30301" spans="1:5" x14ac:dyDescent="0.3">
      <c r="A30301" s="33" t="s">
        <v>2</v>
      </c>
      <c r="B30301" s="33" t="s">
        <v>103</v>
      </c>
      <c r="C30301" s="33">
        <v>56700</v>
      </c>
      <c r="D30301" s="33" t="s">
        <v>5040</v>
      </c>
      <c r="E30301" t="str">
        <f t="shared" si="477"/>
        <v>&lt;$75K</v>
      </c>
    </row>
    <row r="30302" spans="1:5" x14ac:dyDescent="0.3">
      <c r="A30302" s="33" t="s">
        <v>126</v>
      </c>
      <c r="B30302" s="33" t="s">
        <v>88</v>
      </c>
      <c r="C30302" s="33">
        <v>64800</v>
      </c>
      <c r="D30302" s="33" t="s">
        <v>2222</v>
      </c>
      <c r="E30302" t="str">
        <f t="shared" si="477"/>
        <v>&lt;$75K</v>
      </c>
    </row>
    <row r="30303" spans="1:5" x14ac:dyDescent="0.3">
      <c r="A30303" s="33" t="s">
        <v>125</v>
      </c>
      <c r="B30303" s="33" t="s">
        <v>53</v>
      </c>
      <c r="C30303" s="33">
        <v>87500</v>
      </c>
      <c r="D30303" s="33" t="s">
        <v>5817</v>
      </c>
      <c r="E30303" t="str">
        <f t="shared" si="477"/>
        <v>$75K-$100K</v>
      </c>
    </row>
    <row r="30304" spans="1:5" x14ac:dyDescent="0.3">
      <c r="A30304" s="33" t="s">
        <v>2</v>
      </c>
      <c r="B30304" s="33" t="s">
        <v>53</v>
      </c>
      <c r="C30304" s="33">
        <v>60000</v>
      </c>
      <c r="D30304" s="33" t="s">
        <v>8909</v>
      </c>
      <c r="E30304" t="str">
        <f t="shared" si="477"/>
        <v>&lt;$75K</v>
      </c>
    </row>
    <row r="30305" spans="1:5" x14ac:dyDescent="0.3">
      <c r="A30305" s="33" t="s">
        <v>2</v>
      </c>
      <c r="B30305" s="33" t="s">
        <v>53</v>
      </c>
      <c r="C30305" s="33">
        <v>115000</v>
      </c>
      <c r="D30305" s="33" t="s">
        <v>541</v>
      </c>
      <c r="E30305" t="str">
        <f t="shared" si="477"/>
        <v>$100K-$125K</v>
      </c>
    </row>
    <row r="30306" spans="1:5" x14ac:dyDescent="0.3">
      <c r="A30306" s="33" t="s">
        <v>2</v>
      </c>
      <c r="B30306" s="33" t="s">
        <v>53</v>
      </c>
      <c r="C30306" s="33"/>
      <c r="D30306" s="33" t="s">
        <v>5013</v>
      </c>
      <c r="E30306" t="str">
        <f t="shared" si="477"/>
        <v>No Data</v>
      </c>
    </row>
    <row r="30307" spans="1:5" x14ac:dyDescent="0.3">
      <c r="A30307" s="33" t="s">
        <v>126</v>
      </c>
      <c r="B30307" s="33" t="s">
        <v>97</v>
      </c>
      <c r="C30307" s="33">
        <v>147500</v>
      </c>
      <c r="D30307" s="33" t="s">
        <v>3046</v>
      </c>
      <c r="E30307" t="str">
        <f t="shared" si="477"/>
        <v>$125K-$200K</v>
      </c>
    </row>
    <row r="30308" spans="1:5" x14ac:dyDescent="0.3">
      <c r="A30308" s="33" t="s">
        <v>4</v>
      </c>
      <c r="B30308" s="33" t="s">
        <v>124</v>
      </c>
      <c r="C30308" s="33">
        <v>98283</v>
      </c>
      <c r="D30308" s="33" t="s">
        <v>4009</v>
      </c>
      <c r="E30308" t="str">
        <f t="shared" si="477"/>
        <v>$75K-$100K</v>
      </c>
    </row>
    <row r="30309" spans="1:5" x14ac:dyDescent="0.3">
      <c r="A30309" s="33" t="s">
        <v>4</v>
      </c>
      <c r="B30309" s="33" t="s">
        <v>54</v>
      </c>
      <c r="C30309" s="33">
        <v>125000</v>
      </c>
      <c r="D30309" s="33" t="s">
        <v>9673</v>
      </c>
      <c r="E30309" t="str">
        <f t="shared" si="477"/>
        <v>$100K-$125K</v>
      </c>
    </row>
    <row r="30310" spans="1:5" x14ac:dyDescent="0.3">
      <c r="A30310" s="33" t="s">
        <v>125</v>
      </c>
      <c r="B30310" s="33" t="s">
        <v>53</v>
      </c>
      <c r="C30310" s="33"/>
      <c r="D30310" s="33" t="s">
        <v>2957</v>
      </c>
      <c r="E30310" t="str">
        <f t="shared" si="477"/>
        <v>No Data</v>
      </c>
    </row>
    <row r="30311" spans="1:5" x14ac:dyDescent="0.3">
      <c r="A30311" s="33" t="s">
        <v>52</v>
      </c>
      <c r="B30311" s="33" t="s">
        <v>53</v>
      </c>
      <c r="C30311" s="33"/>
      <c r="D30311" s="33" t="s">
        <v>1460</v>
      </c>
      <c r="E30311" t="str">
        <f t="shared" si="477"/>
        <v>No Data</v>
      </c>
    </row>
    <row r="30312" spans="1:5" x14ac:dyDescent="0.3">
      <c r="A30312" s="33" t="s">
        <v>2</v>
      </c>
      <c r="B30312" s="33" t="s">
        <v>53</v>
      </c>
      <c r="C30312" s="33">
        <v>70000</v>
      </c>
      <c r="D30312" s="33" t="s">
        <v>248</v>
      </c>
      <c r="E30312" t="str">
        <f t="shared" si="477"/>
        <v>&lt;$75K</v>
      </c>
    </row>
    <row r="30313" spans="1:5" x14ac:dyDescent="0.3">
      <c r="A30313" s="33" t="s">
        <v>0</v>
      </c>
      <c r="B30313" s="33" t="s">
        <v>53</v>
      </c>
      <c r="C30313" s="33">
        <v>180675</v>
      </c>
      <c r="D30313" s="33" t="s">
        <v>609</v>
      </c>
      <c r="E30313" t="str">
        <f t="shared" si="477"/>
        <v>$125K-$200K</v>
      </c>
    </row>
    <row r="30314" spans="1:5" x14ac:dyDescent="0.3">
      <c r="A30314" s="33" t="s">
        <v>2</v>
      </c>
      <c r="B30314" s="33" t="s">
        <v>53</v>
      </c>
      <c r="C30314" s="33">
        <v>137500</v>
      </c>
      <c r="D30314" s="33" t="s">
        <v>6184</v>
      </c>
      <c r="E30314" t="str">
        <f t="shared" si="477"/>
        <v>$125K-$200K</v>
      </c>
    </row>
    <row r="30315" spans="1:5" x14ac:dyDescent="0.3">
      <c r="A30315" s="33" t="s">
        <v>0</v>
      </c>
      <c r="B30315" s="33" t="s">
        <v>53</v>
      </c>
      <c r="C30315" s="33">
        <v>200000</v>
      </c>
      <c r="D30315" s="33" t="s">
        <v>9674</v>
      </c>
      <c r="E30315" t="str">
        <f t="shared" si="477"/>
        <v>$125K-$200K</v>
      </c>
    </row>
    <row r="30316" spans="1:5" x14ac:dyDescent="0.3">
      <c r="A30316" s="33" t="s">
        <v>2</v>
      </c>
      <c r="B30316" s="33" t="s">
        <v>70</v>
      </c>
      <c r="C30316" s="33">
        <v>89100</v>
      </c>
      <c r="D30316" s="33" t="s">
        <v>935</v>
      </c>
      <c r="E30316" t="str">
        <f t="shared" si="477"/>
        <v>$75K-$100K</v>
      </c>
    </row>
    <row r="30317" spans="1:5" x14ac:dyDescent="0.3">
      <c r="A30317" s="33" t="s">
        <v>4</v>
      </c>
      <c r="B30317" s="33" t="s">
        <v>54</v>
      </c>
      <c r="C30317" s="33"/>
      <c r="D30317" s="33" t="s">
        <v>389</v>
      </c>
      <c r="E30317" t="str">
        <f t="shared" si="477"/>
        <v>No Data</v>
      </c>
    </row>
    <row r="30318" spans="1:5" x14ac:dyDescent="0.3">
      <c r="A30318" s="33" t="s">
        <v>2</v>
      </c>
      <c r="B30318" s="33" t="s">
        <v>53</v>
      </c>
      <c r="C30318" s="33">
        <v>120000</v>
      </c>
      <c r="D30318" s="33" t="s">
        <v>265</v>
      </c>
      <c r="E30318" t="str">
        <f t="shared" si="477"/>
        <v>$100K-$125K</v>
      </c>
    </row>
    <row r="30319" spans="1:5" x14ac:dyDescent="0.3">
      <c r="A30319" s="33" t="s">
        <v>128</v>
      </c>
      <c r="B30319" s="33" t="s">
        <v>53</v>
      </c>
      <c r="C30319" s="33">
        <v>120000</v>
      </c>
      <c r="D30319" s="33" t="s">
        <v>9675</v>
      </c>
      <c r="E30319" t="str">
        <f t="shared" si="477"/>
        <v>$100K-$125K</v>
      </c>
    </row>
    <row r="30320" spans="1:5" x14ac:dyDescent="0.3">
      <c r="A30320" s="33" t="s">
        <v>2</v>
      </c>
      <c r="B30320" s="33" t="s">
        <v>64</v>
      </c>
      <c r="C30320" s="33">
        <v>149653</v>
      </c>
      <c r="D30320" s="33" t="s">
        <v>211</v>
      </c>
      <c r="E30320" t="str">
        <f t="shared" si="477"/>
        <v>$125K-$200K</v>
      </c>
    </row>
    <row r="30321" spans="1:5" x14ac:dyDescent="0.3">
      <c r="A30321" s="33" t="s">
        <v>4</v>
      </c>
      <c r="B30321" s="33" t="s">
        <v>53</v>
      </c>
      <c r="C30321" s="33">
        <v>147500</v>
      </c>
      <c r="D30321" s="33" t="s">
        <v>845</v>
      </c>
      <c r="E30321" t="str">
        <f t="shared" si="477"/>
        <v>$125K-$200K</v>
      </c>
    </row>
    <row r="30322" spans="1:5" x14ac:dyDescent="0.3">
      <c r="A30322" s="33" t="s">
        <v>0</v>
      </c>
      <c r="B30322" s="33" t="s">
        <v>53</v>
      </c>
      <c r="C30322" s="33"/>
      <c r="D30322" s="33" t="s">
        <v>632</v>
      </c>
      <c r="E30322" t="str">
        <f t="shared" si="477"/>
        <v>No Data</v>
      </c>
    </row>
    <row r="30323" spans="1:5" x14ac:dyDescent="0.3">
      <c r="A30323" s="33" t="s">
        <v>126</v>
      </c>
      <c r="B30323" s="33" t="s">
        <v>81</v>
      </c>
      <c r="C30323" s="33">
        <v>150000</v>
      </c>
      <c r="D30323" s="33" t="s">
        <v>1836</v>
      </c>
      <c r="E30323" t="str">
        <f t="shared" si="477"/>
        <v>$125K-$200K</v>
      </c>
    </row>
    <row r="30324" spans="1:5" x14ac:dyDescent="0.3">
      <c r="A30324" s="33" t="s">
        <v>2</v>
      </c>
      <c r="B30324" s="33" t="s">
        <v>53</v>
      </c>
      <c r="C30324" s="33">
        <v>110000</v>
      </c>
      <c r="D30324" s="33" t="s">
        <v>268</v>
      </c>
      <c r="E30324" t="str">
        <f t="shared" si="477"/>
        <v>$100K-$125K</v>
      </c>
    </row>
    <row r="30325" spans="1:5" x14ac:dyDescent="0.3">
      <c r="A30325" s="33" t="s">
        <v>126</v>
      </c>
      <c r="B30325" s="33" t="s">
        <v>53</v>
      </c>
      <c r="C30325" s="33">
        <v>246500</v>
      </c>
      <c r="D30325" s="33" t="s">
        <v>225</v>
      </c>
      <c r="E30325" t="str">
        <f t="shared" si="477"/>
        <v>&gt;$200K</v>
      </c>
    </row>
    <row r="30326" spans="1:5" x14ac:dyDescent="0.3">
      <c r="A30326" s="33" t="s">
        <v>0</v>
      </c>
      <c r="B30326" s="33" t="s">
        <v>53</v>
      </c>
      <c r="C30326" s="33">
        <v>90000</v>
      </c>
      <c r="D30326" s="33" t="s">
        <v>9676</v>
      </c>
      <c r="E30326" t="str">
        <f t="shared" si="477"/>
        <v>$75K-$100K</v>
      </c>
    </row>
    <row r="30327" spans="1:5" x14ac:dyDescent="0.3">
      <c r="A30327" s="33" t="s">
        <v>125</v>
      </c>
      <c r="B30327" s="33" t="s">
        <v>53</v>
      </c>
      <c r="C30327" s="33">
        <v>175000</v>
      </c>
      <c r="D30327" s="33" t="s">
        <v>2762</v>
      </c>
      <c r="E30327" t="str">
        <f t="shared" si="477"/>
        <v>$125K-$200K</v>
      </c>
    </row>
    <row r="30328" spans="1:5" x14ac:dyDescent="0.3">
      <c r="A30328" s="33" t="s">
        <v>0</v>
      </c>
      <c r="B30328" s="33" t="s">
        <v>88</v>
      </c>
      <c r="C30328" s="33">
        <v>70000</v>
      </c>
      <c r="D30328" s="33" t="s">
        <v>747</v>
      </c>
      <c r="E30328" t="str">
        <f t="shared" si="477"/>
        <v>&lt;$75K</v>
      </c>
    </row>
    <row r="30329" spans="1:5" x14ac:dyDescent="0.3">
      <c r="A30329" s="33" t="s">
        <v>2</v>
      </c>
      <c r="B30329" s="33" t="s">
        <v>53</v>
      </c>
      <c r="C30329" s="33">
        <v>82500</v>
      </c>
      <c r="D30329" s="33" t="s">
        <v>520</v>
      </c>
      <c r="E30329" t="str">
        <f t="shared" si="477"/>
        <v>$75K-$100K</v>
      </c>
    </row>
    <row r="30330" spans="1:5" x14ac:dyDescent="0.3">
      <c r="A30330" s="33" t="s">
        <v>4</v>
      </c>
      <c r="B30330" s="33" t="s">
        <v>53</v>
      </c>
      <c r="C30330" s="33">
        <v>102500</v>
      </c>
      <c r="D30330" s="33" t="s">
        <v>1469</v>
      </c>
      <c r="E30330" t="str">
        <f t="shared" si="477"/>
        <v>$100K-$125K</v>
      </c>
    </row>
    <row r="30331" spans="1:5" x14ac:dyDescent="0.3">
      <c r="A30331" s="33" t="s">
        <v>2</v>
      </c>
      <c r="B30331" s="33" t="s">
        <v>53</v>
      </c>
      <c r="C30331" s="33"/>
      <c r="D30331" s="33" t="s">
        <v>2568</v>
      </c>
      <c r="E30331" t="str">
        <f t="shared" si="477"/>
        <v>No Data</v>
      </c>
    </row>
    <row r="30332" spans="1:5" x14ac:dyDescent="0.3">
      <c r="A30332" s="33" t="s">
        <v>52</v>
      </c>
      <c r="B30332" s="33" t="s">
        <v>53</v>
      </c>
      <c r="C30332" s="33">
        <v>106479</v>
      </c>
      <c r="D30332" s="33" t="s">
        <v>1541</v>
      </c>
      <c r="E30332" t="str">
        <f t="shared" si="477"/>
        <v>$100K-$125K</v>
      </c>
    </row>
    <row r="30333" spans="1:5" x14ac:dyDescent="0.3">
      <c r="A30333" s="33" t="s">
        <v>2</v>
      </c>
      <c r="B30333" s="33" t="s">
        <v>53</v>
      </c>
      <c r="C30333" s="33">
        <v>75000</v>
      </c>
      <c r="D30333" s="33" t="s">
        <v>9677</v>
      </c>
      <c r="E30333" t="str">
        <f t="shared" si="477"/>
        <v>&lt;$75K</v>
      </c>
    </row>
    <row r="30334" spans="1:5" x14ac:dyDescent="0.3">
      <c r="A30334" s="33" t="s">
        <v>0</v>
      </c>
      <c r="B30334" s="33" t="s">
        <v>53</v>
      </c>
      <c r="C30334" s="33">
        <v>100000</v>
      </c>
      <c r="D30334" s="33" t="s">
        <v>1548</v>
      </c>
      <c r="E30334" t="str">
        <f t="shared" si="477"/>
        <v>$75K-$100K</v>
      </c>
    </row>
    <row r="30335" spans="1:5" x14ac:dyDescent="0.3">
      <c r="A30335" s="33" t="s">
        <v>128</v>
      </c>
      <c r="B30335" s="33" t="s">
        <v>53</v>
      </c>
      <c r="C30335" s="33">
        <v>115000</v>
      </c>
      <c r="D30335" s="33" t="s">
        <v>326</v>
      </c>
      <c r="E30335" t="str">
        <f t="shared" si="477"/>
        <v>$100K-$125K</v>
      </c>
    </row>
    <row r="30336" spans="1:5" x14ac:dyDescent="0.3">
      <c r="A30336" s="33" t="s">
        <v>128</v>
      </c>
      <c r="B30336" s="33" t="s">
        <v>70</v>
      </c>
      <c r="C30336" s="33">
        <v>89100</v>
      </c>
      <c r="D30336" s="33" t="s">
        <v>2701</v>
      </c>
      <c r="E30336" t="str">
        <f t="shared" si="477"/>
        <v>$75K-$100K</v>
      </c>
    </row>
    <row r="30337" spans="1:5" x14ac:dyDescent="0.3">
      <c r="A30337" s="33" t="s">
        <v>2</v>
      </c>
      <c r="B30337" s="33" t="s">
        <v>53</v>
      </c>
      <c r="C30337" s="33">
        <v>69000</v>
      </c>
      <c r="D30337" s="33" t="s">
        <v>9678</v>
      </c>
      <c r="E30337" t="str">
        <f t="shared" si="477"/>
        <v>&lt;$75K</v>
      </c>
    </row>
    <row r="30338" spans="1:5" x14ac:dyDescent="0.3">
      <c r="A30338" s="33" t="s">
        <v>2</v>
      </c>
      <c r="B30338" s="33" t="s">
        <v>53</v>
      </c>
      <c r="C30338" s="33">
        <v>145000</v>
      </c>
      <c r="D30338" s="33" t="s">
        <v>2065</v>
      </c>
      <c r="E30338" t="str">
        <f t="shared" si="477"/>
        <v>$125K-$200K</v>
      </c>
    </row>
    <row r="30339" spans="1:5" x14ac:dyDescent="0.3">
      <c r="A30339" s="33" t="s">
        <v>125</v>
      </c>
      <c r="B30339" s="33" t="s">
        <v>53</v>
      </c>
      <c r="C30339" s="33"/>
      <c r="D30339" s="33" t="s">
        <v>3019</v>
      </c>
      <c r="E30339" t="str">
        <f t="shared" ref="E30339:E30402" si="478">_xlfn.XLOOKUP(C30339,$H$16:$H$21,$G$16:$G$21,,1)</f>
        <v>No Data</v>
      </c>
    </row>
    <row r="30340" spans="1:5" x14ac:dyDescent="0.3">
      <c r="A30340" s="33" t="s">
        <v>125</v>
      </c>
      <c r="B30340" s="33" t="s">
        <v>53</v>
      </c>
      <c r="C30340" s="33">
        <v>115000</v>
      </c>
      <c r="D30340" s="33" t="s">
        <v>233</v>
      </c>
      <c r="E30340" t="str">
        <f t="shared" si="478"/>
        <v>$100K-$125K</v>
      </c>
    </row>
    <row r="30341" spans="1:5" x14ac:dyDescent="0.3">
      <c r="A30341" s="33" t="s">
        <v>2</v>
      </c>
      <c r="B30341" s="33" t="s">
        <v>53</v>
      </c>
      <c r="C30341" s="33">
        <v>77500</v>
      </c>
      <c r="D30341" s="33" t="s">
        <v>9679</v>
      </c>
      <c r="E30341" t="str">
        <f t="shared" si="478"/>
        <v>$75K-$100K</v>
      </c>
    </row>
    <row r="30342" spans="1:5" x14ac:dyDescent="0.3">
      <c r="A30342" s="33" t="s">
        <v>2</v>
      </c>
      <c r="B30342" s="33" t="s">
        <v>53</v>
      </c>
      <c r="C30342" s="33"/>
      <c r="D30342" s="33" t="s">
        <v>268</v>
      </c>
      <c r="E30342" t="str">
        <f t="shared" si="478"/>
        <v>No Data</v>
      </c>
    </row>
    <row r="30343" spans="1:5" x14ac:dyDescent="0.3">
      <c r="A30343" s="33" t="s">
        <v>0</v>
      </c>
      <c r="B30343" s="33" t="s">
        <v>53</v>
      </c>
      <c r="C30343" s="33">
        <v>135000</v>
      </c>
      <c r="D30343" s="33" t="s">
        <v>6581</v>
      </c>
      <c r="E30343" t="str">
        <f t="shared" si="478"/>
        <v>$125K-$200K</v>
      </c>
    </row>
    <row r="30344" spans="1:5" x14ac:dyDescent="0.3">
      <c r="A30344" s="33" t="s">
        <v>126</v>
      </c>
      <c r="B30344" s="33" t="s">
        <v>115</v>
      </c>
      <c r="C30344" s="33">
        <v>96773</v>
      </c>
      <c r="D30344" s="33" t="s">
        <v>9680</v>
      </c>
      <c r="E30344" t="str">
        <f t="shared" si="478"/>
        <v>$75K-$100K</v>
      </c>
    </row>
    <row r="30345" spans="1:5" x14ac:dyDescent="0.3">
      <c r="A30345" s="33" t="s">
        <v>128</v>
      </c>
      <c r="B30345" s="33" t="s">
        <v>53</v>
      </c>
      <c r="C30345" s="33"/>
      <c r="D30345" s="33" t="s">
        <v>268</v>
      </c>
      <c r="E30345" t="str">
        <f t="shared" si="478"/>
        <v>No Data</v>
      </c>
    </row>
    <row r="30346" spans="1:5" x14ac:dyDescent="0.3">
      <c r="A30346" s="33" t="s">
        <v>2</v>
      </c>
      <c r="B30346" s="33" t="s">
        <v>53</v>
      </c>
      <c r="C30346" s="33">
        <v>54000</v>
      </c>
      <c r="D30346" s="33" t="s">
        <v>9681</v>
      </c>
      <c r="E30346" t="str">
        <f t="shared" si="478"/>
        <v>&lt;$75K</v>
      </c>
    </row>
    <row r="30347" spans="1:5" x14ac:dyDescent="0.3">
      <c r="A30347" s="33" t="s">
        <v>128</v>
      </c>
      <c r="B30347" s="33" t="s">
        <v>53</v>
      </c>
      <c r="C30347" s="33">
        <v>125000</v>
      </c>
      <c r="D30347" s="33" t="s">
        <v>1459</v>
      </c>
      <c r="E30347" t="str">
        <f t="shared" si="478"/>
        <v>$100K-$125K</v>
      </c>
    </row>
    <row r="30348" spans="1:5" x14ac:dyDescent="0.3">
      <c r="A30348" s="33" t="s">
        <v>4</v>
      </c>
      <c r="B30348" s="33" t="s">
        <v>72</v>
      </c>
      <c r="C30348" s="33">
        <v>147500</v>
      </c>
      <c r="D30348" s="33" t="s">
        <v>335</v>
      </c>
      <c r="E30348" t="str">
        <f t="shared" si="478"/>
        <v>$125K-$200K</v>
      </c>
    </row>
    <row r="30349" spans="1:5" x14ac:dyDescent="0.3">
      <c r="A30349" s="33" t="s">
        <v>125</v>
      </c>
      <c r="B30349" s="33" t="s">
        <v>53</v>
      </c>
      <c r="C30349" s="33">
        <v>170000</v>
      </c>
      <c r="D30349" s="33" t="s">
        <v>1078</v>
      </c>
      <c r="E30349" t="str">
        <f t="shared" si="478"/>
        <v>$125K-$200K</v>
      </c>
    </row>
    <row r="30350" spans="1:5" x14ac:dyDescent="0.3">
      <c r="A30350" s="33" t="s">
        <v>0</v>
      </c>
      <c r="B30350" s="33" t="s">
        <v>53</v>
      </c>
      <c r="C30350" s="33">
        <v>125000</v>
      </c>
      <c r="D30350" s="33" t="s">
        <v>9682</v>
      </c>
      <c r="E30350" t="str">
        <f t="shared" si="478"/>
        <v>$100K-$125K</v>
      </c>
    </row>
    <row r="30351" spans="1:5" x14ac:dyDescent="0.3">
      <c r="A30351" s="33" t="s">
        <v>2</v>
      </c>
      <c r="B30351" s="33" t="s">
        <v>53</v>
      </c>
      <c r="C30351" s="33"/>
      <c r="D30351" s="33" t="s">
        <v>7768</v>
      </c>
      <c r="E30351" t="str">
        <f t="shared" si="478"/>
        <v>No Data</v>
      </c>
    </row>
    <row r="30352" spans="1:5" x14ac:dyDescent="0.3">
      <c r="A30352" s="33" t="s">
        <v>2</v>
      </c>
      <c r="B30352" s="33" t="s">
        <v>53</v>
      </c>
      <c r="C30352" s="33">
        <v>62500</v>
      </c>
      <c r="D30352" s="33" t="s">
        <v>232</v>
      </c>
      <c r="E30352" t="str">
        <f t="shared" si="478"/>
        <v>&lt;$75K</v>
      </c>
    </row>
    <row r="30353" spans="1:5" x14ac:dyDescent="0.3">
      <c r="A30353" s="33" t="s">
        <v>2</v>
      </c>
      <c r="B30353" s="33" t="s">
        <v>73</v>
      </c>
      <c r="C30353" s="33">
        <v>53014</v>
      </c>
      <c r="D30353" s="33" t="s">
        <v>294</v>
      </c>
      <c r="E30353" t="str">
        <f t="shared" si="478"/>
        <v>&lt;$75K</v>
      </c>
    </row>
    <row r="30354" spans="1:5" x14ac:dyDescent="0.3">
      <c r="A30354" s="33" t="s">
        <v>1</v>
      </c>
      <c r="B30354" s="33" t="s">
        <v>54</v>
      </c>
      <c r="C30354" s="33">
        <v>145000</v>
      </c>
      <c r="D30354" s="33" t="s">
        <v>592</v>
      </c>
      <c r="E30354" t="str">
        <f t="shared" si="478"/>
        <v>$125K-$200K</v>
      </c>
    </row>
    <row r="30355" spans="1:5" x14ac:dyDescent="0.3">
      <c r="A30355" s="33" t="s">
        <v>125</v>
      </c>
      <c r="B30355" s="33" t="s">
        <v>53</v>
      </c>
      <c r="C30355" s="33">
        <v>175000</v>
      </c>
      <c r="D30355" s="33" t="s">
        <v>9683</v>
      </c>
      <c r="E30355" t="str">
        <f t="shared" si="478"/>
        <v>$125K-$200K</v>
      </c>
    </row>
    <row r="30356" spans="1:5" x14ac:dyDescent="0.3">
      <c r="A30356" s="33" t="s">
        <v>2</v>
      </c>
      <c r="B30356" s="33" t="s">
        <v>88</v>
      </c>
      <c r="C30356" s="33">
        <v>79200</v>
      </c>
      <c r="D30356" s="33" t="s">
        <v>211</v>
      </c>
      <c r="E30356" t="str">
        <f t="shared" si="478"/>
        <v>$75K-$100K</v>
      </c>
    </row>
    <row r="30357" spans="1:5" x14ac:dyDescent="0.3">
      <c r="A30357" s="33" t="s">
        <v>0</v>
      </c>
      <c r="B30357" s="33" t="s">
        <v>53</v>
      </c>
      <c r="C30357" s="33"/>
      <c r="D30357" s="33" t="s">
        <v>9684</v>
      </c>
      <c r="E30357" t="str">
        <f t="shared" si="478"/>
        <v>No Data</v>
      </c>
    </row>
    <row r="30358" spans="1:5" x14ac:dyDescent="0.3">
      <c r="A30358" s="33" t="s">
        <v>2</v>
      </c>
      <c r="B30358" s="33" t="s">
        <v>53</v>
      </c>
      <c r="C30358" s="33">
        <v>127500</v>
      </c>
      <c r="D30358" s="33" t="s">
        <v>1162</v>
      </c>
      <c r="E30358" t="str">
        <f t="shared" si="478"/>
        <v>$125K-$200K</v>
      </c>
    </row>
    <row r="30359" spans="1:5" x14ac:dyDescent="0.3">
      <c r="A30359" s="33" t="s">
        <v>2</v>
      </c>
      <c r="B30359" s="33" t="s">
        <v>53</v>
      </c>
      <c r="C30359" s="33"/>
      <c r="D30359" s="33" t="s">
        <v>1756</v>
      </c>
      <c r="E30359" t="str">
        <f t="shared" si="478"/>
        <v>No Data</v>
      </c>
    </row>
    <row r="30360" spans="1:5" x14ac:dyDescent="0.3">
      <c r="A30360" s="33" t="s">
        <v>2</v>
      </c>
      <c r="B30360" s="33" t="s">
        <v>108</v>
      </c>
      <c r="C30360" s="33">
        <v>52500</v>
      </c>
      <c r="D30360" s="33" t="s">
        <v>5142</v>
      </c>
      <c r="E30360" t="str">
        <f t="shared" si="478"/>
        <v>&lt;$75K</v>
      </c>
    </row>
    <row r="30361" spans="1:5" x14ac:dyDescent="0.3">
      <c r="A30361" s="33" t="s">
        <v>2</v>
      </c>
      <c r="B30361" s="33" t="s">
        <v>53</v>
      </c>
      <c r="C30361" s="33"/>
      <c r="D30361" s="33" t="s">
        <v>9685</v>
      </c>
      <c r="E30361" t="str">
        <f t="shared" si="478"/>
        <v>No Data</v>
      </c>
    </row>
    <row r="30362" spans="1:5" x14ac:dyDescent="0.3">
      <c r="A30362" s="33" t="s">
        <v>2</v>
      </c>
      <c r="B30362" s="33" t="s">
        <v>53</v>
      </c>
      <c r="C30362" s="33">
        <v>125000</v>
      </c>
      <c r="D30362" s="33" t="s">
        <v>232</v>
      </c>
      <c r="E30362" t="str">
        <f t="shared" si="478"/>
        <v>$100K-$125K</v>
      </c>
    </row>
    <row r="30363" spans="1:5" x14ac:dyDescent="0.3">
      <c r="A30363" s="33" t="s">
        <v>2</v>
      </c>
      <c r="B30363" s="33" t="s">
        <v>53</v>
      </c>
      <c r="C30363" s="33"/>
      <c r="D30363" s="33" t="s">
        <v>510</v>
      </c>
      <c r="E30363" t="str">
        <f t="shared" si="478"/>
        <v>No Data</v>
      </c>
    </row>
    <row r="30364" spans="1:5" x14ac:dyDescent="0.3">
      <c r="A30364" s="33" t="s">
        <v>2</v>
      </c>
      <c r="B30364" s="33" t="s">
        <v>53</v>
      </c>
      <c r="C30364" s="33">
        <v>62500</v>
      </c>
      <c r="D30364" s="33" t="s">
        <v>2290</v>
      </c>
      <c r="E30364" t="str">
        <f t="shared" si="478"/>
        <v>&lt;$75K</v>
      </c>
    </row>
    <row r="30365" spans="1:5" x14ac:dyDescent="0.3">
      <c r="A30365" s="33" t="s">
        <v>2</v>
      </c>
      <c r="B30365" s="33" t="s">
        <v>53</v>
      </c>
      <c r="C30365" s="33">
        <v>125000</v>
      </c>
      <c r="D30365" s="33" t="s">
        <v>9686</v>
      </c>
      <c r="E30365" t="str">
        <f t="shared" si="478"/>
        <v>$100K-$125K</v>
      </c>
    </row>
    <row r="30366" spans="1:5" x14ac:dyDescent="0.3">
      <c r="A30366" s="33" t="s">
        <v>2</v>
      </c>
      <c r="B30366" s="33" t="s">
        <v>53</v>
      </c>
      <c r="C30366" s="33">
        <v>115000</v>
      </c>
      <c r="D30366" s="33" t="s">
        <v>5825</v>
      </c>
      <c r="E30366" t="str">
        <f t="shared" si="478"/>
        <v>$100K-$125K</v>
      </c>
    </row>
    <row r="30367" spans="1:5" x14ac:dyDescent="0.3">
      <c r="A30367" s="33" t="s">
        <v>2</v>
      </c>
      <c r="B30367" s="33" t="s">
        <v>53</v>
      </c>
      <c r="C30367" s="33">
        <v>108500</v>
      </c>
      <c r="D30367" s="33" t="s">
        <v>4152</v>
      </c>
      <c r="E30367" t="str">
        <f t="shared" si="478"/>
        <v>$100K-$125K</v>
      </c>
    </row>
    <row r="30368" spans="1:5" x14ac:dyDescent="0.3">
      <c r="A30368" s="33" t="s">
        <v>2</v>
      </c>
      <c r="B30368" s="33" t="s">
        <v>53</v>
      </c>
      <c r="C30368" s="33">
        <v>110000</v>
      </c>
      <c r="D30368" s="33" t="s">
        <v>7018</v>
      </c>
      <c r="E30368" t="str">
        <f t="shared" si="478"/>
        <v>$100K-$125K</v>
      </c>
    </row>
    <row r="30369" spans="1:5" x14ac:dyDescent="0.3">
      <c r="A30369" s="33" t="s">
        <v>0</v>
      </c>
      <c r="B30369" s="33" t="s">
        <v>53</v>
      </c>
      <c r="C30369" s="33">
        <v>142500</v>
      </c>
      <c r="D30369" s="33" t="s">
        <v>1797</v>
      </c>
      <c r="E30369" t="str">
        <f t="shared" si="478"/>
        <v>$125K-$200K</v>
      </c>
    </row>
    <row r="30370" spans="1:5" x14ac:dyDescent="0.3">
      <c r="A30370" s="33" t="s">
        <v>4</v>
      </c>
      <c r="B30370" s="33" t="s">
        <v>81</v>
      </c>
      <c r="C30370" s="33">
        <v>125000</v>
      </c>
      <c r="D30370" s="33" t="s">
        <v>525</v>
      </c>
      <c r="E30370" t="str">
        <f t="shared" si="478"/>
        <v>$100K-$125K</v>
      </c>
    </row>
    <row r="30371" spans="1:5" x14ac:dyDescent="0.3">
      <c r="A30371" s="33" t="s">
        <v>1</v>
      </c>
      <c r="B30371" s="33" t="s">
        <v>75</v>
      </c>
      <c r="C30371" s="33">
        <v>72900</v>
      </c>
      <c r="D30371" s="33" t="s">
        <v>4006</v>
      </c>
      <c r="E30371" t="str">
        <f t="shared" si="478"/>
        <v>&lt;$75K</v>
      </c>
    </row>
    <row r="30372" spans="1:5" x14ac:dyDescent="0.3">
      <c r="A30372" s="33" t="s">
        <v>2</v>
      </c>
      <c r="B30372" s="33" t="s">
        <v>53</v>
      </c>
      <c r="C30372" s="33"/>
      <c r="D30372" s="33" t="s">
        <v>1142</v>
      </c>
      <c r="E30372" t="str">
        <f t="shared" si="478"/>
        <v>No Data</v>
      </c>
    </row>
    <row r="30373" spans="1:5" x14ac:dyDescent="0.3">
      <c r="A30373" s="33" t="s">
        <v>1</v>
      </c>
      <c r="B30373" s="33" t="s">
        <v>53</v>
      </c>
      <c r="C30373" s="33">
        <v>166000</v>
      </c>
      <c r="D30373" s="33" t="s">
        <v>571</v>
      </c>
      <c r="E30373" t="str">
        <f t="shared" si="478"/>
        <v>$125K-$200K</v>
      </c>
    </row>
    <row r="30374" spans="1:5" x14ac:dyDescent="0.3">
      <c r="A30374" s="33" t="s">
        <v>2</v>
      </c>
      <c r="B30374" s="33" t="s">
        <v>53</v>
      </c>
      <c r="C30374" s="33"/>
      <c r="D30374" s="33" t="s">
        <v>9687</v>
      </c>
      <c r="E30374" t="str">
        <f t="shared" si="478"/>
        <v>No Data</v>
      </c>
    </row>
    <row r="30375" spans="1:5" x14ac:dyDescent="0.3">
      <c r="A30375" s="33" t="s">
        <v>2</v>
      </c>
      <c r="B30375" s="33" t="s">
        <v>53</v>
      </c>
      <c r="C30375" s="33">
        <v>174000</v>
      </c>
      <c r="D30375" s="33" t="s">
        <v>5686</v>
      </c>
      <c r="E30375" t="str">
        <f t="shared" si="478"/>
        <v>$125K-$200K</v>
      </c>
    </row>
    <row r="30376" spans="1:5" x14ac:dyDescent="0.3">
      <c r="A30376" s="33" t="s">
        <v>2</v>
      </c>
      <c r="B30376" s="33" t="s">
        <v>53</v>
      </c>
      <c r="C30376" s="33"/>
      <c r="D30376" s="33" t="s">
        <v>268</v>
      </c>
      <c r="E30376" t="str">
        <f t="shared" si="478"/>
        <v>No Data</v>
      </c>
    </row>
    <row r="30377" spans="1:5" x14ac:dyDescent="0.3">
      <c r="A30377" s="33" t="s">
        <v>125</v>
      </c>
      <c r="B30377" s="33" t="s">
        <v>100</v>
      </c>
      <c r="C30377" s="33">
        <v>111175</v>
      </c>
      <c r="D30377" s="33" t="s">
        <v>3173</v>
      </c>
      <c r="E30377" t="str">
        <f t="shared" si="478"/>
        <v>$100K-$125K</v>
      </c>
    </row>
    <row r="30378" spans="1:5" x14ac:dyDescent="0.3">
      <c r="A30378" s="33" t="s">
        <v>0</v>
      </c>
      <c r="B30378" s="33" t="s">
        <v>53</v>
      </c>
      <c r="C30378" s="33"/>
      <c r="D30378" s="33" t="s">
        <v>2855</v>
      </c>
      <c r="E30378" t="str">
        <f t="shared" si="478"/>
        <v>No Data</v>
      </c>
    </row>
    <row r="30379" spans="1:5" x14ac:dyDescent="0.3">
      <c r="A30379" s="33" t="s">
        <v>0</v>
      </c>
      <c r="B30379" s="33" t="s">
        <v>53</v>
      </c>
      <c r="C30379" s="33">
        <v>175000</v>
      </c>
      <c r="D30379" s="33" t="s">
        <v>9688</v>
      </c>
      <c r="E30379" t="str">
        <f t="shared" si="478"/>
        <v>$125K-$200K</v>
      </c>
    </row>
    <row r="30380" spans="1:5" x14ac:dyDescent="0.3">
      <c r="A30380" s="33" t="s">
        <v>129</v>
      </c>
      <c r="B30380" s="33" t="s">
        <v>53</v>
      </c>
      <c r="C30380" s="33">
        <v>140500</v>
      </c>
      <c r="D30380" s="33" t="s">
        <v>9689</v>
      </c>
      <c r="E30380" t="str">
        <f t="shared" si="478"/>
        <v>$125K-$200K</v>
      </c>
    </row>
    <row r="30381" spans="1:5" x14ac:dyDescent="0.3">
      <c r="A30381" s="33" t="s">
        <v>66</v>
      </c>
      <c r="B30381" s="33" t="s">
        <v>53</v>
      </c>
      <c r="C30381" s="33"/>
      <c r="D30381" s="33" t="s">
        <v>258</v>
      </c>
      <c r="E30381" t="str">
        <f t="shared" si="478"/>
        <v>No Data</v>
      </c>
    </row>
    <row r="30382" spans="1:5" x14ac:dyDescent="0.3">
      <c r="A30382" s="33" t="s">
        <v>2</v>
      </c>
      <c r="B30382" s="33" t="s">
        <v>53</v>
      </c>
      <c r="C30382" s="33"/>
      <c r="D30382" s="33" t="s">
        <v>2242</v>
      </c>
      <c r="E30382" t="str">
        <f t="shared" si="478"/>
        <v>No Data</v>
      </c>
    </row>
    <row r="30383" spans="1:5" x14ac:dyDescent="0.3">
      <c r="A30383" s="33" t="s">
        <v>128</v>
      </c>
      <c r="B30383" s="33" t="s">
        <v>53</v>
      </c>
      <c r="C30383" s="33">
        <v>180000</v>
      </c>
      <c r="D30383" s="33" t="s">
        <v>230</v>
      </c>
      <c r="E30383" t="str">
        <f t="shared" si="478"/>
        <v>$125K-$200K</v>
      </c>
    </row>
    <row r="30384" spans="1:5" x14ac:dyDescent="0.3">
      <c r="A30384" s="33" t="s">
        <v>2</v>
      </c>
      <c r="B30384" s="33" t="s">
        <v>53</v>
      </c>
      <c r="C30384" s="33">
        <v>125000</v>
      </c>
      <c r="D30384" s="33" t="s">
        <v>268</v>
      </c>
      <c r="E30384" t="str">
        <f t="shared" si="478"/>
        <v>$100K-$125K</v>
      </c>
    </row>
    <row r="30385" spans="1:5" x14ac:dyDescent="0.3">
      <c r="A30385" s="33" t="s">
        <v>2</v>
      </c>
      <c r="B30385" s="33" t="s">
        <v>53</v>
      </c>
      <c r="C30385" s="33">
        <v>123150</v>
      </c>
      <c r="D30385" s="33" t="s">
        <v>729</v>
      </c>
      <c r="E30385" t="str">
        <f t="shared" si="478"/>
        <v>$100K-$125K</v>
      </c>
    </row>
    <row r="30386" spans="1:5" x14ac:dyDescent="0.3">
      <c r="A30386" s="33" t="s">
        <v>4</v>
      </c>
      <c r="B30386" s="33" t="s">
        <v>53</v>
      </c>
      <c r="C30386" s="33">
        <v>140000</v>
      </c>
      <c r="D30386" s="33" t="s">
        <v>209</v>
      </c>
      <c r="E30386" t="str">
        <f t="shared" si="478"/>
        <v>$125K-$200K</v>
      </c>
    </row>
    <row r="30387" spans="1:5" x14ac:dyDescent="0.3">
      <c r="A30387" s="33" t="s">
        <v>4</v>
      </c>
      <c r="B30387" s="33" t="s">
        <v>90</v>
      </c>
      <c r="C30387" s="33">
        <v>110000</v>
      </c>
      <c r="D30387" s="33" t="s">
        <v>268</v>
      </c>
      <c r="E30387" t="str">
        <f t="shared" si="478"/>
        <v>$100K-$125K</v>
      </c>
    </row>
    <row r="30388" spans="1:5" x14ac:dyDescent="0.3">
      <c r="A30388" s="33" t="s">
        <v>0</v>
      </c>
      <c r="B30388" s="33" t="s">
        <v>53</v>
      </c>
      <c r="C30388" s="33">
        <v>138000</v>
      </c>
      <c r="D30388" s="33" t="s">
        <v>9690</v>
      </c>
      <c r="E30388" t="str">
        <f t="shared" si="478"/>
        <v>$125K-$200K</v>
      </c>
    </row>
    <row r="30389" spans="1:5" x14ac:dyDescent="0.3">
      <c r="A30389" s="33" t="s">
        <v>52</v>
      </c>
      <c r="B30389" s="33" t="s">
        <v>53</v>
      </c>
      <c r="C30389" s="33">
        <v>77500</v>
      </c>
      <c r="D30389" s="33" t="s">
        <v>268</v>
      </c>
      <c r="E30389" t="str">
        <f t="shared" si="478"/>
        <v>$75K-$100K</v>
      </c>
    </row>
    <row r="30390" spans="1:5" x14ac:dyDescent="0.3">
      <c r="A30390" s="33" t="s">
        <v>0</v>
      </c>
      <c r="B30390" s="33" t="s">
        <v>53</v>
      </c>
      <c r="C30390" s="33"/>
      <c r="D30390" s="33" t="s">
        <v>258</v>
      </c>
      <c r="E30390" t="str">
        <f t="shared" si="478"/>
        <v>No Data</v>
      </c>
    </row>
    <row r="30391" spans="1:5" x14ac:dyDescent="0.3">
      <c r="A30391" s="33" t="s">
        <v>52</v>
      </c>
      <c r="B30391" s="33" t="s">
        <v>53</v>
      </c>
      <c r="C30391" s="33">
        <v>95640</v>
      </c>
      <c r="D30391" s="33" t="s">
        <v>476</v>
      </c>
      <c r="E30391" t="str">
        <f t="shared" si="478"/>
        <v>$75K-$100K</v>
      </c>
    </row>
    <row r="30392" spans="1:5" x14ac:dyDescent="0.3">
      <c r="A30392" s="33" t="s">
        <v>2</v>
      </c>
      <c r="B30392" s="33" t="s">
        <v>53</v>
      </c>
      <c r="C30392" s="33">
        <v>51000</v>
      </c>
      <c r="D30392" s="33" t="s">
        <v>9691</v>
      </c>
      <c r="E30392" t="str">
        <f t="shared" si="478"/>
        <v>&lt;$75K</v>
      </c>
    </row>
    <row r="30393" spans="1:5" x14ac:dyDescent="0.3">
      <c r="A30393" s="33" t="s">
        <v>0</v>
      </c>
      <c r="B30393" s="33" t="s">
        <v>53</v>
      </c>
      <c r="C30393" s="33"/>
      <c r="D30393" s="33" t="s">
        <v>221</v>
      </c>
      <c r="E30393" t="str">
        <f t="shared" si="478"/>
        <v>No Data</v>
      </c>
    </row>
    <row r="30394" spans="1:5" x14ac:dyDescent="0.3">
      <c r="A30394" s="33" t="s">
        <v>4</v>
      </c>
      <c r="B30394" s="33" t="s">
        <v>53</v>
      </c>
      <c r="C30394" s="33"/>
      <c r="D30394" s="33" t="s">
        <v>1064</v>
      </c>
      <c r="E30394" t="str">
        <f t="shared" si="478"/>
        <v>No Data</v>
      </c>
    </row>
    <row r="30395" spans="1:5" x14ac:dyDescent="0.3">
      <c r="A30395" s="33" t="s">
        <v>2</v>
      </c>
      <c r="B30395" s="33" t="s">
        <v>53</v>
      </c>
      <c r="C30395" s="33"/>
      <c r="D30395" s="33" t="s">
        <v>374</v>
      </c>
      <c r="E30395" t="str">
        <f t="shared" si="478"/>
        <v>No Data</v>
      </c>
    </row>
    <row r="30396" spans="1:5" x14ac:dyDescent="0.3">
      <c r="A30396" s="33" t="s">
        <v>128</v>
      </c>
      <c r="B30396" s="33" t="s">
        <v>53</v>
      </c>
      <c r="C30396" s="33">
        <v>141000</v>
      </c>
      <c r="D30396" s="33" t="s">
        <v>533</v>
      </c>
      <c r="E30396" t="str">
        <f t="shared" si="478"/>
        <v>$125K-$200K</v>
      </c>
    </row>
    <row r="30397" spans="1:5" x14ac:dyDescent="0.3">
      <c r="A30397" s="33" t="s">
        <v>0</v>
      </c>
      <c r="B30397" s="33" t="s">
        <v>53</v>
      </c>
      <c r="C30397" s="33">
        <v>150000</v>
      </c>
      <c r="D30397" s="33" t="s">
        <v>2427</v>
      </c>
      <c r="E30397" t="str">
        <f t="shared" si="478"/>
        <v>$125K-$200K</v>
      </c>
    </row>
    <row r="30398" spans="1:5" x14ac:dyDescent="0.3">
      <c r="A30398" s="33" t="s">
        <v>0</v>
      </c>
      <c r="B30398" s="33" t="s">
        <v>53</v>
      </c>
      <c r="C30398" s="33">
        <v>151950</v>
      </c>
      <c r="D30398" s="33" t="s">
        <v>476</v>
      </c>
      <c r="E30398" t="str">
        <f t="shared" si="478"/>
        <v>$125K-$200K</v>
      </c>
    </row>
    <row r="30399" spans="1:5" x14ac:dyDescent="0.3">
      <c r="A30399" s="33" t="s">
        <v>2</v>
      </c>
      <c r="B30399" s="33" t="s">
        <v>53</v>
      </c>
      <c r="C30399" s="33">
        <v>110000</v>
      </c>
      <c r="D30399" s="33" t="s">
        <v>9692</v>
      </c>
      <c r="E30399" t="str">
        <f t="shared" si="478"/>
        <v>$100K-$125K</v>
      </c>
    </row>
    <row r="30400" spans="1:5" x14ac:dyDescent="0.3">
      <c r="A30400" s="33" t="s">
        <v>0</v>
      </c>
      <c r="B30400" s="33" t="s">
        <v>53</v>
      </c>
      <c r="C30400" s="33">
        <v>100000</v>
      </c>
      <c r="D30400" s="33" t="s">
        <v>590</v>
      </c>
      <c r="E30400" t="str">
        <f t="shared" si="478"/>
        <v>$75K-$100K</v>
      </c>
    </row>
    <row r="30401" spans="1:5" x14ac:dyDescent="0.3">
      <c r="A30401" s="33" t="s">
        <v>1</v>
      </c>
      <c r="B30401" s="33" t="s">
        <v>53</v>
      </c>
      <c r="C30401" s="33">
        <v>270000</v>
      </c>
      <c r="D30401" s="33" t="s">
        <v>4535</v>
      </c>
      <c r="E30401" t="str">
        <f t="shared" si="478"/>
        <v>&gt;$200K</v>
      </c>
    </row>
    <row r="30402" spans="1:5" x14ac:dyDescent="0.3">
      <c r="A30402" s="33" t="s">
        <v>126</v>
      </c>
      <c r="B30402" s="33" t="s">
        <v>53</v>
      </c>
      <c r="C30402" s="33">
        <v>140000</v>
      </c>
      <c r="D30402" s="33" t="s">
        <v>252</v>
      </c>
      <c r="E30402" t="str">
        <f t="shared" si="478"/>
        <v>$125K-$200K</v>
      </c>
    </row>
    <row r="30403" spans="1:5" x14ac:dyDescent="0.3">
      <c r="A30403" s="33" t="s">
        <v>2</v>
      </c>
      <c r="B30403" s="33" t="s">
        <v>53</v>
      </c>
      <c r="C30403" s="33"/>
      <c r="D30403" s="33" t="s">
        <v>4782</v>
      </c>
      <c r="E30403" t="str">
        <f t="shared" ref="E30403:E30466" si="479">_xlfn.XLOOKUP(C30403,$H$16:$H$21,$G$16:$G$21,,1)</f>
        <v>No Data</v>
      </c>
    </row>
    <row r="30404" spans="1:5" x14ac:dyDescent="0.3">
      <c r="A30404" s="33" t="s">
        <v>0</v>
      </c>
      <c r="B30404" s="33" t="s">
        <v>53</v>
      </c>
      <c r="C30404" s="33"/>
      <c r="D30404" s="33" t="s">
        <v>9693</v>
      </c>
      <c r="E30404" t="str">
        <f t="shared" si="479"/>
        <v>No Data</v>
      </c>
    </row>
    <row r="30405" spans="1:5" x14ac:dyDescent="0.3">
      <c r="A30405" s="33" t="s">
        <v>4</v>
      </c>
      <c r="B30405" s="33" t="s">
        <v>53</v>
      </c>
      <c r="C30405" s="33">
        <v>175000</v>
      </c>
      <c r="D30405" s="33" t="s">
        <v>1587</v>
      </c>
      <c r="E30405" t="str">
        <f t="shared" si="479"/>
        <v>$125K-$200K</v>
      </c>
    </row>
    <row r="30406" spans="1:5" x14ac:dyDescent="0.3">
      <c r="A30406" s="33" t="s">
        <v>4</v>
      </c>
      <c r="B30406" s="33" t="s">
        <v>53</v>
      </c>
      <c r="C30406" s="33"/>
      <c r="D30406" s="33" t="s">
        <v>4949</v>
      </c>
      <c r="E30406" t="str">
        <f t="shared" si="479"/>
        <v>No Data</v>
      </c>
    </row>
    <row r="30407" spans="1:5" x14ac:dyDescent="0.3">
      <c r="A30407" s="33" t="s">
        <v>2</v>
      </c>
      <c r="B30407" s="33" t="s">
        <v>53</v>
      </c>
      <c r="C30407" s="33"/>
      <c r="D30407" s="33" t="s">
        <v>268</v>
      </c>
      <c r="E30407" t="str">
        <f t="shared" si="479"/>
        <v>No Data</v>
      </c>
    </row>
    <row r="30408" spans="1:5" x14ac:dyDescent="0.3">
      <c r="A30408" s="33" t="s">
        <v>0</v>
      </c>
      <c r="B30408" s="33" t="s">
        <v>53</v>
      </c>
      <c r="C30408" s="33">
        <v>115000</v>
      </c>
      <c r="D30408" s="33" t="s">
        <v>299</v>
      </c>
      <c r="E30408" t="str">
        <f t="shared" si="479"/>
        <v>$100K-$125K</v>
      </c>
    </row>
    <row r="30409" spans="1:5" x14ac:dyDescent="0.3">
      <c r="A30409" s="33" t="s">
        <v>2</v>
      </c>
      <c r="B30409" s="33" t="s">
        <v>53</v>
      </c>
      <c r="C30409" s="33"/>
      <c r="D30409" s="33" t="s">
        <v>9694</v>
      </c>
      <c r="E30409" t="str">
        <f t="shared" si="479"/>
        <v>No Data</v>
      </c>
    </row>
    <row r="30410" spans="1:5" x14ac:dyDescent="0.3">
      <c r="A30410" s="33" t="s">
        <v>0</v>
      </c>
      <c r="B30410" s="33" t="s">
        <v>97</v>
      </c>
      <c r="C30410" s="33">
        <v>131193</v>
      </c>
      <c r="D30410" s="33" t="s">
        <v>673</v>
      </c>
      <c r="E30410" t="str">
        <f t="shared" si="479"/>
        <v>$125K-$200K</v>
      </c>
    </row>
    <row r="30411" spans="1:5" x14ac:dyDescent="0.3">
      <c r="A30411" s="33" t="s">
        <v>0</v>
      </c>
      <c r="B30411" s="33" t="s">
        <v>53</v>
      </c>
      <c r="C30411" s="33">
        <v>115000</v>
      </c>
      <c r="D30411" s="33" t="s">
        <v>6326</v>
      </c>
      <c r="E30411" t="str">
        <f t="shared" si="479"/>
        <v>$100K-$125K</v>
      </c>
    </row>
    <row r="30412" spans="1:5" x14ac:dyDescent="0.3">
      <c r="A30412" s="33" t="s">
        <v>2</v>
      </c>
      <c r="B30412" s="33" t="s">
        <v>53</v>
      </c>
      <c r="C30412" s="33"/>
      <c r="D30412" s="33" t="s">
        <v>2922</v>
      </c>
      <c r="E30412" t="str">
        <f t="shared" si="479"/>
        <v>No Data</v>
      </c>
    </row>
    <row r="30413" spans="1:5" x14ac:dyDescent="0.3">
      <c r="A30413" s="33" t="s">
        <v>0</v>
      </c>
      <c r="B30413" s="33" t="s">
        <v>53</v>
      </c>
      <c r="C30413" s="33">
        <v>102500</v>
      </c>
      <c r="D30413" s="33" t="s">
        <v>9695</v>
      </c>
      <c r="E30413" t="str">
        <f t="shared" si="479"/>
        <v>$100K-$125K</v>
      </c>
    </row>
    <row r="30414" spans="1:5" x14ac:dyDescent="0.3">
      <c r="A30414" s="33" t="s">
        <v>0</v>
      </c>
      <c r="B30414" s="33" t="s">
        <v>53</v>
      </c>
      <c r="C30414" s="33"/>
      <c r="D30414" s="33" t="s">
        <v>9696</v>
      </c>
      <c r="E30414" t="str">
        <f t="shared" si="479"/>
        <v>No Data</v>
      </c>
    </row>
    <row r="30415" spans="1:5" x14ac:dyDescent="0.3">
      <c r="A30415" s="33" t="s">
        <v>2</v>
      </c>
      <c r="B30415" s="33" t="s">
        <v>53</v>
      </c>
      <c r="C30415" s="33"/>
      <c r="D30415" s="33" t="s">
        <v>3597</v>
      </c>
      <c r="E30415" t="str">
        <f t="shared" si="479"/>
        <v>No Data</v>
      </c>
    </row>
    <row r="30416" spans="1:5" x14ac:dyDescent="0.3">
      <c r="A30416" s="33" t="s">
        <v>2</v>
      </c>
      <c r="B30416" s="33" t="s">
        <v>53</v>
      </c>
      <c r="C30416" s="33">
        <v>137000</v>
      </c>
      <c r="D30416" s="33" t="s">
        <v>8684</v>
      </c>
      <c r="E30416" t="str">
        <f t="shared" si="479"/>
        <v>$125K-$200K</v>
      </c>
    </row>
    <row r="30417" spans="1:5" x14ac:dyDescent="0.3">
      <c r="A30417" s="33" t="s">
        <v>2</v>
      </c>
      <c r="B30417" s="33" t="s">
        <v>53</v>
      </c>
      <c r="C30417" s="33">
        <v>75000</v>
      </c>
      <c r="D30417" s="33" t="s">
        <v>9697</v>
      </c>
      <c r="E30417" t="str">
        <f t="shared" si="479"/>
        <v>&lt;$75K</v>
      </c>
    </row>
    <row r="30418" spans="1:5" x14ac:dyDescent="0.3">
      <c r="A30418" s="33" t="s">
        <v>0</v>
      </c>
      <c r="B30418" s="33" t="s">
        <v>53</v>
      </c>
      <c r="C30418" s="33">
        <v>221875</v>
      </c>
      <c r="D30418" s="33" t="s">
        <v>1657</v>
      </c>
      <c r="E30418" t="str">
        <f t="shared" si="479"/>
        <v>&gt;$200K</v>
      </c>
    </row>
    <row r="30419" spans="1:5" x14ac:dyDescent="0.3">
      <c r="A30419" s="33" t="s">
        <v>2</v>
      </c>
      <c r="B30419" s="33" t="s">
        <v>53</v>
      </c>
      <c r="C30419" s="33"/>
      <c r="D30419" s="33" t="s">
        <v>1194</v>
      </c>
      <c r="E30419" t="str">
        <f t="shared" si="479"/>
        <v>No Data</v>
      </c>
    </row>
    <row r="30420" spans="1:5" x14ac:dyDescent="0.3">
      <c r="A30420" s="33" t="s">
        <v>2</v>
      </c>
      <c r="B30420" s="33" t="s">
        <v>53</v>
      </c>
      <c r="C30420" s="33"/>
      <c r="D30420" s="33" t="s">
        <v>2202</v>
      </c>
      <c r="E30420" t="str">
        <f t="shared" si="479"/>
        <v>No Data</v>
      </c>
    </row>
    <row r="30421" spans="1:5" x14ac:dyDescent="0.3">
      <c r="A30421" s="33" t="s">
        <v>0</v>
      </c>
      <c r="B30421" s="33" t="s">
        <v>53</v>
      </c>
      <c r="C30421" s="33">
        <v>125250</v>
      </c>
      <c r="D30421" s="33" t="s">
        <v>364</v>
      </c>
      <c r="E30421" t="str">
        <f t="shared" si="479"/>
        <v>$125K-$200K</v>
      </c>
    </row>
    <row r="30422" spans="1:5" x14ac:dyDescent="0.3">
      <c r="A30422" s="33" t="s">
        <v>2</v>
      </c>
      <c r="B30422" s="33" t="s">
        <v>53</v>
      </c>
      <c r="C30422" s="33">
        <v>65000</v>
      </c>
      <c r="D30422" s="33" t="s">
        <v>9698</v>
      </c>
      <c r="E30422" t="str">
        <f t="shared" si="479"/>
        <v>&lt;$75K</v>
      </c>
    </row>
    <row r="30423" spans="1:5" x14ac:dyDescent="0.3">
      <c r="A30423" s="33" t="s">
        <v>128</v>
      </c>
      <c r="B30423" s="33" t="s">
        <v>88</v>
      </c>
      <c r="C30423" s="33">
        <v>64800</v>
      </c>
      <c r="D30423" s="33" t="s">
        <v>294</v>
      </c>
      <c r="E30423" t="str">
        <f t="shared" si="479"/>
        <v>&lt;$75K</v>
      </c>
    </row>
    <row r="30424" spans="1:5" x14ac:dyDescent="0.3">
      <c r="A30424" s="33" t="s">
        <v>128</v>
      </c>
      <c r="B30424" s="33" t="s">
        <v>88</v>
      </c>
      <c r="C30424" s="33">
        <v>157500</v>
      </c>
      <c r="D30424" s="33" t="s">
        <v>211</v>
      </c>
      <c r="E30424" t="str">
        <f t="shared" si="479"/>
        <v>$125K-$200K</v>
      </c>
    </row>
    <row r="30425" spans="1:5" x14ac:dyDescent="0.3">
      <c r="A30425" s="33" t="s">
        <v>2</v>
      </c>
      <c r="B30425" s="33" t="s">
        <v>53</v>
      </c>
      <c r="C30425" s="33"/>
      <c r="D30425" s="33" t="s">
        <v>858</v>
      </c>
      <c r="E30425" t="str">
        <f t="shared" si="479"/>
        <v>No Data</v>
      </c>
    </row>
    <row r="30426" spans="1:5" x14ac:dyDescent="0.3">
      <c r="A30426" s="33" t="s">
        <v>2</v>
      </c>
      <c r="B30426" s="33" t="s">
        <v>53</v>
      </c>
      <c r="C30426" s="33"/>
      <c r="D30426" s="33" t="s">
        <v>4590</v>
      </c>
      <c r="E30426" t="str">
        <f t="shared" si="479"/>
        <v>No Data</v>
      </c>
    </row>
    <row r="30427" spans="1:5" x14ac:dyDescent="0.3">
      <c r="A30427" s="33" t="s">
        <v>0</v>
      </c>
      <c r="B30427" s="33" t="s">
        <v>53</v>
      </c>
      <c r="C30427" s="33"/>
      <c r="D30427" s="33" t="s">
        <v>258</v>
      </c>
      <c r="E30427" t="str">
        <f t="shared" si="479"/>
        <v>No Data</v>
      </c>
    </row>
    <row r="30428" spans="1:5" x14ac:dyDescent="0.3">
      <c r="A30428" s="33" t="s">
        <v>128</v>
      </c>
      <c r="B30428" s="33" t="s">
        <v>53</v>
      </c>
      <c r="C30428" s="33">
        <v>185000</v>
      </c>
      <c r="D30428" s="33" t="s">
        <v>2708</v>
      </c>
      <c r="E30428" t="str">
        <f t="shared" si="479"/>
        <v>$125K-$200K</v>
      </c>
    </row>
    <row r="30429" spans="1:5" x14ac:dyDescent="0.3">
      <c r="A30429" s="33" t="s">
        <v>4</v>
      </c>
      <c r="B30429" s="33" t="s">
        <v>112</v>
      </c>
      <c r="C30429" s="33">
        <v>24000</v>
      </c>
      <c r="D30429" s="33" t="s">
        <v>9699</v>
      </c>
      <c r="E30429" t="str">
        <f t="shared" si="479"/>
        <v>&lt;$75K</v>
      </c>
    </row>
    <row r="30430" spans="1:5" x14ac:dyDescent="0.3">
      <c r="A30430" s="33" t="s">
        <v>125</v>
      </c>
      <c r="B30430" s="33" t="s">
        <v>53</v>
      </c>
      <c r="C30430" s="33">
        <v>105000</v>
      </c>
      <c r="D30430" s="33" t="s">
        <v>315</v>
      </c>
      <c r="E30430" t="str">
        <f t="shared" si="479"/>
        <v>$100K-$125K</v>
      </c>
    </row>
    <row r="30431" spans="1:5" x14ac:dyDescent="0.3">
      <c r="A30431" s="33" t="s">
        <v>52</v>
      </c>
      <c r="B30431" s="33" t="s">
        <v>53</v>
      </c>
      <c r="C30431" s="33"/>
      <c r="D30431" s="33" t="s">
        <v>1671</v>
      </c>
      <c r="E30431" t="str">
        <f t="shared" si="479"/>
        <v>No Data</v>
      </c>
    </row>
    <row r="30432" spans="1:5" x14ac:dyDescent="0.3">
      <c r="A30432" s="33" t="s">
        <v>2</v>
      </c>
      <c r="B30432" s="33" t="s">
        <v>53</v>
      </c>
      <c r="C30432" s="33"/>
      <c r="D30432" s="33" t="s">
        <v>9700</v>
      </c>
      <c r="E30432" t="str">
        <f t="shared" si="479"/>
        <v>No Data</v>
      </c>
    </row>
    <row r="30433" spans="1:5" x14ac:dyDescent="0.3">
      <c r="A30433" s="33" t="s">
        <v>4</v>
      </c>
      <c r="B30433" s="33" t="s">
        <v>97</v>
      </c>
      <c r="C30433" s="33">
        <v>89100</v>
      </c>
      <c r="D30433" s="33" t="s">
        <v>3185</v>
      </c>
      <c r="E30433" t="str">
        <f t="shared" si="479"/>
        <v>$75K-$100K</v>
      </c>
    </row>
    <row r="30434" spans="1:5" x14ac:dyDescent="0.3">
      <c r="A30434" s="33" t="s">
        <v>129</v>
      </c>
      <c r="B30434" s="33" t="s">
        <v>88</v>
      </c>
      <c r="C30434" s="33">
        <v>200000</v>
      </c>
      <c r="D30434" s="33" t="s">
        <v>211</v>
      </c>
      <c r="E30434" t="str">
        <f t="shared" si="479"/>
        <v>$125K-$200K</v>
      </c>
    </row>
    <row r="30435" spans="1:5" x14ac:dyDescent="0.3">
      <c r="A30435" s="33" t="s">
        <v>4</v>
      </c>
      <c r="B30435" s="33" t="s">
        <v>53</v>
      </c>
      <c r="C30435" s="33">
        <v>108415.5</v>
      </c>
      <c r="D30435" s="33" t="s">
        <v>232</v>
      </c>
      <c r="E30435" t="str">
        <f t="shared" si="479"/>
        <v>$100K-$125K</v>
      </c>
    </row>
    <row r="30436" spans="1:5" x14ac:dyDescent="0.3">
      <c r="A30436" s="33" t="s">
        <v>126</v>
      </c>
      <c r="B30436" s="33" t="s">
        <v>53</v>
      </c>
      <c r="C30436" s="33">
        <v>147500</v>
      </c>
      <c r="D30436" s="33" t="s">
        <v>841</v>
      </c>
      <c r="E30436" t="str">
        <f t="shared" si="479"/>
        <v>$125K-$200K</v>
      </c>
    </row>
    <row r="30437" spans="1:5" x14ac:dyDescent="0.3">
      <c r="A30437" s="33" t="s">
        <v>128</v>
      </c>
      <c r="B30437" s="33" t="s">
        <v>90</v>
      </c>
      <c r="C30437" s="33">
        <v>70000</v>
      </c>
      <c r="D30437" s="33" t="s">
        <v>335</v>
      </c>
      <c r="E30437" t="str">
        <f t="shared" si="479"/>
        <v>&lt;$75K</v>
      </c>
    </row>
    <row r="30438" spans="1:5" x14ac:dyDescent="0.3">
      <c r="A30438" s="33" t="s">
        <v>0</v>
      </c>
      <c r="B30438" s="33" t="s">
        <v>53</v>
      </c>
      <c r="C30438" s="33">
        <v>115000</v>
      </c>
      <c r="D30438" s="33" t="s">
        <v>385</v>
      </c>
      <c r="E30438" t="str">
        <f t="shared" si="479"/>
        <v>$100K-$125K</v>
      </c>
    </row>
    <row r="30439" spans="1:5" x14ac:dyDescent="0.3">
      <c r="A30439" s="33" t="s">
        <v>2</v>
      </c>
      <c r="B30439" s="33" t="s">
        <v>83</v>
      </c>
      <c r="C30439" s="33">
        <v>44100</v>
      </c>
      <c r="D30439" s="33" t="s">
        <v>932</v>
      </c>
      <c r="E30439" t="str">
        <f t="shared" si="479"/>
        <v>&lt;$75K</v>
      </c>
    </row>
    <row r="30440" spans="1:5" x14ac:dyDescent="0.3">
      <c r="A30440" s="33" t="s">
        <v>52</v>
      </c>
      <c r="B30440" s="33" t="s">
        <v>53</v>
      </c>
      <c r="C30440" s="33"/>
      <c r="D30440" s="33" t="s">
        <v>2097</v>
      </c>
      <c r="E30440" t="str">
        <f t="shared" si="479"/>
        <v>No Data</v>
      </c>
    </row>
    <row r="30441" spans="1:5" x14ac:dyDescent="0.3">
      <c r="A30441" s="33" t="s">
        <v>128</v>
      </c>
      <c r="B30441" s="33" t="s">
        <v>53</v>
      </c>
      <c r="C30441" s="33">
        <v>175000</v>
      </c>
      <c r="D30441" s="33" t="s">
        <v>9552</v>
      </c>
      <c r="E30441" t="str">
        <f t="shared" si="479"/>
        <v>$125K-$200K</v>
      </c>
    </row>
    <row r="30442" spans="1:5" x14ac:dyDescent="0.3">
      <c r="A30442" s="33" t="s">
        <v>2</v>
      </c>
      <c r="B30442" s="33" t="s">
        <v>53</v>
      </c>
      <c r="C30442" s="33">
        <v>70000</v>
      </c>
      <c r="D30442" s="33" t="s">
        <v>3824</v>
      </c>
      <c r="E30442" t="str">
        <f t="shared" si="479"/>
        <v>&lt;$75K</v>
      </c>
    </row>
    <row r="30443" spans="1:5" x14ac:dyDescent="0.3">
      <c r="A30443" s="33" t="s">
        <v>126</v>
      </c>
      <c r="B30443" s="33" t="s">
        <v>86</v>
      </c>
      <c r="C30443" s="33">
        <v>147500</v>
      </c>
      <c r="D30443" s="33" t="s">
        <v>809</v>
      </c>
      <c r="E30443" t="str">
        <f t="shared" si="479"/>
        <v>$125K-$200K</v>
      </c>
    </row>
    <row r="30444" spans="1:5" x14ac:dyDescent="0.3">
      <c r="A30444" s="33" t="s">
        <v>126</v>
      </c>
      <c r="B30444" s="33" t="s">
        <v>53</v>
      </c>
      <c r="C30444" s="33">
        <v>180000</v>
      </c>
      <c r="D30444" s="33" t="s">
        <v>9701</v>
      </c>
      <c r="E30444" t="str">
        <f t="shared" si="479"/>
        <v>$125K-$200K</v>
      </c>
    </row>
    <row r="30445" spans="1:5" x14ac:dyDescent="0.3">
      <c r="A30445" s="33" t="s">
        <v>0</v>
      </c>
      <c r="B30445" s="33" t="s">
        <v>53</v>
      </c>
      <c r="C30445" s="33">
        <v>208500</v>
      </c>
      <c r="D30445" s="33" t="s">
        <v>9702</v>
      </c>
      <c r="E30445" t="str">
        <f t="shared" si="479"/>
        <v>&gt;$200K</v>
      </c>
    </row>
    <row r="30446" spans="1:5" x14ac:dyDescent="0.3">
      <c r="A30446" s="33" t="s">
        <v>4</v>
      </c>
      <c r="B30446" s="33" t="s">
        <v>53</v>
      </c>
      <c r="C30446" s="33"/>
      <c r="D30446" s="33" t="s">
        <v>967</v>
      </c>
      <c r="E30446" t="str">
        <f t="shared" si="479"/>
        <v>No Data</v>
      </c>
    </row>
    <row r="30447" spans="1:5" x14ac:dyDescent="0.3">
      <c r="A30447" s="33" t="s">
        <v>128</v>
      </c>
      <c r="B30447" s="33" t="s">
        <v>53</v>
      </c>
      <c r="C30447" s="33">
        <v>181022.5</v>
      </c>
      <c r="D30447" s="33" t="s">
        <v>7426</v>
      </c>
      <c r="E30447" t="str">
        <f t="shared" si="479"/>
        <v>$125K-$200K</v>
      </c>
    </row>
    <row r="30448" spans="1:5" x14ac:dyDescent="0.3">
      <c r="A30448" s="33" t="s">
        <v>0</v>
      </c>
      <c r="B30448" s="33" t="s">
        <v>53</v>
      </c>
      <c r="C30448" s="33"/>
      <c r="D30448" s="33" t="s">
        <v>3734</v>
      </c>
      <c r="E30448" t="str">
        <f t="shared" si="479"/>
        <v>No Data</v>
      </c>
    </row>
    <row r="30449" spans="1:5" x14ac:dyDescent="0.3">
      <c r="A30449" s="33" t="s">
        <v>2</v>
      </c>
      <c r="B30449" s="33" t="s">
        <v>53</v>
      </c>
      <c r="C30449" s="33">
        <v>62500</v>
      </c>
      <c r="D30449" s="33" t="s">
        <v>6471</v>
      </c>
      <c r="E30449" t="str">
        <f t="shared" si="479"/>
        <v>&lt;$75K</v>
      </c>
    </row>
    <row r="30450" spans="1:5" x14ac:dyDescent="0.3">
      <c r="A30450" s="33" t="s">
        <v>2</v>
      </c>
      <c r="B30450" s="33" t="s">
        <v>53</v>
      </c>
      <c r="C30450" s="33">
        <v>77500</v>
      </c>
      <c r="D30450" s="33" t="s">
        <v>232</v>
      </c>
      <c r="E30450" t="str">
        <f t="shared" si="479"/>
        <v>$75K-$100K</v>
      </c>
    </row>
    <row r="30451" spans="1:5" x14ac:dyDescent="0.3">
      <c r="A30451" s="33" t="s">
        <v>0</v>
      </c>
      <c r="B30451" s="33" t="s">
        <v>53</v>
      </c>
      <c r="C30451" s="33"/>
      <c r="D30451" s="33" t="s">
        <v>5068</v>
      </c>
      <c r="E30451" t="str">
        <f t="shared" si="479"/>
        <v>No Data</v>
      </c>
    </row>
    <row r="30452" spans="1:5" x14ac:dyDescent="0.3">
      <c r="A30452" s="33" t="s">
        <v>0</v>
      </c>
      <c r="B30452" s="33" t="s">
        <v>53</v>
      </c>
      <c r="C30452" s="33">
        <v>175000</v>
      </c>
      <c r="D30452" s="33" t="s">
        <v>6506</v>
      </c>
      <c r="E30452" t="str">
        <f t="shared" si="479"/>
        <v>$125K-$200K</v>
      </c>
    </row>
    <row r="30453" spans="1:5" x14ac:dyDescent="0.3">
      <c r="A30453" s="33" t="s">
        <v>2</v>
      </c>
      <c r="B30453" s="33" t="s">
        <v>53</v>
      </c>
      <c r="C30453" s="33">
        <v>70000</v>
      </c>
      <c r="D30453" s="33" t="s">
        <v>248</v>
      </c>
      <c r="E30453" t="str">
        <f t="shared" si="479"/>
        <v>&lt;$75K</v>
      </c>
    </row>
    <row r="30454" spans="1:5" x14ac:dyDescent="0.3">
      <c r="A30454" s="33" t="s">
        <v>2</v>
      </c>
      <c r="B30454" s="33" t="s">
        <v>70</v>
      </c>
      <c r="C30454" s="33">
        <v>56700</v>
      </c>
      <c r="D30454" s="33" t="s">
        <v>294</v>
      </c>
      <c r="E30454" t="str">
        <f t="shared" si="479"/>
        <v>&lt;$75K</v>
      </c>
    </row>
    <row r="30455" spans="1:5" x14ac:dyDescent="0.3">
      <c r="A30455" s="33" t="s">
        <v>2</v>
      </c>
      <c r="B30455" s="33" t="s">
        <v>53</v>
      </c>
      <c r="C30455" s="33">
        <v>121500</v>
      </c>
      <c r="D30455" s="33" t="s">
        <v>9079</v>
      </c>
      <c r="E30455" t="str">
        <f t="shared" si="479"/>
        <v>$100K-$125K</v>
      </c>
    </row>
    <row r="30456" spans="1:5" x14ac:dyDescent="0.3">
      <c r="A30456" s="33" t="s">
        <v>125</v>
      </c>
      <c r="B30456" s="33" t="s">
        <v>53</v>
      </c>
      <c r="C30456" s="33">
        <v>110000</v>
      </c>
      <c r="D30456" s="33" t="s">
        <v>3597</v>
      </c>
      <c r="E30456" t="str">
        <f t="shared" si="479"/>
        <v>$100K-$125K</v>
      </c>
    </row>
    <row r="30457" spans="1:5" x14ac:dyDescent="0.3">
      <c r="A30457" s="33" t="s">
        <v>2</v>
      </c>
      <c r="B30457" s="33" t="s">
        <v>53</v>
      </c>
      <c r="C30457" s="33"/>
      <c r="D30457" s="33" t="s">
        <v>9703</v>
      </c>
      <c r="E30457" t="str">
        <f t="shared" si="479"/>
        <v>No Data</v>
      </c>
    </row>
    <row r="30458" spans="1:5" x14ac:dyDescent="0.3">
      <c r="A30458" s="33" t="s">
        <v>1</v>
      </c>
      <c r="B30458" s="33" t="s">
        <v>80</v>
      </c>
      <c r="C30458" s="33">
        <v>79200</v>
      </c>
      <c r="D30458" s="33" t="s">
        <v>1481</v>
      </c>
      <c r="E30458" t="str">
        <f t="shared" si="479"/>
        <v>$75K-$100K</v>
      </c>
    </row>
    <row r="30459" spans="1:5" x14ac:dyDescent="0.3">
      <c r="A30459" s="33" t="s">
        <v>2</v>
      </c>
      <c r="B30459" s="33" t="s">
        <v>53</v>
      </c>
      <c r="C30459" s="33">
        <v>81775.859375</v>
      </c>
      <c r="D30459" s="33" t="s">
        <v>9704</v>
      </c>
      <c r="E30459" t="str">
        <f t="shared" si="479"/>
        <v>$75K-$100K</v>
      </c>
    </row>
    <row r="30460" spans="1:5" x14ac:dyDescent="0.3">
      <c r="A30460" s="33" t="s">
        <v>52</v>
      </c>
      <c r="B30460" s="33" t="s">
        <v>53</v>
      </c>
      <c r="C30460" s="33">
        <v>50000</v>
      </c>
      <c r="D30460" s="33" t="s">
        <v>9705</v>
      </c>
      <c r="E30460" t="str">
        <f t="shared" si="479"/>
        <v>&lt;$75K</v>
      </c>
    </row>
    <row r="30461" spans="1:5" x14ac:dyDescent="0.3">
      <c r="A30461" s="33" t="s">
        <v>2</v>
      </c>
      <c r="B30461" s="33" t="s">
        <v>53</v>
      </c>
      <c r="C30461" s="33">
        <v>70000</v>
      </c>
      <c r="D30461" s="33" t="s">
        <v>9706</v>
      </c>
      <c r="E30461" t="str">
        <f t="shared" si="479"/>
        <v>&lt;$75K</v>
      </c>
    </row>
    <row r="30462" spans="1:5" x14ac:dyDescent="0.3">
      <c r="A30462" s="33" t="s">
        <v>2</v>
      </c>
      <c r="B30462" s="33" t="s">
        <v>53</v>
      </c>
      <c r="C30462" s="33">
        <v>74699.953125</v>
      </c>
      <c r="D30462" s="33" t="s">
        <v>9707</v>
      </c>
      <c r="E30462" t="str">
        <f t="shared" si="479"/>
        <v>&lt;$75K</v>
      </c>
    </row>
    <row r="30463" spans="1:5" x14ac:dyDescent="0.3">
      <c r="A30463" s="33" t="s">
        <v>129</v>
      </c>
      <c r="B30463" s="33" t="s">
        <v>70</v>
      </c>
      <c r="C30463" s="33">
        <v>89100</v>
      </c>
      <c r="D30463" s="33" t="s">
        <v>7971</v>
      </c>
      <c r="E30463" t="str">
        <f t="shared" si="479"/>
        <v>$75K-$100K</v>
      </c>
    </row>
    <row r="30464" spans="1:5" x14ac:dyDescent="0.3">
      <c r="A30464" s="33" t="s">
        <v>52</v>
      </c>
      <c r="B30464" s="33" t="s">
        <v>53</v>
      </c>
      <c r="C30464" s="33">
        <v>80000</v>
      </c>
      <c r="D30464" s="33" t="s">
        <v>9708</v>
      </c>
      <c r="E30464" t="str">
        <f t="shared" si="479"/>
        <v>$75K-$100K</v>
      </c>
    </row>
    <row r="30465" spans="1:5" x14ac:dyDescent="0.3">
      <c r="A30465" s="33" t="s">
        <v>2</v>
      </c>
      <c r="B30465" s="33" t="s">
        <v>53</v>
      </c>
      <c r="C30465" s="33">
        <v>125000</v>
      </c>
      <c r="D30465" s="33" t="s">
        <v>9709</v>
      </c>
      <c r="E30465" t="str">
        <f t="shared" si="479"/>
        <v>$100K-$125K</v>
      </c>
    </row>
    <row r="30466" spans="1:5" x14ac:dyDescent="0.3">
      <c r="A30466" s="33" t="s">
        <v>125</v>
      </c>
      <c r="B30466" s="33" t="s">
        <v>53</v>
      </c>
      <c r="C30466" s="33"/>
      <c r="D30466" s="33" t="s">
        <v>8272</v>
      </c>
      <c r="E30466" t="str">
        <f t="shared" si="479"/>
        <v>No Data</v>
      </c>
    </row>
    <row r="30467" spans="1:5" x14ac:dyDescent="0.3">
      <c r="A30467" s="33" t="s">
        <v>0</v>
      </c>
      <c r="B30467" s="33" t="s">
        <v>53</v>
      </c>
      <c r="C30467" s="33">
        <v>90000</v>
      </c>
      <c r="D30467" s="33" t="s">
        <v>1395</v>
      </c>
      <c r="E30467" t="str">
        <f t="shared" ref="E30467:E30530" si="480">_xlfn.XLOOKUP(C30467,$H$16:$H$21,$G$16:$G$21,,1)</f>
        <v>$75K-$100K</v>
      </c>
    </row>
    <row r="30468" spans="1:5" x14ac:dyDescent="0.3">
      <c r="A30468" s="33" t="s">
        <v>0</v>
      </c>
      <c r="B30468" s="33" t="s">
        <v>53</v>
      </c>
      <c r="C30468" s="33"/>
      <c r="D30468" s="33" t="s">
        <v>8804</v>
      </c>
      <c r="E30468" t="str">
        <f t="shared" si="480"/>
        <v>No Data</v>
      </c>
    </row>
    <row r="30469" spans="1:5" x14ac:dyDescent="0.3">
      <c r="A30469" s="33" t="s">
        <v>2</v>
      </c>
      <c r="B30469" s="33" t="s">
        <v>53</v>
      </c>
      <c r="C30469" s="33">
        <v>90000</v>
      </c>
      <c r="D30469" s="33" t="s">
        <v>1981</v>
      </c>
      <c r="E30469" t="str">
        <f t="shared" si="480"/>
        <v>$75K-$100K</v>
      </c>
    </row>
    <row r="30470" spans="1:5" x14ac:dyDescent="0.3">
      <c r="A30470" s="33" t="s">
        <v>2</v>
      </c>
      <c r="B30470" s="33" t="s">
        <v>53</v>
      </c>
      <c r="C30470" s="33"/>
      <c r="D30470" s="33" t="s">
        <v>9710</v>
      </c>
      <c r="E30470" t="str">
        <f t="shared" si="480"/>
        <v>No Data</v>
      </c>
    </row>
    <row r="30471" spans="1:5" x14ac:dyDescent="0.3">
      <c r="A30471" s="33" t="s">
        <v>4</v>
      </c>
      <c r="B30471" s="33" t="s">
        <v>68</v>
      </c>
      <c r="C30471" s="33"/>
      <c r="D30471" s="33" t="s">
        <v>9711</v>
      </c>
      <c r="E30471" t="str">
        <f t="shared" si="480"/>
        <v>No Data</v>
      </c>
    </row>
    <row r="30472" spans="1:5" x14ac:dyDescent="0.3">
      <c r="A30472" s="33" t="s">
        <v>125</v>
      </c>
      <c r="B30472" s="33" t="s">
        <v>53</v>
      </c>
      <c r="C30472" s="33">
        <v>100000</v>
      </c>
      <c r="D30472" s="33" t="s">
        <v>9712</v>
      </c>
      <c r="E30472" t="str">
        <f t="shared" si="480"/>
        <v>$75K-$100K</v>
      </c>
    </row>
    <row r="30473" spans="1:5" x14ac:dyDescent="0.3">
      <c r="A30473" s="33" t="s">
        <v>128</v>
      </c>
      <c r="B30473" s="33" t="s">
        <v>53</v>
      </c>
      <c r="C30473" s="33">
        <v>88000</v>
      </c>
      <c r="D30473" s="33" t="s">
        <v>520</v>
      </c>
      <c r="E30473" t="str">
        <f t="shared" si="480"/>
        <v>$75K-$100K</v>
      </c>
    </row>
    <row r="30474" spans="1:5" x14ac:dyDescent="0.3">
      <c r="A30474" s="33" t="s">
        <v>0</v>
      </c>
      <c r="B30474" s="33" t="s">
        <v>53</v>
      </c>
      <c r="C30474" s="33"/>
      <c r="D30474" s="33" t="s">
        <v>3528</v>
      </c>
      <c r="E30474" t="str">
        <f t="shared" si="480"/>
        <v>No Data</v>
      </c>
    </row>
    <row r="30475" spans="1:5" x14ac:dyDescent="0.3">
      <c r="A30475" s="33" t="s">
        <v>125</v>
      </c>
      <c r="B30475" s="33" t="s">
        <v>53</v>
      </c>
      <c r="C30475" s="33">
        <v>115000</v>
      </c>
      <c r="D30475" s="33" t="s">
        <v>577</v>
      </c>
      <c r="E30475" t="str">
        <f t="shared" si="480"/>
        <v>$100K-$125K</v>
      </c>
    </row>
    <row r="30476" spans="1:5" x14ac:dyDescent="0.3">
      <c r="A30476" s="33" t="s">
        <v>129</v>
      </c>
      <c r="B30476" s="33" t="s">
        <v>70</v>
      </c>
      <c r="C30476" s="33">
        <v>65769</v>
      </c>
      <c r="D30476" s="33" t="s">
        <v>1688</v>
      </c>
      <c r="E30476" t="str">
        <f t="shared" si="480"/>
        <v>&lt;$75K</v>
      </c>
    </row>
    <row r="30477" spans="1:5" x14ac:dyDescent="0.3">
      <c r="A30477" s="33" t="s">
        <v>2</v>
      </c>
      <c r="B30477" s="33" t="s">
        <v>53</v>
      </c>
      <c r="C30477" s="33"/>
      <c r="D30477" s="33" t="s">
        <v>480</v>
      </c>
      <c r="E30477" t="str">
        <f t="shared" si="480"/>
        <v>No Data</v>
      </c>
    </row>
    <row r="30478" spans="1:5" x14ac:dyDescent="0.3">
      <c r="A30478" s="33" t="s">
        <v>125</v>
      </c>
      <c r="B30478" s="33" t="s">
        <v>53</v>
      </c>
      <c r="C30478" s="33">
        <v>112500</v>
      </c>
      <c r="D30478" s="33" t="s">
        <v>8230</v>
      </c>
      <c r="E30478" t="str">
        <f t="shared" si="480"/>
        <v>$100K-$125K</v>
      </c>
    </row>
    <row r="30479" spans="1:5" x14ac:dyDescent="0.3">
      <c r="A30479" s="33" t="s">
        <v>2</v>
      </c>
      <c r="B30479" s="33" t="s">
        <v>53</v>
      </c>
      <c r="C30479" s="33">
        <v>71000</v>
      </c>
      <c r="D30479" s="33" t="s">
        <v>9713</v>
      </c>
      <c r="E30479" t="str">
        <f t="shared" si="480"/>
        <v>&lt;$75K</v>
      </c>
    </row>
    <row r="30480" spans="1:5" x14ac:dyDescent="0.3">
      <c r="A30480" s="33" t="s">
        <v>2</v>
      </c>
      <c r="B30480" s="33" t="s">
        <v>53</v>
      </c>
      <c r="C30480" s="33"/>
      <c r="D30480" s="33" t="s">
        <v>9714</v>
      </c>
      <c r="E30480" t="str">
        <f t="shared" si="480"/>
        <v>No Data</v>
      </c>
    </row>
    <row r="30481" spans="1:5" x14ac:dyDescent="0.3">
      <c r="A30481" s="33" t="s">
        <v>0</v>
      </c>
      <c r="B30481" s="33" t="s">
        <v>53</v>
      </c>
      <c r="C30481" s="33">
        <v>200000</v>
      </c>
      <c r="D30481" s="33" t="s">
        <v>1373</v>
      </c>
      <c r="E30481" t="str">
        <f t="shared" si="480"/>
        <v>$125K-$200K</v>
      </c>
    </row>
    <row r="30482" spans="1:5" x14ac:dyDescent="0.3">
      <c r="A30482" s="33" t="s">
        <v>2</v>
      </c>
      <c r="B30482" s="33" t="s">
        <v>53</v>
      </c>
      <c r="C30482" s="33"/>
      <c r="D30482" s="33" t="s">
        <v>2125</v>
      </c>
      <c r="E30482" t="str">
        <f t="shared" si="480"/>
        <v>No Data</v>
      </c>
    </row>
    <row r="30483" spans="1:5" x14ac:dyDescent="0.3">
      <c r="A30483" s="33" t="s">
        <v>128</v>
      </c>
      <c r="B30483" s="33" t="s">
        <v>53</v>
      </c>
      <c r="C30483" s="33">
        <v>90000</v>
      </c>
      <c r="D30483" s="33" t="s">
        <v>9715</v>
      </c>
      <c r="E30483" t="str">
        <f t="shared" si="480"/>
        <v>$75K-$100K</v>
      </c>
    </row>
    <row r="30484" spans="1:5" x14ac:dyDescent="0.3">
      <c r="A30484" s="33" t="s">
        <v>2</v>
      </c>
      <c r="B30484" s="33" t="s">
        <v>53</v>
      </c>
      <c r="C30484" s="33">
        <v>145000</v>
      </c>
      <c r="D30484" s="33" t="s">
        <v>315</v>
      </c>
      <c r="E30484" t="str">
        <f t="shared" si="480"/>
        <v>$125K-$200K</v>
      </c>
    </row>
    <row r="30485" spans="1:5" x14ac:dyDescent="0.3">
      <c r="A30485" s="33" t="s">
        <v>126</v>
      </c>
      <c r="B30485" s="33" t="s">
        <v>81</v>
      </c>
      <c r="C30485" s="33">
        <v>200000</v>
      </c>
      <c r="D30485" s="33" t="s">
        <v>369</v>
      </c>
      <c r="E30485" t="str">
        <f t="shared" si="480"/>
        <v>$125K-$200K</v>
      </c>
    </row>
    <row r="30486" spans="1:5" x14ac:dyDescent="0.3">
      <c r="A30486" s="33" t="s">
        <v>2</v>
      </c>
      <c r="B30486" s="33" t="s">
        <v>53</v>
      </c>
      <c r="C30486" s="33"/>
      <c r="D30486" s="33" t="s">
        <v>520</v>
      </c>
      <c r="E30486" t="str">
        <f t="shared" si="480"/>
        <v>No Data</v>
      </c>
    </row>
    <row r="30487" spans="1:5" x14ac:dyDescent="0.3">
      <c r="A30487" s="33" t="s">
        <v>0</v>
      </c>
      <c r="B30487" s="33" t="s">
        <v>53</v>
      </c>
      <c r="C30487" s="33">
        <v>90425.609375</v>
      </c>
      <c r="D30487" s="33" t="s">
        <v>9716</v>
      </c>
      <c r="E30487" t="str">
        <f t="shared" si="480"/>
        <v>$75K-$100K</v>
      </c>
    </row>
    <row r="30488" spans="1:5" x14ac:dyDescent="0.3">
      <c r="A30488" s="33" t="s">
        <v>0</v>
      </c>
      <c r="B30488" s="33" t="s">
        <v>53</v>
      </c>
      <c r="C30488" s="33">
        <v>86500</v>
      </c>
      <c r="D30488" s="33" t="s">
        <v>9717</v>
      </c>
      <c r="E30488" t="str">
        <f t="shared" si="480"/>
        <v>$75K-$100K</v>
      </c>
    </row>
    <row r="30489" spans="1:5" x14ac:dyDescent="0.3">
      <c r="A30489" s="33" t="s">
        <v>2</v>
      </c>
      <c r="B30489" s="33" t="s">
        <v>53</v>
      </c>
      <c r="C30489" s="33">
        <v>70000</v>
      </c>
      <c r="D30489" s="33" t="s">
        <v>9718</v>
      </c>
      <c r="E30489" t="str">
        <f t="shared" si="480"/>
        <v>&lt;$75K</v>
      </c>
    </row>
    <row r="30490" spans="1:5" x14ac:dyDescent="0.3">
      <c r="A30490" s="33" t="s">
        <v>0</v>
      </c>
      <c r="B30490" s="33" t="s">
        <v>53</v>
      </c>
      <c r="C30490" s="33">
        <v>250000</v>
      </c>
      <c r="D30490" s="33" t="s">
        <v>2296</v>
      </c>
      <c r="E30490" t="str">
        <f t="shared" si="480"/>
        <v>&gt;$200K</v>
      </c>
    </row>
    <row r="30491" spans="1:5" x14ac:dyDescent="0.3">
      <c r="A30491" s="33" t="s">
        <v>2</v>
      </c>
      <c r="B30491" s="33" t="s">
        <v>53</v>
      </c>
      <c r="C30491" s="33"/>
      <c r="D30491" s="33" t="s">
        <v>9719</v>
      </c>
      <c r="E30491" t="str">
        <f t="shared" si="480"/>
        <v>No Data</v>
      </c>
    </row>
    <row r="30492" spans="1:5" x14ac:dyDescent="0.3">
      <c r="A30492" s="33" t="s">
        <v>2</v>
      </c>
      <c r="B30492" s="33" t="s">
        <v>124</v>
      </c>
      <c r="C30492" s="33">
        <v>200000</v>
      </c>
      <c r="D30492" s="33" t="s">
        <v>1872</v>
      </c>
      <c r="E30492" t="str">
        <f t="shared" si="480"/>
        <v>$125K-$200K</v>
      </c>
    </row>
    <row r="30493" spans="1:5" x14ac:dyDescent="0.3">
      <c r="A30493" s="33" t="s">
        <v>0</v>
      </c>
      <c r="B30493" s="33" t="s">
        <v>53</v>
      </c>
      <c r="C30493" s="33">
        <v>241500</v>
      </c>
      <c r="D30493" s="33" t="s">
        <v>913</v>
      </c>
      <c r="E30493" t="str">
        <f t="shared" si="480"/>
        <v>&gt;$200K</v>
      </c>
    </row>
    <row r="30494" spans="1:5" x14ac:dyDescent="0.3">
      <c r="A30494" s="33" t="s">
        <v>2</v>
      </c>
      <c r="B30494" s="33" t="s">
        <v>53</v>
      </c>
      <c r="C30494" s="33">
        <v>70000</v>
      </c>
      <c r="D30494" s="33" t="s">
        <v>248</v>
      </c>
      <c r="E30494" t="str">
        <f t="shared" si="480"/>
        <v>&lt;$75K</v>
      </c>
    </row>
    <row r="30495" spans="1:5" x14ac:dyDescent="0.3">
      <c r="A30495" s="33" t="s">
        <v>2</v>
      </c>
      <c r="B30495" s="33" t="s">
        <v>53</v>
      </c>
      <c r="C30495" s="33"/>
      <c r="D30495" s="33" t="s">
        <v>871</v>
      </c>
      <c r="E30495" t="str">
        <f t="shared" si="480"/>
        <v>No Data</v>
      </c>
    </row>
    <row r="30496" spans="1:5" x14ac:dyDescent="0.3">
      <c r="A30496" s="33" t="s">
        <v>4</v>
      </c>
      <c r="B30496" s="33" t="s">
        <v>53</v>
      </c>
      <c r="C30496" s="33">
        <v>150000</v>
      </c>
      <c r="D30496" s="33" t="s">
        <v>9720</v>
      </c>
      <c r="E30496" t="str">
        <f t="shared" si="480"/>
        <v>$125K-$200K</v>
      </c>
    </row>
    <row r="30497" spans="1:5" x14ac:dyDescent="0.3">
      <c r="A30497" s="33" t="s">
        <v>2</v>
      </c>
      <c r="B30497" s="33" t="s">
        <v>53</v>
      </c>
      <c r="C30497" s="33">
        <v>80000</v>
      </c>
      <c r="D30497" s="33" t="s">
        <v>520</v>
      </c>
      <c r="E30497" t="str">
        <f t="shared" si="480"/>
        <v>$75K-$100K</v>
      </c>
    </row>
    <row r="30498" spans="1:5" x14ac:dyDescent="0.3">
      <c r="A30498" s="33" t="s">
        <v>125</v>
      </c>
      <c r="B30498" s="33" t="s">
        <v>53</v>
      </c>
      <c r="C30498" s="33">
        <v>98000</v>
      </c>
      <c r="D30498" s="33" t="s">
        <v>520</v>
      </c>
      <c r="E30498" t="str">
        <f t="shared" si="480"/>
        <v>$75K-$100K</v>
      </c>
    </row>
    <row r="30499" spans="1:5" x14ac:dyDescent="0.3">
      <c r="A30499" s="33" t="s">
        <v>2</v>
      </c>
      <c r="B30499" s="33" t="s">
        <v>53</v>
      </c>
      <c r="C30499" s="33">
        <v>147500</v>
      </c>
      <c r="D30499" s="33" t="s">
        <v>1722</v>
      </c>
      <c r="E30499" t="str">
        <f t="shared" si="480"/>
        <v>$125K-$200K</v>
      </c>
    </row>
    <row r="30500" spans="1:5" x14ac:dyDescent="0.3">
      <c r="A30500" s="33" t="s">
        <v>128</v>
      </c>
      <c r="B30500" s="33" t="s">
        <v>81</v>
      </c>
      <c r="C30500" s="33">
        <v>90000</v>
      </c>
      <c r="D30500" s="33" t="s">
        <v>9721</v>
      </c>
      <c r="E30500" t="str">
        <f t="shared" si="480"/>
        <v>$75K-$100K</v>
      </c>
    </row>
    <row r="30501" spans="1:5" x14ac:dyDescent="0.3">
      <c r="A30501" s="33" t="s">
        <v>0</v>
      </c>
      <c r="B30501" s="33" t="s">
        <v>53</v>
      </c>
      <c r="C30501" s="33"/>
      <c r="D30501" s="33" t="s">
        <v>3292</v>
      </c>
      <c r="E30501" t="str">
        <f t="shared" si="480"/>
        <v>No Data</v>
      </c>
    </row>
    <row r="30502" spans="1:5" x14ac:dyDescent="0.3">
      <c r="A30502" s="33" t="s">
        <v>4</v>
      </c>
      <c r="B30502" s="33" t="s">
        <v>81</v>
      </c>
      <c r="C30502" s="33">
        <v>97444</v>
      </c>
      <c r="D30502" s="33" t="s">
        <v>4426</v>
      </c>
      <c r="E30502" t="str">
        <f t="shared" si="480"/>
        <v>$75K-$100K</v>
      </c>
    </row>
    <row r="30503" spans="1:5" x14ac:dyDescent="0.3">
      <c r="A30503" s="33" t="s">
        <v>128</v>
      </c>
      <c r="B30503" s="33" t="s">
        <v>53</v>
      </c>
      <c r="C30503" s="33">
        <v>135180</v>
      </c>
      <c r="D30503" s="33" t="s">
        <v>8507</v>
      </c>
      <c r="E30503" t="str">
        <f t="shared" si="480"/>
        <v>$125K-$200K</v>
      </c>
    </row>
    <row r="30504" spans="1:5" x14ac:dyDescent="0.3">
      <c r="A30504" s="33" t="s">
        <v>129</v>
      </c>
      <c r="B30504" s="33" t="s">
        <v>53</v>
      </c>
      <c r="C30504" s="33">
        <v>50000</v>
      </c>
      <c r="D30504" s="33" t="s">
        <v>4277</v>
      </c>
      <c r="E30504" t="str">
        <f t="shared" si="480"/>
        <v>&lt;$75K</v>
      </c>
    </row>
    <row r="30505" spans="1:5" x14ac:dyDescent="0.3">
      <c r="A30505" s="33" t="s">
        <v>128</v>
      </c>
      <c r="B30505" s="33" t="s">
        <v>74</v>
      </c>
      <c r="C30505" s="33">
        <v>64800</v>
      </c>
      <c r="D30505" s="33" t="s">
        <v>767</v>
      </c>
      <c r="E30505" t="str">
        <f t="shared" si="480"/>
        <v>&lt;$75K</v>
      </c>
    </row>
    <row r="30506" spans="1:5" x14ac:dyDescent="0.3">
      <c r="A30506" s="33" t="s">
        <v>0</v>
      </c>
      <c r="B30506" s="33" t="s">
        <v>53</v>
      </c>
      <c r="C30506" s="33">
        <v>125000</v>
      </c>
      <c r="D30506" s="33" t="s">
        <v>1876</v>
      </c>
      <c r="E30506" t="str">
        <f t="shared" si="480"/>
        <v>$100K-$125K</v>
      </c>
    </row>
    <row r="30507" spans="1:5" x14ac:dyDescent="0.3">
      <c r="A30507" s="33" t="s">
        <v>2</v>
      </c>
      <c r="B30507" s="33" t="s">
        <v>53</v>
      </c>
      <c r="C30507" s="33"/>
      <c r="D30507" s="33" t="s">
        <v>232</v>
      </c>
      <c r="E30507" t="str">
        <f t="shared" si="480"/>
        <v>No Data</v>
      </c>
    </row>
    <row r="30508" spans="1:5" x14ac:dyDescent="0.3">
      <c r="A30508" s="33" t="s">
        <v>125</v>
      </c>
      <c r="B30508" s="33" t="s">
        <v>88</v>
      </c>
      <c r="C30508" s="33">
        <v>111175</v>
      </c>
      <c r="D30508" s="33" t="s">
        <v>9722</v>
      </c>
      <c r="E30508" t="str">
        <f t="shared" si="480"/>
        <v>$100K-$125K</v>
      </c>
    </row>
    <row r="30509" spans="1:5" x14ac:dyDescent="0.3">
      <c r="A30509" s="33" t="s">
        <v>2</v>
      </c>
      <c r="B30509" s="33" t="s">
        <v>53</v>
      </c>
      <c r="C30509" s="33"/>
      <c r="D30509" s="33" t="s">
        <v>2147</v>
      </c>
      <c r="E30509" t="str">
        <f t="shared" si="480"/>
        <v>No Data</v>
      </c>
    </row>
    <row r="30510" spans="1:5" x14ac:dyDescent="0.3">
      <c r="A30510" s="33" t="s">
        <v>2</v>
      </c>
      <c r="B30510" s="33" t="s">
        <v>53</v>
      </c>
      <c r="C30510" s="33">
        <v>85000</v>
      </c>
      <c r="D30510" s="33" t="s">
        <v>9723</v>
      </c>
      <c r="E30510" t="str">
        <f t="shared" si="480"/>
        <v>$75K-$100K</v>
      </c>
    </row>
    <row r="30511" spans="1:5" x14ac:dyDescent="0.3">
      <c r="A30511" s="33" t="s">
        <v>125</v>
      </c>
      <c r="B30511" s="33" t="s">
        <v>53</v>
      </c>
      <c r="C30511" s="33">
        <v>150000</v>
      </c>
      <c r="D30511" s="33" t="s">
        <v>1316</v>
      </c>
      <c r="E30511" t="str">
        <f t="shared" si="480"/>
        <v>$125K-$200K</v>
      </c>
    </row>
    <row r="30512" spans="1:5" x14ac:dyDescent="0.3">
      <c r="A30512" s="33" t="s">
        <v>2</v>
      </c>
      <c r="B30512" s="33" t="s">
        <v>53</v>
      </c>
      <c r="C30512" s="33">
        <v>78294</v>
      </c>
      <c r="D30512" s="33" t="s">
        <v>6739</v>
      </c>
      <c r="E30512" t="str">
        <f t="shared" si="480"/>
        <v>$75K-$100K</v>
      </c>
    </row>
    <row r="30513" spans="1:5" x14ac:dyDescent="0.3">
      <c r="A30513" s="33" t="s">
        <v>2</v>
      </c>
      <c r="B30513" s="33" t="s">
        <v>53</v>
      </c>
      <c r="C30513" s="33">
        <v>77500</v>
      </c>
      <c r="D30513" s="33" t="s">
        <v>1460</v>
      </c>
      <c r="E30513" t="str">
        <f t="shared" si="480"/>
        <v>$75K-$100K</v>
      </c>
    </row>
    <row r="30514" spans="1:5" x14ac:dyDescent="0.3">
      <c r="A30514" s="33" t="s">
        <v>2</v>
      </c>
      <c r="B30514" s="33" t="s">
        <v>86</v>
      </c>
      <c r="C30514" s="33">
        <v>80850</v>
      </c>
      <c r="D30514" s="33" t="s">
        <v>898</v>
      </c>
      <c r="E30514" t="str">
        <f t="shared" si="480"/>
        <v>$75K-$100K</v>
      </c>
    </row>
    <row r="30515" spans="1:5" x14ac:dyDescent="0.3">
      <c r="A30515" s="33" t="s">
        <v>0</v>
      </c>
      <c r="B30515" s="33" t="s">
        <v>53</v>
      </c>
      <c r="C30515" s="33">
        <v>86000</v>
      </c>
      <c r="D30515" s="33" t="s">
        <v>326</v>
      </c>
      <c r="E30515" t="str">
        <f t="shared" si="480"/>
        <v>$75K-$100K</v>
      </c>
    </row>
    <row r="30516" spans="1:5" x14ac:dyDescent="0.3">
      <c r="A30516" s="33" t="s">
        <v>4</v>
      </c>
      <c r="B30516" s="33" t="s">
        <v>54</v>
      </c>
      <c r="C30516" s="33"/>
      <c r="D30516" s="33" t="s">
        <v>9108</v>
      </c>
      <c r="E30516" t="str">
        <f t="shared" si="480"/>
        <v>No Data</v>
      </c>
    </row>
    <row r="30517" spans="1:5" x14ac:dyDescent="0.3">
      <c r="A30517" s="33" t="s">
        <v>128</v>
      </c>
      <c r="B30517" s="33" t="s">
        <v>53</v>
      </c>
      <c r="C30517" s="33">
        <v>90000</v>
      </c>
      <c r="D30517" s="33" t="s">
        <v>9724</v>
      </c>
      <c r="E30517" t="str">
        <f t="shared" si="480"/>
        <v>$75K-$100K</v>
      </c>
    </row>
    <row r="30518" spans="1:5" x14ac:dyDescent="0.3">
      <c r="A30518" s="33" t="s">
        <v>128</v>
      </c>
      <c r="B30518" s="33" t="s">
        <v>53</v>
      </c>
      <c r="C30518" s="33">
        <v>107700</v>
      </c>
      <c r="D30518" s="33" t="s">
        <v>729</v>
      </c>
      <c r="E30518" t="str">
        <f t="shared" si="480"/>
        <v>$100K-$125K</v>
      </c>
    </row>
    <row r="30519" spans="1:5" x14ac:dyDescent="0.3">
      <c r="A30519" s="33" t="s">
        <v>2</v>
      </c>
      <c r="B30519" s="33" t="s">
        <v>54</v>
      </c>
      <c r="C30519" s="33"/>
      <c r="D30519" s="33" t="s">
        <v>268</v>
      </c>
      <c r="E30519" t="str">
        <f t="shared" si="480"/>
        <v>No Data</v>
      </c>
    </row>
    <row r="30520" spans="1:5" x14ac:dyDescent="0.3">
      <c r="A30520" s="33" t="s">
        <v>125</v>
      </c>
      <c r="B30520" s="33" t="s">
        <v>53</v>
      </c>
      <c r="C30520" s="33">
        <v>125000</v>
      </c>
      <c r="D30520" s="33" t="s">
        <v>6772</v>
      </c>
      <c r="E30520" t="str">
        <f t="shared" si="480"/>
        <v>$100K-$125K</v>
      </c>
    </row>
    <row r="30521" spans="1:5" x14ac:dyDescent="0.3">
      <c r="A30521" s="33" t="s">
        <v>4</v>
      </c>
      <c r="B30521" s="33" t="s">
        <v>53</v>
      </c>
      <c r="C30521" s="33"/>
      <c r="D30521" s="33" t="s">
        <v>1545</v>
      </c>
      <c r="E30521" t="str">
        <f t="shared" si="480"/>
        <v>No Data</v>
      </c>
    </row>
    <row r="30522" spans="1:5" x14ac:dyDescent="0.3">
      <c r="A30522" s="33" t="s">
        <v>0</v>
      </c>
      <c r="B30522" s="33" t="s">
        <v>53</v>
      </c>
      <c r="C30522" s="33">
        <v>150500</v>
      </c>
      <c r="D30522" s="33" t="s">
        <v>1735</v>
      </c>
      <c r="E30522" t="str">
        <f t="shared" si="480"/>
        <v>$125K-$200K</v>
      </c>
    </row>
    <row r="30523" spans="1:5" x14ac:dyDescent="0.3">
      <c r="A30523" s="33" t="s">
        <v>2</v>
      </c>
      <c r="B30523" s="33" t="s">
        <v>99</v>
      </c>
      <c r="C30523" s="33">
        <v>57500</v>
      </c>
      <c r="D30523" s="33" t="s">
        <v>3509</v>
      </c>
      <c r="E30523" t="str">
        <f t="shared" si="480"/>
        <v>&lt;$75K</v>
      </c>
    </row>
    <row r="30524" spans="1:5" x14ac:dyDescent="0.3">
      <c r="A30524" s="33" t="s">
        <v>2</v>
      </c>
      <c r="B30524" s="33" t="s">
        <v>53</v>
      </c>
      <c r="C30524" s="33">
        <v>115000</v>
      </c>
      <c r="D30524" s="33" t="s">
        <v>1662</v>
      </c>
      <c r="E30524" t="str">
        <f t="shared" si="480"/>
        <v>$100K-$125K</v>
      </c>
    </row>
    <row r="30525" spans="1:5" x14ac:dyDescent="0.3">
      <c r="A30525" s="33" t="s">
        <v>2</v>
      </c>
      <c r="B30525" s="33" t="s">
        <v>53</v>
      </c>
      <c r="C30525" s="33"/>
      <c r="D30525" s="33" t="s">
        <v>2151</v>
      </c>
      <c r="E30525" t="str">
        <f t="shared" si="480"/>
        <v>No Data</v>
      </c>
    </row>
    <row r="30526" spans="1:5" x14ac:dyDescent="0.3">
      <c r="A30526" s="33" t="s">
        <v>4</v>
      </c>
      <c r="B30526" s="33" t="s">
        <v>53</v>
      </c>
      <c r="C30526" s="33">
        <v>225000</v>
      </c>
      <c r="D30526" s="33" t="s">
        <v>795</v>
      </c>
      <c r="E30526" t="str">
        <f t="shared" si="480"/>
        <v>&gt;$200K</v>
      </c>
    </row>
    <row r="30527" spans="1:5" x14ac:dyDescent="0.3">
      <c r="A30527" s="33" t="s">
        <v>129</v>
      </c>
      <c r="B30527" s="33" t="s">
        <v>53</v>
      </c>
      <c r="C30527" s="33">
        <v>125000</v>
      </c>
      <c r="D30527" s="33" t="s">
        <v>4681</v>
      </c>
      <c r="E30527" t="str">
        <f t="shared" si="480"/>
        <v>$100K-$125K</v>
      </c>
    </row>
    <row r="30528" spans="1:5" x14ac:dyDescent="0.3">
      <c r="A30528" s="33" t="s">
        <v>1</v>
      </c>
      <c r="B30528" s="33" t="s">
        <v>111</v>
      </c>
      <c r="C30528" s="33">
        <v>89100</v>
      </c>
      <c r="D30528" s="33" t="s">
        <v>1679</v>
      </c>
      <c r="E30528" t="str">
        <f t="shared" si="480"/>
        <v>$75K-$100K</v>
      </c>
    </row>
    <row r="30529" spans="1:5" x14ac:dyDescent="0.3">
      <c r="A30529" s="33" t="s">
        <v>125</v>
      </c>
      <c r="B30529" s="33" t="s">
        <v>53</v>
      </c>
      <c r="C30529" s="33">
        <v>150000</v>
      </c>
      <c r="D30529" s="33" t="s">
        <v>3482</v>
      </c>
      <c r="E30529" t="str">
        <f t="shared" si="480"/>
        <v>$125K-$200K</v>
      </c>
    </row>
    <row r="30530" spans="1:5" x14ac:dyDescent="0.3">
      <c r="A30530" s="33" t="s">
        <v>0</v>
      </c>
      <c r="B30530" s="33" t="s">
        <v>53</v>
      </c>
      <c r="C30530" s="33">
        <v>160000</v>
      </c>
      <c r="D30530" s="33" t="s">
        <v>1116</v>
      </c>
      <c r="E30530" t="str">
        <f t="shared" si="480"/>
        <v>$125K-$200K</v>
      </c>
    </row>
    <row r="30531" spans="1:5" x14ac:dyDescent="0.3">
      <c r="A30531" s="33" t="s">
        <v>2</v>
      </c>
      <c r="B30531" s="33" t="s">
        <v>53</v>
      </c>
      <c r="C30531" s="33">
        <v>65000</v>
      </c>
      <c r="D30531" s="33" t="s">
        <v>905</v>
      </c>
      <c r="E30531" t="str">
        <f t="shared" ref="E30531:E30594" si="481">_xlfn.XLOOKUP(C30531,$H$16:$H$21,$G$16:$G$21,,1)</f>
        <v>&lt;$75K</v>
      </c>
    </row>
    <row r="30532" spans="1:5" x14ac:dyDescent="0.3">
      <c r="A30532" s="33" t="s">
        <v>52</v>
      </c>
      <c r="B30532" s="33" t="s">
        <v>54</v>
      </c>
      <c r="C30532" s="33">
        <v>75000</v>
      </c>
      <c r="D30532" s="33" t="s">
        <v>9725</v>
      </c>
      <c r="E30532" t="str">
        <f t="shared" si="481"/>
        <v>&lt;$75K</v>
      </c>
    </row>
    <row r="30533" spans="1:5" x14ac:dyDescent="0.3">
      <c r="A30533" s="33" t="s">
        <v>0</v>
      </c>
      <c r="B30533" s="33" t="s">
        <v>53</v>
      </c>
      <c r="C30533" s="33">
        <v>99000</v>
      </c>
      <c r="D30533" s="33" t="s">
        <v>609</v>
      </c>
      <c r="E30533" t="str">
        <f t="shared" si="481"/>
        <v>$75K-$100K</v>
      </c>
    </row>
    <row r="30534" spans="1:5" x14ac:dyDescent="0.3">
      <c r="A30534" s="33" t="s">
        <v>0</v>
      </c>
      <c r="B30534" s="33" t="s">
        <v>83</v>
      </c>
      <c r="C30534" s="33">
        <v>114516</v>
      </c>
      <c r="D30534" s="33" t="s">
        <v>932</v>
      </c>
      <c r="E30534" t="str">
        <f t="shared" si="481"/>
        <v>$100K-$125K</v>
      </c>
    </row>
    <row r="30535" spans="1:5" x14ac:dyDescent="0.3">
      <c r="A30535" s="33" t="s">
        <v>125</v>
      </c>
      <c r="B30535" s="33" t="s">
        <v>53</v>
      </c>
      <c r="C30535" s="33">
        <v>144500</v>
      </c>
      <c r="D30535" s="33" t="s">
        <v>520</v>
      </c>
      <c r="E30535" t="str">
        <f t="shared" si="481"/>
        <v>$125K-$200K</v>
      </c>
    </row>
    <row r="30536" spans="1:5" x14ac:dyDescent="0.3">
      <c r="A30536" s="33" t="s">
        <v>128</v>
      </c>
      <c r="B30536" s="33" t="s">
        <v>53</v>
      </c>
      <c r="C30536" s="33">
        <v>184844.5</v>
      </c>
      <c r="D30536" s="33" t="s">
        <v>217</v>
      </c>
      <c r="E30536" t="str">
        <f t="shared" si="481"/>
        <v>$125K-$200K</v>
      </c>
    </row>
    <row r="30537" spans="1:5" x14ac:dyDescent="0.3">
      <c r="A30537" s="33" t="s">
        <v>128</v>
      </c>
      <c r="B30537" s="33" t="s">
        <v>53</v>
      </c>
      <c r="C30537" s="33">
        <v>195500</v>
      </c>
      <c r="D30537" s="33" t="s">
        <v>2178</v>
      </c>
      <c r="E30537" t="str">
        <f t="shared" si="481"/>
        <v>$125K-$200K</v>
      </c>
    </row>
    <row r="30538" spans="1:5" x14ac:dyDescent="0.3">
      <c r="A30538" s="33" t="s">
        <v>0</v>
      </c>
      <c r="B30538" s="33" t="s">
        <v>53</v>
      </c>
      <c r="C30538" s="33">
        <v>206575</v>
      </c>
      <c r="D30538" s="33" t="s">
        <v>218</v>
      </c>
      <c r="E30538" t="str">
        <f t="shared" si="481"/>
        <v>&gt;$200K</v>
      </c>
    </row>
    <row r="30539" spans="1:5" x14ac:dyDescent="0.3">
      <c r="A30539" s="33" t="s">
        <v>2</v>
      </c>
      <c r="B30539" s="33" t="s">
        <v>53</v>
      </c>
      <c r="C30539" s="33">
        <v>100000</v>
      </c>
      <c r="D30539" s="33" t="s">
        <v>9726</v>
      </c>
      <c r="E30539" t="str">
        <f t="shared" si="481"/>
        <v>$75K-$100K</v>
      </c>
    </row>
    <row r="30540" spans="1:5" x14ac:dyDescent="0.3">
      <c r="A30540" s="33" t="s">
        <v>0</v>
      </c>
      <c r="B30540" s="33" t="s">
        <v>53</v>
      </c>
      <c r="C30540" s="33">
        <v>113269.5</v>
      </c>
      <c r="D30540" s="33" t="s">
        <v>5243</v>
      </c>
      <c r="E30540" t="str">
        <f t="shared" si="481"/>
        <v>$100K-$125K</v>
      </c>
    </row>
    <row r="30541" spans="1:5" x14ac:dyDescent="0.3">
      <c r="A30541" s="33" t="s">
        <v>2</v>
      </c>
      <c r="B30541" s="33" t="s">
        <v>53</v>
      </c>
      <c r="C30541" s="33"/>
      <c r="D30541" s="33" t="s">
        <v>5493</v>
      </c>
      <c r="E30541" t="str">
        <f t="shared" si="481"/>
        <v>No Data</v>
      </c>
    </row>
    <row r="30542" spans="1:5" x14ac:dyDescent="0.3">
      <c r="A30542" s="33" t="s">
        <v>2</v>
      </c>
      <c r="B30542" s="33" t="s">
        <v>53</v>
      </c>
      <c r="C30542" s="33"/>
      <c r="D30542" s="33" t="s">
        <v>485</v>
      </c>
      <c r="E30542" t="str">
        <f t="shared" si="481"/>
        <v>No Data</v>
      </c>
    </row>
    <row r="30543" spans="1:5" x14ac:dyDescent="0.3">
      <c r="A30543" s="33" t="s">
        <v>129</v>
      </c>
      <c r="B30543" s="33" t="s">
        <v>81</v>
      </c>
      <c r="C30543" s="33">
        <v>125000</v>
      </c>
      <c r="D30543" s="33" t="s">
        <v>2082</v>
      </c>
      <c r="E30543" t="str">
        <f t="shared" si="481"/>
        <v>$100K-$125K</v>
      </c>
    </row>
    <row r="30544" spans="1:5" x14ac:dyDescent="0.3">
      <c r="A30544" s="33" t="s">
        <v>2</v>
      </c>
      <c r="B30544" s="33" t="s">
        <v>53</v>
      </c>
      <c r="C30544" s="33"/>
      <c r="D30544" s="33" t="s">
        <v>2747</v>
      </c>
      <c r="E30544" t="str">
        <f t="shared" si="481"/>
        <v>No Data</v>
      </c>
    </row>
    <row r="30545" spans="1:5" x14ac:dyDescent="0.3">
      <c r="A30545" s="33" t="s">
        <v>0</v>
      </c>
      <c r="B30545" s="33" t="s">
        <v>53</v>
      </c>
      <c r="C30545" s="33">
        <v>119500</v>
      </c>
      <c r="D30545" s="33" t="s">
        <v>1495</v>
      </c>
      <c r="E30545" t="str">
        <f t="shared" si="481"/>
        <v>$100K-$125K</v>
      </c>
    </row>
    <row r="30546" spans="1:5" x14ac:dyDescent="0.3">
      <c r="A30546" s="33" t="s">
        <v>0</v>
      </c>
      <c r="B30546" s="33" t="s">
        <v>53</v>
      </c>
      <c r="C30546" s="33">
        <v>75000</v>
      </c>
      <c r="D30546" s="33" t="s">
        <v>480</v>
      </c>
      <c r="E30546" t="str">
        <f t="shared" si="481"/>
        <v>&lt;$75K</v>
      </c>
    </row>
    <row r="30547" spans="1:5" x14ac:dyDescent="0.3">
      <c r="A30547" s="33" t="s">
        <v>2</v>
      </c>
      <c r="B30547" s="33" t="s">
        <v>53</v>
      </c>
      <c r="C30547" s="33">
        <v>115000</v>
      </c>
      <c r="D30547" s="33" t="s">
        <v>427</v>
      </c>
      <c r="E30547" t="str">
        <f t="shared" si="481"/>
        <v>$100K-$125K</v>
      </c>
    </row>
    <row r="30548" spans="1:5" x14ac:dyDescent="0.3">
      <c r="A30548" s="33" t="s">
        <v>2</v>
      </c>
      <c r="B30548" s="33" t="s">
        <v>53</v>
      </c>
      <c r="C30548" s="33">
        <v>95000</v>
      </c>
      <c r="D30548" s="33" t="s">
        <v>3988</v>
      </c>
      <c r="E30548" t="str">
        <f t="shared" si="481"/>
        <v>$75K-$100K</v>
      </c>
    </row>
    <row r="30549" spans="1:5" x14ac:dyDescent="0.3">
      <c r="A30549" s="33" t="s">
        <v>2</v>
      </c>
      <c r="B30549" s="33" t="s">
        <v>53</v>
      </c>
      <c r="C30549" s="33">
        <v>155000</v>
      </c>
      <c r="D30549" s="33" t="s">
        <v>9727</v>
      </c>
      <c r="E30549" t="str">
        <f t="shared" si="481"/>
        <v>$125K-$200K</v>
      </c>
    </row>
    <row r="30550" spans="1:5" x14ac:dyDescent="0.3">
      <c r="A30550" s="33" t="s">
        <v>0</v>
      </c>
      <c r="B30550" s="33" t="s">
        <v>53</v>
      </c>
      <c r="C30550" s="33">
        <v>112000</v>
      </c>
      <c r="D30550" s="33" t="s">
        <v>326</v>
      </c>
      <c r="E30550" t="str">
        <f t="shared" si="481"/>
        <v>$100K-$125K</v>
      </c>
    </row>
    <row r="30551" spans="1:5" x14ac:dyDescent="0.3">
      <c r="A30551" s="33" t="s">
        <v>2</v>
      </c>
      <c r="B30551" s="33" t="s">
        <v>53</v>
      </c>
      <c r="C30551" s="33">
        <v>120000</v>
      </c>
      <c r="D30551" s="33" t="s">
        <v>265</v>
      </c>
      <c r="E30551" t="str">
        <f t="shared" si="481"/>
        <v>$100K-$125K</v>
      </c>
    </row>
    <row r="30552" spans="1:5" x14ac:dyDescent="0.3">
      <c r="A30552" s="33" t="s">
        <v>2</v>
      </c>
      <c r="B30552" s="33" t="s">
        <v>53</v>
      </c>
      <c r="C30552" s="33"/>
      <c r="D30552" s="33" t="s">
        <v>9728</v>
      </c>
      <c r="E30552" t="str">
        <f t="shared" si="481"/>
        <v>No Data</v>
      </c>
    </row>
    <row r="30553" spans="1:5" x14ac:dyDescent="0.3">
      <c r="A30553" s="33" t="s">
        <v>128</v>
      </c>
      <c r="B30553" s="33" t="s">
        <v>53</v>
      </c>
      <c r="C30553" s="33">
        <v>135144.5</v>
      </c>
      <c r="D30553" s="33" t="s">
        <v>929</v>
      </c>
      <c r="E30553" t="str">
        <f t="shared" si="481"/>
        <v>$125K-$200K</v>
      </c>
    </row>
    <row r="30554" spans="1:5" x14ac:dyDescent="0.3">
      <c r="A30554" s="33" t="s">
        <v>0</v>
      </c>
      <c r="B30554" s="33" t="s">
        <v>53</v>
      </c>
      <c r="C30554" s="33">
        <v>119238.34375</v>
      </c>
      <c r="D30554" s="33" t="s">
        <v>9729</v>
      </c>
      <c r="E30554" t="str">
        <f t="shared" si="481"/>
        <v>$100K-$125K</v>
      </c>
    </row>
    <row r="30555" spans="1:5" x14ac:dyDescent="0.3">
      <c r="A30555" s="33" t="s">
        <v>2</v>
      </c>
      <c r="B30555" s="33" t="s">
        <v>53</v>
      </c>
      <c r="C30555" s="33">
        <v>55267.421875</v>
      </c>
      <c r="D30555" s="33" t="s">
        <v>1756</v>
      </c>
      <c r="E30555" t="str">
        <f t="shared" si="481"/>
        <v>&lt;$75K</v>
      </c>
    </row>
    <row r="30556" spans="1:5" x14ac:dyDescent="0.3">
      <c r="A30556" s="33" t="s">
        <v>2</v>
      </c>
      <c r="B30556" s="33" t="s">
        <v>53</v>
      </c>
      <c r="C30556" s="33"/>
      <c r="D30556" s="33" t="s">
        <v>1912</v>
      </c>
      <c r="E30556" t="str">
        <f t="shared" si="481"/>
        <v>No Data</v>
      </c>
    </row>
    <row r="30557" spans="1:5" x14ac:dyDescent="0.3">
      <c r="A30557" s="33" t="s">
        <v>2</v>
      </c>
      <c r="B30557" s="33" t="s">
        <v>53</v>
      </c>
      <c r="C30557" s="33"/>
      <c r="D30557" s="33" t="s">
        <v>2922</v>
      </c>
      <c r="E30557" t="str">
        <f t="shared" si="481"/>
        <v>No Data</v>
      </c>
    </row>
    <row r="30558" spans="1:5" x14ac:dyDescent="0.3">
      <c r="A30558" s="33" t="s">
        <v>126</v>
      </c>
      <c r="B30558" s="33" t="s">
        <v>53</v>
      </c>
      <c r="C30558" s="33"/>
      <c r="D30558" s="33" t="s">
        <v>1406</v>
      </c>
      <c r="E30558" t="str">
        <f t="shared" si="481"/>
        <v>No Data</v>
      </c>
    </row>
    <row r="30559" spans="1:5" x14ac:dyDescent="0.3">
      <c r="A30559" s="33" t="s">
        <v>2</v>
      </c>
      <c r="B30559" s="33" t="s">
        <v>53</v>
      </c>
      <c r="C30559" s="33"/>
      <c r="D30559" s="33" t="s">
        <v>253</v>
      </c>
      <c r="E30559" t="str">
        <f t="shared" si="481"/>
        <v>No Data</v>
      </c>
    </row>
    <row r="30560" spans="1:5" x14ac:dyDescent="0.3">
      <c r="A30560" s="33" t="s">
        <v>125</v>
      </c>
      <c r="B30560" s="33" t="s">
        <v>53</v>
      </c>
      <c r="C30560" s="33">
        <v>116600</v>
      </c>
      <c r="D30560" s="33" t="s">
        <v>476</v>
      </c>
      <c r="E30560" t="str">
        <f t="shared" si="481"/>
        <v>$100K-$125K</v>
      </c>
    </row>
    <row r="30561" spans="1:5" x14ac:dyDescent="0.3">
      <c r="A30561" s="33" t="s">
        <v>125</v>
      </c>
      <c r="B30561" s="33" t="s">
        <v>53</v>
      </c>
      <c r="C30561" s="33">
        <v>120000</v>
      </c>
      <c r="D30561" s="33" t="s">
        <v>238</v>
      </c>
      <c r="E30561" t="str">
        <f t="shared" si="481"/>
        <v>$100K-$125K</v>
      </c>
    </row>
    <row r="30562" spans="1:5" x14ac:dyDescent="0.3">
      <c r="A30562" s="33" t="s">
        <v>4</v>
      </c>
      <c r="B30562" s="33" t="s">
        <v>53</v>
      </c>
      <c r="C30562" s="33">
        <v>99150</v>
      </c>
      <c r="D30562" s="33" t="s">
        <v>9730</v>
      </c>
      <c r="E30562" t="str">
        <f t="shared" si="481"/>
        <v>$75K-$100K</v>
      </c>
    </row>
    <row r="30563" spans="1:5" x14ac:dyDescent="0.3">
      <c r="A30563" s="33" t="s">
        <v>2</v>
      </c>
      <c r="B30563" s="33" t="s">
        <v>53</v>
      </c>
      <c r="C30563" s="33"/>
      <c r="D30563" s="33" t="s">
        <v>268</v>
      </c>
      <c r="E30563" t="str">
        <f t="shared" si="481"/>
        <v>No Data</v>
      </c>
    </row>
    <row r="30564" spans="1:5" x14ac:dyDescent="0.3">
      <c r="A30564" s="33" t="s">
        <v>2</v>
      </c>
      <c r="B30564" s="33" t="s">
        <v>88</v>
      </c>
      <c r="C30564" s="33">
        <v>64800</v>
      </c>
      <c r="D30564" s="33" t="s">
        <v>9423</v>
      </c>
      <c r="E30564" t="str">
        <f t="shared" si="481"/>
        <v>&lt;$75K</v>
      </c>
    </row>
    <row r="30565" spans="1:5" x14ac:dyDescent="0.3">
      <c r="A30565" s="33" t="s">
        <v>2</v>
      </c>
      <c r="B30565" s="33" t="s">
        <v>53</v>
      </c>
      <c r="C30565" s="33"/>
      <c r="D30565" s="33" t="s">
        <v>1397</v>
      </c>
      <c r="E30565" t="str">
        <f t="shared" si="481"/>
        <v>No Data</v>
      </c>
    </row>
    <row r="30566" spans="1:5" x14ac:dyDescent="0.3">
      <c r="A30566" s="33" t="s">
        <v>128</v>
      </c>
      <c r="B30566" s="33" t="s">
        <v>53</v>
      </c>
      <c r="C30566" s="33">
        <v>190500</v>
      </c>
      <c r="D30566" s="33" t="s">
        <v>5506</v>
      </c>
      <c r="E30566" t="str">
        <f t="shared" si="481"/>
        <v>$125K-$200K</v>
      </c>
    </row>
    <row r="30567" spans="1:5" x14ac:dyDescent="0.3">
      <c r="A30567" s="33" t="s">
        <v>2</v>
      </c>
      <c r="B30567" s="33" t="s">
        <v>53</v>
      </c>
      <c r="C30567" s="33">
        <v>103000</v>
      </c>
      <c r="D30567" s="33" t="s">
        <v>9731</v>
      </c>
      <c r="E30567" t="str">
        <f t="shared" si="481"/>
        <v>$100K-$125K</v>
      </c>
    </row>
    <row r="30568" spans="1:5" x14ac:dyDescent="0.3">
      <c r="A30568" s="33" t="s">
        <v>2</v>
      </c>
      <c r="B30568" s="33" t="s">
        <v>53</v>
      </c>
      <c r="C30568" s="33">
        <v>70000</v>
      </c>
      <c r="D30568" s="33" t="s">
        <v>6066</v>
      </c>
      <c r="E30568" t="str">
        <f t="shared" si="481"/>
        <v>&lt;$75K</v>
      </c>
    </row>
    <row r="30569" spans="1:5" x14ac:dyDescent="0.3">
      <c r="A30569" s="33" t="s">
        <v>2</v>
      </c>
      <c r="B30569" s="33" t="s">
        <v>53</v>
      </c>
      <c r="C30569" s="33"/>
      <c r="D30569" s="33" t="s">
        <v>9732</v>
      </c>
      <c r="E30569" t="str">
        <f t="shared" si="481"/>
        <v>No Data</v>
      </c>
    </row>
    <row r="30570" spans="1:5" x14ac:dyDescent="0.3">
      <c r="A30570" s="33" t="s">
        <v>2</v>
      </c>
      <c r="B30570" s="33" t="s">
        <v>53</v>
      </c>
      <c r="C30570" s="33"/>
      <c r="D30570" s="33" t="s">
        <v>520</v>
      </c>
      <c r="E30570" t="str">
        <f t="shared" si="481"/>
        <v>No Data</v>
      </c>
    </row>
    <row r="30571" spans="1:5" x14ac:dyDescent="0.3">
      <c r="A30571" s="33" t="s">
        <v>0</v>
      </c>
      <c r="B30571" s="33" t="s">
        <v>54</v>
      </c>
      <c r="C30571" s="33">
        <v>80850</v>
      </c>
      <c r="D30571" s="33" t="s">
        <v>9733</v>
      </c>
      <c r="E30571" t="str">
        <f t="shared" si="481"/>
        <v>$75K-$100K</v>
      </c>
    </row>
    <row r="30572" spans="1:5" x14ac:dyDescent="0.3">
      <c r="A30572" s="33" t="s">
        <v>128</v>
      </c>
      <c r="B30572" s="33" t="s">
        <v>73</v>
      </c>
      <c r="C30572" s="33">
        <v>157500</v>
      </c>
      <c r="D30572" s="33" t="s">
        <v>1434</v>
      </c>
      <c r="E30572" t="str">
        <f t="shared" si="481"/>
        <v>$125K-$200K</v>
      </c>
    </row>
    <row r="30573" spans="1:5" x14ac:dyDescent="0.3">
      <c r="A30573" s="33" t="s">
        <v>2</v>
      </c>
      <c r="B30573" s="33" t="s">
        <v>53</v>
      </c>
      <c r="C30573" s="33">
        <v>115000</v>
      </c>
      <c r="D30573" s="33" t="s">
        <v>299</v>
      </c>
      <c r="E30573" t="str">
        <f t="shared" si="481"/>
        <v>$100K-$125K</v>
      </c>
    </row>
    <row r="30574" spans="1:5" x14ac:dyDescent="0.3">
      <c r="A30574" s="33" t="s">
        <v>0</v>
      </c>
      <c r="B30574" s="33" t="s">
        <v>53</v>
      </c>
      <c r="C30574" s="33">
        <v>115000</v>
      </c>
      <c r="D30574" s="33" t="s">
        <v>299</v>
      </c>
      <c r="E30574" t="str">
        <f t="shared" si="481"/>
        <v>$100K-$125K</v>
      </c>
    </row>
    <row r="30575" spans="1:5" x14ac:dyDescent="0.3">
      <c r="A30575" s="33" t="s">
        <v>2</v>
      </c>
      <c r="B30575" s="33" t="s">
        <v>53</v>
      </c>
      <c r="C30575" s="33"/>
      <c r="D30575" s="33" t="s">
        <v>1490</v>
      </c>
      <c r="E30575" t="str">
        <f t="shared" si="481"/>
        <v>No Data</v>
      </c>
    </row>
    <row r="30576" spans="1:5" x14ac:dyDescent="0.3">
      <c r="A30576" s="33" t="s">
        <v>0</v>
      </c>
      <c r="B30576" s="33" t="s">
        <v>53</v>
      </c>
      <c r="C30576" s="33">
        <v>90000</v>
      </c>
      <c r="D30576" s="33" t="s">
        <v>6588</v>
      </c>
      <c r="E30576" t="str">
        <f t="shared" si="481"/>
        <v>$75K-$100K</v>
      </c>
    </row>
    <row r="30577" spans="1:5" x14ac:dyDescent="0.3">
      <c r="A30577" s="33" t="s">
        <v>2</v>
      </c>
      <c r="B30577" s="33" t="s">
        <v>53</v>
      </c>
      <c r="C30577" s="33">
        <v>120000</v>
      </c>
      <c r="D30577" s="33" t="s">
        <v>9734</v>
      </c>
      <c r="E30577" t="str">
        <f t="shared" si="481"/>
        <v>$100K-$125K</v>
      </c>
    </row>
    <row r="30578" spans="1:5" x14ac:dyDescent="0.3">
      <c r="A30578" s="33" t="s">
        <v>2</v>
      </c>
      <c r="B30578" s="33" t="s">
        <v>53</v>
      </c>
      <c r="C30578" s="33"/>
      <c r="D30578" s="33" t="s">
        <v>902</v>
      </c>
      <c r="E30578" t="str">
        <f t="shared" si="481"/>
        <v>No Data</v>
      </c>
    </row>
    <row r="30579" spans="1:5" x14ac:dyDescent="0.3">
      <c r="A30579" s="33" t="s">
        <v>2</v>
      </c>
      <c r="B30579" s="33" t="s">
        <v>53</v>
      </c>
      <c r="C30579" s="33">
        <v>85000</v>
      </c>
      <c r="D30579" s="33" t="s">
        <v>268</v>
      </c>
      <c r="E30579" t="str">
        <f t="shared" si="481"/>
        <v>$75K-$100K</v>
      </c>
    </row>
    <row r="30580" spans="1:5" x14ac:dyDescent="0.3">
      <c r="A30580" s="33" t="s">
        <v>0</v>
      </c>
      <c r="B30580" s="33" t="s">
        <v>53</v>
      </c>
      <c r="C30580" s="33">
        <v>125000</v>
      </c>
      <c r="D30580" s="33" t="s">
        <v>4531</v>
      </c>
      <c r="E30580" t="str">
        <f t="shared" si="481"/>
        <v>$100K-$125K</v>
      </c>
    </row>
    <row r="30581" spans="1:5" x14ac:dyDescent="0.3">
      <c r="A30581" s="33" t="s">
        <v>4</v>
      </c>
      <c r="B30581" s="33" t="s">
        <v>68</v>
      </c>
      <c r="C30581" s="33"/>
      <c r="D30581" s="33" t="s">
        <v>2505</v>
      </c>
      <c r="E30581" t="str">
        <f t="shared" si="481"/>
        <v>No Data</v>
      </c>
    </row>
    <row r="30582" spans="1:5" x14ac:dyDescent="0.3">
      <c r="A30582" s="33" t="s">
        <v>128</v>
      </c>
      <c r="B30582" s="33" t="s">
        <v>53</v>
      </c>
      <c r="C30582" s="33">
        <v>151000</v>
      </c>
      <c r="D30582" s="33" t="s">
        <v>722</v>
      </c>
      <c r="E30582" t="str">
        <f t="shared" si="481"/>
        <v>$125K-$200K</v>
      </c>
    </row>
    <row r="30583" spans="1:5" x14ac:dyDescent="0.3">
      <c r="A30583" s="33" t="s">
        <v>125</v>
      </c>
      <c r="B30583" s="33" t="s">
        <v>53</v>
      </c>
      <c r="C30583" s="33">
        <v>107500</v>
      </c>
      <c r="D30583" s="33" t="s">
        <v>1020</v>
      </c>
      <c r="E30583" t="str">
        <f t="shared" si="481"/>
        <v>$100K-$125K</v>
      </c>
    </row>
    <row r="30584" spans="1:5" x14ac:dyDescent="0.3">
      <c r="A30584" s="33" t="s">
        <v>2</v>
      </c>
      <c r="B30584" s="33" t="s">
        <v>53</v>
      </c>
      <c r="C30584" s="33">
        <v>122500</v>
      </c>
      <c r="D30584" s="33" t="s">
        <v>698</v>
      </c>
      <c r="E30584" t="str">
        <f t="shared" si="481"/>
        <v>$100K-$125K</v>
      </c>
    </row>
    <row r="30585" spans="1:5" x14ac:dyDescent="0.3">
      <c r="A30585" s="33" t="s">
        <v>125</v>
      </c>
      <c r="B30585" s="33" t="s">
        <v>53</v>
      </c>
      <c r="C30585" s="33">
        <v>85000</v>
      </c>
      <c r="D30585" s="33" t="s">
        <v>5575</v>
      </c>
      <c r="E30585" t="str">
        <f t="shared" si="481"/>
        <v>$75K-$100K</v>
      </c>
    </row>
    <row r="30586" spans="1:5" x14ac:dyDescent="0.3">
      <c r="A30586" s="33" t="s">
        <v>2</v>
      </c>
      <c r="B30586" s="33" t="s">
        <v>53</v>
      </c>
      <c r="C30586" s="33">
        <v>57500</v>
      </c>
      <c r="D30586" s="33" t="s">
        <v>9735</v>
      </c>
      <c r="E30586" t="str">
        <f t="shared" si="481"/>
        <v>&lt;$75K</v>
      </c>
    </row>
    <row r="30587" spans="1:5" x14ac:dyDescent="0.3">
      <c r="A30587" s="33" t="s">
        <v>2</v>
      </c>
      <c r="B30587" s="33" t="s">
        <v>53</v>
      </c>
      <c r="C30587" s="33">
        <v>132500</v>
      </c>
      <c r="D30587" s="33" t="s">
        <v>9736</v>
      </c>
      <c r="E30587" t="str">
        <f t="shared" si="481"/>
        <v>$125K-$200K</v>
      </c>
    </row>
    <row r="30588" spans="1:5" x14ac:dyDescent="0.3">
      <c r="A30588" s="33" t="s">
        <v>2</v>
      </c>
      <c r="B30588" s="33" t="s">
        <v>53</v>
      </c>
      <c r="C30588" s="33">
        <v>40000</v>
      </c>
      <c r="D30588" s="33" t="s">
        <v>7835</v>
      </c>
      <c r="E30588" t="str">
        <f t="shared" si="481"/>
        <v>&lt;$75K</v>
      </c>
    </row>
    <row r="30589" spans="1:5" x14ac:dyDescent="0.3">
      <c r="A30589" s="33" t="s">
        <v>2</v>
      </c>
      <c r="B30589" s="33" t="s">
        <v>53</v>
      </c>
      <c r="C30589" s="33"/>
      <c r="D30589" s="33" t="s">
        <v>4658</v>
      </c>
      <c r="E30589" t="str">
        <f t="shared" si="481"/>
        <v>No Data</v>
      </c>
    </row>
    <row r="30590" spans="1:5" x14ac:dyDescent="0.3">
      <c r="A30590" s="33" t="s">
        <v>128</v>
      </c>
      <c r="B30590" s="33" t="s">
        <v>53</v>
      </c>
      <c r="C30590" s="33">
        <v>174000</v>
      </c>
      <c r="D30590" s="33" t="s">
        <v>6665</v>
      </c>
      <c r="E30590" t="str">
        <f t="shared" si="481"/>
        <v>$125K-$200K</v>
      </c>
    </row>
    <row r="30591" spans="1:5" x14ac:dyDescent="0.3">
      <c r="A30591" s="33" t="s">
        <v>0</v>
      </c>
      <c r="B30591" s="33" t="s">
        <v>53</v>
      </c>
      <c r="C30591" s="33">
        <v>151650</v>
      </c>
      <c r="D30591" s="33" t="s">
        <v>1136</v>
      </c>
      <c r="E30591" t="str">
        <f t="shared" si="481"/>
        <v>$125K-$200K</v>
      </c>
    </row>
    <row r="30592" spans="1:5" x14ac:dyDescent="0.3">
      <c r="A30592" s="33" t="s">
        <v>4</v>
      </c>
      <c r="B30592" s="33" t="s">
        <v>53</v>
      </c>
      <c r="C30592" s="33"/>
      <c r="D30592" s="33" t="s">
        <v>1349</v>
      </c>
      <c r="E30592" t="str">
        <f t="shared" si="481"/>
        <v>No Data</v>
      </c>
    </row>
    <row r="30593" spans="1:5" x14ac:dyDescent="0.3">
      <c r="A30593" s="33" t="s">
        <v>125</v>
      </c>
      <c r="B30593" s="33" t="s">
        <v>85</v>
      </c>
      <c r="C30593" s="33">
        <v>111175</v>
      </c>
      <c r="D30593" s="33" t="s">
        <v>9737</v>
      </c>
      <c r="E30593" t="str">
        <f t="shared" si="481"/>
        <v>$100K-$125K</v>
      </c>
    </row>
    <row r="30594" spans="1:5" x14ac:dyDescent="0.3">
      <c r="A30594" s="33" t="s">
        <v>2</v>
      </c>
      <c r="B30594" s="33" t="s">
        <v>53</v>
      </c>
      <c r="C30594" s="33">
        <v>125000</v>
      </c>
      <c r="D30594" s="33" t="s">
        <v>9738</v>
      </c>
      <c r="E30594" t="str">
        <f t="shared" si="481"/>
        <v>$100K-$125K</v>
      </c>
    </row>
    <row r="30595" spans="1:5" x14ac:dyDescent="0.3">
      <c r="A30595" s="33" t="s">
        <v>4</v>
      </c>
      <c r="B30595" s="33" t="s">
        <v>53</v>
      </c>
      <c r="C30595" s="33"/>
      <c r="D30595" s="33" t="s">
        <v>669</v>
      </c>
      <c r="E30595" t="str">
        <f t="shared" ref="E30595:E30658" si="482">_xlfn.XLOOKUP(C30595,$H$16:$H$21,$G$16:$G$21,,1)</f>
        <v>No Data</v>
      </c>
    </row>
    <row r="30596" spans="1:5" x14ac:dyDescent="0.3">
      <c r="A30596" s="33" t="s">
        <v>0</v>
      </c>
      <c r="B30596" s="33" t="s">
        <v>53</v>
      </c>
      <c r="C30596" s="33">
        <v>57181</v>
      </c>
      <c r="D30596" s="33" t="s">
        <v>2913</v>
      </c>
      <c r="E30596" t="str">
        <f t="shared" si="482"/>
        <v>&lt;$75K</v>
      </c>
    </row>
    <row r="30597" spans="1:5" x14ac:dyDescent="0.3">
      <c r="A30597" s="33" t="s">
        <v>2</v>
      </c>
      <c r="B30597" s="33" t="s">
        <v>53</v>
      </c>
      <c r="C30597" s="33">
        <v>90000</v>
      </c>
      <c r="D30597" s="33" t="s">
        <v>9739</v>
      </c>
      <c r="E30597" t="str">
        <f t="shared" si="482"/>
        <v>$75K-$100K</v>
      </c>
    </row>
    <row r="30598" spans="1:5" x14ac:dyDescent="0.3">
      <c r="A30598" s="33" t="s">
        <v>129</v>
      </c>
      <c r="B30598" s="33" t="s">
        <v>53</v>
      </c>
      <c r="C30598" s="33">
        <v>104166.3984375</v>
      </c>
      <c r="D30598" s="33" t="s">
        <v>9740</v>
      </c>
      <c r="E30598" t="str">
        <f t="shared" si="482"/>
        <v>$100K-$125K</v>
      </c>
    </row>
    <row r="30599" spans="1:5" x14ac:dyDescent="0.3">
      <c r="A30599" s="33" t="s">
        <v>52</v>
      </c>
      <c r="B30599" s="33" t="s">
        <v>53</v>
      </c>
      <c r="C30599" s="33">
        <v>90000</v>
      </c>
      <c r="D30599" s="33" t="s">
        <v>799</v>
      </c>
      <c r="E30599" t="str">
        <f t="shared" si="482"/>
        <v>$75K-$100K</v>
      </c>
    </row>
    <row r="30600" spans="1:5" x14ac:dyDescent="0.3">
      <c r="A30600" s="33" t="s">
        <v>2</v>
      </c>
      <c r="B30600" s="33" t="s">
        <v>53</v>
      </c>
      <c r="C30600" s="33">
        <v>62500</v>
      </c>
      <c r="D30600" s="33" t="s">
        <v>9741</v>
      </c>
      <c r="E30600" t="str">
        <f t="shared" si="482"/>
        <v>&lt;$75K</v>
      </c>
    </row>
    <row r="30601" spans="1:5" x14ac:dyDescent="0.3">
      <c r="A30601" s="33" t="s">
        <v>2</v>
      </c>
      <c r="B30601" s="33" t="s">
        <v>53</v>
      </c>
      <c r="C30601" s="33">
        <v>80000</v>
      </c>
      <c r="D30601" s="33" t="s">
        <v>7406</v>
      </c>
      <c r="E30601" t="str">
        <f t="shared" si="482"/>
        <v>$75K-$100K</v>
      </c>
    </row>
    <row r="30602" spans="1:5" x14ac:dyDescent="0.3">
      <c r="A30602" s="33" t="s">
        <v>0</v>
      </c>
      <c r="B30602" s="33" t="s">
        <v>53</v>
      </c>
      <c r="C30602" s="33">
        <v>86300</v>
      </c>
      <c r="D30602" s="33" t="s">
        <v>3341</v>
      </c>
      <c r="E30602" t="str">
        <f t="shared" si="482"/>
        <v>$75K-$100K</v>
      </c>
    </row>
    <row r="30603" spans="1:5" x14ac:dyDescent="0.3">
      <c r="A30603" s="33" t="s">
        <v>2</v>
      </c>
      <c r="B30603" s="33" t="s">
        <v>53</v>
      </c>
      <c r="C30603" s="33">
        <v>110090</v>
      </c>
      <c r="D30603" s="33" t="s">
        <v>476</v>
      </c>
      <c r="E30603" t="str">
        <f t="shared" si="482"/>
        <v>$100K-$125K</v>
      </c>
    </row>
    <row r="30604" spans="1:5" x14ac:dyDescent="0.3">
      <c r="A30604" s="33" t="s">
        <v>4</v>
      </c>
      <c r="B30604" s="33" t="s">
        <v>88</v>
      </c>
      <c r="C30604" s="33">
        <v>147500</v>
      </c>
      <c r="D30604" s="33" t="s">
        <v>1278</v>
      </c>
      <c r="E30604" t="str">
        <f t="shared" si="482"/>
        <v>$125K-$200K</v>
      </c>
    </row>
    <row r="30605" spans="1:5" x14ac:dyDescent="0.3">
      <c r="A30605" s="33" t="s">
        <v>2</v>
      </c>
      <c r="B30605" s="33" t="s">
        <v>53</v>
      </c>
      <c r="C30605" s="33"/>
      <c r="D30605" s="33" t="s">
        <v>6442</v>
      </c>
      <c r="E30605" t="str">
        <f t="shared" si="482"/>
        <v>No Data</v>
      </c>
    </row>
    <row r="30606" spans="1:5" x14ac:dyDescent="0.3">
      <c r="A30606" s="33" t="s">
        <v>2</v>
      </c>
      <c r="B30606" s="33" t="s">
        <v>53</v>
      </c>
      <c r="C30606" s="33">
        <v>80000</v>
      </c>
      <c r="D30606" s="33" t="s">
        <v>9742</v>
      </c>
      <c r="E30606" t="str">
        <f t="shared" si="482"/>
        <v>$75K-$100K</v>
      </c>
    </row>
    <row r="30607" spans="1:5" x14ac:dyDescent="0.3">
      <c r="A30607" s="33" t="s">
        <v>126</v>
      </c>
      <c r="B30607" s="33" t="s">
        <v>54</v>
      </c>
      <c r="C30607" s="33">
        <v>173000</v>
      </c>
      <c r="D30607" s="33" t="s">
        <v>845</v>
      </c>
      <c r="E30607" t="str">
        <f t="shared" si="482"/>
        <v>$125K-$200K</v>
      </c>
    </row>
    <row r="30608" spans="1:5" x14ac:dyDescent="0.3">
      <c r="A30608" s="33" t="s">
        <v>2</v>
      </c>
      <c r="B30608" s="33" t="s">
        <v>53</v>
      </c>
      <c r="C30608" s="33"/>
      <c r="D30608" s="33" t="s">
        <v>3527</v>
      </c>
      <c r="E30608" t="str">
        <f t="shared" si="482"/>
        <v>No Data</v>
      </c>
    </row>
    <row r="30609" spans="1:5" x14ac:dyDescent="0.3">
      <c r="A30609" s="33" t="s">
        <v>2</v>
      </c>
      <c r="B30609" s="33" t="s">
        <v>53</v>
      </c>
      <c r="C30609" s="33"/>
      <c r="D30609" s="33" t="s">
        <v>2816</v>
      </c>
      <c r="E30609" t="str">
        <f t="shared" si="482"/>
        <v>No Data</v>
      </c>
    </row>
    <row r="30610" spans="1:5" x14ac:dyDescent="0.3">
      <c r="A30610" s="33" t="s">
        <v>0</v>
      </c>
      <c r="B30610" s="33" t="s">
        <v>53</v>
      </c>
      <c r="C30610" s="33">
        <v>182245</v>
      </c>
      <c r="D30610" s="33" t="s">
        <v>3452</v>
      </c>
      <c r="E30610" t="str">
        <f t="shared" si="482"/>
        <v>$125K-$200K</v>
      </c>
    </row>
    <row r="30611" spans="1:5" x14ac:dyDescent="0.3">
      <c r="A30611" s="33" t="s">
        <v>0</v>
      </c>
      <c r="B30611" s="33" t="s">
        <v>81</v>
      </c>
      <c r="C30611" s="33">
        <v>90000</v>
      </c>
      <c r="D30611" s="33" t="s">
        <v>830</v>
      </c>
      <c r="E30611" t="str">
        <f t="shared" si="482"/>
        <v>$75K-$100K</v>
      </c>
    </row>
    <row r="30612" spans="1:5" x14ac:dyDescent="0.3">
      <c r="A30612" s="33" t="s">
        <v>2</v>
      </c>
      <c r="B30612" s="33" t="s">
        <v>93</v>
      </c>
      <c r="C30612" s="33">
        <v>111175</v>
      </c>
      <c r="D30612" s="33" t="s">
        <v>1172</v>
      </c>
      <c r="E30612" t="str">
        <f t="shared" si="482"/>
        <v>$100K-$125K</v>
      </c>
    </row>
    <row r="30613" spans="1:5" x14ac:dyDescent="0.3">
      <c r="A30613" s="33" t="s">
        <v>2</v>
      </c>
      <c r="B30613" s="33" t="s">
        <v>53</v>
      </c>
      <c r="C30613" s="33">
        <v>71500</v>
      </c>
      <c r="D30613" s="33" t="s">
        <v>9743</v>
      </c>
      <c r="E30613" t="str">
        <f t="shared" si="482"/>
        <v>&lt;$75K</v>
      </c>
    </row>
    <row r="30614" spans="1:5" x14ac:dyDescent="0.3">
      <c r="A30614" s="33" t="s">
        <v>125</v>
      </c>
      <c r="B30614" s="33" t="s">
        <v>53</v>
      </c>
      <c r="C30614" s="33">
        <v>90601</v>
      </c>
      <c r="D30614" s="33" t="s">
        <v>9744</v>
      </c>
      <c r="E30614" t="str">
        <f t="shared" si="482"/>
        <v>$75K-$100K</v>
      </c>
    </row>
    <row r="30615" spans="1:5" x14ac:dyDescent="0.3">
      <c r="A30615" s="33" t="s">
        <v>125</v>
      </c>
      <c r="B30615" s="33" t="s">
        <v>53</v>
      </c>
      <c r="C30615" s="33">
        <v>66746.03125</v>
      </c>
      <c r="D30615" s="33" t="s">
        <v>9745</v>
      </c>
      <c r="E30615" t="str">
        <f t="shared" si="482"/>
        <v>&lt;$75K</v>
      </c>
    </row>
    <row r="30616" spans="1:5" x14ac:dyDescent="0.3">
      <c r="A30616" s="33" t="s">
        <v>128</v>
      </c>
      <c r="B30616" s="33" t="s">
        <v>54</v>
      </c>
      <c r="C30616" s="33">
        <v>170000</v>
      </c>
      <c r="D30616" s="33" t="s">
        <v>230</v>
      </c>
      <c r="E30616" t="str">
        <f t="shared" si="482"/>
        <v>$125K-$200K</v>
      </c>
    </row>
    <row r="30617" spans="1:5" x14ac:dyDescent="0.3">
      <c r="A30617" s="33" t="s">
        <v>0</v>
      </c>
      <c r="B30617" s="33" t="s">
        <v>53</v>
      </c>
      <c r="C30617" s="33">
        <v>108000</v>
      </c>
      <c r="D30617" s="33" t="s">
        <v>8559</v>
      </c>
      <c r="E30617" t="str">
        <f t="shared" si="482"/>
        <v>$100K-$125K</v>
      </c>
    </row>
    <row r="30618" spans="1:5" x14ac:dyDescent="0.3">
      <c r="A30618" s="33" t="s">
        <v>2</v>
      </c>
      <c r="B30618" s="33" t="s">
        <v>53</v>
      </c>
      <c r="C30618" s="33">
        <v>115000</v>
      </c>
      <c r="D30618" s="33" t="s">
        <v>9746</v>
      </c>
      <c r="E30618" t="str">
        <f t="shared" si="482"/>
        <v>$100K-$125K</v>
      </c>
    </row>
    <row r="30619" spans="1:5" x14ac:dyDescent="0.3">
      <c r="A30619" s="33" t="s">
        <v>2</v>
      </c>
      <c r="B30619" s="33" t="s">
        <v>53</v>
      </c>
      <c r="C30619" s="33">
        <v>90300</v>
      </c>
      <c r="D30619" s="33" t="s">
        <v>2974</v>
      </c>
      <c r="E30619" t="str">
        <f t="shared" si="482"/>
        <v>$75K-$100K</v>
      </c>
    </row>
    <row r="30620" spans="1:5" x14ac:dyDescent="0.3">
      <c r="A30620" s="33" t="s">
        <v>0</v>
      </c>
      <c r="B30620" s="33" t="s">
        <v>53</v>
      </c>
      <c r="C30620" s="33">
        <v>129875</v>
      </c>
      <c r="D30620" s="33" t="s">
        <v>1495</v>
      </c>
      <c r="E30620" t="str">
        <f t="shared" si="482"/>
        <v>$125K-$200K</v>
      </c>
    </row>
    <row r="30621" spans="1:5" x14ac:dyDescent="0.3">
      <c r="A30621" s="33" t="s">
        <v>125</v>
      </c>
      <c r="B30621" s="33" t="s">
        <v>53</v>
      </c>
      <c r="C30621" s="33">
        <v>105515</v>
      </c>
      <c r="D30621" s="33" t="s">
        <v>476</v>
      </c>
      <c r="E30621" t="str">
        <f t="shared" si="482"/>
        <v>$100K-$125K</v>
      </c>
    </row>
    <row r="30622" spans="1:5" x14ac:dyDescent="0.3">
      <c r="A30622" s="33" t="s">
        <v>2</v>
      </c>
      <c r="B30622" s="33" t="s">
        <v>53</v>
      </c>
      <c r="C30622" s="33">
        <v>65000</v>
      </c>
      <c r="D30622" s="33" t="s">
        <v>9213</v>
      </c>
      <c r="E30622" t="str">
        <f t="shared" si="482"/>
        <v>&lt;$75K</v>
      </c>
    </row>
    <row r="30623" spans="1:5" x14ac:dyDescent="0.3">
      <c r="A30623" s="33" t="s">
        <v>0</v>
      </c>
      <c r="B30623" s="33" t="s">
        <v>53</v>
      </c>
      <c r="C30623" s="33">
        <v>145888.5</v>
      </c>
      <c r="D30623" s="33" t="s">
        <v>217</v>
      </c>
      <c r="E30623" t="str">
        <f t="shared" si="482"/>
        <v>$125K-$200K</v>
      </c>
    </row>
    <row r="30624" spans="1:5" x14ac:dyDescent="0.3">
      <c r="A30624" s="33" t="s">
        <v>0</v>
      </c>
      <c r="B30624" s="33" t="s">
        <v>112</v>
      </c>
      <c r="C30624" s="33">
        <v>157500</v>
      </c>
      <c r="D30624" s="33" t="s">
        <v>9073</v>
      </c>
      <c r="E30624" t="str">
        <f t="shared" si="482"/>
        <v>$125K-$200K</v>
      </c>
    </row>
    <row r="30625" spans="1:5" x14ac:dyDescent="0.3">
      <c r="A30625" s="33" t="s">
        <v>0</v>
      </c>
      <c r="B30625" s="33" t="s">
        <v>53</v>
      </c>
      <c r="C30625" s="33">
        <v>71500</v>
      </c>
      <c r="D30625" s="33" t="s">
        <v>4015</v>
      </c>
      <c r="E30625" t="str">
        <f t="shared" si="482"/>
        <v>&lt;$75K</v>
      </c>
    </row>
    <row r="30626" spans="1:5" x14ac:dyDescent="0.3">
      <c r="A30626" s="33" t="s">
        <v>2</v>
      </c>
      <c r="B30626" s="33" t="s">
        <v>53</v>
      </c>
      <c r="C30626" s="33">
        <v>97500</v>
      </c>
      <c r="D30626" s="33" t="s">
        <v>9747</v>
      </c>
      <c r="E30626" t="str">
        <f t="shared" si="482"/>
        <v>$75K-$100K</v>
      </c>
    </row>
    <row r="30627" spans="1:5" x14ac:dyDescent="0.3">
      <c r="A30627" s="33" t="s">
        <v>2</v>
      </c>
      <c r="B30627" s="33" t="s">
        <v>53</v>
      </c>
      <c r="C30627" s="33">
        <v>60000</v>
      </c>
      <c r="D30627" s="33" t="s">
        <v>9748</v>
      </c>
      <c r="E30627" t="str">
        <f t="shared" si="482"/>
        <v>&lt;$75K</v>
      </c>
    </row>
    <row r="30628" spans="1:5" x14ac:dyDescent="0.3">
      <c r="A30628" s="33" t="s">
        <v>2</v>
      </c>
      <c r="B30628" s="33" t="s">
        <v>53</v>
      </c>
      <c r="C30628" s="33">
        <v>67500</v>
      </c>
      <c r="D30628" s="33" t="s">
        <v>9749</v>
      </c>
      <c r="E30628" t="str">
        <f t="shared" si="482"/>
        <v>&lt;$75K</v>
      </c>
    </row>
    <row r="30629" spans="1:5" x14ac:dyDescent="0.3">
      <c r="A30629" s="33" t="s">
        <v>0</v>
      </c>
      <c r="B30629" s="33" t="s">
        <v>53</v>
      </c>
      <c r="C30629" s="33">
        <v>125000</v>
      </c>
      <c r="D30629" s="33" t="s">
        <v>315</v>
      </c>
      <c r="E30629" t="str">
        <f t="shared" si="482"/>
        <v>$100K-$125K</v>
      </c>
    </row>
    <row r="30630" spans="1:5" x14ac:dyDescent="0.3">
      <c r="A30630" s="33" t="s">
        <v>52</v>
      </c>
      <c r="B30630" s="33" t="s">
        <v>53</v>
      </c>
      <c r="C30630" s="33"/>
      <c r="D30630" s="33" t="s">
        <v>268</v>
      </c>
      <c r="E30630" t="str">
        <f t="shared" si="482"/>
        <v>No Data</v>
      </c>
    </row>
    <row r="30631" spans="1:5" x14ac:dyDescent="0.3">
      <c r="A30631" s="33" t="s">
        <v>4</v>
      </c>
      <c r="B30631" s="33" t="s">
        <v>53</v>
      </c>
      <c r="C30631" s="33">
        <v>95000</v>
      </c>
      <c r="D30631" s="33" t="s">
        <v>3383</v>
      </c>
      <c r="E30631" t="str">
        <f t="shared" si="482"/>
        <v>$75K-$100K</v>
      </c>
    </row>
    <row r="30632" spans="1:5" x14ac:dyDescent="0.3">
      <c r="A30632" s="33" t="s">
        <v>2</v>
      </c>
      <c r="B30632" s="33" t="s">
        <v>53</v>
      </c>
      <c r="C30632" s="33"/>
      <c r="D30632" s="33" t="s">
        <v>3578</v>
      </c>
      <c r="E30632" t="str">
        <f t="shared" si="482"/>
        <v>No Data</v>
      </c>
    </row>
    <row r="30633" spans="1:5" x14ac:dyDescent="0.3">
      <c r="A30633" s="33" t="s">
        <v>0</v>
      </c>
      <c r="B30633" s="33" t="s">
        <v>53</v>
      </c>
      <c r="C30633" s="33"/>
      <c r="D30633" s="33" t="s">
        <v>258</v>
      </c>
      <c r="E30633" t="str">
        <f t="shared" si="482"/>
        <v>No Data</v>
      </c>
    </row>
    <row r="30634" spans="1:5" x14ac:dyDescent="0.3">
      <c r="A30634" s="33" t="s">
        <v>2</v>
      </c>
      <c r="B30634" s="33" t="s">
        <v>53</v>
      </c>
      <c r="C30634" s="33"/>
      <c r="D30634" s="33" t="s">
        <v>9750</v>
      </c>
      <c r="E30634" t="str">
        <f t="shared" si="482"/>
        <v>No Data</v>
      </c>
    </row>
    <row r="30635" spans="1:5" x14ac:dyDescent="0.3">
      <c r="A30635" s="33" t="s">
        <v>0</v>
      </c>
      <c r="B30635" s="33" t="s">
        <v>53</v>
      </c>
      <c r="C30635" s="33">
        <v>138937.5</v>
      </c>
      <c r="D30635" s="33" t="s">
        <v>391</v>
      </c>
      <c r="E30635" t="str">
        <f t="shared" si="482"/>
        <v>$125K-$200K</v>
      </c>
    </row>
    <row r="30636" spans="1:5" x14ac:dyDescent="0.3">
      <c r="A30636" s="33" t="s">
        <v>2</v>
      </c>
      <c r="B30636" s="33" t="s">
        <v>53</v>
      </c>
      <c r="C30636" s="33"/>
      <c r="D30636" s="33" t="s">
        <v>912</v>
      </c>
      <c r="E30636" t="str">
        <f t="shared" si="482"/>
        <v>No Data</v>
      </c>
    </row>
    <row r="30637" spans="1:5" x14ac:dyDescent="0.3">
      <c r="A30637" s="33" t="s">
        <v>125</v>
      </c>
      <c r="B30637" s="33" t="s">
        <v>53</v>
      </c>
      <c r="C30637" s="33">
        <v>160000</v>
      </c>
      <c r="D30637" s="33" t="s">
        <v>9751</v>
      </c>
      <c r="E30637" t="str">
        <f t="shared" si="482"/>
        <v>$125K-$200K</v>
      </c>
    </row>
    <row r="30638" spans="1:5" x14ac:dyDescent="0.3">
      <c r="A30638" s="33" t="s">
        <v>2</v>
      </c>
      <c r="B30638" s="33" t="s">
        <v>53</v>
      </c>
      <c r="C30638" s="33"/>
      <c r="D30638" s="33" t="s">
        <v>268</v>
      </c>
      <c r="E30638" t="str">
        <f t="shared" si="482"/>
        <v>No Data</v>
      </c>
    </row>
    <row r="30639" spans="1:5" x14ac:dyDescent="0.3">
      <c r="A30639" s="33" t="s">
        <v>0</v>
      </c>
      <c r="B30639" s="33" t="s">
        <v>53</v>
      </c>
      <c r="C30639" s="33">
        <v>125000</v>
      </c>
      <c r="D30639" s="33" t="s">
        <v>9752</v>
      </c>
      <c r="E30639" t="str">
        <f t="shared" si="482"/>
        <v>$100K-$125K</v>
      </c>
    </row>
    <row r="30640" spans="1:5" x14ac:dyDescent="0.3">
      <c r="A30640" s="33" t="s">
        <v>2</v>
      </c>
      <c r="B30640" s="33" t="s">
        <v>72</v>
      </c>
      <c r="C30640" s="33">
        <v>102500</v>
      </c>
      <c r="D30640" s="33" t="s">
        <v>1076</v>
      </c>
      <c r="E30640" t="str">
        <f t="shared" si="482"/>
        <v>$100K-$125K</v>
      </c>
    </row>
    <row r="30641" spans="1:5" x14ac:dyDescent="0.3">
      <c r="A30641" s="33" t="s">
        <v>0</v>
      </c>
      <c r="B30641" s="33" t="s">
        <v>53</v>
      </c>
      <c r="C30641" s="33">
        <v>148000</v>
      </c>
      <c r="D30641" s="33" t="s">
        <v>256</v>
      </c>
      <c r="E30641" t="str">
        <f t="shared" si="482"/>
        <v>$125K-$200K</v>
      </c>
    </row>
    <row r="30642" spans="1:5" x14ac:dyDescent="0.3">
      <c r="A30642" s="33" t="s">
        <v>2</v>
      </c>
      <c r="B30642" s="33" t="s">
        <v>53</v>
      </c>
      <c r="C30642" s="33">
        <v>109750</v>
      </c>
      <c r="D30642" s="33" t="s">
        <v>9753</v>
      </c>
      <c r="E30642" t="str">
        <f t="shared" si="482"/>
        <v>$100K-$125K</v>
      </c>
    </row>
    <row r="30643" spans="1:5" x14ac:dyDescent="0.3">
      <c r="A30643" s="33" t="s">
        <v>126</v>
      </c>
      <c r="B30643" s="33" t="s">
        <v>79</v>
      </c>
      <c r="C30643" s="33">
        <v>147500</v>
      </c>
      <c r="D30643" s="33" t="s">
        <v>3018</v>
      </c>
      <c r="E30643" t="str">
        <f t="shared" si="482"/>
        <v>$125K-$200K</v>
      </c>
    </row>
    <row r="30644" spans="1:5" x14ac:dyDescent="0.3">
      <c r="A30644" s="33" t="s">
        <v>0</v>
      </c>
      <c r="B30644" s="33" t="s">
        <v>54</v>
      </c>
      <c r="C30644" s="33">
        <v>75000</v>
      </c>
      <c r="D30644" s="33" t="s">
        <v>9754</v>
      </c>
      <c r="E30644" t="str">
        <f t="shared" si="482"/>
        <v>&lt;$75K</v>
      </c>
    </row>
    <row r="30645" spans="1:5" x14ac:dyDescent="0.3">
      <c r="A30645" s="33" t="s">
        <v>4</v>
      </c>
      <c r="B30645" s="33" t="s">
        <v>81</v>
      </c>
      <c r="C30645" s="33"/>
      <c r="D30645" s="33" t="s">
        <v>5256</v>
      </c>
      <c r="E30645" t="str">
        <f t="shared" si="482"/>
        <v>No Data</v>
      </c>
    </row>
    <row r="30646" spans="1:5" x14ac:dyDescent="0.3">
      <c r="A30646" s="33" t="s">
        <v>0</v>
      </c>
      <c r="B30646" s="33" t="s">
        <v>53</v>
      </c>
      <c r="C30646" s="33">
        <v>150000</v>
      </c>
      <c r="D30646" s="33" t="s">
        <v>2448</v>
      </c>
      <c r="E30646" t="str">
        <f t="shared" si="482"/>
        <v>$125K-$200K</v>
      </c>
    </row>
    <row r="30647" spans="1:5" x14ac:dyDescent="0.3">
      <c r="A30647" s="33" t="s">
        <v>0</v>
      </c>
      <c r="B30647" s="33" t="s">
        <v>53</v>
      </c>
      <c r="C30647" s="33">
        <v>190000</v>
      </c>
      <c r="D30647" s="33" t="s">
        <v>499</v>
      </c>
      <c r="E30647" t="str">
        <f t="shared" si="482"/>
        <v>$125K-$200K</v>
      </c>
    </row>
    <row r="30648" spans="1:5" x14ac:dyDescent="0.3">
      <c r="A30648" s="33" t="s">
        <v>2</v>
      </c>
      <c r="B30648" s="33" t="s">
        <v>53</v>
      </c>
      <c r="C30648" s="33">
        <v>110000</v>
      </c>
      <c r="D30648" s="33" t="s">
        <v>9755</v>
      </c>
      <c r="E30648" t="str">
        <f t="shared" si="482"/>
        <v>$100K-$125K</v>
      </c>
    </row>
    <row r="30649" spans="1:5" x14ac:dyDescent="0.3">
      <c r="A30649" s="33" t="s">
        <v>1</v>
      </c>
      <c r="B30649" s="33" t="s">
        <v>53</v>
      </c>
      <c r="C30649" s="33">
        <v>100000</v>
      </c>
      <c r="D30649" s="33" t="s">
        <v>299</v>
      </c>
      <c r="E30649" t="str">
        <f t="shared" si="482"/>
        <v>$75K-$100K</v>
      </c>
    </row>
    <row r="30650" spans="1:5" x14ac:dyDescent="0.3">
      <c r="A30650" s="33" t="s">
        <v>2</v>
      </c>
      <c r="B30650" s="33" t="s">
        <v>53</v>
      </c>
      <c r="C30650" s="33">
        <v>145000</v>
      </c>
      <c r="D30650" s="33" t="s">
        <v>471</v>
      </c>
      <c r="E30650" t="str">
        <f t="shared" si="482"/>
        <v>$125K-$200K</v>
      </c>
    </row>
    <row r="30651" spans="1:5" x14ac:dyDescent="0.3">
      <c r="A30651" s="33" t="s">
        <v>1</v>
      </c>
      <c r="B30651" s="33" t="s">
        <v>110</v>
      </c>
      <c r="C30651" s="33">
        <v>101029</v>
      </c>
      <c r="D30651" s="33" t="s">
        <v>1012</v>
      </c>
      <c r="E30651" t="str">
        <f t="shared" si="482"/>
        <v>$100K-$125K</v>
      </c>
    </row>
    <row r="30652" spans="1:5" x14ac:dyDescent="0.3">
      <c r="A30652" s="33" t="s">
        <v>1</v>
      </c>
      <c r="B30652" s="33" t="s">
        <v>98</v>
      </c>
      <c r="C30652" s="33">
        <v>89100</v>
      </c>
      <c r="D30652" s="33" t="s">
        <v>1297</v>
      </c>
      <c r="E30652" t="str">
        <f t="shared" si="482"/>
        <v>$75K-$100K</v>
      </c>
    </row>
    <row r="30653" spans="1:5" x14ac:dyDescent="0.3">
      <c r="A30653" s="33" t="s">
        <v>2</v>
      </c>
      <c r="B30653" s="33" t="s">
        <v>53</v>
      </c>
      <c r="C30653" s="33">
        <v>132500</v>
      </c>
      <c r="D30653" s="33" t="s">
        <v>520</v>
      </c>
      <c r="E30653" t="str">
        <f t="shared" si="482"/>
        <v>$125K-$200K</v>
      </c>
    </row>
    <row r="30654" spans="1:5" x14ac:dyDescent="0.3">
      <c r="A30654" s="33" t="s">
        <v>125</v>
      </c>
      <c r="B30654" s="33" t="s">
        <v>53</v>
      </c>
      <c r="C30654" s="33">
        <v>135000</v>
      </c>
      <c r="D30654" s="33" t="s">
        <v>3286</v>
      </c>
      <c r="E30654" t="str">
        <f t="shared" si="482"/>
        <v>$125K-$200K</v>
      </c>
    </row>
    <row r="30655" spans="1:5" x14ac:dyDescent="0.3">
      <c r="A30655" s="33" t="s">
        <v>2</v>
      </c>
      <c r="B30655" s="33" t="s">
        <v>53</v>
      </c>
      <c r="C30655" s="33"/>
      <c r="D30655" s="33" t="s">
        <v>232</v>
      </c>
      <c r="E30655" t="str">
        <f t="shared" si="482"/>
        <v>No Data</v>
      </c>
    </row>
    <row r="30656" spans="1:5" x14ac:dyDescent="0.3">
      <c r="A30656" s="33" t="s">
        <v>0</v>
      </c>
      <c r="B30656" s="33" t="s">
        <v>93</v>
      </c>
      <c r="C30656" s="33">
        <v>66000</v>
      </c>
      <c r="D30656" s="33" t="s">
        <v>9756</v>
      </c>
      <c r="E30656" t="str">
        <f t="shared" si="482"/>
        <v>&lt;$75K</v>
      </c>
    </row>
    <row r="30657" spans="1:5" x14ac:dyDescent="0.3">
      <c r="A30657" s="33" t="s">
        <v>2</v>
      </c>
      <c r="B30657" s="33" t="s">
        <v>53</v>
      </c>
      <c r="C30657" s="33"/>
      <c r="D30657" s="33" t="s">
        <v>1455</v>
      </c>
      <c r="E30657" t="str">
        <f t="shared" si="482"/>
        <v>No Data</v>
      </c>
    </row>
    <row r="30658" spans="1:5" x14ac:dyDescent="0.3">
      <c r="A30658" s="33" t="s">
        <v>125</v>
      </c>
      <c r="B30658" s="33" t="s">
        <v>53</v>
      </c>
      <c r="C30658" s="33"/>
      <c r="D30658" s="33" t="s">
        <v>1468</v>
      </c>
      <c r="E30658" t="str">
        <f t="shared" si="482"/>
        <v>No Data</v>
      </c>
    </row>
    <row r="30659" spans="1:5" x14ac:dyDescent="0.3">
      <c r="A30659" s="33" t="s">
        <v>2</v>
      </c>
      <c r="B30659" s="33" t="s">
        <v>53</v>
      </c>
      <c r="C30659" s="33"/>
      <c r="D30659" s="33" t="s">
        <v>268</v>
      </c>
      <c r="E30659" t="str">
        <f t="shared" ref="E30659:E30722" si="483">_xlfn.XLOOKUP(C30659,$H$16:$H$21,$G$16:$G$21,,1)</f>
        <v>No Data</v>
      </c>
    </row>
    <row r="30660" spans="1:5" x14ac:dyDescent="0.3">
      <c r="A30660" s="33" t="s">
        <v>0</v>
      </c>
      <c r="B30660" s="33" t="s">
        <v>88</v>
      </c>
      <c r="C30660" s="33">
        <v>88128</v>
      </c>
      <c r="D30660" s="33" t="s">
        <v>2729</v>
      </c>
      <c r="E30660" t="str">
        <f t="shared" si="483"/>
        <v>$75K-$100K</v>
      </c>
    </row>
    <row r="30661" spans="1:5" x14ac:dyDescent="0.3">
      <c r="A30661" s="33" t="s">
        <v>2</v>
      </c>
      <c r="B30661" s="33" t="s">
        <v>53</v>
      </c>
      <c r="C30661" s="33"/>
      <c r="D30661" s="33" t="s">
        <v>3096</v>
      </c>
      <c r="E30661" t="str">
        <f t="shared" si="483"/>
        <v>No Data</v>
      </c>
    </row>
    <row r="30662" spans="1:5" x14ac:dyDescent="0.3">
      <c r="A30662" s="33" t="s">
        <v>2</v>
      </c>
      <c r="B30662" s="33" t="s">
        <v>53</v>
      </c>
      <c r="C30662" s="33">
        <v>100000</v>
      </c>
      <c r="D30662" s="33" t="s">
        <v>4107</v>
      </c>
      <c r="E30662" t="str">
        <f t="shared" si="483"/>
        <v>$75K-$100K</v>
      </c>
    </row>
    <row r="30663" spans="1:5" x14ac:dyDescent="0.3">
      <c r="A30663" s="33" t="s">
        <v>2</v>
      </c>
      <c r="B30663" s="33" t="s">
        <v>53</v>
      </c>
      <c r="C30663" s="33"/>
      <c r="D30663" s="33" t="s">
        <v>3527</v>
      </c>
      <c r="E30663" t="str">
        <f t="shared" si="483"/>
        <v>No Data</v>
      </c>
    </row>
    <row r="30664" spans="1:5" x14ac:dyDescent="0.3">
      <c r="A30664" s="33" t="s">
        <v>0</v>
      </c>
      <c r="B30664" s="33" t="s">
        <v>53</v>
      </c>
      <c r="C30664" s="33">
        <v>94199</v>
      </c>
      <c r="D30664" s="33" t="s">
        <v>5055</v>
      </c>
      <c r="E30664" t="str">
        <f t="shared" si="483"/>
        <v>$75K-$100K</v>
      </c>
    </row>
    <row r="30665" spans="1:5" x14ac:dyDescent="0.3">
      <c r="A30665" s="33" t="s">
        <v>125</v>
      </c>
      <c r="B30665" s="33" t="s">
        <v>53</v>
      </c>
      <c r="C30665" s="33"/>
      <c r="D30665" s="33" t="s">
        <v>2669</v>
      </c>
      <c r="E30665" t="str">
        <f t="shared" si="483"/>
        <v>No Data</v>
      </c>
    </row>
    <row r="30666" spans="1:5" x14ac:dyDescent="0.3">
      <c r="A30666" s="33" t="s">
        <v>2</v>
      </c>
      <c r="B30666" s="33" t="s">
        <v>53</v>
      </c>
      <c r="C30666" s="33"/>
      <c r="D30666" s="33" t="s">
        <v>9757</v>
      </c>
      <c r="E30666" t="str">
        <f t="shared" si="483"/>
        <v>No Data</v>
      </c>
    </row>
    <row r="30667" spans="1:5" x14ac:dyDescent="0.3">
      <c r="A30667" s="33" t="s">
        <v>2</v>
      </c>
      <c r="B30667" s="33" t="s">
        <v>53</v>
      </c>
      <c r="C30667" s="33"/>
      <c r="D30667" s="33" t="s">
        <v>1105</v>
      </c>
      <c r="E30667" t="str">
        <f t="shared" si="483"/>
        <v>No Data</v>
      </c>
    </row>
    <row r="30668" spans="1:5" x14ac:dyDescent="0.3">
      <c r="A30668" s="33" t="s">
        <v>128</v>
      </c>
      <c r="B30668" s="33" t="s">
        <v>53</v>
      </c>
      <c r="C30668" s="33"/>
      <c r="D30668" s="33" t="s">
        <v>440</v>
      </c>
      <c r="E30668" t="str">
        <f t="shared" si="483"/>
        <v>No Data</v>
      </c>
    </row>
    <row r="30669" spans="1:5" x14ac:dyDescent="0.3">
      <c r="A30669" s="33" t="s">
        <v>52</v>
      </c>
      <c r="B30669" s="33" t="s">
        <v>53</v>
      </c>
      <c r="C30669" s="33"/>
      <c r="D30669" s="33" t="s">
        <v>252</v>
      </c>
      <c r="E30669" t="str">
        <f t="shared" si="483"/>
        <v>No Data</v>
      </c>
    </row>
    <row r="30670" spans="1:5" x14ac:dyDescent="0.3">
      <c r="A30670" s="33" t="s">
        <v>0</v>
      </c>
      <c r="B30670" s="33" t="s">
        <v>53</v>
      </c>
      <c r="C30670" s="33">
        <v>85000</v>
      </c>
      <c r="D30670" s="33" t="s">
        <v>9758</v>
      </c>
      <c r="E30670" t="str">
        <f t="shared" si="483"/>
        <v>$75K-$100K</v>
      </c>
    </row>
    <row r="30671" spans="1:5" x14ac:dyDescent="0.3">
      <c r="A30671" s="33" t="s">
        <v>52</v>
      </c>
      <c r="B30671" s="33" t="s">
        <v>53</v>
      </c>
      <c r="C30671" s="33"/>
      <c r="D30671" s="33" t="s">
        <v>9759</v>
      </c>
      <c r="E30671" t="str">
        <f t="shared" si="483"/>
        <v>No Data</v>
      </c>
    </row>
    <row r="30672" spans="1:5" x14ac:dyDescent="0.3">
      <c r="A30672" s="33" t="s">
        <v>2</v>
      </c>
      <c r="B30672" s="33" t="s">
        <v>53</v>
      </c>
      <c r="C30672" s="33">
        <v>130000</v>
      </c>
      <c r="D30672" s="33" t="s">
        <v>3652</v>
      </c>
      <c r="E30672" t="str">
        <f t="shared" si="483"/>
        <v>$125K-$200K</v>
      </c>
    </row>
    <row r="30673" spans="1:5" x14ac:dyDescent="0.3">
      <c r="A30673" s="33" t="s">
        <v>2</v>
      </c>
      <c r="B30673" s="33" t="s">
        <v>53</v>
      </c>
      <c r="C30673" s="33"/>
      <c r="D30673" s="33" t="s">
        <v>1604</v>
      </c>
      <c r="E30673" t="str">
        <f t="shared" si="483"/>
        <v>No Data</v>
      </c>
    </row>
    <row r="30674" spans="1:5" x14ac:dyDescent="0.3">
      <c r="A30674" s="33" t="s">
        <v>4</v>
      </c>
      <c r="B30674" s="33" t="s">
        <v>53</v>
      </c>
      <c r="C30674" s="33"/>
      <c r="D30674" s="33" t="s">
        <v>2827</v>
      </c>
      <c r="E30674" t="str">
        <f t="shared" si="483"/>
        <v>No Data</v>
      </c>
    </row>
    <row r="30675" spans="1:5" x14ac:dyDescent="0.3">
      <c r="A30675" s="33" t="s">
        <v>2</v>
      </c>
      <c r="B30675" s="33" t="s">
        <v>53</v>
      </c>
      <c r="C30675" s="33"/>
      <c r="D30675" s="33" t="s">
        <v>9760</v>
      </c>
      <c r="E30675" t="str">
        <f t="shared" si="483"/>
        <v>No Data</v>
      </c>
    </row>
    <row r="30676" spans="1:5" x14ac:dyDescent="0.3">
      <c r="A30676" s="33" t="s">
        <v>128</v>
      </c>
      <c r="B30676" s="33" t="s">
        <v>53</v>
      </c>
      <c r="C30676" s="33">
        <v>167186.5</v>
      </c>
      <c r="D30676" s="33" t="s">
        <v>4179</v>
      </c>
      <c r="E30676" t="str">
        <f t="shared" si="483"/>
        <v>$125K-$200K</v>
      </c>
    </row>
    <row r="30677" spans="1:5" x14ac:dyDescent="0.3">
      <c r="A30677" s="33" t="s">
        <v>129</v>
      </c>
      <c r="B30677" s="33" t="s">
        <v>53</v>
      </c>
      <c r="C30677" s="33">
        <v>99150</v>
      </c>
      <c r="D30677" s="33" t="s">
        <v>933</v>
      </c>
      <c r="E30677" t="str">
        <f t="shared" si="483"/>
        <v>$75K-$100K</v>
      </c>
    </row>
    <row r="30678" spans="1:5" x14ac:dyDescent="0.3">
      <c r="A30678" s="33" t="s">
        <v>2</v>
      </c>
      <c r="B30678" s="33" t="s">
        <v>53</v>
      </c>
      <c r="C30678" s="33">
        <v>147500</v>
      </c>
      <c r="D30678" s="33" t="s">
        <v>841</v>
      </c>
      <c r="E30678" t="str">
        <f t="shared" si="483"/>
        <v>$125K-$200K</v>
      </c>
    </row>
    <row r="30679" spans="1:5" x14ac:dyDescent="0.3">
      <c r="A30679" s="33" t="s">
        <v>2</v>
      </c>
      <c r="B30679" s="33" t="s">
        <v>110</v>
      </c>
      <c r="C30679" s="33">
        <v>89100</v>
      </c>
      <c r="D30679" s="33" t="s">
        <v>4353</v>
      </c>
      <c r="E30679" t="str">
        <f t="shared" si="483"/>
        <v>$75K-$100K</v>
      </c>
    </row>
    <row r="30680" spans="1:5" x14ac:dyDescent="0.3">
      <c r="A30680" s="33" t="s">
        <v>0</v>
      </c>
      <c r="B30680" s="33" t="s">
        <v>53</v>
      </c>
      <c r="C30680" s="33">
        <v>65000</v>
      </c>
      <c r="D30680" s="33" t="s">
        <v>905</v>
      </c>
      <c r="E30680" t="str">
        <f t="shared" si="483"/>
        <v>&lt;$75K</v>
      </c>
    </row>
    <row r="30681" spans="1:5" x14ac:dyDescent="0.3">
      <c r="A30681" s="33" t="s">
        <v>2</v>
      </c>
      <c r="B30681" s="33" t="s">
        <v>53</v>
      </c>
      <c r="C30681" s="33"/>
      <c r="D30681" s="33" t="s">
        <v>926</v>
      </c>
      <c r="E30681" t="str">
        <f t="shared" si="483"/>
        <v>No Data</v>
      </c>
    </row>
    <row r="30682" spans="1:5" x14ac:dyDescent="0.3">
      <c r="A30682" s="33" t="s">
        <v>2</v>
      </c>
      <c r="B30682" s="33" t="s">
        <v>53</v>
      </c>
      <c r="C30682" s="33">
        <v>114727.5</v>
      </c>
      <c r="D30682" s="33" t="s">
        <v>3053</v>
      </c>
      <c r="E30682" t="str">
        <f t="shared" si="483"/>
        <v>$100K-$125K</v>
      </c>
    </row>
    <row r="30683" spans="1:5" x14ac:dyDescent="0.3">
      <c r="A30683" s="33" t="s">
        <v>2</v>
      </c>
      <c r="B30683" s="33" t="s">
        <v>53</v>
      </c>
      <c r="C30683" s="33"/>
      <c r="D30683" s="33" t="s">
        <v>810</v>
      </c>
      <c r="E30683" t="str">
        <f t="shared" si="483"/>
        <v>No Data</v>
      </c>
    </row>
    <row r="30684" spans="1:5" x14ac:dyDescent="0.3">
      <c r="A30684" s="33" t="s">
        <v>2</v>
      </c>
      <c r="B30684" s="33" t="s">
        <v>53</v>
      </c>
      <c r="C30684" s="33">
        <v>133000</v>
      </c>
      <c r="D30684" s="33" t="s">
        <v>1883</v>
      </c>
      <c r="E30684" t="str">
        <f t="shared" si="483"/>
        <v>$125K-$200K</v>
      </c>
    </row>
    <row r="30685" spans="1:5" x14ac:dyDescent="0.3">
      <c r="A30685" s="33" t="s">
        <v>126</v>
      </c>
      <c r="B30685" s="33" t="s">
        <v>53</v>
      </c>
      <c r="C30685" s="33">
        <v>147500</v>
      </c>
      <c r="D30685" s="33" t="s">
        <v>1076</v>
      </c>
      <c r="E30685" t="str">
        <f t="shared" si="483"/>
        <v>$125K-$200K</v>
      </c>
    </row>
    <row r="30686" spans="1:5" x14ac:dyDescent="0.3">
      <c r="A30686" s="33" t="s">
        <v>0</v>
      </c>
      <c r="B30686" s="33" t="s">
        <v>53</v>
      </c>
      <c r="C30686" s="33">
        <v>140000</v>
      </c>
      <c r="D30686" s="33" t="s">
        <v>7587</v>
      </c>
      <c r="E30686" t="str">
        <f t="shared" si="483"/>
        <v>$125K-$200K</v>
      </c>
    </row>
    <row r="30687" spans="1:5" x14ac:dyDescent="0.3">
      <c r="A30687" s="33" t="s">
        <v>125</v>
      </c>
      <c r="B30687" s="33" t="s">
        <v>53</v>
      </c>
      <c r="C30687" s="33">
        <v>125000</v>
      </c>
      <c r="D30687" s="33" t="s">
        <v>235</v>
      </c>
      <c r="E30687" t="str">
        <f t="shared" si="483"/>
        <v>$100K-$125K</v>
      </c>
    </row>
    <row r="30688" spans="1:5" x14ac:dyDescent="0.3">
      <c r="A30688" s="33" t="s">
        <v>2</v>
      </c>
      <c r="B30688" s="33" t="s">
        <v>53</v>
      </c>
      <c r="C30688" s="33">
        <v>112500</v>
      </c>
      <c r="D30688" s="33" t="s">
        <v>3098</v>
      </c>
      <c r="E30688" t="str">
        <f t="shared" si="483"/>
        <v>$100K-$125K</v>
      </c>
    </row>
    <row r="30689" spans="1:5" x14ac:dyDescent="0.3">
      <c r="A30689" s="33" t="s">
        <v>52</v>
      </c>
      <c r="B30689" s="33" t="s">
        <v>53</v>
      </c>
      <c r="C30689" s="33"/>
      <c r="D30689" s="33" t="s">
        <v>1919</v>
      </c>
      <c r="E30689" t="str">
        <f t="shared" si="483"/>
        <v>No Data</v>
      </c>
    </row>
    <row r="30690" spans="1:5" x14ac:dyDescent="0.3">
      <c r="A30690" s="33" t="s">
        <v>2</v>
      </c>
      <c r="B30690" s="33" t="s">
        <v>53</v>
      </c>
      <c r="C30690" s="33"/>
      <c r="D30690" s="33" t="s">
        <v>2992</v>
      </c>
      <c r="E30690" t="str">
        <f t="shared" si="483"/>
        <v>No Data</v>
      </c>
    </row>
    <row r="30691" spans="1:5" x14ac:dyDescent="0.3">
      <c r="A30691" s="33" t="s">
        <v>66</v>
      </c>
      <c r="B30691" s="33" t="s">
        <v>81</v>
      </c>
      <c r="C30691" s="33">
        <v>140000</v>
      </c>
      <c r="D30691" s="33" t="s">
        <v>301</v>
      </c>
      <c r="E30691" t="str">
        <f t="shared" si="483"/>
        <v>$125K-$200K</v>
      </c>
    </row>
    <row r="30692" spans="1:5" x14ac:dyDescent="0.3">
      <c r="A30692" s="33" t="s">
        <v>125</v>
      </c>
      <c r="B30692" s="33" t="s">
        <v>53</v>
      </c>
      <c r="C30692" s="33"/>
      <c r="D30692" s="33" t="s">
        <v>9761</v>
      </c>
      <c r="E30692" t="str">
        <f t="shared" si="483"/>
        <v>No Data</v>
      </c>
    </row>
    <row r="30693" spans="1:5" x14ac:dyDescent="0.3">
      <c r="A30693" s="33" t="s">
        <v>2</v>
      </c>
      <c r="B30693" s="33" t="s">
        <v>81</v>
      </c>
      <c r="C30693" s="33">
        <v>98500</v>
      </c>
      <c r="D30693" s="33" t="s">
        <v>3607</v>
      </c>
      <c r="E30693" t="str">
        <f t="shared" si="483"/>
        <v>$75K-$100K</v>
      </c>
    </row>
    <row r="30694" spans="1:5" x14ac:dyDescent="0.3">
      <c r="A30694" s="33" t="s">
        <v>2</v>
      </c>
      <c r="B30694" s="33" t="s">
        <v>53</v>
      </c>
      <c r="C30694" s="33"/>
      <c r="D30694" s="33" t="s">
        <v>957</v>
      </c>
      <c r="E30694" t="str">
        <f t="shared" si="483"/>
        <v>No Data</v>
      </c>
    </row>
    <row r="30695" spans="1:5" x14ac:dyDescent="0.3">
      <c r="A30695" s="33" t="s">
        <v>2</v>
      </c>
      <c r="B30695" s="33" t="s">
        <v>53</v>
      </c>
      <c r="C30695" s="33"/>
      <c r="D30695" s="33" t="s">
        <v>1030</v>
      </c>
      <c r="E30695" t="str">
        <f t="shared" si="483"/>
        <v>No Data</v>
      </c>
    </row>
    <row r="30696" spans="1:5" x14ac:dyDescent="0.3">
      <c r="A30696" s="33" t="s">
        <v>128</v>
      </c>
      <c r="B30696" s="33" t="s">
        <v>53</v>
      </c>
      <c r="C30696" s="33">
        <v>147000</v>
      </c>
      <c r="D30696" s="33" t="s">
        <v>1434</v>
      </c>
      <c r="E30696" t="str">
        <f t="shared" si="483"/>
        <v>$125K-$200K</v>
      </c>
    </row>
    <row r="30697" spans="1:5" x14ac:dyDescent="0.3">
      <c r="A30697" s="33" t="s">
        <v>125</v>
      </c>
      <c r="B30697" s="33" t="s">
        <v>70</v>
      </c>
      <c r="C30697" s="33">
        <v>111175</v>
      </c>
      <c r="D30697" s="33" t="s">
        <v>864</v>
      </c>
      <c r="E30697" t="str">
        <f t="shared" si="483"/>
        <v>$100K-$125K</v>
      </c>
    </row>
    <row r="30698" spans="1:5" x14ac:dyDescent="0.3">
      <c r="A30698" s="33" t="s">
        <v>2</v>
      </c>
      <c r="B30698" s="33" t="s">
        <v>53</v>
      </c>
      <c r="C30698" s="33"/>
      <c r="D30698" s="33" t="s">
        <v>2396</v>
      </c>
      <c r="E30698" t="str">
        <f t="shared" si="483"/>
        <v>No Data</v>
      </c>
    </row>
    <row r="30699" spans="1:5" x14ac:dyDescent="0.3">
      <c r="A30699" s="33" t="s">
        <v>2</v>
      </c>
      <c r="B30699" s="33" t="s">
        <v>53</v>
      </c>
      <c r="C30699" s="33"/>
      <c r="D30699" s="33" t="s">
        <v>5918</v>
      </c>
      <c r="E30699" t="str">
        <f t="shared" si="483"/>
        <v>No Data</v>
      </c>
    </row>
    <row r="30700" spans="1:5" x14ac:dyDescent="0.3">
      <c r="A30700" s="33" t="s">
        <v>4</v>
      </c>
      <c r="B30700" s="33" t="s">
        <v>54</v>
      </c>
      <c r="C30700" s="33">
        <v>110000</v>
      </c>
      <c r="D30700" s="33" t="s">
        <v>3457</v>
      </c>
      <c r="E30700" t="str">
        <f t="shared" si="483"/>
        <v>$100K-$125K</v>
      </c>
    </row>
    <row r="30701" spans="1:5" x14ac:dyDescent="0.3">
      <c r="A30701" s="33" t="s">
        <v>0</v>
      </c>
      <c r="B30701" s="33" t="s">
        <v>53</v>
      </c>
      <c r="C30701" s="33">
        <v>61200</v>
      </c>
      <c r="D30701" s="33" t="s">
        <v>5212</v>
      </c>
      <c r="E30701" t="str">
        <f t="shared" si="483"/>
        <v>&lt;$75K</v>
      </c>
    </row>
    <row r="30702" spans="1:5" x14ac:dyDescent="0.3">
      <c r="A30702" s="33" t="s">
        <v>2</v>
      </c>
      <c r="B30702" s="33" t="s">
        <v>53</v>
      </c>
      <c r="C30702" s="33">
        <v>90000</v>
      </c>
      <c r="D30702" s="33" t="s">
        <v>9435</v>
      </c>
      <c r="E30702" t="str">
        <f t="shared" si="483"/>
        <v>$75K-$100K</v>
      </c>
    </row>
    <row r="30703" spans="1:5" x14ac:dyDescent="0.3">
      <c r="A30703" s="33" t="s">
        <v>2</v>
      </c>
      <c r="B30703" s="33" t="s">
        <v>70</v>
      </c>
      <c r="C30703" s="33">
        <v>53014</v>
      </c>
      <c r="D30703" s="33" t="s">
        <v>1706</v>
      </c>
      <c r="E30703" t="str">
        <f t="shared" si="483"/>
        <v>&lt;$75K</v>
      </c>
    </row>
    <row r="30704" spans="1:5" x14ac:dyDescent="0.3">
      <c r="A30704" s="33" t="s">
        <v>4</v>
      </c>
      <c r="B30704" s="33" t="s">
        <v>53</v>
      </c>
      <c r="C30704" s="33">
        <v>130000</v>
      </c>
      <c r="D30704" s="33" t="s">
        <v>1792</v>
      </c>
      <c r="E30704" t="str">
        <f t="shared" si="483"/>
        <v>$125K-$200K</v>
      </c>
    </row>
    <row r="30705" spans="1:5" x14ac:dyDescent="0.3">
      <c r="A30705" s="33" t="s">
        <v>2</v>
      </c>
      <c r="B30705" s="33" t="s">
        <v>53</v>
      </c>
      <c r="C30705" s="33">
        <v>101821.5</v>
      </c>
      <c r="D30705" s="33" t="s">
        <v>217</v>
      </c>
      <c r="E30705" t="str">
        <f t="shared" si="483"/>
        <v>$100K-$125K</v>
      </c>
    </row>
    <row r="30706" spans="1:5" x14ac:dyDescent="0.3">
      <c r="A30706" s="33" t="s">
        <v>2</v>
      </c>
      <c r="B30706" s="33" t="s">
        <v>53</v>
      </c>
      <c r="C30706" s="33"/>
      <c r="D30706" s="33" t="s">
        <v>311</v>
      </c>
      <c r="E30706" t="str">
        <f t="shared" si="483"/>
        <v>No Data</v>
      </c>
    </row>
    <row r="30707" spans="1:5" x14ac:dyDescent="0.3">
      <c r="A30707" s="33" t="s">
        <v>1</v>
      </c>
      <c r="B30707" s="33" t="s">
        <v>70</v>
      </c>
      <c r="C30707" s="33">
        <v>89100</v>
      </c>
      <c r="D30707" s="33" t="s">
        <v>9762</v>
      </c>
      <c r="E30707" t="str">
        <f t="shared" si="483"/>
        <v>$75K-$100K</v>
      </c>
    </row>
    <row r="30708" spans="1:5" x14ac:dyDescent="0.3">
      <c r="A30708" s="33" t="s">
        <v>2</v>
      </c>
      <c r="B30708" s="33" t="s">
        <v>53</v>
      </c>
      <c r="C30708" s="33">
        <v>112550</v>
      </c>
      <c r="D30708" s="33" t="s">
        <v>830</v>
      </c>
      <c r="E30708" t="str">
        <f t="shared" si="483"/>
        <v>$100K-$125K</v>
      </c>
    </row>
    <row r="30709" spans="1:5" x14ac:dyDescent="0.3">
      <c r="A30709" s="33" t="s">
        <v>0</v>
      </c>
      <c r="B30709" s="33" t="s">
        <v>53</v>
      </c>
      <c r="C30709" s="33">
        <v>172500</v>
      </c>
      <c r="D30709" s="33" t="s">
        <v>648</v>
      </c>
      <c r="E30709" t="str">
        <f t="shared" si="483"/>
        <v>$125K-$200K</v>
      </c>
    </row>
    <row r="30710" spans="1:5" x14ac:dyDescent="0.3">
      <c r="A30710" s="33" t="s">
        <v>2</v>
      </c>
      <c r="B30710" s="33" t="s">
        <v>53</v>
      </c>
      <c r="C30710" s="33">
        <v>51500</v>
      </c>
      <c r="D30710" s="33" t="s">
        <v>9763</v>
      </c>
      <c r="E30710" t="str">
        <f t="shared" si="483"/>
        <v>&lt;$75K</v>
      </c>
    </row>
    <row r="30711" spans="1:5" x14ac:dyDescent="0.3">
      <c r="A30711" s="33" t="s">
        <v>52</v>
      </c>
      <c r="B30711" s="33" t="s">
        <v>53</v>
      </c>
      <c r="C30711" s="33">
        <v>82500</v>
      </c>
      <c r="D30711" s="33" t="s">
        <v>9764</v>
      </c>
      <c r="E30711" t="str">
        <f t="shared" si="483"/>
        <v>$75K-$100K</v>
      </c>
    </row>
    <row r="30712" spans="1:5" x14ac:dyDescent="0.3">
      <c r="A30712" s="33" t="s">
        <v>0</v>
      </c>
      <c r="B30712" s="33" t="s">
        <v>53</v>
      </c>
      <c r="C30712" s="33">
        <v>95000</v>
      </c>
      <c r="D30712" s="33" t="s">
        <v>2437</v>
      </c>
      <c r="E30712" t="str">
        <f t="shared" si="483"/>
        <v>$75K-$100K</v>
      </c>
    </row>
    <row r="30713" spans="1:5" x14ac:dyDescent="0.3">
      <c r="A30713" s="33" t="s">
        <v>2</v>
      </c>
      <c r="B30713" s="33" t="s">
        <v>53</v>
      </c>
      <c r="C30713" s="33">
        <v>110000</v>
      </c>
      <c r="D30713" s="33" t="s">
        <v>1120</v>
      </c>
      <c r="E30713" t="str">
        <f t="shared" si="483"/>
        <v>$100K-$125K</v>
      </c>
    </row>
    <row r="30714" spans="1:5" x14ac:dyDescent="0.3">
      <c r="A30714" s="33" t="s">
        <v>1</v>
      </c>
      <c r="B30714" s="33" t="s">
        <v>81</v>
      </c>
      <c r="C30714" s="33">
        <v>125000</v>
      </c>
      <c r="D30714" s="33" t="s">
        <v>9765</v>
      </c>
      <c r="E30714" t="str">
        <f t="shared" si="483"/>
        <v>$100K-$125K</v>
      </c>
    </row>
    <row r="30715" spans="1:5" x14ac:dyDescent="0.3">
      <c r="A30715" s="33" t="s">
        <v>2</v>
      </c>
      <c r="B30715" s="33" t="s">
        <v>53</v>
      </c>
      <c r="C30715" s="33">
        <v>239777.5</v>
      </c>
      <c r="D30715" s="33" t="s">
        <v>217</v>
      </c>
      <c r="E30715" t="str">
        <f t="shared" si="483"/>
        <v>&gt;$200K</v>
      </c>
    </row>
    <row r="30716" spans="1:5" x14ac:dyDescent="0.3">
      <c r="A30716" s="33" t="s">
        <v>0</v>
      </c>
      <c r="B30716" s="33" t="s">
        <v>54</v>
      </c>
      <c r="C30716" s="33"/>
      <c r="D30716" s="33" t="s">
        <v>258</v>
      </c>
      <c r="E30716" t="str">
        <f t="shared" si="483"/>
        <v>No Data</v>
      </c>
    </row>
    <row r="30717" spans="1:5" x14ac:dyDescent="0.3">
      <c r="A30717" s="33" t="s">
        <v>2</v>
      </c>
      <c r="B30717" s="33" t="s">
        <v>53</v>
      </c>
      <c r="C30717" s="33">
        <v>115000</v>
      </c>
      <c r="D30717" s="33" t="s">
        <v>9766</v>
      </c>
      <c r="E30717" t="str">
        <f t="shared" si="483"/>
        <v>$100K-$125K</v>
      </c>
    </row>
    <row r="30718" spans="1:5" x14ac:dyDescent="0.3">
      <c r="A30718" s="33" t="s">
        <v>0</v>
      </c>
      <c r="B30718" s="33" t="s">
        <v>53</v>
      </c>
      <c r="C30718" s="33">
        <v>123750</v>
      </c>
      <c r="D30718" s="33" t="s">
        <v>609</v>
      </c>
      <c r="E30718" t="str">
        <f t="shared" si="483"/>
        <v>$100K-$125K</v>
      </c>
    </row>
    <row r="30719" spans="1:5" x14ac:dyDescent="0.3">
      <c r="A30719" s="33" t="s">
        <v>2</v>
      </c>
      <c r="B30719" s="33" t="s">
        <v>53</v>
      </c>
      <c r="C30719" s="33"/>
      <c r="D30719" s="33" t="s">
        <v>3801</v>
      </c>
      <c r="E30719" t="str">
        <f t="shared" si="483"/>
        <v>No Data</v>
      </c>
    </row>
    <row r="30720" spans="1:5" x14ac:dyDescent="0.3">
      <c r="A30720" s="33" t="s">
        <v>52</v>
      </c>
      <c r="B30720" s="33" t="s">
        <v>187</v>
      </c>
      <c r="C30720" s="33">
        <v>30000</v>
      </c>
      <c r="D30720" s="33" t="s">
        <v>1529</v>
      </c>
      <c r="E30720" t="str">
        <f t="shared" si="483"/>
        <v>&lt;$75K</v>
      </c>
    </row>
    <row r="30721" spans="1:5" x14ac:dyDescent="0.3">
      <c r="A30721" s="33" t="s">
        <v>52</v>
      </c>
      <c r="B30721" s="33" t="s">
        <v>53</v>
      </c>
      <c r="C30721" s="33">
        <v>68500</v>
      </c>
      <c r="D30721" s="33" t="s">
        <v>9767</v>
      </c>
      <c r="E30721" t="str">
        <f t="shared" si="483"/>
        <v>&lt;$75K</v>
      </c>
    </row>
    <row r="30722" spans="1:5" x14ac:dyDescent="0.3">
      <c r="A30722" s="33" t="s">
        <v>2</v>
      </c>
      <c r="B30722" s="33" t="s">
        <v>53</v>
      </c>
      <c r="C30722" s="33">
        <v>84500</v>
      </c>
      <c r="D30722" s="33" t="s">
        <v>520</v>
      </c>
      <c r="E30722" t="str">
        <f t="shared" si="483"/>
        <v>$75K-$100K</v>
      </c>
    </row>
    <row r="30723" spans="1:5" x14ac:dyDescent="0.3">
      <c r="A30723" s="33" t="s">
        <v>0</v>
      </c>
      <c r="B30723" s="33" t="s">
        <v>53</v>
      </c>
      <c r="C30723" s="33">
        <v>115000</v>
      </c>
      <c r="D30723" s="33" t="s">
        <v>326</v>
      </c>
      <c r="E30723" t="str">
        <f t="shared" ref="E30723:E30786" si="484">_xlfn.XLOOKUP(C30723,$H$16:$H$21,$G$16:$G$21,,1)</f>
        <v>$100K-$125K</v>
      </c>
    </row>
    <row r="30724" spans="1:5" x14ac:dyDescent="0.3">
      <c r="A30724" s="33" t="s">
        <v>4</v>
      </c>
      <c r="B30724" s="33" t="s">
        <v>53</v>
      </c>
      <c r="C30724" s="33">
        <v>209000</v>
      </c>
      <c r="D30724" s="33" t="s">
        <v>651</v>
      </c>
      <c r="E30724" t="str">
        <f t="shared" si="484"/>
        <v>&gt;$200K</v>
      </c>
    </row>
    <row r="30725" spans="1:5" x14ac:dyDescent="0.3">
      <c r="A30725" s="33" t="s">
        <v>2</v>
      </c>
      <c r="B30725" s="33" t="s">
        <v>53</v>
      </c>
      <c r="C30725" s="33">
        <v>90000</v>
      </c>
      <c r="D30725" s="33" t="s">
        <v>9768</v>
      </c>
      <c r="E30725" t="str">
        <f t="shared" si="484"/>
        <v>$75K-$100K</v>
      </c>
    </row>
    <row r="30726" spans="1:5" x14ac:dyDescent="0.3">
      <c r="A30726" s="33" t="s">
        <v>2</v>
      </c>
      <c r="B30726" s="33" t="s">
        <v>53</v>
      </c>
      <c r="C30726" s="33">
        <v>98500</v>
      </c>
      <c r="D30726" s="33" t="s">
        <v>6226</v>
      </c>
      <c r="E30726" t="str">
        <f t="shared" si="484"/>
        <v>$75K-$100K</v>
      </c>
    </row>
    <row r="30727" spans="1:5" x14ac:dyDescent="0.3">
      <c r="A30727" s="33" t="s">
        <v>4</v>
      </c>
      <c r="B30727" s="33" t="s">
        <v>53</v>
      </c>
      <c r="C30727" s="33">
        <v>137500</v>
      </c>
      <c r="D30727" s="33" t="s">
        <v>9769</v>
      </c>
      <c r="E30727" t="str">
        <f t="shared" si="484"/>
        <v>$125K-$200K</v>
      </c>
    </row>
    <row r="30728" spans="1:5" x14ac:dyDescent="0.3">
      <c r="A30728" s="33" t="s">
        <v>0</v>
      </c>
      <c r="B30728" s="33" t="s">
        <v>53</v>
      </c>
      <c r="C30728" s="33">
        <v>224500</v>
      </c>
      <c r="D30728" s="33" t="s">
        <v>217</v>
      </c>
      <c r="E30728" t="str">
        <f t="shared" si="484"/>
        <v>&gt;$200K</v>
      </c>
    </row>
    <row r="30729" spans="1:5" x14ac:dyDescent="0.3">
      <c r="A30729" s="33" t="s">
        <v>126</v>
      </c>
      <c r="B30729" s="33" t="s">
        <v>64</v>
      </c>
      <c r="C30729" s="33">
        <v>147500</v>
      </c>
      <c r="D30729" s="33" t="s">
        <v>1084</v>
      </c>
      <c r="E30729" t="str">
        <f t="shared" si="484"/>
        <v>$125K-$200K</v>
      </c>
    </row>
    <row r="30730" spans="1:5" x14ac:dyDescent="0.3">
      <c r="A30730" s="33" t="s">
        <v>126</v>
      </c>
      <c r="B30730" s="33" t="s">
        <v>53</v>
      </c>
      <c r="C30730" s="33">
        <v>246500</v>
      </c>
      <c r="D30730" s="33" t="s">
        <v>225</v>
      </c>
      <c r="E30730" t="str">
        <f t="shared" si="484"/>
        <v>&gt;$200K</v>
      </c>
    </row>
    <row r="30731" spans="1:5" x14ac:dyDescent="0.3">
      <c r="A30731" s="33" t="s">
        <v>2</v>
      </c>
      <c r="B30731" s="33" t="s">
        <v>99</v>
      </c>
      <c r="C30731" s="33">
        <v>50400</v>
      </c>
      <c r="D30731" s="33" t="s">
        <v>2005</v>
      </c>
      <c r="E30731" t="str">
        <f t="shared" si="484"/>
        <v>&lt;$75K</v>
      </c>
    </row>
    <row r="30732" spans="1:5" x14ac:dyDescent="0.3">
      <c r="A30732" s="33" t="s">
        <v>52</v>
      </c>
      <c r="B30732" s="33" t="s">
        <v>64</v>
      </c>
      <c r="C30732" s="33">
        <v>79200</v>
      </c>
      <c r="D30732" s="33" t="s">
        <v>2739</v>
      </c>
      <c r="E30732" t="str">
        <f t="shared" si="484"/>
        <v>$75K-$100K</v>
      </c>
    </row>
    <row r="30733" spans="1:5" x14ac:dyDescent="0.3">
      <c r="A30733" s="33" t="s">
        <v>2</v>
      </c>
      <c r="B30733" s="33" t="s">
        <v>53</v>
      </c>
      <c r="C30733" s="33">
        <v>95000</v>
      </c>
      <c r="D30733" s="33" t="s">
        <v>2207</v>
      </c>
      <c r="E30733" t="str">
        <f t="shared" si="484"/>
        <v>$75K-$100K</v>
      </c>
    </row>
    <row r="30734" spans="1:5" x14ac:dyDescent="0.3">
      <c r="A30734" s="33" t="s">
        <v>2</v>
      </c>
      <c r="B30734" s="33" t="s">
        <v>53</v>
      </c>
      <c r="C30734" s="33">
        <v>80000</v>
      </c>
      <c r="D30734" s="33" t="s">
        <v>9106</v>
      </c>
      <c r="E30734" t="str">
        <f t="shared" si="484"/>
        <v>$75K-$100K</v>
      </c>
    </row>
    <row r="30735" spans="1:5" x14ac:dyDescent="0.3">
      <c r="A30735" s="33" t="s">
        <v>2</v>
      </c>
      <c r="B30735" s="33" t="s">
        <v>53</v>
      </c>
      <c r="C30735" s="33"/>
      <c r="D30735" s="33" t="s">
        <v>8274</v>
      </c>
      <c r="E30735" t="str">
        <f t="shared" si="484"/>
        <v>No Data</v>
      </c>
    </row>
    <row r="30736" spans="1:5" x14ac:dyDescent="0.3">
      <c r="A30736" s="33" t="s">
        <v>0</v>
      </c>
      <c r="B30736" s="33" t="s">
        <v>53</v>
      </c>
      <c r="C30736" s="33">
        <v>150000</v>
      </c>
      <c r="D30736" s="33" t="s">
        <v>9770</v>
      </c>
      <c r="E30736" t="str">
        <f t="shared" si="484"/>
        <v>$125K-$200K</v>
      </c>
    </row>
    <row r="30737" spans="1:5" x14ac:dyDescent="0.3">
      <c r="A30737" s="33" t="s">
        <v>2</v>
      </c>
      <c r="B30737" s="33" t="s">
        <v>53</v>
      </c>
      <c r="C30737" s="33">
        <v>84000</v>
      </c>
      <c r="D30737" s="33" t="s">
        <v>520</v>
      </c>
      <c r="E30737" t="str">
        <f t="shared" si="484"/>
        <v>$75K-$100K</v>
      </c>
    </row>
    <row r="30738" spans="1:5" x14ac:dyDescent="0.3">
      <c r="A30738" s="33" t="s">
        <v>2</v>
      </c>
      <c r="B30738" s="33" t="s">
        <v>53</v>
      </c>
      <c r="C30738" s="33">
        <v>98500</v>
      </c>
      <c r="D30738" s="33" t="s">
        <v>9771</v>
      </c>
      <c r="E30738" t="str">
        <f t="shared" si="484"/>
        <v>$75K-$100K</v>
      </c>
    </row>
    <row r="30739" spans="1:5" x14ac:dyDescent="0.3">
      <c r="A30739" s="33" t="s">
        <v>0</v>
      </c>
      <c r="B30739" s="33" t="s">
        <v>53</v>
      </c>
      <c r="C30739" s="33">
        <v>166075</v>
      </c>
      <c r="D30739" s="33" t="s">
        <v>609</v>
      </c>
      <c r="E30739" t="str">
        <f t="shared" si="484"/>
        <v>$125K-$200K</v>
      </c>
    </row>
    <row r="30740" spans="1:5" x14ac:dyDescent="0.3">
      <c r="A30740" s="33" t="s">
        <v>2</v>
      </c>
      <c r="B30740" s="33" t="s">
        <v>53</v>
      </c>
      <c r="C30740" s="33">
        <v>95700</v>
      </c>
      <c r="D30740" s="33" t="s">
        <v>299</v>
      </c>
      <c r="E30740" t="str">
        <f t="shared" si="484"/>
        <v>$75K-$100K</v>
      </c>
    </row>
    <row r="30741" spans="1:5" x14ac:dyDescent="0.3">
      <c r="A30741" s="33" t="s">
        <v>2</v>
      </c>
      <c r="B30741" s="33" t="s">
        <v>53</v>
      </c>
      <c r="C30741" s="33">
        <v>90000</v>
      </c>
      <c r="D30741" s="33" t="s">
        <v>2677</v>
      </c>
      <c r="E30741" t="str">
        <f t="shared" si="484"/>
        <v>$75K-$100K</v>
      </c>
    </row>
    <row r="30742" spans="1:5" x14ac:dyDescent="0.3">
      <c r="A30742" s="33" t="s">
        <v>2</v>
      </c>
      <c r="B30742" s="33" t="s">
        <v>53</v>
      </c>
      <c r="C30742" s="33"/>
      <c r="D30742" s="33" t="s">
        <v>268</v>
      </c>
      <c r="E30742" t="str">
        <f t="shared" si="484"/>
        <v>No Data</v>
      </c>
    </row>
    <row r="30743" spans="1:5" x14ac:dyDescent="0.3">
      <c r="A30743" s="33" t="s">
        <v>52</v>
      </c>
      <c r="B30743" s="33" t="s">
        <v>53</v>
      </c>
      <c r="C30743" s="33">
        <v>85000</v>
      </c>
      <c r="D30743" s="33" t="s">
        <v>9772</v>
      </c>
      <c r="E30743" t="str">
        <f t="shared" si="484"/>
        <v>$75K-$100K</v>
      </c>
    </row>
    <row r="30744" spans="1:5" x14ac:dyDescent="0.3">
      <c r="A30744" s="33" t="s">
        <v>0</v>
      </c>
      <c r="B30744" s="33" t="s">
        <v>53</v>
      </c>
      <c r="C30744" s="33">
        <v>190000</v>
      </c>
      <c r="D30744" s="33" t="s">
        <v>230</v>
      </c>
      <c r="E30744" t="str">
        <f t="shared" si="484"/>
        <v>$125K-$200K</v>
      </c>
    </row>
    <row r="30745" spans="1:5" x14ac:dyDescent="0.3">
      <c r="A30745" s="33" t="s">
        <v>2</v>
      </c>
      <c r="B30745" s="33" t="s">
        <v>53</v>
      </c>
      <c r="C30745" s="33">
        <v>82500</v>
      </c>
      <c r="D30745" s="33" t="s">
        <v>2187</v>
      </c>
      <c r="E30745" t="str">
        <f t="shared" si="484"/>
        <v>$75K-$100K</v>
      </c>
    </row>
    <row r="30746" spans="1:5" x14ac:dyDescent="0.3">
      <c r="A30746" s="33" t="s">
        <v>0</v>
      </c>
      <c r="B30746" s="33" t="s">
        <v>53</v>
      </c>
      <c r="C30746" s="33"/>
      <c r="D30746" s="33" t="s">
        <v>457</v>
      </c>
      <c r="E30746" t="str">
        <f t="shared" si="484"/>
        <v>No Data</v>
      </c>
    </row>
    <row r="30747" spans="1:5" x14ac:dyDescent="0.3">
      <c r="A30747" s="33" t="s">
        <v>125</v>
      </c>
      <c r="B30747" s="33" t="s">
        <v>53</v>
      </c>
      <c r="C30747" s="33">
        <v>100400</v>
      </c>
      <c r="D30747" s="33" t="s">
        <v>591</v>
      </c>
      <c r="E30747" t="str">
        <f t="shared" si="484"/>
        <v>$100K-$125K</v>
      </c>
    </row>
    <row r="30748" spans="1:5" x14ac:dyDescent="0.3">
      <c r="A30748" s="33" t="s">
        <v>125</v>
      </c>
      <c r="B30748" s="33" t="s">
        <v>53</v>
      </c>
      <c r="C30748" s="33">
        <v>100000</v>
      </c>
      <c r="D30748" s="33" t="s">
        <v>9773</v>
      </c>
      <c r="E30748" t="str">
        <f t="shared" si="484"/>
        <v>$75K-$100K</v>
      </c>
    </row>
    <row r="30749" spans="1:5" x14ac:dyDescent="0.3">
      <c r="A30749" s="33" t="s">
        <v>2</v>
      </c>
      <c r="B30749" s="33" t="s">
        <v>53</v>
      </c>
      <c r="C30749" s="33">
        <v>100000</v>
      </c>
      <c r="D30749" s="33" t="s">
        <v>1498</v>
      </c>
      <c r="E30749" t="str">
        <f t="shared" si="484"/>
        <v>$75K-$100K</v>
      </c>
    </row>
    <row r="30750" spans="1:5" x14ac:dyDescent="0.3">
      <c r="A30750" s="33" t="s">
        <v>2</v>
      </c>
      <c r="B30750" s="33" t="s">
        <v>53</v>
      </c>
      <c r="C30750" s="33">
        <v>117500</v>
      </c>
      <c r="D30750" s="33" t="s">
        <v>1911</v>
      </c>
      <c r="E30750" t="str">
        <f t="shared" si="484"/>
        <v>$100K-$125K</v>
      </c>
    </row>
    <row r="30751" spans="1:5" x14ac:dyDescent="0.3">
      <c r="A30751" s="33" t="s">
        <v>0</v>
      </c>
      <c r="B30751" s="33" t="s">
        <v>53</v>
      </c>
      <c r="C30751" s="33">
        <v>301000</v>
      </c>
      <c r="D30751" s="33" t="s">
        <v>2497</v>
      </c>
      <c r="E30751" t="str">
        <f t="shared" si="484"/>
        <v>&gt;$200K</v>
      </c>
    </row>
    <row r="30752" spans="1:5" x14ac:dyDescent="0.3">
      <c r="A30752" s="33" t="s">
        <v>2</v>
      </c>
      <c r="B30752" s="33" t="s">
        <v>53</v>
      </c>
      <c r="C30752" s="33"/>
      <c r="D30752" s="33" t="s">
        <v>4217</v>
      </c>
      <c r="E30752" t="str">
        <f t="shared" si="484"/>
        <v>No Data</v>
      </c>
    </row>
    <row r="30753" spans="1:5" x14ac:dyDescent="0.3">
      <c r="A30753" s="33" t="s">
        <v>128</v>
      </c>
      <c r="B30753" s="33" t="s">
        <v>81</v>
      </c>
      <c r="C30753" s="33">
        <v>90000</v>
      </c>
      <c r="D30753" s="33" t="s">
        <v>6529</v>
      </c>
      <c r="E30753" t="str">
        <f t="shared" si="484"/>
        <v>$75K-$100K</v>
      </c>
    </row>
    <row r="30754" spans="1:5" x14ac:dyDescent="0.3">
      <c r="A30754" s="33" t="s">
        <v>128</v>
      </c>
      <c r="B30754" s="33" t="s">
        <v>53</v>
      </c>
      <c r="C30754" s="33">
        <v>170218.75</v>
      </c>
      <c r="D30754" s="33" t="s">
        <v>9774</v>
      </c>
      <c r="E30754" t="str">
        <f t="shared" si="484"/>
        <v>$125K-$200K</v>
      </c>
    </row>
    <row r="30755" spans="1:5" x14ac:dyDescent="0.3">
      <c r="A30755" s="33" t="s">
        <v>2</v>
      </c>
      <c r="B30755" s="33" t="s">
        <v>53</v>
      </c>
      <c r="C30755" s="33">
        <v>165000</v>
      </c>
      <c r="D30755" s="33" t="s">
        <v>9775</v>
      </c>
      <c r="E30755" t="str">
        <f t="shared" si="484"/>
        <v>$125K-$200K</v>
      </c>
    </row>
    <row r="30756" spans="1:5" x14ac:dyDescent="0.3">
      <c r="A30756" s="33" t="s">
        <v>2</v>
      </c>
      <c r="B30756" s="33" t="s">
        <v>53</v>
      </c>
      <c r="C30756" s="33">
        <v>125000</v>
      </c>
      <c r="D30756" s="33" t="s">
        <v>6907</v>
      </c>
      <c r="E30756" t="str">
        <f t="shared" si="484"/>
        <v>$100K-$125K</v>
      </c>
    </row>
    <row r="30757" spans="1:5" x14ac:dyDescent="0.3">
      <c r="A30757" s="33" t="s">
        <v>2</v>
      </c>
      <c r="B30757" s="33" t="s">
        <v>53</v>
      </c>
      <c r="C30757" s="33">
        <v>81000</v>
      </c>
      <c r="D30757" s="33" t="s">
        <v>424</v>
      </c>
      <c r="E30757" t="str">
        <f t="shared" si="484"/>
        <v>$75K-$100K</v>
      </c>
    </row>
    <row r="30758" spans="1:5" x14ac:dyDescent="0.3">
      <c r="A30758" s="33" t="s">
        <v>128</v>
      </c>
      <c r="B30758" s="33" t="s">
        <v>53</v>
      </c>
      <c r="C30758" s="33">
        <v>125000</v>
      </c>
      <c r="D30758" s="33" t="s">
        <v>7162</v>
      </c>
      <c r="E30758" t="str">
        <f t="shared" si="484"/>
        <v>$100K-$125K</v>
      </c>
    </row>
    <row r="30759" spans="1:5" x14ac:dyDescent="0.3">
      <c r="A30759" s="33" t="s">
        <v>52</v>
      </c>
      <c r="B30759" s="33" t="s">
        <v>53</v>
      </c>
      <c r="C30759" s="33"/>
      <c r="D30759" s="33" t="s">
        <v>278</v>
      </c>
      <c r="E30759" t="str">
        <f t="shared" si="484"/>
        <v>No Data</v>
      </c>
    </row>
    <row r="30760" spans="1:5" x14ac:dyDescent="0.3">
      <c r="A30760" s="33" t="s">
        <v>0</v>
      </c>
      <c r="B30760" s="33" t="s">
        <v>53</v>
      </c>
      <c r="C30760" s="33">
        <v>116600</v>
      </c>
      <c r="D30760" s="33" t="s">
        <v>476</v>
      </c>
      <c r="E30760" t="str">
        <f t="shared" si="484"/>
        <v>$100K-$125K</v>
      </c>
    </row>
    <row r="30761" spans="1:5" x14ac:dyDescent="0.3">
      <c r="A30761" s="33" t="s">
        <v>0</v>
      </c>
      <c r="B30761" s="33" t="s">
        <v>97</v>
      </c>
      <c r="C30761" s="33">
        <v>157500</v>
      </c>
      <c r="D30761" s="33" t="s">
        <v>673</v>
      </c>
      <c r="E30761" t="str">
        <f t="shared" si="484"/>
        <v>$125K-$200K</v>
      </c>
    </row>
    <row r="30762" spans="1:5" x14ac:dyDescent="0.3">
      <c r="A30762" s="33" t="s">
        <v>66</v>
      </c>
      <c r="B30762" s="33" t="s">
        <v>53</v>
      </c>
      <c r="C30762" s="33">
        <v>157650</v>
      </c>
      <c r="D30762" s="33" t="s">
        <v>1172</v>
      </c>
      <c r="E30762" t="str">
        <f t="shared" si="484"/>
        <v>$125K-$200K</v>
      </c>
    </row>
    <row r="30763" spans="1:5" x14ac:dyDescent="0.3">
      <c r="A30763" s="33" t="s">
        <v>2</v>
      </c>
      <c r="B30763" s="33" t="s">
        <v>53</v>
      </c>
      <c r="C30763" s="33"/>
      <c r="D30763" s="33" t="s">
        <v>9776</v>
      </c>
      <c r="E30763" t="str">
        <f t="shared" si="484"/>
        <v>No Data</v>
      </c>
    </row>
    <row r="30764" spans="1:5" x14ac:dyDescent="0.3">
      <c r="A30764" s="33" t="s">
        <v>0</v>
      </c>
      <c r="B30764" s="33" t="s">
        <v>54</v>
      </c>
      <c r="C30764" s="33">
        <v>130000</v>
      </c>
      <c r="D30764" s="33" t="s">
        <v>9777</v>
      </c>
      <c r="E30764" t="str">
        <f t="shared" si="484"/>
        <v>$125K-$200K</v>
      </c>
    </row>
    <row r="30765" spans="1:5" x14ac:dyDescent="0.3">
      <c r="A30765" s="33" t="s">
        <v>0</v>
      </c>
      <c r="B30765" s="33" t="s">
        <v>68</v>
      </c>
      <c r="C30765" s="33">
        <v>137500</v>
      </c>
      <c r="D30765" s="33" t="s">
        <v>9778</v>
      </c>
      <c r="E30765" t="str">
        <f t="shared" si="484"/>
        <v>$125K-$200K</v>
      </c>
    </row>
    <row r="30766" spans="1:5" x14ac:dyDescent="0.3">
      <c r="A30766" s="33" t="s">
        <v>0</v>
      </c>
      <c r="B30766" s="33" t="s">
        <v>53</v>
      </c>
      <c r="C30766" s="33">
        <v>90000</v>
      </c>
      <c r="D30766" s="33" t="s">
        <v>4806</v>
      </c>
      <c r="E30766" t="str">
        <f t="shared" si="484"/>
        <v>$75K-$100K</v>
      </c>
    </row>
    <row r="30767" spans="1:5" x14ac:dyDescent="0.3">
      <c r="A30767" s="33" t="s">
        <v>0</v>
      </c>
      <c r="B30767" s="33" t="s">
        <v>53</v>
      </c>
      <c r="C30767" s="33"/>
      <c r="D30767" s="33" t="s">
        <v>1142</v>
      </c>
      <c r="E30767" t="str">
        <f t="shared" si="484"/>
        <v>No Data</v>
      </c>
    </row>
    <row r="30768" spans="1:5" x14ac:dyDescent="0.3">
      <c r="A30768" s="33" t="s">
        <v>128</v>
      </c>
      <c r="B30768" s="33" t="s">
        <v>53</v>
      </c>
      <c r="C30768" s="33">
        <v>150000</v>
      </c>
      <c r="D30768" s="33" t="s">
        <v>238</v>
      </c>
      <c r="E30768" t="str">
        <f t="shared" si="484"/>
        <v>$125K-$200K</v>
      </c>
    </row>
    <row r="30769" spans="1:5" x14ac:dyDescent="0.3">
      <c r="A30769" s="33" t="s">
        <v>0</v>
      </c>
      <c r="B30769" s="33" t="s">
        <v>53</v>
      </c>
      <c r="C30769" s="33">
        <v>137000</v>
      </c>
      <c r="D30769" s="33" t="s">
        <v>1495</v>
      </c>
      <c r="E30769" t="str">
        <f t="shared" si="484"/>
        <v>$125K-$200K</v>
      </c>
    </row>
    <row r="30770" spans="1:5" x14ac:dyDescent="0.3">
      <c r="A30770" s="33" t="s">
        <v>125</v>
      </c>
      <c r="B30770" s="33" t="s">
        <v>53</v>
      </c>
      <c r="C30770" s="33"/>
      <c r="D30770" s="33" t="s">
        <v>988</v>
      </c>
      <c r="E30770" t="str">
        <f t="shared" si="484"/>
        <v>No Data</v>
      </c>
    </row>
    <row r="30771" spans="1:5" x14ac:dyDescent="0.3">
      <c r="A30771" s="33" t="s">
        <v>125</v>
      </c>
      <c r="B30771" s="33" t="s">
        <v>54</v>
      </c>
      <c r="C30771" s="33"/>
      <c r="D30771" s="33" t="s">
        <v>6411</v>
      </c>
      <c r="E30771" t="str">
        <f t="shared" si="484"/>
        <v>No Data</v>
      </c>
    </row>
    <row r="30772" spans="1:5" x14ac:dyDescent="0.3">
      <c r="A30772" s="33" t="s">
        <v>2</v>
      </c>
      <c r="B30772" s="33" t="s">
        <v>53</v>
      </c>
      <c r="C30772" s="33">
        <v>190000</v>
      </c>
      <c r="D30772" s="33" t="s">
        <v>230</v>
      </c>
      <c r="E30772" t="str">
        <f t="shared" si="484"/>
        <v>$125K-$200K</v>
      </c>
    </row>
    <row r="30773" spans="1:5" x14ac:dyDescent="0.3">
      <c r="A30773" s="33" t="s">
        <v>125</v>
      </c>
      <c r="B30773" s="33" t="s">
        <v>53</v>
      </c>
      <c r="C30773" s="33">
        <v>97500</v>
      </c>
      <c r="D30773" s="33" t="s">
        <v>520</v>
      </c>
      <c r="E30773" t="str">
        <f t="shared" si="484"/>
        <v>$75K-$100K</v>
      </c>
    </row>
    <row r="30774" spans="1:5" x14ac:dyDescent="0.3">
      <c r="A30774" s="33" t="s">
        <v>0</v>
      </c>
      <c r="B30774" s="33" t="s">
        <v>53</v>
      </c>
      <c r="C30774" s="33"/>
      <c r="D30774" s="33" t="s">
        <v>2035</v>
      </c>
      <c r="E30774" t="str">
        <f t="shared" si="484"/>
        <v>No Data</v>
      </c>
    </row>
    <row r="30775" spans="1:5" x14ac:dyDescent="0.3">
      <c r="A30775" s="33" t="s">
        <v>52</v>
      </c>
      <c r="B30775" s="33" t="s">
        <v>53</v>
      </c>
      <c r="C30775" s="33">
        <v>102500</v>
      </c>
      <c r="D30775" s="33" t="s">
        <v>3691</v>
      </c>
      <c r="E30775" t="str">
        <f t="shared" si="484"/>
        <v>$100K-$125K</v>
      </c>
    </row>
    <row r="30776" spans="1:5" x14ac:dyDescent="0.3">
      <c r="A30776" s="33" t="s">
        <v>4</v>
      </c>
      <c r="B30776" s="33" t="s">
        <v>88</v>
      </c>
      <c r="C30776" s="33">
        <v>79200</v>
      </c>
      <c r="D30776" s="33" t="s">
        <v>297</v>
      </c>
      <c r="E30776" t="str">
        <f t="shared" si="484"/>
        <v>$75K-$100K</v>
      </c>
    </row>
    <row r="30777" spans="1:5" x14ac:dyDescent="0.3">
      <c r="A30777" s="33" t="s">
        <v>128</v>
      </c>
      <c r="B30777" s="33" t="s">
        <v>53</v>
      </c>
      <c r="C30777" s="33">
        <v>178500</v>
      </c>
      <c r="D30777" s="33" t="s">
        <v>217</v>
      </c>
      <c r="E30777" t="str">
        <f t="shared" si="484"/>
        <v>$125K-$200K</v>
      </c>
    </row>
    <row r="30778" spans="1:5" x14ac:dyDescent="0.3">
      <c r="A30778" s="33" t="s">
        <v>2</v>
      </c>
      <c r="B30778" s="33" t="s">
        <v>53</v>
      </c>
      <c r="C30778" s="33"/>
      <c r="D30778" s="33" t="s">
        <v>9779</v>
      </c>
      <c r="E30778" t="str">
        <f t="shared" si="484"/>
        <v>No Data</v>
      </c>
    </row>
    <row r="30779" spans="1:5" x14ac:dyDescent="0.3">
      <c r="A30779" s="33" t="s">
        <v>2</v>
      </c>
      <c r="B30779" s="33" t="s">
        <v>53</v>
      </c>
      <c r="C30779" s="33"/>
      <c r="D30779" s="33" t="s">
        <v>3989</v>
      </c>
      <c r="E30779" t="str">
        <f t="shared" si="484"/>
        <v>No Data</v>
      </c>
    </row>
    <row r="30780" spans="1:5" x14ac:dyDescent="0.3">
      <c r="A30780" s="33" t="s">
        <v>126</v>
      </c>
      <c r="B30780" s="33" t="s">
        <v>53</v>
      </c>
      <c r="C30780" s="33">
        <v>150000</v>
      </c>
      <c r="D30780" s="33" t="s">
        <v>417</v>
      </c>
      <c r="E30780" t="str">
        <f t="shared" si="484"/>
        <v>$125K-$200K</v>
      </c>
    </row>
    <row r="30781" spans="1:5" x14ac:dyDescent="0.3">
      <c r="A30781" s="33" t="s">
        <v>0</v>
      </c>
      <c r="B30781" s="33" t="s">
        <v>88</v>
      </c>
      <c r="C30781" s="33">
        <v>70000</v>
      </c>
      <c r="D30781" s="33" t="s">
        <v>2211</v>
      </c>
      <c r="E30781" t="str">
        <f t="shared" si="484"/>
        <v>&lt;$75K</v>
      </c>
    </row>
    <row r="30782" spans="1:5" x14ac:dyDescent="0.3">
      <c r="A30782" s="33" t="s">
        <v>1</v>
      </c>
      <c r="B30782" s="33" t="s">
        <v>53</v>
      </c>
      <c r="C30782" s="33">
        <v>157000</v>
      </c>
      <c r="D30782" s="33" t="s">
        <v>1276</v>
      </c>
      <c r="E30782" t="str">
        <f t="shared" si="484"/>
        <v>$125K-$200K</v>
      </c>
    </row>
    <row r="30783" spans="1:5" x14ac:dyDescent="0.3">
      <c r="A30783" s="33" t="s">
        <v>1</v>
      </c>
      <c r="B30783" s="33" t="s">
        <v>53</v>
      </c>
      <c r="C30783" s="33">
        <v>150000</v>
      </c>
      <c r="D30783" s="33" t="s">
        <v>364</v>
      </c>
      <c r="E30783" t="str">
        <f t="shared" si="484"/>
        <v>$125K-$200K</v>
      </c>
    </row>
    <row r="30784" spans="1:5" x14ac:dyDescent="0.3">
      <c r="A30784" s="33" t="s">
        <v>2</v>
      </c>
      <c r="B30784" s="33" t="s">
        <v>53</v>
      </c>
      <c r="C30784" s="33">
        <v>92500</v>
      </c>
      <c r="D30784" s="33" t="s">
        <v>9780</v>
      </c>
      <c r="E30784" t="str">
        <f t="shared" si="484"/>
        <v>$75K-$100K</v>
      </c>
    </row>
    <row r="30785" spans="1:5" x14ac:dyDescent="0.3">
      <c r="A30785" s="33" t="s">
        <v>2</v>
      </c>
      <c r="B30785" s="33" t="s">
        <v>53</v>
      </c>
      <c r="C30785" s="33">
        <v>110900</v>
      </c>
      <c r="D30785" s="33" t="s">
        <v>9781</v>
      </c>
      <c r="E30785" t="str">
        <f t="shared" si="484"/>
        <v>$100K-$125K</v>
      </c>
    </row>
    <row r="30786" spans="1:5" x14ac:dyDescent="0.3">
      <c r="A30786" s="33" t="s">
        <v>52</v>
      </c>
      <c r="B30786" s="33" t="s">
        <v>53</v>
      </c>
      <c r="C30786" s="33"/>
      <c r="D30786" s="33" t="s">
        <v>4768</v>
      </c>
      <c r="E30786" t="str">
        <f t="shared" si="484"/>
        <v>No Data</v>
      </c>
    </row>
    <row r="30787" spans="1:5" x14ac:dyDescent="0.3">
      <c r="A30787" s="33" t="s">
        <v>129</v>
      </c>
      <c r="B30787" s="33" t="s">
        <v>81</v>
      </c>
      <c r="C30787" s="33">
        <v>225000</v>
      </c>
      <c r="D30787" s="33" t="s">
        <v>9782</v>
      </c>
      <c r="E30787" t="str">
        <f t="shared" ref="E30787:E30850" si="485">_xlfn.XLOOKUP(C30787,$H$16:$H$21,$G$16:$G$21,,1)</f>
        <v>&gt;$200K</v>
      </c>
    </row>
    <row r="30788" spans="1:5" x14ac:dyDescent="0.3">
      <c r="A30788" s="33" t="s">
        <v>0</v>
      </c>
      <c r="B30788" s="33" t="s">
        <v>53</v>
      </c>
      <c r="C30788" s="33">
        <v>181925</v>
      </c>
      <c r="D30788" s="33" t="s">
        <v>4535</v>
      </c>
      <c r="E30788" t="str">
        <f t="shared" si="485"/>
        <v>$125K-$200K</v>
      </c>
    </row>
    <row r="30789" spans="1:5" x14ac:dyDescent="0.3">
      <c r="A30789" s="33" t="s">
        <v>125</v>
      </c>
      <c r="B30789" s="33" t="s">
        <v>53</v>
      </c>
      <c r="C30789" s="33">
        <v>118169</v>
      </c>
      <c r="D30789" s="33" t="s">
        <v>1930</v>
      </c>
      <c r="E30789" t="str">
        <f t="shared" si="485"/>
        <v>$100K-$125K</v>
      </c>
    </row>
    <row r="30790" spans="1:5" x14ac:dyDescent="0.3">
      <c r="A30790" s="33" t="s">
        <v>4</v>
      </c>
      <c r="B30790" s="33" t="s">
        <v>53</v>
      </c>
      <c r="C30790" s="33">
        <v>147500</v>
      </c>
      <c r="D30790" s="33" t="s">
        <v>9783</v>
      </c>
      <c r="E30790" t="str">
        <f t="shared" si="485"/>
        <v>$125K-$200K</v>
      </c>
    </row>
    <row r="30791" spans="1:5" x14ac:dyDescent="0.3">
      <c r="A30791" s="33" t="s">
        <v>52</v>
      </c>
      <c r="B30791" s="33" t="s">
        <v>53</v>
      </c>
      <c r="C30791" s="33">
        <v>95000</v>
      </c>
      <c r="D30791" s="33" t="s">
        <v>9784</v>
      </c>
      <c r="E30791" t="str">
        <f t="shared" si="485"/>
        <v>$75K-$100K</v>
      </c>
    </row>
    <row r="30792" spans="1:5" x14ac:dyDescent="0.3">
      <c r="A30792" s="33" t="s">
        <v>2</v>
      </c>
      <c r="B30792" s="33" t="s">
        <v>53</v>
      </c>
      <c r="C30792" s="33"/>
      <c r="D30792" s="33" t="s">
        <v>2233</v>
      </c>
      <c r="E30792" t="str">
        <f t="shared" si="485"/>
        <v>No Data</v>
      </c>
    </row>
    <row r="30793" spans="1:5" x14ac:dyDescent="0.3">
      <c r="A30793" s="33" t="s">
        <v>0</v>
      </c>
      <c r="B30793" s="33" t="s">
        <v>53</v>
      </c>
      <c r="C30793" s="33">
        <v>100000</v>
      </c>
      <c r="D30793" s="33" t="s">
        <v>315</v>
      </c>
      <c r="E30793" t="str">
        <f t="shared" si="485"/>
        <v>$75K-$100K</v>
      </c>
    </row>
    <row r="30794" spans="1:5" x14ac:dyDescent="0.3">
      <c r="A30794" s="33" t="s">
        <v>2</v>
      </c>
      <c r="B30794" s="33" t="s">
        <v>53</v>
      </c>
      <c r="C30794" s="33">
        <v>75000</v>
      </c>
      <c r="D30794" s="33" t="s">
        <v>279</v>
      </c>
      <c r="E30794" t="str">
        <f t="shared" si="485"/>
        <v>&lt;$75K</v>
      </c>
    </row>
    <row r="30795" spans="1:5" x14ac:dyDescent="0.3">
      <c r="A30795" s="33" t="s">
        <v>2</v>
      </c>
      <c r="B30795" s="33" t="s">
        <v>53</v>
      </c>
      <c r="C30795" s="33"/>
      <c r="D30795" s="33" t="s">
        <v>9785</v>
      </c>
      <c r="E30795" t="str">
        <f t="shared" si="485"/>
        <v>No Data</v>
      </c>
    </row>
    <row r="30796" spans="1:5" x14ac:dyDescent="0.3">
      <c r="A30796" s="33" t="s">
        <v>2</v>
      </c>
      <c r="B30796" s="33" t="s">
        <v>53</v>
      </c>
      <c r="C30796" s="33">
        <v>157500</v>
      </c>
      <c r="D30796" s="33" t="s">
        <v>3819</v>
      </c>
      <c r="E30796" t="str">
        <f t="shared" si="485"/>
        <v>$125K-$200K</v>
      </c>
    </row>
    <row r="30797" spans="1:5" x14ac:dyDescent="0.3">
      <c r="A30797" s="33" t="s">
        <v>2</v>
      </c>
      <c r="B30797" s="33" t="s">
        <v>53</v>
      </c>
      <c r="C30797" s="33">
        <v>54500</v>
      </c>
      <c r="D30797" s="33" t="s">
        <v>9786</v>
      </c>
      <c r="E30797" t="str">
        <f t="shared" si="485"/>
        <v>&lt;$75K</v>
      </c>
    </row>
    <row r="30798" spans="1:5" x14ac:dyDescent="0.3">
      <c r="A30798" s="33" t="s">
        <v>4</v>
      </c>
      <c r="B30798" s="33" t="s">
        <v>53</v>
      </c>
      <c r="C30798" s="33"/>
      <c r="D30798" s="33" t="s">
        <v>3376</v>
      </c>
      <c r="E30798" t="str">
        <f t="shared" si="485"/>
        <v>No Data</v>
      </c>
    </row>
    <row r="30799" spans="1:5" x14ac:dyDescent="0.3">
      <c r="A30799" s="33" t="s">
        <v>4</v>
      </c>
      <c r="B30799" s="33" t="s">
        <v>53</v>
      </c>
      <c r="C30799" s="33">
        <v>180000</v>
      </c>
      <c r="D30799" s="33" t="s">
        <v>463</v>
      </c>
      <c r="E30799" t="str">
        <f t="shared" si="485"/>
        <v>$125K-$200K</v>
      </c>
    </row>
    <row r="30800" spans="1:5" x14ac:dyDescent="0.3">
      <c r="A30800" s="33" t="s">
        <v>125</v>
      </c>
      <c r="B30800" s="33" t="s">
        <v>53</v>
      </c>
      <c r="C30800" s="33">
        <v>87200</v>
      </c>
      <c r="D30800" s="33" t="s">
        <v>254</v>
      </c>
      <c r="E30800" t="str">
        <f t="shared" si="485"/>
        <v>$75K-$100K</v>
      </c>
    </row>
    <row r="30801" spans="1:5" x14ac:dyDescent="0.3">
      <c r="A30801" s="33" t="s">
        <v>2</v>
      </c>
      <c r="B30801" s="33" t="s">
        <v>53</v>
      </c>
      <c r="C30801" s="33"/>
      <c r="D30801" s="33" t="s">
        <v>912</v>
      </c>
      <c r="E30801" t="str">
        <f t="shared" si="485"/>
        <v>No Data</v>
      </c>
    </row>
    <row r="30802" spans="1:5" x14ac:dyDescent="0.3">
      <c r="A30802" s="33" t="s">
        <v>2</v>
      </c>
      <c r="B30802" s="33" t="s">
        <v>69</v>
      </c>
      <c r="C30802" s="33">
        <v>111175</v>
      </c>
      <c r="D30802" s="33" t="s">
        <v>4353</v>
      </c>
      <c r="E30802" t="str">
        <f t="shared" si="485"/>
        <v>$100K-$125K</v>
      </c>
    </row>
    <row r="30803" spans="1:5" x14ac:dyDescent="0.3">
      <c r="A30803" s="33" t="s">
        <v>126</v>
      </c>
      <c r="B30803" s="33" t="s">
        <v>53</v>
      </c>
      <c r="C30803" s="33"/>
      <c r="D30803" s="33" t="s">
        <v>9787</v>
      </c>
      <c r="E30803" t="str">
        <f t="shared" si="485"/>
        <v>No Data</v>
      </c>
    </row>
    <row r="30804" spans="1:5" x14ac:dyDescent="0.3">
      <c r="A30804" s="33" t="s">
        <v>4</v>
      </c>
      <c r="B30804" s="33" t="s">
        <v>54</v>
      </c>
      <c r="C30804" s="33"/>
      <c r="D30804" s="33" t="s">
        <v>1028</v>
      </c>
      <c r="E30804" t="str">
        <f t="shared" si="485"/>
        <v>No Data</v>
      </c>
    </row>
    <row r="30805" spans="1:5" x14ac:dyDescent="0.3">
      <c r="A30805" s="33" t="s">
        <v>2</v>
      </c>
      <c r="B30805" s="33" t="s">
        <v>53</v>
      </c>
      <c r="C30805" s="33"/>
      <c r="D30805" s="33" t="s">
        <v>9788</v>
      </c>
      <c r="E30805" t="str">
        <f t="shared" si="485"/>
        <v>No Data</v>
      </c>
    </row>
    <row r="30806" spans="1:5" x14ac:dyDescent="0.3">
      <c r="A30806" s="33" t="s">
        <v>4</v>
      </c>
      <c r="B30806" s="33" t="s">
        <v>81</v>
      </c>
      <c r="C30806" s="33"/>
      <c r="D30806" s="33" t="s">
        <v>3593</v>
      </c>
      <c r="E30806" t="str">
        <f t="shared" si="485"/>
        <v>No Data</v>
      </c>
    </row>
    <row r="30807" spans="1:5" x14ac:dyDescent="0.3">
      <c r="A30807" s="33" t="s">
        <v>2</v>
      </c>
      <c r="B30807" s="33" t="s">
        <v>53</v>
      </c>
      <c r="C30807" s="33">
        <v>97500</v>
      </c>
      <c r="D30807" s="33" t="s">
        <v>232</v>
      </c>
      <c r="E30807" t="str">
        <f t="shared" si="485"/>
        <v>$75K-$100K</v>
      </c>
    </row>
    <row r="30808" spans="1:5" x14ac:dyDescent="0.3">
      <c r="A30808" s="33" t="s">
        <v>2</v>
      </c>
      <c r="B30808" s="33" t="s">
        <v>53</v>
      </c>
      <c r="C30808" s="33">
        <v>90000</v>
      </c>
      <c r="D30808" s="33" t="s">
        <v>919</v>
      </c>
      <c r="E30808" t="str">
        <f t="shared" si="485"/>
        <v>$75K-$100K</v>
      </c>
    </row>
    <row r="30809" spans="1:5" x14ac:dyDescent="0.3">
      <c r="A30809" s="33" t="s">
        <v>0</v>
      </c>
      <c r="B30809" s="33" t="s">
        <v>53</v>
      </c>
      <c r="C30809" s="33"/>
      <c r="D30809" s="33" t="s">
        <v>9789</v>
      </c>
      <c r="E30809" t="str">
        <f t="shared" si="485"/>
        <v>No Data</v>
      </c>
    </row>
    <row r="30810" spans="1:5" x14ac:dyDescent="0.3">
      <c r="A30810" s="33" t="s">
        <v>0</v>
      </c>
      <c r="B30810" s="33" t="s">
        <v>53</v>
      </c>
      <c r="C30810" s="33">
        <v>165000</v>
      </c>
      <c r="D30810" s="33" t="s">
        <v>3106</v>
      </c>
      <c r="E30810" t="str">
        <f t="shared" si="485"/>
        <v>$125K-$200K</v>
      </c>
    </row>
    <row r="30811" spans="1:5" x14ac:dyDescent="0.3">
      <c r="A30811" s="33" t="s">
        <v>0</v>
      </c>
      <c r="B30811" s="33" t="s">
        <v>53</v>
      </c>
      <c r="C30811" s="33">
        <v>115000</v>
      </c>
      <c r="D30811" s="33" t="s">
        <v>3350</v>
      </c>
      <c r="E30811" t="str">
        <f t="shared" si="485"/>
        <v>$100K-$125K</v>
      </c>
    </row>
    <row r="30812" spans="1:5" x14ac:dyDescent="0.3">
      <c r="A30812" s="33" t="s">
        <v>2</v>
      </c>
      <c r="B30812" s="33" t="s">
        <v>53</v>
      </c>
      <c r="C30812" s="33"/>
      <c r="D30812" s="33" t="s">
        <v>5000</v>
      </c>
      <c r="E30812" t="str">
        <f t="shared" si="485"/>
        <v>No Data</v>
      </c>
    </row>
    <row r="30813" spans="1:5" x14ac:dyDescent="0.3">
      <c r="A30813" s="33" t="s">
        <v>126</v>
      </c>
      <c r="B30813" s="33" t="s">
        <v>53</v>
      </c>
      <c r="C30813" s="33">
        <v>170000</v>
      </c>
      <c r="D30813" s="33" t="s">
        <v>5724</v>
      </c>
      <c r="E30813" t="str">
        <f t="shared" si="485"/>
        <v>$125K-$200K</v>
      </c>
    </row>
    <row r="30814" spans="1:5" x14ac:dyDescent="0.3">
      <c r="A30814" s="33" t="s">
        <v>2</v>
      </c>
      <c r="B30814" s="33" t="s">
        <v>53</v>
      </c>
      <c r="C30814" s="33">
        <v>75000</v>
      </c>
      <c r="D30814" s="33" t="s">
        <v>301</v>
      </c>
      <c r="E30814" t="str">
        <f t="shared" si="485"/>
        <v>&lt;$75K</v>
      </c>
    </row>
    <row r="30815" spans="1:5" x14ac:dyDescent="0.3">
      <c r="A30815" s="33" t="s">
        <v>2</v>
      </c>
      <c r="B30815" s="33" t="s">
        <v>53</v>
      </c>
      <c r="C30815" s="33"/>
      <c r="D30815" s="33" t="s">
        <v>7923</v>
      </c>
      <c r="E30815" t="str">
        <f t="shared" si="485"/>
        <v>No Data</v>
      </c>
    </row>
    <row r="30816" spans="1:5" x14ac:dyDescent="0.3">
      <c r="A30816" s="33" t="s">
        <v>2</v>
      </c>
      <c r="B30816" s="33" t="s">
        <v>53</v>
      </c>
      <c r="C30816" s="33">
        <v>113000</v>
      </c>
      <c r="D30816" s="33" t="s">
        <v>9790</v>
      </c>
      <c r="E30816" t="str">
        <f t="shared" si="485"/>
        <v>$100K-$125K</v>
      </c>
    </row>
    <row r="30817" spans="1:5" x14ac:dyDescent="0.3">
      <c r="A30817" s="33" t="s">
        <v>2</v>
      </c>
      <c r="B30817" s="33" t="s">
        <v>53</v>
      </c>
      <c r="C30817" s="33">
        <v>82735</v>
      </c>
      <c r="D30817" s="33" t="s">
        <v>9780</v>
      </c>
      <c r="E30817" t="str">
        <f t="shared" si="485"/>
        <v>$75K-$100K</v>
      </c>
    </row>
    <row r="30818" spans="1:5" x14ac:dyDescent="0.3">
      <c r="A30818" s="33" t="s">
        <v>0</v>
      </c>
      <c r="B30818" s="33" t="s">
        <v>53</v>
      </c>
      <c r="C30818" s="33">
        <v>145000</v>
      </c>
      <c r="D30818" s="33" t="s">
        <v>326</v>
      </c>
      <c r="E30818" t="str">
        <f t="shared" si="485"/>
        <v>$125K-$200K</v>
      </c>
    </row>
    <row r="30819" spans="1:5" x14ac:dyDescent="0.3">
      <c r="A30819" s="33" t="s">
        <v>129</v>
      </c>
      <c r="B30819" s="33" t="s">
        <v>57</v>
      </c>
      <c r="C30819" s="33">
        <v>90000</v>
      </c>
      <c r="D30819" s="33" t="s">
        <v>371</v>
      </c>
      <c r="E30819" t="str">
        <f t="shared" si="485"/>
        <v>$75K-$100K</v>
      </c>
    </row>
    <row r="30820" spans="1:5" x14ac:dyDescent="0.3">
      <c r="A30820" s="33" t="s">
        <v>2</v>
      </c>
      <c r="B30820" s="33" t="s">
        <v>53</v>
      </c>
      <c r="C30820" s="33"/>
      <c r="D30820" s="33" t="s">
        <v>4652</v>
      </c>
      <c r="E30820" t="str">
        <f t="shared" si="485"/>
        <v>No Data</v>
      </c>
    </row>
    <row r="30821" spans="1:5" x14ac:dyDescent="0.3">
      <c r="A30821" s="33" t="s">
        <v>2</v>
      </c>
      <c r="B30821" s="33" t="s">
        <v>53</v>
      </c>
      <c r="C30821" s="33"/>
      <c r="D30821" s="33" t="s">
        <v>2696</v>
      </c>
      <c r="E30821" t="str">
        <f t="shared" si="485"/>
        <v>No Data</v>
      </c>
    </row>
    <row r="30822" spans="1:5" x14ac:dyDescent="0.3">
      <c r="A30822" s="33" t="s">
        <v>2</v>
      </c>
      <c r="B30822" s="33" t="s">
        <v>53</v>
      </c>
      <c r="C30822" s="33">
        <v>118162</v>
      </c>
      <c r="D30822" s="33" t="s">
        <v>9132</v>
      </c>
      <c r="E30822" t="str">
        <f t="shared" si="485"/>
        <v>$100K-$125K</v>
      </c>
    </row>
    <row r="30823" spans="1:5" x14ac:dyDescent="0.3">
      <c r="A30823" s="33" t="s">
        <v>2</v>
      </c>
      <c r="B30823" s="33" t="s">
        <v>53</v>
      </c>
      <c r="C30823" s="33">
        <v>115000</v>
      </c>
      <c r="D30823" s="33" t="s">
        <v>9440</v>
      </c>
      <c r="E30823" t="str">
        <f t="shared" si="485"/>
        <v>$100K-$125K</v>
      </c>
    </row>
    <row r="30824" spans="1:5" x14ac:dyDescent="0.3">
      <c r="A30824" s="33" t="s">
        <v>2</v>
      </c>
      <c r="B30824" s="33" t="s">
        <v>53</v>
      </c>
      <c r="C30824" s="33"/>
      <c r="D30824" s="33" t="s">
        <v>232</v>
      </c>
      <c r="E30824" t="str">
        <f t="shared" si="485"/>
        <v>No Data</v>
      </c>
    </row>
    <row r="30825" spans="1:5" x14ac:dyDescent="0.3">
      <c r="A30825" s="33" t="s">
        <v>0</v>
      </c>
      <c r="B30825" s="33" t="s">
        <v>72</v>
      </c>
      <c r="C30825" s="33">
        <v>165000</v>
      </c>
      <c r="D30825" s="33" t="s">
        <v>3278</v>
      </c>
      <c r="E30825" t="str">
        <f t="shared" si="485"/>
        <v>$125K-$200K</v>
      </c>
    </row>
    <row r="30826" spans="1:5" x14ac:dyDescent="0.3">
      <c r="A30826" s="33" t="s">
        <v>0</v>
      </c>
      <c r="B30826" s="33" t="s">
        <v>53</v>
      </c>
      <c r="C30826" s="33">
        <v>142000</v>
      </c>
      <c r="D30826" s="33" t="s">
        <v>9791</v>
      </c>
      <c r="E30826" t="str">
        <f t="shared" si="485"/>
        <v>$125K-$200K</v>
      </c>
    </row>
    <row r="30827" spans="1:5" x14ac:dyDescent="0.3">
      <c r="A30827" s="33" t="s">
        <v>2</v>
      </c>
      <c r="B30827" s="33" t="s">
        <v>53</v>
      </c>
      <c r="C30827" s="33"/>
      <c r="D30827" s="33" t="s">
        <v>9792</v>
      </c>
      <c r="E30827" t="str">
        <f t="shared" si="485"/>
        <v>No Data</v>
      </c>
    </row>
    <row r="30828" spans="1:5" x14ac:dyDescent="0.3">
      <c r="A30828" s="33" t="s">
        <v>2</v>
      </c>
      <c r="B30828" s="33" t="s">
        <v>53</v>
      </c>
      <c r="C30828" s="33">
        <v>115000</v>
      </c>
      <c r="D30828" s="33" t="s">
        <v>326</v>
      </c>
      <c r="E30828" t="str">
        <f t="shared" si="485"/>
        <v>$100K-$125K</v>
      </c>
    </row>
    <row r="30829" spans="1:5" x14ac:dyDescent="0.3">
      <c r="A30829" s="33" t="s">
        <v>2</v>
      </c>
      <c r="B30829" s="33" t="s">
        <v>53</v>
      </c>
      <c r="C30829" s="33"/>
      <c r="D30829" s="33" t="s">
        <v>2747</v>
      </c>
      <c r="E30829" t="str">
        <f t="shared" si="485"/>
        <v>No Data</v>
      </c>
    </row>
    <row r="30830" spans="1:5" x14ac:dyDescent="0.3">
      <c r="A30830" s="33" t="s">
        <v>4</v>
      </c>
      <c r="B30830" s="33" t="s">
        <v>90</v>
      </c>
      <c r="C30830" s="33">
        <v>109500</v>
      </c>
      <c r="D30830" s="33" t="s">
        <v>294</v>
      </c>
      <c r="E30830" t="str">
        <f t="shared" si="485"/>
        <v>$100K-$125K</v>
      </c>
    </row>
    <row r="30831" spans="1:5" x14ac:dyDescent="0.3">
      <c r="A30831" s="33" t="s">
        <v>0</v>
      </c>
      <c r="B30831" s="33" t="s">
        <v>53</v>
      </c>
      <c r="C30831" s="33">
        <v>151500</v>
      </c>
      <c r="D30831" s="33" t="s">
        <v>7426</v>
      </c>
      <c r="E30831" t="str">
        <f t="shared" si="485"/>
        <v>$125K-$200K</v>
      </c>
    </row>
    <row r="30832" spans="1:5" x14ac:dyDescent="0.3">
      <c r="A30832" s="33" t="s">
        <v>2</v>
      </c>
      <c r="B30832" s="33" t="s">
        <v>53</v>
      </c>
      <c r="C30832" s="33"/>
      <c r="D30832" s="33" t="s">
        <v>1279</v>
      </c>
      <c r="E30832" t="str">
        <f t="shared" si="485"/>
        <v>No Data</v>
      </c>
    </row>
    <row r="30833" spans="1:5" x14ac:dyDescent="0.3">
      <c r="A30833" s="33" t="s">
        <v>4</v>
      </c>
      <c r="B30833" s="33" t="s">
        <v>54</v>
      </c>
      <c r="C30833" s="33"/>
      <c r="D30833" s="33" t="s">
        <v>9793</v>
      </c>
      <c r="E30833" t="str">
        <f t="shared" si="485"/>
        <v>No Data</v>
      </c>
    </row>
    <row r="30834" spans="1:5" x14ac:dyDescent="0.3">
      <c r="A30834" s="33" t="s">
        <v>2</v>
      </c>
      <c r="B30834" s="33" t="s">
        <v>53</v>
      </c>
      <c r="C30834" s="33"/>
      <c r="D30834" s="33" t="s">
        <v>9794</v>
      </c>
      <c r="E30834" t="str">
        <f t="shared" si="485"/>
        <v>No Data</v>
      </c>
    </row>
    <row r="30835" spans="1:5" x14ac:dyDescent="0.3">
      <c r="A30835" s="33" t="s">
        <v>0</v>
      </c>
      <c r="B30835" s="33" t="s">
        <v>53</v>
      </c>
      <c r="C30835" s="33"/>
      <c r="D30835" s="33" t="s">
        <v>4959</v>
      </c>
      <c r="E30835" t="str">
        <f t="shared" si="485"/>
        <v>No Data</v>
      </c>
    </row>
    <row r="30836" spans="1:5" x14ac:dyDescent="0.3">
      <c r="A30836" s="33" t="s">
        <v>2</v>
      </c>
      <c r="B30836" s="33" t="s">
        <v>53</v>
      </c>
      <c r="C30836" s="33">
        <v>50000</v>
      </c>
      <c r="D30836" s="33" t="s">
        <v>2026</v>
      </c>
      <c r="E30836" t="str">
        <f t="shared" si="485"/>
        <v>&lt;$75K</v>
      </c>
    </row>
    <row r="30837" spans="1:5" x14ac:dyDescent="0.3">
      <c r="A30837" s="33" t="s">
        <v>2</v>
      </c>
      <c r="B30837" s="33" t="s">
        <v>53</v>
      </c>
      <c r="C30837" s="33">
        <v>65000</v>
      </c>
      <c r="D30837" s="33" t="s">
        <v>905</v>
      </c>
      <c r="E30837" t="str">
        <f t="shared" si="485"/>
        <v>&lt;$75K</v>
      </c>
    </row>
    <row r="30838" spans="1:5" x14ac:dyDescent="0.3">
      <c r="A30838" s="33" t="s">
        <v>0</v>
      </c>
      <c r="B30838" s="33" t="s">
        <v>53</v>
      </c>
      <c r="C30838" s="33">
        <v>117500</v>
      </c>
      <c r="D30838" s="33" t="s">
        <v>8301</v>
      </c>
      <c r="E30838" t="str">
        <f t="shared" si="485"/>
        <v>$100K-$125K</v>
      </c>
    </row>
    <row r="30839" spans="1:5" x14ac:dyDescent="0.3">
      <c r="A30839" s="33" t="s">
        <v>128</v>
      </c>
      <c r="B30839" s="33" t="s">
        <v>53</v>
      </c>
      <c r="C30839" s="33">
        <v>185000</v>
      </c>
      <c r="D30839" s="33" t="s">
        <v>1205</v>
      </c>
      <c r="E30839" t="str">
        <f t="shared" si="485"/>
        <v>$125K-$200K</v>
      </c>
    </row>
    <row r="30840" spans="1:5" x14ac:dyDescent="0.3">
      <c r="A30840" s="33" t="s">
        <v>0</v>
      </c>
      <c r="B30840" s="33" t="s">
        <v>53</v>
      </c>
      <c r="C30840" s="33"/>
      <c r="D30840" s="33" t="s">
        <v>349</v>
      </c>
      <c r="E30840" t="str">
        <f t="shared" si="485"/>
        <v>No Data</v>
      </c>
    </row>
    <row r="30841" spans="1:5" x14ac:dyDescent="0.3">
      <c r="A30841" s="33" t="s">
        <v>126</v>
      </c>
      <c r="B30841" s="33" t="s">
        <v>53</v>
      </c>
      <c r="C30841" s="33"/>
      <c r="D30841" s="33" t="s">
        <v>3263</v>
      </c>
      <c r="E30841" t="str">
        <f t="shared" si="485"/>
        <v>No Data</v>
      </c>
    </row>
    <row r="30842" spans="1:5" x14ac:dyDescent="0.3">
      <c r="A30842" s="33" t="s">
        <v>4</v>
      </c>
      <c r="B30842" s="33" t="s">
        <v>53</v>
      </c>
      <c r="C30842" s="33">
        <v>211000</v>
      </c>
      <c r="D30842" s="33" t="s">
        <v>225</v>
      </c>
      <c r="E30842" t="str">
        <f t="shared" si="485"/>
        <v>&gt;$200K</v>
      </c>
    </row>
    <row r="30843" spans="1:5" x14ac:dyDescent="0.3">
      <c r="A30843" s="33" t="s">
        <v>4</v>
      </c>
      <c r="B30843" s="33" t="s">
        <v>88</v>
      </c>
      <c r="C30843" s="33">
        <v>120000</v>
      </c>
      <c r="D30843" s="33" t="s">
        <v>1303</v>
      </c>
      <c r="E30843" t="str">
        <f t="shared" si="485"/>
        <v>$100K-$125K</v>
      </c>
    </row>
    <row r="30844" spans="1:5" x14ac:dyDescent="0.3">
      <c r="A30844" s="33" t="s">
        <v>2</v>
      </c>
      <c r="B30844" s="33" t="s">
        <v>53</v>
      </c>
      <c r="C30844" s="33"/>
      <c r="D30844" s="33" t="s">
        <v>1290</v>
      </c>
      <c r="E30844" t="str">
        <f t="shared" si="485"/>
        <v>No Data</v>
      </c>
    </row>
    <row r="30845" spans="1:5" x14ac:dyDescent="0.3">
      <c r="A30845" s="33" t="s">
        <v>2</v>
      </c>
      <c r="B30845" s="33" t="s">
        <v>53</v>
      </c>
      <c r="C30845" s="33">
        <v>110150</v>
      </c>
      <c r="D30845" s="33" t="s">
        <v>4884</v>
      </c>
      <c r="E30845" t="str">
        <f t="shared" si="485"/>
        <v>$100K-$125K</v>
      </c>
    </row>
    <row r="30846" spans="1:5" x14ac:dyDescent="0.3">
      <c r="A30846" s="33" t="s">
        <v>0</v>
      </c>
      <c r="B30846" s="33" t="s">
        <v>53</v>
      </c>
      <c r="C30846" s="33"/>
      <c r="D30846" s="33" t="s">
        <v>268</v>
      </c>
      <c r="E30846" t="str">
        <f t="shared" si="485"/>
        <v>No Data</v>
      </c>
    </row>
    <row r="30847" spans="1:5" x14ac:dyDescent="0.3">
      <c r="A30847" s="33" t="s">
        <v>2</v>
      </c>
      <c r="B30847" s="33" t="s">
        <v>53</v>
      </c>
      <c r="C30847" s="33">
        <v>186000</v>
      </c>
      <c r="D30847" s="33" t="s">
        <v>2178</v>
      </c>
      <c r="E30847" t="str">
        <f t="shared" si="485"/>
        <v>$125K-$200K</v>
      </c>
    </row>
    <row r="30848" spans="1:5" x14ac:dyDescent="0.3">
      <c r="A30848" s="33" t="s">
        <v>4</v>
      </c>
      <c r="B30848" s="33" t="s">
        <v>88</v>
      </c>
      <c r="C30848" s="33">
        <v>165000</v>
      </c>
      <c r="D30848" s="33" t="s">
        <v>3018</v>
      </c>
      <c r="E30848" t="str">
        <f t="shared" si="485"/>
        <v>$125K-$200K</v>
      </c>
    </row>
    <row r="30849" spans="1:5" x14ac:dyDescent="0.3">
      <c r="A30849" s="33" t="s">
        <v>0</v>
      </c>
      <c r="B30849" s="33" t="s">
        <v>53</v>
      </c>
      <c r="C30849" s="33">
        <v>308500</v>
      </c>
      <c r="D30849" s="33" t="s">
        <v>1132</v>
      </c>
      <c r="E30849" t="str">
        <f t="shared" si="485"/>
        <v>&gt;$200K</v>
      </c>
    </row>
    <row r="30850" spans="1:5" x14ac:dyDescent="0.3">
      <c r="A30850" s="33" t="s">
        <v>0</v>
      </c>
      <c r="B30850" s="33" t="s">
        <v>53</v>
      </c>
      <c r="C30850" s="33">
        <v>90000</v>
      </c>
      <c r="D30850" s="33" t="s">
        <v>9795</v>
      </c>
      <c r="E30850" t="str">
        <f t="shared" si="485"/>
        <v>$75K-$100K</v>
      </c>
    </row>
    <row r="30851" spans="1:5" x14ac:dyDescent="0.3">
      <c r="A30851" s="33" t="s">
        <v>2</v>
      </c>
      <c r="B30851" s="33" t="s">
        <v>53</v>
      </c>
      <c r="C30851" s="33"/>
      <c r="D30851" s="33" t="s">
        <v>2233</v>
      </c>
      <c r="E30851" t="str">
        <f t="shared" ref="E30851:E30914" si="486">_xlfn.XLOOKUP(C30851,$H$16:$H$21,$G$16:$G$21,,1)</f>
        <v>No Data</v>
      </c>
    </row>
    <row r="30852" spans="1:5" x14ac:dyDescent="0.3">
      <c r="A30852" s="33" t="s">
        <v>0</v>
      </c>
      <c r="B30852" s="33" t="s">
        <v>53</v>
      </c>
      <c r="C30852" s="33">
        <v>88000</v>
      </c>
      <c r="D30852" s="33" t="s">
        <v>810</v>
      </c>
      <c r="E30852" t="str">
        <f t="shared" si="486"/>
        <v>$75K-$100K</v>
      </c>
    </row>
    <row r="30853" spans="1:5" x14ac:dyDescent="0.3">
      <c r="A30853" s="33" t="s">
        <v>2</v>
      </c>
      <c r="B30853" s="33" t="s">
        <v>53</v>
      </c>
      <c r="C30853" s="33">
        <v>115000</v>
      </c>
      <c r="D30853" s="33" t="s">
        <v>7231</v>
      </c>
      <c r="E30853" t="str">
        <f t="shared" si="486"/>
        <v>$100K-$125K</v>
      </c>
    </row>
    <row r="30854" spans="1:5" x14ac:dyDescent="0.3">
      <c r="A30854" s="33" t="s">
        <v>0</v>
      </c>
      <c r="B30854" s="33" t="s">
        <v>53</v>
      </c>
      <c r="C30854" s="33"/>
      <c r="D30854" s="33" t="s">
        <v>9796</v>
      </c>
      <c r="E30854" t="str">
        <f t="shared" si="486"/>
        <v>No Data</v>
      </c>
    </row>
    <row r="30855" spans="1:5" x14ac:dyDescent="0.3">
      <c r="A30855" s="33" t="s">
        <v>0</v>
      </c>
      <c r="B30855" s="33" t="s">
        <v>53</v>
      </c>
      <c r="C30855" s="33">
        <v>151950</v>
      </c>
      <c r="D30855" s="33" t="s">
        <v>476</v>
      </c>
      <c r="E30855" t="str">
        <f t="shared" si="486"/>
        <v>$125K-$200K</v>
      </c>
    </row>
    <row r="30856" spans="1:5" x14ac:dyDescent="0.3">
      <c r="A30856" s="33" t="s">
        <v>4</v>
      </c>
      <c r="B30856" s="33" t="s">
        <v>53</v>
      </c>
      <c r="C30856" s="33">
        <v>58926</v>
      </c>
      <c r="D30856" s="33" t="s">
        <v>225</v>
      </c>
      <c r="E30856" t="str">
        <f t="shared" si="486"/>
        <v>&lt;$75K</v>
      </c>
    </row>
    <row r="30857" spans="1:5" x14ac:dyDescent="0.3">
      <c r="A30857" s="33" t="s">
        <v>0</v>
      </c>
      <c r="B30857" s="33" t="s">
        <v>54</v>
      </c>
      <c r="C30857" s="33">
        <v>87307.5</v>
      </c>
      <c r="D30857" s="33" t="s">
        <v>621</v>
      </c>
      <c r="E30857" t="str">
        <f t="shared" si="486"/>
        <v>$75K-$100K</v>
      </c>
    </row>
    <row r="30858" spans="1:5" x14ac:dyDescent="0.3">
      <c r="A30858" s="33" t="s">
        <v>0</v>
      </c>
      <c r="B30858" s="33" t="s">
        <v>53</v>
      </c>
      <c r="C30858" s="33"/>
      <c r="D30858" s="33" t="s">
        <v>449</v>
      </c>
      <c r="E30858" t="str">
        <f t="shared" si="486"/>
        <v>No Data</v>
      </c>
    </row>
    <row r="30859" spans="1:5" x14ac:dyDescent="0.3">
      <c r="A30859" s="33" t="s">
        <v>0</v>
      </c>
      <c r="B30859" s="33" t="s">
        <v>53</v>
      </c>
      <c r="C30859" s="33">
        <v>120000</v>
      </c>
      <c r="D30859" s="33" t="s">
        <v>9797</v>
      </c>
      <c r="E30859" t="str">
        <f t="shared" si="486"/>
        <v>$100K-$125K</v>
      </c>
    </row>
    <row r="30860" spans="1:5" x14ac:dyDescent="0.3">
      <c r="A30860" s="33" t="s">
        <v>2</v>
      </c>
      <c r="B30860" s="33" t="s">
        <v>53</v>
      </c>
      <c r="C30860" s="33">
        <v>90000</v>
      </c>
      <c r="D30860" s="33" t="s">
        <v>9798</v>
      </c>
      <c r="E30860" t="str">
        <f t="shared" si="486"/>
        <v>$75K-$100K</v>
      </c>
    </row>
    <row r="30861" spans="1:5" x14ac:dyDescent="0.3">
      <c r="A30861" s="33" t="s">
        <v>0</v>
      </c>
      <c r="B30861" s="33" t="s">
        <v>53</v>
      </c>
      <c r="C30861" s="33">
        <v>150000</v>
      </c>
      <c r="D30861" s="33" t="s">
        <v>9799</v>
      </c>
      <c r="E30861" t="str">
        <f t="shared" si="486"/>
        <v>$125K-$200K</v>
      </c>
    </row>
    <row r="30862" spans="1:5" x14ac:dyDescent="0.3">
      <c r="A30862" s="33" t="s">
        <v>4</v>
      </c>
      <c r="B30862" s="33" t="s">
        <v>53</v>
      </c>
      <c r="C30862" s="33">
        <v>135000</v>
      </c>
      <c r="D30862" s="33" t="s">
        <v>2352</v>
      </c>
      <c r="E30862" t="str">
        <f t="shared" si="486"/>
        <v>$125K-$200K</v>
      </c>
    </row>
    <row r="30863" spans="1:5" x14ac:dyDescent="0.3">
      <c r="A30863" s="33" t="s">
        <v>2</v>
      </c>
      <c r="B30863" s="33" t="s">
        <v>53</v>
      </c>
      <c r="C30863" s="33"/>
      <c r="D30863" s="33" t="s">
        <v>1777</v>
      </c>
      <c r="E30863" t="str">
        <f t="shared" si="486"/>
        <v>No Data</v>
      </c>
    </row>
    <row r="30864" spans="1:5" x14ac:dyDescent="0.3">
      <c r="A30864" s="33" t="s">
        <v>128</v>
      </c>
      <c r="B30864" s="33" t="s">
        <v>53</v>
      </c>
      <c r="C30864" s="33"/>
      <c r="D30864" s="33" t="s">
        <v>485</v>
      </c>
      <c r="E30864" t="str">
        <f t="shared" si="486"/>
        <v>No Data</v>
      </c>
    </row>
    <row r="30865" spans="1:5" x14ac:dyDescent="0.3">
      <c r="A30865" s="33" t="s">
        <v>125</v>
      </c>
      <c r="B30865" s="33" t="s">
        <v>53</v>
      </c>
      <c r="C30865" s="33">
        <v>175000</v>
      </c>
      <c r="D30865" s="33" t="s">
        <v>6925</v>
      </c>
      <c r="E30865" t="str">
        <f t="shared" si="486"/>
        <v>$125K-$200K</v>
      </c>
    </row>
    <row r="30866" spans="1:5" x14ac:dyDescent="0.3">
      <c r="A30866" s="33" t="s">
        <v>2</v>
      </c>
      <c r="B30866" s="33" t="s">
        <v>53</v>
      </c>
      <c r="C30866" s="33">
        <v>85000</v>
      </c>
      <c r="D30866" s="33" t="s">
        <v>9800</v>
      </c>
      <c r="E30866" t="str">
        <f t="shared" si="486"/>
        <v>$75K-$100K</v>
      </c>
    </row>
    <row r="30867" spans="1:5" x14ac:dyDescent="0.3">
      <c r="A30867" s="33" t="s">
        <v>52</v>
      </c>
      <c r="B30867" s="33" t="s">
        <v>53</v>
      </c>
      <c r="C30867" s="33">
        <v>118000</v>
      </c>
      <c r="D30867" s="33" t="s">
        <v>1509</v>
      </c>
      <c r="E30867" t="str">
        <f t="shared" si="486"/>
        <v>$100K-$125K</v>
      </c>
    </row>
    <row r="30868" spans="1:5" x14ac:dyDescent="0.3">
      <c r="A30868" s="33" t="s">
        <v>2</v>
      </c>
      <c r="B30868" s="33" t="s">
        <v>53</v>
      </c>
      <c r="C30868" s="33"/>
      <c r="D30868" s="33" t="s">
        <v>1864</v>
      </c>
      <c r="E30868" t="str">
        <f t="shared" si="486"/>
        <v>No Data</v>
      </c>
    </row>
    <row r="30869" spans="1:5" x14ac:dyDescent="0.3">
      <c r="A30869" s="33" t="s">
        <v>2</v>
      </c>
      <c r="B30869" s="33" t="s">
        <v>53</v>
      </c>
      <c r="C30869" s="33"/>
      <c r="D30869" s="33" t="s">
        <v>9801</v>
      </c>
      <c r="E30869" t="str">
        <f t="shared" si="486"/>
        <v>No Data</v>
      </c>
    </row>
    <row r="30870" spans="1:5" x14ac:dyDescent="0.3">
      <c r="A30870" s="33" t="s">
        <v>2</v>
      </c>
      <c r="B30870" s="33" t="s">
        <v>53</v>
      </c>
      <c r="C30870" s="33">
        <v>105000</v>
      </c>
      <c r="D30870" s="33" t="s">
        <v>7496</v>
      </c>
      <c r="E30870" t="str">
        <f t="shared" si="486"/>
        <v>$100K-$125K</v>
      </c>
    </row>
    <row r="30871" spans="1:5" x14ac:dyDescent="0.3">
      <c r="A30871" s="33" t="s">
        <v>2</v>
      </c>
      <c r="B30871" s="33" t="s">
        <v>53</v>
      </c>
      <c r="C30871" s="33"/>
      <c r="D30871" s="33" t="s">
        <v>411</v>
      </c>
      <c r="E30871" t="str">
        <f t="shared" si="486"/>
        <v>No Data</v>
      </c>
    </row>
    <row r="30872" spans="1:5" x14ac:dyDescent="0.3">
      <c r="A30872" s="33" t="s">
        <v>2</v>
      </c>
      <c r="B30872" s="33" t="s">
        <v>53</v>
      </c>
      <c r="C30872" s="33"/>
      <c r="D30872" s="33" t="s">
        <v>1279</v>
      </c>
      <c r="E30872" t="str">
        <f t="shared" si="486"/>
        <v>No Data</v>
      </c>
    </row>
    <row r="30873" spans="1:5" x14ac:dyDescent="0.3">
      <c r="A30873" s="33" t="s">
        <v>0</v>
      </c>
      <c r="B30873" s="33" t="s">
        <v>53</v>
      </c>
      <c r="C30873" s="33">
        <v>90000</v>
      </c>
      <c r="D30873" s="33" t="s">
        <v>4110</v>
      </c>
      <c r="E30873" t="str">
        <f t="shared" si="486"/>
        <v>$75K-$100K</v>
      </c>
    </row>
    <row r="30874" spans="1:5" x14ac:dyDescent="0.3">
      <c r="A30874" s="33" t="s">
        <v>0</v>
      </c>
      <c r="B30874" s="33" t="s">
        <v>53</v>
      </c>
      <c r="C30874" s="33"/>
      <c r="D30874" s="33" t="s">
        <v>3409</v>
      </c>
      <c r="E30874" t="str">
        <f t="shared" si="486"/>
        <v>No Data</v>
      </c>
    </row>
    <row r="30875" spans="1:5" x14ac:dyDescent="0.3">
      <c r="A30875" s="33" t="s">
        <v>1</v>
      </c>
      <c r="B30875" s="33" t="s">
        <v>88</v>
      </c>
      <c r="C30875" s="33">
        <v>64800</v>
      </c>
      <c r="D30875" s="33" t="s">
        <v>8918</v>
      </c>
      <c r="E30875" t="str">
        <f t="shared" si="486"/>
        <v>&lt;$75K</v>
      </c>
    </row>
    <row r="30876" spans="1:5" x14ac:dyDescent="0.3">
      <c r="A30876" s="33" t="s">
        <v>125</v>
      </c>
      <c r="B30876" s="33" t="s">
        <v>53</v>
      </c>
      <c r="C30876" s="33"/>
      <c r="D30876" s="33" t="s">
        <v>3861</v>
      </c>
      <c r="E30876" t="str">
        <f t="shared" si="486"/>
        <v>No Data</v>
      </c>
    </row>
    <row r="30877" spans="1:5" x14ac:dyDescent="0.3">
      <c r="A30877" s="33" t="s">
        <v>0</v>
      </c>
      <c r="B30877" s="33" t="s">
        <v>53</v>
      </c>
      <c r="C30877" s="33">
        <v>245000</v>
      </c>
      <c r="D30877" s="33" t="s">
        <v>297</v>
      </c>
      <c r="E30877" t="str">
        <f t="shared" si="486"/>
        <v>&gt;$200K</v>
      </c>
    </row>
    <row r="30878" spans="1:5" x14ac:dyDescent="0.3">
      <c r="A30878" s="33" t="s">
        <v>2</v>
      </c>
      <c r="B30878" s="33" t="s">
        <v>53</v>
      </c>
      <c r="C30878" s="33"/>
      <c r="D30878" s="33" t="s">
        <v>272</v>
      </c>
      <c r="E30878" t="str">
        <f t="shared" si="486"/>
        <v>No Data</v>
      </c>
    </row>
    <row r="30879" spans="1:5" x14ac:dyDescent="0.3">
      <c r="A30879" s="33" t="s">
        <v>0</v>
      </c>
      <c r="B30879" s="33" t="s">
        <v>53</v>
      </c>
      <c r="C30879" s="33">
        <v>167500</v>
      </c>
      <c r="D30879" s="33" t="s">
        <v>238</v>
      </c>
      <c r="E30879" t="str">
        <f t="shared" si="486"/>
        <v>$125K-$200K</v>
      </c>
    </row>
    <row r="30880" spans="1:5" x14ac:dyDescent="0.3">
      <c r="A30880" s="33" t="s">
        <v>52</v>
      </c>
      <c r="B30880" s="33" t="s">
        <v>54</v>
      </c>
      <c r="C30880" s="33">
        <v>60841</v>
      </c>
      <c r="D30880" s="33" t="s">
        <v>5809</v>
      </c>
      <c r="E30880" t="str">
        <f t="shared" si="486"/>
        <v>&lt;$75K</v>
      </c>
    </row>
    <row r="30881" spans="1:5" x14ac:dyDescent="0.3">
      <c r="A30881" s="33" t="s">
        <v>0</v>
      </c>
      <c r="B30881" s="33" t="s">
        <v>53</v>
      </c>
      <c r="C30881" s="33">
        <v>115000</v>
      </c>
      <c r="D30881" s="33" t="s">
        <v>8228</v>
      </c>
      <c r="E30881" t="str">
        <f t="shared" si="486"/>
        <v>$100K-$125K</v>
      </c>
    </row>
    <row r="30882" spans="1:5" x14ac:dyDescent="0.3">
      <c r="A30882" s="33" t="s">
        <v>0</v>
      </c>
      <c r="B30882" s="33" t="s">
        <v>53</v>
      </c>
      <c r="C30882" s="33">
        <v>112996</v>
      </c>
      <c r="D30882" s="33" t="s">
        <v>3397</v>
      </c>
      <c r="E30882" t="str">
        <f t="shared" si="486"/>
        <v>$100K-$125K</v>
      </c>
    </row>
    <row r="30883" spans="1:5" x14ac:dyDescent="0.3">
      <c r="A30883" s="33" t="s">
        <v>4</v>
      </c>
      <c r="B30883" s="33" t="s">
        <v>53</v>
      </c>
      <c r="C30883" s="33">
        <v>175000</v>
      </c>
      <c r="D30883" s="33" t="s">
        <v>230</v>
      </c>
      <c r="E30883" t="str">
        <f t="shared" si="486"/>
        <v>$125K-$200K</v>
      </c>
    </row>
    <row r="30884" spans="1:5" x14ac:dyDescent="0.3">
      <c r="A30884" s="33" t="s">
        <v>0</v>
      </c>
      <c r="B30884" s="33" t="s">
        <v>53</v>
      </c>
      <c r="C30884" s="33">
        <v>126000</v>
      </c>
      <c r="D30884" s="33" t="s">
        <v>234</v>
      </c>
      <c r="E30884" t="str">
        <f t="shared" si="486"/>
        <v>$125K-$200K</v>
      </c>
    </row>
    <row r="30885" spans="1:5" x14ac:dyDescent="0.3">
      <c r="A30885" s="33" t="s">
        <v>0</v>
      </c>
      <c r="B30885" s="33" t="s">
        <v>53</v>
      </c>
      <c r="C30885" s="33"/>
      <c r="D30885" s="33" t="s">
        <v>366</v>
      </c>
      <c r="E30885" t="str">
        <f t="shared" si="486"/>
        <v>No Data</v>
      </c>
    </row>
    <row r="30886" spans="1:5" x14ac:dyDescent="0.3">
      <c r="A30886" s="33" t="s">
        <v>0</v>
      </c>
      <c r="B30886" s="33" t="s">
        <v>53</v>
      </c>
      <c r="C30886" s="33"/>
      <c r="D30886" s="33" t="s">
        <v>658</v>
      </c>
      <c r="E30886" t="str">
        <f t="shared" si="486"/>
        <v>No Data</v>
      </c>
    </row>
    <row r="30887" spans="1:5" x14ac:dyDescent="0.3">
      <c r="A30887" s="33" t="s">
        <v>2</v>
      </c>
      <c r="B30887" s="33" t="s">
        <v>53</v>
      </c>
      <c r="C30887" s="33">
        <v>115000</v>
      </c>
      <c r="D30887" s="33" t="s">
        <v>2345</v>
      </c>
      <c r="E30887" t="str">
        <f t="shared" si="486"/>
        <v>$100K-$125K</v>
      </c>
    </row>
    <row r="30888" spans="1:5" x14ac:dyDescent="0.3">
      <c r="A30888" s="33" t="s">
        <v>128</v>
      </c>
      <c r="B30888" s="33" t="s">
        <v>53</v>
      </c>
      <c r="C30888" s="33">
        <v>147000</v>
      </c>
      <c r="D30888" s="33" t="s">
        <v>1434</v>
      </c>
      <c r="E30888" t="str">
        <f t="shared" si="486"/>
        <v>$125K-$200K</v>
      </c>
    </row>
    <row r="30889" spans="1:5" x14ac:dyDescent="0.3">
      <c r="A30889" s="33" t="s">
        <v>0</v>
      </c>
      <c r="B30889" s="33" t="s">
        <v>53</v>
      </c>
      <c r="C30889" s="33">
        <v>154000</v>
      </c>
      <c r="D30889" s="33" t="s">
        <v>7587</v>
      </c>
      <c r="E30889" t="str">
        <f t="shared" si="486"/>
        <v>$125K-$200K</v>
      </c>
    </row>
    <row r="30890" spans="1:5" x14ac:dyDescent="0.3">
      <c r="A30890" s="33" t="s">
        <v>128</v>
      </c>
      <c r="B30890" s="33" t="s">
        <v>53</v>
      </c>
      <c r="C30890" s="33">
        <v>157500</v>
      </c>
      <c r="D30890" s="33" t="s">
        <v>1639</v>
      </c>
      <c r="E30890" t="str">
        <f t="shared" si="486"/>
        <v>$125K-$200K</v>
      </c>
    </row>
    <row r="30891" spans="1:5" x14ac:dyDescent="0.3">
      <c r="A30891" s="33" t="s">
        <v>2</v>
      </c>
      <c r="B30891" s="33" t="s">
        <v>53</v>
      </c>
      <c r="C30891" s="33"/>
      <c r="D30891" s="33" t="s">
        <v>9802</v>
      </c>
      <c r="E30891" t="str">
        <f t="shared" si="486"/>
        <v>No Data</v>
      </c>
    </row>
    <row r="30892" spans="1:5" x14ac:dyDescent="0.3">
      <c r="A30892" s="33" t="s">
        <v>0</v>
      </c>
      <c r="B30892" s="33" t="s">
        <v>53</v>
      </c>
      <c r="C30892" s="33">
        <v>180000</v>
      </c>
      <c r="D30892" s="33" t="s">
        <v>230</v>
      </c>
      <c r="E30892" t="str">
        <f t="shared" si="486"/>
        <v>$125K-$200K</v>
      </c>
    </row>
    <row r="30893" spans="1:5" x14ac:dyDescent="0.3">
      <c r="A30893" s="33" t="s">
        <v>2</v>
      </c>
      <c r="B30893" s="33" t="s">
        <v>53</v>
      </c>
      <c r="C30893" s="33"/>
      <c r="D30893" s="33" t="s">
        <v>8540</v>
      </c>
      <c r="E30893" t="str">
        <f t="shared" si="486"/>
        <v>No Data</v>
      </c>
    </row>
    <row r="30894" spans="1:5" x14ac:dyDescent="0.3">
      <c r="A30894" s="33" t="s">
        <v>52</v>
      </c>
      <c r="B30894" s="33" t="s">
        <v>53</v>
      </c>
      <c r="C30894" s="33"/>
      <c r="D30894" s="33" t="s">
        <v>879</v>
      </c>
      <c r="E30894" t="str">
        <f t="shared" si="486"/>
        <v>No Data</v>
      </c>
    </row>
    <row r="30895" spans="1:5" x14ac:dyDescent="0.3">
      <c r="A30895" s="33" t="s">
        <v>2</v>
      </c>
      <c r="B30895" s="33" t="s">
        <v>64</v>
      </c>
      <c r="C30895" s="33">
        <v>48598.5</v>
      </c>
      <c r="D30895" s="33" t="s">
        <v>1084</v>
      </c>
      <c r="E30895" t="str">
        <f t="shared" si="486"/>
        <v>&lt;$75K</v>
      </c>
    </row>
    <row r="30896" spans="1:5" x14ac:dyDescent="0.3">
      <c r="A30896" s="33" t="s">
        <v>2</v>
      </c>
      <c r="B30896" s="33" t="s">
        <v>53</v>
      </c>
      <c r="C30896" s="33">
        <v>58000</v>
      </c>
      <c r="D30896" s="33" t="s">
        <v>9803</v>
      </c>
      <c r="E30896" t="str">
        <f t="shared" si="486"/>
        <v>&lt;$75K</v>
      </c>
    </row>
    <row r="30897" spans="1:5" x14ac:dyDescent="0.3">
      <c r="A30897" s="33" t="s">
        <v>52</v>
      </c>
      <c r="B30897" s="33" t="s">
        <v>53</v>
      </c>
      <c r="C30897" s="33"/>
      <c r="D30897" s="33" t="s">
        <v>1236</v>
      </c>
      <c r="E30897" t="str">
        <f t="shared" si="486"/>
        <v>No Data</v>
      </c>
    </row>
    <row r="30898" spans="1:5" x14ac:dyDescent="0.3">
      <c r="A30898" s="33" t="s">
        <v>4</v>
      </c>
      <c r="B30898" s="33" t="s">
        <v>53</v>
      </c>
      <c r="C30898" s="33"/>
      <c r="D30898" s="33" t="s">
        <v>2329</v>
      </c>
      <c r="E30898" t="str">
        <f t="shared" si="486"/>
        <v>No Data</v>
      </c>
    </row>
    <row r="30899" spans="1:5" x14ac:dyDescent="0.3">
      <c r="A30899" s="33" t="s">
        <v>0</v>
      </c>
      <c r="B30899" s="33" t="s">
        <v>53</v>
      </c>
      <c r="C30899" s="33">
        <v>108500</v>
      </c>
      <c r="D30899" s="33" t="s">
        <v>596</v>
      </c>
      <c r="E30899" t="str">
        <f t="shared" si="486"/>
        <v>$100K-$125K</v>
      </c>
    </row>
    <row r="30900" spans="1:5" x14ac:dyDescent="0.3">
      <c r="A30900" s="33" t="s">
        <v>2</v>
      </c>
      <c r="B30900" s="33" t="s">
        <v>53</v>
      </c>
      <c r="C30900" s="33"/>
      <c r="D30900" s="33" t="s">
        <v>609</v>
      </c>
      <c r="E30900" t="str">
        <f t="shared" si="486"/>
        <v>No Data</v>
      </c>
    </row>
    <row r="30901" spans="1:5" x14ac:dyDescent="0.3">
      <c r="A30901" s="33" t="s">
        <v>0</v>
      </c>
      <c r="B30901" s="33" t="s">
        <v>53</v>
      </c>
      <c r="C30901" s="33">
        <v>103472</v>
      </c>
      <c r="D30901" s="33" t="s">
        <v>9804</v>
      </c>
      <c r="E30901" t="str">
        <f t="shared" si="486"/>
        <v>$100K-$125K</v>
      </c>
    </row>
    <row r="30902" spans="1:5" x14ac:dyDescent="0.3">
      <c r="A30902" s="33" t="s">
        <v>2</v>
      </c>
      <c r="B30902" s="33" t="s">
        <v>53</v>
      </c>
      <c r="C30902" s="33"/>
      <c r="D30902" s="33" t="s">
        <v>8674</v>
      </c>
      <c r="E30902" t="str">
        <f t="shared" si="486"/>
        <v>No Data</v>
      </c>
    </row>
    <row r="30903" spans="1:5" x14ac:dyDescent="0.3">
      <c r="A30903" s="33" t="s">
        <v>0</v>
      </c>
      <c r="B30903" s="33" t="s">
        <v>53</v>
      </c>
      <c r="C30903" s="33">
        <v>90000</v>
      </c>
      <c r="D30903" s="33" t="s">
        <v>299</v>
      </c>
      <c r="E30903" t="str">
        <f t="shared" si="486"/>
        <v>$75K-$100K</v>
      </c>
    </row>
    <row r="30904" spans="1:5" x14ac:dyDescent="0.3">
      <c r="A30904" s="33" t="s">
        <v>2</v>
      </c>
      <c r="B30904" s="33" t="s">
        <v>53</v>
      </c>
      <c r="C30904" s="33">
        <v>66600</v>
      </c>
      <c r="D30904" s="33" t="s">
        <v>9269</v>
      </c>
      <c r="E30904" t="str">
        <f t="shared" si="486"/>
        <v>&lt;$75K</v>
      </c>
    </row>
    <row r="30905" spans="1:5" x14ac:dyDescent="0.3">
      <c r="A30905" s="33" t="s">
        <v>2</v>
      </c>
      <c r="B30905" s="33" t="s">
        <v>53</v>
      </c>
      <c r="C30905" s="33">
        <v>65000</v>
      </c>
      <c r="D30905" s="33" t="s">
        <v>9805</v>
      </c>
      <c r="E30905" t="str">
        <f t="shared" si="486"/>
        <v>&lt;$75K</v>
      </c>
    </row>
    <row r="30906" spans="1:5" x14ac:dyDescent="0.3">
      <c r="A30906" s="33" t="s">
        <v>0</v>
      </c>
      <c r="B30906" s="33" t="s">
        <v>81</v>
      </c>
      <c r="C30906" s="33">
        <v>122500</v>
      </c>
      <c r="D30906" s="33" t="s">
        <v>9806</v>
      </c>
      <c r="E30906" t="str">
        <f t="shared" si="486"/>
        <v>$100K-$125K</v>
      </c>
    </row>
    <row r="30907" spans="1:5" x14ac:dyDescent="0.3">
      <c r="A30907" s="33" t="s">
        <v>125</v>
      </c>
      <c r="B30907" s="33" t="s">
        <v>53</v>
      </c>
      <c r="C30907" s="33">
        <v>150000</v>
      </c>
      <c r="D30907" s="33" t="s">
        <v>3095</v>
      </c>
      <c r="E30907" t="str">
        <f t="shared" si="486"/>
        <v>$125K-$200K</v>
      </c>
    </row>
    <row r="30908" spans="1:5" x14ac:dyDescent="0.3">
      <c r="A30908" s="33" t="s">
        <v>2</v>
      </c>
      <c r="B30908" s="33" t="s">
        <v>53</v>
      </c>
      <c r="C30908" s="33">
        <v>65000</v>
      </c>
      <c r="D30908" s="33" t="s">
        <v>9807</v>
      </c>
      <c r="E30908" t="str">
        <f t="shared" si="486"/>
        <v>&lt;$75K</v>
      </c>
    </row>
    <row r="30909" spans="1:5" x14ac:dyDescent="0.3">
      <c r="A30909" s="33" t="s">
        <v>0</v>
      </c>
      <c r="B30909" s="33" t="s">
        <v>53</v>
      </c>
      <c r="C30909" s="33"/>
      <c r="D30909" s="33" t="s">
        <v>9808</v>
      </c>
      <c r="E30909" t="str">
        <f t="shared" si="486"/>
        <v>No Data</v>
      </c>
    </row>
    <row r="30910" spans="1:5" x14ac:dyDescent="0.3">
      <c r="A30910" s="33" t="s">
        <v>126</v>
      </c>
      <c r="B30910" s="33" t="s">
        <v>53</v>
      </c>
      <c r="C30910" s="33">
        <v>111608.5</v>
      </c>
      <c r="D30910" s="33" t="s">
        <v>792</v>
      </c>
      <c r="E30910" t="str">
        <f t="shared" si="486"/>
        <v>$100K-$125K</v>
      </c>
    </row>
    <row r="30911" spans="1:5" x14ac:dyDescent="0.3">
      <c r="A30911" s="33" t="s">
        <v>0</v>
      </c>
      <c r="B30911" s="33" t="s">
        <v>53</v>
      </c>
      <c r="C30911" s="33">
        <v>135000</v>
      </c>
      <c r="D30911" s="33" t="s">
        <v>2045</v>
      </c>
      <c r="E30911" t="str">
        <f t="shared" si="486"/>
        <v>$125K-$200K</v>
      </c>
    </row>
    <row r="30912" spans="1:5" x14ac:dyDescent="0.3">
      <c r="A30912" s="33" t="s">
        <v>0</v>
      </c>
      <c r="B30912" s="33" t="s">
        <v>53</v>
      </c>
      <c r="C30912" s="33">
        <v>189162.5</v>
      </c>
      <c r="D30912" s="33" t="s">
        <v>2417</v>
      </c>
      <c r="E30912" t="str">
        <f t="shared" si="486"/>
        <v>$125K-$200K</v>
      </c>
    </row>
    <row r="30913" spans="1:5" x14ac:dyDescent="0.3">
      <c r="A30913" s="33" t="s">
        <v>125</v>
      </c>
      <c r="B30913" s="33" t="s">
        <v>53</v>
      </c>
      <c r="C30913" s="33"/>
      <c r="D30913" s="33" t="s">
        <v>3916</v>
      </c>
      <c r="E30913" t="str">
        <f t="shared" si="486"/>
        <v>No Data</v>
      </c>
    </row>
    <row r="30914" spans="1:5" x14ac:dyDescent="0.3">
      <c r="A30914" s="33" t="s">
        <v>2</v>
      </c>
      <c r="B30914" s="33" t="s">
        <v>53</v>
      </c>
      <c r="C30914" s="33"/>
      <c r="D30914" s="33" t="s">
        <v>729</v>
      </c>
      <c r="E30914" t="str">
        <f t="shared" si="486"/>
        <v>No Data</v>
      </c>
    </row>
    <row r="30915" spans="1:5" x14ac:dyDescent="0.3">
      <c r="A30915" s="33" t="s">
        <v>1</v>
      </c>
      <c r="B30915" s="33" t="s">
        <v>68</v>
      </c>
      <c r="C30915" s="33">
        <v>79200</v>
      </c>
      <c r="D30915" s="33" t="s">
        <v>3079</v>
      </c>
      <c r="E30915" t="str">
        <f t="shared" ref="E30915:E30978" si="487">_xlfn.XLOOKUP(C30915,$H$16:$H$21,$G$16:$G$21,,1)</f>
        <v>$75K-$100K</v>
      </c>
    </row>
    <row r="30916" spans="1:5" x14ac:dyDescent="0.3">
      <c r="A30916" s="33" t="s">
        <v>126</v>
      </c>
      <c r="B30916" s="33" t="s">
        <v>69</v>
      </c>
      <c r="C30916" s="33">
        <v>147500</v>
      </c>
      <c r="D30916" s="33" t="s">
        <v>9809</v>
      </c>
      <c r="E30916" t="str">
        <f t="shared" si="487"/>
        <v>$125K-$200K</v>
      </c>
    </row>
    <row r="30917" spans="1:5" x14ac:dyDescent="0.3">
      <c r="A30917" s="33" t="s">
        <v>52</v>
      </c>
      <c r="B30917" s="33" t="s">
        <v>53</v>
      </c>
      <c r="C30917" s="33"/>
      <c r="D30917" s="33" t="s">
        <v>3527</v>
      </c>
      <c r="E30917" t="str">
        <f t="shared" si="487"/>
        <v>No Data</v>
      </c>
    </row>
    <row r="30918" spans="1:5" x14ac:dyDescent="0.3">
      <c r="A30918" s="33" t="s">
        <v>125</v>
      </c>
      <c r="B30918" s="33" t="s">
        <v>53</v>
      </c>
      <c r="C30918" s="33">
        <v>145000</v>
      </c>
      <c r="D30918" s="33" t="s">
        <v>879</v>
      </c>
      <c r="E30918" t="str">
        <f t="shared" si="487"/>
        <v>$125K-$200K</v>
      </c>
    </row>
    <row r="30919" spans="1:5" x14ac:dyDescent="0.3">
      <c r="A30919" s="33" t="s">
        <v>2</v>
      </c>
      <c r="B30919" s="33" t="s">
        <v>88</v>
      </c>
      <c r="C30919" s="33">
        <v>64800</v>
      </c>
      <c r="D30919" s="33" t="s">
        <v>1302</v>
      </c>
      <c r="E30919" t="str">
        <f t="shared" si="487"/>
        <v>&lt;$75K</v>
      </c>
    </row>
    <row r="30920" spans="1:5" x14ac:dyDescent="0.3">
      <c r="A30920" s="33" t="s">
        <v>0</v>
      </c>
      <c r="B30920" s="33" t="s">
        <v>53</v>
      </c>
      <c r="C30920" s="33">
        <v>106250</v>
      </c>
      <c r="D30920" s="33" t="s">
        <v>9810</v>
      </c>
      <c r="E30920" t="str">
        <f t="shared" si="487"/>
        <v>$100K-$125K</v>
      </c>
    </row>
    <row r="30921" spans="1:5" x14ac:dyDescent="0.3">
      <c r="A30921" s="33" t="s">
        <v>126</v>
      </c>
      <c r="B30921" s="33" t="s">
        <v>53</v>
      </c>
      <c r="C30921" s="33">
        <v>140000</v>
      </c>
      <c r="D30921" s="33" t="s">
        <v>9811</v>
      </c>
      <c r="E30921" t="str">
        <f t="shared" si="487"/>
        <v>$125K-$200K</v>
      </c>
    </row>
    <row r="30922" spans="1:5" x14ac:dyDescent="0.3">
      <c r="A30922" s="33" t="s">
        <v>125</v>
      </c>
      <c r="B30922" s="33" t="s">
        <v>53</v>
      </c>
      <c r="C30922" s="33"/>
      <c r="D30922" s="33" t="s">
        <v>1671</v>
      </c>
      <c r="E30922" t="str">
        <f t="shared" si="487"/>
        <v>No Data</v>
      </c>
    </row>
    <row r="30923" spans="1:5" x14ac:dyDescent="0.3">
      <c r="A30923" s="33" t="s">
        <v>2</v>
      </c>
      <c r="B30923" s="33" t="s">
        <v>53</v>
      </c>
      <c r="C30923" s="33">
        <v>87500</v>
      </c>
      <c r="D30923" s="33" t="s">
        <v>3141</v>
      </c>
      <c r="E30923" t="str">
        <f t="shared" si="487"/>
        <v>$75K-$100K</v>
      </c>
    </row>
    <row r="30924" spans="1:5" x14ac:dyDescent="0.3">
      <c r="A30924" s="33" t="s">
        <v>2</v>
      </c>
      <c r="B30924" s="33" t="s">
        <v>53</v>
      </c>
      <c r="C30924" s="33">
        <v>68328.546875</v>
      </c>
      <c r="D30924" s="33" t="s">
        <v>3614</v>
      </c>
      <c r="E30924" t="str">
        <f t="shared" si="487"/>
        <v>&lt;$75K</v>
      </c>
    </row>
    <row r="30925" spans="1:5" x14ac:dyDescent="0.3">
      <c r="A30925" s="33" t="s">
        <v>125</v>
      </c>
      <c r="B30925" s="33" t="s">
        <v>53</v>
      </c>
      <c r="C30925" s="33">
        <v>95000</v>
      </c>
      <c r="D30925" s="33" t="s">
        <v>958</v>
      </c>
      <c r="E30925" t="str">
        <f t="shared" si="487"/>
        <v>$75K-$100K</v>
      </c>
    </row>
    <row r="30926" spans="1:5" x14ac:dyDescent="0.3">
      <c r="A30926" s="33" t="s">
        <v>4</v>
      </c>
      <c r="B30926" s="33" t="s">
        <v>97</v>
      </c>
      <c r="C30926" s="33">
        <v>147500</v>
      </c>
      <c r="D30926" s="33" t="s">
        <v>1818</v>
      </c>
      <c r="E30926" t="str">
        <f t="shared" si="487"/>
        <v>$125K-$200K</v>
      </c>
    </row>
    <row r="30927" spans="1:5" x14ac:dyDescent="0.3">
      <c r="A30927" s="33" t="s">
        <v>125</v>
      </c>
      <c r="B30927" s="33" t="s">
        <v>72</v>
      </c>
      <c r="C30927" s="33">
        <v>111175</v>
      </c>
      <c r="D30927" s="33" t="s">
        <v>7205</v>
      </c>
      <c r="E30927" t="str">
        <f t="shared" si="487"/>
        <v>$100K-$125K</v>
      </c>
    </row>
    <row r="30928" spans="1:5" x14ac:dyDescent="0.3">
      <c r="A30928" s="33" t="s">
        <v>0</v>
      </c>
      <c r="B30928" s="33" t="s">
        <v>53</v>
      </c>
      <c r="C30928" s="33">
        <v>62500</v>
      </c>
      <c r="D30928" s="33" t="s">
        <v>5354</v>
      </c>
      <c r="E30928" t="str">
        <f t="shared" si="487"/>
        <v>&lt;$75K</v>
      </c>
    </row>
    <row r="30929" spans="1:5" x14ac:dyDescent="0.3">
      <c r="A30929" s="33" t="s">
        <v>2</v>
      </c>
      <c r="B30929" s="33" t="s">
        <v>88</v>
      </c>
      <c r="C30929" s="33">
        <v>111175</v>
      </c>
      <c r="D30929" s="33" t="s">
        <v>2211</v>
      </c>
      <c r="E30929" t="str">
        <f t="shared" si="487"/>
        <v>$100K-$125K</v>
      </c>
    </row>
    <row r="30930" spans="1:5" x14ac:dyDescent="0.3">
      <c r="A30930" s="33" t="s">
        <v>1</v>
      </c>
      <c r="B30930" s="33" t="s">
        <v>88</v>
      </c>
      <c r="C30930" s="33">
        <v>166000</v>
      </c>
      <c r="D30930" s="33" t="s">
        <v>7911</v>
      </c>
      <c r="E30930" t="str">
        <f t="shared" si="487"/>
        <v>$125K-$200K</v>
      </c>
    </row>
    <row r="30931" spans="1:5" x14ac:dyDescent="0.3">
      <c r="A30931" s="33" t="s">
        <v>0</v>
      </c>
      <c r="B30931" s="33" t="s">
        <v>53</v>
      </c>
      <c r="C30931" s="33">
        <v>125000</v>
      </c>
      <c r="D30931" s="33" t="s">
        <v>9812</v>
      </c>
      <c r="E30931" t="str">
        <f t="shared" si="487"/>
        <v>$100K-$125K</v>
      </c>
    </row>
    <row r="30932" spans="1:5" x14ac:dyDescent="0.3">
      <c r="A30932" s="33" t="s">
        <v>52</v>
      </c>
      <c r="B30932" s="33" t="s">
        <v>53</v>
      </c>
      <c r="C30932" s="33"/>
      <c r="D30932" s="33" t="s">
        <v>9813</v>
      </c>
      <c r="E30932" t="str">
        <f t="shared" si="487"/>
        <v>No Data</v>
      </c>
    </row>
    <row r="30933" spans="1:5" x14ac:dyDescent="0.3">
      <c r="A30933" s="33" t="s">
        <v>2</v>
      </c>
      <c r="B30933" s="33" t="s">
        <v>53</v>
      </c>
      <c r="C30933" s="33"/>
      <c r="D30933" s="33" t="s">
        <v>9814</v>
      </c>
      <c r="E30933" t="str">
        <f t="shared" si="487"/>
        <v>No Data</v>
      </c>
    </row>
    <row r="30934" spans="1:5" x14ac:dyDescent="0.3">
      <c r="A30934" s="33" t="s">
        <v>2</v>
      </c>
      <c r="B30934" s="33" t="s">
        <v>53</v>
      </c>
      <c r="C30934" s="33">
        <v>55000</v>
      </c>
      <c r="D30934" s="33" t="s">
        <v>9815</v>
      </c>
      <c r="E30934" t="str">
        <f t="shared" si="487"/>
        <v>&lt;$75K</v>
      </c>
    </row>
    <row r="30935" spans="1:5" x14ac:dyDescent="0.3">
      <c r="A30935" s="33" t="s">
        <v>2</v>
      </c>
      <c r="B30935" s="33" t="s">
        <v>53</v>
      </c>
      <c r="C30935" s="33">
        <v>130000</v>
      </c>
      <c r="D30935" s="33" t="s">
        <v>268</v>
      </c>
      <c r="E30935" t="str">
        <f t="shared" si="487"/>
        <v>$125K-$200K</v>
      </c>
    </row>
    <row r="30936" spans="1:5" x14ac:dyDescent="0.3">
      <c r="A30936" s="33" t="s">
        <v>128</v>
      </c>
      <c r="B30936" s="33" t="s">
        <v>53</v>
      </c>
      <c r="C30936" s="33">
        <v>170000</v>
      </c>
      <c r="D30936" s="33" t="s">
        <v>230</v>
      </c>
      <c r="E30936" t="str">
        <f t="shared" si="487"/>
        <v>$125K-$200K</v>
      </c>
    </row>
    <row r="30937" spans="1:5" x14ac:dyDescent="0.3">
      <c r="A30937" s="33" t="s">
        <v>2</v>
      </c>
      <c r="B30937" s="33" t="s">
        <v>53</v>
      </c>
      <c r="C30937" s="33"/>
      <c r="D30937" s="33" t="s">
        <v>268</v>
      </c>
      <c r="E30937" t="str">
        <f t="shared" si="487"/>
        <v>No Data</v>
      </c>
    </row>
    <row r="30938" spans="1:5" x14ac:dyDescent="0.3">
      <c r="A30938" s="33" t="s">
        <v>126</v>
      </c>
      <c r="B30938" s="33" t="s">
        <v>53</v>
      </c>
      <c r="C30938" s="33">
        <v>125000</v>
      </c>
      <c r="D30938" s="33" t="s">
        <v>9816</v>
      </c>
      <c r="E30938" t="str">
        <f t="shared" si="487"/>
        <v>$100K-$125K</v>
      </c>
    </row>
    <row r="30939" spans="1:5" x14ac:dyDescent="0.3">
      <c r="A30939" s="33" t="s">
        <v>126</v>
      </c>
      <c r="B30939" s="33" t="s">
        <v>54</v>
      </c>
      <c r="C30939" s="33"/>
      <c r="D30939" s="33" t="s">
        <v>287</v>
      </c>
      <c r="E30939" t="str">
        <f t="shared" si="487"/>
        <v>No Data</v>
      </c>
    </row>
    <row r="30940" spans="1:5" x14ac:dyDescent="0.3">
      <c r="A30940" s="33" t="s">
        <v>2</v>
      </c>
      <c r="B30940" s="33" t="s">
        <v>53</v>
      </c>
      <c r="C30940" s="33">
        <v>60000</v>
      </c>
      <c r="D30940" s="33" t="s">
        <v>9817</v>
      </c>
      <c r="E30940" t="str">
        <f t="shared" si="487"/>
        <v>&lt;$75K</v>
      </c>
    </row>
    <row r="30941" spans="1:5" x14ac:dyDescent="0.3">
      <c r="A30941" s="33" t="s">
        <v>125</v>
      </c>
      <c r="B30941" s="33" t="s">
        <v>53</v>
      </c>
      <c r="C30941" s="33">
        <v>122500</v>
      </c>
      <c r="D30941" s="33" t="s">
        <v>9818</v>
      </c>
      <c r="E30941" t="str">
        <f t="shared" si="487"/>
        <v>$100K-$125K</v>
      </c>
    </row>
    <row r="30942" spans="1:5" x14ac:dyDescent="0.3">
      <c r="A30942" s="33" t="s">
        <v>2</v>
      </c>
      <c r="B30942" s="33" t="s">
        <v>53</v>
      </c>
      <c r="C30942" s="33">
        <v>117550</v>
      </c>
      <c r="D30942" s="33" t="s">
        <v>729</v>
      </c>
      <c r="E30942" t="str">
        <f t="shared" si="487"/>
        <v>$100K-$125K</v>
      </c>
    </row>
    <row r="30943" spans="1:5" x14ac:dyDescent="0.3">
      <c r="A30943" s="33" t="s">
        <v>0</v>
      </c>
      <c r="B30943" s="33" t="s">
        <v>53</v>
      </c>
      <c r="C30943" s="33"/>
      <c r="D30943" s="33" t="s">
        <v>1092</v>
      </c>
      <c r="E30943" t="str">
        <f t="shared" si="487"/>
        <v>No Data</v>
      </c>
    </row>
    <row r="30944" spans="1:5" x14ac:dyDescent="0.3">
      <c r="A30944" s="33" t="s">
        <v>2</v>
      </c>
      <c r="B30944" s="33" t="s">
        <v>53</v>
      </c>
      <c r="C30944" s="33"/>
      <c r="D30944" s="33" t="s">
        <v>9819</v>
      </c>
      <c r="E30944" t="str">
        <f t="shared" si="487"/>
        <v>No Data</v>
      </c>
    </row>
    <row r="30945" spans="1:5" x14ac:dyDescent="0.3">
      <c r="A30945" s="33" t="s">
        <v>4</v>
      </c>
      <c r="B30945" s="33" t="s">
        <v>53</v>
      </c>
      <c r="C30945" s="33">
        <v>90000</v>
      </c>
      <c r="D30945" s="33" t="s">
        <v>9820</v>
      </c>
      <c r="E30945" t="str">
        <f t="shared" si="487"/>
        <v>$75K-$100K</v>
      </c>
    </row>
    <row r="30946" spans="1:5" x14ac:dyDescent="0.3">
      <c r="A30946" s="33" t="s">
        <v>52</v>
      </c>
      <c r="B30946" s="33" t="s">
        <v>53</v>
      </c>
      <c r="C30946" s="33"/>
      <c r="D30946" s="33" t="s">
        <v>9821</v>
      </c>
      <c r="E30946" t="str">
        <f t="shared" si="487"/>
        <v>No Data</v>
      </c>
    </row>
    <row r="30947" spans="1:5" x14ac:dyDescent="0.3">
      <c r="A30947" s="33" t="s">
        <v>2</v>
      </c>
      <c r="B30947" s="33" t="s">
        <v>53</v>
      </c>
      <c r="C30947" s="33">
        <v>75000</v>
      </c>
      <c r="D30947" s="33" t="s">
        <v>716</v>
      </c>
      <c r="E30947" t="str">
        <f t="shared" si="487"/>
        <v>&lt;$75K</v>
      </c>
    </row>
    <row r="30948" spans="1:5" x14ac:dyDescent="0.3">
      <c r="A30948" s="33" t="s">
        <v>0</v>
      </c>
      <c r="B30948" s="33" t="s">
        <v>53</v>
      </c>
      <c r="C30948" s="33">
        <v>150000</v>
      </c>
      <c r="D30948" s="33" t="s">
        <v>1291</v>
      </c>
      <c r="E30948" t="str">
        <f t="shared" si="487"/>
        <v>$125K-$200K</v>
      </c>
    </row>
    <row r="30949" spans="1:5" x14ac:dyDescent="0.3">
      <c r="A30949" s="33" t="s">
        <v>126</v>
      </c>
      <c r="B30949" s="33" t="s">
        <v>53</v>
      </c>
      <c r="C30949" s="33"/>
      <c r="D30949" s="33" t="s">
        <v>232</v>
      </c>
      <c r="E30949" t="str">
        <f t="shared" si="487"/>
        <v>No Data</v>
      </c>
    </row>
    <row r="30950" spans="1:5" x14ac:dyDescent="0.3">
      <c r="A30950" s="33" t="s">
        <v>125</v>
      </c>
      <c r="B30950" s="33" t="s">
        <v>69</v>
      </c>
      <c r="C30950" s="33">
        <v>111175</v>
      </c>
      <c r="D30950" s="33" t="s">
        <v>5592</v>
      </c>
      <c r="E30950" t="str">
        <f t="shared" si="487"/>
        <v>$100K-$125K</v>
      </c>
    </row>
    <row r="30951" spans="1:5" x14ac:dyDescent="0.3">
      <c r="A30951" s="33" t="s">
        <v>126</v>
      </c>
      <c r="B30951" s="33" t="s">
        <v>81</v>
      </c>
      <c r="C30951" s="33"/>
      <c r="D30951" s="33" t="s">
        <v>9822</v>
      </c>
      <c r="E30951" t="str">
        <f t="shared" si="487"/>
        <v>No Data</v>
      </c>
    </row>
    <row r="30952" spans="1:5" x14ac:dyDescent="0.3">
      <c r="A30952" s="33" t="s">
        <v>0</v>
      </c>
      <c r="B30952" s="33" t="s">
        <v>53</v>
      </c>
      <c r="C30952" s="33"/>
      <c r="D30952" s="33" t="s">
        <v>1398</v>
      </c>
      <c r="E30952" t="str">
        <f t="shared" si="487"/>
        <v>No Data</v>
      </c>
    </row>
    <row r="30953" spans="1:5" x14ac:dyDescent="0.3">
      <c r="A30953" s="33" t="s">
        <v>128</v>
      </c>
      <c r="B30953" s="33" t="s">
        <v>54</v>
      </c>
      <c r="C30953" s="33">
        <v>165500</v>
      </c>
      <c r="D30953" s="33" t="s">
        <v>4485</v>
      </c>
      <c r="E30953" t="str">
        <f t="shared" si="487"/>
        <v>$125K-$200K</v>
      </c>
    </row>
    <row r="30954" spans="1:5" x14ac:dyDescent="0.3">
      <c r="A30954" s="33" t="s">
        <v>2</v>
      </c>
      <c r="B30954" s="33" t="s">
        <v>164</v>
      </c>
      <c r="C30954" s="33">
        <v>44100</v>
      </c>
      <c r="D30954" s="33" t="s">
        <v>834</v>
      </c>
      <c r="E30954" t="str">
        <f t="shared" si="487"/>
        <v>&lt;$75K</v>
      </c>
    </row>
    <row r="30955" spans="1:5" x14ac:dyDescent="0.3">
      <c r="A30955" s="33" t="s">
        <v>66</v>
      </c>
      <c r="B30955" s="33" t="s">
        <v>86</v>
      </c>
      <c r="C30955" s="33">
        <v>89100</v>
      </c>
      <c r="D30955" s="33" t="s">
        <v>2849</v>
      </c>
      <c r="E30955" t="str">
        <f t="shared" si="487"/>
        <v>$75K-$100K</v>
      </c>
    </row>
    <row r="30956" spans="1:5" x14ac:dyDescent="0.3">
      <c r="A30956" s="33" t="s">
        <v>1</v>
      </c>
      <c r="B30956" s="33" t="s">
        <v>53</v>
      </c>
      <c r="C30956" s="33">
        <v>116950</v>
      </c>
      <c r="D30956" s="33" t="s">
        <v>571</v>
      </c>
      <c r="E30956" t="str">
        <f t="shared" si="487"/>
        <v>$100K-$125K</v>
      </c>
    </row>
    <row r="30957" spans="1:5" x14ac:dyDescent="0.3">
      <c r="A30957" s="33" t="s">
        <v>2</v>
      </c>
      <c r="B30957" s="33" t="s">
        <v>53</v>
      </c>
      <c r="C30957" s="33"/>
      <c r="D30957" s="33" t="s">
        <v>7658</v>
      </c>
      <c r="E30957" t="str">
        <f t="shared" si="487"/>
        <v>No Data</v>
      </c>
    </row>
    <row r="30958" spans="1:5" x14ac:dyDescent="0.3">
      <c r="A30958" s="33" t="s">
        <v>2</v>
      </c>
      <c r="B30958" s="33" t="s">
        <v>53</v>
      </c>
      <c r="C30958" s="33"/>
      <c r="D30958" s="33" t="s">
        <v>1279</v>
      </c>
      <c r="E30958" t="str">
        <f t="shared" si="487"/>
        <v>No Data</v>
      </c>
    </row>
    <row r="30959" spans="1:5" x14ac:dyDescent="0.3">
      <c r="A30959" s="33" t="s">
        <v>4</v>
      </c>
      <c r="B30959" s="33" t="s">
        <v>68</v>
      </c>
      <c r="C30959" s="33">
        <v>79200</v>
      </c>
      <c r="D30959" s="33" t="s">
        <v>9823</v>
      </c>
      <c r="E30959" t="str">
        <f t="shared" si="487"/>
        <v>$75K-$100K</v>
      </c>
    </row>
    <row r="30960" spans="1:5" x14ac:dyDescent="0.3">
      <c r="A30960" s="33" t="s">
        <v>2</v>
      </c>
      <c r="B30960" s="33" t="s">
        <v>53</v>
      </c>
      <c r="C30960" s="33"/>
      <c r="D30960" s="33" t="s">
        <v>458</v>
      </c>
      <c r="E30960" t="str">
        <f t="shared" si="487"/>
        <v>No Data</v>
      </c>
    </row>
    <row r="30961" spans="1:5" x14ac:dyDescent="0.3">
      <c r="A30961" s="33" t="s">
        <v>2</v>
      </c>
      <c r="B30961" s="33" t="s">
        <v>53</v>
      </c>
      <c r="C30961" s="33">
        <v>375000</v>
      </c>
      <c r="D30961" s="33" t="s">
        <v>5729</v>
      </c>
      <c r="E30961" t="str">
        <f t="shared" si="487"/>
        <v>&gt;$200K</v>
      </c>
    </row>
    <row r="30962" spans="1:5" x14ac:dyDescent="0.3">
      <c r="A30962" s="33" t="s">
        <v>0</v>
      </c>
      <c r="B30962" s="33" t="s">
        <v>53</v>
      </c>
      <c r="C30962" s="33">
        <v>78458.046875</v>
      </c>
      <c r="D30962" s="33" t="s">
        <v>9824</v>
      </c>
      <c r="E30962" t="str">
        <f t="shared" si="487"/>
        <v>$75K-$100K</v>
      </c>
    </row>
    <row r="30963" spans="1:5" x14ac:dyDescent="0.3">
      <c r="A30963" s="33" t="s">
        <v>4</v>
      </c>
      <c r="B30963" s="33" t="s">
        <v>53</v>
      </c>
      <c r="C30963" s="33">
        <v>130000</v>
      </c>
      <c r="D30963" s="33" t="s">
        <v>4587</v>
      </c>
      <c r="E30963" t="str">
        <f t="shared" si="487"/>
        <v>$125K-$200K</v>
      </c>
    </row>
    <row r="30964" spans="1:5" x14ac:dyDescent="0.3">
      <c r="A30964" s="33" t="s">
        <v>2</v>
      </c>
      <c r="B30964" s="33" t="s">
        <v>88</v>
      </c>
      <c r="C30964" s="33">
        <v>50400</v>
      </c>
      <c r="D30964" s="33" t="s">
        <v>7430</v>
      </c>
      <c r="E30964" t="str">
        <f t="shared" si="487"/>
        <v>&lt;$75K</v>
      </c>
    </row>
    <row r="30965" spans="1:5" x14ac:dyDescent="0.3">
      <c r="A30965" s="33" t="s">
        <v>125</v>
      </c>
      <c r="B30965" s="33" t="s">
        <v>53</v>
      </c>
      <c r="C30965" s="33"/>
      <c r="D30965" s="33" t="s">
        <v>1905</v>
      </c>
      <c r="E30965" t="str">
        <f t="shared" si="487"/>
        <v>No Data</v>
      </c>
    </row>
    <row r="30966" spans="1:5" x14ac:dyDescent="0.3">
      <c r="A30966" s="33" t="s">
        <v>1</v>
      </c>
      <c r="B30966" s="33" t="s">
        <v>111</v>
      </c>
      <c r="C30966" s="33">
        <v>44418.5</v>
      </c>
      <c r="D30966" s="33" t="s">
        <v>1208</v>
      </c>
      <c r="E30966" t="str">
        <f t="shared" si="487"/>
        <v>&lt;$75K</v>
      </c>
    </row>
    <row r="30967" spans="1:5" x14ac:dyDescent="0.3">
      <c r="A30967" s="33" t="s">
        <v>2</v>
      </c>
      <c r="B30967" s="33" t="s">
        <v>53</v>
      </c>
      <c r="C30967" s="33">
        <v>75000</v>
      </c>
      <c r="D30967" s="33" t="s">
        <v>2026</v>
      </c>
      <c r="E30967" t="str">
        <f t="shared" si="487"/>
        <v>&lt;$75K</v>
      </c>
    </row>
    <row r="30968" spans="1:5" x14ac:dyDescent="0.3">
      <c r="A30968" s="33" t="s">
        <v>0</v>
      </c>
      <c r="B30968" s="33" t="s">
        <v>53</v>
      </c>
      <c r="C30968" s="33">
        <v>90000</v>
      </c>
      <c r="D30968" s="33" t="s">
        <v>9825</v>
      </c>
      <c r="E30968" t="str">
        <f t="shared" si="487"/>
        <v>$75K-$100K</v>
      </c>
    </row>
    <row r="30969" spans="1:5" x14ac:dyDescent="0.3">
      <c r="A30969" s="33" t="s">
        <v>129</v>
      </c>
      <c r="B30969" s="33" t="s">
        <v>53</v>
      </c>
      <c r="C30969" s="33">
        <v>107500</v>
      </c>
      <c r="D30969" s="33" t="s">
        <v>9826</v>
      </c>
      <c r="E30969" t="str">
        <f t="shared" si="487"/>
        <v>$100K-$125K</v>
      </c>
    </row>
    <row r="30970" spans="1:5" x14ac:dyDescent="0.3">
      <c r="A30970" s="33" t="s">
        <v>2</v>
      </c>
      <c r="B30970" s="33" t="s">
        <v>53</v>
      </c>
      <c r="C30970" s="33">
        <v>60000</v>
      </c>
      <c r="D30970" s="33" t="s">
        <v>9827</v>
      </c>
      <c r="E30970" t="str">
        <f t="shared" si="487"/>
        <v>&lt;$75K</v>
      </c>
    </row>
    <row r="30971" spans="1:5" x14ac:dyDescent="0.3">
      <c r="A30971" s="33" t="s">
        <v>2</v>
      </c>
      <c r="B30971" s="33" t="s">
        <v>53</v>
      </c>
      <c r="C30971" s="33">
        <v>120000</v>
      </c>
      <c r="D30971" s="33" t="s">
        <v>2249</v>
      </c>
      <c r="E30971" t="str">
        <f t="shared" si="487"/>
        <v>$100K-$125K</v>
      </c>
    </row>
    <row r="30972" spans="1:5" x14ac:dyDescent="0.3">
      <c r="A30972" s="33" t="s">
        <v>0</v>
      </c>
      <c r="B30972" s="33" t="s">
        <v>53</v>
      </c>
      <c r="C30972" s="33">
        <v>92433</v>
      </c>
      <c r="D30972" s="33" t="s">
        <v>9828</v>
      </c>
      <c r="E30972" t="str">
        <f t="shared" si="487"/>
        <v>$75K-$100K</v>
      </c>
    </row>
    <row r="30973" spans="1:5" x14ac:dyDescent="0.3">
      <c r="A30973" s="33" t="s">
        <v>2</v>
      </c>
      <c r="B30973" s="33" t="s">
        <v>53</v>
      </c>
      <c r="C30973" s="33"/>
      <c r="D30973" s="33" t="s">
        <v>1604</v>
      </c>
      <c r="E30973" t="str">
        <f t="shared" si="487"/>
        <v>No Data</v>
      </c>
    </row>
    <row r="30974" spans="1:5" x14ac:dyDescent="0.3">
      <c r="A30974" s="33" t="s">
        <v>125</v>
      </c>
      <c r="B30974" s="33" t="s">
        <v>53</v>
      </c>
      <c r="C30974" s="33"/>
      <c r="D30974" s="33" t="s">
        <v>366</v>
      </c>
      <c r="E30974" t="str">
        <f t="shared" si="487"/>
        <v>No Data</v>
      </c>
    </row>
    <row r="30975" spans="1:5" x14ac:dyDescent="0.3">
      <c r="A30975" s="33" t="s">
        <v>0</v>
      </c>
      <c r="B30975" s="33" t="s">
        <v>53</v>
      </c>
      <c r="C30975" s="33">
        <v>145000</v>
      </c>
      <c r="D30975" s="33" t="s">
        <v>3716</v>
      </c>
      <c r="E30975" t="str">
        <f t="shared" si="487"/>
        <v>$125K-$200K</v>
      </c>
    </row>
    <row r="30976" spans="1:5" x14ac:dyDescent="0.3">
      <c r="A30976" s="33" t="s">
        <v>0</v>
      </c>
      <c r="B30976" s="33" t="s">
        <v>53</v>
      </c>
      <c r="C30976" s="33"/>
      <c r="D30976" s="33" t="s">
        <v>2028</v>
      </c>
      <c r="E30976" t="str">
        <f t="shared" si="487"/>
        <v>No Data</v>
      </c>
    </row>
    <row r="30977" spans="1:5" x14ac:dyDescent="0.3">
      <c r="A30977" s="33" t="s">
        <v>2</v>
      </c>
      <c r="B30977" s="33" t="s">
        <v>53</v>
      </c>
      <c r="C30977" s="33">
        <v>37499.5</v>
      </c>
      <c r="D30977" s="33" t="s">
        <v>9829</v>
      </c>
      <c r="E30977" t="str">
        <f t="shared" si="487"/>
        <v>&lt;$75K</v>
      </c>
    </row>
    <row r="30978" spans="1:5" x14ac:dyDescent="0.3">
      <c r="A30978" s="33" t="s">
        <v>128</v>
      </c>
      <c r="B30978" s="33" t="s">
        <v>81</v>
      </c>
      <c r="C30978" s="33">
        <v>157500</v>
      </c>
      <c r="D30978" s="33" t="s">
        <v>2109</v>
      </c>
      <c r="E30978" t="str">
        <f t="shared" si="487"/>
        <v>$125K-$200K</v>
      </c>
    </row>
    <row r="30979" spans="1:5" x14ac:dyDescent="0.3">
      <c r="A30979" s="33" t="s">
        <v>0</v>
      </c>
      <c r="B30979" s="33" t="s">
        <v>53</v>
      </c>
      <c r="C30979" s="33"/>
      <c r="D30979" s="33" t="s">
        <v>8413</v>
      </c>
      <c r="E30979" t="str">
        <f t="shared" ref="E30979:E31042" si="488">_xlfn.XLOOKUP(C30979,$H$16:$H$21,$G$16:$G$21,,1)</f>
        <v>No Data</v>
      </c>
    </row>
    <row r="30980" spans="1:5" x14ac:dyDescent="0.3">
      <c r="A30980" s="33" t="s">
        <v>2</v>
      </c>
      <c r="B30980" s="33" t="s">
        <v>53</v>
      </c>
      <c r="C30980" s="33"/>
      <c r="D30980" s="33" t="s">
        <v>2816</v>
      </c>
      <c r="E30980" t="str">
        <f t="shared" si="488"/>
        <v>No Data</v>
      </c>
    </row>
    <row r="30981" spans="1:5" x14ac:dyDescent="0.3">
      <c r="A30981" s="33" t="s">
        <v>2</v>
      </c>
      <c r="B30981" s="33" t="s">
        <v>99</v>
      </c>
      <c r="C30981" s="33">
        <v>79200</v>
      </c>
      <c r="D30981" s="33" t="s">
        <v>4554</v>
      </c>
      <c r="E30981" t="str">
        <f t="shared" si="488"/>
        <v>$75K-$100K</v>
      </c>
    </row>
    <row r="30982" spans="1:5" x14ac:dyDescent="0.3">
      <c r="A30982" s="33" t="s">
        <v>2</v>
      </c>
      <c r="B30982" s="33" t="s">
        <v>53</v>
      </c>
      <c r="C30982" s="33"/>
      <c r="D30982" s="33" t="s">
        <v>2438</v>
      </c>
      <c r="E30982" t="str">
        <f t="shared" si="488"/>
        <v>No Data</v>
      </c>
    </row>
    <row r="30983" spans="1:5" x14ac:dyDescent="0.3">
      <c r="A30983" s="33" t="s">
        <v>128</v>
      </c>
      <c r="B30983" s="33" t="s">
        <v>54</v>
      </c>
      <c r="C30983" s="33">
        <v>135000</v>
      </c>
      <c r="D30983" s="33" t="s">
        <v>8005</v>
      </c>
      <c r="E30983" t="str">
        <f t="shared" si="488"/>
        <v>$125K-$200K</v>
      </c>
    </row>
    <row r="30984" spans="1:5" x14ac:dyDescent="0.3">
      <c r="A30984" s="33" t="s">
        <v>52</v>
      </c>
      <c r="B30984" s="33" t="s">
        <v>53</v>
      </c>
      <c r="C30984" s="33"/>
      <c r="D30984" s="33" t="s">
        <v>9830</v>
      </c>
      <c r="E30984" t="str">
        <f t="shared" si="488"/>
        <v>No Data</v>
      </c>
    </row>
    <row r="30985" spans="1:5" x14ac:dyDescent="0.3">
      <c r="A30985" s="33" t="s">
        <v>2</v>
      </c>
      <c r="B30985" s="33" t="s">
        <v>53</v>
      </c>
      <c r="C30985" s="33">
        <v>95150</v>
      </c>
      <c r="D30985" s="33" t="s">
        <v>364</v>
      </c>
      <c r="E30985" t="str">
        <f t="shared" si="488"/>
        <v>$75K-$100K</v>
      </c>
    </row>
    <row r="30986" spans="1:5" x14ac:dyDescent="0.3">
      <c r="A30986" s="33" t="s">
        <v>2</v>
      </c>
      <c r="B30986" s="33" t="s">
        <v>53</v>
      </c>
      <c r="C30986" s="33">
        <v>105000</v>
      </c>
      <c r="D30986" s="33" t="s">
        <v>232</v>
      </c>
      <c r="E30986" t="str">
        <f t="shared" si="488"/>
        <v>$100K-$125K</v>
      </c>
    </row>
    <row r="30987" spans="1:5" x14ac:dyDescent="0.3">
      <c r="A30987" s="33" t="s">
        <v>52</v>
      </c>
      <c r="B30987" s="33" t="s">
        <v>53</v>
      </c>
      <c r="C30987" s="33"/>
      <c r="D30987" s="33" t="s">
        <v>249</v>
      </c>
      <c r="E30987" t="str">
        <f t="shared" si="488"/>
        <v>No Data</v>
      </c>
    </row>
    <row r="30988" spans="1:5" x14ac:dyDescent="0.3">
      <c r="A30988" s="33" t="s">
        <v>4</v>
      </c>
      <c r="B30988" s="33" t="s">
        <v>54</v>
      </c>
      <c r="C30988" s="33">
        <v>58300</v>
      </c>
      <c r="D30988" s="33" t="s">
        <v>299</v>
      </c>
      <c r="E30988" t="str">
        <f t="shared" si="488"/>
        <v>&lt;$75K</v>
      </c>
    </row>
    <row r="30989" spans="1:5" x14ac:dyDescent="0.3">
      <c r="A30989" s="33" t="s">
        <v>2</v>
      </c>
      <c r="B30989" s="33" t="s">
        <v>53</v>
      </c>
      <c r="C30989" s="33">
        <v>127500</v>
      </c>
      <c r="D30989" s="33" t="s">
        <v>9831</v>
      </c>
      <c r="E30989" t="str">
        <f t="shared" si="488"/>
        <v>$125K-$200K</v>
      </c>
    </row>
    <row r="30990" spans="1:5" x14ac:dyDescent="0.3">
      <c r="A30990" s="33" t="s">
        <v>125</v>
      </c>
      <c r="B30990" s="33" t="s">
        <v>53</v>
      </c>
      <c r="C30990" s="33">
        <v>71850</v>
      </c>
      <c r="D30990" s="33" t="s">
        <v>364</v>
      </c>
      <c r="E30990" t="str">
        <f t="shared" si="488"/>
        <v>&lt;$75K</v>
      </c>
    </row>
    <row r="30991" spans="1:5" x14ac:dyDescent="0.3">
      <c r="A30991" s="33" t="s">
        <v>4</v>
      </c>
      <c r="B30991" s="33" t="s">
        <v>56</v>
      </c>
      <c r="C30991" s="33">
        <v>96773</v>
      </c>
      <c r="D30991" s="33" t="s">
        <v>5546</v>
      </c>
      <c r="E30991" t="str">
        <f t="shared" si="488"/>
        <v>$75K-$100K</v>
      </c>
    </row>
    <row r="30992" spans="1:5" x14ac:dyDescent="0.3">
      <c r="A30992" s="33" t="s">
        <v>2</v>
      </c>
      <c r="B30992" s="33" t="s">
        <v>53</v>
      </c>
      <c r="C30992" s="33"/>
      <c r="D30992" s="33" t="s">
        <v>5352</v>
      </c>
      <c r="E30992" t="str">
        <f t="shared" si="488"/>
        <v>No Data</v>
      </c>
    </row>
    <row r="30993" spans="1:5" x14ac:dyDescent="0.3">
      <c r="A30993" s="33" t="s">
        <v>2</v>
      </c>
      <c r="B30993" s="33" t="s">
        <v>53</v>
      </c>
      <c r="C30993" s="33"/>
      <c r="D30993" s="33" t="s">
        <v>9832</v>
      </c>
      <c r="E30993" t="str">
        <f t="shared" si="488"/>
        <v>No Data</v>
      </c>
    </row>
    <row r="30994" spans="1:5" x14ac:dyDescent="0.3">
      <c r="A30994" s="33" t="s">
        <v>2</v>
      </c>
      <c r="B30994" s="33" t="s">
        <v>53</v>
      </c>
      <c r="C30994" s="33">
        <v>72500</v>
      </c>
      <c r="D30994" s="33" t="s">
        <v>9833</v>
      </c>
      <c r="E30994" t="str">
        <f t="shared" si="488"/>
        <v>&lt;$75K</v>
      </c>
    </row>
    <row r="30995" spans="1:5" x14ac:dyDescent="0.3">
      <c r="A30995" s="33" t="s">
        <v>2</v>
      </c>
      <c r="B30995" s="33" t="s">
        <v>54</v>
      </c>
      <c r="C30995" s="33"/>
      <c r="D30995" s="33" t="s">
        <v>480</v>
      </c>
      <c r="E30995" t="str">
        <f t="shared" si="488"/>
        <v>No Data</v>
      </c>
    </row>
    <row r="30996" spans="1:5" x14ac:dyDescent="0.3">
      <c r="A30996" s="33" t="s">
        <v>125</v>
      </c>
      <c r="B30996" s="33" t="s">
        <v>53</v>
      </c>
      <c r="C30996" s="33"/>
      <c r="D30996" s="33" t="s">
        <v>2626</v>
      </c>
      <c r="E30996" t="str">
        <f t="shared" si="488"/>
        <v>No Data</v>
      </c>
    </row>
    <row r="30997" spans="1:5" x14ac:dyDescent="0.3">
      <c r="A30997" s="33" t="s">
        <v>0</v>
      </c>
      <c r="B30997" s="33" t="s">
        <v>53</v>
      </c>
      <c r="C30997" s="33">
        <v>115000</v>
      </c>
      <c r="D30997" s="33" t="s">
        <v>299</v>
      </c>
      <c r="E30997" t="str">
        <f t="shared" si="488"/>
        <v>$100K-$125K</v>
      </c>
    </row>
    <row r="30998" spans="1:5" x14ac:dyDescent="0.3">
      <c r="A30998" s="33" t="s">
        <v>2</v>
      </c>
      <c r="B30998" s="33" t="s">
        <v>53</v>
      </c>
      <c r="C30998" s="33"/>
      <c r="D30998" s="33" t="s">
        <v>4238</v>
      </c>
      <c r="E30998" t="str">
        <f t="shared" si="488"/>
        <v>No Data</v>
      </c>
    </row>
    <row r="30999" spans="1:5" x14ac:dyDescent="0.3">
      <c r="A30999" s="33" t="s">
        <v>2</v>
      </c>
      <c r="B30999" s="33" t="s">
        <v>53</v>
      </c>
      <c r="C30999" s="33">
        <v>67500</v>
      </c>
      <c r="D30999" s="33" t="s">
        <v>9834</v>
      </c>
      <c r="E30999" t="str">
        <f t="shared" si="488"/>
        <v>&lt;$75K</v>
      </c>
    </row>
    <row r="31000" spans="1:5" x14ac:dyDescent="0.3">
      <c r="A31000" s="33" t="s">
        <v>128</v>
      </c>
      <c r="B31000" s="33" t="s">
        <v>53</v>
      </c>
      <c r="C31000" s="33">
        <v>150000</v>
      </c>
      <c r="D31000" s="33" t="s">
        <v>9835</v>
      </c>
      <c r="E31000" t="str">
        <f t="shared" si="488"/>
        <v>$125K-$200K</v>
      </c>
    </row>
    <row r="31001" spans="1:5" x14ac:dyDescent="0.3">
      <c r="A31001" s="33" t="s">
        <v>2</v>
      </c>
      <c r="B31001" s="33" t="s">
        <v>53</v>
      </c>
      <c r="C31001" s="33"/>
      <c r="D31001" s="33" t="s">
        <v>268</v>
      </c>
      <c r="E31001" t="str">
        <f t="shared" si="488"/>
        <v>No Data</v>
      </c>
    </row>
    <row r="31002" spans="1:5" x14ac:dyDescent="0.3">
      <c r="A31002" s="33" t="s">
        <v>0</v>
      </c>
      <c r="B31002" s="33" t="s">
        <v>53</v>
      </c>
      <c r="C31002" s="33">
        <v>79840</v>
      </c>
      <c r="D31002" s="33" t="s">
        <v>9836</v>
      </c>
      <c r="E31002" t="str">
        <f t="shared" si="488"/>
        <v>$75K-$100K</v>
      </c>
    </row>
    <row r="31003" spans="1:5" x14ac:dyDescent="0.3">
      <c r="A31003" s="33" t="s">
        <v>2</v>
      </c>
      <c r="B31003" s="33" t="s">
        <v>53</v>
      </c>
      <c r="C31003" s="33">
        <v>85000</v>
      </c>
      <c r="D31003" s="33" t="s">
        <v>520</v>
      </c>
      <c r="E31003" t="str">
        <f t="shared" si="488"/>
        <v>$75K-$100K</v>
      </c>
    </row>
    <row r="31004" spans="1:5" x14ac:dyDescent="0.3">
      <c r="A31004" s="33" t="s">
        <v>4</v>
      </c>
      <c r="B31004" s="33" t="s">
        <v>53</v>
      </c>
      <c r="C31004" s="33"/>
      <c r="D31004" s="33" t="s">
        <v>3310</v>
      </c>
      <c r="E31004" t="str">
        <f t="shared" si="488"/>
        <v>No Data</v>
      </c>
    </row>
    <row r="31005" spans="1:5" x14ac:dyDescent="0.3">
      <c r="A31005" s="33" t="s">
        <v>128</v>
      </c>
      <c r="B31005" s="33" t="s">
        <v>53</v>
      </c>
      <c r="C31005" s="33">
        <v>150000</v>
      </c>
      <c r="D31005" s="33" t="s">
        <v>3940</v>
      </c>
      <c r="E31005" t="str">
        <f t="shared" si="488"/>
        <v>$125K-$200K</v>
      </c>
    </row>
    <row r="31006" spans="1:5" x14ac:dyDescent="0.3">
      <c r="A31006" s="33" t="s">
        <v>2</v>
      </c>
      <c r="B31006" s="33" t="s">
        <v>53</v>
      </c>
      <c r="C31006" s="33">
        <v>110090</v>
      </c>
      <c r="D31006" s="33" t="s">
        <v>476</v>
      </c>
      <c r="E31006" t="str">
        <f t="shared" si="488"/>
        <v>$100K-$125K</v>
      </c>
    </row>
    <row r="31007" spans="1:5" x14ac:dyDescent="0.3">
      <c r="A31007" s="33" t="s">
        <v>0</v>
      </c>
      <c r="B31007" s="33" t="s">
        <v>53</v>
      </c>
      <c r="C31007" s="33">
        <v>240000</v>
      </c>
      <c r="D31007" s="33" t="s">
        <v>2333</v>
      </c>
      <c r="E31007" t="str">
        <f t="shared" si="488"/>
        <v>&gt;$200K</v>
      </c>
    </row>
    <row r="31008" spans="1:5" x14ac:dyDescent="0.3">
      <c r="A31008" s="33" t="s">
        <v>128</v>
      </c>
      <c r="B31008" s="33" t="s">
        <v>54</v>
      </c>
      <c r="C31008" s="33">
        <v>195000</v>
      </c>
      <c r="D31008" s="33" t="s">
        <v>9837</v>
      </c>
      <c r="E31008" t="str">
        <f t="shared" si="488"/>
        <v>$125K-$200K</v>
      </c>
    </row>
    <row r="31009" spans="1:5" x14ac:dyDescent="0.3">
      <c r="A31009" s="33" t="s">
        <v>128</v>
      </c>
      <c r="B31009" s="33" t="s">
        <v>53</v>
      </c>
      <c r="C31009" s="33">
        <v>190000</v>
      </c>
      <c r="D31009" s="33" t="s">
        <v>238</v>
      </c>
      <c r="E31009" t="str">
        <f t="shared" si="488"/>
        <v>$125K-$200K</v>
      </c>
    </row>
    <row r="31010" spans="1:5" x14ac:dyDescent="0.3">
      <c r="A31010" s="33" t="s">
        <v>2</v>
      </c>
      <c r="B31010" s="33" t="s">
        <v>53</v>
      </c>
      <c r="C31010" s="33"/>
      <c r="D31010" s="33" t="s">
        <v>441</v>
      </c>
      <c r="E31010" t="str">
        <f t="shared" si="488"/>
        <v>No Data</v>
      </c>
    </row>
    <row r="31011" spans="1:5" x14ac:dyDescent="0.3">
      <c r="A31011" s="33" t="s">
        <v>0</v>
      </c>
      <c r="B31011" s="33" t="s">
        <v>53</v>
      </c>
      <c r="C31011" s="33"/>
      <c r="D31011" s="33" t="s">
        <v>231</v>
      </c>
      <c r="E31011" t="str">
        <f t="shared" si="488"/>
        <v>No Data</v>
      </c>
    </row>
    <row r="31012" spans="1:5" x14ac:dyDescent="0.3">
      <c r="A31012" s="33" t="s">
        <v>2</v>
      </c>
      <c r="B31012" s="33" t="s">
        <v>53</v>
      </c>
      <c r="C31012" s="33">
        <v>150000</v>
      </c>
      <c r="D31012" s="33" t="s">
        <v>6671</v>
      </c>
      <c r="E31012" t="str">
        <f t="shared" si="488"/>
        <v>$125K-$200K</v>
      </c>
    </row>
    <row r="31013" spans="1:5" x14ac:dyDescent="0.3">
      <c r="A31013" s="33" t="s">
        <v>2</v>
      </c>
      <c r="B31013" s="33" t="s">
        <v>53</v>
      </c>
      <c r="C31013" s="33"/>
      <c r="D31013" s="33" t="s">
        <v>7116</v>
      </c>
      <c r="E31013" t="str">
        <f t="shared" si="488"/>
        <v>No Data</v>
      </c>
    </row>
    <row r="31014" spans="1:5" x14ac:dyDescent="0.3">
      <c r="A31014" s="33" t="s">
        <v>2</v>
      </c>
      <c r="B31014" s="33" t="s">
        <v>53</v>
      </c>
      <c r="C31014" s="33">
        <v>110000</v>
      </c>
      <c r="D31014" s="33" t="s">
        <v>1105</v>
      </c>
      <c r="E31014" t="str">
        <f t="shared" si="488"/>
        <v>$100K-$125K</v>
      </c>
    </row>
    <row r="31015" spans="1:5" x14ac:dyDescent="0.3">
      <c r="A31015" s="33" t="s">
        <v>129</v>
      </c>
      <c r="B31015" s="33" t="s">
        <v>53</v>
      </c>
      <c r="C31015" s="33">
        <v>69581</v>
      </c>
      <c r="D31015" s="33" t="s">
        <v>9838</v>
      </c>
      <c r="E31015" t="str">
        <f t="shared" si="488"/>
        <v>&lt;$75K</v>
      </c>
    </row>
    <row r="31016" spans="1:5" x14ac:dyDescent="0.3">
      <c r="A31016" s="33" t="s">
        <v>0</v>
      </c>
      <c r="B31016" s="33" t="s">
        <v>53</v>
      </c>
      <c r="C31016" s="33">
        <v>207500</v>
      </c>
      <c r="D31016" s="33" t="s">
        <v>5151</v>
      </c>
      <c r="E31016" t="str">
        <f t="shared" si="488"/>
        <v>&gt;$200K</v>
      </c>
    </row>
    <row r="31017" spans="1:5" x14ac:dyDescent="0.3">
      <c r="A31017" s="33" t="s">
        <v>0</v>
      </c>
      <c r="B31017" s="33" t="s">
        <v>53</v>
      </c>
      <c r="C31017" s="33">
        <v>67500</v>
      </c>
      <c r="D31017" s="33" t="s">
        <v>9839</v>
      </c>
      <c r="E31017" t="str">
        <f t="shared" si="488"/>
        <v>&lt;$75K</v>
      </c>
    </row>
    <row r="31018" spans="1:5" x14ac:dyDescent="0.3">
      <c r="A31018" s="33" t="s">
        <v>0</v>
      </c>
      <c r="B31018" s="33" t="s">
        <v>53</v>
      </c>
      <c r="C31018" s="33">
        <v>150000</v>
      </c>
      <c r="D31018" s="33" t="s">
        <v>810</v>
      </c>
      <c r="E31018" t="str">
        <f t="shared" si="488"/>
        <v>$125K-$200K</v>
      </c>
    </row>
    <row r="31019" spans="1:5" x14ac:dyDescent="0.3">
      <c r="A31019" s="33" t="s">
        <v>52</v>
      </c>
      <c r="B31019" s="33" t="s">
        <v>53</v>
      </c>
      <c r="C31019" s="33">
        <v>85000</v>
      </c>
      <c r="D31019" s="33" t="s">
        <v>9840</v>
      </c>
      <c r="E31019" t="str">
        <f t="shared" si="488"/>
        <v>$75K-$100K</v>
      </c>
    </row>
    <row r="31020" spans="1:5" x14ac:dyDescent="0.3">
      <c r="A31020" s="33" t="s">
        <v>2</v>
      </c>
      <c r="B31020" s="33" t="s">
        <v>53</v>
      </c>
      <c r="C31020" s="33">
        <v>107500</v>
      </c>
      <c r="D31020" s="33" t="s">
        <v>7715</v>
      </c>
      <c r="E31020" t="str">
        <f t="shared" si="488"/>
        <v>$100K-$125K</v>
      </c>
    </row>
    <row r="31021" spans="1:5" x14ac:dyDescent="0.3">
      <c r="A31021" s="33" t="s">
        <v>2</v>
      </c>
      <c r="B31021" s="33" t="s">
        <v>53</v>
      </c>
      <c r="C31021" s="33"/>
      <c r="D31021" s="33" t="s">
        <v>2547</v>
      </c>
      <c r="E31021" t="str">
        <f t="shared" si="488"/>
        <v>No Data</v>
      </c>
    </row>
    <row r="31022" spans="1:5" x14ac:dyDescent="0.3">
      <c r="A31022" s="33" t="s">
        <v>129</v>
      </c>
      <c r="B31022" s="33" t="s">
        <v>102</v>
      </c>
      <c r="C31022" s="33">
        <v>127500</v>
      </c>
      <c r="D31022" s="33" t="s">
        <v>9841</v>
      </c>
      <c r="E31022" t="str">
        <f t="shared" si="488"/>
        <v>$125K-$200K</v>
      </c>
    </row>
    <row r="31023" spans="1:5" x14ac:dyDescent="0.3">
      <c r="A31023" s="33" t="s">
        <v>4</v>
      </c>
      <c r="B31023" s="33" t="s">
        <v>53</v>
      </c>
      <c r="C31023" s="33"/>
      <c r="D31023" s="33" t="s">
        <v>7228</v>
      </c>
      <c r="E31023" t="str">
        <f t="shared" si="488"/>
        <v>No Data</v>
      </c>
    </row>
    <row r="31024" spans="1:5" x14ac:dyDescent="0.3">
      <c r="A31024" s="33" t="s">
        <v>2</v>
      </c>
      <c r="B31024" s="33" t="s">
        <v>53</v>
      </c>
      <c r="C31024" s="33">
        <v>60608.5</v>
      </c>
      <c r="D31024" s="33" t="s">
        <v>1897</v>
      </c>
      <c r="E31024" t="str">
        <f t="shared" si="488"/>
        <v>&lt;$75K</v>
      </c>
    </row>
    <row r="31025" spans="1:5" x14ac:dyDescent="0.3">
      <c r="A31025" s="33" t="s">
        <v>2</v>
      </c>
      <c r="B31025" s="33" t="s">
        <v>53</v>
      </c>
      <c r="C31025" s="33"/>
      <c r="D31025" s="33" t="s">
        <v>9842</v>
      </c>
      <c r="E31025" t="str">
        <f t="shared" si="488"/>
        <v>No Data</v>
      </c>
    </row>
    <row r="31026" spans="1:5" x14ac:dyDescent="0.3">
      <c r="A31026" s="33" t="s">
        <v>2</v>
      </c>
      <c r="B31026" s="33" t="s">
        <v>53</v>
      </c>
      <c r="C31026" s="33"/>
      <c r="D31026" s="33" t="s">
        <v>833</v>
      </c>
      <c r="E31026" t="str">
        <f t="shared" si="488"/>
        <v>No Data</v>
      </c>
    </row>
    <row r="31027" spans="1:5" x14ac:dyDescent="0.3">
      <c r="A31027" s="33" t="s">
        <v>0</v>
      </c>
      <c r="B31027" s="33" t="s">
        <v>54</v>
      </c>
      <c r="C31027" s="33">
        <v>102754.5</v>
      </c>
      <c r="D31027" s="33" t="s">
        <v>1179</v>
      </c>
      <c r="E31027" t="str">
        <f t="shared" si="488"/>
        <v>$100K-$125K</v>
      </c>
    </row>
    <row r="31028" spans="1:5" x14ac:dyDescent="0.3">
      <c r="A31028" s="33" t="s">
        <v>128</v>
      </c>
      <c r="B31028" s="33" t="s">
        <v>81</v>
      </c>
      <c r="C31028" s="33">
        <v>155500</v>
      </c>
      <c r="D31028" s="33" t="s">
        <v>1776</v>
      </c>
      <c r="E31028" t="str">
        <f t="shared" si="488"/>
        <v>$125K-$200K</v>
      </c>
    </row>
    <row r="31029" spans="1:5" x14ac:dyDescent="0.3">
      <c r="A31029" s="33" t="s">
        <v>52</v>
      </c>
      <c r="B31029" s="33" t="s">
        <v>53</v>
      </c>
      <c r="C31029" s="33"/>
      <c r="D31029" s="33" t="s">
        <v>3152</v>
      </c>
      <c r="E31029" t="str">
        <f t="shared" si="488"/>
        <v>No Data</v>
      </c>
    </row>
    <row r="31030" spans="1:5" x14ac:dyDescent="0.3">
      <c r="A31030" s="33" t="s">
        <v>2</v>
      </c>
      <c r="B31030" s="33" t="s">
        <v>53</v>
      </c>
      <c r="C31030" s="33"/>
      <c r="D31030" s="33" t="s">
        <v>530</v>
      </c>
      <c r="E31030" t="str">
        <f t="shared" si="488"/>
        <v>No Data</v>
      </c>
    </row>
    <row r="31031" spans="1:5" x14ac:dyDescent="0.3">
      <c r="A31031" s="33" t="s">
        <v>2</v>
      </c>
      <c r="B31031" s="33" t="s">
        <v>53</v>
      </c>
      <c r="C31031" s="33"/>
      <c r="D31031" s="33" t="s">
        <v>9843</v>
      </c>
      <c r="E31031" t="str">
        <f t="shared" si="488"/>
        <v>No Data</v>
      </c>
    </row>
    <row r="31032" spans="1:5" x14ac:dyDescent="0.3">
      <c r="A31032" s="33" t="s">
        <v>2</v>
      </c>
      <c r="B31032" s="33" t="s">
        <v>53</v>
      </c>
      <c r="C31032" s="33">
        <v>70000</v>
      </c>
      <c r="D31032" s="33" t="s">
        <v>9844</v>
      </c>
      <c r="E31032" t="str">
        <f t="shared" si="488"/>
        <v>&lt;$75K</v>
      </c>
    </row>
    <row r="31033" spans="1:5" x14ac:dyDescent="0.3">
      <c r="A31033" s="33" t="s">
        <v>2</v>
      </c>
      <c r="B31033" s="33" t="s">
        <v>53</v>
      </c>
      <c r="C31033" s="33"/>
      <c r="D31033" s="33" t="s">
        <v>2922</v>
      </c>
      <c r="E31033" t="str">
        <f t="shared" si="488"/>
        <v>No Data</v>
      </c>
    </row>
    <row r="31034" spans="1:5" x14ac:dyDescent="0.3">
      <c r="A31034" s="33" t="s">
        <v>52</v>
      </c>
      <c r="B31034" s="33" t="s">
        <v>53</v>
      </c>
      <c r="C31034" s="33"/>
      <c r="D31034" s="33" t="s">
        <v>1671</v>
      </c>
      <c r="E31034" t="str">
        <f t="shared" si="488"/>
        <v>No Data</v>
      </c>
    </row>
    <row r="31035" spans="1:5" x14ac:dyDescent="0.3">
      <c r="A31035" s="33" t="s">
        <v>2</v>
      </c>
      <c r="B31035" s="33" t="s">
        <v>53</v>
      </c>
      <c r="C31035" s="33">
        <v>126801.5</v>
      </c>
      <c r="D31035" s="33" t="s">
        <v>3403</v>
      </c>
      <c r="E31035" t="str">
        <f t="shared" si="488"/>
        <v>$125K-$200K</v>
      </c>
    </row>
    <row r="31036" spans="1:5" x14ac:dyDescent="0.3">
      <c r="A31036" s="33" t="s">
        <v>2</v>
      </c>
      <c r="B31036" s="33" t="s">
        <v>53</v>
      </c>
      <c r="C31036" s="33">
        <v>71850</v>
      </c>
      <c r="D31036" s="33" t="s">
        <v>364</v>
      </c>
      <c r="E31036" t="str">
        <f t="shared" si="488"/>
        <v>&lt;$75K</v>
      </c>
    </row>
    <row r="31037" spans="1:5" x14ac:dyDescent="0.3">
      <c r="A31037" s="33" t="s">
        <v>2</v>
      </c>
      <c r="B31037" s="33" t="s">
        <v>53</v>
      </c>
      <c r="C31037" s="33">
        <v>119200</v>
      </c>
      <c r="D31037" s="33" t="s">
        <v>364</v>
      </c>
      <c r="E31037" t="str">
        <f t="shared" si="488"/>
        <v>$100K-$125K</v>
      </c>
    </row>
    <row r="31038" spans="1:5" x14ac:dyDescent="0.3">
      <c r="A31038" s="33" t="s">
        <v>126</v>
      </c>
      <c r="B31038" s="33" t="s">
        <v>69</v>
      </c>
      <c r="C31038" s="33">
        <v>89100</v>
      </c>
      <c r="D31038" s="33" t="s">
        <v>5873</v>
      </c>
      <c r="E31038" t="str">
        <f t="shared" si="488"/>
        <v>$75K-$100K</v>
      </c>
    </row>
    <row r="31039" spans="1:5" x14ac:dyDescent="0.3">
      <c r="A31039" s="33" t="s">
        <v>126</v>
      </c>
      <c r="B31039" s="33" t="s">
        <v>97</v>
      </c>
      <c r="C31039" s="33">
        <v>79200</v>
      </c>
      <c r="D31039" s="33" t="s">
        <v>2248</v>
      </c>
      <c r="E31039" t="str">
        <f t="shared" si="488"/>
        <v>$75K-$100K</v>
      </c>
    </row>
    <row r="31040" spans="1:5" x14ac:dyDescent="0.3">
      <c r="A31040" s="33" t="s">
        <v>2</v>
      </c>
      <c r="B31040" s="33" t="s">
        <v>53</v>
      </c>
      <c r="C31040" s="33">
        <v>105000</v>
      </c>
      <c r="D31040" s="33" t="s">
        <v>230</v>
      </c>
      <c r="E31040" t="str">
        <f t="shared" si="488"/>
        <v>$100K-$125K</v>
      </c>
    </row>
    <row r="31041" spans="1:5" x14ac:dyDescent="0.3">
      <c r="A31041" s="33" t="s">
        <v>2</v>
      </c>
      <c r="B31041" s="33" t="s">
        <v>124</v>
      </c>
      <c r="C31041" s="33">
        <v>51014</v>
      </c>
      <c r="D31041" s="33" t="s">
        <v>211</v>
      </c>
      <c r="E31041" t="str">
        <f t="shared" si="488"/>
        <v>&lt;$75K</v>
      </c>
    </row>
    <row r="31042" spans="1:5" x14ac:dyDescent="0.3">
      <c r="A31042" s="33" t="s">
        <v>0</v>
      </c>
      <c r="B31042" s="33" t="s">
        <v>53</v>
      </c>
      <c r="C31042" s="33">
        <v>180000</v>
      </c>
      <c r="D31042" s="33" t="s">
        <v>660</v>
      </c>
      <c r="E31042" t="str">
        <f t="shared" si="488"/>
        <v>$125K-$200K</v>
      </c>
    </row>
    <row r="31043" spans="1:5" x14ac:dyDescent="0.3">
      <c r="A31043" s="33" t="s">
        <v>128</v>
      </c>
      <c r="B31043" s="33" t="s">
        <v>53</v>
      </c>
      <c r="C31043" s="33">
        <v>130103.5</v>
      </c>
      <c r="D31043" s="33" t="s">
        <v>9845</v>
      </c>
      <c r="E31043" t="str">
        <f t="shared" ref="E31043:E31106" si="489">_xlfn.XLOOKUP(C31043,$H$16:$H$21,$G$16:$G$21,,1)</f>
        <v>$125K-$200K</v>
      </c>
    </row>
    <row r="31044" spans="1:5" x14ac:dyDescent="0.3">
      <c r="A31044" s="33" t="s">
        <v>2</v>
      </c>
      <c r="B31044" s="33" t="s">
        <v>53</v>
      </c>
      <c r="C31044" s="33"/>
      <c r="D31044" s="33" t="s">
        <v>544</v>
      </c>
      <c r="E31044" t="str">
        <f t="shared" si="489"/>
        <v>No Data</v>
      </c>
    </row>
    <row r="31045" spans="1:5" x14ac:dyDescent="0.3">
      <c r="A31045" s="33" t="s">
        <v>4</v>
      </c>
      <c r="B31045" s="33" t="s">
        <v>54</v>
      </c>
      <c r="C31045" s="33">
        <v>112500</v>
      </c>
      <c r="D31045" s="33" t="s">
        <v>268</v>
      </c>
      <c r="E31045" t="str">
        <f t="shared" si="489"/>
        <v>$100K-$125K</v>
      </c>
    </row>
    <row r="31046" spans="1:5" x14ac:dyDescent="0.3">
      <c r="A31046" s="33" t="s">
        <v>2</v>
      </c>
      <c r="B31046" s="33" t="s">
        <v>53</v>
      </c>
      <c r="C31046" s="33">
        <v>76590</v>
      </c>
      <c r="D31046" s="33" t="s">
        <v>9846</v>
      </c>
      <c r="E31046" t="str">
        <f t="shared" si="489"/>
        <v>$75K-$100K</v>
      </c>
    </row>
    <row r="31047" spans="1:5" x14ac:dyDescent="0.3">
      <c r="A31047" s="33" t="s">
        <v>2</v>
      </c>
      <c r="B31047" s="33" t="s">
        <v>53</v>
      </c>
      <c r="C31047" s="33">
        <v>83500</v>
      </c>
      <c r="D31047" s="33" t="s">
        <v>520</v>
      </c>
      <c r="E31047" t="str">
        <f t="shared" si="489"/>
        <v>$75K-$100K</v>
      </c>
    </row>
    <row r="31048" spans="1:5" x14ac:dyDescent="0.3">
      <c r="A31048" s="33" t="s">
        <v>2</v>
      </c>
      <c r="B31048" s="33" t="s">
        <v>53</v>
      </c>
      <c r="C31048" s="33">
        <v>120739</v>
      </c>
      <c r="D31048" s="33" t="s">
        <v>744</v>
      </c>
      <c r="E31048" t="str">
        <f t="shared" si="489"/>
        <v>$100K-$125K</v>
      </c>
    </row>
    <row r="31049" spans="1:5" x14ac:dyDescent="0.3">
      <c r="A31049" s="33" t="s">
        <v>52</v>
      </c>
      <c r="B31049" s="33" t="s">
        <v>53</v>
      </c>
      <c r="C31049" s="33">
        <v>65415</v>
      </c>
      <c r="D31049" s="33" t="s">
        <v>9847</v>
      </c>
      <c r="E31049" t="str">
        <f t="shared" si="489"/>
        <v>&lt;$75K</v>
      </c>
    </row>
    <row r="31050" spans="1:5" x14ac:dyDescent="0.3">
      <c r="A31050" s="33" t="s">
        <v>125</v>
      </c>
      <c r="B31050" s="33" t="s">
        <v>53</v>
      </c>
      <c r="C31050" s="33">
        <v>120200</v>
      </c>
      <c r="D31050" s="33" t="s">
        <v>9848</v>
      </c>
      <c r="E31050" t="str">
        <f t="shared" si="489"/>
        <v>$100K-$125K</v>
      </c>
    </row>
    <row r="31051" spans="1:5" x14ac:dyDescent="0.3">
      <c r="A31051" s="33" t="s">
        <v>2</v>
      </c>
      <c r="B31051" s="33" t="s">
        <v>53</v>
      </c>
      <c r="C31051" s="33"/>
      <c r="D31051" s="33" t="s">
        <v>265</v>
      </c>
      <c r="E31051" t="str">
        <f t="shared" si="489"/>
        <v>No Data</v>
      </c>
    </row>
    <row r="31052" spans="1:5" x14ac:dyDescent="0.3">
      <c r="A31052" s="33" t="s">
        <v>128</v>
      </c>
      <c r="B31052" s="33" t="s">
        <v>53</v>
      </c>
      <c r="C31052" s="33">
        <v>177500</v>
      </c>
      <c r="D31052" s="33" t="s">
        <v>524</v>
      </c>
      <c r="E31052" t="str">
        <f t="shared" si="489"/>
        <v>$125K-$200K</v>
      </c>
    </row>
    <row r="31053" spans="1:5" x14ac:dyDescent="0.3">
      <c r="A31053" s="33" t="s">
        <v>2</v>
      </c>
      <c r="B31053" s="33" t="s">
        <v>53</v>
      </c>
      <c r="C31053" s="33">
        <v>93950</v>
      </c>
      <c r="D31053" s="33" t="s">
        <v>879</v>
      </c>
      <c r="E31053" t="str">
        <f t="shared" si="489"/>
        <v>$75K-$100K</v>
      </c>
    </row>
    <row r="31054" spans="1:5" x14ac:dyDescent="0.3">
      <c r="A31054" s="33" t="s">
        <v>2</v>
      </c>
      <c r="B31054" s="33" t="s">
        <v>53</v>
      </c>
      <c r="C31054" s="33">
        <v>45000</v>
      </c>
      <c r="D31054" s="33" t="s">
        <v>6345</v>
      </c>
      <c r="E31054" t="str">
        <f t="shared" si="489"/>
        <v>&lt;$75K</v>
      </c>
    </row>
    <row r="31055" spans="1:5" x14ac:dyDescent="0.3">
      <c r="A31055" s="33" t="s">
        <v>0</v>
      </c>
      <c r="B31055" s="33" t="s">
        <v>53</v>
      </c>
      <c r="C31055" s="33">
        <v>120000</v>
      </c>
      <c r="D31055" s="33" t="s">
        <v>6713</v>
      </c>
      <c r="E31055" t="str">
        <f t="shared" si="489"/>
        <v>$100K-$125K</v>
      </c>
    </row>
    <row r="31056" spans="1:5" x14ac:dyDescent="0.3">
      <c r="A31056" s="33" t="s">
        <v>1</v>
      </c>
      <c r="B31056" s="33" t="s">
        <v>99</v>
      </c>
      <c r="C31056" s="33">
        <v>50400</v>
      </c>
      <c r="D31056" s="33" t="s">
        <v>335</v>
      </c>
      <c r="E31056" t="str">
        <f t="shared" si="489"/>
        <v>&lt;$75K</v>
      </c>
    </row>
    <row r="31057" spans="1:5" x14ac:dyDescent="0.3">
      <c r="A31057" s="33" t="s">
        <v>52</v>
      </c>
      <c r="B31057" s="33" t="s">
        <v>53</v>
      </c>
      <c r="C31057" s="33"/>
      <c r="D31057" s="33" t="s">
        <v>9849</v>
      </c>
      <c r="E31057" t="str">
        <f t="shared" si="489"/>
        <v>No Data</v>
      </c>
    </row>
    <row r="31058" spans="1:5" x14ac:dyDescent="0.3">
      <c r="A31058" s="33" t="s">
        <v>2</v>
      </c>
      <c r="B31058" s="33" t="s">
        <v>53</v>
      </c>
      <c r="C31058" s="33">
        <v>135000</v>
      </c>
      <c r="D31058" s="33" t="s">
        <v>5554</v>
      </c>
      <c r="E31058" t="str">
        <f t="shared" si="489"/>
        <v>$125K-$200K</v>
      </c>
    </row>
    <row r="31059" spans="1:5" x14ac:dyDescent="0.3">
      <c r="A31059" s="33" t="s">
        <v>125</v>
      </c>
      <c r="B31059" s="33" t="s">
        <v>53</v>
      </c>
      <c r="C31059" s="33"/>
      <c r="D31059" s="33" t="s">
        <v>2669</v>
      </c>
      <c r="E31059" t="str">
        <f t="shared" si="489"/>
        <v>No Data</v>
      </c>
    </row>
    <row r="31060" spans="1:5" x14ac:dyDescent="0.3">
      <c r="A31060" s="33" t="s">
        <v>2</v>
      </c>
      <c r="B31060" s="33" t="s">
        <v>53</v>
      </c>
      <c r="C31060" s="33">
        <v>80000</v>
      </c>
      <c r="D31060" s="33" t="s">
        <v>248</v>
      </c>
      <c r="E31060" t="str">
        <f t="shared" si="489"/>
        <v>$75K-$100K</v>
      </c>
    </row>
    <row r="31061" spans="1:5" x14ac:dyDescent="0.3">
      <c r="A31061" s="33" t="s">
        <v>2</v>
      </c>
      <c r="B31061" s="33" t="s">
        <v>53</v>
      </c>
      <c r="C31061" s="33">
        <v>66756</v>
      </c>
      <c r="D31061" s="33" t="s">
        <v>254</v>
      </c>
      <c r="E31061" t="str">
        <f t="shared" si="489"/>
        <v>&lt;$75K</v>
      </c>
    </row>
    <row r="31062" spans="1:5" x14ac:dyDescent="0.3">
      <c r="A31062" s="33" t="s">
        <v>2</v>
      </c>
      <c r="B31062" s="33" t="s">
        <v>53</v>
      </c>
      <c r="C31062" s="33"/>
      <c r="D31062" s="33" t="s">
        <v>268</v>
      </c>
      <c r="E31062" t="str">
        <f t="shared" si="489"/>
        <v>No Data</v>
      </c>
    </row>
    <row r="31063" spans="1:5" x14ac:dyDescent="0.3">
      <c r="A31063" s="33" t="s">
        <v>2</v>
      </c>
      <c r="B31063" s="33" t="s">
        <v>53</v>
      </c>
      <c r="C31063" s="33">
        <v>85000</v>
      </c>
      <c r="D31063" s="33" t="s">
        <v>4252</v>
      </c>
      <c r="E31063" t="str">
        <f t="shared" si="489"/>
        <v>$75K-$100K</v>
      </c>
    </row>
    <row r="31064" spans="1:5" x14ac:dyDescent="0.3">
      <c r="A31064" s="33" t="s">
        <v>4</v>
      </c>
      <c r="B31064" s="33" t="s">
        <v>88</v>
      </c>
      <c r="C31064" s="33">
        <v>80000</v>
      </c>
      <c r="D31064" s="33" t="s">
        <v>9850</v>
      </c>
      <c r="E31064" t="str">
        <f t="shared" si="489"/>
        <v>$75K-$100K</v>
      </c>
    </row>
    <row r="31065" spans="1:5" x14ac:dyDescent="0.3">
      <c r="A31065" s="33" t="s">
        <v>2</v>
      </c>
      <c r="B31065" s="33" t="s">
        <v>53</v>
      </c>
      <c r="C31065" s="33">
        <v>110000</v>
      </c>
      <c r="D31065" s="33" t="s">
        <v>1555</v>
      </c>
      <c r="E31065" t="str">
        <f t="shared" si="489"/>
        <v>$100K-$125K</v>
      </c>
    </row>
    <row r="31066" spans="1:5" x14ac:dyDescent="0.3">
      <c r="A31066" s="33" t="s">
        <v>0</v>
      </c>
      <c r="B31066" s="33" t="s">
        <v>53</v>
      </c>
      <c r="C31066" s="33">
        <v>110000</v>
      </c>
      <c r="D31066" s="33" t="s">
        <v>3799</v>
      </c>
      <c r="E31066" t="str">
        <f t="shared" si="489"/>
        <v>$100K-$125K</v>
      </c>
    </row>
    <row r="31067" spans="1:5" x14ac:dyDescent="0.3">
      <c r="A31067" s="33" t="s">
        <v>0</v>
      </c>
      <c r="B31067" s="33" t="s">
        <v>53</v>
      </c>
      <c r="C31067" s="33">
        <v>73079</v>
      </c>
      <c r="D31067" s="33" t="s">
        <v>9851</v>
      </c>
      <c r="E31067" t="str">
        <f t="shared" si="489"/>
        <v>&lt;$75K</v>
      </c>
    </row>
    <row r="31068" spans="1:5" x14ac:dyDescent="0.3">
      <c r="A31068" s="33" t="s">
        <v>125</v>
      </c>
      <c r="B31068" s="33" t="s">
        <v>54</v>
      </c>
      <c r="C31068" s="33"/>
      <c r="D31068" s="33" t="s">
        <v>611</v>
      </c>
      <c r="E31068" t="str">
        <f t="shared" si="489"/>
        <v>No Data</v>
      </c>
    </row>
    <row r="31069" spans="1:5" x14ac:dyDescent="0.3">
      <c r="A31069" s="33" t="s">
        <v>0</v>
      </c>
      <c r="B31069" s="33" t="s">
        <v>54</v>
      </c>
      <c r="C31069" s="33">
        <v>90670</v>
      </c>
      <c r="D31069" s="33" t="s">
        <v>9852</v>
      </c>
      <c r="E31069" t="str">
        <f t="shared" si="489"/>
        <v>$75K-$100K</v>
      </c>
    </row>
    <row r="31070" spans="1:5" x14ac:dyDescent="0.3">
      <c r="A31070" s="33" t="s">
        <v>2</v>
      </c>
      <c r="B31070" s="33" t="s">
        <v>53</v>
      </c>
      <c r="C31070" s="33"/>
      <c r="D31070" s="33" t="s">
        <v>268</v>
      </c>
      <c r="E31070" t="str">
        <f t="shared" si="489"/>
        <v>No Data</v>
      </c>
    </row>
    <row r="31071" spans="1:5" x14ac:dyDescent="0.3">
      <c r="A31071" s="33" t="s">
        <v>66</v>
      </c>
      <c r="B31071" s="33" t="s">
        <v>74</v>
      </c>
      <c r="C31071" s="33">
        <v>64800</v>
      </c>
      <c r="D31071" s="33" t="s">
        <v>1925</v>
      </c>
      <c r="E31071" t="str">
        <f t="shared" si="489"/>
        <v>&lt;$75K</v>
      </c>
    </row>
    <row r="31072" spans="1:5" x14ac:dyDescent="0.3">
      <c r="A31072" s="33" t="s">
        <v>0</v>
      </c>
      <c r="B31072" s="33" t="s">
        <v>53</v>
      </c>
      <c r="C31072" s="33"/>
      <c r="D31072" s="33" t="s">
        <v>9853</v>
      </c>
      <c r="E31072" t="str">
        <f t="shared" si="489"/>
        <v>No Data</v>
      </c>
    </row>
    <row r="31073" spans="1:5" x14ac:dyDescent="0.3">
      <c r="A31073" s="33" t="s">
        <v>2</v>
      </c>
      <c r="B31073" s="33" t="s">
        <v>53</v>
      </c>
      <c r="C31073" s="33"/>
      <c r="D31073" s="33" t="s">
        <v>471</v>
      </c>
      <c r="E31073" t="str">
        <f t="shared" si="489"/>
        <v>No Data</v>
      </c>
    </row>
    <row r="31074" spans="1:5" x14ac:dyDescent="0.3">
      <c r="A31074" s="33" t="s">
        <v>2</v>
      </c>
      <c r="B31074" s="33" t="s">
        <v>53</v>
      </c>
      <c r="C31074" s="33">
        <v>99500</v>
      </c>
      <c r="D31074" s="33" t="s">
        <v>9854</v>
      </c>
      <c r="E31074" t="str">
        <f t="shared" si="489"/>
        <v>$75K-$100K</v>
      </c>
    </row>
    <row r="31075" spans="1:5" x14ac:dyDescent="0.3">
      <c r="A31075" s="33" t="s">
        <v>0</v>
      </c>
      <c r="B31075" s="33" t="s">
        <v>90</v>
      </c>
      <c r="C31075" s="33">
        <v>163875</v>
      </c>
      <c r="D31075" s="33" t="s">
        <v>2339</v>
      </c>
      <c r="E31075" t="str">
        <f t="shared" si="489"/>
        <v>$125K-$200K</v>
      </c>
    </row>
    <row r="31076" spans="1:5" x14ac:dyDescent="0.3">
      <c r="A31076" s="33" t="s">
        <v>2</v>
      </c>
      <c r="B31076" s="33" t="s">
        <v>53</v>
      </c>
      <c r="C31076" s="33">
        <v>75000</v>
      </c>
      <c r="D31076" s="33" t="s">
        <v>559</v>
      </c>
      <c r="E31076" t="str">
        <f t="shared" si="489"/>
        <v>&lt;$75K</v>
      </c>
    </row>
    <row r="31077" spans="1:5" x14ac:dyDescent="0.3">
      <c r="A31077" s="33" t="s">
        <v>0</v>
      </c>
      <c r="B31077" s="33" t="s">
        <v>53</v>
      </c>
      <c r="C31077" s="33"/>
      <c r="D31077" s="33" t="s">
        <v>475</v>
      </c>
      <c r="E31077" t="str">
        <f t="shared" si="489"/>
        <v>No Data</v>
      </c>
    </row>
    <row r="31078" spans="1:5" x14ac:dyDescent="0.3">
      <c r="A31078" s="33" t="s">
        <v>128</v>
      </c>
      <c r="B31078" s="33" t="s">
        <v>53</v>
      </c>
      <c r="C31078" s="33">
        <v>375000</v>
      </c>
      <c r="D31078" s="33" t="s">
        <v>692</v>
      </c>
      <c r="E31078" t="str">
        <f t="shared" si="489"/>
        <v>&gt;$200K</v>
      </c>
    </row>
    <row r="31079" spans="1:5" x14ac:dyDescent="0.3">
      <c r="A31079" s="33" t="s">
        <v>4</v>
      </c>
      <c r="B31079" s="33" t="s">
        <v>72</v>
      </c>
      <c r="C31079" s="33">
        <v>96773</v>
      </c>
      <c r="D31079" s="33" t="s">
        <v>9855</v>
      </c>
      <c r="E31079" t="str">
        <f t="shared" si="489"/>
        <v>$75K-$100K</v>
      </c>
    </row>
    <row r="31080" spans="1:5" x14ac:dyDescent="0.3">
      <c r="A31080" s="33" t="s">
        <v>128</v>
      </c>
      <c r="B31080" s="33" t="s">
        <v>79</v>
      </c>
      <c r="C31080" s="33">
        <v>79200</v>
      </c>
      <c r="D31080" s="33" t="s">
        <v>834</v>
      </c>
      <c r="E31080" t="str">
        <f t="shared" si="489"/>
        <v>$75K-$100K</v>
      </c>
    </row>
    <row r="31081" spans="1:5" x14ac:dyDescent="0.3">
      <c r="A31081" s="33" t="s">
        <v>0</v>
      </c>
      <c r="B31081" s="33" t="s">
        <v>53</v>
      </c>
      <c r="C31081" s="33"/>
      <c r="D31081" s="33" t="s">
        <v>238</v>
      </c>
      <c r="E31081" t="str">
        <f t="shared" si="489"/>
        <v>No Data</v>
      </c>
    </row>
    <row r="31082" spans="1:5" x14ac:dyDescent="0.3">
      <c r="A31082" s="33" t="s">
        <v>2</v>
      </c>
      <c r="B31082" s="33" t="s">
        <v>53</v>
      </c>
      <c r="C31082" s="33">
        <v>72500</v>
      </c>
      <c r="D31082" s="33" t="s">
        <v>9856</v>
      </c>
      <c r="E31082" t="str">
        <f t="shared" si="489"/>
        <v>&lt;$75K</v>
      </c>
    </row>
    <row r="31083" spans="1:5" x14ac:dyDescent="0.3">
      <c r="A31083" s="33" t="s">
        <v>2</v>
      </c>
      <c r="B31083" s="33" t="s">
        <v>53</v>
      </c>
      <c r="C31083" s="33"/>
      <c r="D31083" s="33" t="s">
        <v>799</v>
      </c>
      <c r="E31083" t="str">
        <f t="shared" si="489"/>
        <v>No Data</v>
      </c>
    </row>
    <row r="31084" spans="1:5" x14ac:dyDescent="0.3">
      <c r="A31084" s="33" t="s">
        <v>0</v>
      </c>
      <c r="B31084" s="33" t="s">
        <v>54</v>
      </c>
      <c r="C31084" s="33">
        <v>115000</v>
      </c>
      <c r="D31084" s="33" t="s">
        <v>326</v>
      </c>
      <c r="E31084" t="str">
        <f t="shared" si="489"/>
        <v>$100K-$125K</v>
      </c>
    </row>
    <row r="31085" spans="1:5" x14ac:dyDescent="0.3">
      <c r="A31085" s="33" t="s">
        <v>0</v>
      </c>
      <c r="B31085" s="33" t="s">
        <v>53</v>
      </c>
      <c r="C31085" s="33">
        <v>117100</v>
      </c>
      <c r="D31085" s="33" t="s">
        <v>2960</v>
      </c>
      <c r="E31085" t="str">
        <f t="shared" si="489"/>
        <v>$100K-$125K</v>
      </c>
    </row>
    <row r="31086" spans="1:5" x14ac:dyDescent="0.3">
      <c r="A31086" s="33" t="s">
        <v>0</v>
      </c>
      <c r="B31086" s="33" t="s">
        <v>72</v>
      </c>
      <c r="C31086" s="33">
        <v>88128</v>
      </c>
      <c r="D31086" s="33" t="s">
        <v>9857</v>
      </c>
      <c r="E31086" t="str">
        <f t="shared" si="489"/>
        <v>$75K-$100K</v>
      </c>
    </row>
    <row r="31087" spans="1:5" x14ac:dyDescent="0.3">
      <c r="A31087" s="33" t="s">
        <v>0</v>
      </c>
      <c r="B31087" s="33" t="s">
        <v>54</v>
      </c>
      <c r="C31087" s="33"/>
      <c r="D31087" s="33" t="s">
        <v>596</v>
      </c>
      <c r="E31087" t="str">
        <f t="shared" si="489"/>
        <v>No Data</v>
      </c>
    </row>
    <row r="31088" spans="1:5" x14ac:dyDescent="0.3">
      <c r="A31088" s="33" t="s">
        <v>52</v>
      </c>
      <c r="B31088" s="33" t="s">
        <v>65</v>
      </c>
      <c r="C31088" s="33">
        <v>80850</v>
      </c>
      <c r="D31088" s="33" t="s">
        <v>834</v>
      </c>
      <c r="E31088" t="str">
        <f t="shared" si="489"/>
        <v>$75K-$100K</v>
      </c>
    </row>
    <row r="31089" spans="1:5" x14ac:dyDescent="0.3">
      <c r="A31089" s="33" t="s">
        <v>2</v>
      </c>
      <c r="B31089" s="33" t="s">
        <v>53</v>
      </c>
      <c r="C31089" s="33">
        <v>58000</v>
      </c>
      <c r="D31089" s="33" t="s">
        <v>232</v>
      </c>
      <c r="E31089" t="str">
        <f t="shared" si="489"/>
        <v>&lt;$75K</v>
      </c>
    </row>
    <row r="31090" spans="1:5" x14ac:dyDescent="0.3">
      <c r="A31090" s="33" t="s">
        <v>2</v>
      </c>
      <c r="B31090" s="33" t="s">
        <v>53</v>
      </c>
      <c r="C31090" s="33">
        <v>110000</v>
      </c>
      <c r="D31090" s="33" t="s">
        <v>9858</v>
      </c>
      <c r="E31090" t="str">
        <f t="shared" si="489"/>
        <v>$100K-$125K</v>
      </c>
    </row>
    <row r="31091" spans="1:5" x14ac:dyDescent="0.3">
      <c r="A31091" s="33" t="s">
        <v>2</v>
      </c>
      <c r="B31091" s="33" t="s">
        <v>53</v>
      </c>
      <c r="C31091" s="33">
        <v>71678</v>
      </c>
      <c r="D31091" s="33" t="s">
        <v>4177</v>
      </c>
      <c r="E31091" t="str">
        <f t="shared" si="489"/>
        <v>&lt;$75K</v>
      </c>
    </row>
    <row r="31092" spans="1:5" x14ac:dyDescent="0.3">
      <c r="A31092" s="33" t="s">
        <v>2</v>
      </c>
      <c r="B31092" s="33" t="s">
        <v>53</v>
      </c>
      <c r="C31092" s="33"/>
      <c r="D31092" s="33" t="s">
        <v>232</v>
      </c>
      <c r="E31092" t="str">
        <f t="shared" si="489"/>
        <v>No Data</v>
      </c>
    </row>
    <row r="31093" spans="1:5" x14ac:dyDescent="0.3">
      <c r="A31093" s="33" t="s">
        <v>0</v>
      </c>
      <c r="B31093" s="33" t="s">
        <v>53</v>
      </c>
      <c r="C31093" s="33"/>
      <c r="D31093" s="33" t="s">
        <v>1967</v>
      </c>
      <c r="E31093" t="str">
        <f t="shared" si="489"/>
        <v>No Data</v>
      </c>
    </row>
    <row r="31094" spans="1:5" x14ac:dyDescent="0.3">
      <c r="A31094" s="33" t="s">
        <v>2</v>
      </c>
      <c r="B31094" s="33" t="s">
        <v>53</v>
      </c>
      <c r="C31094" s="33"/>
      <c r="D31094" s="33" t="s">
        <v>7010</v>
      </c>
      <c r="E31094" t="str">
        <f t="shared" si="489"/>
        <v>No Data</v>
      </c>
    </row>
    <row r="31095" spans="1:5" x14ac:dyDescent="0.3">
      <c r="A31095" s="33" t="s">
        <v>0</v>
      </c>
      <c r="B31095" s="33" t="s">
        <v>53</v>
      </c>
      <c r="C31095" s="33">
        <v>110000</v>
      </c>
      <c r="D31095" s="33" t="s">
        <v>5705</v>
      </c>
      <c r="E31095" t="str">
        <f t="shared" si="489"/>
        <v>$100K-$125K</v>
      </c>
    </row>
    <row r="31096" spans="1:5" x14ac:dyDescent="0.3">
      <c r="A31096" s="33" t="s">
        <v>2</v>
      </c>
      <c r="B31096" s="33" t="s">
        <v>53</v>
      </c>
      <c r="C31096" s="33"/>
      <c r="D31096" s="33" t="s">
        <v>6551</v>
      </c>
      <c r="E31096" t="str">
        <f t="shared" si="489"/>
        <v>No Data</v>
      </c>
    </row>
    <row r="31097" spans="1:5" x14ac:dyDescent="0.3">
      <c r="A31097" s="33" t="s">
        <v>0</v>
      </c>
      <c r="B31097" s="33" t="s">
        <v>53</v>
      </c>
      <c r="C31097" s="33"/>
      <c r="D31097" s="33" t="s">
        <v>9859</v>
      </c>
      <c r="E31097" t="str">
        <f t="shared" si="489"/>
        <v>No Data</v>
      </c>
    </row>
    <row r="31098" spans="1:5" x14ac:dyDescent="0.3">
      <c r="A31098" s="33" t="s">
        <v>2</v>
      </c>
      <c r="B31098" s="33" t="s">
        <v>53</v>
      </c>
      <c r="C31098" s="33"/>
      <c r="D31098" s="33" t="s">
        <v>8353</v>
      </c>
      <c r="E31098" t="str">
        <f t="shared" si="489"/>
        <v>No Data</v>
      </c>
    </row>
    <row r="31099" spans="1:5" x14ac:dyDescent="0.3">
      <c r="A31099" s="33" t="s">
        <v>1</v>
      </c>
      <c r="B31099" s="33" t="s">
        <v>54</v>
      </c>
      <c r="C31099" s="33"/>
      <c r="D31099" s="33" t="s">
        <v>258</v>
      </c>
      <c r="E31099" t="str">
        <f t="shared" si="489"/>
        <v>No Data</v>
      </c>
    </row>
    <row r="31100" spans="1:5" x14ac:dyDescent="0.3">
      <c r="A31100" s="33" t="s">
        <v>4</v>
      </c>
      <c r="B31100" s="33" t="s">
        <v>72</v>
      </c>
      <c r="C31100" s="33">
        <v>90000</v>
      </c>
      <c r="D31100" s="33" t="s">
        <v>9860</v>
      </c>
      <c r="E31100" t="str">
        <f t="shared" si="489"/>
        <v>$75K-$100K</v>
      </c>
    </row>
    <row r="31101" spans="1:5" x14ac:dyDescent="0.3">
      <c r="A31101" s="33" t="s">
        <v>2</v>
      </c>
      <c r="B31101" s="33" t="s">
        <v>53</v>
      </c>
      <c r="C31101" s="33"/>
      <c r="D31101" s="33" t="s">
        <v>6035</v>
      </c>
      <c r="E31101" t="str">
        <f t="shared" si="489"/>
        <v>No Data</v>
      </c>
    </row>
    <row r="31102" spans="1:5" x14ac:dyDescent="0.3">
      <c r="A31102" s="33" t="s">
        <v>0</v>
      </c>
      <c r="B31102" s="33" t="s">
        <v>53</v>
      </c>
      <c r="C31102" s="33">
        <v>100000</v>
      </c>
      <c r="D31102" s="33" t="s">
        <v>9861</v>
      </c>
      <c r="E31102" t="str">
        <f t="shared" si="489"/>
        <v>$75K-$100K</v>
      </c>
    </row>
    <row r="31103" spans="1:5" x14ac:dyDescent="0.3">
      <c r="A31103" s="33" t="s">
        <v>2</v>
      </c>
      <c r="B31103" s="33" t="s">
        <v>53</v>
      </c>
      <c r="C31103" s="33">
        <v>175000</v>
      </c>
      <c r="D31103" s="33" t="s">
        <v>5473</v>
      </c>
      <c r="E31103" t="str">
        <f t="shared" si="489"/>
        <v>$125K-$200K</v>
      </c>
    </row>
    <row r="31104" spans="1:5" x14ac:dyDescent="0.3">
      <c r="A31104" s="33" t="s">
        <v>125</v>
      </c>
      <c r="B31104" s="33" t="s">
        <v>53</v>
      </c>
      <c r="C31104" s="33">
        <v>83000</v>
      </c>
      <c r="D31104" s="33" t="s">
        <v>520</v>
      </c>
      <c r="E31104" t="str">
        <f t="shared" si="489"/>
        <v>$75K-$100K</v>
      </c>
    </row>
    <row r="31105" spans="1:5" x14ac:dyDescent="0.3">
      <c r="A31105" s="33" t="s">
        <v>2</v>
      </c>
      <c r="B31105" s="33" t="s">
        <v>53</v>
      </c>
      <c r="C31105" s="33">
        <v>85000</v>
      </c>
      <c r="D31105" s="33" t="s">
        <v>268</v>
      </c>
      <c r="E31105" t="str">
        <f t="shared" si="489"/>
        <v>$75K-$100K</v>
      </c>
    </row>
    <row r="31106" spans="1:5" x14ac:dyDescent="0.3">
      <c r="A31106" s="33" t="s">
        <v>2</v>
      </c>
      <c r="B31106" s="33" t="s">
        <v>53</v>
      </c>
      <c r="C31106" s="33"/>
      <c r="D31106" s="33" t="s">
        <v>9862</v>
      </c>
      <c r="E31106" t="str">
        <f t="shared" si="489"/>
        <v>No Data</v>
      </c>
    </row>
    <row r="31107" spans="1:5" x14ac:dyDescent="0.3">
      <c r="A31107" s="33" t="s">
        <v>2</v>
      </c>
      <c r="B31107" s="33" t="s">
        <v>53</v>
      </c>
      <c r="C31107" s="33">
        <v>105000</v>
      </c>
      <c r="D31107" s="33" t="s">
        <v>237</v>
      </c>
      <c r="E31107" t="str">
        <f t="shared" ref="E31107:E31170" si="490">_xlfn.XLOOKUP(C31107,$H$16:$H$21,$G$16:$G$21,,1)</f>
        <v>$100K-$125K</v>
      </c>
    </row>
    <row r="31108" spans="1:5" x14ac:dyDescent="0.3">
      <c r="A31108" s="33" t="s">
        <v>0</v>
      </c>
      <c r="B31108" s="33" t="s">
        <v>53</v>
      </c>
      <c r="C31108" s="33"/>
      <c r="D31108" s="33" t="s">
        <v>9863</v>
      </c>
      <c r="E31108" t="str">
        <f t="shared" si="490"/>
        <v>No Data</v>
      </c>
    </row>
    <row r="31109" spans="1:5" x14ac:dyDescent="0.3">
      <c r="A31109" s="33" t="s">
        <v>4</v>
      </c>
      <c r="B31109" s="33" t="s">
        <v>54</v>
      </c>
      <c r="C31109" s="33"/>
      <c r="D31109" s="33" t="s">
        <v>480</v>
      </c>
      <c r="E31109" t="str">
        <f t="shared" si="490"/>
        <v>No Data</v>
      </c>
    </row>
    <row r="31110" spans="1:5" x14ac:dyDescent="0.3">
      <c r="A31110" s="33" t="s">
        <v>125</v>
      </c>
      <c r="B31110" s="33" t="s">
        <v>53</v>
      </c>
      <c r="C31110" s="33">
        <v>113150</v>
      </c>
      <c r="D31110" s="33" t="s">
        <v>7177</v>
      </c>
      <c r="E31110" t="str">
        <f t="shared" si="490"/>
        <v>$100K-$125K</v>
      </c>
    </row>
    <row r="31111" spans="1:5" x14ac:dyDescent="0.3">
      <c r="A31111" s="33" t="s">
        <v>2</v>
      </c>
      <c r="B31111" s="33" t="s">
        <v>53</v>
      </c>
      <c r="C31111" s="33"/>
      <c r="D31111" s="33" t="s">
        <v>5486</v>
      </c>
      <c r="E31111" t="str">
        <f t="shared" si="490"/>
        <v>No Data</v>
      </c>
    </row>
    <row r="31112" spans="1:5" x14ac:dyDescent="0.3">
      <c r="A31112" s="33" t="s">
        <v>2</v>
      </c>
      <c r="B31112" s="33" t="s">
        <v>53</v>
      </c>
      <c r="C31112" s="33">
        <v>95000</v>
      </c>
      <c r="D31112" s="33" t="s">
        <v>230</v>
      </c>
      <c r="E31112" t="str">
        <f t="shared" si="490"/>
        <v>$75K-$100K</v>
      </c>
    </row>
    <row r="31113" spans="1:5" x14ac:dyDescent="0.3">
      <c r="A31113" s="33" t="s">
        <v>2</v>
      </c>
      <c r="B31113" s="33" t="s">
        <v>53</v>
      </c>
      <c r="C31113" s="33">
        <v>70000</v>
      </c>
      <c r="D31113" s="33" t="s">
        <v>827</v>
      </c>
      <c r="E31113" t="str">
        <f t="shared" si="490"/>
        <v>&lt;$75K</v>
      </c>
    </row>
    <row r="31114" spans="1:5" x14ac:dyDescent="0.3">
      <c r="A31114" s="33" t="s">
        <v>2</v>
      </c>
      <c r="B31114" s="33" t="s">
        <v>53</v>
      </c>
      <c r="C31114" s="33"/>
      <c r="D31114" s="33" t="s">
        <v>5478</v>
      </c>
      <c r="E31114" t="str">
        <f t="shared" si="490"/>
        <v>No Data</v>
      </c>
    </row>
    <row r="31115" spans="1:5" x14ac:dyDescent="0.3">
      <c r="A31115" s="33" t="s">
        <v>2</v>
      </c>
      <c r="B31115" s="33" t="s">
        <v>54</v>
      </c>
      <c r="C31115" s="33">
        <v>99764</v>
      </c>
      <c r="D31115" s="33" t="s">
        <v>3053</v>
      </c>
      <c r="E31115" t="str">
        <f t="shared" si="490"/>
        <v>$75K-$100K</v>
      </c>
    </row>
    <row r="31116" spans="1:5" x14ac:dyDescent="0.3">
      <c r="A31116" s="33" t="s">
        <v>2</v>
      </c>
      <c r="B31116" s="33" t="s">
        <v>53</v>
      </c>
      <c r="C31116" s="33">
        <v>105000</v>
      </c>
      <c r="D31116" s="33" t="s">
        <v>9864</v>
      </c>
      <c r="E31116" t="str">
        <f t="shared" si="490"/>
        <v>$100K-$125K</v>
      </c>
    </row>
    <row r="31117" spans="1:5" x14ac:dyDescent="0.3">
      <c r="A31117" s="33" t="s">
        <v>0</v>
      </c>
      <c r="B31117" s="33" t="s">
        <v>53</v>
      </c>
      <c r="C31117" s="33">
        <v>90000</v>
      </c>
      <c r="D31117" s="33" t="s">
        <v>2809</v>
      </c>
      <c r="E31117" t="str">
        <f t="shared" si="490"/>
        <v>$75K-$100K</v>
      </c>
    </row>
    <row r="31118" spans="1:5" x14ac:dyDescent="0.3">
      <c r="A31118" s="33" t="s">
        <v>128</v>
      </c>
      <c r="B31118" s="33" t="s">
        <v>54</v>
      </c>
      <c r="C31118" s="33">
        <v>135144.5</v>
      </c>
      <c r="D31118" s="33" t="s">
        <v>929</v>
      </c>
      <c r="E31118" t="str">
        <f t="shared" si="490"/>
        <v>$125K-$200K</v>
      </c>
    </row>
    <row r="31119" spans="1:5" x14ac:dyDescent="0.3">
      <c r="A31119" s="33" t="s">
        <v>0</v>
      </c>
      <c r="B31119" s="33" t="s">
        <v>53</v>
      </c>
      <c r="C31119" s="33">
        <v>125000</v>
      </c>
      <c r="D31119" s="33" t="s">
        <v>466</v>
      </c>
      <c r="E31119" t="str">
        <f t="shared" si="490"/>
        <v>$100K-$125K</v>
      </c>
    </row>
    <row r="31120" spans="1:5" x14ac:dyDescent="0.3">
      <c r="A31120" s="33" t="s">
        <v>1</v>
      </c>
      <c r="B31120" s="33" t="s">
        <v>53</v>
      </c>
      <c r="C31120" s="33">
        <v>172500</v>
      </c>
      <c r="D31120" s="33" t="s">
        <v>4524</v>
      </c>
      <c r="E31120" t="str">
        <f t="shared" si="490"/>
        <v>$125K-$200K</v>
      </c>
    </row>
    <row r="31121" spans="1:5" x14ac:dyDescent="0.3">
      <c r="A31121" s="33" t="s">
        <v>0</v>
      </c>
      <c r="B31121" s="33" t="s">
        <v>53</v>
      </c>
      <c r="C31121" s="33">
        <v>125000</v>
      </c>
      <c r="D31121" s="33" t="s">
        <v>1587</v>
      </c>
      <c r="E31121" t="str">
        <f t="shared" si="490"/>
        <v>$100K-$125K</v>
      </c>
    </row>
    <row r="31122" spans="1:5" x14ac:dyDescent="0.3">
      <c r="A31122" s="33" t="s">
        <v>2</v>
      </c>
      <c r="B31122" s="33" t="s">
        <v>53</v>
      </c>
      <c r="C31122" s="33">
        <v>79930</v>
      </c>
      <c r="D31122" s="33" t="s">
        <v>476</v>
      </c>
      <c r="E31122" t="str">
        <f t="shared" si="490"/>
        <v>$75K-$100K</v>
      </c>
    </row>
    <row r="31123" spans="1:5" x14ac:dyDescent="0.3">
      <c r="A31123" s="33" t="s">
        <v>129</v>
      </c>
      <c r="B31123" s="33" t="s">
        <v>53</v>
      </c>
      <c r="C31123" s="33">
        <v>63000</v>
      </c>
      <c r="D31123" s="33" t="s">
        <v>651</v>
      </c>
      <c r="E31123" t="str">
        <f t="shared" si="490"/>
        <v>&lt;$75K</v>
      </c>
    </row>
    <row r="31124" spans="1:5" x14ac:dyDescent="0.3">
      <c r="A31124" s="33" t="s">
        <v>2</v>
      </c>
      <c r="B31124" s="33" t="s">
        <v>53</v>
      </c>
      <c r="C31124" s="33">
        <v>85000</v>
      </c>
      <c r="D31124" s="33" t="s">
        <v>268</v>
      </c>
      <c r="E31124" t="str">
        <f t="shared" si="490"/>
        <v>$75K-$100K</v>
      </c>
    </row>
    <row r="31125" spans="1:5" x14ac:dyDescent="0.3">
      <c r="A31125" s="33" t="s">
        <v>52</v>
      </c>
      <c r="B31125" s="33" t="s">
        <v>53</v>
      </c>
      <c r="C31125" s="33">
        <v>100000</v>
      </c>
      <c r="D31125" s="33" t="s">
        <v>9865</v>
      </c>
      <c r="E31125" t="str">
        <f t="shared" si="490"/>
        <v>$75K-$100K</v>
      </c>
    </row>
    <row r="31126" spans="1:5" x14ac:dyDescent="0.3">
      <c r="A31126" s="33" t="s">
        <v>0</v>
      </c>
      <c r="B31126" s="33" t="s">
        <v>54</v>
      </c>
      <c r="C31126" s="33">
        <v>151000</v>
      </c>
      <c r="D31126" s="33" t="s">
        <v>3733</v>
      </c>
      <c r="E31126" t="str">
        <f t="shared" si="490"/>
        <v>$125K-$200K</v>
      </c>
    </row>
    <row r="31127" spans="1:5" x14ac:dyDescent="0.3">
      <c r="A31127" s="33" t="s">
        <v>2</v>
      </c>
      <c r="B31127" s="33" t="s">
        <v>53</v>
      </c>
      <c r="C31127" s="33">
        <v>110000</v>
      </c>
      <c r="D31127" s="33" t="s">
        <v>268</v>
      </c>
      <c r="E31127" t="str">
        <f t="shared" si="490"/>
        <v>$100K-$125K</v>
      </c>
    </row>
    <row r="31128" spans="1:5" x14ac:dyDescent="0.3">
      <c r="A31128" s="33" t="s">
        <v>1</v>
      </c>
      <c r="B31128" s="33" t="s">
        <v>68</v>
      </c>
      <c r="C31128" s="33">
        <v>166000</v>
      </c>
      <c r="D31128" s="33" t="s">
        <v>2513</v>
      </c>
      <c r="E31128" t="str">
        <f t="shared" si="490"/>
        <v>$125K-$200K</v>
      </c>
    </row>
    <row r="31129" spans="1:5" x14ac:dyDescent="0.3">
      <c r="A31129" s="33" t="s">
        <v>0</v>
      </c>
      <c r="B31129" s="33" t="s">
        <v>53</v>
      </c>
      <c r="C31129" s="33">
        <v>90670</v>
      </c>
      <c r="D31129" s="33" t="s">
        <v>2616</v>
      </c>
      <c r="E31129" t="str">
        <f t="shared" si="490"/>
        <v>$75K-$100K</v>
      </c>
    </row>
    <row r="31130" spans="1:5" x14ac:dyDescent="0.3">
      <c r="A31130" s="33" t="s">
        <v>0</v>
      </c>
      <c r="B31130" s="33" t="s">
        <v>53</v>
      </c>
      <c r="C31130" s="33">
        <v>145000</v>
      </c>
      <c r="D31130" s="33" t="s">
        <v>4770</v>
      </c>
      <c r="E31130" t="str">
        <f t="shared" si="490"/>
        <v>$125K-$200K</v>
      </c>
    </row>
    <row r="31131" spans="1:5" x14ac:dyDescent="0.3">
      <c r="A31131" s="33" t="s">
        <v>52</v>
      </c>
      <c r="B31131" s="33" t="s">
        <v>53</v>
      </c>
      <c r="C31131" s="33">
        <v>105000</v>
      </c>
      <c r="D31131" s="33" t="s">
        <v>3155</v>
      </c>
      <c r="E31131" t="str">
        <f t="shared" si="490"/>
        <v>$100K-$125K</v>
      </c>
    </row>
    <row r="31132" spans="1:5" x14ac:dyDescent="0.3">
      <c r="A31132" s="33" t="s">
        <v>2</v>
      </c>
      <c r="B31132" s="33" t="s">
        <v>53</v>
      </c>
      <c r="C31132" s="33"/>
      <c r="D31132" s="33" t="s">
        <v>9866</v>
      </c>
      <c r="E31132" t="str">
        <f t="shared" si="490"/>
        <v>No Data</v>
      </c>
    </row>
    <row r="31133" spans="1:5" x14ac:dyDescent="0.3">
      <c r="A31133" s="33" t="s">
        <v>2</v>
      </c>
      <c r="B31133" s="33" t="s">
        <v>53</v>
      </c>
      <c r="C31133" s="33"/>
      <c r="D31133" s="33" t="s">
        <v>2041</v>
      </c>
      <c r="E31133" t="str">
        <f t="shared" si="490"/>
        <v>No Data</v>
      </c>
    </row>
    <row r="31134" spans="1:5" x14ac:dyDescent="0.3">
      <c r="A31134" s="33" t="s">
        <v>52</v>
      </c>
      <c r="B31134" s="33" t="s">
        <v>68</v>
      </c>
      <c r="C31134" s="33"/>
      <c r="D31134" s="33" t="s">
        <v>4219</v>
      </c>
      <c r="E31134" t="str">
        <f t="shared" si="490"/>
        <v>No Data</v>
      </c>
    </row>
    <row r="31135" spans="1:5" x14ac:dyDescent="0.3">
      <c r="A31135" s="33" t="s">
        <v>4</v>
      </c>
      <c r="B31135" s="33" t="s">
        <v>53</v>
      </c>
      <c r="C31135" s="33"/>
      <c r="D31135" s="33" t="s">
        <v>9867</v>
      </c>
      <c r="E31135" t="str">
        <f t="shared" si="490"/>
        <v>No Data</v>
      </c>
    </row>
    <row r="31136" spans="1:5" x14ac:dyDescent="0.3">
      <c r="A31136" s="33" t="s">
        <v>4</v>
      </c>
      <c r="B31136" s="33" t="s">
        <v>88</v>
      </c>
      <c r="C31136" s="33">
        <v>79200</v>
      </c>
      <c r="D31136" s="33" t="s">
        <v>9868</v>
      </c>
      <c r="E31136" t="str">
        <f t="shared" si="490"/>
        <v>$75K-$100K</v>
      </c>
    </row>
    <row r="31137" spans="1:5" x14ac:dyDescent="0.3">
      <c r="A31137" s="33" t="s">
        <v>2</v>
      </c>
      <c r="B31137" s="33" t="s">
        <v>53</v>
      </c>
      <c r="C31137" s="33"/>
      <c r="D31137" s="33" t="s">
        <v>879</v>
      </c>
      <c r="E31137" t="str">
        <f t="shared" si="490"/>
        <v>No Data</v>
      </c>
    </row>
    <row r="31138" spans="1:5" x14ac:dyDescent="0.3">
      <c r="A31138" s="33" t="s">
        <v>2</v>
      </c>
      <c r="B31138" s="33" t="s">
        <v>53</v>
      </c>
      <c r="C31138" s="33"/>
      <c r="D31138" s="33" t="s">
        <v>429</v>
      </c>
      <c r="E31138" t="str">
        <f t="shared" si="490"/>
        <v>No Data</v>
      </c>
    </row>
    <row r="31139" spans="1:5" x14ac:dyDescent="0.3">
      <c r="A31139" s="33" t="s">
        <v>0</v>
      </c>
      <c r="B31139" s="33" t="s">
        <v>53</v>
      </c>
      <c r="C31139" s="33"/>
      <c r="D31139" s="33" t="s">
        <v>803</v>
      </c>
      <c r="E31139" t="str">
        <f t="shared" si="490"/>
        <v>No Data</v>
      </c>
    </row>
    <row r="31140" spans="1:5" x14ac:dyDescent="0.3">
      <c r="A31140" s="33" t="s">
        <v>0</v>
      </c>
      <c r="B31140" s="33" t="s">
        <v>53</v>
      </c>
      <c r="C31140" s="33"/>
      <c r="D31140" s="33" t="s">
        <v>479</v>
      </c>
      <c r="E31140" t="str">
        <f t="shared" si="490"/>
        <v>No Data</v>
      </c>
    </row>
    <row r="31141" spans="1:5" x14ac:dyDescent="0.3">
      <c r="A31141" s="33" t="s">
        <v>52</v>
      </c>
      <c r="B31141" s="33" t="s">
        <v>53</v>
      </c>
      <c r="C31141" s="33">
        <v>82500</v>
      </c>
      <c r="D31141" s="33" t="s">
        <v>9869</v>
      </c>
      <c r="E31141" t="str">
        <f t="shared" si="490"/>
        <v>$75K-$100K</v>
      </c>
    </row>
    <row r="31142" spans="1:5" x14ac:dyDescent="0.3">
      <c r="A31142" s="33" t="s">
        <v>2</v>
      </c>
      <c r="B31142" s="33" t="s">
        <v>53</v>
      </c>
      <c r="C31142" s="33"/>
      <c r="D31142" s="33" t="s">
        <v>251</v>
      </c>
      <c r="E31142" t="str">
        <f t="shared" si="490"/>
        <v>No Data</v>
      </c>
    </row>
    <row r="31143" spans="1:5" x14ac:dyDescent="0.3">
      <c r="A31143" s="33" t="s">
        <v>0</v>
      </c>
      <c r="B31143" s="33" t="s">
        <v>53</v>
      </c>
      <c r="C31143" s="33"/>
      <c r="D31143" s="33" t="s">
        <v>366</v>
      </c>
      <c r="E31143" t="str">
        <f t="shared" si="490"/>
        <v>No Data</v>
      </c>
    </row>
    <row r="31144" spans="1:5" x14ac:dyDescent="0.3">
      <c r="A31144" s="33" t="s">
        <v>2</v>
      </c>
      <c r="B31144" s="33" t="s">
        <v>53</v>
      </c>
      <c r="C31144" s="33">
        <v>90000</v>
      </c>
      <c r="D31144" s="33" t="s">
        <v>6604</v>
      </c>
      <c r="E31144" t="str">
        <f t="shared" si="490"/>
        <v>$75K-$100K</v>
      </c>
    </row>
    <row r="31145" spans="1:5" x14ac:dyDescent="0.3">
      <c r="A31145" s="33" t="s">
        <v>0</v>
      </c>
      <c r="B31145" s="33" t="s">
        <v>53</v>
      </c>
      <c r="C31145" s="33">
        <v>157500</v>
      </c>
      <c r="D31145" s="33" t="s">
        <v>645</v>
      </c>
      <c r="E31145" t="str">
        <f t="shared" si="490"/>
        <v>$125K-$200K</v>
      </c>
    </row>
    <row r="31146" spans="1:5" x14ac:dyDescent="0.3">
      <c r="A31146" s="33" t="s">
        <v>2</v>
      </c>
      <c r="B31146" s="33" t="s">
        <v>54</v>
      </c>
      <c r="C31146" s="33">
        <v>95000</v>
      </c>
      <c r="D31146" s="33" t="s">
        <v>1733</v>
      </c>
      <c r="E31146" t="str">
        <f t="shared" si="490"/>
        <v>$75K-$100K</v>
      </c>
    </row>
    <row r="31147" spans="1:5" x14ac:dyDescent="0.3">
      <c r="A31147" s="33" t="s">
        <v>126</v>
      </c>
      <c r="B31147" s="33" t="s">
        <v>72</v>
      </c>
      <c r="C31147" s="33">
        <v>155904.5</v>
      </c>
      <c r="D31147" s="33" t="s">
        <v>1629</v>
      </c>
      <c r="E31147" t="str">
        <f t="shared" si="490"/>
        <v>$125K-$200K</v>
      </c>
    </row>
    <row r="31148" spans="1:5" x14ac:dyDescent="0.3">
      <c r="A31148" s="33" t="s">
        <v>125</v>
      </c>
      <c r="B31148" s="33" t="s">
        <v>53</v>
      </c>
      <c r="C31148" s="33"/>
      <c r="D31148" s="33" t="s">
        <v>4354</v>
      </c>
      <c r="E31148" t="str">
        <f t="shared" si="490"/>
        <v>No Data</v>
      </c>
    </row>
    <row r="31149" spans="1:5" x14ac:dyDescent="0.3">
      <c r="A31149" s="33" t="s">
        <v>2</v>
      </c>
      <c r="B31149" s="33" t="s">
        <v>53</v>
      </c>
      <c r="C31149" s="33"/>
      <c r="D31149" s="33" t="s">
        <v>5004</v>
      </c>
      <c r="E31149" t="str">
        <f t="shared" si="490"/>
        <v>No Data</v>
      </c>
    </row>
    <row r="31150" spans="1:5" x14ac:dyDescent="0.3">
      <c r="A31150" s="33" t="s">
        <v>128</v>
      </c>
      <c r="B31150" s="33" t="s">
        <v>53</v>
      </c>
      <c r="C31150" s="33">
        <v>134000</v>
      </c>
      <c r="D31150" s="33" t="s">
        <v>958</v>
      </c>
      <c r="E31150" t="str">
        <f t="shared" si="490"/>
        <v>$125K-$200K</v>
      </c>
    </row>
    <row r="31151" spans="1:5" x14ac:dyDescent="0.3">
      <c r="A31151" s="33" t="s">
        <v>125</v>
      </c>
      <c r="B31151" s="33" t="s">
        <v>53</v>
      </c>
      <c r="C31151" s="33">
        <v>90000</v>
      </c>
      <c r="D31151" s="33" t="s">
        <v>1382</v>
      </c>
      <c r="E31151" t="str">
        <f t="shared" si="490"/>
        <v>$75K-$100K</v>
      </c>
    </row>
    <row r="31152" spans="1:5" x14ac:dyDescent="0.3">
      <c r="A31152" s="33" t="s">
        <v>2</v>
      </c>
      <c r="B31152" s="33" t="s">
        <v>53</v>
      </c>
      <c r="C31152" s="33"/>
      <c r="D31152" s="33" t="s">
        <v>1002</v>
      </c>
      <c r="E31152" t="str">
        <f t="shared" si="490"/>
        <v>No Data</v>
      </c>
    </row>
    <row r="31153" spans="1:5" x14ac:dyDescent="0.3">
      <c r="A31153" s="33" t="s">
        <v>0</v>
      </c>
      <c r="B31153" s="33" t="s">
        <v>53</v>
      </c>
      <c r="C31153" s="33"/>
      <c r="D31153" s="33" t="s">
        <v>232</v>
      </c>
      <c r="E31153" t="str">
        <f t="shared" si="490"/>
        <v>No Data</v>
      </c>
    </row>
    <row r="31154" spans="1:5" x14ac:dyDescent="0.3">
      <c r="A31154" s="33" t="s">
        <v>0</v>
      </c>
      <c r="B31154" s="33" t="s">
        <v>53</v>
      </c>
      <c r="C31154" s="33">
        <v>202500</v>
      </c>
      <c r="D31154" s="33" t="s">
        <v>2222</v>
      </c>
      <c r="E31154" t="str">
        <f t="shared" si="490"/>
        <v>&gt;$200K</v>
      </c>
    </row>
    <row r="31155" spans="1:5" x14ac:dyDescent="0.3">
      <c r="A31155" s="33" t="s">
        <v>2</v>
      </c>
      <c r="B31155" s="33" t="s">
        <v>53</v>
      </c>
      <c r="C31155" s="33"/>
      <c r="D31155" s="33" t="s">
        <v>516</v>
      </c>
      <c r="E31155" t="str">
        <f t="shared" si="490"/>
        <v>No Data</v>
      </c>
    </row>
    <row r="31156" spans="1:5" x14ac:dyDescent="0.3">
      <c r="A31156" s="33" t="s">
        <v>1</v>
      </c>
      <c r="B31156" s="33" t="s">
        <v>53</v>
      </c>
      <c r="C31156" s="33">
        <v>140000</v>
      </c>
      <c r="D31156" s="33" t="s">
        <v>3286</v>
      </c>
      <c r="E31156" t="str">
        <f t="shared" si="490"/>
        <v>$125K-$200K</v>
      </c>
    </row>
    <row r="31157" spans="1:5" x14ac:dyDescent="0.3">
      <c r="A31157" s="33" t="s">
        <v>2</v>
      </c>
      <c r="B31157" s="33" t="s">
        <v>53</v>
      </c>
      <c r="C31157" s="33"/>
      <c r="D31157" s="33" t="s">
        <v>9870</v>
      </c>
      <c r="E31157" t="str">
        <f t="shared" si="490"/>
        <v>No Data</v>
      </c>
    </row>
    <row r="31158" spans="1:5" x14ac:dyDescent="0.3">
      <c r="A31158" s="33" t="s">
        <v>125</v>
      </c>
      <c r="B31158" s="33" t="s">
        <v>53</v>
      </c>
      <c r="C31158" s="33"/>
      <c r="D31158" s="33" t="s">
        <v>2527</v>
      </c>
      <c r="E31158" t="str">
        <f t="shared" si="490"/>
        <v>No Data</v>
      </c>
    </row>
    <row r="31159" spans="1:5" x14ac:dyDescent="0.3">
      <c r="A31159" s="33" t="s">
        <v>2</v>
      </c>
      <c r="B31159" s="33" t="s">
        <v>53</v>
      </c>
      <c r="C31159" s="33">
        <v>55000</v>
      </c>
      <c r="D31159" s="33" t="s">
        <v>9871</v>
      </c>
      <c r="E31159" t="str">
        <f t="shared" si="490"/>
        <v>&lt;$75K</v>
      </c>
    </row>
    <row r="31160" spans="1:5" x14ac:dyDescent="0.3">
      <c r="A31160" s="33" t="s">
        <v>0</v>
      </c>
      <c r="B31160" s="33" t="s">
        <v>53</v>
      </c>
      <c r="C31160" s="33">
        <v>146000</v>
      </c>
      <c r="D31160" s="33" t="s">
        <v>9872</v>
      </c>
      <c r="E31160" t="str">
        <f t="shared" si="490"/>
        <v>$125K-$200K</v>
      </c>
    </row>
    <row r="31161" spans="1:5" x14ac:dyDescent="0.3">
      <c r="A31161" s="33" t="s">
        <v>1</v>
      </c>
      <c r="B31161" s="33" t="s">
        <v>54</v>
      </c>
      <c r="C31161" s="33">
        <v>172500</v>
      </c>
      <c r="D31161" s="33" t="s">
        <v>955</v>
      </c>
      <c r="E31161" t="str">
        <f t="shared" si="490"/>
        <v>$125K-$200K</v>
      </c>
    </row>
    <row r="31162" spans="1:5" x14ac:dyDescent="0.3">
      <c r="A31162" s="33" t="s">
        <v>0</v>
      </c>
      <c r="B31162" s="33" t="s">
        <v>53</v>
      </c>
      <c r="C31162" s="33">
        <v>183320</v>
      </c>
      <c r="D31162" s="33" t="s">
        <v>1076</v>
      </c>
      <c r="E31162" t="str">
        <f t="shared" si="490"/>
        <v>$125K-$200K</v>
      </c>
    </row>
    <row r="31163" spans="1:5" x14ac:dyDescent="0.3">
      <c r="A31163" s="33" t="s">
        <v>2</v>
      </c>
      <c r="B31163" s="33" t="s">
        <v>53</v>
      </c>
      <c r="C31163" s="33">
        <v>74850</v>
      </c>
      <c r="D31163" s="33" t="s">
        <v>9873</v>
      </c>
      <c r="E31163" t="str">
        <f t="shared" si="490"/>
        <v>&lt;$75K</v>
      </c>
    </row>
    <row r="31164" spans="1:5" x14ac:dyDescent="0.3">
      <c r="A31164" s="33" t="s">
        <v>128</v>
      </c>
      <c r="B31164" s="33" t="s">
        <v>53</v>
      </c>
      <c r="C31164" s="33">
        <v>165000</v>
      </c>
      <c r="D31164" s="33" t="s">
        <v>9874</v>
      </c>
      <c r="E31164" t="str">
        <f t="shared" si="490"/>
        <v>$125K-$200K</v>
      </c>
    </row>
    <row r="31165" spans="1:5" x14ac:dyDescent="0.3">
      <c r="A31165" s="33" t="s">
        <v>0</v>
      </c>
      <c r="B31165" s="33" t="s">
        <v>73</v>
      </c>
      <c r="C31165" s="33">
        <v>80850</v>
      </c>
      <c r="D31165" s="33" t="s">
        <v>2682</v>
      </c>
      <c r="E31165" t="str">
        <f t="shared" si="490"/>
        <v>$75K-$100K</v>
      </c>
    </row>
    <row r="31166" spans="1:5" x14ac:dyDescent="0.3">
      <c r="A31166" s="33" t="s">
        <v>0</v>
      </c>
      <c r="B31166" s="33" t="s">
        <v>53</v>
      </c>
      <c r="C31166" s="33">
        <v>109500</v>
      </c>
      <c r="D31166" s="33" t="s">
        <v>609</v>
      </c>
      <c r="E31166" t="str">
        <f t="shared" si="490"/>
        <v>$100K-$125K</v>
      </c>
    </row>
    <row r="31167" spans="1:5" x14ac:dyDescent="0.3">
      <c r="A31167" s="33" t="s">
        <v>0</v>
      </c>
      <c r="B31167" s="33" t="s">
        <v>53</v>
      </c>
      <c r="C31167" s="33">
        <v>115750</v>
      </c>
      <c r="D31167" s="33" t="s">
        <v>516</v>
      </c>
      <c r="E31167" t="str">
        <f t="shared" si="490"/>
        <v>$100K-$125K</v>
      </c>
    </row>
    <row r="31168" spans="1:5" x14ac:dyDescent="0.3">
      <c r="A31168" s="33" t="s">
        <v>2</v>
      </c>
      <c r="B31168" s="33" t="s">
        <v>53</v>
      </c>
      <c r="C31168" s="33"/>
      <c r="D31168" s="33" t="s">
        <v>8128</v>
      </c>
      <c r="E31168" t="str">
        <f t="shared" si="490"/>
        <v>No Data</v>
      </c>
    </row>
    <row r="31169" spans="1:5" x14ac:dyDescent="0.3">
      <c r="A31169" s="33" t="s">
        <v>2</v>
      </c>
      <c r="B31169" s="33" t="s">
        <v>80</v>
      </c>
      <c r="C31169" s="33">
        <v>100500</v>
      </c>
      <c r="D31169" s="33" t="s">
        <v>6794</v>
      </c>
      <c r="E31169" t="str">
        <f t="shared" si="490"/>
        <v>$100K-$125K</v>
      </c>
    </row>
    <row r="31170" spans="1:5" x14ac:dyDescent="0.3">
      <c r="A31170" s="33" t="s">
        <v>2</v>
      </c>
      <c r="B31170" s="33" t="s">
        <v>53</v>
      </c>
      <c r="C31170" s="33"/>
      <c r="D31170" s="33" t="s">
        <v>1604</v>
      </c>
      <c r="E31170" t="str">
        <f t="shared" si="490"/>
        <v>No Data</v>
      </c>
    </row>
    <row r="31171" spans="1:5" x14ac:dyDescent="0.3">
      <c r="A31171" s="33" t="s">
        <v>125</v>
      </c>
      <c r="B31171" s="33" t="s">
        <v>53</v>
      </c>
      <c r="C31171" s="33">
        <v>124875</v>
      </c>
      <c r="D31171" s="33" t="s">
        <v>1495</v>
      </c>
      <c r="E31171" t="str">
        <f t="shared" ref="E31171:E31234" si="491">_xlfn.XLOOKUP(C31171,$H$16:$H$21,$G$16:$G$21,,1)</f>
        <v>$100K-$125K</v>
      </c>
    </row>
    <row r="31172" spans="1:5" x14ac:dyDescent="0.3">
      <c r="A31172" s="33" t="s">
        <v>0</v>
      </c>
      <c r="B31172" s="33" t="s">
        <v>54</v>
      </c>
      <c r="C31172" s="33"/>
      <c r="D31172" s="33" t="s">
        <v>1412</v>
      </c>
      <c r="E31172" t="str">
        <f t="shared" si="491"/>
        <v>No Data</v>
      </c>
    </row>
    <row r="31173" spans="1:5" x14ac:dyDescent="0.3">
      <c r="A31173" s="33" t="s">
        <v>0</v>
      </c>
      <c r="B31173" s="33" t="s">
        <v>53</v>
      </c>
      <c r="C31173" s="33">
        <v>70000</v>
      </c>
      <c r="D31173" s="33" t="s">
        <v>248</v>
      </c>
      <c r="E31173" t="str">
        <f t="shared" si="491"/>
        <v>&lt;$75K</v>
      </c>
    </row>
    <row r="31174" spans="1:5" x14ac:dyDescent="0.3">
      <c r="A31174" s="33" t="s">
        <v>0</v>
      </c>
      <c r="B31174" s="33" t="s">
        <v>53</v>
      </c>
      <c r="C31174" s="33"/>
      <c r="D31174" s="33" t="s">
        <v>3009</v>
      </c>
      <c r="E31174" t="str">
        <f t="shared" si="491"/>
        <v>No Data</v>
      </c>
    </row>
    <row r="31175" spans="1:5" x14ac:dyDescent="0.3">
      <c r="A31175" s="33" t="s">
        <v>52</v>
      </c>
      <c r="B31175" s="33" t="s">
        <v>53</v>
      </c>
      <c r="C31175" s="33">
        <v>75000</v>
      </c>
      <c r="D31175" s="33" t="s">
        <v>9875</v>
      </c>
      <c r="E31175" t="str">
        <f t="shared" si="491"/>
        <v>&lt;$75K</v>
      </c>
    </row>
    <row r="31176" spans="1:5" x14ac:dyDescent="0.3">
      <c r="A31176" s="33" t="s">
        <v>128</v>
      </c>
      <c r="B31176" s="33" t="s">
        <v>53</v>
      </c>
      <c r="C31176" s="33">
        <v>152500</v>
      </c>
      <c r="D31176" s="33" t="s">
        <v>8091</v>
      </c>
      <c r="E31176" t="str">
        <f t="shared" si="491"/>
        <v>$125K-$200K</v>
      </c>
    </row>
    <row r="31177" spans="1:5" x14ac:dyDescent="0.3">
      <c r="A31177" s="33" t="s">
        <v>2</v>
      </c>
      <c r="B31177" s="33" t="s">
        <v>53</v>
      </c>
      <c r="C31177" s="33"/>
      <c r="D31177" s="33" t="s">
        <v>5257</v>
      </c>
      <c r="E31177" t="str">
        <f t="shared" si="491"/>
        <v>No Data</v>
      </c>
    </row>
    <row r="31178" spans="1:5" x14ac:dyDescent="0.3">
      <c r="A31178" s="33" t="s">
        <v>0</v>
      </c>
      <c r="B31178" s="33" t="s">
        <v>53</v>
      </c>
      <c r="C31178" s="33"/>
      <c r="D31178" s="33" t="s">
        <v>258</v>
      </c>
      <c r="E31178" t="str">
        <f t="shared" si="491"/>
        <v>No Data</v>
      </c>
    </row>
    <row r="31179" spans="1:5" x14ac:dyDescent="0.3">
      <c r="A31179" s="33" t="s">
        <v>2</v>
      </c>
      <c r="B31179" s="33" t="s">
        <v>53</v>
      </c>
      <c r="C31179" s="33">
        <v>95000</v>
      </c>
      <c r="D31179" s="33" t="s">
        <v>238</v>
      </c>
      <c r="E31179" t="str">
        <f t="shared" si="491"/>
        <v>$75K-$100K</v>
      </c>
    </row>
    <row r="31180" spans="1:5" x14ac:dyDescent="0.3">
      <c r="A31180" s="33" t="s">
        <v>0</v>
      </c>
      <c r="B31180" s="33" t="s">
        <v>69</v>
      </c>
      <c r="C31180" s="33">
        <v>56700</v>
      </c>
      <c r="D31180" s="33" t="s">
        <v>4984</v>
      </c>
      <c r="E31180" t="str">
        <f t="shared" si="491"/>
        <v>&lt;$75K</v>
      </c>
    </row>
    <row r="31181" spans="1:5" x14ac:dyDescent="0.3">
      <c r="A31181" s="33" t="s">
        <v>2</v>
      </c>
      <c r="B31181" s="33" t="s">
        <v>53</v>
      </c>
      <c r="C31181" s="33"/>
      <c r="D31181" s="33" t="s">
        <v>1103</v>
      </c>
      <c r="E31181" t="str">
        <f t="shared" si="491"/>
        <v>No Data</v>
      </c>
    </row>
    <row r="31182" spans="1:5" x14ac:dyDescent="0.3">
      <c r="A31182" s="33" t="s">
        <v>2</v>
      </c>
      <c r="B31182" s="33" t="s">
        <v>53</v>
      </c>
      <c r="C31182" s="33">
        <v>65000</v>
      </c>
      <c r="D31182" s="33" t="s">
        <v>268</v>
      </c>
      <c r="E31182" t="str">
        <f t="shared" si="491"/>
        <v>&lt;$75K</v>
      </c>
    </row>
    <row r="31183" spans="1:5" x14ac:dyDescent="0.3">
      <c r="A31183" s="33" t="s">
        <v>2</v>
      </c>
      <c r="B31183" s="33" t="s">
        <v>53</v>
      </c>
      <c r="C31183" s="33">
        <v>65000</v>
      </c>
      <c r="D31183" s="33" t="s">
        <v>9876</v>
      </c>
      <c r="E31183" t="str">
        <f t="shared" si="491"/>
        <v>&lt;$75K</v>
      </c>
    </row>
    <row r="31184" spans="1:5" x14ac:dyDescent="0.3">
      <c r="A31184" s="33" t="s">
        <v>125</v>
      </c>
      <c r="B31184" s="33" t="s">
        <v>90</v>
      </c>
      <c r="C31184" s="33"/>
      <c r="D31184" s="33" t="s">
        <v>2268</v>
      </c>
      <c r="E31184" t="str">
        <f t="shared" si="491"/>
        <v>No Data</v>
      </c>
    </row>
    <row r="31185" spans="1:5" x14ac:dyDescent="0.3">
      <c r="A31185" s="33" t="s">
        <v>2</v>
      </c>
      <c r="B31185" s="33" t="s">
        <v>53</v>
      </c>
      <c r="C31185" s="33"/>
      <c r="D31185" s="33" t="s">
        <v>5502</v>
      </c>
      <c r="E31185" t="str">
        <f t="shared" si="491"/>
        <v>No Data</v>
      </c>
    </row>
    <row r="31186" spans="1:5" x14ac:dyDescent="0.3">
      <c r="A31186" s="33" t="s">
        <v>2</v>
      </c>
      <c r="B31186" s="33" t="s">
        <v>53</v>
      </c>
      <c r="C31186" s="33"/>
      <c r="D31186" s="33" t="s">
        <v>9877</v>
      </c>
      <c r="E31186" t="str">
        <f t="shared" si="491"/>
        <v>No Data</v>
      </c>
    </row>
    <row r="31187" spans="1:5" x14ac:dyDescent="0.3">
      <c r="A31187" s="33" t="s">
        <v>129</v>
      </c>
      <c r="B31187" s="33" t="s">
        <v>97</v>
      </c>
      <c r="C31187" s="33">
        <v>79200</v>
      </c>
      <c r="D31187" s="33" t="s">
        <v>2248</v>
      </c>
      <c r="E31187" t="str">
        <f t="shared" si="491"/>
        <v>$75K-$100K</v>
      </c>
    </row>
    <row r="31188" spans="1:5" x14ac:dyDescent="0.3">
      <c r="A31188" s="33" t="s">
        <v>52</v>
      </c>
      <c r="B31188" s="33" t="s">
        <v>53</v>
      </c>
      <c r="C31188" s="33">
        <v>102500</v>
      </c>
      <c r="D31188" s="33" t="s">
        <v>9878</v>
      </c>
      <c r="E31188" t="str">
        <f t="shared" si="491"/>
        <v>$100K-$125K</v>
      </c>
    </row>
    <row r="31189" spans="1:5" x14ac:dyDescent="0.3">
      <c r="A31189" s="33" t="s">
        <v>0</v>
      </c>
      <c r="B31189" s="33" t="s">
        <v>53</v>
      </c>
      <c r="C31189" s="33"/>
      <c r="D31189" s="33" t="s">
        <v>879</v>
      </c>
      <c r="E31189" t="str">
        <f t="shared" si="491"/>
        <v>No Data</v>
      </c>
    </row>
    <row r="31190" spans="1:5" x14ac:dyDescent="0.3">
      <c r="A31190" s="33" t="s">
        <v>2</v>
      </c>
      <c r="B31190" s="33" t="s">
        <v>99</v>
      </c>
      <c r="C31190" s="33">
        <v>102500</v>
      </c>
      <c r="D31190" s="33" t="s">
        <v>834</v>
      </c>
      <c r="E31190" t="str">
        <f t="shared" si="491"/>
        <v>$100K-$125K</v>
      </c>
    </row>
    <row r="31191" spans="1:5" x14ac:dyDescent="0.3">
      <c r="A31191" s="33" t="s">
        <v>0</v>
      </c>
      <c r="B31191" s="33" t="s">
        <v>53</v>
      </c>
      <c r="C31191" s="33">
        <v>140882.5</v>
      </c>
      <c r="D31191" s="33" t="s">
        <v>1134</v>
      </c>
      <c r="E31191" t="str">
        <f t="shared" si="491"/>
        <v>$125K-$200K</v>
      </c>
    </row>
    <row r="31192" spans="1:5" x14ac:dyDescent="0.3">
      <c r="A31192" s="33" t="s">
        <v>2</v>
      </c>
      <c r="B31192" s="33" t="s">
        <v>53</v>
      </c>
      <c r="C31192" s="33"/>
      <c r="D31192" s="33" t="s">
        <v>9879</v>
      </c>
      <c r="E31192" t="str">
        <f t="shared" si="491"/>
        <v>No Data</v>
      </c>
    </row>
    <row r="31193" spans="1:5" x14ac:dyDescent="0.3">
      <c r="A31193" s="33" t="s">
        <v>0</v>
      </c>
      <c r="B31193" s="33" t="s">
        <v>53</v>
      </c>
      <c r="C31193" s="33"/>
      <c r="D31193" s="33" t="s">
        <v>6539</v>
      </c>
      <c r="E31193" t="str">
        <f t="shared" si="491"/>
        <v>No Data</v>
      </c>
    </row>
    <row r="31194" spans="1:5" x14ac:dyDescent="0.3">
      <c r="A31194" s="33" t="s">
        <v>2</v>
      </c>
      <c r="B31194" s="33" t="s">
        <v>53</v>
      </c>
      <c r="C31194" s="33"/>
      <c r="D31194" s="33" t="s">
        <v>268</v>
      </c>
      <c r="E31194" t="str">
        <f t="shared" si="491"/>
        <v>No Data</v>
      </c>
    </row>
    <row r="31195" spans="1:5" x14ac:dyDescent="0.3">
      <c r="A31195" s="33" t="s">
        <v>2</v>
      </c>
      <c r="B31195" s="33" t="s">
        <v>53</v>
      </c>
      <c r="C31195" s="33"/>
      <c r="D31195" s="33" t="s">
        <v>3871</v>
      </c>
      <c r="E31195" t="str">
        <f t="shared" si="491"/>
        <v>No Data</v>
      </c>
    </row>
    <row r="31196" spans="1:5" x14ac:dyDescent="0.3">
      <c r="A31196" s="33" t="s">
        <v>125</v>
      </c>
      <c r="B31196" s="33" t="s">
        <v>53</v>
      </c>
      <c r="C31196" s="33">
        <v>80000</v>
      </c>
      <c r="D31196" s="33" t="s">
        <v>9880</v>
      </c>
      <c r="E31196" t="str">
        <f t="shared" si="491"/>
        <v>$75K-$100K</v>
      </c>
    </row>
    <row r="31197" spans="1:5" x14ac:dyDescent="0.3">
      <c r="A31197" s="33" t="s">
        <v>0</v>
      </c>
      <c r="B31197" s="33" t="s">
        <v>53</v>
      </c>
      <c r="C31197" s="33">
        <v>184500</v>
      </c>
      <c r="D31197" s="33" t="s">
        <v>7982</v>
      </c>
      <c r="E31197" t="str">
        <f t="shared" si="491"/>
        <v>$125K-$200K</v>
      </c>
    </row>
    <row r="31198" spans="1:5" x14ac:dyDescent="0.3">
      <c r="A31198" s="33" t="s">
        <v>0</v>
      </c>
      <c r="B31198" s="33" t="s">
        <v>53</v>
      </c>
      <c r="C31198" s="33">
        <v>217500</v>
      </c>
      <c r="D31198" s="33" t="s">
        <v>3823</v>
      </c>
      <c r="E31198" t="str">
        <f t="shared" si="491"/>
        <v>&gt;$200K</v>
      </c>
    </row>
    <row r="31199" spans="1:5" x14ac:dyDescent="0.3">
      <c r="A31199" s="33" t="s">
        <v>128</v>
      </c>
      <c r="B31199" s="33" t="s">
        <v>53</v>
      </c>
      <c r="C31199" s="33">
        <v>193499</v>
      </c>
      <c r="D31199" s="33" t="s">
        <v>3773</v>
      </c>
      <c r="E31199" t="str">
        <f t="shared" si="491"/>
        <v>$125K-$200K</v>
      </c>
    </row>
    <row r="31200" spans="1:5" x14ac:dyDescent="0.3">
      <c r="A31200" s="33" t="s">
        <v>125</v>
      </c>
      <c r="B31200" s="33" t="s">
        <v>53</v>
      </c>
      <c r="C31200" s="33"/>
      <c r="D31200" s="33" t="s">
        <v>327</v>
      </c>
      <c r="E31200" t="str">
        <f t="shared" si="491"/>
        <v>No Data</v>
      </c>
    </row>
    <row r="31201" spans="1:5" x14ac:dyDescent="0.3">
      <c r="A31201" s="33" t="s">
        <v>52</v>
      </c>
      <c r="B31201" s="33" t="s">
        <v>53</v>
      </c>
      <c r="C31201" s="33">
        <v>138640</v>
      </c>
      <c r="D31201" s="33" t="s">
        <v>849</v>
      </c>
      <c r="E31201" t="str">
        <f t="shared" si="491"/>
        <v>$125K-$200K</v>
      </c>
    </row>
    <row r="31202" spans="1:5" x14ac:dyDescent="0.3">
      <c r="A31202" s="33" t="s">
        <v>0</v>
      </c>
      <c r="B31202" s="33" t="s">
        <v>53</v>
      </c>
      <c r="C31202" s="33"/>
      <c r="D31202" s="33" t="s">
        <v>268</v>
      </c>
      <c r="E31202" t="str">
        <f t="shared" si="491"/>
        <v>No Data</v>
      </c>
    </row>
    <row r="31203" spans="1:5" x14ac:dyDescent="0.3">
      <c r="A31203" s="33" t="s">
        <v>0</v>
      </c>
      <c r="B31203" s="33" t="s">
        <v>53</v>
      </c>
      <c r="C31203" s="33">
        <v>134500</v>
      </c>
      <c r="D31203" s="33" t="s">
        <v>214</v>
      </c>
      <c r="E31203" t="str">
        <f t="shared" si="491"/>
        <v>$125K-$200K</v>
      </c>
    </row>
    <row r="31204" spans="1:5" x14ac:dyDescent="0.3">
      <c r="A31204" s="33" t="s">
        <v>52</v>
      </c>
      <c r="B31204" s="33" t="s">
        <v>53</v>
      </c>
      <c r="C31204" s="33">
        <v>90000</v>
      </c>
      <c r="D31204" s="33" t="s">
        <v>841</v>
      </c>
      <c r="E31204" t="str">
        <f t="shared" si="491"/>
        <v>$75K-$100K</v>
      </c>
    </row>
    <row r="31205" spans="1:5" x14ac:dyDescent="0.3">
      <c r="A31205" s="33" t="s">
        <v>0</v>
      </c>
      <c r="B31205" s="33" t="s">
        <v>53</v>
      </c>
      <c r="C31205" s="33">
        <v>83750</v>
      </c>
      <c r="D31205" s="33" t="s">
        <v>9881</v>
      </c>
      <c r="E31205" t="str">
        <f t="shared" si="491"/>
        <v>$75K-$100K</v>
      </c>
    </row>
    <row r="31206" spans="1:5" x14ac:dyDescent="0.3">
      <c r="A31206" s="33" t="s">
        <v>4</v>
      </c>
      <c r="B31206" s="33" t="s">
        <v>72</v>
      </c>
      <c r="C31206" s="33">
        <v>50000</v>
      </c>
      <c r="D31206" s="33" t="s">
        <v>9882</v>
      </c>
      <c r="E31206" t="str">
        <f t="shared" si="491"/>
        <v>&lt;$75K</v>
      </c>
    </row>
    <row r="31207" spans="1:5" x14ac:dyDescent="0.3">
      <c r="A31207" s="33" t="s">
        <v>2</v>
      </c>
      <c r="B31207" s="33" t="s">
        <v>53</v>
      </c>
      <c r="C31207" s="33">
        <v>122500</v>
      </c>
      <c r="D31207" s="33" t="s">
        <v>1120</v>
      </c>
      <c r="E31207" t="str">
        <f t="shared" si="491"/>
        <v>$100K-$125K</v>
      </c>
    </row>
    <row r="31208" spans="1:5" x14ac:dyDescent="0.3">
      <c r="A31208" s="33" t="s">
        <v>2</v>
      </c>
      <c r="B31208" s="33" t="s">
        <v>53</v>
      </c>
      <c r="C31208" s="33"/>
      <c r="D31208" s="33" t="s">
        <v>9883</v>
      </c>
      <c r="E31208" t="str">
        <f t="shared" si="491"/>
        <v>No Data</v>
      </c>
    </row>
    <row r="31209" spans="1:5" x14ac:dyDescent="0.3">
      <c r="A31209" s="33" t="s">
        <v>4</v>
      </c>
      <c r="B31209" s="33" t="s">
        <v>54</v>
      </c>
      <c r="C31209" s="33">
        <v>127500</v>
      </c>
      <c r="D31209" s="33" t="s">
        <v>9884</v>
      </c>
      <c r="E31209" t="str">
        <f t="shared" si="491"/>
        <v>$125K-$200K</v>
      </c>
    </row>
    <row r="31210" spans="1:5" x14ac:dyDescent="0.3">
      <c r="A31210" s="33" t="s">
        <v>2</v>
      </c>
      <c r="B31210" s="33" t="s">
        <v>53</v>
      </c>
      <c r="C31210" s="33">
        <v>126000</v>
      </c>
      <c r="D31210" s="33" t="s">
        <v>4612</v>
      </c>
      <c r="E31210" t="str">
        <f t="shared" si="491"/>
        <v>$125K-$200K</v>
      </c>
    </row>
    <row r="31211" spans="1:5" x14ac:dyDescent="0.3">
      <c r="A31211" s="33" t="s">
        <v>0</v>
      </c>
      <c r="B31211" s="33" t="s">
        <v>53</v>
      </c>
      <c r="C31211" s="33">
        <v>90000</v>
      </c>
      <c r="D31211" s="33" t="s">
        <v>5815</v>
      </c>
      <c r="E31211" t="str">
        <f t="shared" si="491"/>
        <v>$75K-$100K</v>
      </c>
    </row>
    <row r="31212" spans="1:5" x14ac:dyDescent="0.3">
      <c r="A31212" s="33" t="s">
        <v>52</v>
      </c>
      <c r="B31212" s="33" t="s">
        <v>53</v>
      </c>
      <c r="C31212" s="33">
        <v>135000</v>
      </c>
      <c r="D31212" s="33" t="s">
        <v>3280</v>
      </c>
      <c r="E31212" t="str">
        <f t="shared" si="491"/>
        <v>$125K-$200K</v>
      </c>
    </row>
    <row r="31213" spans="1:5" x14ac:dyDescent="0.3">
      <c r="A31213" s="33" t="s">
        <v>4</v>
      </c>
      <c r="B31213" s="33" t="s">
        <v>53</v>
      </c>
      <c r="C31213" s="33"/>
      <c r="D31213" s="33" t="s">
        <v>252</v>
      </c>
      <c r="E31213" t="str">
        <f t="shared" si="491"/>
        <v>No Data</v>
      </c>
    </row>
    <row r="31214" spans="1:5" x14ac:dyDescent="0.3">
      <c r="A31214" s="33" t="s">
        <v>0</v>
      </c>
      <c r="B31214" s="33" t="s">
        <v>53</v>
      </c>
      <c r="C31214" s="33">
        <v>104750</v>
      </c>
      <c r="D31214" s="33" t="s">
        <v>1092</v>
      </c>
      <c r="E31214" t="str">
        <f t="shared" si="491"/>
        <v>$100K-$125K</v>
      </c>
    </row>
    <row r="31215" spans="1:5" x14ac:dyDescent="0.3">
      <c r="A31215" s="33" t="s">
        <v>2</v>
      </c>
      <c r="B31215" s="33" t="s">
        <v>53</v>
      </c>
      <c r="C31215" s="33"/>
      <c r="D31215" s="33" t="s">
        <v>435</v>
      </c>
      <c r="E31215" t="str">
        <f t="shared" si="491"/>
        <v>No Data</v>
      </c>
    </row>
    <row r="31216" spans="1:5" x14ac:dyDescent="0.3">
      <c r="A31216" s="33" t="s">
        <v>2</v>
      </c>
      <c r="B31216" s="33" t="s">
        <v>53</v>
      </c>
      <c r="C31216" s="33"/>
      <c r="D31216" s="33" t="s">
        <v>9885</v>
      </c>
      <c r="E31216" t="str">
        <f t="shared" si="491"/>
        <v>No Data</v>
      </c>
    </row>
    <row r="31217" spans="1:5" x14ac:dyDescent="0.3">
      <c r="A31217" s="33" t="s">
        <v>2</v>
      </c>
      <c r="B31217" s="33" t="s">
        <v>53</v>
      </c>
      <c r="C31217" s="33">
        <v>60000</v>
      </c>
      <c r="D31217" s="33" t="s">
        <v>3335</v>
      </c>
      <c r="E31217" t="str">
        <f t="shared" si="491"/>
        <v>&lt;$75K</v>
      </c>
    </row>
    <row r="31218" spans="1:5" x14ac:dyDescent="0.3">
      <c r="A31218" s="33" t="s">
        <v>0</v>
      </c>
      <c r="B31218" s="33" t="s">
        <v>88</v>
      </c>
      <c r="C31218" s="33">
        <v>93600</v>
      </c>
      <c r="D31218" s="33" t="s">
        <v>211</v>
      </c>
      <c r="E31218" t="str">
        <f t="shared" si="491"/>
        <v>$75K-$100K</v>
      </c>
    </row>
    <row r="31219" spans="1:5" x14ac:dyDescent="0.3">
      <c r="A31219" s="33" t="s">
        <v>125</v>
      </c>
      <c r="B31219" s="33" t="s">
        <v>53</v>
      </c>
      <c r="C31219" s="33">
        <v>101873.5</v>
      </c>
      <c r="D31219" s="33" t="s">
        <v>4873</v>
      </c>
      <c r="E31219" t="str">
        <f t="shared" si="491"/>
        <v>$100K-$125K</v>
      </c>
    </row>
    <row r="31220" spans="1:5" x14ac:dyDescent="0.3">
      <c r="A31220" s="33" t="s">
        <v>2</v>
      </c>
      <c r="B31220" s="33" t="s">
        <v>110</v>
      </c>
      <c r="C31220" s="33">
        <v>111175</v>
      </c>
      <c r="D31220" s="33" t="s">
        <v>1480</v>
      </c>
      <c r="E31220" t="str">
        <f t="shared" si="491"/>
        <v>$100K-$125K</v>
      </c>
    </row>
    <row r="31221" spans="1:5" x14ac:dyDescent="0.3">
      <c r="A31221" s="33" t="s">
        <v>125</v>
      </c>
      <c r="B31221" s="33" t="s">
        <v>53</v>
      </c>
      <c r="C31221" s="33">
        <v>91960</v>
      </c>
      <c r="D31221" s="33" t="s">
        <v>476</v>
      </c>
      <c r="E31221" t="str">
        <f t="shared" si="491"/>
        <v>$75K-$100K</v>
      </c>
    </row>
    <row r="31222" spans="1:5" x14ac:dyDescent="0.3">
      <c r="A31222" s="33" t="s">
        <v>125</v>
      </c>
      <c r="B31222" s="33" t="s">
        <v>53</v>
      </c>
      <c r="C31222" s="33">
        <v>85000</v>
      </c>
      <c r="D31222" s="33" t="s">
        <v>9494</v>
      </c>
      <c r="E31222" t="str">
        <f t="shared" si="491"/>
        <v>$75K-$100K</v>
      </c>
    </row>
    <row r="31223" spans="1:5" x14ac:dyDescent="0.3">
      <c r="A31223" s="33" t="s">
        <v>2</v>
      </c>
      <c r="B31223" s="33" t="s">
        <v>53</v>
      </c>
      <c r="C31223" s="33"/>
      <c r="D31223" s="33" t="s">
        <v>5343</v>
      </c>
      <c r="E31223" t="str">
        <f t="shared" si="491"/>
        <v>No Data</v>
      </c>
    </row>
    <row r="31224" spans="1:5" x14ac:dyDescent="0.3">
      <c r="A31224" s="33" t="s">
        <v>2</v>
      </c>
      <c r="B31224" s="33" t="s">
        <v>88</v>
      </c>
      <c r="C31224" s="33">
        <v>100500</v>
      </c>
      <c r="D31224" s="33" t="s">
        <v>294</v>
      </c>
      <c r="E31224" t="str">
        <f t="shared" si="491"/>
        <v>$100K-$125K</v>
      </c>
    </row>
    <row r="31225" spans="1:5" x14ac:dyDescent="0.3">
      <c r="A31225" s="33" t="s">
        <v>0</v>
      </c>
      <c r="B31225" s="33" t="s">
        <v>53</v>
      </c>
      <c r="C31225" s="33">
        <v>100000</v>
      </c>
      <c r="D31225" s="33" t="s">
        <v>6406</v>
      </c>
      <c r="E31225" t="str">
        <f t="shared" si="491"/>
        <v>$75K-$100K</v>
      </c>
    </row>
    <row r="31226" spans="1:5" x14ac:dyDescent="0.3">
      <c r="A31226" s="33" t="s">
        <v>128</v>
      </c>
      <c r="B31226" s="33" t="s">
        <v>53</v>
      </c>
      <c r="C31226" s="33">
        <v>125350</v>
      </c>
      <c r="D31226" s="33" t="s">
        <v>9886</v>
      </c>
      <c r="E31226" t="str">
        <f t="shared" si="491"/>
        <v>$125K-$200K</v>
      </c>
    </row>
    <row r="31227" spans="1:5" x14ac:dyDescent="0.3">
      <c r="A31227" s="33" t="s">
        <v>0</v>
      </c>
      <c r="B31227" s="33" t="s">
        <v>53</v>
      </c>
      <c r="C31227" s="33"/>
      <c r="D31227" s="33" t="s">
        <v>258</v>
      </c>
      <c r="E31227" t="str">
        <f t="shared" si="491"/>
        <v>No Data</v>
      </c>
    </row>
    <row r="31228" spans="1:5" x14ac:dyDescent="0.3">
      <c r="A31228" s="33" t="s">
        <v>2</v>
      </c>
      <c r="B31228" s="33" t="s">
        <v>53</v>
      </c>
      <c r="C31228" s="33">
        <v>100700</v>
      </c>
      <c r="D31228" s="33" t="s">
        <v>516</v>
      </c>
      <c r="E31228" t="str">
        <f t="shared" si="491"/>
        <v>$100K-$125K</v>
      </c>
    </row>
    <row r="31229" spans="1:5" x14ac:dyDescent="0.3">
      <c r="A31229" s="33" t="s">
        <v>2</v>
      </c>
      <c r="B31229" s="33" t="s">
        <v>53</v>
      </c>
      <c r="C31229" s="33"/>
      <c r="D31229" s="33" t="s">
        <v>3374</v>
      </c>
      <c r="E31229" t="str">
        <f t="shared" si="491"/>
        <v>No Data</v>
      </c>
    </row>
    <row r="31230" spans="1:5" x14ac:dyDescent="0.3">
      <c r="A31230" s="33" t="s">
        <v>2</v>
      </c>
      <c r="B31230" s="33" t="s">
        <v>53</v>
      </c>
      <c r="C31230" s="33"/>
      <c r="D31230" s="33" t="s">
        <v>919</v>
      </c>
      <c r="E31230" t="str">
        <f t="shared" si="491"/>
        <v>No Data</v>
      </c>
    </row>
    <row r="31231" spans="1:5" x14ac:dyDescent="0.3">
      <c r="A31231" s="33" t="s">
        <v>4</v>
      </c>
      <c r="B31231" s="33" t="s">
        <v>81</v>
      </c>
      <c r="C31231" s="33">
        <v>147500</v>
      </c>
      <c r="D31231" s="33" t="s">
        <v>6714</v>
      </c>
      <c r="E31231" t="str">
        <f t="shared" si="491"/>
        <v>$125K-$200K</v>
      </c>
    </row>
    <row r="31232" spans="1:5" x14ac:dyDescent="0.3">
      <c r="A31232" s="33" t="s">
        <v>0</v>
      </c>
      <c r="B31232" s="33" t="s">
        <v>53</v>
      </c>
      <c r="C31232" s="33">
        <v>190000</v>
      </c>
      <c r="D31232" s="33" t="s">
        <v>6898</v>
      </c>
      <c r="E31232" t="str">
        <f t="shared" si="491"/>
        <v>$125K-$200K</v>
      </c>
    </row>
    <row r="31233" spans="1:5" x14ac:dyDescent="0.3">
      <c r="A31233" s="33" t="s">
        <v>128</v>
      </c>
      <c r="B31233" s="33" t="s">
        <v>53</v>
      </c>
      <c r="C31233" s="33">
        <v>310270</v>
      </c>
      <c r="D31233" s="33" t="s">
        <v>9887</v>
      </c>
      <c r="E31233" t="str">
        <f t="shared" si="491"/>
        <v>&gt;$200K</v>
      </c>
    </row>
    <row r="31234" spans="1:5" x14ac:dyDescent="0.3">
      <c r="A31234" s="33" t="s">
        <v>2</v>
      </c>
      <c r="B31234" s="33" t="s">
        <v>92</v>
      </c>
      <c r="C31234" s="33">
        <v>165000</v>
      </c>
      <c r="D31234" s="33" t="s">
        <v>4266</v>
      </c>
      <c r="E31234" t="str">
        <f t="shared" si="491"/>
        <v>$125K-$200K</v>
      </c>
    </row>
    <row r="31235" spans="1:5" x14ac:dyDescent="0.3">
      <c r="A31235" s="33" t="s">
        <v>2</v>
      </c>
      <c r="B31235" s="33" t="s">
        <v>53</v>
      </c>
      <c r="C31235" s="33"/>
      <c r="D31235" s="33" t="s">
        <v>9888</v>
      </c>
      <c r="E31235" t="str">
        <f t="shared" ref="E31235:E31298" si="492">_xlfn.XLOOKUP(C31235,$H$16:$H$21,$G$16:$G$21,,1)</f>
        <v>No Data</v>
      </c>
    </row>
    <row r="31236" spans="1:5" x14ac:dyDescent="0.3">
      <c r="A31236" s="33" t="s">
        <v>4</v>
      </c>
      <c r="B31236" s="33" t="s">
        <v>88</v>
      </c>
      <c r="C31236" s="33">
        <v>147500</v>
      </c>
      <c r="D31236" s="33" t="s">
        <v>2495</v>
      </c>
      <c r="E31236" t="str">
        <f t="shared" si="492"/>
        <v>$125K-$200K</v>
      </c>
    </row>
    <row r="31237" spans="1:5" x14ac:dyDescent="0.3">
      <c r="A31237" s="33" t="s">
        <v>52</v>
      </c>
      <c r="B31237" s="33" t="s">
        <v>53</v>
      </c>
      <c r="C31237" s="33">
        <v>57500</v>
      </c>
      <c r="D31237" s="33" t="s">
        <v>4327</v>
      </c>
      <c r="E31237" t="str">
        <f t="shared" si="492"/>
        <v>&lt;$75K</v>
      </c>
    </row>
    <row r="31238" spans="1:5" x14ac:dyDescent="0.3">
      <c r="A31238" s="33" t="s">
        <v>2</v>
      </c>
      <c r="B31238" s="33" t="s">
        <v>90</v>
      </c>
      <c r="C31238" s="33">
        <v>100500</v>
      </c>
      <c r="D31238" s="33" t="s">
        <v>3396</v>
      </c>
      <c r="E31238" t="str">
        <f t="shared" si="492"/>
        <v>$100K-$125K</v>
      </c>
    </row>
    <row r="31239" spans="1:5" x14ac:dyDescent="0.3">
      <c r="A31239" s="33" t="s">
        <v>2</v>
      </c>
      <c r="B31239" s="33" t="s">
        <v>53</v>
      </c>
      <c r="C31239" s="33"/>
      <c r="D31239" s="33" t="s">
        <v>9040</v>
      </c>
      <c r="E31239" t="str">
        <f t="shared" si="492"/>
        <v>No Data</v>
      </c>
    </row>
    <row r="31240" spans="1:5" x14ac:dyDescent="0.3">
      <c r="A31240" s="33" t="s">
        <v>1</v>
      </c>
      <c r="B31240" s="33" t="s">
        <v>124</v>
      </c>
      <c r="C31240" s="33">
        <v>50400</v>
      </c>
      <c r="D31240" s="33" t="s">
        <v>9889</v>
      </c>
      <c r="E31240" t="str">
        <f t="shared" si="492"/>
        <v>&lt;$75K</v>
      </c>
    </row>
    <row r="31241" spans="1:5" x14ac:dyDescent="0.3">
      <c r="A31241" s="33" t="s">
        <v>52</v>
      </c>
      <c r="B31241" s="33" t="s">
        <v>53</v>
      </c>
      <c r="C31241" s="33">
        <v>71647</v>
      </c>
      <c r="D31241" s="33" t="s">
        <v>9890</v>
      </c>
      <c r="E31241" t="str">
        <f t="shared" si="492"/>
        <v>&lt;$75K</v>
      </c>
    </row>
    <row r="31242" spans="1:5" x14ac:dyDescent="0.3">
      <c r="A31242" s="33" t="s">
        <v>125</v>
      </c>
      <c r="B31242" s="33" t="s">
        <v>53</v>
      </c>
      <c r="C31242" s="33">
        <v>90000</v>
      </c>
      <c r="D31242" s="33" t="s">
        <v>314</v>
      </c>
      <c r="E31242" t="str">
        <f t="shared" si="492"/>
        <v>$75K-$100K</v>
      </c>
    </row>
    <row r="31243" spans="1:5" x14ac:dyDescent="0.3">
      <c r="A31243" s="33" t="s">
        <v>0</v>
      </c>
      <c r="B31243" s="33" t="s">
        <v>53</v>
      </c>
      <c r="C31243" s="33">
        <v>161500</v>
      </c>
      <c r="D31243" s="33" t="s">
        <v>992</v>
      </c>
      <c r="E31243" t="str">
        <f t="shared" si="492"/>
        <v>$125K-$200K</v>
      </c>
    </row>
    <row r="31244" spans="1:5" x14ac:dyDescent="0.3">
      <c r="A31244" s="33" t="s">
        <v>0</v>
      </c>
      <c r="B31244" s="33" t="s">
        <v>53</v>
      </c>
      <c r="C31244" s="33">
        <v>70000</v>
      </c>
      <c r="D31244" s="33" t="s">
        <v>248</v>
      </c>
      <c r="E31244" t="str">
        <f t="shared" si="492"/>
        <v>&lt;$75K</v>
      </c>
    </row>
    <row r="31245" spans="1:5" x14ac:dyDescent="0.3">
      <c r="A31245" s="33" t="s">
        <v>2</v>
      </c>
      <c r="B31245" s="33" t="s">
        <v>53</v>
      </c>
      <c r="C31245" s="33"/>
      <c r="D31245" s="33" t="s">
        <v>3871</v>
      </c>
      <c r="E31245" t="str">
        <f t="shared" si="492"/>
        <v>No Data</v>
      </c>
    </row>
    <row r="31246" spans="1:5" x14ac:dyDescent="0.3">
      <c r="A31246" s="33" t="s">
        <v>2</v>
      </c>
      <c r="B31246" s="33" t="s">
        <v>53</v>
      </c>
      <c r="C31246" s="33"/>
      <c r="D31246" s="33" t="s">
        <v>268</v>
      </c>
      <c r="E31246" t="str">
        <f t="shared" si="492"/>
        <v>No Data</v>
      </c>
    </row>
    <row r="31247" spans="1:5" x14ac:dyDescent="0.3">
      <c r="A31247" s="33" t="s">
        <v>0</v>
      </c>
      <c r="B31247" s="33" t="s">
        <v>53</v>
      </c>
      <c r="C31247" s="33">
        <v>157500</v>
      </c>
      <c r="D31247" s="33" t="s">
        <v>9564</v>
      </c>
      <c r="E31247" t="str">
        <f t="shared" si="492"/>
        <v>$125K-$200K</v>
      </c>
    </row>
    <row r="31248" spans="1:5" x14ac:dyDescent="0.3">
      <c r="A31248" s="33" t="s">
        <v>52</v>
      </c>
      <c r="B31248" s="33" t="s">
        <v>53</v>
      </c>
      <c r="C31248" s="33">
        <v>77500</v>
      </c>
      <c r="D31248" s="33" t="s">
        <v>7674</v>
      </c>
      <c r="E31248" t="str">
        <f t="shared" si="492"/>
        <v>$75K-$100K</v>
      </c>
    </row>
    <row r="31249" spans="1:5" x14ac:dyDescent="0.3">
      <c r="A31249" s="33" t="s">
        <v>2</v>
      </c>
      <c r="B31249" s="33" t="s">
        <v>72</v>
      </c>
      <c r="C31249" s="33">
        <v>57500</v>
      </c>
      <c r="D31249" s="33" t="s">
        <v>2005</v>
      </c>
      <c r="E31249" t="str">
        <f t="shared" si="492"/>
        <v>&lt;$75K</v>
      </c>
    </row>
    <row r="31250" spans="1:5" x14ac:dyDescent="0.3">
      <c r="A31250" s="33" t="s">
        <v>2</v>
      </c>
      <c r="B31250" s="33" t="s">
        <v>53</v>
      </c>
      <c r="C31250" s="33"/>
      <c r="D31250" s="33" t="s">
        <v>232</v>
      </c>
      <c r="E31250" t="str">
        <f t="shared" si="492"/>
        <v>No Data</v>
      </c>
    </row>
    <row r="31251" spans="1:5" x14ac:dyDescent="0.3">
      <c r="A31251" s="33" t="s">
        <v>2</v>
      </c>
      <c r="B31251" s="33" t="s">
        <v>53</v>
      </c>
      <c r="C31251" s="33"/>
      <c r="D31251" s="33" t="s">
        <v>879</v>
      </c>
      <c r="E31251" t="str">
        <f t="shared" si="492"/>
        <v>No Data</v>
      </c>
    </row>
    <row r="31252" spans="1:5" x14ac:dyDescent="0.3">
      <c r="A31252" s="33" t="s">
        <v>2</v>
      </c>
      <c r="B31252" s="33" t="s">
        <v>53</v>
      </c>
      <c r="C31252" s="33"/>
      <c r="D31252" s="33" t="s">
        <v>1777</v>
      </c>
      <c r="E31252" t="str">
        <f t="shared" si="492"/>
        <v>No Data</v>
      </c>
    </row>
    <row r="31253" spans="1:5" x14ac:dyDescent="0.3">
      <c r="A31253" s="33" t="s">
        <v>4</v>
      </c>
      <c r="B31253" s="33" t="s">
        <v>53</v>
      </c>
      <c r="C31253" s="33"/>
      <c r="D31253" s="33" t="s">
        <v>238</v>
      </c>
      <c r="E31253" t="str">
        <f t="shared" si="492"/>
        <v>No Data</v>
      </c>
    </row>
    <row r="31254" spans="1:5" x14ac:dyDescent="0.3">
      <c r="A31254" s="33" t="s">
        <v>125</v>
      </c>
      <c r="B31254" s="33" t="s">
        <v>53</v>
      </c>
      <c r="C31254" s="33"/>
      <c r="D31254" s="33" t="s">
        <v>232</v>
      </c>
      <c r="E31254" t="str">
        <f t="shared" si="492"/>
        <v>No Data</v>
      </c>
    </row>
    <row r="31255" spans="1:5" x14ac:dyDescent="0.3">
      <c r="A31255" s="33" t="s">
        <v>2</v>
      </c>
      <c r="B31255" s="33" t="s">
        <v>53</v>
      </c>
      <c r="C31255" s="33"/>
      <c r="D31255" s="33" t="s">
        <v>4048</v>
      </c>
      <c r="E31255" t="str">
        <f t="shared" si="492"/>
        <v>No Data</v>
      </c>
    </row>
    <row r="31256" spans="1:5" x14ac:dyDescent="0.3">
      <c r="A31256" s="33" t="s">
        <v>0</v>
      </c>
      <c r="B31256" s="33" t="s">
        <v>53</v>
      </c>
      <c r="C31256" s="33">
        <v>123000</v>
      </c>
      <c r="D31256" s="33" t="s">
        <v>2290</v>
      </c>
      <c r="E31256" t="str">
        <f t="shared" si="492"/>
        <v>$100K-$125K</v>
      </c>
    </row>
    <row r="31257" spans="1:5" x14ac:dyDescent="0.3">
      <c r="A31257" s="33" t="s">
        <v>2</v>
      </c>
      <c r="B31257" s="33" t="s">
        <v>53</v>
      </c>
      <c r="C31257" s="33">
        <v>55000</v>
      </c>
      <c r="D31257" s="33" t="s">
        <v>9891</v>
      </c>
      <c r="E31257" t="str">
        <f t="shared" si="492"/>
        <v>&lt;$75K</v>
      </c>
    </row>
    <row r="31258" spans="1:5" x14ac:dyDescent="0.3">
      <c r="A31258" s="33" t="s">
        <v>2</v>
      </c>
      <c r="B31258" s="33" t="s">
        <v>53</v>
      </c>
      <c r="C31258" s="33">
        <v>150000</v>
      </c>
      <c r="D31258" s="33" t="s">
        <v>2497</v>
      </c>
      <c r="E31258" t="str">
        <f t="shared" si="492"/>
        <v>$125K-$200K</v>
      </c>
    </row>
    <row r="31259" spans="1:5" x14ac:dyDescent="0.3">
      <c r="A31259" s="33" t="s">
        <v>0</v>
      </c>
      <c r="B31259" s="33" t="s">
        <v>53</v>
      </c>
      <c r="C31259" s="33">
        <v>142550</v>
      </c>
      <c r="D31259" s="33" t="s">
        <v>1142</v>
      </c>
      <c r="E31259" t="str">
        <f t="shared" si="492"/>
        <v>$125K-$200K</v>
      </c>
    </row>
    <row r="31260" spans="1:5" x14ac:dyDescent="0.3">
      <c r="A31260" s="33" t="s">
        <v>2</v>
      </c>
      <c r="B31260" s="33" t="s">
        <v>53</v>
      </c>
      <c r="C31260" s="33"/>
      <c r="D31260" s="33" t="s">
        <v>5313</v>
      </c>
      <c r="E31260" t="str">
        <f t="shared" si="492"/>
        <v>No Data</v>
      </c>
    </row>
    <row r="31261" spans="1:5" x14ac:dyDescent="0.3">
      <c r="A31261" s="33" t="s">
        <v>52</v>
      </c>
      <c r="B31261" s="33" t="s">
        <v>53</v>
      </c>
      <c r="C31261" s="33"/>
      <c r="D31261" s="33" t="s">
        <v>1413</v>
      </c>
      <c r="E31261" t="str">
        <f t="shared" si="492"/>
        <v>No Data</v>
      </c>
    </row>
    <row r="31262" spans="1:5" x14ac:dyDescent="0.3">
      <c r="A31262" s="33" t="s">
        <v>2</v>
      </c>
      <c r="B31262" s="33" t="s">
        <v>53</v>
      </c>
      <c r="C31262" s="33"/>
      <c r="D31262" s="33" t="s">
        <v>389</v>
      </c>
      <c r="E31262" t="str">
        <f t="shared" si="492"/>
        <v>No Data</v>
      </c>
    </row>
    <row r="31263" spans="1:5" x14ac:dyDescent="0.3">
      <c r="A31263" s="33" t="s">
        <v>0</v>
      </c>
      <c r="B31263" s="33" t="s">
        <v>53</v>
      </c>
      <c r="C31263" s="33">
        <v>122500</v>
      </c>
      <c r="D31263" s="33" t="s">
        <v>8169</v>
      </c>
      <c r="E31263" t="str">
        <f t="shared" si="492"/>
        <v>$100K-$125K</v>
      </c>
    </row>
    <row r="31264" spans="1:5" x14ac:dyDescent="0.3">
      <c r="A31264" s="33" t="s">
        <v>0</v>
      </c>
      <c r="B31264" s="33" t="s">
        <v>53</v>
      </c>
      <c r="C31264" s="33">
        <v>142500</v>
      </c>
      <c r="D31264" s="33" t="s">
        <v>389</v>
      </c>
      <c r="E31264" t="str">
        <f t="shared" si="492"/>
        <v>$125K-$200K</v>
      </c>
    </row>
    <row r="31265" spans="1:5" x14ac:dyDescent="0.3">
      <c r="A31265" s="33" t="s">
        <v>125</v>
      </c>
      <c r="B31265" s="33" t="s">
        <v>53</v>
      </c>
      <c r="C31265" s="33">
        <v>120000</v>
      </c>
      <c r="D31265" s="33" t="s">
        <v>9790</v>
      </c>
      <c r="E31265" t="str">
        <f t="shared" si="492"/>
        <v>$100K-$125K</v>
      </c>
    </row>
    <row r="31266" spans="1:5" x14ac:dyDescent="0.3">
      <c r="A31266" s="33" t="s">
        <v>0</v>
      </c>
      <c r="B31266" s="33" t="s">
        <v>53</v>
      </c>
      <c r="C31266" s="33"/>
      <c r="D31266" s="33" t="s">
        <v>1559</v>
      </c>
      <c r="E31266" t="str">
        <f t="shared" si="492"/>
        <v>No Data</v>
      </c>
    </row>
    <row r="31267" spans="1:5" x14ac:dyDescent="0.3">
      <c r="A31267" s="33" t="s">
        <v>2</v>
      </c>
      <c r="B31267" s="33" t="s">
        <v>53</v>
      </c>
      <c r="C31267" s="33">
        <v>110900</v>
      </c>
      <c r="D31267" s="33" t="s">
        <v>9781</v>
      </c>
      <c r="E31267" t="str">
        <f t="shared" si="492"/>
        <v>$100K-$125K</v>
      </c>
    </row>
    <row r="31268" spans="1:5" x14ac:dyDescent="0.3">
      <c r="A31268" s="33" t="s">
        <v>1</v>
      </c>
      <c r="B31268" s="33" t="s">
        <v>69</v>
      </c>
      <c r="C31268" s="33">
        <v>69000</v>
      </c>
      <c r="D31268" s="33" t="s">
        <v>211</v>
      </c>
      <c r="E31268" t="str">
        <f t="shared" si="492"/>
        <v>&lt;$75K</v>
      </c>
    </row>
    <row r="31269" spans="1:5" x14ac:dyDescent="0.3">
      <c r="A31269" s="33" t="s">
        <v>2</v>
      </c>
      <c r="B31269" s="33" t="s">
        <v>53</v>
      </c>
      <c r="C31269" s="33"/>
      <c r="D31269" s="33" t="s">
        <v>637</v>
      </c>
      <c r="E31269" t="str">
        <f t="shared" si="492"/>
        <v>No Data</v>
      </c>
    </row>
    <row r="31270" spans="1:5" x14ac:dyDescent="0.3">
      <c r="A31270" s="33" t="s">
        <v>128</v>
      </c>
      <c r="B31270" s="33" t="s">
        <v>53</v>
      </c>
      <c r="C31270" s="33">
        <v>177885.5</v>
      </c>
      <c r="D31270" s="33" t="s">
        <v>279</v>
      </c>
      <c r="E31270" t="str">
        <f t="shared" si="492"/>
        <v>$125K-$200K</v>
      </c>
    </row>
    <row r="31271" spans="1:5" x14ac:dyDescent="0.3">
      <c r="A31271" s="33" t="s">
        <v>2</v>
      </c>
      <c r="B31271" s="33" t="s">
        <v>53</v>
      </c>
      <c r="C31271" s="33">
        <v>110000</v>
      </c>
      <c r="D31271" s="33" t="s">
        <v>1656</v>
      </c>
      <c r="E31271" t="str">
        <f t="shared" si="492"/>
        <v>$100K-$125K</v>
      </c>
    </row>
    <row r="31272" spans="1:5" x14ac:dyDescent="0.3">
      <c r="A31272" s="33" t="s">
        <v>0</v>
      </c>
      <c r="B31272" s="33" t="s">
        <v>53</v>
      </c>
      <c r="C31272" s="33">
        <v>99150</v>
      </c>
      <c r="D31272" s="33" t="s">
        <v>8329</v>
      </c>
      <c r="E31272" t="str">
        <f t="shared" si="492"/>
        <v>$75K-$100K</v>
      </c>
    </row>
    <row r="31273" spans="1:5" x14ac:dyDescent="0.3">
      <c r="A31273" s="33" t="s">
        <v>0</v>
      </c>
      <c r="B31273" s="33" t="s">
        <v>54</v>
      </c>
      <c r="C31273" s="33">
        <v>90000</v>
      </c>
      <c r="D31273" s="33" t="s">
        <v>2399</v>
      </c>
      <c r="E31273" t="str">
        <f t="shared" si="492"/>
        <v>$75K-$100K</v>
      </c>
    </row>
    <row r="31274" spans="1:5" x14ac:dyDescent="0.3">
      <c r="A31274" s="33" t="s">
        <v>0</v>
      </c>
      <c r="B31274" s="33" t="s">
        <v>53</v>
      </c>
      <c r="C31274" s="33">
        <v>150000</v>
      </c>
      <c r="D31274" s="33" t="s">
        <v>3350</v>
      </c>
      <c r="E31274" t="str">
        <f t="shared" si="492"/>
        <v>$125K-$200K</v>
      </c>
    </row>
    <row r="31275" spans="1:5" x14ac:dyDescent="0.3">
      <c r="A31275" s="33" t="s">
        <v>0</v>
      </c>
      <c r="B31275" s="33" t="s">
        <v>53</v>
      </c>
      <c r="C31275" s="33"/>
      <c r="D31275" s="33" t="s">
        <v>1604</v>
      </c>
      <c r="E31275" t="str">
        <f t="shared" si="492"/>
        <v>No Data</v>
      </c>
    </row>
    <row r="31276" spans="1:5" x14ac:dyDescent="0.3">
      <c r="A31276" s="33" t="s">
        <v>2</v>
      </c>
      <c r="B31276" s="33" t="s">
        <v>53</v>
      </c>
      <c r="C31276" s="33">
        <v>70000</v>
      </c>
      <c r="D31276" s="33" t="s">
        <v>248</v>
      </c>
      <c r="E31276" t="str">
        <f t="shared" si="492"/>
        <v>&lt;$75K</v>
      </c>
    </row>
    <row r="31277" spans="1:5" x14ac:dyDescent="0.3">
      <c r="A31277" s="33" t="s">
        <v>2</v>
      </c>
      <c r="B31277" s="33" t="s">
        <v>54</v>
      </c>
      <c r="C31277" s="33">
        <v>118965</v>
      </c>
      <c r="D31277" s="33" t="s">
        <v>1493</v>
      </c>
      <c r="E31277" t="str">
        <f t="shared" si="492"/>
        <v>$100K-$125K</v>
      </c>
    </row>
    <row r="31278" spans="1:5" x14ac:dyDescent="0.3">
      <c r="A31278" s="33" t="s">
        <v>128</v>
      </c>
      <c r="B31278" s="33" t="s">
        <v>53</v>
      </c>
      <c r="C31278" s="33">
        <v>175000</v>
      </c>
      <c r="D31278" s="33" t="s">
        <v>9892</v>
      </c>
      <c r="E31278" t="str">
        <f t="shared" si="492"/>
        <v>$125K-$200K</v>
      </c>
    </row>
    <row r="31279" spans="1:5" x14ac:dyDescent="0.3">
      <c r="A31279" s="33" t="s">
        <v>128</v>
      </c>
      <c r="B31279" s="33" t="s">
        <v>53</v>
      </c>
      <c r="C31279" s="33">
        <v>151500</v>
      </c>
      <c r="D31279" s="33" t="s">
        <v>1068</v>
      </c>
      <c r="E31279" t="str">
        <f t="shared" si="492"/>
        <v>$125K-$200K</v>
      </c>
    </row>
    <row r="31280" spans="1:5" x14ac:dyDescent="0.3">
      <c r="A31280" s="33" t="s">
        <v>52</v>
      </c>
      <c r="B31280" s="33" t="s">
        <v>102</v>
      </c>
      <c r="C31280" s="33">
        <v>69107</v>
      </c>
      <c r="D31280" s="33" t="s">
        <v>9893</v>
      </c>
      <c r="E31280" t="str">
        <f t="shared" si="492"/>
        <v>&lt;$75K</v>
      </c>
    </row>
    <row r="31281" spans="1:5" x14ac:dyDescent="0.3">
      <c r="A31281" s="33" t="s">
        <v>2</v>
      </c>
      <c r="B31281" s="33" t="s">
        <v>53</v>
      </c>
      <c r="C31281" s="33">
        <v>94556.796875</v>
      </c>
      <c r="D31281" s="33" t="s">
        <v>9645</v>
      </c>
      <c r="E31281" t="str">
        <f t="shared" si="492"/>
        <v>$75K-$100K</v>
      </c>
    </row>
    <row r="31282" spans="1:5" x14ac:dyDescent="0.3">
      <c r="A31282" s="33" t="s">
        <v>2</v>
      </c>
      <c r="B31282" s="33" t="s">
        <v>53</v>
      </c>
      <c r="C31282" s="33">
        <v>53000</v>
      </c>
      <c r="D31282" s="33" t="s">
        <v>5464</v>
      </c>
      <c r="E31282" t="str">
        <f t="shared" si="492"/>
        <v>&lt;$75K</v>
      </c>
    </row>
    <row r="31283" spans="1:5" x14ac:dyDescent="0.3">
      <c r="A31283" s="33" t="s">
        <v>2</v>
      </c>
      <c r="B31283" s="33" t="s">
        <v>53</v>
      </c>
      <c r="C31283" s="33">
        <v>75000</v>
      </c>
      <c r="D31283" s="33" t="s">
        <v>2142</v>
      </c>
      <c r="E31283" t="str">
        <f t="shared" si="492"/>
        <v>&lt;$75K</v>
      </c>
    </row>
    <row r="31284" spans="1:5" x14ac:dyDescent="0.3">
      <c r="A31284" s="33" t="s">
        <v>2</v>
      </c>
      <c r="B31284" s="33" t="s">
        <v>53</v>
      </c>
      <c r="C31284" s="33">
        <v>65500.6640625</v>
      </c>
      <c r="D31284" s="33" t="s">
        <v>8632</v>
      </c>
      <c r="E31284" t="str">
        <f t="shared" si="492"/>
        <v>&lt;$75K</v>
      </c>
    </row>
    <row r="31285" spans="1:5" x14ac:dyDescent="0.3">
      <c r="A31285" s="33" t="s">
        <v>2</v>
      </c>
      <c r="B31285" s="33" t="s">
        <v>53</v>
      </c>
      <c r="C31285" s="33">
        <v>84271.9296875</v>
      </c>
      <c r="D31285" s="33" t="s">
        <v>2621</v>
      </c>
      <c r="E31285" t="str">
        <f t="shared" si="492"/>
        <v>$75K-$100K</v>
      </c>
    </row>
    <row r="31286" spans="1:5" x14ac:dyDescent="0.3">
      <c r="A31286" s="33" t="s">
        <v>2</v>
      </c>
      <c r="B31286" s="33" t="s">
        <v>53</v>
      </c>
      <c r="C31286" s="33">
        <v>75000</v>
      </c>
      <c r="D31286" s="33" t="s">
        <v>9894</v>
      </c>
      <c r="E31286" t="str">
        <f t="shared" si="492"/>
        <v>&lt;$75K</v>
      </c>
    </row>
    <row r="31287" spans="1:5" x14ac:dyDescent="0.3">
      <c r="A31287" s="33" t="s">
        <v>125</v>
      </c>
      <c r="B31287" s="33" t="s">
        <v>54</v>
      </c>
      <c r="C31287" s="33"/>
      <c r="D31287" s="33" t="s">
        <v>4053</v>
      </c>
      <c r="E31287" t="str">
        <f t="shared" si="492"/>
        <v>No Data</v>
      </c>
    </row>
    <row r="31288" spans="1:5" x14ac:dyDescent="0.3">
      <c r="A31288" s="33" t="s">
        <v>2</v>
      </c>
      <c r="B31288" s="33" t="s">
        <v>53</v>
      </c>
      <c r="C31288" s="33"/>
      <c r="D31288" s="33" t="s">
        <v>9895</v>
      </c>
      <c r="E31288" t="str">
        <f t="shared" si="492"/>
        <v>No Data</v>
      </c>
    </row>
    <row r="31289" spans="1:5" x14ac:dyDescent="0.3">
      <c r="A31289" s="33" t="s">
        <v>52</v>
      </c>
      <c r="B31289" s="33" t="s">
        <v>53</v>
      </c>
      <c r="C31289" s="33"/>
      <c r="D31289" s="33" t="s">
        <v>520</v>
      </c>
      <c r="E31289" t="str">
        <f t="shared" si="492"/>
        <v>No Data</v>
      </c>
    </row>
    <row r="31290" spans="1:5" x14ac:dyDescent="0.3">
      <c r="A31290" s="33" t="s">
        <v>0</v>
      </c>
      <c r="B31290" s="33" t="s">
        <v>53</v>
      </c>
      <c r="C31290" s="33">
        <v>234500</v>
      </c>
      <c r="D31290" s="33" t="s">
        <v>1327</v>
      </c>
      <c r="E31290" t="str">
        <f t="shared" si="492"/>
        <v>&gt;$200K</v>
      </c>
    </row>
    <row r="31291" spans="1:5" x14ac:dyDescent="0.3">
      <c r="A31291" s="33" t="s">
        <v>2</v>
      </c>
      <c r="B31291" s="33" t="s">
        <v>53</v>
      </c>
      <c r="C31291" s="33">
        <v>103127.5</v>
      </c>
      <c r="D31291" s="33" t="s">
        <v>9896</v>
      </c>
      <c r="E31291" t="str">
        <f t="shared" si="492"/>
        <v>$100K-$125K</v>
      </c>
    </row>
    <row r="31292" spans="1:5" x14ac:dyDescent="0.3">
      <c r="A31292" s="33" t="s">
        <v>2</v>
      </c>
      <c r="B31292" s="33" t="s">
        <v>53</v>
      </c>
      <c r="C31292" s="33"/>
      <c r="D31292" s="33" t="s">
        <v>471</v>
      </c>
      <c r="E31292" t="str">
        <f t="shared" si="492"/>
        <v>No Data</v>
      </c>
    </row>
    <row r="31293" spans="1:5" x14ac:dyDescent="0.3">
      <c r="A31293" s="33" t="s">
        <v>126</v>
      </c>
      <c r="B31293" s="33" t="s">
        <v>54</v>
      </c>
      <c r="C31293" s="33"/>
      <c r="D31293" s="33" t="s">
        <v>9897</v>
      </c>
      <c r="E31293" t="str">
        <f t="shared" si="492"/>
        <v>No Data</v>
      </c>
    </row>
    <row r="31294" spans="1:5" x14ac:dyDescent="0.3">
      <c r="A31294" s="33" t="s">
        <v>0</v>
      </c>
      <c r="B31294" s="33" t="s">
        <v>53</v>
      </c>
      <c r="C31294" s="33"/>
      <c r="D31294" s="33" t="s">
        <v>7932</v>
      </c>
      <c r="E31294" t="str">
        <f t="shared" si="492"/>
        <v>No Data</v>
      </c>
    </row>
    <row r="31295" spans="1:5" x14ac:dyDescent="0.3">
      <c r="A31295" s="33" t="s">
        <v>2</v>
      </c>
      <c r="B31295" s="33" t="s">
        <v>53</v>
      </c>
      <c r="C31295" s="33">
        <v>100000</v>
      </c>
      <c r="D31295" s="33" t="s">
        <v>9898</v>
      </c>
      <c r="E31295" t="str">
        <f t="shared" si="492"/>
        <v>$75K-$100K</v>
      </c>
    </row>
    <row r="31296" spans="1:5" x14ac:dyDescent="0.3">
      <c r="A31296" s="33" t="s">
        <v>2</v>
      </c>
      <c r="B31296" s="33" t="s">
        <v>53</v>
      </c>
      <c r="C31296" s="33">
        <v>80000</v>
      </c>
      <c r="D31296" s="33" t="s">
        <v>520</v>
      </c>
      <c r="E31296" t="str">
        <f t="shared" si="492"/>
        <v>$75K-$100K</v>
      </c>
    </row>
    <row r="31297" spans="1:5" x14ac:dyDescent="0.3">
      <c r="A31297" s="33" t="s">
        <v>4</v>
      </c>
      <c r="B31297" s="33" t="s">
        <v>54</v>
      </c>
      <c r="C31297" s="33">
        <v>175000</v>
      </c>
      <c r="D31297" s="33" t="s">
        <v>9899</v>
      </c>
      <c r="E31297" t="str">
        <f t="shared" si="492"/>
        <v>$125K-$200K</v>
      </c>
    </row>
    <row r="31298" spans="1:5" x14ac:dyDescent="0.3">
      <c r="A31298" s="33" t="s">
        <v>2</v>
      </c>
      <c r="B31298" s="33" t="s">
        <v>53</v>
      </c>
      <c r="C31298" s="33"/>
      <c r="D31298" s="33" t="s">
        <v>268</v>
      </c>
      <c r="E31298" t="str">
        <f t="shared" si="492"/>
        <v>No Data</v>
      </c>
    </row>
    <row r="31299" spans="1:5" x14ac:dyDescent="0.3">
      <c r="A31299" s="33" t="s">
        <v>2</v>
      </c>
      <c r="B31299" s="33" t="s">
        <v>53</v>
      </c>
      <c r="C31299" s="33">
        <v>115000</v>
      </c>
      <c r="D31299" s="33" t="s">
        <v>4179</v>
      </c>
      <c r="E31299" t="str">
        <f t="shared" ref="E31299:E31362" si="493">_xlfn.XLOOKUP(C31299,$H$16:$H$21,$G$16:$G$21,,1)</f>
        <v>$100K-$125K</v>
      </c>
    </row>
    <row r="31300" spans="1:5" x14ac:dyDescent="0.3">
      <c r="A31300" s="33" t="s">
        <v>1</v>
      </c>
      <c r="B31300" s="33" t="s">
        <v>53</v>
      </c>
      <c r="C31300" s="33">
        <v>300000</v>
      </c>
      <c r="D31300" s="33" t="s">
        <v>9900</v>
      </c>
      <c r="E31300" t="str">
        <f t="shared" si="493"/>
        <v>&gt;$200K</v>
      </c>
    </row>
    <row r="31301" spans="1:5" x14ac:dyDescent="0.3">
      <c r="A31301" s="33" t="s">
        <v>52</v>
      </c>
      <c r="B31301" s="33" t="s">
        <v>53</v>
      </c>
      <c r="C31301" s="33"/>
      <c r="D31301" s="33" t="s">
        <v>3131</v>
      </c>
      <c r="E31301" t="str">
        <f t="shared" si="493"/>
        <v>No Data</v>
      </c>
    </row>
    <row r="31302" spans="1:5" x14ac:dyDescent="0.3">
      <c r="A31302" s="33" t="s">
        <v>0</v>
      </c>
      <c r="B31302" s="33" t="s">
        <v>53</v>
      </c>
      <c r="C31302" s="33"/>
      <c r="D31302" s="33" t="s">
        <v>967</v>
      </c>
      <c r="E31302" t="str">
        <f t="shared" si="493"/>
        <v>No Data</v>
      </c>
    </row>
    <row r="31303" spans="1:5" x14ac:dyDescent="0.3">
      <c r="A31303" s="33" t="s">
        <v>2</v>
      </c>
      <c r="B31303" s="33" t="s">
        <v>54</v>
      </c>
      <c r="C31303" s="33">
        <v>125000</v>
      </c>
      <c r="D31303" s="33" t="s">
        <v>1121</v>
      </c>
      <c r="E31303" t="str">
        <f t="shared" si="493"/>
        <v>$100K-$125K</v>
      </c>
    </row>
    <row r="31304" spans="1:5" x14ac:dyDescent="0.3">
      <c r="A31304" s="33" t="s">
        <v>0</v>
      </c>
      <c r="B31304" s="33" t="s">
        <v>53</v>
      </c>
      <c r="C31304" s="33">
        <v>90000</v>
      </c>
      <c r="D31304" s="33" t="s">
        <v>3733</v>
      </c>
      <c r="E31304" t="str">
        <f t="shared" si="493"/>
        <v>$75K-$100K</v>
      </c>
    </row>
    <row r="31305" spans="1:5" x14ac:dyDescent="0.3">
      <c r="A31305" s="33" t="s">
        <v>129</v>
      </c>
      <c r="B31305" s="33" t="s">
        <v>88</v>
      </c>
      <c r="C31305" s="33">
        <v>64800</v>
      </c>
      <c r="D31305" s="33" t="s">
        <v>2449</v>
      </c>
      <c r="E31305" t="str">
        <f t="shared" si="493"/>
        <v>&lt;$75K</v>
      </c>
    </row>
    <row r="31306" spans="1:5" x14ac:dyDescent="0.3">
      <c r="A31306" s="33" t="s">
        <v>128</v>
      </c>
      <c r="B31306" s="33" t="s">
        <v>53</v>
      </c>
      <c r="C31306" s="33">
        <v>203000</v>
      </c>
      <c r="D31306" s="33" t="s">
        <v>1799</v>
      </c>
      <c r="E31306" t="str">
        <f t="shared" si="493"/>
        <v>&gt;$200K</v>
      </c>
    </row>
    <row r="31307" spans="1:5" x14ac:dyDescent="0.3">
      <c r="A31307" s="33" t="s">
        <v>2</v>
      </c>
      <c r="B31307" s="33" t="s">
        <v>53</v>
      </c>
      <c r="C31307" s="33">
        <v>105000</v>
      </c>
      <c r="D31307" s="33" t="s">
        <v>1817</v>
      </c>
      <c r="E31307" t="str">
        <f t="shared" si="493"/>
        <v>$100K-$125K</v>
      </c>
    </row>
    <row r="31308" spans="1:5" x14ac:dyDescent="0.3">
      <c r="A31308" s="33" t="s">
        <v>0</v>
      </c>
      <c r="B31308" s="33" t="s">
        <v>53</v>
      </c>
      <c r="C31308" s="33"/>
      <c r="D31308" s="33" t="s">
        <v>9901</v>
      </c>
      <c r="E31308" t="str">
        <f t="shared" si="493"/>
        <v>No Data</v>
      </c>
    </row>
    <row r="31309" spans="1:5" x14ac:dyDescent="0.3">
      <c r="A31309" s="33" t="s">
        <v>0</v>
      </c>
      <c r="B31309" s="33" t="s">
        <v>53</v>
      </c>
      <c r="C31309" s="33">
        <v>161500</v>
      </c>
      <c r="D31309" s="33" t="s">
        <v>524</v>
      </c>
      <c r="E31309" t="str">
        <f t="shared" si="493"/>
        <v>$125K-$200K</v>
      </c>
    </row>
    <row r="31310" spans="1:5" x14ac:dyDescent="0.3">
      <c r="A31310" s="33" t="s">
        <v>4</v>
      </c>
      <c r="B31310" s="33" t="s">
        <v>53</v>
      </c>
      <c r="C31310" s="33">
        <v>115000</v>
      </c>
      <c r="D31310" s="33" t="s">
        <v>364</v>
      </c>
      <c r="E31310" t="str">
        <f t="shared" si="493"/>
        <v>$100K-$125K</v>
      </c>
    </row>
    <row r="31311" spans="1:5" x14ac:dyDescent="0.3">
      <c r="A31311" s="33" t="s">
        <v>2</v>
      </c>
      <c r="B31311" s="33" t="s">
        <v>53</v>
      </c>
      <c r="C31311" s="33">
        <v>115000</v>
      </c>
      <c r="D31311" s="33" t="s">
        <v>7979</v>
      </c>
      <c r="E31311" t="str">
        <f t="shared" si="493"/>
        <v>$100K-$125K</v>
      </c>
    </row>
    <row r="31312" spans="1:5" x14ac:dyDescent="0.3">
      <c r="A31312" s="33" t="s">
        <v>125</v>
      </c>
      <c r="B31312" s="33" t="s">
        <v>88</v>
      </c>
      <c r="C31312" s="33">
        <v>106983.5</v>
      </c>
      <c r="D31312" s="33" t="s">
        <v>987</v>
      </c>
      <c r="E31312" t="str">
        <f t="shared" si="493"/>
        <v>$100K-$125K</v>
      </c>
    </row>
    <row r="31313" spans="1:5" x14ac:dyDescent="0.3">
      <c r="A31313" s="33" t="s">
        <v>2</v>
      </c>
      <c r="B31313" s="33" t="s">
        <v>53</v>
      </c>
      <c r="C31313" s="33">
        <v>96725</v>
      </c>
      <c r="D31313" s="33" t="s">
        <v>609</v>
      </c>
      <c r="E31313" t="str">
        <f t="shared" si="493"/>
        <v>$75K-$100K</v>
      </c>
    </row>
    <row r="31314" spans="1:5" x14ac:dyDescent="0.3">
      <c r="A31314" s="33" t="s">
        <v>4</v>
      </c>
      <c r="B31314" s="33" t="s">
        <v>81</v>
      </c>
      <c r="C31314" s="33">
        <v>107500</v>
      </c>
      <c r="D31314" s="33" t="s">
        <v>1898</v>
      </c>
      <c r="E31314" t="str">
        <f t="shared" si="493"/>
        <v>$100K-$125K</v>
      </c>
    </row>
    <row r="31315" spans="1:5" x14ac:dyDescent="0.3">
      <c r="A31315" s="33" t="s">
        <v>0</v>
      </c>
      <c r="B31315" s="33" t="s">
        <v>53</v>
      </c>
      <c r="C31315" s="33">
        <v>125000</v>
      </c>
      <c r="D31315" s="33" t="s">
        <v>1855</v>
      </c>
      <c r="E31315" t="str">
        <f t="shared" si="493"/>
        <v>$100K-$125K</v>
      </c>
    </row>
    <row r="31316" spans="1:5" x14ac:dyDescent="0.3">
      <c r="A31316" s="33" t="s">
        <v>2</v>
      </c>
      <c r="B31316" s="33" t="s">
        <v>53</v>
      </c>
      <c r="C31316" s="33">
        <v>100000</v>
      </c>
      <c r="D31316" s="33" t="s">
        <v>9902</v>
      </c>
      <c r="E31316" t="str">
        <f t="shared" si="493"/>
        <v>$75K-$100K</v>
      </c>
    </row>
    <row r="31317" spans="1:5" x14ac:dyDescent="0.3">
      <c r="A31317" s="33" t="s">
        <v>125</v>
      </c>
      <c r="B31317" s="33" t="s">
        <v>53</v>
      </c>
      <c r="C31317" s="33">
        <v>125000</v>
      </c>
      <c r="D31317" s="33" t="s">
        <v>9903</v>
      </c>
      <c r="E31317" t="str">
        <f t="shared" si="493"/>
        <v>$100K-$125K</v>
      </c>
    </row>
    <row r="31318" spans="1:5" x14ac:dyDescent="0.3">
      <c r="A31318" s="33" t="s">
        <v>0</v>
      </c>
      <c r="B31318" s="33" t="s">
        <v>53</v>
      </c>
      <c r="C31318" s="33">
        <v>171000</v>
      </c>
      <c r="D31318" s="33" t="s">
        <v>2899</v>
      </c>
      <c r="E31318" t="str">
        <f t="shared" si="493"/>
        <v>$125K-$200K</v>
      </c>
    </row>
    <row r="31319" spans="1:5" x14ac:dyDescent="0.3">
      <c r="A31319" s="33" t="s">
        <v>0</v>
      </c>
      <c r="B31319" s="33" t="s">
        <v>53</v>
      </c>
      <c r="C31319" s="33"/>
      <c r="D31319" s="33" t="s">
        <v>328</v>
      </c>
      <c r="E31319" t="str">
        <f t="shared" si="493"/>
        <v>No Data</v>
      </c>
    </row>
    <row r="31320" spans="1:5" x14ac:dyDescent="0.3">
      <c r="A31320" s="33" t="s">
        <v>128</v>
      </c>
      <c r="B31320" s="33" t="s">
        <v>53</v>
      </c>
      <c r="C31320" s="33">
        <v>145000</v>
      </c>
      <c r="D31320" s="33" t="s">
        <v>259</v>
      </c>
      <c r="E31320" t="str">
        <f t="shared" si="493"/>
        <v>$125K-$200K</v>
      </c>
    </row>
    <row r="31321" spans="1:5" x14ac:dyDescent="0.3">
      <c r="A31321" s="33" t="s">
        <v>0</v>
      </c>
      <c r="B31321" s="33" t="s">
        <v>53</v>
      </c>
      <c r="C31321" s="33">
        <v>150000</v>
      </c>
      <c r="D31321" s="33" t="s">
        <v>238</v>
      </c>
      <c r="E31321" t="str">
        <f t="shared" si="493"/>
        <v>$125K-$200K</v>
      </c>
    </row>
    <row r="31322" spans="1:5" x14ac:dyDescent="0.3">
      <c r="A31322" s="33" t="s">
        <v>2</v>
      </c>
      <c r="B31322" s="33" t="s">
        <v>53</v>
      </c>
      <c r="C31322" s="33"/>
      <c r="D31322" s="33" t="s">
        <v>3395</v>
      </c>
      <c r="E31322" t="str">
        <f t="shared" si="493"/>
        <v>No Data</v>
      </c>
    </row>
    <row r="31323" spans="1:5" x14ac:dyDescent="0.3">
      <c r="A31323" s="33" t="s">
        <v>2</v>
      </c>
      <c r="B31323" s="33" t="s">
        <v>53</v>
      </c>
      <c r="C31323" s="33">
        <v>105000</v>
      </c>
      <c r="D31323" s="33" t="s">
        <v>1096</v>
      </c>
      <c r="E31323" t="str">
        <f t="shared" si="493"/>
        <v>$100K-$125K</v>
      </c>
    </row>
    <row r="31324" spans="1:5" x14ac:dyDescent="0.3">
      <c r="A31324" s="33" t="s">
        <v>0</v>
      </c>
      <c r="B31324" s="33" t="s">
        <v>90</v>
      </c>
      <c r="C31324" s="33"/>
      <c r="D31324" s="33" t="s">
        <v>2268</v>
      </c>
      <c r="E31324" t="str">
        <f t="shared" si="493"/>
        <v>No Data</v>
      </c>
    </row>
    <row r="31325" spans="1:5" x14ac:dyDescent="0.3">
      <c r="A31325" s="33" t="s">
        <v>2</v>
      </c>
      <c r="B31325" s="33" t="s">
        <v>53</v>
      </c>
      <c r="C31325" s="33">
        <v>60500</v>
      </c>
      <c r="D31325" s="33" t="s">
        <v>6117</v>
      </c>
      <c r="E31325" t="str">
        <f t="shared" si="493"/>
        <v>&lt;$75K</v>
      </c>
    </row>
    <row r="31326" spans="1:5" x14ac:dyDescent="0.3">
      <c r="A31326" s="33" t="s">
        <v>2</v>
      </c>
      <c r="B31326" s="33" t="s">
        <v>53</v>
      </c>
      <c r="C31326" s="33"/>
      <c r="D31326" s="33" t="s">
        <v>9904</v>
      </c>
      <c r="E31326" t="str">
        <f t="shared" si="493"/>
        <v>No Data</v>
      </c>
    </row>
    <row r="31327" spans="1:5" x14ac:dyDescent="0.3">
      <c r="A31327" s="33" t="s">
        <v>2</v>
      </c>
      <c r="B31327" s="33" t="s">
        <v>53</v>
      </c>
      <c r="C31327" s="33">
        <v>115000</v>
      </c>
      <c r="D31327" s="33" t="s">
        <v>2856</v>
      </c>
      <c r="E31327" t="str">
        <f t="shared" si="493"/>
        <v>$100K-$125K</v>
      </c>
    </row>
    <row r="31328" spans="1:5" x14ac:dyDescent="0.3">
      <c r="A31328" s="33" t="s">
        <v>125</v>
      </c>
      <c r="B31328" s="33" t="s">
        <v>53</v>
      </c>
      <c r="C31328" s="33"/>
      <c r="D31328" s="33" t="s">
        <v>366</v>
      </c>
      <c r="E31328" t="str">
        <f t="shared" si="493"/>
        <v>No Data</v>
      </c>
    </row>
    <row r="31329" spans="1:5" x14ac:dyDescent="0.3">
      <c r="A31329" s="33" t="s">
        <v>1</v>
      </c>
      <c r="B31329" s="33" t="s">
        <v>53</v>
      </c>
      <c r="C31329" s="33">
        <v>202000</v>
      </c>
      <c r="D31329" s="33" t="s">
        <v>1784</v>
      </c>
      <c r="E31329" t="str">
        <f t="shared" si="493"/>
        <v>&gt;$200K</v>
      </c>
    </row>
    <row r="31330" spans="1:5" x14ac:dyDescent="0.3">
      <c r="A31330" s="33" t="s">
        <v>2</v>
      </c>
      <c r="B31330" s="33" t="s">
        <v>53</v>
      </c>
      <c r="C31330" s="33">
        <v>115000</v>
      </c>
      <c r="D31330" s="33" t="s">
        <v>7204</v>
      </c>
      <c r="E31330" t="str">
        <f t="shared" si="493"/>
        <v>$100K-$125K</v>
      </c>
    </row>
    <row r="31331" spans="1:5" x14ac:dyDescent="0.3">
      <c r="A31331" s="33" t="s">
        <v>0</v>
      </c>
      <c r="B31331" s="33" t="s">
        <v>53</v>
      </c>
      <c r="C31331" s="33"/>
      <c r="D31331" s="33" t="s">
        <v>9905</v>
      </c>
      <c r="E31331" t="str">
        <f t="shared" si="493"/>
        <v>No Data</v>
      </c>
    </row>
    <row r="31332" spans="1:5" x14ac:dyDescent="0.3">
      <c r="A31332" s="33" t="s">
        <v>125</v>
      </c>
      <c r="B31332" s="33" t="s">
        <v>53</v>
      </c>
      <c r="C31332" s="33">
        <v>139860</v>
      </c>
      <c r="D31332" s="33" t="s">
        <v>7418</v>
      </c>
      <c r="E31332" t="str">
        <f t="shared" si="493"/>
        <v>$125K-$200K</v>
      </c>
    </row>
    <row r="31333" spans="1:5" x14ac:dyDescent="0.3">
      <c r="A31333" s="33" t="s">
        <v>125</v>
      </c>
      <c r="B31333" s="33" t="s">
        <v>53</v>
      </c>
      <c r="C31333" s="33">
        <v>125000</v>
      </c>
      <c r="D31333" s="33" t="s">
        <v>391</v>
      </c>
      <c r="E31333" t="str">
        <f t="shared" si="493"/>
        <v>$100K-$125K</v>
      </c>
    </row>
    <row r="31334" spans="1:5" x14ac:dyDescent="0.3">
      <c r="A31334" s="33" t="s">
        <v>2</v>
      </c>
      <c r="B31334" s="33" t="s">
        <v>53</v>
      </c>
      <c r="C31334" s="33"/>
      <c r="D31334" s="33" t="s">
        <v>6810</v>
      </c>
      <c r="E31334" t="str">
        <f t="shared" si="493"/>
        <v>No Data</v>
      </c>
    </row>
    <row r="31335" spans="1:5" x14ac:dyDescent="0.3">
      <c r="A31335" s="33" t="s">
        <v>2</v>
      </c>
      <c r="B31335" s="33" t="s">
        <v>53</v>
      </c>
      <c r="C31335" s="33"/>
      <c r="D31335" s="33" t="s">
        <v>263</v>
      </c>
      <c r="E31335" t="str">
        <f t="shared" si="493"/>
        <v>No Data</v>
      </c>
    </row>
    <row r="31336" spans="1:5" x14ac:dyDescent="0.3">
      <c r="A31336" s="33" t="s">
        <v>52</v>
      </c>
      <c r="B31336" s="33" t="s">
        <v>53</v>
      </c>
      <c r="C31336" s="33">
        <v>52500</v>
      </c>
      <c r="D31336" s="33" t="s">
        <v>9906</v>
      </c>
      <c r="E31336" t="str">
        <f t="shared" si="493"/>
        <v>&lt;$75K</v>
      </c>
    </row>
    <row r="31337" spans="1:5" x14ac:dyDescent="0.3">
      <c r="A31337" s="33" t="s">
        <v>2</v>
      </c>
      <c r="B31337" s="33" t="s">
        <v>53</v>
      </c>
      <c r="C31337" s="33"/>
      <c r="D31337" s="33" t="s">
        <v>2862</v>
      </c>
      <c r="E31337" t="str">
        <f t="shared" si="493"/>
        <v>No Data</v>
      </c>
    </row>
    <row r="31338" spans="1:5" x14ac:dyDescent="0.3">
      <c r="A31338" s="33" t="s">
        <v>2</v>
      </c>
      <c r="B31338" s="33" t="s">
        <v>53</v>
      </c>
      <c r="C31338" s="33">
        <v>86500</v>
      </c>
      <c r="D31338" s="33" t="s">
        <v>7531</v>
      </c>
      <c r="E31338" t="str">
        <f t="shared" si="493"/>
        <v>$75K-$100K</v>
      </c>
    </row>
    <row r="31339" spans="1:5" x14ac:dyDescent="0.3">
      <c r="A31339" s="33" t="s">
        <v>2</v>
      </c>
      <c r="B31339" s="33" t="s">
        <v>53</v>
      </c>
      <c r="C31339" s="33">
        <v>105000</v>
      </c>
      <c r="D31339" s="33" t="s">
        <v>8116</v>
      </c>
      <c r="E31339" t="str">
        <f t="shared" si="493"/>
        <v>$100K-$125K</v>
      </c>
    </row>
    <row r="31340" spans="1:5" x14ac:dyDescent="0.3">
      <c r="A31340" s="33" t="s">
        <v>2</v>
      </c>
      <c r="B31340" s="33" t="s">
        <v>53</v>
      </c>
      <c r="C31340" s="33">
        <v>77500</v>
      </c>
      <c r="D31340" s="33" t="s">
        <v>9907</v>
      </c>
      <c r="E31340" t="str">
        <f t="shared" si="493"/>
        <v>$75K-$100K</v>
      </c>
    </row>
    <row r="31341" spans="1:5" x14ac:dyDescent="0.3">
      <c r="A31341" s="33" t="s">
        <v>2</v>
      </c>
      <c r="B31341" s="33" t="s">
        <v>53</v>
      </c>
      <c r="C31341" s="33"/>
      <c r="D31341" s="33" t="s">
        <v>1777</v>
      </c>
      <c r="E31341" t="str">
        <f t="shared" si="493"/>
        <v>No Data</v>
      </c>
    </row>
    <row r="31342" spans="1:5" x14ac:dyDescent="0.3">
      <c r="A31342" s="33" t="s">
        <v>2</v>
      </c>
      <c r="B31342" s="33" t="s">
        <v>53</v>
      </c>
      <c r="C31342" s="33"/>
      <c r="D31342" s="33" t="s">
        <v>278</v>
      </c>
      <c r="E31342" t="str">
        <f t="shared" si="493"/>
        <v>No Data</v>
      </c>
    </row>
    <row r="31343" spans="1:5" x14ac:dyDescent="0.3">
      <c r="A31343" s="33" t="s">
        <v>2</v>
      </c>
      <c r="B31343" s="33" t="s">
        <v>53</v>
      </c>
      <c r="C31343" s="33"/>
      <c r="D31343" s="33" t="s">
        <v>985</v>
      </c>
      <c r="E31343" t="str">
        <f t="shared" si="493"/>
        <v>No Data</v>
      </c>
    </row>
    <row r="31344" spans="1:5" x14ac:dyDescent="0.3">
      <c r="A31344" s="33" t="s">
        <v>128</v>
      </c>
      <c r="B31344" s="33" t="s">
        <v>53</v>
      </c>
      <c r="C31344" s="33"/>
      <c r="D31344" s="33" t="s">
        <v>7237</v>
      </c>
      <c r="E31344" t="str">
        <f t="shared" si="493"/>
        <v>No Data</v>
      </c>
    </row>
    <row r="31345" spans="1:5" x14ac:dyDescent="0.3">
      <c r="A31345" s="33" t="s">
        <v>0</v>
      </c>
      <c r="B31345" s="33" t="s">
        <v>53</v>
      </c>
      <c r="C31345" s="33">
        <v>95700</v>
      </c>
      <c r="D31345" s="33" t="s">
        <v>299</v>
      </c>
      <c r="E31345" t="str">
        <f t="shared" si="493"/>
        <v>$75K-$100K</v>
      </c>
    </row>
    <row r="31346" spans="1:5" x14ac:dyDescent="0.3">
      <c r="A31346" s="33" t="s">
        <v>52</v>
      </c>
      <c r="B31346" s="33" t="s">
        <v>53</v>
      </c>
      <c r="C31346" s="33">
        <v>112525</v>
      </c>
      <c r="D31346" s="33" t="s">
        <v>1425</v>
      </c>
      <c r="E31346" t="str">
        <f t="shared" si="493"/>
        <v>$100K-$125K</v>
      </c>
    </row>
    <row r="31347" spans="1:5" x14ac:dyDescent="0.3">
      <c r="A31347" s="33" t="s">
        <v>2</v>
      </c>
      <c r="B31347" s="33" t="s">
        <v>53</v>
      </c>
      <c r="C31347" s="33"/>
      <c r="D31347" s="33" t="s">
        <v>252</v>
      </c>
      <c r="E31347" t="str">
        <f t="shared" si="493"/>
        <v>No Data</v>
      </c>
    </row>
    <row r="31348" spans="1:5" x14ac:dyDescent="0.3">
      <c r="A31348" s="33" t="s">
        <v>2</v>
      </c>
      <c r="B31348" s="33" t="s">
        <v>53</v>
      </c>
      <c r="C31348" s="33">
        <v>102500</v>
      </c>
      <c r="D31348" s="33" t="s">
        <v>766</v>
      </c>
      <c r="E31348" t="str">
        <f t="shared" si="493"/>
        <v>$100K-$125K</v>
      </c>
    </row>
    <row r="31349" spans="1:5" x14ac:dyDescent="0.3">
      <c r="A31349" s="33" t="s">
        <v>2</v>
      </c>
      <c r="B31349" s="33" t="s">
        <v>53</v>
      </c>
      <c r="C31349" s="33">
        <v>84500</v>
      </c>
      <c r="D31349" s="33" t="s">
        <v>520</v>
      </c>
      <c r="E31349" t="str">
        <f t="shared" si="493"/>
        <v>$75K-$100K</v>
      </c>
    </row>
    <row r="31350" spans="1:5" x14ac:dyDescent="0.3">
      <c r="A31350" s="33" t="s">
        <v>2</v>
      </c>
      <c r="B31350" s="33" t="s">
        <v>53</v>
      </c>
      <c r="C31350" s="33">
        <v>125000</v>
      </c>
      <c r="D31350" s="33" t="s">
        <v>232</v>
      </c>
      <c r="E31350" t="str">
        <f t="shared" si="493"/>
        <v>$100K-$125K</v>
      </c>
    </row>
    <row r="31351" spans="1:5" x14ac:dyDescent="0.3">
      <c r="A31351" s="33" t="s">
        <v>2</v>
      </c>
      <c r="B31351" s="33" t="s">
        <v>53</v>
      </c>
      <c r="C31351" s="33">
        <v>55000</v>
      </c>
      <c r="D31351" s="33" t="s">
        <v>1756</v>
      </c>
      <c r="E31351" t="str">
        <f t="shared" si="493"/>
        <v>&lt;$75K</v>
      </c>
    </row>
    <row r="31352" spans="1:5" x14ac:dyDescent="0.3">
      <c r="A31352" s="33" t="s">
        <v>52</v>
      </c>
      <c r="B31352" s="33" t="s">
        <v>81</v>
      </c>
      <c r="C31352" s="33">
        <v>73500</v>
      </c>
      <c r="D31352" s="33" t="s">
        <v>4404</v>
      </c>
      <c r="E31352" t="str">
        <f t="shared" si="493"/>
        <v>&lt;$75K</v>
      </c>
    </row>
    <row r="31353" spans="1:5" x14ac:dyDescent="0.3">
      <c r="A31353" s="33" t="s">
        <v>129</v>
      </c>
      <c r="B31353" s="33" t="s">
        <v>68</v>
      </c>
      <c r="C31353" s="33">
        <v>257500</v>
      </c>
      <c r="D31353" s="33" t="s">
        <v>2520</v>
      </c>
      <c r="E31353" t="str">
        <f t="shared" si="493"/>
        <v>&gt;$200K</v>
      </c>
    </row>
    <row r="31354" spans="1:5" x14ac:dyDescent="0.3">
      <c r="A31354" s="33" t="s">
        <v>0</v>
      </c>
      <c r="B31354" s="33" t="s">
        <v>53</v>
      </c>
      <c r="C31354" s="33">
        <v>150000</v>
      </c>
      <c r="D31354" s="33" t="s">
        <v>7406</v>
      </c>
      <c r="E31354" t="str">
        <f t="shared" si="493"/>
        <v>$125K-$200K</v>
      </c>
    </row>
    <row r="31355" spans="1:5" x14ac:dyDescent="0.3">
      <c r="A31355" s="33" t="s">
        <v>2</v>
      </c>
      <c r="B31355" s="33" t="s">
        <v>53</v>
      </c>
      <c r="C31355" s="33"/>
      <c r="D31355" s="33" t="s">
        <v>268</v>
      </c>
      <c r="E31355" t="str">
        <f t="shared" si="493"/>
        <v>No Data</v>
      </c>
    </row>
    <row r="31356" spans="1:5" x14ac:dyDescent="0.3">
      <c r="A31356" s="33" t="s">
        <v>0</v>
      </c>
      <c r="B31356" s="33" t="s">
        <v>53</v>
      </c>
      <c r="C31356" s="33">
        <v>135125</v>
      </c>
      <c r="D31356" s="33" t="s">
        <v>1092</v>
      </c>
      <c r="E31356" t="str">
        <f t="shared" si="493"/>
        <v>$125K-$200K</v>
      </c>
    </row>
    <row r="31357" spans="1:5" x14ac:dyDescent="0.3">
      <c r="A31357" s="33" t="s">
        <v>125</v>
      </c>
      <c r="B31357" s="33" t="s">
        <v>53</v>
      </c>
      <c r="C31357" s="33">
        <v>110000</v>
      </c>
      <c r="D31357" s="33" t="s">
        <v>4252</v>
      </c>
      <c r="E31357" t="str">
        <f t="shared" si="493"/>
        <v>$100K-$125K</v>
      </c>
    </row>
    <row r="31358" spans="1:5" x14ac:dyDescent="0.3">
      <c r="A31358" s="33" t="s">
        <v>2</v>
      </c>
      <c r="B31358" s="33" t="s">
        <v>53</v>
      </c>
      <c r="C31358" s="33">
        <v>100400</v>
      </c>
      <c r="D31358" s="33" t="s">
        <v>234</v>
      </c>
      <c r="E31358" t="str">
        <f t="shared" si="493"/>
        <v>$100K-$125K</v>
      </c>
    </row>
    <row r="31359" spans="1:5" x14ac:dyDescent="0.3">
      <c r="A31359" s="33" t="s">
        <v>0</v>
      </c>
      <c r="B31359" s="33" t="s">
        <v>53</v>
      </c>
      <c r="C31359" s="33">
        <v>126268</v>
      </c>
      <c r="D31359" s="33" t="s">
        <v>1303</v>
      </c>
      <c r="E31359" t="str">
        <f t="shared" si="493"/>
        <v>$125K-$200K</v>
      </c>
    </row>
    <row r="31360" spans="1:5" x14ac:dyDescent="0.3">
      <c r="A31360" s="33" t="s">
        <v>0</v>
      </c>
      <c r="B31360" s="33" t="s">
        <v>53</v>
      </c>
      <c r="C31360" s="33">
        <v>115000</v>
      </c>
      <c r="D31360" s="33" t="s">
        <v>318</v>
      </c>
      <c r="E31360" t="str">
        <f t="shared" si="493"/>
        <v>$100K-$125K</v>
      </c>
    </row>
    <row r="31361" spans="1:5" x14ac:dyDescent="0.3">
      <c r="A31361" s="33" t="s">
        <v>2</v>
      </c>
      <c r="B31361" s="33" t="s">
        <v>53</v>
      </c>
      <c r="C31361" s="33"/>
      <c r="D31361" s="33" t="s">
        <v>9908</v>
      </c>
      <c r="E31361" t="str">
        <f t="shared" si="493"/>
        <v>No Data</v>
      </c>
    </row>
    <row r="31362" spans="1:5" x14ac:dyDescent="0.3">
      <c r="A31362" s="33" t="s">
        <v>126</v>
      </c>
      <c r="B31362" s="33" t="s">
        <v>53</v>
      </c>
      <c r="C31362" s="33">
        <v>184000</v>
      </c>
      <c r="D31362" s="33" t="s">
        <v>225</v>
      </c>
      <c r="E31362" t="str">
        <f t="shared" si="493"/>
        <v>$125K-$200K</v>
      </c>
    </row>
    <row r="31363" spans="1:5" x14ac:dyDescent="0.3">
      <c r="A31363" s="33" t="s">
        <v>0</v>
      </c>
      <c r="B31363" s="33" t="s">
        <v>54</v>
      </c>
      <c r="C31363" s="33">
        <v>175000</v>
      </c>
      <c r="D31363" s="33" t="s">
        <v>7538</v>
      </c>
      <c r="E31363" t="str">
        <f t="shared" ref="E31363:E31426" si="494">_xlfn.XLOOKUP(C31363,$H$16:$H$21,$G$16:$G$21,,1)</f>
        <v>$125K-$200K</v>
      </c>
    </row>
    <row r="31364" spans="1:5" x14ac:dyDescent="0.3">
      <c r="A31364" s="33" t="s">
        <v>1</v>
      </c>
      <c r="B31364" s="33" t="s">
        <v>88</v>
      </c>
      <c r="C31364" s="33">
        <v>101029</v>
      </c>
      <c r="D31364" s="33" t="s">
        <v>9909</v>
      </c>
      <c r="E31364" t="str">
        <f t="shared" si="494"/>
        <v>$100K-$125K</v>
      </c>
    </row>
    <row r="31365" spans="1:5" x14ac:dyDescent="0.3">
      <c r="A31365" s="33" t="s">
        <v>126</v>
      </c>
      <c r="B31365" s="33" t="s">
        <v>53</v>
      </c>
      <c r="C31365" s="33">
        <v>170672</v>
      </c>
      <c r="D31365" s="33" t="s">
        <v>225</v>
      </c>
      <c r="E31365" t="str">
        <f t="shared" si="494"/>
        <v>$125K-$200K</v>
      </c>
    </row>
    <row r="31366" spans="1:5" x14ac:dyDescent="0.3">
      <c r="A31366" s="33" t="s">
        <v>0</v>
      </c>
      <c r="B31366" s="33" t="s">
        <v>53</v>
      </c>
      <c r="C31366" s="33">
        <v>94300</v>
      </c>
      <c r="D31366" s="33" t="s">
        <v>621</v>
      </c>
      <c r="E31366" t="str">
        <f t="shared" si="494"/>
        <v>$75K-$100K</v>
      </c>
    </row>
    <row r="31367" spans="1:5" x14ac:dyDescent="0.3">
      <c r="A31367" s="33" t="s">
        <v>4</v>
      </c>
      <c r="B31367" s="33" t="s">
        <v>198</v>
      </c>
      <c r="C31367" s="33"/>
      <c r="D31367" s="33" t="s">
        <v>366</v>
      </c>
      <c r="E31367" t="str">
        <f t="shared" si="494"/>
        <v>No Data</v>
      </c>
    </row>
    <row r="31368" spans="1:5" x14ac:dyDescent="0.3">
      <c r="A31368" s="33" t="s">
        <v>2</v>
      </c>
      <c r="B31368" s="33" t="s">
        <v>53</v>
      </c>
      <c r="C31368" s="33">
        <v>115000</v>
      </c>
      <c r="D31368" s="33" t="s">
        <v>2513</v>
      </c>
      <c r="E31368" t="str">
        <f t="shared" si="494"/>
        <v>$100K-$125K</v>
      </c>
    </row>
    <row r="31369" spans="1:5" x14ac:dyDescent="0.3">
      <c r="A31369" s="33" t="s">
        <v>2</v>
      </c>
      <c r="B31369" s="33" t="s">
        <v>53</v>
      </c>
      <c r="C31369" s="33">
        <v>125000</v>
      </c>
      <c r="D31369" s="33" t="s">
        <v>9910</v>
      </c>
      <c r="E31369" t="str">
        <f t="shared" si="494"/>
        <v>$100K-$125K</v>
      </c>
    </row>
    <row r="31370" spans="1:5" x14ac:dyDescent="0.3">
      <c r="A31370" s="33" t="s">
        <v>2</v>
      </c>
      <c r="B31370" s="33" t="s">
        <v>53</v>
      </c>
      <c r="C31370" s="33">
        <v>97500</v>
      </c>
      <c r="D31370" s="33" t="s">
        <v>238</v>
      </c>
      <c r="E31370" t="str">
        <f t="shared" si="494"/>
        <v>$75K-$100K</v>
      </c>
    </row>
    <row r="31371" spans="1:5" x14ac:dyDescent="0.3">
      <c r="A31371" s="33" t="s">
        <v>2</v>
      </c>
      <c r="B31371" s="33" t="s">
        <v>53</v>
      </c>
      <c r="C31371" s="33"/>
      <c r="D31371" s="33" t="s">
        <v>2413</v>
      </c>
      <c r="E31371" t="str">
        <f t="shared" si="494"/>
        <v>No Data</v>
      </c>
    </row>
    <row r="31372" spans="1:5" x14ac:dyDescent="0.3">
      <c r="A31372" s="33" t="s">
        <v>2</v>
      </c>
      <c r="B31372" s="33" t="s">
        <v>53</v>
      </c>
      <c r="C31372" s="33">
        <v>61000</v>
      </c>
      <c r="D31372" s="33" t="s">
        <v>463</v>
      </c>
      <c r="E31372" t="str">
        <f t="shared" si="494"/>
        <v>&lt;$75K</v>
      </c>
    </row>
    <row r="31373" spans="1:5" x14ac:dyDescent="0.3">
      <c r="A31373" s="33" t="s">
        <v>0</v>
      </c>
      <c r="B31373" s="33" t="s">
        <v>53</v>
      </c>
      <c r="C31373" s="33">
        <v>166677</v>
      </c>
      <c r="D31373" s="33" t="s">
        <v>9911</v>
      </c>
      <c r="E31373" t="str">
        <f t="shared" si="494"/>
        <v>$125K-$200K</v>
      </c>
    </row>
    <row r="31374" spans="1:5" x14ac:dyDescent="0.3">
      <c r="A31374" s="33" t="s">
        <v>4</v>
      </c>
      <c r="B31374" s="33" t="s">
        <v>53</v>
      </c>
      <c r="C31374" s="33">
        <v>200000</v>
      </c>
      <c r="D31374" s="33" t="s">
        <v>431</v>
      </c>
      <c r="E31374" t="str">
        <f t="shared" si="494"/>
        <v>$125K-$200K</v>
      </c>
    </row>
    <row r="31375" spans="1:5" x14ac:dyDescent="0.3">
      <c r="A31375" s="33" t="s">
        <v>0</v>
      </c>
      <c r="B31375" s="33" t="s">
        <v>53</v>
      </c>
      <c r="C31375" s="33"/>
      <c r="D31375" s="33" t="s">
        <v>395</v>
      </c>
      <c r="E31375" t="str">
        <f t="shared" si="494"/>
        <v>No Data</v>
      </c>
    </row>
    <row r="31376" spans="1:5" x14ac:dyDescent="0.3">
      <c r="A31376" s="33" t="s">
        <v>0</v>
      </c>
      <c r="B31376" s="33" t="s">
        <v>53</v>
      </c>
      <c r="C31376" s="33"/>
      <c r="D31376" s="33" t="s">
        <v>9912</v>
      </c>
      <c r="E31376" t="str">
        <f t="shared" si="494"/>
        <v>No Data</v>
      </c>
    </row>
    <row r="31377" spans="1:5" x14ac:dyDescent="0.3">
      <c r="A31377" s="33" t="s">
        <v>2</v>
      </c>
      <c r="B31377" s="33" t="s">
        <v>53</v>
      </c>
      <c r="C31377" s="33"/>
      <c r="D31377" s="33" t="s">
        <v>389</v>
      </c>
      <c r="E31377" t="str">
        <f t="shared" si="494"/>
        <v>No Data</v>
      </c>
    </row>
    <row r="31378" spans="1:5" x14ac:dyDescent="0.3">
      <c r="A31378" s="33" t="s">
        <v>2</v>
      </c>
      <c r="B31378" s="33" t="s">
        <v>53</v>
      </c>
      <c r="C31378" s="33"/>
      <c r="D31378" s="33" t="s">
        <v>1213</v>
      </c>
      <c r="E31378" t="str">
        <f t="shared" si="494"/>
        <v>No Data</v>
      </c>
    </row>
    <row r="31379" spans="1:5" x14ac:dyDescent="0.3">
      <c r="A31379" s="33" t="s">
        <v>2</v>
      </c>
      <c r="B31379" s="33" t="s">
        <v>53</v>
      </c>
      <c r="C31379" s="33">
        <v>102500</v>
      </c>
      <c r="D31379" s="33" t="s">
        <v>8555</v>
      </c>
      <c r="E31379" t="str">
        <f t="shared" si="494"/>
        <v>$100K-$125K</v>
      </c>
    </row>
    <row r="31380" spans="1:5" x14ac:dyDescent="0.3">
      <c r="A31380" s="33" t="s">
        <v>2</v>
      </c>
      <c r="B31380" s="33" t="s">
        <v>88</v>
      </c>
      <c r="C31380" s="33">
        <v>111175</v>
      </c>
      <c r="D31380" s="33" t="s">
        <v>955</v>
      </c>
      <c r="E31380" t="str">
        <f t="shared" si="494"/>
        <v>$100K-$125K</v>
      </c>
    </row>
    <row r="31381" spans="1:5" x14ac:dyDescent="0.3">
      <c r="A31381" s="33" t="s">
        <v>2</v>
      </c>
      <c r="B31381" s="33" t="s">
        <v>102</v>
      </c>
      <c r="C31381" s="33"/>
      <c r="D31381" s="33" t="s">
        <v>9913</v>
      </c>
      <c r="E31381" t="str">
        <f t="shared" si="494"/>
        <v>No Data</v>
      </c>
    </row>
    <row r="31382" spans="1:5" x14ac:dyDescent="0.3">
      <c r="A31382" s="33" t="s">
        <v>2</v>
      </c>
      <c r="B31382" s="33" t="s">
        <v>53</v>
      </c>
      <c r="C31382" s="33"/>
      <c r="D31382" s="33" t="s">
        <v>9914</v>
      </c>
      <c r="E31382" t="str">
        <f t="shared" si="494"/>
        <v>No Data</v>
      </c>
    </row>
    <row r="31383" spans="1:5" x14ac:dyDescent="0.3">
      <c r="A31383" s="33" t="s">
        <v>0</v>
      </c>
      <c r="B31383" s="33" t="s">
        <v>53</v>
      </c>
      <c r="C31383" s="33">
        <v>150000</v>
      </c>
      <c r="D31383" s="33" t="s">
        <v>717</v>
      </c>
      <c r="E31383" t="str">
        <f t="shared" si="494"/>
        <v>$125K-$200K</v>
      </c>
    </row>
    <row r="31384" spans="1:5" x14ac:dyDescent="0.3">
      <c r="A31384" s="33" t="s">
        <v>2</v>
      </c>
      <c r="B31384" s="33" t="s">
        <v>53</v>
      </c>
      <c r="C31384" s="33">
        <v>90460.109375</v>
      </c>
      <c r="D31384" s="33" t="s">
        <v>6844</v>
      </c>
      <c r="E31384" t="str">
        <f t="shared" si="494"/>
        <v>$75K-$100K</v>
      </c>
    </row>
    <row r="31385" spans="1:5" x14ac:dyDescent="0.3">
      <c r="A31385" s="33" t="s">
        <v>2</v>
      </c>
      <c r="B31385" s="33" t="s">
        <v>53</v>
      </c>
      <c r="C31385" s="33">
        <v>80000</v>
      </c>
      <c r="D31385" s="33" t="s">
        <v>520</v>
      </c>
      <c r="E31385" t="str">
        <f t="shared" si="494"/>
        <v>$75K-$100K</v>
      </c>
    </row>
    <row r="31386" spans="1:5" x14ac:dyDescent="0.3">
      <c r="A31386" s="33" t="s">
        <v>0</v>
      </c>
      <c r="B31386" s="33" t="s">
        <v>53</v>
      </c>
      <c r="C31386" s="33">
        <v>350000</v>
      </c>
      <c r="D31386" s="33" t="s">
        <v>3095</v>
      </c>
      <c r="E31386" t="str">
        <f t="shared" si="494"/>
        <v>&gt;$200K</v>
      </c>
    </row>
    <row r="31387" spans="1:5" x14ac:dyDescent="0.3">
      <c r="A31387" s="33" t="s">
        <v>129</v>
      </c>
      <c r="B31387" s="33" t="s">
        <v>64</v>
      </c>
      <c r="C31387" s="33">
        <v>138000</v>
      </c>
      <c r="D31387" s="33" t="s">
        <v>9915</v>
      </c>
      <c r="E31387" t="str">
        <f t="shared" si="494"/>
        <v>$125K-$200K</v>
      </c>
    </row>
    <row r="31388" spans="1:5" x14ac:dyDescent="0.3">
      <c r="A31388" s="33" t="s">
        <v>126</v>
      </c>
      <c r="B31388" s="33" t="s">
        <v>81</v>
      </c>
      <c r="C31388" s="33">
        <v>100000</v>
      </c>
      <c r="D31388" s="33" t="s">
        <v>9916</v>
      </c>
      <c r="E31388" t="str">
        <f t="shared" si="494"/>
        <v>$75K-$100K</v>
      </c>
    </row>
    <row r="31389" spans="1:5" x14ac:dyDescent="0.3">
      <c r="A31389" s="33" t="s">
        <v>2</v>
      </c>
      <c r="B31389" s="33" t="s">
        <v>53</v>
      </c>
      <c r="C31389" s="33">
        <v>130000</v>
      </c>
      <c r="D31389" s="33" t="s">
        <v>2118</v>
      </c>
      <c r="E31389" t="str">
        <f t="shared" si="494"/>
        <v>$125K-$200K</v>
      </c>
    </row>
    <row r="31390" spans="1:5" x14ac:dyDescent="0.3">
      <c r="A31390" s="33" t="s">
        <v>2</v>
      </c>
      <c r="B31390" s="33" t="s">
        <v>53</v>
      </c>
      <c r="C31390" s="33">
        <v>100000</v>
      </c>
      <c r="D31390" s="33" t="s">
        <v>9917</v>
      </c>
      <c r="E31390" t="str">
        <f t="shared" si="494"/>
        <v>$75K-$100K</v>
      </c>
    </row>
    <row r="31391" spans="1:5" x14ac:dyDescent="0.3">
      <c r="A31391" s="33" t="s">
        <v>2</v>
      </c>
      <c r="B31391" s="33" t="s">
        <v>53</v>
      </c>
      <c r="C31391" s="33">
        <v>132500</v>
      </c>
      <c r="D31391" s="33" t="s">
        <v>9918</v>
      </c>
      <c r="E31391" t="str">
        <f t="shared" si="494"/>
        <v>$125K-$200K</v>
      </c>
    </row>
    <row r="31392" spans="1:5" x14ac:dyDescent="0.3">
      <c r="A31392" s="33" t="s">
        <v>2</v>
      </c>
      <c r="B31392" s="33" t="s">
        <v>53</v>
      </c>
      <c r="C31392" s="33"/>
      <c r="D31392" s="33" t="s">
        <v>4941</v>
      </c>
      <c r="E31392" t="str">
        <f t="shared" si="494"/>
        <v>No Data</v>
      </c>
    </row>
    <row r="31393" spans="1:5" x14ac:dyDescent="0.3">
      <c r="A31393" s="33" t="s">
        <v>1</v>
      </c>
      <c r="B31393" s="33" t="s">
        <v>53</v>
      </c>
      <c r="C31393" s="33">
        <v>116600</v>
      </c>
      <c r="D31393" s="33" t="s">
        <v>476</v>
      </c>
      <c r="E31393" t="str">
        <f t="shared" si="494"/>
        <v>$100K-$125K</v>
      </c>
    </row>
    <row r="31394" spans="1:5" x14ac:dyDescent="0.3">
      <c r="A31394" s="33" t="s">
        <v>125</v>
      </c>
      <c r="B31394" s="33" t="s">
        <v>53</v>
      </c>
      <c r="C31394" s="33">
        <v>90753.5</v>
      </c>
      <c r="D31394" s="33" t="s">
        <v>391</v>
      </c>
      <c r="E31394" t="str">
        <f t="shared" si="494"/>
        <v>$75K-$100K</v>
      </c>
    </row>
    <row r="31395" spans="1:5" x14ac:dyDescent="0.3">
      <c r="A31395" s="33" t="s">
        <v>2</v>
      </c>
      <c r="B31395" s="33" t="s">
        <v>53</v>
      </c>
      <c r="C31395" s="33">
        <v>106080</v>
      </c>
      <c r="D31395" s="33" t="s">
        <v>6096</v>
      </c>
      <c r="E31395" t="str">
        <f t="shared" si="494"/>
        <v>$100K-$125K</v>
      </c>
    </row>
    <row r="31396" spans="1:5" x14ac:dyDescent="0.3">
      <c r="A31396" s="33" t="s">
        <v>52</v>
      </c>
      <c r="B31396" s="33" t="s">
        <v>104</v>
      </c>
      <c r="C31396" s="33">
        <v>89100</v>
      </c>
      <c r="D31396" s="33" t="s">
        <v>1695</v>
      </c>
      <c r="E31396" t="str">
        <f t="shared" si="494"/>
        <v>$75K-$100K</v>
      </c>
    </row>
    <row r="31397" spans="1:5" x14ac:dyDescent="0.3">
      <c r="A31397" s="33" t="s">
        <v>2</v>
      </c>
      <c r="B31397" s="33" t="s">
        <v>53</v>
      </c>
      <c r="C31397" s="33">
        <v>109159</v>
      </c>
      <c r="D31397" s="33" t="s">
        <v>5824</v>
      </c>
      <c r="E31397" t="str">
        <f t="shared" si="494"/>
        <v>$100K-$125K</v>
      </c>
    </row>
    <row r="31398" spans="1:5" x14ac:dyDescent="0.3">
      <c r="A31398" s="33" t="s">
        <v>2</v>
      </c>
      <c r="B31398" s="33" t="s">
        <v>53</v>
      </c>
      <c r="C31398" s="33">
        <v>71002</v>
      </c>
      <c r="D31398" s="33" t="s">
        <v>9919</v>
      </c>
      <c r="E31398" t="str">
        <f t="shared" si="494"/>
        <v>&lt;$75K</v>
      </c>
    </row>
    <row r="31399" spans="1:5" x14ac:dyDescent="0.3">
      <c r="A31399" s="33" t="s">
        <v>0</v>
      </c>
      <c r="B31399" s="33" t="s">
        <v>53</v>
      </c>
      <c r="C31399" s="33">
        <v>145000</v>
      </c>
      <c r="D31399" s="33" t="s">
        <v>9920</v>
      </c>
      <c r="E31399" t="str">
        <f t="shared" si="494"/>
        <v>$125K-$200K</v>
      </c>
    </row>
    <row r="31400" spans="1:5" x14ac:dyDescent="0.3">
      <c r="A31400" s="33" t="s">
        <v>4</v>
      </c>
      <c r="B31400" s="33" t="s">
        <v>88</v>
      </c>
      <c r="C31400" s="33">
        <v>146384.5</v>
      </c>
      <c r="D31400" s="33" t="s">
        <v>822</v>
      </c>
      <c r="E31400" t="str">
        <f t="shared" si="494"/>
        <v>$125K-$200K</v>
      </c>
    </row>
    <row r="31401" spans="1:5" x14ac:dyDescent="0.3">
      <c r="A31401" s="33" t="s">
        <v>0</v>
      </c>
      <c r="B31401" s="33" t="s">
        <v>53</v>
      </c>
      <c r="C31401" s="33">
        <v>100000</v>
      </c>
      <c r="D31401" s="33" t="s">
        <v>609</v>
      </c>
      <c r="E31401" t="str">
        <f t="shared" si="494"/>
        <v>$75K-$100K</v>
      </c>
    </row>
    <row r="31402" spans="1:5" x14ac:dyDescent="0.3">
      <c r="A31402" s="33" t="s">
        <v>4</v>
      </c>
      <c r="B31402" s="33" t="s">
        <v>53</v>
      </c>
      <c r="C31402" s="33"/>
      <c r="D31402" s="33" t="s">
        <v>3748</v>
      </c>
      <c r="E31402" t="str">
        <f t="shared" si="494"/>
        <v>No Data</v>
      </c>
    </row>
    <row r="31403" spans="1:5" x14ac:dyDescent="0.3">
      <c r="A31403" s="33" t="s">
        <v>2</v>
      </c>
      <c r="B31403" s="33" t="s">
        <v>53</v>
      </c>
      <c r="C31403" s="33"/>
      <c r="D31403" s="33" t="s">
        <v>4182</v>
      </c>
      <c r="E31403" t="str">
        <f t="shared" si="494"/>
        <v>No Data</v>
      </c>
    </row>
    <row r="31404" spans="1:5" x14ac:dyDescent="0.3">
      <c r="A31404" s="33" t="s">
        <v>1</v>
      </c>
      <c r="B31404" s="33" t="s">
        <v>166</v>
      </c>
      <c r="C31404" s="33">
        <v>89100</v>
      </c>
      <c r="D31404" s="33" t="s">
        <v>1208</v>
      </c>
      <c r="E31404" t="str">
        <f t="shared" si="494"/>
        <v>$75K-$100K</v>
      </c>
    </row>
    <row r="31405" spans="1:5" x14ac:dyDescent="0.3">
      <c r="A31405" s="33" t="s">
        <v>0</v>
      </c>
      <c r="B31405" s="33" t="s">
        <v>53</v>
      </c>
      <c r="C31405" s="33"/>
      <c r="D31405" s="33" t="s">
        <v>1413</v>
      </c>
      <c r="E31405" t="str">
        <f t="shared" si="494"/>
        <v>No Data</v>
      </c>
    </row>
    <row r="31406" spans="1:5" x14ac:dyDescent="0.3">
      <c r="A31406" s="33" t="s">
        <v>0</v>
      </c>
      <c r="B31406" s="33" t="s">
        <v>53</v>
      </c>
      <c r="C31406" s="33"/>
      <c r="D31406" s="33" t="s">
        <v>2161</v>
      </c>
      <c r="E31406" t="str">
        <f t="shared" si="494"/>
        <v>No Data</v>
      </c>
    </row>
    <row r="31407" spans="1:5" x14ac:dyDescent="0.3">
      <c r="A31407" s="33" t="s">
        <v>4</v>
      </c>
      <c r="B31407" s="33" t="s">
        <v>53</v>
      </c>
      <c r="C31407" s="33">
        <v>130000</v>
      </c>
      <c r="D31407" s="33" t="s">
        <v>887</v>
      </c>
      <c r="E31407" t="str">
        <f t="shared" si="494"/>
        <v>$125K-$200K</v>
      </c>
    </row>
    <row r="31408" spans="1:5" x14ac:dyDescent="0.3">
      <c r="A31408" s="33" t="s">
        <v>2</v>
      </c>
      <c r="B31408" s="33" t="s">
        <v>53</v>
      </c>
      <c r="C31408" s="33">
        <v>105000</v>
      </c>
      <c r="D31408" s="33" t="s">
        <v>364</v>
      </c>
      <c r="E31408" t="str">
        <f t="shared" si="494"/>
        <v>$100K-$125K</v>
      </c>
    </row>
    <row r="31409" spans="1:5" x14ac:dyDescent="0.3">
      <c r="A31409" s="33" t="s">
        <v>4</v>
      </c>
      <c r="B31409" s="33" t="s">
        <v>53</v>
      </c>
      <c r="C31409" s="33">
        <v>80000</v>
      </c>
      <c r="D31409" s="33" t="s">
        <v>9921</v>
      </c>
      <c r="E31409" t="str">
        <f t="shared" si="494"/>
        <v>$75K-$100K</v>
      </c>
    </row>
    <row r="31410" spans="1:5" x14ac:dyDescent="0.3">
      <c r="A31410" s="33" t="s">
        <v>2</v>
      </c>
      <c r="B31410" s="33" t="s">
        <v>53</v>
      </c>
      <c r="C31410" s="33">
        <v>122000</v>
      </c>
      <c r="D31410" s="33" t="s">
        <v>245</v>
      </c>
      <c r="E31410" t="str">
        <f t="shared" si="494"/>
        <v>$100K-$125K</v>
      </c>
    </row>
    <row r="31411" spans="1:5" x14ac:dyDescent="0.3">
      <c r="A31411" s="33" t="s">
        <v>0</v>
      </c>
      <c r="B31411" s="33" t="s">
        <v>53</v>
      </c>
      <c r="C31411" s="33"/>
      <c r="D31411" s="33" t="s">
        <v>9922</v>
      </c>
      <c r="E31411" t="str">
        <f t="shared" si="494"/>
        <v>No Data</v>
      </c>
    </row>
    <row r="31412" spans="1:5" x14ac:dyDescent="0.3">
      <c r="A31412" s="33" t="s">
        <v>0</v>
      </c>
      <c r="B31412" s="33" t="s">
        <v>53</v>
      </c>
      <c r="C31412" s="33">
        <v>80000</v>
      </c>
      <c r="D31412" s="33" t="s">
        <v>4814</v>
      </c>
      <c r="E31412" t="str">
        <f t="shared" si="494"/>
        <v>$75K-$100K</v>
      </c>
    </row>
    <row r="31413" spans="1:5" x14ac:dyDescent="0.3">
      <c r="A31413" s="33" t="s">
        <v>0</v>
      </c>
      <c r="B31413" s="33" t="s">
        <v>53</v>
      </c>
      <c r="C31413" s="33">
        <v>91000</v>
      </c>
      <c r="D31413" s="33" t="s">
        <v>609</v>
      </c>
      <c r="E31413" t="str">
        <f t="shared" si="494"/>
        <v>$75K-$100K</v>
      </c>
    </row>
    <row r="31414" spans="1:5" x14ac:dyDescent="0.3">
      <c r="A31414" s="33" t="s">
        <v>2</v>
      </c>
      <c r="B31414" s="33" t="s">
        <v>53</v>
      </c>
      <c r="C31414" s="33">
        <v>56745</v>
      </c>
      <c r="D31414" s="33" t="s">
        <v>9923</v>
      </c>
      <c r="E31414" t="str">
        <f t="shared" si="494"/>
        <v>&lt;$75K</v>
      </c>
    </row>
    <row r="31415" spans="1:5" x14ac:dyDescent="0.3">
      <c r="A31415" s="33" t="s">
        <v>2</v>
      </c>
      <c r="B31415" s="33" t="s">
        <v>53</v>
      </c>
      <c r="C31415" s="33">
        <v>90000</v>
      </c>
      <c r="D31415" s="33" t="s">
        <v>268</v>
      </c>
      <c r="E31415" t="str">
        <f t="shared" si="494"/>
        <v>$75K-$100K</v>
      </c>
    </row>
    <row r="31416" spans="1:5" x14ac:dyDescent="0.3">
      <c r="A31416" s="33" t="s">
        <v>0</v>
      </c>
      <c r="B31416" s="33" t="s">
        <v>54</v>
      </c>
      <c r="C31416" s="33">
        <v>220500</v>
      </c>
      <c r="D31416" s="33" t="s">
        <v>680</v>
      </c>
      <c r="E31416" t="str">
        <f t="shared" si="494"/>
        <v>&gt;$200K</v>
      </c>
    </row>
    <row r="31417" spans="1:5" x14ac:dyDescent="0.3">
      <c r="A31417" s="33" t="s">
        <v>0</v>
      </c>
      <c r="B31417" s="33" t="s">
        <v>53</v>
      </c>
      <c r="C31417" s="33"/>
      <c r="D31417" s="33" t="s">
        <v>6929</v>
      </c>
      <c r="E31417" t="str">
        <f t="shared" si="494"/>
        <v>No Data</v>
      </c>
    </row>
    <row r="31418" spans="1:5" x14ac:dyDescent="0.3">
      <c r="A31418" s="33" t="s">
        <v>0</v>
      </c>
      <c r="B31418" s="33" t="s">
        <v>53</v>
      </c>
      <c r="C31418" s="33"/>
      <c r="D31418" s="33" t="s">
        <v>3961</v>
      </c>
      <c r="E31418" t="str">
        <f t="shared" si="494"/>
        <v>No Data</v>
      </c>
    </row>
    <row r="31419" spans="1:5" x14ac:dyDescent="0.3">
      <c r="A31419" s="33" t="s">
        <v>2</v>
      </c>
      <c r="B31419" s="33" t="s">
        <v>53</v>
      </c>
      <c r="C31419" s="33">
        <v>62500</v>
      </c>
      <c r="D31419" s="33" t="s">
        <v>6740</v>
      </c>
      <c r="E31419" t="str">
        <f t="shared" si="494"/>
        <v>&lt;$75K</v>
      </c>
    </row>
    <row r="31420" spans="1:5" x14ac:dyDescent="0.3">
      <c r="A31420" s="33" t="s">
        <v>0</v>
      </c>
      <c r="B31420" s="33" t="s">
        <v>53</v>
      </c>
      <c r="C31420" s="33">
        <v>136875</v>
      </c>
      <c r="D31420" s="33" t="s">
        <v>609</v>
      </c>
      <c r="E31420" t="str">
        <f t="shared" si="494"/>
        <v>$125K-$200K</v>
      </c>
    </row>
    <row r="31421" spans="1:5" x14ac:dyDescent="0.3">
      <c r="A31421" s="33" t="s">
        <v>0</v>
      </c>
      <c r="B31421" s="33" t="s">
        <v>53</v>
      </c>
      <c r="C31421" s="33">
        <v>115750</v>
      </c>
      <c r="D31421" s="33" t="s">
        <v>516</v>
      </c>
      <c r="E31421" t="str">
        <f t="shared" si="494"/>
        <v>$100K-$125K</v>
      </c>
    </row>
    <row r="31422" spans="1:5" x14ac:dyDescent="0.3">
      <c r="A31422" s="33" t="s">
        <v>0</v>
      </c>
      <c r="B31422" s="33" t="s">
        <v>53</v>
      </c>
      <c r="C31422" s="33">
        <v>65000</v>
      </c>
      <c r="D31422" s="33" t="s">
        <v>9924</v>
      </c>
      <c r="E31422" t="str">
        <f t="shared" si="494"/>
        <v>&lt;$75K</v>
      </c>
    </row>
    <row r="31423" spans="1:5" x14ac:dyDescent="0.3">
      <c r="A31423" s="33" t="s">
        <v>2</v>
      </c>
      <c r="B31423" s="33" t="s">
        <v>53</v>
      </c>
      <c r="C31423" s="33">
        <v>85000</v>
      </c>
      <c r="D31423" s="33" t="s">
        <v>268</v>
      </c>
      <c r="E31423" t="str">
        <f t="shared" si="494"/>
        <v>$75K-$100K</v>
      </c>
    </row>
    <row r="31424" spans="1:5" x14ac:dyDescent="0.3">
      <c r="A31424" s="33" t="s">
        <v>129</v>
      </c>
      <c r="B31424" s="33" t="s">
        <v>72</v>
      </c>
      <c r="C31424" s="33">
        <v>89100</v>
      </c>
      <c r="D31424" s="33" t="s">
        <v>9925</v>
      </c>
      <c r="E31424" t="str">
        <f t="shared" si="494"/>
        <v>$75K-$100K</v>
      </c>
    </row>
    <row r="31425" spans="1:5" x14ac:dyDescent="0.3">
      <c r="A31425" s="33" t="s">
        <v>0</v>
      </c>
      <c r="B31425" s="33" t="s">
        <v>53</v>
      </c>
      <c r="C31425" s="33">
        <v>245000</v>
      </c>
      <c r="D31425" s="33" t="s">
        <v>955</v>
      </c>
      <c r="E31425" t="str">
        <f t="shared" si="494"/>
        <v>&gt;$200K</v>
      </c>
    </row>
    <row r="31426" spans="1:5" x14ac:dyDescent="0.3">
      <c r="A31426" s="33" t="s">
        <v>2</v>
      </c>
      <c r="B31426" s="33" t="s">
        <v>53</v>
      </c>
      <c r="C31426" s="33">
        <v>72000</v>
      </c>
      <c r="D31426" s="33" t="s">
        <v>8245</v>
      </c>
      <c r="E31426" t="str">
        <f t="shared" si="494"/>
        <v>&lt;$75K</v>
      </c>
    </row>
    <row r="31427" spans="1:5" x14ac:dyDescent="0.3">
      <c r="A31427" s="33" t="s">
        <v>4</v>
      </c>
      <c r="B31427" s="33" t="s">
        <v>81</v>
      </c>
      <c r="C31427" s="33">
        <v>125000</v>
      </c>
      <c r="D31427" s="33" t="s">
        <v>9926</v>
      </c>
      <c r="E31427" t="str">
        <f t="shared" ref="E31427:E31490" si="495">_xlfn.XLOOKUP(C31427,$H$16:$H$21,$G$16:$G$21,,1)</f>
        <v>$100K-$125K</v>
      </c>
    </row>
    <row r="31428" spans="1:5" x14ac:dyDescent="0.3">
      <c r="A31428" s="33" t="s">
        <v>0</v>
      </c>
      <c r="B31428" s="33" t="s">
        <v>53</v>
      </c>
      <c r="C31428" s="33"/>
      <c r="D31428" s="33" t="s">
        <v>258</v>
      </c>
      <c r="E31428" t="str">
        <f t="shared" si="495"/>
        <v>No Data</v>
      </c>
    </row>
    <row r="31429" spans="1:5" x14ac:dyDescent="0.3">
      <c r="A31429" s="33" t="s">
        <v>2</v>
      </c>
      <c r="B31429" s="33" t="s">
        <v>53</v>
      </c>
      <c r="C31429" s="33">
        <v>114150</v>
      </c>
      <c r="D31429" s="33" t="s">
        <v>1136</v>
      </c>
      <c r="E31429" t="str">
        <f t="shared" si="495"/>
        <v>$100K-$125K</v>
      </c>
    </row>
    <row r="31430" spans="1:5" x14ac:dyDescent="0.3">
      <c r="A31430" s="33" t="s">
        <v>0</v>
      </c>
      <c r="B31430" s="33" t="s">
        <v>53</v>
      </c>
      <c r="C31430" s="33"/>
      <c r="D31430" s="33" t="s">
        <v>268</v>
      </c>
      <c r="E31430" t="str">
        <f t="shared" si="495"/>
        <v>No Data</v>
      </c>
    </row>
    <row r="31431" spans="1:5" x14ac:dyDescent="0.3">
      <c r="A31431" s="33" t="s">
        <v>125</v>
      </c>
      <c r="B31431" s="33" t="s">
        <v>53</v>
      </c>
      <c r="C31431" s="33"/>
      <c r="D31431" s="33" t="s">
        <v>3456</v>
      </c>
      <c r="E31431" t="str">
        <f t="shared" si="495"/>
        <v>No Data</v>
      </c>
    </row>
    <row r="31432" spans="1:5" x14ac:dyDescent="0.3">
      <c r="A31432" s="33" t="s">
        <v>2</v>
      </c>
      <c r="B31432" s="33" t="s">
        <v>53</v>
      </c>
      <c r="C31432" s="33">
        <v>125000</v>
      </c>
      <c r="D31432" s="33" t="s">
        <v>679</v>
      </c>
      <c r="E31432" t="str">
        <f t="shared" si="495"/>
        <v>$100K-$125K</v>
      </c>
    </row>
    <row r="31433" spans="1:5" x14ac:dyDescent="0.3">
      <c r="A31433" s="33" t="s">
        <v>1</v>
      </c>
      <c r="B31433" s="33" t="s">
        <v>79</v>
      </c>
      <c r="C31433" s="33">
        <v>79200</v>
      </c>
      <c r="D31433" s="33" t="s">
        <v>3173</v>
      </c>
      <c r="E31433" t="str">
        <f t="shared" si="495"/>
        <v>$75K-$100K</v>
      </c>
    </row>
    <row r="31434" spans="1:5" x14ac:dyDescent="0.3">
      <c r="A31434" s="33" t="s">
        <v>2</v>
      </c>
      <c r="B31434" s="33" t="s">
        <v>53</v>
      </c>
      <c r="C31434" s="33"/>
      <c r="D31434" s="33" t="s">
        <v>9927</v>
      </c>
      <c r="E31434" t="str">
        <f t="shared" si="495"/>
        <v>No Data</v>
      </c>
    </row>
    <row r="31435" spans="1:5" x14ac:dyDescent="0.3">
      <c r="A31435" s="33" t="s">
        <v>4</v>
      </c>
      <c r="B31435" s="33" t="s">
        <v>72</v>
      </c>
      <c r="C31435" s="33"/>
      <c r="D31435" s="33" t="s">
        <v>4534</v>
      </c>
      <c r="E31435" t="str">
        <f t="shared" si="495"/>
        <v>No Data</v>
      </c>
    </row>
    <row r="31436" spans="1:5" x14ac:dyDescent="0.3">
      <c r="A31436" s="33" t="s">
        <v>4</v>
      </c>
      <c r="B31436" s="33" t="s">
        <v>88</v>
      </c>
      <c r="C31436" s="33">
        <v>96773</v>
      </c>
      <c r="D31436" s="33" t="s">
        <v>2729</v>
      </c>
      <c r="E31436" t="str">
        <f t="shared" si="495"/>
        <v>$75K-$100K</v>
      </c>
    </row>
    <row r="31437" spans="1:5" x14ac:dyDescent="0.3">
      <c r="A31437" s="33" t="s">
        <v>2</v>
      </c>
      <c r="B31437" s="33" t="s">
        <v>53</v>
      </c>
      <c r="C31437" s="33">
        <v>95000</v>
      </c>
      <c r="D31437" s="33" t="s">
        <v>9928</v>
      </c>
      <c r="E31437" t="str">
        <f t="shared" si="495"/>
        <v>$75K-$100K</v>
      </c>
    </row>
    <row r="31438" spans="1:5" x14ac:dyDescent="0.3">
      <c r="A31438" s="33" t="s">
        <v>2</v>
      </c>
      <c r="B31438" s="33" t="s">
        <v>53</v>
      </c>
      <c r="C31438" s="33">
        <v>64140</v>
      </c>
      <c r="D31438" s="33" t="s">
        <v>9929</v>
      </c>
      <c r="E31438" t="str">
        <f t="shared" si="495"/>
        <v>&lt;$75K</v>
      </c>
    </row>
    <row r="31439" spans="1:5" x14ac:dyDescent="0.3">
      <c r="A31439" s="33" t="s">
        <v>4</v>
      </c>
      <c r="B31439" s="33" t="s">
        <v>88</v>
      </c>
      <c r="C31439" s="33">
        <v>45000</v>
      </c>
      <c r="D31439" s="33" t="s">
        <v>2768</v>
      </c>
      <c r="E31439" t="str">
        <f t="shared" si="495"/>
        <v>&lt;$75K</v>
      </c>
    </row>
    <row r="31440" spans="1:5" x14ac:dyDescent="0.3">
      <c r="A31440" s="33" t="s">
        <v>2</v>
      </c>
      <c r="B31440" s="33" t="s">
        <v>53</v>
      </c>
      <c r="C31440" s="33"/>
      <c r="D31440" s="33" t="s">
        <v>1279</v>
      </c>
      <c r="E31440" t="str">
        <f t="shared" si="495"/>
        <v>No Data</v>
      </c>
    </row>
    <row r="31441" spans="1:5" x14ac:dyDescent="0.3">
      <c r="A31441" s="33" t="s">
        <v>0</v>
      </c>
      <c r="B31441" s="33" t="s">
        <v>54</v>
      </c>
      <c r="C31441" s="33"/>
      <c r="D31441" s="33" t="s">
        <v>5159</v>
      </c>
      <c r="E31441" t="str">
        <f t="shared" si="495"/>
        <v>No Data</v>
      </c>
    </row>
    <row r="31442" spans="1:5" x14ac:dyDescent="0.3">
      <c r="A31442" s="33" t="s">
        <v>126</v>
      </c>
      <c r="B31442" s="33" t="s">
        <v>81</v>
      </c>
      <c r="C31442" s="33">
        <v>90000</v>
      </c>
      <c r="D31442" s="33" t="s">
        <v>3256</v>
      </c>
      <c r="E31442" t="str">
        <f t="shared" si="495"/>
        <v>$75K-$100K</v>
      </c>
    </row>
    <row r="31443" spans="1:5" x14ac:dyDescent="0.3">
      <c r="A31443" s="33" t="s">
        <v>125</v>
      </c>
      <c r="B31443" s="33" t="s">
        <v>53</v>
      </c>
      <c r="C31443" s="33"/>
      <c r="D31443" s="33" t="s">
        <v>648</v>
      </c>
      <c r="E31443" t="str">
        <f t="shared" si="495"/>
        <v>No Data</v>
      </c>
    </row>
    <row r="31444" spans="1:5" x14ac:dyDescent="0.3">
      <c r="A31444" s="33" t="s">
        <v>0</v>
      </c>
      <c r="B31444" s="33" t="s">
        <v>53</v>
      </c>
      <c r="C31444" s="33"/>
      <c r="D31444" s="33" t="s">
        <v>9930</v>
      </c>
      <c r="E31444" t="str">
        <f t="shared" si="495"/>
        <v>No Data</v>
      </c>
    </row>
    <row r="31445" spans="1:5" x14ac:dyDescent="0.3">
      <c r="A31445" s="33" t="s">
        <v>128</v>
      </c>
      <c r="B31445" s="33" t="s">
        <v>72</v>
      </c>
      <c r="C31445" s="33">
        <v>120000</v>
      </c>
      <c r="D31445" s="33" t="s">
        <v>9931</v>
      </c>
      <c r="E31445" t="str">
        <f t="shared" si="495"/>
        <v>$100K-$125K</v>
      </c>
    </row>
    <row r="31446" spans="1:5" x14ac:dyDescent="0.3">
      <c r="A31446" s="33" t="s">
        <v>125</v>
      </c>
      <c r="B31446" s="33" t="s">
        <v>53</v>
      </c>
      <c r="C31446" s="33">
        <v>111175</v>
      </c>
      <c r="D31446" s="33" t="s">
        <v>1076</v>
      </c>
      <c r="E31446" t="str">
        <f t="shared" si="495"/>
        <v>$100K-$125K</v>
      </c>
    </row>
    <row r="31447" spans="1:5" x14ac:dyDescent="0.3">
      <c r="A31447" s="33" t="s">
        <v>2</v>
      </c>
      <c r="B31447" s="33" t="s">
        <v>53</v>
      </c>
      <c r="C31447" s="33"/>
      <c r="D31447" s="33" t="s">
        <v>480</v>
      </c>
      <c r="E31447" t="str">
        <f t="shared" si="495"/>
        <v>No Data</v>
      </c>
    </row>
    <row r="31448" spans="1:5" x14ac:dyDescent="0.3">
      <c r="A31448" s="33" t="s">
        <v>1</v>
      </c>
      <c r="B31448" s="33" t="s">
        <v>81</v>
      </c>
      <c r="C31448" s="33">
        <v>99150</v>
      </c>
      <c r="D31448" s="33" t="s">
        <v>634</v>
      </c>
      <c r="E31448" t="str">
        <f t="shared" si="495"/>
        <v>$75K-$100K</v>
      </c>
    </row>
    <row r="31449" spans="1:5" x14ac:dyDescent="0.3">
      <c r="A31449" s="33" t="s">
        <v>126</v>
      </c>
      <c r="B31449" s="33" t="s">
        <v>53</v>
      </c>
      <c r="C31449" s="33">
        <v>140000</v>
      </c>
      <c r="D31449" s="33" t="s">
        <v>7472</v>
      </c>
      <c r="E31449" t="str">
        <f t="shared" si="495"/>
        <v>$125K-$200K</v>
      </c>
    </row>
    <row r="31450" spans="1:5" x14ac:dyDescent="0.3">
      <c r="A31450" s="33" t="s">
        <v>2</v>
      </c>
      <c r="B31450" s="33" t="s">
        <v>53</v>
      </c>
      <c r="C31450" s="33">
        <v>110000</v>
      </c>
      <c r="D31450" s="33" t="s">
        <v>3061</v>
      </c>
      <c r="E31450" t="str">
        <f t="shared" si="495"/>
        <v>$100K-$125K</v>
      </c>
    </row>
    <row r="31451" spans="1:5" x14ac:dyDescent="0.3">
      <c r="A31451" s="33" t="s">
        <v>2</v>
      </c>
      <c r="B31451" s="33" t="s">
        <v>53</v>
      </c>
      <c r="C31451" s="33"/>
      <c r="D31451" s="33" t="s">
        <v>232</v>
      </c>
      <c r="E31451" t="str">
        <f t="shared" si="495"/>
        <v>No Data</v>
      </c>
    </row>
    <row r="31452" spans="1:5" x14ac:dyDescent="0.3">
      <c r="A31452" s="33" t="s">
        <v>2</v>
      </c>
      <c r="B31452" s="33" t="s">
        <v>53</v>
      </c>
      <c r="C31452" s="33">
        <v>90000</v>
      </c>
      <c r="D31452" s="33" t="s">
        <v>243</v>
      </c>
      <c r="E31452" t="str">
        <f t="shared" si="495"/>
        <v>$75K-$100K</v>
      </c>
    </row>
    <row r="31453" spans="1:5" x14ac:dyDescent="0.3">
      <c r="A31453" s="33" t="s">
        <v>2</v>
      </c>
      <c r="B31453" s="33" t="s">
        <v>53</v>
      </c>
      <c r="C31453" s="33"/>
      <c r="D31453" s="33" t="s">
        <v>1296</v>
      </c>
      <c r="E31453" t="str">
        <f t="shared" si="495"/>
        <v>No Data</v>
      </c>
    </row>
    <row r="31454" spans="1:5" x14ac:dyDescent="0.3">
      <c r="A31454" s="33" t="s">
        <v>126</v>
      </c>
      <c r="B31454" s="33" t="s">
        <v>110</v>
      </c>
      <c r="C31454" s="33">
        <v>154000</v>
      </c>
      <c r="D31454" s="33" t="s">
        <v>1303</v>
      </c>
      <c r="E31454" t="str">
        <f t="shared" si="495"/>
        <v>$125K-$200K</v>
      </c>
    </row>
    <row r="31455" spans="1:5" x14ac:dyDescent="0.3">
      <c r="A31455" s="33" t="s">
        <v>128</v>
      </c>
      <c r="B31455" s="33" t="s">
        <v>53</v>
      </c>
      <c r="C31455" s="33">
        <v>170000</v>
      </c>
      <c r="D31455" s="33" t="s">
        <v>265</v>
      </c>
      <c r="E31455" t="str">
        <f t="shared" si="495"/>
        <v>$125K-$200K</v>
      </c>
    </row>
    <row r="31456" spans="1:5" x14ac:dyDescent="0.3">
      <c r="A31456" s="33" t="s">
        <v>2</v>
      </c>
      <c r="B31456" s="33" t="s">
        <v>53</v>
      </c>
      <c r="C31456" s="33">
        <v>60000</v>
      </c>
      <c r="D31456" s="33" t="s">
        <v>490</v>
      </c>
      <c r="E31456" t="str">
        <f t="shared" si="495"/>
        <v>&lt;$75K</v>
      </c>
    </row>
    <row r="31457" spans="1:5" x14ac:dyDescent="0.3">
      <c r="A31457" s="33" t="s">
        <v>2</v>
      </c>
      <c r="B31457" s="33" t="s">
        <v>53</v>
      </c>
      <c r="C31457" s="33"/>
      <c r="D31457" s="33" t="s">
        <v>268</v>
      </c>
      <c r="E31457" t="str">
        <f t="shared" si="495"/>
        <v>No Data</v>
      </c>
    </row>
    <row r="31458" spans="1:5" x14ac:dyDescent="0.3">
      <c r="A31458" s="33" t="s">
        <v>4</v>
      </c>
      <c r="B31458" s="33" t="s">
        <v>53</v>
      </c>
      <c r="C31458" s="33">
        <v>90000</v>
      </c>
      <c r="D31458" s="33" t="s">
        <v>4912</v>
      </c>
      <c r="E31458" t="str">
        <f t="shared" si="495"/>
        <v>$75K-$100K</v>
      </c>
    </row>
    <row r="31459" spans="1:5" x14ac:dyDescent="0.3">
      <c r="A31459" s="33" t="s">
        <v>2</v>
      </c>
      <c r="B31459" s="33" t="s">
        <v>53</v>
      </c>
      <c r="C31459" s="33">
        <v>105000</v>
      </c>
      <c r="D31459" s="33" t="s">
        <v>9932</v>
      </c>
      <c r="E31459" t="str">
        <f t="shared" si="495"/>
        <v>$100K-$125K</v>
      </c>
    </row>
    <row r="31460" spans="1:5" x14ac:dyDescent="0.3">
      <c r="A31460" s="33" t="s">
        <v>2</v>
      </c>
      <c r="B31460" s="33" t="s">
        <v>53</v>
      </c>
      <c r="C31460" s="33"/>
      <c r="D31460" s="33" t="s">
        <v>9080</v>
      </c>
      <c r="E31460" t="str">
        <f t="shared" si="495"/>
        <v>No Data</v>
      </c>
    </row>
    <row r="31461" spans="1:5" x14ac:dyDescent="0.3">
      <c r="A31461" s="33" t="s">
        <v>128</v>
      </c>
      <c r="B31461" s="33" t="s">
        <v>53</v>
      </c>
      <c r="C31461" s="33">
        <v>95500</v>
      </c>
      <c r="D31461" s="33" t="s">
        <v>638</v>
      </c>
      <c r="E31461" t="str">
        <f t="shared" si="495"/>
        <v>$75K-$100K</v>
      </c>
    </row>
    <row r="31462" spans="1:5" x14ac:dyDescent="0.3">
      <c r="A31462" s="33" t="s">
        <v>0</v>
      </c>
      <c r="B31462" s="33" t="s">
        <v>88</v>
      </c>
      <c r="C31462" s="33">
        <v>157500</v>
      </c>
      <c r="D31462" s="33" t="s">
        <v>899</v>
      </c>
      <c r="E31462" t="str">
        <f t="shared" si="495"/>
        <v>$125K-$200K</v>
      </c>
    </row>
    <row r="31463" spans="1:5" x14ac:dyDescent="0.3">
      <c r="A31463" s="33" t="s">
        <v>2</v>
      </c>
      <c r="B31463" s="33" t="s">
        <v>53</v>
      </c>
      <c r="C31463" s="33"/>
      <c r="D31463" s="33" t="s">
        <v>268</v>
      </c>
      <c r="E31463" t="str">
        <f t="shared" si="495"/>
        <v>No Data</v>
      </c>
    </row>
    <row r="31464" spans="1:5" x14ac:dyDescent="0.3">
      <c r="A31464" s="33" t="s">
        <v>2</v>
      </c>
      <c r="B31464" s="33" t="s">
        <v>53</v>
      </c>
      <c r="C31464" s="33"/>
      <c r="D31464" s="33" t="s">
        <v>268</v>
      </c>
      <c r="E31464" t="str">
        <f t="shared" si="495"/>
        <v>No Data</v>
      </c>
    </row>
    <row r="31465" spans="1:5" x14ac:dyDescent="0.3">
      <c r="A31465" s="33" t="s">
        <v>2</v>
      </c>
      <c r="B31465" s="33" t="s">
        <v>53</v>
      </c>
      <c r="C31465" s="33">
        <v>67500</v>
      </c>
      <c r="D31465" s="33" t="s">
        <v>9933</v>
      </c>
      <c r="E31465" t="str">
        <f t="shared" si="495"/>
        <v>&lt;$75K</v>
      </c>
    </row>
    <row r="31466" spans="1:5" x14ac:dyDescent="0.3">
      <c r="A31466" s="33" t="s">
        <v>2</v>
      </c>
      <c r="B31466" s="33" t="s">
        <v>53</v>
      </c>
      <c r="C31466" s="33">
        <v>57593.75</v>
      </c>
      <c r="D31466" s="33" t="s">
        <v>9934</v>
      </c>
      <c r="E31466" t="str">
        <f t="shared" si="495"/>
        <v>&lt;$75K</v>
      </c>
    </row>
    <row r="31467" spans="1:5" x14ac:dyDescent="0.3">
      <c r="A31467" s="33" t="s">
        <v>2</v>
      </c>
      <c r="B31467" s="33" t="s">
        <v>53</v>
      </c>
      <c r="C31467" s="33"/>
      <c r="D31467" s="33" t="s">
        <v>1604</v>
      </c>
      <c r="E31467" t="str">
        <f t="shared" si="495"/>
        <v>No Data</v>
      </c>
    </row>
    <row r="31468" spans="1:5" x14ac:dyDescent="0.3">
      <c r="A31468" s="33" t="s">
        <v>52</v>
      </c>
      <c r="B31468" s="33" t="s">
        <v>53</v>
      </c>
      <c r="C31468" s="33"/>
      <c r="D31468" s="33" t="s">
        <v>268</v>
      </c>
      <c r="E31468" t="str">
        <f t="shared" si="495"/>
        <v>No Data</v>
      </c>
    </row>
    <row r="31469" spans="1:5" x14ac:dyDescent="0.3">
      <c r="A31469" s="33" t="s">
        <v>2</v>
      </c>
      <c r="B31469" s="33" t="s">
        <v>53</v>
      </c>
      <c r="C31469" s="33">
        <v>81705</v>
      </c>
      <c r="D31469" s="33" t="s">
        <v>3660</v>
      </c>
      <c r="E31469" t="str">
        <f t="shared" si="495"/>
        <v>$75K-$100K</v>
      </c>
    </row>
    <row r="31470" spans="1:5" x14ac:dyDescent="0.3">
      <c r="A31470" s="33" t="s">
        <v>2</v>
      </c>
      <c r="B31470" s="33" t="s">
        <v>53</v>
      </c>
      <c r="C31470" s="33"/>
      <c r="D31470" s="33" t="s">
        <v>9935</v>
      </c>
      <c r="E31470" t="str">
        <f t="shared" si="495"/>
        <v>No Data</v>
      </c>
    </row>
    <row r="31471" spans="1:5" x14ac:dyDescent="0.3">
      <c r="A31471" s="33" t="s">
        <v>2</v>
      </c>
      <c r="B31471" s="33" t="s">
        <v>53</v>
      </c>
      <c r="C31471" s="33"/>
      <c r="D31471" s="33" t="s">
        <v>5648</v>
      </c>
      <c r="E31471" t="str">
        <f t="shared" si="495"/>
        <v>No Data</v>
      </c>
    </row>
    <row r="31472" spans="1:5" x14ac:dyDescent="0.3">
      <c r="A31472" s="33" t="s">
        <v>0</v>
      </c>
      <c r="B31472" s="33" t="s">
        <v>53</v>
      </c>
      <c r="C31472" s="33">
        <v>119550</v>
      </c>
      <c r="D31472" s="33" t="s">
        <v>299</v>
      </c>
      <c r="E31472" t="str">
        <f t="shared" si="495"/>
        <v>$100K-$125K</v>
      </c>
    </row>
    <row r="31473" spans="1:5" x14ac:dyDescent="0.3">
      <c r="A31473" s="33" t="s">
        <v>0</v>
      </c>
      <c r="B31473" s="33" t="s">
        <v>53</v>
      </c>
      <c r="C31473" s="33"/>
      <c r="D31473" s="33" t="s">
        <v>6884</v>
      </c>
      <c r="E31473" t="str">
        <f t="shared" si="495"/>
        <v>No Data</v>
      </c>
    </row>
    <row r="31474" spans="1:5" x14ac:dyDescent="0.3">
      <c r="A31474" s="33" t="s">
        <v>52</v>
      </c>
      <c r="B31474" s="33" t="s">
        <v>53</v>
      </c>
      <c r="C31474" s="33">
        <v>200000</v>
      </c>
      <c r="D31474" s="33" t="s">
        <v>614</v>
      </c>
      <c r="E31474" t="str">
        <f t="shared" si="495"/>
        <v>$125K-$200K</v>
      </c>
    </row>
    <row r="31475" spans="1:5" x14ac:dyDescent="0.3">
      <c r="A31475" s="33" t="s">
        <v>4</v>
      </c>
      <c r="B31475" s="33" t="s">
        <v>54</v>
      </c>
      <c r="C31475" s="33">
        <v>140000</v>
      </c>
      <c r="D31475" s="33" t="s">
        <v>530</v>
      </c>
      <c r="E31475" t="str">
        <f t="shared" si="495"/>
        <v>$125K-$200K</v>
      </c>
    </row>
    <row r="31476" spans="1:5" x14ac:dyDescent="0.3">
      <c r="A31476" s="33" t="s">
        <v>2</v>
      </c>
      <c r="B31476" s="33" t="s">
        <v>53</v>
      </c>
      <c r="C31476" s="33"/>
      <c r="D31476" s="33" t="s">
        <v>1052</v>
      </c>
      <c r="E31476" t="str">
        <f t="shared" si="495"/>
        <v>No Data</v>
      </c>
    </row>
    <row r="31477" spans="1:5" x14ac:dyDescent="0.3">
      <c r="A31477" s="33" t="s">
        <v>2</v>
      </c>
      <c r="B31477" s="33" t="s">
        <v>53</v>
      </c>
      <c r="C31477" s="33"/>
      <c r="D31477" s="33" t="s">
        <v>3640</v>
      </c>
      <c r="E31477" t="str">
        <f t="shared" si="495"/>
        <v>No Data</v>
      </c>
    </row>
    <row r="31478" spans="1:5" x14ac:dyDescent="0.3">
      <c r="A31478" s="33" t="s">
        <v>0</v>
      </c>
      <c r="B31478" s="33" t="s">
        <v>53</v>
      </c>
      <c r="C31478" s="33">
        <v>92500</v>
      </c>
      <c r="D31478" s="33" t="s">
        <v>457</v>
      </c>
      <c r="E31478" t="str">
        <f t="shared" si="495"/>
        <v>$75K-$100K</v>
      </c>
    </row>
    <row r="31479" spans="1:5" x14ac:dyDescent="0.3">
      <c r="A31479" s="33" t="s">
        <v>125</v>
      </c>
      <c r="B31479" s="33" t="s">
        <v>93</v>
      </c>
      <c r="C31479" s="33">
        <v>79200</v>
      </c>
      <c r="D31479" s="33" t="s">
        <v>898</v>
      </c>
      <c r="E31479" t="str">
        <f t="shared" si="495"/>
        <v>$75K-$100K</v>
      </c>
    </row>
    <row r="31480" spans="1:5" x14ac:dyDescent="0.3">
      <c r="A31480" s="33" t="s">
        <v>2</v>
      </c>
      <c r="B31480" s="33" t="s">
        <v>53</v>
      </c>
      <c r="C31480" s="33">
        <v>92500</v>
      </c>
      <c r="D31480" s="33" t="s">
        <v>6117</v>
      </c>
      <c r="E31480" t="str">
        <f t="shared" si="495"/>
        <v>$75K-$100K</v>
      </c>
    </row>
    <row r="31481" spans="1:5" x14ac:dyDescent="0.3">
      <c r="A31481" s="33" t="s">
        <v>0</v>
      </c>
      <c r="B31481" s="33" t="s">
        <v>53</v>
      </c>
      <c r="C31481" s="33"/>
      <c r="D31481" s="33" t="s">
        <v>9936</v>
      </c>
      <c r="E31481" t="str">
        <f t="shared" si="495"/>
        <v>No Data</v>
      </c>
    </row>
    <row r="31482" spans="1:5" x14ac:dyDescent="0.3">
      <c r="A31482" s="33" t="s">
        <v>0</v>
      </c>
      <c r="B31482" s="33" t="s">
        <v>54</v>
      </c>
      <c r="C31482" s="33"/>
      <c r="D31482" s="33" t="s">
        <v>258</v>
      </c>
      <c r="E31482" t="str">
        <f t="shared" si="495"/>
        <v>No Data</v>
      </c>
    </row>
    <row r="31483" spans="1:5" x14ac:dyDescent="0.3">
      <c r="A31483" s="33" t="s">
        <v>128</v>
      </c>
      <c r="B31483" s="33" t="s">
        <v>53</v>
      </c>
      <c r="C31483" s="33">
        <v>172000</v>
      </c>
      <c r="D31483" s="33" t="s">
        <v>499</v>
      </c>
      <c r="E31483" t="str">
        <f t="shared" si="495"/>
        <v>$125K-$200K</v>
      </c>
    </row>
    <row r="31484" spans="1:5" x14ac:dyDescent="0.3">
      <c r="A31484" s="33" t="s">
        <v>0</v>
      </c>
      <c r="B31484" s="33" t="s">
        <v>53</v>
      </c>
      <c r="C31484" s="33"/>
      <c r="D31484" s="33" t="s">
        <v>675</v>
      </c>
      <c r="E31484" t="str">
        <f t="shared" si="495"/>
        <v>No Data</v>
      </c>
    </row>
    <row r="31485" spans="1:5" x14ac:dyDescent="0.3">
      <c r="A31485" s="33" t="s">
        <v>2</v>
      </c>
      <c r="B31485" s="33" t="s">
        <v>53</v>
      </c>
      <c r="C31485" s="33">
        <v>65000</v>
      </c>
      <c r="D31485" s="33" t="s">
        <v>8880</v>
      </c>
      <c r="E31485" t="str">
        <f t="shared" si="495"/>
        <v>&lt;$75K</v>
      </c>
    </row>
    <row r="31486" spans="1:5" x14ac:dyDescent="0.3">
      <c r="A31486" s="33" t="s">
        <v>2</v>
      </c>
      <c r="B31486" s="33" t="s">
        <v>53</v>
      </c>
      <c r="C31486" s="33">
        <v>107500</v>
      </c>
      <c r="D31486" s="33" t="s">
        <v>9937</v>
      </c>
      <c r="E31486" t="str">
        <f t="shared" si="495"/>
        <v>$100K-$125K</v>
      </c>
    </row>
    <row r="31487" spans="1:5" x14ac:dyDescent="0.3">
      <c r="A31487" s="33" t="s">
        <v>125</v>
      </c>
      <c r="B31487" s="33" t="s">
        <v>53</v>
      </c>
      <c r="C31487" s="33">
        <v>62610</v>
      </c>
      <c r="D31487" s="33" t="s">
        <v>6216</v>
      </c>
      <c r="E31487" t="str">
        <f t="shared" si="495"/>
        <v>&lt;$75K</v>
      </c>
    </row>
    <row r="31488" spans="1:5" x14ac:dyDescent="0.3">
      <c r="A31488" s="33" t="s">
        <v>52</v>
      </c>
      <c r="B31488" s="33" t="s">
        <v>53</v>
      </c>
      <c r="C31488" s="33"/>
      <c r="D31488" s="33" t="s">
        <v>1279</v>
      </c>
      <c r="E31488" t="str">
        <f t="shared" si="495"/>
        <v>No Data</v>
      </c>
    </row>
    <row r="31489" spans="1:5" x14ac:dyDescent="0.3">
      <c r="A31489" s="33" t="s">
        <v>2</v>
      </c>
      <c r="B31489" s="33" t="s">
        <v>53</v>
      </c>
      <c r="C31489" s="33">
        <v>80000</v>
      </c>
      <c r="D31489" s="33" t="s">
        <v>9938</v>
      </c>
      <c r="E31489" t="str">
        <f t="shared" si="495"/>
        <v>$75K-$100K</v>
      </c>
    </row>
    <row r="31490" spans="1:5" x14ac:dyDescent="0.3">
      <c r="A31490" s="33" t="s">
        <v>0</v>
      </c>
      <c r="B31490" s="33" t="s">
        <v>53</v>
      </c>
      <c r="C31490" s="33">
        <v>152221.5</v>
      </c>
      <c r="D31490" s="33" t="s">
        <v>4480</v>
      </c>
      <c r="E31490" t="str">
        <f t="shared" si="495"/>
        <v>$125K-$200K</v>
      </c>
    </row>
    <row r="31491" spans="1:5" x14ac:dyDescent="0.3">
      <c r="A31491" s="33" t="s">
        <v>128</v>
      </c>
      <c r="B31491" s="33" t="s">
        <v>53</v>
      </c>
      <c r="C31491" s="33">
        <v>180000</v>
      </c>
      <c r="D31491" s="33" t="s">
        <v>9515</v>
      </c>
      <c r="E31491" t="str">
        <f t="shared" ref="E31491:E31554" si="496">_xlfn.XLOOKUP(C31491,$H$16:$H$21,$G$16:$G$21,,1)</f>
        <v>$125K-$200K</v>
      </c>
    </row>
    <row r="31492" spans="1:5" x14ac:dyDescent="0.3">
      <c r="A31492" s="33" t="s">
        <v>2</v>
      </c>
      <c r="B31492" s="33" t="s">
        <v>53</v>
      </c>
      <c r="C31492" s="33">
        <v>137500</v>
      </c>
      <c r="D31492" s="33" t="s">
        <v>6779</v>
      </c>
      <c r="E31492" t="str">
        <f t="shared" si="496"/>
        <v>$125K-$200K</v>
      </c>
    </row>
    <row r="31493" spans="1:5" x14ac:dyDescent="0.3">
      <c r="A31493" s="33" t="s">
        <v>2</v>
      </c>
      <c r="B31493" s="33" t="s">
        <v>53</v>
      </c>
      <c r="C31493" s="33"/>
      <c r="D31493" s="33" t="s">
        <v>991</v>
      </c>
      <c r="E31493" t="str">
        <f t="shared" si="496"/>
        <v>No Data</v>
      </c>
    </row>
    <row r="31494" spans="1:5" x14ac:dyDescent="0.3">
      <c r="A31494" s="33" t="s">
        <v>2</v>
      </c>
      <c r="B31494" s="33" t="s">
        <v>53</v>
      </c>
      <c r="C31494" s="33">
        <v>75000</v>
      </c>
      <c r="D31494" s="33" t="s">
        <v>3797</v>
      </c>
      <c r="E31494" t="str">
        <f t="shared" si="496"/>
        <v>&lt;$75K</v>
      </c>
    </row>
    <row r="31495" spans="1:5" x14ac:dyDescent="0.3">
      <c r="A31495" s="33" t="s">
        <v>2</v>
      </c>
      <c r="B31495" s="33" t="s">
        <v>53</v>
      </c>
      <c r="C31495" s="33"/>
      <c r="D31495" s="33" t="s">
        <v>2571</v>
      </c>
      <c r="E31495" t="str">
        <f t="shared" si="496"/>
        <v>No Data</v>
      </c>
    </row>
    <row r="31496" spans="1:5" x14ac:dyDescent="0.3">
      <c r="A31496" s="33" t="s">
        <v>2</v>
      </c>
      <c r="B31496" s="33" t="s">
        <v>83</v>
      </c>
      <c r="C31496" s="33">
        <v>100500</v>
      </c>
      <c r="D31496" s="33" t="s">
        <v>5583</v>
      </c>
      <c r="E31496" t="str">
        <f t="shared" si="496"/>
        <v>$100K-$125K</v>
      </c>
    </row>
    <row r="31497" spans="1:5" x14ac:dyDescent="0.3">
      <c r="A31497" s="33" t="s">
        <v>128</v>
      </c>
      <c r="B31497" s="33" t="s">
        <v>53</v>
      </c>
      <c r="C31497" s="33">
        <v>150000</v>
      </c>
      <c r="D31497" s="33" t="s">
        <v>9939</v>
      </c>
      <c r="E31497" t="str">
        <f t="shared" si="496"/>
        <v>$125K-$200K</v>
      </c>
    </row>
    <row r="31498" spans="1:5" x14ac:dyDescent="0.3">
      <c r="A31498" s="33" t="s">
        <v>2</v>
      </c>
      <c r="B31498" s="33" t="s">
        <v>114</v>
      </c>
      <c r="C31498" s="33">
        <v>111175</v>
      </c>
      <c r="D31498" s="33" t="s">
        <v>913</v>
      </c>
      <c r="E31498" t="str">
        <f t="shared" si="496"/>
        <v>$100K-$125K</v>
      </c>
    </row>
    <row r="31499" spans="1:5" x14ac:dyDescent="0.3">
      <c r="A31499" s="33" t="s">
        <v>2</v>
      </c>
      <c r="B31499" s="33" t="s">
        <v>53</v>
      </c>
      <c r="C31499" s="33"/>
      <c r="D31499" s="33" t="s">
        <v>2747</v>
      </c>
      <c r="E31499" t="str">
        <f t="shared" si="496"/>
        <v>No Data</v>
      </c>
    </row>
    <row r="31500" spans="1:5" x14ac:dyDescent="0.3">
      <c r="A31500" s="33" t="s">
        <v>2</v>
      </c>
      <c r="B31500" s="33" t="s">
        <v>53</v>
      </c>
      <c r="C31500" s="33"/>
      <c r="D31500" s="33" t="s">
        <v>2911</v>
      </c>
      <c r="E31500" t="str">
        <f t="shared" si="496"/>
        <v>No Data</v>
      </c>
    </row>
    <row r="31501" spans="1:5" x14ac:dyDescent="0.3">
      <c r="A31501" s="33" t="s">
        <v>4</v>
      </c>
      <c r="B31501" s="33" t="s">
        <v>53</v>
      </c>
      <c r="C31501" s="33">
        <v>130000</v>
      </c>
      <c r="D31501" s="33" t="s">
        <v>592</v>
      </c>
      <c r="E31501" t="str">
        <f t="shared" si="496"/>
        <v>$125K-$200K</v>
      </c>
    </row>
    <row r="31502" spans="1:5" x14ac:dyDescent="0.3">
      <c r="A31502" s="33" t="s">
        <v>0</v>
      </c>
      <c r="B31502" s="33" t="s">
        <v>72</v>
      </c>
      <c r="C31502" s="33">
        <v>69962.5</v>
      </c>
      <c r="D31502" s="33" t="s">
        <v>9940</v>
      </c>
      <c r="E31502" t="str">
        <f t="shared" si="496"/>
        <v>&lt;$75K</v>
      </c>
    </row>
    <row r="31503" spans="1:5" x14ac:dyDescent="0.3">
      <c r="A31503" s="33" t="s">
        <v>2</v>
      </c>
      <c r="B31503" s="33" t="s">
        <v>53</v>
      </c>
      <c r="C31503" s="33"/>
      <c r="D31503" s="33" t="s">
        <v>714</v>
      </c>
      <c r="E31503" t="str">
        <f t="shared" si="496"/>
        <v>No Data</v>
      </c>
    </row>
    <row r="31504" spans="1:5" x14ac:dyDescent="0.3">
      <c r="A31504" s="33" t="s">
        <v>2</v>
      </c>
      <c r="B31504" s="33" t="s">
        <v>53</v>
      </c>
      <c r="C31504" s="33"/>
      <c r="D31504" s="33" t="s">
        <v>1317</v>
      </c>
      <c r="E31504" t="str">
        <f t="shared" si="496"/>
        <v>No Data</v>
      </c>
    </row>
    <row r="31505" spans="1:5" x14ac:dyDescent="0.3">
      <c r="A31505" s="33" t="s">
        <v>128</v>
      </c>
      <c r="B31505" s="33" t="s">
        <v>53</v>
      </c>
      <c r="C31505" s="33"/>
      <c r="D31505" s="33" t="s">
        <v>258</v>
      </c>
      <c r="E31505" t="str">
        <f t="shared" si="496"/>
        <v>No Data</v>
      </c>
    </row>
    <row r="31506" spans="1:5" x14ac:dyDescent="0.3">
      <c r="A31506" s="33" t="s">
        <v>66</v>
      </c>
      <c r="B31506" s="33" t="s">
        <v>69</v>
      </c>
      <c r="C31506" s="33">
        <v>89100</v>
      </c>
      <c r="D31506" s="33" t="s">
        <v>9941</v>
      </c>
      <c r="E31506" t="str">
        <f t="shared" si="496"/>
        <v>$75K-$100K</v>
      </c>
    </row>
    <row r="31507" spans="1:5" x14ac:dyDescent="0.3">
      <c r="A31507" s="33" t="s">
        <v>2</v>
      </c>
      <c r="B31507" s="33" t="s">
        <v>81</v>
      </c>
      <c r="C31507" s="33">
        <v>100500</v>
      </c>
      <c r="D31507" s="33" t="s">
        <v>3607</v>
      </c>
      <c r="E31507" t="str">
        <f t="shared" si="496"/>
        <v>$100K-$125K</v>
      </c>
    </row>
    <row r="31508" spans="1:5" x14ac:dyDescent="0.3">
      <c r="A31508" s="33" t="s">
        <v>4</v>
      </c>
      <c r="B31508" s="33" t="s">
        <v>53</v>
      </c>
      <c r="C31508" s="33">
        <v>125000</v>
      </c>
      <c r="D31508" s="33" t="s">
        <v>1119</v>
      </c>
      <c r="E31508" t="str">
        <f t="shared" si="496"/>
        <v>$100K-$125K</v>
      </c>
    </row>
    <row r="31509" spans="1:5" x14ac:dyDescent="0.3">
      <c r="A31509" s="33" t="s">
        <v>2</v>
      </c>
      <c r="B31509" s="33" t="s">
        <v>53</v>
      </c>
      <c r="C31509" s="33">
        <v>74050</v>
      </c>
      <c r="D31509" s="33" t="s">
        <v>334</v>
      </c>
      <c r="E31509" t="str">
        <f t="shared" si="496"/>
        <v>&lt;$75K</v>
      </c>
    </row>
    <row r="31510" spans="1:5" x14ac:dyDescent="0.3">
      <c r="A31510" s="33" t="s">
        <v>128</v>
      </c>
      <c r="B31510" s="33" t="s">
        <v>53</v>
      </c>
      <c r="C31510" s="33"/>
      <c r="D31510" s="33" t="s">
        <v>520</v>
      </c>
      <c r="E31510" t="str">
        <f t="shared" si="496"/>
        <v>No Data</v>
      </c>
    </row>
    <row r="31511" spans="1:5" x14ac:dyDescent="0.3">
      <c r="A31511" s="33" t="s">
        <v>2</v>
      </c>
      <c r="B31511" s="33" t="s">
        <v>53</v>
      </c>
      <c r="C31511" s="33">
        <v>97500</v>
      </c>
      <c r="D31511" s="33" t="s">
        <v>9942</v>
      </c>
      <c r="E31511" t="str">
        <f t="shared" si="496"/>
        <v>$75K-$100K</v>
      </c>
    </row>
    <row r="31512" spans="1:5" x14ac:dyDescent="0.3">
      <c r="A31512" s="33" t="s">
        <v>2</v>
      </c>
      <c r="B31512" s="33" t="s">
        <v>53</v>
      </c>
      <c r="C31512" s="33">
        <v>70000</v>
      </c>
      <c r="D31512" s="33" t="s">
        <v>3050</v>
      </c>
      <c r="E31512" t="str">
        <f t="shared" si="496"/>
        <v>&lt;$75K</v>
      </c>
    </row>
    <row r="31513" spans="1:5" x14ac:dyDescent="0.3">
      <c r="A31513" s="33" t="s">
        <v>2</v>
      </c>
      <c r="B31513" s="33" t="s">
        <v>53</v>
      </c>
      <c r="C31513" s="33"/>
      <c r="D31513" s="33" t="s">
        <v>3397</v>
      </c>
      <c r="E31513" t="str">
        <f t="shared" si="496"/>
        <v>No Data</v>
      </c>
    </row>
    <row r="31514" spans="1:5" x14ac:dyDescent="0.3">
      <c r="A31514" s="33" t="s">
        <v>4</v>
      </c>
      <c r="B31514" s="33" t="s">
        <v>88</v>
      </c>
      <c r="C31514" s="33">
        <v>249000</v>
      </c>
      <c r="D31514" s="33" t="s">
        <v>353</v>
      </c>
      <c r="E31514" t="str">
        <f t="shared" si="496"/>
        <v>&gt;$200K</v>
      </c>
    </row>
    <row r="31515" spans="1:5" x14ac:dyDescent="0.3">
      <c r="A31515" s="33" t="s">
        <v>2</v>
      </c>
      <c r="B31515" s="33" t="s">
        <v>53</v>
      </c>
      <c r="C31515" s="33">
        <v>75000</v>
      </c>
      <c r="D31515" s="33" t="s">
        <v>2117</v>
      </c>
      <c r="E31515" t="str">
        <f t="shared" si="496"/>
        <v>&lt;$75K</v>
      </c>
    </row>
    <row r="31516" spans="1:5" x14ac:dyDescent="0.3">
      <c r="A31516" s="33" t="s">
        <v>2</v>
      </c>
      <c r="B31516" s="33" t="s">
        <v>53</v>
      </c>
      <c r="C31516" s="33"/>
      <c r="D31516" s="33" t="s">
        <v>1136</v>
      </c>
      <c r="E31516" t="str">
        <f t="shared" si="496"/>
        <v>No Data</v>
      </c>
    </row>
    <row r="31517" spans="1:5" x14ac:dyDescent="0.3">
      <c r="A31517" s="33" t="s">
        <v>52</v>
      </c>
      <c r="B31517" s="33" t="s">
        <v>54</v>
      </c>
      <c r="C31517" s="33"/>
      <c r="D31517" s="33" t="s">
        <v>5971</v>
      </c>
      <c r="E31517" t="str">
        <f t="shared" si="496"/>
        <v>No Data</v>
      </c>
    </row>
    <row r="31518" spans="1:5" x14ac:dyDescent="0.3">
      <c r="A31518" s="33" t="s">
        <v>2</v>
      </c>
      <c r="B31518" s="33" t="s">
        <v>53</v>
      </c>
      <c r="C31518" s="33"/>
      <c r="D31518" s="33" t="s">
        <v>4229</v>
      </c>
      <c r="E31518" t="str">
        <f t="shared" si="496"/>
        <v>No Data</v>
      </c>
    </row>
    <row r="31519" spans="1:5" x14ac:dyDescent="0.3">
      <c r="A31519" s="33" t="s">
        <v>128</v>
      </c>
      <c r="B31519" s="33" t="s">
        <v>53</v>
      </c>
      <c r="C31519" s="33">
        <v>120000</v>
      </c>
      <c r="D31519" s="33" t="s">
        <v>6756</v>
      </c>
      <c r="E31519" t="str">
        <f t="shared" si="496"/>
        <v>$100K-$125K</v>
      </c>
    </row>
    <row r="31520" spans="1:5" x14ac:dyDescent="0.3">
      <c r="A31520" s="33" t="s">
        <v>2</v>
      </c>
      <c r="B31520" s="33" t="s">
        <v>53</v>
      </c>
      <c r="C31520" s="33">
        <v>74050</v>
      </c>
      <c r="D31520" s="33" t="s">
        <v>334</v>
      </c>
      <c r="E31520" t="str">
        <f t="shared" si="496"/>
        <v>&lt;$75K</v>
      </c>
    </row>
    <row r="31521" spans="1:5" x14ac:dyDescent="0.3">
      <c r="A31521" s="33" t="s">
        <v>128</v>
      </c>
      <c r="B31521" s="33" t="s">
        <v>53</v>
      </c>
      <c r="C31521" s="33">
        <v>187000</v>
      </c>
      <c r="D31521" s="33" t="s">
        <v>6533</v>
      </c>
      <c r="E31521" t="str">
        <f t="shared" si="496"/>
        <v>$125K-$200K</v>
      </c>
    </row>
    <row r="31522" spans="1:5" x14ac:dyDescent="0.3">
      <c r="A31522" s="33" t="s">
        <v>2</v>
      </c>
      <c r="B31522" s="33" t="s">
        <v>53</v>
      </c>
      <c r="C31522" s="33">
        <v>85000</v>
      </c>
      <c r="D31522" s="33" t="s">
        <v>559</v>
      </c>
      <c r="E31522" t="str">
        <f t="shared" si="496"/>
        <v>$75K-$100K</v>
      </c>
    </row>
    <row r="31523" spans="1:5" x14ac:dyDescent="0.3">
      <c r="A31523" s="33" t="s">
        <v>2</v>
      </c>
      <c r="B31523" s="33" t="s">
        <v>88</v>
      </c>
      <c r="C31523" s="33">
        <v>111175</v>
      </c>
      <c r="D31523" s="33" t="s">
        <v>841</v>
      </c>
      <c r="E31523" t="str">
        <f t="shared" si="496"/>
        <v>$100K-$125K</v>
      </c>
    </row>
    <row r="31524" spans="1:5" x14ac:dyDescent="0.3">
      <c r="A31524" s="33" t="s">
        <v>2</v>
      </c>
      <c r="B31524" s="33" t="s">
        <v>53</v>
      </c>
      <c r="C31524" s="33"/>
      <c r="D31524" s="33" t="s">
        <v>232</v>
      </c>
      <c r="E31524" t="str">
        <f t="shared" si="496"/>
        <v>No Data</v>
      </c>
    </row>
    <row r="31525" spans="1:5" x14ac:dyDescent="0.3">
      <c r="A31525" s="33" t="s">
        <v>2</v>
      </c>
      <c r="B31525" s="33" t="s">
        <v>53</v>
      </c>
      <c r="C31525" s="33">
        <v>112850</v>
      </c>
      <c r="D31525" s="33" t="s">
        <v>1316</v>
      </c>
      <c r="E31525" t="str">
        <f t="shared" si="496"/>
        <v>$100K-$125K</v>
      </c>
    </row>
    <row r="31526" spans="1:5" x14ac:dyDescent="0.3">
      <c r="A31526" s="33" t="s">
        <v>126</v>
      </c>
      <c r="B31526" s="33" t="s">
        <v>90</v>
      </c>
      <c r="C31526" s="33">
        <v>147500</v>
      </c>
      <c r="D31526" s="33" t="s">
        <v>294</v>
      </c>
      <c r="E31526" t="str">
        <f t="shared" si="496"/>
        <v>$125K-$200K</v>
      </c>
    </row>
    <row r="31527" spans="1:5" x14ac:dyDescent="0.3">
      <c r="A31527" s="33" t="s">
        <v>2</v>
      </c>
      <c r="B31527" s="33" t="s">
        <v>53</v>
      </c>
      <c r="C31527" s="33">
        <v>75000</v>
      </c>
      <c r="D31527" s="33" t="s">
        <v>6184</v>
      </c>
      <c r="E31527" t="str">
        <f t="shared" si="496"/>
        <v>&lt;$75K</v>
      </c>
    </row>
    <row r="31528" spans="1:5" x14ac:dyDescent="0.3">
      <c r="A31528" s="33" t="s">
        <v>2</v>
      </c>
      <c r="B31528" s="33" t="s">
        <v>53</v>
      </c>
      <c r="C31528" s="33">
        <v>70000</v>
      </c>
      <c r="D31528" s="33" t="s">
        <v>248</v>
      </c>
      <c r="E31528" t="str">
        <f t="shared" si="496"/>
        <v>&lt;$75K</v>
      </c>
    </row>
    <row r="31529" spans="1:5" x14ac:dyDescent="0.3">
      <c r="A31529" s="33" t="s">
        <v>2</v>
      </c>
      <c r="B31529" s="33" t="s">
        <v>53</v>
      </c>
      <c r="C31529" s="33"/>
      <c r="D31529" s="33" t="s">
        <v>2519</v>
      </c>
      <c r="E31529" t="str">
        <f t="shared" si="496"/>
        <v>No Data</v>
      </c>
    </row>
    <row r="31530" spans="1:5" x14ac:dyDescent="0.3">
      <c r="A31530" s="33" t="s">
        <v>2</v>
      </c>
      <c r="B31530" s="33" t="s">
        <v>53</v>
      </c>
      <c r="C31530" s="33">
        <v>230000</v>
      </c>
      <c r="D31530" s="33" t="s">
        <v>1236</v>
      </c>
      <c r="E31530" t="str">
        <f t="shared" si="496"/>
        <v>&gt;$200K</v>
      </c>
    </row>
    <row r="31531" spans="1:5" x14ac:dyDescent="0.3">
      <c r="A31531" s="33" t="s">
        <v>0</v>
      </c>
      <c r="B31531" s="33" t="s">
        <v>53</v>
      </c>
      <c r="C31531" s="33">
        <v>162500</v>
      </c>
      <c r="D31531" s="33" t="s">
        <v>9943</v>
      </c>
      <c r="E31531" t="str">
        <f t="shared" si="496"/>
        <v>$125K-$200K</v>
      </c>
    </row>
    <row r="31532" spans="1:5" x14ac:dyDescent="0.3">
      <c r="A31532" s="33" t="s">
        <v>2</v>
      </c>
      <c r="B31532" s="33" t="s">
        <v>53</v>
      </c>
      <c r="C31532" s="33">
        <v>124000</v>
      </c>
      <c r="D31532" s="33" t="s">
        <v>361</v>
      </c>
      <c r="E31532" t="str">
        <f t="shared" si="496"/>
        <v>$100K-$125K</v>
      </c>
    </row>
    <row r="31533" spans="1:5" x14ac:dyDescent="0.3">
      <c r="A31533" s="33" t="s">
        <v>2</v>
      </c>
      <c r="B31533" s="33" t="s">
        <v>53</v>
      </c>
      <c r="C31533" s="33"/>
      <c r="D31533" s="33" t="s">
        <v>9944</v>
      </c>
      <c r="E31533" t="str">
        <f t="shared" si="496"/>
        <v>No Data</v>
      </c>
    </row>
    <row r="31534" spans="1:5" x14ac:dyDescent="0.3">
      <c r="A31534" s="33" t="s">
        <v>2</v>
      </c>
      <c r="B31534" s="33" t="s">
        <v>88</v>
      </c>
      <c r="C31534" s="33">
        <v>79200</v>
      </c>
      <c r="D31534" s="33" t="s">
        <v>3443</v>
      </c>
      <c r="E31534" t="str">
        <f t="shared" si="496"/>
        <v>$75K-$100K</v>
      </c>
    </row>
    <row r="31535" spans="1:5" x14ac:dyDescent="0.3">
      <c r="A31535" s="33" t="s">
        <v>0</v>
      </c>
      <c r="B31535" s="33" t="s">
        <v>53</v>
      </c>
      <c r="C31535" s="33"/>
      <c r="D31535" s="33" t="s">
        <v>475</v>
      </c>
      <c r="E31535" t="str">
        <f t="shared" si="496"/>
        <v>No Data</v>
      </c>
    </row>
    <row r="31536" spans="1:5" x14ac:dyDescent="0.3">
      <c r="A31536" s="33" t="s">
        <v>0</v>
      </c>
      <c r="B31536" s="33" t="s">
        <v>110</v>
      </c>
      <c r="C31536" s="33">
        <v>57600</v>
      </c>
      <c r="D31536" s="33" t="s">
        <v>9945</v>
      </c>
      <c r="E31536" t="str">
        <f t="shared" si="496"/>
        <v>&lt;$75K</v>
      </c>
    </row>
    <row r="31537" spans="1:5" x14ac:dyDescent="0.3">
      <c r="A31537" s="33" t="s">
        <v>2</v>
      </c>
      <c r="B31537" s="33" t="s">
        <v>53</v>
      </c>
      <c r="C31537" s="33">
        <v>62654</v>
      </c>
      <c r="D31537" s="33" t="s">
        <v>9946</v>
      </c>
      <c r="E31537" t="str">
        <f t="shared" si="496"/>
        <v>&lt;$75K</v>
      </c>
    </row>
    <row r="31538" spans="1:5" x14ac:dyDescent="0.3">
      <c r="A31538" s="33" t="s">
        <v>0</v>
      </c>
      <c r="B31538" s="33" t="s">
        <v>53</v>
      </c>
      <c r="C31538" s="33"/>
      <c r="D31538" s="33" t="s">
        <v>256</v>
      </c>
      <c r="E31538" t="str">
        <f t="shared" si="496"/>
        <v>No Data</v>
      </c>
    </row>
    <row r="31539" spans="1:5" x14ac:dyDescent="0.3">
      <c r="A31539" s="33" t="s">
        <v>126</v>
      </c>
      <c r="B31539" s="33" t="s">
        <v>88</v>
      </c>
      <c r="C31539" s="33">
        <v>147500</v>
      </c>
      <c r="D31539" s="33" t="s">
        <v>889</v>
      </c>
      <c r="E31539" t="str">
        <f t="shared" si="496"/>
        <v>$125K-$200K</v>
      </c>
    </row>
    <row r="31540" spans="1:5" x14ac:dyDescent="0.3">
      <c r="A31540" s="33" t="s">
        <v>128</v>
      </c>
      <c r="B31540" s="33" t="s">
        <v>53</v>
      </c>
      <c r="C31540" s="33">
        <v>150000</v>
      </c>
      <c r="D31540" s="33" t="s">
        <v>442</v>
      </c>
      <c r="E31540" t="str">
        <f t="shared" si="496"/>
        <v>$125K-$200K</v>
      </c>
    </row>
    <row r="31541" spans="1:5" x14ac:dyDescent="0.3">
      <c r="A31541" s="33" t="s">
        <v>0</v>
      </c>
      <c r="B31541" s="33" t="s">
        <v>53</v>
      </c>
      <c r="C31541" s="33"/>
      <c r="D31541" s="33" t="s">
        <v>1140</v>
      </c>
      <c r="E31541" t="str">
        <f t="shared" si="496"/>
        <v>No Data</v>
      </c>
    </row>
    <row r="31542" spans="1:5" x14ac:dyDescent="0.3">
      <c r="A31542" s="33" t="s">
        <v>0</v>
      </c>
      <c r="B31542" s="33" t="s">
        <v>53</v>
      </c>
      <c r="C31542" s="33"/>
      <c r="D31542" s="33" t="s">
        <v>670</v>
      </c>
      <c r="E31542" t="str">
        <f t="shared" si="496"/>
        <v>No Data</v>
      </c>
    </row>
    <row r="31543" spans="1:5" x14ac:dyDescent="0.3">
      <c r="A31543" s="33" t="s">
        <v>2</v>
      </c>
      <c r="B31543" s="33" t="s">
        <v>53</v>
      </c>
      <c r="C31543" s="33">
        <v>72500</v>
      </c>
      <c r="D31543" s="33" t="s">
        <v>9947</v>
      </c>
      <c r="E31543" t="str">
        <f t="shared" si="496"/>
        <v>&lt;$75K</v>
      </c>
    </row>
    <row r="31544" spans="1:5" x14ac:dyDescent="0.3">
      <c r="A31544" s="33" t="s">
        <v>2</v>
      </c>
      <c r="B31544" s="33" t="s">
        <v>53</v>
      </c>
      <c r="C31544" s="33">
        <v>105000</v>
      </c>
      <c r="D31544" s="33" t="s">
        <v>7496</v>
      </c>
      <c r="E31544" t="str">
        <f t="shared" si="496"/>
        <v>$100K-$125K</v>
      </c>
    </row>
    <row r="31545" spans="1:5" x14ac:dyDescent="0.3">
      <c r="A31545" s="33" t="s">
        <v>2</v>
      </c>
      <c r="B31545" s="33" t="s">
        <v>53</v>
      </c>
      <c r="C31545" s="33">
        <v>113580</v>
      </c>
      <c r="D31545" s="33" t="s">
        <v>476</v>
      </c>
      <c r="E31545" t="str">
        <f t="shared" si="496"/>
        <v>$100K-$125K</v>
      </c>
    </row>
    <row r="31546" spans="1:5" x14ac:dyDescent="0.3">
      <c r="A31546" s="33" t="s">
        <v>0</v>
      </c>
      <c r="B31546" s="33" t="s">
        <v>53</v>
      </c>
      <c r="C31546" s="33">
        <v>149946.5</v>
      </c>
      <c r="D31546" s="33" t="s">
        <v>2013</v>
      </c>
      <c r="E31546" t="str">
        <f t="shared" si="496"/>
        <v>$125K-$200K</v>
      </c>
    </row>
    <row r="31547" spans="1:5" x14ac:dyDescent="0.3">
      <c r="A31547" s="33" t="s">
        <v>0</v>
      </c>
      <c r="B31547" s="33" t="s">
        <v>53</v>
      </c>
      <c r="C31547" s="33">
        <v>70000</v>
      </c>
      <c r="D31547" s="33" t="s">
        <v>248</v>
      </c>
      <c r="E31547" t="str">
        <f t="shared" si="496"/>
        <v>&lt;$75K</v>
      </c>
    </row>
    <row r="31548" spans="1:5" x14ac:dyDescent="0.3">
      <c r="A31548" s="33" t="s">
        <v>125</v>
      </c>
      <c r="B31548" s="33" t="s">
        <v>53</v>
      </c>
      <c r="C31548" s="33">
        <v>125000</v>
      </c>
      <c r="D31548" s="33" t="s">
        <v>4224</v>
      </c>
      <c r="E31548" t="str">
        <f t="shared" si="496"/>
        <v>$100K-$125K</v>
      </c>
    </row>
    <row r="31549" spans="1:5" x14ac:dyDescent="0.3">
      <c r="A31549" s="33" t="s">
        <v>2</v>
      </c>
      <c r="B31549" s="33" t="s">
        <v>53</v>
      </c>
      <c r="C31549" s="33"/>
      <c r="D31549" s="33" t="s">
        <v>1928</v>
      </c>
      <c r="E31549" t="str">
        <f t="shared" si="496"/>
        <v>No Data</v>
      </c>
    </row>
    <row r="31550" spans="1:5" x14ac:dyDescent="0.3">
      <c r="A31550" s="33" t="s">
        <v>0</v>
      </c>
      <c r="B31550" s="33" t="s">
        <v>54</v>
      </c>
      <c r="C31550" s="33">
        <v>70000</v>
      </c>
      <c r="D31550" s="33" t="s">
        <v>248</v>
      </c>
      <c r="E31550" t="str">
        <f t="shared" si="496"/>
        <v>&lt;$75K</v>
      </c>
    </row>
    <row r="31551" spans="1:5" x14ac:dyDescent="0.3">
      <c r="A31551" s="33" t="s">
        <v>2</v>
      </c>
      <c r="B31551" s="33" t="s">
        <v>53</v>
      </c>
      <c r="C31551" s="33">
        <v>115000</v>
      </c>
      <c r="D31551" s="33" t="s">
        <v>299</v>
      </c>
      <c r="E31551" t="str">
        <f t="shared" si="496"/>
        <v>$100K-$125K</v>
      </c>
    </row>
    <row r="31552" spans="1:5" x14ac:dyDescent="0.3">
      <c r="A31552" s="33" t="s">
        <v>0</v>
      </c>
      <c r="B31552" s="33" t="s">
        <v>53</v>
      </c>
      <c r="C31552" s="33"/>
      <c r="D31552" s="33" t="s">
        <v>441</v>
      </c>
      <c r="E31552" t="str">
        <f t="shared" si="496"/>
        <v>No Data</v>
      </c>
    </row>
    <row r="31553" spans="1:5" x14ac:dyDescent="0.3">
      <c r="A31553" s="33" t="s">
        <v>0</v>
      </c>
      <c r="B31553" s="33" t="s">
        <v>53</v>
      </c>
      <c r="C31553" s="33">
        <v>90000</v>
      </c>
      <c r="D31553" s="33" t="s">
        <v>9948</v>
      </c>
      <c r="E31553" t="str">
        <f t="shared" si="496"/>
        <v>$75K-$100K</v>
      </c>
    </row>
    <row r="31554" spans="1:5" x14ac:dyDescent="0.3">
      <c r="A31554" s="33" t="s">
        <v>2</v>
      </c>
      <c r="B31554" s="33" t="s">
        <v>53</v>
      </c>
      <c r="C31554" s="33">
        <v>80000</v>
      </c>
      <c r="D31554" s="33" t="s">
        <v>457</v>
      </c>
      <c r="E31554" t="str">
        <f t="shared" si="496"/>
        <v>$75K-$100K</v>
      </c>
    </row>
    <row r="31555" spans="1:5" x14ac:dyDescent="0.3">
      <c r="A31555" s="33" t="s">
        <v>129</v>
      </c>
      <c r="B31555" s="33" t="s">
        <v>81</v>
      </c>
      <c r="C31555" s="33"/>
      <c r="D31555" s="33" t="s">
        <v>1161</v>
      </c>
      <c r="E31555" t="str">
        <f t="shared" ref="E31555:E31618" si="497">_xlfn.XLOOKUP(C31555,$H$16:$H$21,$G$16:$G$21,,1)</f>
        <v>No Data</v>
      </c>
    </row>
    <row r="31556" spans="1:5" x14ac:dyDescent="0.3">
      <c r="A31556" s="33" t="s">
        <v>126</v>
      </c>
      <c r="B31556" s="33" t="s">
        <v>88</v>
      </c>
      <c r="C31556" s="33">
        <v>155904.5</v>
      </c>
      <c r="D31556" s="33" t="s">
        <v>561</v>
      </c>
      <c r="E31556" t="str">
        <f t="shared" si="497"/>
        <v>$125K-$200K</v>
      </c>
    </row>
    <row r="31557" spans="1:5" x14ac:dyDescent="0.3">
      <c r="A31557" s="33" t="s">
        <v>2</v>
      </c>
      <c r="B31557" s="33" t="s">
        <v>53</v>
      </c>
      <c r="C31557" s="33"/>
      <c r="D31557" s="33" t="s">
        <v>6181</v>
      </c>
      <c r="E31557" t="str">
        <f t="shared" si="497"/>
        <v>No Data</v>
      </c>
    </row>
    <row r="31558" spans="1:5" x14ac:dyDescent="0.3">
      <c r="A31558" s="33" t="s">
        <v>4</v>
      </c>
      <c r="B31558" s="33" t="s">
        <v>53</v>
      </c>
      <c r="C31558" s="33">
        <v>100000</v>
      </c>
      <c r="D31558" s="33" t="s">
        <v>9949</v>
      </c>
      <c r="E31558" t="str">
        <f t="shared" si="497"/>
        <v>$75K-$100K</v>
      </c>
    </row>
    <row r="31559" spans="1:5" x14ac:dyDescent="0.3">
      <c r="A31559" s="33" t="s">
        <v>2</v>
      </c>
      <c r="B31559" s="33" t="s">
        <v>53</v>
      </c>
      <c r="C31559" s="33">
        <v>112500</v>
      </c>
      <c r="D31559" s="33" t="s">
        <v>4413</v>
      </c>
      <c r="E31559" t="str">
        <f t="shared" si="497"/>
        <v>$100K-$125K</v>
      </c>
    </row>
    <row r="31560" spans="1:5" x14ac:dyDescent="0.3">
      <c r="A31560" s="33" t="s">
        <v>1</v>
      </c>
      <c r="B31560" s="33" t="s">
        <v>85</v>
      </c>
      <c r="C31560" s="33">
        <v>89100</v>
      </c>
      <c r="D31560" s="33" t="s">
        <v>4920</v>
      </c>
      <c r="E31560" t="str">
        <f t="shared" si="497"/>
        <v>$75K-$100K</v>
      </c>
    </row>
    <row r="31561" spans="1:5" x14ac:dyDescent="0.3">
      <c r="A31561" s="33" t="s">
        <v>52</v>
      </c>
      <c r="B31561" s="33" t="s">
        <v>53</v>
      </c>
      <c r="C31561" s="33"/>
      <c r="D31561" s="33" t="s">
        <v>2067</v>
      </c>
      <c r="E31561" t="str">
        <f t="shared" si="497"/>
        <v>No Data</v>
      </c>
    </row>
    <row r="31562" spans="1:5" x14ac:dyDescent="0.3">
      <c r="A31562" s="33" t="s">
        <v>4</v>
      </c>
      <c r="B31562" s="33" t="s">
        <v>53</v>
      </c>
      <c r="C31562" s="33"/>
      <c r="D31562" s="33" t="s">
        <v>9950</v>
      </c>
      <c r="E31562" t="str">
        <f t="shared" si="497"/>
        <v>No Data</v>
      </c>
    </row>
    <row r="31563" spans="1:5" x14ac:dyDescent="0.3">
      <c r="A31563" s="33" t="s">
        <v>2</v>
      </c>
      <c r="B31563" s="33" t="s">
        <v>53</v>
      </c>
      <c r="C31563" s="33"/>
      <c r="D31563" s="33" t="s">
        <v>2327</v>
      </c>
      <c r="E31563" t="str">
        <f t="shared" si="497"/>
        <v>No Data</v>
      </c>
    </row>
    <row r="31564" spans="1:5" x14ac:dyDescent="0.3">
      <c r="A31564" s="33" t="s">
        <v>2</v>
      </c>
      <c r="B31564" s="33" t="s">
        <v>53</v>
      </c>
      <c r="C31564" s="33"/>
      <c r="D31564" s="33" t="s">
        <v>9951</v>
      </c>
      <c r="E31564" t="str">
        <f t="shared" si="497"/>
        <v>No Data</v>
      </c>
    </row>
    <row r="31565" spans="1:5" x14ac:dyDescent="0.3">
      <c r="A31565" s="33" t="s">
        <v>4</v>
      </c>
      <c r="B31565" s="33" t="s">
        <v>70</v>
      </c>
      <c r="C31565" s="33">
        <v>147500</v>
      </c>
      <c r="D31565" s="33" t="s">
        <v>211</v>
      </c>
      <c r="E31565" t="str">
        <f t="shared" si="497"/>
        <v>$125K-$200K</v>
      </c>
    </row>
    <row r="31566" spans="1:5" x14ac:dyDescent="0.3">
      <c r="A31566" s="33" t="s">
        <v>2</v>
      </c>
      <c r="B31566" s="33" t="s">
        <v>53</v>
      </c>
      <c r="C31566" s="33">
        <v>130250</v>
      </c>
      <c r="D31566" s="33" t="s">
        <v>729</v>
      </c>
      <c r="E31566" t="str">
        <f t="shared" si="497"/>
        <v>$125K-$200K</v>
      </c>
    </row>
    <row r="31567" spans="1:5" x14ac:dyDescent="0.3">
      <c r="A31567" s="33" t="s">
        <v>2</v>
      </c>
      <c r="B31567" s="33" t="s">
        <v>53</v>
      </c>
      <c r="C31567" s="33"/>
      <c r="D31567" s="33" t="s">
        <v>2911</v>
      </c>
      <c r="E31567" t="str">
        <f t="shared" si="497"/>
        <v>No Data</v>
      </c>
    </row>
    <row r="31568" spans="1:5" x14ac:dyDescent="0.3">
      <c r="A31568" s="33" t="s">
        <v>0</v>
      </c>
      <c r="B31568" s="33" t="s">
        <v>88</v>
      </c>
      <c r="C31568" s="33">
        <v>64800</v>
      </c>
      <c r="D31568" s="33" t="s">
        <v>924</v>
      </c>
      <c r="E31568" t="str">
        <f t="shared" si="497"/>
        <v>&lt;$75K</v>
      </c>
    </row>
    <row r="31569" spans="1:5" x14ac:dyDescent="0.3">
      <c r="A31569" s="33" t="s">
        <v>2</v>
      </c>
      <c r="B31569" s="33" t="s">
        <v>53</v>
      </c>
      <c r="C31569" s="33"/>
      <c r="D31569" s="33" t="s">
        <v>268</v>
      </c>
      <c r="E31569" t="str">
        <f t="shared" si="497"/>
        <v>No Data</v>
      </c>
    </row>
    <row r="31570" spans="1:5" x14ac:dyDescent="0.3">
      <c r="A31570" s="33" t="s">
        <v>0</v>
      </c>
      <c r="B31570" s="33" t="s">
        <v>53</v>
      </c>
      <c r="C31570" s="33"/>
      <c r="D31570" s="33" t="s">
        <v>366</v>
      </c>
      <c r="E31570" t="str">
        <f t="shared" si="497"/>
        <v>No Data</v>
      </c>
    </row>
    <row r="31571" spans="1:5" x14ac:dyDescent="0.3">
      <c r="A31571" s="33" t="s">
        <v>0</v>
      </c>
      <c r="B31571" s="33" t="s">
        <v>85</v>
      </c>
      <c r="C31571" s="33">
        <v>56700</v>
      </c>
      <c r="D31571" s="33" t="s">
        <v>294</v>
      </c>
      <c r="E31571" t="str">
        <f t="shared" si="497"/>
        <v>&lt;$75K</v>
      </c>
    </row>
    <row r="31572" spans="1:5" x14ac:dyDescent="0.3">
      <c r="A31572" s="33" t="s">
        <v>2</v>
      </c>
      <c r="B31572" s="33" t="s">
        <v>53</v>
      </c>
      <c r="C31572" s="33">
        <v>55000</v>
      </c>
      <c r="D31572" s="33" t="s">
        <v>6216</v>
      </c>
      <c r="E31572" t="str">
        <f t="shared" si="497"/>
        <v>&lt;$75K</v>
      </c>
    </row>
    <row r="31573" spans="1:5" x14ac:dyDescent="0.3">
      <c r="A31573" s="33" t="s">
        <v>2</v>
      </c>
      <c r="B31573" s="33" t="s">
        <v>53</v>
      </c>
      <c r="C31573" s="33"/>
      <c r="D31573" s="33" t="s">
        <v>609</v>
      </c>
      <c r="E31573" t="str">
        <f t="shared" si="497"/>
        <v>No Data</v>
      </c>
    </row>
    <row r="31574" spans="1:5" x14ac:dyDescent="0.3">
      <c r="A31574" s="33" t="s">
        <v>2</v>
      </c>
      <c r="B31574" s="33" t="s">
        <v>53</v>
      </c>
      <c r="C31574" s="33">
        <v>55000</v>
      </c>
      <c r="D31574" s="33" t="s">
        <v>9952</v>
      </c>
      <c r="E31574" t="str">
        <f t="shared" si="497"/>
        <v>&lt;$75K</v>
      </c>
    </row>
    <row r="31575" spans="1:5" x14ac:dyDescent="0.3">
      <c r="A31575" s="33" t="s">
        <v>2</v>
      </c>
      <c r="B31575" s="33" t="s">
        <v>53</v>
      </c>
      <c r="C31575" s="33">
        <v>70000</v>
      </c>
      <c r="D31575" s="33" t="s">
        <v>5870</v>
      </c>
      <c r="E31575" t="str">
        <f t="shared" si="497"/>
        <v>&lt;$75K</v>
      </c>
    </row>
    <row r="31576" spans="1:5" x14ac:dyDescent="0.3">
      <c r="A31576" s="33" t="s">
        <v>2</v>
      </c>
      <c r="B31576" s="33" t="s">
        <v>53</v>
      </c>
      <c r="C31576" s="33">
        <v>72259</v>
      </c>
      <c r="D31576" s="33" t="s">
        <v>9003</v>
      </c>
      <c r="E31576" t="str">
        <f t="shared" si="497"/>
        <v>&lt;$75K</v>
      </c>
    </row>
    <row r="31577" spans="1:5" x14ac:dyDescent="0.3">
      <c r="A31577" s="33" t="s">
        <v>0</v>
      </c>
      <c r="B31577" s="33" t="s">
        <v>53</v>
      </c>
      <c r="C31577" s="33">
        <v>147500</v>
      </c>
      <c r="D31577" s="33" t="s">
        <v>1559</v>
      </c>
      <c r="E31577" t="str">
        <f t="shared" si="497"/>
        <v>$125K-$200K</v>
      </c>
    </row>
    <row r="31578" spans="1:5" x14ac:dyDescent="0.3">
      <c r="A31578" s="33" t="s">
        <v>128</v>
      </c>
      <c r="B31578" s="33" t="s">
        <v>53</v>
      </c>
      <c r="C31578" s="33"/>
      <c r="D31578" s="33" t="s">
        <v>9953</v>
      </c>
      <c r="E31578" t="str">
        <f t="shared" si="497"/>
        <v>No Data</v>
      </c>
    </row>
    <row r="31579" spans="1:5" x14ac:dyDescent="0.3">
      <c r="A31579" s="33" t="s">
        <v>0</v>
      </c>
      <c r="B31579" s="33" t="s">
        <v>53</v>
      </c>
      <c r="C31579" s="33">
        <v>125000</v>
      </c>
      <c r="D31579" s="33" t="s">
        <v>6303</v>
      </c>
      <c r="E31579" t="str">
        <f t="shared" si="497"/>
        <v>$100K-$125K</v>
      </c>
    </row>
    <row r="31580" spans="1:5" x14ac:dyDescent="0.3">
      <c r="A31580" s="33" t="s">
        <v>2</v>
      </c>
      <c r="B31580" s="33" t="s">
        <v>53</v>
      </c>
      <c r="C31580" s="33">
        <v>95000</v>
      </c>
      <c r="D31580" s="33" t="s">
        <v>9954</v>
      </c>
      <c r="E31580" t="str">
        <f t="shared" si="497"/>
        <v>$75K-$100K</v>
      </c>
    </row>
    <row r="31581" spans="1:5" x14ac:dyDescent="0.3">
      <c r="A31581" s="33" t="s">
        <v>2</v>
      </c>
      <c r="B31581" s="33" t="s">
        <v>53</v>
      </c>
      <c r="C31581" s="33">
        <v>90000</v>
      </c>
      <c r="D31581" s="33" t="s">
        <v>3152</v>
      </c>
      <c r="E31581" t="str">
        <f t="shared" si="497"/>
        <v>$75K-$100K</v>
      </c>
    </row>
    <row r="31582" spans="1:5" x14ac:dyDescent="0.3">
      <c r="A31582" s="33" t="s">
        <v>2</v>
      </c>
      <c r="B31582" s="33" t="s">
        <v>53</v>
      </c>
      <c r="C31582" s="33"/>
      <c r="D31582" s="33" t="s">
        <v>1120</v>
      </c>
      <c r="E31582" t="str">
        <f t="shared" si="497"/>
        <v>No Data</v>
      </c>
    </row>
    <row r="31583" spans="1:5" x14ac:dyDescent="0.3">
      <c r="A31583" s="33" t="s">
        <v>0</v>
      </c>
      <c r="B31583" s="33" t="s">
        <v>53</v>
      </c>
      <c r="C31583" s="33"/>
      <c r="D31583" s="33" t="s">
        <v>9955</v>
      </c>
      <c r="E31583" t="str">
        <f t="shared" si="497"/>
        <v>No Data</v>
      </c>
    </row>
    <row r="31584" spans="1:5" x14ac:dyDescent="0.3">
      <c r="A31584" s="33" t="s">
        <v>2</v>
      </c>
      <c r="B31584" s="33" t="s">
        <v>53</v>
      </c>
      <c r="C31584" s="33"/>
      <c r="D31584" s="33" t="s">
        <v>879</v>
      </c>
      <c r="E31584" t="str">
        <f t="shared" si="497"/>
        <v>No Data</v>
      </c>
    </row>
    <row r="31585" spans="1:5" x14ac:dyDescent="0.3">
      <c r="A31585" s="33" t="s">
        <v>125</v>
      </c>
      <c r="B31585" s="33" t="s">
        <v>53</v>
      </c>
      <c r="C31585" s="33">
        <v>90000</v>
      </c>
      <c r="D31585" s="33" t="s">
        <v>1129</v>
      </c>
      <c r="E31585" t="str">
        <f t="shared" si="497"/>
        <v>$75K-$100K</v>
      </c>
    </row>
    <row r="31586" spans="1:5" x14ac:dyDescent="0.3">
      <c r="A31586" s="33" t="s">
        <v>52</v>
      </c>
      <c r="B31586" s="33" t="s">
        <v>53</v>
      </c>
      <c r="C31586" s="33"/>
      <c r="D31586" s="33" t="s">
        <v>268</v>
      </c>
      <c r="E31586" t="str">
        <f t="shared" si="497"/>
        <v>No Data</v>
      </c>
    </row>
    <row r="31587" spans="1:5" x14ac:dyDescent="0.3">
      <c r="A31587" s="33" t="s">
        <v>2</v>
      </c>
      <c r="B31587" s="33" t="s">
        <v>53</v>
      </c>
      <c r="C31587" s="33"/>
      <c r="D31587" s="33" t="s">
        <v>9956</v>
      </c>
      <c r="E31587" t="str">
        <f t="shared" si="497"/>
        <v>No Data</v>
      </c>
    </row>
    <row r="31588" spans="1:5" x14ac:dyDescent="0.3">
      <c r="A31588" s="33" t="s">
        <v>0</v>
      </c>
      <c r="B31588" s="33" t="s">
        <v>53</v>
      </c>
      <c r="C31588" s="33">
        <v>99500</v>
      </c>
      <c r="D31588" s="33" t="s">
        <v>242</v>
      </c>
      <c r="E31588" t="str">
        <f t="shared" si="497"/>
        <v>$75K-$100K</v>
      </c>
    </row>
    <row r="31589" spans="1:5" x14ac:dyDescent="0.3">
      <c r="A31589" s="33" t="s">
        <v>52</v>
      </c>
      <c r="B31589" s="33" t="s">
        <v>53</v>
      </c>
      <c r="C31589" s="33">
        <v>100000</v>
      </c>
      <c r="D31589" s="33" t="s">
        <v>9957</v>
      </c>
      <c r="E31589" t="str">
        <f t="shared" si="497"/>
        <v>$75K-$100K</v>
      </c>
    </row>
    <row r="31590" spans="1:5" x14ac:dyDescent="0.3">
      <c r="A31590" s="33" t="s">
        <v>0</v>
      </c>
      <c r="B31590" s="33" t="s">
        <v>53</v>
      </c>
      <c r="C31590" s="33">
        <v>150000</v>
      </c>
      <c r="D31590" s="33" t="s">
        <v>865</v>
      </c>
      <c r="E31590" t="str">
        <f t="shared" si="497"/>
        <v>$125K-$200K</v>
      </c>
    </row>
    <row r="31591" spans="1:5" x14ac:dyDescent="0.3">
      <c r="A31591" s="33" t="s">
        <v>0</v>
      </c>
      <c r="B31591" s="33" t="s">
        <v>53</v>
      </c>
      <c r="C31591" s="33">
        <v>125000</v>
      </c>
      <c r="D31591" s="33" t="s">
        <v>1222</v>
      </c>
      <c r="E31591" t="str">
        <f t="shared" si="497"/>
        <v>$100K-$125K</v>
      </c>
    </row>
    <row r="31592" spans="1:5" x14ac:dyDescent="0.3">
      <c r="A31592" s="33" t="s">
        <v>0</v>
      </c>
      <c r="B31592" s="33" t="s">
        <v>53</v>
      </c>
      <c r="C31592" s="33"/>
      <c r="D31592" s="33" t="s">
        <v>258</v>
      </c>
      <c r="E31592" t="str">
        <f t="shared" si="497"/>
        <v>No Data</v>
      </c>
    </row>
    <row r="31593" spans="1:5" x14ac:dyDescent="0.3">
      <c r="A31593" s="33" t="s">
        <v>4</v>
      </c>
      <c r="B31593" s="33" t="s">
        <v>72</v>
      </c>
      <c r="C31593" s="33">
        <v>97444</v>
      </c>
      <c r="D31593" s="33" t="s">
        <v>5957</v>
      </c>
      <c r="E31593" t="str">
        <f t="shared" si="497"/>
        <v>$75K-$100K</v>
      </c>
    </row>
    <row r="31594" spans="1:5" x14ac:dyDescent="0.3">
      <c r="A31594" s="33" t="s">
        <v>125</v>
      </c>
      <c r="B31594" s="33" t="s">
        <v>53</v>
      </c>
      <c r="C31594" s="33">
        <v>119300</v>
      </c>
      <c r="D31594" s="33" t="s">
        <v>3535</v>
      </c>
      <c r="E31594" t="str">
        <f t="shared" si="497"/>
        <v>$100K-$125K</v>
      </c>
    </row>
    <row r="31595" spans="1:5" x14ac:dyDescent="0.3">
      <c r="A31595" s="33" t="s">
        <v>126</v>
      </c>
      <c r="B31595" s="33" t="s">
        <v>88</v>
      </c>
      <c r="C31595" s="33">
        <v>147500</v>
      </c>
      <c r="D31595" s="33" t="s">
        <v>4615</v>
      </c>
      <c r="E31595" t="str">
        <f t="shared" si="497"/>
        <v>$125K-$200K</v>
      </c>
    </row>
    <row r="31596" spans="1:5" x14ac:dyDescent="0.3">
      <c r="A31596" s="33" t="s">
        <v>52</v>
      </c>
      <c r="B31596" s="33" t="s">
        <v>54</v>
      </c>
      <c r="C31596" s="33">
        <v>60000</v>
      </c>
      <c r="D31596" s="33" t="s">
        <v>449</v>
      </c>
      <c r="E31596" t="str">
        <f t="shared" si="497"/>
        <v>&lt;$75K</v>
      </c>
    </row>
    <row r="31597" spans="1:5" x14ac:dyDescent="0.3">
      <c r="A31597" s="33" t="s">
        <v>2</v>
      </c>
      <c r="B31597" s="33" t="s">
        <v>53</v>
      </c>
      <c r="C31597" s="33">
        <v>87917.5</v>
      </c>
      <c r="D31597" s="33" t="s">
        <v>9958</v>
      </c>
      <c r="E31597" t="str">
        <f t="shared" si="497"/>
        <v>$75K-$100K</v>
      </c>
    </row>
    <row r="31598" spans="1:5" x14ac:dyDescent="0.3">
      <c r="A31598" s="33" t="s">
        <v>2</v>
      </c>
      <c r="B31598" s="33" t="s">
        <v>54</v>
      </c>
      <c r="C31598" s="33"/>
      <c r="D31598" s="33" t="s">
        <v>637</v>
      </c>
      <c r="E31598" t="str">
        <f t="shared" si="497"/>
        <v>No Data</v>
      </c>
    </row>
    <row r="31599" spans="1:5" x14ac:dyDescent="0.3">
      <c r="A31599" s="33" t="s">
        <v>0</v>
      </c>
      <c r="B31599" s="33" t="s">
        <v>53</v>
      </c>
      <c r="C31599" s="33">
        <v>225000</v>
      </c>
      <c r="D31599" s="33" t="s">
        <v>498</v>
      </c>
      <c r="E31599" t="str">
        <f t="shared" si="497"/>
        <v>&gt;$200K</v>
      </c>
    </row>
    <row r="31600" spans="1:5" x14ac:dyDescent="0.3">
      <c r="A31600" s="33" t="s">
        <v>0</v>
      </c>
      <c r="B31600" s="33" t="s">
        <v>53</v>
      </c>
      <c r="C31600" s="33">
        <v>142000</v>
      </c>
      <c r="D31600" s="33" t="s">
        <v>6175</v>
      </c>
      <c r="E31600" t="str">
        <f t="shared" si="497"/>
        <v>$125K-$200K</v>
      </c>
    </row>
    <row r="31601" spans="1:5" x14ac:dyDescent="0.3">
      <c r="A31601" s="33" t="s">
        <v>2</v>
      </c>
      <c r="B31601" s="33" t="s">
        <v>53</v>
      </c>
      <c r="C31601" s="33">
        <v>69104.5859375</v>
      </c>
      <c r="D31601" s="33" t="s">
        <v>3662</v>
      </c>
      <c r="E31601" t="str">
        <f t="shared" si="497"/>
        <v>&lt;$75K</v>
      </c>
    </row>
    <row r="31602" spans="1:5" x14ac:dyDescent="0.3">
      <c r="A31602" s="33" t="s">
        <v>2</v>
      </c>
      <c r="B31602" s="33" t="s">
        <v>53</v>
      </c>
      <c r="C31602" s="33"/>
      <c r="D31602" s="33" t="s">
        <v>7116</v>
      </c>
      <c r="E31602" t="str">
        <f t="shared" si="497"/>
        <v>No Data</v>
      </c>
    </row>
    <row r="31603" spans="1:5" x14ac:dyDescent="0.3">
      <c r="A31603" s="33" t="s">
        <v>2</v>
      </c>
      <c r="B31603" s="33" t="s">
        <v>53</v>
      </c>
      <c r="C31603" s="33">
        <v>57500</v>
      </c>
      <c r="D31603" s="33" t="s">
        <v>4635</v>
      </c>
      <c r="E31603" t="str">
        <f t="shared" si="497"/>
        <v>&lt;$75K</v>
      </c>
    </row>
    <row r="31604" spans="1:5" x14ac:dyDescent="0.3">
      <c r="A31604" s="33" t="s">
        <v>126</v>
      </c>
      <c r="B31604" s="33" t="s">
        <v>53</v>
      </c>
      <c r="C31604" s="33"/>
      <c r="D31604" s="33" t="s">
        <v>928</v>
      </c>
      <c r="E31604" t="str">
        <f t="shared" si="497"/>
        <v>No Data</v>
      </c>
    </row>
    <row r="31605" spans="1:5" x14ac:dyDescent="0.3">
      <c r="A31605" s="33" t="s">
        <v>128</v>
      </c>
      <c r="B31605" s="33" t="s">
        <v>53</v>
      </c>
      <c r="C31605" s="33"/>
      <c r="D31605" s="33" t="s">
        <v>9959</v>
      </c>
      <c r="E31605" t="str">
        <f t="shared" si="497"/>
        <v>No Data</v>
      </c>
    </row>
    <row r="31606" spans="1:5" x14ac:dyDescent="0.3">
      <c r="A31606" s="33" t="s">
        <v>2</v>
      </c>
      <c r="B31606" s="33" t="s">
        <v>53</v>
      </c>
      <c r="C31606" s="33">
        <v>90000</v>
      </c>
      <c r="D31606" s="33" t="s">
        <v>9087</v>
      </c>
      <c r="E31606" t="str">
        <f t="shared" si="497"/>
        <v>$75K-$100K</v>
      </c>
    </row>
    <row r="31607" spans="1:5" x14ac:dyDescent="0.3">
      <c r="A31607" s="33" t="s">
        <v>2</v>
      </c>
      <c r="B31607" s="33" t="s">
        <v>53</v>
      </c>
      <c r="C31607" s="33"/>
      <c r="D31607" s="33" t="s">
        <v>1912</v>
      </c>
      <c r="E31607" t="str">
        <f t="shared" si="497"/>
        <v>No Data</v>
      </c>
    </row>
    <row r="31608" spans="1:5" x14ac:dyDescent="0.3">
      <c r="A31608" s="33" t="s">
        <v>2</v>
      </c>
      <c r="B31608" s="33" t="s">
        <v>53</v>
      </c>
      <c r="C31608" s="33"/>
      <c r="D31608" s="33" t="s">
        <v>480</v>
      </c>
      <c r="E31608" t="str">
        <f t="shared" si="497"/>
        <v>No Data</v>
      </c>
    </row>
    <row r="31609" spans="1:5" x14ac:dyDescent="0.3">
      <c r="A31609" s="33" t="s">
        <v>129</v>
      </c>
      <c r="B31609" s="33" t="s">
        <v>53</v>
      </c>
      <c r="C31609" s="33">
        <v>88255</v>
      </c>
      <c r="D31609" s="33" t="s">
        <v>476</v>
      </c>
      <c r="E31609" t="str">
        <f t="shared" si="497"/>
        <v>$75K-$100K</v>
      </c>
    </row>
    <row r="31610" spans="1:5" x14ac:dyDescent="0.3">
      <c r="A31610" s="33" t="s">
        <v>129</v>
      </c>
      <c r="B31610" s="33" t="s">
        <v>102</v>
      </c>
      <c r="C31610" s="33">
        <v>145000</v>
      </c>
      <c r="D31610" s="33" t="s">
        <v>6735</v>
      </c>
      <c r="E31610" t="str">
        <f t="shared" si="497"/>
        <v>$125K-$200K</v>
      </c>
    </row>
    <row r="31611" spans="1:5" x14ac:dyDescent="0.3">
      <c r="A31611" s="33" t="s">
        <v>2</v>
      </c>
      <c r="B31611" s="33" t="s">
        <v>53</v>
      </c>
      <c r="C31611" s="33">
        <v>125540</v>
      </c>
      <c r="D31611" s="33" t="s">
        <v>476</v>
      </c>
      <c r="E31611" t="str">
        <f t="shared" si="497"/>
        <v>$125K-$200K</v>
      </c>
    </row>
    <row r="31612" spans="1:5" x14ac:dyDescent="0.3">
      <c r="A31612" s="33" t="s">
        <v>2</v>
      </c>
      <c r="B31612" s="33" t="s">
        <v>53</v>
      </c>
      <c r="C31612" s="33"/>
      <c r="D31612" s="33" t="s">
        <v>3474</v>
      </c>
      <c r="E31612" t="str">
        <f t="shared" si="497"/>
        <v>No Data</v>
      </c>
    </row>
    <row r="31613" spans="1:5" x14ac:dyDescent="0.3">
      <c r="A31613" s="33" t="s">
        <v>2</v>
      </c>
      <c r="B31613" s="33" t="s">
        <v>72</v>
      </c>
      <c r="C31613" s="33">
        <v>149653</v>
      </c>
      <c r="D31613" s="33" t="s">
        <v>6841</v>
      </c>
      <c r="E31613" t="str">
        <f t="shared" si="497"/>
        <v>$125K-$200K</v>
      </c>
    </row>
    <row r="31614" spans="1:5" x14ac:dyDescent="0.3">
      <c r="A31614" s="33" t="s">
        <v>2</v>
      </c>
      <c r="B31614" s="33" t="s">
        <v>53</v>
      </c>
      <c r="C31614" s="33">
        <v>100500</v>
      </c>
      <c r="D31614" s="33" t="s">
        <v>9960</v>
      </c>
      <c r="E31614" t="str">
        <f t="shared" si="497"/>
        <v>$100K-$125K</v>
      </c>
    </row>
    <row r="31615" spans="1:5" x14ac:dyDescent="0.3">
      <c r="A31615" s="33" t="s">
        <v>2</v>
      </c>
      <c r="B31615" s="33" t="s">
        <v>53</v>
      </c>
      <c r="C31615" s="33"/>
      <c r="D31615" s="33" t="s">
        <v>3546</v>
      </c>
      <c r="E31615" t="str">
        <f t="shared" si="497"/>
        <v>No Data</v>
      </c>
    </row>
    <row r="31616" spans="1:5" x14ac:dyDescent="0.3">
      <c r="A31616" s="33" t="s">
        <v>2</v>
      </c>
      <c r="B31616" s="33" t="s">
        <v>53</v>
      </c>
      <c r="C31616" s="33"/>
      <c r="D31616" s="33" t="s">
        <v>3531</v>
      </c>
      <c r="E31616" t="str">
        <f t="shared" si="497"/>
        <v>No Data</v>
      </c>
    </row>
    <row r="31617" spans="1:5" x14ac:dyDescent="0.3">
      <c r="A31617" s="33" t="s">
        <v>1</v>
      </c>
      <c r="B31617" s="33" t="s">
        <v>102</v>
      </c>
      <c r="C31617" s="33">
        <v>195000</v>
      </c>
      <c r="D31617" s="33" t="s">
        <v>5181</v>
      </c>
      <c r="E31617" t="str">
        <f t="shared" si="497"/>
        <v>$125K-$200K</v>
      </c>
    </row>
    <row r="31618" spans="1:5" x14ac:dyDescent="0.3">
      <c r="A31618" s="33" t="s">
        <v>0</v>
      </c>
      <c r="B31618" s="33" t="s">
        <v>54</v>
      </c>
      <c r="C31618" s="33">
        <v>100000</v>
      </c>
      <c r="D31618" s="33" t="s">
        <v>9961</v>
      </c>
      <c r="E31618" t="str">
        <f t="shared" si="497"/>
        <v>$75K-$100K</v>
      </c>
    </row>
    <row r="31619" spans="1:5" x14ac:dyDescent="0.3">
      <c r="A31619" s="33" t="s">
        <v>2</v>
      </c>
      <c r="B31619" s="33" t="s">
        <v>73</v>
      </c>
      <c r="C31619" s="33">
        <v>111175</v>
      </c>
      <c r="D31619" s="33" t="s">
        <v>1076</v>
      </c>
      <c r="E31619" t="str">
        <f t="shared" ref="E31619:E31682" si="498">_xlfn.XLOOKUP(C31619,$H$16:$H$21,$G$16:$G$21,,1)</f>
        <v>$100K-$125K</v>
      </c>
    </row>
    <row r="31620" spans="1:5" x14ac:dyDescent="0.3">
      <c r="A31620" s="33" t="s">
        <v>0</v>
      </c>
      <c r="B31620" s="33" t="s">
        <v>53</v>
      </c>
      <c r="C31620" s="33">
        <v>125000.4375</v>
      </c>
      <c r="D31620" s="33" t="s">
        <v>9962</v>
      </c>
      <c r="E31620" t="str">
        <f t="shared" si="498"/>
        <v>$125K-$200K</v>
      </c>
    </row>
    <row r="31621" spans="1:5" x14ac:dyDescent="0.3">
      <c r="A31621" s="33" t="s">
        <v>0</v>
      </c>
      <c r="B31621" s="33" t="s">
        <v>53</v>
      </c>
      <c r="C31621" s="33">
        <v>152000</v>
      </c>
      <c r="D31621" s="33" t="s">
        <v>6454</v>
      </c>
      <c r="E31621" t="str">
        <f t="shared" si="498"/>
        <v>$125K-$200K</v>
      </c>
    </row>
    <row r="31622" spans="1:5" x14ac:dyDescent="0.3">
      <c r="A31622" s="33" t="s">
        <v>2</v>
      </c>
      <c r="B31622" s="33" t="s">
        <v>88</v>
      </c>
      <c r="C31622" s="33">
        <v>64800</v>
      </c>
      <c r="D31622" s="33" t="s">
        <v>2935</v>
      </c>
      <c r="E31622" t="str">
        <f t="shared" si="498"/>
        <v>&lt;$75K</v>
      </c>
    </row>
    <row r="31623" spans="1:5" x14ac:dyDescent="0.3">
      <c r="A31623" s="33" t="s">
        <v>2</v>
      </c>
      <c r="B31623" s="33" t="s">
        <v>54</v>
      </c>
      <c r="C31623" s="33">
        <v>130000</v>
      </c>
      <c r="D31623" s="33" t="s">
        <v>592</v>
      </c>
      <c r="E31623" t="str">
        <f t="shared" si="498"/>
        <v>$125K-$200K</v>
      </c>
    </row>
    <row r="31624" spans="1:5" x14ac:dyDescent="0.3">
      <c r="A31624" s="33" t="s">
        <v>2</v>
      </c>
      <c r="B31624" s="33" t="s">
        <v>53</v>
      </c>
      <c r="C31624" s="33"/>
      <c r="D31624" s="33" t="s">
        <v>7010</v>
      </c>
      <c r="E31624" t="str">
        <f t="shared" si="498"/>
        <v>No Data</v>
      </c>
    </row>
    <row r="31625" spans="1:5" x14ac:dyDescent="0.3">
      <c r="A31625" s="33" t="s">
        <v>0</v>
      </c>
      <c r="B31625" s="33" t="s">
        <v>88</v>
      </c>
      <c r="C31625" s="33">
        <v>64800</v>
      </c>
      <c r="D31625" s="33" t="s">
        <v>4003</v>
      </c>
      <c r="E31625" t="str">
        <f t="shared" si="498"/>
        <v>&lt;$75K</v>
      </c>
    </row>
    <row r="31626" spans="1:5" x14ac:dyDescent="0.3">
      <c r="A31626" s="33" t="s">
        <v>2</v>
      </c>
      <c r="B31626" s="33" t="s">
        <v>53</v>
      </c>
      <c r="C31626" s="33">
        <v>89250</v>
      </c>
      <c r="D31626" s="33" t="s">
        <v>9963</v>
      </c>
      <c r="E31626" t="str">
        <f t="shared" si="498"/>
        <v>$75K-$100K</v>
      </c>
    </row>
    <row r="31627" spans="1:5" x14ac:dyDescent="0.3">
      <c r="A31627" s="33" t="s">
        <v>2</v>
      </c>
      <c r="B31627" s="33" t="s">
        <v>53</v>
      </c>
      <c r="C31627" s="33">
        <v>80000</v>
      </c>
      <c r="D31627" s="33" t="s">
        <v>248</v>
      </c>
      <c r="E31627" t="str">
        <f t="shared" si="498"/>
        <v>$75K-$100K</v>
      </c>
    </row>
    <row r="31628" spans="1:5" x14ac:dyDescent="0.3">
      <c r="A31628" s="33" t="s">
        <v>125</v>
      </c>
      <c r="B31628" s="33" t="s">
        <v>53</v>
      </c>
      <c r="C31628" s="33">
        <v>102500</v>
      </c>
      <c r="D31628" s="33" t="s">
        <v>6670</v>
      </c>
      <c r="E31628" t="str">
        <f t="shared" si="498"/>
        <v>$100K-$125K</v>
      </c>
    </row>
    <row r="31629" spans="1:5" x14ac:dyDescent="0.3">
      <c r="A31629" s="33" t="s">
        <v>125</v>
      </c>
      <c r="B31629" s="33" t="s">
        <v>53</v>
      </c>
      <c r="C31629" s="33"/>
      <c r="D31629" s="33" t="s">
        <v>278</v>
      </c>
      <c r="E31629" t="str">
        <f t="shared" si="498"/>
        <v>No Data</v>
      </c>
    </row>
    <row r="31630" spans="1:5" x14ac:dyDescent="0.3">
      <c r="A31630" s="33" t="s">
        <v>0</v>
      </c>
      <c r="B31630" s="33" t="s">
        <v>53</v>
      </c>
      <c r="C31630" s="33">
        <v>150000</v>
      </c>
      <c r="D31630" s="33" t="s">
        <v>609</v>
      </c>
      <c r="E31630" t="str">
        <f t="shared" si="498"/>
        <v>$125K-$200K</v>
      </c>
    </row>
    <row r="31631" spans="1:5" x14ac:dyDescent="0.3">
      <c r="A31631" s="33" t="s">
        <v>2</v>
      </c>
      <c r="B31631" s="33" t="s">
        <v>53</v>
      </c>
      <c r="C31631" s="33"/>
      <c r="D31631" s="33" t="s">
        <v>5918</v>
      </c>
      <c r="E31631" t="str">
        <f t="shared" si="498"/>
        <v>No Data</v>
      </c>
    </row>
    <row r="31632" spans="1:5" x14ac:dyDescent="0.3">
      <c r="A31632" s="33" t="s">
        <v>128</v>
      </c>
      <c r="B31632" s="33" t="s">
        <v>53</v>
      </c>
      <c r="C31632" s="33">
        <v>105000</v>
      </c>
      <c r="D31632" s="33" t="s">
        <v>391</v>
      </c>
      <c r="E31632" t="str">
        <f t="shared" si="498"/>
        <v>$100K-$125K</v>
      </c>
    </row>
    <row r="31633" spans="1:5" x14ac:dyDescent="0.3">
      <c r="A31633" s="33" t="s">
        <v>129</v>
      </c>
      <c r="B31633" s="33" t="s">
        <v>53</v>
      </c>
      <c r="C31633" s="33"/>
      <c r="D31633" s="33" t="s">
        <v>1195</v>
      </c>
      <c r="E31633" t="str">
        <f t="shared" si="498"/>
        <v>No Data</v>
      </c>
    </row>
    <row r="31634" spans="1:5" x14ac:dyDescent="0.3">
      <c r="A31634" s="33" t="s">
        <v>126</v>
      </c>
      <c r="B31634" s="33" t="s">
        <v>53</v>
      </c>
      <c r="C31634" s="33">
        <v>110000</v>
      </c>
      <c r="D31634" s="33" t="s">
        <v>9964</v>
      </c>
      <c r="E31634" t="str">
        <f t="shared" si="498"/>
        <v>$100K-$125K</v>
      </c>
    </row>
    <row r="31635" spans="1:5" x14ac:dyDescent="0.3">
      <c r="A31635" s="33" t="s">
        <v>2</v>
      </c>
      <c r="B31635" s="33" t="s">
        <v>73</v>
      </c>
      <c r="C31635" s="33">
        <v>51014</v>
      </c>
      <c r="D31635" s="33" t="s">
        <v>2714</v>
      </c>
      <c r="E31635" t="str">
        <f t="shared" si="498"/>
        <v>&lt;$75K</v>
      </c>
    </row>
    <row r="31636" spans="1:5" x14ac:dyDescent="0.3">
      <c r="A31636" s="33" t="s">
        <v>128</v>
      </c>
      <c r="B31636" s="33" t="s">
        <v>53</v>
      </c>
      <c r="C31636" s="33">
        <v>150000</v>
      </c>
      <c r="D31636" s="33" t="s">
        <v>1784</v>
      </c>
      <c r="E31636" t="str">
        <f t="shared" si="498"/>
        <v>$125K-$200K</v>
      </c>
    </row>
    <row r="31637" spans="1:5" x14ac:dyDescent="0.3">
      <c r="A31637" s="33" t="s">
        <v>0</v>
      </c>
      <c r="B31637" s="33" t="s">
        <v>53</v>
      </c>
      <c r="C31637" s="33"/>
      <c r="D31637" s="33" t="s">
        <v>2959</v>
      </c>
      <c r="E31637" t="str">
        <f t="shared" si="498"/>
        <v>No Data</v>
      </c>
    </row>
    <row r="31638" spans="1:5" x14ac:dyDescent="0.3">
      <c r="A31638" s="33" t="s">
        <v>2</v>
      </c>
      <c r="B31638" s="33" t="s">
        <v>53</v>
      </c>
      <c r="C31638" s="33">
        <v>97336</v>
      </c>
      <c r="D31638" s="33" t="s">
        <v>8058</v>
      </c>
      <c r="E31638" t="str">
        <f t="shared" si="498"/>
        <v>$75K-$100K</v>
      </c>
    </row>
    <row r="31639" spans="1:5" x14ac:dyDescent="0.3">
      <c r="A31639" s="33" t="s">
        <v>128</v>
      </c>
      <c r="B31639" s="33" t="s">
        <v>53</v>
      </c>
      <c r="C31639" s="33">
        <v>120080</v>
      </c>
      <c r="D31639" s="33" t="s">
        <v>6684</v>
      </c>
      <c r="E31639" t="str">
        <f t="shared" si="498"/>
        <v>$100K-$125K</v>
      </c>
    </row>
    <row r="31640" spans="1:5" x14ac:dyDescent="0.3">
      <c r="A31640" s="33" t="s">
        <v>0</v>
      </c>
      <c r="B31640" s="33" t="s">
        <v>53</v>
      </c>
      <c r="C31640" s="33">
        <v>128000</v>
      </c>
      <c r="D31640" s="33" t="s">
        <v>9965</v>
      </c>
      <c r="E31640" t="str">
        <f t="shared" si="498"/>
        <v>$125K-$200K</v>
      </c>
    </row>
    <row r="31641" spans="1:5" x14ac:dyDescent="0.3">
      <c r="A31641" s="33" t="s">
        <v>126</v>
      </c>
      <c r="B31641" s="33" t="s">
        <v>81</v>
      </c>
      <c r="C31641" s="33">
        <v>150000</v>
      </c>
      <c r="D31641" s="33" t="s">
        <v>230</v>
      </c>
      <c r="E31641" t="str">
        <f t="shared" si="498"/>
        <v>$125K-$200K</v>
      </c>
    </row>
    <row r="31642" spans="1:5" x14ac:dyDescent="0.3">
      <c r="A31642" s="33" t="s">
        <v>2</v>
      </c>
      <c r="B31642" s="33" t="s">
        <v>53</v>
      </c>
      <c r="C31642" s="33"/>
      <c r="D31642" s="33" t="s">
        <v>9966</v>
      </c>
      <c r="E31642" t="str">
        <f t="shared" si="498"/>
        <v>No Data</v>
      </c>
    </row>
    <row r="31643" spans="1:5" x14ac:dyDescent="0.3">
      <c r="A31643" s="33" t="s">
        <v>129</v>
      </c>
      <c r="B31643" s="33" t="s">
        <v>72</v>
      </c>
      <c r="C31643" s="33">
        <v>89100</v>
      </c>
      <c r="D31643" s="33" t="s">
        <v>5401</v>
      </c>
      <c r="E31643" t="str">
        <f t="shared" si="498"/>
        <v>$75K-$100K</v>
      </c>
    </row>
    <row r="31644" spans="1:5" x14ac:dyDescent="0.3">
      <c r="A31644" s="33" t="s">
        <v>2</v>
      </c>
      <c r="B31644" s="33" t="s">
        <v>53</v>
      </c>
      <c r="C31644" s="33"/>
      <c r="D31644" s="33" t="s">
        <v>9967</v>
      </c>
      <c r="E31644" t="str">
        <f t="shared" si="498"/>
        <v>No Data</v>
      </c>
    </row>
    <row r="31645" spans="1:5" x14ac:dyDescent="0.3">
      <c r="A31645" s="33" t="s">
        <v>0</v>
      </c>
      <c r="B31645" s="33" t="s">
        <v>53</v>
      </c>
      <c r="C31645" s="33">
        <v>200000</v>
      </c>
      <c r="D31645" s="33" t="s">
        <v>3550</v>
      </c>
      <c r="E31645" t="str">
        <f t="shared" si="498"/>
        <v>$125K-$200K</v>
      </c>
    </row>
    <row r="31646" spans="1:5" x14ac:dyDescent="0.3">
      <c r="A31646" s="33" t="s">
        <v>125</v>
      </c>
      <c r="B31646" s="33" t="s">
        <v>53</v>
      </c>
      <c r="C31646" s="33">
        <v>90000</v>
      </c>
      <c r="D31646" s="33" t="s">
        <v>4985</v>
      </c>
      <c r="E31646" t="str">
        <f t="shared" si="498"/>
        <v>$75K-$100K</v>
      </c>
    </row>
    <row r="31647" spans="1:5" x14ac:dyDescent="0.3">
      <c r="A31647" s="33" t="s">
        <v>0</v>
      </c>
      <c r="B31647" s="33" t="s">
        <v>53</v>
      </c>
      <c r="C31647" s="33"/>
      <c r="D31647" s="33" t="s">
        <v>9968</v>
      </c>
      <c r="E31647" t="str">
        <f t="shared" si="498"/>
        <v>No Data</v>
      </c>
    </row>
    <row r="31648" spans="1:5" x14ac:dyDescent="0.3">
      <c r="A31648" s="33" t="s">
        <v>2</v>
      </c>
      <c r="B31648" s="33" t="s">
        <v>53</v>
      </c>
      <c r="C31648" s="33"/>
      <c r="D31648" s="33" t="s">
        <v>1339</v>
      </c>
      <c r="E31648" t="str">
        <f t="shared" si="498"/>
        <v>No Data</v>
      </c>
    </row>
    <row r="31649" spans="1:5" x14ac:dyDescent="0.3">
      <c r="A31649" s="33" t="s">
        <v>4</v>
      </c>
      <c r="B31649" s="33" t="s">
        <v>53</v>
      </c>
      <c r="C31649" s="33"/>
      <c r="D31649" s="33" t="s">
        <v>2909</v>
      </c>
      <c r="E31649" t="str">
        <f t="shared" si="498"/>
        <v>No Data</v>
      </c>
    </row>
    <row r="31650" spans="1:5" x14ac:dyDescent="0.3">
      <c r="A31650" s="33" t="s">
        <v>0</v>
      </c>
      <c r="B31650" s="33" t="s">
        <v>53</v>
      </c>
      <c r="C31650" s="33">
        <v>42360</v>
      </c>
      <c r="D31650" s="33" t="s">
        <v>294</v>
      </c>
      <c r="E31650" t="str">
        <f t="shared" si="498"/>
        <v>&lt;$75K</v>
      </c>
    </row>
    <row r="31651" spans="1:5" x14ac:dyDescent="0.3">
      <c r="A31651" s="33" t="s">
        <v>2</v>
      </c>
      <c r="B31651" s="33" t="s">
        <v>53</v>
      </c>
      <c r="C31651" s="33"/>
      <c r="D31651" s="33" t="s">
        <v>1296</v>
      </c>
      <c r="E31651" t="str">
        <f t="shared" si="498"/>
        <v>No Data</v>
      </c>
    </row>
    <row r="31652" spans="1:5" x14ac:dyDescent="0.3">
      <c r="A31652" s="33" t="s">
        <v>66</v>
      </c>
      <c r="B31652" s="33" t="s">
        <v>53</v>
      </c>
      <c r="C31652" s="33">
        <v>135000</v>
      </c>
      <c r="D31652" s="33" t="s">
        <v>9969</v>
      </c>
      <c r="E31652" t="str">
        <f t="shared" si="498"/>
        <v>$125K-$200K</v>
      </c>
    </row>
    <row r="31653" spans="1:5" x14ac:dyDescent="0.3">
      <c r="A31653" s="33" t="s">
        <v>52</v>
      </c>
      <c r="B31653" s="33" t="s">
        <v>53</v>
      </c>
      <c r="C31653" s="33"/>
      <c r="D31653" s="33" t="s">
        <v>2844</v>
      </c>
      <c r="E31653" t="str">
        <f t="shared" si="498"/>
        <v>No Data</v>
      </c>
    </row>
    <row r="31654" spans="1:5" x14ac:dyDescent="0.3">
      <c r="A31654" s="33" t="s">
        <v>2</v>
      </c>
      <c r="B31654" s="33" t="s">
        <v>53</v>
      </c>
      <c r="C31654" s="33"/>
      <c r="D31654" s="33" t="s">
        <v>1195</v>
      </c>
      <c r="E31654" t="str">
        <f t="shared" si="498"/>
        <v>No Data</v>
      </c>
    </row>
    <row r="31655" spans="1:5" x14ac:dyDescent="0.3">
      <c r="A31655" s="33" t="s">
        <v>52</v>
      </c>
      <c r="B31655" s="33" t="s">
        <v>53</v>
      </c>
      <c r="C31655" s="33">
        <v>90500</v>
      </c>
      <c r="D31655" s="33" t="s">
        <v>520</v>
      </c>
      <c r="E31655" t="str">
        <f t="shared" si="498"/>
        <v>$75K-$100K</v>
      </c>
    </row>
    <row r="31656" spans="1:5" x14ac:dyDescent="0.3">
      <c r="A31656" s="33" t="s">
        <v>4</v>
      </c>
      <c r="B31656" s="33" t="s">
        <v>54</v>
      </c>
      <c r="C31656" s="33"/>
      <c r="D31656" s="33" t="s">
        <v>2449</v>
      </c>
      <c r="E31656" t="str">
        <f t="shared" si="498"/>
        <v>No Data</v>
      </c>
    </row>
    <row r="31657" spans="1:5" x14ac:dyDescent="0.3">
      <c r="A31657" s="33" t="s">
        <v>0</v>
      </c>
      <c r="B31657" s="33" t="s">
        <v>53</v>
      </c>
      <c r="C31657" s="33">
        <v>87600</v>
      </c>
      <c r="D31657" s="33" t="s">
        <v>242</v>
      </c>
      <c r="E31657" t="str">
        <f t="shared" si="498"/>
        <v>$75K-$100K</v>
      </c>
    </row>
    <row r="31658" spans="1:5" x14ac:dyDescent="0.3">
      <c r="A31658" s="33" t="s">
        <v>125</v>
      </c>
      <c r="B31658" s="33" t="s">
        <v>53</v>
      </c>
      <c r="C31658" s="33">
        <v>189000</v>
      </c>
      <c r="D31658" s="33" t="s">
        <v>7832</v>
      </c>
      <c r="E31658" t="str">
        <f t="shared" si="498"/>
        <v>$125K-$200K</v>
      </c>
    </row>
    <row r="31659" spans="1:5" x14ac:dyDescent="0.3">
      <c r="A31659" s="33" t="s">
        <v>2</v>
      </c>
      <c r="B31659" s="33" t="s">
        <v>53</v>
      </c>
      <c r="C31659" s="33"/>
      <c r="D31659" s="33" t="s">
        <v>9970</v>
      </c>
      <c r="E31659" t="str">
        <f t="shared" si="498"/>
        <v>No Data</v>
      </c>
    </row>
    <row r="31660" spans="1:5" x14ac:dyDescent="0.3">
      <c r="A31660" s="33" t="s">
        <v>129</v>
      </c>
      <c r="B31660" s="33" t="s">
        <v>57</v>
      </c>
      <c r="C31660" s="33">
        <v>83793</v>
      </c>
      <c r="D31660" s="33" t="s">
        <v>2108</v>
      </c>
      <c r="E31660" t="str">
        <f t="shared" si="498"/>
        <v>$75K-$100K</v>
      </c>
    </row>
    <row r="31661" spans="1:5" x14ac:dyDescent="0.3">
      <c r="A31661" s="33" t="s">
        <v>2</v>
      </c>
      <c r="B31661" s="33" t="s">
        <v>53</v>
      </c>
      <c r="C31661" s="33">
        <v>65000</v>
      </c>
      <c r="D31661" s="33" t="s">
        <v>9971</v>
      </c>
      <c r="E31661" t="str">
        <f t="shared" si="498"/>
        <v>&lt;$75K</v>
      </c>
    </row>
    <row r="31662" spans="1:5" x14ac:dyDescent="0.3">
      <c r="A31662" s="33" t="s">
        <v>125</v>
      </c>
      <c r="B31662" s="33" t="s">
        <v>53</v>
      </c>
      <c r="C31662" s="33">
        <v>69400</v>
      </c>
      <c r="D31662" s="33" t="s">
        <v>1426</v>
      </c>
      <c r="E31662" t="str">
        <f t="shared" si="498"/>
        <v>&lt;$75K</v>
      </c>
    </row>
    <row r="31663" spans="1:5" x14ac:dyDescent="0.3">
      <c r="A31663" s="33" t="s">
        <v>0</v>
      </c>
      <c r="B31663" s="33" t="s">
        <v>53</v>
      </c>
      <c r="C31663" s="33">
        <v>190000</v>
      </c>
      <c r="D31663" s="33" t="s">
        <v>326</v>
      </c>
      <c r="E31663" t="str">
        <f t="shared" si="498"/>
        <v>$125K-$200K</v>
      </c>
    </row>
    <row r="31664" spans="1:5" x14ac:dyDescent="0.3">
      <c r="A31664" s="33" t="s">
        <v>125</v>
      </c>
      <c r="B31664" s="33" t="s">
        <v>53</v>
      </c>
      <c r="C31664" s="33">
        <v>90000</v>
      </c>
      <c r="D31664" s="33" t="s">
        <v>9972</v>
      </c>
      <c r="E31664" t="str">
        <f t="shared" si="498"/>
        <v>$75K-$100K</v>
      </c>
    </row>
    <row r="31665" spans="1:5" x14ac:dyDescent="0.3">
      <c r="A31665" s="33" t="s">
        <v>0</v>
      </c>
      <c r="B31665" s="33" t="s">
        <v>53</v>
      </c>
      <c r="C31665" s="33">
        <v>190000</v>
      </c>
      <c r="D31665" s="33" t="s">
        <v>252</v>
      </c>
      <c r="E31665" t="str">
        <f t="shared" si="498"/>
        <v>$125K-$200K</v>
      </c>
    </row>
    <row r="31666" spans="1:5" x14ac:dyDescent="0.3">
      <c r="A31666" s="33" t="s">
        <v>2</v>
      </c>
      <c r="B31666" s="33" t="s">
        <v>53</v>
      </c>
      <c r="C31666" s="33"/>
      <c r="D31666" s="33" t="s">
        <v>3098</v>
      </c>
      <c r="E31666" t="str">
        <f t="shared" si="498"/>
        <v>No Data</v>
      </c>
    </row>
    <row r="31667" spans="1:5" x14ac:dyDescent="0.3">
      <c r="A31667" s="33" t="s">
        <v>4</v>
      </c>
      <c r="B31667" s="33" t="s">
        <v>88</v>
      </c>
      <c r="C31667" s="33">
        <v>147500</v>
      </c>
      <c r="D31667" s="33" t="s">
        <v>211</v>
      </c>
      <c r="E31667" t="str">
        <f t="shared" si="498"/>
        <v>$125K-$200K</v>
      </c>
    </row>
    <row r="31668" spans="1:5" x14ac:dyDescent="0.3">
      <c r="A31668" s="33" t="s">
        <v>2</v>
      </c>
      <c r="B31668" s="33" t="s">
        <v>53</v>
      </c>
      <c r="C31668" s="33">
        <v>70000</v>
      </c>
      <c r="D31668" s="33" t="s">
        <v>9973</v>
      </c>
      <c r="E31668" t="str">
        <f t="shared" si="498"/>
        <v>&lt;$75K</v>
      </c>
    </row>
    <row r="31669" spans="1:5" x14ac:dyDescent="0.3">
      <c r="A31669" s="33" t="s">
        <v>2</v>
      </c>
      <c r="B31669" s="33" t="s">
        <v>53</v>
      </c>
      <c r="C31669" s="33"/>
      <c r="D31669" s="33" t="s">
        <v>232</v>
      </c>
      <c r="E31669" t="str">
        <f t="shared" si="498"/>
        <v>No Data</v>
      </c>
    </row>
    <row r="31670" spans="1:5" x14ac:dyDescent="0.3">
      <c r="A31670" s="33" t="s">
        <v>125</v>
      </c>
      <c r="B31670" s="33" t="s">
        <v>53</v>
      </c>
      <c r="C31670" s="33">
        <v>117800</v>
      </c>
      <c r="D31670" s="33" t="s">
        <v>646</v>
      </c>
      <c r="E31670" t="str">
        <f t="shared" si="498"/>
        <v>$100K-$125K</v>
      </c>
    </row>
    <row r="31671" spans="1:5" x14ac:dyDescent="0.3">
      <c r="A31671" s="33" t="s">
        <v>2</v>
      </c>
      <c r="B31671" s="33" t="s">
        <v>53</v>
      </c>
      <c r="C31671" s="33"/>
      <c r="D31671" s="33" t="s">
        <v>2053</v>
      </c>
      <c r="E31671" t="str">
        <f t="shared" si="498"/>
        <v>No Data</v>
      </c>
    </row>
    <row r="31672" spans="1:5" x14ac:dyDescent="0.3">
      <c r="A31672" s="33" t="s">
        <v>128</v>
      </c>
      <c r="B31672" s="33" t="s">
        <v>53</v>
      </c>
      <c r="C31672" s="33">
        <v>157500</v>
      </c>
      <c r="D31672" s="33" t="s">
        <v>1172</v>
      </c>
      <c r="E31672" t="str">
        <f t="shared" si="498"/>
        <v>$125K-$200K</v>
      </c>
    </row>
    <row r="31673" spans="1:5" x14ac:dyDescent="0.3">
      <c r="A31673" s="33" t="s">
        <v>2</v>
      </c>
      <c r="B31673" s="33" t="s">
        <v>53</v>
      </c>
      <c r="C31673" s="33">
        <v>78294</v>
      </c>
      <c r="D31673" s="33" t="s">
        <v>7562</v>
      </c>
      <c r="E31673" t="str">
        <f t="shared" si="498"/>
        <v>$75K-$100K</v>
      </c>
    </row>
    <row r="31674" spans="1:5" x14ac:dyDescent="0.3">
      <c r="A31674" s="33" t="s">
        <v>4</v>
      </c>
      <c r="B31674" s="33" t="s">
        <v>70</v>
      </c>
      <c r="C31674" s="33">
        <v>147500</v>
      </c>
      <c r="D31674" s="33" t="s">
        <v>211</v>
      </c>
      <c r="E31674" t="str">
        <f t="shared" si="498"/>
        <v>$125K-$200K</v>
      </c>
    </row>
    <row r="31675" spans="1:5" x14ac:dyDescent="0.3">
      <c r="A31675" s="33" t="s">
        <v>0</v>
      </c>
      <c r="B31675" s="33" t="s">
        <v>53</v>
      </c>
      <c r="C31675" s="33">
        <v>200000</v>
      </c>
      <c r="D31675" s="33" t="s">
        <v>228</v>
      </c>
      <c r="E31675" t="str">
        <f t="shared" si="498"/>
        <v>$125K-$200K</v>
      </c>
    </row>
    <row r="31676" spans="1:5" x14ac:dyDescent="0.3">
      <c r="A31676" s="33" t="s">
        <v>0</v>
      </c>
      <c r="B31676" s="33" t="s">
        <v>86</v>
      </c>
      <c r="C31676" s="33">
        <v>56700</v>
      </c>
      <c r="D31676" s="33" t="s">
        <v>834</v>
      </c>
      <c r="E31676" t="str">
        <f t="shared" si="498"/>
        <v>&lt;$75K</v>
      </c>
    </row>
    <row r="31677" spans="1:5" x14ac:dyDescent="0.3">
      <c r="A31677" s="33" t="s">
        <v>2</v>
      </c>
      <c r="B31677" s="33" t="s">
        <v>53</v>
      </c>
      <c r="C31677" s="33">
        <v>66455.5</v>
      </c>
      <c r="D31677" s="33" t="s">
        <v>9974</v>
      </c>
      <c r="E31677" t="str">
        <f t="shared" si="498"/>
        <v>&lt;$75K</v>
      </c>
    </row>
    <row r="31678" spans="1:5" x14ac:dyDescent="0.3">
      <c r="A31678" s="33" t="s">
        <v>2</v>
      </c>
      <c r="B31678" s="33" t="s">
        <v>99</v>
      </c>
      <c r="C31678" s="33">
        <v>102500</v>
      </c>
      <c r="D31678" s="33" t="s">
        <v>2632</v>
      </c>
      <c r="E31678" t="str">
        <f t="shared" si="498"/>
        <v>$100K-$125K</v>
      </c>
    </row>
    <row r="31679" spans="1:5" x14ac:dyDescent="0.3">
      <c r="A31679" s="33" t="s">
        <v>0</v>
      </c>
      <c r="B31679" s="33" t="s">
        <v>53</v>
      </c>
      <c r="C31679" s="33"/>
      <c r="D31679" s="33" t="s">
        <v>335</v>
      </c>
      <c r="E31679" t="str">
        <f t="shared" si="498"/>
        <v>No Data</v>
      </c>
    </row>
    <row r="31680" spans="1:5" x14ac:dyDescent="0.3">
      <c r="A31680" s="33" t="s">
        <v>52</v>
      </c>
      <c r="B31680" s="33" t="s">
        <v>53</v>
      </c>
      <c r="C31680" s="33">
        <v>87500</v>
      </c>
      <c r="D31680" s="33" t="s">
        <v>232</v>
      </c>
      <c r="E31680" t="str">
        <f t="shared" si="498"/>
        <v>$75K-$100K</v>
      </c>
    </row>
    <row r="31681" spans="1:5" x14ac:dyDescent="0.3">
      <c r="A31681" s="33" t="s">
        <v>2</v>
      </c>
      <c r="B31681" s="33" t="s">
        <v>53</v>
      </c>
      <c r="C31681" s="33"/>
      <c r="D31681" s="33" t="s">
        <v>3734</v>
      </c>
      <c r="E31681" t="str">
        <f t="shared" si="498"/>
        <v>No Data</v>
      </c>
    </row>
    <row r="31682" spans="1:5" x14ac:dyDescent="0.3">
      <c r="A31682" s="33" t="s">
        <v>2</v>
      </c>
      <c r="B31682" s="33" t="s">
        <v>53</v>
      </c>
      <c r="C31682" s="33"/>
      <c r="D31682" s="33" t="s">
        <v>2124</v>
      </c>
      <c r="E31682" t="str">
        <f t="shared" si="498"/>
        <v>No Data</v>
      </c>
    </row>
    <row r="31683" spans="1:5" x14ac:dyDescent="0.3">
      <c r="A31683" s="33" t="s">
        <v>0</v>
      </c>
      <c r="B31683" s="33" t="s">
        <v>53</v>
      </c>
      <c r="C31683" s="33">
        <v>115000</v>
      </c>
      <c r="D31683" s="33" t="s">
        <v>299</v>
      </c>
      <c r="E31683" t="str">
        <f t="shared" ref="E31683:E31746" si="499">_xlfn.XLOOKUP(C31683,$H$16:$H$21,$G$16:$G$21,,1)</f>
        <v>$100K-$125K</v>
      </c>
    </row>
    <row r="31684" spans="1:5" x14ac:dyDescent="0.3">
      <c r="A31684" s="33" t="s">
        <v>2</v>
      </c>
      <c r="B31684" s="33" t="s">
        <v>53</v>
      </c>
      <c r="C31684" s="33"/>
      <c r="D31684" s="33" t="s">
        <v>1231</v>
      </c>
      <c r="E31684" t="str">
        <f t="shared" si="499"/>
        <v>No Data</v>
      </c>
    </row>
    <row r="31685" spans="1:5" x14ac:dyDescent="0.3">
      <c r="A31685" s="33" t="s">
        <v>128</v>
      </c>
      <c r="B31685" s="33" t="s">
        <v>53</v>
      </c>
      <c r="C31685" s="33">
        <v>140000</v>
      </c>
      <c r="D31685" s="33" t="s">
        <v>9975</v>
      </c>
      <c r="E31685" t="str">
        <f t="shared" si="499"/>
        <v>$125K-$200K</v>
      </c>
    </row>
    <row r="31686" spans="1:5" x14ac:dyDescent="0.3">
      <c r="A31686" s="33" t="s">
        <v>2</v>
      </c>
      <c r="B31686" s="33" t="s">
        <v>53</v>
      </c>
      <c r="C31686" s="33"/>
      <c r="D31686" s="33" t="s">
        <v>6654</v>
      </c>
      <c r="E31686" t="str">
        <f t="shared" si="499"/>
        <v>No Data</v>
      </c>
    </row>
    <row r="31687" spans="1:5" x14ac:dyDescent="0.3">
      <c r="A31687" s="33" t="s">
        <v>129</v>
      </c>
      <c r="B31687" s="33" t="s">
        <v>112</v>
      </c>
      <c r="C31687" s="33">
        <v>79200</v>
      </c>
      <c r="D31687" s="33" t="s">
        <v>640</v>
      </c>
      <c r="E31687" t="str">
        <f t="shared" si="499"/>
        <v>$75K-$100K</v>
      </c>
    </row>
    <row r="31688" spans="1:5" x14ac:dyDescent="0.3">
      <c r="A31688" s="33" t="s">
        <v>2</v>
      </c>
      <c r="B31688" s="33" t="s">
        <v>53</v>
      </c>
      <c r="C31688" s="33">
        <v>52500</v>
      </c>
      <c r="D31688" s="33" t="s">
        <v>1692</v>
      </c>
      <c r="E31688" t="str">
        <f t="shared" si="499"/>
        <v>&lt;$75K</v>
      </c>
    </row>
    <row r="31689" spans="1:5" x14ac:dyDescent="0.3">
      <c r="A31689" s="33" t="s">
        <v>2</v>
      </c>
      <c r="B31689" s="33" t="s">
        <v>53</v>
      </c>
      <c r="C31689" s="33"/>
      <c r="D31689" s="33" t="s">
        <v>3456</v>
      </c>
      <c r="E31689" t="str">
        <f t="shared" si="499"/>
        <v>No Data</v>
      </c>
    </row>
    <row r="31690" spans="1:5" x14ac:dyDescent="0.3">
      <c r="A31690" s="33" t="s">
        <v>4</v>
      </c>
      <c r="B31690" s="33" t="s">
        <v>53</v>
      </c>
      <c r="C31690" s="33"/>
      <c r="D31690" s="33" t="s">
        <v>258</v>
      </c>
      <c r="E31690" t="str">
        <f t="shared" si="499"/>
        <v>No Data</v>
      </c>
    </row>
    <row r="31691" spans="1:5" x14ac:dyDescent="0.3">
      <c r="A31691" s="33" t="s">
        <v>1</v>
      </c>
      <c r="B31691" s="33" t="s">
        <v>53</v>
      </c>
      <c r="C31691" s="33">
        <v>80850</v>
      </c>
      <c r="D31691" s="33" t="s">
        <v>7898</v>
      </c>
      <c r="E31691" t="str">
        <f t="shared" si="499"/>
        <v>$75K-$100K</v>
      </c>
    </row>
    <row r="31692" spans="1:5" x14ac:dyDescent="0.3">
      <c r="A31692" s="33" t="s">
        <v>2</v>
      </c>
      <c r="B31692" s="33" t="s">
        <v>53</v>
      </c>
      <c r="C31692" s="33">
        <v>93020</v>
      </c>
      <c r="D31692" s="33" t="s">
        <v>3452</v>
      </c>
      <c r="E31692" t="str">
        <f t="shared" si="499"/>
        <v>$75K-$100K</v>
      </c>
    </row>
    <row r="31693" spans="1:5" x14ac:dyDescent="0.3">
      <c r="A31693" s="33" t="s">
        <v>4</v>
      </c>
      <c r="B31693" s="33" t="s">
        <v>53</v>
      </c>
      <c r="C31693" s="33">
        <v>100000</v>
      </c>
      <c r="D31693" s="33" t="s">
        <v>875</v>
      </c>
      <c r="E31693" t="str">
        <f t="shared" si="499"/>
        <v>$75K-$100K</v>
      </c>
    </row>
    <row r="31694" spans="1:5" x14ac:dyDescent="0.3">
      <c r="A31694" s="33" t="s">
        <v>2</v>
      </c>
      <c r="B31694" s="33" t="s">
        <v>53</v>
      </c>
      <c r="C31694" s="33">
        <v>55000</v>
      </c>
      <c r="D31694" s="33" t="s">
        <v>4705</v>
      </c>
      <c r="E31694" t="str">
        <f t="shared" si="499"/>
        <v>&lt;$75K</v>
      </c>
    </row>
    <row r="31695" spans="1:5" x14ac:dyDescent="0.3">
      <c r="A31695" s="33" t="s">
        <v>2</v>
      </c>
      <c r="B31695" s="33" t="s">
        <v>53</v>
      </c>
      <c r="C31695" s="33">
        <v>139900</v>
      </c>
      <c r="D31695" s="33" t="s">
        <v>474</v>
      </c>
      <c r="E31695" t="str">
        <f t="shared" si="499"/>
        <v>$125K-$200K</v>
      </c>
    </row>
    <row r="31696" spans="1:5" x14ac:dyDescent="0.3">
      <c r="A31696" s="33" t="s">
        <v>125</v>
      </c>
      <c r="B31696" s="33" t="s">
        <v>54</v>
      </c>
      <c r="C31696" s="33">
        <v>80979</v>
      </c>
      <c r="D31696" s="33" t="s">
        <v>5809</v>
      </c>
      <c r="E31696" t="str">
        <f t="shared" si="499"/>
        <v>$75K-$100K</v>
      </c>
    </row>
    <row r="31697" spans="1:5" x14ac:dyDescent="0.3">
      <c r="A31697" s="33" t="s">
        <v>0</v>
      </c>
      <c r="B31697" s="33" t="s">
        <v>53</v>
      </c>
      <c r="C31697" s="33"/>
      <c r="D31697" s="33" t="s">
        <v>2910</v>
      </c>
      <c r="E31697" t="str">
        <f t="shared" si="499"/>
        <v>No Data</v>
      </c>
    </row>
    <row r="31698" spans="1:5" x14ac:dyDescent="0.3">
      <c r="A31698" s="33" t="s">
        <v>4</v>
      </c>
      <c r="B31698" s="33" t="s">
        <v>81</v>
      </c>
      <c r="C31698" s="33">
        <v>133000</v>
      </c>
      <c r="D31698" s="33" t="s">
        <v>9976</v>
      </c>
      <c r="E31698" t="str">
        <f t="shared" si="499"/>
        <v>$125K-$200K</v>
      </c>
    </row>
    <row r="31699" spans="1:5" x14ac:dyDescent="0.3">
      <c r="A31699" s="33" t="s">
        <v>2</v>
      </c>
      <c r="B31699" s="33" t="s">
        <v>53</v>
      </c>
      <c r="C31699" s="33">
        <v>81350</v>
      </c>
      <c r="D31699" s="33" t="s">
        <v>3119</v>
      </c>
      <c r="E31699" t="str">
        <f t="shared" si="499"/>
        <v>$75K-$100K</v>
      </c>
    </row>
    <row r="31700" spans="1:5" x14ac:dyDescent="0.3">
      <c r="A31700" s="33" t="s">
        <v>2</v>
      </c>
      <c r="B31700" s="33" t="s">
        <v>53</v>
      </c>
      <c r="C31700" s="33"/>
      <c r="D31700" s="33" t="s">
        <v>9977</v>
      </c>
      <c r="E31700" t="str">
        <f t="shared" si="499"/>
        <v>No Data</v>
      </c>
    </row>
    <row r="31701" spans="1:5" x14ac:dyDescent="0.3">
      <c r="A31701" s="33" t="s">
        <v>126</v>
      </c>
      <c r="B31701" s="33" t="s">
        <v>53</v>
      </c>
      <c r="C31701" s="33">
        <v>157500</v>
      </c>
      <c r="D31701" s="33" t="s">
        <v>845</v>
      </c>
      <c r="E31701" t="str">
        <f t="shared" si="499"/>
        <v>$125K-$200K</v>
      </c>
    </row>
    <row r="31702" spans="1:5" x14ac:dyDescent="0.3">
      <c r="A31702" s="33" t="s">
        <v>2</v>
      </c>
      <c r="B31702" s="33" t="s">
        <v>53</v>
      </c>
      <c r="C31702" s="33">
        <v>56500</v>
      </c>
      <c r="D31702" s="33" t="s">
        <v>9978</v>
      </c>
      <c r="E31702" t="str">
        <f t="shared" si="499"/>
        <v>&lt;$75K</v>
      </c>
    </row>
    <row r="31703" spans="1:5" x14ac:dyDescent="0.3">
      <c r="A31703" s="33" t="s">
        <v>2</v>
      </c>
      <c r="B31703" s="33" t="s">
        <v>53</v>
      </c>
      <c r="C31703" s="33"/>
      <c r="D31703" s="33" t="s">
        <v>1667</v>
      </c>
      <c r="E31703" t="str">
        <f t="shared" si="499"/>
        <v>No Data</v>
      </c>
    </row>
    <row r="31704" spans="1:5" x14ac:dyDescent="0.3">
      <c r="A31704" s="33" t="s">
        <v>0</v>
      </c>
      <c r="B31704" s="33" t="s">
        <v>53</v>
      </c>
      <c r="C31704" s="33"/>
      <c r="D31704" s="33" t="s">
        <v>1967</v>
      </c>
      <c r="E31704" t="str">
        <f t="shared" si="499"/>
        <v>No Data</v>
      </c>
    </row>
    <row r="31705" spans="1:5" x14ac:dyDescent="0.3">
      <c r="A31705" s="33" t="s">
        <v>2</v>
      </c>
      <c r="B31705" s="33" t="s">
        <v>53</v>
      </c>
      <c r="C31705" s="33">
        <v>60700</v>
      </c>
      <c r="D31705" s="33" t="s">
        <v>9979</v>
      </c>
      <c r="E31705" t="str">
        <f t="shared" si="499"/>
        <v>&lt;$75K</v>
      </c>
    </row>
    <row r="31706" spans="1:5" x14ac:dyDescent="0.3">
      <c r="A31706" s="33" t="s">
        <v>2</v>
      </c>
      <c r="B31706" s="33" t="s">
        <v>53</v>
      </c>
      <c r="C31706" s="33">
        <v>126801.5</v>
      </c>
      <c r="D31706" s="33" t="s">
        <v>384</v>
      </c>
      <c r="E31706" t="str">
        <f t="shared" si="499"/>
        <v>$125K-$200K</v>
      </c>
    </row>
    <row r="31707" spans="1:5" x14ac:dyDescent="0.3">
      <c r="A31707" s="33" t="s">
        <v>0</v>
      </c>
      <c r="B31707" s="33" t="s">
        <v>53</v>
      </c>
      <c r="C31707" s="33">
        <v>175500</v>
      </c>
      <c r="D31707" s="33" t="s">
        <v>479</v>
      </c>
      <c r="E31707" t="str">
        <f t="shared" si="499"/>
        <v>$125K-$200K</v>
      </c>
    </row>
    <row r="31708" spans="1:5" x14ac:dyDescent="0.3">
      <c r="A31708" s="33" t="s">
        <v>125</v>
      </c>
      <c r="B31708" s="33" t="s">
        <v>53</v>
      </c>
      <c r="C31708" s="33">
        <v>85000</v>
      </c>
      <c r="D31708" s="33" t="s">
        <v>9980</v>
      </c>
      <c r="E31708" t="str">
        <f t="shared" si="499"/>
        <v>$75K-$100K</v>
      </c>
    </row>
    <row r="31709" spans="1:5" x14ac:dyDescent="0.3">
      <c r="A31709" s="33" t="s">
        <v>2</v>
      </c>
      <c r="B31709" s="33" t="s">
        <v>53</v>
      </c>
      <c r="C31709" s="33">
        <v>54233</v>
      </c>
      <c r="D31709" s="33" t="s">
        <v>9981</v>
      </c>
      <c r="E31709" t="str">
        <f t="shared" si="499"/>
        <v>&lt;$75K</v>
      </c>
    </row>
    <row r="31710" spans="1:5" x14ac:dyDescent="0.3">
      <c r="A31710" s="33" t="s">
        <v>0</v>
      </c>
      <c r="B31710" s="33" t="s">
        <v>53</v>
      </c>
      <c r="C31710" s="33">
        <v>100000</v>
      </c>
      <c r="D31710" s="33" t="s">
        <v>6943</v>
      </c>
      <c r="E31710" t="str">
        <f t="shared" si="499"/>
        <v>$75K-$100K</v>
      </c>
    </row>
    <row r="31711" spans="1:5" x14ac:dyDescent="0.3">
      <c r="A31711" s="33" t="s">
        <v>0</v>
      </c>
      <c r="B31711" s="33" t="s">
        <v>53</v>
      </c>
      <c r="C31711" s="33">
        <v>112500</v>
      </c>
      <c r="D31711" s="33" t="s">
        <v>457</v>
      </c>
      <c r="E31711" t="str">
        <f t="shared" si="499"/>
        <v>$100K-$125K</v>
      </c>
    </row>
    <row r="31712" spans="1:5" x14ac:dyDescent="0.3">
      <c r="A31712" s="33" t="s">
        <v>4</v>
      </c>
      <c r="B31712" s="33" t="s">
        <v>54</v>
      </c>
      <c r="C31712" s="33">
        <v>125000</v>
      </c>
      <c r="D31712" s="33" t="s">
        <v>2156</v>
      </c>
      <c r="E31712" t="str">
        <f t="shared" si="499"/>
        <v>$100K-$125K</v>
      </c>
    </row>
    <row r="31713" spans="1:5" x14ac:dyDescent="0.3">
      <c r="A31713" s="33" t="s">
        <v>2</v>
      </c>
      <c r="B31713" s="33" t="s">
        <v>53</v>
      </c>
      <c r="C31713" s="33">
        <v>90000</v>
      </c>
      <c r="D31713" s="33" t="s">
        <v>4089</v>
      </c>
      <c r="E31713" t="str">
        <f t="shared" si="499"/>
        <v>$75K-$100K</v>
      </c>
    </row>
    <row r="31714" spans="1:5" x14ac:dyDescent="0.3">
      <c r="A31714" s="33" t="s">
        <v>2</v>
      </c>
      <c r="B31714" s="33" t="s">
        <v>53</v>
      </c>
      <c r="C31714" s="33"/>
      <c r="D31714" s="33" t="s">
        <v>1195</v>
      </c>
      <c r="E31714" t="str">
        <f t="shared" si="499"/>
        <v>No Data</v>
      </c>
    </row>
    <row r="31715" spans="1:5" x14ac:dyDescent="0.3">
      <c r="A31715" s="33" t="s">
        <v>0</v>
      </c>
      <c r="B31715" s="33" t="s">
        <v>53</v>
      </c>
      <c r="C31715" s="33">
        <v>150000</v>
      </c>
      <c r="D31715" s="33" t="s">
        <v>2969</v>
      </c>
      <c r="E31715" t="str">
        <f t="shared" si="499"/>
        <v>$125K-$200K</v>
      </c>
    </row>
    <row r="31716" spans="1:5" x14ac:dyDescent="0.3">
      <c r="A31716" s="33" t="s">
        <v>0</v>
      </c>
      <c r="B31716" s="33" t="s">
        <v>53</v>
      </c>
      <c r="C31716" s="33"/>
      <c r="D31716" s="33" t="s">
        <v>1330</v>
      </c>
      <c r="E31716" t="str">
        <f t="shared" si="499"/>
        <v>No Data</v>
      </c>
    </row>
    <row r="31717" spans="1:5" x14ac:dyDescent="0.3">
      <c r="A31717" s="33" t="s">
        <v>0</v>
      </c>
      <c r="B31717" s="33" t="s">
        <v>53</v>
      </c>
      <c r="C31717" s="33">
        <v>145000</v>
      </c>
      <c r="D31717" s="33" t="s">
        <v>9982</v>
      </c>
      <c r="E31717" t="str">
        <f t="shared" si="499"/>
        <v>$125K-$200K</v>
      </c>
    </row>
    <row r="31718" spans="1:5" x14ac:dyDescent="0.3">
      <c r="A31718" s="33" t="s">
        <v>2</v>
      </c>
      <c r="B31718" s="33" t="s">
        <v>53</v>
      </c>
      <c r="C31718" s="33">
        <v>59998</v>
      </c>
      <c r="D31718" s="33" t="s">
        <v>9983</v>
      </c>
      <c r="E31718" t="str">
        <f t="shared" si="499"/>
        <v>&lt;$75K</v>
      </c>
    </row>
    <row r="31719" spans="1:5" x14ac:dyDescent="0.3">
      <c r="A31719" s="33" t="s">
        <v>128</v>
      </c>
      <c r="B31719" s="33" t="s">
        <v>53</v>
      </c>
      <c r="C31719" s="33">
        <v>193500</v>
      </c>
      <c r="D31719" s="33" t="s">
        <v>3773</v>
      </c>
      <c r="E31719" t="str">
        <f t="shared" si="499"/>
        <v>$125K-$200K</v>
      </c>
    </row>
    <row r="31720" spans="1:5" x14ac:dyDescent="0.3">
      <c r="A31720" s="33" t="s">
        <v>0</v>
      </c>
      <c r="B31720" s="33" t="s">
        <v>53</v>
      </c>
      <c r="C31720" s="33">
        <v>146000</v>
      </c>
      <c r="D31720" s="33" t="s">
        <v>9076</v>
      </c>
      <c r="E31720" t="str">
        <f t="shared" si="499"/>
        <v>$125K-$200K</v>
      </c>
    </row>
    <row r="31721" spans="1:5" x14ac:dyDescent="0.3">
      <c r="A31721" s="33" t="s">
        <v>0</v>
      </c>
      <c r="B31721" s="33" t="s">
        <v>53</v>
      </c>
      <c r="C31721" s="33">
        <v>90000</v>
      </c>
      <c r="D31721" s="33" t="s">
        <v>9984</v>
      </c>
      <c r="E31721" t="str">
        <f t="shared" si="499"/>
        <v>$75K-$100K</v>
      </c>
    </row>
    <row r="31722" spans="1:5" x14ac:dyDescent="0.3">
      <c r="A31722" s="33" t="s">
        <v>2</v>
      </c>
      <c r="B31722" s="33" t="s">
        <v>53</v>
      </c>
      <c r="C31722" s="33">
        <v>65000</v>
      </c>
      <c r="D31722" s="33" t="s">
        <v>9985</v>
      </c>
      <c r="E31722" t="str">
        <f t="shared" si="499"/>
        <v>&lt;$75K</v>
      </c>
    </row>
    <row r="31723" spans="1:5" x14ac:dyDescent="0.3">
      <c r="A31723" s="33" t="s">
        <v>2</v>
      </c>
      <c r="B31723" s="33" t="s">
        <v>53</v>
      </c>
      <c r="C31723" s="33">
        <v>60500</v>
      </c>
      <c r="D31723" s="33" t="s">
        <v>520</v>
      </c>
      <c r="E31723" t="str">
        <f t="shared" si="499"/>
        <v>&lt;$75K</v>
      </c>
    </row>
    <row r="31724" spans="1:5" x14ac:dyDescent="0.3">
      <c r="A31724" s="33" t="s">
        <v>4</v>
      </c>
      <c r="B31724" s="33" t="s">
        <v>53</v>
      </c>
      <c r="C31724" s="33">
        <v>110000</v>
      </c>
      <c r="D31724" s="33" t="s">
        <v>268</v>
      </c>
      <c r="E31724" t="str">
        <f t="shared" si="499"/>
        <v>$100K-$125K</v>
      </c>
    </row>
    <row r="31725" spans="1:5" x14ac:dyDescent="0.3">
      <c r="A31725" s="33" t="s">
        <v>0</v>
      </c>
      <c r="B31725" s="33" t="s">
        <v>53</v>
      </c>
      <c r="C31725" s="33"/>
      <c r="D31725" s="33" t="s">
        <v>9986</v>
      </c>
      <c r="E31725" t="str">
        <f t="shared" si="499"/>
        <v>No Data</v>
      </c>
    </row>
    <row r="31726" spans="1:5" x14ac:dyDescent="0.3">
      <c r="A31726" s="33" t="s">
        <v>0</v>
      </c>
      <c r="B31726" s="33" t="s">
        <v>53</v>
      </c>
      <c r="C31726" s="33">
        <v>115000</v>
      </c>
      <c r="D31726" s="33" t="s">
        <v>299</v>
      </c>
      <c r="E31726" t="str">
        <f t="shared" si="499"/>
        <v>$100K-$125K</v>
      </c>
    </row>
    <row r="31727" spans="1:5" x14ac:dyDescent="0.3">
      <c r="A31727" s="33" t="s">
        <v>2</v>
      </c>
      <c r="B31727" s="33" t="s">
        <v>53</v>
      </c>
      <c r="C31727" s="33"/>
      <c r="D31727" s="33" t="s">
        <v>9987</v>
      </c>
      <c r="E31727" t="str">
        <f t="shared" si="499"/>
        <v>No Data</v>
      </c>
    </row>
    <row r="31728" spans="1:5" x14ac:dyDescent="0.3">
      <c r="A31728" s="33" t="s">
        <v>1</v>
      </c>
      <c r="B31728" s="33" t="s">
        <v>120</v>
      </c>
      <c r="C31728" s="33">
        <v>89100</v>
      </c>
      <c r="D31728" s="33" t="s">
        <v>5322</v>
      </c>
      <c r="E31728" t="str">
        <f t="shared" si="499"/>
        <v>$75K-$100K</v>
      </c>
    </row>
    <row r="31729" spans="1:5" x14ac:dyDescent="0.3">
      <c r="A31729" s="33" t="s">
        <v>2</v>
      </c>
      <c r="B31729" s="33" t="s">
        <v>53</v>
      </c>
      <c r="C31729" s="33">
        <v>122000</v>
      </c>
      <c r="D31729" s="33" t="s">
        <v>431</v>
      </c>
      <c r="E31729" t="str">
        <f t="shared" si="499"/>
        <v>$100K-$125K</v>
      </c>
    </row>
    <row r="31730" spans="1:5" x14ac:dyDescent="0.3">
      <c r="A31730" s="33" t="s">
        <v>2</v>
      </c>
      <c r="B31730" s="33" t="s">
        <v>53</v>
      </c>
      <c r="C31730" s="33">
        <v>55000</v>
      </c>
      <c r="D31730" s="33" t="s">
        <v>9988</v>
      </c>
      <c r="E31730" t="str">
        <f t="shared" si="499"/>
        <v>&lt;$75K</v>
      </c>
    </row>
    <row r="31731" spans="1:5" x14ac:dyDescent="0.3">
      <c r="A31731" s="33" t="s">
        <v>0</v>
      </c>
      <c r="B31731" s="33" t="s">
        <v>53</v>
      </c>
      <c r="C31731" s="33"/>
      <c r="D31731" s="33" t="s">
        <v>9989</v>
      </c>
      <c r="E31731" t="str">
        <f t="shared" si="499"/>
        <v>No Data</v>
      </c>
    </row>
    <row r="31732" spans="1:5" x14ac:dyDescent="0.3">
      <c r="A31732" s="33" t="s">
        <v>2</v>
      </c>
      <c r="B31732" s="33" t="s">
        <v>53</v>
      </c>
      <c r="C31732" s="33">
        <v>115000</v>
      </c>
      <c r="D31732" s="33" t="s">
        <v>2449</v>
      </c>
      <c r="E31732" t="str">
        <f t="shared" si="499"/>
        <v>$100K-$125K</v>
      </c>
    </row>
    <row r="31733" spans="1:5" x14ac:dyDescent="0.3">
      <c r="A31733" s="33" t="s">
        <v>125</v>
      </c>
      <c r="B31733" s="33" t="s">
        <v>53</v>
      </c>
      <c r="C31733" s="33">
        <v>90000</v>
      </c>
      <c r="D31733" s="33" t="s">
        <v>1401</v>
      </c>
      <c r="E31733" t="str">
        <f t="shared" si="499"/>
        <v>$75K-$100K</v>
      </c>
    </row>
    <row r="31734" spans="1:5" x14ac:dyDescent="0.3">
      <c r="A31734" s="33" t="s">
        <v>2</v>
      </c>
      <c r="B31734" s="33" t="s">
        <v>53</v>
      </c>
      <c r="C31734" s="33">
        <v>92500</v>
      </c>
      <c r="D31734" s="33" t="s">
        <v>268</v>
      </c>
      <c r="E31734" t="str">
        <f t="shared" si="499"/>
        <v>$75K-$100K</v>
      </c>
    </row>
    <row r="31735" spans="1:5" x14ac:dyDescent="0.3">
      <c r="A31735" s="33" t="s">
        <v>0</v>
      </c>
      <c r="B31735" s="33" t="s">
        <v>53</v>
      </c>
      <c r="C31735" s="33">
        <v>65500</v>
      </c>
      <c r="D31735" s="33" t="s">
        <v>9990</v>
      </c>
      <c r="E31735" t="str">
        <f t="shared" si="499"/>
        <v>&lt;$75K</v>
      </c>
    </row>
    <row r="31736" spans="1:5" x14ac:dyDescent="0.3">
      <c r="A31736" s="33" t="s">
        <v>2</v>
      </c>
      <c r="B31736" s="33" t="s">
        <v>53</v>
      </c>
      <c r="C31736" s="33"/>
      <c r="D31736" s="33" t="s">
        <v>2438</v>
      </c>
      <c r="E31736" t="str">
        <f t="shared" si="499"/>
        <v>No Data</v>
      </c>
    </row>
    <row r="31737" spans="1:5" x14ac:dyDescent="0.3">
      <c r="A31737" s="33" t="s">
        <v>2</v>
      </c>
      <c r="B31737" s="33" t="s">
        <v>53</v>
      </c>
      <c r="C31737" s="33"/>
      <c r="D31737" s="33" t="s">
        <v>7600</v>
      </c>
      <c r="E31737" t="str">
        <f t="shared" si="499"/>
        <v>No Data</v>
      </c>
    </row>
    <row r="31738" spans="1:5" x14ac:dyDescent="0.3">
      <c r="A31738" s="33" t="s">
        <v>2</v>
      </c>
      <c r="B31738" s="33" t="s">
        <v>53</v>
      </c>
      <c r="C31738" s="33">
        <v>75000</v>
      </c>
      <c r="D31738" s="33" t="s">
        <v>4421</v>
      </c>
      <c r="E31738" t="str">
        <f t="shared" si="499"/>
        <v>&lt;$75K</v>
      </c>
    </row>
    <row r="31739" spans="1:5" x14ac:dyDescent="0.3">
      <c r="A31739" s="33" t="s">
        <v>2</v>
      </c>
      <c r="B31739" s="33" t="s">
        <v>53</v>
      </c>
      <c r="C31739" s="33">
        <v>119200</v>
      </c>
      <c r="D31739" s="33" t="s">
        <v>364</v>
      </c>
      <c r="E31739" t="str">
        <f t="shared" si="499"/>
        <v>$100K-$125K</v>
      </c>
    </row>
    <row r="31740" spans="1:5" x14ac:dyDescent="0.3">
      <c r="A31740" s="33" t="s">
        <v>2</v>
      </c>
      <c r="B31740" s="33" t="s">
        <v>53</v>
      </c>
      <c r="C31740" s="33">
        <v>112690</v>
      </c>
      <c r="D31740" s="33" t="s">
        <v>476</v>
      </c>
      <c r="E31740" t="str">
        <f t="shared" si="499"/>
        <v>$100K-$125K</v>
      </c>
    </row>
    <row r="31741" spans="1:5" x14ac:dyDescent="0.3">
      <c r="A31741" s="33" t="s">
        <v>2</v>
      </c>
      <c r="B31741" s="33" t="s">
        <v>58</v>
      </c>
      <c r="C31741" s="33"/>
      <c r="D31741" s="33" t="s">
        <v>9991</v>
      </c>
      <c r="E31741" t="str">
        <f t="shared" si="499"/>
        <v>No Data</v>
      </c>
    </row>
    <row r="31742" spans="1:5" x14ac:dyDescent="0.3">
      <c r="A31742" s="33" t="s">
        <v>2</v>
      </c>
      <c r="B31742" s="33" t="s">
        <v>53</v>
      </c>
      <c r="C31742" s="33">
        <v>114948</v>
      </c>
      <c r="D31742" s="33" t="s">
        <v>1092</v>
      </c>
      <c r="E31742" t="str">
        <f t="shared" si="499"/>
        <v>$100K-$125K</v>
      </c>
    </row>
    <row r="31743" spans="1:5" x14ac:dyDescent="0.3">
      <c r="A31743" s="33" t="s">
        <v>2</v>
      </c>
      <c r="B31743" s="33" t="s">
        <v>53</v>
      </c>
      <c r="C31743" s="33">
        <v>65037.5</v>
      </c>
      <c r="D31743" s="33" t="s">
        <v>7825</v>
      </c>
      <c r="E31743" t="str">
        <f t="shared" si="499"/>
        <v>&lt;$75K</v>
      </c>
    </row>
    <row r="31744" spans="1:5" x14ac:dyDescent="0.3">
      <c r="A31744" s="33" t="s">
        <v>2</v>
      </c>
      <c r="B31744" s="33" t="s">
        <v>53</v>
      </c>
      <c r="C31744" s="33"/>
      <c r="D31744" s="33" t="s">
        <v>268</v>
      </c>
      <c r="E31744" t="str">
        <f t="shared" si="499"/>
        <v>No Data</v>
      </c>
    </row>
    <row r="31745" spans="1:5" x14ac:dyDescent="0.3">
      <c r="A31745" s="33" t="s">
        <v>0</v>
      </c>
      <c r="B31745" s="33" t="s">
        <v>53</v>
      </c>
      <c r="C31745" s="33"/>
      <c r="D31745" s="33" t="s">
        <v>9696</v>
      </c>
      <c r="E31745" t="str">
        <f t="shared" si="499"/>
        <v>No Data</v>
      </c>
    </row>
    <row r="31746" spans="1:5" x14ac:dyDescent="0.3">
      <c r="A31746" s="33" t="s">
        <v>4</v>
      </c>
      <c r="B31746" s="33" t="s">
        <v>53</v>
      </c>
      <c r="C31746" s="33">
        <v>135419.71875</v>
      </c>
      <c r="D31746" s="33" t="s">
        <v>1129</v>
      </c>
      <c r="E31746" t="str">
        <f t="shared" si="499"/>
        <v>$125K-$200K</v>
      </c>
    </row>
    <row r="31747" spans="1:5" x14ac:dyDescent="0.3">
      <c r="A31747" s="33" t="s">
        <v>2</v>
      </c>
      <c r="B31747" s="33" t="s">
        <v>53</v>
      </c>
      <c r="C31747" s="33"/>
      <c r="D31747" s="33" t="s">
        <v>1126</v>
      </c>
      <c r="E31747" t="str">
        <f t="shared" ref="E31747:E31810" si="500">_xlfn.XLOOKUP(C31747,$H$16:$H$21,$G$16:$G$21,,1)</f>
        <v>No Data</v>
      </c>
    </row>
    <row r="31748" spans="1:5" x14ac:dyDescent="0.3">
      <c r="A31748" s="33" t="s">
        <v>4</v>
      </c>
      <c r="B31748" s="33" t="s">
        <v>68</v>
      </c>
      <c r="C31748" s="33"/>
      <c r="D31748" s="33" t="s">
        <v>3051</v>
      </c>
      <c r="E31748" t="str">
        <f t="shared" si="500"/>
        <v>No Data</v>
      </c>
    </row>
    <row r="31749" spans="1:5" x14ac:dyDescent="0.3">
      <c r="A31749" s="33" t="s">
        <v>2</v>
      </c>
      <c r="B31749" s="33" t="s">
        <v>53</v>
      </c>
      <c r="C31749" s="33">
        <v>145000</v>
      </c>
      <c r="D31749" s="33" t="s">
        <v>774</v>
      </c>
      <c r="E31749" t="str">
        <f t="shared" si="500"/>
        <v>$125K-$200K</v>
      </c>
    </row>
    <row r="31750" spans="1:5" x14ac:dyDescent="0.3">
      <c r="A31750" s="33" t="s">
        <v>2</v>
      </c>
      <c r="B31750" s="33" t="s">
        <v>53</v>
      </c>
      <c r="C31750" s="33"/>
      <c r="D31750" s="33" t="s">
        <v>268</v>
      </c>
      <c r="E31750" t="str">
        <f t="shared" si="500"/>
        <v>No Data</v>
      </c>
    </row>
    <row r="31751" spans="1:5" x14ac:dyDescent="0.3">
      <c r="A31751" s="33" t="s">
        <v>128</v>
      </c>
      <c r="B31751" s="33" t="s">
        <v>53</v>
      </c>
      <c r="C31751" s="33">
        <v>195000</v>
      </c>
      <c r="D31751" s="33" t="s">
        <v>3603</v>
      </c>
      <c r="E31751" t="str">
        <f t="shared" si="500"/>
        <v>$125K-$200K</v>
      </c>
    </row>
    <row r="31752" spans="1:5" x14ac:dyDescent="0.3">
      <c r="A31752" s="33" t="s">
        <v>2</v>
      </c>
      <c r="B31752" s="33" t="s">
        <v>53</v>
      </c>
      <c r="C31752" s="33"/>
      <c r="D31752" s="33" t="s">
        <v>1279</v>
      </c>
      <c r="E31752" t="str">
        <f t="shared" si="500"/>
        <v>No Data</v>
      </c>
    </row>
    <row r="31753" spans="1:5" x14ac:dyDescent="0.3">
      <c r="A31753" s="33" t="s">
        <v>0</v>
      </c>
      <c r="B31753" s="33" t="s">
        <v>54</v>
      </c>
      <c r="C31753" s="33">
        <v>102500</v>
      </c>
      <c r="D31753" s="33" t="s">
        <v>9992</v>
      </c>
      <c r="E31753" t="str">
        <f t="shared" si="500"/>
        <v>$100K-$125K</v>
      </c>
    </row>
    <row r="31754" spans="1:5" x14ac:dyDescent="0.3">
      <c r="A31754" s="33" t="s">
        <v>0</v>
      </c>
      <c r="B31754" s="33" t="s">
        <v>53</v>
      </c>
      <c r="C31754" s="33">
        <v>55000</v>
      </c>
      <c r="D31754" s="33" t="s">
        <v>9993</v>
      </c>
      <c r="E31754" t="str">
        <f t="shared" si="500"/>
        <v>&lt;$75K</v>
      </c>
    </row>
    <row r="31755" spans="1:5" x14ac:dyDescent="0.3">
      <c r="A31755" s="33" t="s">
        <v>52</v>
      </c>
      <c r="B31755" s="33" t="s">
        <v>53</v>
      </c>
      <c r="C31755" s="33">
        <v>85000</v>
      </c>
      <c r="D31755" s="33" t="s">
        <v>9994</v>
      </c>
      <c r="E31755" t="str">
        <f t="shared" si="500"/>
        <v>$75K-$100K</v>
      </c>
    </row>
    <row r="31756" spans="1:5" x14ac:dyDescent="0.3">
      <c r="A31756" s="33" t="s">
        <v>2</v>
      </c>
      <c r="B31756" s="33" t="s">
        <v>53</v>
      </c>
      <c r="C31756" s="33">
        <v>65000</v>
      </c>
      <c r="D31756" s="33" t="s">
        <v>9995</v>
      </c>
      <c r="E31756" t="str">
        <f t="shared" si="500"/>
        <v>&lt;$75K</v>
      </c>
    </row>
    <row r="31757" spans="1:5" x14ac:dyDescent="0.3">
      <c r="A31757" s="33" t="s">
        <v>2</v>
      </c>
      <c r="B31757" s="33" t="s">
        <v>53</v>
      </c>
      <c r="C31757" s="33"/>
      <c r="D31757" s="33" t="s">
        <v>268</v>
      </c>
      <c r="E31757" t="str">
        <f t="shared" si="500"/>
        <v>No Data</v>
      </c>
    </row>
    <row r="31758" spans="1:5" x14ac:dyDescent="0.3">
      <c r="A31758" s="33" t="s">
        <v>4</v>
      </c>
      <c r="B31758" s="33" t="s">
        <v>53</v>
      </c>
      <c r="C31758" s="33">
        <v>92000</v>
      </c>
      <c r="D31758" s="33" t="s">
        <v>2279</v>
      </c>
      <c r="E31758" t="str">
        <f t="shared" si="500"/>
        <v>$75K-$100K</v>
      </c>
    </row>
    <row r="31759" spans="1:5" x14ac:dyDescent="0.3">
      <c r="A31759" s="33" t="s">
        <v>4</v>
      </c>
      <c r="B31759" s="33" t="s">
        <v>54</v>
      </c>
      <c r="C31759" s="33">
        <v>65000</v>
      </c>
      <c r="D31759" s="33" t="s">
        <v>776</v>
      </c>
      <c r="E31759" t="str">
        <f t="shared" si="500"/>
        <v>&lt;$75K</v>
      </c>
    </row>
    <row r="31760" spans="1:5" x14ac:dyDescent="0.3">
      <c r="A31760" s="33" t="s">
        <v>0</v>
      </c>
      <c r="B31760" s="33" t="s">
        <v>54</v>
      </c>
      <c r="C31760" s="33">
        <v>102500</v>
      </c>
      <c r="D31760" s="33" t="s">
        <v>5382</v>
      </c>
      <c r="E31760" t="str">
        <f t="shared" si="500"/>
        <v>$100K-$125K</v>
      </c>
    </row>
    <row r="31761" spans="1:5" x14ac:dyDescent="0.3">
      <c r="A31761" s="33" t="s">
        <v>2</v>
      </c>
      <c r="B31761" s="33" t="s">
        <v>53</v>
      </c>
      <c r="C31761" s="33">
        <v>105000</v>
      </c>
      <c r="D31761" s="33" t="s">
        <v>9996</v>
      </c>
      <c r="E31761" t="str">
        <f t="shared" si="500"/>
        <v>$100K-$125K</v>
      </c>
    </row>
    <row r="31762" spans="1:5" x14ac:dyDescent="0.3">
      <c r="A31762" s="33" t="s">
        <v>0</v>
      </c>
      <c r="B31762" s="33" t="s">
        <v>53</v>
      </c>
      <c r="C31762" s="33"/>
      <c r="D31762" s="33" t="s">
        <v>533</v>
      </c>
      <c r="E31762" t="str">
        <f t="shared" si="500"/>
        <v>No Data</v>
      </c>
    </row>
    <row r="31763" spans="1:5" x14ac:dyDescent="0.3">
      <c r="A31763" s="33" t="s">
        <v>2</v>
      </c>
      <c r="B31763" s="33" t="s">
        <v>53</v>
      </c>
      <c r="C31763" s="33"/>
      <c r="D31763" s="33" t="s">
        <v>9792</v>
      </c>
      <c r="E31763" t="str">
        <f t="shared" si="500"/>
        <v>No Data</v>
      </c>
    </row>
    <row r="31764" spans="1:5" x14ac:dyDescent="0.3">
      <c r="A31764" s="33" t="s">
        <v>2</v>
      </c>
      <c r="B31764" s="33" t="s">
        <v>53</v>
      </c>
      <c r="C31764" s="33"/>
      <c r="D31764" s="33" t="s">
        <v>3537</v>
      </c>
      <c r="E31764" t="str">
        <f t="shared" si="500"/>
        <v>No Data</v>
      </c>
    </row>
    <row r="31765" spans="1:5" x14ac:dyDescent="0.3">
      <c r="A31765" s="33" t="s">
        <v>2</v>
      </c>
      <c r="B31765" s="33" t="s">
        <v>53</v>
      </c>
      <c r="C31765" s="33"/>
      <c r="D31765" s="33" t="s">
        <v>609</v>
      </c>
      <c r="E31765" t="str">
        <f t="shared" si="500"/>
        <v>No Data</v>
      </c>
    </row>
    <row r="31766" spans="1:5" x14ac:dyDescent="0.3">
      <c r="A31766" s="33" t="s">
        <v>4</v>
      </c>
      <c r="B31766" s="33" t="s">
        <v>53</v>
      </c>
      <c r="C31766" s="33"/>
      <c r="D31766" s="33" t="s">
        <v>9997</v>
      </c>
      <c r="E31766" t="str">
        <f t="shared" si="500"/>
        <v>No Data</v>
      </c>
    </row>
    <row r="31767" spans="1:5" x14ac:dyDescent="0.3">
      <c r="A31767" s="33" t="s">
        <v>2</v>
      </c>
      <c r="B31767" s="33" t="s">
        <v>53</v>
      </c>
      <c r="C31767" s="33">
        <v>90000</v>
      </c>
      <c r="D31767" s="33" t="s">
        <v>834</v>
      </c>
      <c r="E31767" t="str">
        <f t="shared" si="500"/>
        <v>$75K-$100K</v>
      </c>
    </row>
    <row r="31768" spans="1:5" x14ac:dyDescent="0.3">
      <c r="A31768" s="33" t="s">
        <v>2</v>
      </c>
      <c r="B31768" s="33" t="s">
        <v>88</v>
      </c>
      <c r="C31768" s="33">
        <v>64600</v>
      </c>
      <c r="D31768" s="33" t="s">
        <v>934</v>
      </c>
      <c r="E31768" t="str">
        <f t="shared" si="500"/>
        <v>&lt;$75K</v>
      </c>
    </row>
    <row r="31769" spans="1:5" x14ac:dyDescent="0.3">
      <c r="A31769" s="33" t="s">
        <v>0</v>
      </c>
      <c r="B31769" s="33" t="s">
        <v>112</v>
      </c>
      <c r="C31769" s="33">
        <v>157500</v>
      </c>
      <c r="D31769" s="33" t="s">
        <v>834</v>
      </c>
      <c r="E31769" t="str">
        <f t="shared" si="500"/>
        <v>$125K-$200K</v>
      </c>
    </row>
    <row r="31770" spans="1:5" x14ac:dyDescent="0.3">
      <c r="A31770" s="33" t="s">
        <v>2</v>
      </c>
      <c r="B31770" s="33" t="s">
        <v>53</v>
      </c>
      <c r="C31770" s="33">
        <v>110000</v>
      </c>
      <c r="D31770" s="33" t="s">
        <v>209</v>
      </c>
      <c r="E31770" t="str">
        <f t="shared" si="500"/>
        <v>$100K-$125K</v>
      </c>
    </row>
    <row r="31771" spans="1:5" x14ac:dyDescent="0.3">
      <c r="A31771" s="33" t="s">
        <v>1</v>
      </c>
      <c r="B31771" s="33" t="s">
        <v>81</v>
      </c>
      <c r="C31771" s="33">
        <v>149653</v>
      </c>
      <c r="D31771" s="33" t="s">
        <v>9998</v>
      </c>
      <c r="E31771" t="str">
        <f t="shared" si="500"/>
        <v>$125K-$200K</v>
      </c>
    </row>
    <row r="31772" spans="1:5" x14ac:dyDescent="0.3">
      <c r="A31772" s="33" t="s">
        <v>4</v>
      </c>
      <c r="B31772" s="33" t="s">
        <v>72</v>
      </c>
      <c r="C31772" s="33">
        <v>134241</v>
      </c>
      <c r="D31772" s="33" t="s">
        <v>491</v>
      </c>
      <c r="E31772" t="str">
        <f t="shared" si="500"/>
        <v>$125K-$200K</v>
      </c>
    </row>
    <row r="31773" spans="1:5" x14ac:dyDescent="0.3">
      <c r="A31773" s="33" t="s">
        <v>0</v>
      </c>
      <c r="B31773" s="33" t="s">
        <v>53</v>
      </c>
      <c r="C31773" s="33">
        <v>320000</v>
      </c>
      <c r="D31773" s="33" t="s">
        <v>1401</v>
      </c>
      <c r="E31773" t="str">
        <f t="shared" si="500"/>
        <v>&gt;$200K</v>
      </c>
    </row>
    <row r="31774" spans="1:5" x14ac:dyDescent="0.3">
      <c r="A31774" s="33" t="s">
        <v>0</v>
      </c>
      <c r="B31774" s="33" t="s">
        <v>54</v>
      </c>
      <c r="C31774" s="33"/>
      <c r="D31774" s="33" t="s">
        <v>440</v>
      </c>
      <c r="E31774" t="str">
        <f t="shared" si="500"/>
        <v>No Data</v>
      </c>
    </row>
    <row r="31775" spans="1:5" x14ac:dyDescent="0.3">
      <c r="A31775" s="33" t="s">
        <v>0</v>
      </c>
      <c r="B31775" s="33" t="s">
        <v>53</v>
      </c>
      <c r="C31775" s="33">
        <v>105282</v>
      </c>
      <c r="D31775" s="33" t="s">
        <v>3644</v>
      </c>
      <c r="E31775" t="str">
        <f t="shared" si="500"/>
        <v>$100K-$125K</v>
      </c>
    </row>
    <row r="31776" spans="1:5" x14ac:dyDescent="0.3">
      <c r="A31776" s="33" t="s">
        <v>128</v>
      </c>
      <c r="B31776" s="33" t="s">
        <v>53</v>
      </c>
      <c r="C31776" s="33"/>
      <c r="D31776" s="33" t="s">
        <v>5804</v>
      </c>
      <c r="E31776" t="str">
        <f t="shared" si="500"/>
        <v>No Data</v>
      </c>
    </row>
    <row r="31777" spans="1:5" x14ac:dyDescent="0.3">
      <c r="A31777" s="33" t="s">
        <v>2</v>
      </c>
      <c r="B31777" s="33" t="s">
        <v>88</v>
      </c>
      <c r="C31777" s="33">
        <v>163782</v>
      </c>
      <c r="D31777" s="33" t="s">
        <v>7857</v>
      </c>
      <c r="E31777" t="str">
        <f t="shared" si="500"/>
        <v>$125K-$200K</v>
      </c>
    </row>
    <row r="31778" spans="1:5" x14ac:dyDescent="0.3">
      <c r="A31778" s="33" t="s">
        <v>2</v>
      </c>
      <c r="B31778" s="33" t="s">
        <v>53</v>
      </c>
      <c r="C31778" s="33">
        <v>65000</v>
      </c>
      <c r="D31778" s="33" t="s">
        <v>9999</v>
      </c>
      <c r="E31778" t="str">
        <f t="shared" si="500"/>
        <v>&lt;$75K</v>
      </c>
    </row>
    <row r="31779" spans="1:5" x14ac:dyDescent="0.3">
      <c r="A31779" s="33" t="s">
        <v>125</v>
      </c>
      <c r="B31779" s="33" t="s">
        <v>53</v>
      </c>
      <c r="C31779" s="33"/>
      <c r="D31779" s="33" t="s">
        <v>3730</v>
      </c>
      <c r="E31779" t="str">
        <f t="shared" si="500"/>
        <v>No Data</v>
      </c>
    </row>
    <row r="31780" spans="1:5" x14ac:dyDescent="0.3">
      <c r="A31780" s="33" t="s">
        <v>2</v>
      </c>
      <c r="B31780" s="33" t="s">
        <v>98</v>
      </c>
      <c r="C31780" s="33">
        <v>140904.5</v>
      </c>
      <c r="D31780" s="33" t="s">
        <v>8433</v>
      </c>
      <c r="E31780" t="str">
        <f t="shared" si="500"/>
        <v>$125K-$200K</v>
      </c>
    </row>
    <row r="31781" spans="1:5" x14ac:dyDescent="0.3">
      <c r="A31781" s="33" t="s">
        <v>2</v>
      </c>
      <c r="B31781" s="33" t="s">
        <v>53</v>
      </c>
      <c r="C31781" s="33">
        <v>175000</v>
      </c>
      <c r="D31781" s="33" t="s">
        <v>214</v>
      </c>
      <c r="E31781" t="str">
        <f t="shared" si="500"/>
        <v>$125K-$200K</v>
      </c>
    </row>
    <row r="31782" spans="1:5" x14ac:dyDescent="0.3">
      <c r="A31782" s="33" t="s">
        <v>0</v>
      </c>
      <c r="B31782" s="33" t="s">
        <v>53</v>
      </c>
      <c r="C31782" s="33">
        <v>122448</v>
      </c>
      <c r="D31782" s="33" t="s">
        <v>10000</v>
      </c>
      <c r="E31782" t="str">
        <f t="shared" si="500"/>
        <v>$100K-$125K</v>
      </c>
    </row>
    <row r="31783" spans="1:5" x14ac:dyDescent="0.3">
      <c r="A31783" s="33" t="s">
        <v>2</v>
      </c>
      <c r="B31783" s="33" t="s">
        <v>53</v>
      </c>
      <c r="C31783" s="33">
        <v>73500</v>
      </c>
      <c r="D31783" s="33" t="s">
        <v>10001</v>
      </c>
      <c r="E31783" t="str">
        <f t="shared" si="500"/>
        <v>&lt;$75K</v>
      </c>
    </row>
    <row r="31784" spans="1:5" x14ac:dyDescent="0.3">
      <c r="A31784" s="33" t="s">
        <v>2</v>
      </c>
      <c r="B31784" s="33" t="s">
        <v>53</v>
      </c>
      <c r="C31784" s="33"/>
      <c r="D31784" s="33" t="s">
        <v>232</v>
      </c>
      <c r="E31784" t="str">
        <f t="shared" si="500"/>
        <v>No Data</v>
      </c>
    </row>
    <row r="31785" spans="1:5" x14ac:dyDescent="0.3">
      <c r="A31785" s="33" t="s">
        <v>126</v>
      </c>
      <c r="B31785" s="33" t="s">
        <v>88</v>
      </c>
      <c r="C31785" s="33">
        <v>45000</v>
      </c>
      <c r="D31785" s="33" t="s">
        <v>4377</v>
      </c>
      <c r="E31785" t="str">
        <f t="shared" si="500"/>
        <v>&lt;$75K</v>
      </c>
    </row>
    <row r="31786" spans="1:5" x14ac:dyDescent="0.3">
      <c r="A31786" s="33" t="s">
        <v>2</v>
      </c>
      <c r="B31786" s="33" t="s">
        <v>53</v>
      </c>
      <c r="C31786" s="33">
        <v>75000</v>
      </c>
      <c r="D31786" s="33" t="s">
        <v>1490</v>
      </c>
      <c r="E31786" t="str">
        <f t="shared" si="500"/>
        <v>&lt;$75K</v>
      </c>
    </row>
    <row r="31787" spans="1:5" x14ac:dyDescent="0.3">
      <c r="A31787" s="33" t="s">
        <v>4</v>
      </c>
      <c r="B31787" s="33" t="s">
        <v>53</v>
      </c>
      <c r="C31787" s="33"/>
      <c r="D31787" s="33" t="s">
        <v>268</v>
      </c>
      <c r="E31787" t="str">
        <f t="shared" si="500"/>
        <v>No Data</v>
      </c>
    </row>
    <row r="31788" spans="1:5" x14ac:dyDescent="0.3">
      <c r="A31788" s="33" t="s">
        <v>2</v>
      </c>
      <c r="B31788" s="33" t="s">
        <v>53</v>
      </c>
      <c r="C31788" s="33"/>
      <c r="D31788" s="33" t="s">
        <v>7402</v>
      </c>
      <c r="E31788" t="str">
        <f t="shared" si="500"/>
        <v>No Data</v>
      </c>
    </row>
    <row r="31789" spans="1:5" x14ac:dyDescent="0.3">
      <c r="A31789" s="33" t="s">
        <v>0</v>
      </c>
      <c r="B31789" s="33" t="s">
        <v>53</v>
      </c>
      <c r="C31789" s="33">
        <v>105000</v>
      </c>
      <c r="D31789" s="33" t="s">
        <v>9262</v>
      </c>
      <c r="E31789" t="str">
        <f t="shared" si="500"/>
        <v>$100K-$125K</v>
      </c>
    </row>
    <row r="31790" spans="1:5" x14ac:dyDescent="0.3">
      <c r="A31790" s="33" t="s">
        <v>52</v>
      </c>
      <c r="B31790" s="33" t="s">
        <v>53</v>
      </c>
      <c r="C31790" s="33"/>
      <c r="D31790" s="33" t="s">
        <v>3527</v>
      </c>
      <c r="E31790" t="str">
        <f t="shared" si="500"/>
        <v>No Data</v>
      </c>
    </row>
    <row r="31791" spans="1:5" x14ac:dyDescent="0.3">
      <c r="A31791" s="33" t="s">
        <v>2</v>
      </c>
      <c r="B31791" s="33" t="s">
        <v>53</v>
      </c>
      <c r="C31791" s="33"/>
      <c r="D31791" s="33" t="s">
        <v>3628</v>
      </c>
      <c r="E31791" t="str">
        <f t="shared" si="500"/>
        <v>No Data</v>
      </c>
    </row>
    <row r="31792" spans="1:5" x14ac:dyDescent="0.3">
      <c r="A31792" s="33" t="s">
        <v>0</v>
      </c>
      <c r="B31792" s="33" t="s">
        <v>83</v>
      </c>
      <c r="C31792" s="33">
        <v>44100</v>
      </c>
      <c r="D31792" s="33" t="s">
        <v>391</v>
      </c>
      <c r="E31792" t="str">
        <f t="shared" si="500"/>
        <v>&lt;$75K</v>
      </c>
    </row>
    <row r="31793" spans="1:5" x14ac:dyDescent="0.3">
      <c r="A31793" s="33" t="s">
        <v>128</v>
      </c>
      <c r="B31793" s="33" t="s">
        <v>53</v>
      </c>
      <c r="C31793" s="33">
        <v>150000</v>
      </c>
      <c r="D31793" s="33" t="s">
        <v>6662</v>
      </c>
      <c r="E31793" t="str">
        <f t="shared" si="500"/>
        <v>$125K-$200K</v>
      </c>
    </row>
    <row r="31794" spans="1:5" x14ac:dyDescent="0.3">
      <c r="A31794" s="33" t="s">
        <v>2</v>
      </c>
      <c r="B31794" s="33" t="s">
        <v>53</v>
      </c>
      <c r="C31794" s="33"/>
      <c r="D31794" s="33" t="s">
        <v>3040</v>
      </c>
      <c r="E31794" t="str">
        <f t="shared" si="500"/>
        <v>No Data</v>
      </c>
    </row>
    <row r="31795" spans="1:5" x14ac:dyDescent="0.3">
      <c r="A31795" s="33" t="s">
        <v>2</v>
      </c>
      <c r="B31795" s="33" t="s">
        <v>53</v>
      </c>
      <c r="C31795" s="33">
        <v>83500</v>
      </c>
      <c r="D31795" s="33" t="s">
        <v>242</v>
      </c>
      <c r="E31795" t="str">
        <f t="shared" si="500"/>
        <v>$75K-$100K</v>
      </c>
    </row>
    <row r="31796" spans="1:5" x14ac:dyDescent="0.3">
      <c r="A31796" s="33" t="s">
        <v>0</v>
      </c>
      <c r="B31796" s="33" t="s">
        <v>53</v>
      </c>
      <c r="C31796" s="33">
        <v>200000</v>
      </c>
      <c r="D31796" s="33" t="s">
        <v>10002</v>
      </c>
      <c r="E31796" t="str">
        <f t="shared" si="500"/>
        <v>$125K-$200K</v>
      </c>
    </row>
    <row r="31797" spans="1:5" x14ac:dyDescent="0.3">
      <c r="A31797" s="33" t="s">
        <v>52</v>
      </c>
      <c r="B31797" s="33" t="s">
        <v>53</v>
      </c>
      <c r="C31797" s="33"/>
      <c r="D31797" s="33" t="s">
        <v>232</v>
      </c>
      <c r="E31797" t="str">
        <f t="shared" si="500"/>
        <v>No Data</v>
      </c>
    </row>
    <row r="31798" spans="1:5" x14ac:dyDescent="0.3">
      <c r="A31798" s="33" t="s">
        <v>0</v>
      </c>
      <c r="B31798" s="33" t="s">
        <v>81</v>
      </c>
      <c r="C31798" s="33">
        <v>157500</v>
      </c>
      <c r="D31798" s="33" t="s">
        <v>4426</v>
      </c>
      <c r="E31798" t="str">
        <f t="shared" si="500"/>
        <v>$125K-$200K</v>
      </c>
    </row>
    <row r="31799" spans="1:5" x14ac:dyDescent="0.3">
      <c r="A31799" s="33" t="s">
        <v>1</v>
      </c>
      <c r="B31799" s="33" t="s">
        <v>53</v>
      </c>
      <c r="C31799" s="33">
        <v>138000</v>
      </c>
      <c r="D31799" s="33" t="s">
        <v>5994</v>
      </c>
      <c r="E31799" t="str">
        <f t="shared" si="500"/>
        <v>$125K-$200K</v>
      </c>
    </row>
    <row r="31800" spans="1:5" x14ac:dyDescent="0.3">
      <c r="A31800" s="33" t="s">
        <v>52</v>
      </c>
      <c r="B31800" s="33" t="s">
        <v>88</v>
      </c>
      <c r="C31800" s="33">
        <v>64800</v>
      </c>
      <c r="D31800" s="33" t="s">
        <v>3896</v>
      </c>
      <c r="E31800" t="str">
        <f t="shared" si="500"/>
        <v>&lt;$75K</v>
      </c>
    </row>
    <row r="31801" spans="1:5" x14ac:dyDescent="0.3">
      <c r="A31801" s="33" t="s">
        <v>125</v>
      </c>
      <c r="B31801" s="33" t="s">
        <v>53</v>
      </c>
      <c r="C31801" s="33">
        <v>126000</v>
      </c>
      <c r="D31801" s="33" t="s">
        <v>4067</v>
      </c>
      <c r="E31801" t="str">
        <f t="shared" si="500"/>
        <v>$125K-$200K</v>
      </c>
    </row>
    <row r="31802" spans="1:5" x14ac:dyDescent="0.3">
      <c r="A31802" s="33" t="s">
        <v>125</v>
      </c>
      <c r="B31802" s="33" t="s">
        <v>53</v>
      </c>
      <c r="C31802" s="33">
        <v>115000</v>
      </c>
      <c r="D31802" s="33" t="s">
        <v>235</v>
      </c>
      <c r="E31802" t="str">
        <f t="shared" si="500"/>
        <v>$100K-$125K</v>
      </c>
    </row>
    <row r="31803" spans="1:5" x14ac:dyDescent="0.3">
      <c r="A31803" s="33" t="s">
        <v>4</v>
      </c>
      <c r="B31803" s="33" t="s">
        <v>88</v>
      </c>
      <c r="C31803" s="33">
        <v>147500</v>
      </c>
      <c r="D31803" s="33" t="s">
        <v>353</v>
      </c>
      <c r="E31803" t="str">
        <f t="shared" si="500"/>
        <v>$125K-$200K</v>
      </c>
    </row>
    <row r="31804" spans="1:5" x14ac:dyDescent="0.3">
      <c r="A31804" s="33" t="s">
        <v>2</v>
      </c>
      <c r="B31804" s="33" t="s">
        <v>70</v>
      </c>
      <c r="C31804" s="33">
        <v>72000</v>
      </c>
      <c r="D31804" s="33" t="s">
        <v>6231</v>
      </c>
      <c r="E31804" t="str">
        <f t="shared" si="500"/>
        <v>&lt;$75K</v>
      </c>
    </row>
    <row r="31805" spans="1:5" x14ac:dyDescent="0.3">
      <c r="A31805" s="33" t="s">
        <v>2</v>
      </c>
      <c r="B31805" s="33" t="s">
        <v>53</v>
      </c>
      <c r="C31805" s="33">
        <v>84000</v>
      </c>
      <c r="D31805" s="33" t="s">
        <v>520</v>
      </c>
      <c r="E31805" t="str">
        <f t="shared" si="500"/>
        <v>$75K-$100K</v>
      </c>
    </row>
    <row r="31806" spans="1:5" x14ac:dyDescent="0.3">
      <c r="A31806" s="33" t="s">
        <v>2</v>
      </c>
      <c r="B31806" s="33" t="s">
        <v>53</v>
      </c>
      <c r="C31806" s="33"/>
      <c r="D31806" s="33" t="s">
        <v>9426</v>
      </c>
      <c r="E31806" t="str">
        <f t="shared" si="500"/>
        <v>No Data</v>
      </c>
    </row>
    <row r="31807" spans="1:5" x14ac:dyDescent="0.3">
      <c r="A31807" s="33" t="s">
        <v>2</v>
      </c>
      <c r="B31807" s="33" t="s">
        <v>53</v>
      </c>
      <c r="C31807" s="33"/>
      <c r="D31807" s="33" t="s">
        <v>480</v>
      </c>
      <c r="E31807" t="str">
        <f t="shared" si="500"/>
        <v>No Data</v>
      </c>
    </row>
    <row r="31808" spans="1:5" x14ac:dyDescent="0.3">
      <c r="A31808" s="33" t="s">
        <v>0</v>
      </c>
      <c r="B31808" s="33" t="s">
        <v>53</v>
      </c>
      <c r="C31808" s="33">
        <v>281450.5</v>
      </c>
      <c r="D31808" s="33" t="s">
        <v>482</v>
      </c>
      <c r="E31808" t="str">
        <f t="shared" si="500"/>
        <v>&gt;$200K</v>
      </c>
    </row>
    <row r="31809" spans="1:5" x14ac:dyDescent="0.3">
      <c r="A31809" s="33" t="s">
        <v>0</v>
      </c>
      <c r="B31809" s="33" t="s">
        <v>53</v>
      </c>
      <c r="C31809" s="33">
        <v>105700</v>
      </c>
      <c r="D31809" s="33" t="s">
        <v>1846</v>
      </c>
      <c r="E31809" t="str">
        <f t="shared" si="500"/>
        <v>$100K-$125K</v>
      </c>
    </row>
    <row r="31810" spans="1:5" x14ac:dyDescent="0.3">
      <c r="A31810" s="33" t="s">
        <v>128</v>
      </c>
      <c r="B31810" s="33" t="s">
        <v>53</v>
      </c>
      <c r="C31810" s="33">
        <v>145500</v>
      </c>
      <c r="D31810" s="33" t="s">
        <v>10003</v>
      </c>
      <c r="E31810" t="str">
        <f t="shared" si="500"/>
        <v>$125K-$200K</v>
      </c>
    </row>
    <row r="31811" spans="1:5" x14ac:dyDescent="0.3">
      <c r="A31811" s="33" t="s">
        <v>2</v>
      </c>
      <c r="B31811" s="33" t="s">
        <v>53</v>
      </c>
      <c r="C31811" s="33">
        <v>107500</v>
      </c>
      <c r="D31811" s="33" t="s">
        <v>10004</v>
      </c>
      <c r="E31811" t="str">
        <f t="shared" ref="E31811:E31874" si="501">_xlfn.XLOOKUP(C31811,$H$16:$H$21,$G$16:$G$21,,1)</f>
        <v>$100K-$125K</v>
      </c>
    </row>
    <row r="31812" spans="1:5" x14ac:dyDescent="0.3">
      <c r="A31812" s="33" t="s">
        <v>0</v>
      </c>
      <c r="B31812" s="33" t="s">
        <v>70</v>
      </c>
      <c r="C31812" s="33">
        <v>157500</v>
      </c>
      <c r="D31812" s="33" t="s">
        <v>4375</v>
      </c>
      <c r="E31812" t="str">
        <f t="shared" si="501"/>
        <v>$125K-$200K</v>
      </c>
    </row>
    <row r="31813" spans="1:5" x14ac:dyDescent="0.3">
      <c r="A31813" s="33" t="s">
        <v>128</v>
      </c>
      <c r="B31813" s="33" t="s">
        <v>68</v>
      </c>
      <c r="C31813" s="33">
        <v>157500</v>
      </c>
      <c r="D31813" s="33" t="s">
        <v>834</v>
      </c>
      <c r="E31813" t="str">
        <f t="shared" si="501"/>
        <v>$125K-$200K</v>
      </c>
    </row>
    <row r="31814" spans="1:5" x14ac:dyDescent="0.3">
      <c r="A31814" s="33" t="s">
        <v>52</v>
      </c>
      <c r="B31814" s="33" t="s">
        <v>53</v>
      </c>
      <c r="C31814" s="33"/>
      <c r="D31814" s="33" t="s">
        <v>8703</v>
      </c>
      <c r="E31814" t="str">
        <f t="shared" si="501"/>
        <v>No Data</v>
      </c>
    </row>
    <row r="31815" spans="1:5" x14ac:dyDescent="0.3">
      <c r="A31815" s="33" t="s">
        <v>2</v>
      </c>
      <c r="B31815" s="33" t="s">
        <v>53</v>
      </c>
      <c r="C31815" s="33">
        <v>110000</v>
      </c>
      <c r="D31815" s="33" t="s">
        <v>9020</v>
      </c>
      <c r="E31815" t="str">
        <f t="shared" si="501"/>
        <v>$100K-$125K</v>
      </c>
    </row>
    <row r="31816" spans="1:5" x14ac:dyDescent="0.3">
      <c r="A31816" s="33" t="s">
        <v>2</v>
      </c>
      <c r="B31816" s="33" t="s">
        <v>53</v>
      </c>
      <c r="C31816" s="33">
        <v>115000</v>
      </c>
      <c r="D31816" s="33" t="s">
        <v>2829</v>
      </c>
      <c r="E31816" t="str">
        <f t="shared" si="501"/>
        <v>$100K-$125K</v>
      </c>
    </row>
    <row r="31817" spans="1:5" x14ac:dyDescent="0.3">
      <c r="A31817" s="33" t="s">
        <v>4</v>
      </c>
      <c r="B31817" s="33" t="s">
        <v>81</v>
      </c>
      <c r="C31817" s="33"/>
      <c r="D31817" s="33" t="s">
        <v>825</v>
      </c>
      <c r="E31817" t="str">
        <f t="shared" si="501"/>
        <v>No Data</v>
      </c>
    </row>
    <row r="31818" spans="1:5" x14ac:dyDescent="0.3">
      <c r="A31818" s="33" t="s">
        <v>2</v>
      </c>
      <c r="B31818" s="33" t="s">
        <v>53</v>
      </c>
      <c r="C31818" s="33">
        <v>120000</v>
      </c>
      <c r="D31818" s="33" t="s">
        <v>10005</v>
      </c>
      <c r="E31818" t="str">
        <f t="shared" si="501"/>
        <v>$100K-$125K</v>
      </c>
    </row>
    <row r="31819" spans="1:5" x14ac:dyDescent="0.3">
      <c r="A31819" s="33" t="s">
        <v>0</v>
      </c>
      <c r="B31819" s="33" t="s">
        <v>53</v>
      </c>
      <c r="C31819" s="33">
        <v>150000</v>
      </c>
      <c r="D31819" s="33" t="s">
        <v>609</v>
      </c>
      <c r="E31819" t="str">
        <f t="shared" si="501"/>
        <v>$125K-$200K</v>
      </c>
    </row>
    <row r="31820" spans="1:5" x14ac:dyDescent="0.3">
      <c r="A31820" s="33" t="s">
        <v>2</v>
      </c>
      <c r="B31820" s="33" t="s">
        <v>53</v>
      </c>
      <c r="C31820" s="33"/>
      <c r="D31820" s="33" t="s">
        <v>10006</v>
      </c>
      <c r="E31820" t="str">
        <f t="shared" si="501"/>
        <v>No Data</v>
      </c>
    </row>
    <row r="31821" spans="1:5" x14ac:dyDescent="0.3">
      <c r="A31821" s="33" t="s">
        <v>2</v>
      </c>
      <c r="B31821" s="33" t="s">
        <v>53</v>
      </c>
      <c r="C31821" s="33"/>
      <c r="D31821" s="33" t="s">
        <v>232</v>
      </c>
      <c r="E31821" t="str">
        <f t="shared" si="501"/>
        <v>No Data</v>
      </c>
    </row>
    <row r="31822" spans="1:5" x14ac:dyDescent="0.3">
      <c r="A31822" s="33" t="s">
        <v>0</v>
      </c>
      <c r="B31822" s="33" t="s">
        <v>53</v>
      </c>
      <c r="C31822" s="33">
        <v>171000</v>
      </c>
      <c r="D31822" s="33" t="s">
        <v>3921</v>
      </c>
      <c r="E31822" t="str">
        <f t="shared" si="501"/>
        <v>$125K-$200K</v>
      </c>
    </row>
    <row r="31823" spans="1:5" x14ac:dyDescent="0.3">
      <c r="A31823" s="33" t="s">
        <v>0</v>
      </c>
      <c r="B31823" s="33" t="s">
        <v>53</v>
      </c>
      <c r="C31823" s="33">
        <v>125000</v>
      </c>
      <c r="D31823" s="33" t="s">
        <v>10007</v>
      </c>
      <c r="E31823" t="str">
        <f t="shared" si="501"/>
        <v>$100K-$125K</v>
      </c>
    </row>
    <row r="31824" spans="1:5" x14ac:dyDescent="0.3">
      <c r="A31824" s="33" t="s">
        <v>52</v>
      </c>
      <c r="B31824" s="33" t="s">
        <v>53</v>
      </c>
      <c r="C31824" s="33"/>
      <c r="D31824" s="33" t="s">
        <v>272</v>
      </c>
      <c r="E31824" t="str">
        <f t="shared" si="501"/>
        <v>No Data</v>
      </c>
    </row>
    <row r="31825" spans="1:5" x14ac:dyDescent="0.3">
      <c r="A31825" s="33" t="s">
        <v>2</v>
      </c>
      <c r="B31825" s="33" t="s">
        <v>53</v>
      </c>
      <c r="C31825" s="33"/>
      <c r="D31825" s="33" t="s">
        <v>2201</v>
      </c>
      <c r="E31825" t="str">
        <f t="shared" si="501"/>
        <v>No Data</v>
      </c>
    </row>
    <row r="31826" spans="1:5" x14ac:dyDescent="0.3">
      <c r="A31826" s="33" t="s">
        <v>125</v>
      </c>
      <c r="B31826" s="33" t="s">
        <v>53</v>
      </c>
      <c r="C31826" s="33">
        <v>115000</v>
      </c>
      <c r="D31826" s="33" t="s">
        <v>10008</v>
      </c>
      <c r="E31826" t="str">
        <f t="shared" si="501"/>
        <v>$100K-$125K</v>
      </c>
    </row>
    <row r="31827" spans="1:5" x14ac:dyDescent="0.3">
      <c r="A31827" s="33" t="s">
        <v>0</v>
      </c>
      <c r="B31827" s="33" t="s">
        <v>53</v>
      </c>
      <c r="C31827" s="33">
        <v>110000</v>
      </c>
      <c r="D31827" s="33" t="s">
        <v>4396</v>
      </c>
      <c r="E31827" t="str">
        <f t="shared" si="501"/>
        <v>$100K-$125K</v>
      </c>
    </row>
    <row r="31828" spans="1:5" x14ac:dyDescent="0.3">
      <c r="A31828" s="33" t="s">
        <v>2</v>
      </c>
      <c r="B31828" s="33" t="s">
        <v>53</v>
      </c>
      <c r="C31828" s="33"/>
      <c r="D31828" s="33" t="s">
        <v>1756</v>
      </c>
      <c r="E31828" t="str">
        <f t="shared" si="501"/>
        <v>No Data</v>
      </c>
    </row>
    <row r="31829" spans="1:5" x14ac:dyDescent="0.3">
      <c r="A31829" s="33" t="s">
        <v>52</v>
      </c>
      <c r="B31829" s="33" t="s">
        <v>53</v>
      </c>
      <c r="C31829" s="33"/>
      <c r="D31829" s="33" t="s">
        <v>10009</v>
      </c>
      <c r="E31829" t="str">
        <f t="shared" si="501"/>
        <v>No Data</v>
      </c>
    </row>
    <row r="31830" spans="1:5" x14ac:dyDescent="0.3">
      <c r="A31830" s="33" t="s">
        <v>2</v>
      </c>
      <c r="B31830" s="33" t="s">
        <v>53</v>
      </c>
      <c r="C31830" s="33">
        <v>85000</v>
      </c>
      <c r="D31830" s="33" t="s">
        <v>265</v>
      </c>
      <c r="E31830" t="str">
        <f t="shared" si="501"/>
        <v>$75K-$100K</v>
      </c>
    </row>
    <row r="31831" spans="1:5" x14ac:dyDescent="0.3">
      <c r="A31831" s="33" t="s">
        <v>0</v>
      </c>
      <c r="B31831" s="33" t="s">
        <v>53</v>
      </c>
      <c r="C31831" s="33">
        <v>277500</v>
      </c>
      <c r="D31831" s="33" t="s">
        <v>1327</v>
      </c>
      <c r="E31831" t="str">
        <f t="shared" si="501"/>
        <v>&gt;$200K</v>
      </c>
    </row>
    <row r="31832" spans="1:5" x14ac:dyDescent="0.3">
      <c r="A31832" s="33" t="s">
        <v>129</v>
      </c>
      <c r="B31832" s="33" t="s">
        <v>81</v>
      </c>
      <c r="C31832" s="33">
        <v>99150</v>
      </c>
      <c r="D31832" s="33" t="s">
        <v>1599</v>
      </c>
      <c r="E31832" t="str">
        <f t="shared" si="501"/>
        <v>$75K-$100K</v>
      </c>
    </row>
    <row r="31833" spans="1:5" x14ac:dyDescent="0.3">
      <c r="A31833" s="33" t="s">
        <v>2</v>
      </c>
      <c r="B31833" s="33" t="s">
        <v>53</v>
      </c>
      <c r="C31833" s="33"/>
      <c r="D31833" s="33" t="s">
        <v>10010</v>
      </c>
      <c r="E31833" t="str">
        <f t="shared" si="501"/>
        <v>No Data</v>
      </c>
    </row>
    <row r="31834" spans="1:5" x14ac:dyDescent="0.3">
      <c r="A31834" s="33" t="s">
        <v>4</v>
      </c>
      <c r="B31834" s="33" t="s">
        <v>72</v>
      </c>
      <c r="C31834" s="33">
        <v>89100</v>
      </c>
      <c r="D31834" s="33" t="s">
        <v>1285</v>
      </c>
      <c r="E31834" t="str">
        <f t="shared" si="501"/>
        <v>$75K-$100K</v>
      </c>
    </row>
    <row r="31835" spans="1:5" x14ac:dyDescent="0.3">
      <c r="A31835" s="33" t="s">
        <v>2</v>
      </c>
      <c r="B31835" s="33" t="s">
        <v>53</v>
      </c>
      <c r="C31835" s="33"/>
      <c r="D31835" s="33" t="s">
        <v>10011</v>
      </c>
      <c r="E31835" t="str">
        <f t="shared" si="501"/>
        <v>No Data</v>
      </c>
    </row>
    <row r="31836" spans="1:5" x14ac:dyDescent="0.3">
      <c r="A31836" s="33" t="s">
        <v>0</v>
      </c>
      <c r="B31836" s="33" t="s">
        <v>53</v>
      </c>
      <c r="C31836" s="33"/>
      <c r="D31836" s="33" t="s">
        <v>10012</v>
      </c>
      <c r="E31836" t="str">
        <f t="shared" si="501"/>
        <v>No Data</v>
      </c>
    </row>
    <row r="31837" spans="1:5" x14ac:dyDescent="0.3">
      <c r="A31837" s="33" t="s">
        <v>128</v>
      </c>
      <c r="B31837" s="33" t="s">
        <v>53</v>
      </c>
      <c r="C31837" s="33">
        <v>175875</v>
      </c>
      <c r="D31837" s="33" t="s">
        <v>10013</v>
      </c>
      <c r="E31837" t="str">
        <f t="shared" si="501"/>
        <v>$125K-$200K</v>
      </c>
    </row>
    <row r="31838" spans="1:5" x14ac:dyDescent="0.3">
      <c r="A31838" s="33" t="s">
        <v>52</v>
      </c>
      <c r="B31838" s="33" t="s">
        <v>53</v>
      </c>
      <c r="C31838" s="33"/>
      <c r="D31838" s="33" t="s">
        <v>506</v>
      </c>
      <c r="E31838" t="str">
        <f t="shared" si="501"/>
        <v>No Data</v>
      </c>
    </row>
    <row r="31839" spans="1:5" x14ac:dyDescent="0.3">
      <c r="A31839" s="33" t="s">
        <v>2</v>
      </c>
      <c r="B31839" s="33" t="s">
        <v>53</v>
      </c>
      <c r="C31839" s="33"/>
      <c r="D31839" s="33" t="s">
        <v>1919</v>
      </c>
      <c r="E31839" t="str">
        <f t="shared" si="501"/>
        <v>No Data</v>
      </c>
    </row>
    <row r="31840" spans="1:5" x14ac:dyDescent="0.3">
      <c r="A31840" s="33" t="s">
        <v>2</v>
      </c>
      <c r="B31840" s="33" t="s">
        <v>53</v>
      </c>
      <c r="C31840" s="33">
        <v>125000</v>
      </c>
      <c r="D31840" s="33" t="s">
        <v>265</v>
      </c>
      <c r="E31840" t="str">
        <f t="shared" si="501"/>
        <v>$100K-$125K</v>
      </c>
    </row>
    <row r="31841" spans="1:5" x14ac:dyDescent="0.3">
      <c r="A31841" s="33" t="s">
        <v>0</v>
      </c>
      <c r="B31841" s="33" t="s">
        <v>53</v>
      </c>
      <c r="C31841" s="33"/>
      <c r="D31841" s="33" t="s">
        <v>4063</v>
      </c>
      <c r="E31841" t="str">
        <f t="shared" si="501"/>
        <v>No Data</v>
      </c>
    </row>
    <row r="31842" spans="1:5" x14ac:dyDescent="0.3">
      <c r="A31842" s="33" t="s">
        <v>0</v>
      </c>
      <c r="B31842" s="33" t="s">
        <v>53</v>
      </c>
      <c r="C31842" s="33">
        <v>130000</v>
      </c>
      <c r="D31842" s="33" t="s">
        <v>2845</v>
      </c>
      <c r="E31842" t="str">
        <f t="shared" si="501"/>
        <v>$125K-$200K</v>
      </c>
    </row>
    <row r="31843" spans="1:5" x14ac:dyDescent="0.3">
      <c r="A31843" s="33" t="s">
        <v>0</v>
      </c>
      <c r="B31843" s="33" t="s">
        <v>53</v>
      </c>
      <c r="C31843" s="33"/>
      <c r="D31843" s="33" t="s">
        <v>986</v>
      </c>
      <c r="E31843" t="str">
        <f t="shared" si="501"/>
        <v>No Data</v>
      </c>
    </row>
    <row r="31844" spans="1:5" x14ac:dyDescent="0.3">
      <c r="A31844" s="33" t="s">
        <v>2</v>
      </c>
      <c r="B31844" s="33" t="s">
        <v>53</v>
      </c>
      <c r="C31844" s="33">
        <v>82350.5</v>
      </c>
      <c r="D31844" s="33" t="s">
        <v>4642</v>
      </c>
      <c r="E31844" t="str">
        <f t="shared" si="501"/>
        <v>$75K-$100K</v>
      </c>
    </row>
    <row r="31845" spans="1:5" x14ac:dyDescent="0.3">
      <c r="A31845" s="33" t="s">
        <v>2</v>
      </c>
      <c r="B31845" s="33" t="s">
        <v>53</v>
      </c>
      <c r="C31845" s="33">
        <v>82500</v>
      </c>
      <c r="D31845" s="33" t="s">
        <v>520</v>
      </c>
      <c r="E31845" t="str">
        <f t="shared" si="501"/>
        <v>$75K-$100K</v>
      </c>
    </row>
    <row r="31846" spans="1:5" x14ac:dyDescent="0.3">
      <c r="A31846" s="33" t="s">
        <v>2</v>
      </c>
      <c r="B31846" s="33" t="s">
        <v>53</v>
      </c>
      <c r="C31846" s="33"/>
      <c r="D31846" s="33" t="s">
        <v>9531</v>
      </c>
      <c r="E31846" t="str">
        <f t="shared" si="501"/>
        <v>No Data</v>
      </c>
    </row>
    <row r="31847" spans="1:5" x14ac:dyDescent="0.3">
      <c r="A31847" s="33" t="s">
        <v>1</v>
      </c>
      <c r="B31847" s="33" t="s">
        <v>54</v>
      </c>
      <c r="C31847" s="33">
        <v>157500</v>
      </c>
      <c r="D31847" s="33" t="s">
        <v>2625</v>
      </c>
      <c r="E31847" t="str">
        <f t="shared" si="501"/>
        <v>$125K-$200K</v>
      </c>
    </row>
    <row r="31848" spans="1:5" x14ac:dyDescent="0.3">
      <c r="A31848" s="33" t="s">
        <v>0</v>
      </c>
      <c r="B31848" s="33" t="s">
        <v>53</v>
      </c>
      <c r="C31848" s="33">
        <v>195000</v>
      </c>
      <c r="D31848" s="33" t="s">
        <v>3571</v>
      </c>
      <c r="E31848" t="str">
        <f t="shared" si="501"/>
        <v>$125K-$200K</v>
      </c>
    </row>
    <row r="31849" spans="1:5" x14ac:dyDescent="0.3">
      <c r="A31849" s="33" t="s">
        <v>2</v>
      </c>
      <c r="B31849" s="33" t="s">
        <v>53</v>
      </c>
      <c r="C31849" s="33"/>
      <c r="D31849" s="33" t="s">
        <v>457</v>
      </c>
      <c r="E31849" t="str">
        <f t="shared" si="501"/>
        <v>No Data</v>
      </c>
    </row>
    <row r="31850" spans="1:5" x14ac:dyDescent="0.3">
      <c r="A31850" s="33" t="s">
        <v>2</v>
      </c>
      <c r="B31850" s="33" t="s">
        <v>53</v>
      </c>
      <c r="C31850" s="33"/>
      <c r="D31850" s="33" t="s">
        <v>10014</v>
      </c>
      <c r="E31850" t="str">
        <f t="shared" si="501"/>
        <v>No Data</v>
      </c>
    </row>
    <row r="31851" spans="1:5" x14ac:dyDescent="0.3">
      <c r="A31851" s="33" t="s">
        <v>0</v>
      </c>
      <c r="B31851" s="33" t="s">
        <v>53</v>
      </c>
      <c r="C31851" s="33"/>
      <c r="D31851" s="33" t="s">
        <v>3914</v>
      </c>
      <c r="E31851" t="str">
        <f t="shared" si="501"/>
        <v>No Data</v>
      </c>
    </row>
    <row r="31852" spans="1:5" x14ac:dyDescent="0.3">
      <c r="A31852" s="33" t="s">
        <v>2</v>
      </c>
      <c r="B31852" s="33" t="s">
        <v>53</v>
      </c>
      <c r="C31852" s="33"/>
      <c r="D31852" s="33" t="s">
        <v>1604</v>
      </c>
      <c r="E31852" t="str">
        <f t="shared" si="501"/>
        <v>No Data</v>
      </c>
    </row>
    <row r="31853" spans="1:5" x14ac:dyDescent="0.3">
      <c r="A31853" s="33" t="s">
        <v>0</v>
      </c>
      <c r="B31853" s="33" t="s">
        <v>53</v>
      </c>
      <c r="C31853" s="33"/>
      <c r="D31853" s="33" t="s">
        <v>10015</v>
      </c>
      <c r="E31853" t="str">
        <f t="shared" si="501"/>
        <v>No Data</v>
      </c>
    </row>
    <row r="31854" spans="1:5" x14ac:dyDescent="0.3">
      <c r="A31854" s="33" t="s">
        <v>0</v>
      </c>
      <c r="B31854" s="33" t="s">
        <v>88</v>
      </c>
      <c r="C31854" s="33">
        <v>90670</v>
      </c>
      <c r="D31854" s="33" t="s">
        <v>5964</v>
      </c>
      <c r="E31854" t="str">
        <f t="shared" si="501"/>
        <v>$75K-$100K</v>
      </c>
    </row>
    <row r="31855" spans="1:5" x14ac:dyDescent="0.3">
      <c r="A31855" s="33" t="s">
        <v>0</v>
      </c>
      <c r="B31855" s="33" t="s">
        <v>53</v>
      </c>
      <c r="C31855" s="33">
        <v>155000</v>
      </c>
      <c r="D31855" s="33" t="s">
        <v>9320</v>
      </c>
      <c r="E31855" t="str">
        <f t="shared" si="501"/>
        <v>$125K-$200K</v>
      </c>
    </row>
    <row r="31856" spans="1:5" x14ac:dyDescent="0.3">
      <c r="A31856" s="33" t="s">
        <v>2</v>
      </c>
      <c r="B31856" s="33" t="s">
        <v>53</v>
      </c>
      <c r="C31856" s="33">
        <v>87500</v>
      </c>
      <c r="D31856" s="33" t="s">
        <v>265</v>
      </c>
      <c r="E31856" t="str">
        <f t="shared" si="501"/>
        <v>$75K-$100K</v>
      </c>
    </row>
    <row r="31857" spans="1:5" x14ac:dyDescent="0.3">
      <c r="A31857" s="33" t="s">
        <v>2</v>
      </c>
      <c r="B31857" s="33" t="s">
        <v>53</v>
      </c>
      <c r="C31857" s="33">
        <v>126765</v>
      </c>
      <c r="D31857" s="33" t="s">
        <v>10016</v>
      </c>
      <c r="E31857" t="str">
        <f t="shared" si="501"/>
        <v>$125K-$200K</v>
      </c>
    </row>
    <row r="31858" spans="1:5" x14ac:dyDescent="0.3">
      <c r="A31858" s="33" t="s">
        <v>126</v>
      </c>
      <c r="B31858" s="33" t="s">
        <v>53</v>
      </c>
      <c r="C31858" s="33">
        <v>128200</v>
      </c>
      <c r="D31858" s="33" t="s">
        <v>1401</v>
      </c>
      <c r="E31858" t="str">
        <f t="shared" si="501"/>
        <v>$125K-$200K</v>
      </c>
    </row>
    <row r="31859" spans="1:5" x14ac:dyDescent="0.3">
      <c r="A31859" s="33" t="s">
        <v>0</v>
      </c>
      <c r="B31859" s="33" t="s">
        <v>54</v>
      </c>
      <c r="C31859" s="33"/>
      <c r="D31859" s="33" t="s">
        <v>3958</v>
      </c>
      <c r="E31859" t="str">
        <f t="shared" si="501"/>
        <v>No Data</v>
      </c>
    </row>
    <row r="31860" spans="1:5" x14ac:dyDescent="0.3">
      <c r="A31860" s="33" t="s">
        <v>2</v>
      </c>
      <c r="B31860" s="33" t="s">
        <v>83</v>
      </c>
      <c r="C31860" s="33">
        <v>69300</v>
      </c>
      <c r="D31860" s="33" t="s">
        <v>932</v>
      </c>
      <c r="E31860" t="str">
        <f t="shared" si="501"/>
        <v>&lt;$75K</v>
      </c>
    </row>
    <row r="31861" spans="1:5" x14ac:dyDescent="0.3">
      <c r="A31861" s="33" t="s">
        <v>0</v>
      </c>
      <c r="B31861" s="33" t="s">
        <v>53</v>
      </c>
      <c r="C31861" s="33">
        <v>120531</v>
      </c>
      <c r="D31861" s="33" t="s">
        <v>10017</v>
      </c>
      <c r="E31861" t="str">
        <f t="shared" si="501"/>
        <v>$100K-$125K</v>
      </c>
    </row>
    <row r="31862" spans="1:5" x14ac:dyDescent="0.3">
      <c r="A31862" s="33" t="s">
        <v>2</v>
      </c>
      <c r="B31862" s="33" t="s">
        <v>53</v>
      </c>
      <c r="C31862" s="33">
        <v>144500</v>
      </c>
      <c r="D31862" s="33" t="s">
        <v>1818</v>
      </c>
      <c r="E31862" t="str">
        <f t="shared" si="501"/>
        <v>$125K-$200K</v>
      </c>
    </row>
    <row r="31863" spans="1:5" x14ac:dyDescent="0.3">
      <c r="A31863" s="33" t="s">
        <v>52</v>
      </c>
      <c r="B31863" s="33" t="s">
        <v>88</v>
      </c>
      <c r="C31863" s="33">
        <v>139216</v>
      </c>
      <c r="D31863" s="33" t="s">
        <v>688</v>
      </c>
      <c r="E31863" t="str">
        <f t="shared" si="501"/>
        <v>$125K-$200K</v>
      </c>
    </row>
    <row r="31864" spans="1:5" x14ac:dyDescent="0.3">
      <c r="A31864" s="33" t="s">
        <v>2</v>
      </c>
      <c r="B31864" s="33" t="s">
        <v>97</v>
      </c>
      <c r="C31864" s="33">
        <v>45000</v>
      </c>
      <c r="D31864" s="33" t="s">
        <v>3083</v>
      </c>
      <c r="E31864" t="str">
        <f t="shared" si="501"/>
        <v>&lt;$75K</v>
      </c>
    </row>
    <row r="31865" spans="1:5" x14ac:dyDescent="0.3">
      <c r="A31865" s="33" t="s">
        <v>0</v>
      </c>
      <c r="B31865" s="33" t="s">
        <v>54</v>
      </c>
      <c r="C31865" s="33"/>
      <c r="D31865" s="33" t="s">
        <v>5381</v>
      </c>
      <c r="E31865" t="str">
        <f t="shared" si="501"/>
        <v>No Data</v>
      </c>
    </row>
    <row r="31866" spans="1:5" x14ac:dyDescent="0.3">
      <c r="A31866" s="33" t="s">
        <v>0</v>
      </c>
      <c r="B31866" s="33" t="s">
        <v>53</v>
      </c>
      <c r="C31866" s="33">
        <v>123500</v>
      </c>
      <c r="D31866" s="33" t="s">
        <v>5916</v>
      </c>
      <c r="E31866" t="str">
        <f t="shared" si="501"/>
        <v>$100K-$125K</v>
      </c>
    </row>
    <row r="31867" spans="1:5" x14ac:dyDescent="0.3">
      <c r="A31867" s="33" t="s">
        <v>2</v>
      </c>
      <c r="B31867" s="33" t="s">
        <v>53</v>
      </c>
      <c r="C31867" s="33">
        <v>55000</v>
      </c>
      <c r="D31867" s="33" t="s">
        <v>232</v>
      </c>
      <c r="E31867" t="str">
        <f t="shared" si="501"/>
        <v>&lt;$75K</v>
      </c>
    </row>
    <row r="31868" spans="1:5" x14ac:dyDescent="0.3">
      <c r="A31868" s="33" t="s">
        <v>2</v>
      </c>
      <c r="B31868" s="33" t="s">
        <v>53</v>
      </c>
      <c r="C31868" s="33">
        <v>83789</v>
      </c>
      <c r="D31868" s="33" t="s">
        <v>729</v>
      </c>
      <c r="E31868" t="str">
        <f t="shared" si="501"/>
        <v>$75K-$100K</v>
      </c>
    </row>
    <row r="31869" spans="1:5" x14ac:dyDescent="0.3">
      <c r="A31869" s="33" t="s">
        <v>2</v>
      </c>
      <c r="B31869" s="33" t="s">
        <v>53</v>
      </c>
      <c r="C31869" s="33"/>
      <c r="D31869" s="33" t="s">
        <v>3814</v>
      </c>
      <c r="E31869" t="str">
        <f t="shared" si="501"/>
        <v>No Data</v>
      </c>
    </row>
    <row r="31870" spans="1:5" x14ac:dyDescent="0.3">
      <c r="A31870" s="33" t="s">
        <v>2</v>
      </c>
      <c r="B31870" s="33" t="s">
        <v>53</v>
      </c>
      <c r="C31870" s="33"/>
      <c r="D31870" s="33" t="s">
        <v>392</v>
      </c>
      <c r="E31870" t="str">
        <f t="shared" si="501"/>
        <v>No Data</v>
      </c>
    </row>
    <row r="31871" spans="1:5" x14ac:dyDescent="0.3">
      <c r="A31871" s="33" t="s">
        <v>0</v>
      </c>
      <c r="B31871" s="33" t="s">
        <v>53</v>
      </c>
      <c r="C31871" s="33"/>
      <c r="D31871" s="33" t="s">
        <v>476</v>
      </c>
      <c r="E31871" t="str">
        <f t="shared" si="501"/>
        <v>No Data</v>
      </c>
    </row>
    <row r="31872" spans="1:5" x14ac:dyDescent="0.3">
      <c r="A31872" s="33" t="s">
        <v>2</v>
      </c>
      <c r="B31872" s="33" t="s">
        <v>53</v>
      </c>
      <c r="C31872" s="33">
        <v>77500</v>
      </c>
      <c r="D31872" s="33" t="s">
        <v>255</v>
      </c>
      <c r="E31872" t="str">
        <f t="shared" si="501"/>
        <v>$75K-$100K</v>
      </c>
    </row>
    <row r="31873" spans="1:5" x14ac:dyDescent="0.3">
      <c r="A31873" s="33" t="s">
        <v>2</v>
      </c>
      <c r="B31873" s="33" t="s">
        <v>53</v>
      </c>
      <c r="C31873" s="33">
        <v>65000</v>
      </c>
      <c r="D31873" s="33" t="s">
        <v>10018</v>
      </c>
      <c r="E31873" t="str">
        <f t="shared" si="501"/>
        <v>&lt;$75K</v>
      </c>
    </row>
    <row r="31874" spans="1:5" x14ac:dyDescent="0.3">
      <c r="A31874" s="33" t="s">
        <v>52</v>
      </c>
      <c r="B31874" s="33" t="s">
        <v>53</v>
      </c>
      <c r="C31874" s="33">
        <v>105515</v>
      </c>
      <c r="D31874" s="33" t="s">
        <v>476</v>
      </c>
      <c r="E31874" t="str">
        <f t="shared" si="501"/>
        <v>$100K-$125K</v>
      </c>
    </row>
    <row r="31875" spans="1:5" x14ac:dyDescent="0.3">
      <c r="A31875" s="33" t="s">
        <v>2</v>
      </c>
      <c r="B31875" s="33" t="s">
        <v>53</v>
      </c>
      <c r="C31875" s="33"/>
      <c r="D31875" s="33" t="s">
        <v>279</v>
      </c>
      <c r="E31875" t="str">
        <f t="shared" ref="E31875:E31938" si="502">_xlfn.XLOOKUP(C31875,$H$16:$H$21,$G$16:$G$21,,1)</f>
        <v>No Data</v>
      </c>
    </row>
    <row r="31876" spans="1:5" x14ac:dyDescent="0.3">
      <c r="A31876" s="33" t="s">
        <v>2</v>
      </c>
      <c r="B31876" s="33" t="s">
        <v>53</v>
      </c>
      <c r="C31876" s="33"/>
      <c r="D31876" s="33" t="s">
        <v>2943</v>
      </c>
      <c r="E31876" t="str">
        <f t="shared" si="502"/>
        <v>No Data</v>
      </c>
    </row>
    <row r="31877" spans="1:5" x14ac:dyDescent="0.3">
      <c r="A31877" s="33" t="s">
        <v>0</v>
      </c>
      <c r="B31877" s="33" t="s">
        <v>53</v>
      </c>
      <c r="C31877" s="33"/>
      <c r="D31877" s="33" t="s">
        <v>1002</v>
      </c>
      <c r="E31877" t="str">
        <f t="shared" si="502"/>
        <v>No Data</v>
      </c>
    </row>
    <row r="31878" spans="1:5" x14ac:dyDescent="0.3">
      <c r="A31878" s="33" t="s">
        <v>2</v>
      </c>
      <c r="B31878" s="33" t="s">
        <v>53</v>
      </c>
      <c r="C31878" s="33"/>
      <c r="D31878" s="33" t="s">
        <v>3566</v>
      </c>
      <c r="E31878" t="str">
        <f t="shared" si="502"/>
        <v>No Data</v>
      </c>
    </row>
    <row r="31879" spans="1:5" x14ac:dyDescent="0.3">
      <c r="A31879" s="33" t="s">
        <v>2</v>
      </c>
      <c r="B31879" s="33" t="s">
        <v>53</v>
      </c>
      <c r="C31879" s="33">
        <v>95680</v>
      </c>
      <c r="D31879" s="33" t="s">
        <v>232</v>
      </c>
      <c r="E31879" t="str">
        <f t="shared" si="502"/>
        <v>$75K-$100K</v>
      </c>
    </row>
    <row r="31880" spans="1:5" x14ac:dyDescent="0.3">
      <c r="A31880" s="33" t="s">
        <v>1</v>
      </c>
      <c r="B31880" s="33" t="s">
        <v>88</v>
      </c>
      <c r="C31880" s="33">
        <v>79200</v>
      </c>
      <c r="D31880" s="33" t="s">
        <v>4615</v>
      </c>
      <c r="E31880" t="str">
        <f t="shared" si="502"/>
        <v>$75K-$100K</v>
      </c>
    </row>
    <row r="31881" spans="1:5" x14ac:dyDescent="0.3">
      <c r="A31881" s="33" t="s">
        <v>2</v>
      </c>
      <c r="B31881" s="33" t="s">
        <v>53</v>
      </c>
      <c r="C31881" s="33">
        <v>70000</v>
      </c>
      <c r="D31881" s="33" t="s">
        <v>6698</v>
      </c>
      <c r="E31881" t="str">
        <f t="shared" si="502"/>
        <v>&lt;$75K</v>
      </c>
    </row>
    <row r="31882" spans="1:5" x14ac:dyDescent="0.3">
      <c r="A31882" s="33" t="s">
        <v>0</v>
      </c>
      <c r="B31882" s="33" t="s">
        <v>53</v>
      </c>
      <c r="C31882" s="33"/>
      <c r="D31882" s="33" t="s">
        <v>2957</v>
      </c>
      <c r="E31882" t="str">
        <f t="shared" si="502"/>
        <v>No Data</v>
      </c>
    </row>
    <row r="31883" spans="1:5" x14ac:dyDescent="0.3">
      <c r="A31883" s="33" t="s">
        <v>2</v>
      </c>
      <c r="B31883" s="33" t="s">
        <v>53</v>
      </c>
      <c r="C31883" s="33"/>
      <c r="D31883" s="33" t="s">
        <v>2290</v>
      </c>
      <c r="E31883" t="str">
        <f t="shared" si="502"/>
        <v>No Data</v>
      </c>
    </row>
    <row r="31884" spans="1:5" x14ac:dyDescent="0.3">
      <c r="A31884" s="33" t="s">
        <v>0</v>
      </c>
      <c r="B31884" s="33" t="s">
        <v>70</v>
      </c>
      <c r="C31884" s="33">
        <v>132500</v>
      </c>
      <c r="D31884" s="33" t="s">
        <v>1706</v>
      </c>
      <c r="E31884" t="str">
        <f t="shared" si="502"/>
        <v>$125K-$200K</v>
      </c>
    </row>
    <row r="31885" spans="1:5" x14ac:dyDescent="0.3">
      <c r="A31885" s="33" t="s">
        <v>4</v>
      </c>
      <c r="B31885" s="33" t="s">
        <v>54</v>
      </c>
      <c r="C31885" s="33">
        <v>110650</v>
      </c>
      <c r="D31885" s="33" t="s">
        <v>1380</v>
      </c>
      <c r="E31885" t="str">
        <f t="shared" si="502"/>
        <v>$100K-$125K</v>
      </c>
    </row>
    <row r="31886" spans="1:5" x14ac:dyDescent="0.3">
      <c r="A31886" s="33" t="s">
        <v>0</v>
      </c>
      <c r="B31886" s="33" t="s">
        <v>53</v>
      </c>
      <c r="C31886" s="33">
        <v>62400</v>
      </c>
      <c r="D31886" s="33" t="s">
        <v>2790</v>
      </c>
      <c r="E31886" t="str">
        <f t="shared" si="502"/>
        <v>&lt;$75K</v>
      </c>
    </row>
    <row r="31887" spans="1:5" x14ac:dyDescent="0.3">
      <c r="A31887" s="33" t="s">
        <v>4</v>
      </c>
      <c r="B31887" s="33" t="s">
        <v>54</v>
      </c>
      <c r="C31887" s="33"/>
      <c r="D31887" s="33" t="s">
        <v>225</v>
      </c>
      <c r="E31887" t="str">
        <f t="shared" si="502"/>
        <v>No Data</v>
      </c>
    </row>
    <row r="31888" spans="1:5" x14ac:dyDescent="0.3">
      <c r="A31888" s="33" t="s">
        <v>2</v>
      </c>
      <c r="B31888" s="33" t="s">
        <v>53</v>
      </c>
      <c r="C31888" s="33"/>
      <c r="D31888" s="33" t="s">
        <v>10019</v>
      </c>
      <c r="E31888" t="str">
        <f t="shared" si="502"/>
        <v>No Data</v>
      </c>
    </row>
    <row r="31889" spans="1:5" x14ac:dyDescent="0.3">
      <c r="A31889" s="33" t="s">
        <v>0</v>
      </c>
      <c r="B31889" s="33" t="s">
        <v>53</v>
      </c>
      <c r="C31889" s="33"/>
      <c r="D31889" s="33" t="s">
        <v>258</v>
      </c>
      <c r="E31889" t="str">
        <f t="shared" si="502"/>
        <v>No Data</v>
      </c>
    </row>
    <row r="31890" spans="1:5" x14ac:dyDescent="0.3">
      <c r="A31890" s="33" t="s">
        <v>2</v>
      </c>
      <c r="B31890" s="33" t="s">
        <v>53</v>
      </c>
      <c r="C31890" s="33"/>
      <c r="D31890" s="33" t="s">
        <v>238</v>
      </c>
      <c r="E31890" t="str">
        <f t="shared" si="502"/>
        <v>No Data</v>
      </c>
    </row>
    <row r="31891" spans="1:5" x14ac:dyDescent="0.3">
      <c r="A31891" s="33" t="s">
        <v>128</v>
      </c>
      <c r="B31891" s="33" t="s">
        <v>53</v>
      </c>
      <c r="C31891" s="33">
        <v>172000</v>
      </c>
      <c r="D31891" s="33" t="s">
        <v>499</v>
      </c>
      <c r="E31891" t="str">
        <f t="shared" si="502"/>
        <v>$125K-$200K</v>
      </c>
    </row>
    <row r="31892" spans="1:5" x14ac:dyDescent="0.3">
      <c r="A31892" s="33" t="s">
        <v>2</v>
      </c>
      <c r="B31892" s="33" t="s">
        <v>53</v>
      </c>
      <c r="C31892" s="33">
        <v>80000</v>
      </c>
      <c r="D31892" s="33" t="s">
        <v>1316</v>
      </c>
      <c r="E31892" t="str">
        <f t="shared" si="502"/>
        <v>$75K-$100K</v>
      </c>
    </row>
    <row r="31893" spans="1:5" x14ac:dyDescent="0.3">
      <c r="A31893" s="33" t="s">
        <v>0</v>
      </c>
      <c r="B31893" s="33" t="s">
        <v>88</v>
      </c>
      <c r="C31893" s="33">
        <v>79200</v>
      </c>
      <c r="D31893" s="33" t="s">
        <v>6483</v>
      </c>
      <c r="E31893" t="str">
        <f t="shared" si="502"/>
        <v>$75K-$100K</v>
      </c>
    </row>
    <row r="31894" spans="1:5" x14ac:dyDescent="0.3">
      <c r="A31894" s="33" t="s">
        <v>4</v>
      </c>
      <c r="B31894" s="33" t="s">
        <v>99</v>
      </c>
      <c r="C31894" s="33">
        <v>133000</v>
      </c>
      <c r="D31894" s="33" t="s">
        <v>10020</v>
      </c>
      <c r="E31894" t="str">
        <f t="shared" si="502"/>
        <v>$125K-$200K</v>
      </c>
    </row>
    <row r="31895" spans="1:5" x14ac:dyDescent="0.3">
      <c r="A31895" s="33" t="s">
        <v>125</v>
      </c>
      <c r="B31895" s="33" t="s">
        <v>53</v>
      </c>
      <c r="C31895" s="33">
        <v>86000</v>
      </c>
      <c r="D31895" s="33" t="s">
        <v>520</v>
      </c>
      <c r="E31895" t="str">
        <f t="shared" si="502"/>
        <v>$75K-$100K</v>
      </c>
    </row>
    <row r="31896" spans="1:5" x14ac:dyDescent="0.3">
      <c r="A31896" s="33" t="s">
        <v>4</v>
      </c>
      <c r="B31896" s="33" t="s">
        <v>53</v>
      </c>
      <c r="C31896" s="33">
        <v>145500</v>
      </c>
      <c r="D31896" s="33" t="s">
        <v>10021</v>
      </c>
      <c r="E31896" t="str">
        <f t="shared" si="502"/>
        <v>$125K-$200K</v>
      </c>
    </row>
    <row r="31897" spans="1:5" x14ac:dyDescent="0.3">
      <c r="A31897" s="33" t="s">
        <v>4</v>
      </c>
      <c r="B31897" s="33" t="s">
        <v>53</v>
      </c>
      <c r="C31897" s="33"/>
      <c r="D31897" s="33" t="s">
        <v>3270</v>
      </c>
      <c r="E31897" t="str">
        <f t="shared" si="502"/>
        <v>No Data</v>
      </c>
    </row>
    <row r="31898" spans="1:5" x14ac:dyDescent="0.3">
      <c r="A31898" s="33" t="s">
        <v>125</v>
      </c>
      <c r="B31898" s="33" t="s">
        <v>53</v>
      </c>
      <c r="C31898" s="33">
        <v>170000</v>
      </c>
      <c r="D31898" s="33" t="s">
        <v>315</v>
      </c>
      <c r="E31898" t="str">
        <f t="shared" si="502"/>
        <v>$125K-$200K</v>
      </c>
    </row>
    <row r="31899" spans="1:5" x14ac:dyDescent="0.3">
      <c r="A31899" s="33" t="s">
        <v>128</v>
      </c>
      <c r="B31899" s="33" t="s">
        <v>69</v>
      </c>
      <c r="C31899" s="33">
        <v>157500</v>
      </c>
      <c r="D31899" s="33" t="s">
        <v>532</v>
      </c>
      <c r="E31899" t="str">
        <f t="shared" si="502"/>
        <v>$125K-$200K</v>
      </c>
    </row>
    <row r="31900" spans="1:5" x14ac:dyDescent="0.3">
      <c r="A31900" s="33" t="s">
        <v>4</v>
      </c>
      <c r="B31900" s="33" t="s">
        <v>53</v>
      </c>
      <c r="C31900" s="33">
        <v>115000</v>
      </c>
      <c r="D31900" s="33" t="s">
        <v>235</v>
      </c>
      <c r="E31900" t="str">
        <f t="shared" si="502"/>
        <v>$100K-$125K</v>
      </c>
    </row>
    <row r="31901" spans="1:5" x14ac:dyDescent="0.3">
      <c r="A31901" s="33" t="s">
        <v>2</v>
      </c>
      <c r="B31901" s="33" t="s">
        <v>53</v>
      </c>
      <c r="C31901" s="33"/>
      <c r="D31901" s="33" t="s">
        <v>1490</v>
      </c>
      <c r="E31901" t="str">
        <f t="shared" si="502"/>
        <v>No Data</v>
      </c>
    </row>
    <row r="31902" spans="1:5" x14ac:dyDescent="0.3">
      <c r="A31902" s="33" t="s">
        <v>2</v>
      </c>
      <c r="B31902" s="33" t="s">
        <v>53</v>
      </c>
      <c r="C31902" s="33"/>
      <c r="D31902" s="33" t="s">
        <v>1604</v>
      </c>
      <c r="E31902" t="str">
        <f t="shared" si="502"/>
        <v>No Data</v>
      </c>
    </row>
    <row r="31903" spans="1:5" x14ac:dyDescent="0.3">
      <c r="A31903" s="33" t="s">
        <v>0</v>
      </c>
      <c r="B31903" s="33" t="s">
        <v>53</v>
      </c>
      <c r="C31903" s="33"/>
      <c r="D31903" s="33" t="s">
        <v>1435</v>
      </c>
      <c r="E31903" t="str">
        <f t="shared" si="502"/>
        <v>No Data</v>
      </c>
    </row>
    <row r="31904" spans="1:5" x14ac:dyDescent="0.3">
      <c r="A31904" s="33" t="s">
        <v>0</v>
      </c>
      <c r="B31904" s="33" t="s">
        <v>53</v>
      </c>
      <c r="C31904" s="33">
        <v>161500</v>
      </c>
      <c r="D31904" s="33" t="s">
        <v>992</v>
      </c>
      <c r="E31904" t="str">
        <f t="shared" si="502"/>
        <v>$125K-$200K</v>
      </c>
    </row>
    <row r="31905" spans="1:5" x14ac:dyDescent="0.3">
      <c r="A31905" s="33" t="s">
        <v>0</v>
      </c>
      <c r="B31905" s="33" t="s">
        <v>54</v>
      </c>
      <c r="C31905" s="33">
        <v>125000</v>
      </c>
      <c r="D31905" s="33" t="s">
        <v>3872</v>
      </c>
      <c r="E31905" t="str">
        <f t="shared" si="502"/>
        <v>$100K-$125K</v>
      </c>
    </row>
    <row r="31906" spans="1:5" x14ac:dyDescent="0.3">
      <c r="A31906" s="33" t="s">
        <v>2</v>
      </c>
      <c r="B31906" s="33" t="s">
        <v>53</v>
      </c>
      <c r="C31906" s="33"/>
      <c r="D31906" s="33" t="s">
        <v>871</v>
      </c>
      <c r="E31906" t="str">
        <f t="shared" si="502"/>
        <v>No Data</v>
      </c>
    </row>
    <row r="31907" spans="1:5" x14ac:dyDescent="0.3">
      <c r="A31907" s="33" t="s">
        <v>2</v>
      </c>
      <c r="B31907" s="33" t="s">
        <v>53</v>
      </c>
      <c r="C31907" s="33"/>
      <c r="D31907" s="33" t="s">
        <v>10022</v>
      </c>
      <c r="E31907" t="str">
        <f t="shared" si="502"/>
        <v>No Data</v>
      </c>
    </row>
    <row r="31908" spans="1:5" x14ac:dyDescent="0.3">
      <c r="A31908" s="33" t="s">
        <v>2</v>
      </c>
      <c r="B31908" s="33" t="s">
        <v>53</v>
      </c>
      <c r="C31908" s="33">
        <v>59785</v>
      </c>
      <c r="D31908" s="33" t="s">
        <v>6216</v>
      </c>
      <c r="E31908" t="str">
        <f t="shared" si="502"/>
        <v>&lt;$75K</v>
      </c>
    </row>
    <row r="31909" spans="1:5" x14ac:dyDescent="0.3">
      <c r="A31909" s="33" t="s">
        <v>0</v>
      </c>
      <c r="B31909" s="33" t="s">
        <v>53</v>
      </c>
      <c r="C31909" s="33"/>
      <c r="D31909" s="33" t="s">
        <v>5122</v>
      </c>
      <c r="E31909" t="str">
        <f t="shared" si="502"/>
        <v>No Data</v>
      </c>
    </row>
    <row r="31910" spans="1:5" x14ac:dyDescent="0.3">
      <c r="A31910" s="33" t="s">
        <v>2</v>
      </c>
      <c r="B31910" s="33" t="s">
        <v>53</v>
      </c>
      <c r="C31910" s="33"/>
      <c r="D31910" s="33" t="s">
        <v>10023</v>
      </c>
      <c r="E31910" t="str">
        <f t="shared" si="502"/>
        <v>No Data</v>
      </c>
    </row>
    <row r="31911" spans="1:5" x14ac:dyDescent="0.3">
      <c r="A31911" s="33" t="s">
        <v>0</v>
      </c>
      <c r="B31911" s="33" t="s">
        <v>53</v>
      </c>
      <c r="C31911" s="33">
        <v>79050</v>
      </c>
      <c r="D31911" s="33" t="s">
        <v>1846</v>
      </c>
      <c r="E31911" t="str">
        <f t="shared" si="502"/>
        <v>$75K-$100K</v>
      </c>
    </row>
    <row r="31912" spans="1:5" x14ac:dyDescent="0.3">
      <c r="A31912" s="33" t="s">
        <v>2</v>
      </c>
      <c r="B31912" s="33" t="s">
        <v>70</v>
      </c>
      <c r="C31912" s="33">
        <v>98500</v>
      </c>
      <c r="D31912" s="33" t="s">
        <v>1489</v>
      </c>
      <c r="E31912" t="str">
        <f t="shared" si="502"/>
        <v>$75K-$100K</v>
      </c>
    </row>
    <row r="31913" spans="1:5" x14ac:dyDescent="0.3">
      <c r="A31913" s="33" t="s">
        <v>2</v>
      </c>
      <c r="B31913" s="33" t="s">
        <v>53</v>
      </c>
      <c r="C31913" s="33">
        <v>85000</v>
      </c>
      <c r="D31913" s="33" t="s">
        <v>268</v>
      </c>
      <c r="E31913" t="str">
        <f t="shared" si="502"/>
        <v>$75K-$100K</v>
      </c>
    </row>
    <row r="31914" spans="1:5" x14ac:dyDescent="0.3">
      <c r="A31914" s="33" t="s">
        <v>52</v>
      </c>
      <c r="B31914" s="33" t="s">
        <v>53</v>
      </c>
      <c r="C31914" s="33">
        <v>75000</v>
      </c>
      <c r="D31914" s="33" t="s">
        <v>10024</v>
      </c>
      <c r="E31914" t="str">
        <f t="shared" si="502"/>
        <v>&lt;$75K</v>
      </c>
    </row>
    <row r="31915" spans="1:5" x14ac:dyDescent="0.3">
      <c r="A31915" s="33" t="s">
        <v>2</v>
      </c>
      <c r="B31915" s="33" t="s">
        <v>53</v>
      </c>
      <c r="C31915" s="33"/>
      <c r="D31915" s="33" t="s">
        <v>926</v>
      </c>
      <c r="E31915" t="str">
        <f t="shared" si="502"/>
        <v>No Data</v>
      </c>
    </row>
    <row r="31916" spans="1:5" x14ac:dyDescent="0.3">
      <c r="A31916" s="33" t="s">
        <v>0</v>
      </c>
      <c r="B31916" s="33" t="s">
        <v>53</v>
      </c>
      <c r="C31916" s="33">
        <v>102500</v>
      </c>
      <c r="D31916" s="33" t="s">
        <v>3434</v>
      </c>
      <c r="E31916" t="str">
        <f t="shared" si="502"/>
        <v>$100K-$125K</v>
      </c>
    </row>
    <row r="31917" spans="1:5" x14ac:dyDescent="0.3">
      <c r="A31917" s="33" t="s">
        <v>0</v>
      </c>
      <c r="B31917" s="33" t="s">
        <v>53</v>
      </c>
      <c r="C31917" s="33">
        <v>124400</v>
      </c>
      <c r="D31917" s="33" t="s">
        <v>516</v>
      </c>
      <c r="E31917" t="str">
        <f t="shared" si="502"/>
        <v>$100K-$125K</v>
      </c>
    </row>
    <row r="31918" spans="1:5" x14ac:dyDescent="0.3">
      <c r="A31918" s="33" t="s">
        <v>0</v>
      </c>
      <c r="B31918" s="33" t="s">
        <v>53</v>
      </c>
      <c r="C31918" s="33">
        <v>92058</v>
      </c>
      <c r="D31918" s="33" t="s">
        <v>8553</v>
      </c>
      <c r="E31918" t="str">
        <f t="shared" si="502"/>
        <v>$75K-$100K</v>
      </c>
    </row>
    <row r="31919" spans="1:5" x14ac:dyDescent="0.3">
      <c r="A31919" s="33" t="s">
        <v>2</v>
      </c>
      <c r="B31919" s="33" t="s">
        <v>53</v>
      </c>
      <c r="C31919" s="33">
        <v>234000</v>
      </c>
      <c r="D31919" s="33" t="s">
        <v>415</v>
      </c>
      <c r="E31919" t="str">
        <f t="shared" si="502"/>
        <v>&gt;$200K</v>
      </c>
    </row>
    <row r="31920" spans="1:5" x14ac:dyDescent="0.3">
      <c r="A31920" s="33" t="s">
        <v>0</v>
      </c>
      <c r="B31920" s="33" t="s">
        <v>53</v>
      </c>
      <c r="C31920" s="33">
        <v>103719</v>
      </c>
      <c r="D31920" s="33" t="s">
        <v>10025</v>
      </c>
      <c r="E31920" t="str">
        <f t="shared" si="502"/>
        <v>$100K-$125K</v>
      </c>
    </row>
    <row r="31921" spans="1:5" x14ac:dyDescent="0.3">
      <c r="A31921" s="33" t="s">
        <v>0</v>
      </c>
      <c r="B31921" s="33" t="s">
        <v>53</v>
      </c>
      <c r="C31921" s="33">
        <v>80000</v>
      </c>
      <c r="D31921" s="33" t="s">
        <v>486</v>
      </c>
      <c r="E31921" t="str">
        <f t="shared" si="502"/>
        <v>$75K-$100K</v>
      </c>
    </row>
    <row r="31922" spans="1:5" x14ac:dyDescent="0.3">
      <c r="A31922" s="33" t="s">
        <v>125</v>
      </c>
      <c r="B31922" s="33" t="s">
        <v>54</v>
      </c>
      <c r="C31922" s="33">
        <v>125000</v>
      </c>
      <c r="D31922" s="33" t="s">
        <v>10026</v>
      </c>
      <c r="E31922" t="str">
        <f t="shared" si="502"/>
        <v>$100K-$125K</v>
      </c>
    </row>
    <row r="31923" spans="1:5" x14ac:dyDescent="0.3">
      <c r="A31923" s="33" t="s">
        <v>0</v>
      </c>
      <c r="B31923" s="33" t="s">
        <v>53</v>
      </c>
      <c r="C31923" s="33">
        <v>110000</v>
      </c>
      <c r="D31923" s="33" t="s">
        <v>8828</v>
      </c>
      <c r="E31923" t="str">
        <f t="shared" si="502"/>
        <v>$100K-$125K</v>
      </c>
    </row>
    <row r="31924" spans="1:5" x14ac:dyDescent="0.3">
      <c r="A31924" s="33" t="s">
        <v>128</v>
      </c>
      <c r="B31924" s="33" t="s">
        <v>53</v>
      </c>
      <c r="C31924" s="33">
        <v>137500</v>
      </c>
      <c r="D31924" s="33" t="s">
        <v>265</v>
      </c>
      <c r="E31924" t="str">
        <f t="shared" si="502"/>
        <v>$125K-$200K</v>
      </c>
    </row>
    <row r="31925" spans="1:5" x14ac:dyDescent="0.3">
      <c r="A31925" s="33" t="s">
        <v>2</v>
      </c>
      <c r="B31925" s="33" t="s">
        <v>53</v>
      </c>
      <c r="C31925" s="33">
        <v>115000</v>
      </c>
      <c r="D31925" s="33" t="s">
        <v>4781</v>
      </c>
      <c r="E31925" t="str">
        <f t="shared" si="502"/>
        <v>$100K-$125K</v>
      </c>
    </row>
    <row r="31926" spans="1:5" x14ac:dyDescent="0.3">
      <c r="A31926" s="33" t="s">
        <v>66</v>
      </c>
      <c r="B31926" s="33" t="s">
        <v>53</v>
      </c>
      <c r="C31926" s="33"/>
      <c r="D31926" s="33" t="s">
        <v>10027</v>
      </c>
      <c r="E31926" t="str">
        <f t="shared" si="502"/>
        <v>No Data</v>
      </c>
    </row>
    <row r="31927" spans="1:5" x14ac:dyDescent="0.3">
      <c r="A31927" s="33" t="s">
        <v>128</v>
      </c>
      <c r="B31927" s="33" t="s">
        <v>53</v>
      </c>
      <c r="C31927" s="33">
        <v>150000</v>
      </c>
      <c r="D31927" s="33" t="s">
        <v>6037</v>
      </c>
      <c r="E31927" t="str">
        <f t="shared" si="502"/>
        <v>$125K-$200K</v>
      </c>
    </row>
    <row r="31928" spans="1:5" x14ac:dyDescent="0.3">
      <c r="A31928" s="33" t="s">
        <v>4</v>
      </c>
      <c r="B31928" s="33" t="s">
        <v>53</v>
      </c>
      <c r="C31928" s="33">
        <v>104903</v>
      </c>
      <c r="D31928" s="33" t="s">
        <v>1106</v>
      </c>
      <c r="E31928" t="str">
        <f t="shared" si="502"/>
        <v>$100K-$125K</v>
      </c>
    </row>
    <row r="31929" spans="1:5" x14ac:dyDescent="0.3">
      <c r="A31929" s="33" t="s">
        <v>0</v>
      </c>
      <c r="B31929" s="33" t="s">
        <v>53</v>
      </c>
      <c r="C31929" s="33">
        <v>85000</v>
      </c>
      <c r="D31929" s="33" t="s">
        <v>2144</v>
      </c>
      <c r="E31929" t="str">
        <f t="shared" si="502"/>
        <v>$75K-$100K</v>
      </c>
    </row>
    <row r="31930" spans="1:5" x14ac:dyDescent="0.3">
      <c r="A31930" s="33" t="s">
        <v>125</v>
      </c>
      <c r="B31930" s="33" t="s">
        <v>53</v>
      </c>
      <c r="C31930" s="33"/>
      <c r="D31930" s="33" t="s">
        <v>10028</v>
      </c>
      <c r="E31930" t="str">
        <f t="shared" si="502"/>
        <v>No Data</v>
      </c>
    </row>
    <row r="31931" spans="1:5" x14ac:dyDescent="0.3">
      <c r="A31931" s="33" t="s">
        <v>2</v>
      </c>
      <c r="B31931" s="33" t="s">
        <v>53</v>
      </c>
      <c r="C31931" s="33"/>
      <c r="D31931" s="33" t="s">
        <v>230</v>
      </c>
      <c r="E31931" t="str">
        <f t="shared" si="502"/>
        <v>No Data</v>
      </c>
    </row>
    <row r="31932" spans="1:5" x14ac:dyDescent="0.3">
      <c r="A31932" s="33" t="s">
        <v>2</v>
      </c>
      <c r="B31932" s="33" t="s">
        <v>53</v>
      </c>
      <c r="C31932" s="33"/>
      <c r="D31932" s="33" t="s">
        <v>10029</v>
      </c>
      <c r="E31932" t="str">
        <f t="shared" si="502"/>
        <v>No Data</v>
      </c>
    </row>
    <row r="31933" spans="1:5" x14ac:dyDescent="0.3">
      <c r="A31933" s="33" t="s">
        <v>2</v>
      </c>
      <c r="B31933" s="33" t="s">
        <v>54</v>
      </c>
      <c r="C31933" s="33">
        <v>60568</v>
      </c>
      <c r="D31933" s="33" t="s">
        <v>3991</v>
      </c>
      <c r="E31933" t="str">
        <f t="shared" si="502"/>
        <v>&lt;$75K</v>
      </c>
    </row>
    <row r="31934" spans="1:5" x14ac:dyDescent="0.3">
      <c r="A31934" s="33" t="s">
        <v>2</v>
      </c>
      <c r="B31934" s="33" t="s">
        <v>53</v>
      </c>
      <c r="C31934" s="33">
        <v>95500</v>
      </c>
      <c r="D31934" s="33" t="s">
        <v>10030</v>
      </c>
      <c r="E31934" t="str">
        <f t="shared" si="502"/>
        <v>$75K-$100K</v>
      </c>
    </row>
    <row r="31935" spans="1:5" x14ac:dyDescent="0.3">
      <c r="A31935" s="33" t="s">
        <v>0</v>
      </c>
      <c r="B31935" s="33" t="s">
        <v>53</v>
      </c>
      <c r="C31935" s="33">
        <v>105075.5</v>
      </c>
      <c r="D31935" s="33" t="s">
        <v>10031</v>
      </c>
      <c r="E31935" t="str">
        <f t="shared" si="502"/>
        <v>$100K-$125K</v>
      </c>
    </row>
    <row r="31936" spans="1:5" x14ac:dyDescent="0.3">
      <c r="A31936" s="33" t="s">
        <v>2</v>
      </c>
      <c r="B31936" s="33" t="s">
        <v>53</v>
      </c>
      <c r="C31936" s="33"/>
      <c r="D31936" s="33" t="s">
        <v>10032</v>
      </c>
      <c r="E31936" t="str">
        <f t="shared" si="502"/>
        <v>No Data</v>
      </c>
    </row>
    <row r="31937" spans="1:5" x14ac:dyDescent="0.3">
      <c r="A31937" s="33" t="s">
        <v>2</v>
      </c>
      <c r="B31937" s="33" t="s">
        <v>53</v>
      </c>
      <c r="C31937" s="33">
        <v>92500</v>
      </c>
      <c r="D31937" s="33" t="s">
        <v>3347</v>
      </c>
      <c r="E31937" t="str">
        <f t="shared" si="502"/>
        <v>$75K-$100K</v>
      </c>
    </row>
    <row r="31938" spans="1:5" x14ac:dyDescent="0.3">
      <c r="A31938" s="33" t="s">
        <v>4</v>
      </c>
      <c r="B31938" s="33" t="s">
        <v>53</v>
      </c>
      <c r="C31938" s="33">
        <v>130500</v>
      </c>
      <c r="D31938" s="33" t="s">
        <v>5231</v>
      </c>
      <c r="E31938" t="str">
        <f t="shared" si="502"/>
        <v>$125K-$200K</v>
      </c>
    </row>
    <row r="31939" spans="1:5" x14ac:dyDescent="0.3">
      <c r="A31939" s="33" t="s">
        <v>2</v>
      </c>
      <c r="B31939" s="33" t="s">
        <v>53</v>
      </c>
      <c r="C31939" s="33">
        <v>75000</v>
      </c>
      <c r="D31939" s="33" t="s">
        <v>7715</v>
      </c>
      <c r="E31939" t="str">
        <f t="shared" ref="E31939:E32002" si="503">_xlfn.XLOOKUP(C31939,$H$16:$H$21,$G$16:$G$21,,1)</f>
        <v>&lt;$75K</v>
      </c>
    </row>
    <row r="31940" spans="1:5" x14ac:dyDescent="0.3">
      <c r="A31940" s="33" t="s">
        <v>2</v>
      </c>
      <c r="B31940" s="33" t="s">
        <v>53</v>
      </c>
      <c r="C31940" s="33"/>
      <c r="D31940" s="33" t="s">
        <v>1028</v>
      </c>
      <c r="E31940" t="str">
        <f t="shared" si="503"/>
        <v>No Data</v>
      </c>
    </row>
    <row r="31941" spans="1:5" x14ac:dyDescent="0.3">
      <c r="A31941" s="33" t="s">
        <v>125</v>
      </c>
      <c r="B31941" s="33" t="s">
        <v>53</v>
      </c>
      <c r="C31941" s="33">
        <v>150000</v>
      </c>
      <c r="D31941" s="33" t="s">
        <v>499</v>
      </c>
      <c r="E31941" t="str">
        <f t="shared" si="503"/>
        <v>$125K-$200K</v>
      </c>
    </row>
    <row r="31942" spans="1:5" x14ac:dyDescent="0.3">
      <c r="A31942" s="33" t="s">
        <v>0</v>
      </c>
      <c r="B31942" s="33" t="s">
        <v>53</v>
      </c>
      <c r="C31942" s="33">
        <v>122500</v>
      </c>
      <c r="D31942" s="33" t="s">
        <v>8208</v>
      </c>
      <c r="E31942" t="str">
        <f t="shared" si="503"/>
        <v>$100K-$125K</v>
      </c>
    </row>
    <row r="31943" spans="1:5" x14ac:dyDescent="0.3">
      <c r="A31943" s="33" t="s">
        <v>2</v>
      </c>
      <c r="B31943" s="33" t="s">
        <v>53</v>
      </c>
      <c r="C31943" s="33"/>
      <c r="D31943" s="33" t="s">
        <v>425</v>
      </c>
      <c r="E31943" t="str">
        <f t="shared" si="503"/>
        <v>No Data</v>
      </c>
    </row>
    <row r="31944" spans="1:5" x14ac:dyDescent="0.3">
      <c r="A31944" s="33" t="s">
        <v>2</v>
      </c>
      <c r="B31944" s="33" t="s">
        <v>53</v>
      </c>
      <c r="C31944" s="33"/>
      <c r="D31944" s="33" t="s">
        <v>485</v>
      </c>
      <c r="E31944" t="str">
        <f t="shared" si="503"/>
        <v>No Data</v>
      </c>
    </row>
    <row r="31945" spans="1:5" x14ac:dyDescent="0.3">
      <c r="A31945" s="33" t="s">
        <v>2</v>
      </c>
      <c r="B31945" s="33" t="s">
        <v>53</v>
      </c>
      <c r="C31945" s="33">
        <v>85000</v>
      </c>
      <c r="D31945" s="33" t="s">
        <v>268</v>
      </c>
      <c r="E31945" t="str">
        <f t="shared" si="503"/>
        <v>$75K-$100K</v>
      </c>
    </row>
    <row r="31946" spans="1:5" x14ac:dyDescent="0.3">
      <c r="A31946" s="33" t="s">
        <v>2</v>
      </c>
      <c r="B31946" s="33" t="s">
        <v>53</v>
      </c>
      <c r="C31946" s="33">
        <v>65000</v>
      </c>
      <c r="D31946" s="33" t="s">
        <v>10033</v>
      </c>
      <c r="E31946" t="str">
        <f t="shared" si="503"/>
        <v>&lt;$75K</v>
      </c>
    </row>
    <row r="31947" spans="1:5" x14ac:dyDescent="0.3">
      <c r="A31947" s="33" t="s">
        <v>0</v>
      </c>
      <c r="B31947" s="33" t="s">
        <v>53</v>
      </c>
      <c r="C31947" s="33"/>
      <c r="D31947" s="33" t="s">
        <v>1912</v>
      </c>
      <c r="E31947" t="str">
        <f t="shared" si="503"/>
        <v>No Data</v>
      </c>
    </row>
    <row r="31948" spans="1:5" x14ac:dyDescent="0.3">
      <c r="A31948" s="33" t="s">
        <v>2</v>
      </c>
      <c r="B31948" s="33" t="s">
        <v>53</v>
      </c>
      <c r="C31948" s="33">
        <v>106000</v>
      </c>
      <c r="D31948" s="33" t="s">
        <v>520</v>
      </c>
      <c r="E31948" t="str">
        <f t="shared" si="503"/>
        <v>$100K-$125K</v>
      </c>
    </row>
    <row r="31949" spans="1:5" x14ac:dyDescent="0.3">
      <c r="A31949" s="33" t="s">
        <v>52</v>
      </c>
      <c r="B31949" s="33" t="s">
        <v>53</v>
      </c>
      <c r="C31949" s="33">
        <v>138640</v>
      </c>
      <c r="D31949" s="33" t="s">
        <v>849</v>
      </c>
      <c r="E31949" t="str">
        <f t="shared" si="503"/>
        <v>$125K-$200K</v>
      </c>
    </row>
    <row r="31950" spans="1:5" x14ac:dyDescent="0.3">
      <c r="A31950" s="33" t="s">
        <v>52</v>
      </c>
      <c r="B31950" s="33" t="s">
        <v>53</v>
      </c>
      <c r="C31950" s="33"/>
      <c r="D31950" s="33" t="s">
        <v>5342</v>
      </c>
      <c r="E31950" t="str">
        <f t="shared" si="503"/>
        <v>No Data</v>
      </c>
    </row>
    <row r="31951" spans="1:5" x14ac:dyDescent="0.3">
      <c r="A31951" s="33" t="s">
        <v>0</v>
      </c>
      <c r="B31951" s="33" t="s">
        <v>53</v>
      </c>
      <c r="C31951" s="33"/>
      <c r="D31951" s="33" t="s">
        <v>2151</v>
      </c>
      <c r="E31951" t="str">
        <f t="shared" si="503"/>
        <v>No Data</v>
      </c>
    </row>
    <row r="31952" spans="1:5" x14ac:dyDescent="0.3">
      <c r="A31952" s="33" t="s">
        <v>128</v>
      </c>
      <c r="B31952" s="33" t="s">
        <v>53</v>
      </c>
      <c r="C31952" s="33">
        <v>142809</v>
      </c>
      <c r="D31952" s="33" t="s">
        <v>10034</v>
      </c>
      <c r="E31952" t="str">
        <f t="shared" si="503"/>
        <v>$125K-$200K</v>
      </c>
    </row>
    <row r="31953" spans="1:5" x14ac:dyDescent="0.3">
      <c r="A31953" s="33" t="s">
        <v>2</v>
      </c>
      <c r="B31953" s="33" t="s">
        <v>110</v>
      </c>
      <c r="C31953" s="33">
        <v>89100</v>
      </c>
      <c r="D31953" s="33" t="s">
        <v>3729</v>
      </c>
      <c r="E31953" t="str">
        <f t="shared" si="503"/>
        <v>$75K-$100K</v>
      </c>
    </row>
    <row r="31954" spans="1:5" x14ac:dyDescent="0.3">
      <c r="A31954" s="33" t="s">
        <v>2</v>
      </c>
      <c r="B31954" s="33" t="s">
        <v>53</v>
      </c>
      <c r="C31954" s="33">
        <v>105000</v>
      </c>
      <c r="D31954" s="33" t="s">
        <v>315</v>
      </c>
      <c r="E31954" t="str">
        <f t="shared" si="503"/>
        <v>$100K-$125K</v>
      </c>
    </row>
    <row r="31955" spans="1:5" x14ac:dyDescent="0.3">
      <c r="A31955" s="33" t="s">
        <v>0</v>
      </c>
      <c r="B31955" s="33" t="s">
        <v>53</v>
      </c>
      <c r="C31955" s="33"/>
      <c r="D31955" s="33" t="s">
        <v>10035</v>
      </c>
      <c r="E31955" t="str">
        <f t="shared" si="503"/>
        <v>No Data</v>
      </c>
    </row>
    <row r="31956" spans="1:5" x14ac:dyDescent="0.3">
      <c r="A31956" s="33" t="s">
        <v>0</v>
      </c>
      <c r="B31956" s="33" t="s">
        <v>53</v>
      </c>
      <c r="C31956" s="33">
        <v>253000</v>
      </c>
      <c r="D31956" s="33" t="s">
        <v>4396</v>
      </c>
      <c r="E31956" t="str">
        <f t="shared" si="503"/>
        <v>&gt;$200K</v>
      </c>
    </row>
    <row r="31957" spans="1:5" x14ac:dyDescent="0.3">
      <c r="A31957" s="33" t="s">
        <v>2</v>
      </c>
      <c r="B31957" s="33" t="s">
        <v>53</v>
      </c>
      <c r="C31957" s="33">
        <v>157500</v>
      </c>
      <c r="D31957" s="33" t="s">
        <v>10036</v>
      </c>
      <c r="E31957" t="str">
        <f t="shared" si="503"/>
        <v>$125K-$200K</v>
      </c>
    </row>
    <row r="31958" spans="1:5" x14ac:dyDescent="0.3">
      <c r="A31958" s="33" t="s">
        <v>0</v>
      </c>
      <c r="B31958" s="33" t="s">
        <v>53</v>
      </c>
      <c r="C31958" s="33"/>
      <c r="D31958" s="33" t="s">
        <v>2202</v>
      </c>
      <c r="E31958" t="str">
        <f t="shared" si="503"/>
        <v>No Data</v>
      </c>
    </row>
    <row r="31959" spans="1:5" x14ac:dyDescent="0.3">
      <c r="A31959" s="33" t="s">
        <v>4</v>
      </c>
      <c r="B31959" s="33" t="s">
        <v>75</v>
      </c>
      <c r="C31959" s="33">
        <v>120000</v>
      </c>
      <c r="D31959" s="33" t="s">
        <v>10037</v>
      </c>
      <c r="E31959" t="str">
        <f t="shared" si="503"/>
        <v>$100K-$125K</v>
      </c>
    </row>
    <row r="31960" spans="1:5" x14ac:dyDescent="0.3">
      <c r="A31960" s="33" t="s">
        <v>0</v>
      </c>
      <c r="B31960" s="33" t="s">
        <v>53</v>
      </c>
      <c r="C31960" s="33">
        <v>218500</v>
      </c>
      <c r="D31960" s="33" t="s">
        <v>524</v>
      </c>
      <c r="E31960" t="str">
        <f t="shared" si="503"/>
        <v>&gt;$200K</v>
      </c>
    </row>
    <row r="31961" spans="1:5" x14ac:dyDescent="0.3">
      <c r="A31961" s="33" t="s">
        <v>2</v>
      </c>
      <c r="B31961" s="33" t="s">
        <v>53</v>
      </c>
      <c r="C31961" s="33"/>
      <c r="D31961" s="33" t="s">
        <v>10038</v>
      </c>
      <c r="E31961" t="str">
        <f t="shared" si="503"/>
        <v>No Data</v>
      </c>
    </row>
    <row r="31962" spans="1:5" x14ac:dyDescent="0.3">
      <c r="A31962" s="33" t="s">
        <v>2</v>
      </c>
      <c r="B31962" s="33" t="s">
        <v>53</v>
      </c>
      <c r="C31962" s="33"/>
      <c r="D31962" s="33" t="s">
        <v>268</v>
      </c>
      <c r="E31962" t="str">
        <f t="shared" si="503"/>
        <v>No Data</v>
      </c>
    </row>
    <row r="31963" spans="1:5" x14ac:dyDescent="0.3">
      <c r="A31963" s="33" t="s">
        <v>128</v>
      </c>
      <c r="B31963" s="33" t="s">
        <v>53</v>
      </c>
      <c r="C31963" s="33"/>
      <c r="D31963" s="33" t="s">
        <v>1476</v>
      </c>
      <c r="E31963" t="str">
        <f t="shared" si="503"/>
        <v>No Data</v>
      </c>
    </row>
    <row r="31964" spans="1:5" x14ac:dyDescent="0.3">
      <c r="A31964" s="33" t="s">
        <v>4</v>
      </c>
      <c r="B31964" s="33" t="s">
        <v>81</v>
      </c>
      <c r="C31964" s="33">
        <v>125000</v>
      </c>
      <c r="D31964" s="33" t="s">
        <v>919</v>
      </c>
      <c r="E31964" t="str">
        <f t="shared" si="503"/>
        <v>$100K-$125K</v>
      </c>
    </row>
    <row r="31965" spans="1:5" x14ac:dyDescent="0.3">
      <c r="A31965" s="33" t="s">
        <v>2</v>
      </c>
      <c r="B31965" s="33" t="s">
        <v>53</v>
      </c>
      <c r="C31965" s="33"/>
      <c r="D31965" s="33" t="s">
        <v>234</v>
      </c>
      <c r="E31965" t="str">
        <f t="shared" si="503"/>
        <v>No Data</v>
      </c>
    </row>
    <row r="31966" spans="1:5" x14ac:dyDescent="0.3">
      <c r="A31966" s="33" t="s">
        <v>128</v>
      </c>
      <c r="B31966" s="33" t="s">
        <v>53</v>
      </c>
      <c r="C31966" s="33">
        <v>160000</v>
      </c>
      <c r="D31966" s="33" t="s">
        <v>591</v>
      </c>
      <c r="E31966" t="str">
        <f t="shared" si="503"/>
        <v>$125K-$200K</v>
      </c>
    </row>
    <row r="31967" spans="1:5" x14ac:dyDescent="0.3">
      <c r="A31967" s="33" t="s">
        <v>4</v>
      </c>
      <c r="B31967" s="33" t="s">
        <v>53</v>
      </c>
      <c r="C31967" s="33">
        <v>124000</v>
      </c>
      <c r="D31967" s="33" t="s">
        <v>301</v>
      </c>
      <c r="E31967" t="str">
        <f t="shared" si="503"/>
        <v>$100K-$125K</v>
      </c>
    </row>
    <row r="31968" spans="1:5" x14ac:dyDescent="0.3">
      <c r="A31968" s="33" t="s">
        <v>0</v>
      </c>
      <c r="B31968" s="33" t="s">
        <v>53</v>
      </c>
      <c r="C31968" s="33">
        <v>153500</v>
      </c>
      <c r="D31968" s="33" t="s">
        <v>442</v>
      </c>
      <c r="E31968" t="str">
        <f t="shared" si="503"/>
        <v>$125K-$200K</v>
      </c>
    </row>
    <row r="31969" spans="1:5" x14ac:dyDescent="0.3">
      <c r="A31969" s="33" t="s">
        <v>2</v>
      </c>
      <c r="B31969" s="33" t="s">
        <v>88</v>
      </c>
      <c r="C31969" s="33">
        <v>100500</v>
      </c>
      <c r="D31969" s="33" t="s">
        <v>8156</v>
      </c>
      <c r="E31969" t="str">
        <f t="shared" si="503"/>
        <v>$100K-$125K</v>
      </c>
    </row>
    <row r="31970" spans="1:5" x14ac:dyDescent="0.3">
      <c r="A31970" s="33" t="s">
        <v>125</v>
      </c>
      <c r="B31970" s="33" t="s">
        <v>53</v>
      </c>
      <c r="C31970" s="33">
        <v>85000</v>
      </c>
      <c r="D31970" s="33" t="s">
        <v>265</v>
      </c>
      <c r="E31970" t="str">
        <f t="shared" si="503"/>
        <v>$75K-$100K</v>
      </c>
    </row>
    <row r="31971" spans="1:5" x14ac:dyDescent="0.3">
      <c r="A31971" s="33" t="s">
        <v>2</v>
      </c>
      <c r="B31971" s="33" t="s">
        <v>53</v>
      </c>
      <c r="C31971" s="33">
        <v>90000</v>
      </c>
      <c r="D31971" s="33" t="s">
        <v>5028</v>
      </c>
      <c r="E31971" t="str">
        <f t="shared" si="503"/>
        <v>$75K-$100K</v>
      </c>
    </row>
    <row r="31972" spans="1:5" x14ac:dyDescent="0.3">
      <c r="A31972" s="33" t="s">
        <v>2</v>
      </c>
      <c r="B31972" s="33" t="s">
        <v>53</v>
      </c>
      <c r="C31972" s="33"/>
      <c r="D31972" s="33" t="s">
        <v>10039</v>
      </c>
      <c r="E31972" t="str">
        <f t="shared" si="503"/>
        <v>No Data</v>
      </c>
    </row>
    <row r="31973" spans="1:5" x14ac:dyDescent="0.3">
      <c r="A31973" s="33" t="s">
        <v>2</v>
      </c>
      <c r="B31973" s="33" t="s">
        <v>53</v>
      </c>
      <c r="C31973" s="33">
        <v>115000</v>
      </c>
      <c r="D31973" s="33" t="s">
        <v>10040</v>
      </c>
      <c r="E31973" t="str">
        <f t="shared" si="503"/>
        <v>$100K-$125K</v>
      </c>
    </row>
    <row r="31974" spans="1:5" x14ac:dyDescent="0.3">
      <c r="A31974" s="33" t="s">
        <v>126</v>
      </c>
      <c r="B31974" s="33" t="s">
        <v>81</v>
      </c>
      <c r="C31974" s="33">
        <v>147500</v>
      </c>
      <c r="D31974" s="33" t="s">
        <v>6068</v>
      </c>
      <c r="E31974" t="str">
        <f t="shared" si="503"/>
        <v>$125K-$200K</v>
      </c>
    </row>
    <row r="31975" spans="1:5" x14ac:dyDescent="0.3">
      <c r="A31975" s="33" t="s">
        <v>2</v>
      </c>
      <c r="B31975" s="33" t="s">
        <v>53</v>
      </c>
      <c r="C31975" s="33"/>
      <c r="D31975" s="33" t="s">
        <v>2161</v>
      </c>
      <c r="E31975" t="str">
        <f t="shared" si="503"/>
        <v>No Data</v>
      </c>
    </row>
    <row r="31976" spans="1:5" x14ac:dyDescent="0.3">
      <c r="A31976" s="33" t="s">
        <v>52</v>
      </c>
      <c r="B31976" s="33" t="s">
        <v>53</v>
      </c>
      <c r="C31976" s="33"/>
      <c r="D31976" s="33" t="s">
        <v>3312</v>
      </c>
      <c r="E31976" t="str">
        <f t="shared" si="503"/>
        <v>No Data</v>
      </c>
    </row>
    <row r="31977" spans="1:5" x14ac:dyDescent="0.3">
      <c r="A31977" s="33" t="s">
        <v>2</v>
      </c>
      <c r="B31977" s="33" t="s">
        <v>53</v>
      </c>
      <c r="C31977" s="33">
        <v>80000</v>
      </c>
      <c r="D31977" s="33" t="s">
        <v>301</v>
      </c>
      <c r="E31977" t="str">
        <f t="shared" si="503"/>
        <v>$75K-$100K</v>
      </c>
    </row>
    <row r="31978" spans="1:5" x14ac:dyDescent="0.3">
      <c r="A31978" s="33" t="s">
        <v>0</v>
      </c>
      <c r="B31978" s="33" t="s">
        <v>53</v>
      </c>
      <c r="C31978" s="33"/>
      <c r="D31978" s="33" t="s">
        <v>7691</v>
      </c>
      <c r="E31978" t="str">
        <f t="shared" si="503"/>
        <v>No Data</v>
      </c>
    </row>
    <row r="31979" spans="1:5" x14ac:dyDescent="0.3">
      <c r="A31979" s="33" t="s">
        <v>0</v>
      </c>
      <c r="B31979" s="33" t="s">
        <v>53</v>
      </c>
      <c r="C31979" s="33">
        <v>171067</v>
      </c>
      <c r="D31979" s="33" t="s">
        <v>10041</v>
      </c>
      <c r="E31979" t="str">
        <f t="shared" si="503"/>
        <v>$125K-$200K</v>
      </c>
    </row>
    <row r="31980" spans="1:5" x14ac:dyDescent="0.3">
      <c r="A31980" s="33" t="s">
        <v>2</v>
      </c>
      <c r="B31980" s="33" t="s">
        <v>53</v>
      </c>
      <c r="C31980" s="33">
        <v>90000</v>
      </c>
      <c r="D31980" s="33" t="s">
        <v>489</v>
      </c>
      <c r="E31980" t="str">
        <f t="shared" si="503"/>
        <v>$75K-$100K</v>
      </c>
    </row>
    <row r="31981" spans="1:5" x14ac:dyDescent="0.3">
      <c r="A31981" s="33" t="s">
        <v>4</v>
      </c>
      <c r="B31981" s="33" t="s">
        <v>88</v>
      </c>
      <c r="C31981" s="33">
        <v>147500</v>
      </c>
      <c r="D31981" s="33" t="s">
        <v>2768</v>
      </c>
      <c r="E31981" t="str">
        <f t="shared" si="503"/>
        <v>$125K-$200K</v>
      </c>
    </row>
    <row r="31982" spans="1:5" x14ac:dyDescent="0.3">
      <c r="A31982" s="33" t="s">
        <v>2</v>
      </c>
      <c r="B31982" s="33" t="s">
        <v>53</v>
      </c>
      <c r="C31982" s="33">
        <v>85000</v>
      </c>
      <c r="D31982" s="33" t="s">
        <v>10042</v>
      </c>
      <c r="E31982" t="str">
        <f t="shared" si="503"/>
        <v>$75K-$100K</v>
      </c>
    </row>
    <row r="31983" spans="1:5" x14ac:dyDescent="0.3">
      <c r="A31983" s="33" t="s">
        <v>0</v>
      </c>
      <c r="B31983" s="33" t="s">
        <v>53</v>
      </c>
      <c r="C31983" s="33">
        <v>125320</v>
      </c>
      <c r="D31983" s="33" t="s">
        <v>919</v>
      </c>
      <c r="E31983" t="str">
        <f t="shared" si="503"/>
        <v>$125K-$200K</v>
      </c>
    </row>
    <row r="31984" spans="1:5" x14ac:dyDescent="0.3">
      <c r="A31984" s="33" t="s">
        <v>0</v>
      </c>
      <c r="B31984" s="33" t="s">
        <v>53</v>
      </c>
      <c r="C31984" s="33">
        <v>152500</v>
      </c>
      <c r="D31984" s="33" t="s">
        <v>2559</v>
      </c>
      <c r="E31984" t="str">
        <f t="shared" si="503"/>
        <v>$125K-$200K</v>
      </c>
    </row>
    <row r="31985" spans="1:5" x14ac:dyDescent="0.3">
      <c r="A31985" s="33" t="s">
        <v>0</v>
      </c>
      <c r="B31985" s="33" t="s">
        <v>53</v>
      </c>
      <c r="C31985" s="33">
        <v>178000</v>
      </c>
      <c r="D31985" s="33" t="s">
        <v>5316</v>
      </c>
      <c r="E31985" t="str">
        <f t="shared" si="503"/>
        <v>$125K-$200K</v>
      </c>
    </row>
    <row r="31986" spans="1:5" x14ac:dyDescent="0.3">
      <c r="A31986" s="33" t="s">
        <v>129</v>
      </c>
      <c r="B31986" s="33" t="s">
        <v>65</v>
      </c>
      <c r="C31986" s="33">
        <v>89100</v>
      </c>
      <c r="D31986" s="33" t="s">
        <v>629</v>
      </c>
      <c r="E31986" t="str">
        <f t="shared" si="503"/>
        <v>$75K-$100K</v>
      </c>
    </row>
    <row r="31987" spans="1:5" x14ac:dyDescent="0.3">
      <c r="A31987" s="33" t="s">
        <v>0</v>
      </c>
      <c r="B31987" s="33" t="s">
        <v>53</v>
      </c>
      <c r="C31987" s="33"/>
      <c r="D31987" s="33" t="s">
        <v>3719</v>
      </c>
      <c r="E31987" t="str">
        <f t="shared" si="503"/>
        <v>No Data</v>
      </c>
    </row>
    <row r="31988" spans="1:5" x14ac:dyDescent="0.3">
      <c r="A31988" s="33" t="s">
        <v>2</v>
      </c>
      <c r="B31988" s="33" t="s">
        <v>53</v>
      </c>
      <c r="C31988" s="33">
        <v>115000</v>
      </c>
      <c r="D31988" s="33" t="s">
        <v>2677</v>
      </c>
      <c r="E31988" t="str">
        <f t="shared" si="503"/>
        <v>$100K-$125K</v>
      </c>
    </row>
    <row r="31989" spans="1:5" x14ac:dyDescent="0.3">
      <c r="A31989" s="33" t="s">
        <v>0</v>
      </c>
      <c r="B31989" s="33" t="s">
        <v>88</v>
      </c>
      <c r="C31989" s="33">
        <v>79200</v>
      </c>
      <c r="D31989" s="33" t="s">
        <v>1914</v>
      </c>
      <c r="E31989" t="str">
        <f t="shared" si="503"/>
        <v>$75K-$100K</v>
      </c>
    </row>
    <row r="31990" spans="1:5" x14ac:dyDescent="0.3">
      <c r="A31990" s="33" t="s">
        <v>2</v>
      </c>
      <c r="B31990" s="33" t="s">
        <v>106</v>
      </c>
      <c r="C31990" s="33"/>
      <c r="D31990" s="33" t="s">
        <v>1716</v>
      </c>
      <c r="E31990" t="str">
        <f t="shared" si="503"/>
        <v>No Data</v>
      </c>
    </row>
    <row r="31991" spans="1:5" x14ac:dyDescent="0.3">
      <c r="A31991" s="33" t="s">
        <v>2</v>
      </c>
      <c r="B31991" s="33" t="s">
        <v>53</v>
      </c>
      <c r="C31991" s="33">
        <v>115150.5</v>
      </c>
      <c r="D31991" s="33" t="s">
        <v>10043</v>
      </c>
      <c r="E31991" t="str">
        <f t="shared" si="503"/>
        <v>$100K-$125K</v>
      </c>
    </row>
    <row r="31992" spans="1:5" x14ac:dyDescent="0.3">
      <c r="A31992" s="33" t="s">
        <v>2</v>
      </c>
      <c r="B31992" s="33" t="s">
        <v>53</v>
      </c>
      <c r="C31992" s="33">
        <v>50000</v>
      </c>
      <c r="D31992" s="33" t="s">
        <v>520</v>
      </c>
      <c r="E31992" t="str">
        <f t="shared" si="503"/>
        <v>&lt;$75K</v>
      </c>
    </row>
    <row r="31993" spans="1:5" x14ac:dyDescent="0.3">
      <c r="A31993" s="33" t="s">
        <v>2</v>
      </c>
      <c r="B31993" s="33" t="s">
        <v>53</v>
      </c>
      <c r="C31993" s="33">
        <v>85600</v>
      </c>
      <c r="D31993" s="33" t="s">
        <v>299</v>
      </c>
      <c r="E31993" t="str">
        <f t="shared" si="503"/>
        <v>$75K-$100K</v>
      </c>
    </row>
    <row r="31994" spans="1:5" x14ac:dyDescent="0.3">
      <c r="A31994" s="33" t="s">
        <v>128</v>
      </c>
      <c r="B31994" s="33" t="s">
        <v>53</v>
      </c>
      <c r="C31994" s="33">
        <v>115000</v>
      </c>
      <c r="D31994" s="33" t="s">
        <v>6895</v>
      </c>
      <c r="E31994" t="str">
        <f t="shared" si="503"/>
        <v>$100K-$125K</v>
      </c>
    </row>
    <row r="31995" spans="1:5" x14ac:dyDescent="0.3">
      <c r="A31995" s="33" t="s">
        <v>2</v>
      </c>
      <c r="B31995" s="33" t="s">
        <v>53</v>
      </c>
      <c r="C31995" s="33"/>
      <c r="D31995" s="33" t="s">
        <v>6782</v>
      </c>
      <c r="E31995" t="str">
        <f t="shared" si="503"/>
        <v>No Data</v>
      </c>
    </row>
    <row r="31996" spans="1:5" x14ac:dyDescent="0.3">
      <c r="A31996" s="33" t="s">
        <v>2</v>
      </c>
      <c r="B31996" s="33" t="s">
        <v>53</v>
      </c>
      <c r="C31996" s="33">
        <v>52500</v>
      </c>
      <c r="D31996" s="33" t="s">
        <v>10044</v>
      </c>
      <c r="E31996" t="str">
        <f t="shared" si="503"/>
        <v>&lt;$75K</v>
      </c>
    </row>
    <row r="31997" spans="1:5" x14ac:dyDescent="0.3">
      <c r="A31997" s="33" t="s">
        <v>2</v>
      </c>
      <c r="B31997" s="33" t="s">
        <v>53</v>
      </c>
      <c r="C31997" s="33"/>
      <c r="D31997" s="33" t="s">
        <v>10045</v>
      </c>
      <c r="E31997" t="str">
        <f t="shared" si="503"/>
        <v>No Data</v>
      </c>
    </row>
    <row r="31998" spans="1:5" x14ac:dyDescent="0.3">
      <c r="A31998" s="33" t="s">
        <v>125</v>
      </c>
      <c r="B31998" s="33" t="s">
        <v>53</v>
      </c>
      <c r="C31998" s="33">
        <v>97750</v>
      </c>
      <c r="D31998" s="33" t="s">
        <v>729</v>
      </c>
      <c r="E31998" t="str">
        <f t="shared" si="503"/>
        <v>$75K-$100K</v>
      </c>
    </row>
    <row r="31999" spans="1:5" x14ac:dyDescent="0.3">
      <c r="A31999" s="33" t="s">
        <v>0</v>
      </c>
      <c r="B31999" s="33" t="s">
        <v>53</v>
      </c>
      <c r="C31999" s="33">
        <v>145289</v>
      </c>
      <c r="D31999" s="33" t="s">
        <v>217</v>
      </c>
      <c r="E31999" t="str">
        <f t="shared" si="503"/>
        <v>$125K-$200K</v>
      </c>
    </row>
    <row r="32000" spans="1:5" x14ac:dyDescent="0.3">
      <c r="A32000" s="33" t="s">
        <v>0</v>
      </c>
      <c r="B32000" s="33" t="s">
        <v>53</v>
      </c>
      <c r="C32000" s="33"/>
      <c r="D32000" s="33" t="s">
        <v>9278</v>
      </c>
      <c r="E32000" t="str">
        <f t="shared" si="503"/>
        <v>No Data</v>
      </c>
    </row>
    <row r="32001" spans="1:5" x14ac:dyDescent="0.3">
      <c r="A32001" s="33" t="s">
        <v>52</v>
      </c>
      <c r="B32001" s="33" t="s">
        <v>53</v>
      </c>
      <c r="C32001" s="33">
        <v>80000</v>
      </c>
      <c r="D32001" s="33" t="s">
        <v>265</v>
      </c>
      <c r="E32001" t="str">
        <f t="shared" si="503"/>
        <v>$75K-$100K</v>
      </c>
    </row>
    <row r="32002" spans="1:5" x14ac:dyDescent="0.3">
      <c r="A32002" s="33" t="s">
        <v>0</v>
      </c>
      <c r="B32002" s="33" t="s">
        <v>53</v>
      </c>
      <c r="C32002" s="33">
        <v>160000</v>
      </c>
      <c r="D32002" s="33" t="s">
        <v>238</v>
      </c>
      <c r="E32002" t="str">
        <f t="shared" si="503"/>
        <v>$125K-$200K</v>
      </c>
    </row>
    <row r="32003" spans="1:5" x14ac:dyDescent="0.3">
      <c r="A32003" s="33" t="s">
        <v>4</v>
      </c>
      <c r="B32003" s="33" t="s">
        <v>112</v>
      </c>
      <c r="C32003" s="33">
        <v>79200</v>
      </c>
      <c r="D32003" s="33" t="s">
        <v>1573</v>
      </c>
      <c r="E32003" t="str">
        <f t="shared" ref="E32003:E32066" si="504">_xlfn.XLOOKUP(C32003,$H$16:$H$21,$G$16:$G$21,,1)</f>
        <v>$75K-$100K</v>
      </c>
    </row>
    <row r="32004" spans="1:5" x14ac:dyDescent="0.3">
      <c r="A32004" s="33" t="s">
        <v>4</v>
      </c>
      <c r="B32004" s="33" t="s">
        <v>54</v>
      </c>
      <c r="C32004" s="33">
        <v>175000</v>
      </c>
      <c r="D32004" s="33" t="s">
        <v>2677</v>
      </c>
      <c r="E32004" t="str">
        <f t="shared" si="504"/>
        <v>$125K-$200K</v>
      </c>
    </row>
    <row r="32005" spans="1:5" x14ac:dyDescent="0.3">
      <c r="A32005" s="33" t="s">
        <v>4</v>
      </c>
      <c r="B32005" s="33" t="s">
        <v>68</v>
      </c>
      <c r="C32005" s="33">
        <v>160000</v>
      </c>
      <c r="D32005" s="33" t="s">
        <v>10046</v>
      </c>
      <c r="E32005" t="str">
        <f t="shared" si="504"/>
        <v>$125K-$200K</v>
      </c>
    </row>
    <row r="32006" spans="1:5" x14ac:dyDescent="0.3">
      <c r="A32006" s="33" t="s">
        <v>2</v>
      </c>
      <c r="B32006" s="33" t="s">
        <v>53</v>
      </c>
      <c r="C32006" s="33">
        <v>120710</v>
      </c>
      <c r="D32006" s="33" t="s">
        <v>476</v>
      </c>
      <c r="E32006" t="str">
        <f t="shared" si="504"/>
        <v>$100K-$125K</v>
      </c>
    </row>
    <row r="32007" spans="1:5" x14ac:dyDescent="0.3">
      <c r="A32007" s="33" t="s">
        <v>2</v>
      </c>
      <c r="B32007" s="33" t="s">
        <v>53</v>
      </c>
      <c r="C32007" s="33">
        <v>70000</v>
      </c>
      <c r="D32007" s="33" t="s">
        <v>10047</v>
      </c>
      <c r="E32007" t="str">
        <f t="shared" si="504"/>
        <v>&lt;$75K</v>
      </c>
    </row>
    <row r="32008" spans="1:5" x14ac:dyDescent="0.3">
      <c r="A32008" s="33" t="s">
        <v>0</v>
      </c>
      <c r="B32008" s="33" t="s">
        <v>53</v>
      </c>
      <c r="C32008" s="33">
        <v>125500</v>
      </c>
      <c r="D32008" s="33" t="s">
        <v>256</v>
      </c>
      <c r="E32008" t="str">
        <f t="shared" si="504"/>
        <v>$125K-$200K</v>
      </c>
    </row>
    <row r="32009" spans="1:5" x14ac:dyDescent="0.3">
      <c r="A32009" s="33" t="s">
        <v>2</v>
      </c>
      <c r="B32009" s="33" t="s">
        <v>53</v>
      </c>
      <c r="C32009" s="33">
        <v>125000</v>
      </c>
      <c r="D32009" s="33" t="s">
        <v>1634</v>
      </c>
      <c r="E32009" t="str">
        <f t="shared" si="504"/>
        <v>$100K-$125K</v>
      </c>
    </row>
    <row r="32010" spans="1:5" x14ac:dyDescent="0.3">
      <c r="A32010" s="33" t="s">
        <v>2</v>
      </c>
      <c r="B32010" s="33" t="s">
        <v>53</v>
      </c>
      <c r="C32010" s="33">
        <v>55000</v>
      </c>
      <c r="D32010" s="33" t="s">
        <v>387</v>
      </c>
      <c r="E32010" t="str">
        <f t="shared" si="504"/>
        <v>&lt;$75K</v>
      </c>
    </row>
    <row r="32011" spans="1:5" x14ac:dyDescent="0.3">
      <c r="A32011" s="33" t="s">
        <v>2</v>
      </c>
      <c r="B32011" s="33" t="s">
        <v>53</v>
      </c>
      <c r="C32011" s="33"/>
      <c r="D32011" s="33" t="s">
        <v>2750</v>
      </c>
      <c r="E32011" t="str">
        <f t="shared" si="504"/>
        <v>No Data</v>
      </c>
    </row>
    <row r="32012" spans="1:5" x14ac:dyDescent="0.3">
      <c r="A32012" s="33" t="s">
        <v>2</v>
      </c>
      <c r="B32012" s="33" t="s">
        <v>53</v>
      </c>
      <c r="C32012" s="33">
        <v>163000</v>
      </c>
      <c r="D32012" s="33" t="s">
        <v>10048</v>
      </c>
      <c r="E32012" t="str">
        <f t="shared" si="504"/>
        <v>$125K-$200K</v>
      </c>
    </row>
    <row r="32013" spans="1:5" x14ac:dyDescent="0.3">
      <c r="A32013" s="33" t="s">
        <v>2</v>
      </c>
      <c r="B32013" s="33" t="s">
        <v>72</v>
      </c>
      <c r="C32013" s="33">
        <v>105000</v>
      </c>
      <c r="D32013" s="33" t="s">
        <v>3173</v>
      </c>
      <c r="E32013" t="str">
        <f t="shared" si="504"/>
        <v>$100K-$125K</v>
      </c>
    </row>
    <row r="32014" spans="1:5" x14ac:dyDescent="0.3">
      <c r="A32014" s="33" t="s">
        <v>128</v>
      </c>
      <c r="B32014" s="33" t="s">
        <v>88</v>
      </c>
      <c r="C32014" s="33">
        <v>170000</v>
      </c>
      <c r="D32014" s="33" t="s">
        <v>2786</v>
      </c>
      <c r="E32014" t="str">
        <f t="shared" si="504"/>
        <v>$125K-$200K</v>
      </c>
    </row>
    <row r="32015" spans="1:5" x14ac:dyDescent="0.3">
      <c r="A32015" s="33" t="s">
        <v>0</v>
      </c>
      <c r="B32015" s="33" t="s">
        <v>203</v>
      </c>
      <c r="C32015" s="33">
        <v>36000</v>
      </c>
      <c r="D32015" s="33" t="s">
        <v>10049</v>
      </c>
      <c r="E32015" t="str">
        <f t="shared" si="504"/>
        <v>&lt;$75K</v>
      </c>
    </row>
    <row r="32016" spans="1:5" x14ac:dyDescent="0.3">
      <c r="A32016" s="33" t="s">
        <v>2</v>
      </c>
      <c r="B32016" s="33" t="s">
        <v>53</v>
      </c>
      <c r="C32016" s="33">
        <v>61000</v>
      </c>
      <c r="D32016" s="33" t="s">
        <v>7822</v>
      </c>
      <c r="E32016" t="str">
        <f t="shared" si="504"/>
        <v>&lt;$75K</v>
      </c>
    </row>
    <row r="32017" spans="1:5" x14ac:dyDescent="0.3">
      <c r="A32017" s="33" t="s">
        <v>0</v>
      </c>
      <c r="B32017" s="33" t="s">
        <v>54</v>
      </c>
      <c r="C32017" s="33"/>
      <c r="D32017" s="33" t="s">
        <v>4646</v>
      </c>
      <c r="E32017" t="str">
        <f t="shared" si="504"/>
        <v>No Data</v>
      </c>
    </row>
    <row r="32018" spans="1:5" x14ac:dyDescent="0.3">
      <c r="A32018" s="33" t="s">
        <v>0</v>
      </c>
      <c r="B32018" s="33" t="s">
        <v>53</v>
      </c>
      <c r="C32018" s="33">
        <v>262500</v>
      </c>
      <c r="D32018" s="33" t="s">
        <v>2363</v>
      </c>
      <c r="E32018" t="str">
        <f t="shared" si="504"/>
        <v>&gt;$200K</v>
      </c>
    </row>
    <row r="32019" spans="1:5" x14ac:dyDescent="0.3">
      <c r="A32019" s="33" t="s">
        <v>4</v>
      </c>
      <c r="B32019" s="33" t="s">
        <v>53</v>
      </c>
      <c r="C32019" s="33">
        <v>150000</v>
      </c>
      <c r="D32019" s="33" t="s">
        <v>744</v>
      </c>
      <c r="E32019" t="str">
        <f t="shared" si="504"/>
        <v>$125K-$200K</v>
      </c>
    </row>
    <row r="32020" spans="1:5" x14ac:dyDescent="0.3">
      <c r="A32020" s="33" t="s">
        <v>0</v>
      </c>
      <c r="B32020" s="33" t="s">
        <v>53</v>
      </c>
      <c r="C32020" s="33"/>
      <c r="D32020" s="33" t="s">
        <v>10050</v>
      </c>
      <c r="E32020" t="str">
        <f t="shared" si="504"/>
        <v>No Data</v>
      </c>
    </row>
    <row r="32021" spans="1:5" x14ac:dyDescent="0.3">
      <c r="A32021" s="33" t="s">
        <v>2</v>
      </c>
      <c r="B32021" s="33" t="s">
        <v>53</v>
      </c>
      <c r="C32021" s="33">
        <v>42500</v>
      </c>
      <c r="D32021" s="33" t="s">
        <v>10051</v>
      </c>
      <c r="E32021" t="str">
        <f t="shared" si="504"/>
        <v>&lt;$75K</v>
      </c>
    </row>
    <row r="32022" spans="1:5" x14ac:dyDescent="0.3">
      <c r="A32022" s="33" t="s">
        <v>0</v>
      </c>
      <c r="B32022" s="33" t="s">
        <v>53</v>
      </c>
      <c r="C32022" s="33"/>
      <c r="D32022" s="33" t="s">
        <v>1681</v>
      </c>
      <c r="E32022" t="str">
        <f t="shared" si="504"/>
        <v>No Data</v>
      </c>
    </row>
    <row r="32023" spans="1:5" x14ac:dyDescent="0.3">
      <c r="A32023" s="33" t="s">
        <v>4</v>
      </c>
      <c r="B32023" s="33" t="s">
        <v>53</v>
      </c>
      <c r="C32023" s="33">
        <v>107730</v>
      </c>
      <c r="D32023" s="33" t="s">
        <v>474</v>
      </c>
      <c r="E32023" t="str">
        <f t="shared" si="504"/>
        <v>$100K-$125K</v>
      </c>
    </row>
    <row r="32024" spans="1:5" x14ac:dyDescent="0.3">
      <c r="A32024" s="33" t="s">
        <v>2</v>
      </c>
      <c r="B32024" s="33" t="s">
        <v>68</v>
      </c>
      <c r="C32024" s="33"/>
      <c r="D32024" s="33" t="s">
        <v>10052</v>
      </c>
      <c r="E32024" t="str">
        <f t="shared" si="504"/>
        <v>No Data</v>
      </c>
    </row>
    <row r="32025" spans="1:5" x14ac:dyDescent="0.3">
      <c r="A32025" s="33" t="s">
        <v>128</v>
      </c>
      <c r="B32025" s="33" t="s">
        <v>98</v>
      </c>
      <c r="C32025" s="33">
        <v>72900</v>
      </c>
      <c r="D32025" s="33" t="s">
        <v>4006</v>
      </c>
      <c r="E32025" t="str">
        <f t="shared" si="504"/>
        <v>&lt;$75K</v>
      </c>
    </row>
    <row r="32026" spans="1:5" x14ac:dyDescent="0.3">
      <c r="A32026" s="33" t="s">
        <v>2</v>
      </c>
      <c r="B32026" s="33" t="s">
        <v>53</v>
      </c>
      <c r="C32026" s="33">
        <v>87500</v>
      </c>
      <c r="D32026" s="33" t="s">
        <v>485</v>
      </c>
      <c r="E32026" t="str">
        <f t="shared" si="504"/>
        <v>$75K-$100K</v>
      </c>
    </row>
    <row r="32027" spans="1:5" x14ac:dyDescent="0.3">
      <c r="A32027" s="33" t="s">
        <v>2</v>
      </c>
      <c r="B32027" s="33" t="s">
        <v>53</v>
      </c>
      <c r="C32027" s="33"/>
      <c r="D32027" s="33" t="s">
        <v>6431</v>
      </c>
      <c r="E32027" t="str">
        <f t="shared" si="504"/>
        <v>No Data</v>
      </c>
    </row>
    <row r="32028" spans="1:5" x14ac:dyDescent="0.3">
      <c r="A32028" s="33" t="s">
        <v>2</v>
      </c>
      <c r="B32028" s="33" t="s">
        <v>53</v>
      </c>
      <c r="C32028" s="33">
        <v>137610</v>
      </c>
      <c r="D32028" s="33" t="s">
        <v>476</v>
      </c>
      <c r="E32028" t="str">
        <f t="shared" si="504"/>
        <v>$125K-$200K</v>
      </c>
    </row>
    <row r="32029" spans="1:5" x14ac:dyDescent="0.3">
      <c r="A32029" s="33" t="s">
        <v>0</v>
      </c>
      <c r="B32029" s="33" t="s">
        <v>53</v>
      </c>
      <c r="C32029" s="33">
        <v>125000</v>
      </c>
      <c r="D32029" s="33" t="s">
        <v>9720</v>
      </c>
      <c r="E32029" t="str">
        <f t="shared" si="504"/>
        <v>$100K-$125K</v>
      </c>
    </row>
    <row r="32030" spans="1:5" x14ac:dyDescent="0.3">
      <c r="A32030" s="33" t="s">
        <v>4</v>
      </c>
      <c r="B32030" s="33" t="s">
        <v>53</v>
      </c>
      <c r="C32030" s="33"/>
      <c r="D32030" s="33" t="s">
        <v>10053</v>
      </c>
      <c r="E32030" t="str">
        <f t="shared" si="504"/>
        <v>No Data</v>
      </c>
    </row>
    <row r="32031" spans="1:5" x14ac:dyDescent="0.3">
      <c r="A32031" s="33" t="s">
        <v>4</v>
      </c>
      <c r="B32031" s="33" t="s">
        <v>97</v>
      </c>
      <c r="C32031" s="33">
        <v>98283</v>
      </c>
      <c r="D32031" s="33" t="s">
        <v>3083</v>
      </c>
      <c r="E32031" t="str">
        <f t="shared" si="504"/>
        <v>$75K-$100K</v>
      </c>
    </row>
    <row r="32032" spans="1:5" x14ac:dyDescent="0.3">
      <c r="A32032" s="33" t="s">
        <v>4</v>
      </c>
      <c r="B32032" s="33" t="s">
        <v>53</v>
      </c>
      <c r="C32032" s="33">
        <v>119550</v>
      </c>
      <c r="D32032" s="33" t="s">
        <v>299</v>
      </c>
      <c r="E32032" t="str">
        <f t="shared" si="504"/>
        <v>$100K-$125K</v>
      </c>
    </row>
    <row r="32033" spans="1:5" x14ac:dyDescent="0.3">
      <c r="A32033" s="33" t="s">
        <v>2</v>
      </c>
      <c r="B32033" s="33" t="s">
        <v>53</v>
      </c>
      <c r="C32033" s="33">
        <v>82500</v>
      </c>
      <c r="D32033" s="33" t="s">
        <v>315</v>
      </c>
      <c r="E32033" t="str">
        <f t="shared" si="504"/>
        <v>$75K-$100K</v>
      </c>
    </row>
    <row r="32034" spans="1:5" x14ac:dyDescent="0.3">
      <c r="A32034" s="33" t="s">
        <v>128</v>
      </c>
      <c r="B32034" s="33" t="s">
        <v>53</v>
      </c>
      <c r="C32034" s="33">
        <v>160000</v>
      </c>
      <c r="D32034" s="33" t="s">
        <v>10054</v>
      </c>
      <c r="E32034" t="str">
        <f t="shared" si="504"/>
        <v>$125K-$200K</v>
      </c>
    </row>
    <row r="32035" spans="1:5" x14ac:dyDescent="0.3">
      <c r="A32035" s="33" t="s">
        <v>2</v>
      </c>
      <c r="B32035" s="33" t="s">
        <v>54</v>
      </c>
      <c r="C32035" s="33"/>
      <c r="D32035" s="33" t="s">
        <v>8229</v>
      </c>
      <c r="E32035" t="str">
        <f t="shared" si="504"/>
        <v>No Data</v>
      </c>
    </row>
    <row r="32036" spans="1:5" x14ac:dyDescent="0.3">
      <c r="A32036" s="33" t="s">
        <v>4</v>
      </c>
      <c r="B32036" s="33" t="s">
        <v>53</v>
      </c>
      <c r="C32036" s="33">
        <v>120000</v>
      </c>
      <c r="D32036" s="33" t="s">
        <v>252</v>
      </c>
      <c r="E32036" t="str">
        <f t="shared" si="504"/>
        <v>$100K-$125K</v>
      </c>
    </row>
    <row r="32037" spans="1:5" x14ac:dyDescent="0.3">
      <c r="A32037" s="33" t="s">
        <v>4</v>
      </c>
      <c r="B32037" s="33" t="s">
        <v>53</v>
      </c>
      <c r="C32037" s="33"/>
      <c r="D32037" s="33" t="s">
        <v>3491</v>
      </c>
      <c r="E32037" t="str">
        <f t="shared" si="504"/>
        <v>No Data</v>
      </c>
    </row>
    <row r="32038" spans="1:5" x14ac:dyDescent="0.3">
      <c r="A32038" s="33" t="s">
        <v>4</v>
      </c>
      <c r="B32038" s="33" t="s">
        <v>53</v>
      </c>
      <c r="C32038" s="33">
        <v>70000</v>
      </c>
      <c r="D32038" s="33" t="s">
        <v>248</v>
      </c>
      <c r="E32038" t="str">
        <f t="shared" si="504"/>
        <v>&lt;$75K</v>
      </c>
    </row>
    <row r="32039" spans="1:5" x14ac:dyDescent="0.3">
      <c r="A32039" s="33" t="s">
        <v>2</v>
      </c>
      <c r="B32039" s="33" t="s">
        <v>53</v>
      </c>
      <c r="C32039" s="33">
        <v>100400</v>
      </c>
      <c r="D32039" s="33" t="s">
        <v>234</v>
      </c>
      <c r="E32039" t="str">
        <f t="shared" si="504"/>
        <v>$100K-$125K</v>
      </c>
    </row>
    <row r="32040" spans="1:5" x14ac:dyDescent="0.3">
      <c r="A32040" s="33" t="s">
        <v>2</v>
      </c>
      <c r="B32040" s="33" t="s">
        <v>53</v>
      </c>
      <c r="C32040" s="33">
        <v>90000</v>
      </c>
      <c r="D32040" s="33" t="s">
        <v>1120</v>
      </c>
      <c r="E32040" t="str">
        <f t="shared" si="504"/>
        <v>$75K-$100K</v>
      </c>
    </row>
    <row r="32041" spans="1:5" x14ac:dyDescent="0.3">
      <c r="A32041" s="33" t="s">
        <v>0</v>
      </c>
      <c r="B32041" s="33" t="s">
        <v>53</v>
      </c>
      <c r="C32041" s="33">
        <v>157500</v>
      </c>
      <c r="D32041" s="33" t="s">
        <v>7740</v>
      </c>
      <c r="E32041" t="str">
        <f t="shared" si="504"/>
        <v>$125K-$200K</v>
      </c>
    </row>
    <row r="32042" spans="1:5" x14ac:dyDescent="0.3">
      <c r="A32042" s="33" t="s">
        <v>0</v>
      </c>
      <c r="B32042" s="33" t="s">
        <v>54</v>
      </c>
      <c r="C32042" s="33"/>
      <c r="D32042" s="33" t="s">
        <v>590</v>
      </c>
      <c r="E32042" t="str">
        <f t="shared" si="504"/>
        <v>No Data</v>
      </c>
    </row>
    <row r="32043" spans="1:5" x14ac:dyDescent="0.3">
      <c r="A32043" s="33" t="s">
        <v>0</v>
      </c>
      <c r="B32043" s="33" t="s">
        <v>88</v>
      </c>
      <c r="C32043" s="33">
        <v>79200</v>
      </c>
      <c r="D32043" s="33" t="s">
        <v>1599</v>
      </c>
      <c r="E32043" t="str">
        <f t="shared" si="504"/>
        <v>$75K-$100K</v>
      </c>
    </row>
    <row r="32044" spans="1:5" x14ac:dyDescent="0.3">
      <c r="A32044" s="33" t="s">
        <v>2</v>
      </c>
      <c r="B32044" s="33" t="s">
        <v>53</v>
      </c>
      <c r="C32044" s="33"/>
      <c r="D32044" s="33" t="s">
        <v>2957</v>
      </c>
      <c r="E32044" t="str">
        <f t="shared" si="504"/>
        <v>No Data</v>
      </c>
    </row>
    <row r="32045" spans="1:5" x14ac:dyDescent="0.3">
      <c r="A32045" s="33" t="s">
        <v>1</v>
      </c>
      <c r="B32045" s="33" t="s">
        <v>98</v>
      </c>
      <c r="C32045" s="33">
        <v>101029</v>
      </c>
      <c r="D32045" s="33" t="s">
        <v>3659</v>
      </c>
      <c r="E32045" t="str">
        <f t="shared" si="504"/>
        <v>$100K-$125K</v>
      </c>
    </row>
    <row r="32046" spans="1:5" x14ac:dyDescent="0.3">
      <c r="A32046" s="33" t="s">
        <v>2</v>
      </c>
      <c r="B32046" s="33" t="s">
        <v>53</v>
      </c>
      <c r="C32046" s="33">
        <v>108567</v>
      </c>
      <c r="D32046" s="33" t="s">
        <v>10055</v>
      </c>
      <c r="E32046" t="str">
        <f t="shared" si="504"/>
        <v>$100K-$125K</v>
      </c>
    </row>
    <row r="32047" spans="1:5" x14ac:dyDescent="0.3">
      <c r="A32047" s="33" t="s">
        <v>2</v>
      </c>
      <c r="B32047" s="33" t="s">
        <v>53</v>
      </c>
      <c r="C32047" s="33">
        <v>105000</v>
      </c>
      <c r="D32047" s="33" t="s">
        <v>211</v>
      </c>
      <c r="E32047" t="str">
        <f t="shared" si="504"/>
        <v>$100K-$125K</v>
      </c>
    </row>
    <row r="32048" spans="1:5" x14ac:dyDescent="0.3">
      <c r="A32048" s="33" t="s">
        <v>2</v>
      </c>
      <c r="B32048" s="33" t="s">
        <v>53</v>
      </c>
      <c r="C32048" s="33">
        <v>80000</v>
      </c>
      <c r="D32048" s="33" t="s">
        <v>248</v>
      </c>
      <c r="E32048" t="str">
        <f t="shared" si="504"/>
        <v>$75K-$100K</v>
      </c>
    </row>
    <row r="32049" spans="1:5" x14ac:dyDescent="0.3">
      <c r="A32049" s="33" t="s">
        <v>0</v>
      </c>
      <c r="B32049" s="33" t="s">
        <v>53</v>
      </c>
      <c r="C32049" s="33">
        <v>125000</v>
      </c>
      <c r="D32049" s="33" t="s">
        <v>2760</v>
      </c>
      <c r="E32049" t="str">
        <f t="shared" si="504"/>
        <v>$100K-$125K</v>
      </c>
    </row>
    <row r="32050" spans="1:5" x14ac:dyDescent="0.3">
      <c r="A32050" s="33" t="s">
        <v>2</v>
      </c>
      <c r="B32050" s="33" t="s">
        <v>53</v>
      </c>
      <c r="C32050" s="33"/>
      <c r="D32050" s="33" t="s">
        <v>1142</v>
      </c>
      <c r="E32050" t="str">
        <f t="shared" si="504"/>
        <v>No Data</v>
      </c>
    </row>
    <row r="32051" spans="1:5" x14ac:dyDescent="0.3">
      <c r="A32051" s="33" t="s">
        <v>0</v>
      </c>
      <c r="B32051" s="33" t="s">
        <v>53</v>
      </c>
      <c r="C32051" s="33">
        <v>172500</v>
      </c>
      <c r="D32051" s="33" t="s">
        <v>364</v>
      </c>
      <c r="E32051" t="str">
        <f t="shared" si="504"/>
        <v>$125K-$200K</v>
      </c>
    </row>
    <row r="32052" spans="1:5" x14ac:dyDescent="0.3">
      <c r="A32052" s="33" t="s">
        <v>52</v>
      </c>
      <c r="B32052" s="33" t="s">
        <v>53</v>
      </c>
      <c r="C32052" s="33"/>
      <c r="D32052" s="33" t="s">
        <v>7090</v>
      </c>
      <c r="E32052" t="str">
        <f t="shared" si="504"/>
        <v>No Data</v>
      </c>
    </row>
    <row r="32053" spans="1:5" x14ac:dyDescent="0.3">
      <c r="A32053" s="33" t="s">
        <v>2</v>
      </c>
      <c r="B32053" s="33" t="s">
        <v>53</v>
      </c>
      <c r="C32053" s="33">
        <v>85000</v>
      </c>
      <c r="D32053" s="33" t="s">
        <v>6132</v>
      </c>
      <c r="E32053" t="str">
        <f t="shared" si="504"/>
        <v>$75K-$100K</v>
      </c>
    </row>
    <row r="32054" spans="1:5" x14ac:dyDescent="0.3">
      <c r="A32054" s="33" t="s">
        <v>0</v>
      </c>
      <c r="B32054" s="33" t="s">
        <v>53</v>
      </c>
      <c r="C32054" s="33">
        <v>200000</v>
      </c>
      <c r="D32054" s="33" t="s">
        <v>1341</v>
      </c>
      <c r="E32054" t="str">
        <f t="shared" si="504"/>
        <v>$125K-$200K</v>
      </c>
    </row>
    <row r="32055" spans="1:5" x14ac:dyDescent="0.3">
      <c r="A32055" s="33" t="s">
        <v>4</v>
      </c>
      <c r="B32055" s="33" t="s">
        <v>53</v>
      </c>
      <c r="C32055" s="33">
        <v>208114</v>
      </c>
      <c r="D32055" s="33" t="s">
        <v>225</v>
      </c>
      <c r="E32055" t="str">
        <f t="shared" si="504"/>
        <v>&gt;$200K</v>
      </c>
    </row>
    <row r="32056" spans="1:5" x14ac:dyDescent="0.3">
      <c r="A32056" s="33" t="s">
        <v>2</v>
      </c>
      <c r="B32056" s="33" t="s">
        <v>53</v>
      </c>
      <c r="C32056" s="33"/>
      <c r="D32056" s="33" t="s">
        <v>1231</v>
      </c>
      <c r="E32056" t="str">
        <f t="shared" si="504"/>
        <v>No Data</v>
      </c>
    </row>
    <row r="32057" spans="1:5" x14ac:dyDescent="0.3">
      <c r="A32057" s="33" t="s">
        <v>2</v>
      </c>
      <c r="B32057" s="33" t="s">
        <v>53</v>
      </c>
      <c r="C32057" s="33"/>
      <c r="D32057" s="33" t="s">
        <v>7051</v>
      </c>
      <c r="E32057" t="str">
        <f t="shared" si="504"/>
        <v>No Data</v>
      </c>
    </row>
    <row r="32058" spans="1:5" x14ac:dyDescent="0.3">
      <c r="A32058" s="33" t="s">
        <v>2</v>
      </c>
      <c r="B32058" s="33" t="s">
        <v>53</v>
      </c>
      <c r="C32058" s="33"/>
      <c r="D32058" s="33" t="s">
        <v>10056</v>
      </c>
      <c r="E32058" t="str">
        <f t="shared" si="504"/>
        <v>No Data</v>
      </c>
    </row>
    <row r="32059" spans="1:5" x14ac:dyDescent="0.3">
      <c r="A32059" s="33" t="s">
        <v>128</v>
      </c>
      <c r="B32059" s="33" t="s">
        <v>97</v>
      </c>
      <c r="C32059" s="33">
        <v>157500</v>
      </c>
      <c r="D32059" s="33" t="s">
        <v>5420</v>
      </c>
      <c r="E32059" t="str">
        <f t="shared" si="504"/>
        <v>$125K-$200K</v>
      </c>
    </row>
    <row r="32060" spans="1:5" x14ac:dyDescent="0.3">
      <c r="A32060" s="33" t="s">
        <v>0</v>
      </c>
      <c r="B32060" s="33" t="s">
        <v>53</v>
      </c>
      <c r="C32060" s="33">
        <v>90000</v>
      </c>
      <c r="D32060" s="33" t="s">
        <v>234</v>
      </c>
      <c r="E32060" t="str">
        <f t="shared" si="504"/>
        <v>$75K-$100K</v>
      </c>
    </row>
    <row r="32061" spans="1:5" x14ac:dyDescent="0.3">
      <c r="A32061" s="33" t="s">
        <v>2</v>
      </c>
      <c r="B32061" s="33" t="s">
        <v>53</v>
      </c>
      <c r="C32061" s="33"/>
      <c r="D32061" s="33" t="s">
        <v>6848</v>
      </c>
      <c r="E32061" t="str">
        <f t="shared" si="504"/>
        <v>No Data</v>
      </c>
    </row>
    <row r="32062" spans="1:5" x14ac:dyDescent="0.3">
      <c r="A32062" s="33" t="s">
        <v>0</v>
      </c>
      <c r="B32062" s="33" t="s">
        <v>53</v>
      </c>
      <c r="C32062" s="33">
        <v>95000</v>
      </c>
      <c r="D32062" s="33" t="s">
        <v>3190</v>
      </c>
      <c r="E32062" t="str">
        <f t="shared" si="504"/>
        <v>$75K-$100K</v>
      </c>
    </row>
    <row r="32063" spans="1:5" x14ac:dyDescent="0.3">
      <c r="A32063" s="33" t="s">
        <v>2</v>
      </c>
      <c r="B32063" s="33" t="s">
        <v>53</v>
      </c>
      <c r="C32063" s="33"/>
      <c r="D32063" s="33" t="s">
        <v>268</v>
      </c>
      <c r="E32063" t="str">
        <f t="shared" si="504"/>
        <v>No Data</v>
      </c>
    </row>
    <row r="32064" spans="1:5" x14ac:dyDescent="0.3">
      <c r="A32064" s="33" t="s">
        <v>0</v>
      </c>
      <c r="B32064" s="33" t="s">
        <v>53</v>
      </c>
      <c r="C32064" s="33">
        <v>115000</v>
      </c>
      <c r="D32064" s="33" t="s">
        <v>299</v>
      </c>
      <c r="E32064" t="str">
        <f t="shared" si="504"/>
        <v>$100K-$125K</v>
      </c>
    </row>
    <row r="32065" spans="1:5" x14ac:dyDescent="0.3">
      <c r="A32065" s="33" t="s">
        <v>125</v>
      </c>
      <c r="B32065" s="33" t="s">
        <v>53</v>
      </c>
      <c r="C32065" s="33">
        <v>99163</v>
      </c>
      <c r="D32065" s="33" t="s">
        <v>10057</v>
      </c>
      <c r="E32065" t="str">
        <f t="shared" si="504"/>
        <v>$75K-$100K</v>
      </c>
    </row>
    <row r="32066" spans="1:5" x14ac:dyDescent="0.3">
      <c r="A32066" s="33" t="s">
        <v>2</v>
      </c>
      <c r="B32066" s="33" t="s">
        <v>53</v>
      </c>
      <c r="C32066" s="33"/>
      <c r="D32066" s="33" t="s">
        <v>3476</v>
      </c>
      <c r="E32066" t="str">
        <f t="shared" si="504"/>
        <v>No Data</v>
      </c>
    </row>
    <row r="32067" spans="1:5" x14ac:dyDescent="0.3">
      <c r="A32067" s="33" t="s">
        <v>0</v>
      </c>
      <c r="B32067" s="33" t="s">
        <v>53</v>
      </c>
      <c r="C32067" s="33">
        <v>155000</v>
      </c>
      <c r="D32067" s="33" t="s">
        <v>1543</v>
      </c>
      <c r="E32067" t="str">
        <f t="shared" ref="E32067:E32130" si="505">_xlfn.XLOOKUP(C32067,$H$16:$H$21,$G$16:$G$21,,1)</f>
        <v>$125K-$200K</v>
      </c>
    </row>
    <row r="32068" spans="1:5" x14ac:dyDescent="0.3">
      <c r="A32068" s="33" t="s">
        <v>2</v>
      </c>
      <c r="B32068" s="33" t="s">
        <v>53</v>
      </c>
      <c r="C32068" s="33"/>
      <c r="D32068" s="33" t="s">
        <v>1667</v>
      </c>
      <c r="E32068" t="str">
        <f t="shared" si="505"/>
        <v>No Data</v>
      </c>
    </row>
    <row r="32069" spans="1:5" x14ac:dyDescent="0.3">
      <c r="A32069" s="33" t="s">
        <v>0</v>
      </c>
      <c r="B32069" s="33" t="s">
        <v>53</v>
      </c>
      <c r="C32069" s="33">
        <v>128500</v>
      </c>
      <c r="D32069" s="33" t="s">
        <v>352</v>
      </c>
      <c r="E32069" t="str">
        <f t="shared" si="505"/>
        <v>$125K-$200K</v>
      </c>
    </row>
    <row r="32070" spans="1:5" x14ac:dyDescent="0.3">
      <c r="A32070" s="33" t="s">
        <v>4</v>
      </c>
      <c r="B32070" s="33" t="s">
        <v>81</v>
      </c>
      <c r="C32070" s="33">
        <v>90000</v>
      </c>
      <c r="D32070" s="33" t="s">
        <v>1836</v>
      </c>
      <c r="E32070" t="str">
        <f t="shared" si="505"/>
        <v>$75K-$100K</v>
      </c>
    </row>
    <row r="32071" spans="1:5" x14ac:dyDescent="0.3">
      <c r="A32071" s="33" t="s">
        <v>2</v>
      </c>
      <c r="B32071" s="33" t="s">
        <v>69</v>
      </c>
      <c r="C32071" s="33">
        <v>56700</v>
      </c>
      <c r="D32071" s="33" t="s">
        <v>211</v>
      </c>
      <c r="E32071" t="str">
        <f t="shared" si="505"/>
        <v>&lt;$75K</v>
      </c>
    </row>
    <row r="32072" spans="1:5" x14ac:dyDescent="0.3">
      <c r="A32072" s="33" t="s">
        <v>52</v>
      </c>
      <c r="B32072" s="33" t="s">
        <v>53</v>
      </c>
      <c r="C32072" s="33"/>
      <c r="D32072" s="33" t="s">
        <v>10058</v>
      </c>
      <c r="E32072" t="str">
        <f t="shared" si="505"/>
        <v>No Data</v>
      </c>
    </row>
    <row r="32073" spans="1:5" x14ac:dyDescent="0.3">
      <c r="A32073" s="33" t="s">
        <v>2</v>
      </c>
      <c r="B32073" s="33" t="s">
        <v>53</v>
      </c>
      <c r="C32073" s="33">
        <v>85000</v>
      </c>
      <c r="D32073" s="33" t="s">
        <v>10059</v>
      </c>
      <c r="E32073" t="str">
        <f t="shared" si="505"/>
        <v>$75K-$100K</v>
      </c>
    </row>
    <row r="32074" spans="1:5" x14ac:dyDescent="0.3">
      <c r="A32074" s="33" t="s">
        <v>2</v>
      </c>
      <c r="B32074" s="33" t="s">
        <v>53</v>
      </c>
      <c r="C32074" s="33"/>
      <c r="D32074" s="33" t="s">
        <v>471</v>
      </c>
      <c r="E32074" t="str">
        <f t="shared" si="505"/>
        <v>No Data</v>
      </c>
    </row>
    <row r="32075" spans="1:5" x14ac:dyDescent="0.3">
      <c r="A32075" s="33" t="s">
        <v>2</v>
      </c>
      <c r="B32075" s="33" t="s">
        <v>53</v>
      </c>
      <c r="C32075" s="33"/>
      <c r="D32075" s="33" t="s">
        <v>2207</v>
      </c>
      <c r="E32075" t="str">
        <f t="shared" si="505"/>
        <v>No Data</v>
      </c>
    </row>
    <row r="32076" spans="1:5" x14ac:dyDescent="0.3">
      <c r="A32076" s="33" t="s">
        <v>2</v>
      </c>
      <c r="B32076" s="33" t="s">
        <v>53</v>
      </c>
      <c r="C32076" s="33">
        <v>65000</v>
      </c>
      <c r="D32076" s="33" t="s">
        <v>5192</v>
      </c>
      <c r="E32076" t="str">
        <f t="shared" si="505"/>
        <v>&lt;$75K</v>
      </c>
    </row>
    <row r="32077" spans="1:5" x14ac:dyDescent="0.3">
      <c r="A32077" s="33" t="s">
        <v>0</v>
      </c>
      <c r="B32077" s="33" t="s">
        <v>53</v>
      </c>
      <c r="C32077" s="33">
        <v>123848.5</v>
      </c>
      <c r="D32077" s="33" t="s">
        <v>6988</v>
      </c>
      <c r="E32077" t="str">
        <f t="shared" si="505"/>
        <v>$100K-$125K</v>
      </c>
    </row>
    <row r="32078" spans="1:5" x14ac:dyDescent="0.3">
      <c r="A32078" s="33" t="s">
        <v>126</v>
      </c>
      <c r="B32078" s="33" t="s">
        <v>67</v>
      </c>
      <c r="C32078" s="33">
        <v>147500</v>
      </c>
      <c r="D32078" s="33" t="s">
        <v>913</v>
      </c>
      <c r="E32078" t="str">
        <f t="shared" si="505"/>
        <v>$125K-$200K</v>
      </c>
    </row>
    <row r="32079" spans="1:5" x14ac:dyDescent="0.3">
      <c r="A32079" s="33" t="s">
        <v>0</v>
      </c>
      <c r="B32079" s="33" t="s">
        <v>53</v>
      </c>
      <c r="C32079" s="33">
        <v>119000</v>
      </c>
      <c r="D32079" s="33" t="s">
        <v>3203</v>
      </c>
      <c r="E32079" t="str">
        <f t="shared" si="505"/>
        <v>$100K-$125K</v>
      </c>
    </row>
    <row r="32080" spans="1:5" x14ac:dyDescent="0.3">
      <c r="A32080" s="33" t="s">
        <v>2</v>
      </c>
      <c r="B32080" s="33" t="s">
        <v>53</v>
      </c>
      <c r="C32080" s="33">
        <v>80000</v>
      </c>
      <c r="D32080" s="33" t="s">
        <v>10060</v>
      </c>
      <c r="E32080" t="str">
        <f t="shared" si="505"/>
        <v>$75K-$100K</v>
      </c>
    </row>
    <row r="32081" spans="1:5" x14ac:dyDescent="0.3">
      <c r="A32081" s="33" t="s">
        <v>125</v>
      </c>
      <c r="B32081" s="33" t="s">
        <v>53</v>
      </c>
      <c r="C32081" s="33">
        <v>150000</v>
      </c>
      <c r="D32081" s="33" t="s">
        <v>1441</v>
      </c>
      <c r="E32081" t="str">
        <f t="shared" si="505"/>
        <v>$125K-$200K</v>
      </c>
    </row>
    <row r="32082" spans="1:5" x14ac:dyDescent="0.3">
      <c r="A32082" s="33" t="s">
        <v>0</v>
      </c>
      <c r="B32082" s="33" t="s">
        <v>53</v>
      </c>
      <c r="C32082" s="33"/>
      <c r="D32082" s="33" t="s">
        <v>232</v>
      </c>
      <c r="E32082" t="str">
        <f t="shared" si="505"/>
        <v>No Data</v>
      </c>
    </row>
    <row r="32083" spans="1:5" x14ac:dyDescent="0.3">
      <c r="A32083" s="33" t="s">
        <v>0</v>
      </c>
      <c r="B32083" s="33" t="s">
        <v>53</v>
      </c>
      <c r="C32083" s="33">
        <v>150000</v>
      </c>
      <c r="D32083" s="33" t="s">
        <v>3350</v>
      </c>
      <c r="E32083" t="str">
        <f t="shared" si="505"/>
        <v>$125K-$200K</v>
      </c>
    </row>
    <row r="32084" spans="1:5" x14ac:dyDescent="0.3">
      <c r="A32084" s="33" t="s">
        <v>2</v>
      </c>
      <c r="B32084" s="33" t="s">
        <v>88</v>
      </c>
      <c r="C32084" s="33">
        <v>93600</v>
      </c>
      <c r="D32084" s="33" t="s">
        <v>1695</v>
      </c>
      <c r="E32084" t="str">
        <f t="shared" si="505"/>
        <v>$75K-$100K</v>
      </c>
    </row>
    <row r="32085" spans="1:5" x14ac:dyDescent="0.3">
      <c r="A32085" s="33" t="s">
        <v>0</v>
      </c>
      <c r="B32085" s="33" t="s">
        <v>53</v>
      </c>
      <c r="C32085" s="33"/>
      <c r="D32085" s="33" t="s">
        <v>1412</v>
      </c>
      <c r="E32085" t="str">
        <f t="shared" si="505"/>
        <v>No Data</v>
      </c>
    </row>
    <row r="32086" spans="1:5" x14ac:dyDescent="0.3">
      <c r="A32086" s="33" t="s">
        <v>2</v>
      </c>
      <c r="B32086" s="33" t="s">
        <v>53</v>
      </c>
      <c r="C32086" s="33">
        <v>140000</v>
      </c>
      <c r="D32086" s="33" t="s">
        <v>211</v>
      </c>
      <c r="E32086" t="str">
        <f t="shared" si="505"/>
        <v>$125K-$200K</v>
      </c>
    </row>
    <row r="32087" spans="1:5" x14ac:dyDescent="0.3">
      <c r="A32087" s="33" t="s">
        <v>2</v>
      </c>
      <c r="B32087" s="33" t="s">
        <v>53</v>
      </c>
      <c r="C32087" s="33"/>
      <c r="D32087" s="33" t="s">
        <v>2290</v>
      </c>
      <c r="E32087" t="str">
        <f t="shared" si="505"/>
        <v>No Data</v>
      </c>
    </row>
    <row r="32088" spans="1:5" x14ac:dyDescent="0.3">
      <c r="A32088" s="33" t="s">
        <v>125</v>
      </c>
      <c r="B32088" s="33" t="s">
        <v>53</v>
      </c>
      <c r="C32088" s="33">
        <v>98800</v>
      </c>
      <c r="D32088" s="33" t="s">
        <v>8808</v>
      </c>
      <c r="E32088" t="str">
        <f t="shared" si="505"/>
        <v>$75K-$100K</v>
      </c>
    </row>
    <row r="32089" spans="1:5" x14ac:dyDescent="0.3">
      <c r="A32089" s="33" t="s">
        <v>0</v>
      </c>
      <c r="B32089" s="33" t="s">
        <v>53</v>
      </c>
      <c r="C32089" s="33">
        <v>225000</v>
      </c>
      <c r="D32089" s="33" t="s">
        <v>366</v>
      </c>
      <c r="E32089" t="str">
        <f t="shared" si="505"/>
        <v>&gt;$200K</v>
      </c>
    </row>
    <row r="32090" spans="1:5" x14ac:dyDescent="0.3">
      <c r="A32090" s="33" t="s">
        <v>4</v>
      </c>
      <c r="B32090" s="33" t="s">
        <v>81</v>
      </c>
      <c r="C32090" s="33">
        <v>70000</v>
      </c>
      <c r="D32090" s="33" t="s">
        <v>8765</v>
      </c>
      <c r="E32090" t="str">
        <f t="shared" si="505"/>
        <v>&lt;$75K</v>
      </c>
    </row>
    <row r="32091" spans="1:5" x14ac:dyDescent="0.3">
      <c r="A32091" s="33" t="s">
        <v>2</v>
      </c>
      <c r="B32091" s="33" t="s">
        <v>53</v>
      </c>
      <c r="C32091" s="33"/>
      <c r="D32091" s="33" t="s">
        <v>10061</v>
      </c>
      <c r="E32091" t="str">
        <f t="shared" si="505"/>
        <v>No Data</v>
      </c>
    </row>
    <row r="32092" spans="1:5" x14ac:dyDescent="0.3">
      <c r="A32092" s="33" t="s">
        <v>0</v>
      </c>
      <c r="B32092" s="33" t="s">
        <v>86</v>
      </c>
      <c r="C32092" s="33">
        <v>89100</v>
      </c>
      <c r="D32092" s="33" t="s">
        <v>211</v>
      </c>
      <c r="E32092" t="str">
        <f t="shared" si="505"/>
        <v>$75K-$100K</v>
      </c>
    </row>
    <row r="32093" spans="1:5" x14ac:dyDescent="0.3">
      <c r="A32093" s="33" t="s">
        <v>0</v>
      </c>
      <c r="B32093" s="33" t="s">
        <v>53</v>
      </c>
      <c r="C32093" s="33">
        <v>232500</v>
      </c>
      <c r="D32093" s="33" t="s">
        <v>10062</v>
      </c>
      <c r="E32093" t="str">
        <f t="shared" si="505"/>
        <v>&gt;$200K</v>
      </c>
    </row>
    <row r="32094" spans="1:5" x14ac:dyDescent="0.3">
      <c r="A32094" s="33" t="s">
        <v>2</v>
      </c>
      <c r="B32094" s="33" t="s">
        <v>53</v>
      </c>
      <c r="C32094" s="33"/>
      <c r="D32094" s="33" t="s">
        <v>559</v>
      </c>
      <c r="E32094" t="str">
        <f t="shared" si="505"/>
        <v>No Data</v>
      </c>
    </row>
    <row r="32095" spans="1:5" x14ac:dyDescent="0.3">
      <c r="A32095" s="33" t="s">
        <v>2</v>
      </c>
      <c r="B32095" s="33" t="s">
        <v>53</v>
      </c>
      <c r="C32095" s="33">
        <v>74049</v>
      </c>
      <c r="D32095" s="33" t="s">
        <v>1092</v>
      </c>
      <c r="E32095" t="str">
        <f t="shared" si="505"/>
        <v>&lt;$75K</v>
      </c>
    </row>
    <row r="32096" spans="1:5" x14ac:dyDescent="0.3">
      <c r="A32096" s="33" t="s">
        <v>2</v>
      </c>
      <c r="B32096" s="33" t="s">
        <v>53</v>
      </c>
      <c r="C32096" s="33"/>
      <c r="D32096" s="33" t="s">
        <v>389</v>
      </c>
      <c r="E32096" t="str">
        <f t="shared" si="505"/>
        <v>No Data</v>
      </c>
    </row>
    <row r="32097" spans="1:5" x14ac:dyDescent="0.3">
      <c r="A32097" s="33" t="s">
        <v>4</v>
      </c>
      <c r="B32097" s="33" t="s">
        <v>53</v>
      </c>
      <c r="C32097" s="33">
        <v>157500</v>
      </c>
      <c r="D32097" s="33" t="s">
        <v>10063</v>
      </c>
      <c r="E32097" t="str">
        <f t="shared" si="505"/>
        <v>$125K-$200K</v>
      </c>
    </row>
    <row r="32098" spans="1:5" x14ac:dyDescent="0.3">
      <c r="A32098" s="33" t="s">
        <v>2</v>
      </c>
      <c r="B32098" s="33" t="s">
        <v>53</v>
      </c>
      <c r="C32098" s="33">
        <v>65000</v>
      </c>
      <c r="D32098" s="33" t="s">
        <v>268</v>
      </c>
      <c r="E32098" t="str">
        <f t="shared" si="505"/>
        <v>&lt;$75K</v>
      </c>
    </row>
    <row r="32099" spans="1:5" x14ac:dyDescent="0.3">
      <c r="A32099" s="33" t="s">
        <v>0</v>
      </c>
      <c r="B32099" s="33" t="s">
        <v>53</v>
      </c>
      <c r="C32099" s="33"/>
      <c r="D32099" s="33" t="s">
        <v>10064</v>
      </c>
      <c r="E32099" t="str">
        <f t="shared" si="505"/>
        <v>No Data</v>
      </c>
    </row>
    <row r="32100" spans="1:5" x14ac:dyDescent="0.3">
      <c r="A32100" s="33" t="s">
        <v>128</v>
      </c>
      <c r="B32100" s="33" t="s">
        <v>53</v>
      </c>
      <c r="C32100" s="33">
        <v>131900</v>
      </c>
      <c r="D32100" s="33" t="s">
        <v>729</v>
      </c>
      <c r="E32100" t="str">
        <f t="shared" si="505"/>
        <v>$125K-$200K</v>
      </c>
    </row>
    <row r="32101" spans="1:5" x14ac:dyDescent="0.3">
      <c r="A32101" s="33" t="s">
        <v>125</v>
      </c>
      <c r="B32101" s="33" t="s">
        <v>53</v>
      </c>
      <c r="C32101" s="33">
        <v>117500</v>
      </c>
      <c r="D32101" s="33" t="s">
        <v>1279</v>
      </c>
      <c r="E32101" t="str">
        <f t="shared" si="505"/>
        <v>$100K-$125K</v>
      </c>
    </row>
    <row r="32102" spans="1:5" x14ac:dyDescent="0.3">
      <c r="A32102" s="33" t="s">
        <v>2</v>
      </c>
      <c r="B32102" s="33" t="s">
        <v>88</v>
      </c>
      <c r="C32102" s="33">
        <v>111175</v>
      </c>
      <c r="D32102" s="33" t="s">
        <v>1804</v>
      </c>
      <c r="E32102" t="str">
        <f t="shared" si="505"/>
        <v>$100K-$125K</v>
      </c>
    </row>
    <row r="32103" spans="1:5" x14ac:dyDescent="0.3">
      <c r="A32103" s="33" t="s">
        <v>4</v>
      </c>
      <c r="B32103" s="33" t="s">
        <v>53</v>
      </c>
      <c r="C32103" s="33">
        <v>115000</v>
      </c>
      <c r="D32103" s="33" t="s">
        <v>609</v>
      </c>
      <c r="E32103" t="str">
        <f t="shared" si="505"/>
        <v>$100K-$125K</v>
      </c>
    </row>
    <row r="32104" spans="1:5" x14ac:dyDescent="0.3">
      <c r="A32104" s="33" t="s">
        <v>2</v>
      </c>
      <c r="B32104" s="33" t="s">
        <v>64</v>
      </c>
      <c r="C32104" s="33">
        <v>93600</v>
      </c>
      <c r="D32104" s="33" t="s">
        <v>2248</v>
      </c>
      <c r="E32104" t="str">
        <f t="shared" si="505"/>
        <v>$75K-$100K</v>
      </c>
    </row>
    <row r="32105" spans="1:5" x14ac:dyDescent="0.3">
      <c r="A32105" s="33" t="s">
        <v>2</v>
      </c>
      <c r="B32105" s="33" t="s">
        <v>53</v>
      </c>
      <c r="C32105" s="33">
        <v>66444.5</v>
      </c>
      <c r="D32105" s="33" t="s">
        <v>1424</v>
      </c>
      <c r="E32105" t="str">
        <f t="shared" si="505"/>
        <v>&lt;$75K</v>
      </c>
    </row>
    <row r="32106" spans="1:5" x14ac:dyDescent="0.3">
      <c r="A32106" s="33" t="s">
        <v>0</v>
      </c>
      <c r="B32106" s="33" t="s">
        <v>53</v>
      </c>
      <c r="C32106" s="33"/>
      <c r="D32106" s="33" t="s">
        <v>218</v>
      </c>
      <c r="E32106" t="str">
        <f t="shared" si="505"/>
        <v>No Data</v>
      </c>
    </row>
    <row r="32107" spans="1:5" x14ac:dyDescent="0.3">
      <c r="A32107" s="33" t="s">
        <v>2</v>
      </c>
      <c r="B32107" s="33" t="s">
        <v>53</v>
      </c>
      <c r="C32107" s="33"/>
      <c r="D32107" s="33" t="s">
        <v>392</v>
      </c>
      <c r="E32107" t="str">
        <f t="shared" si="505"/>
        <v>No Data</v>
      </c>
    </row>
    <row r="32108" spans="1:5" x14ac:dyDescent="0.3">
      <c r="A32108" s="33" t="s">
        <v>0</v>
      </c>
      <c r="B32108" s="33" t="s">
        <v>53</v>
      </c>
      <c r="C32108" s="33"/>
      <c r="D32108" s="33" t="s">
        <v>6555</v>
      </c>
      <c r="E32108" t="str">
        <f t="shared" si="505"/>
        <v>No Data</v>
      </c>
    </row>
    <row r="32109" spans="1:5" x14ac:dyDescent="0.3">
      <c r="A32109" s="33" t="s">
        <v>52</v>
      </c>
      <c r="B32109" s="33" t="s">
        <v>53</v>
      </c>
      <c r="C32109" s="33"/>
      <c r="D32109" s="33" t="s">
        <v>5561</v>
      </c>
      <c r="E32109" t="str">
        <f t="shared" si="505"/>
        <v>No Data</v>
      </c>
    </row>
    <row r="32110" spans="1:5" x14ac:dyDescent="0.3">
      <c r="A32110" s="33" t="s">
        <v>0</v>
      </c>
      <c r="B32110" s="33" t="s">
        <v>53</v>
      </c>
      <c r="C32110" s="33">
        <v>152500</v>
      </c>
      <c r="D32110" s="33" t="s">
        <v>1020</v>
      </c>
      <c r="E32110" t="str">
        <f t="shared" si="505"/>
        <v>$125K-$200K</v>
      </c>
    </row>
    <row r="32111" spans="1:5" x14ac:dyDescent="0.3">
      <c r="A32111" s="33" t="s">
        <v>2</v>
      </c>
      <c r="B32111" s="33" t="s">
        <v>53</v>
      </c>
      <c r="C32111" s="33">
        <v>66661.5</v>
      </c>
      <c r="D32111" s="33" t="s">
        <v>8370</v>
      </c>
      <c r="E32111" t="str">
        <f t="shared" si="505"/>
        <v>&lt;$75K</v>
      </c>
    </row>
    <row r="32112" spans="1:5" x14ac:dyDescent="0.3">
      <c r="A32112" s="33" t="s">
        <v>2</v>
      </c>
      <c r="B32112" s="33" t="s">
        <v>53</v>
      </c>
      <c r="C32112" s="33">
        <v>37860</v>
      </c>
      <c r="D32112" s="33" t="s">
        <v>4878</v>
      </c>
      <c r="E32112" t="str">
        <f t="shared" si="505"/>
        <v>&lt;$75K</v>
      </c>
    </row>
    <row r="32113" spans="1:5" x14ac:dyDescent="0.3">
      <c r="A32113" s="33" t="s">
        <v>0</v>
      </c>
      <c r="B32113" s="33" t="s">
        <v>53</v>
      </c>
      <c r="C32113" s="33"/>
      <c r="D32113" s="33" t="s">
        <v>3861</v>
      </c>
      <c r="E32113" t="str">
        <f t="shared" si="505"/>
        <v>No Data</v>
      </c>
    </row>
    <row r="32114" spans="1:5" x14ac:dyDescent="0.3">
      <c r="A32114" s="33" t="s">
        <v>0</v>
      </c>
      <c r="B32114" s="33" t="s">
        <v>53</v>
      </c>
      <c r="C32114" s="33">
        <v>102500</v>
      </c>
      <c r="D32114" s="33" t="s">
        <v>7866</v>
      </c>
      <c r="E32114" t="str">
        <f t="shared" si="505"/>
        <v>$100K-$125K</v>
      </c>
    </row>
    <row r="32115" spans="1:5" x14ac:dyDescent="0.3">
      <c r="A32115" s="33" t="s">
        <v>2</v>
      </c>
      <c r="B32115" s="33" t="s">
        <v>53</v>
      </c>
      <c r="C32115" s="33"/>
      <c r="D32115" s="33" t="s">
        <v>10065</v>
      </c>
      <c r="E32115" t="str">
        <f t="shared" si="505"/>
        <v>No Data</v>
      </c>
    </row>
    <row r="32116" spans="1:5" x14ac:dyDescent="0.3">
      <c r="A32116" s="33" t="s">
        <v>0</v>
      </c>
      <c r="B32116" s="33" t="s">
        <v>53</v>
      </c>
      <c r="C32116" s="33">
        <v>192189</v>
      </c>
      <c r="D32116" s="33" t="s">
        <v>10066</v>
      </c>
      <c r="E32116" t="str">
        <f t="shared" si="505"/>
        <v>$125K-$200K</v>
      </c>
    </row>
    <row r="32117" spans="1:5" x14ac:dyDescent="0.3">
      <c r="A32117" s="33" t="s">
        <v>2</v>
      </c>
      <c r="B32117" s="33" t="s">
        <v>72</v>
      </c>
      <c r="C32117" s="33">
        <v>57500</v>
      </c>
      <c r="D32117" s="33" t="s">
        <v>9025</v>
      </c>
      <c r="E32117" t="str">
        <f t="shared" si="505"/>
        <v>&lt;$75K</v>
      </c>
    </row>
    <row r="32118" spans="1:5" x14ac:dyDescent="0.3">
      <c r="A32118" s="33" t="s">
        <v>128</v>
      </c>
      <c r="B32118" s="33" t="s">
        <v>53</v>
      </c>
      <c r="C32118" s="33">
        <v>115000</v>
      </c>
      <c r="D32118" s="33" t="s">
        <v>2924</v>
      </c>
      <c r="E32118" t="str">
        <f t="shared" si="505"/>
        <v>$100K-$125K</v>
      </c>
    </row>
    <row r="32119" spans="1:5" x14ac:dyDescent="0.3">
      <c r="A32119" s="33" t="s">
        <v>2</v>
      </c>
      <c r="B32119" s="33" t="s">
        <v>53</v>
      </c>
      <c r="C32119" s="33">
        <v>46500</v>
      </c>
      <c r="D32119" s="33" t="s">
        <v>3152</v>
      </c>
      <c r="E32119" t="str">
        <f t="shared" si="505"/>
        <v>&lt;$75K</v>
      </c>
    </row>
    <row r="32120" spans="1:5" x14ac:dyDescent="0.3">
      <c r="A32120" s="33" t="s">
        <v>52</v>
      </c>
      <c r="B32120" s="33" t="s">
        <v>69</v>
      </c>
      <c r="C32120" s="33">
        <v>89100</v>
      </c>
      <c r="D32120" s="33" t="s">
        <v>8774</v>
      </c>
      <c r="E32120" t="str">
        <f t="shared" si="505"/>
        <v>$75K-$100K</v>
      </c>
    </row>
    <row r="32121" spans="1:5" x14ac:dyDescent="0.3">
      <c r="A32121" s="33" t="s">
        <v>0</v>
      </c>
      <c r="B32121" s="33" t="s">
        <v>83</v>
      </c>
      <c r="C32121" s="33">
        <v>69300</v>
      </c>
      <c r="D32121" s="33" t="s">
        <v>4584</v>
      </c>
      <c r="E32121" t="str">
        <f t="shared" si="505"/>
        <v>&lt;$75K</v>
      </c>
    </row>
    <row r="32122" spans="1:5" x14ac:dyDescent="0.3">
      <c r="A32122" s="33" t="s">
        <v>0</v>
      </c>
      <c r="B32122" s="33" t="s">
        <v>53</v>
      </c>
      <c r="C32122" s="33">
        <v>150000</v>
      </c>
      <c r="D32122" s="33" t="s">
        <v>242</v>
      </c>
      <c r="E32122" t="str">
        <f t="shared" si="505"/>
        <v>$125K-$200K</v>
      </c>
    </row>
    <row r="32123" spans="1:5" x14ac:dyDescent="0.3">
      <c r="A32123" s="33" t="s">
        <v>4</v>
      </c>
      <c r="B32123" s="33" t="s">
        <v>53</v>
      </c>
      <c r="C32123" s="33">
        <v>175000</v>
      </c>
      <c r="D32123" s="33" t="s">
        <v>638</v>
      </c>
      <c r="E32123" t="str">
        <f t="shared" si="505"/>
        <v>$125K-$200K</v>
      </c>
    </row>
    <row r="32124" spans="1:5" x14ac:dyDescent="0.3">
      <c r="A32124" s="33" t="s">
        <v>2</v>
      </c>
      <c r="B32124" s="33" t="s">
        <v>53</v>
      </c>
      <c r="C32124" s="33">
        <v>125000</v>
      </c>
      <c r="D32124" s="33" t="s">
        <v>3848</v>
      </c>
      <c r="E32124" t="str">
        <f t="shared" si="505"/>
        <v>$100K-$125K</v>
      </c>
    </row>
    <row r="32125" spans="1:5" x14ac:dyDescent="0.3">
      <c r="A32125" s="33" t="s">
        <v>126</v>
      </c>
      <c r="B32125" s="33" t="s">
        <v>88</v>
      </c>
      <c r="C32125" s="33">
        <v>147500</v>
      </c>
      <c r="D32125" s="33" t="s">
        <v>353</v>
      </c>
      <c r="E32125" t="str">
        <f t="shared" si="505"/>
        <v>$125K-$200K</v>
      </c>
    </row>
    <row r="32126" spans="1:5" x14ac:dyDescent="0.3">
      <c r="A32126" s="33" t="s">
        <v>2</v>
      </c>
      <c r="B32126" s="33" t="s">
        <v>53</v>
      </c>
      <c r="C32126" s="33">
        <v>67000</v>
      </c>
      <c r="D32126" s="33" t="s">
        <v>2270</v>
      </c>
      <c r="E32126" t="str">
        <f t="shared" si="505"/>
        <v>&lt;$75K</v>
      </c>
    </row>
    <row r="32127" spans="1:5" x14ac:dyDescent="0.3">
      <c r="A32127" s="33" t="s">
        <v>2</v>
      </c>
      <c r="B32127" s="33" t="s">
        <v>53</v>
      </c>
      <c r="C32127" s="33">
        <v>90000</v>
      </c>
      <c r="D32127" s="33" t="s">
        <v>463</v>
      </c>
      <c r="E32127" t="str">
        <f t="shared" si="505"/>
        <v>$75K-$100K</v>
      </c>
    </row>
    <row r="32128" spans="1:5" x14ac:dyDescent="0.3">
      <c r="A32128" s="33" t="s">
        <v>2</v>
      </c>
      <c r="B32128" s="33" t="s">
        <v>53</v>
      </c>
      <c r="C32128" s="33">
        <v>74050</v>
      </c>
      <c r="D32128" s="33" t="s">
        <v>3851</v>
      </c>
      <c r="E32128" t="str">
        <f t="shared" si="505"/>
        <v>&lt;$75K</v>
      </c>
    </row>
    <row r="32129" spans="1:5" x14ac:dyDescent="0.3">
      <c r="A32129" s="33" t="s">
        <v>2</v>
      </c>
      <c r="B32129" s="33" t="s">
        <v>53</v>
      </c>
      <c r="C32129" s="33">
        <v>57500</v>
      </c>
      <c r="D32129" s="33" t="s">
        <v>1130</v>
      </c>
      <c r="E32129" t="str">
        <f t="shared" si="505"/>
        <v>&lt;$75K</v>
      </c>
    </row>
    <row r="32130" spans="1:5" x14ac:dyDescent="0.3">
      <c r="A32130" s="33" t="s">
        <v>125</v>
      </c>
      <c r="B32130" s="33" t="s">
        <v>53</v>
      </c>
      <c r="C32130" s="33">
        <v>90000</v>
      </c>
      <c r="D32130" s="33" t="s">
        <v>3177</v>
      </c>
      <c r="E32130" t="str">
        <f t="shared" si="505"/>
        <v>$75K-$100K</v>
      </c>
    </row>
    <row r="32131" spans="1:5" x14ac:dyDescent="0.3">
      <c r="A32131" s="33" t="s">
        <v>4</v>
      </c>
      <c r="B32131" s="33" t="s">
        <v>53</v>
      </c>
      <c r="C32131" s="33">
        <v>147500</v>
      </c>
      <c r="D32131" s="33" t="s">
        <v>353</v>
      </c>
      <c r="E32131" t="str">
        <f t="shared" ref="E32131:E32194" si="506">_xlfn.XLOOKUP(C32131,$H$16:$H$21,$G$16:$G$21,,1)</f>
        <v>$125K-$200K</v>
      </c>
    </row>
    <row r="32132" spans="1:5" x14ac:dyDescent="0.3">
      <c r="A32132" s="33" t="s">
        <v>2</v>
      </c>
      <c r="B32132" s="33" t="s">
        <v>53</v>
      </c>
      <c r="C32132" s="33"/>
      <c r="D32132" s="33" t="s">
        <v>10067</v>
      </c>
      <c r="E32132" t="str">
        <f t="shared" si="506"/>
        <v>No Data</v>
      </c>
    </row>
    <row r="32133" spans="1:5" x14ac:dyDescent="0.3">
      <c r="A32133" s="33" t="s">
        <v>0</v>
      </c>
      <c r="B32133" s="33" t="s">
        <v>53</v>
      </c>
      <c r="C32133" s="33">
        <v>103392.5</v>
      </c>
      <c r="D32133" s="33" t="s">
        <v>9780</v>
      </c>
      <c r="E32133" t="str">
        <f t="shared" si="506"/>
        <v>$100K-$125K</v>
      </c>
    </row>
    <row r="32134" spans="1:5" x14ac:dyDescent="0.3">
      <c r="A32134" s="33" t="s">
        <v>4</v>
      </c>
      <c r="B32134" s="33" t="s">
        <v>88</v>
      </c>
      <c r="C32134" s="33">
        <v>147500</v>
      </c>
      <c r="D32134" s="33" t="s">
        <v>1076</v>
      </c>
      <c r="E32134" t="str">
        <f t="shared" si="506"/>
        <v>$125K-$200K</v>
      </c>
    </row>
    <row r="32135" spans="1:5" x14ac:dyDescent="0.3">
      <c r="A32135" s="33" t="s">
        <v>2</v>
      </c>
      <c r="B32135" s="33" t="s">
        <v>53</v>
      </c>
      <c r="C32135" s="33">
        <v>142500</v>
      </c>
      <c r="D32135" s="33" t="s">
        <v>4319</v>
      </c>
      <c r="E32135" t="str">
        <f t="shared" si="506"/>
        <v>$125K-$200K</v>
      </c>
    </row>
    <row r="32136" spans="1:5" x14ac:dyDescent="0.3">
      <c r="A32136" s="33" t="s">
        <v>2</v>
      </c>
      <c r="B32136" s="33" t="s">
        <v>85</v>
      </c>
      <c r="C32136" s="33">
        <v>102500</v>
      </c>
      <c r="D32136" s="33" t="s">
        <v>8401</v>
      </c>
      <c r="E32136" t="str">
        <f t="shared" si="506"/>
        <v>$100K-$125K</v>
      </c>
    </row>
    <row r="32137" spans="1:5" x14ac:dyDescent="0.3">
      <c r="A32137" s="33" t="s">
        <v>2</v>
      </c>
      <c r="B32137" s="33" t="s">
        <v>53</v>
      </c>
      <c r="C32137" s="33"/>
      <c r="D32137" s="33" t="s">
        <v>7748</v>
      </c>
      <c r="E32137" t="str">
        <f t="shared" si="506"/>
        <v>No Data</v>
      </c>
    </row>
    <row r="32138" spans="1:5" x14ac:dyDescent="0.3">
      <c r="A32138" s="33" t="s">
        <v>52</v>
      </c>
      <c r="B32138" s="33" t="s">
        <v>53</v>
      </c>
      <c r="C32138" s="33"/>
      <c r="D32138" s="33" t="s">
        <v>10068</v>
      </c>
      <c r="E32138" t="str">
        <f t="shared" si="506"/>
        <v>No Data</v>
      </c>
    </row>
    <row r="32139" spans="1:5" x14ac:dyDescent="0.3">
      <c r="A32139" s="33" t="s">
        <v>0</v>
      </c>
      <c r="B32139" s="33" t="s">
        <v>53</v>
      </c>
      <c r="C32139" s="33">
        <v>140882.5</v>
      </c>
      <c r="D32139" s="33" t="s">
        <v>10069</v>
      </c>
      <c r="E32139" t="str">
        <f t="shared" si="506"/>
        <v>$125K-$200K</v>
      </c>
    </row>
    <row r="32140" spans="1:5" x14ac:dyDescent="0.3">
      <c r="A32140" s="33" t="s">
        <v>0</v>
      </c>
      <c r="B32140" s="33" t="s">
        <v>54</v>
      </c>
      <c r="C32140" s="33">
        <v>150000</v>
      </c>
      <c r="D32140" s="33" t="s">
        <v>466</v>
      </c>
      <c r="E32140" t="str">
        <f t="shared" si="506"/>
        <v>$125K-$200K</v>
      </c>
    </row>
    <row r="32141" spans="1:5" x14ac:dyDescent="0.3">
      <c r="A32141" s="33" t="s">
        <v>129</v>
      </c>
      <c r="B32141" s="33" t="s">
        <v>68</v>
      </c>
      <c r="C32141" s="33">
        <v>71280</v>
      </c>
      <c r="D32141" s="33" t="s">
        <v>8067</v>
      </c>
      <c r="E32141" t="str">
        <f t="shared" si="506"/>
        <v>&lt;$75K</v>
      </c>
    </row>
    <row r="32142" spans="1:5" x14ac:dyDescent="0.3">
      <c r="A32142" s="33" t="s">
        <v>2</v>
      </c>
      <c r="B32142" s="33" t="s">
        <v>53</v>
      </c>
      <c r="C32142" s="33"/>
      <c r="D32142" s="33" t="s">
        <v>926</v>
      </c>
      <c r="E32142" t="str">
        <f t="shared" si="506"/>
        <v>No Data</v>
      </c>
    </row>
    <row r="32143" spans="1:5" x14ac:dyDescent="0.3">
      <c r="A32143" s="33" t="s">
        <v>0</v>
      </c>
      <c r="B32143" s="33" t="s">
        <v>53</v>
      </c>
      <c r="C32143" s="33">
        <v>259000</v>
      </c>
      <c r="D32143" s="33" t="s">
        <v>1963</v>
      </c>
      <c r="E32143" t="str">
        <f t="shared" si="506"/>
        <v>&gt;$200K</v>
      </c>
    </row>
    <row r="32144" spans="1:5" x14ac:dyDescent="0.3">
      <c r="A32144" s="33" t="s">
        <v>2</v>
      </c>
      <c r="B32144" s="33" t="s">
        <v>53</v>
      </c>
      <c r="C32144" s="33">
        <v>83200</v>
      </c>
      <c r="D32144" s="33" t="s">
        <v>4953</v>
      </c>
      <c r="E32144" t="str">
        <f t="shared" si="506"/>
        <v>$75K-$100K</v>
      </c>
    </row>
    <row r="32145" spans="1:5" x14ac:dyDescent="0.3">
      <c r="A32145" s="33" t="s">
        <v>2</v>
      </c>
      <c r="B32145" s="33" t="s">
        <v>53</v>
      </c>
      <c r="C32145" s="33"/>
      <c r="D32145" s="33" t="s">
        <v>10070</v>
      </c>
      <c r="E32145" t="str">
        <f t="shared" si="506"/>
        <v>No Data</v>
      </c>
    </row>
    <row r="32146" spans="1:5" x14ac:dyDescent="0.3">
      <c r="A32146" s="33" t="s">
        <v>2</v>
      </c>
      <c r="B32146" s="33" t="s">
        <v>53</v>
      </c>
      <c r="C32146" s="33"/>
      <c r="D32146" s="33" t="s">
        <v>232</v>
      </c>
      <c r="E32146" t="str">
        <f t="shared" si="506"/>
        <v>No Data</v>
      </c>
    </row>
    <row r="32147" spans="1:5" x14ac:dyDescent="0.3">
      <c r="A32147" s="33" t="s">
        <v>2</v>
      </c>
      <c r="B32147" s="33" t="s">
        <v>53</v>
      </c>
      <c r="C32147" s="33"/>
      <c r="D32147" s="33" t="s">
        <v>268</v>
      </c>
      <c r="E32147" t="str">
        <f t="shared" si="506"/>
        <v>No Data</v>
      </c>
    </row>
    <row r="32148" spans="1:5" x14ac:dyDescent="0.3">
      <c r="A32148" s="33" t="s">
        <v>2</v>
      </c>
      <c r="B32148" s="33" t="s">
        <v>53</v>
      </c>
      <c r="C32148" s="33">
        <v>110000</v>
      </c>
      <c r="D32148" s="33" t="s">
        <v>5405</v>
      </c>
      <c r="E32148" t="str">
        <f t="shared" si="506"/>
        <v>$100K-$125K</v>
      </c>
    </row>
    <row r="32149" spans="1:5" x14ac:dyDescent="0.3">
      <c r="A32149" s="33" t="s">
        <v>2</v>
      </c>
      <c r="B32149" s="33" t="s">
        <v>53</v>
      </c>
      <c r="C32149" s="33">
        <v>80000</v>
      </c>
      <c r="D32149" s="33" t="s">
        <v>9731</v>
      </c>
      <c r="E32149" t="str">
        <f t="shared" si="506"/>
        <v>$75K-$100K</v>
      </c>
    </row>
    <row r="32150" spans="1:5" x14ac:dyDescent="0.3">
      <c r="A32150" s="33" t="s">
        <v>2</v>
      </c>
      <c r="B32150" s="33" t="s">
        <v>74</v>
      </c>
      <c r="C32150" s="33">
        <v>25920</v>
      </c>
      <c r="D32150" s="33" t="s">
        <v>5574</v>
      </c>
      <c r="E32150" t="str">
        <f t="shared" si="506"/>
        <v>&lt;$75K</v>
      </c>
    </row>
    <row r="32151" spans="1:5" x14ac:dyDescent="0.3">
      <c r="A32151" s="33" t="s">
        <v>2</v>
      </c>
      <c r="B32151" s="33" t="s">
        <v>53</v>
      </c>
      <c r="C32151" s="33"/>
      <c r="D32151" s="33" t="s">
        <v>10071</v>
      </c>
      <c r="E32151" t="str">
        <f t="shared" si="506"/>
        <v>No Data</v>
      </c>
    </row>
    <row r="32152" spans="1:5" x14ac:dyDescent="0.3">
      <c r="A32152" s="33" t="s">
        <v>4</v>
      </c>
      <c r="B32152" s="33" t="s">
        <v>53</v>
      </c>
      <c r="C32152" s="33">
        <v>57500</v>
      </c>
      <c r="D32152" s="33" t="s">
        <v>2026</v>
      </c>
      <c r="E32152" t="str">
        <f t="shared" si="506"/>
        <v>&lt;$75K</v>
      </c>
    </row>
    <row r="32153" spans="1:5" x14ac:dyDescent="0.3">
      <c r="A32153" s="33" t="s">
        <v>2</v>
      </c>
      <c r="B32153" s="33" t="s">
        <v>53</v>
      </c>
      <c r="C32153" s="33">
        <v>93500</v>
      </c>
      <c r="D32153" s="33" t="s">
        <v>10072</v>
      </c>
      <c r="E32153" t="str">
        <f t="shared" si="506"/>
        <v>$75K-$100K</v>
      </c>
    </row>
    <row r="32154" spans="1:5" x14ac:dyDescent="0.3">
      <c r="A32154" s="33" t="s">
        <v>2</v>
      </c>
      <c r="B32154" s="33" t="s">
        <v>53</v>
      </c>
      <c r="C32154" s="33"/>
      <c r="D32154" s="33" t="s">
        <v>871</v>
      </c>
      <c r="E32154" t="str">
        <f t="shared" si="506"/>
        <v>No Data</v>
      </c>
    </row>
    <row r="32155" spans="1:5" x14ac:dyDescent="0.3">
      <c r="A32155" s="33" t="s">
        <v>2</v>
      </c>
      <c r="B32155" s="33" t="s">
        <v>53</v>
      </c>
      <c r="C32155" s="33"/>
      <c r="D32155" s="33" t="s">
        <v>9026</v>
      </c>
      <c r="E32155" t="str">
        <f t="shared" si="506"/>
        <v>No Data</v>
      </c>
    </row>
    <row r="32156" spans="1:5" x14ac:dyDescent="0.3">
      <c r="A32156" s="33" t="s">
        <v>125</v>
      </c>
      <c r="B32156" s="33" t="s">
        <v>53</v>
      </c>
      <c r="C32156" s="33">
        <v>100500</v>
      </c>
      <c r="D32156" s="33" t="s">
        <v>520</v>
      </c>
      <c r="E32156" t="str">
        <f t="shared" si="506"/>
        <v>$100K-$125K</v>
      </c>
    </row>
    <row r="32157" spans="1:5" x14ac:dyDescent="0.3">
      <c r="A32157" s="33" t="s">
        <v>4</v>
      </c>
      <c r="B32157" s="33" t="s">
        <v>54</v>
      </c>
      <c r="C32157" s="33"/>
      <c r="D32157" s="33" t="s">
        <v>9734</v>
      </c>
      <c r="E32157" t="str">
        <f t="shared" si="506"/>
        <v>No Data</v>
      </c>
    </row>
    <row r="32158" spans="1:5" x14ac:dyDescent="0.3">
      <c r="A32158" s="33" t="s">
        <v>4</v>
      </c>
      <c r="B32158" s="33" t="s">
        <v>81</v>
      </c>
      <c r="C32158" s="33">
        <v>80850</v>
      </c>
      <c r="D32158" s="33" t="s">
        <v>10073</v>
      </c>
      <c r="E32158" t="str">
        <f t="shared" si="506"/>
        <v>$75K-$100K</v>
      </c>
    </row>
    <row r="32159" spans="1:5" x14ac:dyDescent="0.3">
      <c r="A32159" s="33" t="s">
        <v>0</v>
      </c>
      <c r="B32159" s="33" t="s">
        <v>54</v>
      </c>
      <c r="C32159" s="33">
        <v>171000</v>
      </c>
      <c r="D32159" s="33" t="s">
        <v>3921</v>
      </c>
      <c r="E32159" t="str">
        <f t="shared" si="506"/>
        <v>$125K-$200K</v>
      </c>
    </row>
    <row r="32160" spans="1:5" x14ac:dyDescent="0.3">
      <c r="A32160" s="33" t="s">
        <v>0</v>
      </c>
      <c r="B32160" s="33" t="s">
        <v>53</v>
      </c>
      <c r="C32160" s="33"/>
      <c r="D32160" s="33" t="s">
        <v>8883</v>
      </c>
      <c r="E32160" t="str">
        <f t="shared" si="506"/>
        <v>No Data</v>
      </c>
    </row>
    <row r="32161" spans="1:5" x14ac:dyDescent="0.3">
      <c r="A32161" s="33" t="s">
        <v>2</v>
      </c>
      <c r="B32161" s="33" t="s">
        <v>53</v>
      </c>
      <c r="C32161" s="33">
        <v>95000</v>
      </c>
      <c r="D32161" s="33" t="s">
        <v>5870</v>
      </c>
      <c r="E32161" t="str">
        <f t="shared" si="506"/>
        <v>$75K-$100K</v>
      </c>
    </row>
    <row r="32162" spans="1:5" x14ac:dyDescent="0.3">
      <c r="A32162" s="33" t="s">
        <v>2</v>
      </c>
      <c r="B32162" s="33" t="s">
        <v>53</v>
      </c>
      <c r="C32162" s="33"/>
      <c r="D32162" s="33" t="s">
        <v>520</v>
      </c>
      <c r="E32162" t="str">
        <f t="shared" si="506"/>
        <v>No Data</v>
      </c>
    </row>
    <row r="32163" spans="1:5" x14ac:dyDescent="0.3">
      <c r="A32163" s="33" t="s">
        <v>2</v>
      </c>
      <c r="B32163" s="33" t="s">
        <v>53</v>
      </c>
      <c r="C32163" s="33"/>
      <c r="D32163" s="33" t="s">
        <v>10074</v>
      </c>
      <c r="E32163" t="str">
        <f t="shared" si="506"/>
        <v>No Data</v>
      </c>
    </row>
    <row r="32164" spans="1:5" x14ac:dyDescent="0.3">
      <c r="A32164" s="33" t="s">
        <v>2</v>
      </c>
      <c r="B32164" s="33" t="s">
        <v>53</v>
      </c>
      <c r="C32164" s="33"/>
      <c r="D32164" s="33" t="s">
        <v>8652</v>
      </c>
      <c r="E32164" t="str">
        <f t="shared" si="506"/>
        <v>No Data</v>
      </c>
    </row>
    <row r="32165" spans="1:5" x14ac:dyDescent="0.3">
      <c r="A32165" s="33" t="s">
        <v>2</v>
      </c>
      <c r="B32165" s="33" t="s">
        <v>53</v>
      </c>
      <c r="C32165" s="33">
        <v>117500</v>
      </c>
      <c r="D32165" s="33" t="s">
        <v>10075</v>
      </c>
      <c r="E32165" t="str">
        <f t="shared" si="506"/>
        <v>$100K-$125K</v>
      </c>
    </row>
    <row r="32166" spans="1:5" x14ac:dyDescent="0.3">
      <c r="A32166" s="33" t="s">
        <v>125</v>
      </c>
      <c r="B32166" s="33" t="s">
        <v>53</v>
      </c>
      <c r="C32166" s="33">
        <v>135519.796875</v>
      </c>
      <c r="D32166" s="33" t="s">
        <v>10076</v>
      </c>
      <c r="E32166" t="str">
        <f t="shared" si="506"/>
        <v>$125K-$200K</v>
      </c>
    </row>
    <row r="32167" spans="1:5" x14ac:dyDescent="0.3">
      <c r="A32167" s="33" t="s">
        <v>2</v>
      </c>
      <c r="B32167" s="33" t="s">
        <v>53</v>
      </c>
      <c r="C32167" s="33">
        <v>110000</v>
      </c>
      <c r="D32167" s="33" t="s">
        <v>9692</v>
      </c>
      <c r="E32167" t="str">
        <f t="shared" si="506"/>
        <v>$100K-$125K</v>
      </c>
    </row>
    <row r="32168" spans="1:5" x14ac:dyDescent="0.3">
      <c r="A32168" s="33" t="s">
        <v>2</v>
      </c>
      <c r="B32168" s="33" t="s">
        <v>53</v>
      </c>
      <c r="C32168" s="33"/>
      <c r="D32168" s="33" t="s">
        <v>252</v>
      </c>
      <c r="E32168" t="str">
        <f t="shared" si="506"/>
        <v>No Data</v>
      </c>
    </row>
    <row r="32169" spans="1:5" x14ac:dyDescent="0.3">
      <c r="A32169" s="33" t="s">
        <v>2</v>
      </c>
      <c r="B32169" s="33" t="s">
        <v>53</v>
      </c>
      <c r="C32169" s="33">
        <v>115000</v>
      </c>
      <c r="D32169" s="33" t="s">
        <v>2677</v>
      </c>
      <c r="E32169" t="str">
        <f t="shared" si="506"/>
        <v>$100K-$125K</v>
      </c>
    </row>
    <row r="32170" spans="1:5" x14ac:dyDescent="0.3">
      <c r="A32170" s="33" t="s">
        <v>2</v>
      </c>
      <c r="B32170" s="33" t="s">
        <v>53</v>
      </c>
      <c r="C32170" s="33"/>
      <c r="D32170" s="33" t="s">
        <v>3326</v>
      </c>
      <c r="E32170" t="str">
        <f t="shared" si="506"/>
        <v>No Data</v>
      </c>
    </row>
    <row r="32171" spans="1:5" x14ac:dyDescent="0.3">
      <c r="A32171" s="33" t="s">
        <v>128</v>
      </c>
      <c r="B32171" s="33" t="s">
        <v>53</v>
      </c>
      <c r="C32171" s="33">
        <v>229500</v>
      </c>
      <c r="D32171" s="33" t="s">
        <v>5401</v>
      </c>
      <c r="E32171" t="str">
        <f t="shared" si="506"/>
        <v>&gt;$200K</v>
      </c>
    </row>
    <row r="32172" spans="1:5" x14ac:dyDescent="0.3">
      <c r="A32172" s="33" t="s">
        <v>2</v>
      </c>
      <c r="B32172" s="33" t="s">
        <v>53</v>
      </c>
      <c r="C32172" s="33"/>
      <c r="D32172" s="33" t="s">
        <v>3916</v>
      </c>
      <c r="E32172" t="str">
        <f t="shared" si="506"/>
        <v>No Data</v>
      </c>
    </row>
    <row r="32173" spans="1:5" x14ac:dyDescent="0.3">
      <c r="A32173" s="33" t="s">
        <v>4</v>
      </c>
      <c r="B32173" s="33" t="s">
        <v>53</v>
      </c>
      <c r="C32173" s="33">
        <v>90000</v>
      </c>
      <c r="D32173" s="33" t="s">
        <v>234</v>
      </c>
      <c r="E32173" t="str">
        <f t="shared" si="506"/>
        <v>$75K-$100K</v>
      </c>
    </row>
    <row r="32174" spans="1:5" x14ac:dyDescent="0.3">
      <c r="A32174" s="33" t="s">
        <v>125</v>
      </c>
      <c r="B32174" s="33" t="s">
        <v>53</v>
      </c>
      <c r="C32174" s="33">
        <v>112500</v>
      </c>
      <c r="D32174" s="33" t="s">
        <v>10077</v>
      </c>
      <c r="E32174" t="str">
        <f t="shared" si="506"/>
        <v>$100K-$125K</v>
      </c>
    </row>
    <row r="32175" spans="1:5" x14ac:dyDescent="0.3">
      <c r="A32175" s="33" t="s">
        <v>2</v>
      </c>
      <c r="B32175" s="33" t="s">
        <v>53</v>
      </c>
      <c r="C32175" s="33">
        <v>112050</v>
      </c>
      <c r="D32175" s="33" t="s">
        <v>2559</v>
      </c>
      <c r="E32175" t="str">
        <f t="shared" si="506"/>
        <v>$100K-$125K</v>
      </c>
    </row>
    <row r="32176" spans="1:5" x14ac:dyDescent="0.3">
      <c r="A32176" s="33" t="s">
        <v>0</v>
      </c>
      <c r="B32176" s="33" t="s">
        <v>53</v>
      </c>
      <c r="C32176" s="33">
        <v>85000</v>
      </c>
      <c r="D32176" s="33" t="s">
        <v>10078</v>
      </c>
      <c r="E32176" t="str">
        <f t="shared" si="506"/>
        <v>$75K-$100K</v>
      </c>
    </row>
    <row r="32177" spans="1:5" x14ac:dyDescent="0.3">
      <c r="A32177" s="33" t="s">
        <v>0</v>
      </c>
      <c r="B32177" s="33" t="s">
        <v>53</v>
      </c>
      <c r="C32177" s="33">
        <v>234000</v>
      </c>
      <c r="D32177" s="33" t="s">
        <v>217</v>
      </c>
      <c r="E32177" t="str">
        <f t="shared" si="506"/>
        <v>&gt;$200K</v>
      </c>
    </row>
    <row r="32178" spans="1:5" x14ac:dyDescent="0.3">
      <c r="A32178" s="33" t="s">
        <v>0</v>
      </c>
      <c r="B32178" s="33" t="s">
        <v>54</v>
      </c>
      <c r="C32178" s="33"/>
      <c r="D32178" s="33" t="s">
        <v>249</v>
      </c>
      <c r="E32178" t="str">
        <f t="shared" si="506"/>
        <v>No Data</v>
      </c>
    </row>
    <row r="32179" spans="1:5" x14ac:dyDescent="0.3">
      <c r="A32179" s="33" t="s">
        <v>2</v>
      </c>
      <c r="B32179" s="33" t="s">
        <v>53</v>
      </c>
      <c r="C32179" s="33">
        <v>81167</v>
      </c>
      <c r="D32179" s="33" t="s">
        <v>1071</v>
      </c>
      <c r="E32179" t="str">
        <f t="shared" si="506"/>
        <v>$75K-$100K</v>
      </c>
    </row>
    <row r="32180" spans="1:5" x14ac:dyDescent="0.3">
      <c r="A32180" s="33" t="s">
        <v>128</v>
      </c>
      <c r="B32180" s="33" t="s">
        <v>53</v>
      </c>
      <c r="C32180" s="33">
        <v>130000</v>
      </c>
      <c r="D32180" s="33" t="s">
        <v>1210</v>
      </c>
      <c r="E32180" t="str">
        <f t="shared" si="506"/>
        <v>$125K-$200K</v>
      </c>
    </row>
    <row r="32181" spans="1:5" x14ac:dyDescent="0.3">
      <c r="A32181" s="33" t="s">
        <v>2</v>
      </c>
      <c r="B32181" s="33" t="s">
        <v>53</v>
      </c>
      <c r="C32181" s="33">
        <v>97500</v>
      </c>
      <c r="D32181" s="33" t="s">
        <v>10079</v>
      </c>
      <c r="E32181" t="str">
        <f t="shared" si="506"/>
        <v>$75K-$100K</v>
      </c>
    </row>
    <row r="32182" spans="1:5" x14ac:dyDescent="0.3">
      <c r="A32182" s="33" t="s">
        <v>2</v>
      </c>
      <c r="B32182" s="33" t="s">
        <v>53</v>
      </c>
      <c r="C32182" s="33">
        <v>90000</v>
      </c>
      <c r="D32182" s="33" t="s">
        <v>10080</v>
      </c>
      <c r="E32182" t="str">
        <f t="shared" si="506"/>
        <v>$75K-$100K</v>
      </c>
    </row>
    <row r="32183" spans="1:5" x14ac:dyDescent="0.3">
      <c r="A32183" s="33" t="s">
        <v>52</v>
      </c>
      <c r="B32183" s="33" t="s">
        <v>84</v>
      </c>
      <c r="C32183" s="33">
        <v>80850</v>
      </c>
      <c r="D32183" s="33" t="s">
        <v>3052</v>
      </c>
      <c r="E32183" t="str">
        <f t="shared" si="506"/>
        <v>$75K-$100K</v>
      </c>
    </row>
    <row r="32184" spans="1:5" x14ac:dyDescent="0.3">
      <c r="A32184" s="33" t="s">
        <v>0</v>
      </c>
      <c r="B32184" s="33" t="s">
        <v>53</v>
      </c>
      <c r="C32184" s="33">
        <v>75000</v>
      </c>
      <c r="D32184" s="33" t="s">
        <v>9616</v>
      </c>
      <c r="E32184" t="str">
        <f t="shared" si="506"/>
        <v>&lt;$75K</v>
      </c>
    </row>
    <row r="32185" spans="1:5" x14ac:dyDescent="0.3">
      <c r="A32185" s="33" t="s">
        <v>52</v>
      </c>
      <c r="B32185" s="33" t="s">
        <v>53</v>
      </c>
      <c r="C32185" s="33"/>
      <c r="D32185" s="33" t="s">
        <v>10081</v>
      </c>
      <c r="E32185" t="str">
        <f t="shared" si="506"/>
        <v>No Data</v>
      </c>
    </row>
    <row r="32186" spans="1:5" x14ac:dyDescent="0.3">
      <c r="A32186" s="33" t="s">
        <v>2</v>
      </c>
      <c r="B32186" s="33" t="s">
        <v>53</v>
      </c>
      <c r="C32186" s="33">
        <v>90000</v>
      </c>
      <c r="D32186" s="33" t="s">
        <v>2426</v>
      </c>
      <c r="E32186" t="str">
        <f t="shared" si="506"/>
        <v>$75K-$100K</v>
      </c>
    </row>
    <row r="32187" spans="1:5" x14ac:dyDescent="0.3">
      <c r="A32187" s="33" t="s">
        <v>2</v>
      </c>
      <c r="B32187" s="33" t="s">
        <v>53</v>
      </c>
      <c r="C32187" s="33">
        <v>90000</v>
      </c>
      <c r="D32187" s="33" t="s">
        <v>558</v>
      </c>
      <c r="E32187" t="str">
        <f t="shared" si="506"/>
        <v>$75K-$100K</v>
      </c>
    </row>
    <row r="32188" spans="1:5" x14ac:dyDescent="0.3">
      <c r="A32188" s="33" t="s">
        <v>0</v>
      </c>
      <c r="B32188" s="33" t="s">
        <v>53</v>
      </c>
      <c r="C32188" s="33"/>
      <c r="D32188" s="33" t="s">
        <v>1271</v>
      </c>
      <c r="E32188" t="str">
        <f t="shared" si="506"/>
        <v>No Data</v>
      </c>
    </row>
    <row r="32189" spans="1:5" x14ac:dyDescent="0.3">
      <c r="A32189" s="33" t="s">
        <v>126</v>
      </c>
      <c r="B32189" s="33" t="s">
        <v>81</v>
      </c>
      <c r="C32189" s="33">
        <v>90000</v>
      </c>
      <c r="D32189" s="33" t="s">
        <v>1975</v>
      </c>
      <c r="E32189" t="str">
        <f t="shared" si="506"/>
        <v>$75K-$100K</v>
      </c>
    </row>
    <row r="32190" spans="1:5" x14ac:dyDescent="0.3">
      <c r="A32190" s="33" t="s">
        <v>0</v>
      </c>
      <c r="B32190" s="33" t="s">
        <v>53</v>
      </c>
      <c r="C32190" s="33">
        <v>150000</v>
      </c>
      <c r="D32190" s="33" t="s">
        <v>2426</v>
      </c>
      <c r="E32190" t="str">
        <f t="shared" si="506"/>
        <v>$125K-$200K</v>
      </c>
    </row>
    <row r="32191" spans="1:5" x14ac:dyDescent="0.3">
      <c r="A32191" s="33" t="s">
        <v>2</v>
      </c>
      <c r="B32191" s="33" t="s">
        <v>53</v>
      </c>
      <c r="C32191" s="33">
        <v>70000</v>
      </c>
      <c r="D32191" s="33" t="s">
        <v>2026</v>
      </c>
      <c r="E32191" t="str">
        <f t="shared" si="506"/>
        <v>&lt;$75K</v>
      </c>
    </row>
    <row r="32192" spans="1:5" x14ac:dyDescent="0.3">
      <c r="A32192" s="33" t="s">
        <v>52</v>
      </c>
      <c r="B32192" s="33" t="s">
        <v>53</v>
      </c>
      <c r="C32192" s="33">
        <v>75000</v>
      </c>
      <c r="D32192" s="33" t="s">
        <v>2485</v>
      </c>
      <c r="E32192" t="str">
        <f t="shared" si="506"/>
        <v>&lt;$75K</v>
      </c>
    </row>
    <row r="32193" spans="1:5" x14ac:dyDescent="0.3">
      <c r="A32193" s="33" t="s">
        <v>125</v>
      </c>
      <c r="B32193" s="33" t="s">
        <v>53</v>
      </c>
      <c r="C32193" s="33">
        <v>132000</v>
      </c>
      <c r="D32193" s="33" t="s">
        <v>10082</v>
      </c>
      <c r="E32193" t="str">
        <f t="shared" si="506"/>
        <v>$125K-$200K</v>
      </c>
    </row>
    <row r="32194" spans="1:5" x14ac:dyDescent="0.3">
      <c r="A32194" s="33" t="s">
        <v>4</v>
      </c>
      <c r="B32194" s="33" t="s">
        <v>81</v>
      </c>
      <c r="C32194" s="33">
        <v>90000</v>
      </c>
      <c r="D32194" s="33" t="s">
        <v>10083</v>
      </c>
      <c r="E32194" t="str">
        <f t="shared" si="506"/>
        <v>$75K-$100K</v>
      </c>
    </row>
    <row r="32195" spans="1:5" x14ac:dyDescent="0.3">
      <c r="A32195" s="33" t="s">
        <v>0</v>
      </c>
      <c r="B32195" s="33" t="s">
        <v>53</v>
      </c>
      <c r="C32195" s="33"/>
      <c r="D32195" s="33" t="s">
        <v>10084</v>
      </c>
      <c r="E32195" t="str">
        <f t="shared" ref="E32195:E32258" si="507">_xlfn.XLOOKUP(C32195,$H$16:$H$21,$G$16:$G$21,,1)</f>
        <v>No Data</v>
      </c>
    </row>
    <row r="32196" spans="1:5" x14ac:dyDescent="0.3">
      <c r="A32196" s="33" t="s">
        <v>2</v>
      </c>
      <c r="B32196" s="33" t="s">
        <v>53</v>
      </c>
      <c r="C32196" s="33"/>
      <c r="D32196" s="33" t="s">
        <v>6661</v>
      </c>
      <c r="E32196" t="str">
        <f t="shared" si="507"/>
        <v>No Data</v>
      </c>
    </row>
    <row r="32197" spans="1:5" x14ac:dyDescent="0.3">
      <c r="A32197" s="33" t="s">
        <v>2</v>
      </c>
      <c r="B32197" s="33" t="s">
        <v>53</v>
      </c>
      <c r="C32197" s="33"/>
      <c r="D32197" s="33" t="s">
        <v>1597</v>
      </c>
      <c r="E32197" t="str">
        <f t="shared" si="507"/>
        <v>No Data</v>
      </c>
    </row>
    <row r="32198" spans="1:5" x14ac:dyDescent="0.3">
      <c r="A32198" s="33" t="s">
        <v>0</v>
      </c>
      <c r="B32198" s="33" t="s">
        <v>53</v>
      </c>
      <c r="C32198" s="33">
        <v>115000</v>
      </c>
      <c r="D32198" s="33" t="s">
        <v>385</v>
      </c>
      <c r="E32198" t="str">
        <f t="shared" si="507"/>
        <v>$100K-$125K</v>
      </c>
    </row>
    <row r="32199" spans="1:5" x14ac:dyDescent="0.3">
      <c r="A32199" s="33" t="s">
        <v>125</v>
      </c>
      <c r="B32199" s="33" t="s">
        <v>53</v>
      </c>
      <c r="C32199" s="33">
        <v>90000</v>
      </c>
      <c r="D32199" s="33" t="s">
        <v>4964</v>
      </c>
      <c r="E32199" t="str">
        <f t="shared" si="507"/>
        <v>$75K-$100K</v>
      </c>
    </row>
    <row r="32200" spans="1:5" x14ac:dyDescent="0.3">
      <c r="A32200" s="33" t="s">
        <v>2</v>
      </c>
      <c r="B32200" s="33" t="s">
        <v>53</v>
      </c>
      <c r="C32200" s="33">
        <v>76747.5</v>
      </c>
      <c r="D32200" s="33" t="s">
        <v>1673</v>
      </c>
      <c r="E32200" t="str">
        <f t="shared" si="507"/>
        <v>$75K-$100K</v>
      </c>
    </row>
    <row r="32201" spans="1:5" x14ac:dyDescent="0.3">
      <c r="A32201" s="33" t="s">
        <v>52</v>
      </c>
      <c r="B32201" s="33" t="s">
        <v>53</v>
      </c>
      <c r="C32201" s="33">
        <v>51000</v>
      </c>
      <c r="D32201" s="33" t="s">
        <v>387</v>
      </c>
      <c r="E32201" t="str">
        <f t="shared" si="507"/>
        <v>&lt;$75K</v>
      </c>
    </row>
    <row r="32202" spans="1:5" x14ac:dyDescent="0.3">
      <c r="A32202" s="33" t="s">
        <v>66</v>
      </c>
      <c r="B32202" s="33" t="s">
        <v>84</v>
      </c>
      <c r="C32202" s="33">
        <v>56700</v>
      </c>
      <c r="D32202" s="33" t="s">
        <v>211</v>
      </c>
      <c r="E32202" t="str">
        <f t="shared" si="507"/>
        <v>&lt;$75K</v>
      </c>
    </row>
    <row r="32203" spans="1:5" x14ac:dyDescent="0.3">
      <c r="A32203" s="33" t="s">
        <v>0</v>
      </c>
      <c r="B32203" s="33" t="s">
        <v>53</v>
      </c>
      <c r="C32203" s="33">
        <v>112500.5</v>
      </c>
      <c r="D32203" s="33" t="s">
        <v>1099</v>
      </c>
      <c r="E32203" t="str">
        <f t="shared" si="507"/>
        <v>$100K-$125K</v>
      </c>
    </row>
    <row r="32204" spans="1:5" x14ac:dyDescent="0.3">
      <c r="A32204" s="33" t="s">
        <v>2</v>
      </c>
      <c r="B32204" s="33" t="s">
        <v>53</v>
      </c>
      <c r="C32204" s="33"/>
      <c r="D32204" s="33" t="s">
        <v>10085</v>
      </c>
      <c r="E32204" t="str">
        <f t="shared" si="507"/>
        <v>No Data</v>
      </c>
    </row>
    <row r="32205" spans="1:5" x14ac:dyDescent="0.3">
      <c r="A32205" s="33" t="s">
        <v>126</v>
      </c>
      <c r="B32205" s="33" t="s">
        <v>54</v>
      </c>
      <c r="C32205" s="33">
        <v>163782</v>
      </c>
      <c r="D32205" s="33" t="s">
        <v>3422</v>
      </c>
      <c r="E32205" t="str">
        <f t="shared" si="507"/>
        <v>$125K-$200K</v>
      </c>
    </row>
    <row r="32206" spans="1:5" x14ac:dyDescent="0.3">
      <c r="A32206" s="33" t="s">
        <v>0</v>
      </c>
      <c r="B32206" s="33" t="s">
        <v>53</v>
      </c>
      <c r="C32206" s="33">
        <v>112104.5</v>
      </c>
      <c r="D32206" s="33" t="s">
        <v>10086</v>
      </c>
      <c r="E32206" t="str">
        <f t="shared" si="507"/>
        <v>$100K-$125K</v>
      </c>
    </row>
    <row r="32207" spans="1:5" x14ac:dyDescent="0.3">
      <c r="A32207" s="33" t="s">
        <v>2</v>
      </c>
      <c r="B32207" s="33" t="s">
        <v>53</v>
      </c>
      <c r="C32207" s="33"/>
      <c r="D32207" s="33" t="s">
        <v>232</v>
      </c>
      <c r="E32207" t="str">
        <f t="shared" si="507"/>
        <v>No Data</v>
      </c>
    </row>
    <row r="32208" spans="1:5" x14ac:dyDescent="0.3">
      <c r="A32208" s="33" t="s">
        <v>2</v>
      </c>
      <c r="B32208" s="33" t="s">
        <v>53</v>
      </c>
      <c r="C32208" s="33"/>
      <c r="D32208" s="33" t="s">
        <v>1064</v>
      </c>
      <c r="E32208" t="str">
        <f t="shared" si="507"/>
        <v>No Data</v>
      </c>
    </row>
    <row r="32209" spans="1:5" x14ac:dyDescent="0.3">
      <c r="A32209" s="33" t="s">
        <v>2</v>
      </c>
      <c r="B32209" s="33" t="s">
        <v>53</v>
      </c>
      <c r="C32209" s="33"/>
      <c r="D32209" s="33" t="s">
        <v>1279</v>
      </c>
      <c r="E32209" t="str">
        <f t="shared" si="507"/>
        <v>No Data</v>
      </c>
    </row>
    <row r="32210" spans="1:5" x14ac:dyDescent="0.3">
      <c r="A32210" s="33" t="s">
        <v>1</v>
      </c>
      <c r="B32210" s="33" t="s">
        <v>81</v>
      </c>
      <c r="C32210" s="33">
        <v>166000</v>
      </c>
      <c r="D32210" s="33" t="s">
        <v>6821</v>
      </c>
      <c r="E32210" t="str">
        <f t="shared" si="507"/>
        <v>$125K-$200K</v>
      </c>
    </row>
    <row r="32211" spans="1:5" x14ac:dyDescent="0.3">
      <c r="A32211" s="33" t="s">
        <v>2</v>
      </c>
      <c r="B32211" s="33" t="s">
        <v>53</v>
      </c>
      <c r="C32211" s="33"/>
      <c r="D32211" s="33" t="s">
        <v>4658</v>
      </c>
      <c r="E32211" t="str">
        <f t="shared" si="507"/>
        <v>No Data</v>
      </c>
    </row>
    <row r="32212" spans="1:5" x14ac:dyDescent="0.3">
      <c r="A32212" s="33" t="s">
        <v>128</v>
      </c>
      <c r="B32212" s="33" t="s">
        <v>53</v>
      </c>
      <c r="C32212" s="33">
        <v>172500</v>
      </c>
      <c r="D32212" s="33" t="s">
        <v>353</v>
      </c>
      <c r="E32212" t="str">
        <f t="shared" si="507"/>
        <v>$125K-$200K</v>
      </c>
    </row>
    <row r="32213" spans="1:5" x14ac:dyDescent="0.3">
      <c r="A32213" s="33" t="s">
        <v>125</v>
      </c>
      <c r="B32213" s="33" t="s">
        <v>88</v>
      </c>
      <c r="C32213" s="33">
        <v>111175</v>
      </c>
      <c r="D32213" s="33" t="s">
        <v>10087</v>
      </c>
      <c r="E32213" t="str">
        <f t="shared" si="507"/>
        <v>$100K-$125K</v>
      </c>
    </row>
    <row r="32214" spans="1:5" x14ac:dyDescent="0.3">
      <c r="A32214" s="33" t="s">
        <v>0</v>
      </c>
      <c r="B32214" s="33" t="s">
        <v>53</v>
      </c>
      <c r="C32214" s="33">
        <v>150000</v>
      </c>
      <c r="D32214" s="33" t="s">
        <v>466</v>
      </c>
      <c r="E32214" t="str">
        <f t="shared" si="507"/>
        <v>$125K-$200K</v>
      </c>
    </row>
    <row r="32215" spans="1:5" x14ac:dyDescent="0.3">
      <c r="A32215" s="33" t="s">
        <v>0</v>
      </c>
      <c r="B32215" s="33" t="s">
        <v>53</v>
      </c>
      <c r="C32215" s="33"/>
      <c r="D32215" s="33" t="s">
        <v>10088</v>
      </c>
      <c r="E32215" t="str">
        <f t="shared" si="507"/>
        <v>No Data</v>
      </c>
    </row>
    <row r="32216" spans="1:5" x14ac:dyDescent="0.3">
      <c r="A32216" s="33" t="s">
        <v>2</v>
      </c>
      <c r="B32216" s="33" t="s">
        <v>75</v>
      </c>
      <c r="C32216" s="33">
        <v>111175</v>
      </c>
      <c r="D32216" s="33" t="s">
        <v>3411</v>
      </c>
      <c r="E32216" t="str">
        <f t="shared" si="507"/>
        <v>$100K-$125K</v>
      </c>
    </row>
    <row r="32217" spans="1:5" x14ac:dyDescent="0.3">
      <c r="A32217" s="33" t="s">
        <v>125</v>
      </c>
      <c r="B32217" s="33" t="s">
        <v>53</v>
      </c>
      <c r="C32217" s="33"/>
      <c r="D32217" s="33" t="s">
        <v>249</v>
      </c>
      <c r="E32217" t="str">
        <f t="shared" si="507"/>
        <v>No Data</v>
      </c>
    </row>
    <row r="32218" spans="1:5" x14ac:dyDescent="0.3">
      <c r="A32218" s="33" t="s">
        <v>4</v>
      </c>
      <c r="B32218" s="33" t="s">
        <v>53</v>
      </c>
      <c r="C32218" s="33">
        <v>200000</v>
      </c>
      <c r="D32218" s="33" t="s">
        <v>4375</v>
      </c>
      <c r="E32218" t="str">
        <f t="shared" si="507"/>
        <v>$125K-$200K</v>
      </c>
    </row>
    <row r="32219" spans="1:5" x14ac:dyDescent="0.3">
      <c r="A32219" s="33" t="s">
        <v>129</v>
      </c>
      <c r="B32219" s="33" t="s">
        <v>53</v>
      </c>
      <c r="C32219" s="33">
        <v>77300</v>
      </c>
      <c r="D32219" s="33" t="s">
        <v>10089</v>
      </c>
      <c r="E32219" t="str">
        <f t="shared" si="507"/>
        <v>$75K-$100K</v>
      </c>
    </row>
    <row r="32220" spans="1:5" x14ac:dyDescent="0.3">
      <c r="A32220" s="33" t="s">
        <v>4</v>
      </c>
      <c r="B32220" s="33" t="s">
        <v>53</v>
      </c>
      <c r="C32220" s="33">
        <v>147500</v>
      </c>
      <c r="D32220" s="33" t="s">
        <v>4710</v>
      </c>
      <c r="E32220" t="str">
        <f t="shared" si="507"/>
        <v>$125K-$200K</v>
      </c>
    </row>
    <row r="32221" spans="1:5" x14ac:dyDescent="0.3">
      <c r="A32221" s="33" t="s">
        <v>2</v>
      </c>
      <c r="B32221" s="33" t="s">
        <v>53</v>
      </c>
      <c r="C32221" s="33"/>
      <c r="D32221" s="33" t="s">
        <v>268</v>
      </c>
      <c r="E32221" t="str">
        <f t="shared" si="507"/>
        <v>No Data</v>
      </c>
    </row>
    <row r="32222" spans="1:5" x14ac:dyDescent="0.3">
      <c r="A32222" s="33" t="s">
        <v>2</v>
      </c>
      <c r="B32222" s="33" t="s">
        <v>53</v>
      </c>
      <c r="C32222" s="33">
        <v>125930</v>
      </c>
      <c r="D32222" s="33" t="s">
        <v>849</v>
      </c>
      <c r="E32222" t="str">
        <f t="shared" si="507"/>
        <v>$125K-$200K</v>
      </c>
    </row>
    <row r="32223" spans="1:5" x14ac:dyDescent="0.3">
      <c r="A32223" s="33" t="s">
        <v>2</v>
      </c>
      <c r="B32223" s="33" t="s">
        <v>53</v>
      </c>
      <c r="C32223" s="33"/>
      <c r="D32223" s="33" t="s">
        <v>1756</v>
      </c>
      <c r="E32223" t="str">
        <f t="shared" si="507"/>
        <v>No Data</v>
      </c>
    </row>
    <row r="32224" spans="1:5" x14ac:dyDescent="0.3">
      <c r="A32224" s="33" t="s">
        <v>2</v>
      </c>
      <c r="B32224" s="33" t="s">
        <v>54</v>
      </c>
      <c r="C32224" s="33"/>
      <c r="D32224" s="33" t="s">
        <v>258</v>
      </c>
      <c r="E32224" t="str">
        <f t="shared" si="507"/>
        <v>No Data</v>
      </c>
    </row>
    <row r="32225" spans="1:5" x14ac:dyDescent="0.3">
      <c r="A32225" s="33" t="s">
        <v>52</v>
      </c>
      <c r="B32225" s="33" t="s">
        <v>53</v>
      </c>
      <c r="C32225" s="33">
        <v>124497</v>
      </c>
      <c r="D32225" s="33" t="s">
        <v>3397</v>
      </c>
      <c r="E32225" t="str">
        <f t="shared" si="507"/>
        <v>$100K-$125K</v>
      </c>
    </row>
    <row r="32226" spans="1:5" x14ac:dyDescent="0.3">
      <c r="A32226" s="33" t="s">
        <v>0</v>
      </c>
      <c r="B32226" s="33" t="s">
        <v>97</v>
      </c>
      <c r="C32226" s="33">
        <v>132500</v>
      </c>
      <c r="D32226" s="33" t="s">
        <v>3185</v>
      </c>
      <c r="E32226" t="str">
        <f t="shared" si="507"/>
        <v>$125K-$200K</v>
      </c>
    </row>
    <row r="32227" spans="1:5" x14ac:dyDescent="0.3">
      <c r="A32227" s="33" t="s">
        <v>2</v>
      </c>
      <c r="B32227" s="33" t="s">
        <v>53</v>
      </c>
      <c r="C32227" s="33"/>
      <c r="D32227" s="33" t="s">
        <v>2191</v>
      </c>
      <c r="E32227" t="str">
        <f t="shared" si="507"/>
        <v>No Data</v>
      </c>
    </row>
    <row r="32228" spans="1:5" x14ac:dyDescent="0.3">
      <c r="A32228" s="33" t="s">
        <v>2</v>
      </c>
      <c r="B32228" s="33" t="s">
        <v>53</v>
      </c>
      <c r="C32228" s="33"/>
      <c r="D32228" s="33" t="s">
        <v>1002</v>
      </c>
      <c r="E32228" t="str">
        <f t="shared" si="507"/>
        <v>No Data</v>
      </c>
    </row>
    <row r="32229" spans="1:5" x14ac:dyDescent="0.3">
      <c r="A32229" s="33" t="s">
        <v>128</v>
      </c>
      <c r="B32229" s="33" t="s">
        <v>53</v>
      </c>
      <c r="C32229" s="33"/>
      <c r="D32229" s="33" t="s">
        <v>10090</v>
      </c>
      <c r="E32229" t="str">
        <f t="shared" si="507"/>
        <v>No Data</v>
      </c>
    </row>
    <row r="32230" spans="1:5" x14ac:dyDescent="0.3">
      <c r="A32230" s="33" t="s">
        <v>4</v>
      </c>
      <c r="B32230" s="33" t="s">
        <v>53</v>
      </c>
      <c r="C32230" s="33">
        <v>137280</v>
      </c>
      <c r="D32230" s="33" t="s">
        <v>591</v>
      </c>
      <c r="E32230" t="str">
        <f t="shared" si="507"/>
        <v>$125K-$200K</v>
      </c>
    </row>
    <row r="32231" spans="1:5" x14ac:dyDescent="0.3">
      <c r="A32231" s="33" t="s">
        <v>0</v>
      </c>
      <c r="B32231" s="33" t="s">
        <v>54</v>
      </c>
      <c r="C32231" s="33">
        <v>200000</v>
      </c>
      <c r="D32231" s="33" t="s">
        <v>2179</v>
      </c>
      <c r="E32231" t="str">
        <f t="shared" si="507"/>
        <v>$125K-$200K</v>
      </c>
    </row>
    <row r="32232" spans="1:5" x14ac:dyDescent="0.3">
      <c r="A32232" s="33" t="s">
        <v>0</v>
      </c>
      <c r="B32232" s="33" t="s">
        <v>53</v>
      </c>
      <c r="C32232" s="33">
        <v>140000</v>
      </c>
      <c r="D32232" s="33" t="s">
        <v>10091</v>
      </c>
      <c r="E32232" t="str">
        <f t="shared" si="507"/>
        <v>$125K-$200K</v>
      </c>
    </row>
    <row r="32233" spans="1:5" x14ac:dyDescent="0.3">
      <c r="A32233" s="33" t="s">
        <v>125</v>
      </c>
      <c r="B32233" s="33" t="s">
        <v>53</v>
      </c>
      <c r="C32233" s="33">
        <v>115000</v>
      </c>
      <c r="D32233" s="33" t="s">
        <v>10092</v>
      </c>
      <c r="E32233" t="str">
        <f t="shared" si="507"/>
        <v>$100K-$125K</v>
      </c>
    </row>
    <row r="32234" spans="1:5" x14ac:dyDescent="0.3">
      <c r="A32234" s="33" t="s">
        <v>0</v>
      </c>
      <c r="B32234" s="33" t="s">
        <v>53</v>
      </c>
      <c r="C32234" s="33">
        <v>149946.5</v>
      </c>
      <c r="D32234" s="33" t="s">
        <v>1134</v>
      </c>
      <c r="E32234" t="str">
        <f t="shared" si="507"/>
        <v>$125K-$200K</v>
      </c>
    </row>
    <row r="32235" spans="1:5" x14ac:dyDescent="0.3">
      <c r="A32235" s="33" t="s">
        <v>52</v>
      </c>
      <c r="B32235" s="33" t="s">
        <v>53</v>
      </c>
      <c r="C32235" s="33">
        <v>140000</v>
      </c>
      <c r="D32235" s="33" t="s">
        <v>1316</v>
      </c>
      <c r="E32235" t="str">
        <f t="shared" si="507"/>
        <v>$125K-$200K</v>
      </c>
    </row>
    <row r="32236" spans="1:5" x14ac:dyDescent="0.3">
      <c r="A32236" s="33" t="s">
        <v>128</v>
      </c>
      <c r="B32236" s="33" t="s">
        <v>53</v>
      </c>
      <c r="C32236" s="33">
        <v>179500</v>
      </c>
      <c r="D32236" s="33" t="s">
        <v>2412</v>
      </c>
      <c r="E32236" t="str">
        <f t="shared" si="507"/>
        <v>$125K-$200K</v>
      </c>
    </row>
    <row r="32237" spans="1:5" x14ac:dyDescent="0.3">
      <c r="A32237" s="33" t="s">
        <v>128</v>
      </c>
      <c r="B32237" s="33" t="s">
        <v>53</v>
      </c>
      <c r="C32237" s="33"/>
      <c r="D32237" s="33" t="s">
        <v>609</v>
      </c>
      <c r="E32237" t="str">
        <f t="shared" si="507"/>
        <v>No Data</v>
      </c>
    </row>
    <row r="32238" spans="1:5" x14ac:dyDescent="0.3">
      <c r="A32238" s="33" t="s">
        <v>2</v>
      </c>
      <c r="B32238" s="33" t="s">
        <v>53</v>
      </c>
      <c r="C32238" s="33"/>
      <c r="D32238" s="33" t="s">
        <v>2911</v>
      </c>
      <c r="E32238" t="str">
        <f t="shared" si="507"/>
        <v>No Data</v>
      </c>
    </row>
    <row r="32239" spans="1:5" x14ac:dyDescent="0.3">
      <c r="A32239" s="33" t="s">
        <v>128</v>
      </c>
      <c r="B32239" s="33" t="s">
        <v>53</v>
      </c>
      <c r="C32239" s="33">
        <v>195000</v>
      </c>
      <c r="D32239" s="33" t="s">
        <v>2412</v>
      </c>
      <c r="E32239" t="str">
        <f t="shared" si="507"/>
        <v>$125K-$200K</v>
      </c>
    </row>
    <row r="32240" spans="1:5" x14ac:dyDescent="0.3">
      <c r="A32240" s="33" t="s">
        <v>0</v>
      </c>
      <c r="B32240" s="33" t="s">
        <v>53</v>
      </c>
      <c r="C32240" s="33">
        <v>150000</v>
      </c>
      <c r="D32240" s="33" t="s">
        <v>265</v>
      </c>
      <c r="E32240" t="str">
        <f t="shared" si="507"/>
        <v>$125K-$200K</v>
      </c>
    </row>
    <row r="32241" spans="1:5" x14ac:dyDescent="0.3">
      <c r="A32241" s="33" t="s">
        <v>129</v>
      </c>
      <c r="B32241" s="33" t="s">
        <v>53</v>
      </c>
      <c r="C32241" s="33">
        <v>198000</v>
      </c>
      <c r="D32241" s="33" t="s">
        <v>1172</v>
      </c>
      <c r="E32241" t="str">
        <f t="shared" si="507"/>
        <v>$125K-$200K</v>
      </c>
    </row>
    <row r="32242" spans="1:5" x14ac:dyDescent="0.3">
      <c r="A32242" s="33" t="s">
        <v>2</v>
      </c>
      <c r="B32242" s="33" t="s">
        <v>53</v>
      </c>
      <c r="C32242" s="33">
        <v>55000</v>
      </c>
      <c r="D32242" s="33" t="s">
        <v>10093</v>
      </c>
      <c r="E32242" t="str">
        <f t="shared" si="507"/>
        <v>&lt;$75K</v>
      </c>
    </row>
    <row r="32243" spans="1:5" x14ac:dyDescent="0.3">
      <c r="A32243" s="33" t="s">
        <v>52</v>
      </c>
      <c r="B32243" s="33" t="s">
        <v>53</v>
      </c>
      <c r="C32243" s="33"/>
      <c r="D32243" s="33" t="s">
        <v>331</v>
      </c>
      <c r="E32243" t="str">
        <f t="shared" si="507"/>
        <v>No Data</v>
      </c>
    </row>
    <row r="32244" spans="1:5" x14ac:dyDescent="0.3">
      <c r="A32244" s="33" t="s">
        <v>125</v>
      </c>
      <c r="B32244" s="33" t="s">
        <v>74</v>
      </c>
      <c r="C32244" s="33">
        <v>95000</v>
      </c>
      <c r="D32244" s="33" t="s">
        <v>10094</v>
      </c>
      <c r="E32244" t="str">
        <f t="shared" si="507"/>
        <v>$75K-$100K</v>
      </c>
    </row>
    <row r="32245" spans="1:5" x14ac:dyDescent="0.3">
      <c r="A32245" s="33" t="s">
        <v>2</v>
      </c>
      <c r="B32245" s="33" t="s">
        <v>53</v>
      </c>
      <c r="C32245" s="33">
        <v>83500</v>
      </c>
      <c r="D32245" s="33" t="s">
        <v>242</v>
      </c>
      <c r="E32245" t="str">
        <f t="shared" si="507"/>
        <v>$75K-$100K</v>
      </c>
    </row>
    <row r="32246" spans="1:5" x14ac:dyDescent="0.3">
      <c r="A32246" s="33" t="s">
        <v>128</v>
      </c>
      <c r="B32246" s="33" t="s">
        <v>72</v>
      </c>
      <c r="C32246" s="33">
        <v>90670</v>
      </c>
      <c r="D32246" s="33" t="s">
        <v>10095</v>
      </c>
      <c r="E32246" t="str">
        <f t="shared" si="507"/>
        <v>$75K-$100K</v>
      </c>
    </row>
    <row r="32247" spans="1:5" x14ac:dyDescent="0.3">
      <c r="A32247" s="33" t="s">
        <v>125</v>
      </c>
      <c r="B32247" s="33" t="s">
        <v>53</v>
      </c>
      <c r="C32247" s="33">
        <v>160000</v>
      </c>
      <c r="D32247" s="33" t="s">
        <v>5831</v>
      </c>
      <c r="E32247" t="str">
        <f t="shared" si="507"/>
        <v>$125K-$200K</v>
      </c>
    </row>
    <row r="32248" spans="1:5" x14ac:dyDescent="0.3">
      <c r="A32248" s="33" t="s">
        <v>0</v>
      </c>
      <c r="B32248" s="33" t="s">
        <v>53</v>
      </c>
      <c r="C32248" s="33">
        <v>180000</v>
      </c>
      <c r="D32248" s="33" t="s">
        <v>10096</v>
      </c>
      <c r="E32248" t="str">
        <f t="shared" si="507"/>
        <v>$125K-$200K</v>
      </c>
    </row>
    <row r="32249" spans="1:5" x14ac:dyDescent="0.3">
      <c r="A32249" s="33" t="s">
        <v>2</v>
      </c>
      <c r="B32249" s="33" t="s">
        <v>53</v>
      </c>
      <c r="C32249" s="33"/>
      <c r="D32249" s="33" t="s">
        <v>1279</v>
      </c>
      <c r="E32249" t="str">
        <f t="shared" si="507"/>
        <v>No Data</v>
      </c>
    </row>
    <row r="32250" spans="1:5" x14ac:dyDescent="0.3">
      <c r="A32250" s="33" t="s">
        <v>2</v>
      </c>
      <c r="B32250" s="33" t="s">
        <v>53</v>
      </c>
      <c r="C32250" s="33"/>
      <c r="D32250" s="33" t="s">
        <v>10097</v>
      </c>
      <c r="E32250" t="str">
        <f t="shared" si="507"/>
        <v>No Data</v>
      </c>
    </row>
    <row r="32251" spans="1:5" x14ac:dyDescent="0.3">
      <c r="A32251" s="33" t="s">
        <v>2</v>
      </c>
      <c r="B32251" s="33" t="s">
        <v>53</v>
      </c>
      <c r="C32251" s="33">
        <v>75500</v>
      </c>
      <c r="D32251" s="33" t="s">
        <v>10098</v>
      </c>
      <c r="E32251" t="str">
        <f t="shared" si="507"/>
        <v>$75K-$100K</v>
      </c>
    </row>
    <row r="32252" spans="1:5" x14ac:dyDescent="0.3">
      <c r="A32252" s="33" t="s">
        <v>2</v>
      </c>
      <c r="B32252" s="33" t="s">
        <v>53</v>
      </c>
      <c r="C32252" s="33"/>
      <c r="D32252" s="33" t="s">
        <v>10099</v>
      </c>
      <c r="E32252" t="str">
        <f t="shared" si="507"/>
        <v>No Data</v>
      </c>
    </row>
    <row r="32253" spans="1:5" x14ac:dyDescent="0.3">
      <c r="A32253" s="33" t="s">
        <v>0</v>
      </c>
      <c r="B32253" s="33" t="s">
        <v>54</v>
      </c>
      <c r="C32253" s="33">
        <v>152174.5</v>
      </c>
      <c r="D32253" s="33" t="s">
        <v>1400</v>
      </c>
      <c r="E32253" t="str">
        <f t="shared" si="507"/>
        <v>$125K-$200K</v>
      </c>
    </row>
    <row r="32254" spans="1:5" x14ac:dyDescent="0.3">
      <c r="A32254" s="33" t="s">
        <v>2</v>
      </c>
      <c r="B32254" s="33" t="s">
        <v>53</v>
      </c>
      <c r="C32254" s="33"/>
      <c r="D32254" s="33" t="s">
        <v>4570</v>
      </c>
      <c r="E32254" t="str">
        <f t="shared" si="507"/>
        <v>No Data</v>
      </c>
    </row>
    <row r="32255" spans="1:5" x14ac:dyDescent="0.3">
      <c r="A32255" s="33" t="s">
        <v>128</v>
      </c>
      <c r="B32255" s="33" t="s">
        <v>53</v>
      </c>
      <c r="C32255" s="33"/>
      <c r="D32255" s="33" t="s">
        <v>339</v>
      </c>
      <c r="E32255" t="str">
        <f t="shared" si="507"/>
        <v>No Data</v>
      </c>
    </row>
    <row r="32256" spans="1:5" x14ac:dyDescent="0.3">
      <c r="A32256" s="33" t="s">
        <v>0</v>
      </c>
      <c r="B32256" s="33" t="s">
        <v>53</v>
      </c>
      <c r="C32256" s="33"/>
      <c r="D32256" s="33" t="s">
        <v>4656</v>
      </c>
      <c r="E32256" t="str">
        <f t="shared" si="507"/>
        <v>No Data</v>
      </c>
    </row>
    <row r="32257" spans="1:5" x14ac:dyDescent="0.3">
      <c r="A32257" s="33" t="s">
        <v>2</v>
      </c>
      <c r="B32257" s="33" t="s">
        <v>53</v>
      </c>
      <c r="C32257" s="33">
        <v>111175</v>
      </c>
      <c r="D32257" s="33" t="s">
        <v>1260</v>
      </c>
      <c r="E32257" t="str">
        <f t="shared" si="507"/>
        <v>$100K-$125K</v>
      </c>
    </row>
    <row r="32258" spans="1:5" x14ac:dyDescent="0.3">
      <c r="A32258" s="33" t="s">
        <v>2</v>
      </c>
      <c r="B32258" s="33" t="s">
        <v>53</v>
      </c>
      <c r="C32258" s="33">
        <v>62500</v>
      </c>
      <c r="D32258" s="33" t="s">
        <v>3057</v>
      </c>
      <c r="E32258" t="str">
        <f t="shared" si="507"/>
        <v>&lt;$75K</v>
      </c>
    </row>
    <row r="32259" spans="1:5" x14ac:dyDescent="0.3">
      <c r="A32259" s="33" t="s">
        <v>2</v>
      </c>
      <c r="B32259" s="33" t="s">
        <v>53</v>
      </c>
      <c r="C32259" s="33">
        <v>165000</v>
      </c>
      <c r="D32259" s="33" t="s">
        <v>520</v>
      </c>
      <c r="E32259" t="str">
        <f t="shared" ref="E32259:E32322" si="508">_xlfn.XLOOKUP(C32259,$H$16:$H$21,$G$16:$G$21,,1)</f>
        <v>$125K-$200K</v>
      </c>
    </row>
    <row r="32260" spans="1:5" x14ac:dyDescent="0.3">
      <c r="A32260" s="33" t="s">
        <v>0</v>
      </c>
      <c r="B32260" s="33" t="s">
        <v>53</v>
      </c>
      <c r="C32260" s="33">
        <v>160000</v>
      </c>
      <c r="D32260" s="33" t="s">
        <v>572</v>
      </c>
      <c r="E32260" t="str">
        <f t="shared" si="508"/>
        <v>$125K-$200K</v>
      </c>
    </row>
    <row r="32261" spans="1:5" x14ac:dyDescent="0.3">
      <c r="A32261" s="33" t="s">
        <v>2</v>
      </c>
      <c r="B32261" s="33" t="s">
        <v>53</v>
      </c>
      <c r="C32261" s="33"/>
      <c r="D32261" s="33" t="s">
        <v>833</v>
      </c>
      <c r="E32261" t="str">
        <f t="shared" si="508"/>
        <v>No Data</v>
      </c>
    </row>
    <row r="32262" spans="1:5" x14ac:dyDescent="0.3">
      <c r="A32262" s="33" t="s">
        <v>2</v>
      </c>
      <c r="B32262" s="33" t="s">
        <v>53</v>
      </c>
      <c r="C32262" s="33"/>
      <c r="D32262" s="33" t="s">
        <v>2669</v>
      </c>
      <c r="E32262" t="str">
        <f t="shared" si="508"/>
        <v>No Data</v>
      </c>
    </row>
    <row r="32263" spans="1:5" x14ac:dyDescent="0.3">
      <c r="A32263" s="33" t="s">
        <v>2</v>
      </c>
      <c r="B32263" s="33" t="s">
        <v>53</v>
      </c>
      <c r="C32263" s="33">
        <v>120000</v>
      </c>
      <c r="D32263" s="33" t="s">
        <v>3958</v>
      </c>
      <c r="E32263" t="str">
        <f t="shared" si="508"/>
        <v>$100K-$125K</v>
      </c>
    </row>
    <row r="32264" spans="1:5" x14ac:dyDescent="0.3">
      <c r="A32264" s="33" t="s">
        <v>4</v>
      </c>
      <c r="B32264" s="33" t="s">
        <v>82</v>
      </c>
      <c r="C32264" s="33">
        <v>80000</v>
      </c>
      <c r="D32264" s="33" t="s">
        <v>10100</v>
      </c>
      <c r="E32264" t="str">
        <f t="shared" si="508"/>
        <v>$75K-$100K</v>
      </c>
    </row>
    <row r="32265" spans="1:5" x14ac:dyDescent="0.3">
      <c r="A32265" s="33" t="s">
        <v>129</v>
      </c>
      <c r="B32265" s="33" t="s">
        <v>70</v>
      </c>
      <c r="C32265" s="33">
        <v>65769</v>
      </c>
      <c r="D32265" s="33" t="s">
        <v>1688</v>
      </c>
      <c r="E32265" t="str">
        <f t="shared" si="508"/>
        <v>&lt;$75K</v>
      </c>
    </row>
    <row r="32266" spans="1:5" x14ac:dyDescent="0.3">
      <c r="A32266" s="33" t="s">
        <v>2</v>
      </c>
      <c r="B32266" s="33" t="s">
        <v>53</v>
      </c>
      <c r="C32266" s="33">
        <v>90000</v>
      </c>
      <c r="D32266" s="33" t="s">
        <v>10101</v>
      </c>
      <c r="E32266" t="str">
        <f t="shared" si="508"/>
        <v>$75K-$100K</v>
      </c>
    </row>
    <row r="32267" spans="1:5" x14ac:dyDescent="0.3">
      <c r="A32267" s="33" t="s">
        <v>0</v>
      </c>
      <c r="B32267" s="33" t="s">
        <v>104</v>
      </c>
      <c r="C32267" s="33">
        <v>157500</v>
      </c>
      <c r="D32267" s="33" t="s">
        <v>561</v>
      </c>
      <c r="E32267" t="str">
        <f t="shared" si="508"/>
        <v>$125K-$200K</v>
      </c>
    </row>
    <row r="32268" spans="1:5" x14ac:dyDescent="0.3">
      <c r="A32268" s="33" t="s">
        <v>0</v>
      </c>
      <c r="B32268" s="33" t="s">
        <v>53</v>
      </c>
      <c r="C32268" s="33">
        <v>142500</v>
      </c>
      <c r="D32268" s="33" t="s">
        <v>591</v>
      </c>
      <c r="E32268" t="str">
        <f t="shared" si="508"/>
        <v>$125K-$200K</v>
      </c>
    </row>
    <row r="32269" spans="1:5" x14ac:dyDescent="0.3">
      <c r="A32269" s="33" t="s">
        <v>2</v>
      </c>
      <c r="B32269" s="33" t="s">
        <v>53</v>
      </c>
      <c r="C32269" s="33">
        <v>63500</v>
      </c>
      <c r="D32269" s="33" t="s">
        <v>4346</v>
      </c>
      <c r="E32269" t="str">
        <f t="shared" si="508"/>
        <v>&lt;$75K</v>
      </c>
    </row>
    <row r="32270" spans="1:5" x14ac:dyDescent="0.3">
      <c r="A32270" s="33" t="s">
        <v>2</v>
      </c>
      <c r="B32270" s="33" t="s">
        <v>53</v>
      </c>
      <c r="C32270" s="33">
        <v>65000</v>
      </c>
      <c r="D32270" s="33" t="s">
        <v>4117</v>
      </c>
      <c r="E32270" t="str">
        <f t="shared" si="508"/>
        <v>&lt;$75K</v>
      </c>
    </row>
    <row r="32271" spans="1:5" x14ac:dyDescent="0.3">
      <c r="A32271" s="33" t="s">
        <v>4</v>
      </c>
      <c r="B32271" s="33" t="s">
        <v>53</v>
      </c>
      <c r="C32271" s="33">
        <v>136000</v>
      </c>
      <c r="D32271" s="33" t="s">
        <v>631</v>
      </c>
      <c r="E32271" t="str">
        <f t="shared" si="508"/>
        <v>$125K-$200K</v>
      </c>
    </row>
    <row r="32272" spans="1:5" x14ac:dyDescent="0.3">
      <c r="A32272" s="33" t="s">
        <v>0</v>
      </c>
      <c r="B32272" s="33" t="s">
        <v>53</v>
      </c>
      <c r="C32272" s="33"/>
      <c r="D32272" s="33" t="s">
        <v>218</v>
      </c>
      <c r="E32272" t="str">
        <f t="shared" si="508"/>
        <v>No Data</v>
      </c>
    </row>
    <row r="32273" spans="1:5" x14ac:dyDescent="0.3">
      <c r="A32273" s="33" t="s">
        <v>0</v>
      </c>
      <c r="B32273" s="33" t="s">
        <v>53</v>
      </c>
      <c r="C32273" s="33">
        <v>90000</v>
      </c>
      <c r="D32273" s="33" t="s">
        <v>2673</v>
      </c>
      <c r="E32273" t="str">
        <f t="shared" si="508"/>
        <v>$75K-$100K</v>
      </c>
    </row>
    <row r="32274" spans="1:5" x14ac:dyDescent="0.3">
      <c r="A32274" s="33" t="s">
        <v>125</v>
      </c>
      <c r="B32274" s="33" t="s">
        <v>53</v>
      </c>
      <c r="C32274" s="33">
        <v>144234</v>
      </c>
      <c r="D32274" s="33" t="s">
        <v>1835</v>
      </c>
      <c r="E32274" t="str">
        <f t="shared" si="508"/>
        <v>$125K-$200K</v>
      </c>
    </row>
    <row r="32275" spans="1:5" x14ac:dyDescent="0.3">
      <c r="A32275" s="33" t="s">
        <v>2</v>
      </c>
      <c r="B32275" s="33" t="s">
        <v>53</v>
      </c>
      <c r="C32275" s="33"/>
      <c r="D32275" s="33" t="s">
        <v>232</v>
      </c>
      <c r="E32275" t="str">
        <f t="shared" si="508"/>
        <v>No Data</v>
      </c>
    </row>
    <row r="32276" spans="1:5" x14ac:dyDescent="0.3">
      <c r="A32276" s="33" t="s">
        <v>2</v>
      </c>
      <c r="B32276" s="33" t="s">
        <v>53</v>
      </c>
      <c r="C32276" s="33"/>
      <c r="D32276" s="33" t="s">
        <v>2447</v>
      </c>
      <c r="E32276" t="str">
        <f t="shared" si="508"/>
        <v>No Data</v>
      </c>
    </row>
    <row r="32277" spans="1:5" x14ac:dyDescent="0.3">
      <c r="A32277" s="33" t="s">
        <v>0</v>
      </c>
      <c r="B32277" s="33" t="s">
        <v>53</v>
      </c>
      <c r="C32277" s="33">
        <v>183310</v>
      </c>
      <c r="D32277" s="33" t="s">
        <v>1784</v>
      </c>
      <c r="E32277" t="str">
        <f t="shared" si="508"/>
        <v>$125K-$200K</v>
      </c>
    </row>
    <row r="32278" spans="1:5" x14ac:dyDescent="0.3">
      <c r="A32278" s="33" t="s">
        <v>0</v>
      </c>
      <c r="B32278" s="33" t="s">
        <v>53</v>
      </c>
      <c r="C32278" s="33">
        <v>110000</v>
      </c>
      <c r="D32278" s="33" t="s">
        <v>5015</v>
      </c>
      <c r="E32278" t="str">
        <f t="shared" si="508"/>
        <v>$100K-$125K</v>
      </c>
    </row>
    <row r="32279" spans="1:5" x14ac:dyDescent="0.3">
      <c r="A32279" s="33" t="s">
        <v>2</v>
      </c>
      <c r="B32279" s="33" t="s">
        <v>53</v>
      </c>
      <c r="C32279" s="33"/>
      <c r="D32279" s="33" t="s">
        <v>232</v>
      </c>
      <c r="E32279" t="str">
        <f t="shared" si="508"/>
        <v>No Data</v>
      </c>
    </row>
    <row r="32280" spans="1:5" x14ac:dyDescent="0.3">
      <c r="A32280" s="33" t="s">
        <v>4</v>
      </c>
      <c r="B32280" s="33" t="s">
        <v>54</v>
      </c>
      <c r="C32280" s="33"/>
      <c r="D32280" s="33" t="s">
        <v>249</v>
      </c>
      <c r="E32280" t="str">
        <f t="shared" si="508"/>
        <v>No Data</v>
      </c>
    </row>
    <row r="32281" spans="1:5" x14ac:dyDescent="0.3">
      <c r="A32281" s="33" t="s">
        <v>2</v>
      </c>
      <c r="B32281" s="33" t="s">
        <v>53</v>
      </c>
      <c r="C32281" s="33"/>
      <c r="D32281" s="33" t="s">
        <v>252</v>
      </c>
      <c r="E32281" t="str">
        <f t="shared" si="508"/>
        <v>No Data</v>
      </c>
    </row>
    <row r="32282" spans="1:5" x14ac:dyDescent="0.3">
      <c r="A32282" s="33" t="s">
        <v>125</v>
      </c>
      <c r="B32282" s="33" t="s">
        <v>53</v>
      </c>
      <c r="C32282" s="33"/>
      <c r="D32282" s="33" t="s">
        <v>9383</v>
      </c>
      <c r="E32282" t="str">
        <f t="shared" si="508"/>
        <v>No Data</v>
      </c>
    </row>
    <row r="32283" spans="1:5" x14ac:dyDescent="0.3">
      <c r="A32283" s="33" t="s">
        <v>0</v>
      </c>
      <c r="B32283" s="33" t="s">
        <v>53</v>
      </c>
      <c r="C32283" s="33"/>
      <c r="D32283" s="33" t="s">
        <v>2202</v>
      </c>
      <c r="E32283" t="str">
        <f t="shared" si="508"/>
        <v>No Data</v>
      </c>
    </row>
    <row r="32284" spans="1:5" x14ac:dyDescent="0.3">
      <c r="A32284" s="33" t="s">
        <v>125</v>
      </c>
      <c r="B32284" s="33" t="s">
        <v>53</v>
      </c>
      <c r="C32284" s="33">
        <v>95150</v>
      </c>
      <c r="D32284" s="33" t="s">
        <v>4782</v>
      </c>
      <c r="E32284" t="str">
        <f t="shared" si="508"/>
        <v>$75K-$100K</v>
      </c>
    </row>
    <row r="32285" spans="1:5" x14ac:dyDescent="0.3">
      <c r="A32285" s="33" t="s">
        <v>2</v>
      </c>
      <c r="B32285" s="33" t="s">
        <v>53</v>
      </c>
      <c r="C32285" s="33">
        <v>75000</v>
      </c>
      <c r="D32285" s="33" t="s">
        <v>905</v>
      </c>
      <c r="E32285" t="str">
        <f t="shared" si="508"/>
        <v>&lt;$75K</v>
      </c>
    </row>
    <row r="32286" spans="1:5" x14ac:dyDescent="0.3">
      <c r="A32286" s="33" t="s">
        <v>52</v>
      </c>
      <c r="B32286" s="33" t="s">
        <v>53</v>
      </c>
      <c r="C32286" s="33">
        <v>82500</v>
      </c>
      <c r="D32286" s="33" t="s">
        <v>3456</v>
      </c>
      <c r="E32286" t="str">
        <f t="shared" si="508"/>
        <v>$75K-$100K</v>
      </c>
    </row>
    <row r="32287" spans="1:5" x14ac:dyDescent="0.3">
      <c r="A32287" s="33" t="s">
        <v>2</v>
      </c>
      <c r="B32287" s="33" t="s">
        <v>53</v>
      </c>
      <c r="C32287" s="33"/>
      <c r="D32287" s="33" t="s">
        <v>833</v>
      </c>
      <c r="E32287" t="str">
        <f t="shared" si="508"/>
        <v>No Data</v>
      </c>
    </row>
    <row r="32288" spans="1:5" x14ac:dyDescent="0.3">
      <c r="A32288" s="33" t="s">
        <v>2</v>
      </c>
      <c r="B32288" s="33" t="s">
        <v>53</v>
      </c>
      <c r="C32288" s="33">
        <v>90250</v>
      </c>
      <c r="D32288" s="33" t="s">
        <v>3851</v>
      </c>
      <c r="E32288" t="str">
        <f t="shared" si="508"/>
        <v>$75K-$100K</v>
      </c>
    </row>
    <row r="32289" spans="1:5" x14ac:dyDescent="0.3">
      <c r="A32289" s="33" t="s">
        <v>2</v>
      </c>
      <c r="B32289" s="33" t="s">
        <v>53</v>
      </c>
      <c r="C32289" s="33"/>
      <c r="D32289" s="33" t="s">
        <v>1604</v>
      </c>
      <c r="E32289" t="str">
        <f t="shared" si="508"/>
        <v>No Data</v>
      </c>
    </row>
    <row r="32290" spans="1:5" x14ac:dyDescent="0.3">
      <c r="A32290" s="33" t="s">
        <v>2</v>
      </c>
      <c r="B32290" s="33" t="s">
        <v>53</v>
      </c>
      <c r="C32290" s="33"/>
      <c r="D32290" s="33" t="s">
        <v>232</v>
      </c>
      <c r="E32290" t="str">
        <f t="shared" si="508"/>
        <v>No Data</v>
      </c>
    </row>
    <row r="32291" spans="1:5" x14ac:dyDescent="0.3">
      <c r="A32291" s="33" t="s">
        <v>2</v>
      </c>
      <c r="B32291" s="33" t="s">
        <v>53</v>
      </c>
      <c r="C32291" s="33">
        <v>74726</v>
      </c>
      <c r="D32291" s="33" t="s">
        <v>10102</v>
      </c>
      <c r="E32291" t="str">
        <f t="shared" si="508"/>
        <v>&lt;$75K</v>
      </c>
    </row>
    <row r="32292" spans="1:5" x14ac:dyDescent="0.3">
      <c r="A32292" s="33" t="s">
        <v>0</v>
      </c>
      <c r="B32292" s="33" t="s">
        <v>53</v>
      </c>
      <c r="C32292" s="33"/>
      <c r="D32292" s="33" t="s">
        <v>7058</v>
      </c>
      <c r="E32292" t="str">
        <f t="shared" si="508"/>
        <v>No Data</v>
      </c>
    </row>
    <row r="32293" spans="1:5" x14ac:dyDescent="0.3">
      <c r="A32293" s="33" t="s">
        <v>2</v>
      </c>
      <c r="B32293" s="33" t="s">
        <v>53</v>
      </c>
      <c r="C32293" s="33">
        <v>95000</v>
      </c>
      <c r="D32293" s="33" t="s">
        <v>3784</v>
      </c>
      <c r="E32293" t="str">
        <f t="shared" si="508"/>
        <v>$75K-$100K</v>
      </c>
    </row>
    <row r="32294" spans="1:5" x14ac:dyDescent="0.3">
      <c r="A32294" s="33" t="s">
        <v>2</v>
      </c>
      <c r="B32294" s="33" t="s">
        <v>53</v>
      </c>
      <c r="C32294" s="33">
        <v>90000</v>
      </c>
      <c r="D32294" s="33" t="s">
        <v>10103</v>
      </c>
      <c r="E32294" t="str">
        <f t="shared" si="508"/>
        <v>$75K-$100K</v>
      </c>
    </row>
    <row r="32295" spans="1:5" x14ac:dyDescent="0.3">
      <c r="A32295" s="33" t="s">
        <v>2</v>
      </c>
      <c r="B32295" s="33" t="s">
        <v>53</v>
      </c>
      <c r="C32295" s="33">
        <v>90490</v>
      </c>
      <c r="D32295" s="33" t="s">
        <v>3452</v>
      </c>
      <c r="E32295" t="str">
        <f t="shared" si="508"/>
        <v>$75K-$100K</v>
      </c>
    </row>
    <row r="32296" spans="1:5" x14ac:dyDescent="0.3">
      <c r="A32296" s="33" t="s">
        <v>0</v>
      </c>
      <c r="B32296" s="33" t="s">
        <v>53</v>
      </c>
      <c r="C32296" s="33">
        <v>105000</v>
      </c>
      <c r="D32296" s="33" t="s">
        <v>3638</v>
      </c>
      <c r="E32296" t="str">
        <f t="shared" si="508"/>
        <v>$100K-$125K</v>
      </c>
    </row>
    <row r="32297" spans="1:5" x14ac:dyDescent="0.3">
      <c r="A32297" s="33" t="s">
        <v>128</v>
      </c>
      <c r="B32297" s="33" t="s">
        <v>53</v>
      </c>
      <c r="C32297" s="33">
        <v>158525</v>
      </c>
      <c r="D32297" s="33" t="s">
        <v>10104</v>
      </c>
      <c r="E32297" t="str">
        <f t="shared" si="508"/>
        <v>$125K-$200K</v>
      </c>
    </row>
    <row r="32298" spans="1:5" x14ac:dyDescent="0.3">
      <c r="A32298" s="33" t="s">
        <v>52</v>
      </c>
      <c r="B32298" s="33" t="s">
        <v>53</v>
      </c>
      <c r="C32298" s="33">
        <v>115000</v>
      </c>
      <c r="D32298" s="33" t="s">
        <v>667</v>
      </c>
      <c r="E32298" t="str">
        <f t="shared" si="508"/>
        <v>$100K-$125K</v>
      </c>
    </row>
    <row r="32299" spans="1:5" x14ac:dyDescent="0.3">
      <c r="A32299" s="33" t="s">
        <v>0</v>
      </c>
      <c r="B32299" s="33" t="s">
        <v>53</v>
      </c>
      <c r="C32299" s="33">
        <v>207125</v>
      </c>
      <c r="D32299" s="33" t="s">
        <v>10105</v>
      </c>
      <c r="E32299" t="str">
        <f t="shared" si="508"/>
        <v>&gt;$200K</v>
      </c>
    </row>
    <row r="32300" spans="1:5" x14ac:dyDescent="0.3">
      <c r="A32300" s="33" t="s">
        <v>0</v>
      </c>
      <c r="B32300" s="33" t="s">
        <v>53</v>
      </c>
      <c r="C32300" s="33">
        <v>100000</v>
      </c>
      <c r="D32300" s="33" t="s">
        <v>1615</v>
      </c>
      <c r="E32300" t="str">
        <f t="shared" si="508"/>
        <v>$75K-$100K</v>
      </c>
    </row>
    <row r="32301" spans="1:5" x14ac:dyDescent="0.3">
      <c r="A32301" s="33" t="s">
        <v>2</v>
      </c>
      <c r="B32301" s="33" t="s">
        <v>53</v>
      </c>
      <c r="C32301" s="33"/>
      <c r="D32301" s="33" t="s">
        <v>10106</v>
      </c>
      <c r="E32301" t="str">
        <f t="shared" si="508"/>
        <v>No Data</v>
      </c>
    </row>
    <row r="32302" spans="1:5" x14ac:dyDescent="0.3">
      <c r="A32302" s="33" t="s">
        <v>0</v>
      </c>
      <c r="B32302" s="33" t="s">
        <v>53</v>
      </c>
      <c r="C32302" s="33">
        <v>148750</v>
      </c>
      <c r="D32302" s="33" t="s">
        <v>516</v>
      </c>
      <c r="E32302" t="str">
        <f t="shared" si="508"/>
        <v>$125K-$200K</v>
      </c>
    </row>
    <row r="32303" spans="1:5" x14ac:dyDescent="0.3">
      <c r="A32303" s="33" t="s">
        <v>125</v>
      </c>
      <c r="B32303" s="33" t="s">
        <v>53</v>
      </c>
      <c r="C32303" s="33">
        <v>174000</v>
      </c>
      <c r="D32303" s="33" t="s">
        <v>611</v>
      </c>
      <c r="E32303" t="str">
        <f t="shared" si="508"/>
        <v>$125K-$200K</v>
      </c>
    </row>
    <row r="32304" spans="1:5" x14ac:dyDescent="0.3">
      <c r="A32304" s="33" t="s">
        <v>128</v>
      </c>
      <c r="B32304" s="33" t="s">
        <v>122</v>
      </c>
      <c r="C32304" s="33">
        <v>89100</v>
      </c>
      <c r="D32304" s="33" t="s">
        <v>4160</v>
      </c>
      <c r="E32304" t="str">
        <f t="shared" si="508"/>
        <v>$75K-$100K</v>
      </c>
    </row>
    <row r="32305" spans="1:5" x14ac:dyDescent="0.3">
      <c r="A32305" s="33" t="s">
        <v>0</v>
      </c>
      <c r="B32305" s="33" t="s">
        <v>163</v>
      </c>
      <c r="C32305" s="33">
        <v>50400</v>
      </c>
      <c r="D32305" s="33" t="s">
        <v>1811</v>
      </c>
      <c r="E32305" t="str">
        <f t="shared" si="508"/>
        <v>&lt;$75K</v>
      </c>
    </row>
    <row r="32306" spans="1:5" x14ac:dyDescent="0.3">
      <c r="A32306" s="33" t="s">
        <v>126</v>
      </c>
      <c r="B32306" s="33" t="s">
        <v>53</v>
      </c>
      <c r="C32306" s="33">
        <v>173500</v>
      </c>
      <c r="D32306" s="33" t="s">
        <v>225</v>
      </c>
      <c r="E32306" t="str">
        <f t="shared" si="508"/>
        <v>$125K-$200K</v>
      </c>
    </row>
    <row r="32307" spans="1:5" x14ac:dyDescent="0.3">
      <c r="A32307" s="33" t="s">
        <v>0</v>
      </c>
      <c r="B32307" s="33" t="s">
        <v>53</v>
      </c>
      <c r="C32307" s="33"/>
      <c r="D32307" s="33" t="s">
        <v>258</v>
      </c>
      <c r="E32307" t="str">
        <f t="shared" si="508"/>
        <v>No Data</v>
      </c>
    </row>
    <row r="32308" spans="1:5" x14ac:dyDescent="0.3">
      <c r="A32308" s="33" t="s">
        <v>0</v>
      </c>
      <c r="B32308" s="33" t="s">
        <v>53</v>
      </c>
      <c r="C32308" s="33">
        <v>117500</v>
      </c>
      <c r="D32308" s="33" t="s">
        <v>3371</v>
      </c>
      <c r="E32308" t="str">
        <f t="shared" si="508"/>
        <v>$100K-$125K</v>
      </c>
    </row>
    <row r="32309" spans="1:5" x14ac:dyDescent="0.3">
      <c r="A32309" s="33" t="s">
        <v>2</v>
      </c>
      <c r="B32309" s="33" t="s">
        <v>53</v>
      </c>
      <c r="C32309" s="33">
        <v>75000</v>
      </c>
      <c r="D32309" s="33" t="s">
        <v>10107</v>
      </c>
      <c r="E32309" t="str">
        <f t="shared" si="508"/>
        <v>&lt;$75K</v>
      </c>
    </row>
    <row r="32310" spans="1:5" x14ac:dyDescent="0.3">
      <c r="A32310" s="33" t="s">
        <v>0</v>
      </c>
      <c r="B32310" s="33" t="s">
        <v>53</v>
      </c>
      <c r="C32310" s="33">
        <v>147000</v>
      </c>
      <c r="D32310" s="33" t="s">
        <v>4507</v>
      </c>
      <c r="E32310" t="str">
        <f t="shared" si="508"/>
        <v>$125K-$200K</v>
      </c>
    </row>
    <row r="32311" spans="1:5" x14ac:dyDescent="0.3">
      <c r="A32311" s="33" t="s">
        <v>128</v>
      </c>
      <c r="B32311" s="33" t="s">
        <v>53</v>
      </c>
      <c r="C32311" s="33">
        <v>192500</v>
      </c>
      <c r="D32311" s="33" t="s">
        <v>6876</v>
      </c>
      <c r="E32311" t="str">
        <f t="shared" si="508"/>
        <v>$125K-$200K</v>
      </c>
    </row>
    <row r="32312" spans="1:5" x14ac:dyDescent="0.3">
      <c r="A32312" s="33" t="s">
        <v>128</v>
      </c>
      <c r="B32312" s="33" t="s">
        <v>53</v>
      </c>
      <c r="C32312" s="33">
        <v>129500</v>
      </c>
      <c r="D32312" s="33" t="s">
        <v>956</v>
      </c>
      <c r="E32312" t="str">
        <f t="shared" si="508"/>
        <v>$125K-$200K</v>
      </c>
    </row>
    <row r="32313" spans="1:5" x14ac:dyDescent="0.3">
      <c r="A32313" s="33" t="s">
        <v>4</v>
      </c>
      <c r="B32313" s="33" t="s">
        <v>81</v>
      </c>
      <c r="C32313" s="33">
        <v>147500</v>
      </c>
      <c r="D32313" s="33" t="s">
        <v>10083</v>
      </c>
      <c r="E32313" t="str">
        <f t="shared" si="508"/>
        <v>$125K-$200K</v>
      </c>
    </row>
    <row r="32314" spans="1:5" x14ac:dyDescent="0.3">
      <c r="A32314" s="33" t="s">
        <v>0</v>
      </c>
      <c r="B32314" s="33" t="s">
        <v>91</v>
      </c>
      <c r="C32314" s="33">
        <v>64800</v>
      </c>
      <c r="D32314" s="33" t="s">
        <v>335</v>
      </c>
      <c r="E32314" t="str">
        <f t="shared" si="508"/>
        <v>&lt;$75K</v>
      </c>
    </row>
    <row r="32315" spans="1:5" x14ac:dyDescent="0.3">
      <c r="A32315" s="33" t="s">
        <v>128</v>
      </c>
      <c r="B32315" s="33" t="s">
        <v>53</v>
      </c>
      <c r="C32315" s="33">
        <v>170000</v>
      </c>
      <c r="D32315" s="33" t="s">
        <v>238</v>
      </c>
      <c r="E32315" t="str">
        <f t="shared" si="508"/>
        <v>$125K-$200K</v>
      </c>
    </row>
    <row r="32316" spans="1:5" x14ac:dyDescent="0.3">
      <c r="A32316" s="33" t="s">
        <v>128</v>
      </c>
      <c r="B32316" s="33" t="s">
        <v>53</v>
      </c>
      <c r="C32316" s="33">
        <v>166000</v>
      </c>
      <c r="D32316" s="33" t="s">
        <v>7982</v>
      </c>
      <c r="E32316" t="str">
        <f t="shared" si="508"/>
        <v>$125K-$200K</v>
      </c>
    </row>
    <row r="32317" spans="1:5" x14ac:dyDescent="0.3">
      <c r="A32317" s="33" t="s">
        <v>125</v>
      </c>
      <c r="B32317" s="33" t="s">
        <v>54</v>
      </c>
      <c r="C32317" s="33">
        <v>115697.5</v>
      </c>
      <c r="D32317" s="33" t="s">
        <v>1004</v>
      </c>
      <c r="E32317" t="str">
        <f t="shared" si="508"/>
        <v>$100K-$125K</v>
      </c>
    </row>
    <row r="32318" spans="1:5" x14ac:dyDescent="0.3">
      <c r="A32318" s="33" t="s">
        <v>125</v>
      </c>
      <c r="B32318" s="33" t="s">
        <v>53</v>
      </c>
      <c r="C32318" s="33">
        <v>125000</v>
      </c>
      <c r="D32318" s="33" t="s">
        <v>429</v>
      </c>
      <c r="E32318" t="str">
        <f t="shared" si="508"/>
        <v>$100K-$125K</v>
      </c>
    </row>
    <row r="32319" spans="1:5" x14ac:dyDescent="0.3">
      <c r="A32319" s="33" t="s">
        <v>128</v>
      </c>
      <c r="B32319" s="33" t="s">
        <v>53</v>
      </c>
      <c r="C32319" s="33">
        <v>171000</v>
      </c>
      <c r="D32319" s="33" t="s">
        <v>1559</v>
      </c>
      <c r="E32319" t="str">
        <f t="shared" si="508"/>
        <v>$125K-$200K</v>
      </c>
    </row>
    <row r="32320" spans="1:5" x14ac:dyDescent="0.3">
      <c r="A32320" s="33" t="s">
        <v>2</v>
      </c>
      <c r="B32320" s="33" t="s">
        <v>53</v>
      </c>
      <c r="C32320" s="33">
        <v>125000</v>
      </c>
      <c r="D32320" s="33" t="s">
        <v>4457</v>
      </c>
      <c r="E32320" t="str">
        <f t="shared" si="508"/>
        <v>$100K-$125K</v>
      </c>
    </row>
    <row r="32321" spans="1:5" x14ac:dyDescent="0.3">
      <c r="A32321" s="33" t="s">
        <v>128</v>
      </c>
      <c r="B32321" s="33" t="s">
        <v>53</v>
      </c>
      <c r="C32321" s="33">
        <v>90000</v>
      </c>
      <c r="D32321" s="33" t="s">
        <v>1173</v>
      </c>
      <c r="E32321" t="str">
        <f t="shared" si="508"/>
        <v>$75K-$100K</v>
      </c>
    </row>
    <row r="32322" spans="1:5" x14ac:dyDescent="0.3">
      <c r="A32322" s="33" t="s">
        <v>2</v>
      </c>
      <c r="B32322" s="33" t="s">
        <v>53</v>
      </c>
      <c r="C32322" s="33">
        <v>100000</v>
      </c>
      <c r="D32322" s="33" t="s">
        <v>10108</v>
      </c>
      <c r="E32322" t="str">
        <f t="shared" si="508"/>
        <v>$75K-$100K</v>
      </c>
    </row>
    <row r="32323" spans="1:5" x14ac:dyDescent="0.3">
      <c r="A32323" s="33" t="s">
        <v>2</v>
      </c>
      <c r="B32323" s="33" t="s">
        <v>53</v>
      </c>
      <c r="C32323" s="33"/>
      <c r="D32323" s="33" t="s">
        <v>1451</v>
      </c>
      <c r="E32323" t="str">
        <f t="shared" ref="E32323:E32386" si="509">_xlfn.XLOOKUP(C32323,$H$16:$H$21,$G$16:$G$21,,1)</f>
        <v>No Data</v>
      </c>
    </row>
    <row r="32324" spans="1:5" x14ac:dyDescent="0.3">
      <c r="A32324" s="33" t="s">
        <v>2</v>
      </c>
      <c r="B32324" s="33" t="s">
        <v>53</v>
      </c>
      <c r="C32324" s="33"/>
      <c r="D32324" s="33" t="s">
        <v>441</v>
      </c>
      <c r="E32324" t="str">
        <f t="shared" si="509"/>
        <v>No Data</v>
      </c>
    </row>
    <row r="32325" spans="1:5" x14ac:dyDescent="0.3">
      <c r="A32325" s="33" t="s">
        <v>128</v>
      </c>
      <c r="B32325" s="33" t="s">
        <v>53</v>
      </c>
      <c r="C32325" s="33"/>
      <c r="D32325" s="33" t="s">
        <v>9320</v>
      </c>
      <c r="E32325" t="str">
        <f t="shared" si="509"/>
        <v>No Data</v>
      </c>
    </row>
    <row r="32326" spans="1:5" x14ac:dyDescent="0.3">
      <c r="A32326" s="33" t="s">
        <v>4</v>
      </c>
      <c r="B32326" s="33" t="s">
        <v>53</v>
      </c>
      <c r="C32326" s="33">
        <v>125000</v>
      </c>
      <c r="D32326" s="33" t="s">
        <v>328</v>
      </c>
      <c r="E32326" t="str">
        <f t="shared" si="509"/>
        <v>$100K-$125K</v>
      </c>
    </row>
    <row r="32327" spans="1:5" x14ac:dyDescent="0.3">
      <c r="A32327" s="33" t="s">
        <v>4</v>
      </c>
      <c r="B32327" s="33" t="s">
        <v>54</v>
      </c>
      <c r="C32327" s="33">
        <v>172500</v>
      </c>
      <c r="D32327" s="33" t="s">
        <v>364</v>
      </c>
      <c r="E32327" t="str">
        <f t="shared" si="509"/>
        <v>$125K-$200K</v>
      </c>
    </row>
    <row r="32328" spans="1:5" x14ac:dyDescent="0.3">
      <c r="A32328" s="33" t="s">
        <v>0</v>
      </c>
      <c r="B32328" s="33" t="s">
        <v>53</v>
      </c>
      <c r="C32328" s="33">
        <v>175955.5</v>
      </c>
      <c r="D32328" s="33" t="s">
        <v>217</v>
      </c>
      <c r="E32328" t="str">
        <f t="shared" si="509"/>
        <v>$125K-$200K</v>
      </c>
    </row>
    <row r="32329" spans="1:5" x14ac:dyDescent="0.3">
      <c r="A32329" s="33" t="s">
        <v>125</v>
      </c>
      <c r="B32329" s="33" t="s">
        <v>88</v>
      </c>
      <c r="C32329" s="33">
        <v>79200</v>
      </c>
      <c r="D32329" s="33" t="s">
        <v>5398</v>
      </c>
      <c r="E32329" t="str">
        <f t="shared" si="509"/>
        <v>$75K-$100K</v>
      </c>
    </row>
    <row r="32330" spans="1:5" x14ac:dyDescent="0.3">
      <c r="A32330" s="33" t="s">
        <v>0</v>
      </c>
      <c r="B32330" s="33" t="s">
        <v>53</v>
      </c>
      <c r="C32330" s="33">
        <v>145000</v>
      </c>
      <c r="D32330" s="33" t="s">
        <v>232</v>
      </c>
      <c r="E32330" t="str">
        <f t="shared" si="509"/>
        <v>$125K-$200K</v>
      </c>
    </row>
    <row r="32331" spans="1:5" x14ac:dyDescent="0.3">
      <c r="A32331" s="33" t="s">
        <v>0</v>
      </c>
      <c r="B32331" s="33" t="s">
        <v>53</v>
      </c>
      <c r="C32331" s="33">
        <v>100000</v>
      </c>
      <c r="D32331" s="33" t="s">
        <v>2260</v>
      </c>
      <c r="E32331" t="str">
        <f t="shared" si="509"/>
        <v>$75K-$100K</v>
      </c>
    </row>
    <row r="32332" spans="1:5" x14ac:dyDescent="0.3">
      <c r="A32332" s="33" t="s">
        <v>125</v>
      </c>
      <c r="B32332" s="33" t="s">
        <v>53</v>
      </c>
      <c r="C32332" s="33"/>
      <c r="D32332" s="33" t="s">
        <v>7860</v>
      </c>
      <c r="E32332" t="str">
        <f t="shared" si="509"/>
        <v>No Data</v>
      </c>
    </row>
    <row r="32333" spans="1:5" x14ac:dyDescent="0.3">
      <c r="A32333" s="33" t="s">
        <v>2</v>
      </c>
      <c r="B32333" s="33" t="s">
        <v>53</v>
      </c>
      <c r="C32333" s="33"/>
      <c r="D32333" s="33" t="s">
        <v>232</v>
      </c>
      <c r="E32333" t="str">
        <f t="shared" si="509"/>
        <v>No Data</v>
      </c>
    </row>
    <row r="32334" spans="1:5" x14ac:dyDescent="0.3">
      <c r="A32334" s="33" t="s">
        <v>52</v>
      </c>
      <c r="B32334" s="33" t="s">
        <v>68</v>
      </c>
      <c r="C32334" s="33">
        <v>130000</v>
      </c>
      <c r="D32334" s="33" t="s">
        <v>10109</v>
      </c>
      <c r="E32334" t="str">
        <f t="shared" si="509"/>
        <v>$125K-$200K</v>
      </c>
    </row>
    <row r="32335" spans="1:5" x14ac:dyDescent="0.3">
      <c r="A32335" s="33" t="s">
        <v>0</v>
      </c>
      <c r="B32335" s="33" t="s">
        <v>53</v>
      </c>
      <c r="C32335" s="33">
        <v>585000</v>
      </c>
      <c r="D32335" s="33" t="s">
        <v>10110</v>
      </c>
      <c r="E32335" t="str">
        <f t="shared" si="509"/>
        <v>&gt;$200K</v>
      </c>
    </row>
    <row r="32336" spans="1:5" x14ac:dyDescent="0.3">
      <c r="A32336" s="33" t="s">
        <v>2</v>
      </c>
      <c r="B32336" s="33" t="s">
        <v>53</v>
      </c>
      <c r="C32336" s="33">
        <v>182500</v>
      </c>
      <c r="D32336" s="33" t="s">
        <v>4224</v>
      </c>
      <c r="E32336" t="str">
        <f t="shared" si="509"/>
        <v>$125K-$200K</v>
      </c>
    </row>
    <row r="32337" spans="1:5" x14ac:dyDescent="0.3">
      <c r="A32337" s="33" t="s">
        <v>4</v>
      </c>
      <c r="B32337" s="33" t="s">
        <v>53</v>
      </c>
      <c r="C32337" s="33"/>
      <c r="D32337" s="33" t="s">
        <v>225</v>
      </c>
      <c r="E32337" t="str">
        <f t="shared" si="509"/>
        <v>No Data</v>
      </c>
    </row>
    <row r="32338" spans="1:5" x14ac:dyDescent="0.3">
      <c r="A32338" s="33" t="s">
        <v>2</v>
      </c>
      <c r="B32338" s="33" t="s">
        <v>53</v>
      </c>
      <c r="C32338" s="33">
        <v>105000</v>
      </c>
      <c r="D32338" s="33" t="s">
        <v>9231</v>
      </c>
      <c r="E32338" t="str">
        <f t="shared" si="509"/>
        <v>$100K-$125K</v>
      </c>
    </row>
    <row r="32339" spans="1:5" x14ac:dyDescent="0.3">
      <c r="A32339" s="33" t="s">
        <v>4</v>
      </c>
      <c r="B32339" s="33" t="s">
        <v>88</v>
      </c>
      <c r="C32339" s="33">
        <v>120000</v>
      </c>
      <c r="D32339" s="33" t="s">
        <v>803</v>
      </c>
      <c r="E32339" t="str">
        <f t="shared" si="509"/>
        <v>$100K-$125K</v>
      </c>
    </row>
    <row r="32340" spans="1:5" x14ac:dyDescent="0.3">
      <c r="A32340" s="33" t="s">
        <v>0</v>
      </c>
      <c r="B32340" s="33" t="s">
        <v>53</v>
      </c>
      <c r="C32340" s="33"/>
      <c r="D32340" s="33" t="s">
        <v>10111</v>
      </c>
      <c r="E32340" t="str">
        <f t="shared" si="509"/>
        <v>No Data</v>
      </c>
    </row>
    <row r="32341" spans="1:5" x14ac:dyDescent="0.3">
      <c r="A32341" s="33" t="s">
        <v>2</v>
      </c>
      <c r="B32341" s="33" t="s">
        <v>53</v>
      </c>
      <c r="C32341" s="33">
        <v>85000</v>
      </c>
      <c r="D32341" s="33" t="s">
        <v>9876</v>
      </c>
      <c r="E32341" t="str">
        <f t="shared" si="509"/>
        <v>$75K-$100K</v>
      </c>
    </row>
    <row r="32342" spans="1:5" x14ac:dyDescent="0.3">
      <c r="A32342" s="33" t="s">
        <v>0</v>
      </c>
      <c r="B32342" s="33" t="s">
        <v>54</v>
      </c>
      <c r="C32342" s="33">
        <v>115000</v>
      </c>
      <c r="D32342" s="33" t="s">
        <v>299</v>
      </c>
      <c r="E32342" t="str">
        <f t="shared" si="509"/>
        <v>$100K-$125K</v>
      </c>
    </row>
    <row r="32343" spans="1:5" x14ac:dyDescent="0.3">
      <c r="A32343" s="33" t="s">
        <v>0</v>
      </c>
      <c r="B32343" s="33" t="s">
        <v>53</v>
      </c>
      <c r="C32343" s="33">
        <v>97500</v>
      </c>
      <c r="D32343" s="33" t="s">
        <v>6928</v>
      </c>
      <c r="E32343" t="str">
        <f t="shared" si="509"/>
        <v>$75K-$100K</v>
      </c>
    </row>
    <row r="32344" spans="1:5" x14ac:dyDescent="0.3">
      <c r="A32344" s="33" t="s">
        <v>2</v>
      </c>
      <c r="B32344" s="33" t="s">
        <v>53</v>
      </c>
      <c r="C32344" s="33"/>
      <c r="D32344" s="33" t="s">
        <v>236</v>
      </c>
      <c r="E32344" t="str">
        <f t="shared" si="509"/>
        <v>No Data</v>
      </c>
    </row>
    <row r="32345" spans="1:5" x14ac:dyDescent="0.3">
      <c r="A32345" s="33" t="s">
        <v>2</v>
      </c>
      <c r="B32345" s="33" t="s">
        <v>53</v>
      </c>
      <c r="C32345" s="33">
        <v>115000</v>
      </c>
      <c r="D32345" s="33" t="s">
        <v>1587</v>
      </c>
      <c r="E32345" t="str">
        <f t="shared" si="509"/>
        <v>$100K-$125K</v>
      </c>
    </row>
    <row r="32346" spans="1:5" x14ac:dyDescent="0.3">
      <c r="A32346" s="33" t="s">
        <v>2</v>
      </c>
      <c r="B32346" s="33" t="s">
        <v>53</v>
      </c>
      <c r="C32346" s="33"/>
      <c r="D32346" s="33" t="s">
        <v>10112</v>
      </c>
      <c r="E32346" t="str">
        <f t="shared" si="509"/>
        <v>No Data</v>
      </c>
    </row>
    <row r="32347" spans="1:5" x14ac:dyDescent="0.3">
      <c r="A32347" s="33" t="s">
        <v>2</v>
      </c>
      <c r="B32347" s="33" t="s">
        <v>53</v>
      </c>
      <c r="C32347" s="33">
        <v>90000</v>
      </c>
      <c r="D32347" s="33" t="s">
        <v>1128</v>
      </c>
      <c r="E32347" t="str">
        <f t="shared" si="509"/>
        <v>$75K-$100K</v>
      </c>
    </row>
    <row r="32348" spans="1:5" x14ac:dyDescent="0.3">
      <c r="A32348" s="33" t="s">
        <v>2</v>
      </c>
      <c r="B32348" s="33" t="s">
        <v>53</v>
      </c>
      <c r="C32348" s="33">
        <v>90000</v>
      </c>
      <c r="D32348" s="33" t="s">
        <v>10113</v>
      </c>
      <c r="E32348" t="str">
        <f t="shared" si="509"/>
        <v>$75K-$100K</v>
      </c>
    </row>
    <row r="32349" spans="1:5" x14ac:dyDescent="0.3">
      <c r="A32349" s="33" t="s">
        <v>2</v>
      </c>
      <c r="B32349" s="33" t="s">
        <v>53</v>
      </c>
      <c r="C32349" s="33"/>
      <c r="D32349" s="33" t="s">
        <v>4973</v>
      </c>
      <c r="E32349" t="str">
        <f t="shared" si="509"/>
        <v>No Data</v>
      </c>
    </row>
    <row r="32350" spans="1:5" x14ac:dyDescent="0.3">
      <c r="A32350" s="33" t="s">
        <v>125</v>
      </c>
      <c r="B32350" s="33" t="s">
        <v>53</v>
      </c>
      <c r="C32350" s="33">
        <v>100000</v>
      </c>
      <c r="D32350" s="33" t="s">
        <v>10114</v>
      </c>
      <c r="E32350" t="str">
        <f t="shared" si="509"/>
        <v>$75K-$100K</v>
      </c>
    </row>
    <row r="32351" spans="1:5" x14ac:dyDescent="0.3">
      <c r="A32351" s="33" t="s">
        <v>0</v>
      </c>
      <c r="B32351" s="33" t="s">
        <v>53</v>
      </c>
      <c r="C32351" s="33">
        <v>110000</v>
      </c>
      <c r="D32351" s="33" t="s">
        <v>5015</v>
      </c>
      <c r="E32351" t="str">
        <f t="shared" si="509"/>
        <v>$100K-$125K</v>
      </c>
    </row>
    <row r="32352" spans="1:5" x14ac:dyDescent="0.3">
      <c r="A32352" s="33" t="s">
        <v>4</v>
      </c>
      <c r="B32352" s="33" t="s">
        <v>68</v>
      </c>
      <c r="C32352" s="33"/>
      <c r="D32352" s="33" t="s">
        <v>10115</v>
      </c>
      <c r="E32352" t="str">
        <f t="shared" si="509"/>
        <v>No Data</v>
      </c>
    </row>
    <row r="32353" spans="1:5" x14ac:dyDescent="0.3">
      <c r="A32353" s="33" t="s">
        <v>128</v>
      </c>
      <c r="B32353" s="33" t="s">
        <v>53</v>
      </c>
      <c r="C32353" s="33">
        <v>117000</v>
      </c>
      <c r="D32353" s="33" t="s">
        <v>4393</v>
      </c>
      <c r="E32353" t="str">
        <f t="shared" si="509"/>
        <v>$100K-$125K</v>
      </c>
    </row>
    <row r="32354" spans="1:5" x14ac:dyDescent="0.3">
      <c r="A32354" s="33" t="s">
        <v>2</v>
      </c>
      <c r="B32354" s="33" t="s">
        <v>53</v>
      </c>
      <c r="C32354" s="33"/>
      <c r="D32354" s="33" t="s">
        <v>278</v>
      </c>
      <c r="E32354" t="str">
        <f t="shared" si="509"/>
        <v>No Data</v>
      </c>
    </row>
    <row r="32355" spans="1:5" x14ac:dyDescent="0.3">
      <c r="A32355" s="33" t="s">
        <v>4</v>
      </c>
      <c r="B32355" s="33" t="s">
        <v>53</v>
      </c>
      <c r="C32355" s="33"/>
      <c r="D32355" s="33" t="s">
        <v>5554</v>
      </c>
      <c r="E32355" t="str">
        <f t="shared" si="509"/>
        <v>No Data</v>
      </c>
    </row>
    <row r="32356" spans="1:5" x14ac:dyDescent="0.3">
      <c r="A32356" s="33" t="s">
        <v>2</v>
      </c>
      <c r="B32356" s="33" t="s">
        <v>53</v>
      </c>
      <c r="C32356" s="33">
        <v>82500</v>
      </c>
      <c r="D32356" s="33" t="s">
        <v>313</v>
      </c>
      <c r="E32356" t="str">
        <f t="shared" si="509"/>
        <v>$75K-$100K</v>
      </c>
    </row>
    <row r="32357" spans="1:5" x14ac:dyDescent="0.3">
      <c r="A32357" s="33" t="s">
        <v>2</v>
      </c>
      <c r="B32357" s="33" t="s">
        <v>53</v>
      </c>
      <c r="C32357" s="33">
        <v>77500</v>
      </c>
      <c r="D32357" s="33" t="s">
        <v>301</v>
      </c>
      <c r="E32357" t="str">
        <f t="shared" si="509"/>
        <v>$75K-$100K</v>
      </c>
    </row>
    <row r="32358" spans="1:5" x14ac:dyDescent="0.3">
      <c r="A32358" s="33" t="s">
        <v>129</v>
      </c>
      <c r="B32358" s="33" t="s">
        <v>81</v>
      </c>
      <c r="C32358" s="33">
        <v>125000</v>
      </c>
      <c r="D32358" s="33" t="s">
        <v>218</v>
      </c>
      <c r="E32358" t="str">
        <f t="shared" si="509"/>
        <v>$100K-$125K</v>
      </c>
    </row>
    <row r="32359" spans="1:5" x14ac:dyDescent="0.3">
      <c r="A32359" s="33" t="s">
        <v>2</v>
      </c>
      <c r="B32359" s="33" t="s">
        <v>54</v>
      </c>
      <c r="C32359" s="33">
        <v>107000</v>
      </c>
      <c r="D32359" s="33" t="s">
        <v>10116</v>
      </c>
      <c r="E32359" t="str">
        <f t="shared" si="509"/>
        <v>$100K-$125K</v>
      </c>
    </row>
    <row r="32360" spans="1:5" x14ac:dyDescent="0.3">
      <c r="A32360" s="33" t="s">
        <v>0</v>
      </c>
      <c r="B32360" s="33" t="s">
        <v>53</v>
      </c>
      <c r="C32360" s="33"/>
      <c r="D32360" s="33" t="s">
        <v>2030</v>
      </c>
      <c r="E32360" t="str">
        <f t="shared" si="509"/>
        <v>No Data</v>
      </c>
    </row>
    <row r="32361" spans="1:5" x14ac:dyDescent="0.3">
      <c r="A32361" s="33" t="s">
        <v>2</v>
      </c>
      <c r="B32361" s="33" t="s">
        <v>53</v>
      </c>
      <c r="C32361" s="33"/>
      <c r="D32361" s="33" t="s">
        <v>1483</v>
      </c>
      <c r="E32361" t="str">
        <f t="shared" si="509"/>
        <v>No Data</v>
      </c>
    </row>
    <row r="32362" spans="1:5" x14ac:dyDescent="0.3">
      <c r="A32362" s="33" t="s">
        <v>0</v>
      </c>
      <c r="B32362" s="33" t="s">
        <v>53</v>
      </c>
      <c r="C32362" s="33"/>
      <c r="D32362" s="33" t="s">
        <v>232</v>
      </c>
      <c r="E32362" t="str">
        <f t="shared" si="509"/>
        <v>No Data</v>
      </c>
    </row>
    <row r="32363" spans="1:5" x14ac:dyDescent="0.3">
      <c r="A32363" s="33" t="s">
        <v>2</v>
      </c>
      <c r="B32363" s="33" t="s">
        <v>53</v>
      </c>
      <c r="C32363" s="33">
        <v>90000</v>
      </c>
      <c r="D32363" s="33" t="s">
        <v>4767</v>
      </c>
      <c r="E32363" t="str">
        <f t="shared" si="509"/>
        <v>$75K-$100K</v>
      </c>
    </row>
    <row r="32364" spans="1:5" x14ac:dyDescent="0.3">
      <c r="A32364" s="33" t="s">
        <v>0</v>
      </c>
      <c r="B32364" s="33" t="s">
        <v>123</v>
      </c>
      <c r="C32364" s="33">
        <v>170500</v>
      </c>
      <c r="D32364" s="33" t="s">
        <v>3157</v>
      </c>
      <c r="E32364" t="str">
        <f t="shared" si="509"/>
        <v>$125K-$200K</v>
      </c>
    </row>
    <row r="32365" spans="1:5" x14ac:dyDescent="0.3">
      <c r="A32365" s="33" t="s">
        <v>2</v>
      </c>
      <c r="B32365" s="33" t="s">
        <v>53</v>
      </c>
      <c r="C32365" s="33"/>
      <c r="D32365" s="33" t="s">
        <v>1642</v>
      </c>
      <c r="E32365" t="str">
        <f t="shared" si="509"/>
        <v>No Data</v>
      </c>
    </row>
    <row r="32366" spans="1:5" x14ac:dyDescent="0.3">
      <c r="A32366" s="33" t="s">
        <v>52</v>
      </c>
      <c r="B32366" s="33" t="s">
        <v>53</v>
      </c>
      <c r="C32366" s="33">
        <v>83900</v>
      </c>
      <c r="D32366" s="33" t="s">
        <v>2518</v>
      </c>
      <c r="E32366" t="str">
        <f t="shared" si="509"/>
        <v>$75K-$100K</v>
      </c>
    </row>
    <row r="32367" spans="1:5" x14ac:dyDescent="0.3">
      <c r="A32367" s="33" t="s">
        <v>2</v>
      </c>
      <c r="B32367" s="33" t="s">
        <v>53</v>
      </c>
      <c r="C32367" s="33">
        <v>90000</v>
      </c>
      <c r="D32367" s="33" t="s">
        <v>3850</v>
      </c>
      <c r="E32367" t="str">
        <f t="shared" si="509"/>
        <v>$75K-$100K</v>
      </c>
    </row>
    <row r="32368" spans="1:5" x14ac:dyDescent="0.3">
      <c r="A32368" s="33" t="s">
        <v>0</v>
      </c>
      <c r="B32368" s="33" t="s">
        <v>53</v>
      </c>
      <c r="C32368" s="33"/>
      <c r="D32368" s="33" t="s">
        <v>8703</v>
      </c>
      <c r="E32368" t="str">
        <f t="shared" si="509"/>
        <v>No Data</v>
      </c>
    </row>
    <row r="32369" spans="1:5" x14ac:dyDescent="0.3">
      <c r="A32369" s="33" t="s">
        <v>0</v>
      </c>
      <c r="B32369" s="33" t="s">
        <v>53</v>
      </c>
      <c r="C32369" s="33">
        <v>144540</v>
      </c>
      <c r="D32369" s="33" t="s">
        <v>899</v>
      </c>
      <c r="E32369" t="str">
        <f t="shared" si="509"/>
        <v>$125K-$200K</v>
      </c>
    </row>
    <row r="32370" spans="1:5" x14ac:dyDescent="0.3">
      <c r="A32370" s="33" t="s">
        <v>2</v>
      </c>
      <c r="B32370" s="33" t="s">
        <v>53</v>
      </c>
      <c r="C32370" s="33">
        <v>95000</v>
      </c>
      <c r="D32370" s="33" t="s">
        <v>9225</v>
      </c>
      <c r="E32370" t="str">
        <f t="shared" si="509"/>
        <v>$75K-$100K</v>
      </c>
    </row>
    <row r="32371" spans="1:5" x14ac:dyDescent="0.3">
      <c r="A32371" s="33" t="s">
        <v>0</v>
      </c>
      <c r="B32371" s="33" t="s">
        <v>53</v>
      </c>
      <c r="C32371" s="33">
        <v>122000</v>
      </c>
      <c r="D32371" s="33" t="s">
        <v>10117</v>
      </c>
      <c r="E32371" t="str">
        <f t="shared" si="509"/>
        <v>$100K-$125K</v>
      </c>
    </row>
    <row r="32372" spans="1:5" x14ac:dyDescent="0.3">
      <c r="A32372" s="33" t="s">
        <v>0</v>
      </c>
      <c r="B32372" s="33" t="s">
        <v>53</v>
      </c>
      <c r="C32372" s="33">
        <v>87000</v>
      </c>
      <c r="D32372" s="33" t="s">
        <v>520</v>
      </c>
      <c r="E32372" t="str">
        <f t="shared" si="509"/>
        <v>$75K-$100K</v>
      </c>
    </row>
    <row r="32373" spans="1:5" x14ac:dyDescent="0.3">
      <c r="A32373" s="33" t="s">
        <v>0</v>
      </c>
      <c r="B32373" s="33" t="s">
        <v>53</v>
      </c>
      <c r="C32373" s="33">
        <v>179000</v>
      </c>
      <c r="D32373" s="33" t="s">
        <v>225</v>
      </c>
      <c r="E32373" t="str">
        <f t="shared" si="509"/>
        <v>$125K-$200K</v>
      </c>
    </row>
    <row r="32374" spans="1:5" x14ac:dyDescent="0.3">
      <c r="A32374" s="33" t="s">
        <v>0</v>
      </c>
      <c r="B32374" s="33" t="s">
        <v>53</v>
      </c>
      <c r="C32374" s="33"/>
      <c r="D32374" s="33" t="s">
        <v>1777</v>
      </c>
      <c r="E32374" t="str">
        <f t="shared" si="509"/>
        <v>No Data</v>
      </c>
    </row>
    <row r="32375" spans="1:5" x14ac:dyDescent="0.3">
      <c r="A32375" s="33" t="s">
        <v>2</v>
      </c>
      <c r="B32375" s="33" t="s">
        <v>53</v>
      </c>
      <c r="C32375" s="33"/>
      <c r="D32375" s="33" t="s">
        <v>912</v>
      </c>
      <c r="E32375" t="str">
        <f t="shared" si="509"/>
        <v>No Data</v>
      </c>
    </row>
    <row r="32376" spans="1:5" x14ac:dyDescent="0.3">
      <c r="A32376" s="33" t="s">
        <v>2</v>
      </c>
      <c r="B32376" s="33" t="s">
        <v>53</v>
      </c>
      <c r="C32376" s="33"/>
      <c r="D32376" s="33" t="s">
        <v>10118</v>
      </c>
      <c r="E32376" t="str">
        <f t="shared" si="509"/>
        <v>No Data</v>
      </c>
    </row>
    <row r="32377" spans="1:5" x14ac:dyDescent="0.3">
      <c r="A32377" s="33" t="s">
        <v>4</v>
      </c>
      <c r="B32377" s="33" t="s">
        <v>124</v>
      </c>
      <c r="C32377" s="33">
        <v>96773</v>
      </c>
      <c r="D32377" s="33" t="s">
        <v>211</v>
      </c>
      <c r="E32377" t="str">
        <f t="shared" si="509"/>
        <v>$75K-$100K</v>
      </c>
    </row>
    <row r="32378" spans="1:5" x14ac:dyDescent="0.3">
      <c r="A32378" s="33" t="s">
        <v>52</v>
      </c>
      <c r="B32378" s="33" t="s">
        <v>53</v>
      </c>
      <c r="C32378" s="33">
        <v>75000</v>
      </c>
      <c r="D32378" s="33" t="s">
        <v>2290</v>
      </c>
      <c r="E32378" t="str">
        <f t="shared" si="509"/>
        <v>&lt;$75K</v>
      </c>
    </row>
    <row r="32379" spans="1:5" x14ac:dyDescent="0.3">
      <c r="A32379" s="33" t="s">
        <v>125</v>
      </c>
      <c r="B32379" s="33" t="s">
        <v>53</v>
      </c>
      <c r="C32379" s="33"/>
      <c r="D32379" s="33" t="s">
        <v>5435</v>
      </c>
      <c r="E32379" t="str">
        <f t="shared" si="509"/>
        <v>No Data</v>
      </c>
    </row>
    <row r="32380" spans="1:5" x14ac:dyDescent="0.3">
      <c r="A32380" s="33" t="s">
        <v>125</v>
      </c>
      <c r="B32380" s="33" t="s">
        <v>53</v>
      </c>
      <c r="C32380" s="33">
        <v>130449.5</v>
      </c>
      <c r="D32380" s="33" t="s">
        <v>7715</v>
      </c>
      <c r="E32380" t="str">
        <f t="shared" si="509"/>
        <v>$125K-$200K</v>
      </c>
    </row>
    <row r="32381" spans="1:5" x14ac:dyDescent="0.3">
      <c r="A32381" s="33" t="s">
        <v>2</v>
      </c>
      <c r="B32381" s="33" t="s">
        <v>53</v>
      </c>
      <c r="C32381" s="33">
        <v>60000</v>
      </c>
      <c r="D32381" s="33" t="s">
        <v>10119</v>
      </c>
      <c r="E32381" t="str">
        <f t="shared" si="509"/>
        <v>&lt;$75K</v>
      </c>
    </row>
    <row r="32382" spans="1:5" x14ac:dyDescent="0.3">
      <c r="A32382" s="33" t="s">
        <v>128</v>
      </c>
      <c r="B32382" s="33" t="s">
        <v>53</v>
      </c>
      <c r="C32382" s="33">
        <v>170500</v>
      </c>
      <c r="D32382" s="33" t="s">
        <v>848</v>
      </c>
      <c r="E32382" t="str">
        <f t="shared" si="509"/>
        <v>$125K-$200K</v>
      </c>
    </row>
    <row r="32383" spans="1:5" x14ac:dyDescent="0.3">
      <c r="A32383" s="33" t="s">
        <v>0</v>
      </c>
      <c r="B32383" s="33" t="s">
        <v>53</v>
      </c>
      <c r="C32383" s="33">
        <v>157000</v>
      </c>
      <c r="D32383" s="33" t="s">
        <v>8022</v>
      </c>
      <c r="E32383" t="str">
        <f t="shared" si="509"/>
        <v>$125K-$200K</v>
      </c>
    </row>
    <row r="32384" spans="1:5" x14ac:dyDescent="0.3">
      <c r="A32384" s="33" t="s">
        <v>2</v>
      </c>
      <c r="B32384" s="33" t="s">
        <v>54</v>
      </c>
      <c r="C32384" s="33">
        <v>80850</v>
      </c>
      <c r="D32384" s="33" t="s">
        <v>3094</v>
      </c>
      <c r="E32384" t="str">
        <f t="shared" si="509"/>
        <v>$75K-$100K</v>
      </c>
    </row>
    <row r="32385" spans="1:5" x14ac:dyDescent="0.3">
      <c r="A32385" s="33" t="s">
        <v>2</v>
      </c>
      <c r="B32385" s="33" t="s">
        <v>53</v>
      </c>
      <c r="C32385" s="33"/>
      <c r="D32385" s="33" t="s">
        <v>2242</v>
      </c>
      <c r="E32385" t="str">
        <f t="shared" si="509"/>
        <v>No Data</v>
      </c>
    </row>
    <row r="32386" spans="1:5" x14ac:dyDescent="0.3">
      <c r="A32386" s="33" t="s">
        <v>2</v>
      </c>
      <c r="B32386" s="33" t="s">
        <v>53</v>
      </c>
      <c r="C32386" s="33">
        <v>82500</v>
      </c>
      <c r="D32386" s="33" t="s">
        <v>3569</v>
      </c>
      <c r="E32386" t="str">
        <f t="shared" si="509"/>
        <v>$75K-$100K</v>
      </c>
    </row>
    <row r="32387" spans="1:5" x14ac:dyDescent="0.3">
      <c r="A32387" s="33" t="s">
        <v>0</v>
      </c>
      <c r="B32387" s="33" t="s">
        <v>53</v>
      </c>
      <c r="C32387" s="33"/>
      <c r="D32387" s="33" t="s">
        <v>258</v>
      </c>
      <c r="E32387" t="str">
        <f t="shared" ref="E32387:E32450" si="510">_xlfn.XLOOKUP(C32387,$H$16:$H$21,$G$16:$G$21,,1)</f>
        <v>No Data</v>
      </c>
    </row>
    <row r="32388" spans="1:5" x14ac:dyDescent="0.3">
      <c r="A32388" s="33" t="s">
        <v>2</v>
      </c>
      <c r="B32388" s="33" t="s">
        <v>53</v>
      </c>
      <c r="C32388" s="33"/>
      <c r="D32388" s="33" t="s">
        <v>6718</v>
      </c>
      <c r="E32388" t="str">
        <f t="shared" si="510"/>
        <v>No Data</v>
      </c>
    </row>
    <row r="32389" spans="1:5" x14ac:dyDescent="0.3">
      <c r="A32389" s="33" t="s">
        <v>2</v>
      </c>
      <c r="B32389" s="33" t="s">
        <v>53</v>
      </c>
      <c r="C32389" s="33">
        <v>115000</v>
      </c>
      <c r="D32389" s="33" t="s">
        <v>10120</v>
      </c>
      <c r="E32389" t="str">
        <f t="shared" si="510"/>
        <v>$100K-$125K</v>
      </c>
    </row>
    <row r="32390" spans="1:5" x14ac:dyDescent="0.3">
      <c r="A32390" s="33" t="s">
        <v>2</v>
      </c>
      <c r="B32390" s="33" t="s">
        <v>53</v>
      </c>
      <c r="C32390" s="33"/>
      <c r="D32390" s="33" t="s">
        <v>5139</v>
      </c>
      <c r="E32390" t="str">
        <f t="shared" si="510"/>
        <v>No Data</v>
      </c>
    </row>
    <row r="32391" spans="1:5" x14ac:dyDescent="0.3">
      <c r="A32391" s="33" t="s">
        <v>0</v>
      </c>
      <c r="B32391" s="33" t="s">
        <v>53</v>
      </c>
      <c r="C32391" s="33"/>
      <c r="D32391" s="33" t="s">
        <v>10121</v>
      </c>
      <c r="E32391" t="str">
        <f t="shared" si="510"/>
        <v>No Data</v>
      </c>
    </row>
    <row r="32392" spans="1:5" x14ac:dyDescent="0.3">
      <c r="A32392" s="33" t="s">
        <v>2</v>
      </c>
      <c r="B32392" s="33" t="s">
        <v>53</v>
      </c>
      <c r="C32392" s="33">
        <v>97500</v>
      </c>
      <c r="D32392" s="33" t="s">
        <v>1096</v>
      </c>
      <c r="E32392" t="str">
        <f t="shared" si="510"/>
        <v>$75K-$100K</v>
      </c>
    </row>
    <row r="32393" spans="1:5" x14ac:dyDescent="0.3">
      <c r="A32393" s="33" t="s">
        <v>2</v>
      </c>
      <c r="B32393" s="33" t="s">
        <v>53</v>
      </c>
      <c r="C32393" s="33">
        <v>81000</v>
      </c>
      <c r="D32393" s="33" t="s">
        <v>520</v>
      </c>
      <c r="E32393" t="str">
        <f t="shared" si="510"/>
        <v>$75K-$100K</v>
      </c>
    </row>
    <row r="32394" spans="1:5" x14ac:dyDescent="0.3">
      <c r="A32394" s="33" t="s">
        <v>2</v>
      </c>
      <c r="B32394" s="33" t="s">
        <v>53</v>
      </c>
      <c r="C32394" s="33"/>
      <c r="D32394" s="33" t="s">
        <v>4326</v>
      </c>
      <c r="E32394" t="str">
        <f t="shared" si="510"/>
        <v>No Data</v>
      </c>
    </row>
    <row r="32395" spans="1:5" x14ac:dyDescent="0.3">
      <c r="A32395" s="33" t="s">
        <v>0</v>
      </c>
      <c r="B32395" s="33" t="s">
        <v>53</v>
      </c>
      <c r="C32395" s="33"/>
      <c r="D32395" s="33" t="s">
        <v>258</v>
      </c>
      <c r="E32395" t="str">
        <f t="shared" si="510"/>
        <v>No Data</v>
      </c>
    </row>
    <row r="32396" spans="1:5" x14ac:dyDescent="0.3">
      <c r="A32396" s="33" t="s">
        <v>128</v>
      </c>
      <c r="B32396" s="33" t="s">
        <v>53</v>
      </c>
      <c r="C32396" s="33">
        <v>137610</v>
      </c>
      <c r="D32396" s="33" t="s">
        <v>450</v>
      </c>
      <c r="E32396" t="str">
        <f t="shared" si="510"/>
        <v>$125K-$200K</v>
      </c>
    </row>
    <row r="32397" spans="1:5" x14ac:dyDescent="0.3">
      <c r="A32397" s="33" t="s">
        <v>125</v>
      </c>
      <c r="B32397" s="33" t="s">
        <v>53</v>
      </c>
      <c r="C32397" s="33">
        <v>115000</v>
      </c>
      <c r="D32397" s="33" t="s">
        <v>10122</v>
      </c>
      <c r="E32397" t="str">
        <f t="shared" si="510"/>
        <v>$100K-$125K</v>
      </c>
    </row>
    <row r="32398" spans="1:5" x14ac:dyDescent="0.3">
      <c r="A32398" s="33" t="s">
        <v>2</v>
      </c>
      <c r="B32398" s="33" t="s">
        <v>53</v>
      </c>
      <c r="C32398" s="33"/>
      <c r="D32398" s="33" t="s">
        <v>268</v>
      </c>
      <c r="E32398" t="str">
        <f t="shared" si="510"/>
        <v>No Data</v>
      </c>
    </row>
    <row r="32399" spans="1:5" x14ac:dyDescent="0.3">
      <c r="A32399" s="33" t="s">
        <v>2</v>
      </c>
      <c r="B32399" s="33" t="s">
        <v>53</v>
      </c>
      <c r="C32399" s="33">
        <v>65000</v>
      </c>
      <c r="D32399" s="33" t="s">
        <v>232</v>
      </c>
      <c r="E32399" t="str">
        <f t="shared" si="510"/>
        <v>&lt;$75K</v>
      </c>
    </row>
    <row r="32400" spans="1:5" x14ac:dyDescent="0.3">
      <c r="A32400" s="33" t="s">
        <v>2</v>
      </c>
      <c r="B32400" s="33" t="s">
        <v>53</v>
      </c>
      <c r="C32400" s="33">
        <v>111175</v>
      </c>
      <c r="D32400" s="33" t="s">
        <v>8449</v>
      </c>
      <c r="E32400" t="str">
        <f t="shared" si="510"/>
        <v>$100K-$125K</v>
      </c>
    </row>
    <row r="32401" spans="1:5" x14ac:dyDescent="0.3">
      <c r="A32401" s="33" t="s">
        <v>2</v>
      </c>
      <c r="B32401" s="33" t="s">
        <v>53</v>
      </c>
      <c r="C32401" s="33">
        <v>111175</v>
      </c>
      <c r="D32401" s="33" t="s">
        <v>7881</v>
      </c>
      <c r="E32401" t="str">
        <f t="shared" si="510"/>
        <v>$100K-$125K</v>
      </c>
    </row>
    <row r="32402" spans="1:5" x14ac:dyDescent="0.3">
      <c r="A32402" s="33" t="s">
        <v>0</v>
      </c>
      <c r="B32402" s="33" t="s">
        <v>53</v>
      </c>
      <c r="C32402" s="33"/>
      <c r="D32402" s="33" t="s">
        <v>2354</v>
      </c>
      <c r="E32402" t="str">
        <f t="shared" si="510"/>
        <v>No Data</v>
      </c>
    </row>
    <row r="32403" spans="1:5" x14ac:dyDescent="0.3">
      <c r="A32403" s="33" t="s">
        <v>2</v>
      </c>
      <c r="B32403" s="33" t="s">
        <v>53</v>
      </c>
      <c r="C32403" s="33"/>
      <c r="D32403" s="33" t="s">
        <v>268</v>
      </c>
      <c r="E32403" t="str">
        <f t="shared" si="510"/>
        <v>No Data</v>
      </c>
    </row>
    <row r="32404" spans="1:5" x14ac:dyDescent="0.3">
      <c r="A32404" s="33" t="s">
        <v>128</v>
      </c>
      <c r="B32404" s="33" t="s">
        <v>53</v>
      </c>
      <c r="C32404" s="33">
        <v>115000</v>
      </c>
      <c r="D32404" s="33" t="s">
        <v>951</v>
      </c>
      <c r="E32404" t="str">
        <f t="shared" si="510"/>
        <v>$100K-$125K</v>
      </c>
    </row>
    <row r="32405" spans="1:5" x14ac:dyDescent="0.3">
      <c r="A32405" s="33" t="s">
        <v>52</v>
      </c>
      <c r="B32405" s="33" t="s">
        <v>53</v>
      </c>
      <c r="C32405" s="33">
        <v>87500</v>
      </c>
      <c r="D32405" s="33" t="s">
        <v>268</v>
      </c>
      <c r="E32405" t="str">
        <f t="shared" si="510"/>
        <v>$75K-$100K</v>
      </c>
    </row>
    <row r="32406" spans="1:5" x14ac:dyDescent="0.3">
      <c r="A32406" s="33" t="s">
        <v>128</v>
      </c>
      <c r="B32406" s="33" t="s">
        <v>53</v>
      </c>
      <c r="C32406" s="33">
        <v>125000</v>
      </c>
      <c r="D32406" s="33" t="s">
        <v>4591</v>
      </c>
      <c r="E32406" t="str">
        <f t="shared" si="510"/>
        <v>$100K-$125K</v>
      </c>
    </row>
    <row r="32407" spans="1:5" x14ac:dyDescent="0.3">
      <c r="A32407" s="33" t="s">
        <v>0</v>
      </c>
      <c r="B32407" s="33" t="s">
        <v>54</v>
      </c>
      <c r="C32407" s="33"/>
      <c r="D32407" s="33" t="s">
        <v>943</v>
      </c>
      <c r="E32407" t="str">
        <f t="shared" si="510"/>
        <v>No Data</v>
      </c>
    </row>
    <row r="32408" spans="1:5" x14ac:dyDescent="0.3">
      <c r="A32408" s="33" t="s">
        <v>125</v>
      </c>
      <c r="B32408" s="33" t="s">
        <v>88</v>
      </c>
      <c r="C32408" s="33">
        <v>79200</v>
      </c>
      <c r="D32408" s="33" t="s">
        <v>2769</v>
      </c>
      <c r="E32408" t="str">
        <f t="shared" si="510"/>
        <v>$75K-$100K</v>
      </c>
    </row>
    <row r="32409" spans="1:5" x14ac:dyDescent="0.3">
      <c r="A32409" s="33" t="s">
        <v>2</v>
      </c>
      <c r="B32409" s="33" t="s">
        <v>53</v>
      </c>
      <c r="C32409" s="33">
        <v>85000</v>
      </c>
      <c r="D32409" s="33" t="s">
        <v>4098</v>
      </c>
      <c r="E32409" t="str">
        <f t="shared" si="510"/>
        <v>$75K-$100K</v>
      </c>
    </row>
    <row r="32410" spans="1:5" x14ac:dyDescent="0.3">
      <c r="A32410" s="33" t="s">
        <v>0</v>
      </c>
      <c r="B32410" s="33" t="s">
        <v>53</v>
      </c>
      <c r="C32410" s="33">
        <v>145000</v>
      </c>
      <c r="D32410" s="33" t="s">
        <v>377</v>
      </c>
      <c r="E32410" t="str">
        <f t="shared" si="510"/>
        <v>$125K-$200K</v>
      </c>
    </row>
    <row r="32411" spans="1:5" x14ac:dyDescent="0.3">
      <c r="A32411" s="33" t="s">
        <v>125</v>
      </c>
      <c r="B32411" s="33" t="s">
        <v>53</v>
      </c>
      <c r="C32411" s="33">
        <v>120000</v>
      </c>
      <c r="D32411" s="33" t="s">
        <v>265</v>
      </c>
      <c r="E32411" t="str">
        <f t="shared" si="510"/>
        <v>$100K-$125K</v>
      </c>
    </row>
    <row r="32412" spans="1:5" x14ac:dyDescent="0.3">
      <c r="A32412" s="33" t="s">
        <v>2</v>
      </c>
      <c r="B32412" s="33" t="s">
        <v>54</v>
      </c>
      <c r="C32412" s="33"/>
      <c r="D32412" s="33" t="s">
        <v>10123</v>
      </c>
      <c r="E32412" t="str">
        <f t="shared" si="510"/>
        <v>No Data</v>
      </c>
    </row>
    <row r="32413" spans="1:5" x14ac:dyDescent="0.3">
      <c r="A32413" s="33" t="s">
        <v>2</v>
      </c>
      <c r="B32413" s="33" t="s">
        <v>53</v>
      </c>
      <c r="C32413" s="33">
        <v>106300</v>
      </c>
      <c r="D32413" s="33" t="s">
        <v>6921</v>
      </c>
      <c r="E32413" t="str">
        <f t="shared" si="510"/>
        <v>$100K-$125K</v>
      </c>
    </row>
    <row r="32414" spans="1:5" x14ac:dyDescent="0.3">
      <c r="A32414" s="33" t="s">
        <v>125</v>
      </c>
      <c r="B32414" s="33" t="s">
        <v>53</v>
      </c>
      <c r="C32414" s="33">
        <v>94111</v>
      </c>
      <c r="D32414" s="33" t="s">
        <v>906</v>
      </c>
      <c r="E32414" t="str">
        <f t="shared" si="510"/>
        <v>$75K-$100K</v>
      </c>
    </row>
    <row r="32415" spans="1:5" x14ac:dyDescent="0.3">
      <c r="A32415" s="33" t="s">
        <v>52</v>
      </c>
      <c r="B32415" s="33" t="s">
        <v>53</v>
      </c>
      <c r="C32415" s="33">
        <v>100000</v>
      </c>
      <c r="D32415" s="33" t="s">
        <v>2166</v>
      </c>
      <c r="E32415" t="str">
        <f t="shared" si="510"/>
        <v>$75K-$100K</v>
      </c>
    </row>
    <row r="32416" spans="1:5" x14ac:dyDescent="0.3">
      <c r="A32416" s="33" t="s">
        <v>4</v>
      </c>
      <c r="B32416" s="33" t="s">
        <v>53</v>
      </c>
      <c r="C32416" s="33">
        <v>208114</v>
      </c>
      <c r="D32416" s="33" t="s">
        <v>225</v>
      </c>
      <c r="E32416" t="str">
        <f t="shared" si="510"/>
        <v>&gt;$200K</v>
      </c>
    </row>
    <row r="32417" spans="1:5" x14ac:dyDescent="0.3">
      <c r="A32417" s="33" t="s">
        <v>2</v>
      </c>
      <c r="B32417" s="33" t="s">
        <v>53</v>
      </c>
      <c r="C32417" s="33"/>
      <c r="D32417" s="33" t="s">
        <v>9395</v>
      </c>
      <c r="E32417" t="str">
        <f t="shared" si="510"/>
        <v>No Data</v>
      </c>
    </row>
    <row r="32418" spans="1:5" x14ac:dyDescent="0.3">
      <c r="A32418" s="33" t="s">
        <v>2</v>
      </c>
      <c r="B32418" s="33" t="s">
        <v>53</v>
      </c>
      <c r="C32418" s="33">
        <v>90000</v>
      </c>
      <c r="D32418" s="33" t="s">
        <v>10124</v>
      </c>
      <c r="E32418" t="str">
        <f t="shared" si="510"/>
        <v>$75K-$100K</v>
      </c>
    </row>
    <row r="32419" spans="1:5" x14ac:dyDescent="0.3">
      <c r="A32419" s="33" t="s">
        <v>2</v>
      </c>
      <c r="B32419" s="33" t="s">
        <v>53</v>
      </c>
      <c r="C32419" s="33">
        <v>80000</v>
      </c>
      <c r="D32419" s="33" t="s">
        <v>268</v>
      </c>
      <c r="E32419" t="str">
        <f t="shared" si="510"/>
        <v>$75K-$100K</v>
      </c>
    </row>
    <row r="32420" spans="1:5" x14ac:dyDescent="0.3">
      <c r="A32420" s="33" t="s">
        <v>4</v>
      </c>
      <c r="B32420" s="33" t="s">
        <v>53</v>
      </c>
      <c r="C32420" s="33">
        <v>123000</v>
      </c>
      <c r="D32420" s="33" t="s">
        <v>2625</v>
      </c>
      <c r="E32420" t="str">
        <f t="shared" si="510"/>
        <v>$100K-$125K</v>
      </c>
    </row>
    <row r="32421" spans="1:5" x14ac:dyDescent="0.3">
      <c r="A32421" s="33" t="s">
        <v>2</v>
      </c>
      <c r="B32421" s="33" t="s">
        <v>53</v>
      </c>
      <c r="C32421" s="33">
        <v>40000</v>
      </c>
      <c r="D32421" s="33" t="s">
        <v>7835</v>
      </c>
      <c r="E32421" t="str">
        <f t="shared" si="510"/>
        <v>&lt;$75K</v>
      </c>
    </row>
    <row r="32422" spans="1:5" x14ac:dyDescent="0.3">
      <c r="A32422" s="33" t="s">
        <v>52</v>
      </c>
      <c r="B32422" s="33" t="s">
        <v>53</v>
      </c>
      <c r="C32422" s="33">
        <v>106000</v>
      </c>
      <c r="D32422" s="33" t="s">
        <v>10125</v>
      </c>
      <c r="E32422" t="str">
        <f t="shared" si="510"/>
        <v>$100K-$125K</v>
      </c>
    </row>
    <row r="32423" spans="1:5" x14ac:dyDescent="0.3">
      <c r="A32423" s="33" t="s">
        <v>125</v>
      </c>
      <c r="B32423" s="33" t="s">
        <v>53</v>
      </c>
      <c r="C32423" s="33">
        <v>95000</v>
      </c>
      <c r="D32423" s="33" t="s">
        <v>10126</v>
      </c>
      <c r="E32423" t="str">
        <f t="shared" si="510"/>
        <v>$75K-$100K</v>
      </c>
    </row>
    <row r="32424" spans="1:5" x14ac:dyDescent="0.3">
      <c r="A32424" s="33" t="s">
        <v>52</v>
      </c>
      <c r="B32424" s="33" t="s">
        <v>53</v>
      </c>
      <c r="C32424" s="33">
        <v>54000</v>
      </c>
      <c r="D32424" s="33" t="s">
        <v>2801</v>
      </c>
      <c r="E32424" t="str">
        <f t="shared" si="510"/>
        <v>&lt;$75K</v>
      </c>
    </row>
    <row r="32425" spans="1:5" x14ac:dyDescent="0.3">
      <c r="A32425" s="33" t="s">
        <v>2</v>
      </c>
      <c r="B32425" s="33" t="s">
        <v>53</v>
      </c>
      <c r="C32425" s="33"/>
      <c r="D32425" s="33" t="s">
        <v>833</v>
      </c>
      <c r="E32425" t="str">
        <f t="shared" si="510"/>
        <v>No Data</v>
      </c>
    </row>
    <row r="32426" spans="1:5" x14ac:dyDescent="0.3">
      <c r="A32426" s="33" t="s">
        <v>2</v>
      </c>
      <c r="B32426" s="33" t="s">
        <v>53</v>
      </c>
      <c r="C32426" s="33"/>
      <c r="D32426" s="33" t="s">
        <v>6780</v>
      </c>
      <c r="E32426" t="str">
        <f t="shared" si="510"/>
        <v>No Data</v>
      </c>
    </row>
    <row r="32427" spans="1:5" x14ac:dyDescent="0.3">
      <c r="A32427" s="33" t="s">
        <v>2</v>
      </c>
      <c r="B32427" s="33" t="s">
        <v>53</v>
      </c>
      <c r="C32427" s="33">
        <v>56212.5</v>
      </c>
      <c r="D32427" s="33" t="s">
        <v>10127</v>
      </c>
      <c r="E32427" t="str">
        <f t="shared" si="510"/>
        <v>&lt;$75K</v>
      </c>
    </row>
    <row r="32428" spans="1:5" x14ac:dyDescent="0.3">
      <c r="A32428" s="33" t="s">
        <v>0</v>
      </c>
      <c r="B32428" s="33" t="s">
        <v>54</v>
      </c>
      <c r="C32428" s="33">
        <v>150000</v>
      </c>
      <c r="D32428" s="33" t="s">
        <v>10128</v>
      </c>
      <c r="E32428" t="str">
        <f t="shared" si="510"/>
        <v>$125K-$200K</v>
      </c>
    </row>
    <row r="32429" spans="1:5" x14ac:dyDescent="0.3">
      <c r="A32429" s="33" t="s">
        <v>0</v>
      </c>
      <c r="B32429" s="33" t="s">
        <v>53</v>
      </c>
      <c r="C32429" s="33">
        <v>125000</v>
      </c>
      <c r="D32429" s="33" t="s">
        <v>315</v>
      </c>
      <c r="E32429" t="str">
        <f t="shared" si="510"/>
        <v>$100K-$125K</v>
      </c>
    </row>
    <row r="32430" spans="1:5" x14ac:dyDescent="0.3">
      <c r="A32430" s="33" t="s">
        <v>0</v>
      </c>
      <c r="B32430" s="33" t="s">
        <v>53</v>
      </c>
      <c r="C32430" s="33">
        <v>118350</v>
      </c>
      <c r="D32430" s="33" t="s">
        <v>10129</v>
      </c>
      <c r="E32430" t="str">
        <f t="shared" si="510"/>
        <v>$100K-$125K</v>
      </c>
    </row>
    <row r="32431" spans="1:5" x14ac:dyDescent="0.3">
      <c r="A32431" s="33" t="s">
        <v>0</v>
      </c>
      <c r="B32431" s="33" t="s">
        <v>53</v>
      </c>
      <c r="C32431" s="33">
        <v>115000</v>
      </c>
      <c r="D32431" s="33" t="s">
        <v>10130</v>
      </c>
      <c r="E32431" t="str">
        <f t="shared" si="510"/>
        <v>$100K-$125K</v>
      </c>
    </row>
    <row r="32432" spans="1:5" x14ac:dyDescent="0.3">
      <c r="A32432" s="33" t="s">
        <v>2</v>
      </c>
      <c r="B32432" s="33" t="s">
        <v>53</v>
      </c>
      <c r="C32432" s="33">
        <v>82500</v>
      </c>
      <c r="D32432" s="33" t="s">
        <v>265</v>
      </c>
      <c r="E32432" t="str">
        <f t="shared" si="510"/>
        <v>$75K-$100K</v>
      </c>
    </row>
    <row r="32433" spans="1:5" x14ac:dyDescent="0.3">
      <c r="A32433" s="33" t="s">
        <v>0</v>
      </c>
      <c r="B32433" s="33" t="s">
        <v>53</v>
      </c>
      <c r="C32433" s="33">
        <v>73000</v>
      </c>
      <c r="D32433" s="33" t="s">
        <v>299</v>
      </c>
      <c r="E32433" t="str">
        <f t="shared" si="510"/>
        <v>&lt;$75K</v>
      </c>
    </row>
    <row r="32434" spans="1:5" x14ac:dyDescent="0.3">
      <c r="A32434" s="33" t="s">
        <v>0</v>
      </c>
      <c r="B32434" s="33" t="s">
        <v>53</v>
      </c>
      <c r="C32434" s="33"/>
      <c r="D32434" s="33" t="s">
        <v>2000</v>
      </c>
      <c r="E32434" t="str">
        <f t="shared" si="510"/>
        <v>No Data</v>
      </c>
    </row>
    <row r="32435" spans="1:5" x14ac:dyDescent="0.3">
      <c r="A32435" s="33" t="s">
        <v>0</v>
      </c>
      <c r="B32435" s="33" t="s">
        <v>53</v>
      </c>
      <c r="C32435" s="33"/>
      <c r="D32435" s="33" t="s">
        <v>609</v>
      </c>
      <c r="E32435" t="str">
        <f t="shared" si="510"/>
        <v>No Data</v>
      </c>
    </row>
    <row r="32436" spans="1:5" x14ac:dyDescent="0.3">
      <c r="A32436" s="33" t="s">
        <v>1</v>
      </c>
      <c r="B32436" s="33" t="s">
        <v>53</v>
      </c>
      <c r="C32436" s="33">
        <v>315000</v>
      </c>
      <c r="D32436" s="33" t="s">
        <v>2369</v>
      </c>
      <c r="E32436" t="str">
        <f t="shared" si="510"/>
        <v>&gt;$200K</v>
      </c>
    </row>
    <row r="32437" spans="1:5" x14ac:dyDescent="0.3">
      <c r="A32437" s="33" t="s">
        <v>0</v>
      </c>
      <c r="B32437" s="33" t="s">
        <v>53</v>
      </c>
      <c r="C32437" s="33">
        <v>93223</v>
      </c>
      <c r="D32437" s="33" t="s">
        <v>1930</v>
      </c>
      <c r="E32437" t="str">
        <f t="shared" si="510"/>
        <v>$75K-$100K</v>
      </c>
    </row>
    <row r="32438" spans="1:5" x14ac:dyDescent="0.3">
      <c r="A32438" s="33" t="s">
        <v>0</v>
      </c>
      <c r="B32438" s="33" t="s">
        <v>53</v>
      </c>
      <c r="C32438" s="33">
        <v>116950</v>
      </c>
      <c r="D32438" s="33" t="s">
        <v>3257</v>
      </c>
      <c r="E32438" t="str">
        <f t="shared" si="510"/>
        <v>$100K-$125K</v>
      </c>
    </row>
    <row r="32439" spans="1:5" x14ac:dyDescent="0.3">
      <c r="A32439" s="33" t="s">
        <v>2</v>
      </c>
      <c r="B32439" s="33" t="s">
        <v>53</v>
      </c>
      <c r="C32439" s="33"/>
      <c r="D32439" s="33" t="s">
        <v>1028</v>
      </c>
      <c r="E32439" t="str">
        <f t="shared" si="510"/>
        <v>No Data</v>
      </c>
    </row>
    <row r="32440" spans="1:5" x14ac:dyDescent="0.3">
      <c r="A32440" s="33" t="s">
        <v>4</v>
      </c>
      <c r="B32440" s="33" t="s">
        <v>69</v>
      </c>
      <c r="C32440" s="33">
        <v>147500</v>
      </c>
      <c r="D32440" s="33" t="s">
        <v>816</v>
      </c>
      <c r="E32440" t="str">
        <f t="shared" si="510"/>
        <v>$125K-$200K</v>
      </c>
    </row>
    <row r="32441" spans="1:5" x14ac:dyDescent="0.3">
      <c r="A32441" s="33" t="s">
        <v>2</v>
      </c>
      <c r="B32441" s="33" t="s">
        <v>53</v>
      </c>
      <c r="C32441" s="33">
        <v>90000</v>
      </c>
      <c r="D32441" s="33" t="s">
        <v>506</v>
      </c>
      <c r="E32441" t="str">
        <f t="shared" si="510"/>
        <v>$75K-$100K</v>
      </c>
    </row>
    <row r="32442" spans="1:5" x14ac:dyDescent="0.3">
      <c r="A32442" s="33" t="s">
        <v>128</v>
      </c>
      <c r="B32442" s="33" t="s">
        <v>53</v>
      </c>
      <c r="C32442" s="33">
        <v>128050</v>
      </c>
      <c r="D32442" s="33" t="s">
        <v>208</v>
      </c>
      <c r="E32442" t="str">
        <f t="shared" si="510"/>
        <v>$125K-$200K</v>
      </c>
    </row>
    <row r="32443" spans="1:5" x14ac:dyDescent="0.3">
      <c r="A32443" s="33" t="s">
        <v>1</v>
      </c>
      <c r="B32443" s="33" t="s">
        <v>69</v>
      </c>
      <c r="C32443" s="33">
        <v>89100</v>
      </c>
      <c r="D32443" s="33" t="s">
        <v>1856</v>
      </c>
      <c r="E32443" t="str">
        <f t="shared" si="510"/>
        <v>$75K-$100K</v>
      </c>
    </row>
    <row r="32444" spans="1:5" x14ac:dyDescent="0.3">
      <c r="A32444" s="33" t="s">
        <v>2</v>
      </c>
      <c r="B32444" s="33" t="s">
        <v>53</v>
      </c>
      <c r="C32444" s="33"/>
      <c r="D32444" s="33" t="s">
        <v>368</v>
      </c>
      <c r="E32444" t="str">
        <f t="shared" si="510"/>
        <v>No Data</v>
      </c>
    </row>
    <row r="32445" spans="1:5" x14ac:dyDescent="0.3">
      <c r="A32445" s="33" t="s">
        <v>129</v>
      </c>
      <c r="B32445" s="33" t="s">
        <v>53</v>
      </c>
      <c r="C32445" s="33"/>
      <c r="D32445" s="33" t="s">
        <v>476</v>
      </c>
      <c r="E32445" t="str">
        <f t="shared" si="510"/>
        <v>No Data</v>
      </c>
    </row>
    <row r="32446" spans="1:5" x14ac:dyDescent="0.3">
      <c r="A32446" s="33" t="s">
        <v>2</v>
      </c>
      <c r="B32446" s="33" t="s">
        <v>53</v>
      </c>
      <c r="C32446" s="33"/>
      <c r="D32446" s="33" t="s">
        <v>6035</v>
      </c>
      <c r="E32446" t="str">
        <f t="shared" si="510"/>
        <v>No Data</v>
      </c>
    </row>
    <row r="32447" spans="1:5" x14ac:dyDescent="0.3">
      <c r="A32447" s="33" t="s">
        <v>2</v>
      </c>
      <c r="B32447" s="33" t="s">
        <v>53</v>
      </c>
      <c r="C32447" s="33"/>
      <c r="D32447" s="33" t="s">
        <v>6178</v>
      </c>
      <c r="E32447" t="str">
        <f t="shared" si="510"/>
        <v>No Data</v>
      </c>
    </row>
    <row r="32448" spans="1:5" x14ac:dyDescent="0.3">
      <c r="A32448" s="33" t="s">
        <v>2</v>
      </c>
      <c r="B32448" s="33" t="s">
        <v>53</v>
      </c>
      <c r="C32448" s="33">
        <v>92500</v>
      </c>
      <c r="D32448" s="33" t="s">
        <v>9011</v>
      </c>
      <c r="E32448" t="str">
        <f t="shared" si="510"/>
        <v>$75K-$100K</v>
      </c>
    </row>
    <row r="32449" spans="1:5" x14ac:dyDescent="0.3">
      <c r="A32449" s="33" t="s">
        <v>126</v>
      </c>
      <c r="B32449" s="33" t="s">
        <v>73</v>
      </c>
      <c r="C32449" s="33">
        <v>240000</v>
      </c>
      <c r="D32449" s="33" t="s">
        <v>1974</v>
      </c>
      <c r="E32449" t="str">
        <f t="shared" si="510"/>
        <v>&gt;$200K</v>
      </c>
    </row>
    <row r="32450" spans="1:5" x14ac:dyDescent="0.3">
      <c r="A32450" s="33" t="s">
        <v>128</v>
      </c>
      <c r="B32450" s="33" t="s">
        <v>53</v>
      </c>
      <c r="C32450" s="33">
        <v>170000</v>
      </c>
      <c r="D32450" s="33" t="s">
        <v>509</v>
      </c>
      <c r="E32450" t="str">
        <f t="shared" si="510"/>
        <v>$125K-$200K</v>
      </c>
    </row>
    <row r="32451" spans="1:5" x14ac:dyDescent="0.3">
      <c r="A32451" s="33" t="s">
        <v>2</v>
      </c>
      <c r="B32451" s="33" t="s">
        <v>53</v>
      </c>
      <c r="C32451" s="33">
        <v>80000</v>
      </c>
      <c r="D32451" s="33" t="s">
        <v>2830</v>
      </c>
      <c r="E32451" t="str">
        <f t="shared" ref="E32451:E32514" si="511">_xlfn.XLOOKUP(C32451,$H$16:$H$21,$G$16:$G$21,,1)</f>
        <v>$75K-$100K</v>
      </c>
    </row>
    <row r="32452" spans="1:5" x14ac:dyDescent="0.3">
      <c r="A32452" s="33" t="s">
        <v>2</v>
      </c>
      <c r="B32452" s="33" t="s">
        <v>53</v>
      </c>
      <c r="C32452" s="33">
        <v>70000</v>
      </c>
      <c r="D32452" s="33" t="s">
        <v>2175</v>
      </c>
      <c r="E32452" t="str">
        <f t="shared" si="511"/>
        <v>&lt;$75K</v>
      </c>
    </row>
    <row r="32453" spans="1:5" x14ac:dyDescent="0.3">
      <c r="A32453" s="33" t="s">
        <v>2</v>
      </c>
      <c r="B32453" s="33" t="s">
        <v>53</v>
      </c>
      <c r="C32453" s="33">
        <v>75000</v>
      </c>
      <c r="D32453" s="33" t="s">
        <v>7845</v>
      </c>
      <c r="E32453" t="str">
        <f t="shared" si="511"/>
        <v>&lt;$75K</v>
      </c>
    </row>
    <row r="32454" spans="1:5" x14ac:dyDescent="0.3">
      <c r="A32454" s="33" t="s">
        <v>0</v>
      </c>
      <c r="B32454" s="33" t="s">
        <v>53</v>
      </c>
      <c r="C32454" s="33">
        <v>90000</v>
      </c>
      <c r="D32454" s="33" t="s">
        <v>9816</v>
      </c>
      <c r="E32454" t="str">
        <f t="shared" si="511"/>
        <v>$75K-$100K</v>
      </c>
    </row>
    <row r="32455" spans="1:5" x14ac:dyDescent="0.3">
      <c r="A32455" s="33" t="s">
        <v>2</v>
      </c>
      <c r="B32455" s="33" t="s">
        <v>53</v>
      </c>
      <c r="C32455" s="33"/>
      <c r="D32455" s="33" t="s">
        <v>281</v>
      </c>
      <c r="E32455" t="str">
        <f t="shared" si="511"/>
        <v>No Data</v>
      </c>
    </row>
    <row r="32456" spans="1:5" x14ac:dyDescent="0.3">
      <c r="A32456" s="33" t="s">
        <v>128</v>
      </c>
      <c r="B32456" s="33" t="s">
        <v>53</v>
      </c>
      <c r="C32456" s="33">
        <v>110000</v>
      </c>
      <c r="D32456" s="33" t="s">
        <v>10131</v>
      </c>
      <c r="E32456" t="str">
        <f t="shared" si="511"/>
        <v>$100K-$125K</v>
      </c>
    </row>
    <row r="32457" spans="1:5" x14ac:dyDescent="0.3">
      <c r="A32457" s="33" t="s">
        <v>129</v>
      </c>
      <c r="B32457" s="33" t="s">
        <v>53</v>
      </c>
      <c r="C32457" s="33"/>
      <c r="D32457" s="33" t="s">
        <v>3138</v>
      </c>
      <c r="E32457" t="str">
        <f t="shared" si="511"/>
        <v>No Data</v>
      </c>
    </row>
    <row r="32458" spans="1:5" x14ac:dyDescent="0.3">
      <c r="A32458" s="33" t="s">
        <v>2</v>
      </c>
      <c r="B32458" s="33" t="s">
        <v>53</v>
      </c>
      <c r="C32458" s="33"/>
      <c r="D32458" s="33" t="s">
        <v>501</v>
      </c>
      <c r="E32458" t="str">
        <f t="shared" si="511"/>
        <v>No Data</v>
      </c>
    </row>
    <row r="32459" spans="1:5" x14ac:dyDescent="0.3">
      <c r="A32459" s="33" t="s">
        <v>0</v>
      </c>
      <c r="B32459" s="33" t="s">
        <v>53</v>
      </c>
      <c r="C32459" s="33">
        <v>79050</v>
      </c>
      <c r="D32459" s="33" t="s">
        <v>1846</v>
      </c>
      <c r="E32459" t="str">
        <f t="shared" si="511"/>
        <v>$75K-$100K</v>
      </c>
    </row>
    <row r="32460" spans="1:5" x14ac:dyDescent="0.3">
      <c r="A32460" s="33" t="s">
        <v>2</v>
      </c>
      <c r="B32460" s="33" t="s">
        <v>53</v>
      </c>
      <c r="C32460" s="33">
        <v>90000</v>
      </c>
      <c r="D32460" s="33" t="s">
        <v>1120</v>
      </c>
      <c r="E32460" t="str">
        <f t="shared" si="511"/>
        <v>$75K-$100K</v>
      </c>
    </row>
    <row r="32461" spans="1:5" x14ac:dyDescent="0.3">
      <c r="A32461" s="33" t="s">
        <v>2</v>
      </c>
      <c r="B32461" s="33" t="s">
        <v>53</v>
      </c>
      <c r="C32461" s="33">
        <v>129050</v>
      </c>
      <c r="D32461" s="33" t="s">
        <v>1142</v>
      </c>
      <c r="E32461" t="str">
        <f t="shared" si="511"/>
        <v>$125K-$200K</v>
      </c>
    </row>
    <row r="32462" spans="1:5" x14ac:dyDescent="0.3">
      <c r="A32462" s="33" t="s">
        <v>2</v>
      </c>
      <c r="B32462" s="33" t="s">
        <v>53</v>
      </c>
      <c r="C32462" s="33"/>
      <c r="D32462" s="33" t="s">
        <v>2519</v>
      </c>
      <c r="E32462" t="str">
        <f t="shared" si="511"/>
        <v>No Data</v>
      </c>
    </row>
    <row r="32463" spans="1:5" x14ac:dyDescent="0.3">
      <c r="A32463" s="33" t="s">
        <v>0</v>
      </c>
      <c r="B32463" s="33" t="s">
        <v>53</v>
      </c>
      <c r="C32463" s="33">
        <v>115000</v>
      </c>
      <c r="D32463" s="33" t="s">
        <v>299</v>
      </c>
      <c r="E32463" t="str">
        <f t="shared" si="511"/>
        <v>$100K-$125K</v>
      </c>
    </row>
    <row r="32464" spans="1:5" x14ac:dyDescent="0.3">
      <c r="A32464" s="33" t="s">
        <v>0</v>
      </c>
      <c r="B32464" s="33" t="s">
        <v>53</v>
      </c>
      <c r="C32464" s="33">
        <v>525000</v>
      </c>
      <c r="D32464" s="33" t="s">
        <v>614</v>
      </c>
      <c r="E32464" t="str">
        <f t="shared" si="511"/>
        <v>&gt;$200K</v>
      </c>
    </row>
    <row r="32465" spans="1:5" x14ac:dyDescent="0.3">
      <c r="A32465" s="33" t="s">
        <v>2</v>
      </c>
      <c r="B32465" s="33" t="s">
        <v>53</v>
      </c>
      <c r="C32465" s="33">
        <v>115000</v>
      </c>
      <c r="D32465" s="33" t="s">
        <v>235</v>
      </c>
      <c r="E32465" t="str">
        <f t="shared" si="511"/>
        <v>$100K-$125K</v>
      </c>
    </row>
    <row r="32466" spans="1:5" x14ac:dyDescent="0.3">
      <c r="A32466" s="33" t="s">
        <v>0</v>
      </c>
      <c r="B32466" s="33" t="s">
        <v>53</v>
      </c>
      <c r="C32466" s="33">
        <v>150000</v>
      </c>
      <c r="D32466" s="33" t="s">
        <v>534</v>
      </c>
      <c r="E32466" t="str">
        <f t="shared" si="511"/>
        <v>$125K-$200K</v>
      </c>
    </row>
    <row r="32467" spans="1:5" x14ac:dyDescent="0.3">
      <c r="A32467" s="33" t="s">
        <v>2</v>
      </c>
      <c r="B32467" s="33" t="s">
        <v>53</v>
      </c>
      <c r="C32467" s="33">
        <v>72500</v>
      </c>
      <c r="D32467" s="33" t="s">
        <v>6897</v>
      </c>
      <c r="E32467" t="str">
        <f t="shared" si="511"/>
        <v>&lt;$75K</v>
      </c>
    </row>
    <row r="32468" spans="1:5" x14ac:dyDescent="0.3">
      <c r="A32468" s="33" t="s">
        <v>0</v>
      </c>
      <c r="B32468" s="33" t="s">
        <v>53</v>
      </c>
      <c r="C32468" s="33">
        <v>198500</v>
      </c>
      <c r="D32468" s="33" t="s">
        <v>1814</v>
      </c>
      <c r="E32468" t="str">
        <f t="shared" si="511"/>
        <v>$125K-$200K</v>
      </c>
    </row>
    <row r="32469" spans="1:5" x14ac:dyDescent="0.3">
      <c r="A32469" s="33" t="s">
        <v>2</v>
      </c>
      <c r="B32469" s="33" t="s">
        <v>53</v>
      </c>
      <c r="C32469" s="33">
        <v>50000</v>
      </c>
      <c r="D32469" s="33" t="s">
        <v>1238</v>
      </c>
      <c r="E32469" t="str">
        <f t="shared" si="511"/>
        <v>&lt;$75K</v>
      </c>
    </row>
    <row r="32470" spans="1:5" x14ac:dyDescent="0.3">
      <c r="A32470" s="33" t="s">
        <v>2</v>
      </c>
      <c r="B32470" s="33" t="s">
        <v>53</v>
      </c>
      <c r="C32470" s="33">
        <v>125593</v>
      </c>
      <c r="D32470" s="33" t="s">
        <v>5302</v>
      </c>
      <c r="E32470" t="str">
        <f t="shared" si="511"/>
        <v>$125K-$200K</v>
      </c>
    </row>
    <row r="32471" spans="1:5" x14ac:dyDescent="0.3">
      <c r="A32471" s="33" t="s">
        <v>2</v>
      </c>
      <c r="B32471" s="33" t="s">
        <v>53</v>
      </c>
      <c r="C32471" s="33"/>
      <c r="D32471" s="33" t="s">
        <v>1279</v>
      </c>
      <c r="E32471" t="str">
        <f t="shared" si="511"/>
        <v>No Data</v>
      </c>
    </row>
    <row r="32472" spans="1:5" x14ac:dyDescent="0.3">
      <c r="A32472" s="33" t="s">
        <v>52</v>
      </c>
      <c r="B32472" s="33" t="s">
        <v>53</v>
      </c>
      <c r="C32472" s="33">
        <v>124000</v>
      </c>
      <c r="D32472" s="33" t="s">
        <v>2988</v>
      </c>
      <c r="E32472" t="str">
        <f t="shared" si="511"/>
        <v>$100K-$125K</v>
      </c>
    </row>
    <row r="32473" spans="1:5" x14ac:dyDescent="0.3">
      <c r="A32473" s="33" t="s">
        <v>0</v>
      </c>
      <c r="B32473" s="33" t="s">
        <v>53</v>
      </c>
      <c r="C32473" s="33">
        <v>87500</v>
      </c>
      <c r="D32473" s="33" t="s">
        <v>1735</v>
      </c>
      <c r="E32473" t="str">
        <f t="shared" si="511"/>
        <v>$75K-$100K</v>
      </c>
    </row>
    <row r="32474" spans="1:5" x14ac:dyDescent="0.3">
      <c r="A32474" s="33" t="s">
        <v>2</v>
      </c>
      <c r="B32474" s="33" t="s">
        <v>53</v>
      </c>
      <c r="C32474" s="33"/>
      <c r="D32474" s="33" t="s">
        <v>268</v>
      </c>
      <c r="E32474" t="str">
        <f t="shared" si="511"/>
        <v>No Data</v>
      </c>
    </row>
    <row r="32475" spans="1:5" x14ac:dyDescent="0.3">
      <c r="A32475" s="33" t="s">
        <v>4</v>
      </c>
      <c r="B32475" s="33" t="s">
        <v>53</v>
      </c>
      <c r="C32475" s="33"/>
      <c r="D32475" s="33" t="s">
        <v>300</v>
      </c>
      <c r="E32475" t="str">
        <f t="shared" si="511"/>
        <v>No Data</v>
      </c>
    </row>
    <row r="32476" spans="1:5" x14ac:dyDescent="0.3">
      <c r="A32476" s="33" t="s">
        <v>4</v>
      </c>
      <c r="B32476" s="33" t="s">
        <v>54</v>
      </c>
      <c r="C32476" s="33"/>
      <c r="D32476" s="33" t="s">
        <v>5439</v>
      </c>
      <c r="E32476" t="str">
        <f t="shared" si="511"/>
        <v>No Data</v>
      </c>
    </row>
    <row r="32477" spans="1:5" x14ac:dyDescent="0.3">
      <c r="A32477" s="33" t="s">
        <v>2</v>
      </c>
      <c r="B32477" s="33" t="s">
        <v>53</v>
      </c>
      <c r="C32477" s="33">
        <v>85000</v>
      </c>
      <c r="D32477" s="33" t="s">
        <v>387</v>
      </c>
      <c r="E32477" t="str">
        <f t="shared" si="511"/>
        <v>$75K-$100K</v>
      </c>
    </row>
    <row r="32478" spans="1:5" x14ac:dyDescent="0.3">
      <c r="A32478" s="33" t="s">
        <v>2</v>
      </c>
      <c r="B32478" s="33" t="s">
        <v>53</v>
      </c>
      <c r="C32478" s="33">
        <v>126801.5</v>
      </c>
      <c r="D32478" s="33" t="s">
        <v>384</v>
      </c>
      <c r="E32478" t="str">
        <f t="shared" si="511"/>
        <v>$125K-$200K</v>
      </c>
    </row>
    <row r="32479" spans="1:5" x14ac:dyDescent="0.3">
      <c r="A32479" s="33" t="s">
        <v>2</v>
      </c>
      <c r="B32479" s="33" t="s">
        <v>53</v>
      </c>
      <c r="C32479" s="33">
        <v>65000</v>
      </c>
      <c r="D32479" s="33" t="s">
        <v>5192</v>
      </c>
      <c r="E32479" t="str">
        <f t="shared" si="511"/>
        <v>&lt;$75K</v>
      </c>
    </row>
    <row r="32480" spans="1:5" x14ac:dyDescent="0.3">
      <c r="A32480" s="33" t="s">
        <v>0</v>
      </c>
      <c r="B32480" s="33" t="s">
        <v>53</v>
      </c>
      <c r="C32480" s="33">
        <v>255000</v>
      </c>
      <c r="D32480" s="33" t="s">
        <v>3895</v>
      </c>
      <c r="E32480" t="str">
        <f t="shared" si="511"/>
        <v>&gt;$200K</v>
      </c>
    </row>
    <row r="32481" spans="1:5" x14ac:dyDescent="0.3">
      <c r="A32481" s="33" t="s">
        <v>2</v>
      </c>
      <c r="B32481" s="33" t="s">
        <v>53</v>
      </c>
      <c r="C32481" s="33"/>
      <c r="D32481" s="33" t="s">
        <v>1279</v>
      </c>
      <c r="E32481" t="str">
        <f t="shared" si="511"/>
        <v>No Data</v>
      </c>
    </row>
    <row r="32482" spans="1:5" x14ac:dyDescent="0.3">
      <c r="A32482" s="33" t="s">
        <v>128</v>
      </c>
      <c r="B32482" s="33" t="s">
        <v>105</v>
      </c>
      <c r="C32482" s="33">
        <v>157500</v>
      </c>
      <c r="D32482" s="33" t="s">
        <v>2430</v>
      </c>
      <c r="E32482" t="str">
        <f t="shared" si="511"/>
        <v>$125K-$200K</v>
      </c>
    </row>
    <row r="32483" spans="1:5" x14ac:dyDescent="0.3">
      <c r="A32483" s="33" t="s">
        <v>2</v>
      </c>
      <c r="B32483" s="33" t="s">
        <v>97</v>
      </c>
      <c r="C32483" s="33">
        <v>56700</v>
      </c>
      <c r="D32483" s="33" t="s">
        <v>2516</v>
      </c>
      <c r="E32483" t="str">
        <f t="shared" si="511"/>
        <v>&lt;$75K</v>
      </c>
    </row>
    <row r="32484" spans="1:5" x14ac:dyDescent="0.3">
      <c r="A32484" s="33" t="s">
        <v>125</v>
      </c>
      <c r="B32484" s="33" t="s">
        <v>53</v>
      </c>
      <c r="C32484" s="33">
        <v>115000</v>
      </c>
      <c r="D32484" s="33" t="s">
        <v>2426</v>
      </c>
      <c r="E32484" t="str">
        <f t="shared" si="511"/>
        <v>$100K-$125K</v>
      </c>
    </row>
    <row r="32485" spans="1:5" x14ac:dyDescent="0.3">
      <c r="A32485" s="33" t="s">
        <v>2</v>
      </c>
      <c r="B32485" s="33" t="s">
        <v>53</v>
      </c>
      <c r="C32485" s="33"/>
      <c r="D32485" s="33" t="s">
        <v>602</v>
      </c>
      <c r="E32485" t="str">
        <f t="shared" si="511"/>
        <v>No Data</v>
      </c>
    </row>
    <row r="32486" spans="1:5" x14ac:dyDescent="0.3">
      <c r="A32486" s="33" t="s">
        <v>0</v>
      </c>
      <c r="B32486" s="33" t="s">
        <v>53</v>
      </c>
      <c r="C32486" s="33"/>
      <c r="D32486" s="33" t="s">
        <v>485</v>
      </c>
      <c r="E32486" t="str">
        <f t="shared" si="511"/>
        <v>No Data</v>
      </c>
    </row>
    <row r="32487" spans="1:5" x14ac:dyDescent="0.3">
      <c r="A32487" s="33" t="s">
        <v>52</v>
      </c>
      <c r="B32487" s="33" t="s">
        <v>124</v>
      </c>
      <c r="C32487" s="33">
        <v>64800</v>
      </c>
      <c r="D32487" s="33" t="s">
        <v>10132</v>
      </c>
      <c r="E32487" t="str">
        <f t="shared" si="511"/>
        <v>&lt;$75K</v>
      </c>
    </row>
    <row r="32488" spans="1:5" x14ac:dyDescent="0.3">
      <c r="A32488" s="33" t="s">
        <v>0</v>
      </c>
      <c r="B32488" s="33" t="s">
        <v>53</v>
      </c>
      <c r="C32488" s="33">
        <v>115000</v>
      </c>
      <c r="D32488" s="33" t="s">
        <v>10133</v>
      </c>
      <c r="E32488" t="str">
        <f t="shared" si="511"/>
        <v>$100K-$125K</v>
      </c>
    </row>
    <row r="32489" spans="1:5" x14ac:dyDescent="0.3">
      <c r="A32489" s="33" t="s">
        <v>2</v>
      </c>
      <c r="B32489" s="33" t="s">
        <v>53</v>
      </c>
      <c r="C32489" s="33"/>
      <c r="D32489" s="33" t="s">
        <v>4452</v>
      </c>
      <c r="E32489" t="str">
        <f t="shared" si="511"/>
        <v>No Data</v>
      </c>
    </row>
    <row r="32490" spans="1:5" x14ac:dyDescent="0.3">
      <c r="A32490" s="33" t="s">
        <v>0</v>
      </c>
      <c r="B32490" s="33" t="s">
        <v>53</v>
      </c>
      <c r="C32490" s="33">
        <v>130000</v>
      </c>
      <c r="D32490" s="33" t="s">
        <v>6242</v>
      </c>
      <c r="E32490" t="str">
        <f t="shared" si="511"/>
        <v>$125K-$200K</v>
      </c>
    </row>
    <row r="32491" spans="1:5" x14ac:dyDescent="0.3">
      <c r="A32491" s="33" t="s">
        <v>2</v>
      </c>
      <c r="B32491" s="33" t="s">
        <v>53</v>
      </c>
      <c r="C32491" s="33"/>
      <c r="D32491" s="33" t="s">
        <v>7786</v>
      </c>
      <c r="E32491" t="str">
        <f t="shared" si="511"/>
        <v>No Data</v>
      </c>
    </row>
    <row r="32492" spans="1:5" x14ac:dyDescent="0.3">
      <c r="A32492" s="33" t="s">
        <v>2</v>
      </c>
      <c r="B32492" s="33" t="s">
        <v>75</v>
      </c>
      <c r="C32492" s="33">
        <v>163782</v>
      </c>
      <c r="D32492" s="33" t="s">
        <v>7017</v>
      </c>
      <c r="E32492" t="str">
        <f t="shared" si="511"/>
        <v>$125K-$200K</v>
      </c>
    </row>
    <row r="32493" spans="1:5" x14ac:dyDescent="0.3">
      <c r="A32493" s="33" t="s">
        <v>125</v>
      </c>
      <c r="B32493" s="33" t="s">
        <v>64</v>
      </c>
      <c r="C32493" s="33">
        <v>111175</v>
      </c>
      <c r="D32493" s="33" t="s">
        <v>913</v>
      </c>
      <c r="E32493" t="str">
        <f t="shared" si="511"/>
        <v>$100K-$125K</v>
      </c>
    </row>
    <row r="32494" spans="1:5" x14ac:dyDescent="0.3">
      <c r="A32494" s="33" t="s">
        <v>0</v>
      </c>
      <c r="B32494" s="33" t="s">
        <v>99</v>
      </c>
      <c r="C32494" s="33">
        <v>79200</v>
      </c>
      <c r="D32494" s="33" t="s">
        <v>10020</v>
      </c>
      <c r="E32494" t="str">
        <f t="shared" si="511"/>
        <v>$75K-$100K</v>
      </c>
    </row>
    <row r="32495" spans="1:5" x14ac:dyDescent="0.3">
      <c r="A32495" s="33" t="s">
        <v>2</v>
      </c>
      <c r="B32495" s="33" t="s">
        <v>53</v>
      </c>
      <c r="C32495" s="33"/>
      <c r="D32495" s="33" t="s">
        <v>6688</v>
      </c>
      <c r="E32495" t="str">
        <f t="shared" si="511"/>
        <v>No Data</v>
      </c>
    </row>
    <row r="32496" spans="1:5" x14ac:dyDescent="0.3">
      <c r="A32496" s="33" t="s">
        <v>2</v>
      </c>
      <c r="B32496" s="33" t="s">
        <v>53</v>
      </c>
      <c r="C32496" s="33"/>
      <c r="D32496" s="33" t="s">
        <v>9141</v>
      </c>
      <c r="E32496" t="str">
        <f t="shared" si="511"/>
        <v>No Data</v>
      </c>
    </row>
    <row r="32497" spans="1:5" x14ac:dyDescent="0.3">
      <c r="A32497" s="33" t="s">
        <v>2</v>
      </c>
      <c r="B32497" s="33" t="s">
        <v>53</v>
      </c>
      <c r="C32497" s="33">
        <v>63500</v>
      </c>
      <c r="D32497" s="33" t="s">
        <v>10134</v>
      </c>
      <c r="E32497" t="str">
        <f t="shared" si="511"/>
        <v>&lt;$75K</v>
      </c>
    </row>
    <row r="32498" spans="1:5" x14ac:dyDescent="0.3">
      <c r="A32498" s="33" t="s">
        <v>2</v>
      </c>
      <c r="B32498" s="33" t="s">
        <v>53</v>
      </c>
      <c r="C32498" s="33">
        <v>67897</v>
      </c>
      <c r="D32498" s="33" t="s">
        <v>274</v>
      </c>
      <c r="E32498" t="str">
        <f t="shared" si="511"/>
        <v>&lt;$75K</v>
      </c>
    </row>
    <row r="32499" spans="1:5" x14ac:dyDescent="0.3">
      <c r="A32499" s="33" t="s">
        <v>125</v>
      </c>
      <c r="B32499" s="33" t="s">
        <v>53</v>
      </c>
      <c r="C32499" s="33">
        <v>112500</v>
      </c>
      <c r="D32499" s="33" t="s">
        <v>7366</v>
      </c>
      <c r="E32499" t="str">
        <f t="shared" si="511"/>
        <v>$100K-$125K</v>
      </c>
    </row>
    <row r="32500" spans="1:5" x14ac:dyDescent="0.3">
      <c r="A32500" s="33" t="s">
        <v>0</v>
      </c>
      <c r="B32500" s="33" t="s">
        <v>53</v>
      </c>
      <c r="C32500" s="33"/>
      <c r="D32500" s="33" t="s">
        <v>339</v>
      </c>
      <c r="E32500" t="str">
        <f t="shared" si="511"/>
        <v>No Data</v>
      </c>
    </row>
    <row r="32501" spans="1:5" x14ac:dyDescent="0.3">
      <c r="A32501" s="33" t="s">
        <v>2</v>
      </c>
      <c r="B32501" s="33" t="s">
        <v>53</v>
      </c>
      <c r="C32501" s="33">
        <v>67500</v>
      </c>
      <c r="D32501" s="33" t="s">
        <v>10135</v>
      </c>
      <c r="E32501" t="str">
        <f t="shared" si="511"/>
        <v>&lt;$75K</v>
      </c>
    </row>
    <row r="32502" spans="1:5" x14ac:dyDescent="0.3">
      <c r="A32502" s="33" t="s">
        <v>2</v>
      </c>
      <c r="B32502" s="33" t="s">
        <v>53</v>
      </c>
      <c r="C32502" s="33"/>
      <c r="D32502" s="33" t="s">
        <v>3861</v>
      </c>
      <c r="E32502" t="str">
        <f t="shared" si="511"/>
        <v>No Data</v>
      </c>
    </row>
    <row r="32503" spans="1:5" x14ac:dyDescent="0.3">
      <c r="A32503" s="33" t="s">
        <v>0</v>
      </c>
      <c r="B32503" s="33" t="s">
        <v>53</v>
      </c>
      <c r="C32503" s="33">
        <v>109500</v>
      </c>
      <c r="D32503" s="33" t="s">
        <v>609</v>
      </c>
      <c r="E32503" t="str">
        <f t="shared" si="511"/>
        <v>$100K-$125K</v>
      </c>
    </row>
    <row r="32504" spans="1:5" x14ac:dyDescent="0.3">
      <c r="A32504" s="33" t="s">
        <v>0</v>
      </c>
      <c r="B32504" s="33" t="s">
        <v>53</v>
      </c>
      <c r="C32504" s="33">
        <v>112800</v>
      </c>
      <c r="D32504" s="33" t="s">
        <v>985</v>
      </c>
      <c r="E32504" t="str">
        <f t="shared" si="511"/>
        <v>$100K-$125K</v>
      </c>
    </row>
    <row r="32505" spans="1:5" x14ac:dyDescent="0.3">
      <c r="A32505" s="33" t="s">
        <v>128</v>
      </c>
      <c r="B32505" s="33" t="s">
        <v>53</v>
      </c>
      <c r="C32505" s="33">
        <v>152650</v>
      </c>
      <c r="D32505" s="33" t="s">
        <v>299</v>
      </c>
      <c r="E32505" t="str">
        <f t="shared" si="511"/>
        <v>$125K-$200K</v>
      </c>
    </row>
    <row r="32506" spans="1:5" x14ac:dyDescent="0.3">
      <c r="A32506" s="33" t="s">
        <v>2</v>
      </c>
      <c r="B32506" s="33" t="s">
        <v>53</v>
      </c>
      <c r="C32506" s="33">
        <v>254000</v>
      </c>
      <c r="D32506" s="33" t="s">
        <v>2745</v>
      </c>
      <c r="E32506" t="str">
        <f t="shared" si="511"/>
        <v>&gt;$200K</v>
      </c>
    </row>
    <row r="32507" spans="1:5" x14ac:dyDescent="0.3">
      <c r="A32507" s="33" t="s">
        <v>2</v>
      </c>
      <c r="B32507" s="33" t="s">
        <v>53</v>
      </c>
      <c r="C32507" s="33">
        <v>115000</v>
      </c>
      <c r="D32507" s="33" t="s">
        <v>2508</v>
      </c>
      <c r="E32507" t="str">
        <f t="shared" si="511"/>
        <v>$100K-$125K</v>
      </c>
    </row>
    <row r="32508" spans="1:5" x14ac:dyDescent="0.3">
      <c r="A32508" s="33" t="s">
        <v>128</v>
      </c>
      <c r="B32508" s="33" t="s">
        <v>53</v>
      </c>
      <c r="C32508" s="33">
        <v>159500</v>
      </c>
      <c r="D32508" s="33" t="s">
        <v>10136</v>
      </c>
      <c r="E32508" t="str">
        <f t="shared" si="511"/>
        <v>$125K-$200K</v>
      </c>
    </row>
    <row r="32509" spans="1:5" x14ac:dyDescent="0.3">
      <c r="A32509" s="33" t="s">
        <v>2</v>
      </c>
      <c r="B32509" s="33" t="s">
        <v>53</v>
      </c>
      <c r="C32509" s="33"/>
      <c r="D32509" s="33" t="s">
        <v>799</v>
      </c>
      <c r="E32509" t="str">
        <f t="shared" si="511"/>
        <v>No Data</v>
      </c>
    </row>
    <row r="32510" spans="1:5" x14ac:dyDescent="0.3">
      <c r="A32510" s="33" t="s">
        <v>0</v>
      </c>
      <c r="B32510" s="33" t="s">
        <v>88</v>
      </c>
      <c r="C32510" s="33">
        <v>79200</v>
      </c>
      <c r="D32510" s="33" t="s">
        <v>1872</v>
      </c>
      <c r="E32510" t="str">
        <f t="shared" si="511"/>
        <v>$75K-$100K</v>
      </c>
    </row>
    <row r="32511" spans="1:5" x14ac:dyDescent="0.3">
      <c r="A32511" s="33" t="s">
        <v>128</v>
      </c>
      <c r="B32511" s="33" t="s">
        <v>53</v>
      </c>
      <c r="C32511" s="33">
        <v>90000</v>
      </c>
      <c r="D32511" s="33" t="s">
        <v>10137</v>
      </c>
      <c r="E32511" t="str">
        <f t="shared" si="511"/>
        <v>$75K-$100K</v>
      </c>
    </row>
    <row r="32512" spans="1:5" x14ac:dyDescent="0.3">
      <c r="A32512" s="33" t="s">
        <v>2</v>
      </c>
      <c r="B32512" s="33" t="s">
        <v>53</v>
      </c>
      <c r="C32512" s="33"/>
      <c r="D32512" s="33" t="s">
        <v>7231</v>
      </c>
      <c r="E32512" t="str">
        <f t="shared" si="511"/>
        <v>No Data</v>
      </c>
    </row>
    <row r="32513" spans="1:5" x14ac:dyDescent="0.3">
      <c r="A32513" s="33" t="s">
        <v>1</v>
      </c>
      <c r="B32513" s="33" t="s">
        <v>53</v>
      </c>
      <c r="C32513" s="33">
        <v>185000</v>
      </c>
      <c r="D32513" s="33" t="s">
        <v>1629</v>
      </c>
      <c r="E32513" t="str">
        <f t="shared" si="511"/>
        <v>$125K-$200K</v>
      </c>
    </row>
    <row r="32514" spans="1:5" x14ac:dyDescent="0.3">
      <c r="A32514" s="33" t="s">
        <v>2</v>
      </c>
      <c r="B32514" s="33" t="s">
        <v>53</v>
      </c>
      <c r="C32514" s="33"/>
      <c r="D32514" s="33" t="s">
        <v>10138</v>
      </c>
      <c r="E32514" t="str">
        <f t="shared" si="511"/>
        <v>No Data</v>
      </c>
    </row>
    <row r="32515" spans="1:5" x14ac:dyDescent="0.3">
      <c r="A32515" s="33" t="s">
        <v>2</v>
      </c>
      <c r="B32515" s="33" t="s">
        <v>53</v>
      </c>
      <c r="C32515" s="33">
        <v>115000</v>
      </c>
      <c r="D32515" s="33" t="s">
        <v>1142</v>
      </c>
      <c r="E32515" t="str">
        <f t="shared" ref="E32515:E32578" si="512">_xlfn.XLOOKUP(C32515,$H$16:$H$21,$G$16:$G$21,,1)</f>
        <v>$100K-$125K</v>
      </c>
    </row>
    <row r="32516" spans="1:5" x14ac:dyDescent="0.3">
      <c r="A32516" s="33" t="s">
        <v>2</v>
      </c>
      <c r="B32516" s="33" t="s">
        <v>88</v>
      </c>
      <c r="C32516" s="33">
        <v>79200</v>
      </c>
      <c r="D32516" s="33" t="s">
        <v>915</v>
      </c>
      <c r="E32516" t="str">
        <f t="shared" si="512"/>
        <v>$75K-$100K</v>
      </c>
    </row>
    <row r="32517" spans="1:5" x14ac:dyDescent="0.3">
      <c r="A32517" s="33" t="s">
        <v>2</v>
      </c>
      <c r="B32517" s="33" t="s">
        <v>65</v>
      </c>
      <c r="C32517" s="33">
        <v>53014</v>
      </c>
      <c r="D32517" s="33" t="s">
        <v>2705</v>
      </c>
      <c r="E32517" t="str">
        <f t="shared" si="512"/>
        <v>&lt;$75K</v>
      </c>
    </row>
    <row r="32518" spans="1:5" x14ac:dyDescent="0.3">
      <c r="A32518" s="33" t="s">
        <v>4</v>
      </c>
      <c r="B32518" s="33" t="s">
        <v>53</v>
      </c>
      <c r="C32518" s="33">
        <v>146100</v>
      </c>
      <c r="D32518" s="33" t="s">
        <v>476</v>
      </c>
      <c r="E32518" t="str">
        <f t="shared" si="512"/>
        <v>$125K-$200K</v>
      </c>
    </row>
    <row r="32519" spans="1:5" x14ac:dyDescent="0.3">
      <c r="A32519" s="33" t="s">
        <v>2</v>
      </c>
      <c r="B32519" s="33" t="s">
        <v>53</v>
      </c>
      <c r="C32519" s="33">
        <v>150000</v>
      </c>
      <c r="D32519" s="33" t="s">
        <v>431</v>
      </c>
      <c r="E32519" t="str">
        <f t="shared" si="512"/>
        <v>$125K-$200K</v>
      </c>
    </row>
    <row r="32520" spans="1:5" x14ac:dyDescent="0.3">
      <c r="A32520" s="33" t="s">
        <v>2</v>
      </c>
      <c r="B32520" s="33" t="s">
        <v>53</v>
      </c>
      <c r="C32520" s="33"/>
      <c r="D32520" s="33" t="s">
        <v>234</v>
      </c>
      <c r="E32520" t="str">
        <f t="shared" si="512"/>
        <v>No Data</v>
      </c>
    </row>
    <row r="32521" spans="1:5" x14ac:dyDescent="0.3">
      <c r="A32521" s="33" t="s">
        <v>2</v>
      </c>
      <c r="B32521" s="33" t="s">
        <v>53</v>
      </c>
      <c r="C32521" s="33">
        <v>110000</v>
      </c>
      <c r="D32521" s="33" t="s">
        <v>1362</v>
      </c>
      <c r="E32521" t="str">
        <f t="shared" si="512"/>
        <v>$100K-$125K</v>
      </c>
    </row>
    <row r="32522" spans="1:5" x14ac:dyDescent="0.3">
      <c r="A32522" s="33" t="s">
        <v>2</v>
      </c>
      <c r="B32522" s="33" t="s">
        <v>53</v>
      </c>
      <c r="C32522" s="33">
        <v>111175</v>
      </c>
      <c r="D32522" s="33" t="s">
        <v>228</v>
      </c>
      <c r="E32522" t="str">
        <f t="shared" si="512"/>
        <v>$100K-$125K</v>
      </c>
    </row>
    <row r="32523" spans="1:5" x14ac:dyDescent="0.3">
      <c r="A32523" s="33" t="s">
        <v>2</v>
      </c>
      <c r="B32523" s="33" t="s">
        <v>53</v>
      </c>
      <c r="C32523" s="33"/>
      <c r="D32523" s="33" t="s">
        <v>1392</v>
      </c>
      <c r="E32523" t="str">
        <f t="shared" si="512"/>
        <v>No Data</v>
      </c>
    </row>
    <row r="32524" spans="1:5" x14ac:dyDescent="0.3">
      <c r="A32524" s="33" t="s">
        <v>125</v>
      </c>
      <c r="B32524" s="33" t="s">
        <v>53</v>
      </c>
      <c r="C32524" s="33">
        <v>115000</v>
      </c>
      <c r="D32524" s="33" t="s">
        <v>10139</v>
      </c>
      <c r="E32524" t="str">
        <f t="shared" si="512"/>
        <v>$100K-$125K</v>
      </c>
    </row>
    <row r="32525" spans="1:5" x14ac:dyDescent="0.3">
      <c r="A32525" s="33" t="s">
        <v>2</v>
      </c>
      <c r="B32525" s="33" t="s">
        <v>53</v>
      </c>
      <c r="C32525" s="33">
        <v>107500</v>
      </c>
      <c r="D32525" s="33" t="s">
        <v>237</v>
      </c>
      <c r="E32525" t="str">
        <f t="shared" si="512"/>
        <v>$100K-$125K</v>
      </c>
    </row>
    <row r="32526" spans="1:5" x14ac:dyDescent="0.3">
      <c r="A32526" s="33" t="s">
        <v>2</v>
      </c>
      <c r="B32526" s="33" t="s">
        <v>53</v>
      </c>
      <c r="C32526" s="33">
        <v>75000</v>
      </c>
      <c r="D32526" s="33" t="s">
        <v>10140</v>
      </c>
      <c r="E32526" t="str">
        <f t="shared" si="512"/>
        <v>&lt;$75K</v>
      </c>
    </row>
    <row r="32527" spans="1:5" x14ac:dyDescent="0.3">
      <c r="A32527" s="33" t="s">
        <v>128</v>
      </c>
      <c r="B32527" s="33" t="s">
        <v>53</v>
      </c>
      <c r="C32527" s="33">
        <v>150000</v>
      </c>
      <c r="D32527" s="33" t="s">
        <v>10141</v>
      </c>
      <c r="E32527" t="str">
        <f t="shared" si="512"/>
        <v>$125K-$200K</v>
      </c>
    </row>
    <row r="32528" spans="1:5" x14ac:dyDescent="0.3">
      <c r="A32528" s="33" t="s">
        <v>0</v>
      </c>
      <c r="B32528" s="33" t="s">
        <v>54</v>
      </c>
      <c r="C32528" s="33">
        <v>75000</v>
      </c>
      <c r="D32528" s="33" t="s">
        <v>905</v>
      </c>
      <c r="E32528" t="str">
        <f t="shared" si="512"/>
        <v>&lt;$75K</v>
      </c>
    </row>
    <row r="32529" spans="1:5" x14ac:dyDescent="0.3">
      <c r="A32529" s="33" t="s">
        <v>2</v>
      </c>
      <c r="B32529" s="33" t="s">
        <v>53</v>
      </c>
      <c r="C32529" s="33">
        <v>95000</v>
      </c>
      <c r="D32529" s="33" t="s">
        <v>675</v>
      </c>
      <c r="E32529" t="str">
        <f t="shared" si="512"/>
        <v>$75K-$100K</v>
      </c>
    </row>
    <row r="32530" spans="1:5" x14ac:dyDescent="0.3">
      <c r="A32530" s="33" t="s">
        <v>2</v>
      </c>
      <c r="B32530" s="33" t="s">
        <v>53</v>
      </c>
      <c r="C32530" s="33">
        <v>124200</v>
      </c>
      <c r="D32530" s="33" t="s">
        <v>302</v>
      </c>
      <c r="E32530" t="str">
        <f t="shared" si="512"/>
        <v>$100K-$125K</v>
      </c>
    </row>
    <row r="32531" spans="1:5" x14ac:dyDescent="0.3">
      <c r="A32531" s="33" t="s">
        <v>4</v>
      </c>
      <c r="B32531" s="33" t="s">
        <v>53</v>
      </c>
      <c r="C32531" s="33">
        <v>88500</v>
      </c>
      <c r="D32531" s="33" t="s">
        <v>268</v>
      </c>
      <c r="E32531" t="str">
        <f t="shared" si="512"/>
        <v>$75K-$100K</v>
      </c>
    </row>
    <row r="32532" spans="1:5" x14ac:dyDescent="0.3">
      <c r="A32532" s="33" t="s">
        <v>4</v>
      </c>
      <c r="B32532" s="33" t="s">
        <v>53</v>
      </c>
      <c r="C32532" s="33"/>
      <c r="D32532" s="33" t="s">
        <v>1412</v>
      </c>
      <c r="E32532" t="str">
        <f t="shared" si="512"/>
        <v>No Data</v>
      </c>
    </row>
    <row r="32533" spans="1:5" x14ac:dyDescent="0.3">
      <c r="A32533" s="33" t="s">
        <v>0</v>
      </c>
      <c r="B32533" s="33" t="s">
        <v>53</v>
      </c>
      <c r="C32533" s="33">
        <v>187500</v>
      </c>
      <c r="D32533" s="33" t="s">
        <v>10142</v>
      </c>
      <c r="E32533" t="str">
        <f t="shared" si="512"/>
        <v>$125K-$200K</v>
      </c>
    </row>
    <row r="32534" spans="1:5" x14ac:dyDescent="0.3">
      <c r="A32534" s="33" t="s">
        <v>2</v>
      </c>
      <c r="B32534" s="33" t="s">
        <v>53</v>
      </c>
      <c r="C32534" s="33"/>
      <c r="D32534" s="33" t="s">
        <v>1126</v>
      </c>
      <c r="E32534" t="str">
        <f t="shared" si="512"/>
        <v>No Data</v>
      </c>
    </row>
    <row r="32535" spans="1:5" x14ac:dyDescent="0.3">
      <c r="A32535" s="33" t="s">
        <v>0</v>
      </c>
      <c r="B32535" s="33" t="s">
        <v>53</v>
      </c>
      <c r="C32535" s="33">
        <v>124350</v>
      </c>
      <c r="D32535" s="33" t="s">
        <v>744</v>
      </c>
      <c r="E32535" t="str">
        <f t="shared" si="512"/>
        <v>$100K-$125K</v>
      </c>
    </row>
    <row r="32536" spans="1:5" x14ac:dyDescent="0.3">
      <c r="A32536" s="33" t="s">
        <v>2</v>
      </c>
      <c r="B32536" s="33" t="s">
        <v>53</v>
      </c>
      <c r="C32536" s="33">
        <v>105000</v>
      </c>
      <c r="D32536" s="33" t="s">
        <v>10143</v>
      </c>
      <c r="E32536" t="str">
        <f t="shared" si="512"/>
        <v>$100K-$125K</v>
      </c>
    </row>
    <row r="32537" spans="1:5" x14ac:dyDescent="0.3">
      <c r="A32537" s="33" t="s">
        <v>2</v>
      </c>
      <c r="B32537" s="33" t="s">
        <v>111</v>
      </c>
      <c r="C32537" s="33">
        <v>98500</v>
      </c>
      <c r="D32537" s="33" t="s">
        <v>393</v>
      </c>
      <c r="E32537" t="str">
        <f t="shared" si="512"/>
        <v>$75K-$100K</v>
      </c>
    </row>
    <row r="32538" spans="1:5" x14ac:dyDescent="0.3">
      <c r="A32538" s="33" t="s">
        <v>128</v>
      </c>
      <c r="B32538" s="33" t="s">
        <v>53</v>
      </c>
      <c r="C32538" s="33">
        <v>107500</v>
      </c>
      <c r="D32538" s="33" t="s">
        <v>463</v>
      </c>
      <c r="E32538" t="str">
        <f t="shared" si="512"/>
        <v>$100K-$125K</v>
      </c>
    </row>
    <row r="32539" spans="1:5" x14ac:dyDescent="0.3">
      <c r="A32539" s="33" t="s">
        <v>2</v>
      </c>
      <c r="B32539" s="33" t="s">
        <v>53</v>
      </c>
      <c r="C32539" s="33"/>
      <c r="D32539" s="33" t="s">
        <v>3857</v>
      </c>
      <c r="E32539" t="str">
        <f t="shared" si="512"/>
        <v>No Data</v>
      </c>
    </row>
    <row r="32540" spans="1:5" x14ac:dyDescent="0.3">
      <c r="A32540" s="33" t="s">
        <v>2</v>
      </c>
      <c r="B32540" s="33" t="s">
        <v>53</v>
      </c>
      <c r="C32540" s="33"/>
      <c r="D32540" s="33" t="s">
        <v>520</v>
      </c>
      <c r="E32540" t="str">
        <f t="shared" si="512"/>
        <v>No Data</v>
      </c>
    </row>
    <row r="32541" spans="1:5" x14ac:dyDescent="0.3">
      <c r="A32541" s="33" t="s">
        <v>0</v>
      </c>
      <c r="B32541" s="33" t="s">
        <v>68</v>
      </c>
      <c r="C32541" s="33"/>
      <c r="D32541" s="33" t="s">
        <v>8488</v>
      </c>
      <c r="E32541" t="str">
        <f t="shared" si="512"/>
        <v>No Data</v>
      </c>
    </row>
    <row r="32542" spans="1:5" x14ac:dyDescent="0.3">
      <c r="A32542" s="33" t="s">
        <v>4</v>
      </c>
      <c r="B32542" s="33" t="s">
        <v>54</v>
      </c>
      <c r="C32542" s="33"/>
      <c r="D32542" s="33" t="s">
        <v>2479</v>
      </c>
      <c r="E32542" t="str">
        <f t="shared" si="512"/>
        <v>No Data</v>
      </c>
    </row>
    <row r="32543" spans="1:5" x14ac:dyDescent="0.3">
      <c r="A32543" s="33" t="s">
        <v>2</v>
      </c>
      <c r="B32543" s="33" t="s">
        <v>53</v>
      </c>
      <c r="C32543" s="33">
        <v>90000</v>
      </c>
      <c r="D32543" s="33" t="s">
        <v>684</v>
      </c>
      <c r="E32543" t="str">
        <f t="shared" si="512"/>
        <v>$75K-$100K</v>
      </c>
    </row>
    <row r="32544" spans="1:5" x14ac:dyDescent="0.3">
      <c r="A32544" s="33" t="s">
        <v>128</v>
      </c>
      <c r="B32544" s="33" t="s">
        <v>53</v>
      </c>
      <c r="C32544" s="33">
        <v>109300</v>
      </c>
      <c r="D32544" s="33" t="s">
        <v>6221</v>
      </c>
      <c r="E32544" t="str">
        <f t="shared" si="512"/>
        <v>$100K-$125K</v>
      </c>
    </row>
    <row r="32545" spans="1:5" x14ac:dyDescent="0.3">
      <c r="A32545" s="33" t="s">
        <v>0</v>
      </c>
      <c r="B32545" s="33" t="s">
        <v>53</v>
      </c>
      <c r="C32545" s="33"/>
      <c r="D32545" s="33" t="s">
        <v>645</v>
      </c>
      <c r="E32545" t="str">
        <f t="shared" si="512"/>
        <v>No Data</v>
      </c>
    </row>
    <row r="32546" spans="1:5" x14ac:dyDescent="0.3">
      <c r="A32546" s="33" t="s">
        <v>2</v>
      </c>
      <c r="B32546" s="33" t="s">
        <v>53</v>
      </c>
      <c r="C32546" s="33"/>
      <c r="D32546" s="33" t="s">
        <v>4759</v>
      </c>
      <c r="E32546" t="str">
        <f t="shared" si="512"/>
        <v>No Data</v>
      </c>
    </row>
    <row r="32547" spans="1:5" x14ac:dyDescent="0.3">
      <c r="A32547" s="33" t="s">
        <v>2</v>
      </c>
      <c r="B32547" s="33" t="s">
        <v>53</v>
      </c>
      <c r="C32547" s="33">
        <v>90000</v>
      </c>
      <c r="D32547" s="33" t="s">
        <v>354</v>
      </c>
      <c r="E32547" t="str">
        <f t="shared" si="512"/>
        <v>$75K-$100K</v>
      </c>
    </row>
    <row r="32548" spans="1:5" x14ac:dyDescent="0.3">
      <c r="A32548" s="33" t="s">
        <v>1</v>
      </c>
      <c r="B32548" s="33" t="s">
        <v>53</v>
      </c>
      <c r="C32548" s="33">
        <v>99150</v>
      </c>
      <c r="D32548" s="33" t="s">
        <v>442</v>
      </c>
      <c r="E32548" t="str">
        <f t="shared" si="512"/>
        <v>$75K-$100K</v>
      </c>
    </row>
    <row r="32549" spans="1:5" x14ac:dyDescent="0.3">
      <c r="A32549" s="33" t="s">
        <v>2</v>
      </c>
      <c r="B32549" s="33" t="s">
        <v>53</v>
      </c>
      <c r="C32549" s="33">
        <v>111500</v>
      </c>
      <c r="D32549" s="33" t="s">
        <v>1818</v>
      </c>
      <c r="E32549" t="str">
        <f t="shared" si="512"/>
        <v>$100K-$125K</v>
      </c>
    </row>
    <row r="32550" spans="1:5" x14ac:dyDescent="0.3">
      <c r="A32550" s="33" t="s">
        <v>52</v>
      </c>
      <c r="B32550" s="33" t="s">
        <v>53</v>
      </c>
      <c r="C32550" s="33"/>
      <c r="D32550" s="33" t="s">
        <v>268</v>
      </c>
      <c r="E32550" t="str">
        <f t="shared" si="512"/>
        <v>No Data</v>
      </c>
    </row>
    <row r="32551" spans="1:5" x14ac:dyDescent="0.3">
      <c r="A32551" s="33" t="s">
        <v>52</v>
      </c>
      <c r="B32551" s="33" t="s">
        <v>53</v>
      </c>
      <c r="C32551" s="33">
        <v>107407.953125</v>
      </c>
      <c r="D32551" s="33" t="s">
        <v>10144</v>
      </c>
      <c r="E32551" t="str">
        <f t="shared" si="512"/>
        <v>$100K-$125K</v>
      </c>
    </row>
    <row r="32552" spans="1:5" x14ac:dyDescent="0.3">
      <c r="A32552" s="33" t="s">
        <v>2</v>
      </c>
      <c r="B32552" s="33" t="s">
        <v>53</v>
      </c>
      <c r="C32552" s="33">
        <v>120000</v>
      </c>
      <c r="D32552" s="33" t="s">
        <v>10145</v>
      </c>
      <c r="E32552" t="str">
        <f t="shared" si="512"/>
        <v>$100K-$125K</v>
      </c>
    </row>
    <row r="32553" spans="1:5" x14ac:dyDescent="0.3">
      <c r="A32553" s="33" t="s">
        <v>125</v>
      </c>
      <c r="B32553" s="33" t="s">
        <v>53</v>
      </c>
      <c r="C32553" s="33">
        <v>85750</v>
      </c>
      <c r="D32553" s="33" t="s">
        <v>5817</v>
      </c>
      <c r="E32553" t="str">
        <f t="shared" si="512"/>
        <v>$75K-$100K</v>
      </c>
    </row>
    <row r="32554" spans="1:5" x14ac:dyDescent="0.3">
      <c r="A32554" s="33" t="s">
        <v>2</v>
      </c>
      <c r="B32554" s="33" t="s">
        <v>67</v>
      </c>
      <c r="C32554" s="33">
        <v>111175</v>
      </c>
      <c r="D32554" s="33" t="s">
        <v>913</v>
      </c>
      <c r="E32554" t="str">
        <f t="shared" si="512"/>
        <v>$100K-$125K</v>
      </c>
    </row>
    <row r="32555" spans="1:5" x14ac:dyDescent="0.3">
      <c r="A32555" s="33" t="s">
        <v>2</v>
      </c>
      <c r="B32555" s="33" t="s">
        <v>53</v>
      </c>
      <c r="C32555" s="33"/>
      <c r="D32555" s="33" t="s">
        <v>10146</v>
      </c>
      <c r="E32555" t="str">
        <f t="shared" si="512"/>
        <v>No Data</v>
      </c>
    </row>
    <row r="32556" spans="1:5" x14ac:dyDescent="0.3">
      <c r="A32556" s="33" t="s">
        <v>2</v>
      </c>
      <c r="B32556" s="33" t="s">
        <v>53</v>
      </c>
      <c r="C32556" s="33">
        <v>140875</v>
      </c>
      <c r="D32556" s="33" t="s">
        <v>3452</v>
      </c>
      <c r="E32556" t="str">
        <f t="shared" si="512"/>
        <v>$125K-$200K</v>
      </c>
    </row>
    <row r="32557" spans="1:5" x14ac:dyDescent="0.3">
      <c r="A32557" s="33" t="s">
        <v>2</v>
      </c>
      <c r="B32557" s="33" t="s">
        <v>53</v>
      </c>
      <c r="C32557" s="33"/>
      <c r="D32557" s="33" t="s">
        <v>238</v>
      </c>
      <c r="E32557" t="str">
        <f t="shared" si="512"/>
        <v>No Data</v>
      </c>
    </row>
    <row r="32558" spans="1:5" x14ac:dyDescent="0.3">
      <c r="A32558" s="33" t="s">
        <v>4</v>
      </c>
      <c r="B32558" s="33" t="s">
        <v>68</v>
      </c>
      <c r="C32558" s="33">
        <v>96773</v>
      </c>
      <c r="D32558" s="33" t="s">
        <v>609</v>
      </c>
      <c r="E32558" t="str">
        <f t="shared" si="512"/>
        <v>$75K-$100K</v>
      </c>
    </row>
    <row r="32559" spans="1:5" x14ac:dyDescent="0.3">
      <c r="A32559" s="33" t="s">
        <v>2</v>
      </c>
      <c r="B32559" s="33" t="s">
        <v>53</v>
      </c>
      <c r="C32559" s="33">
        <v>132315</v>
      </c>
      <c r="D32559" s="33" t="s">
        <v>476</v>
      </c>
      <c r="E32559" t="str">
        <f t="shared" si="512"/>
        <v>$125K-$200K</v>
      </c>
    </row>
    <row r="32560" spans="1:5" x14ac:dyDescent="0.3">
      <c r="A32560" s="33" t="s">
        <v>125</v>
      </c>
      <c r="B32560" s="33" t="s">
        <v>53</v>
      </c>
      <c r="C32560" s="33">
        <v>81383.5</v>
      </c>
      <c r="D32560" s="33" t="s">
        <v>10147</v>
      </c>
      <c r="E32560" t="str">
        <f t="shared" si="512"/>
        <v>$75K-$100K</v>
      </c>
    </row>
    <row r="32561" spans="1:5" x14ac:dyDescent="0.3">
      <c r="A32561" s="33" t="s">
        <v>2</v>
      </c>
      <c r="B32561" s="33" t="s">
        <v>53</v>
      </c>
      <c r="C32561" s="33">
        <v>70000</v>
      </c>
      <c r="D32561" s="33" t="s">
        <v>10148</v>
      </c>
      <c r="E32561" t="str">
        <f t="shared" si="512"/>
        <v>&lt;$75K</v>
      </c>
    </row>
    <row r="32562" spans="1:5" x14ac:dyDescent="0.3">
      <c r="A32562" s="33" t="s">
        <v>4</v>
      </c>
      <c r="B32562" s="33" t="s">
        <v>81</v>
      </c>
      <c r="C32562" s="33">
        <v>115000</v>
      </c>
      <c r="D32562" s="33" t="s">
        <v>235</v>
      </c>
      <c r="E32562" t="str">
        <f t="shared" si="512"/>
        <v>$100K-$125K</v>
      </c>
    </row>
    <row r="32563" spans="1:5" x14ac:dyDescent="0.3">
      <c r="A32563" s="33" t="s">
        <v>2</v>
      </c>
      <c r="B32563" s="33" t="s">
        <v>53</v>
      </c>
      <c r="C32563" s="33">
        <v>67000</v>
      </c>
      <c r="D32563" s="33" t="s">
        <v>10149</v>
      </c>
      <c r="E32563" t="str">
        <f t="shared" si="512"/>
        <v>&lt;$75K</v>
      </c>
    </row>
    <row r="32564" spans="1:5" x14ac:dyDescent="0.3">
      <c r="A32564" s="33" t="s">
        <v>0</v>
      </c>
      <c r="B32564" s="33" t="s">
        <v>53</v>
      </c>
      <c r="C32564" s="33">
        <v>211255</v>
      </c>
      <c r="D32564" s="33" t="s">
        <v>8000</v>
      </c>
      <c r="E32564" t="str">
        <f t="shared" si="512"/>
        <v>&gt;$200K</v>
      </c>
    </row>
    <row r="32565" spans="1:5" x14ac:dyDescent="0.3">
      <c r="A32565" s="33" t="s">
        <v>2</v>
      </c>
      <c r="B32565" s="33" t="s">
        <v>53</v>
      </c>
      <c r="C32565" s="33">
        <v>240000</v>
      </c>
      <c r="D32565" s="33" t="s">
        <v>1934</v>
      </c>
      <c r="E32565" t="str">
        <f t="shared" si="512"/>
        <v>&gt;$200K</v>
      </c>
    </row>
    <row r="32566" spans="1:5" x14ac:dyDescent="0.3">
      <c r="A32566" s="33" t="s">
        <v>2</v>
      </c>
      <c r="B32566" s="33" t="s">
        <v>53</v>
      </c>
      <c r="C32566" s="33">
        <v>85000</v>
      </c>
      <c r="D32566" s="33" t="s">
        <v>10150</v>
      </c>
      <c r="E32566" t="str">
        <f t="shared" si="512"/>
        <v>$75K-$100K</v>
      </c>
    </row>
    <row r="32567" spans="1:5" x14ac:dyDescent="0.3">
      <c r="A32567" s="33" t="s">
        <v>0</v>
      </c>
      <c r="B32567" s="33" t="s">
        <v>53</v>
      </c>
      <c r="C32567" s="33">
        <v>350000</v>
      </c>
      <c r="D32567" s="33" t="s">
        <v>1799</v>
      </c>
      <c r="E32567" t="str">
        <f t="shared" si="512"/>
        <v>&gt;$200K</v>
      </c>
    </row>
    <row r="32568" spans="1:5" x14ac:dyDescent="0.3">
      <c r="A32568" s="33" t="s">
        <v>4</v>
      </c>
      <c r="B32568" s="33" t="s">
        <v>78</v>
      </c>
      <c r="C32568" s="33"/>
      <c r="D32568" s="33" t="s">
        <v>366</v>
      </c>
      <c r="E32568" t="str">
        <f t="shared" si="512"/>
        <v>No Data</v>
      </c>
    </row>
    <row r="32569" spans="1:5" x14ac:dyDescent="0.3">
      <c r="A32569" s="33" t="s">
        <v>2</v>
      </c>
      <c r="B32569" s="33" t="s">
        <v>75</v>
      </c>
      <c r="C32569" s="33">
        <v>56700</v>
      </c>
      <c r="D32569" s="33" t="s">
        <v>1018</v>
      </c>
      <c r="E32569" t="str">
        <f t="shared" si="512"/>
        <v>&lt;$75K</v>
      </c>
    </row>
    <row r="32570" spans="1:5" x14ac:dyDescent="0.3">
      <c r="A32570" s="33" t="s">
        <v>2</v>
      </c>
      <c r="B32570" s="33" t="s">
        <v>53</v>
      </c>
      <c r="C32570" s="33"/>
      <c r="D32570" s="33" t="s">
        <v>7730</v>
      </c>
      <c r="E32570" t="str">
        <f t="shared" si="512"/>
        <v>No Data</v>
      </c>
    </row>
    <row r="32571" spans="1:5" x14ac:dyDescent="0.3">
      <c r="A32571" s="33" t="s">
        <v>4</v>
      </c>
      <c r="B32571" s="33" t="s">
        <v>53</v>
      </c>
      <c r="C32571" s="33"/>
      <c r="D32571" s="33" t="s">
        <v>268</v>
      </c>
      <c r="E32571" t="str">
        <f t="shared" si="512"/>
        <v>No Data</v>
      </c>
    </row>
    <row r="32572" spans="1:5" x14ac:dyDescent="0.3">
      <c r="A32572" s="33" t="s">
        <v>4</v>
      </c>
      <c r="B32572" s="33" t="s">
        <v>75</v>
      </c>
      <c r="C32572" s="33">
        <v>134241</v>
      </c>
      <c r="D32572" s="33" t="s">
        <v>864</v>
      </c>
      <c r="E32572" t="str">
        <f t="shared" si="512"/>
        <v>$125K-$200K</v>
      </c>
    </row>
    <row r="32573" spans="1:5" x14ac:dyDescent="0.3">
      <c r="A32573" s="33" t="s">
        <v>2</v>
      </c>
      <c r="B32573" s="33" t="s">
        <v>53</v>
      </c>
      <c r="C32573" s="33">
        <v>140000</v>
      </c>
      <c r="D32573" s="33" t="s">
        <v>315</v>
      </c>
      <c r="E32573" t="str">
        <f t="shared" si="512"/>
        <v>$125K-$200K</v>
      </c>
    </row>
    <row r="32574" spans="1:5" x14ac:dyDescent="0.3">
      <c r="A32574" s="33" t="s">
        <v>2</v>
      </c>
      <c r="B32574" s="33" t="s">
        <v>53</v>
      </c>
      <c r="C32574" s="33">
        <v>53032.421875</v>
      </c>
      <c r="D32574" s="33" t="s">
        <v>1756</v>
      </c>
      <c r="E32574" t="str">
        <f t="shared" si="512"/>
        <v>&lt;$75K</v>
      </c>
    </row>
    <row r="32575" spans="1:5" x14ac:dyDescent="0.3">
      <c r="A32575" s="33" t="s">
        <v>2</v>
      </c>
      <c r="B32575" s="33" t="s">
        <v>53</v>
      </c>
      <c r="C32575" s="33"/>
      <c r="D32575" s="33" t="s">
        <v>3861</v>
      </c>
      <c r="E32575" t="str">
        <f t="shared" si="512"/>
        <v>No Data</v>
      </c>
    </row>
    <row r="32576" spans="1:5" x14ac:dyDescent="0.3">
      <c r="A32576" s="33" t="s">
        <v>0</v>
      </c>
      <c r="B32576" s="33" t="s">
        <v>53</v>
      </c>
      <c r="C32576" s="33">
        <v>151782</v>
      </c>
      <c r="D32576" s="33" t="s">
        <v>4681</v>
      </c>
      <c r="E32576" t="str">
        <f t="shared" si="512"/>
        <v>$125K-$200K</v>
      </c>
    </row>
    <row r="32577" spans="1:5" x14ac:dyDescent="0.3">
      <c r="A32577" s="33" t="s">
        <v>0</v>
      </c>
      <c r="B32577" s="33" t="s">
        <v>97</v>
      </c>
      <c r="C32577" s="33">
        <v>80850</v>
      </c>
      <c r="D32577" s="33" t="s">
        <v>494</v>
      </c>
      <c r="E32577" t="str">
        <f t="shared" si="512"/>
        <v>$75K-$100K</v>
      </c>
    </row>
    <row r="32578" spans="1:5" x14ac:dyDescent="0.3">
      <c r="A32578" s="33" t="s">
        <v>4</v>
      </c>
      <c r="B32578" s="33" t="s">
        <v>53</v>
      </c>
      <c r="C32578" s="33">
        <v>45000</v>
      </c>
      <c r="D32578" s="33" t="s">
        <v>2793</v>
      </c>
      <c r="E32578" t="str">
        <f t="shared" si="512"/>
        <v>&lt;$75K</v>
      </c>
    </row>
    <row r="32579" spans="1:5" x14ac:dyDescent="0.3">
      <c r="A32579" s="33" t="s">
        <v>2</v>
      </c>
      <c r="B32579" s="33" t="s">
        <v>53</v>
      </c>
      <c r="C32579" s="33">
        <v>86500</v>
      </c>
      <c r="D32579" s="33" t="s">
        <v>5950</v>
      </c>
      <c r="E32579" t="str">
        <f t="shared" ref="E32579:E32642" si="513">_xlfn.XLOOKUP(C32579,$H$16:$H$21,$G$16:$G$21,,1)</f>
        <v>$75K-$100K</v>
      </c>
    </row>
    <row r="32580" spans="1:5" x14ac:dyDescent="0.3">
      <c r="A32580" s="33" t="s">
        <v>2</v>
      </c>
      <c r="B32580" s="33" t="s">
        <v>53</v>
      </c>
      <c r="C32580" s="33"/>
      <c r="D32580" s="33" t="s">
        <v>3474</v>
      </c>
      <c r="E32580" t="str">
        <f t="shared" si="513"/>
        <v>No Data</v>
      </c>
    </row>
    <row r="32581" spans="1:5" x14ac:dyDescent="0.3">
      <c r="A32581" s="33" t="s">
        <v>1</v>
      </c>
      <c r="B32581" s="33" t="s">
        <v>81</v>
      </c>
      <c r="C32581" s="33">
        <v>262500</v>
      </c>
      <c r="D32581" s="33" t="s">
        <v>566</v>
      </c>
      <c r="E32581" t="str">
        <f t="shared" si="513"/>
        <v>&gt;$200K</v>
      </c>
    </row>
    <row r="32582" spans="1:5" x14ac:dyDescent="0.3">
      <c r="A32582" s="33" t="s">
        <v>4</v>
      </c>
      <c r="B32582" s="33" t="s">
        <v>97</v>
      </c>
      <c r="C32582" s="33">
        <v>147500</v>
      </c>
      <c r="D32582" s="33" t="s">
        <v>4145</v>
      </c>
      <c r="E32582" t="str">
        <f t="shared" si="513"/>
        <v>$125K-$200K</v>
      </c>
    </row>
    <row r="32583" spans="1:5" x14ac:dyDescent="0.3">
      <c r="A32583" s="33" t="s">
        <v>2</v>
      </c>
      <c r="B32583" s="33" t="s">
        <v>53</v>
      </c>
      <c r="C32583" s="33">
        <v>145000</v>
      </c>
      <c r="D32583" s="33" t="s">
        <v>396</v>
      </c>
      <c r="E32583" t="str">
        <f t="shared" si="513"/>
        <v>$125K-$200K</v>
      </c>
    </row>
    <row r="32584" spans="1:5" x14ac:dyDescent="0.3">
      <c r="A32584" s="33" t="s">
        <v>2</v>
      </c>
      <c r="B32584" s="33" t="s">
        <v>53</v>
      </c>
      <c r="C32584" s="33">
        <v>147500</v>
      </c>
      <c r="D32584" s="33" t="s">
        <v>1722</v>
      </c>
      <c r="E32584" t="str">
        <f t="shared" si="513"/>
        <v>$125K-$200K</v>
      </c>
    </row>
    <row r="32585" spans="1:5" x14ac:dyDescent="0.3">
      <c r="A32585" s="33" t="s">
        <v>128</v>
      </c>
      <c r="B32585" s="33" t="s">
        <v>88</v>
      </c>
      <c r="C32585" s="33">
        <v>157500</v>
      </c>
      <c r="D32585" s="33" t="s">
        <v>2769</v>
      </c>
      <c r="E32585" t="str">
        <f t="shared" si="513"/>
        <v>$125K-$200K</v>
      </c>
    </row>
    <row r="32586" spans="1:5" x14ac:dyDescent="0.3">
      <c r="A32586" s="33" t="s">
        <v>2</v>
      </c>
      <c r="B32586" s="33" t="s">
        <v>53</v>
      </c>
      <c r="C32586" s="33"/>
      <c r="D32586" s="33" t="s">
        <v>480</v>
      </c>
      <c r="E32586" t="str">
        <f t="shared" si="513"/>
        <v>No Data</v>
      </c>
    </row>
    <row r="32587" spans="1:5" x14ac:dyDescent="0.3">
      <c r="A32587" s="33" t="s">
        <v>2</v>
      </c>
      <c r="B32587" s="33" t="s">
        <v>53</v>
      </c>
      <c r="C32587" s="33">
        <v>76579</v>
      </c>
      <c r="D32587" s="33" t="s">
        <v>8939</v>
      </c>
      <c r="E32587" t="str">
        <f t="shared" si="513"/>
        <v>$75K-$100K</v>
      </c>
    </row>
    <row r="32588" spans="1:5" x14ac:dyDescent="0.3">
      <c r="A32588" s="33" t="s">
        <v>2</v>
      </c>
      <c r="B32588" s="33" t="s">
        <v>53</v>
      </c>
      <c r="C32588" s="33"/>
      <c r="D32588" s="33" t="s">
        <v>1777</v>
      </c>
      <c r="E32588" t="str">
        <f t="shared" si="513"/>
        <v>No Data</v>
      </c>
    </row>
    <row r="32589" spans="1:5" x14ac:dyDescent="0.3">
      <c r="A32589" s="33" t="s">
        <v>2</v>
      </c>
      <c r="B32589" s="33" t="s">
        <v>53</v>
      </c>
      <c r="C32589" s="33">
        <v>72500</v>
      </c>
      <c r="D32589" s="33" t="s">
        <v>10151</v>
      </c>
      <c r="E32589" t="str">
        <f t="shared" si="513"/>
        <v>&lt;$75K</v>
      </c>
    </row>
    <row r="32590" spans="1:5" x14ac:dyDescent="0.3">
      <c r="A32590" s="33" t="s">
        <v>2</v>
      </c>
      <c r="B32590" s="33" t="s">
        <v>53</v>
      </c>
      <c r="C32590" s="33">
        <v>100000</v>
      </c>
      <c r="D32590" s="33" t="s">
        <v>10152</v>
      </c>
      <c r="E32590" t="str">
        <f t="shared" si="513"/>
        <v>$75K-$100K</v>
      </c>
    </row>
    <row r="32591" spans="1:5" x14ac:dyDescent="0.3">
      <c r="A32591" s="33" t="s">
        <v>0</v>
      </c>
      <c r="B32591" s="33" t="s">
        <v>53</v>
      </c>
      <c r="C32591" s="33"/>
      <c r="D32591" s="33" t="s">
        <v>395</v>
      </c>
      <c r="E32591" t="str">
        <f t="shared" si="513"/>
        <v>No Data</v>
      </c>
    </row>
    <row r="32592" spans="1:5" x14ac:dyDescent="0.3">
      <c r="A32592" s="33" t="s">
        <v>2</v>
      </c>
      <c r="B32592" s="33" t="s">
        <v>53</v>
      </c>
      <c r="C32592" s="33">
        <v>115791.5</v>
      </c>
      <c r="D32592" s="33" t="s">
        <v>4228</v>
      </c>
      <c r="E32592" t="str">
        <f t="shared" si="513"/>
        <v>$100K-$125K</v>
      </c>
    </row>
    <row r="32593" spans="1:5" x14ac:dyDescent="0.3">
      <c r="A32593" s="33" t="s">
        <v>0</v>
      </c>
      <c r="B32593" s="33" t="s">
        <v>53</v>
      </c>
      <c r="C32593" s="33"/>
      <c r="D32593" s="33" t="s">
        <v>3527</v>
      </c>
      <c r="E32593" t="str">
        <f t="shared" si="513"/>
        <v>No Data</v>
      </c>
    </row>
    <row r="32594" spans="1:5" x14ac:dyDescent="0.3">
      <c r="A32594" s="33" t="s">
        <v>2</v>
      </c>
      <c r="B32594" s="33" t="s">
        <v>53</v>
      </c>
      <c r="C32594" s="33"/>
      <c r="D32594" s="33" t="s">
        <v>926</v>
      </c>
      <c r="E32594" t="str">
        <f t="shared" si="513"/>
        <v>No Data</v>
      </c>
    </row>
    <row r="32595" spans="1:5" x14ac:dyDescent="0.3">
      <c r="A32595" s="33" t="s">
        <v>52</v>
      </c>
      <c r="B32595" s="33" t="s">
        <v>53</v>
      </c>
      <c r="C32595" s="33">
        <v>137500</v>
      </c>
      <c r="D32595" s="33" t="s">
        <v>10153</v>
      </c>
      <c r="E32595" t="str">
        <f t="shared" si="513"/>
        <v>$125K-$200K</v>
      </c>
    </row>
    <row r="32596" spans="1:5" x14ac:dyDescent="0.3">
      <c r="A32596" s="33" t="s">
        <v>1</v>
      </c>
      <c r="B32596" s="33" t="s">
        <v>69</v>
      </c>
      <c r="C32596" s="33">
        <v>89100</v>
      </c>
      <c r="D32596" s="33" t="s">
        <v>10154</v>
      </c>
      <c r="E32596" t="str">
        <f t="shared" si="513"/>
        <v>$75K-$100K</v>
      </c>
    </row>
    <row r="32597" spans="1:5" x14ac:dyDescent="0.3">
      <c r="A32597" s="33" t="s">
        <v>0</v>
      </c>
      <c r="B32597" s="33" t="s">
        <v>54</v>
      </c>
      <c r="C32597" s="33"/>
      <c r="D32597" s="33" t="s">
        <v>258</v>
      </c>
      <c r="E32597" t="str">
        <f t="shared" si="513"/>
        <v>No Data</v>
      </c>
    </row>
    <row r="32598" spans="1:5" x14ac:dyDescent="0.3">
      <c r="A32598" s="33" t="s">
        <v>2</v>
      </c>
      <c r="B32598" s="33" t="s">
        <v>68</v>
      </c>
      <c r="C32598" s="33">
        <v>135000</v>
      </c>
      <c r="D32598" s="33" t="s">
        <v>10046</v>
      </c>
      <c r="E32598" t="str">
        <f t="shared" si="513"/>
        <v>$125K-$200K</v>
      </c>
    </row>
    <row r="32599" spans="1:5" x14ac:dyDescent="0.3">
      <c r="A32599" s="33" t="s">
        <v>125</v>
      </c>
      <c r="B32599" s="33" t="s">
        <v>53</v>
      </c>
      <c r="C32599" s="33">
        <v>140000</v>
      </c>
      <c r="D32599" s="33" t="s">
        <v>729</v>
      </c>
      <c r="E32599" t="str">
        <f t="shared" si="513"/>
        <v>$125K-$200K</v>
      </c>
    </row>
    <row r="32600" spans="1:5" x14ac:dyDescent="0.3">
      <c r="A32600" s="33" t="s">
        <v>0</v>
      </c>
      <c r="B32600" s="33" t="s">
        <v>53</v>
      </c>
      <c r="C32600" s="33">
        <v>81810</v>
      </c>
      <c r="D32600" s="33" t="s">
        <v>10155</v>
      </c>
      <c r="E32600" t="str">
        <f t="shared" si="513"/>
        <v>$75K-$100K</v>
      </c>
    </row>
    <row r="32601" spans="1:5" x14ac:dyDescent="0.3">
      <c r="A32601" s="33" t="s">
        <v>128</v>
      </c>
      <c r="B32601" s="33" t="s">
        <v>53</v>
      </c>
      <c r="C32601" s="33">
        <v>190000</v>
      </c>
      <c r="D32601" s="33" t="s">
        <v>10156</v>
      </c>
      <c r="E32601" t="str">
        <f t="shared" si="513"/>
        <v>$125K-$200K</v>
      </c>
    </row>
    <row r="32602" spans="1:5" x14ac:dyDescent="0.3">
      <c r="A32602" s="33" t="s">
        <v>2</v>
      </c>
      <c r="B32602" s="33" t="s">
        <v>53</v>
      </c>
      <c r="C32602" s="33">
        <v>50325.03515625</v>
      </c>
      <c r="D32602" s="33" t="s">
        <v>10157</v>
      </c>
      <c r="E32602" t="str">
        <f t="shared" si="513"/>
        <v>&lt;$75K</v>
      </c>
    </row>
    <row r="32603" spans="1:5" x14ac:dyDescent="0.3">
      <c r="A32603" s="33" t="s">
        <v>0</v>
      </c>
      <c r="B32603" s="33" t="s">
        <v>53</v>
      </c>
      <c r="C32603" s="33"/>
      <c r="D32603" s="33" t="s">
        <v>10158</v>
      </c>
      <c r="E32603" t="str">
        <f t="shared" si="513"/>
        <v>No Data</v>
      </c>
    </row>
    <row r="32604" spans="1:5" x14ac:dyDescent="0.3">
      <c r="A32604" s="33" t="s">
        <v>2</v>
      </c>
      <c r="B32604" s="33" t="s">
        <v>53</v>
      </c>
      <c r="C32604" s="33"/>
      <c r="D32604" s="33" t="s">
        <v>281</v>
      </c>
      <c r="E32604" t="str">
        <f t="shared" si="513"/>
        <v>No Data</v>
      </c>
    </row>
    <row r="32605" spans="1:5" x14ac:dyDescent="0.3">
      <c r="A32605" s="33" t="s">
        <v>1</v>
      </c>
      <c r="B32605" s="33" t="s">
        <v>53</v>
      </c>
      <c r="C32605" s="33">
        <v>140000</v>
      </c>
      <c r="D32605" s="33" t="s">
        <v>10159</v>
      </c>
      <c r="E32605" t="str">
        <f t="shared" si="513"/>
        <v>$125K-$200K</v>
      </c>
    </row>
    <row r="32606" spans="1:5" x14ac:dyDescent="0.3">
      <c r="A32606" s="33" t="s">
        <v>2</v>
      </c>
      <c r="B32606" s="33" t="s">
        <v>78</v>
      </c>
      <c r="C32606" s="33">
        <v>111175</v>
      </c>
      <c r="D32606" s="33" t="s">
        <v>1018</v>
      </c>
      <c r="E32606" t="str">
        <f t="shared" si="513"/>
        <v>$100K-$125K</v>
      </c>
    </row>
    <row r="32607" spans="1:5" x14ac:dyDescent="0.3">
      <c r="A32607" s="33" t="s">
        <v>0</v>
      </c>
      <c r="B32607" s="33" t="s">
        <v>53</v>
      </c>
      <c r="C32607" s="33">
        <v>104770</v>
      </c>
      <c r="D32607" s="33" t="s">
        <v>10160</v>
      </c>
      <c r="E32607" t="str">
        <f t="shared" si="513"/>
        <v>$100K-$125K</v>
      </c>
    </row>
    <row r="32608" spans="1:5" x14ac:dyDescent="0.3">
      <c r="A32608" s="33" t="s">
        <v>4</v>
      </c>
      <c r="B32608" s="33" t="s">
        <v>53</v>
      </c>
      <c r="C32608" s="33">
        <v>109008</v>
      </c>
      <c r="D32608" s="33" t="s">
        <v>10161</v>
      </c>
      <c r="E32608" t="str">
        <f t="shared" si="513"/>
        <v>$100K-$125K</v>
      </c>
    </row>
    <row r="32609" spans="1:5" x14ac:dyDescent="0.3">
      <c r="A32609" s="33" t="s">
        <v>2</v>
      </c>
      <c r="B32609" s="33" t="s">
        <v>53</v>
      </c>
      <c r="C32609" s="33">
        <v>80000</v>
      </c>
      <c r="D32609" s="33" t="s">
        <v>9662</v>
      </c>
      <c r="E32609" t="str">
        <f t="shared" si="513"/>
        <v>$75K-$100K</v>
      </c>
    </row>
    <row r="32610" spans="1:5" x14ac:dyDescent="0.3">
      <c r="A32610" s="33" t="s">
        <v>2</v>
      </c>
      <c r="B32610" s="33" t="s">
        <v>53</v>
      </c>
      <c r="C32610" s="33"/>
      <c r="D32610" s="33" t="s">
        <v>10162</v>
      </c>
      <c r="E32610" t="str">
        <f t="shared" si="513"/>
        <v>No Data</v>
      </c>
    </row>
    <row r="32611" spans="1:5" x14ac:dyDescent="0.3">
      <c r="A32611" s="33" t="s">
        <v>2</v>
      </c>
      <c r="B32611" s="33" t="s">
        <v>53</v>
      </c>
      <c r="C32611" s="33"/>
      <c r="D32611" s="33" t="s">
        <v>10163</v>
      </c>
      <c r="E32611" t="str">
        <f t="shared" si="513"/>
        <v>No Data</v>
      </c>
    </row>
    <row r="32612" spans="1:5" x14ac:dyDescent="0.3">
      <c r="A32612" s="33" t="s">
        <v>2</v>
      </c>
      <c r="B32612" s="33" t="s">
        <v>53</v>
      </c>
      <c r="C32612" s="33">
        <v>115000</v>
      </c>
      <c r="D32612" s="33" t="s">
        <v>10164</v>
      </c>
      <c r="E32612" t="str">
        <f t="shared" si="513"/>
        <v>$100K-$125K</v>
      </c>
    </row>
    <row r="32613" spans="1:5" x14ac:dyDescent="0.3">
      <c r="A32613" s="33" t="s">
        <v>2</v>
      </c>
      <c r="B32613" s="33" t="s">
        <v>53</v>
      </c>
      <c r="C32613" s="33">
        <v>79928.40625</v>
      </c>
      <c r="D32613" s="33" t="s">
        <v>9780</v>
      </c>
      <c r="E32613" t="str">
        <f t="shared" si="513"/>
        <v>$75K-$100K</v>
      </c>
    </row>
    <row r="32614" spans="1:5" x14ac:dyDescent="0.3">
      <c r="A32614" s="33" t="s">
        <v>2</v>
      </c>
      <c r="B32614" s="33" t="s">
        <v>53</v>
      </c>
      <c r="C32614" s="33">
        <v>45000</v>
      </c>
      <c r="D32614" s="33" t="s">
        <v>8595</v>
      </c>
      <c r="E32614" t="str">
        <f t="shared" si="513"/>
        <v>&lt;$75K</v>
      </c>
    </row>
    <row r="32615" spans="1:5" x14ac:dyDescent="0.3">
      <c r="A32615" s="33" t="s">
        <v>2</v>
      </c>
      <c r="B32615" s="33" t="s">
        <v>53</v>
      </c>
      <c r="C32615" s="33"/>
      <c r="D32615" s="33" t="s">
        <v>5497</v>
      </c>
      <c r="E32615" t="str">
        <f t="shared" si="513"/>
        <v>No Data</v>
      </c>
    </row>
    <row r="32616" spans="1:5" x14ac:dyDescent="0.3">
      <c r="A32616" s="33" t="s">
        <v>126</v>
      </c>
      <c r="B32616" s="33" t="s">
        <v>53</v>
      </c>
      <c r="C32616" s="33">
        <v>157500</v>
      </c>
      <c r="D32616" s="33" t="s">
        <v>845</v>
      </c>
      <c r="E32616" t="str">
        <f t="shared" si="513"/>
        <v>$125K-$200K</v>
      </c>
    </row>
    <row r="32617" spans="1:5" x14ac:dyDescent="0.3">
      <c r="A32617" s="33" t="s">
        <v>2</v>
      </c>
      <c r="B32617" s="33" t="s">
        <v>53</v>
      </c>
      <c r="C32617" s="33"/>
      <c r="D32617" s="33" t="s">
        <v>4699</v>
      </c>
      <c r="E32617" t="str">
        <f t="shared" si="513"/>
        <v>No Data</v>
      </c>
    </row>
    <row r="32618" spans="1:5" x14ac:dyDescent="0.3">
      <c r="A32618" s="33" t="s">
        <v>4</v>
      </c>
      <c r="B32618" s="33" t="s">
        <v>53</v>
      </c>
      <c r="C32618" s="33">
        <v>92850</v>
      </c>
      <c r="D32618" s="33" t="s">
        <v>5599</v>
      </c>
      <c r="E32618" t="str">
        <f t="shared" si="513"/>
        <v>$75K-$100K</v>
      </c>
    </row>
    <row r="32619" spans="1:5" x14ac:dyDescent="0.3">
      <c r="A32619" s="33" t="s">
        <v>0</v>
      </c>
      <c r="B32619" s="33" t="s">
        <v>53</v>
      </c>
      <c r="C32619" s="33">
        <v>150000</v>
      </c>
      <c r="D32619" s="33" t="s">
        <v>1410</v>
      </c>
      <c r="E32619" t="str">
        <f t="shared" si="513"/>
        <v>$125K-$200K</v>
      </c>
    </row>
    <row r="32620" spans="1:5" x14ac:dyDescent="0.3">
      <c r="A32620" s="33" t="s">
        <v>0</v>
      </c>
      <c r="B32620" s="33" t="s">
        <v>88</v>
      </c>
      <c r="C32620" s="33">
        <v>79200</v>
      </c>
      <c r="D32620" s="33" t="s">
        <v>2517</v>
      </c>
      <c r="E32620" t="str">
        <f t="shared" si="513"/>
        <v>$75K-$100K</v>
      </c>
    </row>
    <row r="32621" spans="1:5" x14ac:dyDescent="0.3">
      <c r="A32621" s="33" t="s">
        <v>1</v>
      </c>
      <c r="B32621" s="33" t="s">
        <v>88</v>
      </c>
      <c r="C32621" s="33">
        <v>166000</v>
      </c>
      <c r="D32621" s="33" t="s">
        <v>3468</v>
      </c>
      <c r="E32621" t="str">
        <f t="shared" si="513"/>
        <v>$125K-$200K</v>
      </c>
    </row>
    <row r="32622" spans="1:5" x14ac:dyDescent="0.3">
      <c r="A32622" s="33" t="s">
        <v>2</v>
      </c>
      <c r="B32622" s="33" t="s">
        <v>53</v>
      </c>
      <c r="C32622" s="33"/>
      <c r="D32622" s="33" t="s">
        <v>4444</v>
      </c>
      <c r="E32622" t="str">
        <f t="shared" si="513"/>
        <v>No Data</v>
      </c>
    </row>
    <row r="32623" spans="1:5" x14ac:dyDescent="0.3">
      <c r="A32623" s="33" t="s">
        <v>2</v>
      </c>
      <c r="B32623" s="33" t="s">
        <v>53</v>
      </c>
      <c r="C32623" s="33">
        <v>110000</v>
      </c>
      <c r="D32623" s="33" t="s">
        <v>3237</v>
      </c>
      <c r="E32623" t="str">
        <f t="shared" si="513"/>
        <v>$100K-$125K</v>
      </c>
    </row>
    <row r="32624" spans="1:5" x14ac:dyDescent="0.3">
      <c r="A32624" s="33" t="s">
        <v>2</v>
      </c>
      <c r="B32624" s="33" t="s">
        <v>53</v>
      </c>
      <c r="C32624" s="33">
        <v>110000</v>
      </c>
      <c r="D32624" s="33" t="s">
        <v>3669</v>
      </c>
      <c r="E32624" t="str">
        <f t="shared" si="513"/>
        <v>$100K-$125K</v>
      </c>
    </row>
    <row r="32625" spans="1:5" x14ac:dyDescent="0.3">
      <c r="A32625" s="33" t="s">
        <v>2</v>
      </c>
      <c r="B32625" s="33" t="s">
        <v>53</v>
      </c>
      <c r="C32625" s="33">
        <v>90000</v>
      </c>
      <c r="D32625" s="33" t="s">
        <v>10165</v>
      </c>
      <c r="E32625" t="str">
        <f t="shared" si="513"/>
        <v>$75K-$100K</v>
      </c>
    </row>
    <row r="32626" spans="1:5" x14ac:dyDescent="0.3">
      <c r="A32626" s="33" t="s">
        <v>0</v>
      </c>
      <c r="B32626" s="33" t="s">
        <v>53</v>
      </c>
      <c r="C32626" s="33">
        <v>237500</v>
      </c>
      <c r="D32626" s="33" t="s">
        <v>1559</v>
      </c>
      <c r="E32626" t="str">
        <f t="shared" si="513"/>
        <v>&gt;$200K</v>
      </c>
    </row>
    <row r="32627" spans="1:5" x14ac:dyDescent="0.3">
      <c r="A32627" s="33" t="s">
        <v>52</v>
      </c>
      <c r="B32627" s="33" t="s">
        <v>53</v>
      </c>
      <c r="C32627" s="33"/>
      <c r="D32627" s="33" t="s">
        <v>10166</v>
      </c>
      <c r="E32627" t="str">
        <f t="shared" si="513"/>
        <v>No Data</v>
      </c>
    </row>
    <row r="32628" spans="1:5" x14ac:dyDescent="0.3">
      <c r="A32628" s="33" t="s">
        <v>0</v>
      </c>
      <c r="B32628" s="33" t="s">
        <v>53</v>
      </c>
      <c r="C32628" s="33">
        <v>95650</v>
      </c>
      <c r="D32628" s="33" t="s">
        <v>299</v>
      </c>
      <c r="E32628" t="str">
        <f t="shared" si="513"/>
        <v>$75K-$100K</v>
      </c>
    </row>
    <row r="32629" spans="1:5" x14ac:dyDescent="0.3">
      <c r="A32629" s="33" t="s">
        <v>52</v>
      </c>
      <c r="B32629" s="33" t="s">
        <v>53</v>
      </c>
      <c r="C32629" s="33"/>
      <c r="D32629" s="33" t="s">
        <v>1919</v>
      </c>
      <c r="E32629" t="str">
        <f t="shared" si="513"/>
        <v>No Data</v>
      </c>
    </row>
    <row r="32630" spans="1:5" x14ac:dyDescent="0.3">
      <c r="A32630" s="33" t="s">
        <v>2</v>
      </c>
      <c r="B32630" s="33" t="s">
        <v>53</v>
      </c>
      <c r="C32630" s="33">
        <v>60000</v>
      </c>
      <c r="D32630" s="33" t="s">
        <v>232</v>
      </c>
      <c r="E32630" t="str">
        <f t="shared" si="513"/>
        <v>&lt;$75K</v>
      </c>
    </row>
    <row r="32631" spans="1:5" x14ac:dyDescent="0.3">
      <c r="A32631" s="33" t="s">
        <v>4</v>
      </c>
      <c r="B32631" s="33" t="s">
        <v>88</v>
      </c>
      <c r="C32631" s="33">
        <v>147500</v>
      </c>
      <c r="D32631" s="33" t="s">
        <v>353</v>
      </c>
      <c r="E32631" t="str">
        <f t="shared" si="513"/>
        <v>$125K-$200K</v>
      </c>
    </row>
    <row r="32632" spans="1:5" x14ac:dyDescent="0.3">
      <c r="A32632" s="33" t="s">
        <v>4</v>
      </c>
      <c r="B32632" s="33" t="s">
        <v>81</v>
      </c>
      <c r="C32632" s="33"/>
      <c r="D32632" s="33" t="s">
        <v>4298</v>
      </c>
      <c r="E32632" t="str">
        <f t="shared" si="513"/>
        <v>No Data</v>
      </c>
    </row>
    <row r="32633" spans="1:5" x14ac:dyDescent="0.3">
      <c r="A32633" s="33" t="s">
        <v>0</v>
      </c>
      <c r="B32633" s="33" t="s">
        <v>53</v>
      </c>
      <c r="C32633" s="33"/>
      <c r="D32633" s="33" t="s">
        <v>4279</v>
      </c>
      <c r="E32633" t="str">
        <f t="shared" si="513"/>
        <v>No Data</v>
      </c>
    </row>
    <row r="32634" spans="1:5" x14ac:dyDescent="0.3">
      <c r="A32634" s="33" t="s">
        <v>0</v>
      </c>
      <c r="B32634" s="33" t="s">
        <v>53</v>
      </c>
      <c r="C32634" s="33"/>
      <c r="D32634" s="33" t="s">
        <v>832</v>
      </c>
      <c r="E32634" t="str">
        <f t="shared" si="513"/>
        <v>No Data</v>
      </c>
    </row>
    <row r="32635" spans="1:5" x14ac:dyDescent="0.3">
      <c r="A32635" s="33" t="s">
        <v>2</v>
      </c>
      <c r="B32635" s="33" t="s">
        <v>53</v>
      </c>
      <c r="C32635" s="33">
        <v>62500</v>
      </c>
      <c r="D32635" s="33" t="s">
        <v>10167</v>
      </c>
      <c r="E32635" t="str">
        <f t="shared" si="513"/>
        <v>&lt;$75K</v>
      </c>
    </row>
    <row r="32636" spans="1:5" x14ac:dyDescent="0.3">
      <c r="A32636" s="33" t="s">
        <v>0</v>
      </c>
      <c r="B32636" s="33" t="s">
        <v>54</v>
      </c>
      <c r="C32636" s="33"/>
      <c r="D32636" s="33" t="s">
        <v>592</v>
      </c>
      <c r="E32636" t="str">
        <f t="shared" si="513"/>
        <v>No Data</v>
      </c>
    </row>
    <row r="32637" spans="1:5" x14ac:dyDescent="0.3">
      <c r="A32637" s="33" t="s">
        <v>2</v>
      </c>
      <c r="B32637" s="33" t="s">
        <v>53</v>
      </c>
      <c r="C32637" s="33">
        <v>56500</v>
      </c>
      <c r="D32637" s="33" t="s">
        <v>10168</v>
      </c>
      <c r="E32637" t="str">
        <f t="shared" si="513"/>
        <v>&lt;$75K</v>
      </c>
    </row>
    <row r="32638" spans="1:5" x14ac:dyDescent="0.3">
      <c r="A32638" s="33" t="s">
        <v>2</v>
      </c>
      <c r="B32638" s="33" t="s">
        <v>53</v>
      </c>
      <c r="C32638" s="33"/>
      <c r="D32638" s="33" t="s">
        <v>4170</v>
      </c>
      <c r="E32638" t="str">
        <f t="shared" si="513"/>
        <v>No Data</v>
      </c>
    </row>
    <row r="32639" spans="1:5" x14ac:dyDescent="0.3">
      <c r="A32639" s="33" t="s">
        <v>0</v>
      </c>
      <c r="B32639" s="33" t="s">
        <v>53</v>
      </c>
      <c r="C32639" s="33">
        <v>100000</v>
      </c>
      <c r="D32639" s="33" t="s">
        <v>4578</v>
      </c>
      <c r="E32639" t="str">
        <f t="shared" si="513"/>
        <v>$75K-$100K</v>
      </c>
    </row>
    <row r="32640" spans="1:5" x14ac:dyDescent="0.3">
      <c r="A32640" s="33" t="s">
        <v>125</v>
      </c>
      <c r="B32640" s="33" t="s">
        <v>53</v>
      </c>
      <c r="C32640" s="33">
        <v>125000</v>
      </c>
      <c r="D32640" s="33" t="s">
        <v>1401</v>
      </c>
      <c r="E32640" t="str">
        <f t="shared" si="513"/>
        <v>$100K-$125K</v>
      </c>
    </row>
    <row r="32641" spans="1:5" x14ac:dyDescent="0.3">
      <c r="A32641" s="33" t="s">
        <v>2</v>
      </c>
      <c r="B32641" s="33" t="s">
        <v>53</v>
      </c>
      <c r="C32641" s="33">
        <v>77446</v>
      </c>
      <c r="D32641" s="33" t="s">
        <v>1071</v>
      </c>
      <c r="E32641" t="str">
        <f t="shared" si="513"/>
        <v>$75K-$100K</v>
      </c>
    </row>
    <row r="32642" spans="1:5" x14ac:dyDescent="0.3">
      <c r="A32642" s="33" t="s">
        <v>52</v>
      </c>
      <c r="B32642" s="33" t="s">
        <v>53</v>
      </c>
      <c r="C32642" s="33">
        <v>87500</v>
      </c>
      <c r="D32642" s="33" t="s">
        <v>9708</v>
      </c>
      <c r="E32642" t="str">
        <f t="shared" si="513"/>
        <v>$75K-$100K</v>
      </c>
    </row>
    <row r="32643" spans="1:5" x14ac:dyDescent="0.3">
      <c r="A32643" s="33" t="s">
        <v>2</v>
      </c>
      <c r="B32643" s="33" t="s">
        <v>53</v>
      </c>
      <c r="C32643" s="33"/>
      <c r="D32643" s="33" t="s">
        <v>2943</v>
      </c>
      <c r="E32643" t="str">
        <f t="shared" ref="E32643:E32673" si="514">_xlfn.XLOOKUP(C32643,$H$16:$H$21,$G$16:$G$21,,1)</f>
        <v>No Data</v>
      </c>
    </row>
    <row r="32644" spans="1:5" x14ac:dyDescent="0.3">
      <c r="A32644" s="33" t="s">
        <v>2</v>
      </c>
      <c r="B32644" s="33" t="s">
        <v>53</v>
      </c>
      <c r="C32644" s="33">
        <v>118606</v>
      </c>
      <c r="D32644" s="33" t="s">
        <v>4452</v>
      </c>
      <c r="E32644" t="str">
        <f t="shared" si="514"/>
        <v>$100K-$125K</v>
      </c>
    </row>
    <row r="32645" spans="1:5" x14ac:dyDescent="0.3">
      <c r="A32645" s="33" t="s">
        <v>128</v>
      </c>
      <c r="B32645" s="33" t="s">
        <v>53</v>
      </c>
      <c r="C32645" s="33">
        <v>177500</v>
      </c>
      <c r="D32645" s="33" t="s">
        <v>631</v>
      </c>
      <c r="E32645" t="str">
        <f t="shared" si="514"/>
        <v>$125K-$200K</v>
      </c>
    </row>
    <row r="32646" spans="1:5" x14ac:dyDescent="0.3">
      <c r="A32646" s="33" t="s">
        <v>2</v>
      </c>
      <c r="B32646" s="33" t="s">
        <v>53</v>
      </c>
      <c r="C32646" s="33">
        <v>125000</v>
      </c>
      <c r="D32646" s="33" t="s">
        <v>466</v>
      </c>
      <c r="E32646" t="str">
        <f t="shared" si="514"/>
        <v>$100K-$125K</v>
      </c>
    </row>
    <row r="32647" spans="1:5" x14ac:dyDescent="0.3">
      <c r="A32647" s="33" t="s">
        <v>125</v>
      </c>
      <c r="B32647" s="33" t="s">
        <v>53</v>
      </c>
      <c r="C32647" s="33">
        <v>102500</v>
      </c>
      <c r="D32647" s="33" t="s">
        <v>1055</v>
      </c>
      <c r="E32647" t="str">
        <f t="shared" si="514"/>
        <v>$100K-$125K</v>
      </c>
    </row>
    <row r="32648" spans="1:5" x14ac:dyDescent="0.3">
      <c r="A32648" s="33" t="s">
        <v>2</v>
      </c>
      <c r="B32648" s="33" t="s">
        <v>53</v>
      </c>
      <c r="C32648" s="33">
        <v>105000</v>
      </c>
      <c r="D32648" s="33" t="s">
        <v>715</v>
      </c>
      <c r="E32648" t="str">
        <f t="shared" si="514"/>
        <v>$100K-$125K</v>
      </c>
    </row>
    <row r="32649" spans="1:5" x14ac:dyDescent="0.3">
      <c r="A32649" s="33" t="s">
        <v>2</v>
      </c>
      <c r="B32649" s="33" t="s">
        <v>53</v>
      </c>
      <c r="C32649" s="33"/>
      <c r="D32649" s="33" t="s">
        <v>268</v>
      </c>
      <c r="E32649" t="str">
        <f t="shared" si="514"/>
        <v>No Data</v>
      </c>
    </row>
    <row r="32650" spans="1:5" x14ac:dyDescent="0.3">
      <c r="A32650" s="33" t="s">
        <v>2</v>
      </c>
      <c r="B32650" s="33" t="s">
        <v>53</v>
      </c>
      <c r="C32650" s="33">
        <v>125000</v>
      </c>
      <c r="D32650" s="33" t="s">
        <v>6961</v>
      </c>
      <c r="E32650" t="str">
        <f t="shared" si="514"/>
        <v>$100K-$125K</v>
      </c>
    </row>
    <row r="32651" spans="1:5" x14ac:dyDescent="0.3">
      <c r="A32651" s="33" t="s">
        <v>0</v>
      </c>
      <c r="B32651" s="33" t="s">
        <v>53</v>
      </c>
      <c r="C32651" s="33">
        <v>139500</v>
      </c>
      <c r="D32651" s="33" t="s">
        <v>217</v>
      </c>
      <c r="E32651" t="str">
        <f t="shared" si="514"/>
        <v>$125K-$200K</v>
      </c>
    </row>
    <row r="32652" spans="1:5" x14ac:dyDescent="0.3">
      <c r="A32652" s="33" t="s">
        <v>2</v>
      </c>
      <c r="B32652" s="33" t="s">
        <v>53</v>
      </c>
      <c r="C32652" s="33">
        <v>90000</v>
      </c>
      <c r="D32652" s="33" t="s">
        <v>10169</v>
      </c>
      <c r="E32652" t="str">
        <f t="shared" si="514"/>
        <v>$75K-$100K</v>
      </c>
    </row>
    <row r="32653" spans="1:5" x14ac:dyDescent="0.3">
      <c r="A32653" s="33" t="s">
        <v>0</v>
      </c>
      <c r="B32653" s="33" t="s">
        <v>53</v>
      </c>
      <c r="C32653" s="33"/>
      <c r="D32653" s="33" t="s">
        <v>268</v>
      </c>
      <c r="E32653" t="str">
        <f t="shared" si="514"/>
        <v>No Data</v>
      </c>
    </row>
    <row r="32654" spans="1:5" x14ac:dyDescent="0.3">
      <c r="A32654" s="33" t="s">
        <v>52</v>
      </c>
      <c r="B32654" s="33" t="s">
        <v>53</v>
      </c>
      <c r="C32654" s="33">
        <v>67500</v>
      </c>
      <c r="D32654" s="33" t="s">
        <v>3934</v>
      </c>
      <c r="E32654" t="str">
        <f t="shared" si="514"/>
        <v>&lt;$75K</v>
      </c>
    </row>
    <row r="32655" spans="1:5" x14ac:dyDescent="0.3">
      <c r="A32655" s="33" t="s">
        <v>2</v>
      </c>
      <c r="B32655" s="33" t="s">
        <v>53</v>
      </c>
      <c r="C32655" s="33">
        <v>135000</v>
      </c>
      <c r="D32655" s="33" t="s">
        <v>1022</v>
      </c>
      <c r="E32655" t="str">
        <f t="shared" si="514"/>
        <v>$125K-$200K</v>
      </c>
    </row>
    <row r="32656" spans="1:5" x14ac:dyDescent="0.3">
      <c r="A32656" s="33" t="s">
        <v>2</v>
      </c>
      <c r="B32656" s="33" t="s">
        <v>53</v>
      </c>
      <c r="C32656" s="33"/>
      <c r="D32656" s="33" t="s">
        <v>10170</v>
      </c>
      <c r="E32656" t="str">
        <f t="shared" si="514"/>
        <v>No Data</v>
      </c>
    </row>
    <row r="32657" spans="1:5" x14ac:dyDescent="0.3">
      <c r="A32657" s="33" t="s">
        <v>2</v>
      </c>
      <c r="B32657" s="33" t="s">
        <v>53</v>
      </c>
      <c r="C32657" s="33">
        <v>107500</v>
      </c>
      <c r="D32657" s="33" t="s">
        <v>10171</v>
      </c>
      <c r="E32657" t="str">
        <f t="shared" si="514"/>
        <v>$100K-$125K</v>
      </c>
    </row>
    <row r="32658" spans="1:5" x14ac:dyDescent="0.3">
      <c r="A32658" s="33" t="s">
        <v>2</v>
      </c>
      <c r="B32658" s="33" t="s">
        <v>53</v>
      </c>
      <c r="C32658" s="33"/>
      <c r="D32658" s="33" t="s">
        <v>2337</v>
      </c>
      <c r="E32658" t="str">
        <f t="shared" si="514"/>
        <v>No Data</v>
      </c>
    </row>
    <row r="32659" spans="1:5" x14ac:dyDescent="0.3">
      <c r="A32659" s="33" t="s">
        <v>4</v>
      </c>
      <c r="B32659" s="33" t="s">
        <v>53</v>
      </c>
      <c r="C32659" s="33"/>
      <c r="D32659" s="33" t="s">
        <v>6350</v>
      </c>
      <c r="E32659" t="str">
        <f t="shared" si="514"/>
        <v>No Data</v>
      </c>
    </row>
    <row r="32660" spans="1:5" x14ac:dyDescent="0.3">
      <c r="A32660" s="33" t="s">
        <v>0</v>
      </c>
      <c r="B32660" s="33" t="s">
        <v>53</v>
      </c>
      <c r="C32660" s="33">
        <v>115000</v>
      </c>
      <c r="D32660" s="33" t="s">
        <v>783</v>
      </c>
      <c r="E32660" t="str">
        <f t="shared" si="514"/>
        <v>$100K-$125K</v>
      </c>
    </row>
    <row r="32661" spans="1:5" x14ac:dyDescent="0.3">
      <c r="A32661" s="33" t="s">
        <v>2</v>
      </c>
      <c r="B32661" s="33" t="s">
        <v>53</v>
      </c>
      <c r="C32661" s="33"/>
      <c r="D32661" s="33" t="s">
        <v>268</v>
      </c>
      <c r="E32661" t="str">
        <f t="shared" si="514"/>
        <v>No Data</v>
      </c>
    </row>
    <row r="32662" spans="1:5" x14ac:dyDescent="0.3">
      <c r="A32662" s="33" t="s">
        <v>128</v>
      </c>
      <c r="B32662" s="33" t="s">
        <v>53</v>
      </c>
      <c r="C32662" s="33">
        <v>150000</v>
      </c>
      <c r="D32662" s="33" t="s">
        <v>9093</v>
      </c>
      <c r="E32662" t="str">
        <f t="shared" si="514"/>
        <v>$125K-$200K</v>
      </c>
    </row>
    <row r="32663" spans="1:5" x14ac:dyDescent="0.3">
      <c r="A32663" s="33" t="s">
        <v>2</v>
      </c>
      <c r="B32663" s="33" t="s">
        <v>53</v>
      </c>
      <c r="C32663" s="33"/>
      <c r="D32663" s="33" t="s">
        <v>10172</v>
      </c>
      <c r="E32663" t="str">
        <f t="shared" si="514"/>
        <v>No Data</v>
      </c>
    </row>
    <row r="32664" spans="1:5" x14ac:dyDescent="0.3">
      <c r="A32664" s="33" t="s">
        <v>2</v>
      </c>
      <c r="B32664" s="33" t="s">
        <v>53</v>
      </c>
      <c r="C32664" s="33"/>
      <c r="D32664" s="33" t="s">
        <v>1777</v>
      </c>
      <c r="E32664" t="str">
        <f t="shared" si="514"/>
        <v>No Data</v>
      </c>
    </row>
    <row r="32665" spans="1:5" x14ac:dyDescent="0.3">
      <c r="A32665" s="33" t="s">
        <v>4</v>
      </c>
      <c r="B32665" s="33" t="s">
        <v>53</v>
      </c>
      <c r="C32665" s="33"/>
      <c r="D32665" s="33" t="s">
        <v>3742</v>
      </c>
      <c r="E32665" t="str">
        <f t="shared" si="514"/>
        <v>No Data</v>
      </c>
    </row>
    <row r="32666" spans="1:5" x14ac:dyDescent="0.3">
      <c r="A32666" s="33" t="s">
        <v>2</v>
      </c>
      <c r="B32666" s="33" t="s">
        <v>95</v>
      </c>
      <c r="C32666" s="33">
        <v>194500</v>
      </c>
      <c r="D32666" s="33" t="s">
        <v>1434</v>
      </c>
      <c r="E32666" t="str">
        <f t="shared" si="514"/>
        <v>$125K-$200K</v>
      </c>
    </row>
    <row r="32667" spans="1:5" x14ac:dyDescent="0.3">
      <c r="A32667" s="33" t="s">
        <v>2</v>
      </c>
      <c r="B32667" s="33" t="s">
        <v>53</v>
      </c>
      <c r="C32667" s="33"/>
      <c r="D32667" s="33" t="s">
        <v>485</v>
      </c>
      <c r="E32667" t="str">
        <f t="shared" si="514"/>
        <v>No Data</v>
      </c>
    </row>
    <row r="32668" spans="1:5" x14ac:dyDescent="0.3">
      <c r="A32668" s="33" t="s">
        <v>0</v>
      </c>
      <c r="B32668" s="33" t="s">
        <v>53</v>
      </c>
      <c r="C32668" s="33">
        <v>150000</v>
      </c>
      <c r="D32668" s="33" t="s">
        <v>519</v>
      </c>
      <c r="E32668" t="str">
        <f t="shared" si="514"/>
        <v>$125K-$200K</v>
      </c>
    </row>
    <row r="32669" spans="1:5" x14ac:dyDescent="0.3">
      <c r="A32669" s="33" t="s">
        <v>128</v>
      </c>
      <c r="B32669" s="33" t="s">
        <v>53</v>
      </c>
      <c r="C32669" s="33">
        <v>191000</v>
      </c>
      <c r="D32669" s="33" t="s">
        <v>8979</v>
      </c>
      <c r="E32669" t="str">
        <f t="shared" si="514"/>
        <v>$125K-$200K</v>
      </c>
    </row>
    <row r="32670" spans="1:5" x14ac:dyDescent="0.3">
      <c r="A32670" s="33" t="s">
        <v>2</v>
      </c>
      <c r="B32670" s="33" t="s">
        <v>53</v>
      </c>
      <c r="C32670" s="33"/>
      <c r="D32670" s="33" t="s">
        <v>2447</v>
      </c>
      <c r="E32670" t="str">
        <f t="shared" si="514"/>
        <v>No Data</v>
      </c>
    </row>
    <row r="32671" spans="1:5" x14ac:dyDescent="0.3">
      <c r="A32671" s="33" t="s">
        <v>0</v>
      </c>
      <c r="B32671" s="33" t="s">
        <v>53</v>
      </c>
      <c r="C32671" s="33"/>
      <c r="D32671" s="33" t="s">
        <v>3442</v>
      </c>
      <c r="E32671" t="str">
        <f t="shared" si="514"/>
        <v>No Data</v>
      </c>
    </row>
    <row r="32672" spans="1:5" x14ac:dyDescent="0.3">
      <c r="A32672" s="33" t="s">
        <v>2</v>
      </c>
      <c r="B32672" s="33" t="s">
        <v>53</v>
      </c>
      <c r="C32672" s="33"/>
      <c r="D32672" s="33" t="s">
        <v>8915</v>
      </c>
      <c r="E32672" t="str">
        <f t="shared" si="514"/>
        <v>No Data</v>
      </c>
    </row>
    <row r="32673" spans="1:5" x14ac:dyDescent="0.3">
      <c r="A32673" s="33" t="s">
        <v>0</v>
      </c>
      <c r="B32673" s="33" t="s">
        <v>111</v>
      </c>
      <c r="C32673" s="33">
        <v>89100</v>
      </c>
      <c r="D32673" s="33" t="s">
        <v>6259</v>
      </c>
      <c r="E32673" t="str">
        <f t="shared" si="514"/>
        <v>$75K-$100K</v>
      </c>
    </row>
  </sheetData>
  <mergeCells count="2">
    <mergeCell ref="J4:K4"/>
    <mergeCell ref="G15:H1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B6E5C-AD92-408A-953A-5BB07DE75946}">
  <dimension ref="A1:CT25"/>
  <sheetViews>
    <sheetView topLeftCell="T1" zoomScale="110" zoomScaleNormal="110" workbookViewId="0">
      <selection activeCell="Y10" sqref="Y10"/>
    </sheetView>
  </sheetViews>
  <sheetFormatPr defaultRowHeight="14.4" x14ac:dyDescent="0.3"/>
  <cols>
    <col min="1" max="1" width="17.5546875" customWidth="1"/>
    <col min="2" max="2" width="14.21875" customWidth="1"/>
    <col min="3" max="3" width="27.21875" customWidth="1"/>
    <col min="4" max="4" width="17.5546875" style="56" hidden="1" customWidth="1"/>
    <col min="5" max="5" width="26.21875" hidden="1" customWidth="1"/>
    <col min="6" max="6" width="11" customWidth="1"/>
    <col min="7" max="7" width="22" customWidth="1"/>
    <col min="8" max="8" width="40" customWidth="1"/>
    <col min="9" max="9" width="8.88671875" customWidth="1"/>
    <col min="10" max="10" width="34.77734375" customWidth="1"/>
    <col min="11" max="11" width="8.88671875" customWidth="1"/>
    <col min="12" max="12" width="13.33203125" customWidth="1"/>
    <col min="13" max="13" width="15.44140625" customWidth="1"/>
    <col min="14" max="14" width="8.88671875" customWidth="1"/>
    <col min="15" max="15" width="16.44140625" customWidth="1"/>
    <col min="17" max="19" width="0" hidden="1" customWidth="1"/>
    <col min="24" max="24" width="31.21875" customWidth="1"/>
    <col min="25" max="25" width="17.44140625" customWidth="1"/>
  </cols>
  <sheetData>
    <row r="1" spans="1:98" x14ac:dyDescent="0.3">
      <c r="A1" s="74" t="s">
        <v>10197</v>
      </c>
      <c r="B1" s="75" t="s">
        <v>10198</v>
      </c>
      <c r="C1" s="75" t="s">
        <v>10199</v>
      </c>
      <c r="D1" s="76" t="s">
        <v>10200</v>
      </c>
      <c r="E1" s="75" t="s">
        <v>10201</v>
      </c>
      <c r="F1" s="75" t="s">
        <v>10202</v>
      </c>
      <c r="G1" s="75" t="s">
        <v>10203</v>
      </c>
      <c r="H1" s="77" t="s">
        <v>10204</v>
      </c>
      <c r="J1" s="41" t="s">
        <v>10205</v>
      </c>
      <c r="L1" s="41" t="s">
        <v>10206</v>
      </c>
      <c r="M1" s="41" t="s">
        <v>10207</v>
      </c>
      <c r="O1" s="41" t="s">
        <v>10208</v>
      </c>
      <c r="Q1" s="89" t="s">
        <v>10209</v>
      </c>
      <c r="R1" s="89"/>
      <c r="S1" s="89"/>
      <c r="T1" s="89" t="s">
        <v>10209</v>
      </c>
      <c r="U1" s="89"/>
      <c r="V1" s="89"/>
    </row>
    <row r="2" spans="1:98" x14ac:dyDescent="0.3">
      <c r="A2" s="67" t="s">
        <v>10210</v>
      </c>
      <c r="B2" s="33" t="s">
        <v>10211</v>
      </c>
      <c r="C2" s="33" t="s">
        <v>2</v>
      </c>
      <c r="D2" s="78">
        <v>44971.640451388892</v>
      </c>
      <c r="E2" s="33" t="s">
        <v>10212</v>
      </c>
      <c r="F2" s="33" t="s">
        <v>10213</v>
      </c>
      <c r="G2" s="33" t="s">
        <v>10214</v>
      </c>
      <c r="H2" s="68" t="s">
        <v>10215</v>
      </c>
      <c r="J2" t="str">
        <f>_xlfn.TEXTJOIN(" ", TRUE,F2:G2)</f>
        <v>457 Oak St San Jose, CA, 95101</v>
      </c>
      <c r="L2" t="str" cm="1">
        <f t="array" ref="L2:M2">_xlfn.TEXTSPLIT(B2, " ")</f>
        <v>Pam</v>
      </c>
      <c r="M2" t="str">
        <v>Beesly</v>
      </c>
      <c r="O2" t="str">
        <f>RIGHT(A2,3)</f>
        <v>548</v>
      </c>
      <c r="Q2">
        <f>FIND(",", G2)+LEN(", ")</f>
        <v>11</v>
      </c>
      <c r="R2">
        <f>FIND(",",G2,Q2)</f>
        <v>13</v>
      </c>
      <c r="S2" t="str">
        <f>MID(G2,Q2,R2-Q2)</f>
        <v>CA</v>
      </c>
      <c r="T2">
        <f>FIND(",",G2)+LEN(", ")</f>
        <v>11</v>
      </c>
      <c r="U2">
        <f>FIND(",",G2,T2)</f>
        <v>13</v>
      </c>
      <c r="V2" t="str">
        <f>MID(G2,T2,U2-T2)</f>
        <v>CA</v>
      </c>
      <c r="X2" s="82" t="s">
        <v>10285</v>
      </c>
    </row>
    <row r="3" spans="1:98" x14ac:dyDescent="0.3">
      <c r="A3" s="67" t="s">
        <v>10216</v>
      </c>
      <c r="B3" s="33" t="s">
        <v>10217</v>
      </c>
      <c r="C3" s="33" t="s">
        <v>10218</v>
      </c>
      <c r="D3" s="78">
        <v>45055.40662037037</v>
      </c>
      <c r="E3" s="33" t="s">
        <v>10219</v>
      </c>
      <c r="F3" s="33" t="s">
        <v>10220</v>
      </c>
      <c r="G3" s="33" t="s">
        <v>10221</v>
      </c>
      <c r="H3" s="68" t="s">
        <v>10222</v>
      </c>
      <c r="J3" t="str">
        <f t="shared" ref="J3:J21" si="0">_xlfn.TEXTJOIN(" ", TRUE,F3:G3)</f>
        <v>203 Birch St Chicago, IL, 60601</v>
      </c>
      <c r="L3" t="str" cm="1">
        <f t="array" ref="L3:M3">_xlfn.TEXTSPLIT(B3, " ")</f>
        <v>Michael</v>
      </c>
      <c r="M3" t="str">
        <v>Scott</v>
      </c>
      <c r="O3" t="str">
        <f t="shared" ref="O3:O21" si="1">RIGHT(A3,3)</f>
        <v>549</v>
      </c>
      <c r="Q3">
        <f t="shared" ref="Q3:Q21" si="2">FIND(",", G3)+LEN(", ")</f>
        <v>10</v>
      </c>
      <c r="R3">
        <f t="shared" ref="R3:R21" si="3">FIND(",",G3,Q3)</f>
        <v>12</v>
      </c>
      <c r="S3" t="str">
        <f t="shared" ref="S3:S21" si="4">MID(G3,Q3,R3-Q3)</f>
        <v>IL</v>
      </c>
      <c r="T3">
        <f t="shared" ref="T3:T21" si="5">FIND(",",G3)+LEN(", ")</f>
        <v>10</v>
      </c>
      <c r="U3">
        <f t="shared" ref="U3:U21" si="6">FIND(",",G3,T3)</f>
        <v>12</v>
      </c>
      <c r="V3" t="str">
        <f t="shared" ref="V3:V21" si="7">MID(G3,T3,U3-T3)</f>
        <v>IL</v>
      </c>
      <c r="X3" t="str">
        <f>_xlfn.TEXTJOIN(", ",TRUE,H2:H21)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4" spans="1:98" x14ac:dyDescent="0.3">
      <c r="A4" s="67" t="s">
        <v>10223</v>
      </c>
      <c r="B4" s="33" t="s">
        <v>10224</v>
      </c>
      <c r="C4" s="33" t="s">
        <v>4</v>
      </c>
      <c r="D4" s="78">
        <v>45128.729710648149</v>
      </c>
      <c r="E4" s="33" t="s">
        <v>10225</v>
      </c>
      <c r="F4" s="33" t="s">
        <v>10226</v>
      </c>
      <c r="G4" s="33" t="s">
        <v>10221</v>
      </c>
      <c r="H4" s="68" t="s">
        <v>10227</v>
      </c>
      <c r="J4" t="str">
        <f t="shared" si="0"/>
        <v>790 Pine St Chicago, IL, 60601</v>
      </c>
      <c r="L4" t="str" cm="1">
        <f t="array" ref="L4:M4">_xlfn.TEXTSPLIT(B4, " ")</f>
        <v>Kevin</v>
      </c>
      <c r="M4" t="str">
        <v>Malone</v>
      </c>
      <c r="O4" t="str">
        <f t="shared" si="1"/>
        <v>550</v>
      </c>
      <c r="Q4">
        <f t="shared" si="2"/>
        <v>10</v>
      </c>
      <c r="R4">
        <f t="shared" si="3"/>
        <v>12</v>
      </c>
      <c r="S4" t="str">
        <f t="shared" si="4"/>
        <v>IL</v>
      </c>
      <c r="T4">
        <f t="shared" si="5"/>
        <v>10</v>
      </c>
      <c r="U4">
        <f t="shared" si="6"/>
        <v>12</v>
      </c>
      <c r="V4" t="str">
        <f t="shared" si="7"/>
        <v>IL</v>
      </c>
    </row>
    <row r="5" spans="1:98" x14ac:dyDescent="0.3">
      <c r="A5" s="67" t="s">
        <v>10228</v>
      </c>
      <c r="B5" s="33" t="s">
        <v>10211</v>
      </c>
      <c r="C5" s="33" t="s">
        <v>10218</v>
      </c>
      <c r="D5" s="78">
        <v>45173.302187499998</v>
      </c>
      <c r="E5" s="33" t="s">
        <v>10212</v>
      </c>
      <c r="F5" s="33" t="s">
        <v>10213</v>
      </c>
      <c r="G5" s="33" t="s">
        <v>10214</v>
      </c>
      <c r="H5" s="68" t="s">
        <v>10215</v>
      </c>
      <c r="J5" t="str">
        <f t="shared" si="0"/>
        <v>457 Oak St San Jose, CA, 95101</v>
      </c>
      <c r="L5" t="str" cm="1">
        <f t="array" ref="L5:M5">_xlfn.TEXTSPLIT(B5, " ")</f>
        <v>Pam</v>
      </c>
      <c r="M5" t="str">
        <v>Beesly</v>
      </c>
      <c r="O5" t="str">
        <f t="shared" si="1"/>
        <v>551</v>
      </c>
      <c r="Q5">
        <f t="shared" si="2"/>
        <v>11</v>
      </c>
      <c r="R5">
        <f t="shared" si="3"/>
        <v>13</v>
      </c>
      <c r="S5" t="str">
        <f t="shared" si="4"/>
        <v>CA</v>
      </c>
      <c r="T5">
        <f t="shared" si="5"/>
        <v>11</v>
      </c>
      <c r="U5">
        <f t="shared" si="6"/>
        <v>13</v>
      </c>
      <c r="V5" t="str">
        <f t="shared" si="7"/>
        <v>CA</v>
      </c>
      <c r="X5" s="82" t="s">
        <v>10284</v>
      </c>
    </row>
    <row r="6" spans="1:98" x14ac:dyDescent="0.3">
      <c r="A6" s="67" t="s">
        <v>10229</v>
      </c>
      <c r="B6" s="33" t="s">
        <v>10230</v>
      </c>
      <c r="C6" s="33" t="s">
        <v>0</v>
      </c>
      <c r="D6" s="78">
        <v>45248.70857638889</v>
      </c>
      <c r="E6" s="33" t="s">
        <v>10231</v>
      </c>
      <c r="F6" s="33" t="s">
        <v>10232</v>
      </c>
      <c r="G6" s="33" t="s">
        <v>10233</v>
      </c>
      <c r="H6" s="68" t="s">
        <v>10234</v>
      </c>
      <c r="J6" t="str">
        <f t="shared" si="0"/>
        <v>459 Oak St Philadelphia, PA, 19101</v>
      </c>
      <c r="L6" t="str" cm="1">
        <f t="array" ref="L6:M6">_xlfn.TEXTSPLIT(B6, " ")</f>
        <v>Jim</v>
      </c>
      <c r="M6" t="str">
        <v>Halpert</v>
      </c>
      <c r="O6" t="str">
        <f t="shared" si="1"/>
        <v>552</v>
      </c>
      <c r="Q6">
        <f t="shared" si="2"/>
        <v>15</v>
      </c>
      <c r="R6">
        <f t="shared" si="3"/>
        <v>17</v>
      </c>
      <c r="S6" t="str">
        <f t="shared" si="4"/>
        <v>PA</v>
      </c>
      <c r="T6">
        <f t="shared" si="5"/>
        <v>15</v>
      </c>
      <c r="U6">
        <f t="shared" si="6"/>
        <v>17</v>
      </c>
      <c r="V6" t="str">
        <f t="shared" si="7"/>
        <v>PA</v>
      </c>
      <c r="X6" t="str" cm="1">
        <f t="array" ref="X6:CT6">_xlfn.TEXTSPLIT(X3,", ")</f>
        <v>Kafka</v>
      </c>
      <c r="Y6" t="str">
        <v>DataBricks</v>
      </c>
      <c r="Z6" t="str">
        <v>Spark</v>
      </c>
      <c r="AA6" t="str">
        <v>Python</v>
      </c>
      <c r="AB6" t="str">
        <v>GCP</v>
      </c>
      <c r="AC6" t="str">
        <v>Power BI</v>
      </c>
      <c r="AD6" t="str">
        <v>GCP</v>
      </c>
      <c r="AE6" t="str">
        <v>Airflow</v>
      </c>
      <c r="AF6" t="str">
        <v>Hadoop</v>
      </c>
      <c r="AG6" t="str">
        <v>R</v>
      </c>
      <c r="AH6" t="str">
        <v>Azure</v>
      </c>
      <c r="AI6" t="str">
        <v>Java</v>
      </c>
      <c r="AJ6" t="str">
        <v>SQL</v>
      </c>
      <c r="AK6" t="str">
        <v>DataBricks</v>
      </c>
      <c r="AL6" t="str">
        <v>Kafka</v>
      </c>
      <c r="AM6" t="str">
        <v>DataBricks</v>
      </c>
      <c r="AN6" t="str">
        <v>Spark</v>
      </c>
      <c r="AO6" t="str">
        <v>Python</v>
      </c>
      <c r="AP6" t="str">
        <v>GCP</v>
      </c>
      <c r="AQ6" t="str">
        <v>DataBricks</v>
      </c>
      <c r="AR6" t="str">
        <v>Hadoop</v>
      </c>
      <c r="AS6" t="str">
        <v>Java</v>
      </c>
      <c r="AT6" t="str">
        <v>Snowflake</v>
      </c>
      <c r="AU6" t="str">
        <v>Airflow</v>
      </c>
      <c r="AV6" t="str">
        <v>DataBricks</v>
      </c>
      <c r="AW6" t="str">
        <v>Azure</v>
      </c>
      <c r="AX6" t="str">
        <v>Java</v>
      </c>
      <c r="AY6" t="str">
        <v>SQL</v>
      </c>
      <c r="AZ6" t="str">
        <v>DataBricks</v>
      </c>
      <c r="BA6" t="str">
        <v>Snowflake</v>
      </c>
      <c r="BB6" t="str">
        <v>Airflow</v>
      </c>
      <c r="BC6" t="str">
        <v>DataBricks</v>
      </c>
      <c r="BD6" t="str">
        <v>Scala</v>
      </c>
      <c r="BE6" t="str">
        <v>Azure</v>
      </c>
      <c r="BF6" t="str">
        <v>R</v>
      </c>
      <c r="BG6" t="str">
        <v>Kafka</v>
      </c>
      <c r="BH6" t="str">
        <v>Snowflake</v>
      </c>
      <c r="BI6" t="str">
        <v>Excel</v>
      </c>
      <c r="BJ6" t="str">
        <v>Scala</v>
      </c>
      <c r="BK6" t="str">
        <v>Excel</v>
      </c>
      <c r="BL6" t="str">
        <v>Power BI</v>
      </c>
      <c r="BM6" t="str">
        <v>R</v>
      </c>
      <c r="BN6" t="str">
        <v>Scala</v>
      </c>
      <c r="BO6" t="str">
        <v>R</v>
      </c>
      <c r="BP6" t="str">
        <v>Hadoop</v>
      </c>
      <c r="BQ6" t="str">
        <v>Power BI</v>
      </c>
      <c r="BR6" t="str">
        <v>SQL</v>
      </c>
      <c r="BS6" t="str">
        <v>Snowflake</v>
      </c>
      <c r="BT6" t="str">
        <v>Airflow</v>
      </c>
      <c r="BU6" t="str">
        <v>DataBricks</v>
      </c>
      <c r="BV6" t="str">
        <v>Java</v>
      </c>
      <c r="BW6" t="str">
        <v>Scala</v>
      </c>
      <c r="BX6" t="str">
        <v>R</v>
      </c>
      <c r="BY6" t="str">
        <v>DataBricks</v>
      </c>
      <c r="BZ6" t="str">
        <v>Azure</v>
      </c>
      <c r="CA6" t="str">
        <v>Scala</v>
      </c>
      <c r="CB6" t="str">
        <v>Power BI</v>
      </c>
      <c r="CC6" t="str">
        <v>GCP</v>
      </c>
      <c r="CD6" t="str">
        <v>Airflow</v>
      </c>
      <c r="CE6" t="str">
        <v>Hadoop</v>
      </c>
      <c r="CF6" t="str">
        <v>R</v>
      </c>
      <c r="CG6" t="str">
        <v>DataBricks</v>
      </c>
      <c r="CH6" t="str">
        <v>Hadoop</v>
      </c>
      <c r="CI6" t="str">
        <v>Java</v>
      </c>
      <c r="CJ6" t="str">
        <v>Snowflake</v>
      </c>
      <c r="CK6" t="str">
        <v>Power BI</v>
      </c>
      <c r="CL6" t="str">
        <v>Tableau</v>
      </c>
      <c r="CM6" t="str">
        <v>Airflow</v>
      </c>
      <c r="CN6" t="str">
        <v>SQL</v>
      </c>
      <c r="CO6" t="str">
        <v>DataBricks</v>
      </c>
      <c r="CP6" t="str">
        <v>Hadoop</v>
      </c>
      <c r="CQ6" t="str">
        <v>Java</v>
      </c>
      <c r="CR6" t="str">
        <v>DataBricks</v>
      </c>
      <c r="CS6" t="str">
        <v>Hadoop</v>
      </c>
      <c r="CT6" t="str">
        <v>Java</v>
      </c>
    </row>
    <row r="7" spans="1:98" x14ac:dyDescent="0.3">
      <c r="A7" s="67" t="s">
        <v>10235</v>
      </c>
      <c r="B7" s="33" t="s">
        <v>10236</v>
      </c>
      <c r="C7" s="33" t="s">
        <v>1</v>
      </c>
      <c r="D7" s="78">
        <v>45302.531921296293</v>
      </c>
      <c r="E7" s="33" t="s">
        <v>10237</v>
      </c>
      <c r="F7" s="33" t="s">
        <v>10238</v>
      </c>
      <c r="G7" s="33" t="s">
        <v>10233</v>
      </c>
      <c r="H7" s="68" t="s">
        <v>10239</v>
      </c>
      <c r="J7" t="str">
        <f t="shared" si="0"/>
        <v>204 Birch St Philadelphia, PA, 19101</v>
      </c>
      <c r="L7" t="str" cm="1">
        <f t="array" ref="L7:M7">_xlfn.TEXTSPLIT(B7, " ")</f>
        <v>Ryan</v>
      </c>
      <c r="M7" t="str">
        <v>Howard</v>
      </c>
      <c r="O7" t="str">
        <f t="shared" si="1"/>
        <v>553</v>
      </c>
      <c r="Q7">
        <f t="shared" si="2"/>
        <v>15</v>
      </c>
      <c r="R7">
        <f t="shared" si="3"/>
        <v>17</v>
      </c>
      <c r="S7" t="str">
        <f t="shared" si="4"/>
        <v>PA</v>
      </c>
      <c r="T7">
        <f t="shared" si="5"/>
        <v>15</v>
      </c>
      <c r="U7">
        <f t="shared" si="6"/>
        <v>17</v>
      </c>
      <c r="V7" t="str">
        <f t="shared" si="7"/>
        <v>PA</v>
      </c>
    </row>
    <row r="8" spans="1:98" x14ac:dyDescent="0.3">
      <c r="A8" s="67" t="s">
        <v>10240</v>
      </c>
      <c r="B8" s="33" t="s">
        <v>10224</v>
      </c>
      <c r="C8" s="33" t="s">
        <v>10218</v>
      </c>
      <c r="D8" s="78">
        <v>45354.687881944446</v>
      </c>
      <c r="E8" s="33" t="s">
        <v>10225</v>
      </c>
      <c r="F8" s="33" t="s">
        <v>10226</v>
      </c>
      <c r="G8" s="33" t="s">
        <v>10221</v>
      </c>
      <c r="H8" s="68" t="s">
        <v>10227</v>
      </c>
      <c r="J8" t="str">
        <f t="shared" si="0"/>
        <v>790 Pine St Chicago, IL, 60601</v>
      </c>
      <c r="L8" t="str" cm="1">
        <f t="array" ref="L8:M8">_xlfn.TEXTSPLIT(B8, " ")</f>
        <v>Kevin</v>
      </c>
      <c r="M8" t="str">
        <v>Malone</v>
      </c>
      <c r="O8" t="str">
        <f t="shared" si="1"/>
        <v>554</v>
      </c>
      <c r="Q8">
        <f t="shared" si="2"/>
        <v>10</v>
      </c>
      <c r="R8">
        <f t="shared" si="3"/>
        <v>12</v>
      </c>
      <c r="S8" t="str">
        <f t="shared" si="4"/>
        <v>IL</v>
      </c>
      <c r="T8">
        <f t="shared" si="5"/>
        <v>10</v>
      </c>
      <c r="U8">
        <f t="shared" si="6"/>
        <v>12</v>
      </c>
      <c r="V8" t="str">
        <f t="shared" si="7"/>
        <v>IL</v>
      </c>
      <c r="X8" s="82" t="s">
        <v>10282</v>
      </c>
      <c r="Y8" s="82" t="s">
        <v>10283</v>
      </c>
    </row>
    <row r="9" spans="1:98" x14ac:dyDescent="0.3">
      <c r="A9" s="67" t="s">
        <v>10241</v>
      </c>
      <c r="B9" s="33" t="s">
        <v>10236</v>
      </c>
      <c r="C9" s="33" t="s">
        <v>2</v>
      </c>
      <c r="D9" s="78">
        <v>45408.340810185182</v>
      </c>
      <c r="E9" s="33" t="s">
        <v>10237</v>
      </c>
      <c r="F9" s="33" t="s">
        <v>10238</v>
      </c>
      <c r="G9" s="33" t="s">
        <v>10233</v>
      </c>
      <c r="H9" s="68" t="s">
        <v>10239</v>
      </c>
      <c r="J9" t="str">
        <f t="shared" si="0"/>
        <v>204 Birch St Philadelphia, PA, 19101</v>
      </c>
      <c r="L9" t="str" cm="1">
        <f t="array" ref="L9:M9">_xlfn.TEXTSPLIT(B9, " ")</f>
        <v>Ryan</v>
      </c>
      <c r="M9" t="str">
        <v>Howard</v>
      </c>
      <c r="O9" t="str">
        <f t="shared" si="1"/>
        <v>555</v>
      </c>
      <c r="Q9">
        <f t="shared" si="2"/>
        <v>15</v>
      </c>
      <c r="R9">
        <f t="shared" si="3"/>
        <v>17</v>
      </c>
      <c r="S9" t="str">
        <f t="shared" si="4"/>
        <v>PA</v>
      </c>
      <c r="T9">
        <f t="shared" si="5"/>
        <v>15</v>
      </c>
      <c r="U9">
        <f t="shared" si="6"/>
        <v>17</v>
      </c>
      <c r="V9" t="str">
        <f t="shared" si="7"/>
        <v>PA</v>
      </c>
      <c r="X9" s="33" t="str" cm="1">
        <f t="array" ref="X9:X25">_xlfn.UNIQUE(TRANSPOSE(X6:CU6))</f>
        <v>Kafka</v>
      </c>
      <c r="Y9" s="33">
        <f>COUNTIF($X$6:$CU$6,X9)</f>
        <v>3</v>
      </c>
    </row>
    <row r="10" spans="1:98" x14ac:dyDescent="0.3">
      <c r="A10" s="67" t="s">
        <v>10242</v>
      </c>
      <c r="B10" s="33" t="s">
        <v>10243</v>
      </c>
      <c r="C10" s="33" t="s">
        <v>0</v>
      </c>
      <c r="D10" s="78">
        <v>45458.743333333332</v>
      </c>
      <c r="E10" s="33" t="s">
        <v>10244</v>
      </c>
      <c r="F10" s="33" t="s">
        <v>10245</v>
      </c>
      <c r="G10" s="33" t="s">
        <v>10221</v>
      </c>
      <c r="H10" s="68" t="s">
        <v>10246</v>
      </c>
      <c r="J10" t="str">
        <f t="shared" si="0"/>
        <v>123 Elm St Chicago, IL, 60601</v>
      </c>
      <c r="L10" t="str" cm="1">
        <f t="array" ref="L10:M10">_xlfn.TEXTSPLIT(B10, " ")</f>
        <v>Stanley</v>
      </c>
      <c r="M10" t="str">
        <v>Hudson</v>
      </c>
      <c r="O10" t="str">
        <f t="shared" si="1"/>
        <v>556</v>
      </c>
      <c r="Q10">
        <f t="shared" si="2"/>
        <v>10</v>
      </c>
      <c r="R10">
        <f t="shared" si="3"/>
        <v>12</v>
      </c>
      <c r="S10" t="str">
        <f t="shared" si="4"/>
        <v>IL</v>
      </c>
      <c r="T10">
        <f t="shared" si="5"/>
        <v>10</v>
      </c>
      <c r="U10">
        <f t="shared" si="6"/>
        <v>12</v>
      </c>
      <c r="V10" t="str">
        <f t="shared" si="7"/>
        <v>IL</v>
      </c>
      <c r="X10" s="33" t="str">
        <v>DataBricks</v>
      </c>
      <c r="Y10" s="33">
        <f t="shared" ref="Y10:Y25" si="8">COUNTIF($X$6:$CU$6,X10)</f>
        <v>12</v>
      </c>
    </row>
    <row r="11" spans="1:98" x14ac:dyDescent="0.3">
      <c r="A11" s="67" t="s">
        <v>10247</v>
      </c>
      <c r="B11" s="33" t="s">
        <v>10248</v>
      </c>
      <c r="C11" s="33" t="s">
        <v>4</v>
      </c>
      <c r="D11" s="78">
        <v>45480.608055555553</v>
      </c>
      <c r="E11" s="33" t="s">
        <v>10249</v>
      </c>
      <c r="F11" s="33" t="s">
        <v>10245</v>
      </c>
      <c r="G11" s="33" t="s">
        <v>10250</v>
      </c>
      <c r="H11" s="68" t="s">
        <v>10251</v>
      </c>
      <c r="J11" t="str">
        <f t="shared" si="0"/>
        <v>123 Elm St Los Angeles, CA, 90001</v>
      </c>
      <c r="L11" t="str" cm="1">
        <f t="array" ref="L11:M11">_xlfn.TEXTSPLIT(B11, " ")</f>
        <v>Angela</v>
      </c>
      <c r="M11" t="str">
        <v>Martin</v>
      </c>
      <c r="O11" t="str">
        <f t="shared" si="1"/>
        <v>557</v>
      </c>
      <c r="Q11">
        <f t="shared" si="2"/>
        <v>14</v>
      </c>
      <c r="R11">
        <f t="shared" si="3"/>
        <v>16</v>
      </c>
      <c r="S11" t="str">
        <f t="shared" si="4"/>
        <v>CA</v>
      </c>
      <c r="T11">
        <f t="shared" si="5"/>
        <v>14</v>
      </c>
      <c r="U11">
        <f t="shared" si="6"/>
        <v>16</v>
      </c>
      <c r="V11" t="str">
        <f t="shared" si="7"/>
        <v>CA</v>
      </c>
      <c r="X11" s="33" t="str">
        <v>Spark</v>
      </c>
      <c r="Y11" s="33">
        <f t="shared" si="8"/>
        <v>2</v>
      </c>
    </row>
    <row r="12" spans="1:98" x14ac:dyDescent="0.3">
      <c r="A12" s="67" t="s">
        <v>10252</v>
      </c>
      <c r="B12" s="33" t="s">
        <v>10253</v>
      </c>
      <c r="C12" s="33" t="s">
        <v>0</v>
      </c>
      <c r="D12" s="78">
        <v>45455.284930555557</v>
      </c>
      <c r="E12" s="33" t="s">
        <v>10254</v>
      </c>
      <c r="F12" s="33" t="s">
        <v>10245</v>
      </c>
      <c r="G12" s="33" t="s">
        <v>10255</v>
      </c>
      <c r="H12" s="68" t="s">
        <v>10256</v>
      </c>
      <c r="J12" t="str">
        <f t="shared" si="0"/>
        <v>123 Elm St San Diego, CA, 92101</v>
      </c>
      <c r="L12" t="str" cm="1">
        <f t="array" ref="L12:M12">_xlfn.TEXTSPLIT(B12, " ")</f>
        <v>Dwight</v>
      </c>
      <c r="M12" t="str">
        <v>Schrute</v>
      </c>
      <c r="O12" t="str">
        <f t="shared" si="1"/>
        <v>558</v>
      </c>
      <c r="Q12">
        <f t="shared" si="2"/>
        <v>12</v>
      </c>
      <c r="R12">
        <f t="shared" si="3"/>
        <v>14</v>
      </c>
      <c r="S12" t="str">
        <f t="shared" si="4"/>
        <v>CA</v>
      </c>
      <c r="T12">
        <f t="shared" si="5"/>
        <v>12</v>
      </c>
      <c r="U12">
        <f t="shared" si="6"/>
        <v>14</v>
      </c>
      <c r="V12" t="str">
        <f t="shared" si="7"/>
        <v>CA</v>
      </c>
      <c r="X12" s="33" t="str">
        <v>Python</v>
      </c>
      <c r="Y12" s="33">
        <f t="shared" si="8"/>
        <v>2</v>
      </c>
    </row>
    <row r="13" spans="1:98" x14ac:dyDescent="0.3">
      <c r="A13" s="67" t="s">
        <v>10257</v>
      </c>
      <c r="B13" s="33" t="s">
        <v>10258</v>
      </c>
      <c r="C13" s="33" t="s">
        <v>1</v>
      </c>
      <c r="D13" s="78">
        <v>44951.552141203705</v>
      </c>
      <c r="E13" s="33" t="s">
        <v>10259</v>
      </c>
      <c r="F13" s="33" t="s">
        <v>10260</v>
      </c>
      <c r="G13" s="33" t="s">
        <v>10221</v>
      </c>
      <c r="H13" s="68" t="s">
        <v>10261</v>
      </c>
      <c r="J13" t="str">
        <f t="shared" si="0"/>
        <v>202 Birch St Chicago, IL, 60601</v>
      </c>
      <c r="L13" t="str" cm="1">
        <f t="array" ref="L13:M13">_xlfn.TEXTSPLIT(B13, " ")</f>
        <v>Oscar</v>
      </c>
      <c r="M13" t="str">
        <v>Martinez</v>
      </c>
      <c r="O13" t="str">
        <f t="shared" si="1"/>
        <v>559</v>
      </c>
      <c r="Q13">
        <f t="shared" si="2"/>
        <v>10</v>
      </c>
      <c r="R13">
        <f t="shared" si="3"/>
        <v>12</v>
      </c>
      <c r="S13" t="str">
        <f t="shared" si="4"/>
        <v>IL</v>
      </c>
      <c r="T13">
        <f t="shared" si="5"/>
        <v>10</v>
      </c>
      <c r="U13">
        <f t="shared" si="6"/>
        <v>12</v>
      </c>
      <c r="V13" t="str">
        <f t="shared" si="7"/>
        <v>IL</v>
      </c>
      <c r="X13" s="33" t="str">
        <v>GCP</v>
      </c>
      <c r="Y13" s="33">
        <f t="shared" si="8"/>
        <v>4</v>
      </c>
    </row>
    <row r="14" spans="1:98" x14ac:dyDescent="0.3">
      <c r="A14" s="67" t="s">
        <v>10262</v>
      </c>
      <c r="B14" s="33" t="s">
        <v>10236</v>
      </c>
      <c r="C14" s="33" t="s">
        <v>4</v>
      </c>
      <c r="D14" s="78">
        <v>45002.490034722221</v>
      </c>
      <c r="E14" s="33" t="s">
        <v>10237</v>
      </c>
      <c r="F14" s="33" t="s">
        <v>10238</v>
      </c>
      <c r="G14" s="33" t="s">
        <v>10233</v>
      </c>
      <c r="H14" s="68" t="s">
        <v>10239</v>
      </c>
      <c r="J14" t="str">
        <f t="shared" si="0"/>
        <v>204 Birch St Philadelphia, PA, 19101</v>
      </c>
      <c r="L14" t="str" cm="1">
        <f t="array" ref="L14:M14">_xlfn.TEXTSPLIT(B14, " ")</f>
        <v>Ryan</v>
      </c>
      <c r="M14" t="str">
        <v>Howard</v>
      </c>
      <c r="O14" t="str">
        <f t="shared" si="1"/>
        <v>560</v>
      </c>
      <c r="Q14">
        <f t="shared" si="2"/>
        <v>15</v>
      </c>
      <c r="R14">
        <f t="shared" si="3"/>
        <v>17</v>
      </c>
      <c r="S14" t="str">
        <f t="shared" si="4"/>
        <v>PA</v>
      </c>
      <c r="T14">
        <f t="shared" si="5"/>
        <v>15</v>
      </c>
      <c r="U14">
        <f t="shared" si="6"/>
        <v>17</v>
      </c>
      <c r="V14" t="str">
        <f t="shared" si="7"/>
        <v>PA</v>
      </c>
      <c r="X14" s="33" t="str">
        <v>Power BI</v>
      </c>
      <c r="Y14" s="33">
        <f t="shared" si="8"/>
        <v>5</v>
      </c>
    </row>
    <row r="15" spans="1:98" x14ac:dyDescent="0.3">
      <c r="A15" s="67" t="s">
        <v>10263</v>
      </c>
      <c r="B15" s="33" t="s">
        <v>10264</v>
      </c>
      <c r="C15" s="33" t="s">
        <v>1</v>
      </c>
      <c r="D15" s="78">
        <v>45078.417256944442</v>
      </c>
      <c r="E15" s="33" t="s">
        <v>10265</v>
      </c>
      <c r="F15" s="33" t="s">
        <v>10245</v>
      </c>
      <c r="G15" s="33" t="s">
        <v>10221</v>
      </c>
      <c r="H15" s="68" t="s">
        <v>10266</v>
      </c>
      <c r="J15" t="str">
        <f t="shared" si="0"/>
        <v>123 Elm St Chicago, IL, 60601</v>
      </c>
      <c r="L15" t="str" cm="1">
        <f t="array" ref="L15:M15">_xlfn.TEXTSPLIT(B15, " ")</f>
        <v>Phyllis</v>
      </c>
      <c r="M15" t="str">
        <v>Vance</v>
      </c>
      <c r="O15" t="str">
        <f t="shared" si="1"/>
        <v>561</v>
      </c>
      <c r="Q15">
        <f t="shared" si="2"/>
        <v>10</v>
      </c>
      <c r="R15">
        <f t="shared" si="3"/>
        <v>12</v>
      </c>
      <c r="S15" t="str">
        <f t="shared" si="4"/>
        <v>IL</v>
      </c>
      <c r="T15">
        <f t="shared" si="5"/>
        <v>10</v>
      </c>
      <c r="U15">
        <f t="shared" si="6"/>
        <v>12</v>
      </c>
      <c r="V15" t="str">
        <f t="shared" si="7"/>
        <v>IL</v>
      </c>
      <c r="X15" s="33" t="str">
        <v>Airflow</v>
      </c>
      <c r="Y15" s="33">
        <f t="shared" si="8"/>
        <v>6</v>
      </c>
    </row>
    <row r="16" spans="1:98" x14ac:dyDescent="0.3">
      <c r="A16" s="67" t="s">
        <v>10267</v>
      </c>
      <c r="B16" s="33" t="s">
        <v>10268</v>
      </c>
      <c r="C16" s="33" t="s">
        <v>1</v>
      </c>
      <c r="D16" s="78">
        <v>45168.729328703703</v>
      </c>
      <c r="E16" s="33" t="s">
        <v>10269</v>
      </c>
      <c r="F16" s="33" t="s">
        <v>10270</v>
      </c>
      <c r="G16" s="33" t="s">
        <v>10221</v>
      </c>
      <c r="H16" s="68" t="s">
        <v>10271</v>
      </c>
      <c r="J16" t="str">
        <f t="shared" si="0"/>
        <v>456 Oak St Chicago, IL, 60601</v>
      </c>
      <c r="L16" t="str" cm="1">
        <f t="array" ref="L16:M16">_xlfn.TEXTSPLIT(B16, " ")</f>
        <v>Meredith</v>
      </c>
      <c r="M16" t="str">
        <v>Palmer</v>
      </c>
      <c r="O16" t="str">
        <f t="shared" si="1"/>
        <v>562</v>
      </c>
      <c r="Q16">
        <f t="shared" si="2"/>
        <v>10</v>
      </c>
      <c r="R16">
        <f t="shared" si="3"/>
        <v>12</v>
      </c>
      <c r="S16" t="str">
        <f t="shared" si="4"/>
        <v>IL</v>
      </c>
      <c r="T16">
        <f t="shared" si="5"/>
        <v>10</v>
      </c>
      <c r="U16">
        <f t="shared" si="6"/>
        <v>12</v>
      </c>
      <c r="V16" t="str">
        <f t="shared" si="7"/>
        <v>IL</v>
      </c>
      <c r="X16" s="33" t="str">
        <v>Hadoop</v>
      </c>
      <c r="Y16" s="33">
        <f t="shared" si="8"/>
        <v>7</v>
      </c>
    </row>
    <row r="17" spans="1:25" x14ac:dyDescent="0.3">
      <c r="A17" s="67" t="s">
        <v>10272</v>
      </c>
      <c r="B17" s="33" t="s">
        <v>10217</v>
      </c>
      <c r="C17" s="33" t="s">
        <v>0</v>
      </c>
      <c r="D17" s="78">
        <v>45218.319780092592</v>
      </c>
      <c r="E17" s="33" t="s">
        <v>10219</v>
      </c>
      <c r="F17" s="33" t="s">
        <v>10220</v>
      </c>
      <c r="G17" s="33" t="s">
        <v>10273</v>
      </c>
      <c r="H17" s="68" t="s">
        <v>10222</v>
      </c>
      <c r="J17" t="str">
        <f t="shared" si="0"/>
        <v>203 Birch St Chicago, IL, 60602</v>
      </c>
      <c r="L17" t="str" cm="1">
        <f t="array" ref="L17:M17">_xlfn.TEXTSPLIT(B17, " ")</f>
        <v>Michael</v>
      </c>
      <c r="M17" t="str">
        <v>Scott</v>
      </c>
      <c r="O17" t="str">
        <f t="shared" si="1"/>
        <v>563</v>
      </c>
      <c r="Q17">
        <f t="shared" si="2"/>
        <v>10</v>
      </c>
      <c r="R17">
        <f t="shared" si="3"/>
        <v>12</v>
      </c>
      <c r="S17" t="str">
        <f t="shared" si="4"/>
        <v>IL</v>
      </c>
      <c r="T17">
        <f t="shared" si="5"/>
        <v>10</v>
      </c>
      <c r="U17">
        <f t="shared" si="6"/>
        <v>12</v>
      </c>
      <c r="V17" t="str">
        <f t="shared" si="7"/>
        <v>IL</v>
      </c>
      <c r="X17" s="33" t="str">
        <v>R</v>
      </c>
      <c r="Y17" s="33">
        <f t="shared" si="8"/>
        <v>6</v>
      </c>
    </row>
    <row r="18" spans="1:25" x14ac:dyDescent="0.3">
      <c r="A18" s="67" t="s">
        <v>10274</v>
      </c>
      <c r="B18" s="33" t="s">
        <v>10230</v>
      </c>
      <c r="C18" s="33" t="s">
        <v>4</v>
      </c>
      <c r="D18" s="78">
        <v>45350.719236111108</v>
      </c>
      <c r="E18" s="33" t="s">
        <v>10231</v>
      </c>
      <c r="F18" s="33" t="s">
        <v>10232</v>
      </c>
      <c r="G18" s="33" t="s">
        <v>10233</v>
      </c>
      <c r="H18" s="68" t="s">
        <v>10234</v>
      </c>
      <c r="J18" t="str">
        <f t="shared" si="0"/>
        <v>459 Oak St Philadelphia, PA, 19101</v>
      </c>
      <c r="L18" t="str" cm="1">
        <f t="array" ref="L18:M18">_xlfn.TEXTSPLIT(B18, " ")</f>
        <v>Jim</v>
      </c>
      <c r="M18" t="str">
        <v>Halpert</v>
      </c>
      <c r="O18" t="str">
        <f t="shared" si="1"/>
        <v>564</v>
      </c>
      <c r="Q18">
        <f t="shared" si="2"/>
        <v>15</v>
      </c>
      <c r="R18">
        <f t="shared" si="3"/>
        <v>17</v>
      </c>
      <c r="S18" t="str">
        <f t="shared" si="4"/>
        <v>PA</v>
      </c>
      <c r="T18">
        <f t="shared" si="5"/>
        <v>15</v>
      </c>
      <c r="U18">
        <f t="shared" si="6"/>
        <v>17</v>
      </c>
      <c r="V18" t="str">
        <f t="shared" si="7"/>
        <v>PA</v>
      </c>
      <c r="X18" s="33" t="str">
        <v>Azure</v>
      </c>
      <c r="Y18" s="33">
        <f t="shared" si="8"/>
        <v>4</v>
      </c>
    </row>
    <row r="19" spans="1:25" x14ac:dyDescent="0.3">
      <c r="A19" s="67" t="s">
        <v>10275</v>
      </c>
      <c r="B19" s="33" t="s">
        <v>10276</v>
      </c>
      <c r="C19" s="33" t="s">
        <v>0</v>
      </c>
      <c r="D19" s="78">
        <v>45418.726354166669</v>
      </c>
      <c r="E19" s="33" t="s">
        <v>10277</v>
      </c>
      <c r="F19" s="33" t="s">
        <v>10270</v>
      </c>
      <c r="G19" s="33" t="s">
        <v>10278</v>
      </c>
      <c r="H19" s="68" t="s">
        <v>10279</v>
      </c>
      <c r="J19" t="str">
        <f t="shared" si="0"/>
        <v>456 Oak St New York, NY, 10001</v>
      </c>
      <c r="L19" t="str" cm="1">
        <f t="array" ref="L19:M19">_xlfn.TEXTSPLIT(B19, " ")</f>
        <v>Kelly</v>
      </c>
      <c r="M19" t="str">
        <v>Kapoor</v>
      </c>
      <c r="O19" t="str">
        <f t="shared" si="1"/>
        <v>565</v>
      </c>
      <c r="Q19">
        <f t="shared" si="2"/>
        <v>11</v>
      </c>
      <c r="R19">
        <f t="shared" si="3"/>
        <v>13</v>
      </c>
      <c r="S19" t="str">
        <f t="shared" si="4"/>
        <v>NY</v>
      </c>
      <c r="T19">
        <f t="shared" si="5"/>
        <v>11</v>
      </c>
      <c r="U19">
        <f t="shared" si="6"/>
        <v>13</v>
      </c>
      <c r="V19" t="str">
        <f t="shared" si="7"/>
        <v>NY</v>
      </c>
      <c r="X19" s="33" t="str">
        <v>Java</v>
      </c>
      <c r="Y19" s="33">
        <f t="shared" si="8"/>
        <v>7</v>
      </c>
    </row>
    <row r="20" spans="1:25" x14ac:dyDescent="0.3">
      <c r="A20" s="67" t="s">
        <v>10280</v>
      </c>
      <c r="B20" s="33" t="s">
        <v>10230</v>
      </c>
      <c r="C20" s="33" t="s">
        <v>1</v>
      </c>
      <c r="D20" s="78">
        <v>45496.291701388887</v>
      </c>
      <c r="E20" s="33" t="s">
        <v>10231</v>
      </c>
      <c r="F20" s="33" t="s">
        <v>10232</v>
      </c>
      <c r="G20" s="33" t="s">
        <v>10233</v>
      </c>
      <c r="H20" s="68" t="s">
        <v>10234</v>
      </c>
      <c r="J20" t="str">
        <f t="shared" si="0"/>
        <v>459 Oak St Philadelphia, PA, 19101</v>
      </c>
      <c r="L20" t="str" cm="1">
        <f t="array" ref="L20:M20">_xlfn.TEXTSPLIT(B20, " ")</f>
        <v>Jim</v>
      </c>
      <c r="M20" t="str">
        <v>Halpert</v>
      </c>
      <c r="O20" t="str">
        <f t="shared" si="1"/>
        <v>566</v>
      </c>
      <c r="Q20">
        <f t="shared" si="2"/>
        <v>15</v>
      </c>
      <c r="R20">
        <f t="shared" si="3"/>
        <v>17</v>
      </c>
      <c r="S20" t="str">
        <f t="shared" si="4"/>
        <v>PA</v>
      </c>
      <c r="T20">
        <f t="shared" si="5"/>
        <v>15</v>
      </c>
      <c r="U20">
        <f t="shared" si="6"/>
        <v>17</v>
      </c>
      <c r="V20" t="str">
        <f t="shared" si="7"/>
        <v>PA</v>
      </c>
      <c r="X20" s="33" t="str">
        <v>SQL</v>
      </c>
      <c r="Y20" s="33">
        <f t="shared" si="8"/>
        <v>4</v>
      </c>
    </row>
    <row r="21" spans="1:25" ht="15" thickBot="1" x14ac:dyDescent="0.35">
      <c r="A21" s="67" t="s">
        <v>10281</v>
      </c>
      <c r="B21" s="79" t="s">
        <v>10230</v>
      </c>
      <c r="C21" s="79" t="s">
        <v>1</v>
      </c>
      <c r="D21" s="80">
        <v>45422.739884259259</v>
      </c>
      <c r="E21" s="79" t="s">
        <v>10231</v>
      </c>
      <c r="F21" s="79" t="s">
        <v>10232</v>
      </c>
      <c r="G21" s="79" t="s">
        <v>10278</v>
      </c>
      <c r="H21" s="81" t="s">
        <v>10234</v>
      </c>
      <c r="J21" t="str">
        <f t="shared" si="0"/>
        <v>459 Oak St New York, NY, 10001</v>
      </c>
      <c r="L21" t="str" cm="1">
        <f t="array" ref="L21:M21">_xlfn.TEXTSPLIT(B21, " ")</f>
        <v>Jim</v>
      </c>
      <c r="M21" t="str">
        <v>Halpert</v>
      </c>
      <c r="O21" t="str">
        <f t="shared" si="1"/>
        <v>567</v>
      </c>
      <c r="Q21">
        <f t="shared" si="2"/>
        <v>11</v>
      </c>
      <c r="R21">
        <f t="shared" si="3"/>
        <v>13</v>
      </c>
      <c r="S21" t="str">
        <f t="shared" si="4"/>
        <v>NY</v>
      </c>
      <c r="T21">
        <f t="shared" si="5"/>
        <v>11</v>
      </c>
      <c r="U21">
        <f t="shared" si="6"/>
        <v>13</v>
      </c>
      <c r="V21" t="str">
        <f t="shared" si="7"/>
        <v>NY</v>
      </c>
      <c r="X21" s="33" t="str">
        <v>Snowflake</v>
      </c>
      <c r="Y21" s="33">
        <f t="shared" si="8"/>
        <v>5</v>
      </c>
    </row>
    <row r="22" spans="1:25" x14ac:dyDescent="0.3">
      <c r="X22" s="33" t="str">
        <v>Scala</v>
      </c>
      <c r="Y22" s="33">
        <f t="shared" si="8"/>
        <v>5</v>
      </c>
    </row>
    <row r="23" spans="1:25" x14ac:dyDescent="0.3">
      <c r="X23" s="33" t="str">
        <v>Excel</v>
      </c>
      <c r="Y23" s="33">
        <f t="shared" si="8"/>
        <v>2</v>
      </c>
    </row>
    <row r="24" spans="1:25" x14ac:dyDescent="0.3">
      <c r="X24" s="33" t="str">
        <v>Tableau</v>
      </c>
      <c r="Y24" s="33">
        <f t="shared" si="8"/>
        <v>1</v>
      </c>
    </row>
    <row r="25" spans="1:25" x14ac:dyDescent="0.3">
      <c r="X25" s="33">
        <v>0</v>
      </c>
      <c r="Y25" s="33">
        <f t="shared" si="8"/>
        <v>0</v>
      </c>
    </row>
  </sheetData>
  <mergeCells count="2">
    <mergeCell ref="Q1:S1"/>
    <mergeCell ref="T1:V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0EE9C-C223-44F4-8E35-20DA8DE234F7}">
  <dimension ref="A1:AB25"/>
  <sheetViews>
    <sheetView tabSelected="1" topLeftCell="Q1" workbookViewId="0">
      <selection activeCell="AF3" sqref="AF3"/>
    </sheetView>
  </sheetViews>
  <sheetFormatPr defaultRowHeight="14.4" x14ac:dyDescent="0.3"/>
  <cols>
    <col min="1" max="1" width="17.5546875" customWidth="1"/>
    <col min="2" max="2" width="14.21875" hidden="1" customWidth="1"/>
    <col min="3" max="3" width="27.21875" hidden="1" customWidth="1"/>
    <col min="4" max="4" width="23" style="56" bestFit="1" customWidth="1"/>
    <col min="5" max="5" width="26.21875" customWidth="1"/>
    <col min="6" max="6" width="11" customWidth="1"/>
    <col min="7" max="7" width="22" customWidth="1"/>
    <col min="8" max="8" width="40" customWidth="1"/>
    <col min="10" max="13" width="8.88671875" customWidth="1"/>
    <col min="14" max="14" width="14.21875" customWidth="1"/>
    <col min="15" max="15" width="8.88671875" customWidth="1"/>
    <col min="16" max="16" width="10.33203125" bestFit="1" customWidth="1"/>
    <col min="17" max="17" width="8.88671875" customWidth="1"/>
    <col min="18" max="18" width="16" customWidth="1"/>
    <col min="19" max="23" width="8.88671875" customWidth="1"/>
    <col min="24" max="24" width="14.33203125" customWidth="1"/>
    <col min="25" max="25" width="19.33203125" customWidth="1"/>
    <col min="26" max="26" width="8.88671875" customWidth="1"/>
    <col min="27" max="27" width="16.44140625" customWidth="1"/>
  </cols>
  <sheetData>
    <row r="1" spans="1:28" x14ac:dyDescent="0.3">
      <c r="A1" s="74" t="s">
        <v>10197</v>
      </c>
      <c r="B1" s="75" t="s">
        <v>10198</v>
      </c>
      <c r="C1" s="75" t="s">
        <v>10199</v>
      </c>
      <c r="D1" s="76" t="s">
        <v>10200</v>
      </c>
      <c r="E1" s="75" t="s">
        <v>10201</v>
      </c>
      <c r="F1" s="75" t="s">
        <v>10202</v>
      </c>
      <c r="G1" s="75" t="s">
        <v>10203</v>
      </c>
      <c r="H1" s="77" t="s">
        <v>10204</v>
      </c>
      <c r="I1" s="83"/>
      <c r="J1" s="41" t="s">
        <v>10196</v>
      </c>
      <c r="K1" s="41" t="s">
        <v>10286</v>
      </c>
      <c r="L1" s="41" t="s">
        <v>10287</v>
      </c>
      <c r="N1" s="41" t="s">
        <v>10288</v>
      </c>
      <c r="P1" s="41" t="s">
        <v>10289</v>
      </c>
      <c r="R1" s="41" t="s">
        <v>10290</v>
      </c>
      <c r="T1" s="41" t="s">
        <v>10291</v>
      </c>
      <c r="U1" s="41" t="s">
        <v>10292</v>
      </c>
      <c r="V1" s="41" t="s">
        <v>10293</v>
      </c>
      <c r="X1" s="41" t="s">
        <v>10294</v>
      </c>
      <c r="Y1" s="41" t="s">
        <v>10294</v>
      </c>
      <c r="Z1" s="41" t="s">
        <v>10296</v>
      </c>
      <c r="AA1" s="41" t="s">
        <v>10295</v>
      </c>
      <c r="AB1" s="41" t="s">
        <v>138</v>
      </c>
    </row>
    <row r="2" spans="1:28" x14ac:dyDescent="0.3">
      <c r="A2" s="67" t="s">
        <v>10210</v>
      </c>
      <c r="B2" s="33" t="s">
        <v>10211</v>
      </c>
      <c r="C2" s="33" t="s">
        <v>2</v>
      </c>
      <c r="D2" s="78">
        <v>44971.640451388892</v>
      </c>
      <c r="E2" s="33" t="s">
        <v>10212</v>
      </c>
      <c r="F2" s="33" t="s">
        <v>10213</v>
      </c>
      <c r="G2" s="33" t="s">
        <v>10214</v>
      </c>
      <c r="H2" s="68" t="s">
        <v>10215</v>
      </c>
      <c r="J2">
        <f>MONTH(D2)</f>
        <v>2</v>
      </c>
      <c r="K2">
        <f>DAY(D2)</f>
        <v>14</v>
      </c>
      <c r="L2">
        <f>YEAR(D2)</f>
        <v>2023</v>
      </c>
      <c r="N2" s="56">
        <f>DATE(L2,J2,K2)</f>
        <v>44971</v>
      </c>
      <c r="P2" s="56">
        <f ca="1">TODAY()</f>
        <v>46030</v>
      </c>
      <c r="R2">
        <f ca="1">DATEDIF(N2,$P$2,"D")</f>
        <v>1059</v>
      </c>
      <c r="T2">
        <f>HOUR(D2)</f>
        <v>15</v>
      </c>
      <c r="U2">
        <f>MINUTE(D2)</f>
        <v>22</v>
      </c>
      <c r="V2">
        <f>SECOND(D2)</f>
        <v>15</v>
      </c>
      <c r="X2" s="84">
        <f>TIME(T2,U2,V2)</f>
        <v>0.64045138888888886</v>
      </c>
      <c r="Y2" t="str">
        <f>TEXT(D2,"HH:MM AM/PM")</f>
        <v>03:22 PM</v>
      </c>
      <c r="Z2" cm="1">
        <f t="array" ref="Z2:Z21">HOUR(D2:D21)</f>
        <v>15</v>
      </c>
      <c r="AA2" cm="1">
        <f t="array" ref="AA2:AA25">_xlfn.SEQUENCE(24,,1)</f>
        <v>1</v>
      </c>
      <c r="AB2">
        <f>COUNTIF(_xlfn.ANCHORARRAY($Z$2),AA2)</f>
        <v>0</v>
      </c>
    </row>
    <row r="3" spans="1:28" x14ac:dyDescent="0.3">
      <c r="A3" s="67" t="s">
        <v>10216</v>
      </c>
      <c r="B3" s="33" t="s">
        <v>10217</v>
      </c>
      <c r="C3" s="33" t="s">
        <v>10218</v>
      </c>
      <c r="D3" s="78">
        <v>45055.40662037037</v>
      </c>
      <c r="E3" s="33" t="s">
        <v>10219</v>
      </c>
      <c r="F3" s="33" t="s">
        <v>10220</v>
      </c>
      <c r="G3" s="33" t="s">
        <v>10221</v>
      </c>
      <c r="H3" s="68" t="s">
        <v>10222</v>
      </c>
      <c r="J3">
        <f t="shared" ref="J3:J21" si="0">MONTH(D3)</f>
        <v>5</v>
      </c>
      <c r="K3">
        <f t="shared" ref="K3:K21" si="1">DAY(D3)</f>
        <v>9</v>
      </c>
      <c r="L3">
        <f t="shared" ref="L3:L21" si="2">YEAR(D3)</f>
        <v>2023</v>
      </c>
      <c r="N3" s="56">
        <f t="shared" ref="N3:N21" si="3">DATE(L3,J3,K3)</f>
        <v>45055</v>
      </c>
      <c r="R3">
        <f t="shared" ref="R3:R21" ca="1" si="4">DATEDIF(N3,$P$2,"D")</f>
        <v>975</v>
      </c>
      <c r="T3">
        <f t="shared" ref="T3:T21" si="5">HOUR(D3)</f>
        <v>9</v>
      </c>
      <c r="U3">
        <f t="shared" ref="U3:U21" si="6">MINUTE(D3)</f>
        <v>45</v>
      </c>
      <c r="V3">
        <f t="shared" ref="V3:V21" si="7">SECOND(D3)</f>
        <v>32</v>
      </c>
      <c r="X3" s="84">
        <f t="shared" ref="X3:X21" si="8">TIME(T3,U3,V3)</f>
        <v>0.40662037037037035</v>
      </c>
      <c r="Y3" t="str">
        <f t="shared" ref="Y3:Y21" si="9">TEXT(D3,"HH:MM AM/PM")</f>
        <v>09:45 AM</v>
      </c>
      <c r="Z3">
        <v>9</v>
      </c>
      <c r="AA3">
        <v>2</v>
      </c>
      <c r="AB3">
        <f t="shared" ref="AB3:AB25" si="10">COUNTIF(_xlfn.ANCHORARRAY($Z$2),AA3)</f>
        <v>0</v>
      </c>
    </row>
    <row r="4" spans="1:28" x14ac:dyDescent="0.3">
      <c r="A4" s="67" t="s">
        <v>10223</v>
      </c>
      <c r="B4" s="33" t="s">
        <v>10224</v>
      </c>
      <c r="C4" s="33" t="s">
        <v>4</v>
      </c>
      <c r="D4" s="78">
        <v>45128.729710648149</v>
      </c>
      <c r="E4" s="33" t="s">
        <v>10225</v>
      </c>
      <c r="F4" s="33" t="s">
        <v>10226</v>
      </c>
      <c r="G4" s="33" t="s">
        <v>10221</v>
      </c>
      <c r="H4" s="68" t="s">
        <v>10227</v>
      </c>
      <c r="J4">
        <f t="shared" si="0"/>
        <v>7</v>
      </c>
      <c r="K4">
        <f t="shared" si="1"/>
        <v>21</v>
      </c>
      <c r="L4">
        <f t="shared" si="2"/>
        <v>2023</v>
      </c>
      <c r="N4" s="56">
        <f t="shared" si="3"/>
        <v>45128</v>
      </c>
      <c r="R4">
        <f t="shared" ca="1" si="4"/>
        <v>902</v>
      </c>
      <c r="T4">
        <f t="shared" si="5"/>
        <v>17</v>
      </c>
      <c r="U4">
        <f t="shared" si="6"/>
        <v>30</v>
      </c>
      <c r="V4">
        <f t="shared" si="7"/>
        <v>47</v>
      </c>
      <c r="X4" s="84">
        <f t="shared" si="8"/>
        <v>0.72971064814814812</v>
      </c>
      <c r="Y4" t="str">
        <f t="shared" si="9"/>
        <v>05:30 PM</v>
      </c>
      <c r="Z4">
        <v>17</v>
      </c>
      <c r="AA4">
        <v>3</v>
      </c>
      <c r="AB4">
        <f t="shared" si="10"/>
        <v>0</v>
      </c>
    </row>
    <row r="5" spans="1:28" x14ac:dyDescent="0.3">
      <c r="A5" s="67" t="s">
        <v>10228</v>
      </c>
      <c r="B5" s="33" t="s">
        <v>10211</v>
      </c>
      <c r="C5" s="33" t="s">
        <v>10218</v>
      </c>
      <c r="D5" s="78">
        <v>45173.302187499998</v>
      </c>
      <c r="E5" s="33" t="s">
        <v>10212</v>
      </c>
      <c r="F5" s="33" t="s">
        <v>10213</v>
      </c>
      <c r="G5" s="33" t="s">
        <v>10214</v>
      </c>
      <c r="H5" s="68" t="s">
        <v>10215</v>
      </c>
      <c r="J5">
        <f t="shared" si="0"/>
        <v>9</v>
      </c>
      <c r="K5">
        <f t="shared" si="1"/>
        <v>4</v>
      </c>
      <c r="L5">
        <f t="shared" si="2"/>
        <v>2023</v>
      </c>
      <c r="N5" s="56">
        <f t="shared" si="3"/>
        <v>45173</v>
      </c>
      <c r="R5">
        <f t="shared" ca="1" si="4"/>
        <v>857</v>
      </c>
      <c r="T5">
        <f t="shared" si="5"/>
        <v>7</v>
      </c>
      <c r="U5">
        <f t="shared" si="6"/>
        <v>15</v>
      </c>
      <c r="V5">
        <f t="shared" si="7"/>
        <v>9</v>
      </c>
      <c r="X5" s="84">
        <f t="shared" si="8"/>
        <v>0.3021875</v>
      </c>
      <c r="Y5" t="str">
        <f t="shared" si="9"/>
        <v>07:15 AM</v>
      </c>
      <c r="Z5">
        <v>7</v>
      </c>
      <c r="AA5">
        <v>4</v>
      </c>
      <c r="AB5">
        <f t="shared" si="10"/>
        <v>0</v>
      </c>
    </row>
    <row r="6" spans="1:28" x14ac:dyDescent="0.3">
      <c r="A6" s="67" t="s">
        <v>10229</v>
      </c>
      <c r="B6" s="33" t="s">
        <v>10230</v>
      </c>
      <c r="C6" s="33" t="s">
        <v>0</v>
      </c>
      <c r="D6" s="78">
        <v>45248.70857638889</v>
      </c>
      <c r="E6" s="33" t="s">
        <v>10231</v>
      </c>
      <c r="F6" s="33" t="s">
        <v>10232</v>
      </c>
      <c r="G6" s="33" t="s">
        <v>10233</v>
      </c>
      <c r="H6" s="68" t="s">
        <v>10234</v>
      </c>
      <c r="J6">
        <f t="shared" si="0"/>
        <v>11</v>
      </c>
      <c r="K6">
        <f t="shared" si="1"/>
        <v>18</v>
      </c>
      <c r="L6">
        <f t="shared" si="2"/>
        <v>2023</v>
      </c>
      <c r="N6" s="56">
        <f t="shared" si="3"/>
        <v>45248</v>
      </c>
      <c r="R6">
        <f t="shared" ca="1" si="4"/>
        <v>782</v>
      </c>
      <c r="T6">
        <f t="shared" si="5"/>
        <v>17</v>
      </c>
      <c r="U6">
        <f t="shared" si="6"/>
        <v>0</v>
      </c>
      <c r="V6">
        <f t="shared" si="7"/>
        <v>21</v>
      </c>
      <c r="X6" s="84">
        <f t="shared" si="8"/>
        <v>0.70857638888888885</v>
      </c>
      <c r="Y6" t="str">
        <f t="shared" si="9"/>
        <v>05:00 PM</v>
      </c>
      <c r="Z6">
        <v>17</v>
      </c>
      <c r="AA6">
        <v>5</v>
      </c>
      <c r="AB6">
        <f t="shared" si="10"/>
        <v>0</v>
      </c>
    </row>
    <row r="7" spans="1:28" x14ac:dyDescent="0.3">
      <c r="A7" s="67" t="s">
        <v>10235</v>
      </c>
      <c r="B7" s="33" t="s">
        <v>10236</v>
      </c>
      <c r="C7" s="33" t="s">
        <v>1</v>
      </c>
      <c r="D7" s="78">
        <v>45302.531921296293</v>
      </c>
      <c r="E7" s="33" t="s">
        <v>10237</v>
      </c>
      <c r="F7" s="33" t="s">
        <v>10238</v>
      </c>
      <c r="G7" s="33" t="s">
        <v>10233</v>
      </c>
      <c r="H7" s="68" t="s">
        <v>10239</v>
      </c>
      <c r="J7">
        <f t="shared" si="0"/>
        <v>1</v>
      </c>
      <c r="K7">
        <f t="shared" si="1"/>
        <v>11</v>
      </c>
      <c r="L7">
        <f t="shared" si="2"/>
        <v>2024</v>
      </c>
      <c r="N7" s="56">
        <f t="shared" si="3"/>
        <v>45302</v>
      </c>
      <c r="R7">
        <f t="shared" ca="1" si="4"/>
        <v>728</v>
      </c>
      <c r="T7">
        <f t="shared" si="5"/>
        <v>12</v>
      </c>
      <c r="U7">
        <f t="shared" si="6"/>
        <v>45</v>
      </c>
      <c r="V7">
        <f t="shared" si="7"/>
        <v>58</v>
      </c>
      <c r="X7" s="84">
        <f t="shared" si="8"/>
        <v>0.53192129629629625</v>
      </c>
      <c r="Y7" t="str">
        <f t="shared" si="9"/>
        <v>12:45 PM</v>
      </c>
      <c r="Z7">
        <v>12</v>
      </c>
      <c r="AA7">
        <v>6</v>
      </c>
      <c r="AB7">
        <f t="shared" si="10"/>
        <v>1</v>
      </c>
    </row>
    <row r="8" spans="1:28" x14ac:dyDescent="0.3">
      <c r="A8" s="67" t="s">
        <v>10240</v>
      </c>
      <c r="B8" s="33" t="s">
        <v>10224</v>
      </c>
      <c r="C8" s="33" t="s">
        <v>10218</v>
      </c>
      <c r="D8" s="78">
        <v>45354.687881944446</v>
      </c>
      <c r="E8" s="33" t="s">
        <v>10225</v>
      </c>
      <c r="F8" s="33" t="s">
        <v>10226</v>
      </c>
      <c r="G8" s="33" t="s">
        <v>10221</v>
      </c>
      <c r="H8" s="68" t="s">
        <v>10227</v>
      </c>
      <c r="J8">
        <f t="shared" si="0"/>
        <v>3</v>
      </c>
      <c r="K8">
        <f t="shared" si="1"/>
        <v>3</v>
      </c>
      <c r="L8">
        <f t="shared" si="2"/>
        <v>2024</v>
      </c>
      <c r="N8" s="56">
        <f t="shared" si="3"/>
        <v>45354</v>
      </c>
      <c r="R8">
        <f t="shared" ca="1" si="4"/>
        <v>676</v>
      </c>
      <c r="T8">
        <f t="shared" si="5"/>
        <v>16</v>
      </c>
      <c r="U8">
        <f t="shared" si="6"/>
        <v>30</v>
      </c>
      <c r="V8">
        <f t="shared" si="7"/>
        <v>33</v>
      </c>
      <c r="X8" s="84">
        <f t="shared" si="8"/>
        <v>0.68788194444444439</v>
      </c>
      <c r="Y8" t="str">
        <f t="shared" si="9"/>
        <v>04:30 PM</v>
      </c>
      <c r="Z8">
        <v>16</v>
      </c>
      <c r="AA8">
        <v>7</v>
      </c>
      <c r="AB8">
        <f t="shared" si="10"/>
        <v>3</v>
      </c>
    </row>
    <row r="9" spans="1:28" x14ac:dyDescent="0.3">
      <c r="A9" s="67" t="s">
        <v>10241</v>
      </c>
      <c r="B9" s="33" t="s">
        <v>10236</v>
      </c>
      <c r="C9" s="33" t="s">
        <v>2</v>
      </c>
      <c r="D9" s="78">
        <v>45408.340810185182</v>
      </c>
      <c r="E9" s="33" t="s">
        <v>10237</v>
      </c>
      <c r="F9" s="33" t="s">
        <v>10238</v>
      </c>
      <c r="G9" s="33" t="s">
        <v>10233</v>
      </c>
      <c r="H9" s="68" t="s">
        <v>10239</v>
      </c>
      <c r="J9">
        <f t="shared" si="0"/>
        <v>4</v>
      </c>
      <c r="K9">
        <f t="shared" si="1"/>
        <v>26</v>
      </c>
      <c r="L9">
        <f t="shared" si="2"/>
        <v>2024</v>
      </c>
      <c r="N9" s="56">
        <f t="shared" si="3"/>
        <v>45408</v>
      </c>
      <c r="R9">
        <f t="shared" ca="1" si="4"/>
        <v>622</v>
      </c>
      <c r="T9">
        <f t="shared" si="5"/>
        <v>8</v>
      </c>
      <c r="U9">
        <f t="shared" si="6"/>
        <v>10</v>
      </c>
      <c r="V9">
        <f t="shared" si="7"/>
        <v>46</v>
      </c>
      <c r="X9" s="84">
        <f t="shared" si="8"/>
        <v>0.34081018518518519</v>
      </c>
      <c r="Y9" t="str">
        <f t="shared" si="9"/>
        <v>08:10 AM</v>
      </c>
      <c r="Z9">
        <v>8</v>
      </c>
      <c r="AA9">
        <v>8</v>
      </c>
      <c r="AB9">
        <f t="shared" si="10"/>
        <v>1</v>
      </c>
    </row>
    <row r="10" spans="1:28" x14ac:dyDescent="0.3">
      <c r="A10" s="67" t="s">
        <v>10242</v>
      </c>
      <c r="B10" s="33" t="s">
        <v>10243</v>
      </c>
      <c r="C10" s="33" t="s">
        <v>0</v>
      </c>
      <c r="D10" s="78">
        <v>45458.743333333332</v>
      </c>
      <c r="E10" s="33" t="s">
        <v>10244</v>
      </c>
      <c r="F10" s="33" t="s">
        <v>10245</v>
      </c>
      <c r="G10" s="33" t="s">
        <v>10221</v>
      </c>
      <c r="H10" s="68" t="s">
        <v>10246</v>
      </c>
      <c r="J10">
        <f t="shared" si="0"/>
        <v>6</v>
      </c>
      <c r="K10">
        <f t="shared" si="1"/>
        <v>15</v>
      </c>
      <c r="L10">
        <f t="shared" si="2"/>
        <v>2024</v>
      </c>
      <c r="N10" s="56">
        <f t="shared" si="3"/>
        <v>45458</v>
      </c>
      <c r="R10">
        <f t="shared" ca="1" si="4"/>
        <v>572</v>
      </c>
      <c r="T10">
        <f t="shared" si="5"/>
        <v>17</v>
      </c>
      <c r="U10">
        <f t="shared" si="6"/>
        <v>50</v>
      </c>
      <c r="V10">
        <f t="shared" si="7"/>
        <v>24</v>
      </c>
      <c r="X10" s="84">
        <f t="shared" si="8"/>
        <v>0.74333333333333329</v>
      </c>
      <c r="Y10" t="str">
        <f t="shared" si="9"/>
        <v>05:50 PM</v>
      </c>
      <c r="Z10">
        <v>17</v>
      </c>
      <c r="AA10">
        <v>9</v>
      </c>
      <c r="AB10">
        <f t="shared" si="10"/>
        <v>1</v>
      </c>
    </row>
    <row r="11" spans="1:28" x14ac:dyDescent="0.3">
      <c r="A11" s="67" t="s">
        <v>10247</v>
      </c>
      <c r="B11" s="33" t="s">
        <v>10248</v>
      </c>
      <c r="C11" s="33" t="s">
        <v>4</v>
      </c>
      <c r="D11" s="78">
        <v>45480.608055555553</v>
      </c>
      <c r="E11" s="33" t="s">
        <v>10249</v>
      </c>
      <c r="F11" s="33" t="s">
        <v>10245</v>
      </c>
      <c r="G11" s="33" t="s">
        <v>10250</v>
      </c>
      <c r="H11" s="68" t="s">
        <v>10251</v>
      </c>
      <c r="J11">
        <f t="shared" si="0"/>
        <v>7</v>
      </c>
      <c r="K11">
        <f t="shared" si="1"/>
        <v>7</v>
      </c>
      <c r="L11">
        <f t="shared" si="2"/>
        <v>2024</v>
      </c>
      <c r="N11" s="56">
        <f t="shared" si="3"/>
        <v>45480</v>
      </c>
      <c r="R11">
        <f t="shared" ca="1" si="4"/>
        <v>550</v>
      </c>
      <c r="T11">
        <f t="shared" si="5"/>
        <v>14</v>
      </c>
      <c r="U11">
        <f t="shared" si="6"/>
        <v>35</v>
      </c>
      <c r="V11">
        <f t="shared" si="7"/>
        <v>36</v>
      </c>
      <c r="X11" s="84">
        <f t="shared" si="8"/>
        <v>0.60805555555555557</v>
      </c>
      <c r="Y11" t="str">
        <f t="shared" si="9"/>
        <v>02:35 PM</v>
      </c>
      <c r="Z11">
        <v>14</v>
      </c>
      <c r="AA11">
        <v>10</v>
      </c>
      <c r="AB11">
        <f t="shared" si="10"/>
        <v>1</v>
      </c>
    </row>
    <row r="12" spans="1:28" x14ac:dyDescent="0.3">
      <c r="A12" s="67" t="s">
        <v>10252</v>
      </c>
      <c r="B12" s="33" t="s">
        <v>10253</v>
      </c>
      <c r="C12" s="33" t="s">
        <v>0</v>
      </c>
      <c r="D12" s="78">
        <v>45455.284930555557</v>
      </c>
      <c r="E12" s="33" t="s">
        <v>10254</v>
      </c>
      <c r="F12" s="33" t="s">
        <v>10245</v>
      </c>
      <c r="G12" s="33" t="s">
        <v>10255</v>
      </c>
      <c r="H12" s="68" t="s">
        <v>10256</v>
      </c>
      <c r="J12">
        <f t="shared" si="0"/>
        <v>6</v>
      </c>
      <c r="K12">
        <f t="shared" si="1"/>
        <v>12</v>
      </c>
      <c r="L12">
        <f t="shared" si="2"/>
        <v>2024</v>
      </c>
      <c r="N12" s="56">
        <f t="shared" si="3"/>
        <v>45455</v>
      </c>
      <c r="R12">
        <f t="shared" ca="1" si="4"/>
        <v>575</v>
      </c>
      <c r="T12">
        <f t="shared" si="5"/>
        <v>6</v>
      </c>
      <c r="U12">
        <f t="shared" si="6"/>
        <v>50</v>
      </c>
      <c r="V12">
        <f t="shared" si="7"/>
        <v>18</v>
      </c>
      <c r="X12" s="84">
        <f t="shared" si="8"/>
        <v>0.28493055555555558</v>
      </c>
      <c r="Y12" t="str">
        <f t="shared" si="9"/>
        <v>06:50 AM</v>
      </c>
      <c r="Z12">
        <v>6</v>
      </c>
      <c r="AA12">
        <v>11</v>
      </c>
      <c r="AB12">
        <f t="shared" si="10"/>
        <v>1</v>
      </c>
    </row>
    <row r="13" spans="1:28" x14ac:dyDescent="0.3">
      <c r="A13" s="67" t="s">
        <v>10257</v>
      </c>
      <c r="B13" s="33" t="s">
        <v>10258</v>
      </c>
      <c r="C13" s="33" t="s">
        <v>1</v>
      </c>
      <c r="D13" s="78">
        <v>44951.552141203705</v>
      </c>
      <c r="E13" s="33" t="s">
        <v>10259</v>
      </c>
      <c r="F13" s="33" t="s">
        <v>10260</v>
      </c>
      <c r="G13" s="33" t="s">
        <v>10221</v>
      </c>
      <c r="H13" s="68" t="s">
        <v>10261</v>
      </c>
      <c r="J13">
        <f t="shared" si="0"/>
        <v>1</v>
      </c>
      <c r="K13">
        <f t="shared" si="1"/>
        <v>25</v>
      </c>
      <c r="L13">
        <f t="shared" si="2"/>
        <v>2023</v>
      </c>
      <c r="N13" s="56">
        <f t="shared" si="3"/>
        <v>44951</v>
      </c>
      <c r="R13">
        <f t="shared" ca="1" si="4"/>
        <v>1079</v>
      </c>
      <c r="T13">
        <f t="shared" si="5"/>
        <v>13</v>
      </c>
      <c r="U13">
        <f t="shared" si="6"/>
        <v>15</v>
      </c>
      <c r="V13">
        <f t="shared" si="7"/>
        <v>5</v>
      </c>
      <c r="X13" s="84">
        <f t="shared" si="8"/>
        <v>0.55214120370370368</v>
      </c>
      <c r="Y13" t="str">
        <f t="shared" si="9"/>
        <v>01:15 PM</v>
      </c>
      <c r="Z13">
        <v>13</v>
      </c>
      <c r="AA13">
        <v>12</v>
      </c>
      <c r="AB13">
        <f t="shared" si="10"/>
        <v>1</v>
      </c>
    </row>
    <row r="14" spans="1:28" x14ac:dyDescent="0.3">
      <c r="A14" s="67" t="s">
        <v>10262</v>
      </c>
      <c r="B14" s="33" t="s">
        <v>10236</v>
      </c>
      <c r="C14" s="33" t="s">
        <v>4</v>
      </c>
      <c r="D14" s="78">
        <v>45002.490034722221</v>
      </c>
      <c r="E14" s="33" t="s">
        <v>10237</v>
      </c>
      <c r="F14" s="33" t="s">
        <v>10238</v>
      </c>
      <c r="G14" s="33" t="s">
        <v>10233</v>
      </c>
      <c r="H14" s="68" t="s">
        <v>10239</v>
      </c>
      <c r="J14">
        <f t="shared" si="0"/>
        <v>3</v>
      </c>
      <c r="K14">
        <f t="shared" si="1"/>
        <v>17</v>
      </c>
      <c r="L14">
        <f t="shared" si="2"/>
        <v>2023</v>
      </c>
      <c r="N14" s="56">
        <f t="shared" si="3"/>
        <v>45002</v>
      </c>
      <c r="R14">
        <f t="shared" ca="1" si="4"/>
        <v>1028</v>
      </c>
      <c r="T14">
        <f t="shared" si="5"/>
        <v>11</v>
      </c>
      <c r="U14">
        <f t="shared" si="6"/>
        <v>45</v>
      </c>
      <c r="V14">
        <f t="shared" si="7"/>
        <v>39</v>
      </c>
      <c r="X14" s="84">
        <f t="shared" si="8"/>
        <v>0.49003472222222222</v>
      </c>
      <c r="Y14" t="str">
        <f t="shared" si="9"/>
        <v>11:45 AM</v>
      </c>
      <c r="Z14">
        <v>11</v>
      </c>
      <c r="AA14">
        <v>13</v>
      </c>
      <c r="AB14">
        <f t="shared" si="10"/>
        <v>1</v>
      </c>
    </row>
    <row r="15" spans="1:28" x14ac:dyDescent="0.3">
      <c r="A15" s="67" t="s">
        <v>10263</v>
      </c>
      <c r="B15" s="33" t="s">
        <v>10264</v>
      </c>
      <c r="C15" s="33" t="s">
        <v>1</v>
      </c>
      <c r="D15" s="78">
        <v>45078.417256944442</v>
      </c>
      <c r="E15" s="33" t="s">
        <v>10265</v>
      </c>
      <c r="F15" s="33" t="s">
        <v>10245</v>
      </c>
      <c r="G15" s="33" t="s">
        <v>10221</v>
      </c>
      <c r="H15" s="68" t="s">
        <v>10266</v>
      </c>
      <c r="J15">
        <f t="shared" si="0"/>
        <v>6</v>
      </c>
      <c r="K15">
        <f t="shared" si="1"/>
        <v>1</v>
      </c>
      <c r="L15">
        <f t="shared" si="2"/>
        <v>2023</v>
      </c>
      <c r="N15" s="56">
        <f t="shared" si="3"/>
        <v>45078</v>
      </c>
      <c r="R15">
        <f t="shared" ca="1" si="4"/>
        <v>952</v>
      </c>
      <c r="T15">
        <f t="shared" si="5"/>
        <v>10</v>
      </c>
      <c r="U15">
        <f t="shared" si="6"/>
        <v>0</v>
      </c>
      <c r="V15">
        <f t="shared" si="7"/>
        <v>51</v>
      </c>
      <c r="X15" s="84">
        <f t="shared" si="8"/>
        <v>0.41725694444444444</v>
      </c>
      <c r="Y15" t="str">
        <f t="shared" si="9"/>
        <v>10:00 AM</v>
      </c>
      <c r="Z15">
        <v>10</v>
      </c>
      <c r="AA15">
        <v>14</v>
      </c>
      <c r="AB15">
        <f t="shared" si="10"/>
        <v>1</v>
      </c>
    </row>
    <row r="16" spans="1:28" x14ac:dyDescent="0.3">
      <c r="A16" s="67" t="s">
        <v>10267</v>
      </c>
      <c r="B16" s="33" t="s">
        <v>10268</v>
      </c>
      <c r="C16" s="33" t="s">
        <v>1</v>
      </c>
      <c r="D16" s="78">
        <v>45168.729328703703</v>
      </c>
      <c r="E16" s="33" t="s">
        <v>10269</v>
      </c>
      <c r="F16" s="33" t="s">
        <v>10270</v>
      </c>
      <c r="G16" s="33" t="s">
        <v>10221</v>
      </c>
      <c r="H16" s="68" t="s">
        <v>10271</v>
      </c>
      <c r="J16">
        <f t="shared" si="0"/>
        <v>8</v>
      </c>
      <c r="K16">
        <f t="shared" si="1"/>
        <v>30</v>
      </c>
      <c r="L16">
        <f t="shared" si="2"/>
        <v>2023</v>
      </c>
      <c r="N16" s="56">
        <f t="shared" si="3"/>
        <v>45168</v>
      </c>
      <c r="R16">
        <f t="shared" ca="1" si="4"/>
        <v>862</v>
      </c>
      <c r="T16">
        <f t="shared" si="5"/>
        <v>17</v>
      </c>
      <c r="U16">
        <f t="shared" si="6"/>
        <v>30</v>
      </c>
      <c r="V16">
        <f t="shared" si="7"/>
        <v>14</v>
      </c>
      <c r="X16" s="84">
        <f t="shared" si="8"/>
        <v>0.72932870370370373</v>
      </c>
      <c r="Y16" t="str">
        <f t="shared" si="9"/>
        <v>05:30 PM</v>
      </c>
      <c r="Z16">
        <v>17</v>
      </c>
      <c r="AA16">
        <v>15</v>
      </c>
      <c r="AB16">
        <f t="shared" si="10"/>
        <v>1</v>
      </c>
    </row>
    <row r="17" spans="1:28" x14ac:dyDescent="0.3">
      <c r="A17" s="67" t="s">
        <v>10272</v>
      </c>
      <c r="B17" s="33" t="s">
        <v>10217</v>
      </c>
      <c r="C17" s="33" t="s">
        <v>0</v>
      </c>
      <c r="D17" s="78">
        <v>45218.319780092592</v>
      </c>
      <c r="E17" s="33" t="s">
        <v>10219</v>
      </c>
      <c r="F17" s="33" t="s">
        <v>10220</v>
      </c>
      <c r="G17" s="33" t="s">
        <v>10273</v>
      </c>
      <c r="H17" s="68" t="s">
        <v>10222</v>
      </c>
      <c r="J17">
        <f t="shared" si="0"/>
        <v>10</v>
      </c>
      <c r="K17">
        <f t="shared" si="1"/>
        <v>19</v>
      </c>
      <c r="L17">
        <f t="shared" si="2"/>
        <v>2023</v>
      </c>
      <c r="N17" s="56">
        <f t="shared" si="3"/>
        <v>45218</v>
      </c>
      <c r="R17">
        <f t="shared" ca="1" si="4"/>
        <v>812</v>
      </c>
      <c r="T17">
        <f t="shared" si="5"/>
        <v>7</v>
      </c>
      <c r="U17">
        <f t="shared" si="6"/>
        <v>40</v>
      </c>
      <c r="V17">
        <f t="shared" si="7"/>
        <v>29</v>
      </c>
      <c r="X17" s="84">
        <f t="shared" si="8"/>
        <v>0.3197800925925926</v>
      </c>
      <c r="Y17" t="str">
        <f t="shared" si="9"/>
        <v>07:40 AM</v>
      </c>
      <c r="Z17">
        <v>7</v>
      </c>
      <c r="AA17">
        <v>16</v>
      </c>
      <c r="AB17">
        <f t="shared" si="10"/>
        <v>1</v>
      </c>
    </row>
    <row r="18" spans="1:28" x14ac:dyDescent="0.3">
      <c r="A18" s="67" t="s">
        <v>10274</v>
      </c>
      <c r="B18" s="33" t="s">
        <v>10230</v>
      </c>
      <c r="C18" s="33" t="s">
        <v>4</v>
      </c>
      <c r="D18" s="78">
        <v>45350.719236111108</v>
      </c>
      <c r="E18" s="33" t="s">
        <v>10231</v>
      </c>
      <c r="F18" s="33" t="s">
        <v>10232</v>
      </c>
      <c r="G18" s="33" t="s">
        <v>10233</v>
      </c>
      <c r="H18" s="68" t="s">
        <v>10234</v>
      </c>
      <c r="J18">
        <f t="shared" si="0"/>
        <v>2</v>
      </c>
      <c r="K18">
        <f t="shared" si="1"/>
        <v>28</v>
      </c>
      <c r="L18">
        <f t="shared" si="2"/>
        <v>2024</v>
      </c>
      <c r="N18" s="56">
        <f t="shared" si="3"/>
        <v>45350</v>
      </c>
      <c r="R18">
        <f t="shared" ca="1" si="4"/>
        <v>680</v>
      </c>
      <c r="T18">
        <f t="shared" si="5"/>
        <v>17</v>
      </c>
      <c r="U18">
        <f t="shared" si="6"/>
        <v>15</v>
      </c>
      <c r="V18">
        <f t="shared" si="7"/>
        <v>42</v>
      </c>
      <c r="X18" s="84">
        <f t="shared" si="8"/>
        <v>0.71923611111111108</v>
      </c>
      <c r="Y18" t="str">
        <f t="shared" si="9"/>
        <v>05:15 PM</v>
      </c>
      <c r="Z18">
        <v>17</v>
      </c>
      <c r="AA18">
        <v>17</v>
      </c>
      <c r="AB18">
        <f t="shared" si="10"/>
        <v>7</v>
      </c>
    </row>
    <row r="19" spans="1:28" x14ac:dyDescent="0.3">
      <c r="A19" s="67" t="s">
        <v>10275</v>
      </c>
      <c r="B19" s="33" t="s">
        <v>10276</v>
      </c>
      <c r="C19" s="33" t="s">
        <v>0</v>
      </c>
      <c r="D19" s="78">
        <v>45418.726354166669</v>
      </c>
      <c r="E19" s="33" t="s">
        <v>10277</v>
      </c>
      <c r="F19" s="33" t="s">
        <v>10270</v>
      </c>
      <c r="G19" s="33" t="s">
        <v>10278</v>
      </c>
      <c r="H19" s="68" t="s">
        <v>10279</v>
      </c>
      <c r="J19">
        <f t="shared" si="0"/>
        <v>5</v>
      </c>
      <c r="K19">
        <f t="shared" si="1"/>
        <v>6</v>
      </c>
      <c r="L19">
        <f t="shared" si="2"/>
        <v>2024</v>
      </c>
      <c r="N19" s="56">
        <f t="shared" si="3"/>
        <v>45418</v>
      </c>
      <c r="R19">
        <f t="shared" ca="1" si="4"/>
        <v>612</v>
      </c>
      <c r="T19">
        <f t="shared" si="5"/>
        <v>17</v>
      </c>
      <c r="U19">
        <f t="shared" si="6"/>
        <v>25</v>
      </c>
      <c r="V19">
        <f t="shared" si="7"/>
        <v>57</v>
      </c>
      <c r="X19" s="84">
        <f t="shared" si="8"/>
        <v>0.72635416666666663</v>
      </c>
      <c r="Y19" t="str">
        <f t="shared" si="9"/>
        <v>05:25 PM</v>
      </c>
      <c r="Z19">
        <v>17</v>
      </c>
      <c r="AA19">
        <v>18</v>
      </c>
      <c r="AB19">
        <f t="shared" si="10"/>
        <v>0</v>
      </c>
    </row>
    <row r="20" spans="1:28" x14ac:dyDescent="0.3">
      <c r="A20" s="67" t="s">
        <v>10280</v>
      </c>
      <c r="B20" s="33" t="s">
        <v>10230</v>
      </c>
      <c r="C20" s="33" t="s">
        <v>1</v>
      </c>
      <c r="D20" s="78">
        <v>45496.291701388887</v>
      </c>
      <c r="E20" s="33" t="s">
        <v>10231</v>
      </c>
      <c r="F20" s="33" t="s">
        <v>10232</v>
      </c>
      <c r="G20" s="33" t="s">
        <v>10233</v>
      </c>
      <c r="H20" s="68" t="s">
        <v>10234</v>
      </c>
      <c r="J20">
        <f t="shared" si="0"/>
        <v>7</v>
      </c>
      <c r="K20">
        <f t="shared" si="1"/>
        <v>23</v>
      </c>
      <c r="L20">
        <f t="shared" si="2"/>
        <v>2024</v>
      </c>
      <c r="N20" s="56">
        <f t="shared" si="3"/>
        <v>45496</v>
      </c>
      <c r="R20">
        <f t="shared" ca="1" si="4"/>
        <v>534</v>
      </c>
      <c r="T20">
        <f t="shared" si="5"/>
        <v>7</v>
      </c>
      <c r="U20">
        <f t="shared" si="6"/>
        <v>0</v>
      </c>
      <c r="V20">
        <f t="shared" si="7"/>
        <v>3</v>
      </c>
      <c r="X20" s="84">
        <f t="shared" si="8"/>
        <v>0.29170138888888891</v>
      </c>
      <c r="Y20" t="str">
        <f t="shared" si="9"/>
        <v>07:00 AM</v>
      </c>
      <c r="Z20">
        <v>7</v>
      </c>
      <c r="AA20">
        <v>19</v>
      </c>
      <c r="AB20">
        <f t="shared" si="10"/>
        <v>0</v>
      </c>
    </row>
    <row r="21" spans="1:28" ht="15" thickBot="1" x14ac:dyDescent="0.35">
      <c r="A21" s="67" t="s">
        <v>10281</v>
      </c>
      <c r="B21" s="79" t="s">
        <v>10230</v>
      </c>
      <c r="C21" s="79" t="s">
        <v>1</v>
      </c>
      <c r="D21" s="80">
        <v>45422.739884259259</v>
      </c>
      <c r="E21" s="79" t="s">
        <v>10231</v>
      </c>
      <c r="F21" s="79" t="s">
        <v>10232</v>
      </c>
      <c r="G21" s="79" t="s">
        <v>10278</v>
      </c>
      <c r="H21" s="81" t="s">
        <v>10234</v>
      </c>
      <c r="J21">
        <f t="shared" si="0"/>
        <v>5</v>
      </c>
      <c r="K21">
        <f t="shared" si="1"/>
        <v>10</v>
      </c>
      <c r="L21">
        <f t="shared" si="2"/>
        <v>2024</v>
      </c>
      <c r="N21" s="56">
        <f t="shared" si="3"/>
        <v>45422</v>
      </c>
      <c r="R21">
        <f t="shared" ca="1" si="4"/>
        <v>608</v>
      </c>
      <c r="T21">
        <f t="shared" si="5"/>
        <v>17</v>
      </c>
      <c r="U21">
        <f t="shared" si="6"/>
        <v>45</v>
      </c>
      <c r="V21">
        <f t="shared" si="7"/>
        <v>26</v>
      </c>
      <c r="X21" s="84">
        <f t="shared" si="8"/>
        <v>0.73988425925925927</v>
      </c>
      <c r="Y21" t="str">
        <f t="shared" si="9"/>
        <v>05:45 PM</v>
      </c>
      <c r="Z21">
        <v>17</v>
      </c>
      <c r="AA21">
        <v>20</v>
      </c>
      <c r="AB21">
        <f t="shared" si="10"/>
        <v>0</v>
      </c>
    </row>
    <row r="22" spans="1:28" x14ac:dyDescent="0.3">
      <c r="AA22">
        <v>21</v>
      </c>
      <c r="AB22">
        <f>COUNTIF(_xlfn.ANCHORARRAY($Z$2),AA22)</f>
        <v>0</v>
      </c>
    </row>
    <row r="23" spans="1:28" x14ac:dyDescent="0.3">
      <c r="AA23">
        <v>22</v>
      </c>
      <c r="AB23">
        <f t="shared" si="10"/>
        <v>0</v>
      </c>
    </row>
    <row r="24" spans="1:28" x14ac:dyDescent="0.3">
      <c r="AA24">
        <v>23</v>
      </c>
      <c r="AB24">
        <f t="shared" si="10"/>
        <v>0</v>
      </c>
    </row>
    <row r="25" spans="1:28" x14ac:dyDescent="0.3">
      <c r="AA25">
        <v>24</v>
      </c>
      <c r="AB25">
        <f t="shared" si="10"/>
        <v>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Errors</vt:lpstr>
      <vt:lpstr>Logical Functions</vt:lpstr>
      <vt:lpstr>Math Functions</vt:lpstr>
      <vt:lpstr>Statistical Function </vt:lpstr>
      <vt:lpstr>Array Function</vt:lpstr>
      <vt:lpstr>Lookups</vt:lpstr>
      <vt:lpstr>TEXT</vt:lpstr>
      <vt:lpstr>Date &amp; Time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Ansh Jaiswal</cp:lastModifiedBy>
  <dcterms:created xsi:type="dcterms:W3CDTF">2024-07-16T20:11:02Z</dcterms:created>
  <dcterms:modified xsi:type="dcterms:W3CDTF">2026-01-08T13:39:43Z</dcterms:modified>
</cp:coreProperties>
</file>